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showPivotChartFilter="1"/>
  <mc:AlternateContent xmlns:mc="http://schemas.openxmlformats.org/markup-compatibility/2006">
    <mc:Choice Requires="x15">
      <x15ac:absPath xmlns:x15ac="http://schemas.microsoft.com/office/spreadsheetml/2010/11/ac" url="E:\1.TGRR kiroku\2021\3.全日本選考会\1.EF\"/>
    </mc:Choice>
  </mc:AlternateContent>
  <workbookProtection workbookPassword="E027" lockStructure="1"/>
  <bookViews>
    <workbookView xWindow="-105" yWindow="-105" windowWidth="19425" windowHeight="10425"/>
  </bookViews>
  <sheets>
    <sheet name="基本情報" sheetId="13" r:id="rId1"/>
    <sheet name="総括申込書" sheetId="10" r:id="rId2"/>
    <sheet name="男子名簿" sheetId="3" r:id="rId3"/>
    <sheet name="女子名簿" sheetId="9" state="hidden" r:id="rId4"/>
    <sheet name="チームエントリー" sheetId="24" r:id="rId5"/>
    <sheet name="チームエントリー " sheetId="25" state="hidden" r:id="rId6"/>
    <sheet name="学校名" sheetId="1" state="hidden" r:id="rId7"/>
    <sheet name="入力見本" sheetId="11" state="hidden" r:id="rId8"/>
    <sheet name="トレーナー誓約書(必要な大学のみ)" sheetId="22" r:id="rId9"/>
    <sheet name="団体コード" sheetId="15" r:id="rId10"/>
    <sheet name="種目別申込表" sheetId="23" state="hidden" r:id="rId11"/>
    <sheet name="種目名" sheetId="2" state="hidden" r:id="rId12"/>
    <sheet name="管理者入力" sheetId="17" state="hidden" r:id="rId13"/>
    <sheet name="Sheet1" sheetId="5" state="hidden" r:id="rId14"/>
    <sheet name="Sheet2" sheetId="12" state="hidden" r:id="rId15"/>
    <sheet name="Sheet3" sheetId="18" state="hidden" r:id="rId16"/>
    <sheet name="県名" sheetId="20" state="hidden" r:id="rId17"/>
    <sheet name="学連登録" sheetId="19" state="hidden" r:id="rId18"/>
  </sheets>
  <externalReferences>
    <externalReference r:id="rId19"/>
  </externalReferences>
  <definedNames>
    <definedName name="_xlnm._FilterDatabase" localSheetId="17" hidden="1">学連登録!$G$1:$G$1638</definedName>
    <definedName name="_xlnm._FilterDatabase" localSheetId="2" hidden="1">男子名簿!$DX$11:$DX$12</definedName>
    <definedName name="_xlnm.Print_Area" localSheetId="8">'トレーナー誓約書(必要な大学のみ)'!$A$1:$O$60</definedName>
    <definedName name="_xlnm.Print_Area" localSheetId="0">基本情報!$A$1:$Y$104</definedName>
    <definedName name="_xlnm.Print_Area" localSheetId="3">女子名簿!$A$1:$DR$580</definedName>
    <definedName name="_xlnm.Print_Area" localSheetId="1">総括申込書!$A$1:$L$118</definedName>
    <definedName name="_xlnm.Print_Area" localSheetId="9">団体コード!$A$1:$H$19</definedName>
    <definedName name="_xlnm.Print_Area" localSheetId="2">男子名簿!$A$1:$DX$524</definedName>
    <definedName name="_xlnm.Print_Titles" localSheetId="2">男子名簿!$A:$E,男子名簿!$1:$11</definedName>
    <definedName name="学校名" localSheetId="8">[1]学校名!$C$8:$C$1417</definedName>
    <definedName name="学校名">学校名!$C$8:$C$1417</definedName>
    <definedName name="元の位置に戻る" localSheetId="5">#REF!</definedName>
    <definedName name="元の位置に戻る">#REF!</definedName>
    <definedName name="女子種目">種目名!$F$5:$F$104</definedName>
    <definedName name="男子種目">種目名!$C$5:$C$104</definedName>
  </definedNames>
  <calcPr calcId="152511"/>
</workbook>
</file>

<file path=xl/calcChain.xml><?xml version="1.0" encoding="utf-8"?>
<calcChain xmlns="http://schemas.openxmlformats.org/spreadsheetml/2006/main">
  <c r="V12" i="3" l="1"/>
  <c r="V15" i="3"/>
  <c r="C8" i="13"/>
  <c r="S3" i="3" s="1"/>
  <c r="D18" i="3"/>
  <c r="D19" i="3"/>
  <c r="D20" i="3"/>
  <c r="D21" i="3"/>
  <c r="DT11" i="3"/>
  <c r="DS11" i="3"/>
  <c r="D12" i="3"/>
  <c r="B27" i="24" s="1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M410" i="19"/>
  <c r="M411" i="19"/>
  <c r="M412" i="19"/>
  <c r="M413" i="19"/>
  <c r="M414" i="19"/>
  <c r="M415" i="19"/>
  <c r="M416" i="19"/>
  <c r="M417" i="19"/>
  <c r="M418" i="19"/>
  <c r="M419" i="19"/>
  <c r="M420" i="19"/>
  <c r="M421" i="19"/>
  <c r="M422" i="19"/>
  <c r="M423" i="19"/>
  <c r="M424" i="19"/>
  <c r="M425" i="19"/>
  <c r="M426" i="19"/>
  <c r="M427" i="19"/>
  <c r="M428" i="19"/>
  <c r="M429" i="19"/>
  <c r="M430" i="19"/>
  <c r="M431" i="19"/>
  <c r="M432" i="19"/>
  <c r="M433" i="19"/>
  <c r="M434" i="19"/>
  <c r="M435" i="19"/>
  <c r="M436" i="19"/>
  <c r="M437" i="19"/>
  <c r="M438" i="19"/>
  <c r="M439" i="19"/>
  <c r="M440" i="19"/>
  <c r="M441" i="19"/>
  <c r="M442" i="19"/>
  <c r="M443" i="19"/>
  <c r="M444" i="19"/>
  <c r="M445" i="19"/>
  <c r="M446" i="19"/>
  <c r="M447" i="19"/>
  <c r="M448" i="19"/>
  <c r="M449" i="19"/>
  <c r="M450" i="19"/>
  <c r="M451" i="19"/>
  <c r="M452" i="19"/>
  <c r="M453" i="19"/>
  <c r="M454" i="19"/>
  <c r="M455" i="19"/>
  <c r="M456" i="19"/>
  <c r="M457" i="19"/>
  <c r="M458" i="19"/>
  <c r="M459" i="19"/>
  <c r="M460" i="19"/>
  <c r="M461" i="19"/>
  <c r="M462" i="19"/>
  <c r="M463" i="19"/>
  <c r="M464" i="19"/>
  <c r="M465" i="19"/>
  <c r="M466" i="19"/>
  <c r="M467" i="19"/>
  <c r="M468" i="19"/>
  <c r="M469" i="19"/>
  <c r="M470" i="19"/>
  <c r="M471" i="19"/>
  <c r="M472" i="19"/>
  <c r="M473" i="19"/>
  <c r="M474" i="19"/>
  <c r="M475" i="19"/>
  <c r="M476" i="19"/>
  <c r="M477" i="19"/>
  <c r="M478" i="19"/>
  <c r="M479" i="19"/>
  <c r="M480" i="19"/>
  <c r="M481" i="19"/>
  <c r="M482" i="19"/>
  <c r="M483" i="19"/>
  <c r="M484" i="19"/>
  <c r="M485" i="19"/>
  <c r="M486" i="19"/>
  <c r="M487" i="19"/>
  <c r="M488" i="19"/>
  <c r="M489" i="19"/>
  <c r="M490" i="19"/>
  <c r="M491" i="19"/>
  <c r="M492" i="19"/>
  <c r="M493" i="19"/>
  <c r="M494" i="19"/>
  <c r="M495" i="19"/>
  <c r="M496" i="19"/>
  <c r="M497" i="19"/>
  <c r="M498" i="19"/>
  <c r="M499" i="19"/>
  <c r="M500" i="19"/>
  <c r="M501" i="19"/>
  <c r="M502" i="19"/>
  <c r="M503" i="19"/>
  <c r="M504" i="19"/>
  <c r="M505" i="19"/>
  <c r="M506" i="19"/>
  <c r="M507" i="19"/>
  <c r="M508" i="19"/>
  <c r="M509" i="19"/>
  <c r="M510" i="19"/>
  <c r="M511" i="19"/>
  <c r="M512" i="19"/>
  <c r="M513" i="19"/>
  <c r="M514" i="19"/>
  <c r="M515" i="19"/>
  <c r="M516" i="19"/>
  <c r="M517" i="19"/>
  <c r="M518" i="19"/>
  <c r="M519" i="19"/>
  <c r="M520" i="19"/>
  <c r="M521" i="19"/>
  <c r="M522" i="19"/>
  <c r="M523" i="19"/>
  <c r="M524" i="19"/>
  <c r="M525" i="19"/>
  <c r="M526" i="19"/>
  <c r="M527" i="19"/>
  <c r="M528" i="19"/>
  <c r="M529" i="19"/>
  <c r="M530" i="19"/>
  <c r="M531" i="19"/>
  <c r="M532" i="19"/>
  <c r="M533" i="19"/>
  <c r="M534" i="19"/>
  <c r="M535" i="19"/>
  <c r="M536" i="19"/>
  <c r="M537" i="19"/>
  <c r="M538" i="19"/>
  <c r="M539" i="19"/>
  <c r="M540" i="19"/>
  <c r="M541" i="19"/>
  <c r="M542" i="19"/>
  <c r="M543" i="19"/>
  <c r="M544" i="19"/>
  <c r="M545" i="19"/>
  <c r="M546" i="19"/>
  <c r="M547" i="19"/>
  <c r="M548" i="19"/>
  <c r="M549" i="19"/>
  <c r="M550" i="19"/>
  <c r="M551" i="19"/>
  <c r="M552" i="19"/>
  <c r="M553" i="19"/>
  <c r="M554" i="19"/>
  <c r="M555" i="19"/>
  <c r="M556" i="19"/>
  <c r="M557" i="19"/>
  <c r="M558" i="19"/>
  <c r="M559" i="19"/>
  <c r="M560" i="19"/>
  <c r="M561" i="19"/>
  <c r="M562" i="19"/>
  <c r="M563" i="19"/>
  <c r="M564" i="19"/>
  <c r="M565" i="19"/>
  <c r="M566" i="19"/>
  <c r="M567" i="19"/>
  <c r="M568" i="19"/>
  <c r="M569" i="19"/>
  <c r="M570" i="19"/>
  <c r="M571" i="19"/>
  <c r="M572" i="19"/>
  <c r="M573" i="19"/>
  <c r="M574" i="19"/>
  <c r="M575" i="19"/>
  <c r="M576" i="19"/>
  <c r="M577" i="19"/>
  <c r="M578" i="19"/>
  <c r="M579" i="19"/>
  <c r="M580" i="19"/>
  <c r="M581" i="19"/>
  <c r="M582" i="19"/>
  <c r="M583" i="19"/>
  <c r="M584" i="19"/>
  <c r="M585" i="19"/>
  <c r="M586" i="19"/>
  <c r="M587" i="19"/>
  <c r="M588" i="19"/>
  <c r="M589" i="19"/>
  <c r="M590" i="19"/>
  <c r="M591" i="19"/>
  <c r="M592" i="19"/>
  <c r="M593" i="19"/>
  <c r="M594" i="19"/>
  <c r="M595" i="19"/>
  <c r="M596" i="19"/>
  <c r="M597" i="19"/>
  <c r="M598" i="19"/>
  <c r="M599" i="19"/>
  <c r="M600" i="19"/>
  <c r="M601" i="19"/>
  <c r="M602" i="19"/>
  <c r="M603" i="19"/>
  <c r="M604" i="19"/>
  <c r="M605" i="19"/>
  <c r="M606" i="19"/>
  <c r="M607" i="19"/>
  <c r="M608" i="19"/>
  <c r="M609" i="19"/>
  <c r="M610" i="19"/>
  <c r="M611" i="19"/>
  <c r="M612" i="19"/>
  <c r="M613" i="19"/>
  <c r="M614" i="19"/>
  <c r="M615" i="19"/>
  <c r="M616" i="19"/>
  <c r="M617" i="19"/>
  <c r="M618" i="19"/>
  <c r="M619" i="19"/>
  <c r="M620" i="19"/>
  <c r="M621" i="19"/>
  <c r="M622" i="19"/>
  <c r="M623" i="19"/>
  <c r="M624" i="19"/>
  <c r="M625" i="19"/>
  <c r="M626" i="19"/>
  <c r="M627" i="19"/>
  <c r="M628" i="19"/>
  <c r="M629" i="19"/>
  <c r="M630" i="19"/>
  <c r="M631" i="19"/>
  <c r="M632" i="19"/>
  <c r="M633" i="19"/>
  <c r="M634" i="19"/>
  <c r="M635" i="19"/>
  <c r="M636" i="19"/>
  <c r="M637" i="19"/>
  <c r="M638" i="19"/>
  <c r="M639" i="19"/>
  <c r="M640" i="19"/>
  <c r="M641" i="19"/>
  <c r="M642" i="19"/>
  <c r="M643" i="19"/>
  <c r="M644" i="19"/>
  <c r="M645" i="19"/>
  <c r="M646" i="19"/>
  <c r="M647" i="19"/>
  <c r="M648" i="19"/>
  <c r="M649" i="19"/>
  <c r="M650" i="19"/>
  <c r="M651" i="19"/>
  <c r="M652" i="19"/>
  <c r="M653" i="19"/>
  <c r="M654" i="19"/>
  <c r="M655" i="19"/>
  <c r="M656" i="19"/>
  <c r="M657" i="19"/>
  <c r="M658" i="19"/>
  <c r="M659" i="19"/>
  <c r="M660" i="19"/>
  <c r="M661" i="19"/>
  <c r="M662" i="19"/>
  <c r="M663" i="19"/>
  <c r="M664" i="19"/>
  <c r="M665" i="19"/>
  <c r="M666" i="19"/>
  <c r="M667" i="19"/>
  <c r="M668" i="19"/>
  <c r="M669" i="19"/>
  <c r="M670" i="19"/>
  <c r="M671" i="19"/>
  <c r="M672" i="19"/>
  <c r="M673" i="19"/>
  <c r="M674" i="19"/>
  <c r="M675" i="19"/>
  <c r="M676" i="19"/>
  <c r="M677" i="19"/>
  <c r="M678" i="19"/>
  <c r="M679" i="19"/>
  <c r="M680" i="19"/>
  <c r="M681" i="19"/>
  <c r="M682" i="19"/>
  <c r="M683" i="19"/>
  <c r="M684" i="19"/>
  <c r="M685" i="19"/>
  <c r="M686" i="19"/>
  <c r="M687" i="19"/>
  <c r="M688" i="19"/>
  <c r="M689" i="19"/>
  <c r="M690" i="19"/>
  <c r="M691" i="19"/>
  <c r="M692" i="19"/>
  <c r="M693" i="19"/>
  <c r="M694" i="19"/>
  <c r="M695" i="19"/>
  <c r="M696" i="19"/>
  <c r="M697" i="19"/>
  <c r="M698" i="19"/>
  <c r="M699" i="19"/>
  <c r="M700" i="19"/>
  <c r="M701" i="19"/>
  <c r="M702" i="19"/>
  <c r="M703" i="19"/>
  <c r="M704" i="19"/>
  <c r="M705" i="19"/>
  <c r="M706" i="19"/>
  <c r="M707" i="19"/>
  <c r="M708" i="19"/>
  <c r="M709" i="19"/>
  <c r="M710" i="19"/>
  <c r="M711" i="19"/>
  <c r="M712" i="19"/>
  <c r="M713" i="19"/>
  <c r="M714" i="19"/>
  <c r="M715" i="19"/>
  <c r="M716" i="19"/>
  <c r="M717" i="19"/>
  <c r="M718" i="19"/>
  <c r="M719" i="19"/>
  <c r="M720" i="19"/>
  <c r="M721" i="19"/>
  <c r="M722" i="19"/>
  <c r="M723" i="19"/>
  <c r="M724" i="19"/>
  <c r="M725" i="19"/>
  <c r="M726" i="19"/>
  <c r="M727" i="19"/>
  <c r="M728" i="19"/>
  <c r="M729" i="19"/>
  <c r="M730" i="19"/>
  <c r="M731" i="19"/>
  <c r="M732" i="19"/>
  <c r="M733" i="19"/>
  <c r="M734" i="19"/>
  <c r="M735" i="19"/>
  <c r="M736" i="19"/>
  <c r="M737" i="19"/>
  <c r="M738" i="19"/>
  <c r="M739" i="19"/>
  <c r="M740" i="19"/>
  <c r="M741" i="19"/>
  <c r="M742" i="19"/>
  <c r="M743" i="19"/>
  <c r="M744" i="19"/>
  <c r="M745" i="19"/>
  <c r="M746" i="19"/>
  <c r="M747" i="19"/>
  <c r="M748" i="19"/>
  <c r="M749" i="19"/>
  <c r="M750" i="19"/>
  <c r="M751" i="19"/>
  <c r="M752" i="19"/>
  <c r="M753" i="19"/>
  <c r="M754" i="19"/>
  <c r="M755" i="19"/>
  <c r="M756" i="19"/>
  <c r="M757" i="19"/>
  <c r="M758" i="19"/>
  <c r="M759" i="19"/>
  <c r="M760" i="19"/>
  <c r="M761" i="19"/>
  <c r="M762" i="19"/>
  <c r="M763" i="19"/>
  <c r="M764" i="19"/>
  <c r="M765" i="19"/>
  <c r="M766" i="19"/>
  <c r="M767" i="19"/>
  <c r="M768" i="19"/>
  <c r="M769" i="19"/>
  <c r="M770" i="19"/>
  <c r="M771" i="19"/>
  <c r="M772" i="19"/>
  <c r="M773" i="19"/>
  <c r="M774" i="19"/>
  <c r="M775" i="19"/>
  <c r="M776" i="19"/>
  <c r="M777" i="19"/>
  <c r="M778" i="19"/>
  <c r="M779" i="19"/>
  <c r="M780" i="19"/>
  <c r="M781" i="19"/>
  <c r="M782" i="19"/>
  <c r="M783" i="19"/>
  <c r="M784" i="19"/>
  <c r="M785" i="19"/>
  <c r="M786" i="19"/>
  <c r="M787" i="19"/>
  <c r="M788" i="19"/>
  <c r="M789" i="19"/>
  <c r="M790" i="19"/>
  <c r="M791" i="19"/>
  <c r="M792" i="19"/>
  <c r="M793" i="19"/>
  <c r="M794" i="19"/>
  <c r="M795" i="19"/>
  <c r="M796" i="19"/>
  <c r="M797" i="19"/>
  <c r="M798" i="19"/>
  <c r="M799" i="19"/>
  <c r="M800" i="19"/>
  <c r="M801" i="19"/>
  <c r="M802" i="19"/>
  <c r="M803" i="19"/>
  <c r="M804" i="19"/>
  <c r="M805" i="19"/>
  <c r="M806" i="19"/>
  <c r="M807" i="19"/>
  <c r="M808" i="19"/>
  <c r="M809" i="19"/>
  <c r="M810" i="19"/>
  <c r="M811" i="19"/>
  <c r="M812" i="19"/>
  <c r="M813" i="19"/>
  <c r="M814" i="19"/>
  <c r="M815" i="19"/>
  <c r="M816" i="19"/>
  <c r="M817" i="19"/>
  <c r="M818" i="19"/>
  <c r="M819" i="19"/>
  <c r="M820" i="19"/>
  <c r="M821" i="19"/>
  <c r="M822" i="19"/>
  <c r="M823" i="19"/>
  <c r="M824" i="19"/>
  <c r="M825" i="19"/>
  <c r="M826" i="19"/>
  <c r="M827" i="19"/>
  <c r="M828" i="19"/>
  <c r="M829" i="19"/>
  <c r="M830" i="19"/>
  <c r="M831" i="19"/>
  <c r="M832" i="19"/>
  <c r="M833" i="19"/>
  <c r="M834" i="19"/>
  <c r="M835" i="19"/>
  <c r="M836" i="19"/>
  <c r="M837" i="19"/>
  <c r="M838" i="19"/>
  <c r="M839" i="19"/>
  <c r="M840" i="19"/>
  <c r="M841" i="19"/>
  <c r="M842" i="19"/>
  <c r="M843" i="19"/>
  <c r="M844" i="19"/>
  <c r="M845" i="19"/>
  <c r="M846" i="19"/>
  <c r="M847" i="19"/>
  <c r="M848" i="19"/>
  <c r="M849" i="19"/>
  <c r="M850" i="19"/>
  <c r="M851" i="19"/>
  <c r="M852" i="19"/>
  <c r="M853" i="19"/>
  <c r="M854" i="19"/>
  <c r="M855" i="19"/>
  <c r="M856" i="19"/>
  <c r="M857" i="19"/>
  <c r="M858" i="19"/>
  <c r="M859" i="19"/>
  <c r="M860" i="19"/>
  <c r="M861" i="19"/>
  <c r="M862" i="19"/>
  <c r="M863" i="19"/>
  <c r="M864" i="19"/>
  <c r="M865" i="19"/>
  <c r="M866" i="19"/>
  <c r="M867" i="19"/>
  <c r="M868" i="19"/>
  <c r="M869" i="19"/>
  <c r="M870" i="19"/>
  <c r="M871" i="19"/>
  <c r="M872" i="19"/>
  <c r="M873" i="19"/>
  <c r="M874" i="19"/>
  <c r="M875" i="19"/>
  <c r="M876" i="19"/>
  <c r="M877" i="19"/>
  <c r="M878" i="19"/>
  <c r="M879" i="19"/>
  <c r="M880" i="19"/>
  <c r="M881" i="19"/>
  <c r="M882" i="19"/>
  <c r="M883" i="19"/>
  <c r="M884" i="19"/>
  <c r="M885" i="19"/>
  <c r="M886" i="19"/>
  <c r="M887" i="19"/>
  <c r="M888" i="19"/>
  <c r="M889" i="19"/>
  <c r="M890" i="19"/>
  <c r="M891" i="19"/>
  <c r="M892" i="19"/>
  <c r="M893" i="19"/>
  <c r="M894" i="19"/>
  <c r="M895" i="19"/>
  <c r="M896" i="19"/>
  <c r="M897" i="19"/>
  <c r="M898" i="19"/>
  <c r="M899" i="19"/>
  <c r="M900" i="19"/>
  <c r="M901" i="19"/>
  <c r="M902" i="19"/>
  <c r="M903" i="19"/>
  <c r="M904" i="19"/>
  <c r="M905" i="19"/>
  <c r="M906" i="19"/>
  <c r="M907" i="19"/>
  <c r="M908" i="19"/>
  <c r="M909" i="19"/>
  <c r="M910" i="19"/>
  <c r="M911" i="19"/>
  <c r="M912" i="19"/>
  <c r="M913" i="19"/>
  <c r="M914" i="19"/>
  <c r="M915" i="19"/>
  <c r="M916" i="19"/>
  <c r="M917" i="19"/>
  <c r="M918" i="19"/>
  <c r="M919" i="19"/>
  <c r="M920" i="19"/>
  <c r="M921" i="19"/>
  <c r="M922" i="19"/>
  <c r="M923" i="19"/>
  <c r="M924" i="19"/>
  <c r="M925" i="19"/>
  <c r="M926" i="19"/>
  <c r="M927" i="19"/>
  <c r="M928" i="19"/>
  <c r="M929" i="19"/>
  <c r="M930" i="19"/>
  <c r="M931" i="19"/>
  <c r="M932" i="19"/>
  <c r="M933" i="19"/>
  <c r="M934" i="19"/>
  <c r="M935" i="19"/>
  <c r="M936" i="19"/>
  <c r="M937" i="19"/>
  <c r="M938" i="19"/>
  <c r="M939" i="19"/>
  <c r="M940" i="19"/>
  <c r="M941" i="19"/>
  <c r="M942" i="19"/>
  <c r="M943" i="19"/>
  <c r="M944" i="19"/>
  <c r="M945" i="19"/>
  <c r="M946" i="19"/>
  <c r="M947" i="19"/>
  <c r="M948" i="19"/>
  <c r="M949" i="19"/>
  <c r="M950" i="19"/>
  <c r="M951" i="19"/>
  <c r="M952" i="19"/>
  <c r="M953" i="19"/>
  <c r="M954" i="19"/>
  <c r="M955" i="19"/>
  <c r="M956" i="19"/>
  <c r="M957" i="19"/>
  <c r="M958" i="19"/>
  <c r="M959" i="19"/>
  <c r="M960" i="19"/>
  <c r="M961" i="19"/>
  <c r="M962" i="19"/>
  <c r="M963" i="19"/>
  <c r="M964" i="19"/>
  <c r="M965" i="19"/>
  <c r="M966" i="19"/>
  <c r="M967" i="19"/>
  <c r="M968" i="19"/>
  <c r="M969" i="19"/>
  <c r="M970" i="19"/>
  <c r="M971" i="19"/>
  <c r="M972" i="19"/>
  <c r="M973" i="19"/>
  <c r="M974" i="19"/>
  <c r="M975" i="19"/>
  <c r="M976" i="19"/>
  <c r="M977" i="19"/>
  <c r="M978" i="19"/>
  <c r="M979" i="19"/>
  <c r="M980" i="19"/>
  <c r="M981" i="19"/>
  <c r="M982" i="19"/>
  <c r="M983" i="19"/>
  <c r="M984" i="19"/>
  <c r="M985" i="19"/>
  <c r="M986" i="19"/>
  <c r="M987" i="19"/>
  <c r="M988" i="19"/>
  <c r="M989" i="19"/>
  <c r="M990" i="19"/>
  <c r="M991" i="19"/>
  <c r="M992" i="19"/>
  <c r="M993" i="19"/>
  <c r="M994" i="19"/>
  <c r="M995" i="19"/>
  <c r="M996" i="19"/>
  <c r="M997" i="19"/>
  <c r="M998" i="19"/>
  <c r="M999" i="19"/>
  <c r="M1000" i="19"/>
  <c r="M1001" i="19"/>
  <c r="M1002" i="19"/>
  <c r="M1003" i="19"/>
  <c r="M1004" i="19"/>
  <c r="M1005" i="19"/>
  <c r="M1006" i="19"/>
  <c r="M1007" i="19"/>
  <c r="M1008" i="19"/>
  <c r="M1009" i="19"/>
  <c r="M1010" i="19"/>
  <c r="M1011" i="19"/>
  <c r="M1012" i="19"/>
  <c r="M1013" i="19"/>
  <c r="M1014" i="19"/>
  <c r="M1015" i="19"/>
  <c r="M1016" i="19"/>
  <c r="M1017" i="19"/>
  <c r="M1018" i="19"/>
  <c r="M1019" i="19"/>
  <c r="M1020" i="19"/>
  <c r="M1021" i="19"/>
  <c r="M1022" i="19"/>
  <c r="M1023" i="19"/>
  <c r="M1024" i="19"/>
  <c r="M1025" i="19"/>
  <c r="M1026" i="19"/>
  <c r="M1027" i="19"/>
  <c r="M1028" i="19"/>
  <c r="M1029" i="19"/>
  <c r="M1030" i="19"/>
  <c r="M1031" i="19"/>
  <c r="M1032" i="19"/>
  <c r="M1033" i="19"/>
  <c r="M1034" i="19"/>
  <c r="M1035" i="19"/>
  <c r="M1036" i="19"/>
  <c r="M1037" i="19"/>
  <c r="M1038" i="19"/>
  <c r="M1039" i="19"/>
  <c r="M1040" i="19"/>
  <c r="M1041" i="19"/>
  <c r="M1042" i="19"/>
  <c r="M1043" i="19"/>
  <c r="M1044" i="19"/>
  <c r="M1045" i="19"/>
  <c r="M1046" i="19"/>
  <c r="M1047" i="19"/>
  <c r="M1048" i="19"/>
  <c r="M1049" i="19"/>
  <c r="M1050" i="19"/>
  <c r="M1051" i="19"/>
  <c r="M1052" i="19"/>
  <c r="M1053" i="19"/>
  <c r="M1054" i="19"/>
  <c r="M1055" i="19"/>
  <c r="M1056" i="19"/>
  <c r="M1057" i="19"/>
  <c r="M1058" i="19"/>
  <c r="M1059" i="19"/>
  <c r="M1060" i="19"/>
  <c r="M1061" i="19"/>
  <c r="M1062" i="19"/>
  <c r="M1063" i="19"/>
  <c r="M1064" i="19"/>
  <c r="M1065" i="19"/>
  <c r="M1066" i="19"/>
  <c r="M1067" i="19"/>
  <c r="M1068" i="19"/>
  <c r="M1069" i="19"/>
  <c r="M1070" i="19"/>
  <c r="M1071" i="19"/>
  <c r="M1072" i="19"/>
  <c r="M1073" i="19"/>
  <c r="M1074" i="19"/>
  <c r="M1075" i="19"/>
  <c r="M1076" i="19"/>
  <c r="M1077" i="19"/>
  <c r="M1078" i="19"/>
  <c r="M1079" i="19"/>
  <c r="M1080" i="19"/>
  <c r="M1081" i="19"/>
  <c r="M1082" i="19"/>
  <c r="M1083" i="19"/>
  <c r="M1084" i="19"/>
  <c r="M1085" i="19"/>
  <c r="M1086" i="19"/>
  <c r="M1087" i="19"/>
  <c r="M1088" i="19"/>
  <c r="M1089" i="19"/>
  <c r="M1090" i="19"/>
  <c r="M1091" i="19"/>
  <c r="M1092" i="19"/>
  <c r="M1093" i="19"/>
  <c r="M1094" i="19"/>
  <c r="M1095" i="19"/>
  <c r="M1096" i="19"/>
  <c r="M1097" i="19"/>
  <c r="M1098" i="19"/>
  <c r="M1099" i="19"/>
  <c r="M1100" i="19"/>
  <c r="M1101" i="19"/>
  <c r="M1102" i="19"/>
  <c r="M1103" i="19"/>
  <c r="M1104" i="19"/>
  <c r="M1105" i="19"/>
  <c r="M1106" i="19"/>
  <c r="M1107" i="19"/>
  <c r="M1108" i="19"/>
  <c r="M1109" i="19"/>
  <c r="M1110" i="19"/>
  <c r="M1111" i="19"/>
  <c r="M1112" i="19"/>
  <c r="M1113" i="19"/>
  <c r="M1114" i="19"/>
  <c r="M1115" i="19"/>
  <c r="M1116" i="19"/>
  <c r="M1117" i="19"/>
  <c r="M1118" i="19"/>
  <c r="M1119" i="19"/>
  <c r="M1120" i="19"/>
  <c r="M1121" i="19"/>
  <c r="M1122" i="19"/>
  <c r="M1123" i="19"/>
  <c r="M1124" i="19"/>
  <c r="M1125" i="19"/>
  <c r="M1126" i="19"/>
  <c r="M1127" i="19"/>
  <c r="M1128" i="19"/>
  <c r="M1129" i="19"/>
  <c r="M1130" i="19"/>
  <c r="M1131" i="19"/>
  <c r="M1132" i="19"/>
  <c r="M1133" i="19"/>
  <c r="M1134" i="19"/>
  <c r="M1135" i="19"/>
  <c r="M1136" i="19"/>
  <c r="M1137" i="19"/>
  <c r="M1138" i="19"/>
  <c r="M1139" i="19"/>
  <c r="M1140" i="19"/>
  <c r="M1141" i="19"/>
  <c r="M1142" i="19"/>
  <c r="M1143" i="19"/>
  <c r="M1144" i="19"/>
  <c r="M1145" i="19"/>
  <c r="M1146" i="19"/>
  <c r="M1147" i="19"/>
  <c r="M1148" i="19"/>
  <c r="M1149" i="19"/>
  <c r="M1150" i="19"/>
  <c r="M1151" i="19"/>
  <c r="M1152" i="19"/>
  <c r="M1153" i="19"/>
  <c r="M1154" i="19"/>
  <c r="M1155" i="19"/>
  <c r="M1156" i="19"/>
  <c r="M1157" i="19"/>
  <c r="M1158" i="19"/>
  <c r="M1159" i="19"/>
  <c r="M1160" i="19"/>
  <c r="M1161" i="19"/>
  <c r="M1162" i="19"/>
  <c r="M1163" i="19"/>
  <c r="M1164" i="19"/>
  <c r="M1165" i="19"/>
  <c r="M1166" i="19"/>
  <c r="M1167" i="19"/>
  <c r="M1168" i="19"/>
  <c r="M1169" i="19"/>
  <c r="M1170" i="19"/>
  <c r="M1171" i="19"/>
  <c r="M1172" i="19"/>
  <c r="M1173" i="19"/>
  <c r="M1174" i="19"/>
  <c r="M1175" i="19"/>
  <c r="M1176" i="19"/>
  <c r="M1177" i="19"/>
  <c r="M1178" i="19"/>
  <c r="M1179" i="19"/>
  <c r="M1180" i="19"/>
  <c r="M1181" i="19"/>
  <c r="M1182" i="19"/>
  <c r="M1183" i="19"/>
  <c r="M1184" i="19"/>
  <c r="M1185" i="19"/>
  <c r="M1186" i="19"/>
  <c r="M1187" i="19"/>
  <c r="M1188" i="19"/>
  <c r="M1189" i="19"/>
  <c r="M1190" i="19"/>
  <c r="M1191" i="19"/>
  <c r="M1192" i="19"/>
  <c r="M1193" i="19"/>
  <c r="M1194" i="19"/>
  <c r="M1195" i="19"/>
  <c r="M1196" i="19"/>
  <c r="M1197" i="19"/>
  <c r="M1198" i="19"/>
  <c r="M1199" i="19"/>
  <c r="M1200" i="19"/>
  <c r="M1201" i="19"/>
  <c r="M1202" i="19"/>
  <c r="M1203" i="19"/>
  <c r="M1204" i="19"/>
  <c r="M1205" i="19"/>
  <c r="M1206" i="19"/>
  <c r="M1207" i="19"/>
  <c r="M1208" i="19"/>
  <c r="M1209" i="19"/>
  <c r="M1210" i="19"/>
  <c r="M1211" i="19"/>
  <c r="M1212" i="19"/>
  <c r="M1213" i="19"/>
  <c r="M1214" i="19"/>
  <c r="M1215" i="19"/>
  <c r="M1216" i="19"/>
  <c r="M1217" i="19"/>
  <c r="M1218" i="19"/>
  <c r="M1219" i="19"/>
  <c r="M1220" i="19"/>
  <c r="M1221" i="19"/>
  <c r="M1222" i="19"/>
  <c r="M1223" i="19"/>
  <c r="M1224" i="19"/>
  <c r="M1225" i="19"/>
  <c r="M1226" i="19"/>
  <c r="M1227" i="19"/>
  <c r="M1228" i="19"/>
  <c r="M1229" i="19"/>
  <c r="M1230" i="19"/>
  <c r="M1231" i="19"/>
  <c r="M1232" i="19"/>
  <c r="M1233" i="19"/>
  <c r="M1234" i="19"/>
  <c r="M1235" i="19"/>
  <c r="M1236" i="19"/>
  <c r="M1237" i="19"/>
  <c r="M1238" i="19"/>
  <c r="M1239" i="19"/>
  <c r="M1240" i="19"/>
  <c r="M1241" i="19"/>
  <c r="M1242" i="19"/>
  <c r="M1243" i="19"/>
  <c r="M1244" i="19"/>
  <c r="M1245" i="19"/>
  <c r="M1246" i="19"/>
  <c r="M1247" i="19"/>
  <c r="M1248" i="19"/>
  <c r="M1249" i="19"/>
  <c r="M1250" i="19"/>
  <c r="M1251" i="19"/>
  <c r="M1252" i="19"/>
  <c r="M1253" i="19"/>
  <c r="M1254" i="19"/>
  <c r="M1255" i="19"/>
  <c r="M1256" i="19"/>
  <c r="M1257" i="19"/>
  <c r="M1258" i="19"/>
  <c r="M1259" i="19"/>
  <c r="M1260" i="19"/>
  <c r="M1261" i="19"/>
  <c r="M1262" i="19"/>
  <c r="M1263" i="19"/>
  <c r="M1264" i="19"/>
  <c r="M1265" i="19"/>
  <c r="M1266" i="19"/>
  <c r="M1267" i="19"/>
  <c r="M1268" i="19"/>
  <c r="M1269" i="19"/>
  <c r="M1270" i="19"/>
  <c r="M1271" i="19"/>
  <c r="M1272" i="19"/>
  <c r="M1273" i="19"/>
  <c r="M1274" i="19"/>
  <c r="M1275" i="19"/>
  <c r="M1276" i="19"/>
  <c r="M1277" i="19"/>
  <c r="M1278" i="19"/>
  <c r="M1279" i="19"/>
  <c r="M1280" i="19"/>
  <c r="M1281" i="19"/>
  <c r="M1282" i="19"/>
  <c r="M1283" i="19"/>
  <c r="M1284" i="19"/>
  <c r="M1285" i="19"/>
  <c r="M1286" i="19"/>
  <c r="M1287" i="19"/>
  <c r="M1288" i="19"/>
  <c r="M1289" i="19"/>
  <c r="M1290" i="19"/>
  <c r="M1291" i="19"/>
  <c r="M1292" i="19"/>
  <c r="M1293" i="19"/>
  <c r="M1294" i="19"/>
  <c r="M1295" i="19"/>
  <c r="M1296" i="19"/>
  <c r="M1297" i="19"/>
  <c r="M1298" i="19"/>
  <c r="M1299" i="19"/>
  <c r="M1300" i="19"/>
  <c r="M1301" i="19"/>
  <c r="M1302" i="19"/>
  <c r="M1303" i="19"/>
  <c r="M1304" i="19"/>
  <c r="M1305" i="19"/>
  <c r="M1306" i="19"/>
  <c r="M1307" i="19"/>
  <c r="M1308" i="19"/>
  <c r="M1309" i="19"/>
  <c r="M1310" i="19"/>
  <c r="M1311" i="19"/>
  <c r="M1312" i="19"/>
  <c r="M1313" i="19"/>
  <c r="M1314" i="19"/>
  <c r="M1315" i="19"/>
  <c r="M1316" i="19"/>
  <c r="M1317" i="19"/>
  <c r="M1318" i="19"/>
  <c r="M1319" i="19"/>
  <c r="M1320" i="19"/>
  <c r="M1321" i="19"/>
  <c r="M1322" i="19"/>
  <c r="M1323" i="19"/>
  <c r="M1324" i="19"/>
  <c r="M1325" i="19"/>
  <c r="M1326" i="19"/>
  <c r="M1327" i="19"/>
  <c r="M1328" i="19"/>
  <c r="M1329" i="19"/>
  <c r="M1330" i="19"/>
  <c r="M1331" i="19"/>
  <c r="M1332" i="19"/>
  <c r="M1333" i="19"/>
  <c r="M1334" i="19"/>
  <c r="M1335" i="19"/>
  <c r="M1336" i="19"/>
  <c r="M1337" i="19"/>
  <c r="M1338" i="19"/>
  <c r="M1339" i="19"/>
  <c r="M1340" i="19"/>
  <c r="M1341" i="19"/>
  <c r="M1342" i="19"/>
  <c r="M1343" i="19"/>
  <c r="M1344" i="19"/>
  <c r="M1345" i="19"/>
  <c r="M1346" i="19"/>
  <c r="M1347" i="19"/>
  <c r="M1348" i="19"/>
  <c r="M1349" i="19"/>
  <c r="M1350" i="19"/>
  <c r="M1351" i="19"/>
  <c r="M1352" i="19"/>
  <c r="M1353" i="19"/>
  <c r="M1354" i="19"/>
  <c r="M1355" i="19"/>
  <c r="M1356" i="19"/>
  <c r="M1357" i="19"/>
  <c r="M1358" i="19"/>
  <c r="M1359" i="19"/>
  <c r="M1360" i="19"/>
  <c r="M1361" i="19"/>
  <c r="M1362" i="19"/>
  <c r="M1363" i="19"/>
  <c r="M1364" i="19"/>
  <c r="M1365" i="19"/>
  <c r="M1366" i="19"/>
  <c r="M1367" i="19"/>
  <c r="M1368" i="19"/>
  <c r="M1369" i="19"/>
  <c r="M1370" i="19"/>
  <c r="M1371" i="19"/>
  <c r="M1372" i="19"/>
  <c r="M1373" i="19"/>
  <c r="M1374" i="19"/>
  <c r="M1375" i="19"/>
  <c r="M1376" i="19"/>
  <c r="M1377" i="19"/>
  <c r="M1378" i="19"/>
  <c r="M1379" i="19"/>
  <c r="M1380" i="19"/>
  <c r="M1381" i="19"/>
  <c r="M1382" i="19"/>
  <c r="M1383" i="19"/>
  <c r="M1384" i="19"/>
  <c r="M1385" i="19"/>
  <c r="M1386" i="19"/>
  <c r="M1387" i="19"/>
  <c r="M1388" i="19"/>
  <c r="M1389" i="19"/>
  <c r="M1390" i="19"/>
  <c r="M1391" i="19"/>
  <c r="M1392" i="19"/>
  <c r="M1393" i="19"/>
  <c r="M1394" i="19"/>
  <c r="M1395" i="19"/>
  <c r="M1396" i="19"/>
  <c r="M1397" i="19"/>
  <c r="M1398" i="19"/>
  <c r="M1399" i="19"/>
  <c r="M1400" i="19"/>
  <c r="M1401" i="19"/>
  <c r="M1402" i="19"/>
  <c r="M1403" i="19"/>
  <c r="M1404" i="19"/>
  <c r="M1405" i="19"/>
  <c r="M1406" i="19"/>
  <c r="M1407" i="19"/>
  <c r="M1408" i="19"/>
  <c r="M1409" i="19"/>
  <c r="M1410" i="19"/>
  <c r="M1411" i="19"/>
  <c r="M1412" i="19"/>
  <c r="M1413" i="19"/>
  <c r="M1414" i="19"/>
  <c r="M1415" i="19"/>
  <c r="M1416" i="19"/>
  <c r="M1417" i="19"/>
  <c r="M1418" i="19"/>
  <c r="M1419" i="19"/>
  <c r="M1420" i="19"/>
  <c r="M1421" i="19"/>
  <c r="M1422" i="19"/>
  <c r="M1423" i="19"/>
  <c r="M1424" i="19"/>
  <c r="M1425" i="19"/>
  <c r="M1426" i="19"/>
  <c r="M1427" i="19"/>
  <c r="M1428" i="19"/>
  <c r="M1429" i="19"/>
  <c r="M1430" i="19"/>
  <c r="M1431" i="19"/>
  <c r="M1432" i="19"/>
  <c r="M1433" i="19"/>
  <c r="M1434" i="19"/>
  <c r="M1435" i="19"/>
  <c r="M1436" i="19"/>
  <c r="M1437" i="19"/>
  <c r="M1438" i="19"/>
  <c r="M1439" i="19"/>
  <c r="M1440" i="19"/>
  <c r="M1441" i="19"/>
  <c r="M1442" i="19"/>
  <c r="M1443" i="19"/>
  <c r="M1444" i="19"/>
  <c r="M1445" i="19"/>
  <c r="M1446" i="19"/>
  <c r="M1447" i="19"/>
  <c r="M1448" i="19"/>
  <c r="M1449" i="19"/>
  <c r="M1450" i="19"/>
  <c r="M1451" i="19"/>
  <c r="M1452" i="19"/>
  <c r="M1453" i="19"/>
  <c r="M1454" i="19"/>
  <c r="M1455" i="19"/>
  <c r="M1456" i="19"/>
  <c r="M1457" i="19"/>
  <c r="M1458" i="19"/>
  <c r="M1459" i="19"/>
  <c r="M1460" i="19"/>
  <c r="M1461" i="19"/>
  <c r="M1462" i="19"/>
  <c r="M1463" i="19"/>
  <c r="M1464" i="19"/>
  <c r="M1465" i="19"/>
  <c r="M2" i="19"/>
  <c r="C15" i="24"/>
  <c r="C9" i="24"/>
  <c r="E14" i="3"/>
  <c r="E15" i="3"/>
  <c r="E16" i="3"/>
  <c r="E17" i="3"/>
  <c r="E18" i="3"/>
  <c r="E19" i="3"/>
  <c r="E20" i="3"/>
  <c r="E21" i="3"/>
  <c r="E22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52" i="3"/>
  <c r="C553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D14" i="3"/>
  <c r="D15" i="3"/>
  <c r="D16" i="3"/>
  <c r="D17" i="3"/>
  <c r="D22" i="3"/>
  <c r="E13" i="3"/>
  <c r="E12" i="3"/>
  <c r="D13" i="3"/>
  <c r="C13" i="3"/>
  <c r="C12" i="3"/>
  <c r="J3" i="19" l="1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J1084" i="19"/>
  <c r="J1085" i="19"/>
  <c r="J1086" i="19"/>
  <c r="J1087" i="19"/>
  <c r="J1088" i="19"/>
  <c r="J1089" i="19"/>
  <c r="J1090" i="19"/>
  <c r="J1091" i="19"/>
  <c r="J1092" i="19"/>
  <c r="J1093" i="19"/>
  <c r="J1094" i="19"/>
  <c r="J1095" i="19"/>
  <c r="J1096" i="19"/>
  <c r="J1097" i="19"/>
  <c r="J1098" i="19"/>
  <c r="J1099" i="19"/>
  <c r="J1100" i="19"/>
  <c r="J1101" i="19"/>
  <c r="J1102" i="19"/>
  <c r="J1103" i="19"/>
  <c r="J1104" i="19"/>
  <c r="J1105" i="19"/>
  <c r="J1106" i="19"/>
  <c r="J1107" i="19"/>
  <c r="J1108" i="19"/>
  <c r="J1109" i="19"/>
  <c r="J1110" i="19"/>
  <c r="J1111" i="19"/>
  <c r="J1112" i="19"/>
  <c r="J1113" i="19"/>
  <c r="J1114" i="19"/>
  <c r="J1115" i="19"/>
  <c r="J1116" i="19"/>
  <c r="J1117" i="19"/>
  <c r="J1118" i="19"/>
  <c r="J1119" i="19"/>
  <c r="J1120" i="19"/>
  <c r="J1121" i="19"/>
  <c r="J1122" i="19"/>
  <c r="J1123" i="19"/>
  <c r="J1124" i="19"/>
  <c r="J1125" i="19"/>
  <c r="J1126" i="19"/>
  <c r="J1127" i="19"/>
  <c r="J1128" i="19"/>
  <c r="J1129" i="19"/>
  <c r="J1130" i="19"/>
  <c r="J1131" i="19"/>
  <c r="J1132" i="19"/>
  <c r="J1133" i="19"/>
  <c r="J1134" i="19"/>
  <c r="J1135" i="19"/>
  <c r="J1136" i="19"/>
  <c r="J1137" i="19"/>
  <c r="J1138" i="19"/>
  <c r="J1139" i="19"/>
  <c r="J1140" i="19"/>
  <c r="J1141" i="19"/>
  <c r="J1142" i="19"/>
  <c r="J1143" i="19"/>
  <c r="J1144" i="19"/>
  <c r="J1145" i="19"/>
  <c r="J1146" i="19"/>
  <c r="J1147" i="19"/>
  <c r="J1148" i="19"/>
  <c r="J1149" i="19"/>
  <c r="J1150" i="19"/>
  <c r="J1151" i="19"/>
  <c r="J1152" i="19"/>
  <c r="J1153" i="19"/>
  <c r="J1154" i="19"/>
  <c r="J1155" i="19"/>
  <c r="J1156" i="19"/>
  <c r="J1157" i="19"/>
  <c r="J1158" i="19"/>
  <c r="J1159" i="19"/>
  <c r="J1160" i="19"/>
  <c r="J1161" i="19"/>
  <c r="J1162" i="19"/>
  <c r="J1163" i="19"/>
  <c r="J1164" i="19"/>
  <c r="J1165" i="19"/>
  <c r="J1166" i="19"/>
  <c r="J1167" i="19"/>
  <c r="J1168" i="19"/>
  <c r="J1169" i="19"/>
  <c r="J1170" i="19"/>
  <c r="J1171" i="19"/>
  <c r="J1172" i="19"/>
  <c r="J1173" i="19"/>
  <c r="J1174" i="19"/>
  <c r="J1175" i="19"/>
  <c r="J1176" i="19"/>
  <c r="J1177" i="19"/>
  <c r="J1178" i="19"/>
  <c r="J1179" i="19"/>
  <c r="J1180" i="19"/>
  <c r="J1181" i="19"/>
  <c r="J1182" i="19"/>
  <c r="J1183" i="19"/>
  <c r="J1184" i="19"/>
  <c r="J1185" i="19"/>
  <c r="J1186" i="19"/>
  <c r="J1187" i="19"/>
  <c r="J1188" i="19"/>
  <c r="J1189" i="19"/>
  <c r="J1190" i="19"/>
  <c r="J1191" i="19"/>
  <c r="J1192" i="19"/>
  <c r="J1193" i="19"/>
  <c r="J1194" i="19"/>
  <c r="J1195" i="19"/>
  <c r="J1196" i="19"/>
  <c r="J1197" i="19"/>
  <c r="J1198" i="19"/>
  <c r="J1199" i="19"/>
  <c r="J1200" i="19"/>
  <c r="J1201" i="19"/>
  <c r="J1202" i="19"/>
  <c r="J1203" i="19"/>
  <c r="J1204" i="19"/>
  <c r="J1205" i="19"/>
  <c r="J1206" i="19"/>
  <c r="J1207" i="19"/>
  <c r="J1208" i="19"/>
  <c r="J1209" i="19"/>
  <c r="J1210" i="19"/>
  <c r="J1211" i="19"/>
  <c r="J1212" i="19"/>
  <c r="J1213" i="19"/>
  <c r="J1214" i="19"/>
  <c r="J1215" i="19"/>
  <c r="J1216" i="19"/>
  <c r="J1217" i="19"/>
  <c r="J1218" i="19"/>
  <c r="J1219" i="19"/>
  <c r="J1220" i="19"/>
  <c r="J1221" i="19"/>
  <c r="J1222" i="19"/>
  <c r="J1223" i="19"/>
  <c r="J1224" i="19"/>
  <c r="J1225" i="19"/>
  <c r="J1226" i="19"/>
  <c r="J1227" i="19"/>
  <c r="J1228" i="19"/>
  <c r="J1229" i="19"/>
  <c r="J1230" i="19"/>
  <c r="J1231" i="19"/>
  <c r="J1232" i="19"/>
  <c r="J1233" i="19"/>
  <c r="J1234" i="19"/>
  <c r="J1235" i="19"/>
  <c r="J1236" i="19"/>
  <c r="J1237" i="19"/>
  <c r="J1238" i="19"/>
  <c r="J1239" i="19"/>
  <c r="J1240" i="19"/>
  <c r="J1241" i="19"/>
  <c r="J1242" i="19"/>
  <c r="J1243" i="19"/>
  <c r="J1244" i="19"/>
  <c r="J1245" i="19"/>
  <c r="J1246" i="19"/>
  <c r="J1247" i="19"/>
  <c r="J1248" i="19"/>
  <c r="J1249" i="19"/>
  <c r="J1250" i="19"/>
  <c r="J1251" i="19"/>
  <c r="J1252" i="19"/>
  <c r="J1253" i="19"/>
  <c r="J1254" i="19"/>
  <c r="J1255" i="19"/>
  <c r="J1256" i="19"/>
  <c r="J1257" i="19"/>
  <c r="J1258" i="19"/>
  <c r="J1259" i="19"/>
  <c r="J1260" i="19"/>
  <c r="J1261" i="19"/>
  <c r="J1262" i="19"/>
  <c r="J1263" i="19"/>
  <c r="J1264" i="19"/>
  <c r="J1265" i="19"/>
  <c r="J1266" i="19"/>
  <c r="J1267" i="19"/>
  <c r="J1268" i="19"/>
  <c r="J1269" i="19"/>
  <c r="J1270" i="19"/>
  <c r="J1271" i="19"/>
  <c r="J1272" i="19"/>
  <c r="J1273" i="19"/>
  <c r="J1274" i="19"/>
  <c r="J1275" i="19"/>
  <c r="J1276" i="19"/>
  <c r="J1277" i="19"/>
  <c r="J1278" i="19"/>
  <c r="J1279" i="19"/>
  <c r="J1280" i="19"/>
  <c r="J1281" i="19"/>
  <c r="J1282" i="19"/>
  <c r="J1283" i="19"/>
  <c r="J1284" i="19"/>
  <c r="J1285" i="19"/>
  <c r="J1286" i="19"/>
  <c r="J1287" i="19"/>
  <c r="J1288" i="19"/>
  <c r="J1289" i="19"/>
  <c r="J1290" i="19"/>
  <c r="J1291" i="19"/>
  <c r="J1292" i="19"/>
  <c r="J1293" i="19"/>
  <c r="J1294" i="19"/>
  <c r="J1295" i="19"/>
  <c r="J1296" i="19"/>
  <c r="J1297" i="19"/>
  <c r="J1298" i="19"/>
  <c r="J1299" i="19"/>
  <c r="J1300" i="19"/>
  <c r="J1301" i="19"/>
  <c r="J1302" i="19"/>
  <c r="J1303" i="19"/>
  <c r="J1304" i="19"/>
  <c r="J1305" i="19"/>
  <c r="J1306" i="19"/>
  <c r="J1307" i="19"/>
  <c r="J1308" i="19"/>
  <c r="J1309" i="19"/>
  <c r="J1310" i="19"/>
  <c r="J1311" i="19"/>
  <c r="J1312" i="19"/>
  <c r="J1313" i="19"/>
  <c r="J1314" i="19"/>
  <c r="J1315" i="19"/>
  <c r="J1316" i="19"/>
  <c r="J1317" i="19"/>
  <c r="J1318" i="19"/>
  <c r="J1319" i="19"/>
  <c r="J1320" i="19"/>
  <c r="J1321" i="19"/>
  <c r="J1322" i="19"/>
  <c r="J1323" i="19"/>
  <c r="J1324" i="19"/>
  <c r="J1325" i="19"/>
  <c r="J1326" i="19"/>
  <c r="J1327" i="19"/>
  <c r="J1328" i="19"/>
  <c r="J1329" i="19"/>
  <c r="J1330" i="19"/>
  <c r="J1331" i="19"/>
  <c r="J1332" i="19"/>
  <c r="J1333" i="19"/>
  <c r="J1334" i="19"/>
  <c r="J1335" i="19"/>
  <c r="J1336" i="19"/>
  <c r="J1337" i="19"/>
  <c r="J1338" i="19"/>
  <c r="J1339" i="19"/>
  <c r="J1340" i="19"/>
  <c r="J1341" i="19"/>
  <c r="J1342" i="19"/>
  <c r="J1343" i="19"/>
  <c r="J1344" i="19"/>
  <c r="J1345" i="19"/>
  <c r="J1346" i="19"/>
  <c r="J1347" i="19"/>
  <c r="J1348" i="19"/>
  <c r="J1349" i="19"/>
  <c r="J1350" i="19"/>
  <c r="J1351" i="19"/>
  <c r="J1352" i="19"/>
  <c r="J1353" i="19"/>
  <c r="J1354" i="19"/>
  <c r="J1355" i="19"/>
  <c r="J1356" i="19"/>
  <c r="J1357" i="19"/>
  <c r="J1358" i="19"/>
  <c r="J1359" i="19"/>
  <c r="J1360" i="19"/>
  <c r="J1361" i="19"/>
  <c r="J1362" i="19"/>
  <c r="J1363" i="19"/>
  <c r="J1364" i="19"/>
  <c r="J1365" i="19"/>
  <c r="J1366" i="19"/>
  <c r="J1367" i="19"/>
  <c r="J1368" i="19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6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J1640" i="19"/>
  <c r="J1641" i="19"/>
  <c r="J1642" i="19"/>
  <c r="J1643" i="19"/>
  <c r="J1644" i="19"/>
  <c r="J1645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726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J1853" i="19"/>
  <c r="J1854" i="19"/>
  <c r="J1855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J1996" i="19"/>
  <c r="J1997" i="19"/>
  <c r="J1998" i="19"/>
  <c r="J1999" i="19"/>
  <c r="J2000" i="19"/>
  <c r="J2001" i="19"/>
  <c r="J2002" i="19"/>
  <c r="J2003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J2288" i="19"/>
  <c r="J2289" i="19"/>
  <c r="J2290" i="19"/>
  <c r="J2291" i="19"/>
  <c r="J2292" i="19"/>
  <c r="J2293" i="19"/>
  <c r="J2294" i="19"/>
  <c r="J2295" i="19"/>
  <c r="J2296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J2392" i="19"/>
  <c r="J2393" i="19"/>
  <c r="J2394" i="19"/>
  <c r="J2395" i="19"/>
  <c r="J2396" i="19"/>
  <c r="J2397" i="19"/>
  <c r="J2398" i="19"/>
  <c r="J2399" i="19"/>
  <c r="J2400" i="19"/>
  <c r="J2401" i="19"/>
  <c r="J2402" i="19"/>
  <c r="J2403" i="19"/>
  <c r="J2404" i="19"/>
  <c r="J2405" i="19"/>
  <c r="J2406" i="19"/>
  <c r="J2407" i="19"/>
  <c r="J2408" i="19"/>
  <c r="J2409" i="19"/>
  <c r="J2410" i="19"/>
  <c r="J2411" i="19"/>
  <c r="J2412" i="19"/>
  <c r="J2413" i="19"/>
  <c r="J2414" i="19"/>
  <c r="J2415" i="19"/>
  <c r="J2416" i="19"/>
  <c r="J2417" i="19"/>
  <c r="J2418" i="19"/>
  <c r="J2419" i="19"/>
  <c r="J2420" i="19"/>
  <c r="J2421" i="19"/>
  <c r="J2422" i="19"/>
  <c r="J2423" i="19"/>
  <c r="J2424" i="19"/>
  <c r="J2425" i="19"/>
  <c r="J2426" i="19"/>
  <c r="J2427" i="19"/>
  <c r="J2428" i="19"/>
  <c r="J2429" i="19"/>
  <c r="J2430" i="19"/>
  <c r="J2431" i="19"/>
  <c r="J2432" i="19"/>
  <c r="J2433" i="19"/>
  <c r="J2434" i="19"/>
  <c r="J2435" i="19"/>
  <c r="J2436" i="19"/>
  <c r="J2437" i="19"/>
  <c r="J2438" i="19"/>
  <c r="J2439" i="19"/>
  <c r="J2440" i="19"/>
  <c r="J2441" i="19"/>
  <c r="J2442" i="19"/>
  <c r="J2443" i="19"/>
  <c r="J2444" i="19"/>
  <c r="J2445" i="19"/>
  <c r="J2446" i="19"/>
  <c r="J2447" i="19"/>
  <c r="J2448" i="19"/>
  <c r="J2449" i="19"/>
  <c r="J2450" i="19"/>
  <c r="J2451" i="19"/>
  <c r="J2452" i="19"/>
  <c r="J2453" i="19"/>
  <c r="J2454" i="19"/>
  <c r="J2455" i="19"/>
  <c r="J2456" i="19"/>
  <c r="J2457" i="19"/>
  <c r="J2458" i="19"/>
  <c r="J2459" i="19"/>
  <c r="J2460" i="19"/>
  <c r="J2461" i="19"/>
  <c r="J2462" i="19"/>
  <c r="J2463" i="19"/>
  <c r="J2464" i="19"/>
  <c r="J2465" i="19"/>
  <c r="J2466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J2524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J2562" i="19"/>
  <c r="J2563" i="19"/>
  <c r="J2" i="19"/>
  <c r="S3" i="19" l="1"/>
  <c r="S4" i="19"/>
  <c r="S5" i="19"/>
  <c r="S6" i="19"/>
  <c r="S7" i="19"/>
  <c r="S8" i="19"/>
  <c r="S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39" i="19"/>
  <c r="S40" i="19"/>
  <c r="S41" i="19"/>
  <c r="S42" i="19"/>
  <c r="S43" i="19"/>
  <c r="S44" i="19"/>
  <c r="S45" i="19"/>
  <c r="S46" i="19"/>
  <c r="S47" i="19"/>
  <c r="S48" i="19"/>
  <c r="S49" i="19"/>
  <c r="S50" i="19"/>
  <c r="S51" i="19"/>
  <c r="S52" i="19"/>
  <c r="S53" i="19"/>
  <c r="S54" i="19"/>
  <c r="S55" i="19"/>
  <c r="S56" i="19"/>
  <c r="S57" i="19"/>
  <c r="S58" i="19"/>
  <c r="S59" i="19"/>
  <c r="S60" i="19"/>
  <c r="S61" i="19"/>
  <c r="S62" i="19"/>
  <c r="S63" i="19"/>
  <c r="S64" i="19"/>
  <c r="S65" i="19"/>
  <c r="S66" i="19"/>
  <c r="S67" i="19"/>
  <c r="S68" i="19"/>
  <c r="S69" i="19"/>
  <c r="S70" i="19"/>
  <c r="S71" i="19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87" i="19"/>
  <c r="S88" i="19"/>
  <c r="S89" i="19"/>
  <c r="S90" i="19"/>
  <c r="S91" i="19"/>
  <c r="S92" i="19"/>
  <c r="S93" i="19"/>
  <c r="S94" i="19"/>
  <c r="S95" i="19"/>
  <c r="S96" i="19"/>
  <c r="S97" i="19"/>
  <c r="S98" i="19"/>
  <c r="S99" i="19"/>
  <c r="S100" i="19"/>
  <c r="S101" i="19"/>
  <c r="S102" i="19"/>
  <c r="S103" i="19"/>
  <c r="S104" i="19"/>
  <c r="S105" i="19"/>
  <c r="S106" i="19"/>
  <c r="S107" i="19"/>
  <c r="S108" i="19"/>
  <c r="S109" i="19"/>
  <c r="S110" i="19"/>
  <c r="S111" i="19"/>
  <c r="S112" i="19"/>
  <c r="S113" i="19"/>
  <c r="S114" i="19"/>
  <c r="S115" i="19"/>
  <c r="S116" i="19"/>
  <c r="S117" i="19"/>
  <c r="S118" i="19"/>
  <c r="S119" i="19"/>
  <c r="S120" i="19"/>
  <c r="S121" i="19"/>
  <c r="S122" i="19"/>
  <c r="S123" i="19"/>
  <c r="S124" i="19"/>
  <c r="S125" i="19"/>
  <c r="S126" i="19"/>
  <c r="S127" i="19"/>
  <c r="S128" i="19"/>
  <c r="S129" i="19"/>
  <c r="S130" i="19"/>
  <c r="S131" i="19"/>
  <c r="S132" i="19"/>
  <c r="S133" i="19"/>
  <c r="S134" i="19"/>
  <c r="S135" i="19"/>
  <c r="S136" i="19"/>
  <c r="S137" i="19"/>
  <c r="S138" i="19"/>
  <c r="S139" i="19"/>
  <c r="S140" i="19"/>
  <c r="S141" i="19"/>
  <c r="S142" i="19"/>
  <c r="S143" i="19"/>
  <c r="S144" i="19"/>
  <c r="S145" i="19"/>
  <c r="S146" i="19"/>
  <c r="S147" i="19"/>
  <c r="S148" i="19"/>
  <c r="S149" i="19"/>
  <c r="S150" i="19"/>
  <c r="S151" i="19"/>
  <c r="S152" i="19"/>
  <c r="S153" i="19"/>
  <c r="S154" i="19"/>
  <c r="S155" i="19"/>
  <c r="S156" i="19"/>
  <c r="S157" i="19"/>
  <c r="S158" i="19"/>
  <c r="S159" i="19"/>
  <c r="S160" i="19"/>
  <c r="S161" i="19"/>
  <c r="S162" i="19"/>
  <c r="S163" i="19"/>
  <c r="S164" i="19"/>
  <c r="S165" i="19"/>
  <c r="S166" i="19"/>
  <c r="S167" i="19"/>
  <c r="S168" i="19"/>
  <c r="S169" i="19"/>
  <c r="S170" i="19"/>
  <c r="S171" i="19"/>
  <c r="S172" i="19"/>
  <c r="S173" i="19"/>
  <c r="S174" i="19"/>
  <c r="S175" i="19"/>
  <c r="S176" i="19"/>
  <c r="S177" i="19"/>
  <c r="S178" i="19"/>
  <c r="S179" i="19"/>
  <c r="S180" i="19"/>
  <c r="S181" i="19"/>
  <c r="S182" i="19"/>
  <c r="S183" i="19"/>
  <c r="S184" i="19"/>
  <c r="S185" i="19"/>
  <c r="S186" i="19"/>
  <c r="S187" i="19"/>
  <c r="S188" i="19"/>
  <c r="S189" i="19"/>
  <c r="S190" i="19"/>
  <c r="S191" i="19"/>
  <c r="S192" i="19"/>
  <c r="S193" i="19"/>
  <c r="S194" i="19"/>
  <c r="S195" i="19"/>
  <c r="S196" i="19"/>
  <c r="S197" i="19"/>
  <c r="S198" i="19"/>
  <c r="S199" i="19"/>
  <c r="S200" i="19"/>
  <c r="S201" i="19"/>
  <c r="S202" i="19"/>
  <c r="S203" i="19"/>
  <c r="S204" i="19"/>
  <c r="S205" i="19"/>
  <c r="S206" i="19"/>
  <c r="S207" i="19"/>
  <c r="S208" i="19"/>
  <c r="S209" i="19"/>
  <c r="S210" i="19"/>
  <c r="S211" i="19"/>
  <c r="S212" i="19"/>
  <c r="S213" i="19"/>
  <c r="S214" i="19"/>
  <c r="S215" i="19"/>
  <c r="S216" i="19"/>
  <c r="S217" i="19"/>
  <c r="S218" i="19"/>
  <c r="S219" i="19"/>
  <c r="S220" i="19"/>
  <c r="S221" i="19"/>
  <c r="S222" i="19"/>
  <c r="S223" i="19"/>
  <c r="S224" i="19"/>
  <c r="S225" i="19"/>
  <c r="S226" i="19"/>
  <c r="S227" i="19"/>
  <c r="S228" i="19"/>
  <c r="S229" i="19"/>
  <c r="S230" i="19"/>
  <c r="S231" i="19"/>
  <c r="S232" i="19"/>
  <c r="S233" i="19"/>
  <c r="S234" i="19"/>
  <c r="S235" i="19"/>
  <c r="S236" i="19"/>
  <c r="S237" i="19"/>
  <c r="S238" i="19"/>
  <c r="S239" i="19"/>
  <c r="S240" i="19"/>
  <c r="S241" i="19"/>
  <c r="S242" i="19"/>
  <c r="S243" i="19"/>
  <c r="S244" i="19"/>
  <c r="S245" i="19"/>
  <c r="S246" i="19"/>
  <c r="S247" i="19"/>
  <c r="S248" i="19"/>
  <c r="S249" i="19"/>
  <c r="S250" i="19"/>
  <c r="S251" i="19"/>
  <c r="S252" i="19"/>
  <c r="S253" i="19"/>
  <c r="S254" i="19"/>
  <c r="S255" i="19"/>
  <c r="S256" i="19"/>
  <c r="S257" i="19"/>
  <c r="S258" i="19"/>
  <c r="S259" i="19"/>
  <c r="S260" i="19"/>
  <c r="S261" i="19"/>
  <c r="S262" i="19"/>
  <c r="S263" i="19"/>
  <c r="S264" i="19"/>
  <c r="S265" i="19"/>
  <c r="S266" i="19"/>
  <c r="S267" i="19"/>
  <c r="S268" i="19"/>
  <c r="S269" i="19"/>
  <c r="S270" i="19"/>
  <c r="S271" i="19"/>
  <c r="S272" i="19"/>
  <c r="S273" i="19"/>
  <c r="S274" i="19"/>
  <c r="S275" i="19"/>
  <c r="S276" i="19"/>
  <c r="S277" i="19"/>
  <c r="S278" i="19"/>
  <c r="S279" i="19"/>
  <c r="S280" i="19"/>
  <c r="S281" i="19"/>
  <c r="S282" i="19"/>
  <c r="S283" i="19"/>
  <c r="S284" i="19"/>
  <c r="S285" i="19"/>
  <c r="S286" i="19"/>
  <c r="S287" i="19"/>
  <c r="S288" i="19"/>
  <c r="S289" i="19"/>
  <c r="S290" i="19"/>
  <c r="S291" i="19"/>
  <c r="S292" i="19"/>
  <c r="S293" i="19"/>
  <c r="S294" i="19"/>
  <c r="S295" i="19"/>
  <c r="S296" i="19"/>
  <c r="S297" i="19"/>
  <c r="S298" i="19"/>
  <c r="S299" i="19"/>
  <c r="S300" i="19"/>
  <c r="S301" i="19"/>
  <c r="S302" i="19"/>
  <c r="S303" i="19"/>
  <c r="S304" i="19"/>
  <c r="S305" i="19"/>
  <c r="S306" i="19"/>
  <c r="S307" i="19"/>
  <c r="S308" i="19"/>
  <c r="S309" i="19"/>
  <c r="S310" i="19"/>
  <c r="S311" i="19"/>
  <c r="S312" i="19"/>
  <c r="S313" i="19"/>
  <c r="S314" i="19"/>
  <c r="S315" i="19"/>
  <c r="S316" i="19"/>
  <c r="S317" i="19"/>
  <c r="S318" i="19"/>
  <c r="S319" i="19"/>
  <c r="S320" i="19"/>
  <c r="S321" i="19"/>
  <c r="S322" i="19"/>
  <c r="S323" i="19"/>
  <c r="S324" i="19"/>
  <c r="S325" i="19"/>
  <c r="S326" i="19"/>
  <c r="S327" i="19"/>
  <c r="S328" i="19"/>
  <c r="S329" i="19"/>
  <c r="S330" i="19"/>
  <c r="S331" i="19"/>
  <c r="S332" i="19"/>
  <c r="S333" i="19"/>
  <c r="S334" i="19"/>
  <c r="S335" i="19"/>
  <c r="S336" i="19"/>
  <c r="S337" i="19"/>
  <c r="S338" i="19"/>
  <c r="S339" i="19"/>
  <c r="S340" i="19"/>
  <c r="S341" i="19"/>
  <c r="S342" i="19"/>
  <c r="S343" i="19"/>
  <c r="S344" i="19"/>
  <c r="S345" i="19"/>
  <c r="S346" i="19"/>
  <c r="S347" i="19"/>
  <c r="S348" i="19"/>
  <c r="S349" i="19"/>
  <c r="S350" i="19"/>
  <c r="S351" i="19"/>
  <c r="S352" i="19"/>
  <c r="S353" i="19"/>
  <c r="S354" i="19"/>
  <c r="S355" i="19"/>
  <c r="S356" i="19"/>
  <c r="S357" i="19"/>
  <c r="S358" i="19"/>
  <c r="S359" i="19"/>
  <c r="S360" i="19"/>
  <c r="S361" i="19"/>
  <c r="S362" i="19"/>
  <c r="S363" i="19"/>
  <c r="S364" i="19"/>
  <c r="S365" i="19"/>
  <c r="S366" i="19"/>
  <c r="S367" i="19"/>
  <c r="S368" i="19"/>
  <c r="S369" i="19"/>
  <c r="S370" i="19"/>
  <c r="S371" i="19"/>
  <c r="S372" i="19"/>
  <c r="S373" i="19"/>
  <c r="S374" i="19"/>
  <c r="S375" i="19"/>
  <c r="S376" i="19"/>
  <c r="S377" i="19"/>
  <c r="S378" i="19"/>
  <c r="S379" i="19"/>
  <c r="S380" i="19"/>
  <c r="S381" i="19"/>
  <c r="S382" i="19"/>
  <c r="S383" i="19"/>
  <c r="S384" i="19"/>
  <c r="S385" i="19"/>
  <c r="S386" i="19"/>
  <c r="S387" i="19"/>
  <c r="S388" i="19"/>
  <c r="S389" i="19"/>
  <c r="S390" i="19"/>
  <c r="S391" i="19"/>
  <c r="S392" i="19"/>
  <c r="S393" i="19"/>
  <c r="S394" i="19"/>
  <c r="S395" i="19"/>
  <c r="S396" i="19"/>
  <c r="S397" i="19"/>
  <c r="S398" i="19"/>
  <c r="S399" i="19"/>
  <c r="S400" i="19"/>
  <c r="S401" i="19"/>
  <c r="S402" i="19"/>
  <c r="S403" i="19"/>
  <c r="S404" i="19"/>
  <c r="S405" i="19"/>
  <c r="S406" i="19"/>
  <c r="S407" i="19"/>
  <c r="S408" i="19"/>
  <c r="S409" i="19"/>
  <c r="S410" i="19"/>
  <c r="S411" i="19"/>
  <c r="S412" i="19"/>
  <c r="S413" i="19"/>
  <c r="S414" i="19"/>
  <c r="S415" i="19"/>
  <c r="S416" i="19"/>
  <c r="S417" i="19"/>
  <c r="S418" i="19"/>
  <c r="S419" i="19"/>
  <c r="S420" i="19"/>
  <c r="S421" i="19"/>
  <c r="S422" i="19"/>
  <c r="S423" i="19"/>
  <c r="S424" i="19"/>
  <c r="S425" i="19"/>
  <c r="S426" i="19"/>
  <c r="S427" i="19"/>
  <c r="S428" i="19"/>
  <c r="S429" i="19"/>
  <c r="S430" i="19"/>
  <c r="S431" i="19"/>
  <c r="S432" i="19"/>
  <c r="S433" i="19"/>
  <c r="S434" i="19"/>
  <c r="S435" i="19"/>
  <c r="S436" i="19"/>
  <c r="S437" i="19"/>
  <c r="S438" i="19"/>
  <c r="S439" i="19"/>
  <c r="S440" i="19"/>
  <c r="S441" i="19"/>
  <c r="S442" i="19"/>
  <c r="S443" i="19"/>
  <c r="S444" i="19"/>
  <c r="S445" i="19"/>
  <c r="S446" i="19"/>
  <c r="S447" i="19"/>
  <c r="S448" i="19"/>
  <c r="S449" i="19"/>
  <c r="S450" i="19"/>
  <c r="S451" i="19"/>
  <c r="S452" i="19"/>
  <c r="S453" i="19"/>
  <c r="S454" i="19"/>
  <c r="S455" i="19"/>
  <c r="S456" i="19"/>
  <c r="S457" i="19"/>
  <c r="S458" i="19"/>
  <c r="S459" i="19"/>
  <c r="S460" i="19"/>
  <c r="S461" i="19"/>
  <c r="S462" i="19"/>
  <c r="S463" i="19"/>
  <c r="S464" i="19"/>
  <c r="S465" i="19"/>
  <c r="S466" i="19"/>
  <c r="S467" i="19"/>
  <c r="S468" i="19"/>
  <c r="S469" i="19"/>
  <c r="S470" i="19"/>
  <c r="S471" i="19"/>
  <c r="S472" i="19"/>
  <c r="S473" i="19"/>
  <c r="S474" i="19"/>
  <c r="S475" i="19"/>
  <c r="S476" i="19"/>
  <c r="S477" i="19"/>
  <c r="S478" i="19"/>
  <c r="S479" i="19"/>
  <c r="S480" i="19"/>
  <c r="S481" i="19"/>
  <c r="S482" i="19"/>
  <c r="S483" i="19"/>
  <c r="S484" i="19"/>
  <c r="S485" i="19"/>
  <c r="S486" i="19"/>
  <c r="S487" i="19"/>
  <c r="S488" i="19"/>
  <c r="S489" i="19"/>
  <c r="S490" i="19"/>
  <c r="S491" i="19"/>
  <c r="S492" i="19"/>
  <c r="S493" i="19"/>
  <c r="S494" i="19"/>
  <c r="S495" i="19"/>
  <c r="S496" i="19"/>
  <c r="S497" i="19"/>
  <c r="S498" i="19"/>
  <c r="S499" i="19"/>
  <c r="S500" i="19"/>
  <c r="S501" i="19"/>
  <c r="S502" i="19"/>
  <c r="S503" i="19"/>
  <c r="S504" i="19"/>
  <c r="S505" i="19"/>
  <c r="S506" i="19"/>
  <c r="S507" i="19"/>
  <c r="S508" i="19"/>
  <c r="S509" i="19"/>
  <c r="S510" i="19"/>
  <c r="S511" i="19"/>
  <c r="S512" i="19"/>
  <c r="S513" i="19"/>
  <c r="S514" i="19"/>
  <c r="S515" i="19"/>
  <c r="S516" i="19"/>
  <c r="S517" i="19"/>
  <c r="S518" i="19"/>
  <c r="S519" i="19"/>
  <c r="S520" i="19"/>
  <c r="S521" i="19"/>
  <c r="S522" i="19"/>
  <c r="S523" i="19"/>
  <c r="S524" i="19"/>
  <c r="S525" i="19"/>
  <c r="S526" i="19"/>
  <c r="S527" i="19"/>
  <c r="S528" i="19"/>
  <c r="S529" i="19"/>
  <c r="S530" i="19"/>
  <c r="S531" i="19"/>
  <c r="S532" i="19"/>
  <c r="S533" i="19"/>
  <c r="S534" i="19"/>
  <c r="S535" i="19"/>
  <c r="S536" i="19"/>
  <c r="S537" i="19"/>
  <c r="S538" i="19"/>
  <c r="S539" i="19"/>
  <c r="S540" i="19"/>
  <c r="S541" i="19"/>
  <c r="S542" i="19"/>
  <c r="S543" i="19"/>
  <c r="S544" i="19"/>
  <c r="S545" i="19"/>
  <c r="S546" i="19"/>
  <c r="S547" i="19"/>
  <c r="S548" i="19"/>
  <c r="S549" i="19"/>
  <c r="S550" i="19"/>
  <c r="S551" i="19"/>
  <c r="S552" i="19"/>
  <c r="S553" i="19"/>
  <c r="S554" i="19"/>
  <c r="S555" i="19"/>
  <c r="S556" i="19"/>
  <c r="S557" i="19"/>
  <c r="S558" i="19"/>
  <c r="S559" i="19"/>
  <c r="S560" i="19"/>
  <c r="S561" i="19"/>
  <c r="S562" i="19"/>
  <c r="S563" i="19"/>
  <c r="S564" i="19"/>
  <c r="S565" i="19"/>
  <c r="S566" i="19"/>
  <c r="S567" i="19"/>
  <c r="S568" i="19"/>
  <c r="S569" i="19"/>
  <c r="S570" i="19"/>
  <c r="S571" i="19"/>
  <c r="S572" i="19"/>
  <c r="S573" i="19"/>
  <c r="S574" i="19"/>
  <c r="S575" i="19"/>
  <c r="S576" i="19"/>
  <c r="S577" i="19"/>
  <c r="S578" i="19"/>
  <c r="S579" i="19"/>
  <c r="S580" i="19"/>
  <c r="S581" i="19"/>
  <c r="S582" i="19"/>
  <c r="S583" i="19"/>
  <c r="S584" i="19"/>
  <c r="S585" i="19"/>
  <c r="S586" i="19"/>
  <c r="S587" i="19"/>
  <c r="S588" i="19"/>
  <c r="S589" i="19"/>
  <c r="S590" i="19"/>
  <c r="S591" i="19"/>
  <c r="S592" i="19"/>
  <c r="S593" i="19"/>
  <c r="S594" i="19"/>
  <c r="S595" i="19"/>
  <c r="S596" i="19"/>
  <c r="S597" i="19"/>
  <c r="S598" i="19"/>
  <c r="S599" i="19"/>
  <c r="S600" i="19"/>
  <c r="S601" i="19"/>
  <c r="S602" i="19"/>
  <c r="S603" i="19"/>
  <c r="S604" i="19"/>
  <c r="S605" i="19"/>
  <c r="S606" i="19"/>
  <c r="S607" i="19"/>
  <c r="S608" i="19"/>
  <c r="S609" i="19"/>
  <c r="S610" i="19"/>
  <c r="S611" i="19"/>
  <c r="S612" i="19"/>
  <c r="S613" i="19"/>
  <c r="S614" i="19"/>
  <c r="S615" i="19"/>
  <c r="S616" i="19"/>
  <c r="S617" i="19"/>
  <c r="S618" i="19"/>
  <c r="S619" i="19"/>
  <c r="S620" i="19"/>
  <c r="S621" i="19"/>
  <c r="S622" i="19"/>
  <c r="S623" i="19"/>
  <c r="S624" i="19"/>
  <c r="S625" i="19"/>
  <c r="S626" i="19"/>
  <c r="S627" i="19"/>
  <c r="S628" i="19"/>
  <c r="S629" i="19"/>
  <c r="S630" i="19"/>
  <c r="S631" i="19"/>
  <c r="S632" i="19"/>
  <c r="S633" i="19"/>
  <c r="S634" i="19"/>
  <c r="S635" i="19"/>
  <c r="S636" i="19"/>
  <c r="S637" i="19"/>
  <c r="S638" i="19"/>
  <c r="S639" i="19"/>
  <c r="S640" i="19"/>
  <c r="S641" i="19"/>
  <c r="S642" i="19"/>
  <c r="S643" i="19"/>
  <c r="S644" i="19"/>
  <c r="S645" i="19"/>
  <c r="S646" i="19"/>
  <c r="S647" i="19"/>
  <c r="S648" i="19"/>
  <c r="S649" i="19"/>
  <c r="S650" i="19"/>
  <c r="S651" i="19"/>
  <c r="S652" i="19"/>
  <c r="S653" i="19"/>
  <c r="S654" i="19"/>
  <c r="S655" i="19"/>
  <c r="S656" i="19"/>
  <c r="S657" i="19"/>
  <c r="S658" i="19"/>
  <c r="S659" i="19"/>
  <c r="S660" i="19"/>
  <c r="S661" i="19"/>
  <c r="S662" i="19"/>
  <c r="S663" i="19"/>
  <c r="S664" i="19"/>
  <c r="S665" i="19"/>
  <c r="S666" i="19"/>
  <c r="S667" i="19"/>
  <c r="S668" i="19"/>
  <c r="S669" i="19"/>
  <c r="S670" i="19"/>
  <c r="S671" i="19"/>
  <c r="S672" i="19"/>
  <c r="S673" i="19"/>
  <c r="S674" i="19"/>
  <c r="S675" i="19"/>
  <c r="S676" i="19"/>
  <c r="S677" i="19"/>
  <c r="S678" i="19"/>
  <c r="S679" i="19"/>
  <c r="S680" i="19"/>
  <c r="S681" i="19"/>
  <c r="S682" i="19"/>
  <c r="S683" i="19"/>
  <c r="S684" i="19"/>
  <c r="S685" i="19"/>
  <c r="S686" i="19"/>
  <c r="S687" i="19"/>
  <c r="S688" i="19"/>
  <c r="S689" i="19"/>
  <c r="S690" i="19"/>
  <c r="S691" i="19"/>
  <c r="S692" i="19"/>
  <c r="S693" i="19"/>
  <c r="S694" i="19"/>
  <c r="S695" i="19"/>
  <c r="S696" i="19"/>
  <c r="S697" i="19"/>
  <c r="S698" i="19"/>
  <c r="S699" i="19"/>
  <c r="S700" i="19"/>
  <c r="S701" i="19"/>
  <c r="S702" i="19"/>
  <c r="S703" i="19"/>
  <c r="S704" i="19"/>
  <c r="S705" i="19"/>
  <c r="S706" i="19"/>
  <c r="S707" i="19"/>
  <c r="S708" i="19"/>
  <c r="S709" i="19"/>
  <c r="S710" i="19"/>
  <c r="S711" i="19"/>
  <c r="S712" i="19"/>
  <c r="S713" i="19"/>
  <c r="S714" i="19"/>
  <c r="S715" i="19"/>
  <c r="S716" i="19"/>
  <c r="S717" i="19"/>
  <c r="S718" i="19"/>
  <c r="S719" i="19"/>
  <c r="S720" i="19"/>
  <c r="S721" i="19"/>
  <c r="S722" i="19"/>
  <c r="S723" i="19"/>
  <c r="S724" i="19"/>
  <c r="S725" i="19"/>
  <c r="S726" i="19"/>
  <c r="S727" i="19"/>
  <c r="S728" i="19"/>
  <c r="S729" i="19"/>
  <c r="S730" i="19"/>
  <c r="S731" i="19"/>
  <c r="S732" i="19"/>
  <c r="S733" i="19"/>
  <c r="S734" i="19"/>
  <c r="S735" i="19"/>
  <c r="S736" i="19"/>
  <c r="S737" i="19"/>
  <c r="S738" i="19"/>
  <c r="S739" i="19"/>
  <c r="S740" i="19"/>
  <c r="S741" i="19"/>
  <c r="S742" i="19"/>
  <c r="S743" i="19"/>
  <c r="S744" i="19"/>
  <c r="S745" i="19"/>
  <c r="S746" i="19"/>
  <c r="S747" i="19"/>
  <c r="S748" i="19"/>
  <c r="S749" i="19"/>
  <c r="S750" i="19"/>
  <c r="S751" i="19"/>
  <c r="S752" i="19"/>
  <c r="S753" i="19"/>
  <c r="S754" i="19"/>
  <c r="S755" i="19"/>
  <c r="S756" i="19"/>
  <c r="S757" i="19"/>
  <c r="S758" i="19"/>
  <c r="S759" i="19"/>
  <c r="S760" i="19"/>
  <c r="S761" i="19"/>
  <c r="S762" i="19"/>
  <c r="S763" i="19"/>
  <c r="S764" i="19"/>
  <c r="S765" i="19"/>
  <c r="S766" i="19"/>
  <c r="S767" i="19"/>
  <c r="S768" i="19"/>
  <c r="S769" i="19"/>
  <c r="S770" i="19"/>
  <c r="S771" i="19"/>
  <c r="S772" i="19"/>
  <c r="S773" i="19"/>
  <c r="S774" i="19"/>
  <c r="S775" i="19"/>
  <c r="S776" i="19"/>
  <c r="S777" i="19"/>
  <c r="S778" i="19"/>
  <c r="S779" i="19"/>
  <c r="S780" i="19"/>
  <c r="S781" i="19"/>
  <c r="S782" i="19"/>
  <c r="S783" i="19"/>
  <c r="S784" i="19"/>
  <c r="S785" i="19"/>
  <c r="S786" i="19"/>
  <c r="S787" i="19"/>
  <c r="S788" i="19"/>
  <c r="S789" i="19"/>
  <c r="S790" i="19"/>
  <c r="S791" i="19"/>
  <c r="S792" i="19"/>
  <c r="S793" i="19"/>
  <c r="S794" i="19"/>
  <c r="S795" i="19"/>
  <c r="S796" i="19"/>
  <c r="S797" i="19"/>
  <c r="S798" i="19"/>
  <c r="S799" i="19"/>
  <c r="S800" i="19"/>
  <c r="S801" i="19"/>
  <c r="S802" i="19"/>
  <c r="S803" i="19"/>
  <c r="S804" i="19"/>
  <c r="S805" i="19"/>
  <c r="S806" i="19"/>
  <c r="S807" i="19"/>
  <c r="S808" i="19"/>
  <c r="S809" i="19"/>
  <c r="S810" i="19"/>
  <c r="S811" i="19"/>
  <c r="S812" i="19"/>
  <c r="S813" i="19"/>
  <c r="S814" i="19"/>
  <c r="S815" i="19"/>
  <c r="S816" i="19"/>
  <c r="S817" i="19"/>
  <c r="S818" i="19"/>
  <c r="S819" i="19"/>
  <c r="S820" i="19"/>
  <c r="S821" i="19"/>
  <c r="S822" i="19"/>
  <c r="S823" i="19"/>
  <c r="S824" i="19"/>
  <c r="S825" i="19"/>
  <c r="S826" i="19"/>
  <c r="S827" i="19"/>
  <c r="S828" i="19"/>
  <c r="S829" i="19"/>
  <c r="S830" i="19"/>
  <c r="S831" i="19"/>
  <c r="S832" i="19"/>
  <c r="S833" i="19"/>
  <c r="S834" i="19"/>
  <c r="S835" i="19"/>
  <c r="S836" i="19"/>
  <c r="S837" i="19"/>
  <c r="S838" i="19"/>
  <c r="S839" i="19"/>
  <c r="S840" i="19"/>
  <c r="S841" i="19"/>
  <c r="S842" i="19"/>
  <c r="S843" i="19"/>
  <c r="S844" i="19"/>
  <c r="S845" i="19"/>
  <c r="S846" i="19"/>
  <c r="S847" i="19"/>
  <c r="S848" i="19"/>
  <c r="S849" i="19"/>
  <c r="S850" i="19"/>
  <c r="S851" i="19"/>
  <c r="S852" i="19"/>
  <c r="S853" i="19"/>
  <c r="S854" i="19"/>
  <c r="S855" i="19"/>
  <c r="S856" i="19"/>
  <c r="S857" i="19"/>
  <c r="S858" i="19"/>
  <c r="S859" i="19"/>
  <c r="S860" i="19"/>
  <c r="S861" i="19"/>
  <c r="S862" i="19"/>
  <c r="S863" i="19"/>
  <c r="S864" i="19"/>
  <c r="S865" i="19"/>
  <c r="S866" i="19"/>
  <c r="S867" i="19"/>
  <c r="S868" i="19"/>
  <c r="S869" i="19"/>
  <c r="S870" i="19"/>
  <c r="S871" i="19"/>
  <c r="S872" i="19"/>
  <c r="S873" i="19"/>
  <c r="S874" i="19"/>
  <c r="S875" i="19"/>
  <c r="S876" i="19"/>
  <c r="S877" i="19"/>
  <c r="S878" i="19"/>
  <c r="S879" i="19"/>
  <c r="S880" i="19"/>
  <c r="S881" i="19"/>
  <c r="S882" i="19"/>
  <c r="S883" i="19"/>
  <c r="S884" i="19"/>
  <c r="S885" i="19"/>
  <c r="S886" i="19"/>
  <c r="S887" i="19"/>
  <c r="S888" i="19"/>
  <c r="S889" i="19"/>
  <c r="S890" i="19"/>
  <c r="S891" i="19"/>
  <c r="S892" i="19"/>
  <c r="S893" i="19"/>
  <c r="S894" i="19"/>
  <c r="S895" i="19"/>
  <c r="S896" i="19"/>
  <c r="S897" i="19"/>
  <c r="S898" i="19"/>
  <c r="S899" i="19"/>
  <c r="S900" i="19"/>
  <c r="S901" i="19"/>
  <c r="S902" i="19"/>
  <c r="S903" i="19"/>
  <c r="S904" i="19"/>
  <c r="S905" i="19"/>
  <c r="S906" i="19"/>
  <c r="S907" i="19"/>
  <c r="S908" i="19"/>
  <c r="S909" i="19"/>
  <c r="S910" i="19"/>
  <c r="S911" i="19"/>
  <c r="S912" i="19"/>
  <c r="S913" i="19"/>
  <c r="S914" i="19"/>
  <c r="S915" i="19"/>
  <c r="S916" i="19"/>
  <c r="S917" i="19"/>
  <c r="S918" i="19"/>
  <c r="S919" i="19"/>
  <c r="S920" i="19"/>
  <c r="S921" i="19"/>
  <c r="S922" i="19"/>
  <c r="S923" i="19"/>
  <c r="S924" i="19"/>
  <c r="S925" i="19"/>
  <c r="S926" i="19"/>
  <c r="S927" i="19"/>
  <c r="S928" i="19"/>
  <c r="S929" i="19"/>
  <c r="S930" i="19"/>
  <c r="S931" i="19"/>
  <c r="S932" i="19"/>
  <c r="S933" i="19"/>
  <c r="S934" i="19"/>
  <c r="S935" i="19"/>
  <c r="S936" i="19"/>
  <c r="S937" i="19"/>
  <c r="S938" i="19"/>
  <c r="S939" i="19"/>
  <c r="S940" i="19"/>
  <c r="S941" i="19"/>
  <c r="S942" i="19"/>
  <c r="S943" i="19"/>
  <c r="S944" i="19"/>
  <c r="S945" i="19"/>
  <c r="S946" i="19"/>
  <c r="S947" i="19"/>
  <c r="S948" i="19"/>
  <c r="S949" i="19"/>
  <c r="S950" i="19"/>
  <c r="S951" i="19"/>
  <c r="S952" i="19"/>
  <c r="S953" i="19"/>
  <c r="S954" i="19"/>
  <c r="S955" i="19"/>
  <c r="S956" i="19"/>
  <c r="S957" i="19"/>
  <c r="S958" i="19"/>
  <c r="S959" i="19"/>
  <c r="S960" i="19"/>
  <c r="S961" i="19"/>
  <c r="S962" i="19"/>
  <c r="S963" i="19"/>
  <c r="S964" i="19"/>
  <c r="S965" i="19"/>
  <c r="S966" i="19"/>
  <c r="S967" i="19"/>
  <c r="S968" i="19"/>
  <c r="S969" i="19"/>
  <c r="S970" i="19"/>
  <c r="S971" i="19"/>
  <c r="S972" i="19"/>
  <c r="S973" i="19"/>
  <c r="S974" i="19"/>
  <c r="S975" i="19"/>
  <c r="S976" i="19"/>
  <c r="S977" i="19"/>
  <c r="S978" i="19"/>
  <c r="S979" i="19"/>
  <c r="S980" i="19"/>
  <c r="S981" i="19"/>
  <c r="S982" i="19"/>
  <c r="S983" i="19"/>
  <c r="S984" i="19"/>
  <c r="S985" i="19"/>
  <c r="S986" i="19"/>
  <c r="S987" i="19"/>
  <c r="S988" i="19"/>
  <c r="S989" i="19"/>
  <c r="S990" i="19"/>
  <c r="S991" i="19"/>
  <c r="S992" i="19"/>
  <c r="S993" i="19"/>
  <c r="S994" i="19"/>
  <c r="S995" i="19"/>
  <c r="S996" i="19"/>
  <c r="S997" i="19"/>
  <c r="S998" i="19"/>
  <c r="S999" i="19"/>
  <c r="S1000" i="19"/>
  <c r="S1001" i="19"/>
  <c r="S1002" i="19"/>
  <c r="S1003" i="19"/>
  <c r="S1004" i="19"/>
  <c r="S1005" i="19"/>
  <c r="S1006" i="19"/>
  <c r="S1007" i="19"/>
  <c r="S1008" i="19"/>
  <c r="S1009" i="19"/>
  <c r="S1010" i="19"/>
  <c r="S1011" i="19"/>
  <c r="S1012" i="19"/>
  <c r="S1013" i="19"/>
  <c r="S1014" i="19"/>
  <c r="S1015" i="19"/>
  <c r="S1016" i="19"/>
  <c r="S1017" i="19"/>
  <c r="S1018" i="19"/>
  <c r="S1019" i="19"/>
  <c r="S1020" i="19"/>
  <c r="S1021" i="19"/>
  <c r="S1022" i="19"/>
  <c r="S1023" i="19"/>
  <c r="S1024" i="19"/>
  <c r="S1025" i="19"/>
  <c r="S1026" i="19"/>
  <c r="S1027" i="19"/>
  <c r="S1028" i="19"/>
  <c r="S1029" i="19"/>
  <c r="S1030" i="19"/>
  <c r="S1031" i="19"/>
  <c r="S1032" i="19"/>
  <c r="S1033" i="19"/>
  <c r="S1034" i="19"/>
  <c r="S1035" i="19"/>
  <c r="S1036" i="19"/>
  <c r="S1037" i="19"/>
  <c r="S1038" i="19"/>
  <c r="S1039" i="19"/>
  <c r="S1040" i="19"/>
  <c r="S1041" i="19"/>
  <c r="S1042" i="19"/>
  <c r="S1043" i="19"/>
  <c r="S1044" i="19"/>
  <c r="S1045" i="19"/>
  <c r="S1046" i="19"/>
  <c r="S1047" i="19"/>
  <c r="S1048" i="19"/>
  <c r="S1049" i="19"/>
  <c r="S1050" i="19"/>
  <c r="S1051" i="19"/>
  <c r="S1052" i="19"/>
  <c r="S1053" i="19"/>
  <c r="S1054" i="19"/>
  <c r="S1055" i="19"/>
  <c r="S1056" i="19"/>
  <c r="S1057" i="19"/>
  <c r="S1058" i="19"/>
  <c r="S1059" i="19"/>
  <c r="S1060" i="19"/>
  <c r="S1061" i="19"/>
  <c r="S1062" i="19"/>
  <c r="S1063" i="19"/>
  <c r="S1064" i="19"/>
  <c r="S1065" i="19"/>
  <c r="S1066" i="19"/>
  <c r="S1067" i="19"/>
  <c r="S1068" i="19"/>
  <c r="S1069" i="19"/>
  <c r="S1070" i="19"/>
  <c r="S1071" i="19"/>
  <c r="S1072" i="19"/>
  <c r="S1073" i="19"/>
  <c r="S1074" i="19"/>
  <c r="S1075" i="19"/>
  <c r="S1076" i="19"/>
  <c r="S1077" i="19"/>
  <c r="S1078" i="19"/>
  <c r="S1079" i="19"/>
  <c r="S1080" i="19"/>
  <c r="S1081" i="19"/>
  <c r="S1082" i="19"/>
  <c r="S1083" i="19"/>
  <c r="S1084" i="19"/>
  <c r="S1085" i="19"/>
  <c r="S1086" i="19"/>
  <c r="S1087" i="19"/>
  <c r="S1088" i="19"/>
  <c r="S1089" i="19"/>
  <c r="S1090" i="19"/>
  <c r="T1090" i="19" s="1"/>
  <c r="S1091" i="19"/>
  <c r="T1091" i="19" s="1"/>
  <c r="S1092" i="19"/>
  <c r="T1092" i="19" s="1"/>
  <c r="S1093" i="19"/>
  <c r="T1093" i="19" s="1"/>
  <c r="S1094" i="19"/>
  <c r="T1094" i="19" s="1"/>
  <c r="S1095" i="19"/>
  <c r="T1095" i="19" s="1"/>
  <c r="S1096" i="19"/>
  <c r="T1096" i="19" s="1"/>
  <c r="S1097" i="19"/>
  <c r="T1097" i="19" s="1"/>
  <c r="S1098" i="19"/>
  <c r="T1098" i="19" s="1"/>
  <c r="S1099" i="19"/>
  <c r="T1099" i="19" s="1"/>
  <c r="S1100" i="19"/>
  <c r="T1100" i="19" s="1"/>
  <c r="S1101" i="19"/>
  <c r="T1101" i="19" s="1"/>
  <c r="S1102" i="19"/>
  <c r="T1102" i="19" s="1"/>
  <c r="S1103" i="19"/>
  <c r="T1103" i="19" s="1"/>
  <c r="S1104" i="19"/>
  <c r="T1104" i="19" s="1"/>
  <c r="S1105" i="19"/>
  <c r="T1105" i="19" s="1"/>
  <c r="S1106" i="19"/>
  <c r="T1106" i="19" s="1"/>
  <c r="S1107" i="19"/>
  <c r="T1107" i="19" s="1"/>
  <c r="S1108" i="19"/>
  <c r="T1108" i="19" s="1"/>
  <c r="S1109" i="19"/>
  <c r="T1109" i="19" s="1"/>
  <c r="S1110" i="19"/>
  <c r="T1110" i="19" s="1"/>
  <c r="S1111" i="19"/>
  <c r="T1111" i="19" s="1"/>
  <c r="S1112" i="19"/>
  <c r="T1112" i="19" s="1"/>
  <c r="S1113" i="19"/>
  <c r="T1113" i="19" s="1"/>
  <c r="S1114" i="19"/>
  <c r="T1114" i="19" s="1"/>
  <c r="S1115" i="19"/>
  <c r="T1115" i="19" s="1"/>
  <c r="S1116" i="19"/>
  <c r="T1116" i="19" s="1"/>
  <c r="S1117" i="19"/>
  <c r="T1117" i="19" s="1"/>
  <c r="S1118" i="19"/>
  <c r="T1118" i="19" s="1"/>
  <c r="S1119" i="19"/>
  <c r="T1119" i="19" s="1"/>
  <c r="S1120" i="19"/>
  <c r="T1120" i="19" s="1"/>
  <c r="S1121" i="19"/>
  <c r="T1121" i="19" s="1"/>
  <c r="S1122" i="19"/>
  <c r="T1122" i="19" s="1"/>
  <c r="S1123" i="19"/>
  <c r="T1123" i="19" s="1"/>
  <c r="S1124" i="19"/>
  <c r="T1124" i="19" s="1"/>
  <c r="S1125" i="19"/>
  <c r="T1125" i="19" s="1"/>
  <c r="S1126" i="19"/>
  <c r="T1126" i="19" s="1"/>
  <c r="S1127" i="19"/>
  <c r="T1127" i="19" s="1"/>
  <c r="S1128" i="19"/>
  <c r="T1128" i="19" s="1"/>
  <c r="S1129" i="19"/>
  <c r="T1129" i="19" s="1"/>
  <c r="S1130" i="19"/>
  <c r="T1130" i="19" s="1"/>
  <c r="S1131" i="19"/>
  <c r="T1131" i="19" s="1"/>
  <c r="S1132" i="19"/>
  <c r="T1132" i="19" s="1"/>
  <c r="S1133" i="19"/>
  <c r="T1133" i="19" s="1"/>
  <c r="S1134" i="19"/>
  <c r="T1134" i="19" s="1"/>
  <c r="S1135" i="19"/>
  <c r="T1135" i="19" s="1"/>
  <c r="S1136" i="19"/>
  <c r="T1136" i="19" s="1"/>
  <c r="S1137" i="19"/>
  <c r="T1137" i="19" s="1"/>
  <c r="S1138" i="19"/>
  <c r="T1138" i="19" s="1"/>
  <c r="S1139" i="19"/>
  <c r="T1139" i="19" s="1"/>
  <c r="S1140" i="19"/>
  <c r="T1140" i="19" s="1"/>
  <c r="S1141" i="19"/>
  <c r="T1141" i="19" s="1"/>
  <c r="S1142" i="19"/>
  <c r="T1142" i="19" s="1"/>
  <c r="S1143" i="19"/>
  <c r="T1143" i="19" s="1"/>
  <c r="S1144" i="19"/>
  <c r="T1144" i="19" s="1"/>
  <c r="S1145" i="19"/>
  <c r="T1145" i="19" s="1"/>
  <c r="S1146" i="19"/>
  <c r="T1146" i="19" s="1"/>
  <c r="S1147" i="19"/>
  <c r="T1147" i="19" s="1"/>
  <c r="S1148" i="19"/>
  <c r="T1148" i="19" s="1"/>
  <c r="S1149" i="19"/>
  <c r="T1149" i="19" s="1"/>
  <c r="S1150" i="19"/>
  <c r="T1150" i="19" s="1"/>
  <c r="S1151" i="19"/>
  <c r="T1151" i="19" s="1"/>
  <c r="S1152" i="19"/>
  <c r="T1152" i="19" s="1"/>
  <c r="S1153" i="19"/>
  <c r="T1153" i="19" s="1"/>
  <c r="S1154" i="19"/>
  <c r="T1154" i="19" s="1"/>
  <c r="S1155" i="19"/>
  <c r="T1155" i="19" s="1"/>
  <c r="S1156" i="19"/>
  <c r="T1156" i="19" s="1"/>
  <c r="S1157" i="19"/>
  <c r="T1157" i="19" s="1"/>
  <c r="S1158" i="19"/>
  <c r="T1158" i="19" s="1"/>
  <c r="S1159" i="19"/>
  <c r="T1159" i="19" s="1"/>
  <c r="S1160" i="19"/>
  <c r="T1160" i="19" s="1"/>
  <c r="S1161" i="19"/>
  <c r="T1161" i="19" s="1"/>
  <c r="S1162" i="19"/>
  <c r="T1162" i="19" s="1"/>
  <c r="S1163" i="19"/>
  <c r="T1163" i="19" s="1"/>
  <c r="S1164" i="19"/>
  <c r="T1164" i="19" s="1"/>
  <c r="S1165" i="19"/>
  <c r="T1165" i="19" s="1"/>
  <c r="S1166" i="19"/>
  <c r="T1166" i="19" s="1"/>
  <c r="S1167" i="19"/>
  <c r="T1167" i="19" s="1"/>
  <c r="S1168" i="19"/>
  <c r="T1168" i="19" s="1"/>
  <c r="S1169" i="19"/>
  <c r="T1169" i="19" s="1"/>
  <c r="S1170" i="19"/>
  <c r="T1170" i="19" s="1"/>
  <c r="S1171" i="19"/>
  <c r="T1171" i="19" s="1"/>
  <c r="S1172" i="19"/>
  <c r="T1172" i="19" s="1"/>
  <c r="S1173" i="19"/>
  <c r="T1173" i="19" s="1"/>
  <c r="S1174" i="19"/>
  <c r="T1174" i="19" s="1"/>
  <c r="S1175" i="19"/>
  <c r="T1175" i="19" s="1"/>
  <c r="S1176" i="19"/>
  <c r="T1176" i="19" s="1"/>
  <c r="S1177" i="19"/>
  <c r="T1177" i="19" s="1"/>
  <c r="S1178" i="19"/>
  <c r="T1178" i="19" s="1"/>
  <c r="S1179" i="19"/>
  <c r="T1179" i="19" s="1"/>
  <c r="S1180" i="19"/>
  <c r="T1180" i="19" s="1"/>
  <c r="S1181" i="19"/>
  <c r="T1181" i="19" s="1"/>
  <c r="S1182" i="19"/>
  <c r="T1182" i="19" s="1"/>
  <c r="S1183" i="19"/>
  <c r="T1183" i="19" s="1"/>
  <c r="S1184" i="19"/>
  <c r="T1184" i="19" s="1"/>
  <c r="S1185" i="19"/>
  <c r="T1185" i="19" s="1"/>
  <c r="S1186" i="19"/>
  <c r="T1186" i="19" s="1"/>
  <c r="S1187" i="19"/>
  <c r="T1187" i="19" s="1"/>
  <c r="S1188" i="19"/>
  <c r="T1188" i="19" s="1"/>
  <c r="S1189" i="19"/>
  <c r="T1189" i="19" s="1"/>
  <c r="S1190" i="19"/>
  <c r="T1190" i="19" s="1"/>
  <c r="S1191" i="19"/>
  <c r="T1191" i="19" s="1"/>
  <c r="S1192" i="19"/>
  <c r="T1192" i="19" s="1"/>
  <c r="S1193" i="19"/>
  <c r="T1193" i="19" s="1"/>
  <c r="S1194" i="19"/>
  <c r="T1194" i="19" s="1"/>
  <c r="S1195" i="19"/>
  <c r="T1195" i="19" s="1"/>
  <c r="S1196" i="19"/>
  <c r="T1196" i="19" s="1"/>
  <c r="S1197" i="19"/>
  <c r="T1197" i="19" s="1"/>
  <c r="S1198" i="19"/>
  <c r="T1198" i="19" s="1"/>
  <c r="S1199" i="19"/>
  <c r="T1199" i="19" s="1"/>
  <c r="S1200" i="19"/>
  <c r="T1200" i="19" s="1"/>
  <c r="S1201" i="19"/>
  <c r="T1201" i="19" s="1"/>
  <c r="S1202" i="19"/>
  <c r="T1202" i="19" s="1"/>
  <c r="S1203" i="19"/>
  <c r="T1203" i="19" s="1"/>
  <c r="S1204" i="19"/>
  <c r="T1204" i="19" s="1"/>
  <c r="S1205" i="19"/>
  <c r="T1205" i="19" s="1"/>
  <c r="S1206" i="19"/>
  <c r="T1206" i="19" s="1"/>
  <c r="S1207" i="19"/>
  <c r="T1207" i="19" s="1"/>
  <c r="S1208" i="19"/>
  <c r="T1208" i="19" s="1"/>
  <c r="S1209" i="19"/>
  <c r="T1209" i="19" s="1"/>
  <c r="S1210" i="19"/>
  <c r="T1210" i="19" s="1"/>
  <c r="S1211" i="19"/>
  <c r="T1211" i="19" s="1"/>
  <c r="S1212" i="19"/>
  <c r="T1212" i="19" s="1"/>
  <c r="S1213" i="19"/>
  <c r="T1213" i="19" s="1"/>
  <c r="S1214" i="19"/>
  <c r="T1214" i="19" s="1"/>
  <c r="S1215" i="19"/>
  <c r="T1215" i="19" s="1"/>
  <c r="S1216" i="19"/>
  <c r="T1216" i="19" s="1"/>
  <c r="S1217" i="19"/>
  <c r="T1217" i="19" s="1"/>
  <c r="S1218" i="19"/>
  <c r="T1218" i="19" s="1"/>
  <c r="S1219" i="19"/>
  <c r="T1219" i="19" s="1"/>
  <c r="S1220" i="19"/>
  <c r="T1220" i="19" s="1"/>
  <c r="S1221" i="19"/>
  <c r="T1221" i="19" s="1"/>
  <c r="S1222" i="19"/>
  <c r="T1222" i="19" s="1"/>
  <c r="S1223" i="19"/>
  <c r="T1223" i="19" s="1"/>
  <c r="S1224" i="19"/>
  <c r="T1224" i="19" s="1"/>
  <c r="S1225" i="19"/>
  <c r="T1225" i="19" s="1"/>
  <c r="S1226" i="19"/>
  <c r="T1226" i="19" s="1"/>
  <c r="S1227" i="19"/>
  <c r="T1227" i="19" s="1"/>
  <c r="S1228" i="19"/>
  <c r="T1228" i="19" s="1"/>
  <c r="S1229" i="19"/>
  <c r="T1229" i="19" s="1"/>
  <c r="S1230" i="19"/>
  <c r="T1230" i="19" s="1"/>
  <c r="S1231" i="19"/>
  <c r="T1231" i="19" s="1"/>
  <c r="S1232" i="19"/>
  <c r="T1232" i="19" s="1"/>
  <c r="S1233" i="19"/>
  <c r="T1233" i="19" s="1"/>
  <c r="S1234" i="19"/>
  <c r="T1234" i="19" s="1"/>
  <c r="S1235" i="19"/>
  <c r="T1235" i="19" s="1"/>
  <c r="S1236" i="19"/>
  <c r="T1236" i="19" s="1"/>
  <c r="S1237" i="19"/>
  <c r="T1237" i="19" s="1"/>
  <c r="S1238" i="19"/>
  <c r="T1238" i="19" s="1"/>
  <c r="S1239" i="19"/>
  <c r="T1239" i="19" s="1"/>
  <c r="S1240" i="19"/>
  <c r="T1240" i="19" s="1"/>
  <c r="S1241" i="19"/>
  <c r="T1241" i="19" s="1"/>
  <c r="S1242" i="19"/>
  <c r="T1242" i="19" s="1"/>
  <c r="S1243" i="19"/>
  <c r="T1243" i="19" s="1"/>
  <c r="S1244" i="19"/>
  <c r="T1244" i="19" s="1"/>
  <c r="S1245" i="19"/>
  <c r="T1245" i="19" s="1"/>
  <c r="S1246" i="19"/>
  <c r="T1246" i="19" s="1"/>
  <c r="S1247" i="19"/>
  <c r="T1247" i="19" s="1"/>
  <c r="S1248" i="19"/>
  <c r="T1248" i="19" s="1"/>
  <c r="S1249" i="19"/>
  <c r="T1249" i="19" s="1"/>
  <c r="S1250" i="19"/>
  <c r="T1250" i="19" s="1"/>
  <c r="S1251" i="19"/>
  <c r="T1251" i="19" s="1"/>
  <c r="S1252" i="19"/>
  <c r="T1252" i="19" s="1"/>
  <c r="S1253" i="19"/>
  <c r="T1253" i="19" s="1"/>
  <c r="S1254" i="19"/>
  <c r="T1254" i="19" s="1"/>
  <c r="S1255" i="19"/>
  <c r="T1255" i="19" s="1"/>
  <c r="S1256" i="19"/>
  <c r="T1256" i="19" s="1"/>
  <c r="S1257" i="19"/>
  <c r="T1257" i="19" s="1"/>
  <c r="S1258" i="19"/>
  <c r="T1258" i="19" s="1"/>
  <c r="S1259" i="19"/>
  <c r="T1259" i="19" s="1"/>
  <c r="S1260" i="19"/>
  <c r="T1260" i="19" s="1"/>
  <c r="S1261" i="19"/>
  <c r="T1261" i="19" s="1"/>
  <c r="S1262" i="19"/>
  <c r="T1262" i="19" s="1"/>
  <c r="S1263" i="19"/>
  <c r="T1263" i="19" s="1"/>
  <c r="S1264" i="19"/>
  <c r="T1264" i="19" s="1"/>
  <c r="S1265" i="19"/>
  <c r="T1265" i="19" s="1"/>
  <c r="S1266" i="19"/>
  <c r="T1266" i="19" s="1"/>
  <c r="S1267" i="19"/>
  <c r="T1267" i="19" s="1"/>
  <c r="S1268" i="19"/>
  <c r="T1268" i="19" s="1"/>
  <c r="S1269" i="19"/>
  <c r="T1269" i="19" s="1"/>
  <c r="S1270" i="19"/>
  <c r="T1270" i="19" s="1"/>
  <c r="S1271" i="19"/>
  <c r="T1271" i="19" s="1"/>
  <c r="S1272" i="19"/>
  <c r="T1272" i="19" s="1"/>
  <c r="S1273" i="19"/>
  <c r="T1273" i="19" s="1"/>
  <c r="S1274" i="19"/>
  <c r="T1274" i="19" s="1"/>
  <c r="S1275" i="19"/>
  <c r="T1275" i="19" s="1"/>
  <c r="S1276" i="19"/>
  <c r="T1276" i="19" s="1"/>
  <c r="S1277" i="19"/>
  <c r="T1277" i="19" s="1"/>
  <c r="S1278" i="19"/>
  <c r="T1278" i="19" s="1"/>
  <c r="S1279" i="19"/>
  <c r="T1279" i="19" s="1"/>
  <c r="S1280" i="19"/>
  <c r="T1280" i="19" s="1"/>
  <c r="S1281" i="19"/>
  <c r="T1281" i="19" s="1"/>
  <c r="S1282" i="19"/>
  <c r="T1282" i="19" s="1"/>
  <c r="S1283" i="19"/>
  <c r="T1283" i="19" s="1"/>
  <c r="S1284" i="19"/>
  <c r="T1284" i="19" s="1"/>
  <c r="S1285" i="19"/>
  <c r="T1285" i="19" s="1"/>
  <c r="S1286" i="19"/>
  <c r="T1286" i="19" s="1"/>
  <c r="S1287" i="19"/>
  <c r="T1287" i="19" s="1"/>
  <c r="S1288" i="19"/>
  <c r="T1288" i="19" s="1"/>
  <c r="S1289" i="19"/>
  <c r="T1289" i="19" s="1"/>
  <c r="S1290" i="19"/>
  <c r="T1290" i="19" s="1"/>
  <c r="S1291" i="19"/>
  <c r="T1291" i="19" s="1"/>
  <c r="S1292" i="19"/>
  <c r="T1292" i="19" s="1"/>
  <c r="S1293" i="19"/>
  <c r="T1293" i="19" s="1"/>
  <c r="S1294" i="19"/>
  <c r="T1294" i="19" s="1"/>
  <c r="S1295" i="19"/>
  <c r="T1295" i="19" s="1"/>
  <c r="S1296" i="19"/>
  <c r="T1296" i="19" s="1"/>
  <c r="S1297" i="19"/>
  <c r="T1297" i="19" s="1"/>
  <c r="S1298" i="19"/>
  <c r="T1298" i="19" s="1"/>
  <c r="S1299" i="19"/>
  <c r="T1299" i="19" s="1"/>
  <c r="S1300" i="19"/>
  <c r="T1300" i="19" s="1"/>
  <c r="S1301" i="19"/>
  <c r="T1301" i="19" s="1"/>
  <c r="S1302" i="19"/>
  <c r="T1302" i="19" s="1"/>
  <c r="S1303" i="19"/>
  <c r="T1303" i="19" s="1"/>
  <c r="S1304" i="19"/>
  <c r="T1304" i="19" s="1"/>
  <c r="S1305" i="19"/>
  <c r="T1305" i="19" s="1"/>
  <c r="S1306" i="19"/>
  <c r="T1306" i="19" s="1"/>
  <c r="S1307" i="19"/>
  <c r="T1307" i="19" s="1"/>
  <c r="S1308" i="19"/>
  <c r="T1308" i="19" s="1"/>
  <c r="S1309" i="19"/>
  <c r="T1309" i="19" s="1"/>
  <c r="S1310" i="19"/>
  <c r="T1310" i="19" s="1"/>
  <c r="S1311" i="19"/>
  <c r="T1311" i="19" s="1"/>
  <c r="S1312" i="19"/>
  <c r="T1312" i="19" s="1"/>
  <c r="S1313" i="19"/>
  <c r="T1313" i="19" s="1"/>
  <c r="S1314" i="19"/>
  <c r="T1314" i="19" s="1"/>
  <c r="S1315" i="19"/>
  <c r="T1315" i="19" s="1"/>
  <c r="S1316" i="19"/>
  <c r="T1316" i="19" s="1"/>
  <c r="S1317" i="19"/>
  <c r="T1317" i="19" s="1"/>
  <c r="S1318" i="19"/>
  <c r="T1318" i="19" s="1"/>
  <c r="S1319" i="19"/>
  <c r="T1319" i="19" s="1"/>
  <c r="S1320" i="19"/>
  <c r="T1320" i="19" s="1"/>
  <c r="S1321" i="19"/>
  <c r="T1321" i="19" s="1"/>
  <c r="S1322" i="19"/>
  <c r="T1322" i="19" s="1"/>
  <c r="S1323" i="19"/>
  <c r="T1323" i="19" s="1"/>
  <c r="S1324" i="19"/>
  <c r="T1324" i="19" s="1"/>
  <c r="S1325" i="19"/>
  <c r="T1325" i="19" s="1"/>
  <c r="S1326" i="19"/>
  <c r="T1326" i="19" s="1"/>
  <c r="S1327" i="19"/>
  <c r="T1327" i="19" s="1"/>
  <c r="S1328" i="19"/>
  <c r="T1328" i="19" s="1"/>
  <c r="S1329" i="19"/>
  <c r="T1329" i="19" s="1"/>
  <c r="S1330" i="19"/>
  <c r="T1330" i="19" s="1"/>
  <c r="S1331" i="19"/>
  <c r="T1331" i="19" s="1"/>
  <c r="S1332" i="19"/>
  <c r="T1332" i="19" s="1"/>
  <c r="S1333" i="19"/>
  <c r="T1333" i="19" s="1"/>
  <c r="S1334" i="19"/>
  <c r="T1334" i="19" s="1"/>
  <c r="S1335" i="19"/>
  <c r="T1335" i="19" s="1"/>
  <c r="S1336" i="19"/>
  <c r="T1336" i="19" s="1"/>
  <c r="S1337" i="19"/>
  <c r="T1337" i="19" s="1"/>
  <c r="S1338" i="19"/>
  <c r="T1338" i="19" s="1"/>
  <c r="S1339" i="19"/>
  <c r="T1339" i="19" s="1"/>
  <c r="S1340" i="19"/>
  <c r="T1340" i="19" s="1"/>
  <c r="S1341" i="19"/>
  <c r="T1341" i="19" s="1"/>
  <c r="S1342" i="19"/>
  <c r="T1342" i="19" s="1"/>
  <c r="S1343" i="19"/>
  <c r="T1343" i="19" s="1"/>
  <c r="S1344" i="19"/>
  <c r="T1344" i="19" s="1"/>
  <c r="S1345" i="19"/>
  <c r="T1345" i="19" s="1"/>
  <c r="S1346" i="19"/>
  <c r="T1346" i="19" s="1"/>
  <c r="S1347" i="19"/>
  <c r="T1347" i="19" s="1"/>
  <c r="S1348" i="19"/>
  <c r="T1348" i="19" s="1"/>
  <c r="S1349" i="19"/>
  <c r="T1349" i="19" s="1"/>
  <c r="S1350" i="19"/>
  <c r="T1350" i="19" s="1"/>
  <c r="S1351" i="19"/>
  <c r="T1351" i="19" s="1"/>
  <c r="S1352" i="19"/>
  <c r="T1352" i="19" s="1"/>
  <c r="S1353" i="19"/>
  <c r="T1353" i="19" s="1"/>
  <c r="S1354" i="19"/>
  <c r="T1354" i="19" s="1"/>
  <c r="S1355" i="19"/>
  <c r="T1355" i="19" s="1"/>
  <c r="S1356" i="19"/>
  <c r="T1356" i="19" s="1"/>
  <c r="S1357" i="19"/>
  <c r="T1357" i="19" s="1"/>
  <c r="S1358" i="19"/>
  <c r="T1358" i="19" s="1"/>
  <c r="S1359" i="19"/>
  <c r="T1359" i="19" s="1"/>
  <c r="S1360" i="19"/>
  <c r="T1360" i="19" s="1"/>
  <c r="S1361" i="19"/>
  <c r="T1361" i="19" s="1"/>
  <c r="S1362" i="19"/>
  <c r="T1362" i="19" s="1"/>
  <c r="S1363" i="19"/>
  <c r="T1363" i="19" s="1"/>
  <c r="S1364" i="19"/>
  <c r="T1364" i="19" s="1"/>
  <c r="S1365" i="19"/>
  <c r="T1365" i="19" s="1"/>
  <c r="S1366" i="19"/>
  <c r="T1366" i="19" s="1"/>
  <c r="S1367" i="19"/>
  <c r="T1367" i="19" s="1"/>
  <c r="S1368" i="19"/>
  <c r="T1368" i="19" s="1"/>
  <c r="S1369" i="19"/>
  <c r="T1369" i="19" s="1"/>
  <c r="S1370" i="19"/>
  <c r="T1370" i="19" s="1"/>
  <c r="S1371" i="19"/>
  <c r="T1371" i="19" s="1"/>
  <c r="S1372" i="19"/>
  <c r="T1372" i="19" s="1"/>
  <c r="S1373" i="19"/>
  <c r="T1373" i="19" s="1"/>
  <c r="S1374" i="19"/>
  <c r="T1374" i="19" s="1"/>
  <c r="S1375" i="19"/>
  <c r="T1375" i="19" s="1"/>
  <c r="S1376" i="19"/>
  <c r="T1376" i="19" s="1"/>
  <c r="S1377" i="19"/>
  <c r="T1377" i="19" s="1"/>
  <c r="S1378" i="19"/>
  <c r="T1378" i="19" s="1"/>
  <c r="S1379" i="19"/>
  <c r="T1379" i="19" s="1"/>
  <c r="S1380" i="19"/>
  <c r="T1380" i="19" s="1"/>
  <c r="S1381" i="19"/>
  <c r="T1381" i="19" s="1"/>
  <c r="S1382" i="19"/>
  <c r="T1382" i="19" s="1"/>
  <c r="S1383" i="19"/>
  <c r="T1383" i="19" s="1"/>
  <c r="S1384" i="19"/>
  <c r="T1384" i="19" s="1"/>
  <c r="S1385" i="19"/>
  <c r="T1385" i="19" s="1"/>
  <c r="S1386" i="19"/>
  <c r="T1386" i="19" s="1"/>
  <c r="S1387" i="19"/>
  <c r="T1387" i="19" s="1"/>
  <c r="S1388" i="19"/>
  <c r="T1388" i="19" s="1"/>
  <c r="S1389" i="19"/>
  <c r="T1389" i="19" s="1"/>
  <c r="S1390" i="19"/>
  <c r="T1390" i="19" s="1"/>
  <c r="S1391" i="19"/>
  <c r="T1391" i="19" s="1"/>
  <c r="S1392" i="19"/>
  <c r="T1392" i="19" s="1"/>
  <c r="S1393" i="19"/>
  <c r="T1393" i="19" s="1"/>
  <c r="S1394" i="19"/>
  <c r="T1394" i="19" s="1"/>
  <c r="S1395" i="19"/>
  <c r="T1395" i="19" s="1"/>
  <c r="S1396" i="19"/>
  <c r="T1396" i="19" s="1"/>
  <c r="S1397" i="19"/>
  <c r="T1397" i="19" s="1"/>
  <c r="S1398" i="19"/>
  <c r="T1398" i="19" s="1"/>
  <c r="S1399" i="19"/>
  <c r="T1399" i="19" s="1"/>
  <c r="S1400" i="19"/>
  <c r="T1400" i="19" s="1"/>
  <c r="S1401" i="19"/>
  <c r="T1401" i="19" s="1"/>
  <c r="S1402" i="19"/>
  <c r="T1402" i="19" s="1"/>
  <c r="S1403" i="19"/>
  <c r="T1403" i="19" s="1"/>
  <c r="S1404" i="19"/>
  <c r="T1404" i="19" s="1"/>
  <c r="S1405" i="19"/>
  <c r="T1405" i="19" s="1"/>
  <c r="S1406" i="19"/>
  <c r="T1406" i="19" s="1"/>
  <c r="S1407" i="19"/>
  <c r="T1407" i="19" s="1"/>
  <c r="S1408" i="19"/>
  <c r="T1408" i="19" s="1"/>
  <c r="S1409" i="19"/>
  <c r="T1409" i="19" s="1"/>
  <c r="S1410" i="19"/>
  <c r="T1410" i="19" s="1"/>
  <c r="S1411" i="19"/>
  <c r="T1411" i="19" s="1"/>
  <c r="S1412" i="19"/>
  <c r="T1412" i="19" s="1"/>
  <c r="S1413" i="19"/>
  <c r="T1413" i="19" s="1"/>
  <c r="S1414" i="19"/>
  <c r="T1414" i="19" s="1"/>
  <c r="S1415" i="19"/>
  <c r="T1415" i="19" s="1"/>
  <c r="S1416" i="19"/>
  <c r="T1416" i="19" s="1"/>
  <c r="S1417" i="19"/>
  <c r="T1417" i="19" s="1"/>
  <c r="S1418" i="19"/>
  <c r="T1418" i="19" s="1"/>
  <c r="S1419" i="19"/>
  <c r="T1419" i="19" s="1"/>
  <c r="S1420" i="19"/>
  <c r="T1420" i="19" s="1"/>
  <c r="S1421" i="19"/>
  <c r="T1421" i="19" s="1"/>
  <c r="S1422" i="19"/>
  <c r="T1422" i="19" s="1"/>
  <c r="S1423" i="19"/>
  <c r="T1423" i="19" s="1"/>
  <c r="S1424" i="19"/>
  <c r="T1424" i="19" s="1"/>
  <c r="S1425" i="19"/>
  <c r="T1425" i="19" s="1"/>
  <c r="S1426" i="19"/>
  <c r="T1426" i="19" s="1"/>
  <c r="S1427" i="19"/>
  <c r="T1427" i="19" s="1"/>
  <c r="S1428" i="19"/>
  <c r="T1428" i="19" s="1"/>
  <c r="S1429" i="19"/>
  <c r="T1429" i="19" s="1"/>
  <c r="S1430" i="19"/>
  <c r="T1430" i="19" s="1"/>
  <c r="S1431" i="19"/>
  <c r="T1431" i="19" s="1"/>
  <c r="S1432" i="19"/>
  <c r="T1432" i="19" s="1"/>
  <c r="S1433" i="19"/>
  <c r="T1433" i="19" s="1"/>
  <c r="S1434" i="19"/>
  <c r="T1434" i="19" s="1"/>
  <c r="S1435" i="19"/>
  <c r="T1435" i="19" s="1"/>
  <c r="S1436" i="19"/>
  <c r="T1436" i="19" s="1"/>
  <c r="S1437" i="19"/>
  <c r="T1437" i="19" s="1"/>
  <c r="S1438" i="19"/>
  <c r="T1438" i="19" s="1"/>
  <c r="S1439" i="19"/>
  <c r="T1439" i="19" s="1"/>
  <c r="S1440" i="19"/>
  <c r="T1440" i="19" s="1"/>
  <c r="S1441" i="19"/>
  <c r="T1441" i="19" s="1"/>
  <c r="S1442" i="19"/>
  <c r="T1442" i="19" s="1"/>
  <c r="S1443" i="19"/>
  <c r="T1443" i="19" s="1"/>
  <c r="S1444" i="19"/>
  <c r="T1444" i="19" s="1"/>
  <c r="S1445" i="19"/>
  <c r="T1445" i="19" s="1"/>
  <c r="S1446" i="19"/>
  <c r="T1446" i="19" s="1"/>
  <c r="S1447" i="19"/>
  <c r="T1447" i="19" s="1"/>
  <c r="S1448" i="19"/>
  <c r="T1448" i="19" s="1"/>
  <c r="S1449" i="19"/>
  <c r="T1449" i="19" s="1"/>
  <c r="S1450" i="19"/>
  <c r="T1450" i="19" s="1"/>
  <c r="S1451" i="19"/>
  <c r="T1451" i="19" s="1"/>
  <c r="S1452" i="19"/>
  <c r="T1452" i="19" s="1"/>
  <c r="S1453" i="19"/>
  <c r="T1453" i="19" s="1"/>
  <c r="S1454" i="19"/>
  <c r="T1454" i="19" s="1"/>
  <c r="S1455" i="19"/>
  <c r="T1455" i="19" s="1"/>
  <c r="S1456" i="19"/>
  <c r="T1456" i="19" s="1"/>
  <c r="S1457" i="19"/>
  <c r="T1457" i="19" s="1"/>
  <c r="S1458" i="19"/>
  <c r="T1458" i="19" s="1"/>
  <c r="S1459" i="19"/>
  <c r="T1459" i="19" s="1"/>
  <c r="S1460" i="19"/>
  <c r="T1460" i="19" s="1"/>
  <c r="S1461" i="19"/>
  <c r="T1461" i="19" s="1"/>
  <c r="S1462" i="19"/>
  <c r="T1462" i="19" s="1"/>
  <c r="S1463" i="19"/>
  <c r="T1463" i="19" s="1"/>
  <c r="S1464" i="19"/>
  <c r="T1464" i="19" s="1"/>
  <c r="S1465" i="19"/>
  <c r="T1465" i="19" s="1"/>
  <c r="S1466" i="19"/>
  <c r="T1466" i="19" s="1"/>
  <c r="S1467" i="19"/>
  <c r="T1467" i="19" s="1"/>
  <c r="S1468" i="19"/>
  <c r="T1468" i="19" s="1"/>
  <c r="S1469" i="19"/>
  <c r="T1469" i="19" s="1"/>
  <c r="S1470" i="19"/>
  <c r="T1470" i="19" s="1"/>
  <c r="S1471" i="19"/>
  <c r="T1471" i="19" s="1"/>
  <c r="S1472" i="19"/>
  <c r="T1472" i="19" s="1"/>
  <c r="S1473" i="19"/>
  <c r="T1473" i="19" s="1"/>
  <c r="S1474" i="19"/>
  <c r="T1474" i="19" s="1"/>
  <c r="S1475" i="19"/>
  <c r="T1475" i="19" s="1"/>
  <c r="S1476" i="19"/>
  <c r="T1476" i="19" s="1"/>
  <c r="S1477" i="19"/>
  <c r="T1477" i="19" s="1"/>
  <c r="S1478" i="19"/>
  <c r="T1478" i="19" s="1"/>
  <c r="S1479" i="19"/>
  <c r="T1479" i="19" s="1"/>
  <c r="S1480" i="19"/>
  <c r="T1480" i="19" s="1"/>
  <c r="S1481" i="19"/>
  <c r="T1481" i="19" s="1"/>
  <c r="S1482" i="19"/>
  <c r="T1482" i="19" s="1"/>
  <c r="S1483" i="19"/>
  <c r="T1483" i="19" s="1"/>
  <c r="S1484" i="19"/>
  <c r="T1484" i="19" s="1"/>
  <c r="S1485" i="19"/>
  <c r="T1485" i="19" s="1"/>
  <c r="S1486" i="19"/>
  <c r="T1486" i="19" s="1"/>
  <c r="S1487" i="19"/>
  <c r="T1487" i="19" s="1"/>
  <c r="S1488" i="19"/>
  <c r="T1488" i="19" s="1"/>
  <c r="S1489" i="19"/>
  <c r="T1489" i="19" s="1"/>
  <c r="S1490" i="19"/>
  <c r="T1490" i="19" s="1"/>
  <c r="S1491" i="19"/>
  <c r="T1491" i="19" s="1"/>
  <c r="S1492" i="19"/>
  <c r="T1492" i="19" s="1"/>
  <c r="S1493" i="19"/>
  <c r="T1493" i="19" s="1"/>
  <c r="S1494" i="19"/>
  <c r="T1494" i="19" s="1"/>
  <c r="S1495" i="19"/>
  <c r="T1495" i="19" s="1"/>
  <c r="S1496" i="19"/>
  <c r="T1496" i="19" s="1"/>
  <c r="S1497" i="19"/>
  <c r="T1497" i="19" s="1"/>
  <c r="S1498" i="19"/>
  <c r="T1498" i="19" s="1"/>
  <c r="S1499" i="19"/>
  <c r="T1499" i="19" s="1"/>
  <c r="S1500" i="19"/>
  <c r="T1500" i="19" s="1"/>
  <c r="S1501" i="19"/>
  <c r="T1501" i="19" s="1"/>
  <c r="S1502" i="19"/>
  <c r="T1502" i="19" s="1"/>
  <c r="S1503" i="19"/>
  <c r="T1503" i="19" s="1"/>
  <c r="S1504" i="19"/>
  <c r="T1504" i="19" s="1"/>
  <c r="S1505" i="19"/>
  <c r="T1505" i="19" s="1"/>
  <c r="S1506" i="19"/>
  <c r="T1506" i="19" s="1"/>
  <c r="S1507" i="19"/>
  <c r="T1507" i="19" s="1"/>
  <c r="S1508" i="19"/>
  <c r="T1508" i="19" s="1"/>
  <c r="S1509" i="19"/>
  <c r="T1509" i="19" s="1"/>
  <c r="S1510" i="19"/>
  <c r="T1510" i="19" s="1"/>
  <c r="S1511" i="19"/>
  <c r="T1511" i="19" s="1"/>
  <c r="S1512" i="19"/>
  <c r="T1512" i="19" s="1"/>
  <c r="S1513" i="19"/>
  <c r="T1513" i="19" s="1"/>
  <c r="S1514" i="19"/>
  <c r="T1514" i="19" s="1"/>
  <c r="S1515" i="19"/>
  <c r="T1515" i="19" s="1"/>
  <c r="S1516" i="19"/>
  <c r="T1516" i="19" s="1"/>
  <c r="S1517" i="19"/>
  <c r="T1517" i="19" s="1"/>
  <c r="S1518" i="19"/>
  <c r="T1518" i="19" s="1"/>
  <c r="S1519" i="19"/>
  <c r="T1519" i="19" s="1"/>
  <c r="S1520" i="19"/>
  <c r="T1520" i="19" s="1"/>
  <c r="S1521" i="19"/>
  <c r="T1521" i="19" s="1"/>
  <c r="S1522" i="19"/>
  <c r="T1522" i="19" s="1"/>
  <c r="S1523" i="19"/>
  <c r="T1523" i="19" s="1"/>
  <c r="S1524" i="19"/>
  <c r="T1524" i="19" s="1"/>
  <c r="S1525" i="19"/>
  <c r="T1525" i="19" s="1"/>
  <c r="S1526" i="19"/>
  <c r="T1526" i="19" s="1"/>
  <c r="S1527" i="19"/>
  <c r="T1527" i="19" s="1"/>
  <c r="S1528" i="19"/>
  <c r="T1528" i="19" s="1"/>
  <c r="S1529" i="19"/>
  <c r="T1529" i="19" s="1"/>
  <c r="S1530" i="19"/>
  <c r="T1530" i="19" s="1"/>
  <c r="S1531" i="19"/>
  <c r="T1531" i="19" s="1"/>
  <c r="S1532" i="19"/>
  <c r="T1532" i="19" s="1"/>
  <c r="S1533" i="19"/>
  <c r="T1533" i="19" s="1"/>
  <c r="S1534" i="19"/>
  <c r="T1534" i="19" s="1"/>
  <c r="S1535" i="19"/>
  <c r="T1535" i="19" s="1"/>
  <c r="S1536" i="19"/>
  <c r="T1536" i="19" s="1"/>
  <c r="S1537" i="19"/>
  <c r="T1537" i="19" s="1"/>
  <c r="S1538" i="19"/>
  <c r="T1538" i="19" s="1"/>
  <c r="S1539" i="19"/>
  <c r="T1539" i="19" s="1"/>
  <c r="S1540" i="19"/>
  <c r="T1540" i="19" s="1"/>
  <c r="S1541" i="19"/>
  <c r="T1541" i="19" s="1"/>
  <c r="S1542" i="19"/>
  <c r="T1542" i="19" s="1"/>
  <c r="S1543" i="19"/>
  <c r="T1543" i="19" s="1"/>
  <c r="S1544" i="19"/>
  <c r="T1544" i="19" s="1"/>
  <c r="S1545" i="19"/>
  <c r="T1545" i="19" s="1"/>
  <c r="S1546" i="19"/>
  <c r="T1546" i="19" s="1"/>
  <c r="S1547" i="19"/>
  <c r="T1547" i="19" s="1"/>
  <c r="S1548" i="19"/>
  <c r="T1548" i="19" s="1"/>
  <c r="S1549" i="19"/>
  <c r="T1549" i="19" s="1"/>
  <c r="S1550" i="19"/>
  <c r="T1550" i="19" s="1"/>
  <c r="S1551" i="19"/>
  <c r="T1551" i="19" s="1"/>
  <c r="S1552" i="19"/>
  <c r="T1552" i="19" s="1"/>
  <c r="S1553" i="19"/>
  <c r="T1553" i="19" s="1"/>
  <c r="S1554" i="19"/>
  <c r="T1554" i="19" s="1"/>
  <c r="S1555" i="19"/>
  <c r="T1555" i="19" s="1"/>
  <c r="S1556" i="19"/>
  <c r="T1556" i="19" s="1"/>
  <c r="S1557" i="19"/>
  <c r="T1557" i="19" s="1"/>
  <c r="S1558" i="19"/>
  <c r="T1558" i="19" s="1"/>
  <c r="S1559" i="19"/>
  <c r="T1559" i="19" s="1"/>
  <c r="S1560" i="19"/>
  <c r="T1560" i="19" s="1"/>
  <c r="S1561" i="19"/>
  <c r="T1561" i="19" s="1"/>
  <c r="S1562" i="19"/>
  <c r="T1562" i="19" s="1"/>
  <c r="S1563" i="19"/>
  <c r="T1563" i="19" s="1"/>
  <c r="S1564" i="19"/>
  <c r="T1564" i="19" s="1"/>
  <c r="S1565" i="19"/>
  <c r="T1565" i="19" s="1"/>
  <c r="S1566" i="19"/>
  <c r="T1566" i="19" s="1"/>
  <c r="S1567" i="19"/>
  <c r="T1567" i="19" s="1"/>
  <c r="S1568" i="19"/>
  <c r="T1568" i="19" s="1"/>
  <c r="S1569" i="19"/>
  <c r="T1569" i="19" s="1"/>
  <c r="S1570" i="19"/>
  <c r="T1570" i="19" s="1"/>
  <c r="S1571" i="19"/>
  <c r="T1571" i="19" s="1"/>
  <c r="S1572" i="19"/>
  <c r="T1572" i="19" s="1"/>
  <c r="S1573" i="19"/>
  <c r="T1573" i="19" s="1"/>
  <c r="S1574" i="19"/>
  <c r="T1574" i="19" s="1"/>
  <c r="S1575" i="19"/>
  <c r="T1575" i="19" s="1"/>
  <c r="S1576" i="19"/>
  <c r="T1576" i="19" s="1"/>
  <c r="S1577" i="19"/>
  <c r="T1577" i="19" s="1"/>
  <c r="S1578" i="19"/>
  <c r="T1578" i="19" s="1"/>
  <c r="S1579" i="19"/>
  <c r="T1579" i="19" s="1"/>
  <c r="S1580" i="19"/>
  <c r="T1580" i="19" s="1"/>
  <c r="S1581" i="19"/>
  <c r="T1581" i="19" s="1"/>
  <c r="S1582" i="19"/>
  <c r="T1582" i="19" s="1"/>
  <c r="S1583" i="19"/>
  <c r="T1583" i="19" s="1"/>
  <c r="S1584" i="19"/>
  <c r="T1584" i="19" s="1"/>
  <c r="S1585" i="19"/>
  <c r="T1585" i="19" s="1"/>
  <c r="S1586" i="19"/>
  <c r="T1586" i="19" s="1"/>
  <c r="S1587" i="19"/>
  <c r="T1587" i="19" s="1"/>
  <c r="S1588" i="19"/>
  <c r="T1588" i="19" s="1"/>
  <c r="S1589" i="19"/>
  <c r="T1589" i="19" s="1"/>
  <c r="S1590" i="19"/>
  <c r="T1590" i="19" s="1"/>
  <c r="S1591" i="19"/>
  <c r="T1591" i="19" s="1"/>
  <c r="S1592" i="19"/>
  <c r="T1592" i="19" s="1"/>
  <c r="S1593" i="19"/>
  <c r="T1593" i="19" s="1"/>
  <c r="S1594" i="19"/>
  <c r="T1594" i="19" s="1"/>
  <c r="S1595" i="19"/>
  <c r="T1595" i="19" s="1"/>
  <c r="S1596" i="19"/>
  <c r="T1596" i="19" s="1"/>
  <c r="S1597" i="19"/>
  <c r="T1597" i="19" s="1"/>
  <c r="S1598" i="19"/>
  <c r="T1598" i="19" s="1"/>
  <c r="S1599" i="19"/>
  <c r="T1599" i="19" s="1"/>
  <c r="S1600" i="19"/>
  <c r="T1600" i="19" s="1"/>
  <c r="S1601" i="19"/>
  <c r="T1601" i="19" s="1"/>
  <c r="S1602" i="19"/>
  <c r="T1602" i="19" s="1"/>
  <c r="S1603" i="19"/>
  <c r="T1603" i="19" s="1"/>
  <c r="S1604" i="19"/>
  <c r="T1604" i="19" s="1"/>
  <c r="S1605" i="19"/>
  <c r="T1605" i="19" s="1"/>
  <c r="S1606" i="19"/>
  <c r="T1606" i="19" s="1"/>
  <c r="S1607" i="19"/>
  <c r="T1607" i="19" s="1"/>
  <c r="S1608" i="19"/>
  <c r="T1608" i="19" s="1"/>
  <c r="S1609" i="19"/>
  <c r="T1609" i="19" s="1"/>
  <c r="S1610" i="19"/>
  <c r="T1610" i="19" s="1"/>
  <c r="S1611" i="19"/>
  <c r="T1611" i="19" s="1"/>
  <c r="S1612" i="19"/>
  <c r="T1612" i="19" s="1"/>
  <c r="S1613" i="19"/>
  <c r="T1613" i="19" s="1"/>
  <c r="S1614" i="19"/>
  <c r="T1614" i="19" s="1"/>
  <c r="S1615" i="19"/>
  <c r="T1615" i="19" s="1"/>
  <c r="S1616" i="19"/>
  <c r="T1616" i="19" s="1"/>
  <c r="S1617" i="19"/>
  <c r="T1617" i="19" s="1"/>
  <c r="S1618" i="19"/>
  <c r="T1618" i="19" s="1"/>
  <c r="S1619" i="19"/>
  <c r="T1619" i="19" s="1"/>
  <c r="S1620" i="19"/>
  <c r="T1620" i="19" s="1"/>
  <c r="S1621" i="19"/>
  <c r="T1621" i="19" s="1"/>
  <c r="S1622" i="19"/>
  <c r="T1622" i="19" s="1"/>
  <c r="S1623" i="19"/>
  <c r="T1623" i="19" s="1"/>
  <c r="S1624" i="19"/>
  <c r="T1624" i="19" s="1"/>
  <c r="S1625" i="19"/>
  <c r="T1625" i="19" s="1"/>
  <c r="S1626" i="19"/>
  <c r="T1626" i="19" s="1"/>
  <c r="S1627" i="19"/>
  <c r="T1627" i="19" s="1"/>
  <c r="S1628" i="19"/>
  <c r="T1628" i="19" s="1"/>
  <c r="S1629" i="19"/>
  <c r="T1629" i="19" s="1"/>
  <c r="S1630" i="19"/>
  <c r="T1630" i="19" s="1"/>
  <c r="S1631" i="19"/>
  <c r="T1631" i="19" s="1"/>
  <c r="S1632" i="19"/>
  <c r="T1632" i="19" s="1"/>
  <c r="S1633" i="19"/>
  <c r="T1633" i="19" s="1"/>
  <c r="S1634" i="19"/>
  <c r="T1634" i="19" s="1"/>
  <c r="S1635" i="19"/>
  <c r="T1635" i="19" s="1"/>
  <c r="S1636" i="19"/>
  <c r="T1636" i="19" s="1"/>
  <c r="S1637" i="19"/>
  <c r="T1637" i="19" s="1"/>
  <c r="S1638" i="19"/>
  <c r="T1638" i="19" s="1"/>
  <c r="S1639" i="19"/>
  <c r="T1639" i="19" s="1"/>
  <c r="S1640" i="19"/>
  <c r="T1640" i="19" s="1"/>
  <c r="S1641" i="19"/>
  <c r="T1641" i="19" s="1"/>
  <c r="S1642" i="19"/>
  <c r="T1642" i="19" s="1"/>
  <c r="S1643" i="19"/>
  <c r="T1643" i="19" s="1"/>
  <c r="S1644" i="19"/>
  <c r="T1644" i="19" s="1"/>
  <c r="S1645" i="19"/>
  <c r="T1645" i="19" s="1"/>
  <c r="S1646" i="19"/>
  <c r="T1646" i="19" s="1"/>
  <c r="S1647" i="19"/>
  <c r="T1647" i="19" s="1"/>
  <c r="S1648" i="19"/>
  <c r="T1648" i="19" s="1"/>
  <c r="S1649" i="19"/>
  <c r="T1649" i="19" s="1"/>
  <c r="S1650" i="19"/>
  <c r="T1650" i="19" s="1"/>
  <c r="S1651" i="19"/>
  <c r="T1651" i="19" s="1"/>
  <c r="S1652" i="19"/>
  <c r="T1652" i="19" s="1"/>
  <c r="S1653" i="19"/>
  <c r="T1653" i="19" s="1"/>
  <c r="S1654" i="19"/>
  <c r="T1654" i="19" s="1"/>
  <c r="S1655" i="19"/>
  <c r="T1655" i="19" s="1"/>
  <c r="S1656" i="19"/>
  <c r="T1656" i="19" s="1"/>
  <c r="S1657" i="19"/>
  <c r="T1657" i="19" s="1"/>
  <c r="S1658" i="19"/>
  <c r="T1658" i="19" s="1"/>
  <c r="S1659" i="19"/>
  <c r="T1659" i="19" s="1"/>
  <c r="S1660" i="19"/>
  <c r="T1660" i="19" s="1"/>
  <c r="S1661" i="19"/>
  <c r="T1661" i="19" s="1"/>
  <c r="S1662" i="19"/>
  <c r="T1662" i="19" s="1"/>
  <c r="S1663" i="19"/>
  <c r="T1663" i="19" s="1"/>
  <c r="S1664" i="19"/>
  <c r="T1664" i="19" s="1"/>
  <c r="S1665" i="19"/>
  <c r="T1665" i="19" s="1"/>
  <c r="S1666" i="19"/>
  <c r="T1666" i="19" s="1"/>
  <c r="S1667" i="19"/>
  <c r="T1667" i="19" s="1"/>
  <c r="S1668" i="19"/>
  <c r="T1668" i="19" s="1"/>
  <c r="S1669" i="19"/>
  <c r="T1669" i="19" s="1"/>
  <c r="S1670" i="19"/>
  <c r="T1670" i="19" s="1"/>
  <c r="S1671" i="19"/>
  <c r="T1671" i="19" s="1"/>
  <c r="S1672" i="19"/>
  <c r="T1672" i="19" s="1"/>
  <c r="S1673" i="19"/>
  <c r="T1673" i="19" s="1"/>
  <c r="S1674" i="19"/>
  <c r="T1674" i="19" s="1"/>
  <c r="S1675" i="19"/>
  <c r="T1675" i="19" s="1"/>
  <c r="S1676" i="19"/>
  <c r="T1676" i="19" s="1"/>
  <c r="S1677" i="19"/>
  <c r="T1677" i="19" s="1"/>
  <c r="S1678" i="19"/>
  <c r="T1678" i="19" s="1"/>
  <c r="S1679" i="19"/>
  <c r="T1679" i="19" s="1"/>
  <c r="S1680" i="19"/>
  <c r="T1680" i="19" s="1"/>
  <c r="S1681" i="19"/>
  <c r="T1681" i="19" s="1"/>
  <c r="S1682" i="19"/>
  <c r="T1682" i="19" s="1"/>
  <c r="S1683" i="19"/>
  <c r="T1683" i="19" s="1"/>
  <c r="S1684" i="19"/>
  <c r="T1684" i="19" s="1"/>
  <c r="S1685" i="19"/>
  <c r="T1685" i="19" s="1"/>
  <c r="S1686" i="19"/>
  <c r="T1686" i="19" s="1"/>
  <c r="S1687" i="19"/>
  <c r="T1687" i="19" s="1"/>
  <c r="S1688" i="19"/>
  <c r="T1688" i="19" s="1"/>
  <c r="S1689" i="19"/>
  <c r="T1689" i="19" s="1"/>
  <c r="S1690" i="19"/>
  <c r="T1690" i="19" s="1"/>
  <c r="S1691" i="19"/>
  <c r="T1691" i="19" s="1"/>
  <c r="S1692" i="19"/>
  <c r="T1692" i="19" s="1"/>
  <c r="S1693" i="19"/>
  <c r="T1693" i="19" s="1"/>
  <c r="S1694" i="19"/>
  <c r="T1694" i="19" s="1"/>
  <c r="S1695" i="19"/>
  <c r="T1695" i="19" s="1"/>
  <c r="S1696" i="19"/>
  <c r="T1696" i="19" s="1"/>
  <c r="S1697" i="19"/>
  <c r="T1697" i="19" s="1"/>
  <c r="S1698" i="19"/>
  <c r="T1698" i="19" s="1"/>
  <c r="S1699" i="19"/>
  <c r="T1699" i="19" s="1"/>
  <c r="S1700" i="19"/>
  <c r="T1700" i="19" s="1"/>
  <c r="S1701" i="19"/>
  <c r="T1701" i="19" s="1"/>
  <c r="S1702" i="19"/>
  <c r="T1702" i="19" s="1"/>
  <c r="S1703" i="19"/>
  <c r="T1703" i="19" s="1"/>
  <c r="S1704" i="19"/>
  <c r="T1704" i="19" s="1"/>
  <c r="S1705" i="19"/>
  <c r="T1705" i="19" s="1"/>
  <c r="S1706" i="19"/>
  <c r="T1706" i="19" s="1"/>
  <c r="S1707" i="19"/>
  <c r="T1707" i="19" s="1"/>
  <c r="S1708" i="19"/>
  <c r="T1708" i="19" s="1"/>
  <c r="S1709" i="19"/>
  <c r="T1709" i="19" s="1"/>
  <c r="S1710" i="19"/>
  <c r="T1710" i="19" s="1"/>
  <c r="S1711" i="19"/>
  <c r="T1711" i="19" s="1"/>
  <c r="S1712" i="19"/>
  <c r="T1712" i="19" s="1"/>
  <c r="S1713" i="19"/>
  <c r="T1713" i="19" s="1"/>
  <c r="S1714" i="19"/>
  <c r="T1714" i="19" s="1"/>
  <c r="S1715" i="19"/>
  <c r="T1715" i="19" s="1"/>
  <c r="S1716" i="19"/>
  <c r="T1716" i="19" s="1"/>
  <c r="S1717" i="19"/>
  <c r="T1717" i="19" s="1"/>
  <c r="S1718" i="19"/>
  <c r="T1718" i="19" s="1"/>
  <c r="S1719" i="19"/>
  <c r="T1719" i="19" s="1"/>
  <c r="S1720" i="19"/>
  <c r="T1720" i="19" s="1"/>
  <c r="S1721" i="19"/>
  <c r="T1721" i="19" s="1"/>
  <c r="S1722" i="19"/>
  <c r="T1722" i="19" s="1"/>
  <c r="S1723" i="19"/>
  <c r="T1723" i="19" s="1"/>
  <c r="S1724" i="19"/>
  <c r="T1724" i="19" s="1"/>
  <c r="S1725" i="19"/>
  <c r="T1725" i="19" s="1"/>
  <c r="S1726" i="19"/>
  <c r="T1726" i="19" s="1"/>
  <c r="S1727" i="19"/>
  <c r="T1727" i="19" s="1"/>
  <c r="S1728" i="19"/>
  <c r="T1728" i="19" s="1"/>
  <c r="S1729" i="19"/>
  <c r="T1729" i="19" s="1"/>
  <c r="S1730" i="19"/>
  <c r="T1730" i="19" s="1"/>
  <c r="S1731" i="19"/>
  <c r="T1731" i="19" s="1"/>
  <c r="S1732" i="19"/>
  <c r="T1732" i="19" s="1"/>
  <c r="S1733" i="19"/>
  <c r="T1733" i="19" s="1"/>
  <c r="S1734" i="19"/>
  <c r="T1734" i="19" s="1"/>
  <c r="S1735" i="19"/>
  <c r="T1735" i="19" s="1"/>
  <c r="S1736" i="19"/>
  <c r="T1736" i="19" s="1"/>
  <c r="S1737" i="19"/>
  <c r="T1737" i="19" s="1"/>
  <c r="S1738" i="19"/>
  <c r="T1738" i="19" s="1"/>
  <c r="S1739" i="19"/>
  <c r="T1739" i="19" s="1"/>
  <c r="S1740" i="19"/>
  <c r="T1740" i="19" s="1"/>
  <c r="S1741" i="19"/>
  <c r="T1741" i="19" s="1"/>
  <c r="S1742" i="19"/>
  <c r="T1742" i="19" s="1"/>
  <c r="S1743" i="19"/>
  <c r="T1743" i="19" s="1"/>
  <c r="S1744" i="19"/>
  <c r="T1744" i="19" s="1"/>
  <c r="S1745" i="19"/>
  <c r="T1745" i="19" s="1"/>
  <c r="S1746" i="19"/>
  <c r="T1746" i="19" s="1"/>
  <c r="S1747" i="19"/>
  <c r="T1747" i="19" s="1"/>
  <c r="S1748" i="19"/>
  <c r="T1748" i="19" s="1"/>
  <c r="S1749" i="19"/>
  <c r="T1749" i="19" s="1"/>
  <c r="S1750" i="19"/>
  <c r="T1750" i="19" s="1"/>
  <c r="S1751" i="19"/>
  <c r="T1751" i="19" s="1"/>
  <c r="S1752" i="19"/>
  <c r="T1752" i="19" s="1"/>
  <c r="S1753" i="19"/>
  <c r="T1753" i="19" s="1"/>
  <c r="S1754" i="19"/>
  <c r="T1754" i="19" s="1"/>
  <c r="S1755" i="19"/>
  <c r="T1755" i="19" s="1"/>
  <c r="S1756" i="19"/>
  <c r="T1756" i="19" s="1"/>
  <c r="S1757" i="19"/>
  <c r="T1757" i="19" s="1"/>
  <c r="S1758" i="19"/>
  <c r="T1758" i="19" s="1"/>
  <c r="S1759" i="19"/>
  <c r="T1759" i="19" s="1"/>
  <c r="S1760" i="19"/>
  <c r="T1760" i="19" s="1"/>
  <c r="S1761" i="19"/>
  <c r="T1761" i="19" s="1"/>
  <c r="S1762" i="19"/>
  <c r="T1762" i="19" s="1"/>
  <c r="S1763" i="19"/>
  <c r="T1763" i="19" s="1"/>
  <c r="S1764" i="19"/>
  <c r="T1764" i="19" s="1"/>
  <c r="S1765" i="19"/>
  <c r="T1765" i="19" s="1"/>
  <c r="S1766" i="19"/>
  <c r="T1766" i="19" s="1"/>
  <c r="S1767" i="19"/>
  <c r="T1767" i="19" s="1"/>
  <c r="S1768" i="19"/>
  <c r="T1768" i="19" s="1"/>
  <c r="S1769" i="19"/>
  <c r="T1769" i="19" s="1"/>
  <c r="S1770" i="19"/>
  <c r="T1770" i="19" s="1"/>
  <c r="S1771" i="19"/>
  <c r="T1771" i="19" s="1"/>
  <c r="S1772" i="19"/>
  <c r="T1772" i="19" s="1"/>
  <c r="S1773" i="19"/>
  <c r="T1773" i="19" s="1"/>
  <c r="S1774" i="19"/>
  <c r="T1774" i="19" s="1"/>
  <c r="S1775" i="19"/>
  <c r="T1775" i="19" s="1"/>
  <c r="S1776" i="19"/>
  <c r="T1776" i="19" s="1"/>
  <c r="S1777" i="19"/>
  <c r="T1777" i="19" s="1"/>
  <c r="S1778" i="19"/>
  <c r="T1778" i="19" s="1"/>
  <c r="S1779" i="19"/>
  <c r="T1779" i="19" s="1"/>
  <c r="S1780" i="19"/>
  <c r="T1780" i="19" s="1"/>
  <c r="S1781" i="19"/>
  <c r="T1781" i="19" s="1"/>
  <c r="S1782" i="19"/>
  <c r="T1782" i="19" s="1"/>
  <c r="S1783" i="19"/>
  <c r="T1783" i="19" s="1"/>
  <c r="S1784" i="19"/>
  <c r="T1784" i="19" s="1"/>
  <c r="S1785" i="19"/>
  <c r="T1785" i="19" s="1"/>
  <c r="S1786" i="19"/>
  <c r="T1786" i="19" s="1"/>
  <c r="S1787" i="19"/>
  <c r="T1787" i="19" s="1"/>
  <c r="S1788" i="19"/>
  <c r="T1788" i="19" s="1"/>
  <c r="S1789" i="19"/>
  <c r="T1789" i="19" s="1"/>
  <c r="S1790" i="19"/>
  <c r="T1790" i="19" s="1"/>
  <c r="S1791" i="19"/>
  <c r="T1791" i="19" s="1"/>
  <c r="S1792" i="19"/>
  <c r="T1792" i="19" s="1"/>
  <c r="S1793" i="19"/>
  <c r="T1793" i="19" s="1"/>
  <c r="S1794" i="19"/>
  <c r="T1794" i="19" s="1"/>
  <c r="S1795" i="19"/>
  <c r="T1795" i="19" s="1"/>
  <c r="S1796" i="19"/>
  <c r="T1796" i="19" s="1"/>
  <c r="S1797" i="19"/>
  <c r="T1797" i="19" s="1"/>
  <c r="S1798" i="19"/>
  <c r="T1798" i="19" s="1"/>
  <c r="S1799" i="19"/>
  <c r="T1799" i="19" s="1"/>
  <c r="S1800" i="19"/>
  <c r="T1800" i="19" s="1"/>
  <c r="S1801" i="19"/>
  <c r="T1801" i="19" s="1"/>
  <c r="S1802" i="19"/>
  <c r="T1802" i="19" s="1"/>
  <c r="S1803" i="19"/>
  <c r="T1803" i="19" s="1"/>
  <c r="S1804" i="19"/>
  <c r="T1804" i="19" s="1"/>
  <c r="S1805" i="19"/>
  <c r="T1805" i="19" s="1"/>
  <c r="S1806" i="19"/>
  <c r="T1806" i="19" s="1"/>
  <c r="S1807" i="19"/>
  <c r="T1807" i="19" s="1"/>
  <c r="S1808" i="19"/>
  <c r="T1808" i="19" s="1"/>
  <c r="S1809" i="19"/>
  <c r="T1809" i="19" s="1"/>
  <c r="S1810" i="19"/>
  <c r="T1810" i="19" s="1"/>
  <c r="S1811" i="19"/>
  <c r="T1811" i="19" s="1"/>
  <c r="S1812" i="19"/>
  <c r="T1812" i="19" s="1"/>
  <c r="S1813" i="19"/>
  <c r="T1813" i="19" s="1"/>
  <c r="S1814" i="19"/>
  <c r="T1814" i="19" s="1"/>
  <c r="S1815" i="19"/>
  <c r="T1815" i="19" s="1"/>
  <c r="S1816" i="19"/>
  <c r="T1816" i="19" s="1"/>
  <c r="S1817" i="19"/>
  <c r="T1817" i="19" s="1"/>
  <c r="S1818" i="19"/>
  <c r="T1818" i="19" s="1"/>
  <c r="S1819" i="19"/>
  <c r="T1819" i="19" s="1"/>
  <c r="S1820" i="19"/>
  <c r="T1820" i="19" s="1"/>
  <c r="S1821" i="19"/>
  <c r="T1821" i="19" s="1"/>
  <c r="S1822" i="19"/>
  <c r="T1822" i="19" s="1"/>
  <c r="S1823" i="19"/>
  <c r="T1823" i="19" s="1"/>
  <c r="S1824" i="19"/>
  <c r="T1824" i="19" s="1"/>
  <c r="S1825" i="19"/>
  <c r="T1825" i="19" s="1"/>
  <c r="S1826" i="19"/>
  <c r="T1826" i="19" s="1"/>
  <c r="S1827" i="19"/>
  <c r="T1827" i="19" s="1"/>
  <c r="S1828" i="19"/>
  <c r="T1828" i="19" s="1"/>
  <c r="S1829" i="19"/>
  <c r="T1829" i="19" s="1"/>
  <c r="S1830" i="19"/>
  <c r="T1830" i="19" s="1"/>
  <c r="S1831" i="19"/>
  <c r="T1831" i="19" s="1"/>
  <c r="S1832" i="19"/>
  <c r="T1832" i="19" s="1"/>
  <c r="S1833" i="19"/>
  <c r="T1833" i="19" s="1"/>
  <c r="S1834" i="19"/>
  <c r="T1834" i="19" s="1"/>
  <c r="S1835" i="19"/>
  <c r="T1835" i="19" s="1"/>
  <c r="S1836" i="19"/>
  <c r="T1836" i="19" s="1"/>
  <c r="S1837" i="19"/>
  <c r="T1837" i="19" s="1"/>
  <c r="S1838" i="19"/>
  <c r="T1838" i="19" s="1"/>
  <c r="S1839" i="19"/>
  <c r="T1839" i="19" s="1"/>
  <c r="S1840" i="19"/>
  <c r="T1840" i="19" s="1"/>
  <c r="S1841" i="19"/>
  <c r="T1841" i="19" s="1"/>
  <c r="S1842" i="19"/>
  <c r="T1842" i="19" s="1"/>
  <c r="S1843" i="19"/>
  <c r="T1843" i="19" s="1"/>
  <c r="S1844" i="19"/>
  <c r="T1844" i="19" s="1"/>
  <c r="S1845" i="19"/>
  <c r="T1845" i="19" s="1"/>
  <c r="S1846" i="19"/>
  <c r="T1846" i="19" s="1"/>
  <c r="S1847" i="19"/>
  <c r="T1847" i="19" s="1"/>
  <c r="S1848" i="19"/>
  <c r="T1848" i="19" s="1"/>
  <c r="S1849" i="19"/>
  <c r="T1849" i="19" s="1"/>
  <c r="S1850" i="19"/>
  <c r="T1850" i="19" s="1"/>
  <c r="S1851" i="19"/>
  <c r="T1851" i="19" s="1"/>
  <c r="S1852" i="19"/>
  <c r="T1852" i="19" s="1"/>
  <c r="S1853" i="19"/>
  <c r="T1853" i="19" s="1"/>
  <c r="S1854" i="19"/>
  <c r="T1854" i="19" s="1"/>
  <c r="S1855" i="19"/>
  <c r="T1855" i="19" s="1"/>
  <c r="S1856" i="19"/>
  <c r="T1856" i="19" s="1"/>
  <c r="S1857" i="19"/>
  <c r="T1857" i="19" s="1"/>
  <c r="S1858" i="19"/>
  <c r="T1858" i="19" s="1"/>
  <c r="S1859" i="19"/>
  <c r="T1859" i="19" s="1"/>
  <c r="S1860" i="19"/>
  <c r="T1860" i="19" s="1"/>
  <c r="S1861" i="19"/>
  <c r="T1861" i="19" s="1"/>
  <c r="S1862" i="19"/>
  <c r="T1862" i="19" s="1"/>
  <c r="S1863" i="19"/>
  <c r="T1863" i="19" s="1"/>
  <c r="S1864" i="19"/>
  <c r="T1864" i="19" s="1"/>
  <c r="S1865" i="19"/>
  <c r="T1865" i="19" s="1"/>
  <c r="S1866" i="19"/>
  <c r="T1866" i="19" s="1"/>
  <c r="S1867" i="19"/>
  <c r="T1867" i="19" s="1"/>
  <c r="S1868" i="19"/>
  <c r="T1868" i="19" s="1"/>
  <c r="S1869" i="19"/>
  <c r="T1869" i="19" s="1"/>
  <c r="S1870" i="19"/>
  <c r="T1870" i="19" s="1"/>
  <c r="S1871" i="19"/>
  <c r="T1871" i="19" s="1"/>
  <c r="S1872" i="19"/>
  <c r="T1872" i="19" s="1"/>
  <c r="S1873" i="19"/>
  <c r="T1873" i="19" s="1"/>
  <c r="S1874" i="19"/>
  <c r="T1874" i="19" s="1"/>
  <c r="S1875" i="19"/>
  <c r="T1875" i="19" s="1"/>
  <c r="S1876" i="19"/>
  <c r="T1876" i="19" s="1"/>
  <c r="S1877" i="19"/>
  <c r="T1877" i="19" s="1"/>
  <c r="S1878" i="19"/>
  <c r="T1878" i="19" s="1"/>
  <c r="S1879" i="19"/>
  <c r="T1879" i="19" s="1"/>
  <c r="S1880" i="19"/>
  <c r="T1880" i="19" s="1"/>
  <c r="S1881" i="19"/>
  <c r="T1881" i="19" s="1"/>
  <c r="S1882" i="19"/>
  <c r="T1882" i="19" s="1"/>
  <c r="S1883" i="19"/>
  <c r="T1883" i="19" s="1"/>
  <c r="S1884" i="19"/>
  <c r="T1884" i="19" s="1"/>
  <c r="S1885" i="19"/>
  <c r="T1885" i="19" s="1"/>
  <c r="S1886" i="19"/>
  <c r="T1886" i="19" s="1"/>
  <c r="S1887" i="19"/>
  <c r="T1887" i="19" s="1"/>
  <c r="S1888" i="19"/>
  <c r="T1888" i="19" s="1"/>
  <c r="S1889" i="19"/>
  <c r="T1889" i="19" s="1"/>
  <c r="S1890" i="19"/>
  <c r="T1890" i="19" s="1"/>
  <c r="S1891" i="19"/>
  <c r="T1891" i="19" s="1"/>
  <c r="S1892" i="19"/>
  <c r="T1892" i="19" s="1"/>
  <c r="S1893" i="19"/>
  <c r="T1893" i="19" s="1"/>
  <c r="S1894" i="19"/>
  <c r="T1894" i="19" s="1"/>
  <c r="S1895" i="19"/>
  <c r="T1895" i="19" s="1"/>
  <c r="S1896" i="19"/>
  <c r="T1896" i="19" s="1"/>
  <c r="S1897" i="19"/>
  <c r="T1897" i="19" s="1"/>
  <c r="S1898" i="19"/>
  <c r="T1898" i="19" s="1"/>
  <c r="S1899" i="19"/>
  <c r="T1899" i="19" s="1"/>
  <c r="S1900" i="19"/>
  <c r="T1900" i="19" s="1"/>
  <c r="S1901" i="19"/>
  <c r="T1901" i="19" s="1"/>
  <c r="S1902" i="19"/>
  <c r="T1902" i="19" s="1"/>
  <c r="S1903" i="19"/>
  <c r="T1903" i="19" s="1"/>
  <c r="S1904" i="19"/>
  <c r="T1904" i="19" s="1"/>
  <c r="S1905" i="19"/>
  <c r="T1905" i="19" s="1"/>
  <c r="S1906" i="19"/>
  <c r="T1906" i="19" s="1"/>
  <c r="S1907" i="19"/>
  <c r="T1907" i="19" s="1"/>
  <c r="S1908" i="19"/>
  <c r="T1908" i="19" s="1"/>
  <c r="S1909" i="19"/>
  <c r="T1909" i="19" s="1"/>
  <c r="S1910" i="19"/>
  <c r="T1910" i="19" s="1"/>
  <c r="S1911" i="19"/>
  <c r="T1911" i="19" s="1"/>
  <c r="S1912" i="19"/>
  <c r="T1912" i="19" s="1"/>
  <c r="S1913" i="19"/>
  <c r="T1913" i="19" s="1"/>
  <c r="S1914" i="19"/>
  <c r="T1914" i="19" s="1"/>
  <c r="S1915" i="19"/>
  <c r="T1915" i="19" s="1"/>
  <c r="S1916" i="19"/>
  <c r="T1916" i="19" s="1"/>
  <c r="S1917" i="19"/>
  <c r="T1917" i="19" s="1"/>
  <c r="S1918" i="19"/>
  <c r="T1918" i="19" s="1"/>
  <c r="S1919" i="19"/>
  <c r="T1919" i="19" s="1"/>
  <c r="S1920" i="19"/>
  <c r="T1920" i="19" s="1"/>
  <c r="S1921" i="19"/>
  <c r="T1921" i="19" s="1"/>
  <c r="S1922" i="19"/>
  <c r="T1922" i="19" s="1"/>
  <c r="S1923" i="19"/>
  <c r="T1923" i="19" s="1"/>
  <c r="S1924" i="19"/>
  <c r="T1924" i="19" s="1"/>
  <c r="S1925" i="19"/>
  <c r="T1925" i="19" s="1"/>
  <c r="S1926" i="19"/>
  <c r="T1926" i="19" s="1"/>
  <c r="S1927" i="19"/>
  <c r="T1927" i="19" s="1"/>
  <c r="S1928" i="19"/>
  <c r="T1928" i="19" s="1"/>
  <c r="S1929" i="19"/>
  <c r="T1929" i="19" s="1"/>
  <c r="S1930" i="19"/>
  <c r="T1930" i="19" s="1"/>
  <c r="S1931" i="19"/>
  <c r="T1931" i="19" s="1"/>
  <c r="S1932" i="19"/>
  <c r="T1932" i="19" s="1"/>
  <c r="S1933" i="19"/>
  <c r="T1933" i="19" s="1"/>
  <c r="S1934" i="19"/>
  <c r="T1934" i="19" s="1"/>
  <c r="S1935" i="19"/>
  <c r="T1935" i="19" s="1"/>
  <c r="S1936" i="19"/>
  <c r="T1936" i="19" s="1"/>
  <c r="S1937" i="19"/>
  <c r="T1937" i="19" s="1"/>
  <c r="S1938" i="19"/>
  <c r="T1938" i="19" s="1"/>
  <c r="S1939" i="19"/>
  <c r="T1939" i="19" s="1"/>
  <c r="S1940" i="19"/>
  <c r="T1940" i="19" s="1"/>
  <c r="S1941" i="19"/>
  <c r="T1941" i="19" s="1"/>
  <c r="S1942" i="19"/>
  <c r="T1942" i="19" s="1"/>
  <c r="S1943" i="19"/>
  <c r="T1943" i="19" s="1"/>
  <c r="S1944" i="19"/>
  <c r="T1944" i="19" s="1"/>
  <c r="S1945" i="19"/>
  <c r="T1945" i="19" s="1"/>
  <c r="S1946" i="19"/>
  <c r="T1946" i="19" s="1"/>
  <c r="S1947" i="19"/>
  <c r="T1947" i="19" s="1"/>
  <c r="S1948" i="19"/>
  <c r="T1948" i="19" s="1"/>
  <c r="S1949" i="19"/>
  <c r="T1949" i="19" s="1"/>
  <c r="S1950" i="19"/>
  <c r="T1950" i="19" s="1"/>
  <c r="S1951" i="19"/>
  <c r="T1951" i="19" s="1"/>
  <c r="S1952" i="19"/>
  <c r="T1952" i="19" s="1"/>
  <c r="S1953" i="19"/>
  <c r="T1953" i="19" s="1"/>
  <c r="S1954" i="19"/>
  <c r="T1954" i="19" s="1"/>
  <c r="S1955" i="19"/>
  <c r="T1955" i="19" s="1"/>
  <c r="S1956" i="19"/>
  <c r="T1956" i="19" s="1"/>
  <c r="S1957" i="19"/>
  <c r="T1957" i="19" s="1"/>
  <c r="S1958" i="19"/>
  <c r="T1958" i="19" s="1"/>
  <c r="S1959" i="19"/>
  <c r="T1959" i="19" s="1"/>
  <c r="S1960" i="19"/>
  <c r="T1960" i="19" s="1"/>
  <c r="S1961" i="19"/>
  <c r="T1961" i="19" s="1"/>
  <c r="S1962" i="19"/>
  <c r="T1962" i="19" s="1"/>
  <c r="S1963" i="19"/>
  <c r="T1963" i="19" s="1"/>
  <c r="S1964" i="19"/>
  <c r="T1964" i="19" s="1"/>
  <c r="S1965" i="19"/>
  <c r="T1965" i="19" s="1"/>
  <c r="S1966" i="19"/>
  <c r="T1966" i="19" s="1"/>
  <c r="S1967" i="19"/>
  <c r="T1967" i="19" s="1"/>
  <c r="S1968" i="19"/>
  <c r="T1968" i="19" s="1"/>
  <c r="S1969" i="19"/>
  <c r="T1969" i="19" s="1"/>
  <c r="S1970" i="19"/>
  <c r="T1970" i="19" s="1"/>
  <c r="S1971" i="19"/>
  <c r="T1971" i="19" s="1"/>
  <c r="S1972" i="19"/>
  <c r="T1972" i="19" s="1"/>
  <c r="S1973" i="19"/>
  <c r="T1973" i="19" s="1"/>
  <c r="S1974" i="19"/>
  <c r="T1974" i="19" s="1"/>
  <c r="S1975" i="19"/>
  <c r="T1975" i="19" s="1"/>
  <c r="S1976" i="19"/>
  <c r="T1976" i="19" s="1"/>
  <c r="S1977" i="19"/>
  <c r="T1977" i="19" s="1"/>
  <c r="S1978" i="19"/>
  <c r="T1978" i="19" s="1"/>
  <c r="S1979" i="19"/>
  <c r="T1979" i="19" s="1"/>
  <c r="S1980" i="19"/>
  <c r="T1980" i="19" s="1"/>
  <c r="S1981" i="19"/>
  <c r="T1981" i="19" s="1"/>
  <c r="S1982" i="19"/>
  <c r="T1982" i="19" s="1"/>
  <c r="S1983" i="19"/>
  <c r="T1983" i="19" s="1"/>
  <c r="S1984" i="19"/>
  <c r="T1984" i="19" s="1"/>
  <c r="S1985" i="19"/>
  <c r="T1985" i="19" s="1"/>
  <c r="S1986" i="19"/>
  <c r="T1986" i="19" s="1"/>
  <c r="S1987" i="19"/>
  <c r="T1987" i="19" s="1"/>
  <c r="S1988" i="19"/>
  <c r="T1988" i="19" s="1"/>
  <c r="S1989" i="19"/>
  <c r="T1989" i="19" s="1"/>
  <c r="S1990" i="19"/>
  <c r="T1990" i="19" s="1"/>
  <c r="S1991" i="19"/>
  <c r="T1991" i="19" s="1"/>
  <c r="S1992" i="19"/>
  <c r="T1992" i="19" s="1"/>
  <c r="S1993" i="19"/>
  <c r="T1993" i="19" s="1"/>
  <c r="S1994" i="19"/>
  <c r="T1994" i="19" s="1"/>
  <c r="S1995" i="19"/>
  <c r="T1995" i="19" s="1"/>
  <c r="S1996" i="19"/>
  <c r="T1996" i="19" s="1"/>
  <c r="S1997" i="19"/>
  <c r="T1997" i="19" s="1"/>
  <c r="S1998" i="19"/>
  <c r="T1998" i="19" s="1"/>
  <c r="S1999" i="19"/>
  <c r="T1999" i="19" s="1"/>
  <c r="S2000" i="19"/>
  <c r="T2000" i="19" s="1"/>
  <c r="S2001" i="19"/>
  <c r="T2001" i="19" s="1"/>
  <c r="S2002" i="19"/>
  <c r="T2002" i="19" s="1"/>
  <c r="S2003" i="19"/>
  <c r="T2003" i="19" s="1"/>
  <c r="S2004" i="19"/>
  <c r="T2004" i="19" s="1"/>
  <c r="S2005" i="19"/>
  <c r="T2005" i="19" s="1"/>
  <c r="S2006" i="19"/>
  <c r="T2006" i="19" s="1"/>
  <c r="S2007" i="19"/>
  <c r="T2007" i="19" s="1"/>
  <c r="S2008" i="19"/>
  <c r="T2008" i="19" s="1"/>
  <c r="S2009" i="19"/>
  <c r="T2009" i="19" s="1"/>
  <c r="S2010" i="19"/>
  <c r="T2010" i="19" s="1"/>
  <c r="S2011" i="19"/>
  <c r="T2011" i="19" s="1"/>
  <c r="S2012" i="19"/>
  <c r="T2012" i="19" s="1"/>
  <c r="S2013" i="19"/>
  <c r="T2013" i="19" s="1"/>
  <c r="S2014" i="19"/>
  <c r="T2014" i="19" s="1"/>
  <c r="S2015" i="19"/>
  <c r="T2015" i="19" s="1"/>
  <c r="S2016" i="19"/>
  <c r="T2016" i="19" s="1"/>
  <c r="S2017" i="19"/>
  <c r="T2017" i="19" s="1"/>
  <c r="S2018" i="19"/>
  <c r="T2018" i="19" s="1"/>
  <c r="S2019" i="19"/>
  <c r="T2019" i="19" s="1"/>
  <c r="S2020" i="19"/>
  <c r="T2020" i="19" s="1"/>
  <c r="S2021" i="19"/>
  <c r="T2021" i="19" s="1"/>
  <c r="S2022" i="19"/>
  <c r="T2022" i="19" s="1"/>
  <c r="S2023" i="19"/>
  <c r="T2023" i="19" s="1"/>
  <c r="S2024" i="19"/>
  <c r="T2024" i="19" s="1"/>
  <c r="S2025" i="19"/>
  <c r="T2025" i="19" s="1"/>
  <c r="S2026" i="19"/>
  <c r="T2026" i="19" s="1"/>
  <c r="S2027" i="19"/>
  <c r="T2027" i="19" s="1"/>
  <c r="S2028" i="19"/>
  <c r="T2028" i="19" s="1"/>
  <c r="S2029" i="19"/>
  <c r="T2029" i="19" s="1"/>
  <c r="S2030" i="19"/>
  <c r="T2030" i="19" s="1"/>
  <c r="S2031" i="19"/>
  <c r="T2031" i="19" s="1"/>
  <c r="S2032" i="19"/>
  <c r="T2032" i="19" s="1"/>
  <c r="S2033" i="19"/>
  <c r="T2033" i="19" s="1"/>
  <c r="S2034" i="19"/>
  <c r="T2034" i="19" s="1"/>
  <c r="S2035" i="19"/>
  <c r="T2035" i="19" s="1"/>
  <c r="S2036" i="19"/>
  <c r="T2036" i="19" s="1"/>
  <c r="S2037" i="19"/>
  <c r="T2037" i="19" s="1"/>
  <c r="S2038" i="19"/>
  <c r="T2038" i="19" s="1"/>
  <c r="S2039" i="19"/>
  <c r="T2039" i="19" s="1"/>
  <c r="S2040" i="19"/>
  <c r="T2040" i="19" s="1"/>
  <c r="S2041" i="19"/>
  <c r="T2041" i="19" s="1"/>
  <c r="S2042" i="19"/>
  <c r="T2042" i="19" s="1"/>
  <c r="S2043" i="19"/>
  <c r="T2043" i="19" s="1"/>
  <c r="S2044" i="19"/>
  <c r="T2044" i="19" s="1"/>
  <c r="S2045" i="19"/>
  <c r="T2045" i="19" s="1"/>
  <c r="S2046" i="19"/>
  <c r="T2046" i="19" s="1"/>
  <c r="S2047" i="19"/>
  <c r="T2047" i="19" s="1"/>
  <c r="S2048" i="19"/>
  <c r="T2048" i="19" s="1"/>
  <c r="S2049" i="19"/>
  <c r="T2049" i="19" s="1"/>
  <c r="S2050" i="19"/>
  <c r="T2050" i="19" s="1"/>
  <c r="S2051" i="19"/>
  <c r="T2051" i="19" s="1"/>
  <c r="S2052" i="19"/>
  <c r="T2052" i="19" s="1"/>
  <c r="S2053" i="19"/>
  <c r="T2053" i="19" s="1"/>
  <c r="S2054" i="19"/>
  <c r="T2054" i="19" s="1"/>
  <c r="S2055" i="19"/>
  <c r="T2055" i="19" s="1"/>
  <c r="S2056" i="19"/>
  <c r="T2056" i="19" s="1"/>
  <c r="S2057" i="19"/>
  <c r="T2057" i="19" s="1"/>
  <c r="S2058" i="19"/>
  <c r="T2058" i="19" s="1"/>
  <c r="S2059" i="19"/>
  <c r="T2059" i="19" s="1"/>
  <c r="S2060" i="19"/>
  <c r="T2060" i="19" s="1"/>
  <c r="S2061" i="19"/>
  <c r="T2061" i="19" s="1"/>
  <c r="S2062" i="19"/>
  <c r="T2062" i="19" s="1"/>
  <c r="S2063" i="19"/>
  <c r="T2063" i="19" s="1"/>
  <c r="S2064" i="19"/>
  <c r="T2064" i="19" s="1"/>
  <c r="S2065" i="19"/>
  <c r="T2065" i="19" s="1"/>
  <c r="S2066" i="19"/>
  <c r="T2066" i="19" s="1"/>
  <c r="S2067" i="19"/>
  <c r="T2067" i="19" s="1"/>
  <c r="S2068" i="19"/>
  <c r="T2068" i="19" s="1"/>
  <c r="S2069" i="19"/>
  <c r="T2069" i="19" s="1"/>
  <c r="S2070" i="19"/>
  <c r="T2070" i="19" s="1"/>
  <c r="S2071" i="19"/>
  <c r="T2071" i="19" s="1"/>
  <c r="S2072" i="19"/>
  <c r="T2072" i="19" s="1"/>
  <c r="S2073" i="19"/>
  <c r="T2073" i="19" s="1"/>
  <c r="S2074" i="19"/>
  <c r="T2074" i="19" s="1"/>
  <c r="S2075" i="19"/>
  <c r="T2075" i="19" s="1"/>
  <c r="S2076" i="19"/>
  <c r="T2076" i="19" s="1"/>
  <c r="S2077" i="19"/>
  <c r="T2077" i="19" s="1"/>
  <c r="S2078" i="19"/>
  <c r="T2078" i="19" s="1"/>
  <c r="S2079" i="19"/>
  <c r="T2079" i="19" s="1"/>
  <c r="S2080" i="19"/>
  <c r="T2080" i="19" s="1"/>
  <c r="S2081" i="19"/>
  <c r="T2081" i="19" s="1"/>
  <c r="S2082" i="19"/>
  <c r="T2082" i="19" s="1"/>
  <c r="S2083" i="19"/>
  <c r="T2083" i="19" s="1"/>
  <c r="S2084" i="19"/>
  <c r="T2084" i="19" s="1"/>
  <c r="S2085" i="19"/>
  <c r="T2085" i="19" s="1"/>
  <c r="S2086" i="19"/>
  <c r="T2086" i="19" s="1"/>
  <c r="S2087" i="19"/>
  <c r="T2087" i="19" s="1"/>
  <c r="S2088" i="19"/>
  <c r="T2088" i="19" s="1"/>
  <c r="S2089" i="19"/>
  <c r="T2089" i="19" s="1"/>
  <c r="S2090" i="19"/>
  <c r="T2090" i="19" s="1"/>
  <c r="S2091" i="19"/>
  <c r="T2091" i="19" s="1"/>
  <c r="S2092" i="19"/>
  <c r="T2092" i="19" s="1"/>
  <c r="S2093" i="19"/>
  <c r="T2093" i="19" s="1"/>
  <c r="S2094" i="19"/>
  <c r="T2094" i="19" s="1"/>
  <c r="S2095" i="19"/>
  <c r="T2095" i="19" s="1"/>
  <c r="S2096" i="19"/>
  <c r="T2096" i="19" s="1"/>
  <c r="S2097" i="19"/>
  <c r="T2097" i="19" s="1"/>
  <c r="S2098" i="19"/>
  <c r="T2098" i="19" s="1"/>
  <c r="S2099" i="19"/>
  <c r="T2099" i="19" s="1"/>
  <c r="S2100" i="19"/>
  <c r="T2100" i="19" s="1"/>
  <c r="S2101" i="19"/>
  <c r="T2101" i="19" s="1"/>
  <c r="S2102" i="19"/>
  <c r="T2102" i="19" s="1"/>
  <c r="S2103" i="19"/>
  <c r="T2103" i="19" s="1"/>
  <c r="S2104" i="19"/>
  <c r="T2104" i="19" s="1"/>
  <c r="S2105" i="19"/>
  <c r="T2105" i="19" s="1"/>
  <c r="S2106" i="19"/>
  <c r="T2106" i="19" s="1"/>
  <c r="S2107" i="19"/>
  <c r="T2107" i="19" s="1"/>
  <c r="S2108" i="19"/>
  <c r="T2108" i="19" s="1"/>
  <c r="S2109" i="19"/>
  <c r="T2109" i="19" s="1"/>
  <c r="S2110" i="19"/>
  <c r="T2110" i="19" s="1"/>
  <c r="S2111" i="19"/>
  <c r="T2111" i="19" s="1"/>
  <c r="S2112" i="19"/>
  <c r="T2112" i="19" s="1"/>
  <c r="S2113" i="19"/>
  <c r="T2113" i="19" s="1"/>
  <c r="S2114" i="19"/>
  <c r="T2114" i="19" s="1"/>
  <c r="S2115" i="19"/>
  <c r="T2115" i="19" s="1"/>
  <c r="S2116" i="19"/>
  <c r="T2116" i="19" s="1"/>
  <c r="S2117" i="19"/>
  <c r="T2117" i="19" s="1"/>
  <c r="S2118" i="19"/>
  <c r="T2118" i="19" s="1"/>
  <c r="S2119" i="19"/>
  <c r="T2119" i="19" s="1"/>
  <c r="S2120" i="19"/>
  <c r="T2120" i="19" s="1"/>
  <c r="S2121" i="19"/>
  <c r="T2121" i="19" s="1"/>
  <c r="S2122" i="19"/>
  <c r="T2122" i="19" s="1"/>
  <c r="S2123" i="19"/>
  <c r="T2123" i="19" s="1"/>
  <c r="S2124" i="19"/>
  <c r="T2124" i="19" s="1"/>
  <c r="S2125" i="19"/>
  <c r="T2125" i="19" s="1"/>
  <c r="S2126" i="19"/>
  <c r="T2126" i="19" s="1"/>
  <c r="S2127" i="19"/>
  <c r="T2127" i="19" s="1"/>
  <c r="S2128" i="19"/>
  <c r="T2128" i="19" s="1"/>
  <c r="S2129" i="19"/>
  <c r="T2129" i="19" s="1"/>
  <c r="S2130" i="19"/>
  <c r="T2130" i="19" s="1"/>
  <c r="S2131" i="19"/>
  <c r="T2131" i="19" s="1"/>
  <c r="S2132" i="19"/>
  <c r="T2132" i="19" s="1"/>
  <c r="S2133" i="19"/>
  <c r="T2133" i="19" s="1"/>
  <c r="S2134" i="19"/>
  <c r="T2134" i="19" s="1"/>
  <c r="S2135" i="19"/>
  <c r="T2135" i="19" s="1"/>
  <c r="S2136" i="19"/>
  <c r="T2136" i="19" s="1"/>
  <c r="S2137" i="19"/>
  <c r="T2137" i="19" s="1"/>
  <c r="S2138" i="19"/>
  <c r="T2138" i="19" s="1"/>
  <c r="S2139" i="19"/>
  <c r="T2139" i="19" s="1"/>
  <c r="S2140" i="19"/>
  <c r="T2140" i="19" s="1"/>
  <c r="S2141" i="19"/>
  <c r="T2141" i="19" s="1"/>
  <c r="S2142" i="19"/>
  <c r="T2142" i="19" s="1"/>
  <c r="S2143" i="19"/>
  <c r="T2143" i="19" s="1"/>
  <c r="S2144" i="19"/>
  <c r="T2144" i="19" s="1"/>
  <c r="S2145" i="19"/>
  <c r="T2145" i="19" s="1"/>
  <c r="S2146" i="19"/>
  <c r="T2146" i="19" s="1"/>
  <c r="S2147" i="19"/>
  <c r="T2147" i="19" s="1"/>
  <c r="S2148" i="19"/>
  <c r="T2148" i="19" s="1"/>
  <c r="S2149" i="19"/>
  <c r="T2149" i="19" s="1"/>
  <c r="S2150" i="19"/>
  <c r="T2150" i="19" s="1"/>
  <c r="S2151" i="19"/>
  <c r="T2151" i="19" s="1"/>
  <c r="S2152" i="19"/>
  <c r="T2152" i="19" s="1"/>
  <c r="S2153" i="19"/>
  <c r="T2153" i="19" s="1"/>
  <c r="S2154" i="19"/>
  <c r="T2154" i="19" s="1"/>
  <c r="S2155" i="19"/>
  <c r="T2155" i="19" s="1"/>
  <c r="S2156" i="19"/>
  <c r="T2156" i="19" s="1"/>
  <c r="S2157" i="19"/>
  <c r="T2157" i="19" s="1"/>
  <c r="S2158" i="19"/>
  <c r="T2158" i="19" s="1"/>
  <c r="S2159" i="19"/>
  <c r="T2159" i="19" s="1"/>
  <c r="S2160" i="19"/>
  <c r="T2160" i="19" s="1"/>
  <c r="S2161" i="19"/>
  <c r="T2161" i="19" s="1"/>
  <c r="S2162" i="19"/>
  <c r="T2162" i="19" s="1"/>
  <c r="S2163" i="19"/>
  <c r="T2163" i="19" s="1"/>
  <c r="S2164" i="19"/>
  <c r="T2164" i="19" s="1"/>
  <c r="S2165" i="19"/>
  <c r="T2165" i="19" s="1"/>
  <c r="S2166" i="19"/>
  <c r="T2166" i="19" s="1"/>
  <c r="S2167" i="19"/>
  <c r="T2167" i="19" s="1"/>
  <c r="S2168" i="19"/>
  <c r="T2168" i="19" s="1"/>
  <c r="S2169" i="19"/>
  <c r="T2169" i="19" s="1"/>
  <c r="S2170" i="19"/>
  <c r="T2170" i="19" s="1"/>
  <c r="S2171" i="19"/>
  <c r="T2171" i="19" s="1"/>
  <c r="S2172" i="19"/>
  <c r="T2172" i="19" s="1"/>
  <c r="S2173" i="19"/>
  <c r="T2173" i="19" s="1"/>
  <c r="S2174" i="19"/>
  <c r="T2174" i="19" s="1"/>
  <c r="S2175" i="19"/>
  <c r="T2175" i="19" s="1"/>
  <c r="S2176" i="19"/>
  <c r="T2176" i="19" s="1"/>
  <c r="S2177" i="19"/>
  <c r="T2177" i="19" s="1"/>
  <c r="S2178" i="19"/>
  <c r="T2178" i="19" s="1"/>
  <c r="S2179" i="19"/>
  <c r="T2179" i="19" s="1"/>
  <c r="S2180" i="19"/>
  <c r="T2180" i="19" s="1"/>
  <c r="S2181" i="19"/>
  <c r="T2181" i="19" s="1"/>
  <c r="S2182" i="19"/>
  <c r="T2182" i="19" s="1"/>
  <c r="S2183" i="19"/>
  <c r="T2183" i="19" s="1"/>
  <c r="S2184" i="19"/>
  <c r="T2184" i="19" s="1"/>
  <c r="S2185" i="19"/>
  <c r="T2185" i="19" s="1"/>
  <c r="S2186" i="19"/>
  <c r="T2186" i="19" s="1"/>
  <c r="S2187" i="19"/>
  <c r="T2187" i="19" s="1"/>
  <c r="S2188" i="19"/>
  <c r="T2188" i="19" s="1"/>
  <c r="S2189" i="19"/>
  <c r="T2189" i="19" s="1"/>
  <c r="S2190" i="19"/>
  <c r="T2190" i="19" s="1"/>
  <c r="S2191" i="19"/>
  <c r="T2191" i="19" s="1"/>
  <c r="S2192" i="19"/>
  <c r="T2192" i="19" s="1"/>
  <c r="S2193" i="19"/>
  <c r="T2193" i="19" s="1"/>
  <c r="S2194" i="19"/>
  <c r="T2194" i="19" s="1"/>
  <c r="S2195" i="19"/>
  <c r="T2195" i="19" s="1"/>
  <c r="S2196" i="19"/>
  <c r="T2196" i="19" s="1"/>
  <c r="S2197" i="19"/>
  <c r="T2197" i="19" s="1"/>
  <c r="S2198" i="19"/>
  <c r="T2198" i="19" s="1"/>
  <c r="S2199" i="19"/>
  <c r="T2199" i="19" s="1"/>
  <c r="S2200" i="19"/>
  <c r="T2200" i="19" s="1"/>
  <c r="S2201" i="19"/>
  <c r="T2201" i="19" s="1"/>
  <c r="S2202" i="19"/>
  <c r="T2202" i="19" s="1"/>
  <c r="S2203" i="19"/>
  <c r="T2203" i="19" s="1"/>
  <c r="S2204" i="19"/>
  <c r="T2204" i="19" s="1"/>
  <c r="S2205" i="19"/>
  <c r="T2205" i="19" s="1"/>
  <c r="S2206" i="19"/>
  <c r="T2206" i="19" s="1"/>
  <c r="S2207" i="19"/>
  <c r="T2207" i="19" s="1"/>
  <c r="S2208" i="19"/>
  <c r="T2208" i="19" s="1"/>
  <c r="S2209" i="19"/>
  <c r="T2209" i="19" s="1"/>
  <c r="S2210" i="19"/>
  <c r="T2210" i="19" s="1"/>
  <c r="S2211" i="19"/>
  <c r="T2211" i="19" s="1"/>
  <c r="S2212" i="19"/>
  <c r="T2212" i="19" s="1"/>
  <c r="S2213" i="19"/>
  <c r="T2213" i="19" s="1"/>
  <c r="S2214" i="19"/>
  <c r="T2214" i="19" s="1"/>
  <c r="S2215" i="19"/>
  <c r="T2215" i="19" s="1"/>
  <c r="S2216" i="19"/>
  <c r="T2216" i="19" s="1"/>
  <c r="S2217" i="19"/>
  <c r="T2217" i="19" s="1"/>
  <c r="S2218" i="19"/>
  <c r="T2218" i="19" s="1"/>
  <c r="S2219" i="19"/>
  <c r="T2219" i="19" s="1"/>
  <c r="S2220" i="19"/>
  <c r="T2220" i="19" s="1"/>
  <c r="S2221" i="19"/>
  <c r="T2221" i="19" s="1"/>
  <c r="S2222" i="19"/>
  <c r="T2222" i="19" s="1"/>
  <c r="S2223" i="19"/>
  <c r="T2223" i="19" s="1"/>
  <c r="S2224" i="19"/>
  <c r="T2224" i="19" s="1"/>
  <c r="S2225" i="19"/>
  <c r="T2225" i="19" s="1"/>
  <c r="S2226" i="19"/>
  <c r="T2226" i="19" s="1"/>
  <c r="S2227" i="19"/>
  <c r="T2227" i="19" s="1"/>
  <c r="S2228" i="19"/>
  <c r="T2228" i="19" s="1"/>
  <c r="S2229" i="19"/>
  <c r="T2229" i="19" s="1"/>
  <c r="S2230" i="19"/>
  <c r="T2230" i="19" s="1"/>
  <c r="S2231" i="19"/>
  <c r="T2231" i="19" s="1"/>
  <c r="S2232" i="19"/>
  <c r="T2232" i="19" s="1"/>
  <c r="S2233" i="19"/>
  <c r="T2233" i="19" s="1"/>
  <c r="S2234" i="19"/>
  <c r="T2234" i="19" s="1"/>
  <c r="S2235" i="19"/>
  <c r="T2235" i="19" s="1"/>
  <c r="S2236" i="19"/>
  <c r="T2236" i="19" s="1"/>
  <c r="S2237" i="19"/>
  <c r="T2237" i="19" s="1"/>
  <c r="S2238" i="19"/>
  <c r="T2238" i="19" s="1"/>
  <c r="S2239" i="19"/>
  <c r="T2239" i="19" s="1"/>
  <c r="S2240" i="19"/>
  <c r="T2240" i="19" s="1"/>
  <c r="S2241" i="19"/>
  <c r="T2241" i="19" s="1"/>
  <c r="S2242" i="19"/>
  <c r="T2242" i="19" s="1"/>
  <c r="S2243" i="19"/>
  <c r="T2243" i="19" s="1"/>
  <c r="S2244" i="19"/>
  <c r="T2244" i="19" s="1"/>
  <c r="S2245" i="19"/>
  <c r="T2245" i="19" s="1"/>
  <c r="S2246" i="19"/>
  <c r="T2246" i="19" s="1"/>
  <c r="S2247" i="19"/>
  <c r="T2247" i="19" s="1"/>
  <c r="S2248" i="19"/>
  <c r="T2248" i="19" s="1"/>
  <c r="S2249" i="19"/>
  <c r="T2249" i="19" s="1"/>
  <c r="S2250" i="19"/>
  <c r="T2250" i="19" s="1"/>
  <c r="S2251" i="19"/>
  <c r="T2251" i="19" s="1"/>
  <c r="S2252" i="19"/>
  <c r="T2252" i="19" s="1"/>
  <c r="S2253" i="19"/>
  <c r="T2253" i="19" s="1"/>
  <c r="S2254" i="19"/>
  <c r="T2254" i="19" s="1"/>
  <c r="S2255" i="19"/>
  <c r="T2255" i="19" s="1"/>
  <c r="S2256" i="19"/>
  <c r="T2256" i="19" s="1"/>
  <c r="S2257" i="19"/>
  <c r="T2257" i="19" s="1"/>
  <c r="S2258" i="19"/>
  <c r="T2258" i="19" s="1"/>
  <c r="S2259" i="19"/>
  <c r="T2259" i="19" s="1"/>
  <c r="S2260" i="19"/>
  <c r="T2260" i="19" s="1"/>
  <c r="S2261" i="19"/>
  <c r="T2261" i="19" s="1"/>
  <c r="S2262" i="19"/>
  <c r="T2262" i="19" s="1"/>
  <c r="S2263" i="19"/>
  <c r="T2263" i="19" s="1"/>
  <c r="S2264" i="19"/>
  <c r="T2264" i="19" s="1"/>
  <c r="S2265" i="19"/>
  <c r="T2265" i="19" s="1"/>
  <c r="S2266" i="19"/>
  <c r="T2266" i="19" s="1"/>
  <c r="S2267" i="19"/>
  <c r="T2267" i="19" s="1"/>
  <c r="S2268" i="19"/>
  <c r="T2268" i="19" s="1"/>
  <c r="S2269" i="19"/>
  <c r="T2269" i="19" s="1"/>
  <c r="S2270" i="19"/>
  <c r="T2270" i="19" s="1"/>
  <c r="S2271" i="19"/>
  <c r="T2271" i="19" s="1"/>
  <c r="S2272" i="19"/>
  <c r="T2272" i="19" s="1"/>
  <c r="S2273" i="19"/>
  <c r="T2273" i="19" s="1"/>
  <c r="S2274" i="19"/>
  <c r="T2274" i="19" s="1"/>
  <c r="S2275" i="19"/>
  <c r="T2275" i="19" s="1"/>
  <c r="S2276" i="19"/>
  <c r="T2276" i="19" s="1"/>
  <c r="S2277" i="19"/>
  <c r="T2277" i="19" s="1"/>
  <c r="S2278" i="19"/>
  <c r="T2278" i="19" s="1"/>
  <c r="S2279" i="19"/>
  <c r="T2279" i="19" s="1"/>
  <c r="S2280" i="19"/>
  <c r="T2280" i="19" s="1"/>
  <c r="S2281" i="19"/>
  <c r="T2281" i="19" s="1"/>
  <c r="S2282" i="19"/>
  <c r="T2282" i="19" s="1"/>
  <c r="S2283" i="19"/>
  <c r="T2283" i="19" s="1"/>
  <c r="S2284" i="19"/>
  <c r="T2284" i="19" s="1"/>
  <c r="S2285" i="19"/>
  <c r="T2285" i="19" s="1"/>
  <c r="S2286" i="19"/>
  <c r="T2286" i="19" s="1"/>
  <c r="S2287" i="19"/>
  <c r="T2287" i="19" s="1"/>
  <c r="S2288" i="19"/>
  <c r="T2288" i="19" s="1"/>
  <c r="S2289" i="19"/>
  <c r="T2289" i="19" s="1"/>
  <c r="S2290" i="19"/>
  <c r="T2290" i="19" s="1"/>
  <c r="S2291" i="19"/>
  <c r="T2291" i="19" s="1"/>
  <c r="S2292" i="19"/>
  <c r="T2292" i="19" s="1"/>
  <c r="S2293" i="19"/>
  <c r="T2293" i="19" s="1"/>
  <c r="S2294" i="19"/>
  <c r="T2294" i="19" s="1"/>
  <c r="S2295" i="19"/>
  <c r="T2295" i="19" s="1"/>
  <c r="S2296" i="19"/>
  <c r="T2296" i="19" s="1"/>
  <c r="S2297" i="19"/>
  <c r="T2297" i="19" s="1"/>
  <c r="S2298" i="19"/>
  <c r="T2298" i="19" s="1"/>
  <c r="S2299" i="19"/>
  <c r="T2299" i="19" s="1"/>
  <c r="S2300" i="19"/>
  <c r="T2300" i="19" s="1"/>
  <c r="S2301" i="19"/>
  <c r="T2301" i="19" s="1"/>
  <c r="S2302" i="19"/>
  <c r="T2302" i="19" s="1"/>
  <c r="S2303" i="19"/>
  <c r="T2303" i="19" s="1"/>
  <c r="S2304" i="19"/>
  <c r="T2304" i="19" s="1"/>
  <c r="S2305" i="19"/>
  <c r="T2305" i="19" s="1"/>
  <c r="S2306" i="19"/>
  <c r="T2306" i="19" s="1"/>
  <c r="S2307" i="19"/>
  <c r="T2307" i="19" s="1"/>
  <c r="S2308" i="19"/>
  <c r="T2308" i="19" s="1"/>
  <c r="S2309" i="19"/>
  <c r="T2309" i="19" s="1"/>
  <c r="S2310" i="19"/>
  <c r="T2310" i="19" s="1"/>
  <c r="S2311" i="19"/>
  <c r="T2311" i="19" s="1"/>
  <c r="S2312" i="19"/>
  <c r="T2312" i="19" s="1"/>
  <c r="S2313" i="19"/>
  <c r="T2313" i="19" s="1"/>
  <c r="S2314" i="19"/>
  <c r="T2314" i="19" s="1"/>
  <c r="S2315" i="19"/>
  <c r="T2315" i="19" s="1"/>
  <c r="S2316" i="19"/>
  <c r="T2316" i="19" s="1"/>
  <c r="S2317" i="19"/>
  <c r="T2317" i="19" s="1"/>
  <c r="S2318" i="19"/>
  <c r="T2318" i="19" s="1"/>
  <c r="S2319" i="19"/>
  <c r="T2319" i="19" s="1"/>
  <c r="S2320" i="19"/>
  <c r="T2320" i="19" s="1"/>
  <c r="S2321" i="19"/>
  <c r="T2321" i="19" s="1"/>
  <c r="S2322" i="19"/>
  <c r="T2322" i="19" s="1"/>
  <c r="S2323" i="19"/>
  <c r="T2323" i="19" s="1"/>
  <c r="S2324" i="19"/>
  <c r="T2324" i="19" s="1"/>
  <c r="S2325" i="19"/>
  <c r="T2325" i="19" s="1"/>
  <c r="S2326" i="19"/>
  <c r="T2326" i="19" s="1"/>
  <c r="S2327" i="19"/>
  <c r="T2327" i="19" s="1"/>
  <c r="S2328" i="19"/>
  <c r="T2328" i="19" s="1"/>
  <c r="S2329" i="19"/>
  <c r="T2329" i="19" s="1"/>
  <c r="S2330" i="19"/>
  <c r="T2330" i="19" s="1"/>
  <c r="S2331" i="19"/>
  <c r="T2331" i="19" s="1"/>
  <c r="S2332" i="19"/>
  <c r="T2332" i="19" s="1"/>
  <c r="S2333" i="19"/>
  <c r="T2333" i="19" s="1"/>
  <c r="S2334" i="19"/>
  <c r="T2334" i="19" s="1"/>
  <c r="S2335" i="19"/>
  <c r="T2335" i="19" s="1"/>
  <c r="S2336" i="19"/>
  <c r="T2336" i="19" s="1"/>
  <c r="S2337" i="19"/>
  <c r="T2337" i="19" s="1"/>
  <c r="S2338" i="19"/>
  <c r="T2338" i="19" s="1"/>
  <c r="S2339" i="19"/>
  <c r="T2339" i="19" s="1"/>
  <c r="S2340" i="19"/>
  <c r="T2340" i="19" s="1"/>
  <c r="S2341" i="19"/>
  <c r="T2341" i="19" s="1"/>
  <c r="S2342" i="19"/>
  <c r="T2342" i="19" s="1"/>
  <c r="S2343" i="19"/>
  <c r="T2343" i="19" s="1"/>
  <c r="S2344" i="19"/>
  <c r="T2344" i="19" s="1"/>
  <c r="S2345" i="19"/>
  <c r="T2345" i="19" s="1"/>
  <c r="S2346" i="19"/>
  <c r="T2346" i="19" s="1"/>
  <c r="S2347" i="19"/>
  <c r="T2347" i="19" s="1"/>
  <c r="S2348" i="19"/>
  <c r="T2348" i="19" s="1"/>
  <c r="S2349" i="19"/>
  <c r="T2349" i="19" s="1"/>
  <c r="S2350" i="19"/>
  <c r="T2350" i="19" s="1"/>
  <c r="S2351" i="19"/>
  <c r="T2351" i="19" s="1"/>
  <c r="S2352" i="19"/>
  <c r="T2352" i="19" s="1"/>
  <c r="S2353" i="19"/>
  <c r="T2353" i="19" s="1"/>
  <c r="S2354" i="19"/>
  <c r="T2354" i="19" s="1"/>
  <c r="S2355" i="19"/>
  <c r="T2355" i="19" s="1"/>
  <c r="S2356" i="19"/>
  <c r="T2356" i="19" s="1"/>
  <c r="S2357" i="19"/>
  <c r="T2357" i="19" s="1"/>
  <c r="S2358" i="19"/>
  <c r="T2358" i="19" s="1"/>
  <c r="S2359" i="19"/>
  <c r="T2359" i="19" s="1"/>
  <c r="S2360" i="19"/>
  <c r="T2360" i="19" s="1"/>
  <c r="S2361" i="19"/>
  <c r="T2361" i="19" s="1"/>
  <c r="S2362" i="19"/>
  <c r="T2362" i="19" s="1"/>
  <c r="S2363" i="19"/>
  <c r="T2363" i="19" s="1"/>
  <c r="S2364" i="19"/>
  <c r="T2364" i="19" s="1"/>
  <c r="S2365" i="19"/>
  <c r="T2365" i="19" s="1"/>
  <c r="S2366" i="19"/>
  <c r="T2366" i="19" s="1"/>
  <c r="S2367" i="19"/>
  <c r="T2367" i="19" s="1"/>
  <c r="S2368" i="19"/>
  <c r="T2368" i="19" s="1"/>
  <c r="S2369" i="19"/>
  <c r="T2369" i="19" s="1"/>
  <c r="S2370" i="19"/>
  <c r="T2370" i="19" s="1"/>
  <c r="S2371" i="19"/>
  <c r="T2371" i="19" s="1"/>
  <c r="S2372" i="19"/>
  <c r="T2372" i="19" s="1"/>
  <c r="S2373" i="19"/>
  <c r="T2373" i="19" s="1"/>
  <c r="S2374" i="19"/>
  <c r="T2374" i="19" s="1"/>
  <c r="S2375" i="19"/>
  <c r="T2375" i="19" s="1"/>
  <c r="S2376" i="19"/>
  <c r="T2376" i="19" s="1"/>
  <c r="S2377" i="19"/>
  <c r="T2377" i="19" s="1"/>
  <c r="S2378" i="19"/>
  <c r="T2378" i="19" s="1"/>
  <c r="S2379" i="19"/>
  <c r="T2379" i="19" s="1"/>
  <c r="S2380" i="19"/>
  <c r="T2380" i="19" s="1"/>
  <c r="S2381" i="19"/>
  <c r="T2381" i="19" s="1"/>
  <c r="S2382" i="19"/>
  <c r="T2382" i="19" s="1"/>
  <c r="S2383" i="19"/>
  <c r="T2383" i="19" s="1"/>
  <c r="S2384" i="19"/>
  <c r="T2384" i="19" s="1"/>
  <c r="S2385" i="19"/>
  <c r="T2385" i="19" s="1"/>
  <c r="S2386" i="19"/>
  <c r="T2386" i="19" s="1"/>
  <c r="S2387" i="19"/>
  <c r="T2387" i="19" s="1"/>
  <c r="S2388" i="19"/>
  <c r="T2388" i="19" s="1"/>
  <c r="S2389" i="19"/>
  <c r="T2389" i="19" s="1"/>
  <c r="S2390" i="19"/>
  <c r="T2390" i="19" s="1"/>
  <c r="S2391" i="19"/>
  <c r="T2391" i="19" s="1"/>
  <c r="S2392" i="19"/>
  <c r="T2392" i="19" s="1"/>
  <c r="S2393" i="19"/>
  <c r="T2393" i="19" s="1"/>
  <c r="S2394" i="19"/>
  <c r="T2394" i="19" s="1"/>
  <c r="S2395" i="19"/>
  <c r="T2395" i="19" s="1"/>
  <c r="S2396" i="19"/>
  <c r="T2396" i="19" s="1"/>
  <c r="S2397" i="19"/>
  <c r="T2397" i="19" s="1"/>
  <c r="S2398" i="19"/>
  <c r="T2398" i="19" s="1"/>
  <c r="S2399" i="19"/>
  <c r="T2399" i="19" s="1"/>
  <c r="S2400" i="19"/>
  <c r="T2400" i="19" s="1"/>
  <c r="S2401" i="19"/>
  <c r="T2401" i="19" s="1"/>
  <c r="S2402" i="19"/>
  <c r="T2402" i="19" s="1"/>
  <c r="S2403" i="19"/>
  <c r="T2403" i="19" s="1"/>
  <c r="S2404" i="19"/>
  <c r="T2404" i="19" s="1"/>
  <c r="S2405" i="19"/>
  <c r="T2405" i="19" s="1"/>
  <c r="S2406" i="19"/>
  <c r="T2406" i="19" s="1"/>
  <c r="S2407" i="19"/>
  <c r="T2407" i="19" s="1"/>
  <c r="S2408" i="19"/>
  <c r="T2408" i="19" s="1"/>
  <c r="S2409" i="19"/>
  <c r="T2409" i="19" s="1"/>
  <c r="S2410" i="19"/>
  <c r="T2410" i="19" s="1"/>
  <c r="S2411" i="19"/>
  <c r="T2411" i="19" s="1"/>
  <c r="S2412" i="19"/>
  <c r="T2412" i="19" s="1"/>
  <c r="S2413" i="19"/>
  <c r="T2413" i="19" s="1"/>
  <c r="S2414" i="19"/>
  <c r="T2414" i="19" s="1"/>
  <c r="S2415" i="19"/>
  <c r="T2415" i="19" s="1"/>
  <c r="S2416" i="19"/>
  <c r="T2416" i="19" s="1"/>
  <c r="S2417" i="19"/>
  <c r="T2417" i="19" s="1"/>
  <c r="S2418" i="19"/>
  <c r="T2418" i="19" s="1"/>
  <c r="S2419" i="19"/>
  <c r="T2419" i="19" s="1"/>
  <c r="S2420" i="19"/>
  <c r="T2420" i="19" s="1"/>
  <c r="S2421" i="19"/>
  <c r="T2421" i="19" s="1"/>
  <c r="S2422" i="19"/>
  <c r="T2422" i="19" s="1"/>
  <c r="S2423" i="19"/>
  <c r="T2423" i="19" s="1"/>
  <c r="S2424" i="19"/>
  <c r="T2424" i="19" s="1"/>
  <c r="S2425" i="19"/>
  <c r="T2425" i="19" s="1"/>
  <c r="S2426" i="19"/>
  <c r="T2426" i="19" s="1"/>
  <c r="S2427" i="19"/>
  <c r="T2427" i="19" s="1"/>
  <c r="S2428" i="19"/>
  <c r="T2428" i="19" s="1"/>
  <c r="S2429" i="19"/>
  <c r="T2429" i="19" s="1"/>
  <c r="S2430" i="19"/>
  <c r="T2430" i="19" s="1"/>
  <c r="S2431" i="19"/>
  <c r="T2431" i="19" s="1"/>
  <c r="S2432" i="19"/>
  <c r="T2432" i="19" s="1"/>
  <c r="S2433" i="19"/>
  <c r="T2433" i="19" s="1"/>
  <c r="S2434" i="19"/>
  <c r="T2434" i="19" s="1"/>
  <c r="S2435" i="19"/>
  <c r="T2435" i="19" s="1"/>
  <c r="S2436" i="19"/>
  <c r="T2436" i="19" s="1"/>
  <c r="S2437" i="19"/>
  <c r="T2437" i="19" s="1"/>
  <c r="S2438" i="19"/>
  <c r="T2438" i="19" s="1"/>
  <c r="S2439" i="19"/>
  <c r="T2439" i="19" s="1"/>
  <c r="S2440" i="19"/>
  <c r="T2440" i="19" s="1"/>
  <c r="S2441" i="19"/>
  <c r="T2441" i="19" s="1"/>
  <c r="S2442" i="19"/>
  <c r="T2442" i="19" s="1"/>
  <c r="S2443" i="19"/>
  <c r="T2443" i="19" s="1"/>
  <c r="S2444" i="19"/>
  <c r="T2444" i="19" s="1"/>
  <c r="S2445" i="19"/>
  <c r="T2445" i="19" s="1"/>
  <c r="S2446" i="19"/>
  <c r="T2446" i="19" s="1"/>
  <c r="S2447" i="19"/>
  <c r="T2447" i="19" s="1"/>
  <c r="S2448" i="19"/>
  <c r="T2448" i="19" s="1"/>
  <c r="S2449" i="19"/>
  <c r="T2449" i="19" s="1"/>
  <c r="S2450" i="19"/>
  <c r="T2450" i="19" s="1"/>
  <c r="S2451" i="19"/>
  <c r="T2451" i="19" s="1"/>
  <c r="S2452" i="19"/>
  <c r="T2452" i="19" s="1"/>
  <c r="S2453" i="19"/>
  <c r="T2453" i="19" s="1"/>
  <c r="S2454" i="19"/>
  <c r="T2454" i="19" s="1"/>
  <c r="S2455" i="19"/>
  <c r="T2455" i="19" s="1"/>
  <c r="S2456" i="19"/>
  <c r="T2456" i="19" s="1"/>
  <c r="S2457" i="19"/>
  <c r="T2457" i="19" s="1"/>
  <c r="S2458" i="19"/>
  <c r="T2458" i="19" s="1"/>
  <c r="S2459" i="19"/>
  <c r="T2459" i="19" s="1"/>
  <c r="S2460" i="19"/>
  <c r="T2460" i="19" s="1"/>
  <c r="S2461" i="19"/>
  <c r="T2461" i="19" s="1"/>
  <c r="S2462" i="19"/>
  <c r="T2462" i="19" s="1"/>
  <c r="S2463" i="19"/>
  <c r="T2463" i="19" s="1"/>
  <c r="S2464" i="19"/>
  <c r="T2464" i="19" s="1"/>
  <c r="S2465" i="19"/>
  <c r="T2465" i="19" s="1"/>
  <c r="S2466" i="19"/>
  <c r="T2466" i="19" s="1"/>
  <c r="S2467" i="19"/>
  <c r="T2467" i="19" s="1"/>
  <c r="S2468" i="19"/>
  <c r="T2468" i="19" s="1"/>
  <c r="S2469" i="19"/>
  <c r="T2469" i="19" s="1"/>
  <c r="S2470" i="19"/>
  <c r="T2470" i="19" s="1"/>
  <c r="S2471" i="19"/>
  <c r="T2471" i="19" s="1"/>
  <c r="S2472" i="19"/>
  <c r="T2472" i="19" s="1"/>
  <c r="S2473" i="19"/>
  <c r="T2473" i="19" s="1"/>
  <c r="S2474" i="19"/>
  <c r="T2474" i="19" s="1"/>
  <c r="S2475" i="19"/>
  <c r="T2475" i="19" s="1"/>
  <c r="S2476" i="19"/>
  <c r="T2476" i="19" s="1"/>
  <c r="S2477" i="19"/>
  <c r="T2477" i="19" s="1"/>
  <c r="S2478" i="19"/>
  <c r="T2478" i="19" s="1"/>
  <c r="S2479" i="19"/>
  <c r="T2479" i="19" s="1"/>
  <c r="S2480" i="19"/>
  <c r="T2480" i="19" s="1"/>
  <c r="S2481" i="19"/>
  <c r="T2481" i="19" s="1"/>
  <c r="S2482" i="19"/>
  <c r="T2482" i="19" s="1"/>
  <c r="S2483" i="19"/>
  <c r="T2483" i="19" s="1"/>
  <c r="S2484" i="19"/>
  <c r="T2484" i="19" s="1"/>
  <c r="S2485" i="19"/>
  <c r="T2485" i="19" s="1"/>
  <c r="S2486" i="19"/>
  <c r="T2486" i="19" s="1"/>
  <c r="S2487" i="19"/>
  <c r="T2487" i="19" s="1"/>
  <c r="S2488" i="19"/>
  <c r="T2488" i="19" s="1"/>
  <c r="S2489" i="19"/>
  <c r="T2489" i="19" s="1"/>
  <c r="S2490" i="19"/>
  <c r="T2490" i="19" s="1"/>
  <c r="S2491" i="19"/>
  <c r="T2491" i="19" s="1"/>
  <c r="S2492" i="19"/>
  <c r="T2492" i="19" s="1"/>
  <c r="S2493" i="19"/>
  <c r="T2493" i="19" s="1"/>
  <c r="S2494" i="19"/>
  <c r="T2494" i="19" s="1"/>
  <c r="S2495" i="19"/>
  <c r="T2495" i="19" s="1"/>
  <c r="S2496" i="19"/>
  <c r="T2496" i="19" s="1"/>
  <c r="S2497" i="19"/>
  <c r="T2497" i="19" s="1"/>
  <c r="S2498" i="19"/>
  <c r="T2498" i="19" s="1"/>
  <c r="S2499" i="19"/>
  <c r="T2499" i="19" s="1"/>
  <c r="S2500" i="19"/>
  <c r="T2500" i="19" s="1"/>
  <c r="S2501" i="19"/>
  <c r="T2501" i="19" s="1"/>
  <c r="S2502" i="19"/>
  <c r="T2502" i="19" s="1"/>
  <c r="S2503" i="19"/>
  <c r="T2503" i="19" s="1"/>
  <c r="S2504" i="19"/>
  <c r="T2504" i="19" s="1"/>
  <c r="S2505" i="19"/>
  <c r="T2505" i="19" s="1"/>
  <c r="S2506" i="19"/>
  <c r="T2506" i="19" s="1"/>
  <c r="S2507" i="19"/>
  <c r="T2507" i="19" s="1"/>
  <c r="S2508" i="19"/>
  <c r="T2508" i="19" s="1"/>
  <c r="S2509" i="19"/>
  <c r="T2509" i="19" s="1"/>
  <c r="S2510" i="19"/>
  <c r="T2510" i="19" s="1"/>
  <c r="S2511" i="19"/>
  <c r="T2511" i="19" s="1"/>
  <c r="S2512" i="19"/>
  <c r="T2512" i="19" s="1"/>
  <c r="S2513" i="19"/>
  <c r="T2513" i="19" s="1"/>
  <c r="S2514" i="19"/>
  <c r="T2514" i="19" s="1"/>
  <c r="S2515" i="19"/>
  <c r="T2515" i="19" s="1"/>
  <c r="S2516" i="19"/>
  <c r="T2516" i="19" s="1"/>
  <c r="S2517" i="19"/>
  <c r="T2517" i="19" s="1"/>
  <c r="S2518" i="19"/>
  <c r="T2518" i="19" s="1"/>
  <c r="S2519" i="19"/>
  <c r="T2519" i="19" s="1"/>
  <c r="S2520" i="19"/>
  <c r="T2520" i="19" s="1"/>
  <c r="S2521" i="19"/>
  <c r="T2521" i="19" s="1"/>
  <c r="S2522" i="19"/>
  <c r="T2522" i="19" s="1"/>
  <c r="S2523" i="19"/>
  <c r="T2523" i="19" s="1"/>
  <c r="S2524" i="19"/>
  <c r="T2524" i="19" s="1"/>
  <c r="S2525" i="19"/>
  <c r="T2525" i="19" s="1"/>
  <c r="S2526" i="19"/>
  <c r="T2526" i="19" s="1"/>
  <c r="S2527" i="19"/>
  <c r="T2527" i="19" s="1"/>
  <c r="S2528" i="19"/>
  <c r="T2528" i="19" s="1"/>
  <c r="S2529" i="19"/>
  <c r="T2529" i="19" s="1"/>
  <c r="S2530" i="19"/>
  <c r="T2530" i="19" s="1"/>
  <c r="S2531" i="19"/>
  <c r="T2531" i="19" s="1"/>
  <c r="S2532" i="19"/>
  <c r="T2532" i="19" s="1"/>
  <c r="S2533" i="19"/>
  <c r="T2533" i="19" s="1"/>
  <c r="S2534" i="19"/>
  <c r="T2534" i="19" s="1"/>
  <c r="S2535" i="19"/>
  <c r="T2535" i="19" s="1"/>
  <c r="S2536" i="19"/>
  <c r="T2536" i="19" s="1"/>
  <c r="S2537" i="19"/>
  <c r="T2537" i="19" s="1"/>
  <c r="S2538" i="19"/>
  <c r="T2538" i="19" s="1"/>
  <c r="S2539" i="19"/>
  <c r="T2539" i="19" s="1"/>
  <c r="S2540" i="19"/>
  <c r="T2540" i="19" s="1"/>
  <c r="S2541" i="19"/>
  <c r="T2541" i="19" s="1"/>
  <c r="S2542" i="19"/>
  <c r="T2542" i="19" s="1"/>
  <c r="S2543" i="19"/>
  <c r="T2543" i="19" s="1"/>
  <c r="S2544" i="19"/>
  <c r="T2544" i="19" s="1"/>
  <c r="S2545" i="19"/>
  <c r="T2545" i="19" s="1"/>
  <c r="S2546" i="19"/>
  <c r="T2546" i="19" s="1"/>
  <c r="S2547" i="19"/>
  <c r="T2547" i="19" s="1"/>
  <c r="S2548" i="19"/>
  <c r="T2548" i="19" s="1"/>
  <c r="S2549" i="19"/>
  <c r="T2549" i="19" s="1"/>
  <c r="S2550" i="19"/>
  <c r="T2550" i="19" s="1"/>
  <c r="S2551" i="19"/>
  <c r="T2551" i="19" s="1"/>
  <c r="S2552" i="19"/>
  <c r="T2552" i="19" s="1"/>
  <c r="S2553" i="19"/>
  <c r="T2553" i="19" s="1"/>
  <c r="S2554" i="19"/>
  <c r="T2554" i="19" s="1"/>
  <c r="S2555" i="19"/>
  <c r="T2555" i="19" s="1"/>
  <c r="S2556" i="19"/>
  <c r="T2556" i="19" s="1"/>
  <c r="S2557" i="19"/>
  <c r="T2557" i="19" s="1"/>
  <c r="S2558" i="19"/>
  <c r="T2558" i="19" s="1"/>
  <c r="S2559" i="19"/>
  <c r="T2559" i="19" s="1"/>
  <c r="S2560" i="19"/>
  <c r="T2560" i="19" s="1"/>
  <c r="S2561" i="19"/>
  <c r="T2561" i="19" s="1"/>
  <c r="S2562" i="19"/>
  <c r="T2562" i="19" s="1"/>
  <c r="S2563" i="19"/>
  <c r="T2563" i="19" s="1"/>
  <c r="S2564" i="19"/>
  <c r="T2564" i="19" s="1"/>
  <c r="S2565" i="19"/>
  <c r="T2565" i="19" s="1"/>
  <c r="S2566" i="19"/>
  <c r="T2566" i="19" s="1"/>
  <c r="S2567" i="19"/>
  <c r="T2567" i="19" s="1"/>
  <c r="S2568" i="19"/>
  <c r="T2568" i="19" s="1"/>
  <c r="S2569" i="19"/>
  <c r="T2569" i="19" s="1"/>
  <c r="S2570" i="19"/>
  <c r="T2570" i="19" s="1"/>
  <c r="S2571" i="19"/>
  <c r="T2571" i="19" s="1"/>
  <c r="S2572" i="19"/>
  <c r="T2572" i="19" s="1"/>
  <c r="S2573" i="19"/>
  <c r="T2573" i="19" s="1"/>
  <c r="S2574" i="19"/>
  <c r="T2574" i="19" s="1"/>
  <c r="S2575" i="19"/>
  <c r="T2575" i="19" s="1"/>
  <c r="S2576" i="19"/>
  <c r="T2576" i="19" s="1"/>
  <c r="S2577" i="19"/>
  <c r="T2577" i="19" s="1"/>
  <c r="S2578" i="19"/>
  <c r="T2578" i="19" s="1"/>
  <c r="S2579" i="19"/>
  <c r="T2579" i="19" s="1"/>
  <c r="S2580" i="19"/>
  <c r="T2580" i="19" s="1"/>
  <c r="S2581" i="19"/>
  <c r="T2581" i="19" s="1"/>
  <c r="S2582" i="19"/>
  <c r="T2582" i="19" s="1"/>
  <c r="S2583" i="19"/>
  <c r="T2583" i="19" s="1"/>
  <c r="S2584" i="19"/>
  <c r="T2584" i="19" s="1"/>
  <c r="S2585" i="19"/>
  <c r="T2585" i="19" s="1"/>
  <c r="S2586" i="19"/>
  <c r="T2586" i="19" s="1"/>
  <c r="S2587" i="19"/>
  <c r="T2587" i="19" s="1"/>
  <c r="S2588" i="19"/>
  <c r="T2588" i="19" s="1"/>
  <c r="S2589" i="19"/>
  <c r="T2589" i="19" s="1"/>
  <c r="S2590" i="19"/>
  <c r="T2590" i="19" s="1"/>
  <c r="S2591" i="19"/>
  <c r="T2591" i="19" s="1"/>
  <c r="S2592" i="19"/>
  <c r="T2592" i="19" s="1"/>
  <c r="S2593" i="19"/>
  <c r="T2593" i="19" s="1"/>
  <c r="S2594" i="19"/>
  <c r="T2594" i="19" s="1"/>
  <c r="S2595" i="19"/>
  <c r="T2595" i="19" s="1"/>
  <c r="S2596" i="19"/>
  <c r="T2596" i="19" s="1"/>
  <c r="S2597" i="19"/>
  <c r="T2597" i="19" s="1"/>
  <c r="S2598" i="19"/>
  <c r="T2598" i="19" s="1"/>
  <c r="S2599" i="19"/>
  <c r="T2599" i="19" s="1"/>
  <c r="S2600" i="19"/>
  <c r="T2600" i="19" s="1"/>
  <c r="S2601" i="19"/>
  <c r="T2601" i="19" s="1"/>
  <c r="S2602" i="19"/>
  <c r="T2602" i="19" s="1"/>
  <c r="S2603" i="19"/>
  <c r="T2603" i="19" s="1"/>
  <c r="S2604" i="19"/>
  <c r="T2604" i="19" s="1"/>
  <c r="S2605" i="19"/>
  <c r="T2605" i="19" s="1"/>
  <c r="S2606" i="19"/>
  <c r="T2606" i="19" s="1"/>
  <c r="S2607" i="19"/>
  <c r="T2607" i="19" s="1"/>
  <c r="S2608" i="19"/>
  <c r="T2608" i="19" s="1"/>
  <c r="S2609" i="19"/>
  <c r="T2609" i="19" s="1"/>
  <c r="S2610" i="19"/>
  <c r="T2610" i="19" s="1"/>
  <c r="S2611" i="19"/>
  <c r="T2611" i="19" s="1"/>
  <c r="S2612" i="19"/>
  <c r="T2612" i="19" s="1"/>
  <c r="S2613" i="19"/>
  <c r="T2613" i="19" s="1"/>
  <c r="S2614" i="19"/>
  <c r="T2614" i="19" s="1"/>
  <c r="S2615" i="19"/>
  <c r="T2615" i="19" s="1"/>
  <c r="S2616" i="19"/>
  <c r="T2616" i="19" s="1"/>
  <c r="S2617" i="19"/>
  <c r="T2617" i="19" s="1"/>
  <c r="S2618" i="19"/>
  <c r="T2618" i="19" s="1"/>
  <c r="S2619" i="19"/>
  <c r="T2619" i="19" s="1"/>
  <c r="S2620" i="19"/>
  <c r="T2620" i="19" s="1"/>
  <c r="S2621" i="19"/>
  <c r="T2621" i="19" s="1"/>
  <c r="S2622" i="19"/>
  <c r="T2622" i="19" s="1"/>
  <c r="S2623" i="19"/>
  <c r="T2623" i="19" s="1"/>
  <c r="S2624" i="19"/>
  <c r="T2624" i="19" s="1"/>
  <c r="S2625" i="19"/>
  <c r="T2625" i="19" s="1"/>
  <c r="S2626" i="19"/>
  <c r="T2626" i="19" s="1"/>
  <c r="S2627" i="19"/>
  <c r="T2627" i="19" s="1"/>
  <c r="S2628" i="19"/>
  <c r="T2628" i="19" s="1"/>
  <c r="S2629" i="19"/>
  <c r="T2629" i="19" s="1"/>
  <c r="S2630" i="19"/>
  <c r="T2630" i="19" s="1"/>
  <c r="S2631" i="19"/>
  <c r="T2631" i="19" s="1"/>
  <c r="S2632" i="19"/>
  <c r="T2632" i="19" s="1"/>
  <c r="S2633" i="19"/>
  <c r="T2633" i="19" s="1"/>
  <c r="S2634" i="19"/>
  <c r="T2634" i="19" s="1"/>
  <c r="S2635" i="19"/>
  <c r="T2635" i="19" s="1"/>
  <c r="S2636" i="19"/>
  <c r="T2636" i="19" s="1"/>
  <c r="S2637" i="19"/>
  <c r="T2637" i="19" s="1"/>
  <c r="S2638" i="19"/>
  <c r="T2638" i="19" s="1"/>
  <c r="S2639" i="19"/>
  <c r="T2639" i="19" s="1"/>
  <c r="S2640" i="19"/>
  <c r="T2640" i="19" s="1"/>
  <c r="S2641" i="19"/>
  <c r="T2641" i="19" s="1"/>
  <c r="S2642" i="19"/>
  <c r="T2642" i="19" s="1"/>
  <c r="S2643" i="19"/>
  <c r="T2643" i="19" s="1"/>
  <c r="S2644" i="19"/>
  <c r="T2644" i="19" s="1"/>
  <c r="S2645" i="19"/>
  <c r="T2645" i="19" s="1"/>
  <c r="S2646" i="19"/>
  <c r="T2646" i="19" s="1"/>
  <c r="S2647" i="19"/>
  <c r="T2647" i="19" s="1"/>
  <c r="S2648" i="19"/>
  <c r="T2648" i="19" s="1"/>
  <c r="S2649" i="19"/>
  <c r="T2649" i="19" s="1"/>
  <c r="S2650" i="19"/>
  <c r="T2650" i="19" s="1"/>
  <c r="S2651" i="19"/>
  <c r="T2651" i="19" s="1"/>
  <c r="S2652" i="19"/>
  <c r="T2652" i="19" s="1"/>
  <c r="S2653" i="19"/>
  <c r="T2653" i="19" s="1"/>
  <c r="S2654" i="19"/>
  <c r="T2654" i="19" s="1"/>
  <c r="S2655" i="19"/>
  <c r="T2655" i="19" s="1"/>
  <c r="S2656" i="19"/>
  <c r="T2656" i="19" s="1"/>
  <c r="S2657" i="19"/>
  <c r="T2657" i="19" s="1"/>
  <c r="S2658" i="19"/>
  <c r="T2658" i="19" s="1"/>
  <c r="S2659" i="19"/>
  <c r="T2659" i="19" s="1"/>
  <c r="S2660" i="19"/>
  <c r="T2660" i="19" s="1"/>
  <c r="S2661" i="19"/>
  <c r="T2661" i="19" s="1"/>
  <c r="S2662" i="19"/>
  <c r="T2662" i="19" s="1"/>
  <c r="S2663" i="19"/>
  <c r="T2663" i="19" s="1"/>
  <c r="S2664" i="19"/>
  <c r="T2664" i="19" s="1"/>
  <c r="S2665" i="19"/>
  <c r="T2665" i="19" s="1"/>
  <c r="S2666" i="19"/>
  <c r="T2666" i="19" s="1"/>
  <c r="S2667" i="19"/>
  <c r="T2667" i="19" s="1"/>
  <c r="S2668" i="19"/>
  <c r="T2668" i="19" s="1"/>
  <c r="S2669" i="19"/>
  <c r="T2669" i="19" s="1"/>
  <c r="S2670" i="19"/>
  <c r="T2670" i="19" s="1"/>
  <c r="S2671" i="19"/>
  <c r="T2671" i="19" s="1"/>
  <c r="S2672" i="19"/>
  <c r="T2672" i="19" s="1"/>
  <c r="S2673" i="19"/>
  <c r="T2673" i="19" s="1"/>
  <c r="S2674" i="19"/>
  <c r="T2674" i="19" s="1"/>
  <c r="S2675" i="19"/>
  <c r="T2675" i="19" s="1"/>
  <c r="S2676" i="19"/>
  <c r="T2676" i="19" s="1"/>
  <c r="S2677" i="19"/>
  <c r="T2677" i="19" s="1"/>
  <c r="S2678" i="19"/>
  <c r="T2678" i="19" s="1"/>
  <c r="S2679" i="19"/>
  <c r="T2679" i="19" s="1"/>
  <c r="S2680" i="19"/>
  <c r="T2680" i="19" s="1"/>
  <c r="S2681" i="19"/>
  <c r="T2681" i="19" s="1"/>
  <c r="S2682" i="19"/>
  <c r="T2682" i="19" s="1"/>
  <c r="S2683" i="19"/>
  <c r="T2683" i="19" s="1"/>
  <c r="S2684" i="19"/>
  <c r="T2684" i="19" s="1"/>
  <c r="S2685" i="19"/>
  <c r="T2685" i="19" s="1"/>
  <c r="S2686" i="19"/>
  <c r="T2686" i="19" s="1"/>
  <c r="S2687" i="19"/>
  <c r="T2687" i="19" s="1"/>
  <c r="S2688" i="19"/>
  <c r="T2688" i="19" s="1"/>
  <c r="S2689" i="19"/>
  <c r="T2689" i="19" s="1"/>
  <c r="S2690" i="19"/>
  <c r="T2690" i="19" s="1"/>
  <c r="S2691" i="19"/>
  <c r="T2691" i="19" s="1"/>
  <c r="S2692" i="19"/>
  <c r="T2692" i="19" s="1"/>
  <c r="S2693" i="19"/>
  <c r="T2693" i="19" s="1"/>
  <c r="S2694" i="19"/>
  <c r="T2694" i="19" s="1"/>
  <c r="S2695" i="19"/>
  <c r="T2695" i="19" s="1"/>
  <c r="S2696" i="19"/>
  <c r="T2696" i="19" s="1"/>
  <c r="S2697" i="19"/>
  <c r="T2697" i="19" s="1"/>
  <c r="S2698" i="19"/>
  <c r="T2698" i="19" s="1"/>
  <c r="S2699" i="19"/>
  <c r="T2699" i="19" s="1"/>
  <c r="S2700" i="19"/>
  <c r="T2700" i="19" s="1"/>
  <c r="S2701" i="19"/>
  <c r="T2701" i="19" s="1"/>
  <c r="S2702" i="19"/>
  <c r="T2702" i="19" s="1"/>
  <c r="S2703" i="19"/>
  <c r="T2703" i="19" s="1"/>
  <c r="S2704" i="19"/>
  <c r="T2704" i="19" s="1"/>
  <c r="S2705" i="19"/>
  <c r="T2705" i="19" s="1"/>
  <c r="S2706" i="19"/>
  <c r="T2706" i="19" s="1"/>
  <c r="S2707" i="19"/>
  <c r="T2707" i="19" s="1"/>
  <c r="S2708" i="19"/>
  <c r="T2708" i="19" s="1"/>
  <c r="S2709" i="19"/>
  <c r="T2709" i="19" s="1"/>
  <c r="S2710" i="19"/>
  <c r="T2710" i="19" s="1"/>
  <c r="S2711" i="19"/>
  <c r="T2711" i="19" s="1"/>
  <c r="S2712" i="19"/>
  <c r="T2712" i="19" s="1"/>
  <c r="S2713" i="19"/>
  <c r="T2713" i="19" s="1"/>
  <c r="S2714" i="19"/>
  <c r="T2714" i="19" s="1"/>
  <c r="S2715" i="19"/>
  <c r="T2715" i="19" s="1"/>
  <c r="S2716" i="19"/>
  <c r="T2716" i="19" s="1"/>
  <c r="S2717" i="19"/>
  <c r="T2717" i="19" s="1"/>
  <c r="S2718" i="19"/>
  <c r="T2718" i="19" s="1"/>
  <c r="S2719" i="19"/>
  <c r="T2719" i="19" s="1"/>
  <c r="S2720" i="19"/>
  <c r="T2720" i="19" s="1"/>
  <c r="S2721" i="19"/>
  <c r="T2721" i="19" s="1"/>
  <c r="S2722" i="19"/>
  <c r="T2722" i="19" s="1"/>
  <c r="S2723" i="19"/>
  <c r="T2723" i="19" s="1"/>
  <c r="S2724" i="19"/>
  <c r="T2724" i="19" s="1"/>
  <c r="S2725" i="19"/>
  <c r="T2725" i="19" s="1"/>
  <c r="S2726" i="19"/>
  <c r="T2726" i="19" s="1"/>
  <c r="S2727" i="19"/>
  <c r="T2727" i="19" s="1"/>
  <c r="S2728" i="19"/>
  <c r="T2728" i="19" s="1"/>
  <c r="S2729" i="19"/>
  <c r="T2729" i="19" s="1"/>
  <c r="S2730" i="19"/>
  <c r="T2730" i="19" s="1"/>
  <c r="S2731" i="19"/>
  <c r="T2731" i="19" s="1"/>
  <c r="S2732" i="19"/>
  <c r="T2732" i="19" s="1"/>
  <c r="S2733" i="19"/>
  <c r="T2733" i="19" s="1"/>
  <c r="S2734" i="19"/>
  <c r="T2734" i="19" s="1"/>
  <c r="S2735" i="19"/>
  <c r="T2735" i="19" s="1"/>
  <c r="S2736" i="19"/>
  <c r="T2736" i="19" s="1"/>
  <c r="S2737" i="19"/>
  <c r="T2737" i="19" s="1"/>
  <c r="S2738" i="19"/>
  <c r="T2738" i="19" s="1"/>
  <c r="S2739" i="19"/>
  <c r="T2739" i="19" s="1"/>
  <c r="S2740" i="19"/>
  <c r="T2740" i="19" s="1"/>
  <c r="S2741" i="19"/>
  <c r="T2741" i="19" s="1"/>
  <c r="S2742" i="19"/>
  <c r="T2742" i="19" s="1"/>
  <c r="S2743" i="19"/>
  <c r="T2743" i="19" s="1"/>
  <c r="S2744" i="19"/>
  <c r="T2744" i="19" s="1"/>
  <c r="S2745" i="19"/>
  <c r="T2745" i="19" s="1"/>
  <c r="S2746" i="19"/>
  <c r="T2746" i="19" s="1"/>
  <c r="S2747" i="19"/>
  <c r="T2747" i="19" s="1"/>
  <c r="S2748" i="19"/>
  <c r="T2748" i="19" s="1"/>
  <c r="S2749" i="19"/>
  <c r="T2749" i="19" s="1"/>
  <c r="S2750" i="19"/>
  <c r="T2750" i="19" s="1"/>
  <c r="S2751" i="19"/>
  <c r="T2751" i="19" s="1"/>
  <c r="S2752" i="19"/>
  <c r="T2752" i="19" s="1"/>
  <c r="S2753" i="19"/>
  <c r="T2753" i="19" s="1"/>
  <c r="S2754" i="19"/>
  <c r="T2754" i="19" s="1"/>
  <c r="S2755" i="19"/>
  <c r="T2755" i="19" s="1"/>
  <c r="S2756" i="19"/>
  <c r="T2756" i="19" s="1"/>
  <c r="S2757" i="19"/>
  <c r="T2757" i="19" s="1"/>
  <c r="S2758" i="19"/>
  <c r="T2758" i="19" s="1"/>
  <c r="S2759" i="19"/>
  <c r="T2759" i="19" s="1"/>
  <c r="S2760" i="19"/>
  <c r="T2760" i="19" s="1"/>
  <c r="S2761" i="19"/>
  <c r="T2761" i="19" s="1"/>
  <c r="S2762" i="19"/>
  <c r="T2762" i="19" s="1"/>
  <c r="S2763" i="19"/>
  <c r="T2763" i="19" s="1"/>
  <c r="S2764" i="19"/>
  <c r="T2764" i="19" s="1"/>
  <c r="S2765" i="19"/>
  <c r="T2765" i="19" s="1"/>
  <c r="S2766" i="19"/>
  <c r="T2766" i="19" s="1"/>
  <c r="S2767" i="19"/>
  <c r="T2767" i="19" s="1"/>
  <c r="S2768" i="19"/>
  <c r="T2768" i="19" s="1"/>
  <c r="S2769" i="19"/>
  <c r="T2769" i="19" s="1"/>
  <c r="S2770" i="19"/>
  <c r="T2770" i="19" s="1"/>
  <c r="S2771" i="19"/>
  <c r="T2771" i="19" s="1"/>
  <c r="S2772" i="19"/>
  <c r="T2772" i="19" s="1"/>
  <c r="S2773" i="19"/>
  <c r="T2773" i="19" s="1"/>
  <c r="S2774" i="19"/>
  <c r="T2774" i="19" s="1"/>
  <c r="S2775" i="19"/>
  <c r="T2775" i="19" s="1"/>
  <c r="S2776" i="19"/>
  <c r="T2776" i="19" s="1"/>
  <c r="S2777" i="19"/>
  <c r="T2777" i="19" s="1"/>
  <c r="S2778" i="19"/>
  <c r="T2778" i="19" s="1"/>
  <c r="S2779" i="19"/>
  <c r="T2779" i="19" s="1"/>
  <c r="S2780" i="19"/>
  <c r="T2780" i="19" s="1"/>
  <c r="S2781" i="19"/>
  <c r="T2781" i="19" s="1"/>
  <c r="S2782" i="19"/>
  <c r="T2782" i="19" s="1"/>
  <c r="S2783" i="19"/>
  <c r="T2783" i="19" s="1"/>
  <c r="S2784" i="19"/>
  <c r="T2784" i="19" s="1"/>
  <c r="S2785" i="19"/>
  <c r="T2785" i="19" s="1"/>
  <c r="S2786" i="19"/>
  <c r="T2786" i="19" s="1"/>
  <c r="S2787" i="19"/>
  <c r="T2787" i="19" s="1"/>
  <c r="S2788" i="19"/>
  <c r="T2788" i="19" s="1"/>
  <c r="S2789" i="19"/>
  <c r="T2789" i="19" s="1"/>
  <c r="S2790" i="19"/>
  <c r="T2790" i="19" s="1"/>
  <c r="S2791" i="19"/>
  <c r="T2791" i="19" s="1"/>
  <c r="S2792" i="19"/>
  <c r="T2792" i="19" s="1"/>
  <c r="S2793" i="19"/>
  <c r="T2793" i="19" s="1"/>
  <c r="S2794" i="19"/>
  <c r="T2794" i="19" s="1"/>
  <c r="S2795" i="19"/>
  <c r="T2795" i="19" s="1"/>
  <c r="S2796" i="19"/>
  <c r="T2796" i="19" s="1"/>
  <c r="S2797" i="19"/>
  <c r="T2797" i="19" s="1"/>
  <c r="S2798" i="19"/>
  <c r="T2798" i="19" s="1"/>
  <c r="S2799" i="19"/>
  <c r="T2799" i="19" s="1"/>
  <c r="S2800" i="19"/>
  <c r="T2800" i="19" s="1"/>
  <c r="S2801" i="19"/>
  <c r="T2801" i="19" s="1"/>
  <c r="S2802" i="19"/>
  <c r="T2802" i="19" s="1"/>
  <c r="S2803" i="19"/>
  <c r="T2803" i="19" s="1"/>
  <c r="S2804" i="19"/>
  <c r="T2804" i="19" s="1"/>
  <c r="S2805" i="19"/>
  <c r="T2805" i="19" s="1"/>
  <c r="S2806" i="19"/>
  <c r="T2806" i="19" s="1"/>
  <c r="S2807" i="19"/>
  <c r="T2807" i="19" s="1"/>
  <c r="S2808" i="19"/>
  <c r="T2808" i="19" s="1"/>
  <c r="S2809" i="19"/>
  <c r="T2809" i="19" s="1"/>
  <c r="S2810" i="19"/>
  <c r="T2810" i="19" s="1"/>
  <c r="S2811" i="19"/>
  <c r="T2811" i="19" s="1"/>
  <c r="S2812" i="19"/>
  <c r="T2812" i="19" s="1"/>
  <c r="S2813" i="19"/>
  <c r="T2813" i="19" s="1"/>
  <c r="S2814" i="19"/>
  <c r="T2814" i="19" s="1"/>
  <c r="S2815" i="19"/>
  <c r="T2815" i="19" s="1"/>
  <c r="S2816" i="19"/>
  <c r="T2816" i="19" s="1"/>
  <c r="S2817" i="19"/>
  <c r="T2817" i="19" s="1"/>
  <c r="S2818" i="19"/>
  <c r="T2818" i="19" s="1"/>
  <c r="S2819" i="19"/>
  <c r="T2819" i="19" s="1"/>
  <c r="S2820" i="19"/>
  <c r="T2820" i="19" s="1"/>
  <c r="S2821" i="19"/>
  <c r="T2821" i="19" s="1"/>
  <c r="S2822" i="19"/>
  <c r="T2822" i="19" s="1"/>
  <c r="S2823" i="19"/>
  <c r="T2823" i="19" s="1"/>
  <c r="S2824" i="19"/>
  <c r="T2824" i="19" s="1"/>
  <c r="S2825" i="19"/>
  <c r="T2825" i="19" s="1"/>
  <c r="S2826" i="19"/>
  <c r="T2826" i="19" s="1"/>
  <c r="S2827" i="19"/>
  <c r="T2827" i="19" s="1"/>
  <c r="S2828" i="19"/>
  <c r="T2828" i="19" s="1"/>
  <c r="S2829" i="19"/>
  <c r="T2829" i="19" s="1"/>
  <c r="S2830" i="19"/>
  <c r="T2830" i="19" s="1"/>
  <c r="S2831" i="19"/>
  <c r="T2831" i="19" s="1"/>
  <c r="S2832" i="19"/>
  <c r="T2832" i="19" s="1"/>
  <c r="S2833" i="19"/>
  <c r="T2833" i="19" s="1"/>
  <c r="S2834" i="19"/>
  <c r="T2834" i="19" s="1"/>
  <c r="S2835" i="19"/>
  <c r="T2835" i="19" s="1"/>
  <c r="S2836" i="19"/>
  <c r="T2836" i="19" s="1"/>
  <c r="S2837" i="19"/>
  <c r="T2837" i="19" s="1"/>
  <c r="S2838" i="19"/>
  <c r="T2838" i="19" s="1"/>
  <c r="S2839" i="19"/>
  <c r="T2839" i="19" s="1"/>
  <c r="S2840" i="19"/>
  <c r="T2840" i="19" s="1"/>
  <c r="S2841" i="19"/>
  <c r="T2841" i="19" s="1"/>
  <c r="S2842" i="19"/>
  <c r="T2842" i="19" s="1"/>
  <c r="S2843" i="19"/>
  <c r="T2843" i="19" s="1"/>
  <c r="S2844" i="19"/>
  <c r="T2844" i="19" s="1"/>
  <c r="S2845" i="19"/>
  <c r="T2845" i="19" s="1"/>
  <c r="S2846" i="19"/>
  <c r="T2846" i="19" s="1"/>
  <c r="S2847" i="19"/>
  <c r="T2847" i="19" s="1"/>
  <c r="S2848" i="19"/>
  <c r="T2848" i="19" s="1"/>
  <c r="S2849" i="19"/>
  <c r="T2849" i="19" s="1"/>
  <c r="S2850" i="19"/>
  <c r="T2850" i="19" s="1"/>
  <c r="S2851" i="19"/>
  <c r="T2851" i="19" s="1"/>
  <c r="S2852" i="19"/>
  <c r="T2852" i="19" s="1"/>
  <c r="S2853" i="19"/>
  <c r="T2853" i="19" s="1"/>
  <c r="S2854" i="19"/>
  <c r="T2854" i="19" s="1"/>
  <c r="S2855" i="19"/>
  <c r="T2855" i="19" s="1"/>
  <c r="S2856" i="19"/>
  <c r="T2856" i="19" s="1"/>
  <c r="S2857" i="19"/>
  <c r="T2857" i="19" s="1"/>
  <c r="S2858" i="19"/>
  <c r="T2858" i="19" s="1"/>
  <c r="S2859" i="19"/>
  <c r="T2859" i="19" s="1"/>
  <c r="S2860" i="19"/>
  <c r="T2860" i="19" s="1"/>
  <c r="S2861" i="19"/>
  <c r="T2861" i="19" s="1"/>
  <c r="S2862" i="19"/>
  <c r="T2862" i="19" s="1"/>
  <c r="S2863" i="19"/>
  <c r="T2863" i="19" s="1"/>
  <c r="S2864" i="19"/>
  <c r="T2864" i="19" s="1"/>
  <c r="S2865" i="19"/>
  <c r="T2865" i="19" s="1"/>
  <c r="S2866" i="19"/>
  <c r="T2866" i="19" s="1"/>
  <c r="S2867" i="19"/>
  <c r="T2867" i="19" s="1"/>
  <c r="S2868" i="19"/>
  <c r="T2868" i="19" s="1"/>
  <c r="S2869" i="19"/>
  <c r="T2869" i="19" s="1"/>
  <c r="S2870" i="19"/>
  <c r="T2870" i="19" s="1"/>
  <c r="S2871" i="19"/>
  <c r="T2871" i="19" s="1"/>
  <c r="S2872" i="19"/>
  <c r="T2872" i="19" s="1"/>
  <c r="S2873" i="19"/>
  <c r="T2873" i="19" s="1"/>
  <c r="S2874" i="19"/>
  <c r="T2874" i="19" s="1"/>
  <c r="S2875" i="19"/>
  <c r="T2875" i="19" s="1"/>
  <c r="S2876" i="19"/>
  <c r="T2876" i="19" s="1"/>
  <c r="S2877" i="19"/>
  <c r="T2877" i="19" s="1"/>
  <c r="S2878" i="19"/>
  <c r="T2878" i="19" s="1"/>
  <c r="S2879" i="19"/>
  <c r="T2879" i="19" s="1"/>
  <c r="S2880" i="19"/>
  <c r="T2880" i="19" s="1"/>
  <c r="S2881" i="19"/>
  <c r="T2881" i="19" s="1"/>
  <c r="S2882" i="19"/>
  <c r="T2882" i="19" s="1"/>
  <c r="S2883" i="19"/>
  <c r="T2883" i="19" s="1"/>
  <c r="S2884" i="19"/>
  <c r="T2884" i="19" s="1"/>
  <c r="S2885" i="19"/>
  <c r="T2885" i="19" s="1"/>
  <c r="S2886" i="19"/>
  <c r="T2886" i="19" s="1"/>
  <c r="S2887" i="19"/>
  <c r="T2887" i="19" s="1"/>
  <c r="S2888" i="19"/>
  <c r="T2888" i="19" s="1"/>
  <c r="S2889" i="19"/>
  <c r="T2889" i="19" s="1"/>
  <c r="S2890" i="19"/>
  <c r="T2890" i="19" s="1"/>
  <c r="S2891" i="19"/>
  <c r="T2891" i="19" s="1"/>
  <c r="S2892" i="19"/>
  <c r="T2892" i="19" s="1"/>
  <c r="S2893" i="19"/>
  <c r="T2893" i="19" s="1"/>
  <c r="S2894" i="19"/>
  <c r="T2894" i="19" s="1"/>
  <c r="S2895" i="19"/>
  <c r="T2895" i="19" s="1"/>
  <c r="S2896" i="19"/>
  <c r="T2896" i="19" s="1"/>
  <c r="S2897" i="19"/>
  <c r="T2897" i="19" s="1"/>
  <c r="S2898" i="19"/>
  <c r="T2898" i="19" s="1"/>
  <c r="S2899" i="19"/>
  <c r="T2899" i="19" s="1"/>
  <c r="S2900" i="19"/>
  <c r="T2900" i="19" s="1"/>
  <c r="S2901" i="19"/>
  <c r="T2901" i="19" s="1"/>
  <c r="S2902" i="19"/>
  <c r="T2902" i="19" s="1"/>
  <c r="S2903" i="19"/>
  <c r="T2903" i="19" s="1"/>
  <c r="S2904" i="19"/>
  <c r="T2904" i="19" s="1"/>
  <c r="S2905" i="19"/>
  <c r="T2905" i="19" s="1"/>
  <c r="S2906" i="19"/>
  <c r="T2906" i="19" s="1"/>
  <c r="S2907" i="19"/>
  <c r="T2907" i="19" s="1"/>
  <c r="S2908" i="19"/>
  <c r="T2908" i="19" s="1"/>
  <c r="S2909" i="19"/>
  <c r="T2909" i="19" s="1"/>
  <c r="S2910" i="19"/>
  <c r="T2910" i="19" s="1"/>
  <c r="S2911" i="19"/>
  <c r="T2911" i="19" s="1"/>
  <c r="S2912" i="19"/>
  <c r="T2912" i="19" s="1"/>
  <c r="S2913" i="19"/>
  <c r="T2913" i="19" s="1"/>
  <c r="S2914" i="19"/>
  <c r="T2914" i="19" s="1"/>
  <c r="S2915" i="19"/>
  <c r="T2915" i="19" s="1"/>
  <c r="S2916" i="19"/>
  <c r="T2916" i="19" s="1"/>
  <c r="S2917" i="19"/>
  <c r="T2917" i="19" s="1"/>
  <c r="S2918" i="19"/>
  <c r="T2918" i="19" s="1"/>
  <c r="S2919" i="19"/>
  <c r="T2919" i="19" s="1"/>
  <c r="S2920" i="19"/>
  <c r="T2920" i="19" s="1"/>
  <c r="S2921" i="19"/>
  <c r="T2921" i="19" s="1"/>
  <c r="S2922" i="19"/>
  <c r="T2922" i="19" s="1"/>
  <c r="S2923" i="19"/>
  <c r="T2923" i="19" s="1"/>
  <c r="S2924" i="19"/>
  <c r="T2924" i="19" s="1"/>
  <c r="S2925" i="19"/>
  <c r="T2925" i="19" s="1"/>
  <c r="S2926" i="19"/>
  <c r="T2926" i="19" s="1"/>
  <c r="S2927" i="19"/>
  <c r="T2927" i="19" s="1"/>
  <c r="S2928" i="19"/>
  <c r="T2928" i="19" s="1"/>
  <c r="S2929" i="19"/>
  <c r="T2929" i="19" s="1"/>
  <c r="S2930" i="19"/>
  <c r="T2930" i="19" s="1"/>
  <c r="S2931" i="19"/>
  <c r="T2931" i="19" s="1"/>
  <c r="S2932" i="19"/>
  <c r="T2932" i="19" s="1"/>
  <c r="S2933" i="19"/>
  <c r="T2933" i="19" s="1"/>
  <c r="S2934" i="19"/>
  <c r="T2934" i="19" s="1"/>
  <c r="S2935" i="19"/>
  <c r="T2935" i="19" s="1"/>
  <c r="S2936" i="19"/>
  <c r="T2936" i="19" s="1"/>
  <c r="S2937" i="19"/>
  <c r="T2937" i="19" s="1"/>
  <c r="S2938" i="19"/>
  <c r="T2938" i="19" s="1"/>
  <c r="S2939" i="19"/>
  <c r="T2939" i="19" s="1"/>
  <c r="S2940" i="19"/>
  <c r="T2940" i="19" s="1"/>
  <c r="S2941" i="19"/>
  <c r="T2941" i="19" s="1"/>
  <c r="S2942" i="19"/>
  <c r="T2942" i="19" s="1"/>
  <c r="S2943" i="19"/>
  <c r="T2943" i="19" s="1"/>
  <c r="S2944" i="19"/>
  <c r="T2944" i="19" s="1"/>
  <c r="S2945" i="19"/>
  <c r="T2945" i="19" s="1"/>
  <c r="S2946" i="19"/>
  <c r="T2946" i="19" s="1"/>
  <c r="S2947" i="19"/>
  <c r="T2947" i="19" s="1"/>
  <c r="S2948" i="19"/>
  <c r="T2948" i="19" s="1"/>
  <c r="S2949" i="19"/>
  <c r="T2949" i="19" s="1"/>
  <c r="S2950" i="19"/>
  <c r="T2950" i="19" s="1"/>
  <c r="S2951" i="19"/>
  <c r="T2951" i="19" s="1"/>
  <c r="S2952" i="19"/>
  <c r="T2952" i="19" s="1"/>
  <c r="S2953" i="19"/>
  <c r="T2953" i="19" s="1"/>
  <c r="S2954" i="19"/>
  <c r="T2954" i="19" s="1"/>
  <c r="S2955" i="19"/>
  <c r="T2955" i="19" s="1"/>
  <c r="S2956" i="19"/>
  <c r="T2956" i="19" s="1"/>
  <c r="S2957" i="19"/>
  <c r="T2957" i="19" s="1"/>
  <c r="S2958" i="19"/>
  <c r="T2958" i="19" s="1"/>
  <c r="S2959" i="19"/>
  <c r="T2959" i="19" s="1"/>
  <c r="S2960" i="19"/>
  <c r="T2960" i="19" s="1"/>
  <c r="S2961" i="19"/>
  <c r="T2961" i="19" s="1"/>
  <c r="S2962" i="19"/>
  <c r="T2962" i="19" s="1"/>
  <c r="S2963" i="19"/>
  <c r="T2963" i="19" s="1"/>
  <c r="S2964" i="19"/>
  <c r="T2964" i="19" s="1"/>
  <c r="S2965" i="19"/>
  <c r="T2965" i="19" s="1"/>
  <c r="S2966" i="19"/>
  <c r="T2966" i="19" s="1"/>
  <c r="S2967" i="19"/>
  <c r="T2967" i="19" s="1"/>
  <c r="S2968" i="19"/>
  <c r="T2968" i="19" s="1"/>
  <c r="S2969" i="19"/>
  <c r="T2969" i="19" s="1"/>
  <c r="S2970" i="19"/>
  <c r="T2970" i="19" s="1"/>
  <c r="S2971" i="19"/>
  <c r="T2971" i="19" s="1"/>
  <c r="S2972" i="19"/>
  <c r="T2972" i="19" s="1"/>
  <c r="S2973" i="19"/>
  <c r="T2973" i="19" s="1"/>
  <c r="S2974" i="19"/>
  <c r="T2974" i="19" s="1"/>
  <c r="S2975" i="19"/>
  <c r="T2975" i="19" s="1"/>
  <c r="S2976" i="19"/>
  <c r="T2976" i="19" s="1"/>
  <c r="S2977" i="19"/>
  <c r="T2977" i="19" s="1"/>
  <c r="S2978" i="19"/>
  <c r="T2978" i="19" s="1"/>
  <c r="S2979" i="19"/>
  <c r="T2979" i="19" s="1"/>
  <c r="S2980" i="19"/>
  <c r="T2980" i="19" s="1"/>
  <c r="S2981" i="19"/>
  <c r="T2981" i="19" s="1"/>
  <c r="S2982" i="19"/>
  <c r="T2982" i="19" s="1"/>
  <c r="S2983" i="19"/>
  <c r="T2983" i="19" s="1"/>
  <c r="S2984" i="19"/>
  <c r="T2984" i="19" s="1"/>
  <c r="S2985" i="19"/>
  <c r="T2985" i="19" s="1"/>
  <c r="S2986" i="19"/>
  <c r="T2986" i="19" s="1"/>
  <c r="S2987" i="19"/>
  <c r="T2987" i="19" s="1"/>
  <c r="S2988" i="19"/>
  <c r="T2988" i="19" s="1"/>
  <c r="S2989" i="19"/>
  <c r="T2989" i="19" s="1"/>
  <c r="S2990" i="19"/>
  <c r="T2990" i="19" s="1"/>
  <c r="S2991" i="19"/>
  <c r="T2991" i="19" s="1"/>
  <c r="S2992" i="19"/>
  <c r="T2992" i="19" s="1"/>
  <c r="S2993" i="19"/>
  <c r="T2993" i="19" s="1"/>
  <c r="S2994" i="19"/>
  <c r="T2994" i="19" s="1"/>
  <c r="S2995" i="19"/>
  <c r="T2995" i="19" s="1"/>
  <c r="S2996" i="19"/>
  <c r="T2996" i="19" s="1"/>
  <c r="S2997" i="19"/>
  <c r="T2997" i="19" s="1"/>
  <c r="S2998" i="19"/>
  <c r="T2998" i="19" s="1"/>
  <c r="S2999" i="19"/>
  <c r="T2999" i="19" s="1"/>
  <c r="S3000" i="19"/>
  <c r="T3000" i="19" s="1"/>
  <c r="S3001" i="19"/>
  <c r="T3001" i="19" s="1"/>
  <c r="S3002" i="19"/>
  <c r="T3002" i="19" s="1"/>
  <c r="S3003" i="19"/>
  <c r="T3003" i="19" s="1"/>
  <c r="S3004" i="19"/>
  <c r="T3004" i="19" s="1"/>
  <c r="S3005" i="19"/>
  <c r="T3005" i="19" s="1"/>
  <c r="S3006" i="19"/>
  <c r="T3006" i="19" s="1"/>
  <c r="S3007" i="19"/>
  <c r="T3007" i="19" s="1"/>
  <c r="S3008" i="19"/>
  <c r="T3008" i="19" s="1"/>
  <c r="S3009" i="19"/>
  <c r="T3009" i="19" s="1"/>
  <c r="S3010" i="19"/>
  <c r="T3010" i="19" s="1"/>
  <c r="S3011" i="19"/>
  <c r="T3011" i="19" s="1"/>
  <c r="S3012" i="19"/>
  <c r="T3012" i="19" s="1"/>
  <c r="S3013" i="19"/>
  <c r="T3013" i="19" s="1"/>
  <c r="S3014" i="19"/>
  <c r="T3014" i="19" s="1"/>
  <c r="S3015" i="19"/>
  <c r="T3015" i="19" s="1"/>
  <c r="S3016" i="19"/>
  <c r="T3016" i="19" s="1"/>
  <c r="S3017" i="19"/>
  <c r="T3017" i="19" s="1"/>
  <c r="S3018" i="19"/>
  <c r="T3018" i="19" s="1"/>
  <c r="S3019" i="19"/>
  <c r="T3019" i="19" s="1"/>
  <c r="S3020" i="19"/>
  <c r="T3020" i="19" s="1"/>
  <c r="S3021" i="19"/>
  <c r="T3021" i="19" s="1"/>
  <c r="S3022" i="19"/>
  <c r="T3022" i="19" s="1"/>
  <c r="S3023" i="19"/>
  <c r="T3023" i="19" s="1"/>
  <c r="S3024" i="19"/>
  <c r="T3024" i="19" s="1"/>
  <c r="S3025" i="19"/>
  <c r="T3025" i="19" s="1"/>
  <c r="S3026" i="19"/>
  <c r="T3026" i="19" s="1"/>
  <c r="S3027" i="19"/>
  <c r="T3027" i="19" s="1"/>
  <c r="S3028" i="19"/>
  <c r="T3028" i="19" s="1"/>
  <c r="S3029" i="19"/>
  <c r="T3029" i="19" s="1"/>
  <c r="S3030" i="19"/>
  <c r="T3030" i="19" s="1"/>
  <c r="S3031" i="19"/>
  <c r="T3031" i="19" s="1"/>
  <c r="S3032" i="19"/>
  <c r="T3032" i="19" s="1"/>
  <c r="S3033" i="19"/>
  <c r="T3033" i="19" s="1"/>
  <c r="S3034" i="19"/>
  <c r="T3034" i="19" s="1"/>
  <c r="S3035" i="19"/>
  <c r="T3035" i="19" s="1"/>
  <c r="S3036" i="19"/>
  <c r="T3036" i="19" s="1"/>
  <c r="S3037" i="19"/>
  <c r="T3037" i="19" s="1"/>
  <c r="S3038" i="19"/>
  <c r="T3038" i="19" s="1"/>
  <c r="S3039" i="19"/>
  <c r="T3039" i="19" s="1"/>
  <c r="S3040" i="19"/>
  <c r="T3040" i="19" s="1"/>
  <c r="S3041" i="19"/>
  <c r="T3041" i="19" s="1"/>
  <c r="S3042" i="19"/>
  <c r="T3042" i="19" s="1"/>
  <c r="S3043" i="19"/>
  <c r="T3043" i="19" s="1"/>
  <c r="S2" i="19"/>
  <c r="T2" i="19" s="1"/>
  <c r="H8" i="15"/>
  <c r="H9" i="15"/>
  <c r="G57" i="1"/>
  <c r="H57" i="1"/>
  <c r="T1058" i="19" l="1"/>
  <c r="E1058" i="19"/>
  <c r="T1002" i="19"/>
  <c r="E1002" i="19"/>
  <c r="T954" i="19"/>
  <c r="E954" i="19"/>
  <c r="T898" i="19"/>
  <c r="E898" i="19"/>
  <c r="T850" i="19"/>
  <c r="E850" i="19"/>
  <c r="T802" i="19"/>
  <c r="E802" i="19"/>
  <c r="T746" i="19"/>
  <c r="E746" i="19"/>
  <c r="T690" i="19"/>
  <c r="E690" i="19"/>
  <c r="T634" i="19"/>
  <c r="E634" i="19"/>
  <c r="T578" i="19"/>
  <c r="E578" i="19"/>
  <c r="T522" i="19"/>
  <c r="E522" i="19"/>
  <c r="T474" i="19"/>
  <c r="E474" i="19"/>
  <c r="T418" i="19"/>
  <c r="E418" i="19"/>
  <c r="T362" i="19"/>
  <c r="E362" i="19"/>
  <c r="T306" i="19"/>
  <c r="E306" i="19"/>
  <c r="T258" i="19"/>
  <c r="E258" i="19"/>
  <c r="T194" i="19"/>
  <c r="E194" i="19"/>
  <c r="T170" i="19"/>
  <c r="E170" i="19"/>
  <c r="T122" i="19"/>
  <c r="E122" i="19"/>
  <c r="T106" i="19"/>
  <c r="E106" i="19"/>
  <c r="T90" i="19"/>
  <c r="E90" i="19"/>
  <c r="T74" i="19"/>
  <c r="E74" i="19"/>
  <c r="T10" i="19"/>
  <c r="E10" i="19"/>
  <c r="T1089" i="19"/>
  <c r="E1089" i="19"/>
  <c r="T1081" i="19"/>
  <c r="E1081" i="19"/>
  <c r="T1073" i="19"/>
  <c r="E1073" i="19"/>
  <c r="T1065" i="19"/>
  <c r="E1065" i="19"/>
  <c r="T1057" i="19"/>
  <c r="E1057" i="19"/>
  <c r="T1049" i="19"/>
  <c r="E1049" i="19"/>
  <c r="T1041" i="19"/>
  <c r="E1041" i="19"/>
  <c r="T1033" i="19"/>
  <c r="E1033" i="19"/>
  <c r="T1025" i="19"/>
  <c r="E1025" i="19"/>
  <c r="T1017" i="19"/>
  <c r="E1017" i="19"/>
  <c r="T1009" i="19"/>
  <c r="E1009" i="19"/>
  <c r="T1001" i="19"/>
  <c r="E1001" i="19"/>
  <c r="T993" i="19"/>
  <c r="E993" i="19"/>
  <c r="T985" i="19"/>
  <c r="E985" i="19"/>
  <c r="T977" i="19"/>
  <c r="E977" i="19"/>
  <c r="T969" i="19"/>
  <c r="E969" i="19"/>
  <c r="T961" i="19"/>
  <c r="E961" i="19"/>
  <c r="T953" i="19"/>
  <c r="E953" i="19"/>
  <c r="T945" i="19"/>
  <c r="E945" i="19"/>
  <c r="T937" i="19"/>
  <c r="E937" i="19"/>
  <c r="T929" i="19"/>
  <c r="E929" i="19"/>
  <c r="T921" i="19"/>
  <c r="E921" i="19"/>
  <c r="T913" i="19"/>
  <c r="E913" i="19"/>
  <c r="T905" i="19"/>
  <c r="E905" i="19"/>
  <c r="T897" i="19"/>
  <c r="E897" i="19"/>
  <c r="T889" i="19"/>
  <c r="E889" i="19"/>
  <c r="T881" i="19"/>
  <c r="E881" i="19"/>
  <c r="T873" i="19"/>
  <c r="E873" i="19"/>
  <c r="T865" i="19"/>
  <c r="E865" i="19"/>
  <c r="T857" i="19"/>
  <c r="E857" i="19"/>
  <c r="T849" i="19"/>
  <c r="E849" i="19"/>
  <c r="T841" i="19"/>
  <c r="E841" i="19"/>
  <c r="T833" i="19"/>
  <c r="E833" i="19"/>
  <c r="T825" i="19"/>
  <c r="E825" i="19"/>
  <c r="T817" i="19"/>
  <c r="E817" i="19"/>
  <c r="T809" i="19"/>
  <c r="E809" i="19"/>
  <c r="T801" i="19"/>
  <c r="E801" i="19"/>
  <c r="T793" i="19"/>
  <c r="E793" i="19"/>
  <c r="T785" i="19"/>
  <c r="E785" i="19"/>
  <c r="T777" i="19"/>
  <c r="E777" i="19"/>
  <c r="T769" i="19"/>
  <c r="E769" i="19"/>
  <c r="T761" i="19"/>
  <c r="E761" i="19"/>
  <c r="T753" i="19"/>
  <c r="E753" i="19"/>
  <c r="T745" i="19"/>
  <c r="E745" i="19"/>
  <c r="T737" i="19"/>
  <c r="E737" i="19"/>
  <c r="T729" i="19"/>
  <c r="E729" i="19"/>
  <c r="T721" i="19"/>
  <c r="E721" i="19"/>
  <c r="T713" i="19"/>
  <c r="E713" i="19"/>
  <c r="T705" i="19"/>
  <c r="E705" i="19"/>
  <c r="T697" i="19"/>
  <c r="E697" i="19"/>
  <c r="T689" i="19"/>
  <c r="E689" i="19"/>
  <c r="T681" i="19"/>
  <c r="E681" i="19"/>
  <c r="T673" i="19"/>
  <c r="E673" i="19"/>
  <c r="T665" i="19"/>
  <c r="E665" i="19"/>
  <c r="T657" i="19"/>
  <c r="E657" i="19"/>
  <c r="T649" i="19"/>
  <c r="E649" i="19"/>
  <c r="T641" i="19"/>
  <c r="E641" i="19"/>
  <c r="T633" i="19"/>
  <c r="E633" i="19"/>
  <c r="T625" i="19"/>
  <c r="E625" i="19"/>
  <c r="T617" i="19"/>
  <c r="E617" i="19"/>
  <c r="T609" i="19"/>
  <c r="E609" i="19"/>
  <c r="T601" i="19"/>
  <c r="E601" i="19"/>
  <c r="T593" i="19"/>
  <c r="E593" i="19"/>
  <c r="T585" i="19"/>
  <c r="E585" i="19"/>
  <c r="T577" i="19"/>
  <c r="E577" i="19"/>
  <c r="T569" i="19"/>
  <c r="E569" i="19"/>
  <c r="T561" i="19"/>
  <c r="E561" i="19"/>
  <c r="T553" i="19"/>
  <c r="E553" i="19"/>
  <c r="T545" i="19"/>
  <c r="E545" i="19"/>
  <c r="T537" i="19"/>
  <c r="E537" i="19"/>
  <c r="T529" i="19"/>
  <c r="E529" i="19"/>
  <c r="T521" i="19"/>
  <c r="E521" i="19"/>
  <c r="T513" i="19"/>
  <c r="E513" i="19"/>
  <c r="T505" i="19"/>
  <c r="E505" i="19"/>
  <c r="T497" i="19"/>
  <c r="E497" i="19"/>
  <c r="T489" i="19"/>
  <c r="E489" i="19"/>
  <c r="T481" i="19"/>
  <c r="E481" i="19"/>
  <c r="T473" i="19"/>
  <c r="E473" i="19"/>
  <c r="T465" i="19"/>
  <c r="E465" i="19"/>
  <c r="T457" i="19"/>
  <c r="E457" i="19"/>
  <c r="T449" i="19"/>
  <c r="E449" i="19"/>
  <c r="T441" i="19"/>
  <c r="E441" i="19"/>
  <c r="T433" i="19"/>
  <c r="E433" i="19"/>
  <c r="T425" i="19"/>
  <c r="E425" i="19"/>
  <c r="T417" i="19"/>
  <c r="E417" i="19"/>
  <c r="T409" i="19"/>
  <c r="E409" i="19"/>
  <c r="T401" i="19"/>
  <c r="E401" i="19"/>
  <c r="T393" i="19"/>
  <c r="E393" i="19"/>
  <c r="T385" i="19"/>
  <c r="E385" i="19"/>
  <c r="T377" i="19"/>
  <c r="E377" i="19"/>
  <c r="T369" i="19"/>
  <c r="E369" i="19"/>
  <c r="T361" i="19"/>
  <c r="E361" i="19"/>
  <c r="T353" i="19"/>
  <c r="E353" i="19"/>
  <c r="T345" i="19"/>
  <c r="E345" i="19"/>
  <c r="T337" i="19"/>
  <c r="E337" i="19"/>
  <c r="T329" i="19"/>
  <c r="E329" i="19"/>
  <c r="T321" i="19"/>
  <c r="E321" i="19"/>
  <c r="T313" i="19"/>
  <c r="E313" i="19"/>
  <c r="T305" i="19"/>
  <c r="E305" i="19"/>
  <c r="T297" i="19"/>
  <c r="E297" i="19"/>
  <c r="T289" i="19"/>
  <c r="E289" i="19"/>
  <c r="T281" i="19"/>
  <c r="E281" i="19"/>
  <c r="T273" i="19"/>
  <c r="E273" i="19"/>
  <c r="T265" i="19"/>
  <c r="E265" i="19"/>
  <c r="T257" i="19"/>
  <c r="E257" i="19"/>
  <c r="T249" i="19"/>
  <c r="E249" i="19"/>
  <c r="T241" i="19"/>
  <c r="E241" i="19"/>
  <c r="T233" i="19"/>
  <c r="E233" i="19"/>
  <c r="T225" i="19"/>
  <c r="E225" i="19"/>
  <c r="T217" i="19"/>
  <c r="E217" i="19"/>
  <c r="T209" i="19"/>
  <c r="E209" i="19"/>
  <c r="T201" i="19"/>
  <c r="E201" i="19"/>
  <c r="T193" i="19"/>
  <c r="E193" i="19"/>
  <c r="T185" i="19"/>
  <c r="E185" i="19"/>
  <c r="T177" i="19"/>
  <c r="E177" i="19"/>
  <c r="T169" i="19"/>
  <c r="E169" i="19"/>
  <c r="T161" i="19"/>
  <c r="E161" i="19"/>
  <c r="T153" i="19"/>
  <c r="E153" i="19"/>
  <c r="T145" i="19"/>
  <c r="E145" i="19"/>
  <c r="T137" i="19"/>
  <c r="E137" i="19"/>
  <c r="T129" i="19"/>
  <c r="E129" i="19"/>
  <c r="T121" i="19"/>
  <c r="E121" i="19"/>
  <c r="T113" i="19"/>
  <c r="E113" i="19"/>
  <c r="T105" i="19"/>
  <c r="E105" i="19"/>
  <c r="T97" i="19"/>
  <c r="E97" i="19"/>
  <c r="T89" i="19"/>
  <c r="E89" i="19"/>
  <c r="T81" i="19"/>
  <c r="E81" i="19"/>
  <c r="T73" i="19"/>
  <c r="E73" i="19"/>
  <c r="T65" i="19"/>
  <c r="E65" i="19"/>
  <c r="T57" i="19"/>
  <c r="E57" i="19"/>
  <c r="T49" i="19"/>
  <c r="E49" i="19"/>
  <c r="T41" i="19"/>
  <c r="E41" i="19"/>
  <c r="T33" i="19"/>
  <c r="E33" i="19"/>
  <c r="T25" i="19"/>
  <c r="E25" i="19"/>
  <c r="T17" i="19"/>
  <c r="E17" i="19"/>
  <c r="T9" i="19"/>
  <c r="E9" i="19"/>
  <c r="T1074" i="19"/>
  <c r="E1074" i="19"/>
  <c r="T1026" i="19"/>
  <c r="E1026" i="19"/>
  <c r="T970" i="19"/>
  <c r="E970" i="19"/>
  <c r="T914" i="19"/>
  <c r="E914" i="19"/>
  <c r="T866" i="19"/>
  <c r="E866" i="19"/>
  <c r="T810" i="19"/>
  <c r="E810" i="19"/>
  <c r="T762" i="19"/>
  <c r="E762" i="19"/>
  <c r="T706" i="19"/>
  <c r="E706" i="19"/>
  <c r="T650" i="19"/>
  <c r="E650" i="19"/>
  <c r="T610" i="19"/>
  <c r="E610" i="19"/>
  <c r="T554" i="19"/>
  <c r="E554" i="19"/>
  <c r="T498" i="19"/>
  <c r="E498" i="19"/>
  <c r="T442" i="19"/>
  <c r="E442" i="19"/>
  <c r="T394" i="19"/>
  <c r="E394" i="19"/>
  <c r="T330" i="19"/>
  <c r="E330" i="19"/>
  <c r="T266" i="19"/>
  <c r="E266" i="19"/>
  <c r="T210" i="19"/>
  <c r="E210" i="19"/>
  <c r="T146" i="19"/>
  <c r="E146" i="19"/>
  <c r="T18" i="19"/>
  <c r="E18" i="19"/>
  <c r="T1088" i="19"/>
  <c r="E1088" i="19"/>
  <c r="T1080" i="19"/>
  <c r="E1080" i="19"/>
  <c r="T1072" i="19"/>
  <c r="E1072" i="19"/>
  <c r="T1064" i="19"/>
  <c r="E1064" i="19"/>
  <c r="T1056" i="19"/>
  <c r="E1056" i="19"/>
  <c r="T1048" i="19"/>
  <c r="E1048" i="19"/>
  <c r="T1040" i="19"/>
  <c r="E1040" i="19"/>
  <c r="T1032" i="19"/>
  <c r="E1032" i="19"/>
  <c r="T1024" i="19"/>
  <c r="E1024" i="19"/>
  <c r="T1016" i="19"/>
  <c r="E1016" i="19"/>
  <c r="T1008" i="19"/>
  <c r="E1008" i="19"/>
  <c r="T1000" i="19"/>
  <c r="E1000" i="19"/>
  <c r="T992" i="19"/>
  <c r="E992" i="19"/>
  <c r="T984" i="19"/>
  <c r="E984" i="19"/>
  <c r="T976" i="19"/>
  <c r="E976" i="19"/>
  <c r="T968" i="19"/>
  <c r="E968" i="19"/>
  <c r="T960" i="19"/>
  <c r="E960" i="19"/>
  <c r="T952" i="19"/>
  <c r="E952" i="19"/>
  <c r="T944" i="19"/>
  <c r="E944" i="19"/>
  <c r="T936" i="19"/>
  <c r="E936" i="19"/>
  <c r="T928" i="19"/>
  <c r="E928" i="19"/>
  <c r="T920" i="19"/>
  <c r="E920" i="19"/>
  <c r="T912" i="19"/>
  <c r="E912" i="19"/>
  <c r="T904" i="19"/>
  <c r="E904" i="19"/>
  <c r="T896" i="19"/>
  <c r="E896" i="19"/>
  <c r="T888" i="19"/>
  <c r="E888" i="19"/>
  <c r="T880" i="19"/>
  <c r="E880" i="19"/>
  <c r="T872" i="19"/>
  <c r="E872" i="19"/>
  <c r="T864" i="19"/>
  <c r="E864" i="19"/>
  <c r="T856" i="19"/>
  <c r="E856" i="19"/>
  <c r="T848" i="19"/>
  <c r="E848" i="19"/>
  <c r="T840" i="19"/>
  <c r="E840" i="19"/>
  <c r="T832" i="19"/>
  <c r="E832" i="19"/>
  <c r="T824" i="19"/>
  <c r="E824" i="19"/>
  <c r="T816" i="19"/>
  <c r="E816" i="19"/>
  <c r="T808" i="19"/>
  <c r="E808" i="19"/>
  <c r="T800" i="19"/>
  <c r="E800" i="19"/>
  <c r="T792" i="19"/>
  <c r="E792" i="19"/>
  <c r="T784" i="19"/>
  <c r="E784" i="19"/>
  <c r="T776" i="19"/>
  <c r="E776" i="19"/>
  <c r="T768" i="19"/>
  <c r="E768" i="19"/>
  <c r="T760" i="19"/>
  <c r="E760" i="19"/>
  <c r="T752" i="19"/>
  <c r="E752" i="19"/>
  <c r="T744" i="19"/>
  <c r="E744" i="19"/>
  <c r="T736" i="19"/>
  <c r="E736" i="19"/>
  <c r="T728" i="19"/>
  <c r="E728" i="19"/>
  <c r="T720" i="19"/>
  <c r="E720" i="19"/>
  <c r="T712" i="19"/>
  <c r="E712" i="19"/>
  <c r="T704" i="19"/>
  <c r="E704" i="19"/>
  <c r="T696" i="19"/>
  <c r="E696" i="19"/>
  <c r="T688" i="19"/>
  <c r="E688" i="19"/>
  <c r="T680" i="19"/>
  <c r="E680" i="19"/>
  <c r="T672" i="19"/>
  <c r="E672" i="19"/>
  <c r="T664" i="19"/>
  <c r="E664" i="19"/>
  <c r="T656" i="19"/>
  <c r="E656" i="19"/>
  <c r="T648" i="19"/>
  <c r="E648" i="19"/>
  <c r="T640" i="19"/>
  <c r="E640" i="19"/>
  <c r="T632" i="19"/>
  <c r="E632" i="19"/>
  <c r="T624" i="19"/>
  <c r="E624" i="19"/>
  <c r="T616" i="19"/>
  <c r="E616" i="19"/>
  <c r="T608" i="19"/>
  <c r="E608" i="19"/>
  <c r="T600" i="19"/>
  <c r="E600" i="19"/>
  <c r="T592" i="19"/>
  <c r="E592" i="19"/>
  <c r="T584" i="19"/>
  <c r="E584" i="19"/>
  <c r="T576" i="19"/>
  <c r="E576" i="19"/>
  <c r="T568" i="19"/>
  <c r="E568" i="19"/>
  <c r="T560" i="19"/>
  <c r="E560" i="19"/>
  <c r="T552" i="19"/>
  <c r="E552" i="19"/>
  <c r="T544" i="19"/>
  <c r="E544" i="19"/>
  <c r="T536" i="19"/>
  <c r="E536" i="19"/>
  <c r="T528" i="19"/>
  <c r="E528" i="19"/>
  <c r="T520" i="19"/>
  <c r="E520" i="19"/>
  <c r="T512" i="19"/>
  <c r="E512" i="19"/>
  <c r="T504" i="19"/>
  <c r="E504" i="19"/>
  <c r="T496" i="19"/>
  <c r="E496" i="19"/>
  <c r="T488" i="19"/>
  <c r="E488" i="19"/>
  <c r="T480" i="19"/>
  <c r="E480" i="19"/>
  <c r="T472" i="19"/>
  <c r="E472" i="19"/>
  <c r="T464" i="19"/>
  <c r="E464" i="19"/>
  <c r="T456" i="19"/>
  <c r="E456" i="19"/>
  <c r="T448" i="19"/>
  <c r="E448" i="19"/>
  <c r="T440" i="19"/>
  <c r="E440" i="19"/>
  <c r="T432" i="19"/>
  <c r="E432" i="19"/>
  <c r="T424" i="19"/>
  <c r="E424" i="19"/>
  <c r="T416" i="19"/>
  <c r="E416" i="19"/>
  <c r="T408" i="19"/>
  <c r="E408" i="19"/>
  <c r="T400" i="19"/>
  <c r="E400" i="19"/>
  <c r="T392" i="19"/>
  <c r="E392" i="19"/>
  <c r="T384" i="19"/>
  <c r="E384" i="19"/>
  <c r="T376" i="19"/>
  <c r="E376" i="19"/>
  <c r="T368" i="19"/>
  <c r="E368" i="19"/>
  <c r="T360" i="19"/>
  <c r="E360" i="19"/>
  <c r="T352" i="19"/>
  <c r="E352" i="19"/>
  <c r="T344" i="19"/>
  <c r="E344" i="19"/>
  <c r="T336" i="19"/>
  <c r="E336" i="19"/>
  <c r="T328" i="19"/>
  <c r="E328" i="19"/>
  <c r="T320" i="19"/>
  <c r="E320" i="19"/>
  <c r="T312" i="19"/>
  <c r="E312" i="19"/>
  <c r="T304" i="19"/>
  <c r="E304" i="19"/>
  <c r="T296" i="19"/>
  <c r="E296" i="19"/>
  <c r="T288" i="19"/>
  <c r="E288" i="19"/>
  <c r="T280" i="19"/>
  <c r="E280" i="19"/>
  <c r="T272" i="19"/>
  <c r="E272" i="19"/>
  <c r="T264" i="19"/>
  <c r="E264" i="19"/>
  <c r="T256" i="19"/>
  <c r="E256" i="19"/>
  <c r="T248" i="19"/>
  <c r="E248" i="19"/>
  <c r="T240" i="19"/>
  <c r="E240" i="19"/>
  <c r="T232" i="19"/>
  <c r="E232" i="19"/>
  <c r="T224" i="19"/>
  <c r="E224" i="19"/>
  <c r="T216" i="19"/>
  <c r="E216" i="19"/>
  <c r="T208" i="19"/>
  <c r="E208" i="19"/>
  <c r="T200" i="19"/>
  <c r="E200" i="19"/>
  <c r="T192" i="19"/>
  <c r="E192" i="19"/>
  <c r="T184" i="19"/>
  <c r="E184" i="19"/>
  <c r="T176" i="19"/>
  <c r="E176" i="19"/>
  <c r="T168" i="19"/>
  <c r="E168" i="19"/>
  <c r="T160" i="19"/>
  <c r="E160" i="19"/>
  <c r="T152" i="19"/>
  <c r="E152" i="19"/>
  <c r="T144" i="19"/>
  <c r="E144" i="19"/>
  <c r="T136" i="19"/>
  <c r="E136" i="19"/>
  <c r="T128" i="19"/>
  <c r="E128" i="19"/>
  <c r="T120" i="19"/>
  <c r="E120" i="19"/>
  <c r="T112" i="19"/>
  <c r="E112" i="19"/>
  <c r="T104" i="19"/>
  <c r="E104" i="19"/>
  <c r="T96" i="19"/>
  <c r="E96" i="19"/>
  <c r="T88" i="19"/>
  <c r="E88" i="19"/>
  <c r="T80" i="19"/>
  <c r="E80" i="19"/>
  <c r="T72" i="19"/>
  <c r="E72" i="19"/>
  <c r="T64" i="19"/>
  <c r="E64" i="19"/>
  <c r="T56" i="19"/>
  <c r="E56" i="19"/>
  <c r="T48" i="19"/>
  <c r="E48" i="19"/>
  <c r="T40" i="19"/>
  <c r="E40" i="19"/>
  <c r="T32" i="19"/>
  <c r="E32" i="19"/>
  <c r="T24" i="19"/>
  <c r="E24" i="19"/>
  <c r="T16" i="19"/>
  <c r="E16" i="19"/>
  <c r="T8" i="19"/>
  <c r="E8" i="19"/>
  <c r="T1050" i="19"/>
  <c r="E1050" i="19"/>
  <c r="T986" i="19"/>
  <c r="E986" i="19"/>
  <c r="T930" i="19"/>
  <c r="E930" i="19"/>
  <c r="T890" i="19"/>
  <c r="E890" i="19"/>
  <c r="T834" i="19"/>
  <c r="E834" i="19"/>
  <c r="T778" i="19"/>
  <c r="E778" i="19"/>
  <c r="T722" i="19"/>
  <c r="E722" i="19"/>
  <c r="T666" i="19"/>
  <c r="E666" i="19"/>
  <c r="T594" i="19"/>
  <c r="E594" i="19"/>
  <c r="T546" i="19"/>
  <c r="E546" i="19"/>
  <c r="T482" i="19"/>
  <c r="E482" i="19"/>
  <c r="T434" i="19"/>
  <c r="E434" i="19"/>
  <c r="T378" i="19"/>
  <c r="E378" i="19"/>
  <c r="T338" i="19"/>
  <c r="E338" i="19"/>
  <c r="T282" i="19"/>
  <c r="E282" i="19"/>
  <c r="T218" i="19"/>
  <c r="E218" i="19"/>
  <c r="T154" i="19"/>
  <c r="E154" i="19"/>
  <c r="T26" i="19"/>
  <c r="E26" i="19"/>
  <c r="T1087" i="19"/>
  <c r="E1087" i="19"/>
  <c r="T1079" i="19"/>
  <c r="E1079" i="19"/>
  <c r="T1071" i="19"/>
  <c r="E1071" i="19"/>
  <c r="T1063" i="19"/>
  <c r="E1063" i="19"/>
  <c r="T1055" i="19"/>
  <c r="E1055" i="19"/>
  <c r="T1047" i="19"/>
  <c r="E1047" i="19"/>
  <c r="T1039" i="19"/>
  <c r="E1039" i="19"/>
  <c r="T1031" i="19"/>
  <c r="E1031" i="19"/>
  <c r="T1023" i="19"/>
  <c r="E1023" i="19"/>
  <c r="T1015" i="19"/>
  <c r="E1015" i="19"/>
  <c r="T1007" i="19"/>
  <c r="E1007" i="19"/>
  <c r="T999" i="19"/>
  <c r="E999" i="19"/>
  <c r="T991" i="19"/>
  <c r="E991" i="19"/>
  <c r="T983" i="19"/>
  <c r="E983" i="19"/>
  <c r="T975" i="19"/>
  <c r="E975" i="19"/>
  <c r="T967" i="19"/>
  <c r="E967" i="19"/>
  <c r="T959" i="19"/>
  <c r="E959" i="19"/>
  <c r="T951" i="19"/>
  <c r="E951" i="19"/>
  <c r="T943" i="19"/>
  <c r="E943" i="19"/>
  <c r="T935" i="19"/>
  <c r="E935" i="19"/>
  <c r="T927" i="19"/>
  <c r="E927" i="19"/>
  <c r="T919" i="19"/>
  <c r="E919" i="19"/>
  <c r="T911" i="19"/>
  <c r="E911" i="19"/>
  <c r="T903" i="19"/>
  <c r="E903" i="19"/>
  <c r="T895" i="19"/>
  <c r="E895" i="19"/>
  <c r="T887" i="19"/>
  <c r="E887" i="19"/>
  <c r="T879" i="19"/>
  <c r="E879" i="19"/>
  <c r="T871" i="19"/>
  <c r="E871" i="19"/>
  <c r="T863" i="19"/>
  <c r="E863" i="19"/>
  <c r="T855" i="19"/>
  <c r="E855" i="19"/>
  <c r="T847" i="19"/>
  <c r="E847" i="19"/>
  <c r="T839" i="19"/>
  <c r="E839" i="19"/>
  <c r="T831" i="19"/>
  <c r="E831" i="19"/>
  <c r="T823" i="19"/>
  <c r="E823" i="19"/>
  <c r="T815" i="19"/>
  <c r="E815" i="19"/>
  <c r="T807" i="19"/>
  <c r="E807" i="19"/>
  <c r="T799" i="19"/>
  <c r="E799" i="19"/>
  <c r="T791" i="19"/>
  <c r="E791" i="19"/>
  <c r="T783" i="19"/>
  <c r="E783" i="19"/>
  <c r="T775" i="19"/>
  <c r="E775" i="19"/>
  <c r="T767" i="19"/>
  <c r="E767" i="19"/>
  <c r="T759" i="19"/>
  <c r="E759" i="19"/>
  <c r="T751" i="19"/>
  <c r="E751" i="19"/>
  <c r="T743" i="19"/>
  <c r="E743" i="19"/>
  <c r="T735" i="19"/>
  <c r="E735" i="19"/>
  <c r="T727" i="19"/>
  <c r="E727" i="19"/>
  <c r="T719" i="19"/>
  <c r="E719" i="19"/>
  <c r="T711" i="19"/>
  <c r="E711" i="19"/>
  <c r="T703" i="19"/>
  <c r="E703" i="19"/>
  <c r="T695" i="19"/>
  <c r="E695" i="19"/>
  <c r="T687" i="19"/>
  <c r="E687" i="19"/>
  <c r="T679" i="19"/>
  <c r="E679" i="19"/>
  <c r="T671" i="19"/>
  <c r="E671" i="19"/>
  <c r="T663" i="19"/>
  <c r="E663" i="19"/>
  <c r="T655" i="19"/>
  <c r="E655" i="19"/>
  <c r="T647" i="19"/>
  <c r="E647" i="19"/>
  <c r="T639" i="19"/>
  <c r="E639" i="19"/>
  <c r="T631" i="19"/>
  <c r="E631" i="19"/>
  <c r="T623" i="19"/>
  <c r="E623" i="19"/>
  <c r="T615" i="19"/>
  <c r="E615" i="19"/>
  <c r="T607" i="19"/>
  <c r="E607" i="19"/>
  <c r="T599" i="19"/>
  <c r="E599" i="19"/>
  <c r="T591" i="19"/>
  <c r="E591" i="19"/>
  <c r="T583" i="19"/>
  <c r="E583" i="19"/>
  <c r="T575" i="19"/>
  <c r="E575" i="19"/>
  <c r="T567" i="19"/>
  <c r="E567" i="19"/>
  <c r="T559" i="19"/>
  <c r="E559" i="19"/>
  <c r="T551" i="19"/>
  <c r="E551" i="19"/>
  <c r="T543" i="19"/>
  <c r="E543" i="19"/>
  <c r="T535" i="19"/>
  <c r="E535" i="19"/>
  <c r="T527" i="19"/>
  <c r="E527" i="19"/>
  <c r="T519" i="19"/>
  <c r="E519" i="19"/>
  <c r="T511" i="19"/>
  <c r="E511" i="19"/>
  <c r="T503" i="19"/>
  <c r="E503" i="19"/>
  <c r="T495" i="19"/>
  <c r="E495" i="19"/>
  <c r="T487" i="19"/>
  <c r="E487" i="19"/>
  <c r="T479" i="19"/>
  <c r="E479" i="19"/>
  <c r="T471" i="19"/>
  <c r="E471" i="19"/>
  <c r="T463" i="19"/>
  <c r="E463" i="19"/>
  <c r="T455" i="19"/>
  <c r="E455" i="19"/>
  <c r="T447" i="19"/>
  <c r="E447" i="19"/>
  <c r="T439" i="19"/>
  <c r="E439" i="19"/>
  <c r="T431" i="19"/>
  <c r="E431" i="19"/>
  <c r="T423" i="19"/>
  <c r="E423" i="19"/>
  <c r="T415" i="19"/>
  <c r="E415" i="19"/>
  <c r="T407" i="19"/>
  <c r="E407" i="19"/>
  <c r="T399" i="19"/>
  <c r="E399" i="19"/>
  <c r="T391" i="19"/>
  <c r="E391" i="19"/>
  <c r="T383" i="19"/>
  <c r="E383" i="19"/>
  <c r="T375" i="19"/>
  <c r="E375" i="19"/>
  <c r="T367" i="19"/>
  <c r="E367" i="19"/>
  <c r="T359" i="19"/>
  <c r="E359" i="19"/>
  <c r="T351" i="19"/>
  <c r="E351" i="19"/>
  <c r="T343" i="19"/>
  <c r="E343" i="19"/>
  <c r="T335" i="19"/>
  <c r="E335" i="19"/>
  <c r="T327" i="19"/>
  <c r="E327" i="19"/>
  <c r="T319" i="19"/>
  <c r="E319" i="19"/>
  <c r="T311" i="19"/>
  <c r="E311" i="19"/>
  <c r="T303" i="19"/>
  <c r="E303" i="19"/>
  <c r="T295" i="19"/>
  <c r="E295" i="19"/>
  <c r="T287" i="19"/>
  <c r="E287" i="19"/>
  <c r="T279" i="19"/>
  <c r="E279" i="19"/>
  <c r="T271" i="19"/>
  <c r="E271" i="19"/>
  <c r="T263" i="19"/>
  <c r="E263" i="19"/>
  <c r="T255" i="19"/>
  <c r="E255" i="19"/>
  <c r="T247" i="19"/>
  <c r="E247" i="19"/>
  <c r="T239" i="19"/>
  <c r="E239" i="19"/>
  <c r="T231" i="19"/>
  <c r="E231" i="19"/>
  <c r="T223" i="19"/>
  <c r="E223" i="19"/>
  <c r="T215" i="19"/>
  <c r="E215" i="19"/>
  <c r="T207" i="19"/>
  <c r="E207" i="19"/>
  <c r="T199" i="19"/>
  <c r="E199" i="19"/>
  <c r="T191" i="19"/>
  <c r="E191" i="19"/>
  <c r="T183" i="19"/>
  <c r="E183" i="19"/>
  <c r="T175" i="19"/>
  <c r="E175" i="19"/>
  <c r="T167" i="19"/>
  <c r="E167" i="19"/>
  <c r="T159" i="19"/>
  <c r="E159" i="19"/>
  <c r="T151" i="19"/>
  <c r="E151" i="19"/>
  <c r="T143" i="19"/>
  <c r="E143" i="19"/>
  <c r="T135" i="19"/>
  <c r="E135" i="19"/>
  <c r="T127" i="19"/>
  <c r="E127" i="19"/>
  <c r="T119" i="19"/>
  <c r="E119" i="19"/>
  <c r="T111" i="19"/>
  <c r="E111" i="19"/>
  <c r="T103" i="19"/>
  <c r="E103" i="19"/>
  <c r="T95" i="19"/>
  <c r="E95" i="19"/>
  <c r="T87" i="19"/>
  <c r="E87" i="19"/>
  <c r="T79" i="19"/>
  <c r="E79" i="19"/>
  <c r="T71" i="19"/>
  <c r="E71" i="19"/>
  <c r="T63" i="19"/>
  <c r="E63" i="19"/>
  <c r="T55" i="19"/>
  <c r="E55" i="19"/>
  <c r="T47" i="19"/>
  <c r="E47" i="19"/>
  <c r="T39" i="19"/>
  <c r="E39" i="19"/>
  <c r="T31" i="19"/>
  <c r="E31" i="19"/>
  <c r="T23" i="19"/>
  <c r="E23" i="19"/>
  <c r="T15" i="19"/>
  <c r="E15" i="19"/>
  <c r="T7" i="19"/>
  <c r="E7" i="19"/>
  <c r="T1066" i="19"/>
  <c r="E1066" i="19"/>
  <c r="T1010" i="19"/>
  <c r="E1010" i="19"/>
  <c r="T962" i="19"/>
  <c r="E962" i="19"/>
  <c r="T906" i="19"/>
  <c r="E906" i="19"/>
  <c r="T842" i="19"/>
  <c r="E842" i="19"/>
  <c r="T794" i="19"/>
  <c r="E794" i="19"/>
  <c r="T738" i="19"/>
  <c r="E738" i="19"/>
  <c r="T698" i="19"/>
  <c r="E698" i="19"/>
  <c r="T626" i="19"/>
  <c r="E626" i="19"/>
  <c r="T570" i="19"/>
  <c r="E570" i="19"/>
  <c r="T514" i="19"/>
  <c r="E514" i="19"/>
  <c r="T466" i="19"/>
  <c r="E466" i="19"/>
  <c r="T410" i="19"/>
  <c r="E410" i="19"/>
  <c r="T354" i="19"/>
  <c r="E354" i="19"/>
  <c r="T298" i="19"/>
  <c r="E298" i="19"/>
  <c r="T250" i="19"/>
  <c r="E250" i="19"/>
  <c r="T202" i="19"/>
  <c r="E202" i="19"/>
  <c r="T162" i="19"/>
  <c r="E162" i="19"/>
  <c r="T114" i="19"/>
  <c r="E114" i="19"/>
  <c r="T98" i="19"/>
  <c r="E98" i="19"/>
  <c r="T82" i="19"/>
  <c r="E82" i="19"/>
  <c r="T66" i="19"/>
  <c r="E66" i="19"/>
  <c r="T34" i="19"/>
  <c r="E34" i="19"/>
  <c r="T1086" i="19"/>
  <c r="E1086" i="19"/>
  <c r="T1078" i="19"/>
  <c r="E1078" i="19"/>
  <c r="T1070" i="19"/>
  <c r="E1070" i="19"/>
  <c r="T1062" i="19"/>
  <c r="E1062" i="19"/>
  <c r="T1054" i="19"/>
  <c r="E1054" i="19"/>
  <c r="T1046" i="19"/>
  <c r="E1046" i="19"/>
  <c r="T1038" i="19"/>
  <c r="E1038" i="19"/>
  <c r="T1030" i="19"/>
  <c r="E1030" i="19"/>
  <c r="T1022" i="19"/>
  <c r="E1022" i="19"/>
  <c r="T1014" i="19"/>
  <c r="E1014" i="19"/>
  <c r="T1006" i="19"/>
  <c r="E1006" i="19"/>
  <c r="T998" i="19"/>
  <c r="E998" i="19"/>
  <c r="T990" i="19"/>
  <c r="E990" i="19"/>
  <c r="T982" i="19"/>
  <c r="E982" i="19"/>
  <c r="T974" i="19"/>
  <c r="E974" i="19"/>
  <c r="T966" i="19"/>
  <c r="E966" i="19"/>
  <c r="T958" i="19"/>
  <c r="E958" i="19"/>
  <c r="T950" i="19"/>
  <c r="E950" i="19"/>
  <c r="T942" i="19"/>
  <c r="E942" i="19"/>
  <c r="T934" i="19"/>
  <c r="E934" i="19"/>
  <c r="T926" i="19"/>
  <c r="E926" i="19"/>
  <c r="T918" i="19"/>
  <c r="E918" i="19"/>
  <c r="T910" i="19"/>
  <c r="E910" i="19"/>
  <c r="T902" i="19"/>
  <c r="E902" i="19"/>
  <c r="T894" i="19"/>
  <c r="E894" i="19"/>
  <c r="T886" i="19"/>
  <c r="E886" i="19"/>
  <c r="T878" i="19"/>
  <c r="E878" i="19"/>
  <c r="T870" i="19"/>
  <c r="E870" i="19"/>
  <c r="T862" i="19"/>
  <c r="E862" i="19"/>
  <c r="T854" i="19"/>
  <c r="E854" i="19"/>
  <c r="T846" i="19"/>
  <c r="E846" i="19"/>
  <c r="T838" i="19"/>
  <c r="E838" i="19"/>
  <c r="T830" i="19"/>
  <c r="E830" i="19"/>
  <c r="T822" i="19"/>
  <c r="E822" i="19"/>
  <c r="T814" i="19"/>
  <c r="E814" i="19"/>
  <c r="T806" i="19"/>
  <c r="E806" i="19"/>
  <c r="T798" i="19"/>
  <c r="E798" i="19"/>
  <c r="T790" i="19"/>
  <c r="E790" i="19"/>
  <c r="T782" i="19"/>
  <c r="E782" i="19"/>
  <c r="T774" i="19"/>
  <c r="E774" i="19"/>
  <c r="T766" i="19"/>
  <c r="E766" i="19"/>
  <c r="T758" i="19"/>
  <c r="E758" i="19"/>
  <c r="T750" i="19"/>
  <c r="E750" i="19"/>
  <c r="T742" i="19"/>
  <c r="E742" i="19"/>
  <c r="T734" i="19"/>
  <c r="E734" i="19"/>
  <c r="T726" i="19"/>
  <c r="E726" i="19"/>
  <c r="T718" i="19"/>
  <c r="E718" i="19"/>
  <c r="T710" i="19"/>
  <c r="E710" i="19"/>
  <c r="T702" i="19"/>
  <c r="E702" i="19"/>
  <c r="T694" i="19"/>
  <c r="E694" i="19"/>
  <c r="T686" i="19"/>
  <c r="E686" i="19"/>
  <c r="T678" i="19"/>
  <c r="E678" i="19"/>
  <c r="T670" i="19"/>
  <c r="E670" i="19"/>
  <c r="T662" i="19"/>
  <c r="E662" i="19"/>
  <c r="T654" i="19"/>
  <c r="E654" i="19"/>
  <c r="T646" i="19"/>
  <c r="E646" i="19"/>
  <c r="T638" i="19"/>
  <c r="E638" i="19"/>
  <c r="T630" i="19"/>
  <c r="E630" i="19"/>
  <c r="T622" i="19"/>
  <c r="E622" i="19"/>
  <c r="T614" i="19"/>
  <c r="E614" i="19"/>
  <c r="T606" i="19"/>
  <c r="E606" i="19"/>
  <c r="T598" i="19"/>
  <c r="E598" i="19"/>
  <c r="T590" i="19"/>
  <c r="E590" i="19"/>
  <c r="T582" i="19"/>
  <c r="E582" i="19"/>
  <c r="T574" i="19"/>
  <c r="E574" i="19"/>
  <c r="T566" i="19"/>
  <c r="E566" i="19"/>
  <c r="T558" i="19"/>
  <c r="E558" i="19"/>
  <c r="T550" i="19"/>
  <c r="E550" i="19"/>
  <c r="T542" i="19"/>
  <c r="E542" i="19"/>
  <c r="T534" i="19"/>
  <c r="E534" i="19"/>
  <c r="T526" i="19"/>
  <c r="E526" i="19"/>
  <c r="T518" i="19"/>
  <c r="E518" i="19"/>
  <c r="T510" i="19"/>
  <c r="E510" i="19"/>
  <c r="T502" i="19"/>
  <c r="E502" i="19"/>
  <c r="T494" i="19"/>
  <c r="E494" i="19"/>
  <c r="T486" i="19"/>
  <c r="E486" i="19"/>
  <c r="T478" i="19"/>
  <c r="E478" i="19"/>
  <c r="T470" i="19"/>
  <c r="E470" i="19"/>
  <c r="T462" i="19"/>
  <c r="E462" i="19"/>
  <c r="T454" i="19"/>
  <c r="E454" i="19"/>
  <c r="T446" i="19"/>
  <c r="E446" i="19"/>
  <c r="T438" i="19"/>
  <c r="E438" i="19"/>
  <c r="T430" i="19"/>
  <c r="E430" i="19"/>
  <c r="T422" i="19"/>
  <c r="E422" i="19"/>
  <c r="T414" i="19"/>
  <c r="E414" i="19"/>
  <c r="T406" i="19"/>
  <c r="E406" i="19"/>
  <c r="T398" i="19"/>
  <c r="E398" i="19"/>
  <c r="T390" i="19"/>
  <c r="E390" i="19"/>
  <c r="T382" i="19"/>
  <c r="E382" i="19"/>
  <c r="T374" i="19"/>
  <c r="E374" i="19"/>
  <c r="T366" i="19"/>
  <c r="E366" i="19"/>
  <c r="T358" i="19"/>
  <c r="E358" i="19"/>
  <c r="T350" i="19"/>
  <c r="E350" i="19"/>
  <c r="T342" i="19"/>
  <c r="E342" i="19"/>
  <c r="T334" i="19"/>
  <c r="E334" i="19"/>
  <c r="T326" i="19"/>
  <c r="E326" i="19"/>
  <c r="T318" i="19"/>
  <c r="E318" i="19"/>
  <c r="T310" i="19"/>
  <c r="E310" i="19"/>
  <c r="T302" i="19"/>
  <c r="E302" i="19"/>
  <c r="T294" i="19"/>
  <c r="E294" i="19"/>
  <c r="T286" i="19"/>
  <c r="E286" i="19"/>
  <c r="T278" i="19"/>
  <c r="E278" i="19"/>
  <c r="T270" i="19"/>
  <c r="E270" i="19"/>
  <c r="T262" i="19"/>
  <c r="E262" i="19"/>
  <c r="T254" i="19"/>
  <c r="E254" i="19"/>
  <c r="T246" i="19"/>
  <c r="E246" i="19"/>
  <c r="T238" i="19"/>
  <c r="E238" i="19"/>
  <c r="T230" i="19"/>
  <c r="E230" i="19"/>
  <c r="T222" i="19"/>
  <c r="E222" i="19"/>
  <c r="T214" i="19"/>
  <c r="E214" i="19"/>
  <c r="T206" i="19"/>
  <c r="E206" i="19"/>
  <c r="T198" i="19"/>
  <c r="E198" i="19"/>
  <c r="T190" i="19"/>
  <c r="E190" i="19"/>
  <c r="T182" i="19"/>
  <c r="E182" i="19"/>
  <c r="T174" i="19"/>
  <c r="E174" i="19"/>
  <c r="T166" i="19"/>
  <c r="E166" i="19"/>
  <c r="T158" i="19"/>
  <c r="E158" i="19"/>
  <c r="T150" i="19"/>
  <c r="E150" i="19"/>
  <c r="T142" i="19"/>
  <c r="E142" i="19"/>
  <c r="T134" i="19"/>
  <c r="E134" i="19"/>
  <c r="T126" i="19"/>
  <c r="E126" i="19"/>
  <c r="T118" i="19"/>
  <c r="E118" i="19"/>
  <c r="T110" i="19"/>
  <c r="E110" i="19"/>
  <c r="T102" i="19"/>
  <c r="E102" i="19"/>
  <c r="T94" i="19"/>
  <c r="E94" i="19"/>
  <c r="T86" i="19"/>
  <c r="E86" i="19"/>
  <c r="T78" i="19"/>
  <c r="E78" i="19"/>
  <c r="T70" i="19"/>
  <c r="E70" i="19"/>
  <c r="T62" i="19"/>
  <c r="E62" i="19"/>
  <c r="T54" i="19"/>
  <c r="E54" i="19"/>
  <c r="T46" i="19"/>
  <c r="E46" i="19"/>
  <c r="T38" i="19"/>
  <c r="E38" i="19"/>
  <c r="T30" i="19"/>
  <c r="E30" i="19"/>
  <c r="T22" i="19"/>
  <c r="E22" i="19"/>
  <c r="T14" i="19"/>
  <c r="E14" i="19"/>
  <c r="T6" i="19"/>
  <c r="E6" i="19"/>
  <c r="T1018" i="19"/>
  <c r="E1018" i="19"/>
  <c r="T946" i="19"/>
  <c r="E946" i="19"/>
  <c r="T858" i="19"/>
  <c r="E858" i="19"/>
  <c r="T786" i="19"/>
  <c r="E786" i="19"/>
  <c r="T730" i="19"/>
  <c r="E730" i="19"/>
  <c r="T674" i="19"/>
  <c r="E674" i="19"/>
  <c r="T618" i="19"/>
  <c r="E618" i="19"/>
  <c r="T530" i="19"/>
  <c r="E530" i="19"/>
  <c r="T458" i="19"/>
  <c r="E458" i="19"/>
  <c r="T386" i="19"/>
  <c r="E386" i="19"/>
  <c r="T314" i="19"/>
  <c r="E314" i="19"/>
  <c r="T234" i="19"/>
  <c r="E234" i="19"/>
  <c r="T50" i="19"/>
  <c r="E50" i="19"/>
  <c r="T1085" i="19"/>
  <c r="E1085" i="19"/>
  <c r="T1077" i="19"/>
  <c r="E1077" i="19"/>
  <c r="T1069" i="19"/>
  <c r="E1069" i="19"/>
  <c r="T1061" i="19"/>
  <c r="E1061" i="19"/>
  <c r="T1053" i="19"/>
  <c r="E1053" i="19"/>
  <c r="T1045" i="19"/>
  <c r="E1045" i="19"/>
  <c r="T1037" i="19"/>
  <c r="E1037" i="19"/>
  <c r="T1029" i="19"/>
  <c r="E1029" i="19"/>
  <c r="T1021" i="19"/>
  <c r="E1021" i="19"/>
  <c r="T1013" i="19"/>
  <c r="E1013" i="19"/>
  <c r="T1005" i="19"/>
  <c r="E1005" i="19"/>
  <c r="T997" i="19"/>
  <c r="E997" i="19"/>
  <c r="T989" i="19"/>
  <c r="E989" i="19"/>
  <c r="T981" i="19"/>
  <c r="E981" i="19"/>
  <c r="T973" i="19"/>
  <c r="E973" i="19"/>
  <c r="T965" i="19"/>
  <c r="E965" i="19"/>
  <c r="T957" i="19"/>
  <c r="E957" i="19"/>
  <c r="T949" i="19"/>
  <c r="E949" i="19"/>
  <c r="T941" i="19"/>
  <c r="E941" i="19"/>
  <c r="T933" i="19"/>
  <c r="E933" i="19"/>
  <c r="T925" i="19"/>
  <c r="E925" i="19"/>
  <c r="T917" i="19"/>
  <c r="E917" i="19"/>
  <c r="T909" i="19"/>
  <c r="E909" i="19"/>
  <c r="T901" i="19"/>
  <c r="E901" i="19"/>
  <c r="T893" i="19"/>
  <c r="E893" i="19"/>
  <c r="T885" i="19"/>
  <c r="E885" i="19"/>
  <c r="T877" i="19"/>
  <c r="E877" i="19"/>
  <c r="T869" i="19"/>
  <c r="E869" i="19"/>
  <c r="T861" i="19"/>
  <c r="E861" i="19"/>
  <c r="T853" i="19"/>
  <c r="E853" i="19"/>
  <c r="T845" i="19"/>
  <c r="E845" i="19"/>
  <c r="T837" i="19"/>
  <c r="E837" i="19"/>
  <c r="T829" i="19"/>
  <c r="E829" i="19"/>
  <c r="T821" i="19"/>
  <c r="E821" i="19"/>
  <c r="T813" i="19"/>
  <c r="E813" i="19"/>
  <c r="T805" i="19"/>
  <c r="E805" i="19"/>
  <c r="T797" i="19"/>
  <c r="E797" i="19"/>
  <c r="T789" i="19"/>
  <c r="E789" i="19"/>
  <c r="T781" i="19"/>
  <c r="E781" i="19"/>
  <c r="T773" i="19"/>
  <c r="E773" i="19"/>
  <c r="T765" i="19"/>
  <c r="E765" i="19"/>
  <c r="T757" i="19"/>
  <c r="E757" i="19"/>
  <c r="T749" i="19"/>
  <c r="E749" i="19"/>
  <c r="T741" i="19"/>
  <c r="E741" i="19"/>
  <c r="T733" i="19"/>
  <c r="E733" i="19"/>
  <c r="T725" i="19"/>
  <c r="E725" i="19"/>
  <c r="T717" i="19"/>
  <c r="E717" i="19"/>
  <c r="T709" i="19"/>
  <c r="E709" i="19"/>
  <c r="T701" i="19"/>
  <c r="E701" i="19"/>
  <c r="T693" i="19"/>
  <c r="E693" i="19"/>
  <c r="T685" i="19"/>
  <c r="E685" i="19"/>
  <c r="T677" i="19"/>
  <c r="E677" i="19"/>
  <c r="T669" i="19"/>
  <c r="E669" i="19"/>
  <c r="T661" i="19"/>
  <c r="E661" i="19"/>
  <c r="T653" i="19"/>
  <c r="E653" i="19"/>
  <c r="T645" i="19"/>
  <c r="E645" i="19"/>
  <c r="T637" i="19"/>
  <c r="E637" i="19"/>
  <c r="T629" i="19"/>
  <c r="E629" i="19"/>
  <c r="T621" i="19"/>
  <c r="E621" i="19"/>
  <c r="T613" i="19"/>
  <c r="E613" i="19"/>
  <c r="T605" i="19"/>
  <c r="E605" i="19"/>
  <c r="T597" i="19"/>
  <c r="E597" i="19"/>
  <c r="T589" i="19"/>
  <c r="E589" i="19"/>
  <c r="T581" i="19"/>
  <c r="E581" i="19"/>
  <c r="T573" i="19"/>
  <c r="E573" i="19"/>
  <c r="T565" i="19"/>
  <c r="E565" i="19"/>
  <c r="T557" i="19"/>
  <c r="E557" i="19"/>
  <c r="T549" i="19"/>
  <c r="E549" i="19"/>
  <c r="T541" i="19"/>
  <c r="E541" i="19"/>
  <c r="T533" i="19"/>
  <c r="E533" i="19"/>
  <c r="T525" i="19"/>
  <c r="E525" i="19"/>
  <c r="T517" i="19"/>
  <c r="E517" i="19"/>
  <c r="T509" i="19"/>
  <c r="E509" i="19"/>
  <c r="T501" i="19"/>
  <c r="E501" i="19"/>
  <c r="T493" i="19"/>
  <c r="E493" i="19"/>
  <c r="T485" i="19"/>
  <c r="E485" i="19"/>
  <c r="T477" i="19"/>
  <c r="E477" i="19"/>
  <c r="T469" i="19"/>
  <c r="E469" i="19"/>
  <c r="T461" i="19"/>
  <c r="E461" i="19"/>
  <c r="T453" i="19"/>
  <c r="E453" i="19"/>
  <c r="T445" i="19"/>
  <c r="E445" i="19"/>
  <c r="T437" i="19"/>
  <c r="E437" i="19"/>
  <c r="T429" i="19"/>
  <c r="E429" i="19"/>
  <c r="T421" i="19"/>
  <c r="E421" i="19"/>
  <c r="T413" i="19"/>
  <c r="E413" i="19"/>
  <c r="T405" i="19"/>
  <c r="E405" i="19"/>
  <c r="T397" i="19"/>
  <c r="E397" i="19"/>
  <c r="T389" i="19"/>
  <c r="E389" i="19"/>
  <c r="T381" i="19"/>
  <c r="E381" i="19"/>
  <c r="T373" i="19"/>
  <c r="E373" i="19"/>
  <c r="T365" i="19"/>
  <c r="E365" i="19"/>
  <c r="T357" i="19"/>
  <c r="E357" i="19"/>
  <c r="T349" i="19"/>
  <c r="E349" i="19"/>
  <c r="T341" i="19"/>
  <c r="E341" i="19"/>
  <c r="T333" i="19"/>
  <c r="E333" i="19"/>
  <c r="T325" i="19"/>
  <c r="E325" i="19"/>
  <c r="T317" i="19"/>
  <c r="E317" i="19"/>
  <c r="T309" i="19"/>
  <c r="E309" i="19"/>
  <c r="T301" i="19"/>
  <c r="E301" i="19"/>
  <c r="T293" i="19"/>
  <c r="E293" i="19"/>
  <c r="T285" i="19"/>
  <c r="E285" i="19"/>
  <c r="T277" i="19"/>
  <c r="E277" i="19"/>
  <c r="T269" i="19"/>
  <c r="E269" i="19"/>
  <c r="T261" i="19"/>
  <c r="E261" i="19"/>
  <c r="T253" i="19"/>
  <c r="E253" i="19"/>
  <c r="T245" i="19"/>
  <c r="E245" i="19"/>
  <c r="T237" i="19"/>
  <c r="E237" i="19"/>
  <c r="T229" i="19"/>
  <c r="E229" i="19"/>
  <c r="T221" i="19"/>
  <c r="E221" i="19"/>
  <c r="T213" i="19"/>
  <c r="E213" i="19"/>
  <c r="T205" i="19"/>
  <c r="E205" i="19"/>
  <c r="T197" i="19"/>
  <c r="E197" i="19"/>
  <c r="T189" i="19"/>
  <c r="E189" i="19"/>
  <c r="T181" i="19"/>
  <c r="E181" i="19"/>
  <c r="T173" i="19"/>
  <c r="E173" i="19"/>
  <c r="T165" i="19"/>
  <c r="E165" i="19"/>
  <c r="T157" i="19"/>
  <c r="E157" i="19"/>
  <c r="T149" i="19"/>
  <c r="E149" i="19"/>
  <c r="T141" i="19"/>
  <c r="E141" i="19"/>
  <c r="T133" i="19"/>
  <c r="E133" i="19"/>
  <c r="T125" i="19"/>
  <c r="E125" i="19"/>
  <c r="T117" i="19"/>
  <c r="E117" i="19"/>
  <c r="T109" i="19"/>
  <c r="E109" i="19"/>
  <c r="T101" i="19"/>
  <c r="E101" i="19"/>
  <c r="T93" i="19"/>
  <c r="E93" i="19"/>
  <c r="T85" i="19"/>
  <c r="E85" i="19"/>
  <c r="T77" i="19"/>
  <c r="E77" i="19"/>
  <c r="T69" i="19"/>
  <c r="E69" i="19"/>
  <c r="T61" i="19"/>
  <c r="E61" i="19"/>
  <c r="T53" i="19"/>
  <c r="E53" i="19"/>
  <c r="T45" i="19"/>
  <c r="E45" i="19"/>
  <c r="T37" i="19"/>
  <c r="E37" i="19"/>
  <c r="T29" i="19"/>
  <c r="E29" i="19"/>
  <c r="T21" i="19"/>
  <c r="E21" i="19"/>
  <c r="T13" i="19"/>
  <c r="E13" i="19"/>
  <c r="T5" i="19"/>
  <c r="E5" i="19"/>
  <c r="T1082" i="19"/>
  <c r="E1082" i="19"/>
  <c r="T1042" i="19"/>
  <c r="E1042" i="19"/>
  <c r="T994" i="19"/>
  <c r="E994" i="19"/>
  <c r="T938" i="19"/>
  <c r="E938" i="19"/>
  <c r="T874" i="19"/>
  <c r="E874" i="19"/>
  <c r="T818" i="19"/>
  <c r="E818" i="19"/>
  <c r="T754" i="19"/>
  <c r="E754" i="19"/>
  <c r="T682" i="19"/>
  <c r="E682" i="19"/>
  <c r="T642" i="19"/>
  <c r="E642" i="19"/>
  <c r="T602" i="19"/>
  <c r="E602" i="19"/>
  <c r="T562" i="19"/>
  <c r="E562" i="19"/>
  <c r="T506" i="19"/>
  <c r="E506" i="19"/>
  <c r="T450" i="19"/>
  <c r="E450" i="19"/>
  <c r="T402" i="19"/>
  <c r="E402" i="19"/>
  <c r="T346" i="19"/>
  <c r="E346" i="19"/>
  <c r="T290" i="19"/>
  <c r="E290" i="19"/>
  <c r="T242" i="19"/>
  <c r="E242" i="19"/>
  <c r="T186" i="19"/>
  <c r="E186" i="19"/>
  <c r="T138" i="19"/>
  <c r="E138" i="19"/>
  <c r="T58" i="19"/>
  <c r="E58" i="19"/>
  <c r="T1084" i="19"/>
  <c r="E1084" i="19"/>
  <c r="T1076" i="19"/>
  <c r="E1076" i="19"/>
  <c r="T1068" i="19"/>
  <c r="E1068" i="19"/>
  <c r="T1060" i="19"/>
  <c r="E1060" i="19"/>
  <c r="T1052" i="19"/>
  <c r="E1052" i="19"/>
  <c r="T1044" i="19"/>
  <c r="E1044" i="19"/>
  <c r="T1036" i="19"/>
  <c r="E1036" i="19"/>
  <c r="T1028" i="19"/>
  <c r="E1028" i="19"/>
  <c r="T1020" i="19"/>
  <c r="E1020" i="19"/>
  <c r="T1012" i="19"/>
  <c r="E1012" i="19"/>
  <c r="T1004" i="19"/>
  <c r="E1004" i="19"/>
  <c r="T996" i="19"/>
  <c r="E996" i="19"/>
  <c r="T988" i="19"/>
  <c r="E988" i="19"/>
  <c r="T980" i="19"/>
  <c r="E980" i="19"/>
  <c r="T972" i="19"/>
  <c r="E972" i="19"/>
  <c r="T964" i="19"/>
  <c r="E964" i="19"/>
  <c r="T956" i="19"/>
  <c r="E956" i="19"/>
  <c r="T948" i="19"/>
  <c r="E948" i="19"/>
  <c r="T940" i="19"/>
  <c r="E940" i="19"/>
  <c r="T932" i="19"/>
  <c r="E932" i="19"/>
  <c r="T924" i="19"/>
  <c r="E924" i="19"/>
  <c r="T916" i="19"/>
  <c r="E916" i="19"/>
  <c r="T908" i="19"/>
  <c r="E908" i="19"/>
  <c r="T900" i="19"/>
  <c r="E900" i="19"/>
  <c r="T892" i="19"/>
  <c r="E892" i="19"/>
  <c r="T884" i="19"/>
  <c r="E884" i="19"/>
  <c r="T876" i="19"/>
  <c r="E876" i="19"/>
  <c r="T868" i="19"/>
  <c r="E868" i="19"/>
  <c r="T860" i="19"/>
  <c r="E860" i="19"/>
  <c r="T852" i="19"/>
  <c r="E852" i="19"/>
  <c r="T844" i="19"/>
  <c r="E844" i="19"/>
  <c r="T836" i="19"/>
  <c r="E836" i="19"/>
  <c r="T828" i="19"/>
  <c r="E828" i="19"/>
  <c r="T820" i="19"/>
  <c r="E820" i="19"/>
  <c r="T812" i="19"/>
  <c r="E812" i="19"/>
  <c r="T804" i="19"/>
  <c r="E804" i="19"/>
  <c r="T796" i="19"/>
  <c r="E796" i="19"/>
  <c r="T788" i="19"/>
  <c r="E788" i="19"/>
  <c r="T780" i="19"/>
  <c r="E780" i="19"/>
  <c r="T772" i="19"/>
  <c r="E772" i="19"/>
  <c r="T764" i="19"/>
  <c r="E764" i="19"/>
  <c r="T756" i="19"/>
  <c r="E756" i="19"/>
  <c r="T748" i="19"/>
  <c r="E748" i="19"/>
  <c r="T740" i="19"/>
  <c r="E740" i="19"/>
  <c r="T732" i="19"/>
  <c r="E732" i="19"/>
  <c r="T724" i="19"/>
  <c r="E724" i="19"/>
  <c r="T716" i="19"/>
  <c r="E716" i="19"/>
  <c r="T708" i="19"/>
  <c r="E708" i="19"/>
  <c r="T700" i="19"/>
  <c r="E700" i="19"/>
  <c r="T692" i="19"/>
  <c r="E692" i="19"/>
  <c r="T684" i="19"/>
  <c r="E684" i="19"/>
  <c r="T676" i="19"/>
  <c r="E676" i="19"/>
  <c r="T668" i="19"/>
  <c r="E668" i="19"/>
  <c r="T660" i="19"/>
  <c r="E660" i="19"/>
  <c r="T652" i="19"/>
  <c r="E652" i="19"/>
  <c r="T644" i="19"/>
  <c r="E644" i="19"/>
  <c r="T636" i="19"/>
  <c r="E636" i="19"/>
  <c r="T628" i="19"/>
  <c r="E628" i="19"/>
  <c r="T620" i="19"/>
  <c r="E620" i="19"/>
  <c r="T612" i="19"/>
  <c r="E612" i="19"/>
  <c r="T604" i="19"/>
  <c r="E604" i="19"/>
  <c r="T596" i="19"/>
  <c r="E596" i="19"/>
  <c r="T588" i="19"/>
  <c r="E588" i="19"/>
  <c r="T580" i="19"/>
  <c r="E580" i="19"/>
  <c r="T572" i="19"/>
  <c r="E572" i="19"/>
  <c r="T564" i="19"/>
  <c r="E564" i="19"/>
  <c r="T556" i="19"/>
  <c r="E556" i="19"/>
  <c r="T548" i="19"/>
  <c r="E548" i="19"/>
  <c r="T540" i="19"/>
  <c r="E540" i="19"/>
  <c r="T532" i="19"/>
  <c r="E532" i="19"/>
  <c r="T524" i="19"/>
  <c r="E524" i="19"/>
  <c r="T516" i="19"/>
  <c r="E516" i="19"/>
  <c r="T508" i="19"/>
  <c r="E508" i="19"/>
  <c r="T500" i="19"/>
  <c r="E500" i="19"/>
  <c r="T492" i="19"/>
  <c r="E492" i="19"/>
  <c r="T484" i="19"/>
  <c r="E484" i="19"/>
  <c r="T476" i="19"/>
  <c r="E476" i="19"/>
  <c r="T468" i="19"/>
  <c r="E468" i="19"/>
  <c r="T460" i="19"/>
  <c r="E460" i="19"/>
  <c r="T452" i="19"/>
  <c r="E452" i="19"/>
  <c r="T444" i="19"/>
  <c r="E444" i="19"/>
  <c r="T436" i="19"/>
  <c r="E436" i="19"/>
  <c r="T428" i="19"/>
  <c r="E428" i="19"/>
  <c r="T420" i="19"/>
  <c r="E420" i="19"/>
  <c r="T412" i="19"/>
  <c r="E412" i="19"/>
  <c r="T404" i="19"/>
  <c r="E404" i="19"/>
  <c r="T396" i="19"/>
  <c r="E396" i="19"/>
  <c r="T388" i="19"/>
  <c r="E388" i="19"/>
  <c r="T380" i="19"/>
  <c r="E380" i="19"/>
  <c r="T372" i="19"/>
  <c r="E372" i="19"/>
  <c r="T364" i="19"/>
  <c r="E364" i="19"/>
  <c r="T356" i="19"/>
  <c r="E356" i="19"/>
  <c r="T348" i="19"/>
  <c r="E348" i="19"/>
  <c r="T340" i="19"/>
  <c r="E340" i="19"/>
  <c r="T332" i="19"/>
  <c r="E332" i="19"/>
  <c r="T324" i="19"/>
  <c r="E324" i="19"/>
  <c r="T316" i="19"/>
  <c r="E316" i="19"/>
  <c r="T308" i="19"/>
  <c r="E308" i="19"/>
  <c r="T300" i="19"/>
  <c r="E300" i="19"/>
  <c r="T292" i="19"/>
  <c r="E292" i="19"/>
  <c r="T284" i="19"/>
  <c r="E284" i="19"/>
  <c r="T276" i="19"/>
  <c r="E276" i="19"/>
  <c r="T268" i="19"/>
  <c r="E268" i="19"/>
  <c r="T260" i="19"/>
  <c r="E260" i="19"/>
  <c r="T252" i="19"/>
  <c r="E252" i="19"/>
  <c r="T244" i="19"/>
  <c r="E244" i="19"/>
  <c r="T236" i="19"/>
  <c r="E236" i="19"/>
  <c r="T228" i="19"/>
  <c r="E228" i="19"/>
  <c r="T220" i="19"/>
  <c r="E220" i="19"/>
  <c r="T212" i="19"/>
  <c r="E212" i="19"/>
  <c r="T204" i="19"/>
  <c r="E204" i="19"/>
  <c r="T196" i="19"/>
  <c r="E196" i="19"/>
  <c r="T188" i="19"/>
  <c r="E188" i="19"/>
  <c r="T180" i="19"/>
  <c r="E180" i="19"/>
  <c r="T172" i="19"/>
  <c r="E172" i="19"/>
  <c r="T164" i="19"/>
  <c r="E164" i="19"/>
  <c r="T156" i="19"/>
  <c r="E156" i="19"/>
  <c r="T148" i="19"/>
  <c r="E148" i="19"/>
  <c r="T140" i="19"/>
  <c r="E140" i="19"/>
  <c r="T132" i="19"/>
  <c r="E132" i="19"/>
  <c r="T124" i="19"/>
  <c r="E124" i="19"/>
  <c r="T116" i="19"/>
  <c r="E116" i="19"/>
  <c r="T108" i="19"/>
  <c r="E108" i="19"/>
  <c r="T100" i="19"/>
  <c r="E100" i="19"/>
  <c r="T92" i="19"/>
  <c r="E92" i="19"/>
  <c r="T84" i="19"/>
  <c r="E84" i="19"/>
  <c r="T76" i="19"/>
  <c r="E76" i="19"/>
  <c r="T68" i="19"/>
  <c r="E68" i="19"/>
  <c r="T60" i="19"/>
  <c r="E60" i="19"/>
  <c r="T52" i="19"/>
  <c r="E52" i="19"/>
  <c r="T44" i="19"/>
  <c r="E44" i="19"/>
  <c r="T36" i="19"/>
  <c r="E36" i="19"/>
  <c r="T28" i="19"/>
  <c r="E28" i="19"/>
  <c r="T20" i="19"/>
  <c r="E20" i="19"/>
  <c r="T12" i="19"/>
  <c r="E12" i="19"/>
  <c r="T4" i="19"/>
  <c r="E4" i="19"/>
  <c r="T1034" i="19"/>
  <c r="E1034" i="19"/>
  <c r="T978" i="19"/>
  <c r="E978" i="19"/>
  <c r="T922" i="19"/>
  <c r="E922" i="19"/>
  <c r="T882" i="19"/>
  <c r="E882" i="19"/>
  <c r="T826" i="19"/>
  <c r="E826" i="19"/>
  <c r="T770" i="19"/>
  <c r="E770" i="19"/>
  <c r="T714" i="19"/>
  <c r="E714" i="19"/>
  <c r="T658" i="19"/>
  <c r="E658" i="19"/>
  <c r="T586" i="19"/>
  <c r="E586" i="19"/>
  <c r="T538" i="19"/>
  <c r="E538" i="19"/>
  <c r="T490" i="19"/>
  <c r="E490" i="19"/>
  <c r="T426" i="19"/>
  <c r="E426" i="19"/>
  <c r="T370" i="19"/>
  <c r="E370" i="19"/>
  <c r="T322" i="19"/>
  <c r="E322" i="19"/>
  <c r="T274" i="19"/>
  <c r="E274" i="19"/>
  <c r="T226" i="19"/>
  <c r="E226" i="19"/>
  <c r="T178" i="19"/>
  <c r="E178" i="19"/>
  <c r="T130" i="19"/>
  <c r="E130" i="19"/>
  <c r="T42" i="19"/>
  <c r="E42" i="19"/>
  <c r="T1083" i="19"/>
  <c r="E1083" i="19"/>
  <c r="T1075" i="19"/>
  <c r="E1075" i="19"/>
  <c r="T1067" i="19"/>
  <c r="E1067" i="19"/>
  <c r="T1059" i="19"/>
  <c r="E1059" i="19"/>
  <c r="T1051" i="19"/>
  <c r="E1051" i="19"/>
  <c r="T1043" i="19"/>
  <c r="E1043" i="19"/>
  <c r="T1035" i="19"/>
  <c r="E1035" i="19"/>
  <c r="T1027" i="19"/>
  <c r="E1027" i="19"/>
  <c r="T1019" i="19"/>
  <c r="E1019" i="19"/>
  <c r="T1011" i="19"/>
  <c r="E1011" i="19"/>
  <c r="T1003" i="19"/>
  <c r="E1003" i="19"/>
  <c r="T995" i="19"/>
  <c r="E995" i="19"/>
  <c r="T987" i="19"/>
  <c r="E987" i="19"/>
  <c r="T979" i="19"/>
  <c r="E979" i="19"/>
  <c r="T971" i="19"/>
  <c r="E971" i="19"/>
  <c r="T963" i="19"/>
  <c r="E963" i="19"/>
  <c r="T955" i="19"/>
  <c r="E955" i="19"/>
  <c r="T947" i="19"/>
  <c r="E947" i="19"/>
  <c r="T939" i="19"/>
  <c r="E939" i="19"/>
  <c r="T931" i="19"/>
  <c r="E931" i="19"/>
  <c r="T923" i="19"/>
  <c r="E923" i="19"/>
  <c r="T915" i="19"/>
  <c r="E915" i="19"/>
  <c r="T907" i="19"/>
  <c r="E907" i="19"/>
  <c r="T899" i="19"/>
  <c r="E899" i="19"/>
  <c r="T891" i="19"/>
  <c r="E891" i="19"/>
  <c r="T883" i="19"/>
  <c r="E883" i="19"/>
  <c r="T875" i="19"/>
  <c r="E875" i="19"/>
  <c r="T867" i="19"/>
  <c r="E867" i="19"/>
  <c r="T859" i="19"/>
  <c r="E859" i="19"/>
  <c r="T851" i="19"/>
  <c r="E851" i="19"/>
  <c r="T843" i="19"/>
  <c r="E843" i="19"/>
  <c r="T835" i="19"/>
  <c r="E835" i="19"/>
  <c r="T827" i="19"/>
  <c r="E827" i="19"/>
  <c r="T819" i="19"/>
  <c r="E819" i="19"/>
  <c r="T811" i="19"/>
  <c r="E811" i="19"/>
  <c r="T803" i="19"/>
  <c r="E803" i="19"/>
  <c r="T795" i="19"/>
  <c r="E795" i="19"/>
  <c r="T787" i="19"/>
  <c r="E787" i="19"/>
  <c r="T779" i="19"/>
  <c r="E779" i="19"/>
  <c r="T771" i="19"/>
  <c r="E771" i="19"/>
  <c r="T763" i="19"/>
  <c r="E763" i="19"/>
  <c r="T755" i="19"/>
  <c r="E755" i="19"/>
  <c r="T747" i="19"/>
  <c r="E747" i="19"/>
  <c r="T739" i="19"/>
  <c r="E739" i="19"/>
  <c r="T731" i="19"/>
  <c r="E731" i="19"/>
  <c r="T723" i="19"/>
  <c r="E723" i="19"/>
  <c r="T715" i="19"/>
  <c r="E715" i="19"/>
  <c r="T707" i="19"/>
  <c r="E707" i="19"/>
  <c r="T699" i="19"/>
  <c r="E699" i="19"/>
  <c r="T691" i="19"/>
  <c r="E691" i="19"/>
  <c r="T683" i="19"/>
  <c r="E683" i="19"/>
  <c r="T675" i="19"/>
  <c r="E675" i="19"/>
  <c r="T667" i="19"/>
  <c r="E667" i="19"/>
  <c r="T659" i="19"/>
  <c r="E659" i="19"/>
  <c r="T651" i="19"/>
  <c r="E651" i="19"/>
  <c r="T643" i="19"/>
  <c r="E643" i="19"/>
  <c r="T635" i="19"/>
  <c r="E635" i="19"/>
  <c r="T627" i="19"/>
  <c r="E627" i="19"/>
  <c r="T619" i="19"/>
  <c r="E619" i="19"/>
  <c r="T611" i="19"/>
  <c r="E611" i="19"/>
  <c r="T603" i="19"/>
  <c r="E603" i="19"/>
  <c r="T595" i="19"/>
  <c r="E595" i="19"/>
  <c r="T587" i="19"/>
  <c r="E587" i="19"/>
  <c r="T579" i="19"/>
  <c r="E579" i="19"/>
  <c r="T571" i="19"/>
  <c r="E571" i="19"/>
  <c r="T563" i="19"/>
  <c r="E563" i="19"/>
  <c r="T555" i="19"/>
  <c r="E555" i="19"/>
  <c r="T547" i="19"/>
  <c r="E547" i="19"/>
  <c r="T539" i="19"/>
  <c r="E539" i="19"/>
  <c r="T531" i="19"/>
  <c r="E531" i="19"/>
  <c r="T523" i="19"/>
  <c r="E523" i="19"/>
  <c r="T515" i="19"/>
  <c r="E515" i="19"/>
  <c r="T507" i="19"/>
  <c r="E507" i="19"/>
  <c r="T499" i="19"/>
  <c r="E499" i="19"/>
  <c r="T491" i="19"/>
  <c r="E491" i="19"/>
  <c r="T483" i="19"/>
  <c r="E483" i="19"/>
  <c r="T475" i="19"/>
  <c r="E475" i="19"/>
  <c r="T467" i="19"/>
  <c r="E467" i="19"/>
  <c r="T459" i="19"/>
  <c r="E459" i="19"/>
  <c r="T451" i="19"/>
  <c r="E451" i="19"/>
  <c r="T443" i="19"/>
  <c r="E443" i="19"/>
  <c r="T435" i="19"/>
  <c r="E435" i="19"/>
  <c r="T427" i="19"/>
  <c r="E427" i="19"/>
  <c r="T419" i="19"/>
  <c r="E419" i="19"/>
  <c r="T411" i="19"/>
  <c r="E411" i="19"/>
  <c r="T403" i="19"/>
  <c r="E403" i="19"/>
  <c r="T395" i="19"/>
  <c r="E395" i="19"/>
  <c r="T387" i="19"/>
  <c r="E387" i="19"/>
  <c r="T379" i="19"/>
  <c r="E379" i="19"/>
  <c r="T371" i="19"/>
  <c r="E371" i="19"/>
  <c r="T363" i="19"/>
  <c r="E363" i="19"/>
  <c r="T355" i="19"/>
  <c r="E355" i="19"/>
  <c r="T347" i="19"/>
  <c r="E347" i="19"/>
  <c r="T339" i="19"/>
  <c r="E339" i="19"/>
  <c r="T331" i="19"/>
  <c r="E331" i="19"/>
  <c r="T323" i="19"/>
  <c r="E323" i="19"/>
  <c r="T315" i="19"/>
  <c r="E315" i="19"/>
  <c r="T307" i="19"/>
  <c r="E307" i="19"/>
  <c r="T299" i="19"/>
  <c r="E299" i="19"/>
  <c r="T291" i="19"/>
  <c r="E291" i="19"/>
  <c r="T283" i="19"/>
  <c r="E283" i="19"/>
  <c r="T275" i="19"/>
  <c r="E275" i="19"/>
  <c r="T267" i="19"/>
  <c r="E267" i="19"/>
  <c r="T259" i="19"/>
  <c r="E259" i="19"/>
  <c r="T251" i="19"/>
  <c r="E251" i="19"/>
  <c r="T243" i="19"/>
  <c r="E243" i="19"/>
  <c r="T235" i="19"/>
  <c r="E235" i="19"/>
  <c r="T227" i="19"/>
  <c r="E227" i="19"/>
  <c r="T219" i="19"/>
  <c r="E219" i="19"/>
  <c r="T211" i="19"/>
  <c r="E211" i="19"/>
  <c r="T203" i="19"/>
  <c r="E203" i="19"/>
  <c r="T195" i="19"/>
  <c r="E195" i="19"/>
  <c r="T187" i="19"/>
  <c r="E187" i="19"/>
  <c r="T179" i="19"/>
  <c r="E179" i="19"/>
  <c r="T171" i="19"/>
  <c r="E171" i="19"/>
  <c r="T163" i="19"/>
  <c r="E163" i="19"/>
  <c r="T155" i="19"/>
  <c r="E155" i="19"/>
  <c r="T147" i="19"/>
  <c r="E147" i="19"/>
  <c r="T139" i="19"/>
  <c r="E139" i="19"/>
  <c r="T131" i="19"/>
  <c r="E131" i="19"/>
  <c r="T123" i="19"/>
  <c r="E123" i="19"/>
  <c r="T115" i="19"/>
  <c r="E115" i="19"/>
  <c r="T107" i="19"/>
  <c r="E107" i="19"/>
  <c r="T99" i="19"/>
  <c r="E99" i="19"/>
  <c r="T91" i="19"/>
  <c r="E91" i="19"/>
  <c r="T83" i="19"/>
  <c r="E83" i="19"/>
  <c r="T75" i="19"/>
  <c r="E75" i="19"/>
  <c r="T67" i="19"/>
  <c r="E67" i="19"/>
  <c r="T59" i="19"/>
  <c r="E59" i="19"/>
  <c r="T51" i="19"/>
  <c r="E51" i="19"/>
  <c r="T43" i="19"/>
  <c r="E43" i="19"/>
  <c r="T35" i="19"/>
  <c r="E35" i="19"/>
  <c r="T27" i="19"/>
  <c r="E27" i="19"/>
  <c r="T19" i="19"/>
  <c r="E19" i="19"/>
  <c r="T11" i="19"/>
  <c r="E11" i="19"/>
  <c r="T3" i="19"/>
  <c r="E3" i="19"/>
  <c r="DS13" i="3"/>
  <c r="DS14" i="3"/>
  <c r="DS15" i="3"/>
  <c r="DS16" i="3"/>
  <c r="DS17" i="3"/>
  <c r="DS18" i="3"/>
  <c r="DS19" i="3"/>
  <c r="DS20" i="3"/>
  <c r="DS21" i="3"/>
  <c r="DS22" i="3"/>
  <c r="DS12" i="3"/>
  <c r="DT18" i="3"/>
  <c r="G50" i="22"/>
  <c r="E50" i="22"/>
  <c r="H39" i="22"/>
  <c r="C12" i="24"/>
  <c r="E20" i="10"/>
  <c r="CV521" i="3"/>
  <c r="F47" i="24"/>
  <c r="F45" i="24"/>
  <c r="F43" i="24"/>
  <c r="F41" i="24"/>
  <c r="F39" i="24"/>
  <c r="F37" i="24"/>
  <c r="F35" i="24"/>
  <c r="F33" i="24"/>
  <c r="F31" i="24"/>
  <c r="F29" i="24"/>
  <c r="F27" i="24"/>
  <c r="DV22" i="9" l="1"/>
  <c r="DU22" i="9"/>
  <c r="DT22" i="9"/>
  <c r="DS22" i="9"/>
  <c r="DV21" i="9"/>
  <c r="DU21" i="9"/>
  <c r="DT21" i="9"/>
  <c r="DS21" i="9"/>
  <c r="DV20" i="9"/>
  <c r="DU20" i="9"/>
  <c r="DT20" i="9"/>
  <c r="DS20" i="9"/>
  <c r="DV19" i="9"/>
  <c r="DU19" i="9"/>
  <c r="DT19" i="9"/>
  <c r="DS19" i="9"/>
  <c r="DV18" i="9"/>
  <c r="DU18" i="9"/>
  <c r="DT18" i="9"/>
  <c r="DS18" i="9"/>
  <c r="DV17" i="9"/>
  <c r="DU17" i="9"/>
  <c r="DT17" i="9"/>
  <c r="DS17" i="9"/>
  <c r="DV16" i="9"/>
  <c r="DU16" i="9"/>
  <c r="DT16" i="9"/>
  <c r="DS16" i="9"/>
  <c r="DV15" i="9"/>
  <c r="DU15" i="9"/>
  <c r="DT15" i="9"/>
  <c r="DS15" i="9"/>
  <c r="DV14" i="9"/>
  <c r="DU14" i="9"/>
  <c r="DT14" i="9"/>
  <c r="DS14" i="9"/>
  <c r="DV13" i="9"/>
  <c r="DU13" i="9"/>
  <c r="DT13" i="9"/>
  <c r="DS13" i="9"/>
  <c r="DU12" i="9"/>
  <c r="DT12" i="9"/>
  <c r="DS12" i="9"/>
  <c r="DT11" i="9"/>
  <c r="DS11" i="9"/>
  <c r="G48" i="25"/>
  <c r="G47" i="25"/>
  <c r="F47" i="25"/>
  <c r="G46" i="25"/>
  <c r="G45" i="25"/>
  <c r="F45" i="25"/>
  <c r="G44" i="25"/>
  <c r="G43" i="25"/>
  <c r="F43" i="25"/>
  <c r="G42" i="25"/>
  <c r="G41" i="25"/>
  <c r="F41" i="25"/>
  <c r="G40" i="25"/>
  <c r="G39" i="25"/>
  <c r="F39" i="25"/>
  <c r="G38" i="25"/>
  <c r="G37" i="25"/>
  <c r="F37" i="25"/>
  <c r="G36" i="25"/>
  <c r="G35" i="25"/>
  <c r="F35" i="25"/>
  <c r="G34" i="25"/>
  <c r="G33" i="25"/>
  <c r="F33" i="25"/>
  <c r="G32" i="25"/>
  <c r="G31" i="25"/>
  <c r="F31" i="25"/>
  <c r="G30" i="25"/>
  <c r="G29" i="25"/>
  <c r="F29" i="25"/>
  <c r="G28" i="25"/>
  <c r="G27" i="25"/>
  <c r="F27" i="25"/>
  <c r="C15" i="25"/>
  <c r="C12" i="25"/>
  <c r="C9" i="25"/>
  <c r="A20" i="10"/>
  <c r="G47" i="24"/>
  <c r="G45" i="24"/>
  <c r="G43" i="24"/>
  <c r="G41" i="24"/>
  <c r="G39" i="24"/>
  <c r="G38" i="24"/>
  <c r="G37" i="24"/>
  <c r="G36" i="24"/>
  <c r="G35" i="24"/>
  <c r="G33" i="24"/>
  <c r="G31" i="24"/>
  <c r="G48" i="24"/>
  <c r="G46" i="24"/>
  <c r="G44" i="24"/>
  <c r="G42" i="24"/>
  <c r="G40" i="24"/>
  <c r="G34" i="24"/>
  <c r="G32" i="24"/>
  <c r="G30" i="24"/>
  <c r="G29" i="24"/>
  <c r="G28" i="24"/>
  <c r="G27" i="24"/>
  <c r="DU8" i="9" l="1"/>
  <c r="DT8" i="9"/>
  <c r="DS8" i="9"/>
  <c r="B42" i="24" l="1"/>
  <c r="B28" i="24"/>
  <c r="B30" i="24"/>
  <c r="AX15" i="3"/>
  <c r="B36" i="24"/>
  <c r="B44" i="24"/>
  <c r="B46" i="24"/>
  <c r="B48" i="24"/>
  <c r="DU13" i="3"/>
  <c r="DU14" i="3"/>
  <c r="DU15" i="3"/>
  <c r="DU16" i="3"/>
  <c r="DU17" i="3"/>
  <c r="DU18" i="3"/>
  <c r="DU19" i="3"/>
  <c r="DU20" i="3"/>
  <c r="DU21" i="3"/>
  <c r="DU22" i="3"/>
  <c r="DU23" i="3"/>
  <c r="DU24" i="3"/>
  <c r="DU25" i="3"/>
  <c r="DU26" i="3"/>
  <c r="DU27" i="3"/>
  <c r="DU28" i="3"/>
  <c r="DU29" i="3"/>
  <c r="DU30" i="3"/>
  <c r="DU31" i="3"/>
  <c r="DU32" i="3"/>
  <c r="DU33" i="3"/>
  <c r="DU34" i="3"/>
  <c r="DU35" i="3"/>
  <c r="DU36" i="3"/>
  <c r="DU37" i="3"/>
  <c r="DU38" i="3"/>
  <c r="DU39" i="3"/>
  <c r="DU40" i="3"/>
  <c r="DU41" i="3"/>
  <c r="DU42" i="3"/>
  <c r="DU43" i="3"/>
  <c r="DU44" i="3"/>
  <c r="DU45" i="3"/>
  <c r="DU46" i="3"/>
  <c r="DU47" i="3"/>
  <c r="DU48" i="3"/>
  <c r="DU49" i="3"/>
  <c r="DU50" i="3"/>
  <c r="DU51" i="3"/>
  <c r="DU52" i="3"/>
  <c r="DU53" i="3"/>
  <c r="DU54" i="3"/>
  <c r="DU55" i="3"/>
  <c r="DU56" i="3"/>
  <c r="DU57" i="3"/>
  <c r="DU58" i="3"/>
  <c r="DU59" i="3"/>
  <c r="DU60" i="3"/>
  <c r="DU61" i="3"/>
  <c r="DU62" i="3"/>
  <c r="DU63" i="3"/>
  <c r="DU64" i="3"/>
  <c r="DU65" i="3"/>
  <c r="DU66" i="3"/>
  <c r="DU67" i="3"/>
  <c r="DU68" i="3"/>
  <c r="DU69" i="3"/>
  <c r="DU70" i="3"/>
  <c r="DU71" i="3"/>
  <c r="DU72" i="3"/>
  <c r="DU73" i="3"/>
  <c r="DU74" i="3"/>
  <c r="DU75" i="3"/>
  <c r="DU76" i="3"/>
  <c r="DU77" i="3"/>
  <c r="DU78" i="3"/>
  <c r="DU79" i="3"/>
  <c r="DU80" i="3"/>
  <c r="DU81" i="3"/>
  <c r="DU82" i="3"/>
  <c r="DU83" i="3"/>
  <c r="DU84" i="3"/>
  <c r="DU85" i="3"/>
  <c r="DU86" i="3"/>
  <c r="DU87" i="3"/>
  <c r="DU88" i="3"/>
  <c r="DU89" i="3"/>
  <c r="DU90" i="3"/>
  <c r="DU91" i="3"/>
  <c r="DU92" i="3"/>
  <c r="DU93" i="3"/>
  <c r="DU94" i="3"/>
  <c r="DU95" i="3"/>
  <c r="DU96" i="3"/>
  <c r="DU97" i="3"/>
  <c r="DU98" i="3"/>
  <c r="DU99" i="3"/>
  <c r="DU100" i="3"/>
  <c r="DU101" i="3"/>
  <c r="DU102" i="3"/>
  <c r="DU103" i="3"/>
  <c r="DU104" i="3"/>
  <c r="DU105" i="3"/>
  <c r="DU106" i="3"/>
  <c r="DU107" i="3"/>
  <c r="DU108" i="3"/>
  <c r="DU109" i="3"/>
  <c r="DU110" i="3"/>
  <c r="DU111" i="3"/>
  <c r="DU112" i="3"/>
  <c r="DU113" i="3"/>
  <c r="DU114" i="3"/>
  <c r="DU115" i="3"/>
  <c r="DU116" i="3"/>
  <c r="DU117" i="3"/>
  <c r="DU118" i="3"/>
  <c r="DU119" i="3"/>
  <c r="DU120" i="3"/>
  <c r="DU121" i="3"/>
  <c r="DU122" i="3"/>
  <c r="DU123" i="3"/>
  <c r="DU124" i="3"/>
  <c r="DU125" i="3"/>
  <c r="DU126" i="3"/>
  <c r="DU127" i="3"/>
  <c r="DU128" i="3"/>
  <c r="DU129" i="3"/>
  <c r="DU130" i="3"/>
  <c r="DU131" i="3"/>
  <c r="DU132" i="3"/>
  <c r="DU133" i="3"/>
  <c r="DU134" i="3"/>
  <c r="DU135" i="3"/>
  <c r="DU136" i="3"/>
  <c r="DU137" i="3"/>
  <c r="DU138" i="3"/>
  <c r="DU139" i="3"/>
  <c r="DU140" i="3"/>
  <c r="DU141" i="3"/>
  <c r="DU142" i="3"/>
  <c r="DU143" i="3"/>
  <c r="DU144" i="3"/>
  <c r="DU145" i="3"/>
  <c r="DU146" i="3"/>
  <c r="DU147" i="3"/>
  <c r="DU148" i="3"/>
  <c r="DU149" i="3"/>
  <c r="DU150" i="3"/>
  <c r="DU151" i="3"/>
  <c r="DU152" i="3"/>
  <c r="DU153" i="3"/>
  <c r="DU154" i="3"/>
  <c r="DU155" i="3"/>
  <c r="DU156" i="3"/>
  <c r="DU157" i="3"/>
  <c r="DU158" i="3"/>
  <c r="DU159" i="3"/>
  <c r="DU160" i="3"/>
  <c r="DU161" i="3"/>
  <c r="DU162" i="3"/>
  <c r="DU163" i="3"/>
  <c r="DU164" i="3"/>
  <c r="DU165" i="3"/>
  <c r="DU166" i="3"/>
  <c r="DU167" i="3"/>
  <c r="DU168" i="3"/>
  <c r="DU169" i="3"/>
  <c r="DU170" i="3"/>
  <c r="DU171" i="3"/>
  <c r="DU172" i="3"/>
  <c r="DU173" i="3"/>
  <c r="DU174" i="3"/>
  <c r="DU175" i="3"/>
  <c r="DU176" i="3"/>
  <c r="DU177" i="3"/>
  <c r="DU178" i="3"/>
  <c r="DU179" i="3"/>
  <c r="DU180" i="3"/>
  <c r="DU181" i="3"/>
  <c r="DU182" i="3"/>
  <c r="DU183" i="3"/>
  <c r="DU184" i="3"/>
  <c r="DU185" i="3"/>
  <c r="DU186" i="3"/>
  <c r="DU187" i="3"/>
  <c r="DU188" i="3"/>
  <c r="DU189" i="3"/>
  <c r="DU190" i="3"/>
  <c r="DU191" i="3"/>
  <c r="DU192" i="3"/>
  <c r="DU193" i="3"/>
  <c r="DU194" i="3"/>
  <c r="DU195" i="3"/>
  <c r="DU196" i="3"/>
  <c r="DU197" i="3"/>
  <c r="DU198" i="3"/>
  <c r="DU199" i="3"/>
  <c r="DU200" i="3"/>
  <c r="DU201" i="3"/>
  <c r="DU202" i="3"/>
  <c r="DU203" i="3"/>
  <c r="DU204" i="3"/>
  <c r="DU205" i="3"/>
  <c r="DU206" i="3"/>
  <c r="DU207" i="3"/>
  <c r="DU208" i="3"/>
  <c r="DU209" i="3"/>
  <c r="DU210" i="3"/>
  <c r="DU211" i="3"/>
  <c r="DU212" i="3"/>
  <c r="DU213" i="3"/>
  <c r="DU214" i="3"/>
  <c r="DU215" i="3"/>
  <c r="DU216" i="3"/>
  <c r="DU217" i="3"/>
  <c r="DU218" i="3"/>
  <c r="DU219" i="3"/>
  <c r="DU220" i="3"/>
  <c r="DU221" i="3"/>
  <c r="DU222" i="3"/>
  <c r="DU223" i="3"/>
  <c r="DU224" i="3"/>
  <c r="DU225" i="3"/>
  <c r="DU226" i="3"/>
  <c r="DU227" i="3"/>
  <c r="DU228" i="3"/>
  <c r="DU229" i="3"/>
  <c r="DU230" i="3"/>
  <c r="DU231" i="3"/>
  <c r="DU232" i="3"/>
  <c r="DU233" i="3"/>
  <c r="DU234" i="3"/>
  <c r="DU235" i="3"/>
  <c r="DU236" i="3"/>
  <c r="DU237" i="3"/>
  <c r="DU238" i="3"/>
  <c r="DU239" i="3"/>
  <c r="DU240" i="3"/>
  <c r="DU241" i="3"/>
  <c r="DU242" i="3"/>
  <c r="DU243" i="3"/>
  <c r="DU244" i="3"/>
  <c r="DU245" i="3"/>
  <c r="DU246" i="3"/>
  <c r="DU247" i="3"/>
  <c r="DU248" i="3"/>
  <c r="DU249" i="3"/>
  <c r="DU250" i="3"/>
  <c r="DU251" i="3"/>
  <c r="DU252" i="3"/>
  <c r="DU253" i="3"/>
  <c r="DU254" i="3"/>
  <c r="DU255" i="3"/>
  <c r="DU256" i="3"/>
  <c r="DU257" i="3"/>
  <c r="DU258" i="3"/>
  <c r="DU259" i="3"/>
  <c r="DU260" i="3"/>
  <c r="DU261" i="3"/>
  <c r="DU262" i="3"/>
  <c r="DU263" i="3"/>
  <c r="DU264" i="3"/>
  <c r="DU265" i="3"/>
  <c r="DU266" i="3"/>
  <c r="DU267" i="3"/>
  <c r="DU268" i="3"/>
  <c r="DU269" i="3"/>
  <c r="DU270" i="3"/>
  <c r="DU271" i="3"/>
  <c r="DU272" i="3"/>
  <c r="DU273" i="3"/>
  <c r="DU274" i="3"/>
  <c r="DU275" i="3"/>
  <c r="DU276" i="3"/>
  <c r="DU277" i="3"/>
  <c r="DU278" i="3"/>
  <c r="DU279" i="3"/>
  <c r="DU280" i="3"/>
  <c r="DU281" i="3"/>
  <c r="DU282" i="3"/>
  <c r="DU283" i="3"/>
  <c r="DU284" i="3"/>
  <c r="DU285" i="3"/>
  <c r="DU286" i="3"/>
  <c r="DU287" i="3"/>
  <c r="DU288" i="3"/>
  <c r="DU289" i="3"/>
  <c r="DU290" i="3"/>
  <c r="DU291" i="3"/>
  <c r="DU292" i="3"/>
  <c r="DU293" i="3"/>
  <c r="DU294" i="3"/>
  <c r="DU295" i="3"/>
  <c r="DU296" i="3"/>
  <c r="DU297" i="3"/>
  <c r="DU298" i="3"/>
  <c r="DU299" i="3"/>
  <c r="DU300" i="3"/>
  <c r="DU301" i="3"/>
  <c r="DU302" i="3"/>
  <c r="DU303" i="3"/>
  <c r="DU304" i="3"/>
  <c r="DU305" i="3"/>
  <c r="DU306" i="3"/>
  <c r="DU307" i="3"/>
  <c r="DU308" i="3"/>
  <c r="DU309" i="3"/>
  <c r="DU310" i="3"/>
  <c r="DU311" i="3"/>
  <c r="DU312" i="3"/>
  <c r="DU313" i="3"/>
  <c r="DU314" i="3"/>
  <c r="DU315" i="3"/>
  <c r="DU316" i="3"/>
  <c r="DU317" i="3"/>
  <c r="DU318" i="3"/>
  <c r="DU319" i="3"/>
  <c r="DU320" i="3"/>
  <c r="DU321" i="3"/>
  <c r="DU322" i="3"/>
  <c r="DU323" i="3"/>
  <c r="DU324" i="3"/>
  <c r="DU325" i="3"/>
  <c r="DU326" i="3"/>
  <c r="DU327" i="3"/>
  <c r="DU328" i="3"/>
  <c r="DU329" i="3"/>
  <c r="DU330" i="3"/>
  <c r="DU331" i="3"/>
  <c r="DU332" i="3"/>
  <c r="DU333" i="3"/>
  <c r="DU334" i="3"/>
  <c r="DU335" i="3"/>
  <c r="DU336" i="3"/>
  <c r="DU337" i="3"/>
  <c r="DU338" i="3"/>
  <c r="DU339" i="3"/>
  <c r="DU340" i="3"/>
  <c r="DU341" i="3"/>
  <c r="DU342" i="3"/>
  <c r="DU343" i="3"/>
  <c r="DU344" i="3"/>
  <c r="DU345" i="3"/>
  <c r="DU346" i="3"/>
  <c r="DU347" i="3"/>
  <c r="DU348" i="3"/>
  <c r="DU349" i="3"/>
  <c r="DU350" i="3"/>
  <c r="DU351" i="3"/>
  <c r="DU352" i="3"/>
  <c r="DU353" i="3"/>
  <c r="DU354" i="3"/>
  <c r="DU355" i="3"/>
  <c r="DU356" i="3"/>
  <c r="DU357" i="3"/>
  <c r="DU358" i="3"/>
  <c r="DU359" i="3"/>
  <c r="DU360" i="3"/>
  <c r="DU361" i="3"/>
  <c r="DU362" i="3"/>
  <c r="DU363" i="3"/>
  <c r="DU364" i="3"/>
  <c r="DU365" i="3"/>
  <c r="DU366" i="3"/>
  <c r="DU367" i="3"/>
  <c r="DU368" i="3"/>
  <c r="DU369" i="3"/>
  <c r="DU370" i="3"/>
  <c r="DU371" i="3"/>
  <c r="DU372" i="3"/>
  <c r="DU373" i="3"/>
  <c r="DU374" i="3"/>
  <c r="DU375" i="3"/>
  <c r="DU376" i="3"/>
  <c r="DU377" i="3"/>
  <c r="DU378" i="3"/>
  <c r="DU379" i="3"/>
  <c r="DU380" i="3"/>
  <c r="DU381" i="3"/>
  <c r="DU382" i="3"/>
  <c r="DU383" i="3"/>
  <c r="DU384" i="3"/>
  <c r="DU385" i="3"/>
  <c r="DU386" i="3"/>
  <c r="DU387" i="3"/>
  <c r="DU388" i="3"/>
  <c r="DU389" i="3"/>
  <c r="DU390" i="3"/>
  <c r="DU391" i="3"/>
  <c r="DU392" i="3"/>
  <c r="DU393" i="3"/>
  <c r="DU394" i="3"/>
  <c r="DU395" i="3"/>
  <c r="DU396" i="3"/>
  <c r="DU397" i="3"/>
  <c r="DU398" i="3"/>
  <c r="DU399" i="3"/>
  <c r="DU400" i="3"/>
  <c r="DU401" i="3"/>
  <c r="DU402" i="3"/>
  <c r="DU403" i="3"/>
  <c r="DU404" i="3"/>
  <c r="DU405" i="3"/>
  <c r="DU406" i="3"/>
  <c r="DU407" i="3"/>
  <c r="DU408" i="3"/>
  <c r="DU409" i="3"/>
  <c r="DU410" i="3"/>
  <c r="DU411" i="3"/>
  <c r="DU412" i="3"/>
  <c r="DU413" i="3"/>
  <c r="DU414" i="3"/>
  <c r="DU415" i="3"/>
  <c r="DU416" i="3"/>
  <c r="DU417" i="3"/>
  <c r="DU418" i="3"/>
  <c r="DU419" i="3"/>
  <c r="DU420" i="3"/>
  <c r="DU421" i="3"/>
  <c r="DU422" i="3"/>
  <c r="DU423" i="3"/>
  <c r="DU424" i="3"/>
  <c r="DU425" i="3"/>
  <c r="DU426" i="3"/>
  <c r="DU427" i="3"/>
  <c r="DU428" i="3"/>
  <c r="DU429" i="3"/>
  <c r="DU430" i="3"/>
  <c r="DU431" i="3"/>
  <c r="DU432" i="3"/>
  <c r="DU433" i="3"/>
  <c r="DU434" i="3"/>
  <c r="DU435" i="3"/>
  <c r="DU436" i="3"/>
  <c r="DU437" i="3"/>
  <c r="DU438" i="3"/>
  <c r="DU439" i="3"/>
  <c r="DU440" i="3"/>
  <c r="DU441" i="3"/>
  <c r="DU442" i="3"/>
  <c r="DU443" i="3"/>
  <c r="DU444" i="3"/>
  <c r="DU445" i="3"/>
  <c r="DU446" i="3"/>
  <c r="DU447" i="3"/>
  <c r="DU448" i="3"/>
  <c r="DU449" i="3"/>
  <c r="DU450" i="3"/>
  <c r="DU451" i="3"/>
  <c r="DU452" i="3"/>
  <c r="DU453" i="3"/>
  <c r="DU454" i="3"/>
  <c r="DU455" i="3"/>
  <c r="DU456" i="3"/>
  <c r="DU457" i="3"/>
  <c r="DU458" i="3"/>
  <c r="DU459" i="3"/>
  <c r="DU460" i="3"/>
  <c r="DU461" i="3"/>
  <c r="DU462" i="3"/>
  <c r="DU463" i="3"/>
  <c r="DU464" i="3"/>
  <c r="DU465" i="3"/>
  <c r="DU466" i="3"/>
  <c r="DU467" i="3"/>
  <c r="DU468" i="3"/>
  <c r="DU469" i="3"/>
  <c r="DU470" i="3"/>
  <c r="DU471" i="3"/>
  <c r="DU472" i="3"/>
  <c r="DU473" i="3"/>
  <c r="DU474" i="3"/>
  <c r="DU475" i="3"/>
  <c r="DU476" i="3"/>
  <c r="DU477" i="3"/>
  <c r="DU478" i="3"/>
  <c r="DU479" i="3"/>
  <c r="DU480" i="3"/>
  <c r="DU481" i="3"/>
  <c r="DU482" i="3"/>
  <c r="DU483" i="3"/>
  <c r="DU484" i="3"/>
  <c r="DU485" i="3"/>
  <c r="DU486" i="3"/>
  <c r="DU487" i="3"/>
  <c r="DU488" i="3"/>
  <c r="DU489" i="3"/>
  <c r="DU490" i="3"/>
  <c r="DU491" i="3"/>
  <c r="DU492" i="3"/>
  <c r="DU493" i="3"/>
  <c r="DU494" i="3"/>
  <c r="DU495" i="3"/>
  <c r="DU496" i="3"/>
  <c r="DU497" i="3"/>
  <c r="DU498" i="3"/>
  <c r="DU499" i="3"/>
  <c r="DU500" i="3"/>
  <c r="DU501" i="3"/>
  <c r="DU502" i="3"/>
  <c r="DU503" i="3"/>
  <c r="DU504" i="3"/>
  <c r="DU505" i="3"/>
  <c r="DU506" i="3"/>
  <c r="DU507" i="3"/>
  <c r="DU508" i="3"/>
  <c r="DU509" i="3"/>
  <c r="DU510" i="3"/>
  <c r="DU511" i="3"/>
  <c r="DU512" i="3"/>
  <c r="DU513" i="3"/>
  <c r="DU514" i="3"/>
  <c r="DU515" i="3"/>
  <c r="DU516" i="3"/>
  <c r="DU517" i="3"/>
  <c r="DU518" i="3"/>
  <c r="DU519" i="3"/>
  <c r="DU520" i="3"/>
  <c r="DU521" i="3"/>
  <c r="DU522" i="3"/>
  <c r="DU523" i="3"/>
  <c r="DU524" i="3"/>
  <c r="DU525" i="3"/>
  <c r="DU526" i="3"/>
  <c r="DU527" i="3"/>
  <c r="DU528" i="3"/>
  <c r="DU529" i="3"/>
  <c r="DU530" i="3"/>
  <c r="DU531" i="3"/>
  <c r="DU532" i="3"/>
  <c r="DU533" i="3"/>
  <c r="DU534" i="3"/>
  <c r="DU535" i="3"/>
  <c r="DU536" i="3"/>
  <c r="DU537" i="3"/>
  <c r="DU538" i="3"/>
  <c r="DU539" i="3"/>
  <c r="DU540" i="3"/>
  <c r="DU541" i="3"/>
  <c r="DU542" i="3"/>
  <c r="DU543" i="3"/>
  <c r="DU544" i="3"/>
  <c r="DU545" i="3"/>
  <c r="DU546" i="3"/>
  <c r="DU547" i="3"/>
  <c r="DU548" i="3"/>
  <c r="DU549" i="3"/>
  <c r="DU550" i="3"/>
  <c r="DU551" i="3"/>
  <c r="DU552" i="3"/>
  <c r="DU553" i="3"/>
  <c r="DU554" i="3"/>
  <c r="DU555" i="3"/>
  <c r="DU556" i="3"/>
  <c r="DU557" i="3"/>
  <c r="DU558" i="3"/>
  <c r="DU559" i="3"/>
  <c r="DU560" i="3"/>
  <c r="DU561" i="3"/>
  <c r="DU562" i="3"/>
  <c r="DU563" i="3"/>
  <c r="DU564" i="3"/>
  <c r="DU565" i="3"/>
  <c r="DU566" i="3"/>
  <c r="DU567" i="3"/>
  <c r="DU568" i="3"/>
  <c r="DU569" i="3"/>
  <c r="DU570" i="3"/>
  <c r="DU571" i="3"/>
  <c r="DU572" i="3"/>
  <c r="DU573" i="3"/>
  <c r="DU574" i="3"/>
  <c r="DU575" i="3"/>
  <c r="DU576" i="3"/>
  <c r="DU577" i="3"/>
  <c r="DU578" i="3"/>
  <c r="DU579" i="3"/>
  <c r="DU580" i="3"/>
  <c r="DU12" i="3"/>
  <c r="DT13" i="3"/>
  <c r="DT14" i="3"/>
  <c r="DT15" i="3"/>
  <c r="DT16" i="3"/>
  <c r="DT17" i="3"/>
  <c r="DT19" i="3"/>
  <c r="DT20" i="3"/>
  <c r="DT21" i="3"/>
  <c r="DT22" i="3"/>
  <c r="DT12" i="3"/>
  <c r="DT461" i="3"/>
  <c r="DT460" i="3"/>
  <c r="DT459" i="3"/>
  <c r="DT458" i="3"/>
  <c r="DT457" i="3"/>
  <c r="DT456" i="3"/>
  <c r="DT455" i="3"/>
  <c r="DT454" i="3"/>
  <c r="DT453" i="3"/>
  <c r="DT452" i="3"/>
  <c r="DT451" i="3"/>
  <c r="DT450" i="3"/>
  <c r="DT449" i="3"/>
  <c r="DT448" i="3"/>
  <c r="DT447" i="3"/>
  <c r="DT446" i="3"/>
  <c r="DT445" i="3"/>
  <c r="DT444" i="3"/>
  <c r="DT443" i="3"/>
  <c r="DT442" i="3"/>
  <c r="DT441" i="3"/>
  <c r="DT440" i="3"/>
  <c r="DT439" i="3"/>
  <c r="DT438" i="3"/>
  <c r="DT437" i="3"/>
  <c r="DT436" i="3"/>
  <c r="DT435" i="3"/>
  <c r="DT434" i="3"/>
  <c r="DT433" i="3"/>
  <c r="DT432" i="3"/>
  <c r="DT431" i="3"/>
  <c r="DT430" i="3"/>
  <c r="DT429" i="3"/>
  <c r="DT428" i="3"/>
  <c r="DT427" i="3"/>
  <c r="DT426" i="3"/>
  <c r="DT425" i="3"/>
  <c r="DT424" i="3"/>
  <c r="DT423" i="3"/>
  <c r="DT422" i="3"/>
  <c r="DT421" i="3"/>
  <c r="DT420" i="3"/>
  <c r="DT419" i="3"/>
  <c r="DT418" i="3"/>
  <c r="DT417" i="3"/>
  <c r="DT416" i="3"/>
  <c r="DT415" i="3"/>
  <c r="DT414" i="3"/>
  <c r="DT413" i="3"/>
  <c r="DT412" i="3"/>
  <c r="DT411" i="3"/>
  <c r="DT410" i="3"/>
  <c r="DT409" i="3"/>
  <c r="DT408" i="3"/>
  <c r="DT407" i="3"/>
  <c r="DT406" i="3"/>
  <c r="DT405" i="3"/>
  <c r="DT404" i="3"/>
  <c r="DT403" i="3"/>
  <c r="DT402" i="3"/>
  <c r="DT401" i="3"/>
  <c r="DT400" i="3"/>
  <c r="DT399" i="3"/>
  <c r="DT398" i="3"/>
  <c r="DT397" i="3"/>
  <c r="DT396" i="3"/>
  <c r="DT395" i="3"/>
  <c r="DT394" i="3"/>
  <c r="DT393" i="3"/>
  <c r="DT392" i="3"/>
  <c r="DT391" i="3"/>
  <c r="DT390" i="3"/>
  <c r="DT389" i="3"/>
  <c r="DT388" i="3"/>
  <c r="DT387" i="3"/>
  <c r="DT386" i="3"/>
  <c r="DT385" i="3"/>
  <c r="DT384" i="3"/>
  <c r="DT383" i="3"/>
  <c r="DT382" i="3"/>
  <c r="DT381" i="3"/>
  <c r="DT380" i="3"/>
  <c r="DT379" i="3"/>
  <c r="DT378" i="3"/>
  <c r="DT377" i="3"/>
  <c r="DT376" i="3"/>
  <c r="DT375" i="3"/>
  <c r="DT374" i="3"/>
  <c r="DT373" i="3"/>
  <c r="DT372" i="3"/>
  <c r="DT371" i="3"/>
  <c r="DT370" i="3"/>
  <c r="DT369" i="3"/>
  <c r="DT368" i="3"/>
  <c r="DT367" i="3"/>
  <c r="DT366" i="3"/>
  <c r="DT365" i="3"/>
  <c r="DT364" i="3"/>
  <c r="DT363" i="3"/>
  <c r="DT362" i="3"/>
  <c r="DT361" i="3"/>
  <c r="DT360" i="3"/>
  <c r="DT359" i="3"/>
  <c r="DT358" i="3"/>
  <c r="DT357" i="3"/>
  <c r="DT356" i="3"/>
  <c r="DT355" i="3"/>
  <c r="DT354" i="3"/>
  <c r="DT353" i="3"/>
  <c r="DT352" i="3"/>
  <c r="DT351" i="3"/>
  <c r="DT350" i="3"/>
  <c r="DT349" i="3"/>
  <c r="DT348" i="3"/>
  <c r="DT347" i="3"/>
  <c r="DT346" i="3"/>
  <c r="DT345" i="3"/>
  <c r="DT344" i="3"/>
  <c r="DT343" i="3"/>
  <c r="DT342" i="3"/>
  <c r="DT341" i="3"/>
  <c r="DT340" i="3"/>
  <c r="DT339" i="3"/>
  <c r="DT338" i="3"/>
  <c r="DT337" i="3"/>
  <c r="DT336" i="3"/>
  <c r="DT335" i="3"/>
  <c r="DT334" i="3"/>
  <c r="DT333" i="3"/>
  <c r="DT332" i="3"/>
  <c r="DT331" i="3"/>
  <c r="DT330" i="3"/>
  <c r="DT329" i="3"/>
  <c r="DT328" i="3"/>
  <c r="DT327" i="3"/>
  <c r="DT326" i="3"/>
  <c r="DT325" i="3"/>
  <c r="DT324" i="3"/>
  <c r="DT323" i="3"/>
  <c r="DT322" i="3"/>
  <c r="DT321" i="3"/>
  <c r="DT320" i="3"/>
  <c r="DT319" i="3"/>
  <c r="DT318" i="3"/>
  <c r="DT317" i="3"/>
  <c r="DT316" i="3"/>
  <c r="DT315" i="3"/>
  <c r="DT314" i="3"/>
  <c r="DT313" i="3"/>
  <c r="DT312" i="3"/>
  <c r="DT311" i="3"/>
  <c r="DT310" i="3"/>
  <c r="DT309" i="3"/>
  <c r="DT308" i="3"/>
  <c r="DT307" i="3"/>
  <c r="DT306" i="3"/>
  <c r="DT305" i="3"/>
  <c r="DT304" i="3"/>
  <c r="DT303" i="3"/>
  <c r="DT302" i="3"/>
  <c r="DT301" i="3"/>
  <c r="DT300" i="3"/>
  <c r="DT299" i="3"/>
  <c r="DT298" i="3"/>
  <c r="DT297" i="3"/>
  <c r="DT296" i="3"/>
  <c r="DT295" i="3"/>
  <c r="DT294" i="3"/>
  <c r="DT293" i="3"/>
  <c r="DT292" i="3"/>
  <c r="DT291" i="3"/>
  <c r="DT290" i="3"/>
  <c r="DT289" i="3"/>
  <c r="DT288" i="3"/>
  <c r="DT287" i="3"/>
  <c r="DT286" i="3"/>
  <c r="DT285" i="3"/>
  <c r="DT284" i="3"/>
  <c r="DT283" i="3"/>
  <c r="DT282" i="3"/>
  <c r="DT281" i="3"/>
  <c r="DT280" i="3"/>
  <c r="DT279" i="3"/>
  <c r="DT278" i="3"/>
  <c r="DT277" i="3"/>
  <c r="DT276" i="3"/>
  <c r="DT275" i="3"/>
  <c r="DT274" i="3"/>
  <c r="DT273" i="3"/>
  <c r="DT272" i="3"/>
  <c r="DT271" i="3"/>
  <c r="DT270" i="3"/>
  <c r="DT269" i="3"/>
  <c r="DT268" i="3"/>
  <c r="DT267" i="3"/>
  <c r="DT266" i="3"/>
  <c r="DT265" i="3"/>
  <c r="DT264" i="3"/>
  <c r="DT263" i="3"/>
  <c r="DT262" i="3"/>
  <c r="DT261" i="3"/>
  <c r="DT260" i="3"/>
  <c r="DT259" i="3"/>
  <c r="DT258" i="3"/>
  <c r="DT257" i="3"/>
  <c r="DT256" i="3"/>
  <c r="DT255" i="3"/>
  <c r="DT254" i="3"/>
  <c r="DT253" i="3"/>
  <c r="DT252" i="3"/>
  <c r="DT251" i="3"/>
  <c r="DT250" i="3"/>
  <c r="DT249" i="3"/>
  <c r="DT248" i="3"/>
  <c r="DT247" i="3"/>
  <c r="DT246" i="3"/>
  <c r="DT245" i="3"/>
  <c r="DT244" i="3"/>
  <c r="DT243" i="3"/>
  <c r="DT242" i="3"/>
  <c r="DT241" i="3"/>
  <c r="DT240" i="3"/>
  <c r="DT239" i="3"/>
  <c r="DT238" i="3"/>
  <c r="DT237" i="3"/>
  <c r="DT236" i="3"/>
  <c r="DT235" i="3"/>
  <c r="DT234" i="3"/>
  <c r="DT233" i="3"/>
  <c r="DT232" i="3"/>
  <c r="DT231" i="3"/>
  <c r="DT230" i="3"/>
  <c r="DT229" i="3"/>
  <c r="DT228" i="3"/>
  <c r="DT227" i="3"/>
  <c r="DT226" i="3"/>
  <c r="DT225" i="3"/>
  <c r="DT224" i="3"/>
  <c r="DT223" i="3"/>
  <c r="DT222" i="3"/>
  <c r="DT221" i="3"/>
  <c r="DT220" i="3"/>
  <c r="DT219" i="3"/>
  <c r="DT218" i="3"/>
  <c r="DT217" i="3"/>
  <c r="DT216" i="3"/>
  <c r="DT215" i="3"/>
  <c r="DT214" i="3"/>
  <c r="DT213" i="3"/>
  <c r="DT212" i="3"/>
  <c r="DT211" i="3"/>
  <c r="DT210" i="3"/>
  <c r="DT209" i="3"/>
  <c r="DT208" i="3"/>
  <c r="DT207" i="3"/>
  <c r="DT206" i="3"/>
  <c r="DT205" i="3"/>
  <c r="DT204" i="3"/>
  <c r="DT203" i="3"/>
  <c r="DT202" i="3"/>
  <c r="DT201" i="3"/>
  <c r="DT200" i="3"/>
  <c r="DT199" i="3"/>
  <c r="DT198" i="3"/>
  <c r="DT197" i="3"/>
  <c r="DT196" i="3"/>
  <c r="DT195" i="3"/>
  <c r="DT194" i="3"/>
  <c r="DT193" i="3"/>
  <c r="DT192" i="3"/>
  <c r="DT191" i="3"/>
  <c r="DT190" i="3"/>
  <c r="DT189" i="3"/>
  <c r="DT188" i="3"/>
  <c r="DT187" i="3"/>
  <c r="DT186" i="3"/>
  <c r="DT185" i="3"/>
  <c r="DT184" i="3"/>
  <c r="DT183" i="3"/>
  <c r="DT182" i="3"/>
  <c r="DT181" i="3"/>
  <c r="DT180" i="3"/>
  <c r="DT179" i="3"/>
  <c r="DT178" i="3"/>
  <c r="DT177" i="3"/>
  <c r="DT176" i="3"/>
  <c r="DT175" i="3"/>
  <c r="DT174" i="3"/>
  <c r="DT173" i="3"/>
  <c r="DT172" i="3"/>
  <c r="DT171" i="3"/>
  <c r="DT170" i="3"/>
  <c r="DT169" i="3"/>
  <c r="DT168" i="3"/>
  <c r="DT167" i="3"/>
  <c r="DT166" i="3"/>
  <c r="DT165" i="3"/>
  <c r="DT164" i="3"/>
  <c r="DT163" i="3"/>
  <c r="DT162" i="3"/>
  <c r="DT161" i="3"/>
  <c r="DT160" i="3"/>
  <c r="DT159" i="3"/>
  <c r="DT158" i="3"/>
  <c r="DT157" i="3"/>
  <c r="DT156" i="3"/>
  <c r="DT155" i="3"/>
  <c r="DT154" i="3"/>
  <c r="DT153" i="3"/>
  <c r="DT152" i="3"/>
  <c r="DT151" i="3"/>
  <c r="DT150" i="3"/>
  <c r="DT149" i="3"/>
  <c r="DT148" i="3"/>
  <c r="DT147" i="3"/>
  <c r="DT146" i="3"/>
  <c r="DT145" i="3"/>
  <c r="DT144" i="3"/>
  <c r="DT143" i="3"/>
  <c r="DT142" i="3"/>
  <c r="DT141" i="3"/>
  <c r="DT140" i="3"/>
  <c r="DT139" i="3"/>
  <c r="DT138" i="3"/>
  <c r="DT137" i="3"/>
  <c r="DT136" i="3"/>
  <c r="DT135" i="3"/>
  <c r="DT134" i="3"/>
  <c r="DT133" i="3"/>
  <c r="DT132" i="3"/>
  <c r="DT131" i="3"/>
  <c r="DT130" i="3"/>
  <c r="DT129" i="3"/>
  <c r="DT128" i="3"/>
  <c r="DT127" i="3"/>
  <c r="DT126" i="3"/>
  <c r="DT125" i="3"/>
  <c r="DT124" i="3"/>
  <c r="DT123" i="3"/>
  <c r="DT122" i="3"/>
  <c r="DT121" i="3"/>
  <c r="DT120" i="3"/>
  <c r="DT119" i="3"/>
  <c r="DT118" i="3"/>
  <c r="DT117" i="3"/>
  <c r="DT116" i="3"/>
  <c r="DT115" i="3"/>
  <c r="DT114" i="3"/>
  <c r="DT113" i="3"/>
  <c r="DT112" i="3"/>
  <c r="DT111" i="3"/>
  <c r="DT110" i="3"/>
  <c r="DT109" i="3"/>
  <c r="DT108" i="3"/>
  <c r="DT107" i="3"/>
  <c r="DT106" i="3"/>
  <c r="DT105" i="3"/>
  <c r="DT104" i="3"/>
  <c r="DT103" i="3"/>
  <c r="DT102" i="3"/>
  <c r="DT101" i="3"/>
  <c r="DT100" i="3"/>
  <c r="DT99" i="3"/>
  <c r="DT98" i="3"/>
  <c r="DT97" i="3"/>
  <c r="DT96" i="3"/>
  <c r="DT95" i="3"/>
  <c r="DT94" i="3"/>
  <c r="DT93" i="3"/>
  <c r="DT92" i="3"/>
  <c r="DT91" i="3"/>
  <c r="DT90" i="3"/>
  <c r="DT89" i="3"/>
  <c r="DT88" i="3"/>
  <c r="DT87" i="3"/>
  <c r="DT86" i="3"/>
  <c r="DT85" i="3"/>
  <c r="DT84" i="3"/>
  <c r="DT83" i="3"/>
  <c r="DT82" i="3"/>
  <c r="DT81" i="3"/>
  <c r="DT80" i="3"/>
  <c r="DT79" i="3"/>
  <c r="DT78" i="3"/>
  <c r="DT77" i="3"/>
  <c r="DT76" i="3"/>
  <c r="DT75" i="3"/>
  <c r="DT74" i="3"/>
  <c r="DT73" i="3"/>
  <c r="DT72" i="3"/>
  <c r="DT71" i="3"/>
  <c r="DT70" i="3"/>
  <c r="DT69" i="3"/>
  <c r="DT68" i="3"/>
  <c r="DT67" i="3"/>
  <c r="DT66" i="3"/>
  <c r="DT65" i="3"/>
  <c r="DT64" i="3"/>
  <c r="DT63" i="3"/>
  <c r="DT62" i="3"/>
  <c r="DT61" i="3"/>
  <c r="DT60" i="3"/>
  <c r="DT59" i="3"/>
  <c r="DT58" i="3"/>
  <c r="DT57" i="3"/>
  <c r="DT56" i="3"/>
  <c r="DT55" i="3"/>
  <c r="DT54" i="3"/>
  <c r="DT53" i="3"/>
  <c r="DT52" i="3"/>
  <c r="DT51" i="3"/>
  <c r="DT50" i="3"/>
  <c r="DT49" i="3"/>
  <c r="DT48" i="3"/>
  <c r="DT47" i="3"/>
  <c r="DT46" i="3"/>
  <c r="DT45" i="3"/>
  <c r="DT44" i="3"/>
  <c r="DT43" i="3"/>
  <c r="DT42" i="3"/>
  <c r="DT41" i="3"/>
  <c r="DT40" i="3"/>
  <c r="DT39" i="3"/>
  <c r="DT38" i="3"/>
  <c r="DT37" i="3"/>
  <c r="DT36" i="3"/>
  <c r="DT35" i="3"/>
  <c r="DT34" i="3"/>
  <c r="DT33" i="3"/>
  <c r="DT32" i="3"/>
  <c r="DT31" i="3"/>
  <c r="DT30" i="3"/>
  <c r="DT29" i="3"/>
  <c r="DT28" i="3"/>
  <c r="DT27" i="3"/>
  <c r="DT26" i="3"/>
  <c r="DT25" i="3"/>
  <c r="DT24" i="3"/>
  <c r="DT23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AW22" i="3" l="1"/>
  <c r="AY21" i="3"/>
  <c r="AY22" i="3"/>
  <c r="AW21" i="3"/>
  <c r="AV22" i="3"/>
  <c r="AX22" i="3"/>
  <c r="I57" i="1"/>
  <c r="AX21" i="3"/>
  <c r="AV21" i="3"/>
  <c r="AY20" i="3"/>
  <c r="AW16" i="3"/>
  <c r="DT8" i="3"/>
  <c r="AX20" i="3"/>
  <c r="AW20" i="3"/>
  <c r="AX18" i="3"/>
  <c r="AY16" i="3"/>
  <c r="AX16" i="3"/>
  <c r="AX14" i="3"/>
  <c r="B32" i="24"/>
  <c r="AX17" i="3"/>
  <c r="B38" i="24"/>
  <c r="AW18" i="3"/>
  <c r="B40" i="24"/>
  <c r="AY18" i="3"/>
  <c r="B34" i="24"/>
  <c r="AY17" i="3"/>
  <c r="AW17" i="3"/>
  <c r="AX19" i="3"/>
  <c r="DW8" i="3"/>
  <c r="AW19" i="3"/>
  <c r="AW15" i="3"/>
  <c r="AY19" i="3"/>
  <c r="AY15" i="3"/>
  <c r="AW14" i="3"/>
  <c r="AY14" i="3"/>
  <c r="DU8" i="3"/>
  <c r="S2" i="5" l="1"/>
  <c r="A1" i="9"/>
  <c r="F19" i="15"/>
  <c r="D19" i="15"/>
  <c r="B19" i="15"/>
  <c r="F18" i="15"/>
  <c r="D18" i="15"/>
  <c r="B18" i="15"/>
  <c r="F17" i="15"/>
  <c r="D17" i="15"/>
  <c r="B17" i="15"/>
  <c r="F16" i="15"/>
  <c r="D16" i="15"/>
  <c r="B16" i="15"/>
  <c r="F15" i="15"/>
  <c r="D15" i="15"/>
  <c r="B15" i="15"/>
  <c r="F14" i="15"/>
  <c r="D14" i="15"/>
  <c r="B14" i="15"/>
  <c r="F13" i="15"/>
  <c r="D13" i="15"/>
  <c r="B13" i="15"/>
  <c r="F12" i="15"/>
  <c r="D12" i="15"/>
  <c r="B12" i="15"/>
  <c r="F11" i="15"/>
  <c r="D11" i="15"/>
  <c r="B11" i="15"/>
  <c r="F10" i="15"/>
  <c r="D10" i="15"/>
  <c r="B10" i="15"/>
  <c r="F9" i="15"/>
  <c r="D9" i="15"/>
  <c r="B9" i="15"/>
  <c r="F8" i="15"/>
  <c r="D8" i="15"/>
  <c r="B8" i="15"/>
  <c r="H7" i="15"/>
  <c r="F7" i="15"/>
  <c r="D7" i="15"/>
  <c r="B7" i="15"/>
  <c r="H6" i="15"/>
  <c r="F6" i="15"/>
  <c r="D6" i="15"/>
  <c r="B6" i="15"/>
  <c r="H5" i="15"/>
  <c r="F5" i="15"/>
  <c r="D5" i="15"/>
  <c r="B5" i="15"/>
  <c r="G521" i="3" l="1"/>
  <c r="M521" i="3"/>
  <c r="CW521" i="3" s="1"/>
  <c r="P521" i="3"/>
  <c r="CX521" i="3" s="1"/>
  <c r="S521" i="3"/>
  <c r="CY521" i="3" s="1"/>
  <c r="AI521" i="3"/>
  <c r="AN521" i="3"/>
  <c r="BN521" i="3"/>
  <c r="J522" i="3"/>
  <c r="CV522" i="3" s="1"/>
  <c r="M522" i="3"/>
  <c r="CW522" i="3" s="1"/>
  <c r="AN522" i="3"/>
  <c r="BN522" i="3"/>
  <c r="B523" i="3"/>
  <c r="BN523" i="3"/>
  <c r="B524" i="3"/>
  <c r="C524" i="3" s="1"/>
  <c r="BN524" i="3"/>
  <c r="B525" i="3"/>
  <c r="C525" i="3" s="1"/>
  <c r="BN525" i="3"/>
  <c r="B526" i="3"/>
  <c r="C526" i="3" s="1"/>
  <c r="BN526" i="3"/>
  <c r="B527" i="3"/>
  <c r="BN527" i="3"/>
  <c r="B528" i="3"/>
  <c r="C528" i="3" s="1"/>
  <c r="BN528" i="3"/>
  <c r="B529" i="3"/>
  <c r="C529" i="3" s="1"/>
  <c r="BN529" i="3"/>
  <c r="B530" i="3"/>
  <c r="C530" i="3" s="1"/>
  <c r="BN530" i="3"/>
  <c r="B531" i="3"/>
  <c r="C531" i="3" s="1"/>
  <c r="BN531" i="3"/>
  <c r="B532" i="3"/>
  <c r="C532" i="3" s="1"/>
  <c r="BN532" i="3"/>
  <c r="B533" i="3"/>
  <c r="C533" i="3" s="1"/>
  <c r="BN533" i="3"/>
  <c r="B534" i="3"/>
  <c r="C534" i="3" s="1"/>
  <c r="BN534" i="3"/>
  <c r="B535" i="3"/>
  <c r="C535" i="3" s="1"/>
  <c r="BN535" i="3"/>
  <c r="B536" i="3"/>
  <c r="C536" i="3" s="1"/>
  <c r="BN536" i="3"/>
  <c r="B537" i="3"/>
  <c r="C537" i="3" s="1"/>
  <c r="BN537" i="3"/>
  <c r="B538" i="3"/>
  <c r="C538" i="3" s="1"/>
  <c r="BN538" i="3"/>
  <c r="B539" i="3"/>
  <c r="C539" i="3" s="1"/>
  <c r="BN539" i="3"/>
  <c r="B540" i="3"/>
  <c r="C540" i="3" s="1"/>
  <c r="BN540" i="3"/>
  <c r="B541" i="3"/>
  <c r="C541" i="3" s="1"/>
  <c r="BN541" i="3"/>
  <c r="B542" i="3"/>
  <c r="C542" i="3" s="1"/>
  <c r="BN542" i="3"/>
  <c r="B543" i="3"/>
  <c r="C543" i="3" s="1"/>
  <c r="BN543" i="3"/>
  <c r="B544" i="3"/>
  <c r="C544" i="3" s="1"/>
  <c r="BN544" i="3"/>
  <c r="B545" i="3"/>
  <c r="C545" i="3" s="1"/>
  <c r="BN545" i="3"/>
  <c r="B546" i="3"/>
  <c r="C546" i="3" s="1"/>
  <c r="BN546" i="3"/>
  <c r="B547" i="3"/>
  <c r="C547" i="3" s="1"/>
  <c r="BN547" i="3"/>
  <c r="B548" i="3"/>
  <c r="C548" i="3" s="1"/>
  <c r="BN548" i="3"/>
  <c r="B549" i="3"/>
  <c r="C549" i="3" s="1"/>
  <c r="P549" i="3"/>
  <c r="Q549" i="3"/>
  <c r="S549" i="3"/>
  <c r="T549" i="3" s="1"/>
  <c r="BN549" i="3"/>
  <c r="B550" i="3"/>
  <c r="C550" i="3" s="1"/>
  <c r="P550" i="3"/>
  <c r="Q550" i="3" s="1"/>
  <c r="S550" i="3"/>
  <c r="T550" i="3" s="1"/>
  <c r="BN550" i="3"/>
  <c r="B551" i="3"/>
  <c r="C551" i="3" s="1"/>
  <c r="G551" i="3"/>
  <c r="J551" i="3"/>
  <c r="M551" i="3"/>
  <c r="P551" i="3"/>
  <c r="Q551" i="3" s="1"/>
  <c r="S551" i="3"/>
  <c r="T551" i="3" s="1"/>
  <c r="BN551" i="3"/>
  <c r="P552" i="3"/>
  <c r="Q552" i="3" s="1"/>
  <c r="S552" i="3"/>
  <c r="T552" i="3" s="1"/>
  <c r="BN552" i="3"/>
  <c r="P553" i="3"/>
  <c r="Q553" i="3" s="1"/>
  <c r="S553" i="3"/>
  <c r="T553" i="3" s="1"/>
  <c r="BN553" i="3"/>
  <c r="B554" i="3"/>
  <c r="P554" i="3"/>
  <c r="Q554" i="3" s="1"/>
  <c r="S554" i="3"/>
  <c r="T554" i="3" s="1"/>
  <c r="BN554" i="3"/>
  <c r="BN555" i="3"/>
  <c r="BN556" i="3"/>
  <c r="BN557" i="3"/>
  <c r="BN558" i="3"/>
  <c r="BN559" i="3"/>
  <c r="BN560" i="3"/>
  <c r="BN561" i="3"/>
  <c r="BN562" i="3"/>
  <c r="BN563" i="3"/>
  <c r="BN564" i="3"/>
  <c r="BN565" i="3"/>
  <c r="BN566" i="3"/>
  <c r="BN567" i="3"/>
  <c r="BN568" i="3"/>
  <c r="BN569" i="3"/>
  <c r="BN570" i="3"/>
  <c r="BN571" i="3"/>
  <c r="BN572" i="3"/>
  <c r="BN573" i="3"/>
  <c r="BN574" i="3"/>
  <c r="BN575" i="3"/>
  <c r="BN576" i="3"/>
  <c r="BN577" i="3"/>
  <c r="BN578" i="3"/>
  <c r="BN579" i="3"/>
  <c r="BN580" i="3"/>
  <c r="M2002" i="19"/>
  <c r="E2002" i="19" s="1"/>
  <c r="M2003" i="19"/>
  <c r="E2003" i="19" s="1"/>
  <c r="M2004" i="19"/>
  <c r="E2004" i="19" s="1"/>
  <c r="M2005" i="19"/>
  <c r="E2005" i="19" s="1"/>
  <c r="M2006" i="19"/>
  <c r="E2006" i="19" s="1"/>
  <c r="M2007" i="19"/>
  <c r="E2007" i="19" s="1"/>
  <c r="M2008" i="19"/>
  <c r="E2008" i="19" s="1"/>
  <c r="M2009" i="19"/>
  <c r="E2009" i="19" s="1"/>
  <c r="M2010" i="19"/>
  <c r="E2010" i="19" s="1"/>
  <c r="M2011" i="19"/>
  <c r="E2011" i="19" s="1"/>
  <c r="M2012" i="19"/>
  <c r="E2012" i="19" s="1"/>
  <c r="M2013" i="19"/>
  <c r="E2013" i="19" s="1"/>
  <c r="M2014" i="19"/>
  <c r="E2014" i="19" s="1"/>
  <c r="M2015" i="19"/>
  <c r="E2015" i="19" s="1"/>
  <c r="M2016" i="19"/>
  <c r="E2016" i="19" s="1"/>
  <c r="M2017" i="19"/>
  <c r="E2017" i="19" s="1"/>
  <c r="M2018" i="19"/>
  <c r="E2018" i="19" s="1"/>
  <c r="M2019" i="19"/>
  <c r="E2019" i="19" s="1"/>
  <c r="M2020" i="19"/>
  <c r="E2020" i="19" s="1"/>
  <c r="M2021" i="19"/>
  <c r="E2021" i="19" s="1"/>
  <c r="M2022" i="19"/>
  <c r="E2022" i="19" s="1"/>
  <c r="M2023" i="19"/>
  <c r="E2023" i="19" s="1"/>
  <c r="M2024" i="19"/>
  <c r="E2024" i="19" s="1"/>
  <c r="M2025" i="19"/>
  <c r="E2025" i="19" s="1"/>
  <c r="M2026" i="19"/>
  <c r="E2026" i="19" s="1"/>
  <c r="M2027" i="19"/>
  <c r="E2027" i="19" s="1"/>
  <c r="M2028" i="19"/>
  <c r="E2028" i="19" s="1"/>
  <c r="M2029" i="19"/>
  <c r="E2029" i="19" s="1"/>
  <c r="M2030" i="19"/>
  <c r="E2030" i="19" s="1"/>
  <c r="M2031" i="19"/>
  <c r="E2031" i="19" s="1"/>
  <c r="M2032" i="19"/>
  <c r="E2032" i="19" s="1"/>
  <c r="M2033" i="19"/>
  <c r="E2033" i="19" s="1"/>
  <c r="M2034" i="19"/>
  <c r="E2034" i="19" s="1"/>
  <c r="M2035" i="19"/>
  <c r="E2035" i="19" s="1"/>
  <c r="M2036" i="19"/>
  <c r="E2036" i="19" s="1"/>
  <c r="M2037" i="19"/>
  <c r="E2037" i="19" s="1"/>
  <c r="M2038" i="19"/>
  <c r="E2038" i="19" s="1"/>
  <c r="M2039" i="19"/>
  <c r="E2039" i="19" s="1"/>
  <c r="M2040" i="19"/>
  <c r="E2040" i="19" s="1"/>
  <c r="M2041" i="19"/>
  <c r="E2041" i="19" s="1"/>
  <c r="M2042" i="19"/>
  <c r="E2042" i="19" s="1"/>
  <c r="M2043" i="19"/>
  <c r="E2043" i="19" s="1"/>
  <c r="M2044" i="19"/>
  <c r="E2044" i="19" s="1"/>
  <c r="M2045" i="19"/>
  <c r="E2045" i="19" s="1"/>
  <c r="M2046" i="19"/>
  <c r="E2046" i="19" s="1"/>
  <c r="M2047" i="19"/>
  <c r="E2047" i="19" s="1"/>
  <c r="M2048" i="19"/>
  <c r="E2048" i="19" s="1"/>
  <c r="M2049" i="19"/>
  <c r="E2049" i="19" s="1"/>
  <c r="M2050" i="19"/>
  <c r="E2050" i="19" s="1"/>
  <c r="M2051" i="19"/>
  <c r="E2051" i="19" s="1"/>
  <c r="M2052" i="19"/>
  <c r="E2052" i="19" s="1"/>
  <c r="M2053" i="19"/>
  <c r="E2053" i="19" s="1"/>
  <c r="M2054" i="19"/>
  <c r="E2054" i="19" s="1"/>
  <c r="M2055" i="19"/>
  <c r="E2055" i="19" s="1"/>
  <c r="M2056" i="19"/>
  <c r="E2056" i="19" s="1"/>
  <c r="M2057" i="19"/>
  <c r="E2057" i="19" s="1"/>
  <c r="M2058" i="19"/>
  <c r="E2058" i="19" s="1"/>
  <c r="M2059" i="19"/>
  <c r="E2059" i="19" s="1"/>
  <c r="M2060" i="19"/>
  <c r="E2060" i="19" s="1"/>
  <c r="M2061" i="19"/>
  <c r="E2061" i="19" s="1"/>
  <c r="M2062" i="19"/>
  <c r="E2062" i="19" s="1"/>
  <c r="M2063" i="19"/>
  <c r="E2063" i="19" s="1"/>
  <c r="M2064" i="19"/>
  <c r="E2064" i="19" s="1"/>
  <c r="M2065" i="19"/>
  <c r="E2065" i="19" s="1"/>
  <c r="M2066" i="19"/>
  <c r="E2066" i="19" s="1"/>
  <c r="M2067" i="19"/>
  <c r="E2067" i="19" s="1"/>
  <c r="M2068" i="19"/>
  <c r="E2068" i="19" s="1"/>
  <c r="M2069" i="19"/>
  <c r="E2069" i="19" s="1"/>
  <c r="M2070" i="19"/>
  <c r="E2070" i="19" s="1"/>
  <c r="M2071" i="19"/>
  <c r="E2071" i="19" s="1"/>
  <c r="M2072" i="19"/>
  <c r="E2072" i="19" s="1"/>
  <c r="M2073" i="19"/>
  <c r="E2073" i="19" s="1"/>
  <c r="M2074" i="19"/>
  <c r="E2074" i="19" s="1"/>
  <c r="M2075" i="19"/>
  <c r="E2075" i="19" s="1"/>
  <c r="M2076" i="19"/>
  <c r="E2076" i="19" s="1"/>
  <c r="M2077" i="19"/>
  <c r="E2077" i="19" s="1"/>
  <c r="M2078" i="19"/>
  <c r="E2078" i="19" s="1"/>
  <c r="M2079" i="19"/>
  <c r="E2079" i="19" s="1"/>
  <c r="M2080" i="19"/>
  <c r="E2080" i="19" s="1"/>
  <c r="M2081" i="19"/>
  <c r="E2081" i="19" s="1"/>
  <c r="M2082" i="19"/>
  <c r="E2082" i="19" s="1"/>
  <c r="M2083" i="19"/>
  <c r="E2083" i="19" s="1"/>
  <c r="M2084" i="19"/>
  <c r="E2084" i="19" s="1"/>
  <c r="M2085" i="19"/>
  <c r="E2085" i="19" s="1"/>
  <c r="M2086" i="19"/>
  <c r="E2086" i="19" s="1"/>
  <c r="M2087" i="19"/>
  <c r="E2087" i="19" s="1"/>
  <c r="M2088" i="19"/>
  <c r="E2088" i="19" s="1"/>
  <c r="M2089" i="19"/>
  <c r="E2089" i="19" s="1"/>
  <c r="M2090" i="19"/>
  <c r="E2090" i="19" s="1"/>
  <c r="M2091" i="19"/>
  <c r="E2091" i="19" s="1"/>
  <c r="M2092" i="19"/>
  <c r="E2092" i="19" s="1"/>
  <c r="M2093" i="19"/>
  <c r="E2093" i="19" s="1"/>
  <c r="M2094" i="19"/>
  <c r="E2094" i="19" s="1"/>
  <c r="M2095" i="19"/>
  <c r="E2095" i="19" s="1"/>
  <c r="M2096" i="19"/>
  <c r="E2096" i="19" s="1"/>
  <c r="M2097" i="19"/>
  <c r="E2097" i="19" s="1"/>
  <c r="M2098" i="19"/>
  <c r="E2098" i="19" s="1"/>
  <c r="M2099" i="19"/>
  <c r="E2099" i="19" s="1"/>
  <c r="M2100" i="19"/>
  <c r="E2100" i="19" s="1"/>
  <c r="M2101" i="19"/>
  <c r="E2101" i="19" s="1"/>
  <c r="M2102" i="19"/>
  <c r="E2102" i="19" s="1"/>
  <c r="M2103" i="19"/>
  <c r="E2103" i="19" s="1"/>
  <c r="M2104" i="19"/>
  <c r="E2104" i="19" s="1"/>
  <c r="M2105" i="19"/>
  <c r="E2105" i="19" s="1"/>
  <c r="M2106" i="19"/>
  <c r="E2106" i="19" s="1"/>
  <c r="M2107" i="19"/>
  <c r="E2107" i="19" s="1"/>
  <c r="M2108" i="19"/>
  <c r="E2108" i="19" s="1"/>
  <c r="M2109" i="19"/>
  <c r="E2109" i="19" s="1"/>
  <c r="M2110" i="19"/>
  <c r="E2110" i="19" s="1"/>
  <c r="M2111" i="19"/>
  <c r="E2111" i="19" s="1"/>
  <c r="M2112" i="19"/>
  <c r="E2112" i="19" s="1"/>
  <c r="M2113" i="19"/>
  <c r="E2113" i="19" s="1"/>
  <c r="M2114" i="19"/>
  <c r="E2114" i="19" s="1"/>
  <c r="M2115" i="19"/>
  <c r="E2115" i="19" s="1"/>
  <c r="M2116" i="19"/>
  <c r="E2116" i="19" s="1"/>
  <c r="M2117" i="19"/>
  <c r="E2117" i="19" s="1"/>
  <c r="M2118" i="19"/>
  <c r="E2118" i="19" s="1"/>
  <c r="M2119" i="19"/>
  <c r="E2119" i="19" s="1"/>
  <c r="M2120" i="19"/>
  <c r="E2120" i="19" s="1"/>
  <c r="M2121" i="19"/>
  <c r="E2121" i="19" s="1"/>
  <c r="M2122" i="19"/>
  <c r="E2122" i="19" s="1"/>
  <c r="M2123" i="19"/>
  <c r="E2123" i="19" s="1"/>
  <c r="M2124" i="19"/>
  <c r="E2124" i="19" s="1"/>
  <c r="M2125" i="19"/>
  <c r="E2125" i="19" s="1"/>
  <c r="M2126" i="19"/>
  <c r="E2126" i="19" s="1"/>
  <c r="M2127" i="19"/>
  <c r="E2127" i="19" s="1"/>
  <c r="M2128" i="19"/>
  <c r="E2128" i="19" s="1"/>
  <c r="M2129" i="19"/>
  <c r="E2129" i="19" s="1"/>
  <c r="M2130" i="19"/>
  <c r="E2130" i="19" s="1"/>
  <c r="M2131" i="19"/>
  <c r="E2131" i="19" s="1"/>
  <c r="M2132" i="19"/>
  <c r="E2132" i="19" s="1"/>
  <c r="M2133" i="19"/>
  <c r="E2133" i="19" s="1"/>
  <c r="M2134" i="19"/>
  <c r="E2134" i="19" s="1"/>
  <c r="M2135" i="19"/>
  <c r="E2135" i="19" s="1"/>
  <c r="M2136" i="19"/>
  <c r="E2136" i="19" s="1"/>
  <c r="M2137" i="19"/>
  <c r="E2137" i="19" s="1"/>
  <c r="M2138" i="19"/>
  <c r="E2138" i="19" s="1"/>
  <c r="M2139" i="19"/>
  <c r="E2139" i="19" s="1"/>
  <c r="M2140" i="19"/>
  <c r="E2140" i="19" s="1"/>
  <c r="M2141" i="19"/>
  <c r="E2141" i="19" s="1"/>
  <c r="M2142" i="19"/>
  <c r="E2142" i="19" s="1"/>
  <c r="M2143" i="19"/>
  <c r="E2143" i="19" s="1"/>
  <c r="M2144" i="19"/>
  <c r="E2144" i="19" s="1"/>
  <c r="M2145" i="19"/>
  <c r="E2145" i="19" s="1"/>
  <c r="M2146" i="19"/>
  <c r="E2146" i="19" s="1"/>
  <c r="M2147" i="19"/>
  <c r="E2147" i="19" s="1"/>
  <c r="M2148" i="19"/>
  <c r="E2148" i="19" s="1"/>
  <c r="M2149" i="19"/>
  <c r="E2149" i="19" s="1"/>
  <c r="M2150" i="19"/>
  <c r="E2150" i="19" s="1"/>
  <c r="M2151" i="19"/>
  <c r="E2151" i="19" s="1"/>
  <c r="M2152" i="19"/>
  <c r="E2152" i="19" s="1"/>
  <c r="M2153" i="19"/>
  <c r="E2153" i="19" s="1"/>
  <c r="M2154" i="19"/>
  <c r="E2154" i="19" s="1"/>
  <c r="M2155" i="19"/>
  <c r="E2155" i="19" s="1"/>
  <c r="M2156" i="19"/>
  <c r="E2156" i="19" s="1"/>
  <c r="M2157" i="19"/>
  <c r="E2157" i="19" s="1"/>
  <c r="M2158" i="19"/>
  <c r="E2158" i="19" s="1"/>
  <c r="M2159" i="19"/>
  <c r="E2159" i="19" s="1"/>
  <c r="M2160" i="19"/>
  <c r="E2160" i="19" s="1"/>
  <c r="M2161" i="19"/>
  <c r="E2161" i="19" s="1"/>
  <c r="M2162" i="19"/>
  <c r="E2162" i="19" s="1"/>
  <c r="M2163" i="19"/>
  <c r="E2163" i="19" s="1"/>
  <c r="M2164" i="19"/>
  <c r="E2164" i="19" s="1"/>
  <c r="M2165" i="19"/>
  <c r="E2165" i="19" s="1"/>
  <c r="M2166" i="19"/>
  <c r="E2166" i="19" s="1"/>
  <c r="M2167" i="19"/>
  <c r="E2167" i="19" s="1"/>
  <c r="M2168" i="19"/>
  <c r="E2168" i="19" s="1"/>
  <c r="M2169" i="19"/>
  <c r="E2169" i="19" s="1"/>
  <c r="M2170" i="19"/>
  <c r="E2170" i="19" s="1"/>
  <c r="M2171" i="19"/>
  <c r="E2171" i="19" s="1"/>
  <c r="M2172" i="19"/>
  <c r="E2172" i="19" s="1"/>
  <c r="M2173" i="19"/>
  <c r="E2173" i="19" s="1"/>
  <c r="M2174" i="19"/>
  <c r="E2174" i="19" s="1"/>
  <c r="M2175" i="19"/>
  <c r="E2175" i="19" s="1"/>
  <c r="M2176" i="19"/>
  <c r="E2176" i="19" s="1"/>
  <c r="M2177" i="19"/>
  <c r="E2177" i="19" s="1"/>
  <c r="M2178" i="19"/>
  <c r="E2178" i="19" s="1"/>
  <c r="M2179" i="19"/>
  <c r="E2179" i="19" s="1"/>
  <c r="M2180" i="19"/>
  <c r="E2180" i="19" s="1"/>
  <c r="M2181" i="19"/>
  <c r="E2181" i="19" s="1"/>
  <c r="M2182" i="19"/>
  <c r="E2182" i="19" s="1"/>
  <c r="M2183" i="19"/>
  <c r="E2183" i="19" s="1"/>
  <c r="M2184" i="19"/>
  <c r="E2184" i="19" s="1"/>
  <c r="M2185" i="19"/>
  <c r="E2185" i="19" s="1"/>
  <c r="M2186" i="19"/>
  <c r="E2186" i="19" s="1"/>
  <c r="M2187" i="19"/>
  <c r="E2187" i="19" s="1"/>
  <c r="M2188" i="19"/>
  <c r="E2188" i="19" s="1"/>
  <c r="M2189" i="19"/>
  <c r="E2189" i="19" s="1"/>
  <c r="M2190" i="19"/>
  <c r="E2190" i="19" s="1"/>
  <c r="M2191" i="19"/>
  <c r="E2191" i="19" s="1"/>
  <c r="M2192" i="19"/>
  <c r="E2192" i="19" s="1"/>
  <c r="M2193" i="19"/>
  <c r="E2193" i="19" s="1"/>
  <c r="M2194" i="19"/>
  <c r="E2194" i="19" s="1"/>
  <c r="M2195" i="19"/>
  <c r="E2195" i="19" s="1"/>
  <c r="M2196" i="19"/>
  <c r="E2196" i="19" s="1"/>
  <c r="M2197" i="19"/>
  <c r="E2197" i="19" s="1"/>
  <c r="M2198" i="19"/>
  <c r="E2198" i="19" s="1"/>
  <c r="M2199" i="19"/>
  <c r="E2199" i="19" s="1"/>
  <c r="M2200" i="19"/>
  <c r="E2200" i="19" s="1"/>
  <c r="M2201" i="19"/>
  <c r="E2201" i="19" s="1"/>
  <c r="M2202" i="19"/>
  <c r="E2202" i="19" s="1"/>
  <c r="M2203" i="19"/>
  <c r="E2203" i="19" s="1"/>
  <c r="M2204" i="19"/>
  <c r="E2204" i="19" s="1"/>
  <c r="M2205" i="19"/>
  <c r="E2205" i="19" s="1"/>
  <c r="M2206" i="19"/>
  <c r="E2206" i="19" s="1"/>
  <c r="M2207" i="19"/>
  <c r="E2207" i="19" s="1"/>
  <c r="M2208" i="19"/>
  <c r="E2208" i="19" s="1"/>
  <c r="M2209" i="19"/>
  <c r="E2209" i="19" s="1"/>
  <c r="M2210" i="19"/>
  <c r="E2210" i="19" s="1"/>
  <c r="M2211" i="19"/>
  <c r="E2211" i="19" s="1"/>
  <c r="M2212" i="19"/>
  <c r="E2212" i="19" s="1"/>
  <c r="M2213" i="19"/>
  <c r="E2213" i="19" s="1"/>
  <c r="M2214" i="19"/>
  <c r="E2214" i="19" s="1"/>
  <c r="M2215" i="19"/>
  <c r="E2215" i="19" s="1"/>
  <c r="M2216" i="19"/>
  <c r="E2216" i="19" s="1"/>
  <c r="M2217" i="19"/>
  <c r="E2217" i="19" s="1"/>
  <c r="M2218" i="19"/>
  <c r="E2218" i="19" s="1"/>
  <c r="M2219" i="19"/>
  <c r="E2219" i="19" s="1"/>
  <c r="M2220" i="19"/>
  <c r="E2220" i="19" s="1"/>
  <c r="M2221" i="19"/>
  <c r="E2221" i="19" s="1"/>
  <c r="M2222" i="19"/>
  <c r="E2222" i="19" s="1"/>
  <c r="M2223" i="19"/>
  <c r="E2223" i="19" s="1"/>
  <c r="M2224" i="19"/>
  <c r="E2224" i="19" s="1"/>
  <c r="M2225" i="19"/>
  <c r="E2225" i="19" s="1"/>
  <c r="M2226" i="19"/>
  <c r="E2226" i="19" s="1"/>
  <c r="M2227" i="19"/>
  <c r="E2227" i="19" s="1"/>
  <c r="M2228" i="19"/>
  <c r="E2228" i="19" s="1"/>
  <c r="M2229" i="19"/>
  <c r="E2229" i="19" s="1"/>
  <c r="M2230" i="19"/>
  <c r="E2230" i="19" s="1"/>
  <c r="M2231" i="19"/>
  <c r="E2231" i="19" s="1"/>
  <c r="M2232" i="19"/>
  <c r="E2232" i="19" s="1"/>
  <c r="M2233" i="19"/>
  <c r="E2233" i="19" s="1"/>
  <c r="M2234" i="19"/>
  <c r="E2234" i="19" s="1"/>
  <c r="M2235" i="19"/>
  <c r="E2235" i="19" s="1"/>
  <c r="M2236" i="19"/>
  <c r="E2236" i="19" s="1"/>
  <c r="M2237" i="19"/>
  <c r="E2237" i="19" s="1"/>
  <c r="M2238" i="19"/>
  <c r="E2238" i="19" s="1"/>
  <c r="M2239" i="19"/>
  <c r="E2239" i="19" s="1"/>
  <c r="M2240" i="19"/>
  <c r="E2240" i="19" s="1"/>
  <c r="M2241" i="19"/>
  <c r="E2241" i="19" s="1"/>
  <c r="M2242" i="19"/>
  <c r="E2242" i="19" s="1"/>
  <c r="M2243" i="19"/>
  <c r="E2243" i="19" s="1"/>
  <c r="M2244" i="19"/>
  <c r="E2244" i="19" s="1"/>
  <c r="M2245" i="19"/>
  <c r="E2245" i="19" s="1"/>
  <c r="M2246" i="19"/>
  <c r="E2246" i="19" s="1"/>
  <c r="M2247" i="19"/>
  <c r="E2247" i="19" s="1"/>
  <c r="M2248" i="19"/>
  <c r="E2248" i="19" s="1"/>
  <c r="M2249" i="19"/>
  <c r="E2249" i="19" s="1"/>
  <c r="M2250" i="19"/>
  <c r="E2250" i="19" s="1"/>
  <c r="M2251" i="19"/>
  <c r="E2251" i="19" s="1"/>
  <c r="M2252" i="19"/>
  <c r="E2252" i="19" s="1"/>
  <c r="M2253" i="19"/>
  <c r="E2253" i="19" s="1"/>
  <c r="M2254" i="19"/>
  <c r="E2254" i="19" s="1"/>
  <c r="M2255" i="19"/>
  <c r="E2255" i="19" s="1"/>
  <c r="M2256" i="19"/>
  <c r="E2256" i="19" s="1"/>
  <c r="M2257" i="19"/>
  <c r="E2257" i="19" s="1"/>
  <c r="M2258" i="19"/>
  <c r="E2258" i="19" s="1"/>
  <c r="M2259" i="19"/>
  <c r="E2259" i="19" s="1"/>
  <c r="M2260" i="19"/>
  <c r="E2260" i="19" s="1"/>
  <c r="M2261" i="19"/>
  <c r="E2261" i="19" s="1"/>
  <c r="M2262" i="19"/>
  <c r="E2262" i="19" s="1"/>
  <c r="M2263" i="19"/>
  <c r="E2263" i="19" s="1"/>
  <c r="M2264" i="19"/>
  <c r="E2264" i="19" s="1"/>
  <c r="M2265" i="19"/>
  <c r="E2265" i="19" s="1"/>
  <c r="M2266" i="19"/>
  <c r="E2266" i="19" s="1"/>
  <c r="M2267" i="19"/>
  <c r="E2267" i="19" s="1"/>
  <c r="M2268" i="19"/>
  <c r="E2268" i="19" s="1"/>
  <c r="M2269" i="19"/>
  <c r="E2269" i="19" s="1"/>
  <c r="M2270" i="19"/>
  <c r="E2270" i="19" s="1"/>
  <c r="M2271" i="19"/>
  <c r="E2271" i="19" s="1"/>
  <c r="M2272" i="19"/>
  <c r="E2272" i="19" s="1"/>
  <c r="M2273" i="19"/>
  <c r="E2273" i="19" s="1"/>
  <c r="M2274" i="19"/>
  <c r="E2274" i="19" s="1"/>
  <c r="M2275" i="19"/>
  <c r="E2275" i="19" s="1"/>
  <c r="M2276" i="19"/>
  <c r="E2276" i="19" s="1"/>
  <c r="M2277" i="19"/>
  <c r="E2277" i="19" s="1"/>
  <c r="M2278" i="19"/>
  <c r="E2278" i="19" s="1"/>
  <c r="M2279" i="19"/>
  <c r="E2279" i="19" s="1"/>
  <c r="M2280" i="19"/>
  <c r="E2280" i="19" s="1"/>
  <c r="M2281" i="19"/>
  <c r="E2281" i="19" s="1"/>
  <c r="M2282" i="19"/>
  <c r="E2282" i="19" s="1"/>
  <c r="M2283" i="19"/>
  <c r="E2283" i="19" s="1"/>
  <c r="M2284" i="19"/>
  <c r="E2284" i="19" s="1"/>
  <c r="M2285" i="19"/>
  <c r="E2285" i="19" s="1"/>
  <c r="M2286" i="19"/>
  <c r="E2286" i="19" s="1"/>
  <c r="M2287" i="19"/>
  <c r="E2287" i="19" s="1"/>
  <c r="M2288" i="19"/>
  <c r="E2288" i="19" s="1"/>
  <c r="M2289" i="19"/>
  <c r="E2289" i="19" s="1"/>
  <c r="M2290" i="19"/>
  <c r="E2290" i="19" s="1"/>
  <c r="M2291" i="19"/>
  <c r="E2291" i="19" s="1"/>
  <c r="M2292" i="19"/>
  <c r="E2292" i="19" s="1"/>
  <c r="M2293" i="19"/>
  <c r="E2293" i="19" s="1"/>
  <c r="M2294" i="19"/>
  <c r="E2294" i="19" s="1"/>
  <c r="M2295" i="19"/>
  <c r="E2295" i="19" s="1"/>
  <c r="M2296" i="19"/>
  <c r="E2296" i="19" s="1"/>
  <c r="M2297" i="19"/>
  <c r="E2297" i="19" s="1"/>
  <c r="M2298" i="19"/>
  <c r="E2298" i="19" s="1"/>
  <c r="M2299" i="19"/>
  <c r="E2299" i="19" s="1"/>
  <c r="M2300" i="19"/>
  <c r="E2300" i="19" s="1"/>
  <c r="M2301" i="19"/>
  <c r="E2301" i="19" s="1"/>
  <c r="M2302" i="19"/>
  <c r="E2302" i="19" s="1"/>
  <c r="M2303" i="19"/>
  <c r="E2303" i="19" s="1"/>
  <c r="M2304" i="19"/>
  <c r="E2304" i="19" s="1"/>
  <c r="M2305" i="19"/>
  <c r="E2305" i="19" s="1"/>
  <c r="M2306" i="19"/>
  <c r="E2306" i="19" s="1"/>
  <c r="M2307" i="19"/>
  <c r="E2307" i="19" s="1"/>
  <c r="M2308" i="19"/>
  <c r="E2308" i="19" s="1"/>
  <c r="M2309" i="19"/>
  <c r="E2309" i="19" s="1"/>
  <c r="M2310" i="19"/>
  <c r="E2310" i="19" s="1"/>
  <c r="M2311" i="19"/>
  <c r="E2311" i="19" s="1"/>
  <c r="M2312" i="19"/>
  <c r="E2312" i="19" s="1"/>
  <c r="M2313" i="19"/>
  <c r="E2313" i="19" s="1"/>
  <c r="M2314" i="19"/>
  <c r="E2314" i="19" s="1"/>
  <c r="M2315" i="19"/>
  <c r="E2315" i="19" s="1"/>
  <c r="M2316" i="19"/>
  <c r="E2316" i="19" s="1"/>
  <c r="M2317" i="19"/>
  <c r="E2317" i="19" s="1"/>
  <c r="M2318" i="19"/>
  <c r="E2318" i="19" s="1"/>
  <c r="M2319" i="19"/>
  <c r="E2319" i="19" s="1"/>
  <c r="M2320" i="19"/>
  <c r="E2320" i="19" s="1"/>
  <c r="M2321" i="19"/>
  <c r="E2321" i="19" s="1"/>
  <c r="M2322" i="19"/>
  <c r="E2322" i="19" s="1"/>
  <c r="M2323" i="19"/>
  <c r="E2323" i="19" s="1"/>
  <c r="M2324" i="19"/>
  <c r="E2324" i="19" s="1"/>
  <c r="M2325" i="19"/>
  <c r="E2325" i="19" s="1"/>
  <c r="M2326" i="19"/>
  <c r="E2326" i="19" s="1"/>
  <c r="M2327" i="19"/>
  <c r="E2327" i="19" s="1"/>
  <c r="M2328" i="19"/>
  <c r="E2328" i="19" s="1"/>
  <c r="M2329" i="19"/>
  <c r="E2329" i="19" s="1"/>
  <c r="M2330" i="19"/>
  <c r="E2330" i="19" s="1"/>
  <c r="M2331" i="19"/>
  <c r="E2331" i="19" s="1"/>
  <c r="M2332" i="19"/>
  <c r="E2332" i="19" s="1"/>
  <c r="M2333" i="19"/>
  <c r="E2333" i="19" s="1"/>
  <c r="M2334" i="19"/>
  <c r="E2334" i="19" s="1"/>
  <c r="M2335" i="19"/>
  <c r="E2335" i="19" s="1"/>
  <c r="M2336" i="19"/>
  <c r="E2336" i="19" s="1"/>
  <c r="M2337" i="19"/>
  <c r="E2337" i="19" s="1"/>
  <c r="M2338" i="19"/>
  <c r="E2338" i="19" s="1"/>
  <c r="M2339" i="19"/>
  <c r="E2339" i="19" s="1"/>
  <c r="M2340" i="19"/>
  <c r="E2340" i="19" s="1"/>
  <c r="M2341" i="19"/>
  <c r="E2341" i="19" s="1"/>
  <c r="M2342" i="19"/>
  <c r="E2342" i="19" s="1"/>
  <c r="M2343" i="19"/>
  <c r="E2343" i="19" s="1"/>
  <c r="M2344" i="19"/>
  <c r="E2344" i="19" s="1"/>
  <c r="M2345" i="19"/>
  <c r="E2345" i="19" s="1"/>
  <c r="M2346" i="19"/>
  <c r="E2346" i="19" s="1"/>
  <c r="M2347" i="19"/>
  <c r="E2347" i="19" s="1"/>
  <c r="M2348" i="19"/>
  <c r="E2348" i="19" s="1"/>
  <c r="M2349" i="19"/>
  <c r="E2349" i="19" s="1"/>
  <c r="M2350" i="19"/>
  <c r="E2350" i="19" s="1"/>
  <c r="M2351" i="19"/>
  <c r="E2351" i="19" s="1"/>
  <c r="M2352" i="19"/>
  <c r="E2352" i="19" s="1"/>
  <c r="M2353" i="19"/>
  <c r="E2353" i="19" s="1"/>
  <c r="M2354" i="19"/>
  <c r="E2354" i="19" s="1"/>
  <c r="M2355" i="19"/>
  <c r="E2355" i="19" s="1"/>
  <c r="M2356" i="19"/>
  <c r="E2356" i="19" s="1"/>
  <c r="M2357" i="19"/>
  <c r="E2357" i="19" s="1"/>
  <c r="M2358" i="19"/>
  <c r="E2358" i="19" s="1"/>
  <c r="M2359" i="19"/>
  <c r="E2359" i="19" s="1"/>
  <c r="M2360" i="19"/>
  <c r="E2360" i="19" s="1"/>
  <c r="M2361" i="19"/>
  <c r="E2361" i="19" s="1"/>
  <c r="M2362" i="19"/>
  <c r="E2362" i="19" s="1"/>
  <c r="M2363" i="19"/>
  <c r="E2363" i="19" s="1"/>
  <c r="M2364" i="19"/>
  <c r="E2364" i="19" s="1"/>
  <c r="M2365" i="19"/>
  <c r="E2365" i="19" s="1"/>
  <c r="M2366" i="19"/>
  <c r="E2366" i="19" s="1"/>
  <c r="M2367" i="19"/>
  <c r="E2367" i="19" s="1"/>
  <c r="M2368" i="19"/>
  <c r="E2368" i="19" s="1"/>
  <c r="M2369" i="19"/>
  <c r="E2369" i="19" s="1"/>
  <c r="M2370" i="19"/>
  <c r="E2370" i="19" s="1"/>
  <c r="M2371" i="19"/>
  <c r="E2371" i="19" s="1"/>
  <c r="M2372" i="19"/>
  <c r="E2372" i="19" s="1"/>
  <c r="M2373" i="19"/>
  <c r="E2373" i="19" s="1"/>
  <c r="M2374" i="19"/>
  <c r="E2374" i="19" s="1"/>
  <c r="M2375" i="19"/>
  <c r="E2375" i="19" s="1"/>
  <c r="M2376" i="19"/>
  <c r="E2376" i="19" s="1"/>
  <c r="M2377" i="19"/>
  <c r="E2377" i="19" s="1"/>
  <c r="M2378" i="19"/>
  <c r="E2378" i="19" s="1"/>
  <c r="M2379" i="19"/>
  <c r="E2379" i="19" s="1"/>
  <c r="M2380" i="19"/>
  <c r="E2380" i="19" s="1"/>
  <c r="M2381" i="19"/>
  <c r="E2381" i="19" s="1"/>
  <c r="M2382" i="19"/>
  <c r="E2382" i="19" s="1"/>
  <c r="M2383" i="19"/>
  <c r="E2383" i="19" s="1"/>
  <c r="M2384" i="19"/>
  <c r="E2384" i="19" s="1"/>
  <c r="M2385" i="19"/>
  <c r="E2385" i="19" s="1"/>
  <c r="M2386" i="19"/>
  <c r="E2386" i="19" s="1"/>
  <c r="M2387" i="19"/>
  <c r="E2387" i="19" s="1"/>
  <c r="M2388" i="19"/>
  <c r="E2388" i="19" s="1"/>
  <c r="M2389" i="19"/>
  <c r="E2389" i="19" s="1"/>
  <c r="M2390" i="19"/>
  <c r="E2390" i="19" s="1"/>
  <c r="M2391" i="19"/>
  <c r="E2391" i="19" s="1"/>
  <c r="M2392" i="19"/>
  <c r="E2392" i="19" s="1"/>
  <c r="M2393" i="19"/>
  <c r="E2393" i="19" s="1"/>
  <c r="M2394" i="19"/>
  <c r="E2394" i="19" s="1"/>
  <c r="M2395" i="19"/>
  <c r="E2395" i="19" s="1"/>
  <c r="M2396" i="19"/>
  <c r="E2396" i="19" s="1"/>
  <c r="E2397" i="19"/>
  <c r="E2398" i="19"/>
  <c r="E2399" i="19"/>
  <c r="E2400" i="19"/>
  <c r="E2401" i="19"/>
  <c r="E2402" i="19"/>
  <c r="E2403" i="19"/>
  <c r="E2404" i="19"/>
  <c r="E2405" i="19"/>
  <c r="E2406" i="19"/>
  <c r="E2407" i="19"/>
  <c r="E2408" i="19"/>
  <c r="E2409" i="19"/>
  <c r="E2410" i="19"/>
  <c r="E2411" i="19"/>
  <c r="E2412" i="19"/>
  <c r="E2413" i="19"/>
  <c r="E2414" i="19"/>
  <c r="E2415" i="19"/>
  <c r="E2416" i="19"/>
  <c r="E2417" i="19"/>
  <c r="E2418" i="19"/>
  <c r="E2419" i="19"/>
  <c r="E2420" i="19"/>
  <c r="E2421" i="19"/>
  <c r="E2422" i="19"/>
  <c r="E2423" i="19"/>
  <c r="E2424" i="19"/>
  <c r="E2425" i="19"/>
  <c r="E2426" i="19"/>
  <c r="E2427" i="19"/>
  <c r="E2428" i="19"/>
  <c r="E2429" i="19"/>
  <c r="E2430" i="19"/>
  <c r="E2431" i="19"/>
  <c r="E2432" i="19"/>
  <c r="E2433" i="19"/>
  <c r="E2434" i="19"/>
  <c r="E2435" i="19"/>
  <c r="E2436" i="19"/>
  <c r="E2437" i="19"/>
  <c r="E2438" i="19"/>
  <c r="E2439" i="19"/>
  <c r="E2440" i="19"/>
  <c r="E2441" i="19"/>
  <c r="E2442" i="19"/>
  <c r="E2443" i="19"/>
  <c r="E2444" i="19"/>
  <c r="E2445" i="19"/>
  <c r="E2446" i="19"/>
  <c r="E2447" i="19"/>
  <c r="E2448" i="19"/>
  <c r="E2449" i="19"/>
  <c r="E2450" i="19"/>
  <c r="E2451" i="19"/>
  <c r="E2452" i="19"/>
  <c r="E2453" i="19"/>
  <c r="E2454" i="19"/>
  <c r="E2455" i="19"/>
  <c r="E2456" i="19"/>
  <c r="E2457" i="19"/>
  <c r="E2458" i="19"/>
  <c r="E2459" i="19"/>
  <c r="E2460" i="19"/>
  <c r="E2461" i="19"/>
  <c r="M2462" i="19"/>
  <c r="E2462" i="19" s="1"/>
  <c r="M2463" i="19"/>
  <c r="E2463" i="19" s="1"/>
  <c r="M2464" i="19"/>
  <c r="E2464" i="19" s="1"/>
  <c r="M2465" i="19"/>
  <c r="E2465" i="19" s="1"/>
  <c r="M2466" i="19"/>
  <c r="E2466" i="19" s="1"/>
  <c r="M2467" i="19"/>
  <c r="E2467" i="19" s="1"/>
  <c r="M2468" i="19"/>
  <c r="E2468" i="19" s="1"/>
  <c r="M2469" i="19"/>
  <c r="E2469" i="19" s="1"/>
  <c r="M2470" i="19"/>
  <c r="E2470" i="19" s="1"/>
  <c r="M2471" i="19"/>
  <c r="E2471" i="19" s="1"/>
  <c r="M2472" i="19"/>
  <c r="E2472" i="19" s="1"/>
  <c r="M2473" i="19"/>
  <c r="E2473" i="19" s="1"/>
  <c r="M2474" i="19"/>
  <c r="E2474" i="19" s="1"/>
  <c r="M2475" i="19"/>
  <c r="E2475" i="19" s="1"/>
  <c r="M2476" i="19"/>
  <c r="E2476" i="19" s="1"/>
  <c r="M2477" i="19"/>
  <c r="E2477" i="19" s="1"/>
  <c r="M2478" i="19"/>
  <c r="E2478" i="19" s="1"/>
  <c r="M2479" i="19"/>
  <c r="E2479" i="19" s="1"/>
  <c r="M2480" i="19"/>
  <c r="E2480" i="19" s="1"/>
  <c r="M2481" i="19"/>
  <c r="E2481" i="19" s="1"/>
  <c r="M2482" i="19"/>
  <c r="E2482" i="19" s="1"/>
  <c r="M2483" i="19"/>
  <c r="E2483" i="19" s="1"/>
  <c r="M2484" i="19"/>
  <c r="E2484" i="19" s="1"/>
  <c r="M2485" i="19"/>
  <c r="E2485" i="19" s="1"/>
  <c r="M2486" i="19"/>
  <c r="E2486" i="19" s="1"/>
  <c r="M2487" i="19"/>
  <c r="E2487" i="19" s="1"/>
  <c r="M2488" i="19"/>
  <c r="E2488" i="19" s="1"/>
  <c r="M2489" i="19"/>
  <c r="E2489" i="19" s="1"/>
  <c r="M2490" i="19"/>
  <c r="E2490" i="19" s="1"/>
  <c r="M2491" i="19"/>
  <c r="E2491" i="19" s="1"/>
  <c r="M2492" i="19"/>
  <c r="E2492" i="19" s="1"/>
  <c r="M2493" i="19"/>
  <c r="E2493" i="19" s="1"/>
  <c r="M2494" i="19"/>
  <c r="E2494" i="19" s="1"/>
  <c r="M2495" i="19"/>
  <c r="E2495" i="19" s="1"/>
  <c r="M2496" i="19"/>
  <c r="E2496" i="19" s="1"/>
  <c r="M2497" i="19"/>
  <c r="E2497" i="19" s="1"/>
  <c r="M2498" i="19"/>
  <c r="E2498" i="19" s="1"/>
  <c r="M2499" i="19"/>
  <c r="E2499" i="19" s="1"/>
  <c r="M2500" i="19"/>
  <c r="E2500" i="19" s="1"/>
  <c r="M2501" i="19"/>
  <c r="E2501" i="19" s="1"/>
  <c r="M2502" i="19"/>
  <c r="E2502" i="19" s="1"/>
  <c r="M2503" i="19"/>
  <c r="E2503" i="19" s="1"/>
  <c r="M2504" i="19"/>
  <c r="E2504" i="19" s="1"/>
  <c r="M2505" i="19"/>
  <c r="E2505" i="19" s="1"/>
  <c r="M2506" i="19"/>
  <c r="E2506" i="19" s="1"/>
  <c r="M2507" i="19"/>
  <c r="E2507" i="19" s="1"/>
  <c r="M2508" i="19"/>
  <c r="E2508" i="19" s="1"/>
  <c r="M2509" i="19"/>
  <c r="E2509" i="19" s="1"/>
  <c r="M2510" i="19"/>
  <c r="E2510" i="19" s="1"/>
  <c r="M2511" i="19"/>
  <c r="E2511" i="19" s="1"/>
  <c r="M2512" i="19"/>
  <c r="E2512" i="19" s="1"/>
  <c r="M2513" i="19"/>
  <c r="E2513" i="19" s="1"/>
  <c r="M2514" i="19"/>
  <c r="E2514" i="19" s="1"/>
  <c r="M2515" i="19"/>
  <c r="E2515" i="19" s="1"/>
  <c r="M2516" i="19"/>
  <c r="E2516" i="19" s="1"/>
  <c r="M2517" i="19"/>
  <c r="E2517" i="19" s="1"/>
  <c r="M2518" i="19"/>
  <c r="E2518" i="19" s="1"/>
  <c r="M2519" i="19"/>
  <c r="E2519" i="19" s="1"/>
  <c r="M2520" i="19"/>
  <c r="E2520" i="19" s="1"/>
  <c r="M2521" i="19"/>
  <c r="E2521" i="19" s="1"/>
  <c r="M2522" i="19"/>
  <c r="E2522" i="19" s="1"/>
  <c r="M2523" i="19"/>
  <c r="E2523" i="19" s="1"/>
  <c r="M2524" i="19"/>
  <c r="E2524" i="19" s="1"/>
  <c r="M2525" i="19"/>
  <c r="E2525" i="19" s="1"/>
  <c r="M2526" i="19"/>
  <c r="E2526" i="19" s="1"/>
  <c r="M2527" i="19"/>
  <c r="E2527" i="19" s="1"/>
  <c r="M2528" i="19"/>
  <c r="E2528" i="19" s="1"/>
  <c r="M2529" i="19"/>
  <c r="E2529" i="19" s="1"/>
  <c r="M2530" i="19"/>
  <c r="E2530" i="19" s="1"/>
  <c r="M2531" i="19"/>
  <c r="E2531" i="19" s="1"/>
  <c r="M2532" i="19"/>
  <c r="E2532" i="19" s="1"/>
  <c r="M2533" i="19"/>
  <c r="E2533" i="19" s="1"/>
  <c r="M2534" i="19"/>
  <c r="E2534" i="19" s="1"/>
  <c r="M2535" i="19"/>
  <c r="E2535" i="19" s="1"/>
  <c r="M2536" i="19"/>
  <c r="E2536" i="19" s="1"/>
  <c r="M2537" i="19"/>
  <c r="E2537" i="19" s="1"/>
  <c r="M2538" i="19"/>
  <c r="E2538" i="19" s="1"/>
  <c r="M2539" i="19"/>
  <c r="E2539" i="19" s="1"/>
  <c r="M2540" i="19"/>
  <c r="E2540" i="19" s="1"/>
  <c r="M2541" i="19"/>
  <c r="E2541" i="19" s="1"/>
  <c r="M2542" i="19"/>
  <c r="E2542" i="19" s="1"/>
  <c r="M2543" i="19"/>
  <c r="E2543" i="19" s="1"/>
  <c r="M2544" i="19"/>
  <c r="E2544" i="19" s="1"/>
  <c r="M2545" i="19"/>
  <c r="E2545" i="19" s="1"/>
  <c r="M2546" i="19"/>
  <c r="E2546" i="19" s="1"/>
  <c r="M2547" i="19"/>
  <c r="E2547" i="19" s="1"/>
  <c r="M2548" i="19"/>
  <c r="E2548" i="19" s="1"/>
  <c r="M2549" i="19"/>
  <c r="E2549" i="19" s="1"/>
  <c r="M2550" i="19"/>
  <c r="E2550" i="19" s="1"/>
  <c r="M2551" i="19"/>
  <c r="E2551" i="19" s="1"/>
  <c r="M2552" i="19"/>
  <c r="E2552" i="19" s="1"/>
  <c r="M2553" i="19"/>
  <c r="E2553" i="19" s="1"/>
  <c r="M2554" i="19"/>
  <c r="E2554" i="19" s="1"/>
  <c r="M2555" i="19"/>
  <c r="E2555" i="19" s="1"/>
  <c r="M2556" i="19"/>
  <c r="E2556" i="19" s="1"/>
  <c r="M2557" i="19"/>
  <c r="E2557" i="19" s="1"/>
  <c r="M2558" i="19"/>
  <c r="E2558" i="19" s="1"/>
  <c r="M2559" i="19"/>
  <c r="E2559" i="19" s="1"/>
  <c r="M2560" i="19"/>
  <c r="E2560" i="19" s="1"/>
  <c r="M2561" i="19"/>
  <c r="E2561" i="19" s="1"/>
  <c r="M2562" i="19"/>
  <c r="E2562" i="19" s="1"/>
  <c r="M2563" i="19"/>
  <c r="E2563" i="19" s="1"/>
  <c r="M2564" i="19"/>
  <c r="E2564" i="19" s="1"/>
  <c r="M2565" i="19"/>
  <c r="E2565" i="19" s="1"/>
  <c r="M2566" i="19"/>
  <c r="E2566" i="19" s="1"/>
  <c r="M2567" i="19"/>
  <c r="E2567" i="19" s="1"/>
  <c r="M2568" i="19"/>
  <c r="E2568" i="19" s="1"/>
  <c r="M2569" i="19"/>
  <c r="E2569" i="19" s="1"/>
  <c r="M2570" i="19"/>
  <c r="E2570" i="19" s="1"/>
  <c r="M2571" i="19"/>
  <c r="E2571" i="19" s="1"/>
  <c r="M2572" i="19"/>
  <c r="E2572" i="19" s="1"/>
  <c r="M2573" i="19"/>
  <c r="E2573" i="19" s="1"/>
  <c r="M2574" i="19"/>
  <c r="E2574" i="19" s="1"/>
  <c r="M2575" i="19"/>
  <c r="E2575" i="19" s="1"/>
  <c r="M2576" i="19"/>
  <c r="E2576" i="19" s="1"/>
  <c r="M2577" i="19"/>
  <c r="E2577" i="19" s="1"/>
  <c r="M2578" i="19"/>
  <c r="E2578" i="19" s="1"/>
  <c r="M2579" i="19"/>
  <c r="E2579" i="19" s="1"/>
  <c r="M2580" i="19"/>
  <c r="E2580" i="19" s="1"/>
  <c r="M2581" i="19"/>
  <c r="E2581" i="19" s="1"/>
  <c r="M2582" i="19"/>
  <c r="E2582" i="19" s="1"/>
  <c r="M2583" i="19"/>
  <c r="E2583" i="19" s="1"/>
  <c r="M2584" i="19"/>
  <c r="E2584" i="19" s="1"/>
  <c r="M2585" i="19"/>
  <c r="E2585" i="19" s="1"/>
  <c r="M2586" i="19"/>
  <c r="E2586" i="19" s="1"/>
  <c r="M2587" i="19"/>
  <c r="E2587" i="19" s="1"/>
  <c r="M2588" i="19"/>
  <c r="E2588" i="19" s="1"/>
  <c r="M2589" i="19"/>
  <c r="E2589" i="19" s="1"/>
  <c r="M2590" i="19"/>
  <c r="E2590" i="19" s="1"/>
  <c r="M2591" i="19"/>
  <c r="E2591" i="19" s="1"/>
  <c r="M2592" i="19"/>
  <c r="E2592" i="19" s="1"/>
  <c r="M2593" i="19"/>
  <c r="E2593" i="19" s="1"/>
  <c r="M2594" i="19"/>
  <c r="E2594" i="19" s="1"/>
  <c r="M2595" i="19"/>
  <c r="E2595" i="19" s="1"/>
  <c r="M2596" i="19"/>
  <c r="E2596" i="19" s="1"/>
  <c r="M2597" i="19"/>
  <c r="E2597" i="19" s="1"/>
  <c r="M2598" i="19"/>
  <c r="E2598" i="19" s="1"/>
  <c r="M2599" i="19"/>
  <c r="E2599" i="19" s="1"/>
  <c r="M2600" i="19"/>
  <c r="E2600" i="19" s="1"/>
  <c r="M2601" i="19"/>
  <c r="E2601" i="19" s="1"/>
  <c r="M2602" i="19"/>
  <c r="E2602" i="19" s="1"/>
  <c r="M2603" i="19"/>
  <c r="E2603" i="19" s="1"/>
  <c r="M2604" i="19"/>
  <c r="E2604" i="19" s="1"/>
  <c r="M2605" i="19"/>
  <c r="E2605" i="19" s="1"/>
  <c r="M2606" i="19"/>
  <c r="E2606" i="19" s="1"/>
  <c r="M2607" i="19"/>
  <c r="E2607" i="19" s="1"/>
  <c r="M2608" i="19"/>
  <c r="E2608" i="19" s="1"/>
  <c r="M2609" i="19"/>
  <c r="E2609" i="19" s="1"/>
  <c r="M2610" i="19"/>
  <c r="E2610" i="19" s="1"/>
  <c r="M2611" i="19"/>
  <c r="E2611" i="19" s="1"/>
  <c r="M2612" i="19"/>
  <c r="E2612" i="19" s="1"/>
  <c r="M2613" i="19"/>
  <c r="E2613" i="19" s="1"/>
  <c r="M2614" i="19"/>
  <c r="E2614" i="19" s="1"/>
  <c r="M2615" i="19"/>
  <c r="E2615" i="19" s="1"/>
  <c r="M2616" i="19"/>
  <c r="E2616" i="19" s="1"/>
  <c r="M2617" i="19"/>
  <c r="E2617" i="19" s="1"/>
  <c r="M2618" i="19"/>
  <c r="E2618" i="19" s="1"/>
  <c r="M2619" i="19"/>
  <c r="E2619" i="19" s="1"/>
  <c r="M2620" i="19"/>
  <c r="E2620" i="19" s="1"/>
  <c r="M2621" i="19"/>
  <c r="E2621" i="19" s="1"/>
  <c r="M2622" i="19"/>
  <c r="E2622" i="19" s="1"/>
  <c r="M2623" i="19"/>
  <c r="E2623" i="19" s="1"/>
  <c r="M2624" i="19"/>
  <c r="E2624" i="19" s="1"/>
  <c r="M2625" i="19"/>
  <c r="E2625" i="19" s="1"/>
  <c r="M2626" i="19"/>
  <c r="E2626" i="19" s="1"/>
  <c r="M2627" i="19"/>
  <c r="E2627" i="19" s="1"/>
  <c r="M2628" i="19"/>
  <c r="E2628" i="19" s="1"/>
  <c r="M2629" i="19"/>
  <c r="E2629" i="19" s="1"/>
  <c r="M2630" i="19"/>
  <c r="E2630" i="19" s="1"/>
  <c r="M2631" i="19"/>
  <c r="E2631" i="19" s="1"/>
  <c r="M2632" i="19"/>
  <c r="E2632" i="19" s="1"/>
  <c r="M2633" i="19"/>
  <c r="E2633" i="19" s="1"/>
  <c r="M2634" i="19"/>
  <c r="E2634" i="19" s="1"/>
  <c r="M2635" i="19"/>
  <c r="E2635" i="19" s="1"/>
  <c r="M2636" i="19"/>
  <c r="E2636" i="19" s="1"/>
  <c r="M2637" i="19"/>
  <c r="E2637" i="19" s="1"/>
  <c r="M2638" i="19"/>
  <c r="E2638" i="19" s="1"/>
  <c r="M2639" i="19"/>
  <c r="E2639" i="19" s="1"/>
  <c r="M2640" i="19"/>
  <c r="E2640" i="19" s="1"/>
  <c r="M2641" i="19"/>
  <c r="E2641" i="19" s="1"/>
  <c r="M2642" i="19"/>
  <c r="E2642" i="19" s="1"/>
  <c r="M2643" i="19"/>
  <c r="E2643" i="19" s="1"/>
  <c r="M2644" i="19"/>
  <c r="E2644" i="19" s="1"/>
  <c r="M2645" i="19"/>
  <c r="E2645" i="19" s="1"/>
  <c r="M2646" i="19"/>
  <c r="E2646" i="19" s="1"/>
  <c r="M2647" i="19"/>
  <c r="E2647" i="19" s="1"/>
  <c r="M2648" i="19"/>
  <c r="E2648" i="19" s="1"/>
  <c r="M2649" i="19"/>
  <c r="E2649" i="19" s="1"/>
  <c r="M2650" i="19"/>
  <c r="E2650" i="19" s="1"/>
  <c r="M2651" i="19"/>
  <c r="E2651" i="19" s="1"/>
  <c r="M2652" i="19"/>
  <c r="E2652" i="19" s="1"/>
  <c r="M2653" i="19"/>
  <c r="E2653" i="19" s="1"/>
  <c r="M2654" i="19"/>
  <c r="E2654" i="19" s="1"/>
  <c r="M2655" i="19"/>
  <c r="E2655" i="19" s="1"/>
  <c r="M2656" i="19"/>
  <c r="E2656" i="19" s="1"/>
  <c r="M2657" i="19"/>
  <c r="E2657" i="19" s="1"/>
  <c r="M2658" i="19"/>
  <c r="E2658" i="19" s="1"/>
  <c r="M2659" i="19"/>
  <c r="E2659" i="19" s="1"/>
  <c r="M2660" i="19"/>
  <c r="E2660" i="19" s="1"/>
  <c r="M2661" i="19"/>
  <c r="E2661" i="19" s="1"/>
  <c r="M2662" i="19"/>
  <c r="E2662" i="19" s="1"/>
  <c r="M2663" i="19"/>
  <c r="E2663" i="19" s="1"/>
  <c r="M2664" i="19"/>
  <c r="E2664" i="19" s="1"/>
  <c r="M2665" i="19"/>
  <c r="E2665" i="19" s="1"/>
  <c r="M2666" i="19"/>
  <c r="E2666" i="19" s="1"/>
  <c r="M2667" i="19"/>
  <c r="E2667" i="19" s="1"/>
  <c r="M2668" i="19"/>
  <c r="E2668" i="19" s="1"/>
  <c r="M2669" i="19"/>
  <c r="E2669" i="19" s="1"/>
  <c r="M2670" i="19"/>
  <c r="E2670" i="19" s="1"/>
  <c r="M2671" i="19"/>
  <c r="E2671" i="19" s="1"/>
  <c r="M2672" i="19"/>
  <c r="E2672" i="19" s="1"/>
  <c r="M2673" i="19"/>
  <c r="E2673" i="19" s="1"/>
  <c r="M2674" i="19"/>
  <c r="E2674" i="19" s="1"/>
  <c r="M2675" i="19"/>
  <c r="E2675" i="19" s="1"/>
  <c r="M2676" i="19"/>
  <c r="E2676" i="19" s="1"/>
  <c r="M2677" i="19"/>
  <c r="E2677" i="19" s="1"/>
  <c r="M2678" i="19"/>
  <c r="E2678" i="19" s="1"/>
  <c r="M2679" i="19"/>
  <c r="E2679" i="19" s="1"/>
  <c r="M2680" i="19"/>
  <c r="E2680" i="19" s="1"/>
  <c r="M2681" i="19"/>
  <c r="E2681" i="19" s="1"/>
  <c r="M2682" i="19"/>
  <c r="E2682" i="19" s="1"/>
  <c r="M2683" i="19"/>
  <c r="E2683" i="19" s="1"/>
  <c r="M2684" i="19"/>
  <c r="E2684" i="19" s="1"/>
  <c r="M2685" i="19"/>
  <c r="E2685" i="19" s="1"/>
  <c r="M2686" i="19"/>
  <c r="E2686" i="19" s="1"/>
  <c r="M2687" i="19"/>
  <c r="E2687" i="19" s="1"/>
  <c r="M2688" i="19"/>
  <c r="E2688" i="19" s="1"/>
  <c r="M2689" i="19"/>
  <c r="E2689" i="19" s="1"/>
  <c r="M2690" i="19"/>
  <c r="E2690" i="19" s="1"/>
  <c r="M2691" i="19"/>
  <c r="E2691" i="19" s="1"/>
  <c r="M2692" i="19"/>
  <c r="E2692" i="19" s="1"/>
  <c r="M2693" i="19"/>
  <c r="E2693" i="19" s="1"/>
  <c r="M2694" i="19"/>
  <c r="E2694" i="19" s="1"/>
  <c r="M2695" i="19"/>
  <c r="E2695" i="19" s="1"/>
  <c r="M2696" i="19"/>
  <c r="E2696" i="19" s="1"/>
  <c r="M2697" i="19"/>
  <c r="E2697" i="19" s="1"/>
  <c r="M2698" i="19"/>
  <c r="E2698" i="19" s="1"/>
  <c r="M2699" i="19"/>
  <c r="E2699" i="19" s="1"/>
  <c r="M2700" i="19"/>
  <c r="E2700" i="19" s="1"/>
  <c r="M2701" i="19"/>
  <c r="E2701" i="19" s="1"/>
  <c r="M2702" i="19"/>
  <c r="E2702" i="19" s="1"/>
  <c r="M2703" i="19"/>
  <c r="E2703" i="19" s="1"/>
  <c r="M2704" i="19"/>
  <c r="E2704" i="19" s="1"/>
  <c r="M2705" i="19"/>
  <c r="E2705" i="19" s="1"/>
  <c r="M2706" i="19"/>
  <c r="E2706" i="19" s="1"/>
  <c r="M2707" i="19"/>
  <c r="E2707" i="19" s="1"/>
  <c r="M2708" i="19"/>
  <c r="E2708" i="19" s="1"/>
  <c r="M2709" i="19"/>
  <c r="E2709" i="19" s="1"/>
  <c r="M2710" i="19"/>
  <c r="E2710" i="19" s="1"/>
  <c r="M2711" i="19"/>
  <c r="E2711" i="19" s="1"/>
  <c r="M2712" i="19"/>
  <c r="E2712" i="19" s="1"/>
  <c r="M2713" i="19"/>
  <c r="E2713" i="19" s="1"/>
  <c r="M2714" i="19"/>
  <c r="E2714" i="19" s="1"/>
  <c r="M2715" i="19"/>
  <c r="E2715" i="19" s="1"/>
  <c r="M2716" i="19"/>
  <c r="E2716" i="19" s="1"/>
  <c r="M2717" i="19"/>
  <c r="E2717" i="19" s="1"/>
  <c r="M2718" i="19"/>
  <c r="E2718" i="19" s="1"/>
  <c r="M2719" i="19"/>
  <c r="E2719" i="19" s="1"/>
  <c r="M2720" i="19"/>
  <c r="E2720" i="19" s="1"/>
  <c r="M2721" i="19"/>
  <c r="E2721" i="19" s="1"/>
  <c r="M2722" i="19"/>
  <c r="E2722" i="19" s="1"/>
  <c r="M2723" i="19"/>
  <c r="E2723" i="19" s="1"/>
  <c r="M2724" i="19"/>
  <c r="E2724" i="19" s="1"/>
  <c r="M2725" i="19"/>
  <c r="E2725" i="19" s="1"/>
  <c r="M2726" i="19"/>
  <c r="E2726" i="19" s="1"/>
  <c r="M2727" i="19"/>
  <c r="E2727" i="19" s="1"/>
  <c r="M2728" i="19"/>
  <c r="E2728" i="19" s="1"/>
  <c r="M2729" i="19"/>
  <c r="E2729" i="19" s="1"/>
  <c r="M2730" i="19"/>
  <c r="E2730" i="19" s="1"/>
  <c r="M2731" i="19"/>
  <c r="E2731" i="19" s="1"/>
  <c r="M2732" i="19"/>
  <c r="E2732" i="19" s="1"/>
  <c r="M2733" i="19"/>
  <c r="E2733" i="19" s="1"/>
  <c r="M2734" i="19"/>
  <c r="E2734" i="19" s="1"/>
  <c r="M2735" i="19"/>
  <c r="E2735" i="19" s="1"/>
  <c r="M2736" i="19"/>
  <c r="E2736" i="19" s="1"/>
  <c r="M2737" i="19"/>
  <c r="E2737" i="19" s="1"/>
  <c r="M2738" i="19"/>
  <c r="E2738" i="19" s="1"/>
  <c r="M2739" i="19"/>
  <c r="E2739" i="19" s="1"/>
  <c r="M2740" i="19"/>
  <c r="E2740" i="19" s="1"/>
  <c r="M2741" i="19"/>
  <c r="E2741" i="19" s="1"/>
  <c r="M2742" i="19"/>
  <c r="E2742" i="19" s="1"/>
  <c r="M2743" i="19"/>
  <c r="E2743" i="19" s="1"/>
  <c r="M2744" i="19"/>
  <c r="E2744" i="19" s="1"/>
  <c r="M2745" i="19"/>
  <c r="E2745" i="19" s="1"/>
  <c r="M2746" i="19"/>
  <c r="E2746" i="19" s="1"/>
  <c r="M2747" i="19"/>
  <c r="E2747" i="19" s="1"/>
  <c r="M2748" i="19"/>
  <c r="E2748" i="19" s="1"/>
  <c r="M2749" i="19"/>
  <c r="E2749" i="19" s="1"/>
  <c r="M2750" i="19"/>
  <c r="E2750" i="19" s="1"/>
  <c r="M2751" i="19"/>
  <c r="E2751" i="19" s="1"/>
  <c r="M2752" i="19"/>
  <c r="E2752" i="19" s="1"/>
  <c r="M2753" i="19"/>
  <c r="E2753" i="19" s="1"/>
  <c r="M2754" i="19"/>
  <c r="E2754" i="19" s="1"/>
  <c r="M2755" i="19"/>
  <c r="E2755" i="19" s="1"/>
  <c r="M2756" i="19"/>
  <c r="E2756" i="19" s="1"/>
  <c r="M2757" i="19"/>
  <c r="E2757" i="19" s="1"/>
  <c r="M2758" i="19"/>
  <c r="E2758" i="19" s="1"/>
  <c r="M2759" i="19"/>
  <c r="E2759" i="19" s="1"/>
  <c r="M2760" i="19"/>
  <c r="E2760" i="19" s="1"/>
  <c r="M2761" i="19"/>
  <c r="E2761" i="19" s="1"/>
  <c r="M2762" i="19"/>
  <c r="E2762" i="19" s="1"/>
  <c r="M2763" i="19"/>
  <c r="E2763" i="19" s="1"/>
  <c r="M2764" i="19"/>
  <c r="E2764" i="19" s="1"/>
  <c r="M2765" i="19"/>
  <c r="E2765" i="19" s="1"/>
  <c r="M2766" i="19"/>
  <c r="E2766" i="19" s="1"/>
  <c r="M2767" i="19"/>
  <c r="E2767" i="19" s="1"/>
  <c r="M2768" i="19"/>
  <c r="E2768" i="19" s="1"/>
  <c r="M2769" i="19"/>
  <c r="E2769" i="19" s="1"/>
  <c r="M2770" i="19"/>
  <c r="E2770" i="19" s="1"/>
  <c r="M2771" i="19"/>
  <c r="E2771" i="19" s="1"/>
  <c r="M2772" i="19"/>
  <c r="E2772" i="19" s="1"/>
  <c r="M2773" i="19"/>
  <c r="E2773" i="19" s="1"/>
  <c r="M2774" i="19"/>
  <c r="E2774" i="19" s="1"/>
  <c r="M2775" i="19"/>
  <c r="E2775" i="19" s="1"/>
  <c r="M2776" i="19"/>
  <c r="E2776" i="19" s="1"/>
  <c r="M2777" i="19"/>
  <c r="E2777" i="19" s="1"/>
  <c r="M2778" i="19"/>
  <c r="E2778" i="19" s="1"/>
  <c r="M2779" i="19"/>
  <c r="E2779" i="19" s="1"/>
  <c r="M2780" i="19"/>
  <c r="E2780" i="19" s="1"/>
  <c r="M2781" i="19"/>
  <c r="E2781" i="19" s="1"/>
  <c r="M2782" i="19"/>
  <c r="E2782" i="19" s="1"/>
  <c r="M2783" i="19"/>
  <c r="E2783" i="19" s="1"/>
  <c r="M2784" i="19"/>
  <c r="E2784" i="19" s="1"/>
  <c r="M2785" i="19"/>
  <c r="E2785" i="19" s="1"/>
  <c r="M2786" i="19"/>
  <c r="E2786" i="19" s="1"/>
  <c r="M2787" i="19"/>
  <c r="E2787" i="19" s="1"/>
  <c r="M2788" i="19"/>
  <c r="E2788" i="19" s="1"/>
  <c r="M2789" i="19"/>
  <c r="E2789" i="19" s="1"/>
  <c r="M2790" i="19"/>
  <c r="E2790" i="19" s="1"/>
  <c r="M2791" i="19"/>
  <c r="E2791" i="19" s="1"/>
  <c r="M2792" i="19"/>
  <c r="E2792" i="19" s="1"/>
  <c r="M2793" i="19"/>
  <c r="E2793" i="19" s="1"/>
  <c r="M2794" i="19"/>
  <c r="E2794" i="19" s="1"/>
  <c r="M2795" i="19"/>
  <c r="E2795" i="19" s="1"/>
  <c r="M2796" i="19"/>
  <c r="E2796" i="19" s="1"/>
  <c r="M2797" i="19"/>
  <c r="E2797" i="19" s="1"/>
  <c r="M2798" i="19"/>
  <c r="E2798" i="19" s="1"/>
  <c r="M2799" i="19"/>
  <c r="E2799" i="19" s="1"/>
  <c r="M2800" i="19"/>
  <c r="E2800" i="19" s="1"/>
  <c r="M2801" i="19"/>
  <c r="E2801" i="19" s="1"/>
  <c r="M2802" i="19"/>
  <c r="E2802" i="19" s="1"/>
  <c r="M2803" i="19"/>
  <c r="E2803" i="19" s="1"/>
  <c r="M2804" i="19"/>
  <c r="E2804" i="19" s="1"/>
  <c r="M2805" i="19"/>
  <c r="E2805" i="19" s="1"/>
  <c r="M2806" i="19"/>
  <c r="E2806" i="19" s="1"/>
  <c r="M2807" i="19"/>
  <c r="E2807" i="19" s="1"/>
  <c r="M2808" i="19"/>
  <c r="E2808" i="19" s="1"/>
  <c r="M2809" i="19"/>
  <c r="E2809" i="19" s="1"/>
  <c r="M2810" i="19"/>
  <c r="E2810" i="19" s="1"/>
  <c r="M2811" i="19"/>
  <c r="E2811" i="19" s="1"/>
  <c r="M2812" i="19"/>
  <c r="E2812" i="19" s="1"/>
  <c r="M2813" i="19"/>
  <c r="E2813" i="19" s="1"/>
  <c r="M2814" i="19"/>
  <c r="E2814" i="19" s="1"/>
  <c r="M2815" i="19"/>
  <c r="E2815" i="19" s="1"/>
  <c r="M2816" i="19"/>
  <c r="E2816" i="19" s="1"/>
  <c r="M2817" i="19"/>
  <c r="E2817" i="19" s="1"/>
  <c r="M2818" i="19"/>
  <c r="E2818" i="19" s="1"/>
  <c r="M2819" i="19"/>
  <c r="E2819" i="19" s="1"/>
  <c r="M2820" i="19"/>
  <c r="E2820" i="19" s="1"/>
  <c r="M2821" i="19"/>
  <c r="E2821" i="19" s="1"/>
  <c r="M2822" i="19"/>
  <c r="E2822" i="19" s="1"/>
  <c r="M2823" i="19"/>
  <c r="E2823" i="19" s="1"/>
  <c r="M2824" i="19"/>
  <c r="E2824" i="19" s="1"/>
  <c r="M2825" i="19"/>
  <c r="E2825" i="19" s="1"/>
  <c r="M2826" i="19"/>
  <c r="E2826" i="19" s="1"/>
  <c r="M2827" i="19"/>
  <c r="E2827" i="19" s="1"/>
  <c r="M2828" i="19"/>
  <c r="E2828" i="19" s="1"/>
  <c r="M2829" i="19"/>
  <c r="E2829" i="19" s="1"/>
  <c r="M2830" i="19"/>
  <c r="E2830" i="19" s="1"/>
  <c r="M2831" i="19"/>
  <c r="E2831" i="19" s="1"/>
  <c r="M2832" i="19"/>
  <c r="E2832" i="19" s="1"/>
  <c r="M2833" i="19"/>
  <c r="E2833" i="19" s="1"/>
  <c r="M2834" i="19"/>
  <c r="E2834" i="19" s="1"/>
  <c r="M2835" i="19"/>
  <c r="E2835" i="19" s="1"/>
  <c r="M2836" i="19"/>
  <c r="E2836" i="19" s="1"/>
  <c r="M2837" i="19"/>
  <c r="E2837" i="19" s="1"/>
  <c r="M2838" i="19"/>
  <c r="E2838" i="19" s="1"/>
  <c r="M2839" i="19"/>
  <c r="E2839" i="19" s="1"/>
  <c r="M2840" i="19"/>
  <c r="E2840" i="19" s="1"/>
  <c r="M2841" i="19"/>
  <c r="E2841" i="19" s="1"/>
  <c r="M2842" i="19"/>
  <c r="E2842" i="19" s="1"/>
  <c r="M2843" i="19"/>
  <c r="E2843" i="19" s="1"/>
  <c r="M2844" i="19"/>
  <c r="E2844" i="19" s="1"/>
  <c r="M2845" i="19"/>
  <c r="E2845" i="19" s="1"/>
  <c r="M2846" i="19"/>
  <c r="E2846" i="19" s="1"/>
  <c r="M2847" i="19"/>
  <c r="E2847" i="19" s="1"/>
  <c r="M2848" i="19"/>
  <c r="E2848" i="19" s="1"/>
  <c r="M2849" i="19"/>
  <c r="E2849" i="19" s="1"/>
  <c r="M2850" i="19"/>
  <c r="E2850" i="19" s="1"/>
  <c r="M2851" i="19"/>
  <c r="E2851" i="19" s="1"/>
  <c r="M2852" i="19"/>
  <c r="E2852" i="19" s="1"/>
  <c r="M2853" i="19"/>
  <c r="E2853" i="19" s="1"/>
  <c r="M2854" i="19"/>
  <c r="E2854" i="19" s="1"/>
  <c r="M2855" i="19"/>
  <c r="E2855" i="19" s="1"/>
  <c r="M2856" i="19"/>
  <c r="E2856" i="19" s="1"/>
  <c r="M2857" i="19"/>
  <c r="E2857" i="19" s="1"/>
  <c r="M2858" i="19"/>
  <c r="E2858" i="19" s="1"/>
  <c r="M2859" i="19"/>
  <c r="E2859" i="19" s="1"/>
  <c r="M2860" i="19"/>
  <c r="E2860" i="19" s="1"/>
  <c r="M2861" i="19"/>
  <c r="E2861" i="19" s="1"/>
  <c r="M2862" i="19"/>
  <c r="E2862" i="19" s="1"/>
  <c r="M2863" i="19"/>
  <c r="E2863" i="19" s="1"/>
  <c r="M2864" i="19"/>
  <c r="E2864" i="19" s="1"/>
  <c r="M2865" i="19"/>
  <c r="E2865" i="19" s="1"/>
  <c r="M2866" i="19"/>
  <c r="E2866" i="19" s="1"/>
  <c r="M2867" i="19"/>
  <c r="E2867" i="19" s="1"/>
  <c r="M2868" i="19"/>
  <c r="E2868" i="19" s="1"/>
  <c r="M2869" i="19"/>
  <c r="E2869" i="19" s="1"/>
  <c r="M2870" i="19"/>
  <c r="E2870" i="19" s="1"/>
  <c r="M2871" i="19"/>
  <c r="E2871" i="19" s="1"/>
  <c r="M2872" i="19"/>
  <c r="E2872" i="19" s="1"/>
  <c r="M2873" i="19"/>
  <c r="E2873" i="19" s="1"/>
  <c r="M2874" i="19"/>
  <c r="E2874" i="19" s="1"/>
  <c r="M2875" i="19"/>
  <c r="E2875" i="19" s="1"/>
  <c r="M2876" i="19"/>
  <c r="E2876" i="19" s="1"/>
  <c r="M2877" i="19"/>
  <c r="E2877" i="19" s="1"/>
  <c r="M2878" i="19"/>
  <c r="E2878" i="19" s="1"/>
  <c r="M2879" i="19"/>
  <c r="E2879" i="19" s="1"/>
  <c r="M2880" i="19"/>
  <c r="E2880" i="19" s="1"/>
  <c r="M2881" i="19"/>
  <c r="E2881" i="19" s="1"/>
  <c r="M2882" i="19"/>
  <c r="E2882" i="19" s="1"/>
  <c r="M2883" i="19"/>
  <c r="E2883" i="19" s="1"/>
  <c r="M2884" i="19"/>
  <c r="E2884" i="19" s="1"/>
  <c r="M2885" i="19"/>
  <c r="E2885" i="19" s="1"/>
  <c r="M2886" i="19"/>
  <c r="E2886" i="19" s="1"/>
  <c r="M2887" i="19"/>
  <c r="E2887" i="19" s="1"/>
  <c r="M2888" i="19"/>
  <c r="E2888" i="19" s="1"/>
  <c r="M2889" i="19"/>
  <c r="E2889" i="19" s="1"/>
  <c r="M2890" i="19"/>
  <c r="E2890" i="19" s="1"/>
  <c r="M2891" i="19"/>
  <c r="E2891" i="19" s="1"/>
  <c r="M2892" i="19"/>
  <c r="E2892" i="19" s="1"/>
  <c r="M2893" i="19"/>
  <c r="E2893" i="19" s="1"/>
  <c r="M2894" i="19"/>
  <c r="E2894" i="19" s="1"/>
  <c r="M2895" i="19"/>
  <c r="E2895" i="19" s="1"/>
  <c r="M2896" i="19"/>
  <c r="E2896" i="19" s="1"/>
  <c r="M2897" i="19"/>
  <c r="E2897" i="19" s="1"/>
  <c r="M2898" i="19"/>
  <c r="E2898" i="19" s="1"/>
  <c r="M2899" i="19"/>
  <c r="E2899" i="19" s="1"/>
  <c r="M2900" i="19"/>
  <c r="E2900" i="19" s="1"/>
  <c r="M2901" i="19"/>
  <c r="E2901" i="19" s="1"/>
  <c r="M2902" i="19"/>
  <c r="E2902" i="19" s="1"/>
  <c r="M2903" i="19"/>
  <c r="E2903" i="19" s="1"/>
  <c r="M2904" i="19"/>
  <c r="E2904" i="19" s="1"/>
  <c r="M2905" i="19"/>
  <c r="E2905" i="19" s="1"/>
  <c r="M2906" i="19"/>
  <c r="E2906" i="19" s="1"/>
  <c r="M2907" i="19"/>
  <c r="E2907" i="19" s="1"/>
  <c r="M2908" i="19"/>
  <c r="E2908" i="19" s="1"/>
  <c r="M2909" i="19"/>
  <c r="E2909" i="19" s="1"/>
  <c r="M2910" i="19"/>
  <c r="E2910" i="19" s="1"/>
  <c r="M2911" i="19"/>
  <c r="E2911" i="19" s="1"/>
  <c r="M2912" i="19"/>
  <c r="E2912" i="19" s="1"/>
  <c r="M2913" i="19"/>
  <c r="E2913" i="19" s="1"/>
  <c r="M2914" i="19"/>
  <c r="E2914" i="19" s="1"/>
  <c r="M2915" i="19"/>
  <c r="E2915" i="19" s="1"/>
  <c r="M2916" i="19"/>
  <c r="E2916" i="19" s="1"/>
  <c r="M2917" i="19"/>
  <c r="E2917" i="19" s="1"/>
  <c r="M2918" i="19"/>
  <c r="E2918" i="19" s="1"/>
  <c r="M2919" i="19"/>
  <c r="E2919" i="19" s="1"/>
  <c r="M2920" i="19"/>
  <c r="E2920" i="19" s="1"/>
  <c r="M2921" i="19"/>
  <c r="E2921" i="19" s="1"/>
  <c r="M2922" i="19"/>
  <c r="E2922" i="19" s="1"/>
  <c r="M2923" i="19"/>
  <c r="E2923" i="19" s="1"/>
  <c r="M2924" i="19"/>
  <c r="E2924" i="19" s="1"/>
  <c r="M2925" i="19"/>
  <c r="E2925" i="19" s="1"/>
  <c r="M2926" i="19"/>
  <c r="E2926" i="19" s="1"/>
  <c r="M2927" i="19"/>
  <c r="E2927" i="19" s="1"/>
  <c r="M2928" i="19"/>
  <c r="E2928" i="19" s="1"/>
  <c r="M2929" i="19"/>
  <c r="E2929" i="19" s="1"/>
  <c r="M2930" i="19"/>
  <c r="E2930" i="19" s="1"/>
  <c r="M2931" i="19"/>
  <c r="E2931" i="19" s="1"/>
  <c r="M2932" i="19"/>
  <c r="E2932" i="19" s="1"/>
  <c r="M2933" i="19"/>
  <c r="E2933" i="19" s="1"/>
  <c r="M2934" i="19"/>
  <c r="E2934" i="19" s="1"/>
  <c r="M2935" i="19"/>
  <c r="E2935" i="19" s="1"/>
  <c r="M2936" i="19"/>
  <c r="E2936" i="19" s="1"/>
  <c r="M2937" i="19"/>
  <c r="E2937" i="19" s="1"/>
  <c r="M2938" i="19"/>
  <c r="E2938" i="19" s="1"/>
  <c r="M2939" i="19"/>
  <c r="E2939" i="19" s="1"/>
  <c r="M2940" i="19"/>
  <c r="E2940" i="19" s="1"/>
  <c r="M2941" i="19"/>
  <c r="E2941" i="19" s="1"/>
  <c r="M2942" i="19"/>
  <c r="E2942" i="19" s="1"/>
  <c r="M2943" i="19"/>
  <c r="E2943" i="19" s="1"/>
  <c r="M2944" i="19"/>
  <c r="E2944" i="19" s="1"/>
  <c r="M2945" i="19"/>
  <c r="E2945" i="19" s="1"/>
  <c r="M2946" i="19"/>
  <c r="E2946" i="19" s="1"/>
  <c r="M2947" i="19"/>
  <c r="E2947" i="19" s="1"/>
  <c r="M2948" i="19"/>
  <c r="E2948" i="19" s="1"/>
  <c r="M2949" i="19"/>
  <c r="E2949" i="19" s="1"/>
  <c r="M2950" i="19"/>
  <c r="E2950" i="19" s="1"/>
  <c r="M2951" i="19"/>
  <c r="E2951" i="19" s="1"/>
  <c r="M2952" i="19"/>
  <c r="E2952" i="19" s="1"/>
  <c r="M2953" i="19"/>
  <c r="E2953" i="19" s="1"/>
  <c r="M2954" i="19"/>
  <c r="E2954" i="19" s="1"/>
  <c r="M2955" i="19"/>
  <c r="E2955" i="19" s="1"/>
  <c r="M2956" i="19"/>
  <c r="E2956" i="19" s="1"/>
  <c r="M2957" i="19"/>
  <c r="E2957" i="19" s="1"/>
  <c r="M2958" i="19"/>
  <c r="E2958" i="19" s="1"/>
  <c r="M2959" i="19"/>
  <c r="E2959" i="19" s="1"/>
  <c r="M2960" i="19"/>
  <c r="E2960" i="19" s="1"/>
  <c r="M2961" i="19"/>
  <c r="E2961" i="19" s="1"/>
  <c r="M2962" i="19"/>
  <c r="E2962" i="19" s="1"/>
  <c r="M2963" i="19"/>
  <c r="E2963" i="19" s="1"/>
  <c r="M2964" i="19"/>
  <c r="E2964" i="19" s="1"/>
  <c r="M2965" i="19"/>
  <c r="E2965" i="19" s="1"/>
  <c r="M2966" i="19"/>
  <c r="E2966" i="19" s="1"/>
  <c r="M2967" i="19"/>
  <c r="E2967" i="19" s="1"/>
  <c r="M2968" i="19"/>
  <c r="E2968" i="19" s="1"/>
  <c r="M2969" i="19"/>
  <c r="E2969" i="19" s="1"/>
  <c r="M2970" i="19"/>
  <c r="E2970" i="19" s="1"/>
  <c r="M2971" i="19"/>
  <c r="E2971" i="19" s="1"/>
  <c r="M2972" i="19"/>
  <c r="E2972" i="19" s="1"/>
  <c r="M2973" i="19"/>
  <c r="E2973" i="19" s="1"/>
  <c r="M2974" i="19"/>
  <c r="E2974" i="19" s="1"/>
  <c r="M2975" i="19"/>
  <c r="E2975" i="19" s="1"/>
  <c r="M2976" i="19"/>
  <c r="E2976" i="19" s="1"/>
  <c r="M2977" i="19"/>
  <c r="E2977" i="19" s="1"/>
  <c r="M2978" i="19"/>
  <c r="E2978" i="19" s="1"/>
  <c r="M2979" i="19"/>
  <c r="E2979" i="19" s="1"/>
  <c r="M2980" i="19"/>
  <c r="E2980" i="19" s="1"/>
  <c r="M2981" i="19"/>
  <c r="E2981" i="19" s="1"/>
  <c r="M2982" i="19"/>
  <c r="E2982" i="19" s="1"/>
  <c r="M2983" i="19"/>
  <c r="E2983" i="19" s="1"/>
  <c r="M2984" i="19"/>
  <c r="E2984" i="19" s="1"/>
  <c r="M2985" i="19"/>
  <c r="E2985" i="19" s="1"/>
  <c r="M2986" i="19"/>
  <c r="E2986" i="19" s="1"/>
  <c r="M2987" i="19"/>
  <c r="E2987" i="19" s="1"/>
  <c r="M2988" i="19"/>
  <c r="E2988" i="19" s="1"/>
  <c r="M2989" i="19"/>
  <c r="E2989" i="19" s="1"/>
  <c r="M2990" i="19"/>
  <c r="E2990" i="19" s="1"/>
  <c r="M2991" i="19"/>
  <c r="E2991" i="19" s="1"/>
  <c r="M2992" i="19"/>
  <c r="E2992" i="19" s="1"/>
  <c r="M2993" i="19"/>
  <c r="E2993" i="19" s="1"/>
  <c r="M2994" i="19"/>
  <c r="E2994" i="19" s="1"/>
  <c r="M2995" i="19"/>
  <c r="E2995" i="19" s="1"/>
  <c r="M2996" i="19"/>
  <c r="E2996" i="19" s="1"/>
  <c r="M2997" i="19"/>
  <c r="E2997" i="19" s="1"/>
  <c r="M2998" i="19"/>
  <c r="E2998" i="19" s="1"/>
  <c r="M2999" i="19"/>
  <c r="E2999" i="19" s="1"/>
  <c r="M3000" i="19"/>
  <c r="E3000" i="19" s="1"/>
  <c r="M3001" i="19"/>
  <c r="E3001" i="19" s="1"/>
  <c r="M3002" i="19"/>
  <c r="E3002" i="19" s="1"/>
  <c r="M3003" i="19"/>
  <c r="E3003" i="19" s="1"/>
  <c r="M3004" i="19"/>
  <c r="E3004" i="19" s="1"/>
  <c r="M3005" i="19"/>
  <c r="E3005" i="19" s="1"/>
  <c r="M3006" i="19"/>
  <c r="E3006" i="19" s="1"/>
  <c r="M3007" i="19"/>
  <c r="E3007" i="19" s="1"/>
  <c r="M3008" i="19"/>
  <c r="E3008" i="19" s="1"/>
  <c r="M3009" i="19"/>
  <c r="E3009" i="19" s="1"/>
  <c r="M3010" i="19"/>
  <c r="E3010" i="19" s="1"/>
  <c r="M3011" i="19"/>
  <c r="E3011" i="19" s="1"/>
  <c r="M3012" i="19"/>
  <c r="E3012" i="19" s="1"/>
  <c r="M3013" i="19"/>
  <c r="E3013" i="19" s="1"/>
  <c r="M3014" i="19"/>
  <c r="E3014" i="19" s="1"/>
  <c r="M3015" i="19"/>
  <c r="E3015" i="19" s="1"/>
  <c r="M3016" i="19"/>
  <c r="E3016" i="19" s="1"/>
  <c r="M3017" i="19"/>
  <c r="E3017" i="19" s="1"/>
  <c r="M3018" i="19"/>
  <c r="E3018" i="19" s="1"/>
  <c r="M3019" i="19"/>
  <c r="E3019" i="19" s="1"/>
  <c r="M3020" i="19"/>
  <c r="E3020" i="19" s="1"/>
  <c r="M3021" i="19"/>
  <c r="E3021" i="19" s="1"/>
  <c r="M3022" i="19"/>
  <c r="E3022" i="19" s="1"/>
  <c r="M3023" i="19"/>
  <c r="E3023" i="19" s="1"/>
  <c r="M3024" i="19"/>
  <c r="E3024" i="19" s="1"/>
  <c r="M3025" i="19"/>
  <c r="E3025" i="19" s="1"/>
  <c r="M3026" i="19"/>
  <c r="E3026" i="19" s="1"/>
  <c r="M3027" i="19"/>
  <c r="E3027" i="19" s="1"/>
  <c r="M3028" i="19"/>
  <c r="E3028" i="19" s="1"/>
  <c r="M3029" i="19"/>
  <c r="E3029" i="19" s="1"/>
  <c r="M3030" i="19"/>
  <c r="E3030" i="19" s="1"/>
  <c r="M3031" i="19"/>
  <c r="E3031" i="19" s="1"/>
  <c r="M3032" i="19"/>
  <c r="E3032" i="19" s="1"/>
  <c r="M3033" i="19"/>
  <c r="E3033" i="19" s="1"/>
  <c r="M3034" i="19"/>
  <c r="E3034" i="19" s="1"/>
  <c r="M3035" i="19"/>
  <c r="E3035" i="19" s="1"/>
  <c r="M3036" i="19"/>
  <c r="E3036" i="19" s="1"/>
  <c r="M3037" i="19"/>
  <c r="E3037" i="19" s="1"/>
  <c r="M3038" i="19"/>
  <c r="E3038" i="19" s="1"/>
  <c r="M3039" i="19"/>
  <c r="E3039" i="19" s="1"/>
  <c r="M3040" i="19"/>
  <c r="E3040" i="19" s="1"/>
  <c r="M3041" i="19"/>
  <c r="E3041" i="19" s="1"/>
  <c r="M3042" i="19"/>
  <c r="E3042" i="19" s="1"/>
  <c r="M3043" i="19"/>
  <c r="E3043" i="19" s="1"/>
  <c r="M3044" i="19"/>
  <c r="E3044" i="19" s="1"/>
  <c r="M3045" i="19"/>
  <c r="E3045" i="19" s="1"/>
  <c r="M3046" i="19"/>
  <c r="E3046" i="19" s="1"/>
  <c r="M3047" i="19"/>
  <c r="E3047" i="19" s="1"/>
  <c r="M3048" i="19"/>
  <c r="E3048" i="19" s="1"/>
  <c r="M3049" i="19"/>
  <c r="E3049" i="19" s="1"/>
  <c r="M3050" i="19"/>
  <c r="E3050" i="19" s="1"/>
  <c r="M3051" i="19"/>
  <c r="E3051" i="19" s="1"/>
  <c r="M3052" i="19"/>
  <c r="E3052" i="19" s="1"/>
  <c r="M3053" i="19"/>
  <c r="E3053" i="19" s="1"/>
  <c r="M3054" i="19"/>
  <c r="E3054" i="19" s="1"/>
  <c r="M3055" i="19"/>
  <c r="E3055" i="19" s="1"/>
  <c r="M3056" i="19"/>
  <c r="E3056" i="19" s="1"/>
  <c r="M3057" i="19"/>
  <c r="E3057" i="19" s="1"/>
  <c r="M3058" i="19"/>
  <c r="E3058" i="19" s="1"/>
  <c r="M3059" i="19"/>
  <c r="E3059" i="19" s="1"/>
  <c r="M3060" i="19"/>
  <c r="E3060" i="19" s="1"/>
  <c r="M3061" i="19"/>
  <c r="E3061" i="19" s="1"/>
  <c r="M3062" i="19"/>
  <c r="E3062" i="19" s="1"/>
  <c r="M3063" i="19"/>
  <c r="E3063" i="19" s="1"/>
  <c r="M3064" i="19"/>
  <c r="E3064" i="19" s="1"/>
  <c r="M3065" i="19"/>
  <c r="E3065" i="19" s="1"/>
  <c r="M3066" i="19"/>
  <c r="E3066" i="19" s="1"/>
  <c r="M3067" i="19"/>
  <c r="E3067" i="19" s="1"/>
  <c r="M3068" i="19"/>
  <c r="E3068" i="19" s="1"/>
  <c r="M3069" i="19"/>
  <c r="E3069" i="19" s="1"/>
  <c r="M3070" i="19"/>
  <c r="E3070" i="19" s="1"/>
  <c r="M3071" i="19"/>
  <c r="E3071" i="19" s="1"/>
  <c r="M3072" i="19"/>
  <c r="E3072" i="19" s="1"/>
  <c r="M3073" i="19"/>
  <c r="E3073" i="19" s="1"/>
  <c r="M3074" i="19"/>
  <c r="E3074" i="19" s="1"/>
  <c r="M3075" i="19"/>
  <c r="E3075" i="19" s="1"/>
  <c r="M3076" i="19"/>
  <c r="E3076" i="19" s="1"/>
  <c r="M3077" i="19"/>
  <c r="E3077" i="19" s="1"/>
  <c r="M3078" i="19"/>
  <c r="E3078" i="19" s="1"/>
  <c r="M3079" i="19"/>
  <c r="E3079" i="19" s="1"/>
  <c r="M3080" i="19"/>
  <c r="E3080" i="19" s="1"/>
  <c r="M3081" i="19"/>
  <c r="E3081" i="19" s="1"/>
  <c r="M3082" i="19"/>
  <c r="E3082" i="19" s="1"/>
  <c r="M3083" i="19"/>
  <c r="E3083" i="19" s="1"/>
  <c r="M3084" i="19"/>
  <c r="E3084" i="19" s="1"/>
  <c r="M3085" i="19"/>
  <c r="E3085" i="19" s="1"/>
  <c r="M3086" i="19"/>
  <c r="E3086" i="19" s="1"/>
  <c r="M3087" i="19"/>
  <c r="E3087" i="19" s="1"/>
  <c r="M3088" i="19"/>
  <c r="E3088" i="19" s="1"/>
  <c r="M3089" i="19"/>
  <c r="E3089" i="19" s="1"/>
  <c r="M3090" i="19"/>
  <c r="E3090" i="19" s="1"/>
  <c r="M3091" i="19"/>
  <c r="E3091" i="19" s="1"/>
  <c r="M3092" i="19"/>
  <c r="E3092" i="19" s="1"/>
  <c r="M3093" i="19"/>
  <c r="E3093" i="19" s="1"/>
  <c r="M3094" i="19"/>
  <c r="E3094" i="19" s="1"/>
  <c r="M3095" i="19"/>
  <c r="E3095" i="19" s="1"/>
  <c r="M3096" i="19"/>
  <c r="E3096" i="19" s="1"/>
  <c r="M3097" i="19"/>
  <c r="E3097" i="19" s="1"/>
  <c r="M3098" i="19"/>
  <c r="E3098" i="19" s="1"/>
  <c r="M3099" i="19"/>
  <c r="E3099" i="19" s="1"/>
  <c r="M3100" i="19"/>
  <c r="E3100" i="19" s="1"/>
  <c r="M3101" i="19"/>
  <c r="E3101" i="19" s="1"/>
  <c r="M3102" i="19"/>
  <c r="E3102" i="19" s="1"/>
  <c r="M3103" i="19"/>
  <c r="E3103" i="19" s="1"/>
  <c r="M3104" i="19"/>
  <c r="E3104" i="19" s="1"/>
  <c r="M3105" i="19"/>
  <c r="E3105" i="19" s="1"/>
  <c r="M3106" i="19"/>
  <c r="E3106" i="19" s="1"/>
  <c r="M3107" i="19"/>
  <c r="E3107" i="19" s="1"/>
  <c r="M3108" i="19"/>
  <c r="E3108" i="19" s="1"/>
  <c r="M3109" i="19"/>
  <c r="E3109" i="19" s="1"/>
  <c r="M3110" i="19"/>
  <c r="E3110" i="19" s="1"/>
  <c r="M3111" i="19"/>
  <c r="E3111" i="19" s="1"/>
  <c r="M3112" i="19"/>
  <c r="E3112" i="19" s="1"/>
  <c r="M3113" i="19"/>
  <c r="E3113" i="19" s="1"/>
  <c r="M3114" i="19"/>
  <c r="E3114" i="19" s="1"/>
  <c r="M3115" i="19"/>
  <c r="E3115" i="19" s="1"/>
  <c r="M3116" i="19"/>
  <c r="E3116" i="19" s="1"/>
  <c r="M3117" i="19"/>
  <c r="E3117" i="19" s="1"/>
  <c r="M3118" i="19"/>
  <c r="E3118" i="19" s="1"/>
  <c r="M3119" i="19"/>
  <c r="E3119" i="19" s="1"/>
  <c r="M3120" i="19"/>
  <c r="E3120" i="19" s="1"/>
  <c r="M3121" i="19"/>
  <c r="E3121" i="19" s="1"/>
  <c r="M3122" i="19"/>
  <c r="E3122" i="19" s="1"/>
  <c r="M3123" i="19"/>
  <c r="E3123" i="19" s="1"/>
  <c r="M3124" i="19"/>
  <c r="E3124" i="19" s="1"/>
  <c r="M3125" i="19"/>
  <c r="E3125" i="19" s="1"/>
  <c r="M3126" i="19"/>
  <c r="E3126" i="19" s="1"/>
  <c r="M3127" i="19"/>
  <c r="E3127" i="19" s="1"/>
  <c r="M3128" i="19"/>
  <c r="E3128" i="19" s="1"/>
  <c r="M3129" i="19"/>
  <c r="E3129" i="19" s="1"/>
  <c r="M3130" i="19"/>
  <c r="E3130" i="19" s="1"/>
  <c r="M3131" i="19"/>
  <c r="E3131" i="19" s="1"/>
  <c r="M3132" i="19"/>
  <c r="E3132" i="19" s="1"/>
  <c r="M3133" i="19"/>
  <c r="E3133" i="19" s="1"/>
  <c r="M3134" i="19"/>
  <c r="E3134" i="19" s="1"/>
  <c r="M3135" i="19"/>
  <c r="E3135" i="19" s="1"/>
  <c r="M3136" i="19"/>
  <c r="E3136" i="19" s="1"/>
  <c r="M3137" i="19"/>
  <c r="E3137" i="19" s="1"/>
  <c r="M3138" i="19"/>
  <c r="E3138" i="19" s="1"/>
  <c r="M3139" i="19"/>
  <c r="E3139" i="19" s="1"/>
  <c r="M3140" i="19"/>
  <c r="E3140" i="19" s="1"/>
  <c r="M3141" i="19"/>
  <c r="E3141" i="19" s="1"/>
  <c r="M3142" i="19"/>
  <c r="E3142" i="19" s="1"/>
  <c r="M3143" i="19"/>
  <c r="E3143" i="19" s="1"/>
  <c r="M3144" i="19"/>
  <c r="E3144" i="19" s="1"/>
  <c r="M3145" i="19"/>
  <c r="E3145" i="19" s="1"/>
  <c r="M3146" i="19"/>
  <c r="E3146" i="19" s="1"/>
  <c r="M3147" i="19"/>
  <c r="E3147" i="19" s="1"/>
  <c r="M3148" i="19"/>
  <c r="E3148" i="19" s="1"/>
  <c r="M3149" i="19"/>
  <c r="E3149" i="19" s="1"/>
  <c r="M3150" i="19"/>
  <c r="E3150" i="19" s="1"/>
  <c r="M3151" i="19"/>
  <c r="E3151" i="19" s="1"/>
  <c r="M3152" i="19"/>
  <c r="E3152" i="19" s="1"/>
  <c r="M3153" i="19"/>
  <c r="E3153" i="19" s="1"/>
  <c r="M3154" i="19"/>
  <c r="E3154" i="19" s="1"/>
  <c r="M3155" i="19"/>
  <c r="E3155" i="19" s="1"/>
  <c r="M3156" i="19"/>
  <c r="E3156" i="19" s="1"/>
  <c r="M3157" i="19"/>
  <c r="E3157" i="19" s="1"/>
  <c r="M3158" i="19"/>
  <c r="E3158" i="19" s="1"/>
  <c r="M3159" i="19"/>
  <c r="E3159" i="19" s="1"/>
  <c r="M3160" i="19"/>
  <c r="E3160" i="19" s="1"/>
  <c r="M3161" i="19"/>
  <c r="E3161" i="19" s="1"/>
  <c r="M3162" i="19"/>
  <c r="E3162" i="19" s="1"/>
  <c r="M3163" i="19"/>
  <c r="E3163" i="19" s="1"/>
  <c r="M3164" i="19"/>
  <c r="E3164" i="19" s="1"/>
  <c r="M3165" i="19"/>
  <c r="E3165" i="19" s="1"/>
  <c r="M3166" i="19"/>
  <c r="E3166" i="19" s="1"/>
  <c r="M3167" i="19"/>
  <c r="E3167" i="19" s="1"/>
  <c r="M3168" i="19"/>
  <c r="E3168" i="19" s="1"/>
  <c r="M3169" i="19"/>
  <c r="E3169" i="19" s="1"/>
  <c r="M3170" i="19"/>
  <c r="E3170" i="19" s="1"/>
  <c r="M3171" i="19"/>
  <c r="E3171" i="19" s="1"/>
  <c r="M3172" i="19"/>
  <c r="E3172" i="19" s="1"/>
  <c r="M3173" i="19"/>
  <c r="E3173" i="19" s="1"/>
  <c r="M3174" i="19"/>
  <c r="E3174" i="19" s="1"/>
  <c r="M3175" i="19"/>
  <c r="E3175" i="19" s="1"/>
  <c r="M3176" i="19"/>
  <c r="E3176" i="19" s="1"/>
  <c r="M3177" i="19"/>
  <c r="E3177" i="19" s="1"/>
  <c r="M3178" i="19"/>
  <c r="E3178" i="19" s="1"/>
  <c r="M3179" i="19"/>
  <c r="E3179" i="19" s="1"/>
  <c r="M3180" i="19"/>
  <c r="E3180" i="19" s="1"/>
  <c r="M3181" i="19"/>
  <c r="E3181" i="19" s="1"/>
  <c r="M3182" i="19"/>
  <c r="E3182" i="19" s="1"/>
  <c r="M3183" i="19"/>
  <c r="E3183" i="19" s="1"/>
  <c r="M3184" i="19"/>
  <c r="E3184" i="19" s="1"/>
  <c r="M3185" i="19"/>
  <c r="E3185" i="19" s="1"/>
  <c r="M3186" i="19"/>
  <c r="E3186" i="19" s="1"/>
  <c r="M3187" i="19"/>
  <c r="E3187" i="19" s="1"/>
  <c r="M3188" i="19"/>
  <c r="E3188" i="19" s="1"/>
  <c r="M3189" i="19"/>
  <c r="E3189" i="19" s="1"/>
  <c r="M3190" i="19"/>
  <c r="E3190" i="19" s="1"/>
  <c r="M3191" i="19"/>
  <c r="E3191" i="19" s="1"/>
  <c r="M3192" i="19"/>
  <c r="E3192" i="19" s="1"/>
  <c r="M3193" i="19"/>
  <c r="E3193" i="19" s="1"/>
  <c r="M3194" i="19"/>
  <c r="E3194" i="19" s="1"/>
  <c r="M3195" i="19"/>
  <c r="E3195" i="19" s="1"/>
  <c r="M3196" i="19"/>
  <c r="E3196" i="19" s="1"/>
  <c r="M3197" i="19"/>
  <c r="E3197" i="19" s="1"/>
  <c r="M3198" i="19"/>
  <c r="E3198" i="19" s="1"/>
  <c r="M3199" i="19"/>
  <c r="E3199" i="19" s="1"/>
  <c r="M3200" i="19"/>
  <c r="E3200" i="19" s="1"/>
  <c r="M3201" i="19"/>
  <c r="E3201" i="19" s="1"/>
  <c r="M3202" i="19"/>
  <c r="E3202" i="19" s="1"/>
  <c r="M3203" i="19"/>
  <c r="E3203" i="19" s="1"/>
  <c r="M3204" i="19"/>
  <c r="E3204" i="19" s="1"/>
  <c r="M3205" i="19"/>
  <c r="E3205" i="19" s="1"/>
  <c r="M3206" i="19"/>
  <c r="E3206" i="19" s="1"/>
  <c r="M3207" i="19"/>
  <c r="E3207" i="19" s="1"/>
  <c r="M3208" i="19"/>
  <c r="E3208" i="19" s="1"/>
  <c r="M3209" i="19"/>
  <c r="E3209" i="19" s="1"/>
  <c r="M3210" i="19"/>
  <c r="E3210" i="19" s="1"/>
  <c r="M3211" i="19"/>
  <c r="E3211" i="19" s="1"/>
  <c r="M3212" i="19"/>
  <c r="E3212" i="19" s="1"/>
  <c r="M3213" i="19"/>
  <c r="E3213" i="19" s="1"/>
  <c r="M3214" i="19"/>
  <c r="E3214" i="19" s="1"/>
  <c r="M3215" i="19"/>
  <c r="E3215" i="19" s="1"/>
  <c r="M3216" i="19"/>
  <c r="E3216" i="19" s="1"/>
  <c r="M3217" i="19"/>
  <c r="E3217" i="19" s="1"/>
  <c r="M3218" i="19"/>
  <c r="E3218" i="19" s="1"/>
  <c r="M3219" i="19"/>
  <c r="E3219" i="19" s="1"/>
  <c r="M3220" i="19"/>
  <c r="E3220" i="19" s="1"/>
  <c r="M3221" i="19"/>
  <c r="E3221" i="19" s="1"/>
  <c r="M3222" i="19"/>
  <c r="E3222" i="19" s="1"/>
  <c r="M3223" i="19"/>
  <c r="E3223" i="19" s="1"/>
  <c r="M3224" i="19"/>
  <c r="E3224" i="19" s="1"/>
  <c r="M3225" i="19"/>
  <c r="E3225" i="19" s="1"/>
  <c r="M3226" i="19"/>
  <c r="E3226" i="19" s="1"/>
  <c r="M3227" i="19"/>
  <c r="E3227" i="19" s="1"/>
  <c r="M3228" i="19"/>
  <c r="E3228" i="19" s="1"/>
  <c r="M3229" i="19"/>
  <c r="E3229" i="19" s="1"/>
  <c r="M3230" i="19"/>
  <c r="E3230" i="19" s="1"/>
  <c r="M3231" i="19"/>
  <c r="E3231" i="19" s="1"/>
  <c r="M3232" i="19"/>
  <c r="E3232" i="19" s="1"/>
  <c r="M3233" i="19"/>
  <c r="E3233" i="19" s="1"/>
  <c r="M3234" i="19"/>
  <c r="E3234" i="19" s="1"/>
  <c r="M3235" i="19"/>
  <c r="E3235" i="19" s="1"/>
  <c r="M3236" i="19"/>
  <c r="E3236" i="19" s="1"/>
  <c r="M3237" i="19"/>
  <c r="E3237" i="19" s="1"/>
  <c r="M3238" i="19"/>
  <c r="E3238" i="19" s="1"/>
  <c r="M3239" i="19"/>
  <c r="E3239" i="19" s="1"/>
  <c r="M3240" i="19"/>
  <c r="E3240" i="19" s="1"/>
  <c r="M3241" i="19"/>
  <c r="E3241" i="19" s="1"/>
  <c r="M3242" i="19"/>
  <c r="E3242" i="19" s="1"/>
  <c r="M3243" i="19"/>
  <c r="E3243" i="19" s="1"/>
  <c r="M3244" i="19"/>
  <c r="E3244" i="19" s="1"/>
  <c r="M3245" i="19"/>
  <c r="E3245" i="19" s="1"/>
  <c r="M3246" i="19"/>
  <c r="E3246" i="19" s="1"/>
  <c r="M3247" i="19"/>
  <c r="E3247" i="19" s="1"/>
  <c r="M3248" i="19"/>
  <c r="E3248" i="19" s="1"/>
  <c r="M3249" i="19"/>
  <c r="E3249" i="19" s="1"/>
  <c r="M3250" i="19"/>
  <c r="E3250" i="19" s="1"/>
  <c r="M3251" i="19"/>
  <c r="E3251" i="19" s="1"/>
  <c r="M3252" i="19"/>
  <c r="E3252" i="19" s="1"/>
  <c r="M3253" i="19"/>
  <c r="E3253" i="19" s="1"/>
  <c r="M3254" i="19"/>
  <c r="E3254" i="19" s="1"/>
  <c r="M3255" i="19"/>
  <c r="E3255" i="19" s="1"/>
  <c r="M3256" i="19"/>
  <c r="E3256" i="19" s="1"/>
  <c r="M3257" i="19"/>
  <c r="E3257" i="19" s="1"/>
  <c r="M3258" i="19"/>
  <c r="E3258" i="19" s="1"/>
  <c r="M3259" i="19"/>
  <c r="E3259" i="19" s="1"/>
  <c r="M3260" i="19"/>
  <c r="E3260" i="19" s="1"/>
  <c r="M3261" i="19"/>
  <c r="E3261" i="19" s="1"/>
  <c r="M3262" i="19"/>
  <c r="E3262" i="19" s="1"/>
  <c r="M3263" i="19"/>
  <c r="E3263" i="19" s="1"/>
  <c r="M3264" i="19"/>
  <c r="E3264" i="19" s="1"/>
  <c r="M3265" i="19"/>
  <c r="E3265" i="19" s="1"/>
  <c r="M3266" i="19"/>
  <c r="E3266" i="19" s="1"/>
  <c r="M3267" i="19"/>
  <c r="E3267" i="19" s="1"/>
  <c r="M3268" i="19"/>
  <c r="E3268" i="19" s="1"/>
  <c r="M3269" i="19"/>
  <c r="E3269" i="19" s="1"/>
  <c r="M3270" i="19"/>
  <c r="E3270" i="19" s="1"/>
  <c r="M3271" i="19"/>
  <c r="E3271" i="19" s="1"/>
  <c r="M3272" i="19"/>
  <c r="E3272" i="19" s="1"/>
  <c r="M3273" i="19"/>
  <c r="E3273" i="19" s="1"/>
  <c r="M3274" i="19"/>
  <c r="E3274" i="19" s="1"/>
  <c r="M3275" i="19"/>
  <c r="E3275" i="19" s="1"/>
  <c r="M3276" i="19"/>
  <c r="E3276" i="19" s="1"/>
  <c r="M3277" i="19"/>
  <c r="E3277" i="19" s="1"/>
  <c r="M3278" i="19"/>
  <c r="E3278" i="19" s="1"/>
  <c r="M3279" i="19"/>
  <c r="E3279" i="19" s="1"/>
  <c r="M3280" i="19"/>
  <c r="E3280" i="19" s="1"/>
  <c r="M3281" i="19"/>
  <c r="E3281" i="19" s="1"/>
  <c r="M3282" i="19"/>
  <c r="E3282" i="19" s="1"/>
  <c r="M3283" i="19"/>
  <c r="E3283" i="19" s="1"/>
  <c r="M3284" i="19"/>
  <c r="E3284" i="19" s="1"/>
  <c r="M3285" i="19"/>
  <c r="E3285" i="19" s="1"/>
  <c r="M3286" i="19"/>
  <c r="E3286" i="19" s="1"/>
  <c r="M3287" i="19"/>
  <c r="E3287" i="19" s="1"/>
  <c r="M3288" i="19"/>
  <c r="E3288" i="19" s="1"/>
  <c r="M3289" i="19"/>
  <c r="E3289" i="19" s="1"/>
  <c r="M3290" i="19"/>
  <c r="E3290" i="19" s="1"/>
  <c r="M3291" i="19"/>
  <c r="E3291" i="19" s="1"/>
  <c r="M3292" i="19"/>
  <c r="E3292" i="19" s="1"/>
  <c r="M3293" i="19"/>
  <c r="E3293" i="19" s="1"/>
  <c r="M3294" i="19"/>
  <c r="E3294" i="19" s="1"/>
  <c r="M3295" i="19"/>
  <c r="E3295" i="19" s="1"/>
  <c r="M3296" i="19"/>
  <c r="E3296" i="19" s="1"/>
  <c r="M3297" i="19"/>
  <c r="E3297" i="19" s="1"/>
  <c r="M3298" i="19"/>
  <c r="E3298" i="19" s="1"/>
  <c r="M3299" i="19"/>
  <c r="E3299" i="19" s="1"/>
  <c r="M3300" i="19"/>
  <c r="E3300" i="19" s="1"/>
  <c r="M3301" i="19"/>
  <c r="E3301" i="19" s="1"/>
  <c r="M3302" i="19"/>
  <c r="E3302" i="19" s="1"/>
  <c r="M3303" i="19"/>
  <c r="E3303" i="19" s="1"/>
  <c r="M3304" i="19"/>
  <c r="E3304" i="19" s="1"/>
  <c r="M3305" i="19"/>
  <c r="E3305" i="19" s="1"/>
  <c r="M3306" i="19"/>
  <c r="E3306" i="19" s="1"/>
  <c r="M3307" i="19"/>
  <c r="E3307" i="19" s="1"/>
  <c r="M3308" i="19"/>
  <c r="E3308" i="19" s="1"/>
  <c r="M3309" i="19"/>
  <c r="E3309" i="19" s="1"/>
  <c r="M3310" i="19"/>
  <c r="E3310" i="19" s="1"/>
  <c r="M3311" i="19"/>
  <c r="E3311" i="19" s="1"/>
  <c r="M3312" i="19"/>
  <c r="E3312" i="19" s="1"/>
  <c r="M3313" i="19"/>
  <c r="E3313" i="19" s="1"/>
  <c r="M3314" i="19"/>
  <c r="E3314" i="19" s="1"/>
  <c r="M3315" i="19"/>
  <c r="E3315" i="19" s="1"/>
  <c r="M3316" i="19"/>
  <c r="E3316" i="19" s="1"/>
  <c r="M3317" i="19"/>
  <c r="E3317" i="19" s="1"/>
  <c r="M3318" i="19"/>
  <c r="E3318" i="19" s="1"/>
  <c r="M3319" i="19"/>
  <c r="E3319" i="19" s="1"/>
  <c r="M3320" i="19"/>
  <c r="E3320" i="19" s="1"/>
  <c r="M3321" i="19"/>
  <c r="E3321" i="19" s="1"/>
  <c r="M3322" i="19"/>
  <c r="E3322" i="19" s="1"/>
  <c r="M3323" i="19"/>
  <c r="E3323" i="19" s="1"/>
  <c r="M3324" i="19"/>
  <c r="E3324" i="19" s="1"/>
  <c r="M3325" i="19"/>
  <c r="E3325" i="19" s="1"/>
  <c r="M3326" i="19"/>
  <c r="E3326" i="19" s="1"/>
  <c r="M3327" i="19"/>
  <c r="E3327" i="19" s="1"/>
  <c r="M3328" i="19"/>
  <c r="E3328" i="19" s="1"/>
  <c r="M3329" i="19"/>
  <c r="E3329" i="19" s="1"/>
  <c r="M3330" i="19"/>
  <c r="E3330" i="19" s="1"/>
  <c r="M3331" i="19"/>
  <c r="E3331" i="19" s="1"/>
  <c r="M3332" i="19"/>
  <c r="E3332" i="19" s="1"/>
  <c r="M3333" i="19"/>
  <c r="E3333" i="19" s="1"/>
  <c r="M3334" i="19"/>
  <c r="E3334" i="19" s="1"/>
  <c r="M3335" i="19"/>
  <c r="E3335" i="19" s="1"/>
  <c r="M3336" i="19"/>
  <c r="E3336" i="19" s="1"/>
  <c r="M3337" i="19"/>
  <c r="E3337" i="19" s="1"/>
  <c r="M3338" i="19"/>
  <c r="E3338" i="19" s="1"/>
  <c r="M3339" i="19"/>
  <c r="E3339" i="19" s="1"/>
  <c r="M3340" i="19"/>
  <c r="E3340" i="19" s="1"/>
  <c r="M3341" i="19"/>
  <c r="E3341" i="19" s="1"/>
  <c r="M3342" i="19"/>
  <c r="E3342" i="19" s="1"/>
  <c r="M3343" i="19"/>
  <c r="E3343" i="19" s="1"/>
  <c r="M3344" i="19"/>
  <c r="E3344" i="19" s="1"/>
  <c r="M3345" i="19"/>
  <c r="E3345" i="19" s="1"/>
  <c r="M3346" i="19"/>
  <c r="E3346" i="19" s="1"/>
  <c r="M3347" i="19"/>
  <c r="E3347" i="19" s="1"/>
  <c r="M3348" i="19"/>
  <c r="E3348" i="19" s="1"/>
  <c r="M3349" i="19"/>
  <c r="E3349" i="19" s="1"/>
  <c r="M3350" i="19"/>
  <c r="E3350" i="19" s="1"/>
  <c r="M3351" i="19"/>
  <c r="E3351" i="19" s="1"/>
  <c r="M3352" i="19"/>
  <c r="E3352" i="19" s="1"/>
  <c r="M3353" i="19"/>
  <c r="E3353" i="19" s="1"/>
  <c r="M3354" i="19"/>
  <c r="E3354" i="19" s="1"/>
  <c r="M3355" i="19"/>
  <c r="E3355" i="19" s="1"/>
  <c r="M3356" i="19"/>
  <c r="E3356" i="19" s="1"/>
  <c r="M3357" i="19"/>
  <c r="E3357" i="19" s="1"/>
  <c r="M3358" i="19"/>
  <c r="E3358" i="19" s="1"/>
  <c r="M3359" i="19"/>
  <c r="E3359" i="19" s="1"/>
  <c r="M3360" i="19"/>
  <c r="E3360" i="19" s="1"/>
  <c r="M3361" i="19"/>
  <c r="E3361" i="19" s="1"/>
  <c r="M3362" i="19"/>
  <c r="E3362" i="19" s="1"/>
  <c r="M3363" i="19"/>
  <c r="E3363" i="19" s="1"/>
  <c r="M3364" i="19"/>
  <c r="E3364" i="19" s="1"/>
  <c r="M3365" i="19"/>
  <c r="E3365" i="19" s="1"/>
  <c r="M3366" i="19"/>
  <c r="E3366" i="19" s="1"/>
  <c r="M3367" i="19"/>
  <c r="E3367" i="19" s="1"/>
  <c r="M3368" i="19"/>
  <c r="E3368" i="19" s="1"/>
  <c r="M3369" i="19"/>
  <c r="E3369" i="19" s="1"/>
  <c r="M3370" i="19"/>
  <c r="E3370" i="19" s="1"/>
  <c r="M3371" i="19"/>
  <c r="E3371" i="19" s="1"/>
  <c r="M3372" i="19"/>
  <c r="E3372" i="19" s="1"/>
  <c r="M3373" i="19"/>
  <c r="E3373" i="19" s="1"/>
  <c r="M3374" i="19"/>
  <c r="E3374" i="19" s="1"/>
  <c r="M3375" i="19"/>
  <c r="E3375" i="19" s="1"/>
  <c r="M3376" i="19"/>
  <c r="E3376" i="19" s="1"/>
  <c r="M3377" i="19"/>
  <c r="E3377" i="19" s="1"/>
  <c r="M3378" i="19"/>
  <c r="E3378" i="19" s="1"/>
  <c r="M3379" i="19"/>
  <c r="E3379" i="19" s="1"/>
  <c r="M3380" i="19"/>
  <c r="E3380" i="19" s="1"/>
  <c r="M3381" i="19"/>
  <c r="E3381" i="19" s="1"/>
  <c r="M3382" i="19"/>
  <c r="E3382" i="19" s="1"/>
  <c r="M3383" i="19"/>
  <c r="E3383" i="19" s="1"/>
  <c r="M3384" i="19"/>
  <c r="E3384" i="19" s="1"/>
  <c r="M3385" i="19"/>
  <c r="E3385" i="19" s="1"/>
  <c r="M3386" i="19"/>
  <c r="E3386" i="19" s="1"/>
  <c r="M3387" i="19"/>
  <c r="E3387" i="19" s="1"/>
  <c r="M3388" i="19"/>
  <c r="E3388" i="19" s="1"/>
  <c r="M3389" i="19"/>
  <c r="E3389" i="19" s="1"/>
  <c r="M3390" i="19"/>
  <c r="E3390" i="19" s="1"/>
  <c r="M3391" i="19"/>
  <c r="E3391" i="19" s="1"/>
  <c r="M3392" i="19"/>
  <c r="E3392" i="19" s="1"/>
  <c r="M3393" i="19"/>
  <c r="E3393" i="19" s="1"/>
  <c r="M3394" i="19"/>
  <c r="E3394" i="19" s="1"/>
  <c r="M3395" i="19"/>
  <c r="E3395" i="19" s="1"/>
  <c r="M3396" i="19"/>
  <c r="E3396" i="19" s="1"/>
  <c r="M3397" i="19"/>
  <c r="E3397" i="19" s="1"/>
  <c r="M3398" i="19"/>
  <c r="E3398" i="19" s="1"/>
  <c r="M3399" i="19"/>
  <c r="E3399" i="19" s="1"/>
  <c r="M3400" i="19"/>
  <c r="E3400" i="19" s="1"/>
  <c r="M3401" i="19"/>
  <c r="E3401" i="19" s="1"/>
  <c r="M3402" i="19"/>
  <c r="E3402" i="19" s="1"/>
  <c r="M3403" i="19"/>
  <c r="E3403" i="19" s="1"/>
  <c r="M3404" i="19"/>
  <c r="E3404" i="19" s="1"/>
  <c r="M3405" i="19"/>
  <c r="E3405" i="19" s="1"/>
  <c r="M3406" i="19"/>
  <c r="E3406" i="19" s="1"/>
  <c r="M3407" i="19"/>
  <c r="E3407" i="19" s="1"/>
  <c r="M3408" i="19"/>
  <c r="E3408" i="19" s="1"/>
  <c r="M3409" i="19"/>
  <c r="E3409" i="19" s="1"/>
  <c r="M3410" i="19"/>
  <c r="E3410" i="19" s="1"/>
  <c r="M3411" i="19"/>
  <c r="E3411" i="19" s="1"/>
  <c r="M3412" i="19"/>
  <c r="E3412" i="19" s="1"/>
  <c r="M3413" i="19"/>
  <c r="E3413" i="19" s="1"/>
  <c r="M3414" i="19"/>
  <c r="E3414" i="19" s="1"/>
  <c r="M3415" i="19"/>
  <c r="E3415" i="19" s="1"/>
  <c r="M3416" i="19"/>
  <c r="E3416" i="19" s="1"/>
  <c r="M3417" i="19"/>
  <c r="E3417" i="19" s="1"/>
  <c r="M3418" i="19"/>
  <c r="E3418" i="19" s="1"/>
  <c r="M3419" i="19"/>
  <c r="E3419" i="19" s="1"/>
  <c r="M3420" i="19"/>
  <c r="E3420" i="19" s="1"/>
  <c r="M3421" i="19"/>
  <c r="E3421" i="19" s="1"/>
  <c r="M3422" i="19"/>
  <c r="E3422" i="19" s="1"/>
  <c r="M3423" i="19"/>
  <c r="E3423" i="19" s="1"/>
  <c r="M3424" i="19"/>
  <c r="E3424" i="19" s="1"/>
  <c r="M3425" i="19"/>
  <c r="E3425" i="19" s="1"/>
  <c r="M3426" i="19"/>
  <c r="E3426" i="19" s="1"/>
  <c r="M3427" i="19"/>
  <c r="E3427" i="19" s="1"/>
  <c r="M3428" i="19"/>
  <c r="E3428" i="19" s="1"/>
  <c r="M3429" i="19"/>
  <c r="E3429" i="19" s="1"/>
  <c r="M3430" i="19"/>
  <c r="E3430" i="19" s="1"/>
  <c r="M3431" i="19"/>
  <c r="E3431" i="19" s="1"/>
  <c r="M3432" i="19"/>
  <c r="E3432" i="19" s="1"/>
  <c r="M3433" i="19"/>
  <c r="E3433" i="19" s="1"/>
  <c r="M3434" i="19"/>
  <c r="E3434" i="19" s="1"/>
  <c r="M3435" i="19"/>
  <c r="E3435" i="19" s="1"/>
  <c r="M3436" i="19"/>
  <c r="E3436" i="19" s="1"/>
  <c r="M3437" i="19"/>
  <c r="E3437" i="19" s="1"/>
  <c r="M3438" i="19"/>
  <c r="E3438" i="19" s="1"/>
  <c r="M3439" i="19"/>
  <c r="E3439" i="19" s="1"/>
  <c r="M3440" i="19"/>
  <c r="E3440" i="19" s="1"/>
  <c r="M3441" i="19"/>
  <c r="E3441" i="19" s="1"/>
  <c r="M3442" i="19"/>
  <c r="E3442" i="19" s="1"/>
  <c r="M3443" i="19"/>
  <c r="E3443" i="19" s="1"/>
  <c r="M3444" i="19"/>
  <c r="E3444" i="19" s="1"/>
  <c r="M3445" i="19"/>
  <c r="E3445" i="19" s="1"/>
  <c r="M3446" i="19"/>
  <c r="E3446" i="19" s="1"/>
  <c r="M3447" i="19"/>
  <c r="E3447" i="19" s="1"/>
  <c r="M3448" i="19"/>
  <c r="E3448" i="19" s="1"/>
  <c r="M3449" i="19"/>
  <c r="E3449" i="19" s="1"/>
  <c r="M3450" i="19"/>
  <c r="E3450" i="19" s="1"/>
  <c r="M3451" i="19"/>
  <c r="E3451" i="19" s="1"/>
  <c r="M3452" i="19"/>
  <c r="E3452" i="19" s="1"/>
  <c r="M3453" i="19"/>
  <c r="E3453" i="19" s="1"/>
  <c r="M3454" i="19"/>
  <c r="E3454" i="19" s="1"/>
  <c r="M3455" i="19"/>
  <c r="E3455" i="19" s="1"/>
  <c r="M3456" i="19"/>
  <c r="E3456" i="19" s="1"/>
  <c r="M3457" i="19"/>
  <c r="E3457" i="19" s="1"/>
  <c r="M3458" i="19"/>
  <c r="E3458" i="19" s="1"/>
  <c r="M3459" i="19"/>
  <c r="E3459" i="19" s="1"/>
  <c r="M3460" i="19"/>
  <c r="E3460" i="19" s="1"/>
  <c r="M3461" i="19"/>
  <c r="E3461" i="19" s="1"/>
  <c r="M3462" i="19"/>
  <c r="E3462" i="19" s="1"/>
  <c r="M3463" i="19"/>
  <c r="E3463" i="19" s="1"/>
  <c r="M3464" i="19"/>
  <c r="E3464" i="19" s="1"/>
  <c r="M3465" i="19"/>
  <c r="E3465" i="19" s="1"/>
  <c r="M3466" i="19"/>
  <c r="E3466" i="19" s="1"/>
  <c r="M3467" i="19"/>
  <c r="E3467" i="19" s="1"/>
  <c r="M3468" i="19"/>
  <c r="E3468" i="19" s="1"/>
  <c r="M3469" i="19"/>
  <c r="E3469" i="19" s="1"/>
  <c r="M3470" i="19"/>
  <c r="E3470" i="19" s="1"/>
  <c r="M3471" i="19"/>
  <c r="E3471" i="19" s="1"/>
  <c r="M3472" i="19"/>
  <c r="E3472" i="19" s="1"/>
  <c r="M3473" i="19"/>
  <c r="E3473" i="19" s="1"/>
  <c r="M3474" i="19"/>
  <c r="E3474" i="19" s="1"/>
  <c r="M3475" i="19"/>
  <c r="E3475" i="19" s="1"/>
  <c r="M3476" i="19"/>
  <c r="E3476" i="19" s="1"/>
  <c r="M3477" i="19"/>
  <c r="E3477" i="19" s="1"/>
  <c r="M3478" i="19"/>
  <c r="E3478" i="19" s="1"/>
  <c r="M3479" i="19"/>
  <c r="E3479" i="19" s="1"/>
  <c r="M3480" i="19"/>
  <c r="E3480" i="19" s="1"/>
  <c r="M3481" i="19"/>
  <c r="E3481" i="19" s="1"/>
  <c r="M3482" i="19"/>
  <c r="E3482" i="19" s="1"/>
  <c r="M3483" i="19"/>
  <c r="E3483" i="19" s="1"/>
  <c r="M3484" i="19"/>
  <c r="E3484" i="19" s="1"/>
  <c r="M3485" i="19"/>
  <c r="E3485" i="19" s="1"/>
  <c r="M3486" i="19"/>
  <c r="E3486" i="19" s="1"/>
  <c r="M3487" i="19"/>
  <c r="E3487" i="19" s="1"/>
  <c r="M3488" i="19"/>
  <c r="E3488" i="19" s="1"/>
  <c r="M3489" i="19"/>
  <c r="E3489" i="19" s="1"/>
  <c r="M3490" i="19"/>
  <c r="E3490" i="19" s="1"/>
  <c r="M3491" i="19"/>
  <c r="E3491" i="19" s="1"/>
  <c r="M3492" i="19"/>
  <c r="E3492" i="19" s="1"/>
  <c r="M3493" i="19"/>
  <c r="E3493" i="19" s="1"/>
  <c r="M3494" i="19"/>
  <c r="E3494" i="19" s="1"/>
  <c r="M3495" i="19"/>
  <c r="E3495" i="19" s="1"/>
  <c r="M3496" i="19"/>
  <c r="E3496" i="19" s="1"/>
  <c r="M3497" i="19"/>
  <c r="E3497" i="19" s="1"/>
  <c r="M3498" i="19"/>
  <c r="E3498" i="19" s="1"/>
  <c r="M3499" i="19"/>
  <c r="E3499" i="19" s="1"/>
  <c r="M3500" i="19"/>
  <c r="E3500" i="19" s="1"/>
  <c r="M3501" i="19"/>
  <c r="E3501" i="19" s="1"/>
  <c r="M3502" i="19"/>
  <c r="E3502" i="19" s="1"/>
  <c r="M3503" i="19"/>
  <c r="E3503" i="19" s="1"/>
  <c r="M3504" i="19"/>
  <c r="E3504" i="19" s="1"/>
  <c r="M3505" i="19"/>
  <c r="E3505" i="19" s="1"/>
  <c r="M3506" i="19"/>
  <c r="E3506" i="19" s="1"/>
  <c r="M3507" i="19"/>
  <c r="E3507" i="19" s="1"/>
  <c r="M3508" i="19"/>
  <c r="E3508" i="19" s="1"/>
  <c r="M3509" i="19"/>
  <c r="E3509" i="19" s="1"/>
  <c r="M3510" i="19"/>
  <c r="E3510" i="19" s="1"/>
  <c r="M3511" i="19"/>
  <c r="E3511" i="19" s="1"/>
  <c r="M3512" i="19"/>
  <c r="E3512" i="19" s="1"/>
  <c r="M3513" i="19"/>
  <c r="E3513" i="19" s="1"/>
  <c r="M3514" i="19"/>
  <c r="E3514" i="19" s="1"/>
  <c r="M3515" i="19"/>
  <c r="E3515" i="19" s="1"/>
  <c r="M3516" i="19"/>
  <c r="E3516" i="19" s="1"/>
  <c r="M3517" i="19"/>
  <c r="E3517" i="19" s="1"/>
  <c r="M3518" i="19"/>
  <c r="E3518" i="19" s="1"/>
  <c r="M3519" i="19"/>
  <c r="E3519" i="19" s="1"/>
  <c r="M3520" i="19"/>
  <c r="E3520" i="19" s="1"/>
  <c r="M3521" i="19"/>
  <c r="E3521" i="19" s="1"/>
  <c r="M3522" i="19"/>
  <c r="E3522" i="19" s="1"/>
  <c r="M3523" i="19"/>
  <c r="E3523" i="19" s="1"/>
  <c r="M3524" i="19"/>
  <c r="E3524" i="19" s="1"/>
  <c r="M3525" i="19"/>
  <c r="E3525" i="19" s="1"/>
  <c r="M3526" i="19"/>
  <c r="E3526" i="19" s="1"/>
  <c r="M3527" i="19"/>
  <c r="E3527" i="19" s="1"/>
  <c r="M3528" i="19"/>
  <c r="E3528" i="19" s="1"/>
  <c r="M3529" i="19"/>
  <c r="E3529" i="19" s="1"/>
  <c r="M3530" i="19"/>
  <c r="E3530" i="19" s="1"/>
  <c r="M3531" i="19"/>
  <c r="E3531" i="19" s="1"/>
  <c r="M3532" i="19"/>
  <c r="E3532" i="19" s="1"/>
  <c r="M3533" i="19"/>
  <c r="E3533" i="19" s="1"/>
  <c r="M3534" i="19"/>
  <c r="E3534" i="19" s="1"/>
  <c r="M3535" i="19"/>
  <c r="E3535" i="19" s="1"/>
  <c r="M3536" i="19"/>
  <c r="E3536" i="19" s="1"/>
  <c r="M3537" i="19"/>
  <c r="E3537" i="19" s="1"/>
  <c r="M3538" i="19"/>
  <c r="E3538" i="19" s="1"/>
  <c r="M3539" i="19"/>
  <c r="E3539" i="19" s="1"/>
  <c r="M3540" i="19"/>
  <c r="E3540" i="19" s="1"/>
  <c r="M3541" i="19"/>
  <c r="E3541" i="19" s="1"/>
  <c r="M3542" i="19"/>
  <c r="E3542" i="19" s="1"/>
  <c r="M3543" i="19"/>
  <c r="E3543" i="19" s="1"/>
  <c r="M3544" i="19"/>
  <c r="E3544" i="19" s="1"/>
  <c r="M3545" i="19"/>
  <c r="E3545" i="19" s="1"/>
  <c r="M3546" i="19"/>
  <c r="E3546" i="19" s="1"/>
  <c r="M3547" i="19"/>
  <c r="E3547" i="19" s="1"/>
  <c r="M3548" i="19"/>
  <c r="E3548" i="19" s="1"/>
  <c r="M3549" i="19"/>
  <c r="E3549" i="19" s="1"/>
  <c r="M3550" i="19"/>
  <c r="E3550" i="19" s="1"/>
  <c r="M3551" i="19"/>
  <c r="E3551" i="19" s="1"/>
  <c r="M3552" i="19"/>
  <c r="E3552" i="19" s="1"/>
  <c r="M3553" i="19"/>
  <c r="E3553" i="19" s="1"/>
  <c r="M3554" i="19"/>
  <c r="E3554" i="19" s="1"/>
  <c r="M3555" i="19"/>
  <c r="E3555" i="19" s="1"/>
  <c r="M3556" i="19"/>
  <c r="E3556" i="19" s="1"/>
  <c r="M3557" i="19"/>
  <c r="E3557" i="19" s="1"/>
  <c r="M3558" i="19"/>
  <c r="E3558" i="19" s="1"/>
  <c r="M3559" i="19"/>
  <c r="E3559" i="19" s="1"/>
  <c r="M3560" i="19"/>
  <c r="E3560" i="19" s="1"/>
  <c r="M3561" i="19"/>
  <c r="E3561" i="19" s="1"/>
  <c r="M3562" i="19"/>
  <c r="E3562" i="19" s="1"/>
  <c r="M3563" i="19"/>
  <c r="E3563" i="19" s="1"/>
  <c r="M3564" i="19"/>
  <c r="E3564" i="19" s="1"/>
  <c r="M3565" i="19"/>
  <c r="E3565" i="19" s="1"/>
  <c r="M3566" i="19"/>
  <c r="E3566" i="19" s="1"/>
  <c r="M3567" i="19"/>
  <c r="E3567" i="19" s="1"/>
  <c r="M3568" i="19"/>
  <c r="E3568" i="19" s="1"/>
  <c r="M3569" i="19"/>
  <c r="E3569" i="19" s="1"/>
  <c r="M3570" i="19"/>
  <c r="E3570" i="19" s="1"/>
  <c r="M3571" i="19"/>
  <c r="E3571" i="19" s="1"/>
  <c r="M3572" i="19"/>
  <c r="E3572" i="19" s="1"/>
  <c r="M3573" i="19"/>
  <c r="E3573" i="19" s="1"/>
  <c r="M3574" i="19"/>
  <c r="E3574" i="19" s="1"/>
  <c r="M3575" i="19"/>
  <c r="E3575" i="19" s="1"/>
  <c r="M3576" i="19"/>
  <c r="E3576" i="19" s="1"/>
  <c r="M3577" i="19"/>
  <c r="E3577" i="19" s="1"/>
  <c r="M3578" i="19"/>
  <c r="E3578" i="19" s="1"/>
  <c r="M3579" i="19"/>
  <c r="E3579" i="19" s="1"/>
  <c r="M3580" i="19"/>
  <c r="E3580" i="19" s="1"/>
  <c r="M3581" i="19"/>
  <c r="E3581" i="19" s="1"/>
  <c r="M3582" i="19"/>
  <c r="E3582" i="19" s="1"/>
  <c r="M3583" i="19"/>
  <c r="E3583" i="19" s="1"/>
  <c r="M3584" i="19"/>
  <c r="E3584" i="19" s="1"/>
  <c r="M3585" i="19"/>
  <c r="E3585" i="19" s="1"/>
  <c r="M3586" i="19"/>
  <c r="E3586" i="19" s="1"/>
  <c r="M3587" i="19"/>
  <c r="E3587" i="19" s="1"/>
  <c r="M3588" i="19"/>
  <c r="E3588" i="19" s="1"/>
  <c r="M3589" i="19"/>
  <c r="E3589" i="19" s="1"/>
  <c r="M3590" i="19"/>
  <c r="E3590" i="19" s="1"/>
  <c r="M3591" i="19"/>
  <c r="E3591" i="19" s="1"/>
  <c r="M3592" i="19"/>
  <c r="E3592" i="19" s="1"/>
  <c r="M3593" i="19"/>
  <c r="E3593" i="19" s="1"/>
  <c r="M3594" i="19"/>
  <c r="E3594" i="19" s="1"/>
  <c r="M3595" i="19"/>
  <c r="E3595" i="19" s="1"/>
  <c r="M3596" i="19"/>
  <c r="E3596" i="19" s="1"/>
  <c r="M3597" i="19"/>
  <c r="E3597" i="19" s="1"/>
  <c r="M3598" i="19"/>
  <c r="E3598" i="19" s="1"/>
  <c r="M3599" i="19"/>
  <c r="E3599" i="19" s="1"/>
  <c r="M3600" i="19"/>
  <c r="E3600" i="19" s="1"/>
  <c r="M3601" i="19"/>
  <c r="E3601" i="19" s="1"/>
  <c r="M3602" i="19"/>
  <c r="E3602" i="19" s="1"/>
  <c r="M3603" i="19"/>
  <c r="E3603" i="19" s="1"/>
  <c r="M3604" i="19"/>
  <c r="E3604" i="19" s="1"/>
  <c r="M3605" i="19"/>
  <c r="E3605" i="19" s="1"/>
  <c r="M3606" i="19"/>
  <c r="E3606" i="19" s="1"/>
  <c r="M3607" i="19"/>
  <c r="E3607" i="19" s="1"/>
  <c r="M3608" i="19"/>
  <c r="E3608" i="19" s="1"/>
  <c r="M3609" i="19"/>
  <c r="E3609" i="19" s="1"/>
  <c r="M3610" i="19"/>
  <c r="E3610" i="19" s="1"/>
  <c r="M3611" i="19"/>
  <c r="E3611" i="19" s="1"/>
  <c r="M3612" i="19"/>
  <c r="E3612" i="19" s="1"/>
  <c r="M3613" i="19"/>
  <c r="E3613" i="19" s="1"/>
  <c r="M3614" i="19"/>
  <c r="E3614" i="19" s="1"/>
  <c r="M3615" i="19"/>
  <c r="E3615" i="19" s="1"/>
  <c r="M3616" i="19"/>
  <c r="E3616" i="19" s="1"/>
  <c r="M3617" i="19"/>
  <c r="E3617" i="19" s="1"/>
  <c r="M3618" i="19"/>
  <c r="E3618" i="19" s="1"/>
  <c r="M3619" i="19"/>
  <c r="E3619" i="19" s="1"/>
  <c r="M3620" i="19"/>
  <c r="E3620" i="19" s="1"/>
  <c r="M3621" i="19"/>
  <c r="E3621" i="19" s="1"/>
  <c r="M3622" i="19"/>
  <c r="E3622" i="19" s="1"/>
  <c r="M3623" i="19"/>
  <c r="E3623" i="19" s="1"/>
  <c r="M3624" i="19"/>
  <c r="E3624" i="19" s="1"/>
  <c r="M3625" i="19"/>
  <c r="E3625" i="19" s="1"/>
  <c r="M3626" i="19"/>
  <c r="E3626" i="19" s="1"/>
  <c r="M3627" i="19"/>
  <c r="E3627" i="19" s="1"/>
  <c r="M3628" i="19"/>
  <c r="E3628" i="19" s="1"/>
  <c r="M3629" i="19"/>
  <c r="E3629" i="19" s="1"/>
  <c r="M3630" i="19"/>
  <c r="E3630" i="19" s="1"/>
  <c r="M3631" i="19"/>
  <c r="E3631" i="19" s="1"/>
  <c r="M3632" i="19"/>
  <c r="E3632" i="19" s="1"/>
  <c r="M3633" i="19"/>
  <c r="E3633" i="19" s="1"/>
  <c r="M3634" i="19"/>
  <c r="E3634" i="19" s="1"/>
  <c r="M3635" i="19"/>
  <c r="E3635" i="19" s="1"/>
  <c r="M3636" i="19"/>
  <c r="E3636" i="19" s="1"/>
  <c r="M3637" i="19"/>
  <c r="E3637" i="19" s="1"/>
  <c r="M3638" i="19"/>
  <c r="E3638" i="19" s="1"/>
  <c r="M3639" i="19"/>
  <c r="E3639" i="19" s="1"/>
  <c r="M3640" i="19"/>
  <c r="E3640" i="19" s="1"/>
  <c r="M3641" i="19"/>
  <c r="E3641" i="19" s="1"/>
  <c r="M3642" i="19"/>
  <c r="E3642" i="19" s="1"/>
  <c r="M3643" i="19"/>
  <c r="E3643" i="19" s="1"/>
  <c r="M3644" i="19"/>
  <c r="E3644" i="19" s="1"/>
  <c r="M3645" i="19"/>
  <c r="E3645" i="19" s="1"/>
  <c r="M3646" i="19"/>
  <c r="E3646" i="19" s="1"/>
  <c r="M3647" i="19"/>
  <c r="E3647" i="19" s="1"/>
  <c r="M3648" i="19"/>
  <c r="E3648" i="19" s="1"/>
  <c r="M3649" i="19"/>
  <c r="E3649" i="19" s="1"/>
  <c r="M3650" i="19"/>
  <c r="E3650" i="19" s="1"/>
  <c r="M3651" i="19"/>
  <c r="E3651" i="19" s="1"/>
  <c r="M3652" i="19"/>
  <c r="E3652" i="19" s="1"/>
  <c r="M3653" i="19"/>
  <c r="E3653" i="19" s="1"/>
  <c r="M3654" i="19"/>
  <c r="E3654" i="19" s="1"/>
  <c r="M3655" i="19"/>
  <c r="E3655" i="19" s="1"/>
  <c r="M3656" i="19"/>
  <c r="E3656" i="19" s="1"/>
  <c r="M3657" i="19"/>
  <c r="E3657" i="19" s="1"/>
  <c r="M3658" i="19"/>
  <c r="E3658" i="19" s="1"/>
  <c r="M3659" i="19"/>
  <c r="E3659" i="19" s="1"/>
  <c r="M3660" i="19"/>
  <c r="E3660" i="19" s="1"/>
  <c r="M3661" i="19"/>
  <c r="E3661" i="19" s="1"/>
  <c r="M3662" i="19"/>
  <c r="E3662" i="19" s="1"/>
  <c r="M3663" i="19"/>
  <c r="E3663" i="19" s="1"/>
  <c r="M3664" i="19"/>
  <c r="E3664" i="19" s="1"/>
  <c r="M3665" i="19"/>
  <c r="E3665" i="19" s="1"/>
  <c r="M3666" i="19"/>
  <c r="E3666" i="19" s="1"/>
  <c r="M3667" i="19"/>
  <c r="E3667" i="19" s="1"/>
  <c r="M3668" i="19"/>
  <c r="E3668" i="19" s="1"/>
  <c r="M3669" i="19"/>
  <c r="E3669" i="19" s="1"/>
  <c r="M3670" i="19"/>
  <c r="E3670" i="19" s="1"/>
  <c r="M3671" i="19"/>
  <c r="E3671" i="19" s="1"/>
  <c r="M3672" i="19"/>
  <c r="E3672" i="19" s="1"/>
  <c r="M3673" i="19"/>
  <c r="E3673" i="19" s="1"/>
  <c r="M3674" i="19"/>
  <c r="E3674" i="19" s="1"/>
  <c r="M3675" i="19"/>
  <c r="E3675" i="19" s="1"/>
  <c r="M3676" i="19"/>
  <c r="E3676" i="19" s="1"/>
  <c r="M3677" i="19"/>
  <c r="E3677" i="19" s="1"/>
  <c r="M3678" i="19"/>
  <c r="E3678" i="19" s="1"/>
  <c r="M3679" i="19"/>
  <c r="E3679" i="19" s="1"/>
  <c r="M3680" i="19"/>
  <c r="E3680" i="19" s="1"/>
  <c r="M3681" i="19"/>
  <c r="E3681" i="19" s="1"/>
  <c r="M3682" i="19"/>
  <c r="E3682" i="19" s="1"/>
  <c r="M3683" i="19"/>
  <c r="E3683" i="19" s="1"/>
  <c r="M3684" i="19"/>
  <c r="E3684" i="19" s="1"/>
  <c r="M3685" i="19"/>
  <c r="E3685" i="19" s="1"/>
  <c r="M3686" i="19"/>
  <c r="E3686" i="19" s="1"/>
  <c r="M3687" i="19"/>
  <c r="E3687" i="19" s="1"/>
  <c r="M3688" i="19"/>
  <c r="E3688" i="19" s="1"/>
  <c r="M3689" i="19"/>
  <c r="E3689" i="19" s="1"/>
  <c r="M3690" i="19"/>
  <c r="E3690" i="19" s="1"/>
  <c r="M3691" i="19"/>
  <c r="E3691" i="19" s="1"/>
  <c r="M3692" i="19"/>
  <c r="E3692" i="19" s="1"/>
  <c r="M3693" i="19"/>
  <c r="E3693" i="19" s="1"/>
  <c r="M3694" i="19"/>
  <c r="E3694" i="19" s="1"/>
  <c r="M3695" i="19"/>
  <c r="E3695" i="19" s="1"/>
  <c r="M3696" i="19"/>
  <c r="E3696" i="19" s="1"/>
  <c r="M3697" i="19"/>
  <c r="E3697" i="19" s="1"/>
  <c r="M3698" i="19"/>
  <c r="E3698" i="19" s="1"/>
  <c r="M3699" i="19"/>
  <c r="E3699" i="19" s="1"/>
  <c r="M3700" i="19"/>
  <c r="E3700" i="19" s="1"/>
  <c r="M3701" i="19"/>
  <c r="E3701" i="19" s="1"/>
  <c r="M3702" i="19"/>
  <c r="E3702" i="19" s="1"/>
  <c r="M3703" i="19"/>
  <c r="E3703" i="19" s="1"/>
  <c r="M3704" i="19"/>
  <c r="E3704" i="19" s="1"/>
  <c r="M3705" i="19"/>
  <c r="E3705" i="19" s="1"/>
  <c r="M3706" i="19"/>
  <c r="E3706" i="19" s="1"/>
  <c r="M3707" i="19"/>
  <c r="E3707" i="19" s="1"/>
  <c r="M3708" i="19"/>
  <c r="E3708" i="19" s="1"/>
  <c r="M3709" i="19"/>
  <c r="E3709" i="19" s="1"/>
  <c r="M3710" i="19"/>
  <c r="E3710" i="19" s="1"/>
  <c r="M3711" i="19"/>
  <c r="E3711" i="19" s="1"/>
  <c r="M3712" i="19"/>
  <c r="E3712" i="19" s="1"/>
  <c r="M3713" i="19"/>
  <c r="E3713" i="19" s="1"/>
  <c r="M3714" i="19"/>
  <c r="E3714" i="19" s="1"/>
  <c r="M3715" i="19"/>
  <c r="E3715" i="19" s="1"/>
  <c r="M3716" i="19"/>
  <c r="E3716" i="19" s="1"/>
  <c r="M3717" i="19"/>
  <c r="E3717" i="19" s="1"/>
  <c r="M3718" i="19"/>
  <c r="E3718" i="19" s="1"/>
  <c r="M3719" i="19"/>
  <c r="E3719" i="19" s="1"/>
  <c r="M3720" i="19"/>
  <c r="E3720" i="19" s="1"/>
  <c r="M3721" i="19"/>
  <c r="E3721" i="19" s="1"/>
  <c r="M3722" i="19"/>
  <c r="E3722" i="19" s="1"/>
  <c r="M3723" i="19"/>
  <c r="E3723" i="19" s="1"/>
  <c r="M3724" i="19"/>
  <c r="E3724" i="19" s="1"/>
  <c r="M3725" i="19"/>
  <c r="E3725" i="19" s="1"/>
  <c r="M3726" i="19"/>
  <c r="E3726" i="19" s="1"/>
  <c r="M3727" i="19"/>
  <c r="E3727" i="19" s="1"/>
  <c r="M3728" i="19"/>
  <c r="E3728" i="19" s="1"/>
  <c r="M3729" i="19"/>
  <c r="E3729" i="19" s="1"/>
  <c r="M3730" i="19"/>
  <c r="E3730" i="19" s="1"/>
  <c r="M3731" i="19"/>
  <c r="E3731" i="19" s="1"/>
  <c r="M3732" i="19"/>
  <c r="E3732" i="19" s="1"/>
  <c r="M3733" i="19"/>
  <c r="E3733" i="19" s="1"/>
  <c r="M3734" i="19"/>
  <c r="E3734" i="19" s="1"/>
  <c r="M3735" i="19"/>
  <c r="E3735" i="19" s="1"/>
  <c r="M3736" i="19"/>
  <c r="E3736" i="19" s="1"/>
  <c r="M3737" i="19"/>
  <c r="E3737" i="19" s="1"/>
  <c r="M3738" i="19"/>
  <c r="E3738" i="19" s="1"/>
  <c r="M3739" i="19"/>
  <c r="E3739" i="19" s="1"/>
  <c r="M3740" i="19"/>
  <c r="E3740" i="19" s="1"/>
  <c r="M3741" i="19"/>
  <c r="E3741" i="19" s="1"/>
  <c r="M3742" i="19"/>
  <c r="E3742" i="19" s="1"/>
  <c r="M3743" i="19"/>
  <c r="E3743" i="19" s="1"/>
  <c r="M3744" i="19"/>
  <c r="E3744" i="19" s="1"/>
  <c r="M3745" i="19"/>
  <c r="E3745" i="19" s="1"/>
  <c r="M3746" i="19"/>
  <c r="E3746" i="19" s="1"/>
  <c r="M3747" i="19"/>
  <c r="E3747" i="19" s="1"/>
  <c r="M3748" i="19"/>
  <c r="E3748" i="19" s="1"/>
  <c r="M3749" i="19"/>
  <c r="E3749" i="19" s="1"/>
  <c r="M3750" i="19"/>
  <c r="E3750" i="19" s="1"/>
  <c r="M3751" i="19"/>
  <c r="E3751" i="19" s="1"/>
  <c r="M3752" i="19"/>
  <c r="E3752" i="19" s="1"/>
  <c r="M3753" i="19"/>
  <c r="E3753" i="19" s="1"/>
  <c r="M3754" i="19"/>
  <c r="E3754" i="19" s="1"/>
  <c r="M3755" i="19"/>
  <c r="E3755" i="19" s="1"/>
  <c r="M3756" i="19"/>
  <c r="E3756" i="19" s="1"/>
  <c r="M3757" i="19"/>
  <c r="E3757" i="19" s="1"/>
  <c r="M3758" i="19"/>
  <c r="E3758" i="19" s="1"/>
  <c r="M3759" i="19"/>
  <c r="E3759" i="19" s="1"/>
  <c r="M3760" i="19"/>
  <c r="E3760" i="19" s="1"/>
  <c r="M3761" i="19"/>
  <c r="E3761" i="19" s="1"/>
  <c r="M3762" i="19"/>
  <c r="E3762" i="19" s="1"/>
  <c r="M3763" i="19"/>
  <c r="E3763" i="19" s="1"/>
  <c r="M3764" i="19"/>
  <c r="E3764" i="19" s="1"/>
  <c r="M3765" i="19"/>
  <c r="E3765" i="19" s="1"/>
  <c r="M3766" i="19"/>
  <c r="E3766" i="19" s="1"/>
  <c r="M3767" i="19"/>
  <c r="E3767" i="19" s="1"/>
  <c r="M3768" i="19"/>
  <c r="E3768" i="19" s="1"/>
  <c r="M3769" i="19"/>
  <c r="E3769" i="19" s="1"/>
  <c r="M3770" i="19"/>
  <c r="E3770" i="19" s="1"/>
  <c r="M3771" i="19"/>
  <c r="E3771" i="19" s="1"/>
  <c r="M3772" i="19"/>
  <c r="E3772" i="19" s="1"/>
  <c r="M3773" i="19"/>
  <c r="E3773" i="19" s="1"/>
  <c r="M3774" i="19"/>
  <c r="E3774" i="19" s="1"/>
  <c r="M3775" i="19"/>
  <c r="E3775" i="19" s="1"/>
  <c r="M3776" i="19"/>
  <c r="E3776" i="19" s="1"/>
  <c r="M3777" i="19"/>
  <c r="E3777" i="19" s="1"/>
  <c r="M3778" i="19"/>
  <c r="E3778" i="19" s="1"/>
  <c r="M3779" i="19"/>
  <c r="E3779" i="19" s="1"/>
  <c r="M3780" i="19"/>
  <c r="E3780" i="19" s="1"/>
  <c r="M3781" i="19"/>
  <c r="E3781" i="19" s="1"/>
  <c r="M3782" i="19"/>
  <c r="E3782" i="19" s="1"/>
  <c r="M3783" i="19"/>
  <c r="E3783" i="19" s="1"/>
  <c r="M3784" i="19"/>
  <c r="E3784" i="19" s="1"/>
  <c r="M3785" i="19"/>
  <c r="E3785" i="19" s="1"/>
  <c r="M3786" i="19"/>
  <c r="E3786" i="19" s="1"/>
  <c r="M3787" i="19"/>
  <c r="E3787" i="19" s="1"/>
  <c r="M3788" i="19"/>
  <c r="E3788" i="19" s="1"/>
  <c r="M3789" i="19"/>
  <c r="E3789" i="19" s="1"/>
  <c r="M3790" i="19"/>
  <c r="E3790" i="19" s="1"/>
  <c r="M3791" i="19"/>
  <c r="E3791" i="19" s="1"/>
  <c r="M3792" i="19"/>
  <c r="E3792" i="19" s="1"/>
  <c r="M3793" i="19"/>
  <c r="E3793" i="19" s="1"/>
  <c r="M3794" i="19"/>
  <c r="E3794" i="19" s="1"/>
  <c r="M3795" i="19"/>
  <c r="E3795" i="19" s="1"/>
  <c r="M3796" i="19"/>
  <c r="E3796" i="19" s="1"/>
  <c r="M3797" i="19"/>
  <c r="E3797" i="19" s="1"/>
  <c r="M3798" i="19"/>
  <c r="E3798" i="19" s="1"/>
  <c r="M3799" i="19"/>
  <c r="E3799" i="19" s="1"/>
  <c r="M3800" i="19"/>
  <c r="E3800" i="19" s="1"/>
  <c r="M3801" i="19"/>
  <c r="E3801" i="19" s="1"/>
  <c r="M3802" i="19"/>
  <c r="E3802" i="19" s="1"/>
  <c r="M3803" i="19"/>
  <c r="E3803" i="19" s="1"/>
  <c r="M3804" i="19"/>
  <c r="E3804" i="19" s="1"/>
  <c r="M3805" i="19"/>
  <c r="E3805" i="19" s="1"/>
  <c r="M3806" i="19"/>
  <c r="E3806" i="19" s="1"/>
  <c r="M3807" i="19"/>
  <c r="E3807" i="19" s="1"/>
  <c r="M3808" i="19"/>
  <c r="E3808" i="19" s="1"/>
  <c r="M3809" i="19"/>
  <c r="E3809" i="19" s="1"/>
  <c r="M3810" i="19"/>
  <c r="E3810" i="19" s="1"/>
  <c r="M3811" i="19"/>
  <c r="E3811" i="19" s="1"/>
  <c r="M3812" i="19"/>
  <c r="E3812" i="19" s="1"/>
  <c r="M3813" i="19"/>
  <c r="E3813" i="19" s="1"/>
  <c r="M3814" i="19"/>
  <c r="E3814" i="19" s="1"/>
  <c r="M3815" i="19"/>
  <c r="E3815" i="19" s="1"/>
  <c r="M3816" i="19"/>
  <c r="E3816" i="19" s="1"/>
  <c r="M3817" i="19"/>
  <c r="E3817" i="19" s="1"/>
  <c r="M3818" i="19"/>
  <c r="E3818" i="19" s="1"/>
  <c r="M3819" i="19"/>
  <c r="E3819" i="19" s="1"/>
  <c r="M3820" i="19"/>
  <c r="E3820" i="19" s="1"/>
  <c r="M3821" i="19"/>
  <c r="E3821" i="19" s="1"/>
  <c r="M3822" i="19"/>
  <c r="E3822" i="19" s="1"/>
  <c r="M3823" i="19"/>
  <c r="E3823" i="19" s="1"/>
  <c r="M3824" i="19"/>
  <c r="E3824" i="19" s="1"/>
  <c r="M3825" i="19"/>
  <c r="E3825" i="19" s="1"/>
  <c r="M3826" i="19"/>
  <c r="E3826" i="19" s="1"/>
  <c r="M3827" i="19"/>
  <c r="E3827" i="19" s="1"/>
  <c r="M3828" i="19"/>
  <c r="E3828" i="19" s="1"/>
  <c r="M3829" i="19"/>
  <c r="E3829" i="19" s="1"/>
  <c r="M3830" i="19"/>
  <c r="E3830" i="19" s="1"/>
  <c r="M3831" i="19"/>
  <c r="E3831" i="19" s="1"/>
  <c r="M3832" i="19"/>
  <c r="E3832" i="19" s="1"/>
  <c r="M3833" i="19"/>
  <c r="E3833" i="19" s="1"/>
  <c r="M3834" i="19"/>
  <c r="E3834" i="19" s="1"/>
  <c r="M3835" i="19"/>
  <c r="E3835" i="19" s="1"/>
  <c r="M3836" i="19"/>
  <c r="E3836" i="19" s="1"/>
  <c r="M3837" i="19"/>
  <c r="E3837" i="19" s="1"/>
  <c r="M3838" i="19"/>
  <c r="E3838" i="19" s="1"/>
  <c r="M3839" i="19"/>
  <c r="E3839" i="19" s="1"/>
  <c r="M3840" i="19"/>
  <c r="E3840" i="19" s="1"/>
  <c r="M3841" i="19"/>
  <c r="E3841" i="19" s="1"/>
  <c r="M3842" i="19"/>
  <c r="E3842" i="19" s="1"/>
  <c r="M3843" i="19"/>
  <c r="E3843" i="19" s="1"/>
  <c r="M3844" i="19"/>
  <c r="E3844" i="19" s="1"/>
  <c r="M3845" i="19"/>
  <c r="E3845" i="19" s="1"/>
  <c r="M3846" i="19"/>
  <c r="E3846" i="19" s="1"/>
  <c r="M3847" i="19"/>
  <c r="E3847" i="19" s="1"/>
  <c r="M3848" i="19"/>
  <c r="E3848" i="19" s="1"/>
  <c r="M3849" i="19"/>
  <c r="E3849" i="19" s="1"/>
  <c r="M3850" i="19"/>
  <c r="E3850" i="19" s="1"/>
  <c r="M3851" i="19"/>
  <c r="E3851" i="19" s="1"/>
  <c r="M3852" i="19"/>
  <c r="E3852" i="19" s="1"/>
  <c r="M3853" i="19"/>
  <c r="E3853" i="19" s="1"/>
  <c r="M3854" i="19"/>
  <c r="E3854" i="19" s="1"/>
  <c r="M3855" i="19"/>
  <c r="E3855" i="19" s="1"/>
  <c r="M3856" i="19"/>
  <c r="E3856" i="19" s="1"/>
  <c r="M3857" i="19"/>
  <c r="E3857" i="19" s="1"/>
  <c r="M3858" i="19"/>
  <c r="E3858" i="19" s="1"/>
  <c r="M3859" i="19"/>
  <c r="E3859" i="19" s="1"/>
  <c r="M3860" i="19"/>
  <c r="E3860" i="19" s="1"/>
  <c r="M3861" i="19"/>
  <c r="E3861" i="19" s="1"/>
  <c r="M3862" i="19"/>
  <c r="E3862" i="19" s="1"/>
  <c r="M3863" i="19"/>
  <c r="E3863" i="19" s="1"/>
  <c r="M3864" i="19"/>
  <c r="E3864" i="19" s="1"/>
  <c r="M3865" i="19"/>
  <c r="E3865" i="19" s="1"/>
  <c r="M3866" i="19"/>
  <c r="E3866" i="19" s="1"/>
  <c r="M3867" i="19"/>
  <c r="E3867" i="19" s="1"/>
  <c r="M3868" i="19"/>
  <c r="E3868" i="19" s="1"/>
  <c r="M3869" i="19"/>
  <c r="E3869" i="19" s="1"/>
  <c r="M3870" i="19"/>
  <c r="E3870" i="19" s="1"/>
  <c r="M3871" i="19"/>
  <c r="E3871" i="19" s="1"/>
  <c r="M3872" i="19"/>
  <c r="E3872" i="19" s="1"/>
  <c r="M3873" i="19"/>
  <c r="E3873" i="19" s="1"/>
  <c r="M3874" i="19"/>
  <c r="E3874" i="19" s="1"/>
  <c r="M3875" i="19"/>
  <c r="E3875" i="19" s="1"/>
  <c r="M3876" i="19"/>
  <c r="E3876" i="19" s="1"/>
  <c r="M3877" i="19"/>
  <c r="E3877" i="19" s="1"/>
  <c r="M3878" i="19"/>
  <c r="E3878" i="19" s="1"/>
  <c r="M3879" i="19"/>
  <c r="E3879" i="19" s="1"/>
  <c r="M3880" i="19"/>
  <c r="E3880" i="19" s="1"/>
  <c r="M3881" i="19"/>
  <c r="E3881" i="19" s="1"/>
  <c r="M3882" i="19"/>
  <c r="E3882" i="19" s="1"/>
  <c r="M3883" i="19"/>
  <c r="E3883" i="19" s="1"/>
  <c r="M3884" i="19"/>
  <c r="E3884" i="19" s="1"/>
  <c r="M3885" i="19"/>
  <c r="E3885" i="19" s="1"/>
  <c r="M3886" i="19"/>
  <c r="E3886" i="19" s="1"/>
  <c r="M3887" i="19"/>
  <c r="E3887" i="19" s="1"/>
  <c r="M3888" i="19"/>
  <c r="E3888" i="19" s="1"/>
  <c r="M3889" i="19"/>
  <c r="E3889" i="19" s="1"/>
  <c r="M3890" i="19"/>
  <c r="E3890" i="19" s="1"/>
  <c r="M3891" i="19"/>
  <c r="E3891" i="19" s="1"/>
  <c r="M3892" i="19"/>
  <c r="E3892" i="19" s="1"/>
  <c r="M3893" i="19"/>
  <c r="E3893" i="19" s="1"/>
  <c r="M3894" i="19"/>
  <c r="E3894" i="19" s="1"/>
  <c r="M3895" i="19"/>
  <c r="E3895" i="19" s="1"/>
  <c r="M3896" i="19"/>
  <c r="E3896" i="19" s="1"/>
  <c r="M3897" i="19"/>
  <c r="E3897" i="19" s="1"/>
  <c r="M3898" i="19"/>
  <c r="E3898" i="19" s="1"/>
  <c r="M3899" i="19"/>
  <c r="E3899" i="19" s="1"/>
  <c r="M3900" i="19"/>
  <c r="E3900" i="19" s="1"/>
  <c r="M3901" i="19"/>
  <c r="E3901" i="19" s="1"/>
  <c r="M3902" i="19"/>
  <c r="E3902" i="19" s="1"/>
  <c r="M3903" i="19"/>
  <c r="E3903" i="19" s="1"/>
  <c r="M3904" i="19"/>
  <c r="E3904" i="19" s="1"/>
  <c r="M3905" i="19"/>
  <c r="E3905" i="19" s="1"/>
  <c r="M3906" i="19"/>
  <c r="E3906" i="19" s="1"/>
  <c r="M3907" i="19"/>
  <c r="E3907" i="19" s="1"/>
  <c r="M3908" i="19"/>
  <c r="E3908" i="19" s="1"/>
  <c r="M3909" i="19"/>
  <c r="E3909" i="19" s="1"/>
  <c r="M3910" i="19"/>
  <c r="E3910" i="19" s="1"/>
  <c r="M3911" i="19"/>
  <c r="E3911" i="19" s="1"/>
  <c r="M3912" i="19"/>
  <c r="E3912" i="19" s="1"/>
  <c r="M3913" i="19"/>
  <c r="E3913" i="19" s="1"/>
  <c r="M3914" i="19"/>
  <c r="E3914" i="19" s="1"/>
  <c r="M3915" i="19"/>
  <c r="E3915" i="19" s="1"/>
  <c r="M3916" i="19"/>
  <c r="E3916" i="19" s="1"/>
  <c r="M3917" i="19"/>
  <c r="E3917" i="19" s="1"/>
  <c r="M3918" i="19"/>
  <c r="E3918" i="19" s="1"/>
  <c r="M3919" i="19"/>
  <c r="E3919" i="19" s="1"/>
  <c r="M3920" i="19"/>
  <c r="E3920" i="19" s="1"/>
  <c r="M3921" i="19"/>
  <c r="E3921" i="19" s="1"/>
  <c r="M3922" i="19"/>
  <c r="E3922" i="19" s="1"/>
  <c r="M3923" i="19"/>
  <c r="E3923" i="19" s="1"/>
  <c r="M3924" i="19"/>
  <c r="E3924" i="19" s="1"/>
  <c r="M3925" i="19"/>
  <c r="E3925" i="19" s="1"/>
  <c r="M3926" i="19"/>
  <c r="E3926" i="19" s="1"/>
  <c r="M3927" i="19"/>
  <c r="E3927" i="19" s="1"/>
  <c r="M3928" i="19"/>
  <c r="E3928" i="19" s="1"/>
  <c r="M3929" i="19"/>
  <c r="E3929" i="19" s="1"/>
  <c r="M3930" i="19"/>
  <c r="E3930" i="19" s="1"/>
  <c r="M3931" i="19"/>
  <c r="E3931" i="19" s="1"/>
  <c r="M3932" i="19"/>
  <c r="E3932" i="19" s="1"/>
  <c r="M3933" i="19"/>
  <c r="E3933" i="19" s="1"/>
  <c r="M3934" i="19"/>
  <c r="E3934" i="19" s="1"/>
  <c r="M3935" i="19"/>
  <c r="E3935" i="19" s="1"/>
  <c r="M3936" i="19"/>
  <c r="E3936" i="19" s="1"/>
  <c r="M3937" i="19"/>
  <c r="M3938" i="19"/>
  <c r="M3939" i="19"/>
  <c r="M3940" i="19"/>
  <c r="M3941" i="19"/>
  <c r="M3942" i="19"/>
  <c r="M3943" i="19"/>
  <c r="M3944" i="19"/>
  <c r="M3945" i="19"/>
  <c r="M3946" i="19"/>
  <c r="M3947" i="19"/>
  <c r="M3948" i="19"/>
  <c r="M3949" i="19"/>
  <c r="M3950" i="19"/>
  <c r="M3951" i="19"/>
  <c r="M3952" i="19"/>
  <c r="M3953" i="19"/>
  <c r="M3954" i="19"/>
  <c r="M3955" i="19"/>
  <c r="M3956" i="19"/>
  <c r="M3957" i="19"/>
  <c r="M3958" i="19"/>
  <c r="M3959" i="19"/>
  <c r="M3960" i="19"/>
  <c r="M3961" i="19"/>
  <c r="M3962" i="19"/>
  <c r="M3963" i="19"/>
  <c r="M3964" i="19"/>
  <c r="M3965" i="19"/>
  <c r="M3966" i="19"/>
  <c r="M3967" i="19"/>
  <c r="M3968" i="19"/>
  <c r="M3969" i="19"/>
  <c r="M3970" i="19"/>
  <c r="M3971" i="19"/>
  <c r="M3972" i="19"/>
  <c r="M3973" i="19"/>
  <c r="M3974" i="19"/>
  <c r="M3975" i="19"/>
  <c r="M3976" i="19"/>
  <c r="M3977" i="19"/>
  <c r="M3978" i="19"/>
  <c r="M3979" i="19"/>
  <c r="M3980" i="19"/>
  <c r="M3981" i="19"/>
  <c r="M3982" i="19"/>
  <c r="M3983" i="19"/>
  <c r="M3984" i="19"/>
  <c r="M3985" i="19"/>
  <c r="M3986" i="19"/>
  <c r="M3987" i="19"/>
  <c r="M3988" i="19"/>
  <c r="M3989" i="19"/>
  <c r="M3990" i="19"/>
  <c r="M3991" i="19"/>
  <c r="M3992" i="19"/>
  <c r="M3993" i="19"/>
  <c r="M3994" i="19"/>
  <c r="M3995" i="19"/>
  <c r="M3996" i="19"/>
  <c r="M3997" i="19"/>
  <c r="M3998" i="19"/>
  <c r="M3999" i="19"/>
  <c r="M4000" i="19"/>
  <c r="M4001" i="19"/>
  <c r="M4002" i="19"/>
  <c r="M4003" i="19"/>
  <c r="M4004" i="19"/>
  <c r="M4005" i="19"/>
  <c r="M4006" i="19"/>
  <c r="M4007" i="19"/>
  <c r="M4008" i="19"/>
  <c r="M4009" i="19"/>
  <c r="M4010" i="19"/>
  <c r="M4011" i="19"/>
  <c r="M4012" i="19"/>
  <c r="M4013" i="19"/>
  <c r="M4014" i="19"/>
  <c r="M4015" i="19"/>
  <c r="M4016" i="19"/>
  <c r="M4017" i="19"/>
  <c r="M4018" i="19"/>
  <c r="M4019" i="19"/>
  <c r="M4020" i="19"/>
  <c r="M4021" i="19"/>
  <c r="M4022" i="19"/>
  <c r="M4023" i="19"/>
  <c r="M4024" i="19"/>
  <c r="M4025" i="19"/>
  <c r="M4026" i="19"/>
  <c r="M4027" i="19"/>
  <c r="M4028" i="19"/>
  <c r="M4029" i="19"/>
  <c r="M4030" i="19"/>
  <c r="M4031" i="19"/>
  <c r="M4032" i="19"/>
  <c r="M4033" i="19"/>
  <c r="M4034" i="19"/>
  <c r="M4035" i="19"/>
  <c r="M4036" i="19"/>
  <c r="M4037" i="19"/>
  <c r="M4038" i="19"/>
  <c r="M4039" i="19"/>
  <c r="M4040" i="19"/>
  <c r="M4041" i="19"/>
  <c r="M4042" i="19"/>
  <c r="M4043" i="19"/>
  <c r="M4044" i="19"/>
  <c r="M4045" i="19"/>
  <c r="M4046" i="19"/>
  <c r="M4047" i="19"/>
  <c r="M4048" i="19"/>
  <c r="M4049" i="19"/>
  <c r="M4050" i="19"/>
  <c r="M4051" i="19"/>
  <c r="M4052" i="19"/>
  <c r="M4053" i="19"/>
  <c r="M4054" i="19"/>
  <c r="M4055" i="19"/>
  <c r="M4056" i="19"/>
  <c r="M4057" i="19"/>
  <c r="M4058" i="19"/>
  <c r="M4059" i="19"/>
  <c r="M4060" i="19"/>
  <c r="M4061" i="19"/>
  <c r="M4062" i="19"/>
  <c r="M4063" i="19"/>
  <c r="M4064" i="19"/>
  <c r="M4065" i="19"/>
  <c r="M4066" i="19"/>
  <c r="M4067" i="19"/>
  <c r="M4068" i="19"/>
  <c r="M4069" i="19"/>
  <c r="M4070" i="19"/>
  <c r="M4071" i="19"/>
  <c r="M4072" i="19"/>
  <c r="M4073" i="19"/>
  <c r="M4074" i="19"/>
  <c r="M4075" i="19"/>
  <c r="M4076" i="19"/>
  <c r="M4077" i="19"/>
  <c r="M4078" i="19"/>
  <c r="M4079" i="19"/>
  <c r="M4080" i="19"/>
  <c r="M4081" i="19"/>
  <c r="M4082" i="19"/>
  <c r="M4083" i="19"/>
  <c r="M4084" i="19"/>
  <c r="M4085" i="19"/>
  <c r="M4086" i="19"/>
  <c r="M4087" i="19"/>
  <c r="M4088" i="19"/>
  <c r="M4089" i="19"/>
  <c r="M4090" i="19"/>
  <c r="M4091" i="19"/>
  <c r="M4092" i="19"/>
  <c r="M4093" i="19"/>
  <c r="M4094" i="19"/>
  <c r="M4095" i="19"/>
  <c r="M4096" i="19"/>
  <c r="M4097" i="19"/>
  <c r="M4098" i="19"/>
  <c r="M4099" i="19"/>
  <c r="M4100" i="19"/>
  <c r="M4101" i="19"/>
  <c r="M4102" i="19"/>
  <c r="M4103" i="19"/>
  <c r="M4104" i="19"/>
  <c r="M4105" i="19"/>
  <c r="M4106" i="19"/>
  <c r="M4107" i="19"/>
  <c r="M4108" i="19"/>
  <c r="M4109" i="19"/>
  <c r="M4110" i="19"/>
  <c r="M4111" i="19"/>
  <c r="M4112" i="19"/>
  <c r="M4113" i="19"/>
  <c r="M4114" i="19"/>
  <c r="M4115" i="19"/>
  <c r="M4116" i="19"/>
  <c r="M4117" i="19"/>
  <c r="M4118" i="19"/>
  <c r="M4119" i="19"/>
  <c r="M4120" i="19"/>
  <c r="M4121" i="19"/>
  <c r="M4122" i="19"/>
  <c r="M4123" i="19"/>
  <c r="M4124" i="19"/>
  <c r="M4125" i="19"/>
  <c r="M4126" i="19"/>
  <c r="M4127" i="19"/>
  <c r="M4128" i="19"/>
  <c r="M4129" i="19"/>
  <c r="M4130" i="19"/>
  <c r="M4131" i="19"/>
  <c r="M4132" i="19"/>
  <c r="M4133" i="19"/>
  <c r="M4134" i="19"/>
  <c r="M4135" i="19"/>
  <c r="M4136" i="19"/>
  <c r="M4137" i="19"/>
  <c r="M4138" i="19"/>
  <c r="M4139" i="19"/>
  <c r="M4140" i="19"/>
  <c r="M4141" i="19"/>
  <c r="M4142" i="19"/>
  <c r="M4143" i="19"/>
  <c r="M4144" i="19"/>
  <c r="M4145" i="19"/>
  <c r="M4146" i="19"/>
  <c r="M4147" i="19"/>
  <c r="M4148" i="19"/>
  <c r="M4149" i="19"/>
  <c r="M4150" i="19"/>
  <c r="M4151" i="19"/>
  <c r="M4152" i="19"/>
  <c r="M4153" i="19"/>
  <c r="M4154" i="19"/>
  <c r="M4155" i="19"/>
  <c r="M4156" i="19"/>
  <c r="M4157" i="19"/>
  <c r="M4158" i="19"/>
  <c r="M4159" i="19"/>
  <c r="M4160" i="19"/>
  <c r="M4161" i="19"/>
  <c r="M4162" i="19"/>
  <c r="M4163" i="19"/>
  <c r="M4164" i="19"/>
  <c r="M4165" i="19"/>
  <c r="M4166" i="19"/>
  <c r="M4167" i="19"/>
  <c r="M4168" i="19"/>
  <c r="M4169" i="19"/>
  <c r="M4170" i="19"/>
  <c r="M4171" i="19"/>
  <c r="M4172" i="19"/>
  <c r="M4173" i="19"/>
  <c r="M4174" i="19"/>
  <c r="M4175" i="19"/>
  <c r="M4176" i="19"/>
  <c r="M4177" i="19"/>
  <c r="M4178" i="19"/>
  <c r="M4179" i="19"/>
  <c r="M4180" i="19"/>
  <c r="M4181" i="19"/>
  <c r="M4182" i="19"/>
  <c r="M4183" i="19"/>
  <c r="M4184" i="19"/>
  <c r="M4185" i="19"/>
  <c r="M4186" i="19"/>
  <c r="M4187" i="19"/>
  <c r="M4188" i="19"/>
  <c r="M4189" i="19"/>
  <c r="M4190" i="19"/>
  <c r="M4191" i="19"/>
  <c r="M4192" i="19"/>
  <c r="M4193" i="19"/>
  <c r="M4194" i="19"/>
  <c r="M4195" i="19"/>
  <c r="M4196" i="19"/>
  <c r="M4197" i="19"/>
  <c r="M4198" i="19"/>
  <c r="M4199" i="19"/>
  <c r="M4200" i="19"/>
  <c r="M4201" i="19"/>
  <c r="M4202" i="19"/>
  <c r="M4203" i="19"/>
  <c r="M4204" i="19"/>
  <c r="M4205" i="19"/>
  <c r="M4206" i="19"/>
  <c r="M4207" i="19"/>
  <c r="M4208" i="19"/>
  <c r="M4209" i="19"/>
  <c r="M4210" i="19"/>
  <c r="M4211" i="19"/>
  <c r="M4212" i="19"/>
  <c r="M4213" i="19"/>
  <c r="M4214" i="19"/>
  <c r="M4215" i="19"/>
  <c r="M4216" i="19"/>
  <c r="M4217" i="19"/>
  <c r="M4218" i="19"/>
  <c r="M4219" i="19"/>
  <c r="M4220" i="19"/>
  <c r="M4221" i="19"/>
  <c r="M4222" i="19"/>
  <c r="M4223" i="19"/>
  <c r="M4224" i="19"/>
  <c r="M4225" i="19"/>
  <c r="M4226" i="19"/>
  <c r="M4227" i="19"/>
  <c r="M4228" i="19"/>
  <c r="M4229" i="19"/>
  <c r="M4230" i="19"/>
  <c r="M4231" i="19"/>
  <c r="M4232" i="19"/>
  <c r="M4233" i="19"/>
  <c r="M4234" i="19"/>
  <c r="M4235" i="19"/>
  <c r="M4236" i="19"/>
  <c r="M4237" i="19"/>
  <c r="M4238" i="19"/>
  <c r="M4239" i="19"/>
  <c r="M4240" i="19"/>
  <c r="M4241" i="19"/>
  <c r="M4242" i="19"/>
  <c r="M4243" i="19"/>
  <c r="M4244" i="19"/>
  <c r="M4245" i="19"/>
  <c r="M4246" i="19"/>
  <c r="M4247" i="19"/>
  <c r="M4248" i="19"/>
  <c r="M4249" i="19"/>
  <c r="M4250" i="19"/>
  <c r="M4251" i="19"/>
  <c r="M4252" i="19"/>
  <c r="M4253" i="19"/>
  <c r="M4254" i="19"/>
  <c r="M4255" i="19"/>
  <c r="M4256" i="19"/>
  <c r="M4257" i="19"/>
  <c r="M4258" i="19"/>
  <c r="M4259" i="19"/>
  <c r="M4260" i="19"/>
  <c r="M4261" i="19"/>
  <c r="M4262" i="19"/>
  <c r="M4263" i="19"/>
  <c r="M4264" i="19"/>
  <c r="M4265" i="19"/>
  <c r="M4266" i="19"/>
  <c r="M4267" i="19"/>
  <c r="M4268" i="19"/>
  <c r="M4269" i="19"/>
  <c r="M4270" i="19"/>
  <c r="M4271" i="19"/>
  <c r="M4272" i="19"/>
  <c r="M4273" i="19"/>
  <c r="M4274" i="19"/>
  <c r="M4275" i="19"/>
  <c r="M4276" i="19"/>
  <c r="M4277" i="19"/>
  <c r="M4278" i="19"/>
  <c r="M4279" i="19"/>
  <c r="M4280" i="19"/>
  <c r="M4281" i="19"/>
  <c r="M4282" i="19"/>
  <c r="M4283" i="19"/>
  <c r="M4284" i="19"/>
  <c r="M4285" i="19"/>
  <c r="M4286" i="19"/>
  <c r="M4287" i="19"/>
  <c r="M4288" i="19"/>
  <c r="M4289" i="19"/>
  <c r="M4290" i="19"/>
  <c r="M4291" i="19"/>
  <c r="M4292" i="19"/>
  <c r="M4293" i="19"/>
  <c r="E1090" i="19"/>
  <c r="E1091" i="19"/>
  <c r="E1092" i="19"/>
  <c r="E1093" i="19"/>
  <c r="E1094" i="19"/>
  <c r="E1095" i="19"/>
  <c r="E1096" i="19"/>
  <c r="E1097" i="19"/>
  <c r="E1098" i="19"/>
  <c r="E1099" i="19"/>
  <c r="E1100" i="19"/>
  <c r="E1101" i="19"/>
  <c r="E1102" i="19"/>
  <c r="E1103" i="19"/>
  <c r="E1104" i="19"/>
  <c r="E1105" i="19"/>
  <c r="E1106" i="19"/>
  <c r="E1107" i="19"/>
  <c r="E1108" i="19"/>
  <c r="E1109" i="19"/>
  <c r="E1110" i="19"/>
  <c r="E1111" i="19"/>
  <c r="E1112" i="19"/>
  <c r="E1113" i="19"/>
  <c r="E1114" i="19"/>
  <c r="E1115" i="19"/>
  <c r="E1116" i="19"/>
  <c r="E1117" i="19"/>
  <c r="E1118" i="19"/>
  <c r="E1119" i="19"/>
  <c r="E1120" i="19"/>
  <c r="E1121" i="19"/>
  <c r="E1122" i="19"/>
  <c r="E1123" i="19"/>
  <c r="E1124" i="19"/>
  <c r="E1125" i="19"/>
  <c r="E1126" i="19"/>
  <c r="E1127" i="19"/>
  <c r="E1128" i="19"/>
  <c r="E1129" i="19"/>
  <c r="E1130" i="19"/>
  <c r="E1131" i="19"/>
  <c r="E1132" i="19"/>
  <c r="E1133" i="19"/>
  <c r="E1134" i="19"/>
  <c r="E1135" i="19"/>
  <c r="E1136" i="19"/>
  <c r="E1137" i="19"/>
  <c r="E1138" i="19"/>
  <c r="E1139" i="19"/>
  <c r="E1140" i="19"/>
  <c r="E1141" i="19"/>
  <c r="E1142" i="19"/>
  <c r="E1143" i="19"/>
  <c r="E1144" i="19"/>
  <c r="E1145" i="19"/>
  <c r="E1146" i="19"/>
  <c r="E1147" i="19"/>
  <c r="E1148" i="19"/>
  <c r="E1149" i="19"/>
  <c r="E1150" i="19"/>
  <c r="E1151" i="19"/>
  <c r="E1152" i="19"/>
  <c r="E1153" i="19"/>
  <c r="E1154" i="19"/>
  <c r="E1155" i="19"/>
  <c r="E1156" i="19"/>
  <c r="E1157" i="19"/>
  <c r="E1158" i="19"/>
  <c r="E1159" i="19"/>
  <c r="E1160" i="19"/>
  <c r="E1161" i="19"/>
  <c r="E1162" i="19"/>
  <c r="E1163" i="19"/>
  <c r="E1164" i="19"/>
  <c r="E1165" i="19"/>
  <c r="E1166" i="19"/>
  <c r="E1167" i="19"/>
  <c r="E1168" i="19"/>
  <c r="E1169" i="19"/>
  <c r="E1170" i="19"/>
  <c r="E1171" i="19"/>
  <c r="E1172" i="19"/>
  <c r="E1173" i="19"/>
  <c r="E1174" i="19"/>
  <c r="E1175" i="19"/>
  <c r="E1176" i="19"/>
  <c r="E1177" i="19"/>
  <c r="E1178" i="19"/>
  <c r="E1179" i="19"/>
  <c r="E1180" i="19"/>
  <c r="E1181" i="19"/>
  <c r="E1182" i="19"/>
  <c r="E1183" i="19"/>
  <c r="E1184" i="19"/>
  <c r="E1185" i="19"/>
  <c r="E1186" i="19"/>
  <c r="E1187" i="19"/>
  <c r="E1188" i="19"/>
  <c r="E1189" i="19"/>
  <c r="E1190" i="19"/>
  <c r="E1191" i="19"/>
  <c r="E1192" i="19"/>
  <c r="E1193" i="19"/>
  <c r="E1194" i="19"/>
  <c r="E1195" i="19"/>
  <c r="E1196" i="19"/>
  <c r="E1197" i="19"/>
  <c r="E1198" i="19"/>
  <c r="E1199" i="19"/>
  <c r="E1200" i="19"/>
  <c r="E1201" i="19"/>
  <c r="E1202" i="19"/>
  <c r="E1203" i="19"/>
  <c r="E1204" i="19"/>
  <c r="E1205" i="19"/>
  <c r="E1206" i="19"/>
  <c r="E1207" i="19"/>
  <c r="E1208" i="19"/>
  <c r="E1209" i="19"/>
  <c r="E1210" i="19"/>
  <c r="E1211" i="19"/>
  <c r="E1212" i="19"/>
  <c r="E1213" i="19"/>
  <c r="E1214" i="19"/>
  <c r="E1215" i="19"/>
  <c r="E1216" i="19"/>
  <c r="E1217" i="19"/>
  <c r="E1218" i="19"/>
  <c r="E1219" i="19"/>
  <c r="E1220" i="19"/>
  <c r="E1221" i="19"/>
  <c r="E1222" i="19"/>
  <c r="E1223" i="19"/>
  <c r="E1224" i="19"/>
  <c r="E1225" i="19"/>
  <c r="E1226" i="19"/>
  <c r="E1227" i="19"/>
  <c r="E1228" i="19"/>
  <c r="E1229" i="19"/>
  <c r="E1230" i="19"/>
  <c r="E1231" i="19"/>
  <c r="E1232" i="19"/>
  <c r="E1233" i="19"/>
  <c r="E1234" i="19"/>
  <c r="E1235" i="19"/>
  <c r="E1236" i="19"/>
  <c r="E1237" i="19"/>
  <c r="E1238" i="19"/>
  <c r="E1239" i="19"/>
  <c r="E1240" i="19"/>
  <c r="E1241" i="19"/>
  <c r="E1242" i="19"/>
  <c r="E1243" i="19"/>
  <c r="E1244" i="19"/>
  <c r="E1245" i="19"/>
  <c r="E1246" i="19"/>
  <c r="E1247" i="19"/>
  <c r="E1248" i="19"/>
  <c r="E1249" i="19"/>
  <c r="E1250" i="19"/>
  <c r="E1251" i="19"/>
  <c r="E1252" i="19"/>
  <c r="E1253" i="19"/>
  <c r="E1254" i="19"/>
  <c r="E1255" i="19"/>
  <c r="E1256" i="19"/>
  <c r="E1257" i="19"/>
  <c r="E1258" i="19"/>
  <c r="E1259" i="19"/>
  <c r="E1260" i="19"/>
  <c r="E1261" i="19"/>
  <c r="E1262" i="19"/>
  <c r="E1263" i="19"/>
  <c r="E1264" i="19"/>
  <c r="E1265" i="19"/>
  <c r="E1266" i="19"/>
  <c r="E1267" i="19"/>
  <c r="E1268" i="19"/>
  <c r="E1269" i="19"/>
  <c r="E1270" i="19"/>
  <c r="E1271" i="19"/>
  <c r="E1272" i="19"/>
  <c r="E1273" i="19"/>
  <c r="E1274" i="19"/>
  <c r="E1275" i="19"/>
  <c r="E1276" i="19"/>
  <c r="E1277" i="19"/>
  <c r="E1278" i="19"/>
  <c r="E1279" i="19"/>
  <c r="E1280" i="19"/>
  <c r="E1281" i="19"/>
  <c r="E1282" i="19"/>
  <c r="E1283" i="19"/>
  <c r="E1284" i="19"/>
  <c r="E1285" i="19"/>
  <c r="E1286" i="19"/>
  <c r="E1287" i="19"/>
  <c r="E1288" i="19"/>
  <c r="E1289" i="19"/>
  <c r="E1290" i="19"/>
  <c r="E1291" i="19"/>
  <c r="E1292" i="19"/>
  <c r="E1293" i="19"/>
  <c r="E1294" i="19"/>
  <c r="E1295" i="19"/>
  <c r="E1296" i="19"/>
  <c r="E1297" i="19"/>
  <c r="E1298" i="19"/>
  <c r="E1299" i="19"/>
  <c r="E1300" i="19"/>
  <c r="E1301" i="19"/>
  <c r="E1302" i="19"/>
  <c r="E1303" i="19"/>
  <c r="E1304" i="19"/>
  <c r="E1305" i="19"/>
  <c r="E1306" i="19"/>
  <c r="E1307" i="19"/>
  <c r="E1308" i="19"/>
  <c r="E1309" i="19"/>
  <c r="E1310" i="19"/>
  <c r="E1311" i="19"/>
  <c r="E1312" i="19"/>
  <c r="E1313" i="19"/>
  <c r="E1314" i="19"/>
  <c r="E1315" i="19"/>
  <c r="E1316" i="19"/>
  <c r="E1317" i="19"/>
  <c r="E1318" i="19"/>
  <c r="E1319" i="19"/>
  <c r="E1320" i="19"/>
  <c r="E1321" i="19"/>
  <c r="E1322" i="19"/>
  <c r="E1323" i="19"/>
  <c r="E1324" i="19"/>
  <c r="E1325" i="19"/>
  <c r="E1326" i="19"/>
  <c r="E1327" i="19"/>
  <c r="E1328" i="19"/>
  <c r="E1329" i="19"/>
  <c r="E1330" i="19"/>
  <c r="E1331" i="19"/>
  <c r="E1332" i="19"/>
  <c r="E1333" i="19"/>
  <c r="E1334" i="19"/>
  <c r="E1335" i="19"/>
  <c r="E1336" i="19"/>
  <c r="E1337" i="19"/>
  <c r="E1338" i="19"/>
  <c r="E1339" i="19"/>
  <c r="E1340" i="19"/>
  <c r="E1341" i="19"/>
  <c r="E1342" i="19"/>
  <c r="E1343" i="19"/>
  <c r="E1344" i="19"/>
  <c r="E1345" i="19"/>
  <c r="E1346" i="19"/>
  <c r="E1347" i="19"/>
  <c r="E1348" i="19"/>
  <c r="E1349" i="19"/>
  <c r="E1350" i="19"/>
  <c r="E1351" i="19"/>
  <c r="E1352" i="19"/>
  <c r="E1353" i="19"/>
  <c r="E1354" i="19"/>
  <c r="E1355" i="19"/>
  <c r="E1356" i="19"/>
  <c r="E1357" i="19"/>
  <c r="E1358" i="19"/>
  <c r="E1359" i="19"/>
  <c r="E1360" i="19"/>
  <c r="E1361" i="19"/>
  <c r="E1362" i="19"/>
  <c r="E1363" i="19"/>
  <c r="E1364" i="19"/>
  <c r="E1365" i="19"/>
  <c r="E1366" i="19"/>
  <c r="E1367" i="19"/>
  <c r="E1368" i="19"/>
  <c r="E1369" i="19"/>
  <c r="E1370" i="19"/>
  <c r="E1371" i="19"/>
  <c r="E1372" i="19"/>
  <c r="E1373" i="19"/>
  <c r="E1374" i="19"/>
  <c r="E1375" i="19"/>
  <c r="E1376" i="19"/>
  <c r="E1377" i="19"/>
  <c r="E1378" i="19"/>
  <c r="E1379" i="19"/>
  <c r="E1380" i="19"/>
  <c r="E1381" i="19"/>
  <c r="E1382" i="19"/>
  <c r="E1383" i="19"/>
  <c r="E1384" i="19"/>
  <c r="E1385" i="19"/>
  <c r="E1386" i="19"/>
  <c r="E1387" i="19"/>
  <c r="E1388" i="19"/>
  <c r="E1389" i="19"/>
  <c r="E1390" i="19"/>
  <c r="E1391" i="19"/>
  <c r="E1392" i="19"/>
  <c r="E1393" i="19"/>
  <c r="E1394" i="19"/>
  <c r="E1395" i="19"/>
  <c r="E1396" i="19"/>
  <c r="E1397" i="19"/>
  <c r="E1398" i="19"/>
  <c r="E1399" i="19"/>
  <c r="E1400" i="19"/>
  <c r="E1401" i="19"/>
  <c r="E1402" i="19"/>
  <c r="E1403" i="19"/>
  <c r="E1404" i="19"/>
  <c r="E1405" i="19"/>
  <c r="E1406" i="19"/>
  <c r="E1407" i="19"/>
  <c r="E1408" i="19"/>
  <c r="E1409" i="19"/>
  <c r="E1410" i="19"/>
  <c r="E1411" i="19"/>
  <c r="E1412" i="19"/>
  <c r="E1413" i="19"/>
  <c r="E1414" i="19"/>
  <c r="E1415" i="19"/>
  <c r="E1416" i="19"/>
  <c r="E1417" i="19"/>
  <c r="E1418" i="19"/>
  <c r="E1419" i="19"/>
  <c r="E1420" i="19"/>
  <c r="E1421" i="19"/>
  <c r="E1422" i="19"/>
  <c r="E1423" i="19"/>
  <c r="E1424" i="19"/>
  <c r="E1425" i="19"/>
  <c r="E1426" i="19"/>
  <c r="E1427" i="19"/>
  <c r="E1428" i="19"/>
  <c r="E1429" i="19"/>
  <c r="E1430" i="19"/>
  <c r="E1431" i="19"/>
  <c r="E1432" i="19"/>
  <c r="E1433" i="19"/>
  <c r="E1434" i="19"/>
  <c r="E1435" i="19"/>
  <c r="E1436" i="19"/>
  <c r="E1437" i="19"/>
  <c r="E1438" i="19"/>
  <c r="E1439" i="19"/>
  <c r="E1440" i="19"/>
  <c r="E1441" i="19"/>
  <c r="E1442" i="19"/>
  <c r="E1443" i="19"/>
  <c r="E1444" i="19"/>
  <c r="E1445" i="19"/>
  <c r="E1446" i="19"/>
  <c r="E1447" i="19"/>
  <c r="E1448" i="19"/>
  <c r="E1449" i="19"/>
  <c r="E1450" i="19"/>
  <c r="E1451" i="19"/>
  <c r="E1452" i="19"/>
  <c r="E1453" i="19"/>
  <c r="E1454" i="19"/>
  <c r="E1455" i="19"/>
  <c r="E1456" i="19"/>
  <c r="E1457" i="19"/>
  <c r="E1458" i="19"/>
  <c r="E1459" i="19"/>
  <c r="E1460" i="19"/>
  <c r="E1461" i="19"/>
  <c r="E1462" i="19"/>
  <c r="E1463" i="19"/>
  <c r="E1464" i="19"/>
  <c r="E1465" i="19"/>
  <c r="M1466" i="19"/>
  <c r="E1466" i="19" s="1"/>
  <c r="M1467" i="19"/>
  <c r="E1467" i="19" s="1"/>
  <c r="M1468" i="19"/>
  <c r="E1468" i="19" s="1"/>
  <c r="M1469" i="19"/>
  <c r="E1469" i="19" s="1"/>
  <c r="M1470" i="19"/>
  <c r="E1470" i="19" s="1"/>
  <c r="M1471" i="19"/>
  <c r="E1471" i="19" s="1"/>
  <c r="M1472" i="19"/>
  <c r="E1472" i="19" s="1"/>
  <c r="M1473" i="19"/>
  <c r="E1473" i="19" s="1"/>
  <c r="M1474" i="19"/>
  <c r="E1474" i="19" s="1"/>
  <c r="M1475" i="19"/>
  <c r="E1475" i="19" s="1"/>
  <c r="M1476" i="19"/>
  <c r="E1476" i="19" s="1"/>
  <c r="M1477" i="19"/>
  <c r="E1477" i="19" s="1"/>
  <c r="M1478" i="19"/>
  <c r="E1478" i="19" s="1"/>
  <c r="M1479" i="19"/>
  <c r="E1479" i="19" s="1"/>
  <c r="M1480" i="19"/>
  <c r="E1480" i="19" s="1"/>
  <c r="M1481" i="19"/>
  <c r="E1481" i="19" s="1"/>
  <c r="M1482" i="19"/>
  <c r="E1482" i="19" s="1"/>
  <c r="M1483" i="19"/>
  <c r="E1483" i="19" s="1"/>
  <c r="M1484" i="19"/>
  <c r="E1484" i="19" s="1"/>
  <c r="M1485" i="19"/>
  <c r="E1485" i="19" s="1"/>
  <c r="M1486" i="19"/>
  <c r="E1486" i="19" s="1"/>
  <c r="M1487" i="19"/>
  <c r="E1487" i="19" s="1"/>
  <c r="M1488" i="19"/>
  <c r="E1488" i="19" s="1"/>
  <c r="M1489" i="19"/>
  <c r="E1489" i="19" s="1"/>
  <c r="M1490" i="19"/>
  <c r="E1490" i="19" s="1"/>
  <c r="M1491" i="19"/>
  <c r="E1491" i="19" s="1"/>
  <c r="M1492" i="19"/>
  <c r="E1492" i="19" s="1"/>
  <c r="M1493" i="19"/>
  <c r="E1493" i="19" s="1"/>
  <c r="M1494" i="19"/>
  <c r="E1494" i="19" s="1"/>
  <c r="M1495" i="19"/>
  <c r="E1495" i="19" s="1"/>
  <c r="M1496" i="19"/>
  <c r="E1496" i="19" s="1"/>
  <c r="M1497" i="19"/>
  <c r="E1497" i="19" s="1"/>
  <c r="M1498" i="19"/>
  <c r="E1498" i="19" s="1"/>
  <c r="M1499" i="19"/>
  <c r="E1499" i="19" s="1"/>
  <c r="M1500" i="19"/>
  <c r="E1500" i="19" s="1"/>
  <c r="M1501" i="19"/>
  <c r="E1501" i="19" s="1"/>
  <c r="M1502" i="19"/>
  <c r="E1502" i="19" s="1"/>
  <c r="M1503" i="19"/>
  <c r="E1503" i="19" s="1"/>
  <c r="M1504" i="19"/>
  <c r="E1504" i="19" s="1"/>
  <c r="M1505" i="19"/>
  <c r="E1505" i="19" s="1"/>
  <c r="M1506" i="19"/>
  <c r="E1506" i="19" s="1"/>
  <c r="M1507" i="19"/>
  <c r="E1507" i="19" s="1"/>
  <c r="M1508" i="19"/>
  <c r="E1508" i="19" s="1"/>
  <c r="M1509" i="19"/>
  <c r="E1509" i="19" s="1"/>
  <c r="M1510" i="19"/>
  <c r="E1510" i="19" s="1"/>
  <c r="M1511" i="19"/>
  <c r="E1511" i="19" s="1"/>
  <c r="M1512" i="19"/>
  <c r="E1512" i="19" s="1"/>
  <c r="M1513" i="19"/>
  <c r="E1513" i="19" s="1"/>
  <c r="M1514" i="19"/>
  <c r="E1514" i="19" s="1"/>
  <c r="M1515" i="19"/>
  <c r="E1515" i="19" s="1"/>
  <c r="M1516" i="19"/>
  <c r="E1516" i="19" s="1"/>
  <c r="M1517" i="19"/>
  <c r="E1517" i="19" s="1"/>
  <c r="M1518" i="19"/>
  <c r="E1518" i="19" s="1"/>
  <c r="M1519" i="19"/>
  <c r="E1519" i="19" s="1"/>
  <c r="M1520" i="19"/>
  <c r="E1520" i="19" s="1"/>
  <c r="M1521" i="19"/>
  <c r="E1521" i="19" s="1"/>
  <c r="M1522" i="19"/>
  <c r="E1522" i="19" s="1"/>
  <c r="M1523" i="19"/>
  <c r="E1523" i="19" s="1"/>
  <c r="M1524" i="19"/>
  <c r="E1524" i="19" s="1"/>
  <c r="M1525" i="19"/>
  <c r="E1525" i="19" s="1"/>
  <c r="M1526" i="19"/>
  <c r="E1526" i="19" s="1"/>
  <c r="M1527" i="19"/>
  <c r="E1527" i="19" s="1"/>
  <c r="M1528" i="19"/>
  <c r="E1528" i="19" s="1"/>
  <c r="M1529" i="19"/>
  <c r="E1529" i="19" s="1"/>
  <c r="M1530" i="19"/>
  <c r="E1530" i="19" s="1"/>
  <c r="M1531" i="19"/>
  <c r="E1531" i="19" s="1"/>
  <c r="M1532" i="19"/>
  <c r="E1532" i="19" s="1"/>
  <c r="M1533" i="19"/>
  <c r="E1533" i="19" s="1"/>
  <c r="M1534" i="19"/>
  <c r="E1534" i="19" s="1"/>
  <c r="M1535" i="19"/>
  <c r="E1535" i="19" s="1"/>
  <c r="M1536" i="19"/>
  <c r="E1536" i="19" s="1"/>
  <c r="M1537" i="19"/>
  <c r="E1537" i="19" s="1"/>
  <c r="M1538" i="19"/>
  <c r="E1538" i="19" s="1"/>
  <c r="M1539" i="19"/>
  <c r="E1539" i="19" s="1"/>
  <c r="M1540" i="19"/>
  <c r="E1540" i="19" s="1"/>
  <c r="M1541" i="19"/>
  <c r="E1541" i="19" s="1"/>
  <c r="M1542" i="19"/>
  <c r="E1542" i="19" s="1"/>
  <c r="M1543" i="19"/>
  <c r="E1543" i="19" s="1"/>
  <c r="M1544" i="19"/>
  <c r="E1544" i="19" s="1"/>
  <c r="M1545" i="19"/>
  <c r="E1545" i="19" s="1"/>
  <c r="M1546" i="19"/>
  <c r="E1546" i="19" s="1"/>
  <c r="M1547" i="19"/>
  <c r="E1547" i="19" s="1"/>
  <c r="M1548" i="19"/>
  <c r="E1548" i="19" s="1"/>
  <c r="M1549" i="19"/>
  <c r="E1549" i="19" s="1"/>
  <c r="M1550" i="19"/>
  <c r="E1550" i="19" s="1"/>
  <c r="M1551" i="19"/>
  <c r="E1551" i="19" s="1"/>
  <c r="M1552" i="19"/>
  <c r="E1552" i="19" s="1"/>
  <c r="M1553" i="19"/>
  <c r="E1553" i="19" s="1"/>
  <c r="M1554" i="19"/>
  <c r="E1554" i="19" s="1"/>
  <c r="M1555" i="19"/>
  <c r="E1555" i="19" s="1"/>
  <c r="M1556" i="19"/>
  <c r="E1556" i="19" s="1"/>
  <c r="M1557" i="19"/>
  <c r="E1557" i="19" s="1"/>
  <c r="M1558" i="19"/>
  <c r="E1558" i="19" s="1"/>
  <c r="M1559" i="19"/>
  <c r="E1559" i="19" s="1"/>
  <c r="M1560" i="19"/>
  <c r="E1560" i="19" s="1"/>
  <c r="M1561" i="19"/>
  <c r="E1561" i="19" s="1"/>
  <c r="M1562" i="19"/>
  <c r="E1562" i="19" s="1"/>
  <c r="M1563" i="19"/>
  <c r="E1563" i="19" s="1"/>
  <c r="M1564" i="19"/>
  <c r="E1564" i="19" s="1"/>
  <c r="M1565" i="19"/>
  <c r="E1565" i="19" s="1"/>
  <c r="M1566" i="19"/>
  <c r="E1566" i="19" s="1"/>
  <c r="M1567" i="19"/>
  <c r="E1567" i="19" s="1"/>
  <c r="M1568" i="19"/>
  <c r="E1568" i="19" s="1"/>
  <c r="M1569" i="19"/>
  <c r="E1569" i="19" s="1"/>
  <c r="M1570" i="19"/>
  <c r="E1570" i="19" s="1"/>
  <c r="M1571" i="19"/>
  <c r="E1571" i="19" s="1"/>
  <c r="M1572" i="19"/>
  <c r="E1572" i="19" s="1"/>
  <c r="M1573" i="19"/>
  <c r="E1573" i="19" s="1"/>
  <c r="M1574" i="19"/>
  <c r="E1574" i="19" s="1"/>
  <c r="M1575" i="19"/>
  <c r="E1575" i="19" s="1"/>
  <c r="M1576" i="19"/>
  <c r="E1576" i="19" s="1"/>
  <c r="M1577" i="19"/>
  <c r="E1577" i="19" s="1"/>
  <c r="M1578" i="19"/>
  <c r="E1578" i="19" s="1"/>
  <c r="M1579" i="19"/>
  <c r="E1579" i="19" s="1"/>
  <c r="M1580" i="19"/>
  <c r="E1580" i="19" s="1"/>
  <c r="M1581" i="19"/>
  <c r="E1581" i="19" s="1"/>
  <c r="M1582" i="19"/>
  <c r="E1582" i="19" s="1"/>
  <c r="M1583" i="19"/>
  <c r="E1583" i="19" s="1"/>
  <c r="M1584" i="19"/>
  <c r="E1584" i="19" s="1"/>
  <c r="M1585" i="19"/>
  <c r="E1585" i="19" s="1"/>
  <c r="M1586" i="19"/>
  <c r="E1586" i="19" s="1"/>
  <c r="M1587" i="19"/>
  <c r="E1587" i="19" s="1"/>
  <c r="M1588" i="19"/>
  <c r="E1588" i="19" s="1"/>
  <c r="M1589" i="19"/>
  <c r="E1589" i="19" s="1"/>
  <c r="M1590" i="19"/>
  <c r="E1590" i="19" s="1"/>
  <c r="M1591" i="19"/>
  <c r="E1591" i="19" s="1"/>
  <c r="M1592" i="19"/>
  <c r="E1592" i="19" s="1"/>
  <c r="M1593" i="19"/>
  <c r="E1593" i="19" s="1"/>
  <c r="M1594" i="19"/>
  <c r="E1594" i="19" s="1"/>
  <c r="M1595" i="19"/>
  <c r="E1595" i="19" s="1"/>
  <c r="M1596" i="19"/>
  <c r="E1596" i="19" s="1"/>
  <c r="M1597" i="19"/>
  <c r="E1597" i="19" s="1"/>
  <c r="M1598" i="19"/>
  <c r="E1598" i="19" s="1"/>
  <c r="M1599" i="19"/>
  <c r="E1599" i="19" s="1"/>
  <c r="M1600" i="19"/>
  <c r="E1600" i="19" s="1"/>
  <c r="M1601" i="19"/>
  <c r="E1601" i="19" s="1"/>
  <c r="M1602" i="19"/>
  <c r="E1602" i="19" s="1"/>
  <c r="M1603" i="19"/>
  <c r="E1603" i="19" s="1"/>
  <c r="M1604" i="19"/>
  <c r="E1604" i="19" s="1"/>
  <c r="M1605" i="19"/>
  <c r="E1605" i="19" s="1"/>
  <c r="M1606" i="19"/>
  <c r="E1606" i="19" s="1"/>
  <c r="M1607" i="19"/>
  <c r="E1607" i="19" s="1"/>
  <c r="M1608" i="19"/>
  <c r="E1608" i="19" s="1"/>
  <c r="M1609" i="19"/>
  <c r="E1609" i="19" s="1"/>
  <c r="M1610" i="19"/>
  <c r="E1610" i="19" s="1"/>
  <c r="M1611" i="19"/>
  <c r="E1611" i="19" s="1"/>
  <c r="M1612" i="19"/>
  <c r="E1612" i="19" s="1"/>
  <c r="M1613" i="19"/>
  <c r="E1613" i="19" s="1"/>
  <c r="M1614" i="19"/>
  <c r="E1614" i="19" s="1"/>
  <c r="M1615" i="19"/>
  <c r="E1615" i="19" s="1"/>
  <c r="M1616" i="19"/>
  <c r="E1616" i="19" s="1"/>
  <c r="M1617" i="19"/>
  <c r="E1617" i="19" s="1"/>
  <c r="M1618" i="19"/>
  <c r="E1618" i="19" s="1"/>
  <c r="M1619" i="19"/>
  <c r="E1619" i="19" s="1"/>
  <c r="M1620" i="19"/>
  <c r="E1620" i="19" s="1"/>
  <c r="M1621" i="19"/>
  <c r="E1621" i="19" s="1"/>
  <c r="M1622" i="19"/>
  <c r="E1622" i="19" s="1"/>
  <c r="M1623" i="19"/>
  <c r="E1623" i="19" s="1"/>
  <c r="M1624" i="19"/>
  <c r="E1624" i="19" s="1"/>
  <c r="M1625" i="19"/>
  <c r="E1625" i="19" s="1"/>
  <c r="M1626" i="19"/>
  <c r="E1626" i="19" s="1"/>
  <c r="M1627" i="19"/>
  <c r="E1627" i="19" s="1"/>
  <c r="M1628" i="19"/>
  <c r="E1628" i="19" s="1"/>
  <c r="M1629" i="19"/>
  <c r="E1629" i="19" s="1"/>
  <c r="M1630" i="19"/>
  <c r="E1630" i="19" s="1"/>
  <c r="M1631" i="19"/>
  <c r="E1631" i="19" s="1"/>
  <c r="M1632" i="19"/>
  <c r="E1632" i="19" s="1"/>
  <c r="M1633" i="19"/>
  <c r="E1633" i="19" s="1"/>
  <c r="M1634" i="19"/>
  <c r="E1634" i="19" s="1"/>
  <c r="M1635" i="19"/>
  <c r="E1635" i="19" s="1"/>
  <c r="M1636" i="19"/>
  <c r="E1636" i="19" s="1"/>
  <c r="M1637" i="19"/>
  <c r="E1637" i="19" s="1"/>
  <c r="M1638" i="19"/>
  <c r="E1638" i="19" s="1"/>
  <c r="M1639" i="19"/>
  <c r="E1639" i="19" s="1"/>
  <c r="M1640" i="19"/>
  <c r="E1640" i="19" s="1"/>
  <c r="M1641" i="19"/>
  <c r="E1641" i="19" s="1"/>
  <c r="M1642" i="19"/>
  <c r="E1642" i="19" s="1"/>
  <c r="M1643" i="19"/>
  <c r="E1643" i="19" s="1"/>
  <c r="M1644" i="19"/>
  <c r="E1644" i="19" s="1"/>
  <c r="M1645" i="19"/>
  <c r="E1645" i="19" s="1"/>
  <c r="M1646" i="19"/>
  <c r="E1646" i="19" s="1"/>
  <c r="M1647" i="19"/>
  <c r="E1647" i="19" s="1"/>
  <c r="M1648" i="19"/>
  <c r="E1648" i="19" s="1"/>
  <c r="M1649" i="19"/>
  <c r="E1649" i="19" s="1"/>
  <c r="M1650" i="19"/>
  <c r="E1650" i="19" s="1"/>
  <c r="M1651" i="19"/>
  <c r="E1651" i="19" s="1"/>
  <c r="M1652" i="19"/>
  <c r="E1652" i="19" s="1"/>
  <c r="M1653" i="19"/>
  <c r="E1653" i="19" s="1"/>
  <c r="M1654" i="19"/>
  <c r="E1654" i="19" s="1"/>
  <c r="M1655" i="19"/>
  <c r="E1655" i="19" s="1"/>
  <c r="M1656" i="19"/>
  <c r="E1656" i="19" s="1"/>
  <c r="M1657" i="19"/>
  <c r="E1657" i="19" s="1"/>
  <c r="M1658" i="19"/>
  <c r="E1658" i="19" s="1"/>
  <c r="M1659" i="19"/>
  <c r="E1659" i="19" s="1"/>
  <c r="M1660" i="19"/>
  <c r="E1660" i="19" s="1"/>
  <c r="M1661" i="19"/>
  <c r="E1661" i="19" s="1"/>
  <c r="M1662" i="19"/>
  <c r="E1662" i="19" s="1"/>
  <c r="M1663" i="19"/>
  <c r="E1663" i="19" s="1"/>
  <c r="M1664" i="19"/>
  <c r="E1664" i="19" s="1"/>
  <c r="M1665" i="19"/>
  <c r="E1665" i="19" s="1"/>
  <c r="M1666" i="19"/>
  <c r="E1666" i="19" s="1"/>
  <c r="M1667" i="19"/>
  <c r="E1667" i="19" s="1"/>
  <c r="M1668" i="19"/>
  <c r="E1668" i="19" s="1"/>
  <c r="M1669" i="19"/>
  <c r="E1669" i="19" s="1"/>
  <c r="M1670" i="19"/>
  <c r="E1670" i="19" s="1"/>
  <c r="M1671" i="19"/>
  <c r="E1671" i="19" s="1"/>
  <c r="M1672" i="19"/>
  <c r="E1672" i="19" s="1"/>
  <c r="M1673" i="19"/>
  <c r="E1673" i="19" s="1"/>
  <c r="M1674" i="19"/>
  <c r="E1674" i="19" s="1"/>
  <c r="M1675" i="19"/>
  <c r="E1675" i="19" s="1"/>
  <c r="M1676" i="19"/>
  <c r="E1676" i="19" s="1"/>
  <c r="M1677" i="19"/>
  <c r="E1677" i="19" s="1"/>
  <c r="M1678" i="19"/>
  <c r="E1678" i="19" s="1"/>
  <c r="M1679" i="19"/>
  <c r="E1679" i="19" s="1"/>
  <c r="M1680" i="19"/>
  <c r="E1680" i="19" s="1"/>
  <c r="M1681" i="19"/>
  <c r="E1681" i="19" s="1"/>
  <c r="M1682" i="19"/>
  <c r="E1682" i="19" s="1"/>
  <c r="M1683" i="19"/>
  <c r="E1683" i="19" s="1"/>
  <c r="M1684" i="19"/>
  <c r="E1684" i="19" s="1"/>
  <c r="M1685" i="19"/>
  <c r="E1685" i="19" s="1"/>
  <c r="M1686" i="19"/>
  <c r="E1686" i="19" s="1"/>
  <c r="M1687" i="19"/>
  <c r="E1687" i="19" s="1"/>
  <c r="M1688" i="19"/>
  <c r="E1688" i="19" s="1"/>
  <c r="M1689" i="19"/>
  <c r="E1689" i="19" s="1"/>
  <c r="M1690" i="19"/>
  <c r="E1690" i="19" s="1"/>
  <c r="M1691" i="19"/>
  <c r="E1691" i="19" s="1"/>
  <c r="M1692" i="19"/>
  <c r="E1692" i="19" s="1"/>
  <c r="M1693" i="19"/>
  <c r="E1693" i="19" s="1"/>
  <c r="M1694" i="19"/>
  <c r="E1694" i="19" s="1"/>
  <c r="M1695" i="19"/>
  <c r="E1695" i="19" s="1"/>
  <c r="M1696" i="19"/>
  <c r="E1696" i="19" s="1"/>
  <c r="M1697" i="19"/>
  <c r="E1697" i="19" s="1"/>
  <c r="M1698" i="19"/>
  <c r="E1698" i="19" s="1"/>
  <c r="M1699" i="19"/>
  <c r="E1699" i="19" s="1"/>
  <c r="M1700" i="19"/>
  <c r="E1700" i="19" s="1"/>
  <c r="M1701" i="19"/>
  <c r="E1701" i="19" s="1"/>
  <c r="M1702" i="19"/>
  <c r="E1702" i="19" s="1"/>
  <c r="M1703" i="19"/>
  <c r="E1703" i="19" s="1"/>
  <c r="M1704" i="19"/>
  <c r="E1704" i="19" s="1"/>
  <c r="M1705" i="19"/>
  <c r="E1705" i="19" s="1"/>
  <c r="M1706" i="19"/>
  <c r="E1706" i="19" s="1"/>
  <c r="M1707" i="19"/>
  <c r="E1707" i="19" s="1"/>
  <c r="M1708" i="19"/>
  <c r="E1708" i="19" s="1"/>
  <c r="M1709" i="19"/>
  <c r="E1709" i="19" s="1"/>
  <c r="M1710" i="19"/>
  <c r="E1710" i="19" s="1"/>
  <c r="M1711" i="19"/>
  <c r="E1711" i="19" s="1"/>
  <c r="M1712" i="19"/>
  <c r="E1712" i="19" s="1"/>
  <c r="M1713" i="19"/>
  <c r="E1713" i="19" s="1"/>
  <c r="M1714" i="19"/>
  <c r="E1714" i="19" s="1"/>
  <c r="M1715" i="19"/>
  <c r="E1715" i="19" s="1"/>
  <c r="M1716" i="19"/>
  <c r="E1716" i="19" s="1"/>
  <c r="M1717" i="19"/>
  <c r="E1717" i="19" s="1"/>
  <c r="M1718" i="19"/>
  <c r="E1718" i="19" s="1"/>
  <c r="M1719" i="19"/>
  <c r="E1719" i="19" s="1"/>
  <c r="M1720" i="19"/>
  <c r="E1720" i="19" s="1"/>
  <c r="M1721" i="19"/>
  <c r="E1721" i="19" s="1"/>
  <c r="M1722" i="19"/>
  <c r="E1722" i="19" s="1"/>
  <c r="M1723" i="19"/>
  <c r="E1723" i="19" s="1"/>
  <c r="M1724" i="19"/>
  <c r="E1724" i="19" s="1"/>
  <c r="M1725" i="19"/>
  <c r="E1725" i="19" s="1"/>
  <c r="M1726" i="19"/>
  <c r="E1726" i="19" s="1"/>
  <c r="M1727" i="19"/>
  <c r="E1727" i="19" s="1"/>
  <c r="M1728" i="19"/>
  <c r="E1728" i="19" s="1"/>
  <c r="M1729" i="19"/>
  <c r="E1729" i="19" s="1"/>
  <c r="M1730" i="19"/>
  <c r="E1730" i="19" s="1"/>
  <c r="M1731" i="19"/>
  <c r="E1731" i="19" s="1"/>
  <c r="M1732" i="19"/>
  <c r="E1732" i="19" s="1"/>
  <c r="M1733" i="19"/>
  <c r="E1733" i="19" s="1"/>
  <c r="M1734" i="19"/>
  <c r="E1734" i="19" s="1"/>
  <c r="M1735" i="19"/>
  <c r="E1735" i="19" s="1"/>
  <c r="M1736" i="19"/>
  <c r="E1736" i="19" s="1"/>
  <c r="M1737" i="19"/>
  <c r="E1737" i="19" s="1"/>
  <c r="M1738" i="19"/>
  <c r="E1738" i="19" s="1"/>
  <c r="M1739" i="19"/>
  <c r="E1739" i="19" s="1"/>
  <c r="M1740" i="19"/>
  <c r="E1740" i="19" s="1"/>
  <c r="M1741" i="19"/>
  <c r="E1741" i="19" s="1"/>
  <c r="M1742" i="19"/>
  <c r="E1742" i="19" s="1"/>
  <c r="M1743" i="19"/>
  <c r="E1743" i="19" s="1"/>
  <c r="M1744" i="19"/>
  <c r="E1744" i="19" s="1"/>
  <c r="M1745" i="19"/>
  <c r="E1745" i="19" s="1"/>
  <c r="M1746" i="19"/>
  <c r="E1746" i="19" s="1"/>
  <c r="M1747" i="19"/>
  <c r="E1747" i="19" s="1"/>
  <c r="M1748" i="19"/>
  <c r="E1748" i="19" s="1"/>
  <c r="M1749" i="19"/>
  <c r="E1749" i="19" s="1"/>
  <c r="M1750" i="19"/>
  <c r="E1750" i="19" s="1"/>
  <c r="M1751" i="19"/>
  <c r="E1751" i="19" s="1"/>
  <c r="M1752" i="19"/>
  <c r="E1752" i="19" s="1"/>
  <c r="M1753" i="19"/>
  <c r="E1753" i="19" s="1"/>
  <c r="M1754" i="19"/>
  <c r="E1754" i="19" s="1"/>
  <c r="M1755" i="19"/>
  <c r="E1755" i="19" s="1"/>
  <c r="M1756" i="19"/>
  <c r="E1756" i="19" s="1"/>
  <c r="M1757" i="19"/>
  <c r="E1757" i="19" s="1"/>
  <c r="M1758" i="19"/>
  <c r="E1758" i="19" s="1"/>
  <c r="M1759" i="19"/>
  <c r="E1759" i="19" s="1"/>
  <c r="M1760" i="19"/>
  <c r="E1760" i="19" s="1"/>
  <c r="M1761" i="19"/>
  <c r="E1761" i="19" s="1"/>
  <c r="M1762" i="19"/>
  <c r="E1762" i="19" s="1"/>
  <c r="M1763" i="19"/>
  <c r="E1763" i="19" s="1"/>
  <c r="M1764" i="19"/>
  <c r="E1764" i="19" s="1"/>
  <c r="M1765" i="19"/>
  <c r="E1765" i="19" s="1"/>
  <c r="M1766" i="19"/>
  <c r="E1766" i="19" s="1"/>
  <c r="M1767" i="19"/>
  <c r="E1767" i="19" s="1"/>
  <c r="M1768" i="19"/>
  <c r="E1768" i="19" s="1"/>
  <c r="M1769" i="19"/>
  <c r="E1769" i="19" s="1"/>
  <c r="M1770" i="19"/>
  <c r="E1770" i="19" s="1"/>
  <c r="M1771" i="19"/>
  <c r="E1771" i="19" s="1"/>
  <c r="M1772" i="19"/>
  <c r="E1772" i="19" s="1"/>
  <c r="M1773" i="19"/>
  <c r="E1773" i="19" s="1"/>
  <c r="M1774" i="19"/>
  <c r="E1774" i="19" s="1"/>
  <c r="M1775" i="19"/>
  <c r="E1775" i="19" s="1"/>
  <c r="M1776" i="19"/>
  <c r="E1776" i="19" s="1"/>
  <c r="M1777" i="19"/>
  <c r="E1777" i="19" s="1"/>
  <c r="M1778" i="19"/>
  <c r="E1778" i="19" s="1"/>
  <c r="M1779" i="19"/>
  <c r="E1779" i="19" s="1"/>
  <c r="M1780" i="19"/>
  <c r="E1780" i="19" s="1"/>
  <c r="M1781" i="19"/>
  <c r="E1781" i="19" s="1"/>
  <c r="M1782" i="19"/>
  <c r="E1782" i="19" s="1"/>
  <c r="M1783" i="19"/>
  <c r="E1783" i="19" s="1"/>
  <c r="M1784" i="19"/>
  <c r="E1784" i="19" s="1"/>
  <c r="M1785" i="19"/>
  <c r="E1785" i="19" s="1"/>
  <c r="M1786" i="19"/>
  <c r="E1786" i="19" s="1"/>
  <c r="M1787" i="19"/>
  <c r="E1787" i="19" s="1"/>
  <c r="M1788" i="19"/>
  <c r="E1788" i="19" s="1"/>
  <c r="M1789" i="19"/>
  <c r="E1789" i="19" s="1"/>
  <c r="M1790" i="19"/>
  <c r="E1790" i="19" s="1"/>
  <c r="M1791" i="19"/>
  <c r="E1791" i="19" s="1"/>
  <c r="M1792" i="19"/>
  <c r="E1792" i="19" s="1"/>
  <c r="M1793" i="19"/>
  <c r="E1793" i="19" s="1"/>
  <c r="M1794" i="19"/>
  <c r="E1794" i="19" s="1"/>
  <c r="M1795" i="19"/>
  <c r="E1795" i="19" s="1"/>
  <c r="M1796" i="19"/>
  <c r="E1796" i="19" s="1"/>
  <c r="M1797" i="19"/>
  <c r="E1797" i="19" s="1"/>
  <c r="M1798" i="19"/>
  <c r="E1798" i="19" s="1"/>
  <c r="M1799" i="19"/>
  <c r="E1799" i="19" s="1"/>
  <c r="M1800" i="19"/>
  <c r="E1800" i="19" s="1"/>
  <c r="M1801" i="19"/>
  <c r="E1801" i="19" s="1"/>
  <c r="M1802" i="19"/>
  <c r="E1802" i="19" s="1"/>
  <c r="M1803" i="19"/>
  <c r="E1803" i="19" s="1"/>
  <c r="M1804" i="19"/>
  <c r="E1804" i="19" s="1"/>
  <c r="M1805" i="19"/>
  <c r="E1805" i="19" s="1"/>
  <c r="M1806" i="19"/>
  <c r="E1806" i="19" s="1"/>
  <c r="M1807" i="19"/>
  <c r="E1807" i="19" s="1"/>
  <c r="M1808" i="19"/>
  <c r="E1808" i="19" s="1"/>
  <c r="M1809" i="19"/>
  <c r="E1809" i="19" s="1"/>
  <c r="M1810" i="19"/>
  <c r="E1810" i="19" s="1"/>
  <c r="M1811" i="19"/>
  <c r="E1811" i="19" s="1"/>
  <c r="M1812" i="19"/>
  <c r="E1812" i="19" s="1"/>
  <c r="M1813" i="19"/>
  <c r="E1813" i="19" s="1"/>
  <c r="M1814" i="19"/>
  <c r="E1814" i="19" s="1"/>
  <c r="M1815" i="19"/>
  <c r="E1815" i="19" s="1"/>
  <c r="M1816" i="19"/>
  <c r="E1816" i="19" s="1"/>
  <c r="M1817" i="19"/>
  <c r="E1817" i="19" s="1"/>
  <c r="M1818" i="19"/>
  <c r="E1818" i="19" s="1"/>
  <c r="M1819" i="19"/>
  <c r="E1819" i="19" s="1"/>
  <c r="M1820" i="19"/>
  <c r="E1820" i="19" s="1"/>
  <c r="M1821" i="19"/>
  <c r="E1821" i="19" s="1"/>
  <c r="M1822" i="19"/>
  <c r="E1822" i="19" s="1"/>
  <c r="M1823" i="19"/>
  <c r="E1823" i="19" s="1"/>
  <c r="M1824" i="19"/>
  <c r="E1824" i="19" s="1"/>
  <c r="M1825" i="19"/>
  <c r="E1825" i="19" s="1"/>
  <c r="M1826" i="19"/>
  <c r="E1826" i="19" s="1"/>
  <c r="M1827" i="19"/>
  <c r="E1827" i="19" s="1"/>
  <c r="M1828" i="19"/>
  <c r="E1828" i="19" s="1"/>
  <c r="M1829" i="19"/>
  <c r="E1829" i="19" s="1"/>
  <c r="M1830" i="19"/>
  <c r="E1830" i="19" s="1"/>
  <c r="M1831" i="19"/>
  <c r="E1831" i="19" s="1"/>
  <c r="M1832" i="19"/>
  <c r="E1832" i="19" s="1"/>
  <c r="M1833" i="19"/>
  <c r="E1833" i="19" s="1"/>
  <c r="M1834" i="19"/>
  <c r="E1834" i="19" s="1"/>
  <c r="M1835" i="19"/>
  <c r="E1835" i="19" s="1"/>
  <c r="M1836" i="19"/>
  <c r="E1836" i="19" s="1"/>
  <c r="M1837" i="19"/>
  <c r="E1837" i="19" s="1"/>
  <c r="M1838" i="19"/>
  <c r="E1838" i="19" s="1"/>
  <c r="M1839" i="19"/>
  <c r="E1839" i="19" s="1"/>
  <c r="M1840" i="19"/>
  <c r="E1840" i="19" s="1"/>
  <c r="M1841" i="19"/>
  <c r="E1841" i="19" s="1"/>
  <c r="M1842" i="19"/>
  <c r="E1842" i="19" s="1"/>
  <c r="M1843" i="19"/>
  <c r="E1843" i="19" s="1"/>
  <c r="M1844" i="19"/>
  <c r="E1844" i="19" s="1"/>
  <c r="M1845" i="19"/>
  <c r="E1845" i="19" s="1"/>
  <c r="M1846" i="19"/>
  <c r="E1846" i="19" s="1"/>
  <c r="M1847" i="19"/>
  <c r="E1847" i="19" s="1"/>
  <c r="M1848" i="19"/>
  <c r="E1848" i="19" s="1"/>
  <c r="M1849" i="19"/>
  <c r="E1849" i="19" s="1"/>
  <c r="M1850" i="19"/>
  <c r="E1850" i="19" s="1"/>
  <c r="M1851" i="19"/>
  <c r="E1851" i="19" s="1"/>
  <c r="M1852" i="19"/>
  <c r="E1852" i="19" s="1"/>
  <c r="M1853" i="19"/>
  <c r="E1853" i="19" s="1"/>
  <c r="M1854" i="19"/>
  <c r="E1854" i="19" s="1"/>
  <c r="M1855" i="19"/>
  <c r="E1855" i="19" s="1"/>
  <c r="M1856" i="19"/>
  <c r="E1856" i="19" s="1"/>
  <c r="M1857" i="19"/>
  <c r="E1857" i="19" s="1"/>
  <c r="M1858" i="19"/>
  <c r="E1858" i="19" s="1"/>
  <c r="M1859" i="19"/>
  <c r="E1859" i="19" s="1"/>
  <c r="M1860" i="19"/>
  <c r="E1860" i="19" s="1"/>
  <c r="M1861" i="19"/>
  <c r="E1861" i="19" s="1"/>
  <c r="M1862" i="19"/>
  <c r="E1862" i="19" s="1"/>
  <c r="M1863" i="19"/>
  <c r="E1863" i="19" s="1"/>
  <c r="M1864" i="19"/>
  <c r="E1864" i="19" s="1"/>
  <c r="M1865" i="19"/>
  <c r="E1865" i="19" s="1"/>
  <c r="M1866" i="19"/>
  <c r="E1866" i="19" s="1"/>
  <c r="M1867" i="19"/>
  <c r="E1867" i="19" s="1"/>
  <c r="M1868" i="19"/>
  <c r="E1868" i="19" s="1"/>
  <c r="M1869" i="19"/>
  <c r="E1869" i="19" s="1"/>
  <c r="M1870" i="19"/>
  <c r="E1870" i="19" s="1"/>
  <c r="M1871" i="19"/>
  <c r="E1871" i="19" s="1"/>
  <c r="M1872" i="19"/>
  <c r="E1872" i="19" s="1"/>
  <c r="M1873" i="19"/>
  <c r="E1873" i="19" s="1"/>
  <c r="M1874" i="19"/>
  <c r="E1874" i="19" s="1"/>
  <c r="M1875" i="19"/>
  <c r="E1875" i="19" s="1"/>
  <c r="M1876" i="19"/>
  <c r="E1876" i="19" s="1"/>
  <c r="M1877" i="19"/>
  <c r="E1877" i="19" s="1"/>
  <c r="M1878" i="19"/>
  <c r="E1878" i="19" s="1"/>
  <c r="M1879" i="19"/>
  <c r="E1879" i="19" s="1"/>
  <c r="M1880" i="19"/>
  <c r="E1880" i="19" s="1"/>
  <c r="M1881" i="19"/>
  <c r="E1881" i="19" s="1"/>
  <c r="M1882" i="19"/>
  <c r="E1882" i="19" s="1"/>
  <c r="M1883" i="19"/>
  <c r="E1883" i="19" s="1"/>
  <c r="M1884" i="19"/>
  <c r="E1884" i="19" s="1"/>
  <c r="M1885" i="19"/>
  <c r="E1885" i="19" s="1"/>
  <c r="M1886" i="19"/>
  <c r="E1886" i="19" s="1"/>
  <c r="M1887" i="19"/>
  <c r="E1887" i="19" s="1"/>
  <c r="M1888" i="19"/>
  <c r="E1888" i="19" s="1"/>
  <c r="M1889" i="19"/>
  <c r="E1889" i="19" s="1"/>
  <c r="M1890" i="19"/>
  <c r="E1890" i="19" s="1"/>
  <c r="M1891" i="19"/>
  <c r="E1891" i="19" s="1"/>
  <c r="M1892" i="19"/>
  <c r="E1892" i="19" s="1"/>
  <c r="M1893" i="19"/>
  <c r="E1893" i="19" s="1"/>
  <c r="M1894" i="19"/>
  <c r="E1894" i="19" s="1"/>
  <c r="M1895" i="19"/>
  <c r="E1895" i="19" s="1"/>
  <c r="M1896" i="19"/>
  <c r="E1896" i="19" s="1"/>
  <c r="M1897" i="19"/>
  <c r="E1897" i="19" s="1"/>
  <c r="M1898" i="19"/>
  <c r="E1898" i="19" s="1"/>
  <c r="M1899" i="19"/>
  <c r="E1899" i="19" s="1"/>
  <c r="M1900" i="19"/>
  <c r="E1900" i="19" s="1"/>
  <c r="M1901" i="19"/>
  <c r="E1901" i="19" s="1"/>
  <c r="M1902" i="19"/>
  <c r="E1902" i="19" s="1"/>
  <c r="M1903" i="19"/>
  <c r="E1903" i="19" s="1"/>
  <c r="M1904" i="19"/>
  <c r="E1904" i="19" s="1"/>
  <c r="M1905" i="19"/>
  <c r="E1905" i="19" s="1"/>
  <c r="M1906" i="19"/>
  <c r="E1906" i="19" s="1"/>
  <c r="M1907" i="19"/>
  <c r="E1907" i="19" s="1"/>
  <c r="M1908" i="19"/>
  <c r="E1908" i="19" s="1"/>
  <c r="M1909" i="19"/>
  <c r="E1909" i="19" s="1"/>
  <c r="M1910" i="19"/>
  <c r="E1910" i="19" s="1"/>
  <c r="M1911" i="19"/>
  <c r="E1911" i="19" s="1"/>
  <c r="M1912" i="19"/>
  <c r="E1912" i="19" s="1"/>
  <c r="M1913" i="19"/>
  <c r="E1913" i="19" s="1"/>
  <c r="M1914" i="19"/>
  <c r="E1914" i="19" s="1"/>
  <c r="M1915" i="19"/>
  <c r="E1915" i="19" s="1"/>
  <c r="M1916" i="19"/>
  <c r="E1916" i="19" s="1"/>
  <c r="M1917" i="19"/>
  <c r="E1917" i="19" s="1"/>
  <c r="M1918" i="19"/>
  <c r="E1918" i="19" s="1"/>
  <c r="M1919" i="19"/>
  <c r="E1919" i="19" s="1"/>
  <c r="M1920" i="19"/>
  <c r="E1920" i="19" s="1"/>
  <c r="M1921" i="19"/>
  <c r="E1921" i="19" s="1"/>
  <c r="M1922" i="19"/>
  <c r="E1922" i="19" s="1"/>
  <c r="M1923" i="19"/>
  <c r="E1923" i="19" s="1"/>
  <c r="M1924" i="19"/>
  <c r="E1924" i="19" s="1"/>
  <c r="M1925" i="19"/>
  <c r="E1925" i="19" s="1"/>
  <c r="M1926" i="19"/>
  <c r="E1926" i="19" s="1"/>
  <c r="M1927" i="19"/>
  <c r="E1927" i="19" s="1"/>
  <c r="M1928" i="19"/>
  <c r="E1928" i="19" s="1"/>
  <c r="M1929" i="19"/>
  <c r="E1929" i="19" s="1"/>
  <c r="M1930" i="19"/>
  <c r="E1930" i="19" s="1"/>
  <c r="M1931" i="19"/>
  <c r="E1931" i="19" s="1"/>
  <c r="M1932" i="19"/>
  <c r="E1932" i="19" s="1"/>
  <c r="M1933" i="19"/>
  <c r="E1933" i="19" s="1"/>
  <c r="M1934" i="19"/>
  <c r="E1934" i="19" s="1"/>
  <c r="M1935" i="19"/>
  <c r="E1935" i="19" s="1"/>
  <c r="M1936" i="19"/>
  <c r="E1936" i="19" s="1"/>
  <c r="M1937" i="19"/>
  <c r="E1937" i="19" s="1"/>
  <c r="M1938" i="19"/>
  <c r="E1938" i="19" s="1"/>
  <c r="M1939" i="19"/>
  <c r="E1939" i="19" s="1"/>
  <c r="M1940" i="19"/>
  <c r="E1940" i="19" s="1"/>
  <c r="M1941" i="19"/>
  <c r="E1941" i="19" s="1"/>
  <c r="M1942" i="19"/>
  <c r="E1942" i="19" s="1"/>
  <c r="M1943" i="19"/>
  <c r="E1943" i="19" s="1"/>
  <c r="M1944" i="19"/>
  <c r="E1944" i="19" s="1"/>
  <c r="M1945" i="19"/>
  <c r="E1945" i="19" s="1"/>
  <c r="M1946" i="19"/>
  <c r="E1946" i="19" s="1"/>
  <c r="M1947" i="19"/>
  <c r="E1947" i="19" s="1"/>
  <c r="M1948" i="19"/>
  <c r="E1948" i="19" s="1"/>
  <c r="M1949" i="19"/>
  <c r="E1949" i="19" s="1"/>
  <c r="M1950" i="19"/>
  <c r="E1950" i="19" s="1"/>
  <c r="M1951" i="19"/>
  <c r="E1951" i="19" s="1"/>
  <c r="M1952" i="19"/>
  <c r="E1952" i="19" s="1"/>
  <c r="M1953" i="19"/>
  <c r="E1953" i="19" s="1"/>
  <c r="M1954" i="19"/>
  <c r="E1954" i="19" s="1"/>
  <c r="M1955" i="19"/>
  <c r="E1955" i="19" s="1"/>
  <c r="M1956" i="19"/>
  <c r="E1956" i="19" s="1"/>
  <c r="M1957" i="19"/>
  <c r="E1957" i="19" s="1"/>
  <c r="M1958" i="19"/>
  <c r="E1958" i="19" s="1"/>
  <c r="M1959" i="19"/>
  <c r="E1959" i="19" s="1"/>
  <c r="M1960" i="19"/>
  <c r="E1960" i="19" s="1"/>
  <c r="M1961" i="19"/>
  <c r="E1961" i="19" s="1"/>
  <c r="M1962" i="19"/>
  <c r="E1962" i="19" s="1"/>
  <c r="M1963" i="19"/>
  <c r="E1963" i="19" s="1"/>
  <c r="M1964" i="19"/>
  <c r="E1964" i="19" s="1"/>
  <c r="M1965" i="19"/>
  <c r="E1965" i="19" s="1"/>
  <c r="M1966" i="19"/>
  <c r="E1966" i="19" s="1"/>
  <c r="M1967" i="19"/>
  <c r="E1967" i="19" s="1"/>
  <c r="M1968" i="19"/>
  <c r="E1968" i="19" s="1"/>
  <c r="M1969" i="19"/>
  <c r="E1969" i="19" s="1"/>
  <c r="M1970" i="19"/>
  <c r="E1970" i="19" s="1"/>
  <c r="M1971" i="19"/>
  <c r="E1971" i="19" s="1"/>
  <c r="M1972" i="19"/>
  <c r="E1972" i="19" s="1"/>
  <c r="M1973" i="19"/>
  <c r="E1973" i="19" s="1"/>
  <c r="M1974" i="19"/>
  <c r="E1974" i="19" s="1"/>
  <c r="M1975" i="19"/>
  <c r="E1975" i="19" s="1"/>
  <c r="M1976" i="19"/>
  <c r="E1976" i="19" s="1"/>
  <c r="M1977" i="19"/>
  <c r="E1977" i="19" s="1"/>
  <c r="M1978" i="19"/>
  <c r="E1978" i="19" s="1"/>
  <c r="M1979" i="19"/>
  <c r="E1979" i="19" s="1"/>
  <c r="M1980" i="19"/>
  <c r="E1980" i="19" s="1"/>
  <c r="M1981" i="19"/>
  <c r="E1981" i="19" s="1"/>
  <c r="M1982" i="19"/>
  <c r="E1982" i="19" s="1"/>
  <c r="M1983" i="19"/>
  <c r="E1983" i="19" s="1"/>
  <c r="M1984" i="19"/>
  <c r="E1984" i="19" s="1"/>
  <c r="M1985" i="19"/>
  <c r="E1985" i="19" s="1"/>
  <c r="M1986" i="19"/>
  <c r="E1986" i="19" s="1"/>
  <c r="M1987" i="19"/>
  <c r="E1987" i="19" s="1"/>
  <c r="M1988" i="19"/>
  <c r="E1988" i="19" s="1"/>
  <c r="M1989" i="19"/>
  <c r="E1989" i="19" s="1"/>
  <c r="M1990" i="19"/>
  <c r="E1990" i="19" s="1"/>
  <c r="M1991" i="19"/>
  <c r="E1991" i="19" s="1"/>
  <c r="M1992" i="19"/>
  <c r="E1992" i="19" s="1"/>
  <c r="M1993" i="19"/>
  <c r="E1993" i="19" s="1"/>
  <c r="M1994" i="19"/>
  <c r="E1994" i="19" s="1"/>
  <c r="M1995" i="19"/>
  <c r="E1995" i="19" s="1"/>
  <c r="M1996" i="19"/>
  <c r="E1996" i="19" s="1"/>
  <c r="M1997" i="19"/>
  <c r="E1997" i="19" s="1"/>
  <c r="M1998" i="19"/>
  <c r="E1998" i="19" s="1"/>
  <c r="M1999" i="19"/>
  <c r="E1999" i="19" s="1"/>
  <c r="M2000" i="19"/>
  <c r="E2000" i="19" s="1"/>
  <c r="M2001" i="19"/>
  <c r="E2001" i="19" s="1"/>
  <c r="E2" i="19"/>
  <c r="C554" i="3" l="1"/>
  <c r="D554" i="3" s="1"/>
  <c r="AN574" i="3"/>
  <c r="C527" i="3"/>
  <c r="AN523" i="3"/>
  <c r="C523" i="3"/>
  <c r="D551" i="3"/>
  <c r="CU551" i="3" s="1"/>
  <c r="AN576" i="3"/>
  <c r="AN568" i="3"/>
  <c r="AN526" i="3"/>
  <c r="AN578" i="3"/>
  <c r="AN570" i="3"/>
  <c r="AN580" i="3"/>
  <c r="AN572" i="3"/>
  <c r="AN525" i="3"/>
  <c r="G522" i="3"/>
  <c r="CU522" i="3" s="1"/>
  <c r="CU521" i="3"/>
  <c r="R551" i="3"/>
  <c r="AN579" i="3"/>
  <c r="AN573" i="3"/>
  <c r="AN567" i="3"/>
  <c r="AN563" i="3"/>
  <c r="AN561" i="3"/>
  <c r="AN557" i="3"/>
  <c r="AN555" i="3"/>
  <c r="AN527" i="3"/>
  <c r="AN577" i="3"/>
  <c r="AN575" i="3"/>
  <c r="AN571" i="3"/>
  <c r="AN569" i="3"/>
  <c r="AN565" i="3"/>
  <c r="AN559" i="3"/>
  <c r="AN566" i="3"/>
  <c r="AN564" i="3"/>
  <c r="AN562" i="3"/>
  <c r="AN560" i="3"/>
  <c r="AN558" i="3"/>
  <c r="AN556" i="3"/>
  <c r="AN554" i="3"/>
  <c r="AN553" i="3"/>
  <c r="AN550" i="3"/>
  <c r="AN548" i="3"/>
  <c r="AN546" i="3"/>
  <c r="AN544" i="3"/>
  <c r="AN542" i="3"/>
  <c r="AN540" i="3"/>
  <c r="AN538" i="3"/>
  <c r="AN536" i="3"/>
  <c r="AN534" i="3"/>
  <c r="AN532" i="3"/>
  <c r="AN530" i="3"/>
  <c r="AN528" i="3"/>
  <c r="U551" i="3"/>
  <c r="AN552" i="3"/>
  <c r="AN524" i="3"/>
  <c r="AN551" i="3"/>
  <c r="AN549" i="3"/>
  <c r="AN547" i="3"/>
  <c r="AN545" i="3"/>
  <c r="AN543" i="3"/>
  <c r="AN541" i="3"/>
  <c r="AN539" i="3"/>
  <c r="AN537" i="3"/>
  <c r="AN535" i="3"/>
  <c r="AN533" i="3"/>
  <c r="AN531" i="3"/>
  <c r="AN529" i="3"/>
  <c r="BF12" i="9"/>
  <c r="BF12" i="3"/>
  <c r="H19" i="10"/>
  <c r="E48" i="22"/>
  <c r="A1" i="10"/>
  <c r="A1" i="3"/>
  <c r="DH520" i="9"/>
  <c r="DG520" i="9"/>
  <c r="DH519" i="9"/>
  <c r="DG519" i="9"/>
  <c r="DH518" i="9"/>
  <c r="DG518" i="9"/>
  <c r="DH517" i="9"/>
  <c r="DG517" i="9"/>
  <c r="DH516" i="9"/>
  <c r="DG516" i="9"/>
  <c r="DH515" i="9"/>
  <c r="DG515" i="9"/>
  <c r="DH514" i="9"/>
  <c r="DG514" i="9"/>
  <c r="DH513" i="9"/>
  <c r="DG513" i="9"/>
  <c r="DH512" i="9"/>
  <c r="DG512" i="9"/>
  <c r="DH511" i="9"/>
  <c r="DG511" i="9"/>
  <c r="DH510" i="9"/>
  <c r="DG510" i="9"/>
  <c r="DH509" i="9"/>
  <c r="DG509" i="9"/>
  <c r="DH508" i="9"/>
  <c r="DG508" i="9"/>
  <c r="DH507" i="9"/>
  <c r="DG507" i="9"/>
  <c r="DH506" i="9"/>
  <c r="DG506" i="9"/>
  <c r="DH505" i="9"/>
  <c r="DG505" i="9"/>
  <c r="DH504" i="9"/>
  <c r="DG504" i="9"/>
  <c r="DH503" i="9"/>
  <c r="DG503" i="9"/>
  <c r="DH502" i="9"/>
  <c r="DG502" i="9"/>
  <c r="DH501" i="9"/>
  <c r="DG501" i="9"/>
  <c r="DH500" i="9"/>
  <c r="DG500" i="9"/>
  <c r="DH499" i="9"/>
  <c r="DG499" i="9"/>
  <c r="DH498" i="9"/>
  <c r="DG498" i="9"/>
  <c r="DH497" i="9"/>
  <c r="DG497" i="9"/>
  <c r="DH496" i="9"/>
  <c r="DG496" i="9"/>
  <c r="DH495" i="9"/>
  <c r="DG495" i="9"/>
  <c r="DH494" i="9"/>
  <c r="DG494" i="9"/>
  <c r="DH493" i="9"/>
  <c r="DG493" i="9"/>
  <c r="DH492" i="9"/>
  <c r="DG492" i="9"/>
  <c r="DH491" i="9"/>
  <c r="DG491" i="9"/>
  <c r="DH490" i="9"/>
  <c r="DG490" i="9"/>
  <c r="DH489" i="9"/>
  <c r="DG489" i="9"/>
  <c r="DH488" i="9"/>
  <c r="DG488" i="9"/>
  <c r="DH487" i="9"/>
  <c r="DG487" i="9"/>
  <c r="DH486" i="9"/>
  <c r="DG486" i="9"/>
  <c r="DH485" i="9"/>
  <c r="DG485" i="9"/>
  <c r="DH484" i="9"/>
  <c r="DG484" i="9"/>
  <c r="DH483" i="9"/>
  <c r="DG483" i="9"/>
  <c r="DH482" i="9"/>
  <c r="DG482" i="9"/>
  <c r="DH481" i="9"/>
  <c r="DG481" i="9"/>
  <c r="DH480" i="9"/>
  <c r="DG480" i="9"/>
  <c r="DH479" i="9"/>
  <c r="DG479" i="9"/>
  <c r="DH478" i="9"/>
  <c r="DG478" i="9"/>
  <c r="DH477" i="9"/>
  <c r="DG477" i="9"/>
  <c r="DH476" i="9"/>
  <c r="DG476" i="9"/>
  <c r="DH475" i="9"/>
  <c r="DG475" i="9"/>
  <c r="DH474" i="9"/>
  <c r="DG474" i="9"/>
  <c r="DH473" i="9"/>
  <c r="DG473" i="9"/>
  <c r="DH472" i="9"/>
  <c r="DG472" i="9"/>
  <c r="DH471" i="9"/>
  <c r="DG471" i="9"/>
  <c r="DH470" i="9"/>
  <c r="DG470" i="9"/>
  <c r="DH469" i="9"/>
  <c r="DG469" i="9"/>
  <c r="DH468" i="9"/>
  <c r="DG468" i="9"/>
  <c r="DH467" i="9"/>
  <c r="DG467" i="9"/>
  <c r="DH466" i="9"/>
  <c r="DG466" i="9"/>
  <c r="DH465" i="9"/>
  <c r="DG465" i="9"/>
  <c r="DH464" i="9"/>
  <c r="DG464" i="9"/>
  <c r="DH463" i="9"/>
  <c r="DG463" i="9"/>
  <c r="DH462" i="9"/>
  <c r="DG462" i="9"/>
  <c r="DH461" i="9"/>
  <c r="DG461" i="9"/>
  <c r="DH460" i="9"/>
  <c r="DG460" i="9"/>
  <c r="DH459" i="9"/>
  <c r="DG459" i="9"/>
  <c r="DH458" i="9"/>
  <c r="DG458" i="9"/>
  <c r="DH457" i="9"/>
  <c r="DG457" i="9"/>
  <c r="DH456" i="9"/>
  <c r="DG456" i="9"/>
  <c r="DH455" i="9"/>
  <c r="DG455" i="9"/>
  <c r="DH454" i="9"/>
  <c r="DG454" i="9"/>
  <c r="DH453" i="9"/>
  <c r="DG453" i="9"/>
  <c r="DH452" i="9"/>
  <c r="DG452" i="9"/>
  <c r="DH451" i="9"/>
  <c r="DG451" i="9"/>
  <c r="DH450" i="9"/>
  <c r="DG450" i="9"/>
  <c r="DH449" i="9"/>
  <c r="DG449" i="9"/>
  <c r="DH448" i="9"/>
  <c r="DG448" i="9"/>
  <c r="DH447" i="9"/>
  <c r="DG447" i="9"/>
  <c r="DH446" i="9"/>
  <c r="DG446" i="9"/>
  <c r="DH445" i="9"/>
  <c r="DG445" i="9"/>
  <c r="DH444" i="9"/>
  <c r="DG444" i="9"/>
  <c r="DH443" i="9"/>
  <c r="DG443" i="9"/>
  <c r="DH442" i="9"/>
  <c r="DG442" i="9"/>
  <c r="DH441" i="9"/>
  <c r="DG441" i="9"/>
  <c r="DH440" i="9"/>
  <c r="DG440" i="9"/>
  <c r="DH439" i="9"/>
  <c r="DG439" i="9"/>
  <c r="DH438" i="9"/>
  <c r="DG438" i="9"/>
  <c r="DH437" i="9"/>
  <c r="DG437" i="9"/>
  <c r="DH436" i="9"/>
  <c r="DG436" i="9"/>
  <c r="DH435" i="9"/>
  <c r="DG435" i="9"/>
  <c r="DH434" i="9"/>
  <c r="DG434" i="9"/>
  <c r="DH433" i="9"/>
  <c r="DG433" i="9"/>
  <c r="DH432" i="9"/>
  <c r="DG432" i="9"/>
  <c r="DH431" i="9"/>
  <c r="DG431" i="9"/>
  <c r="DH430" i="9"/>
  <c r="DG430" i="9"/>
  <c r="DH429" i="9"/>
  <c r="DG429" i="9"/>
  <c r="DH428" i="9"/>
  <c r="DG428" i="9"/>
  <c r="DH427" i="9"/>
  <c r="DG427" i="9"/>
  <c r="DH426" i="9"/>
  <c r="DG426" i="9"/>
  <c r="DH425" i="9"/>
  <c r="DG425" i="9"/>
  <c r="DH424" i="9"/>
  <c r="DG424" i="9"/>
  <c r="DH423" i="9"/>
  <c r="DG423" i="9"/>
  <c r="DH422" i="9"/>
  <c r="DG422" i="9"/>
  <c r="DH421" i="9"/>
  <c r="DG421" i="9"/>
  <c r="DH420" i="9"/>
  <c r="DG420" i="9"/>
  <c r="DH419" i="9"/>
  <c r="DG419" i="9"/>
  <c r="DH418" i="9"/>
  <c r="DG418" i="9"/>
  <c r="DH417" i="9"/>
  <c r="DG417" i="9"/>
  <c r="DH416" i="9"/>
  <c r="DG416" i="9"/>
  <c r="DH415" i="9"/>
  <c r="DG415" i="9"/>
  <c r="DH414" i="9"/>
  <c r="DG414" i="9"/>
  <c r="DH413" i="9"/>
  <c r="DG413" i="9"/>
  <c r="DH412" i="9"/>
  <c r="DG412" i="9"/>
  <c r="DH411" i="9"/>
  <c r="DG411" i="9"/>
  <c r="DH410" i="9"/>
  <c r="DG410" i="9"/>
  <c r="DH409" i="9"/>
  <c r="DG409" i="9"/>
  <c r="DH408" i="9"/>
  <c r="DG408" i="9"/>
  <c r="DH407" i="9"/>
  <c r="DG407" i="9"/>
  <c r="DH406" i="9"/>
  <c r="DG406" i="9"/>
  <c r="DH405" i="9"/>
  <c r="DG405" i="9"/>
  <c r="DH404" i="9"/>
  <c r="DG404" i="9"/>
  <c r="DH403" i="9"/>
  <c r="DG403" i="9"/>
  <c r="DH402" i="9"/>
  <c r="DG402" i="9"/>
  <c r="DH401" i="9"/>
  <c r="DG401" i="9"/>
  <c r="DH400" i="9"/>
  <c r="DG400" i="9"/>
  <c r="DH399" i="9"/>
  <c r="DG399" i="9"/>
  <c r="DH398" i="9"/>
  <c r="DG398" i="9"/>
  <c r="DH397" i="9"/>
  <c r="DG397" i="9"/>
  <c r="DH396" i="9"/>
  <c r="DG396" i="9"/>
  <c r="DH395" i="9"/>
  <c r="DG395" i="9"/>
  <c r="DH394" i="9"/>
  <c r="DG394" i="9"/>
  <c r="DH393" i="9"/>
  <c r="DG393" i="9"/>
  <c r="DH392" i="9"/>
  <c r="DG392" i="9"/>
  <c r="DH391" i="9"/>
  <c r="DG391" i="9"/>
  <c r="DH390" i="9"/>
  <c r="DG390" i="9"/>
  <c r="DH389" i="9"/>
  <c r="DG389" i="9"/>
  <c r="DH388" i="9"/>
  <c r="DG388" i="9"/>
  <c r="DH387" i="9"/>
  <c r="DG387" i="9"/>
  <c r="DH386" i="9"/>
  <c r="DG386" i="9"/>
  <c r="DH385" i="9"/>
  <c r="DG385" i="9"/>
  <c r="DH384" i="9"/>
  <c r="DG384" i="9"/>
  <c r="DH383" i="9"/>
  <c r="DG383" i="9"/>
  <c r="DH382" i="9"/>
  <c r="DG382" i="9"/>
  <c r="DH381" i="9"/>
  <c r="DG381" i="9"/>
  <c r="DH380" i="9"/>
  <c r="DG380" i="9"/>
  <c r="DH379" i="9"/>
  <c r="DG379" i="9"/>
  <c r="DH378" i="9"/>
  <c r="DG378" i="9"/>
  <c r="DH377" i="9"/>
  <c r="DG377" i="9"/>
  <c r="DH376" i="9"/>
  <c r="DG376" i="9"/>
  <c r="DH375" i="9"/>
  <c r="DG375" i="9"/>
  <c r="DH374" i="9"/>
  <c r="DG374" i="9"/>
  <c r="DH373" i="9"/>
  <c r="DG373" i="9"/>
  <c r="DH372" i="9"/>
  <c r="DG372" i="9"/>
  <c r="DH371" i="9"/>
  <c r="DG371" i="9"/>
  <c r="DH370" i="9"/>
  <c r="DG370" i="9"/>
  <c r="DH369" i="9"/>
  <c r="DG369" i="9"/>
  <c r="DH368" i="9"/>
  <c r="DG368" i="9"/>
  <c r="DH367" i="9"/>
  <c r="DG367" i="9"/>
  <c r="DH366" i="9"/>
  <c r="DG366" i="9"/>
  <c r="DH365" i="9"/>
  <c r="DG365" i="9"/>
  <c r="DH364" i="9"/>
  <c r="DG364" i="9"/>
  <c r="DH363" i="9"/>
  <c r="DG363" i="9"/>
  <c r="DH362" i="9"/>
  <c r="DG362" i="9"/>
  <c r="DH361" i="9"/>
  <c r="DG361" i="9"/>
  <c r="DH360" i="9"/>
  <c r="DG360" i="9"/>
  <c r="DH359" i="9"/>
  <c r="DG359" i="9"/>
  <c r="DH358" i="9"/>
  <c r="DG358" i="9"/>
  <c r="DH357" i="9"/>
  <c r="DG357" i="9"/>
  <c r="DH356" i="9"/>
  <c r="DG356" i="9"/>
  <c r="DH355" i="9"/>
  <c r="DG355" i="9"/>
  <c r="DH354" i="9"/>
  <c r="DG354" i="9"/>
  <c r="DH353" i="9"/>
  <c r="DG353" i="9"/>
  <c r="DH352" i="9"/>
  <c r="DG352" i="9"/>
  <c r="DH351" i="9"/>
  <c r="DG351" i="9"/>
  <c r="DH350" i="9"/>
  <c r="DG350" i="9"/>
  <c r="DH349" i="9"/>
  <c r="DG349" i="9"/>
  <c r="DH348" i="9"/>
  <c r="DG348" i="9"/>
  <c r="DH347" i="9"/>
  <c r="DG347" i="9"/>
  <c r="DH346" i="9"/>
  <c r="DG346" i="9"/>
  <c r="DH345" i="9"/>
  <c r="DG345" i="9"/>
  <c r="DH344" i="9"/>
  <c r="DG344" i="9"/>
  <c r="DH343" i="9"/>
  <c r="DG343" i="9"/>
  <c r="DH342" i="9"/>
  <c r="DG342" i="9"/>
  <c r="DH341" i="9"/>
  <c r="DG341" i="9"/>
  <c r="DH340" i="9"/>
  <c r="DG340" i="9"/>
  <c r="DH339" i="9"/>
  <c r="DG339" i="9"/>
  <c r="DH338" i="9"/>
  <c r="DG338" i="9"/>
  <c r="DH337" i="9"/>
  <c r="DG337" i="9"/>
  <c r="DH336" i="9"/>
  <c r="DG336" i="9"/>
  <c r="DH335" i="9"/>
  <c r="DG335" i="9"/>
  <c r="DH334" i="9"/>
  <c r="DG334" i="9"/>
  <c r="DH333" i="9"/>
  <c r="DG333" i="9"/>
  <c r="DH332" i="9"/>
  <c r="DG332" i="9"/>
  <c r="DH331" i="9"/>
  <c r="DG331" i="9"/>
  <c r="DH330" i="9"/>
  <c r="DG330" i="9"/>
  <c r="DH329" i="9"/>
  <c r="DG329" i="9"/>
  <c r="DH328" i="9"/>
  <c r="DG328" i="9"/>
  <c r="DH327" i="9"/>
  <c r="DG327" i="9"/>
  <c r="DH326" i="9"/>
  <c r="DG326" i="9"/>
  <c r="DH325" i="9"/>
  <c r="DG325" i="9"/>
  <c r="DH324" i="9"/>
  <c r="DG324" i="9"/>
  <c r="DH323" i="9"/>
  <c r="DG323" i="9"/>
  <c r="DH322" i="9"/>
  <c r="DG322" i="9"/>
  <c r="DH321" i="9"/>
  <c r="DG321" i="9"/>
  <c r="DH320" i="9"/>
  <c r="DG320" i="9"/>
  <c r="DH319" i="9"/>
  <c r="DG319" i="9"/>
  <c r="DH318" i="9"/>
  <c r="DG318" i="9"/>
  <c r="DH317" i="9"/>
  <c r="DG317" i="9"/>
  <c r="DH316" i="9"/>
  <c r="DG316" i="9"/>
  <c r="DH315" i="9"/>
  <c r="DG315" i="9"/>
  <c r="DH314" i="9"/>
  <c r="DG314" i="9"/>
  <c r="DH313" i="9"/>
  <c r="DG313" i="9"/>
  <c r="DH312" i="9"/>
  <c r="DG312" i="9"/>
  <c r="DH311" i="9"/>
  <c r="DG311" i="9"/>
  <c r="DH310" i="9"/>
  <c r="DG310" i="9"/>
  <c r="DH309" i="9"/>
  <c r="DG309" i="9"/>
  <c r="DH308" i="9"/>
  <c r="DG308" i="9"/>
  <c r="DH307" i="9"/>
  <c r="DG307" i="9"/>
  <c r="DH306" i="9"/>
  <c r="DG306" i="9"/>
  <c r="DH305" i="9"/>
  <c r="DG305" i="9"/>
  <c r="DH304" i="9"/>
  <c r="DG304" i="9"/>
  <c r="DH303" i="9"/>
  <c r="DG303" i="9"/>
  <c r="DH302" i="9"/>
  <c r="DG302" i="9"/>
  <c r="DH301" i="9"/>
  <c r="DG301" i="9"/>
  <c r="DH300" i="9"/>
  <c r="DG300" i="9"/>
  <c r="DH299" i="9"/>
  <c r="DG299" i="9"/>
  <c r="DH298" i="9"/>
  <c r="DG298" i="9"/>
  <c r="DH297" i="9"/>
  <c r="DG297" i="9"/>
  <c r="DH296" i="9"/>
  <c r="DG296" i="9"/>
  <c r="DH295" i="9"/>
  <c r="DG295" i="9"/>
  <c r="DH294" i="9"/>
  <c r="DG294" i="9"/>
  <c r="DH293" i="9"/>
  <c r="DG293" i="9"/>
  <c r="DH292" i="9"/>
  <c r="DG292" i="9"/>
  <c r="DH291" i="9"/>
  <c r="DG291" i="9"/>
  <c r="DH290" i="9"/>
  <c r="DG290" i="9"/>
  <c r="DH289" i="9"/>
  <c r="DG289" i="9"/>
  <c r="DH288" i="9"/>
  <c r="DG288" i="9"/>
  <c r="DH287" i="9"/>
  <c r="DG287" i="9"/>
  <c r="DH286" i="9"/>
  <c r="DG286" i="9"/>
  <c r="DH285" i="9"/>
  <c r="DG285" i="9"/>
  <c r="DH284" i="9"/>
  <c r="DG284" i="9"/>
  <c r="DH283" i="9"/>
  <c r="DG283" i="9"/>
  <c r="DH282" i="9"/>
  <c r="DG282" i="9"/>
  <c r="DH281" i="9"/>
  <c r="DG281" i="9"/>
  <c r="DH280" i="9"/>
  <c r="DG280" i="9"/>
  <c r="DH279" i="9"/>
  <c r="DG279" i="9"/>
  <c r="DH278" i="9"/>
  <c r="DG278" i="9"/>
  <c r="DH277" i="9"/>
  <c r="DG277" i="9"/>
  <c r="DH276" i="9"/>
  <c r="DG276" i="9"/>
  <c r="DH275" i="9"/>
  <c r="DG275" i="9"/>
  <c r="DH274" i="9"/>
  <c r="DG274" i="9"/>
  <c r="DH273" i="9"/>
  <c r="DG273" i="9"/>
  <c r="DH272" i="9"/>
  <c r="DG272" i="9"/>
  <c r="DH271" i="9"/>
  <c r="DG271" i="9"/>
  <c r="DH270" i="9"/>
  <c r="DG270" i="9"/>
  <c r="DH269" i="9"/>
  <c r="DG269" i="9"/>
  <c r="DH268" i="9"/>
  <c r="DG268" i="9"/>
  <c r="DH267" i="9"/>
  <c r="DG267" i="9"/>
  <c r="DH266" i="9"/>
  <c r="DG266" i="9"/>
  <c r="DH265" i="9"/>
  <c r="DG265" i="9"/>
  <c r="DH264" i="9"/>
  <c r="DG264" i="9"/>
  <c r="DH263" i="9"/>
  <c r="DG263" i="9"/>
  <c r="DH262" i="9"/>
  <c r="DG262" i="9"/>
  <c r="DH261" i="9"/>
  <c r="DG261" i="9"/>
  <c r="DH260" i="9"/>
  <c r="DG260" i="9"/>
  <c r="DH259" i="9"/>
  <c r="DG259" i="9"/>
  <c r="DH258" i="9"/>
  <c r="DG258" i="9"/>
  <c r="DH257" i="9"/>
  <c r="DG257" i="9"/>
  <c r="DH256" i="9"/>
  <c r="DG256" i="9"/>
  <c r="DH255" i="9"/>
  <c r="DG255" i="9"/>
  <c r="DH254" i="9"/>
  <c r="DG254" i="9"/>
  <c r="DH253" i="9"/>
  <c r="DG253" i="9"/>
  <c r="DH252" i="9"/>
  <c r="DG252" i="9"/>
  <c r="DH251" i="9"/>
  <c r="DG251" i="9"/>
  <c r="DH250" i="9"/>
  <c r="DG250" i="9"/>
  <c r="DH249" i="9"/>
  <c r="DG249" i="9"/>
  <c r="DH248" i="9"/>
  <c r="DG248" i="9"/>
  <c r="DH247" i="9"/>
  <c r="DG247" i="9"/>
  <c r="DH246" i="9"/>
  <c r="DG246" i="9"/>
  <c r="DH245" i="9"/>
  <c r="DG245" i="9"/>
  <c r="DH244" i="9"/>
  <c r="DG244" i="9"/>
  <c r="DH243" i="9"/>
  <c r="DG243" i="9"/>
  <c r="DH242" i="9"/>
  <c r="DG242" i="9"/>
  <c r="DH241" i="9"/>
  <c r="DG241" i="9"/>
  <c r="DH240" i="9"/>
  <c r="DG240" i="9"/>
  <c r="DH239" i="9"/>
  <c r="DG239" i="9"/>
  <c r="DH238" i="9"/>
  <c r="DG238" i="9"/>
  <c r="DH237" i="9"/>
  <c r="DG237" i="9"/>
  <c r="DH236" i="9"/>
  <c r="DG236" i="9"/>
  <c r="DH235" i="9"/>
  <c r="DG235" i="9"/>
  <c r="DH234" i="9"/>
  <c r="DG234" i="9"/>
  <c r="DH233" i="9"/>
  <c r="DG233" i="9"/>
  <c r="DH232" i="9"/>
  <c r="DG232" i="9"/>
  <c r="DH231" i="9"/>
  <c r="DG231" i="9"/>
  <c r="DH230" i="9"/>
  <c r="DG230" i="9"/>
  <c r="DH229" i="9"/>
  <c r="DG229" i="9"/>
  <c r="DH228" i="9"/>
  <c r="DG228" i="9"/>
  <c r="DH227" i="9"/>
  <c r="DG227" i="9"/>
  <c r="DH226" i="9"/>
  <c r="DG226" i="9"/>
  <c r="DH225" i="9"/>
  <c r="DG225" i="9"/>
  <c r="DH224" i="9"/>
  <c r="DG224" i="9"/>
  <c r="DH223" i="9"/>
  <c r="DG223" i="9"/>
  <c r="DH222" i="9"/>
  <c r="DG222" i="9"/>
  <c r="DH221" i="9"/>
  <c r="DG221" i="9"/>
  <c r="DH220" i="9"/>
  <c r="DG220" i="9"/>
  <c r="DH219" i="9"/>
  <c r="DG219" i="9"/>
  <c r="DH218" i="9"/>
  <c r="DG218" i="9"/>
  <c r="DH217" i="9"/>
  <c r="DG217" i="9"/>
  <c r="DH216" i="9"/>
  <c r="DG216" i="9"/>
  <c r="DH215" i="9"/>
  <c r="DG215" i="9"/>
  <c r="DH214" i="9"/>
  <c r="DG214" i="9"/>
  <c r="DH213" i="9"/>
  <c r="DG213" i="9"/>
  <c r="DH212" i="9"/>
  <c r="DG212" i="9"/>
  <c r="DH211" i="9"/>
  <c r="DG211" i="9"/>
  <c r="DH210" i="9"/>
  <c r="DG210" i="9"/>
  <c r="DH209" i="9"/>
  <c r="DG209" i="9"/>
  <c r="DH208" i="9"/>
  <c r="DG208" i="9"/>
  <c r="DH207" i="9"/>
  <c r="DG207" i="9"/>
  <c r="DH206" i="9"/>
  <c r="DG206" i="9"/>
  <c r="DH205" i="9"/>
  <c r="DG205" i="9"/>
  <c r="DH204" i="9"/>
  <c r="DG204" i="9"/>
  <c r="DH203" i="9"/>
  <c r="DG203" i="9"/>
  <c r="DH202" i="9"/>
  <c r="DG202" i="9"/>
  <c r="DH201" i="9"/>
  <c r="DG201" i="9"/>
  <c r="DH200" i="9"/>
  <c r="DG200" i="9"/>
  <c r="DH199" i="9"/>
  <c r="DG199" i="9"/>
  <c r="DH198" i="9"/>
  <c r="DG198" i="9"/>
  <c r="DH197" i="9"/>
  <c r="DG197" i="9"/>
  <c r="DH196" i="9"/>
  <c r="DG196" i="9"/>
  <c r="DH195" i="9"/>
  <c r="DG195" i="9"/>
  <c r="DH194" i="9"/>
  <c r="DG194" i="9"/>
  <c r="DH193" i="9"/>
  <c r="DG193" i="9"/>
  <c r="DH192" i="9"/>
  <c r="DG192" i="9"/>
  <c r="DH191" i="9"/>
  <c r="DG191" i="9"/>
  <c r="DH190" i="9"/>
  <c r="DG190" i="9"/>
  <c r="DH189" i="9"/>
  <c r="DG189" i="9"/>
  <c r="DH188" i="9"/>
  <c r="DG188" i="9"/>
  <c r="DH187" i="9"/>
  <c r="DG187" i="9"/>
  <c r="DH186" i="9"/>
  <c r="DG186" i="9"/>
  <c r="DH185" i="9"/>
  <c r="DG185" i="9"/>
  <c r="DH184" i="9"/>
  <c r="DG184" i="9"/>
  <c r="DH183" i="9"/>
  <c r="DG183" i="9"/>
  <c r="DH182" i="9"/>
  <c r="DG182" i="9"/>
  <c r="DH181" i="9"/>
  <c r="DG181" i="9"/>
  <c r="DH180" i="9"/>
  <c r="DG180" i="9"/>
  <c r="DH179" i="9"/>
  <c r="DG179" i="9"/>
  <c r="DH178" i="9"/>
  <c r="DG178" i="9"/>
  <c r="DH177" i="9"/>
  <c r="DG177" i="9"/>
  <c r="DH176" i="9"/>
  <c r="DG176" i="9"/>
  <c r="DH175" i="9"/>
  <c r="DG175" i="9"/>
  <c r="DH174" i="9"/>
  <c r="DG174" i="9"/>
  <c r="DH173" i="9"/>
  <c r="DG173" i="9"/>
  <c r="DH172" i="9"/>
  <c r="DG172" i="9"/>
  <c r="DH171" i="9"/>
  <c r="DG171" i="9"/>
  <c r="DH170" i="9"/>
  <c r="DG170" i="9"/>
  <c r="DH169" i="9"/>
  <c r="DG169" i="9"/>
  <c r="DH168" i="9"/>
  <c r="DG168" i="9"/>
  <c r="DH167" i="9"/>
  <c r="DG167" i="9"/>
  <c r="DH166" i="9"/>
  <c r="DG166" i="9"/>
  <c r="DH165" i="9"/>
  <c r="DG165" i="9"/>
  <c r="DH164" i="9"/>
  <c r="DG164" i="9"/>
  <c r="DH163" i="9"/>
  <c r="DG163" i="9"/>
  <c r="DH162" i="9"/>
  <c r="DG162" i="9"/>
  <c r="DH161" i="9"/>
  <c r="DG161" i="9"/>
  <c r="DH160" i="9"/>
  <c r="DG160" i="9"/>
  <c r="DH159" i="9"/>
  <c r="DG159" i="9"/>
  <c r="DH158" i="9"/>
  <c r="DG158" i="9"/>
  <c r="DH157" i="9"/>
  <c r="DG157" i="9"/>
  <c r="DH156" i="9"/>
  <c r="DG156" i="9"/>
  <c r="DH155" i="9"/>
  <c r="DG155" i="9"/>
  <c r="DH154" i="9"/>
  <c r="DG154" i="9"/>
  <c r="DH153" i="9"/>
  <c r="DG153" i="9"/>
  <c r="DH152" i="9"/>
  <c r="DG152" i="9"/>
  <c r="DH151" i="9"/>
  <c r="DG151" i="9"/>
  <c r="DH150" i="9"/>
  <c r="DG150" i="9"/>
  <c r="DH149" i="9"/>
  <c r="DG149" i="9"/>
  <c r="DH148" i="9"/>
  <c r="DG148" i="9"/>
  <c r="DH147" i="9"/>
  <c r="DG147" i="9"/>
  <c r="DH146" i="9"/>
  <c r="DG146" i="9"/>
  <c r="DH145" i="9"/>
  <c r="DG145" i="9"/>
  <c r="DH144" i="9"/>
  <c r="DG144" i="9"/>
  <c r="DH143" i="9"/>
  <c r="DG143" i="9"/>
  <c r="DH142" i="9"/>
  <c r="DG142" i="9"/>
  <c r="DH141" i="9"/>
  <c r="DG141" i="9"/>
  <c r="DH140" i="9"/>
  <c r="DG140" i="9"/>
  <c r="DH139" i="9"/>
  <c r="DG139" i="9"/>
  <c r="DH138" i="9"/>
  <c r="DG138" i="9"/>
  <c r="DH137" i="9"/>
  <c r="DG137" i="9"/>
  <c r="DH136" i="9"/>
  <c r="DG136" i="9"/>
  <c r="DH135" i="9"/>
  <c r="DG135" i="9"/>
  <c r="DH134" i="9"/>
  <c r="DG134" i="9"/>
  <c r="DH133" i="9"/>
  <c r="DG133" i="9"/>
  <c r="DH132" i="9"/>
  <c r="DG132" i="9"/>
  <c r="DH131" i="9"/>
  <c r="DG131" i="9"/>
  <c r="DH130" i="9"/>
  <c r="DG130" i="9"/>
  <c r="DH129" i="9"/>
  <c r="DG129" i="9"/>
  <c r="DH128" i="9"/>
  <c r="DG128" i="9"/>
  <c r="DH127" i="9"/>
  <c r="DG127" i="9"/>
  <c r="DH126" i="9"/>
  <c r="DG126" i="9"/>
  <c r="DH125" i="9"/>
  <c r="DG125" i="9"/>
  <c r="DH124" i="9"/>
  <c r="DG124" i="9"/>
  <c r="DH123" i="9"/>
  <c r="DG123" i="9"/>
  <c r="DH122" i="9"/>
  <c r="DG122" i="9"/>
  <c r="DH121" i="9"/>
  <c r="DG121" i="9"/>
  <c r="DH120" i="9"/>
  <c r="DG120" i="9"/>
  <c r="DH119" i="9"/>
  <c r="DG119" i="9"/>
  <c r="DH118" i="9"/>
  <c r="DG118" i="9"/>
  <c r="DH117" i="9"/>
  <c r="DG117" i="9"/>
  <c r="DH116" i="9"/>
  <c r="DG116" i="9"/>
  <c r="DH115" i="9"/>
  <c r="DG115" i="9"/>
  <c r="DH114" i="9"/>
  <c r="DG114" i="9"/>
  <c r="DH113" i="9"/>
  <c r="DG113" i="9"/>
  <c r="DH112" i="9"/>
  <c r="DG112" i="9"/>
  <c r="DH111" i="9"/>
  <c r="DG111" i="9"/>
  <c r="DH110" i="9"/>
  <c r="DG110" i="9"/>
  <c r="DH109" i="9"/>
  <c r="DG109" i="9"/>
  <c r="DH108" i="9"/>
  <c r="DG108" i="9"/>
  <c r="DH107" i="9"/>
  <c r="DG107" i="9"/>
  <c r="DH106" i="9"/>
  <c r="DG106" i="9"/>
  <c r="DH105" i="9"/>
  <c r="DG105" i="9"/>
  <c r="DH104" i="9"/>
  <c r="DG104" i="9"/>
  <c r="DH103" i="9"/>
  <c r="DG103" i="9"/>
  <c r="DH102" i="9"/>
  <c r="DG102" i="9"/>
  <c r="DH101" i="9"/>
  <c r="DG101" i="9"/>
  <c r="DH100" i="9"/>
  <c r="DG100" i="9"/>
  <c r="DH99" i="9"/>
  <c r="DG99" i="9"/>
  <c r="DH98" i="9"/>
  <c r="DG98" i="9"/>
  <c r="DH97" i="9"/>
  <c r="DG97" i="9"/>
  <c r="DH96" i="9"/>
  <c r="DG96" i="9"/>
  <c r="DH95" i="9"/>
  <c r="DG95" i="9"/>
  <c r="DH94" i="9"/>
  <c r="DG94" i="9"/>
  <c r="DH93" i="9"/>
  <c r="DG93" i="9"/>
  <c r="DH92" i="9"/>
  <c r="DG92" i="9"/>
  <c r="DH91" i="9"/>
  <c r="DG91" i="9"/>
  <c r="DH90" i="9"/>
  <c r="DG90" i="9"/>
  <c r="DH89" i="9"/>
  <c r="DG89" i="9"/>
  <c r="DH88" i="9"/>
  <c r="DG88" i="9"/>
  <c r="DH87" i="9"/>
  <c r="DG87" i="9"/>
  <c r="DH86" i="9"/>
  <c r="DG86" i="9"/>
  <c r="DH85" i="9"/>
  <c r="DG85" i="9"/>
  <c r="DH84" i="9"/>
  <c r="DG84" i="9"/>
  <c r="DH83" i="9"/>
  <c r="DG83" i="9"/>
  <c r="DH82" i="9"/>
  <c r="DG82" i="9"/>
  <c r="DH81" i="9"/>
  <c r="DG81" i="9"/>
  <c r="DH80" i="9"/>
  <c r="DG80" i="9"/>
  <c r="DH79" i="9"/>
  <c r="DG79" i="9"/>
  <c r="DH78" i="9"/>
  <c r="DG78" i="9"/>
  <c r="DH77" i="9"/>
  <c r="DG77" i="9"/>
  <c r="DH76" i="9"/>
  <c r="DG76" i="9"/>
  <c r="DH75" i="9"/>
  <c r="DG75" i="9"/>
  <c r="DH74" i="9"/>
  <c r="DG74" i="9"/>
  <c r="DH73" i="9"/>
  <c r="DG73" i="9"/>
  <c r="DH72" i="9"/>
  <c r="DG72" i="9"/>
  <c r="DH71" i="9"/>
  <c r="DG71" i="9"/>
  <c r="DH70" i="9"/>
  <c r="DG70" i="9"/>
  <c r="DH69" i="9"/>
  <c r="DG69" i="9"/>
  <c r="DH68" i="9"/>
  <c r="DG68" i="9"/>
  <c r="DH67" i="9"/>
  <c r="DG67" i="9"/>
  <c r="DH66" i="9"/>
  <c r="DG66" i="9"/>
  <c r="DH65" i="9"/>
  <c r="DG65" i="9"/>
  <c r="DH64" i="9"/>
  <c r="DG64" i="9"/>
  <c r="DH63" i="9"/>
  <c r="DG63" i="9"/>
  <c r="DH62" i="9"/>
  <c r="DG62" i="9"/>
  <c r="DH61" i="9"/>
  <c r="DG61" i="9"/>
  <c r="DH60" i="9"/>
  <c r="DG60" i="9"/>
  <c r="DH59" i="9"/>
  <c r="DG59" i="9"/>
  <c r="DH58" i="9"/>
  <c r="DG58" i="9"/>
  <c r="DH57" i="9"/>
  <c r="DG57" i="9"/>
  <c r="DH56" i="9"/>
  <c r="DG56" i="9"/>
  <c r="DH55" i="9"/>
  <c r="DG55" i="9"/>
  <c r="DH54" i="9"/>
  <c r="DG54" i="9"/>
  <c r="DH53" i="9"/>
  <c r="DG53" i="9"/>
  <c r="DH52" i="9"/>
  <c r="DG52" i="9"/>
  <c r="DH51" i="9"/>
  <c r="DG51" i="9"/>
  <c r="DH50" i="9"/>
  <c r="DG50" i="9"/>
  <c r="DH49" i="9"/>
  <c r="DG49" i="9"/>
  <c r="DH48" i="9"/>
  <c r="DG48" i="9"/>
  <c r="DH47" i="9"/>
  <c r="DG47" i="9"/>
  <c r="DH46" i="9"/>
  <c r="DG46" i="9"/>
  <c r="DH45" i="9"/>
  <c r="DG45" i="9"/>
  <c r="DH44" i="9"/>
  <c r="DG44" i="9"/>
  <c r="DH43" i="9"/>
  <c r="DG43" i="9"/>
  <c r="DH42" i="9"/>
  <c r="DG42" i="9"/>
  <c r="DH41" i="9"/>
  <c r="DG41" i="9"/>
  <c r="DH40" i="9"/>
  <c r="DG40" i="9"/>
  <c r="DH39" i="9"/>
  <c r="DG39" i="9"/>
  <c r="DH38" i="9"/>
  <c r="DG38" i="9"/>
  <c r="DH37" i="9"/>
  <c r="DG37" i="9"/>
  <c r="DH36" i="9"/>
  <c r="DG36" i="9"/>
  <c r="DH35" i="9"/>
  <c r="DG35" i="9"/>
  <c r="DH34" i="9"/>
  <c r="DG34" i="9"/>
  <c r="DH33" i="9"/>
  <c r="DG33" i="9"/>
  <c r="DH32" i="9"/>
  <c r="DG32" i="9"/>
  <c r="DH31" i="9"/>
  <c r="DG31" i="9"/>
  <c r="DH30" i="9"/>
  <c r="DG30" i="9"/>
  <c r="DH29" i="9"/>
  <c r="DG29" i="9"/>
  <c r="DH28" i="9"/>
  <c r="DG28" i="9"/>
  <c r="DH27" i="9"/>
  <c r="DG27" i="9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8" i="9"/>
  <c r="DG18" i="9"/>
  <c r="DH17" i="9"/>
  <c r="DG17" i="9"/>
  <c r="DH16" i="9"/>
  <c r="DG16" i="9"/>
  <c r="DH15" i="9"/>
  <c r="DG15" i="9"/>
  <c r="DH14" i="9"/>
  <c r="DG14" i="9"/>
  <c r="DH13" i="9"/>
  <c r="DG13" i="9"/>
  <c r="DH12" i="9"/>
  <c r="DG12" i="9"/>
  <c r="DH10" i="9"/>
  <c r="DG10" i="9"/>
  <c r="DH8" i="9"/>
  <c r="DH520" i="3"/>
  <c r="DH519" i="3"/>
  <c r="DH518" i="3"/>
  <c r="DH517" i="3"/>
  <c r="DH516" i="3"/>
  <c r="DH515" i="3"/>
  <c r="DH514" i="3"/>
  <c r="DH513" i="3"/>
  <c r="DH512" i="3"/>
  <c r="DH511" i="3"/>
  <c r="DH510" i="3"/>
  <c r="DH509" i="3"/>
  <c r="DH508" i="3"/>
  <c r="DH507" i="3"/>
  <c r="DH506" i="3"/>
  <c r="DH505" i="3"/>
  <c r="DH504" i="3"/>
  <c r="DH503" i="3"/>
  <c r="DH502" i="3"/>
  <c r="DH501" i="3"/>
  <c r="DH500" i="3"/>
  <c r="DH499" i="3"/>
  <c r="DH498" i="3"/>
  <c r="DH497" i="3"/>
  <c r="DH496" i="3"/>
  <c r="DH495" i="3"/>
  <c r="DH494" i="3"/>
  <c r="DH493" i="3"/>
  <c r="DH492" i="3"/>
  <c r="DH491" i="3"/>
  <c r="DH490" i="3"/>
  <c r="DH489" i="3"/>
  <c r="DH488" i="3"/>
  <c r="DH487" i="3"/>
  <c r="DH486" i="3"/>
  <c r="DH485" i="3"/>
  <c r="DH484" i="3"/>
  <c r="DH483" i="3"/>
  <c r="DH482" i="3"/>
  <c r="DH481" i="3"/>
  <c r="DH480" i="3"/>
  <c r="DH479" i="3"/>
  <c r="DH478" i="3"/>
  <c r="DH477" i="3"/>
  <c r="DH476" i="3"/>
  <c r="DH475" i="3"/>
  <c r="DH474" i="3"/>
  <c r="DH473" i="3"/>
  <c r="DH472" i="3"/>
  <c r="DH471" i="3"/>
  <c r="DH470" i="3"/>
  <c r="DH469" i="3"/>
  <c r="DH468" i="3"/>
  <c r="DH467" i="3"/>
  <c r="DH466" i="3"/>
  <c r="DH465" i="3"/>
  <c r="DH464" i="3"/>
  <c r="DH463" i="3"/>
  <c r="DH462" i="3"/>
  <c r="DH461" i="3"/>
  <c r="DH460" i="3"/>
  <c r="DH459" i="3"/>
  <c r="DH458" i="3"/>
  <c r="DH457" i="3"/>
  <c r="DH456" i="3"/>
  <c r="DH455" i="3"/>
  <c r="DH454" i="3"/>
  <c r="DH453" i="3"/>
  <c r="DH452" i="3"/>
  <c r="DH451" i="3"/>
  <c r="DH450" i="3"/>
  <c r="DH449" i="3"/>
  <c r="DH448" i="3"/>
  <c r="DH447" i="3"/>
  <c r="DH446" i="3"/>
  <c r="DH445" i="3"/>
  <c r="DH444" i="3"/>
  <c r="DH443" i="3"/>
  <c r="DH442" i="3"/>
  <c r="DH441" i="3"/>
  <c r="DH440" i="3"/>
  <c r="DH439" i="3"/>
  <c r="DH438" i="3"/>
  <c r="DH437" i="3"/>
  <c r="DH436" i="3"/>
  <c r="DH435" i="3"/>
  <c r="DH434" i="3"/>
  <c r="DH433" i="3"/>
  <c r="DH432" i="3"/>
  <c r="DH431" i="3"/>
  <c r="DH430" i="3"/>
  <c r="DH429" i="3"/>
  <c r="DH428" i="3"/>
  <c r="DH427" i="3"/>
  <c r="DH426" i="3"/>
  <c r="DH425" i="3"/>
  <c r="DH424" i="3"/>
  <c r="DH423" i="3"/>
  <c r="DH422" i="3"/>
  <c r="DH421" i="3"/>
  <c r="DH420" i="3"/>
  <c r="DH419" i="3"/>
  <c r="DH418" i="3"/>
  <c r="DH417" i="3"/>
  <c r="DH416" i="3"/>
  <c r="DH415" i="3"/>
  <c r="DH414" i="3"/>
  <c r="DH413" i="3"/>
  <c r="DH412" i="3"/>
  <c r="DH411" i="3"/>
  <c r="DH410" i="3"/>
  <c r="DH409" i="3"/>
  <c r="DH408" i="3"/>
  <c r="DH407" i="3"/>
  <c r="DH406" i="3"/>
  <c r="DH405" i="3"/>
  <c r="DH404" i="3"/>
  <c r="DH403" i="3"/>
  <c r="DH402" i="3"/>
  <c r="DH401" i="3"/>
  <c r="DH400" i="3"/>
  <c r="DH399" i="3"/>
  <c r="DH398" i="3"/>
  <c r="DH397" i="3"/>
  <c r="DH396" i="3"/>
  <c r="DH395" i="3"/>
  <c r="DH394" i="3"/>
  <c r="DH393" i="3"/>
  <c r="DH392" i="3"/>
  <c r="DH391" i="3"/>
  <c r="DH390" i="3"/>
  <c r="DH389" i="3"/>
  <c r="DH388" i="3"/>
  <c r="DH387" i="3"/>
  <c r="DH386" i="3"/>
  <c r="DH385" i="3"/>
  <c r="DH384" i="3"/>
  <c r="DH383" i="3"/>
  <c r="DH382" i="3"/>
  <c r="DH381" i="3"/>
  <c r="DH380" i="3"/>
  <c r="DH379" i="3"/>
  <c r="DH378" i="3"/>
  <c r="DH377" i="3"/>
  <c r="DH376" i="3"/>
  <c r="DH375" i="3"/>
  <c r="DH374" i="3"/>
  <c r="DH373" i="3"/>
  <c r="DH372" i="3"/>
  <c r="DH371" i="3"/>
  <c r="DH370" i="3"/>
  <c r="DH369" i="3"/>
  <c r="DH368" i="3"/>
  <c r="DH367" i="3"/>
  <c r="DH366" i="3"/>
  <c r="DH365" i="3"/>
  <c r="DH364" i="3"/>
  <c r="DH363" i="3"/>
  <c r="DH362" i="3"/>
  <c r="DH361" i="3"/>
  <c r="DH360" i="3"/>
  <c r="DH359" i="3"/>
  <c r="DH358" i="3"/>
  <c r="DH357" i="3"/>
  <c r="DH356" i="3"/>
  <c r="DH355" i="3"/>
  <c r="DH354" i="3"/>
  <c r="DH353" i="3"/>
  <c r="DH352" i="3"/>
  <c r="DH351" i="3"/>
  <c r="DH350" i="3"/>
  <c r="DH349" i="3"/>
  <c r="DH348" i="3"/>
  <c r="DH347" i="3"/>
  <c r="DH346" i="3"/>
  <c r="DH345" i="3"/>
  <c r="DH344" i="3"/>
  <c r="DH343" i="3"/>
  <c r="DH342" i="3"/>
  <c r="DH341" i="3"/>
  <c r="DH340" i="3"/>
  <c r="DH339" i="3"/>
  <c r="DH338" i="3"/>
  <c r="DH337" i="3"/>
  <c r="DH336" i="3"/>
  <c r="DH335" i="3"/>
  <c r="DH334" i="3"/>
  <c r="DH333" i="3"/>
  <c r="DH332" i="3"/>
  <c r="DH331" i="3"/>
  <c r="DH330" i="3"/>
  <c r="DH329" i="3"/>
  <c r="DH328" i="3"/>
  <c r="DH327" i="3"/>
  <c r="DH326" i="3"/>
  <c r="DH325" i="3"/>
  <c r="DH324" i="3"/>
  <c r="DH323" i="3"/>
  <c r="DH322" i="3"/>
  <c r="DH321" i="3"/>
  <c r="DH320" i="3"/>
  <c r="DH319" i="3"/>
  <c r="DH318" i="3"/>
  <c r="DH317" i="3"/>
  <c r="DH316" i="3"/>
  <c r="DH315" i="3"/>
  <c r="DH314" i="3"/>
  <c r="DH313" i="3"/>
  <c r="DH312" i="3"/>
  <c r="DH311" i="3"/>
  <c r="DH310" i="3"/>
  <c r="DH309" i="3"/>
  <c r="DH308" i="3"/>
  <c r="DH307" i="3"/>
  <c r="DH306" i="3"/>
  <c r="DH305" i="3"/>
  <c r="DH304" i="3"/>
  <c r="DH303" i="3"/>
  <c r="DH302" i="3"/>
  <c r="DH301" i="3"/>
  <c r="DH300" i="3"/>
  <c r="DH299" i="3"/>
  <c r="DH298" i="3"/>
  <c r="DH297" i="3"/>
  <c r="DH296" i="3"/>
  <c r="DH295" i="3"/>
  <c r="DH294" i="3"/>
  <c r="DH293" i="3"/>
  <c r="DH292" i="3"/>
  <c r="DH291" i="3"/>
  <c r="DH290" i="3"/>
  <c r="DH289" i="3"/>
  <c r="DH288" i="3"/>
  <c r="DH287" i="3"/>
  <c r="DH286" i="3"/>
  <c r="DH285" i="3"/>
  <c r="DH284" i="3"/>
  <c r="DH283" i="3"/>
  <c r="DH282" i="3"/>
  <c r="DH281" i="3"/>
  <c r="DH280" i="3"/>
  <c r="DH279" i="3"/>
  <c r="DH278" i="3"/>
  <c r="DH277" i="3"/>
  <c r="DH276" i="3"/>
  <c r="DH275" i="3"/>
  <c r="DH274" i="3"/>
  <c r="DH273" i="3"/>
  <c r="DH272" i="3"/>
  <c r="DH271" i="3"/>
  <c r="DH270" i="3"/>
  <c r="DH269" i="3"/>
  <c r="DH268" i="3"/>
  <c r="DH267" i="3"/>
  <c r="DH266" i="3"/>
  <c r="DH265" i="3"/>
  <c r="DH264" i="3"/>
  <c r="DH263" i="3"/>
  <c r="DH262" i="3"/>
  <c r="DH261" i="3"/>
  <c r="DH260" i="3"/>
  <c r="DH259" i="3"/>
  <c r="DH258" i="3"/>
  <c r="DH257" i="3"/>
  <c r="DH256" i="3"/>
  <c r="DH255" i="3"/>
  <c r="DH254" i="3"/>
  <c r="DH253" i="3"/>
  <c r="DH252" i="3"/>
  <c r="DH251" i="3"/>
  <c r="DH250" i="3"/>
  <c r="DH249" i="3"/>
  <c r="DH248" i="3"/>
  <c r="DH247" i="3"/>
  <c r="DH246" i="3"/>
  <c r="DH245" i="3"/>
  <c r="DH244" i="3"/>
  <c r="DH243" i="3"/>
  <c r="DH242" i="3"/>
  <c r="DH241" i="3"/>
  <c r="DH240" i="3"/>
  <c r="DH239" i="3"/>
  <c r="DH238" i="3"/>
  <c r="DH237" i="3"/>
  <c r="DH236" i="3"/>
  <c r="DH235" i="3"/>
  <c r="DH234" i="3"/>
  <c r="DH233" i="3"/>
  <c r="DH232" i="3"/>
  <c r="DH231" i="3"/>
  <c r="DH230" i="3"/>
  <c r="DH229" i="3"/>
  <c r="DH228" i="3"/>
  <c r="DH227" i="3"/>
  <c r="DH226" i="3"/>
  <c r="DH225" i="3"/>
  <c r="DH224" i="3"/>
  <c r="DH223" i="3"/>
  <c r="DH222" i="3"/>
  <c r="DH221" i="3"/>
  <c r="DH220" i="3"/>
  <c r="DH219" i="3"/>
  <c r="DH218" i="3"/>
  <c r="DH217" i="3"/>
  <c r="DH216" i="3"/>
  <c r="DH215" i="3"/>
  <c r="DH214" i="3"/>
  <c r="DH213" i="3"/>
  <c r="DH212" i="3"/>
  <c r="DH211" i="3"/>
  <c r="DH210" i="3"/>
  <c r="DH209" i="3"/>
  <c r="DH208" i="3"/>
  <c r="DH207" i="3"/>
  <c r="DH206" i="3"/>
  <c r="DH205" i="3"/>
  <c r="DH204" i="3"/>
  <c r="DH203" i="3"/>
  <c r="DH202" i="3"/>
  <c r="DH201" i="3"/>
  <c r="DH200" i="3"/>
  <c r="DH199" i="3"/>
  <c r="DH198" i="3"/>
  <c r="DH197" i="3"/>
  <c r="DH196" i="3"/>
  <c r="DH195" i="3"/>
  <c r="DH194" i="3"/>
  <c r="DH193" i="3"/>
  <c r="DH192" i="3"/>
  <c r="DH191" i="3"/>
  <c r="DH190" i="3"/>
  <c r="DH189" i="3"/>
  <c r="DH188" i="3"/>
  <c r="DH187" i="3"/>
  <c r="DH186" i="3"/>
  <c r="DH185" i="3"/>
  <c r="DH184" i="3"/>
  <c r="DH183" i="3"/>
  <c r="DH182" i="3"/>
  <c r="DH181" i="3"/>
  <c r="DH180" i="3"/>
  <c r="DH179" i="3"/>
  <c r="DH178" i="3"/>
  <c r="DH177" i="3"/>
  <c r="DH176" i="3"/>
  <c r="DH175" i="3"/>
  <c r="DH174" i="3"/>
  <c r="DH173" i="3"/>
  <c r="DH172" i="3"/>
  <c r="DH171" i="3"/>
  <c r="DH170" i="3"/>
  <c r="DH169" i="3"/>
  <c r="DH168" i="3"/>
  <c r="DH167" i="3"/>
  <c r="DH166" i="3"/>
  <c r="DH165" i="3"/>
  <c r="DH164" i="3"/>
  <c r="DH163" i="3"/>
  <c r="DH162" i="3"/>
  <c r="DH161" i="3"/>
  <c r="DH160" i="3"/>
  <c r="DH159" i="3"/>
  <c r="DH158" i="3"/>
  <c r="DH157" i="3"/>
  <c r="DH156" i="3"/>
  <c r="DH155" i="3"/>
  <c r="DH154" i="3"/>
  <c r="DH153" i="3"/>
  <c r="DH152" i="3"/>
  <c r="DH151" i="3"/>
  <c r="DH150" i="3"/>
  <c r="DH149" i="3"/>
  <c r="DH148" i="3"/>
  <c r="DH147" i="3"/>
  <c r="DH146" i="3"/>
  <c r="DH145" i="3"/>
  <c r="DH144" i="3"/>
  <c r="DH143" i="3"/>
  <c r="DH142" i="3"/>
  <c r="DH141" i="3"/>
  <c r="DH140" i="3"/>
  <c r="DH139" i="3"/>
  <c r="DH138" i="3"/>
  <c r="DH137" i="3"/>
  <c r="DH136" i="3"/>
  <c r="DH135" i="3"/>
  <c r="DH134" i="3"/>
  <c r="DH133" i="3"/>
  <c r="DH132" i="3"/>
  <c r="DH131" i="3"/>
  <c r="DH130" i="3"/>
  <c r="DH129" i="3"/>
  <c r="DH128" i="3"/>
  <c r="DH127" i="3"/>
  <c r="DH126" i="3"/>
  <c r="DH125" i="3"/>
  <c r="DH124" i="3"/>
  <c r="DH123" i="3"/>
  <c r="DH122" i="3"/>
  <c r="DH121" i="3"/>
  <c r="DH120" i="3"/>
  <c r="DH119" i="3"/>
  <c r="DH118" i="3"/>
  <c r="DH117" i="3"/>
  <c r="DH116" i="3"/>
  <c r="DH115" i="3"/>
  <c r="DH114" i="3"/>
  <c r="DH113" i="3"/>
  <c r="DH112" i="3"/>
  <c r="DH111" i="3"/>
  <c r="DH110" i="3"/>
  <c r="DH109" i="3"/>
  <c r="DH108" i="3"/>
  <c r="DH107" i="3"/>
  <c r="DH106" i="3"/>
  <c r="DH105" i="3"/>
  <c r="DH104" i="3"/>
  <c r="DH103" i="3"/>
  <c r="DH102" i="3"/>
  <c r="DH101" i="3"/>
  <c r="DH100" i="3"/>
  <c r="DH99" i="3"/>
  <c r="DH98" i="3"/>
  <c r="DH97" i="3"/>
  <c r="DH96" i="3"/>
  <c r="DH95" i="3"/>
  <c r="DH94" i="3"/>
  <c r="DH93" i="3"/>
  <c r="DH92" i="3"/>
  <c r="DH91" i="3"/>
  <c r="DH90" i="3"/>
  <c r="DH89" i="3"/>
  <c r="DH88" i="3"/>
  <c r="DH87" i="3"/>
  <c r="DH86" i="3"/>
  <c r="DH85" i="3"/>
  <c r="DH84" i="3"/>
  <c r="DH83" i="3"/>
  <c r="DH82" i="3"/>
  <c r="DH81" i="3"/>
  <c r="DH80" i="3"/>
  <c r="DH79" i="3"/>
  <c r="DH78" i="3"/>
  <c r="DH77" i="3"/>
  <c r="DH76" i="3"/>
  <c r="DH75" i="3"/>
  <c r="DH74" i="3"/>
  <c r="DH73" i="3"/>
  <c r="DH72" i="3"/>
  <c r="DH71" i="3"/>
  <c r="DH70" i="3"/>
  <c r="DH69" i="3"/>
  <c r="DH68" i="3"/>
  <c r="DH67" i="3"/>
  <c r="DH66" i="3"/>
  <c r="DH65" i="3"/>
  <c r="DH64" i="3"/>
  <c r="DH63" i="3"/>
  <c r="DH62" i="3"/>
  <c r="DH61" i="3"/>
  <c r="DH60" i="3"/>
  <c r="DH59" i="3"/>
  <c r="DH58" i="3"/>
  <c r="DH57" i="3"/>
  <c r="DH56" i="3"/>
  <c r="DH55" i="3"/>
  <c r="DH54" i="3"/>
  <c r="DH53" i="3"/>
  <c r="DH52" i="3"/>
  <c r="DH51" i="3"/>
  <c r="DH50" i="3"/>
  <c r="DH49" i="3"/>
  <c r="DH48" i="3"/>
  <c r="DH47" i="3"/>
  <c r="DH46" i="3"/>
  <c r="DH45" i="3"/>
  <c r="DH44" i="3"/>
  <c r="DH43" i="3"/>
  <c r="DH42" i="3"/>
  <c r="DH41" i="3"/>
  <c r="DH40" i="3"/>
  <c r="DH39" i="3"/>
  <c r="DH38" i="3"/>
  <c r="DH37" i="3"/>
  <c r="DH36" i="3"/>
  <c r="DH35" i="3"/>
  <c r="DH34" i="3"/>
  <c r="DH33" i="3"/>
  <c r="DH32" i="3"/>
  <c r="DH31" i="3"/>
  <c r="DH30" i="3"/>
  <c r="DH29" i="3"/>
  <c r="DH28" i="3"/>
  <c r="DH27" i="3"/>
  <c r="DH26" i="3"/>
  <c r="DH25" i="3"/>
  <c r="DH24" i="3"/>
  <c r="DH23" i="3"/>
  <c r="DH22" i="3"/>
  <c r="DH21" i="3"/>
  <c r="DH20" i="3"/>
  <c r="DH19" i="3"/>
  <c r="DH18" i="3"/>
  <c r="DH17" i="3"/>
  <c r="DH16" i="3"/>
  <c r="DH15" i="3"/>
  <c r="DH14" i="3"/>
  <c r="DH13" i="3"/>
  <c r="DH12" i="3"/>
  <c r="DH10" i="3"/>
  <c r="DG10" i="3"/>
  <c r="DG520" i="3"/>
  <c r="DG519" i="3"/>
  <c r="DG518" i="3"/>
  <c r="DG517" i="3"/>
  <c r="DG516" i="3"/>
  <c r="DG515" i="3"/>
  <c r="DG514" i="3"/>
  <c r="DG513" i="3"/>
  <c r="DG512" i="3"/>
  <c r="DG511" i="3"/>
  <c r="DG510" i="3"/>
  <c r="DG509" i="3"/>
  <c r="DG508" i="3"/>
  <c r="DG507" i="3"/>
  <c r="DG506" i="3"/>
  <c r="DG505" i="3"/>
  <c r="DG504" i="3"/>
  <c r="DG503" i="3"/>
  <c r="DG502" i="3"/>
  <c r="DG501" i="3"/>
  <c r="DG500" i="3"/>
  <c r="DG499" i="3"/>
  <c r="DG498" i="3"/>
  <c r="DG497" i="3"/>
  <c r="DG496" i="3"/>
  <c r="DG495" i="3"/>
  <c r="DG494" i="3"/>
  <c r="DG493" i="3"/>
  <c r="DG492" i="3"/>
  <c r="DG491" i="3"/>
  <c r="DG490" i="3"/>
  <c r="DG489" i="3"/>
  <c r="DG488" i="3"/>
  <c r="DG487" i="3"/>
  <c r="DG486" i="3"/>
  <c r="DG485" i="3"/>
  <c r="DG484" i="3"/>
  <c r="DG483" i="3"/>
  <c r="DG482" i="3"/>
  <c r="DG481" i="3"/>
  <c r="DG480" i="3"/>
  <c r="DG479" i="3"/>
  <c r="DG478" i="3"/>
  <c r="DG477" i="3"/>
  <c r="DG476" i="3"/>
  <c r="DG475" i="3"/>
  <c r="DG474" i="3"/>
  <c r="DG473" i="3"/>
  <c r="DG472" i="3"/>
  <c r="DG471" i="3"/>
  <c r="DG470" i="3"/>
  <c r="DG469" i="3"/>
  <c r="DG468" i="3"/>
  <c r="DG467" i="3"/>
  <c r="DG466" i="3"/>
  <c r="DG465" i="3"/>
  <c r="DG464" i="3"/>
  <c r="DG463" i="3"/>
  <c r="DG462" i="3"/>
  <c r="DG461" i="3"/>
  <c r="DG460" i="3"/>
  <c r="DG459" i="3"/>
  <c r="DG458" i="3"/>
  <c r="DG457" i="3"/>
  <c r="DG456" i="3"/>
  <c r="DG455" i="3"/>
  <c r="DG454" i="3"/>
  <c r="DG453" i="3"/>
  <c r="DG452" i="3"/>
  <c r="DG451" i="3"/>
  <c r="DG450" i="3"/>
  <c r="DG449" i="3"/>
  <c r="DG448" i="3"/>
  <c r="DG447" i="3"/>
  <c r="DG446" i="3"/>
  <c r="DG445" i="3"/>
  <c r="DG444" i="3"/>
  <c r="DG443" i="3"/>
  <c r="DG442" i="3"/>
  <c r="DG441" i="3"/>
  <c r="DG440" i="3"/>
  <c r="DG439" i="3"/>
  <c r="DG438" i="3"/>
  <c r="DG437" i="3"/>
  <c r="DG436" i="3"/>
  <c r="DG435" i="3"/>
  <c r="DG434" i="3"/>
  <c r="DG433" i="3"/>
  <c r="DG432" i="3"/>
  <c r="DG431" i="3"/>
  <c r="DG430" i="3"/>
  <c r="DG429" i="3"/>
  <c r="DG428" i="3"/>
  <c r="DG427" i="3"/>
  <c r="DG426" i="3"/>
  <c r="DG425" i="3"/>
  <c r="DG424" i="3"/>
  <c r="DG423" i="3"/>
  <c r="DG422" i="3"/>
  <c r="DG421" i="3"/>
  <c r="DG420" i="3"/>
  <c r="DG419" i="3"/>
  <c r="DG418" i="3"/>
  <c r="DG417" i="3"/>
  <c r="DG416" i="3"/>
  <c r="DG415" i="3"/>
  <c r="DG414" i="3"/>
  <c r="DG413" i="3"/>
  <c r="DG412" i="3"/>
  <c r="DG411" i="3"/>
  <c r="DG410" i="3"/>
  <c r="DG409" i="3"/>
  <c r="DG408" i="3"/>
  <c r="DG407" i="3"/>
  <c r="DG406" i="3"/>
  <c r="DG405" i="3"/>
  <c r="DG404" i="3"/>
  <c r="DG403" i="3"/>
  <c r="DG402" i="3"/>
  <c r="DG401" i="3"/>
  <c r="DG400" i="3"/>
  <c r="DG399" i="3"/>
  <c r="DG398" i="3"/>
  <c r="DG397" i="3"/>
  <c r="DG396" i="3"/>
  <c r="DG395" i="3"/>
  <c r="DG394" i="3"/>
  <c r="DG393" i="3"/>
  <c r="DG392" i="3"/>
  <c r="DG391" i="3"/>
  <c r="DG390" i="3"/>
  <c r="DG389" i="3"/>
  <c r="DG388" i="3"/>
  <c r="DG387" i="3"/>
  <c r="DG386" i="3"/>
  <c r="DG385" i="3"/>
  <c r="DG384" i="3"/>
  <c r="DG383" i="3"/>
  <c r="DG382" i="3"/>
  <c r="DG381" i="3"/>
  <c r="DG380" i="3"/>
  <c r="DG379" i="3"/>
  <c r="DG378" i="3"/>
  <c r="DG377" i="3"/>
  <c r="DG376" i="3"/>
  <c r="DG375" i="3"/>
  <c r="DG374" i="3"/>
  <c r="DG373" i="3"/>
  <c r="DG372" i="3"/>
  <c r="DG371" i="3"/>
  <c r="DG370" i="3"/>
  <c r="DG369" i="3"/>
  <c r="DG368" i="3"/>
  <c r="DG367" i="3"/>
  <c r="DG366" i="3"/>
  <c r="DG365" i="3"/>
  <c r="DG364" i="3"/>
  <c r="DG363" i="3"/>
  <c r="DG362" i="3"/>
  <c r="DG361" i="3"/>
  <c r="DG360" i="3"/>
  <c r="DG359" i="3"/>
  <c r="DG358" i="3"/>
  <c r="DG357" i="3"/>
  <c r="DG356" i="3"/>
  <c r="DG355" i="3"/>
  <c r="DG354" i="3"/>
  <c r="DG353" i="3"/>
  <c r="DG352" i="3"/>
  <c r="DG351" i="3"/>
  <c r="DG350" i="3"/>
  <c r="DG349" i="3"/>
  <c r="DG348" i="3"/>
  <c r="DG347" i="3"/>
  <c r="DG346" i="3"/>
  <c r="DG345" i="3"/>
  <c r="DG344" i="3"/>
  <c r="DG343" i="3"/>
  <c r="DG342" i="3"/>
  <c r="DG341" i="3"/>
  <c r="DG340" i="3"/>
  <c r="DG339" i="3"/>
  <c r="DG338" i="3"/>
  <c r="DG337" i="3"/>
  <c r="DG336" i="3"/>
  <c r="DG335" i="3"/>
  <c r="DG334" i="3"/>
  <c r="DG333" i="3"/>
  <c r="DG332" i="3"/>
  <c r="DG331" i="3"/>
  <c r="DG330" i="3"/>
  <c r="DG329" i="3"/>
  <c r="DG328" i="3"/>
  <c r="DG327" i="3"/>
  <c r="DG326" i="3"/>
  <c r="DG325" i="3"/>
  <c r="DG324" i="3"/>
  <c r="DG323" i="3"/>
  <c r="DG322" i="3"/>
  <c r="DG321" i="3"/>
  <c r="DG320" i="3"/>
  <c r="DG319" i="3"/>
  <c r="DG318" i="3"/>
  <c r="DG317" i="3"/>
  <c r="DG316" i="3"/>
  <c r="DG315" i="3"/>
  <c r="DG314" i="3"/>
  <c r="DG313" i="3"/>
  <c r="DG312" i="3"/>
  <c r="DG311" i="3"/>
  <c r="DG310" i="3"/>
  <c r="DG309" i="3"/>
  <c r="DG308" i="3"/>
  <c r="DG307" i="3"/>
  <c r="DG306" i="3"/>
  <c r="DG305" i="3"/>
  <c r="DG304" i="3"/>
  <c r="DG303" i="3"/>
  <c r="DG302" i="3"/>
  <c r="DG301" i="3"/>
  <c r="DG300" i="3"/>
  <c r="DG299" i="3"/>
  <c r="DG298" i="3"/>
  <c r="DG297" i="3"/>
  <c r="DG296" i="3"/>
  <c r="DG295" i="3"/>
  <c r="DG294" i="3"/>
  <c r="DG293" i="3"/>
  <c r="DG292" i="3"/>
  <c r="DG291" i="3"/>
  <c r="DG290" i="3"/>
  <c r="DG289" i="3"/>
  <c r="DG288" i="3"/>
  <c r="DG287" i="3"/>
  <c r="DG286" i="3"/>
  <c r="DG285" i="3"/>
  <c r="DG284" i="3"/>
  <c r="DG283" i="3"/>
  <c r="DG282" i="3"/>
  <c r="DG281" i="3"/>
  <c r="DG280" i="3"/>
  <c r="DG279" i="3"/>
  <c r="DG278" i="3"/>
  <c r="DG277" i="3"/>
  <c r="DG276" i="3"/>
  <c r="DG275" i="3"/>
  <c r="DG274" i="3"/>
  <c r="DG273" i="3"/>
  <c r="DG272" i="3"/>
  <c r="DG271" i="3"/>
  <c r="DG270" i="3"/>
  <c r="DG269" i="3"/>
  <c r="DG268" i="3"/>
  <c r="DG267" i="3"/>
  <c r="DG266" i="3"/>
  <c r="DG265" i="3"/>
  <c r="DG264" i="3"/>
  <c r="DG263" i="3"/>
  <c r="DG262" i="3"/>
  <c r="DG261" i="3"/>
  <c r="DG260" i="3"/>
  <c r="DG259" i="3"/>
  <c r="DG258" i="3"/>
  <c r="DG257" i="3"/>
  <c r="DG256" i="3"/>
  <c r="DG255" i="3"/>
  <c r="DG254" i="3"/>
  <c r="DG253" i="3"/>
  <c r="DG252" i="3"/>
  <c r="DG251" i="3"/>
  <c r="DG250" i="3"/>
  <c r="DG249" i="3"/>
  <c r="DG248" i="3"/>
  <c r="DG247" i="3"/>
  <c r="DG246" i="3"/>
  <c r="DG245" i="3"/>
  <c r="DG244" i="3"/>
  <c r="DG243" i="3"/>
  <c r="DG242" i="3"/>
  <c r="DG241" i="3"/>
  <c r="DG240" i="3"/>
  <c r="DG239" i="3"/>
  <c r="DG238" i="3"/>
  <c r="DG237" i="3"/>
  <c r="DG236" i="3"/>
  <c r="DG235" i="3"/>
  <c r="DG234" i="3"/>
  <c r="DG233" i="3"/>
  <c r="DG232" i="3"/>
  <c r="DG231" i="3"/>
  <c r="DG230" i="3"/>
  <c r="DG229" i="3"/>
  <c r="DG228" i="3"/>
  <c r="DG227" i="3"/>
  <c r="DG226" i="3"/>
  <c r="DG225" i="3"/>
  <c r="DG224" i="3"/>
  <c r="DG223" i="3"/>
  <c r="DG222" i="3"/>
  <c r="DG221" i="3"/>
  <c r="DG220" i="3"/>
  <c r="DG219" i="3"/>
  <c r="DG218" i="3"/>
  <c r="DG217" i="3"/>
  <c r="DG216" i="3"/>
  <c r="DG215" i="3"/>
  <c r="DG214" i="3"/>
  <c r="DG213" i="3"/>
  <c r="DG212" i="3"/>
  <c r="DG211" i="3"/>
  <c r="DG210" i="3"/>
  <c r="DG209" i="3"/>
  <c r="DG208" i="3"/>
  <c r="DG207" i="3"/>
  <c r="DG206" i="3"/>
  <c r="DG205" i="3"/>
  <c r="DG204" i="3"/>
  <c r="DG203" i="3"/>
  <c r="DG202" i="3"/>
  <c r="DG201" i="3"/>
  <c r="DG200" i="3"/>
  <c r="DG199" i="3"/>
  <c r="DG198" i="3"/>
  <c r="DG197" i="3"/>
  <c r="DG196" i="3"/>
  <c r="DG195" i="3"/>
  <c r="DG194" i="3"/>
  <c r="DG193" i="3"/>
  <c r="DG192" i="3"/>
  <c r="DG191" i="3"/>
  <c r="DG190" i="3"/>
  <c r="DG189" i="3"/>
  <c r="DG188" i="3"/>
  <c r="DG187" i="3"/>
  <c r="DG186" i="3"/>
  <c r="DG185" i="3"/>
  <c r="DG184" i="3"/>
  <c r="DG183" i="3"/>
  <c r="DG182" i="3"/>
  <c r="DG181" i="3"/>
  <c r="DG180" i="3"/>
  <c r="DG179" i="3"/>
  <c r="DG178" i="3"/>
  <c r="DG177" i="3"/>
  <c r="DG176" i="3"/>
  <c r="DG175" i="3"/>
  <c r="DG174" i="3"/>
  <c r="DG173" i="3"/>
  <c r="DG172" i="3"/>
  <c r="DG171" i="3"/>
  <c r="DG170" i="3"/>
  <c r="DG169" i="3"/>
  <c r="DG168" i="3"/>
  <c r="DG167" i="3"/>
  <c r="DG166" i="3"/>
  <c r="DG165" i="3"/>
  <c r="DG164" i="3"/>
  <c r="DG163" i="3"/>
  <c r="DG162" i="3"/>
  <c r="DG161" i="3"/>
  <c r="DG160" i="3"/>
  <c r="DG159" i="3"/>
  <c r="DG158" i="3"/>
  <c r="DG157" i="3"/>
  <c r="DG156" i="3"/>
  <c r="DG155" i="3"/>
  <c r="DG154" i="3"/>
  <c r="DG153" i="3"/>
  <c r="DG152" i="3"/>
  <c r="DG151" i="3"/>
  <c r="DG150" i="3"/>
  <c r="DG149" i="3"/>
  <c r="DG148" i="3"/>
  <c r="DG147" i="3"/>
  <c r="DG146" i="3"/>
  <c r="DG145" i="3"/>
  <c r="DG144" i="3"/>
  <c r="DG143" i="3"/>
  <c r="DG142" i="3"/>
  <c r="DG141" i="3"/>
  <c r="DG140" i="3"/>
  <c r="DG139" i="3"/>
  <c r="DG138" i="3"/>
  <c r="DG137" i="3"/>
  <c r="DG136" i="3"/>
  <c r="DG135" i="3"/>
  <c r="DG134" i="3"/>
  <c r="DG133" i="3"/>
  <c r="DG132" i="3"/>
  <c r="DG131" i="3"/>
  <c r="DG130" i="3"/>
  <c r="DG129" i="3"/>
  <c r="DG128" i="3"/>
  <c r="DG127" i="3"/>
  <c r="DG126" i="3"/>
  <c r="DG125" i="3"/>
  <c r="DG124" i="3"/>
  <c r="DG123" i="3"/>
  <c r="DG122" i="3"/>
  <c r="DG121" i="3"/>
  <c r="DG120" i="3"/>
  <c r="DG119" i="3"/>
  <c r="DG118" i="3"/>
  <c r="DG117" i="3"/>
  <c r="DG116" i="3"/>
  <c r="DG115" i="3"/>
  <c r="DG114" i="3"/>
  <c r="DG113" i="3"/>
  <c r="DG112" i="3"/>
  <c r="DG111" i="3"/>
  <c r="DG110" i="3"/>
  <c r="DG109" i="3"/>
  <c r="DG108" i="3"/>
  <c r="DG107" i="3"/>
  <c r="DG106" i="3"/>
  <c r="DG105" i="3"/>
  <c r="DG104" i="3"/>
  <c r="DG103" i="3"/>
  <c r="DG102" i="3"/>
  <c r="DG101" i="3"/>
  <c r="DG100" i="3"/>
  <c r="DG99" i="3"/>
  <c r="DG98" i="3"/>
  <c r="DG97" i="3"/>
  <c r="DG96" i="3"/>
  <c r="DG95" i="3"/>
  <c r="DG94" i="3"/>
  <c r="DG93" i="3"/>
  <c r="DG92" i="3"/>
  <c r="DG91" i="3"/>
  <c r="DG90" i="3"/>
  <c r="DG89" i="3"/>
  <c r="DG88" i="3"/>
  <c r="DG87" i="3"/>
  <c r="DG86" i="3"/>
  <c r="DG85" i="3"/>
  <c r="DG84" i="3"/>
  <c r="DG83" i="3"/>
  <c r="DG82" i="3"/>
  <c r="DG81" i="3"/>
  <c r="DG80" i="3"/>
  <c r="DG79" i="3"/>
  <c r="DG78" i="3"/>
  <c r="DG77" i="3"/>
  <c r="DG76" i="3"/>
  <c r="DG75" i="3"/>
  <c r="DG74" i="3"/>
  <c r="DG73" i="3"/>
  <c r="DG72" i="3"/>
  <c r="DG71" i="3"/>
  <c r="DG70" i="3"/>
  <c r="DG69" i="3"/>
  <c r="DG68" i="3"/>
  <c r="DG67" i="3"/>
  <c r="DG66" i="3"/>
  <c r="DG65" i="3"/>
  <c r="DG64" i="3"/>
  <c r="DG63" i="3"/>
  <c r="DG62" i="3"/>
  <c r="DG61" i="3"/>
  <c r="DG60" i="3"/>
  <c r="DG59" i="3"/>
  <c r="DG58" i="3"/>
  <c r="DG57" i="3"/>
  <c r="DG56" i="3"/>
  <c r="DG55" i="3"/>
  <c r="DG54" i="3"/>
  <c r="DG53" i="3"/>
  <c r="DG52" i="3"/>
  <c r="DG51" i="3"/>
  <c r="DG50" i="3"/>
  <c r="DG49" i="3"/>
  <c r="DG48" i="3"/>
  <c r="DG47" i="3"/>
  <c r="DG46" i="3"/>
  <c r="DG45" i="3"/>
  <c r="DG44" i="3"/>
  <c r="DG43" i="3"/>
  <c r="DG42" i="3"/>
  <c r="DG41" i="3"/>
  <c r="DG40" i="3"/>
  <c r="DG39" i="3"/>
  <c r="DG38" i="3"/>
  <c r="DG37" i="3"/>
  <c r="DG36" i="3"/>
  <c r="DG35" i="3"/>
  <c r="DG34" i="3"/>
  <c r="DG33" i="3"/>
  <c r="DG32" i="3"/>
  <c r="DG31" i="3"/>
  <c r="DG30" i="3"/>
  <c r="DG29" i="3"/>
  <c r="DG28" i="3"/>
  <c r="DG27" i="3"/>
  <c r="DG26" i="3"/>
  <c r="DG25" i="3"/>
  <c r="DG24" i="3"/>
  <c r="DG23" i="3"/>
  <c r="DG22" i="3"/>
  <c r="DG21" i="3"/>
  <c r="DG20" i="3"/>
  <c r="DG19" i="3"/>
  <c r="DG18" i="3"/>
  <c r="DG17" i="3"/>
  <c r="DG16" i="3"/>
  <c r="DG15" i="3"/>
  <c r="DG14" i="3"/>
  <c r="DG13" i="3"/>
  <c r="DG12" i="3"/>
  <c r="CY554" i="3" l="1"/>
  <c r="CX554" i="3"/>
  <c r="CX551" i="3"/>
  <c r="CW551" i="3"/>
  <c r="CV551" i="3"/>
  <c r="CY551" i="3"/>
  <c r="DG11" i="9"/>
  <c r="DG8" i="9" s="1"/>
  <c r="DH11" i="9"/>
  <c r="DH11" i="3"/>
  <c r="DH8" i="3" s="1"/>
  <c r="DG11" i="3"/>
  <c r="DG8" i="3" s="1"/>
  <c r="I3043" i="19"/>
  <c r="I3042" i="19"/>
  <c r="I3041" i="19"/>
  <c r="I3040" i="19"/>
  <c r="I3039" i="19"/>
  <c r="I3038" i="19"/>
  <c r="I3037" i="19"/>
  <c r="I3036" i="19"/>
  <c r="I3035" i="19"/>
  <c r="I3034" i="19"/>
  <c r="I3033" i="19"/>
  <c r="I3032" i="19"/>
  <c r="I3031" i="19"/>
  <c r="I3030" i="19"/>
  <c r="I3029" i="19"/>
  <c r="I3028" i="19"/>
  <c r="I3027" i="19"/>
  <c r="I3026" i="19"/>
  <c r="I3025" i="19"/>
  <c r="I3024" i="19"/>
  <c r="I3023" i="19"/>
  <c r="I3022" i="19"/>
  <c r="I3021" i="19"/>
  <c r="I3020" i="19"/>
  <c r="I3019" i="19"/>
  <c r="I3018" i="19"/>
  <c r="I3017" i="19"/>
  <c r="I3016" i="19"/>
  <c r="I3015" i="19"/>
  <c r="I3014" i="19"/>
  <c r="I3013" i="19"/>
  <c r="I3012" i="19"/>
  <c r="I3011" i="19"/>
  <c r="I3010" i="19"/>
  <c r="I3009" i="19"/>
  <c r="I3008" i="19"/>
  <c r="I3007" i="19"/>
  <c r="I3006" i="19"/>
  <c r="I3005" i="19"/>
  <c r="I3004" i="19"/>
  <c r="I3003" i="19"/>
  <c r="I3002" i="19"/>
  <c r="I3001" i="19"/>
  <c r="I3000" i="19"/>
  <c r="I2999" i="19"/>
  <c r="I2998" i="19"/>
  <c r="I2997" i="19"/>
  <c r="I2996" i="19"/>
  <c r="I2995" i="19"/>
  <c r="I2994" i="19"/>
  <c r="I2993" i="19"/>
  <c r="I2992" i="19"/>
  <c r="I2991" i="19"/>
  <c r="I2990" i="19"/>
  <c r="I2989" i="19"/>
  <c r="I2988" i="19"/>
  <c r="I2987" i="19"/>
  <c r="I2986" i="19"/>
  <c r="I2985" i="19"/>
  <c r="I2984" i="19"/>
  <c r="I2983" i="19"/>
  <c r="I2982" i="19"/>
  <c r="I2981" i="19"/>
  <c r="I2980" i="19"/>
  <c r="I2979" i="19"/>
  <c r="I2978" i="19"/>
  <c r="I2977" i="19"/>
  <c r="I2976" i="19"/>
  <c r="I2975" i="19"/>
  <c r="I2974" i="19"/>
  <c r="I2973" i="19"/>
  <c r="I2972" i="19"/>
  <c r="I2971" i="19"/>
  <c r="I2970" i="19"/>
  <c r="I2969" i="19"/>
  <c r="I2968" i="19"/>
  <c r="I2967" i="19"/>
  <c r="I2966" i="19"/>
  <c r="I2965" i="19"/>
  <c r="I2964" i="19"/>
  <c r="I2963" i="19"/>
  <c r="I2962" i="19"/>
  <c r="I2961" i="19"/>
  <c r="I2960" i="19"/>
  <c r="I2959" i="19"/>
  <c r="I2958" i="19"/>
  <c r="I2957" i="19"/>
  <c r="I2956" i="19"/>
  <c r="I2955" i="19"/>
  <c r="I2954" i="19"/>
  <c r="I2953" i="19"/>
  <c r="I2952" i="19"/>
  <c r="I2951" i="19"/>
  <c r="I2950" i="19"/>
  <c r="I2949" i="19"/>
  <c r="I2948" i="19"/>
  <c r="I2947" i="19"/>
  <c r="I2946" i="19"/>
  <c r="I2945" i="19"/>
  <c r="I2944" i="19"/>
  <c r="I2943" i="19"/>
  <c r="I2942" i="19"/>
  <c r="I2941" i="19"/>
  <c r="I2940" i="19"/>
  <c r="I2939" i="19"/>
  <c r="I2938" i="19"/>
  <c r="I2937" i="19"/>
  <c r="I2936" i="19"/>
  <c r="I2935" i="19"/>
  <c r="I2934" i="19"/>
  <c r="I2933" i="19"/>
  <c r="I2932" i="19"/>
  <c r="I2931" i="19"/>
  <c r="I2930" i="19"/>
  <c r="I2929" i="19"/>
  <c r="I2928" i="19"/>
  <c r="I2927" i="19"/>
  <c r="I2926" i="19"/>
  <c r="I2925" i="19"/>
  <c r="I2924" i="19"/>
  <c r="I2923" i="19"/>
  <c r="I2922" i="19"/>
  <c r="I2921" i="19"/>
  <c r="I2920" i="19"/>
  <c r="I2919" i="19"/>
  <c r="I2918" i="19"/>
  <c r="I2917" i="19"/>
  <c r="I2916" i="19"/>
  <c r="I2915" i="19"/>
  <c r="I2914" i="19"/>
  <c r="I2913" i="19"/>
  <c r="I2912" i="19"/>
  <c r="I2911" i="19"/>
  <c r="I2910" i="19"/>
  <c r="I2909" i="19"/>
  <c r="I2908" i="19"/>
  <c r="I2907" i="19"/>
  <c r="I2906" i="19"/>
  <c r="I2905" i="19"/>
  <c r="I2904" i="19"/>
  <c r="I2903" i="19"/>
  <c r="I2902" i="19"/>
  <c r="I2901" i="19"/>
  <c r="I2900" i="19"/>
  <c r="I2899" i="19"/>
  <c r="I2898" i="19"/>
  <c r="I2897" i="19"/>
  <c r="I2896" i="19"/>
  <c r="I2895" i="19"/>
  <c r="I2894" i="19"/>
  <c r="I2893" i="19"/>
  <c r="I2892" i="19"/>
  <c r="I2891" i="19"/>
  <c r="I2890" i="19"/>
  <c r="I2889" i="19"/>
  <c r="I2888" i="19"/>
  <c r="I2887" i="19"/>
  <c r="I2886" i="19"/>
  <c r="I2885" i="19"/>
  <c r="I2884" i="19"/>
  <c r="I2883" i="19"/>
  <c r="I2882" i="19"/>
  <c r="I2881" i="19"/>
  <c r="I2880" i="19"/>
  <c r="I2879" i="19"/>
  <c r="I2878" i="19"/>
  <c r="I2877" i="19"/>
  <c r="I2876" i="19"/>
  <c r="I2875" i="19"/>
  <c r="I2874" i="19"/>
  <c r="I2873" i="19"/>
  <c r="I2872" i="19"/>
  <c r="I2871" i="19"/>
  <c r="I2870" i="19"/>
  <c r="I2869" i="19"/>
  <c r="I2868" i="19"/>
  <c r="I2867" i="19"/>
  <c r="I2866" i="19"/>
  <c r="I2865" i="19"/>
  <c r="I2864" i="19"/>
  <c r="I2863" i="19"/>
  <c r="I2862" i="19"/>
  <c r="I2861" i="19"/>
  <c r="I2860" i="19"/>
  <c r="I2859" i="19"/>
  <c r="I2858" i="19"/>
  <c r="I2857" i="19"/>
  <c r="I2856" i="19"/>
  <c r="I2855" i="19"/>
  <c r="I2854" i="19"/>
  <c r="I2853" i="19"/>
  <c r="I2852" i="19"/>
  <c r="I2851" i="19"/>
  <c r="I2850" i="19"/>
  <c r="I2849" i="19"/>
  <c r="I2848" i="19"/>
  <c r="I2847" i="19"/>
  <c r="I2846" i="19"/>
  <c r="I2845" i="19"/>
  <c r="I2844" i="19"/>
  <c r="I2843" i="19"/>
  <c r="I2842" i="19"/>
  <c r="I2841" i="19"/>
  <c r="I2840" i="19"/>
  <c r="I2839" i="19"/>
  <c r="I2838" i="19"/>
  <c r="I2837" i="19"/>
  <c r="I2836" i="19"/>
  <c r="I2835" i="19"/>
  <c r="I2834" i="19"/>
  <c r="I2833" i="19"/>
  <c r="I2832" i="19"/>
  <c r="I2831" i="19"/>
  <c r="I2830" i="19"/>
  <c r="I2829" i="19"/>
  <c r="I2828" i="19"/>
  <c r="I2827" i="19"/>
  <c r="I2826" i="19"/>
  <c r="I2825" i="19"/>
  <c r="I2824" i="19"/>
  <c r="I2823" i="19"/>
  <c r="I2822" i="19"/>
  <c r="I2821" i="19"/>
  <c r="I2820" i="19"/>
  <c r="I2819" i="19"/>
  <c r="I2818" i="19"/>
  <c r="I2817" i="19"/>
  <c r="I2816" i="19"/>
  <c r="I2815" i="19"/>
  <c r="I2814" i="19"/>
  <c r="I2813" i="19"/>
  <c r="I2812" i="19"/>
  <c r="I2811" i="19"/>
  <c r="I2810" i="19"/>
  <c r="I2809" i="19"/>
  <c r="I2808" i="19"/>
  <c r="I2807" i="19"/>
  <c r="I2806" i="19"/>
  <c r="I2805" i="19"/>
  <c r="I2804" i="19"/>
  <c r="I2803" i="19"/>
  <c r="I2802" i="19"/>
  <c r="I2801" i="19"/>
  <c r="I2800" i="19"/>
  <c r="I2799" i="19"/>
  <c r="I2798" i="19"/>
  <c r="I2797" i="19"/>
  <c r="I2796" i="19"/>
  <c r="I2795" i="19"/>
  <c r="I2794" i="19"/>
  <c r="I2793" i="19"/>
  <c r="I2792" i="19"/>
  <c r="I2791" i="19"/>
  <c r="I2790" i="19"/>
  <c r="I2789" i="19"/>
  <c r="I2788" i="19"/>
  <c r="I2787" i="19"/>
  <c r="I2786" i="19"/>
  <c r="I2785" i="19"/>
  <c r="I2784" i="19"/>
  <c r="I2783" i="19"/>
  <c r="I2782" i="19"/>
  <c r="I2781" i="19"/>
  <c r="I2780" i="19"/>
  <c r="I2779" i="19"/>
  <c r="I2778" i="19"/>
  <c r="I2777" i="19"/>
  <c r="I2776" i="19"/>
  <c r="I2775" i="19"/>
  <c r="I2774" i="19"/>
  <c r="I2773" i="19"/>
  <c r="I2772" i="19"/>
  <c r="I2771" i="19"/>
  <c r="I2770" i="19"/>
  <c r="I2769" i="19"/>
  <c r="I2768" i="19"/>
  <c r="I2767" i="19"/>
  <c r="I2766" i="19"/>
  <c r="I2765" i="19"/>
  <c r="I2764" i="19"/>
  <c r="I2763" i="19"/>
  <c r="I2762" i="19"/>
  <c r="I2761" i="19"/>
  <c r="I2760" i="19"/>
  <c r="I2759" i="19"/>
  <c r="I2758" i="19"/>
  <c r="I2757" i="19"/>
  <c r="I2756" i="19"/>
  <c r="I2755" i="19"/>
  <c r="I2754" i="19"/>
  <c r="I2753" i="19"/>
  <c r="I2752" i="19"/>
  <c r="I2751" i="19"/>
  <c r="I2750" i="19"/>
  <c r="I2749" i="19"/>
  <c r="I2748" i="19"/>
  <c r="I2747" i="19"/>
  <c r="I2746" i="19"/>
  <c r="I2745" i="19"/>
  <c r="I2744" i="19"/>
  <c r="I2743" i="19"/>
  <c r="I2742" i="19"/>
  <c r="I2741" i="19"/>
  <c r="I2740" i="19"/>
  <c r="I2739" i="19"/>
  <c r="I2738" i="19"/>
  <c r="I2737" i="19"/>
  <c r="I2736" i="19"/>
  <c r="I2735" i="19"/>
  <c r="I2734" i="19"/>
  <c r="I2733" i="19"/>
  <c r="I2732" i="19"/>
  <c r="I2731" i="19"/>
  <c r="I2730" i="19"/>
  <c r="I2729" i="19"/>
  <c r="I2728" i="19"/>
  <c r="I2727" i="19"/>
  <c r="I2726" i="19"/>
  <c r="I2725" i="19"/>
  <c r="I2724" i="19"/>
  <c r="I2723" i="19"/>
  <c r="I2722" i="19"/>
  <c r="I2721" i="19"/>
  <c r="I2720" i="19"/>
  <c r="I2719" i="19"/>
  <c r="I2718" i="19"/>
  <c r="I2717" i="19"/>
  <c r="I2716" i="19"/>
  <c r="I2715" i="19"/>
  <c r="I2714" i="19"/>
  <c r="I2713" i="19"/>
  <c r="I2712" i="19"/>
  <c r="I2711" i="19"/>
  <c r="I2710" i="19"/>
  <c r="I2709" i="19"/>
  <c r="I2708" i="19"/>
  <c r="I2707" i="19"/>
  <c r="I2706" i="19"/>
  <c r="I2705" i="19"/>
  <c r="I2704" i="19"/>
  <c r="I2703" i="19"/>
  <c r="I2702" i="19"/>
  <c r="I2701" i="19"/>
  <c r="I2700" i="19"/>
  <c r="I2699" i="19"/>
  <c r="I2698" i="19"/>
  <c r="I2697" i="19"/>
  <c r="I2696" i="19"/>
  <c r="I2695" i="19"/>
  <c r="I2694" i="19"/>
  <c r="I2693" i="19"/>
  <c r="I2692" i="19"/>
  <c r="I2691" i="19"/>
  <c r="I2690" i="19"/>
  <c r="I2689" i="19"/>
  <c r="I2688" i="19"/>
  <c r="I2687" i="19"/>
  <c r="I2686" i="19"/>
  <c r="I2685" i="19"/>
  <c r="I2684" i="19"/>
  <c r="I2683" i="19"/>
  <c r="I2682" i="19"/>
  <c r="I2681" i="19"/>
  <c r="I2680" i="19"/>
  <c r="I2679" i="19"/>
  <c r="I2678" i="19"/>
  <c r="I2677" i="19"/>
  <c r="I2676" i="19"/>
  <c r="I2675" i="19"/>
  <c r="I2674" i="19"/>
  <c r="I2673" i="19"/>
  <c r="I2672" i="19"/>
  <c r="I2671" i="19"/>
  <c r="I2670" i="19"/>
  <c r="I2669" i="19"/>
  <c r="I2668" i="19"/>
  <c r="I2667" i="19"/>
  <c r="I2666" i="19"/>
  <c r="I2665" i="19"/>
  <c r="I2664" i="19"/>
  <c r="I2663" i="19"/>
  <c r="I2662" i="19"/>
  <c r="I2661" i="19"/>
  <c r="I2660" i="19"/>
  <c r="I2659" i="19"/>
  <c r="I2658" i="19"/>
  <c r="I2657" i="19"/>
  <c r="I2656" i="19"/>
  <c r="I2655" i="19"/>
  <c r="I2654" i="19"/>
  <c r="I2653" i="19"/>
  <c r="I2652" i="19"/>
  <c r="I2651" i="19"/>
  <c r="I2650" i="19"/>
  <c r="I2649" i="19"/>
  <c r="I2648" i="19"/>
  <c r="I2647" i="19"/>
  <c r="I2646" i="19"/>
  <c r="I2645" i="19"/>
  <c r="I2644" i="19"/>
  <c r="I2643" i="19"/>
  <c r="I2642" i="19"/>
  <c r="I2641" i="19"/>
  <c r="I2640" i="19"/>
  <c r="I2639" i="19"/>
  <c r="I2638" i="19"/>
  <c r="I2637" i="19"/>
  <c r="I2636" i="19"/>
  <c r="I2635" i="19"/>
  <c r="I2634" i="19"/>
  <c r="I2633" i="19"/>
  <c r="I2632" i="19"/>
  <c r="I2631" i="19"/>
  <c r="I2630" i="19"/>
  <c r="I2629" i="19"/>
  <c r="I2628" i="19"/>
  <c r="I2627" i="19"/>
  <c r="I2626" i="19"/>
  <c r="I2625" i="19"/>
  <c r="I2624" i="19"/>
  <c r="I2623" i="19"/>
  <c r="I2622" i="19"/>
  <c r="I2621" i="19"/>
  <c r="I2620" i="19"/>
  <c r="I2619" i="19"/>
  <c r="I2618" i="19"/>
  <c r="I2617" i="19"/>
  <c r="I2616" i="19"/>
  <c r="I2615" i="19"/>
  <c r="I2614" i="19"/>
  <c r="I2613" i="19"/>
  <c r="I2612" i="19"/>
  <c r="I2611" i="19"/>
  <c r="I2610" i="19"/>
  <c r="I2609" i="19"/>
  <c r="I2608" i="19"/>
  <c r="I2607" i="19"/>
  <c r="I2606" i="19"/>
  <c r="I2605" i="19"/>
  <c r="I2604" i="19"/>
  <c r="I2603" i="19"/>
  <c r="I2602" i="19"/>
  <c r="I2601" i="19"/>
  <c r="I2600" i="19"/>
  <c r="I2599" i="19"/>
  <c r="I2598" i="19"/>
  <c r="I2597" i="19"/>
  <c r="I2596" i="19"/>
  <c r="I2595" i="19"/>
  <c r="I2594" i="19"/>
  <c r="I2593" i="19"/>
  <c r="I2592" i="19"/>
  <c r="I2591" i="19"/>
  <c r="I2590" i="19"/>
  <c r="I2589" i="19"/>
  <c r="I2588" i="19"/>
  <c r="I2587" i="19"/>
  <c r="I2586" i="19"/>
  <c r="I2585" i="19"/>
  <c r="I2584" i="19"/>
  <c r="I2583" i="19"/>
  <c r="I2582" i="19"/>
  <c r="I2581" i="19"/>
  <c r="I2580" i="19"/>
  <c r="I2579" i="19"/>
  <c r="I2578" i="19"/>
  <c r="I2577" i="19"/>
  <c r="I2576" i="19"/>
  <c r="I2575" i="19"/>
  <c r="I2574" i="19"/>
  <c r="I2573" i="19"/>
  <c r="I2572" i="19"/>
  <c r="I2571" i="19"/>
  <c r="I2570" i="19"/>
  <c r="I2569" i="19"/>
  <c r="I2568" i="19"/>
  <c r="I2567" i="19"/>
  <c r="I2566" i="19"/>
  <c r="I2565" i="19"/>
  <c r="I2564" i="19"/>
  <c r="I2563" i="19"/>
  <c r="I2562" i="19"/>
  <c r="I2561" i="19"/>
  <c r="I2560" i="19"/>
  <c r="I2559" i="19"/>
  <c r="I2558" i="19"/>
  <c r="I2557" i="19"/>
  <c r="I2556" i="19"/>
  <c r="I2555" i="19"/>
  <c r="I2554" i="19"/>
  <c r="I2553" i="19"/>
  <c r="I2552" i="19"/>
  <c r="I2551" i="19"/>
  <c r="I2550" i="19"/>
  <c r="I2549" i="19"/>
  <c r="I2548" i="19"/>
  <c r="I2547" i="19"/>
  <c r="I2546" i="19"/>
  <c r="I2545" i="19"/>
  <c r="I2544" i="19"/>
  <c r="I2543" i="19"/>
  <c r="I2542" i="19"/>
  <c r="I2541" i="19"/>
  <c r="I2540" i="19"/>
  <c r="I2539" i="19"/>
  <c r="I2538" i="19"/>
  <c r="I2537" i="19"/>
  <c r="I2536" i="19"/>
  <c r="I2535" i="19"/>
  <c r="I2534" i="19"/>
  <c r="I2533" i="19"/>
  <c r="I2532" i="19"/>
  <c r="I2531" i="19"/>
  <c r="I2530" i="19"/>
  <c r="I2529" i="19"/>
  <c r="I2528" i="19"/>
  <c r="I2527" i="19"/>
  <c r="I2526" i="19"/>
  <c r="I2525" i="19"/>
  <c r="I2524" i="19"/>
  <c r="I2523" i="19"/>
  <c r="I2522" i="19"/>
  <c r="I2521" i="19"/>
  <c r="I2520" i="19"/>
  <c r="I2519" i="19"/>
  <c r="I2518" i="19"/>
  <c r="I2517" i="19"/>
  <c r="I2516" i="19"/>
  <c r="I2515" i="19"/>
  <c r="I2514" i="19"/>
  <c r="I2513" i="19"/>
  <c r="I2512" i="19"/>
  <c r="I2511" i="19"/>
  <c r="I2510" i="19"/>
  <c r="I2509" i="19"/>
  <c r="I2508" i="19"/>
  <c r="I2507" i="19"/>
  <c r="I2506" i="19"/>
  <c r="I2505" i="19"/>
  <c r="I2504" i="19"/>
  <c r="I2503" i="19"/>
  <c r="I2502" i="19"/>
  <c r="I2501" i="19"/>
  <c r="I2500" i="19"/>
  <c r="I2499" i="19"/>
  <c r="I2498" i="19"/>
  <c r="I2497" i="19"/>
  <c r="I2496" i="19"/>
  <c r="I2495" i="19"/>
  <c r="I2494" i="19"/>
  <c r="I2493" i="19"/>
  <c r="I2492" i="19"/>
  <c r="I2491" i="19"/>
  <c r="I2490" i="19"/>
  <c r="I2489" i="19"/>
  <c r="I2488" i="19"/>
  <c r="I2487" i="19"/>
  <c r="I2486" i="19"/>
  <c r="I2485" i="19"/>
  <c r="I2484" i="19"/>
  <c r="I2483" i="19"/>
  <c r="I2482" i="19"/>
  <c r="I2481" i="19"/>
  <c r="I2480" i="19"/>
  <c r="I2479" i="19"/>
  <c r="I2478" i="19"/>
  <c r="I2477" i="19"/>
  <c r="I2476" i="19"/>
  <c r="I2475" i="19"/>
  <c r="I2474" i="19"/>
  <c r="I2473" i="19"/>
  <c r="I2472" i="19"/>
  <c r="I2471" i="19"/>
  <c r="I2470" i="19"/>
  <c r="I2469" i="19"/>
  <c r="I2468" i="19"/>
  <c r="I2467" i="19"/>
  <c r="I2466" i="19"/>
  <c r="I2465" i="19"/>
  <c r="I2464" i="19"/>
  <c r="I2463" i="19"/>
  <c r="I2462" i="19"/>
  <c r="I2461" i="19"/>
  <c r="I2460" i="19"/>
  <c r="I2459" i="19"/>
  <c r="I2458" i="19"/>
  <c r="I2457" i="19"/>
  <c r="I2456" i="19"/>
  <c r="I2455" i="19"/>
  <c r="I2454" i="19"/>
  <c r="I2453" i="19"/>
  <c r="I2452" i="19"/>
  <c r="I2451" i="19"/>
  <c r="I2450" i="19"/>
  <c r="I2449" i="19"/>
  <c r="I2448" i="19"/>
  <c r="I2447" i="19"/>
  <c r="I2446" i="19"/>
  <c r="I2445" i="19"/>
  <c r="I2444" i="19"/>
  <c r="I2443" i="19"/>
  <c r="I2442" i="19"/>
  <c r="I2441" i="19"/>
  <c r="I2440" i="19"/>
  <c r="I2439" i="19"/>
  <c r="I2438" i="19"/>
  <c r="I2437" i="19"/>
  <c r="I2436" i="19"/>
  <c r="I2435" i="19"/>
  <c r="I2434" i="19"/>
  <c r="I2433" i="19"/>
  <c r="I2432" i="19"/>
  <c r="I2431" i="19"/>
  <c r="I2430" i="19"/>
  <c r="I2429" i="19"/>
  <c r="I2428" i="19"/>
  <c r="I2427" i="19"/>
  <c r="I2426" i="19"/>
  <c r="I2425" i="19"/>
  <c r="I2424" i="19"/>
  <c r="I2423" i="19"/>
  <c r="I2422" i="19"/>
  <c r="I2421" i="19"/>
  <c r="I2420" i="19"/>
  <c r="I2419" i="19"/>
  <c r="I2418" i="19"/>
  <c r="I2417" i="19"/>
  <c r="I2416" i="19"/>
  <c r="I2415" i="19"/>
  <c r="I2414" i="19"/>
  <c r="I2413" i="19"/>
  <c r="I2412" i="19"/>
  <c r="I2411" i="19"/>
  <c r="I2410" i="19"/>
  <c r="I2409" i="19"/>
  <c r="I2408" i="19"/>
  <c r="I2407" i="19"/>
  <c r="I2406" i="19"/>
  <c r="I2405" i="19"/>
  <c r="I2404" i="19"/>
  <c r="I2403" i="19"/>
  <c r="I2402" i="19"/>
  <c r="I2401" i="19"/>
  <c r="I2400" i="19"/>
  <c r="I2399" i="19"/>
  <c r="I2398" i="19"/>
  <c r="I2397" i="19"/>
  <c r="I2396" i="19"/>
  <c r="I2395" i="19"/>
  <c r="I2394" i="19"/>
  <c r="I2393" i="19"/>
  <c r="I2392" i="19"/>
  <c r="I2391" i="19"/>
  <c r="I2390" i="19"/>
  <c r="I2389" i="19"/>
  <c r="I2388" i="19"/>
  <c r="I2387" i="19"/>
  <c r="I2386" i="19"/>
  <c r="I2385" i="19"/>
  <c r="I2384" i="19"/>
  <c r="I2383" i="19"/>
  <c r="I2382" i="19"/>
  <c r="I2381" i="19"/>
  <c r="I2380" i="19"/>
  <c r="I2379" i="19"/>
  <c r="I2378" i="19"/>
  <c r="I2377" i="19"/>
  <c r="I2376" i="19"/>
  <c r="I2375" i="19"/>
  <c r="I2374" i="19"/>
  <c r="I2373" i="19"/>
  <c r="I2372" i="19"/>
  <c r="I2371" i="19"/>
  <c r="I2370" i="19"/>
  <c r="I2369" i="19"/>
  <c r="I2368" i="19"/>
  <c r="I2367" i="19"/>
  <c r="I2366" i="19"/>
  <c r="I2365" i="19"/>
  <c r="I2364" i="19"/>
  <c r="I2363" i="19"/>
  <c r="I2362" i="19"/>
  <c r="I2361" i="19"/>
  <c r="I2360" i="19"/>
  <c r="I2359" i="19"/>
  <c r="I2358" i="19"/>
  <c r="I2357" i="19"/>
  <c r="I2356" i="19"/>
  <c r="I2355" i="19"/>
  <c r="I2354" i="19"/>
  <c r="I2353" i="19"/>
  <c r="I2352" i="19"/>
  <c r="I2351" i="19"/>
  <c r="I2350" i="19"/>
  <c r="I2349" i="19"/>
  <c r="I2348" i="19"/>
  <c r="I2347" i="19"/>
  <c r="I2346" i="19"/>
  <c r="I2345" i="19"/>
  <c r="I2344" i="19"/>
  <c r="I2343" i="19"/>
  <c r="I2342" i="19"/>
  <c r="I2341" i="19"/>
  <c r="I2340" i="19"/>
  <c r="I2339" i="19"/>
  <c r="I2338" i="19"/>
  <c r="I2337" i="19"/>
  <c r="I2336" i="19"/>
  <c r="I2335" i="19"/>
  <c r="I2334" i="19"/>
  <c r="I2333" i="19"/>
  <c r="I2332" i="19"/>
  <c r="I2331" i="19"/>
  <c r="I2330" i="19"/>
  <c r="I2329" i="19"/>
  <c r="I2328" i="19"/>
  <c r="I2327" i="19"/>
  <c r="I2326" i="19"/>
  <c r="I2325" i="19"/>
  <c r="I2324" i="19"/>
  <c r="I2323" i="19"/>
  <c r="I2322" i="19"/>
  <c r="I2321" i="19"/>
  <c r="I2320" i="19"/>
  <c r="I2319" i="19"/>
  <c r="I2318" i="19"/>
  <c r="I2317" i="19"/>
  <c r="I2316" i="19"/>
  <c r="I2315" i="19"/>
  <c r="I2314" i="19"/>
  <c r="I2313" i="19"/>
  <c r="I2312" i="19"/>
  <c r="I2311" i="19"/>
  <c r="I2310" i="19"/>
  <c r="I2309" i="19"/>
  <c r="I2308" i="19"/>
  <c r="I2307" i="19"/>
  <c r="I2306" i="19"/>
  <c r="I2305" i="19"/>
  <c r="I2304" i="19"/>
  <c r="I2303" i="19"/>
  <c r="I2302" i="19"/>
  <c r="I2301" i="19"/>
  <c r="I2300" i="19"/>
  <c r="I2299" i="19"/>
  <c r="I2298" i="19"/>
  <c r="I2297" i="19"/>
  <c r="I2296" i="19"/>
  <c r="I2295" i="19"/>
  <c r="I2294" i="19"/>
  <c r="I2293" i="19"/>
  <c r="I2292" i="19"/>
  <c r="I2291" i="19"/>
  <c r="I2290" i="19"/>
  <c r="I2289" i="19"/>
  <c r="I2288" i="19"/>
  <c r="I2287" i="19"/>
  <c r="I2286" i="19"/>
  <c r="I2285" i="19"/>
  <c r="I2284" i="19"/>
  <c r="I2283" i="19"/>
  <c r="I2282" i="19"/>
  <c r="I2281" i="19"/>
  <c r="I2280" i="19"/>
  <c r="I2279" i="19"/>
  <c r="I2278" i="19"/>
  <c r="I2277" i="19"/>
  <c r="I2276" i="19"/>
  <c r="I2275" i="19"/>
  <c r="I2274" i="19"/>
  <c r="I2273" i="19"/>
  <c r="I2272" i="19"/>
  <c r="I2271" i="19"/>
  <c r="I2270" i="19"/>
  <c r="I2269" i="19"/>
  <c r="I2268" i="19"/>
  <c r="I2267" i="19"/>
  <c r="I2266" i="19"/>
  <c r="I2265" i="19"/>
  <c r="I2264" i="19"/>
  <c r="I2263" i="19"/>
  <c r="I2262" i="19"/>
  <c r="I2261" i="19"/>
  <c r="I2260" i="19"/>
  <c r="I2259" i="19"/>
  <c r="I2258" i="19"/>
  <c r="I2257" i="19"/>
  <c r="I2256" i="19"/>
  <c r="I2255" i="19"/>
  <c r="I2254" i="19"/>
  <c r="I2253" i="19"/>
  <c r="I2252" i="19"/>
  <c r="I2251" i="19"/>
  <c r="I2250" i="19"/>
  <c r="I2249" i="19"/>
  <c r="I2248" i="19"/>
  <c r="I2247" i="19"/>
  <c r="I2246" i="19"/>
  <c r="I2245" i="19"/>
  <c r="I2244" i="19"/>
  <c r="I2243" i="19"/>
  <c r="I2242" i="19"/>
  <c r="I2241" i="19"/>
  <c r="I2240" i="19"/>
  <c r="I2239" i="19"/>
  <c r="I2238" i="19"/>
  <c r="I2237" i="19"/>
  <c r="I2236" i="19"/>
  <c r="I2235" i="19"/>
  <c r="I2234" i="19"/>
  <c r="I2233" i="19"/>
  <c r="I2232" i="19"/>
  <c r="I2231" i="19"/>
  <c r="I2230" i="19"/>
  <c r="I2229" i="19"/>
  <c r="I2228" i="19"/>
  <c r="I2227" i="19"/>
  <c r="I2226" i="19"/>
  <c r="I2225" i="19"/>
  <c r="I2224" i="19"/>
  <c r="I2223" i="19"/>
  <c r="I2222" i="19"/>
  <c r="I2221" i="19"/>
  <c r="I2220" i="19"/>
  <c r="I2219" i="19"/>
  <c r="I2218" i="19"/>
  <c r="I2217" i="19"/>
  <c r="I2216" i="19"/>
  <c r="I2215" i="19"/>
  <c r="I2214" i="19"/>
  <c r="I2213" i="19"/>
  <c r="I2212" i="19"/>
  <c r="I2211" i="19"/>
  <c r="I2210" i="19"/>
  <c r="I2209" i="19"/>
  <c r="I2208" i="19"/>
  <c r="I2207" i="19"/>
  <c r="I2206" i="19"/>
  <c r="I2205" i="19"/>
  <c r="I2204" i="19"/>
  <c r="I2203" i="19"/>
  <c r="I2202" i="19"/>
  <c r="I2201" i="19"/>
  <c r="I2200" i="19"/>
  <c r="I2199" i="19"/>
  <c r="I2198" i="19"/>
  <c r="I2197" i="19"/>
  <c r="I2196" i="19"/>
  <c r="I2195" i="19"/>
  <c r="I2194" i="19"/>
  <c r="I2193" i="19"/>
  <c r="I2192" i="19"/>
  <c r="I2191" i="19"/>
  <c r="I2190" i="19"/>
  <c r="I2189" i="19"/>
  <c r="I2188" i="19"/>
  <c r="I2187" i="19"/>
  <c r="I2186" i="19"/>
  <c r="I2185" i="19"/>
  <c r="I2184" i="19"/>
  <c r="I2183" i="19"/>
  <c r="I2182" i="19"/>
  <c r="I2181" i="19"/>
  <c r="I2180" i="19"/>
  <c r="I2179" i="19"/>
  <c r="I2178" i="19"/>
  <c r="I2177" i="19"/>
  <c r="I2176" i="19"/>
  <c r="I2175" i="19"/>
  <c r="I2174" i="19"/>
  <c r="I2173" i="19"/>
  <c r="I2172" i="19"/>
  <c r="I2171" i="19"/>
  <c r="I2170" i="19"/>
  <c r="I2169" i="19"/>
  <c r="I2168" i="19"/>
  <c r="I2167" i="19"/>
  <c r="I2166" i="19"/>
  <c r="I2165" i="19"/>
  <c r="I2164" i="19"/>
  <c r="I2163" i="19"/>
  <c r="I2162" i="19"/>
  <c r="I2161" i="19"/>
  <c r="I2160" i="19"/>
  <c r="I2159" i="19"/>
  <c r="I2158" i="19"/>
  <c r="I2157" i="19"/>
  <c r="I2156" i="19"/>
  <c r="I2155" i="19"/>
  <c r="I2154" i="19"/>
  <c r="I2153" i="19"/>
  <c r="I2152" i="19"/>
  <c r="I2151" i="19"/>
  <c r="I2150" i="19"/>
  <c r="I2149" i="19"/>
  <c r="I2148" i="19"/>
  <c r="I2147" i="19"/>
  <c r="I2146" i="19"/>
  <c r="I2145" i="19"/>
  <c r="I2144" i="19"/>
  <c r="I2143" i="19"/>
  <c r="I2142" i="19"/>
  <c r="I2141" i="19"/>
  <c r="I2140" i="19"/>
  <c r="I2139" i="19"/>
  <c r="I2138" i="19"/>
  <c r="I2137" i="19"/>
  <c r="I2136" i="19"/>
  <c r="I2135" i="19"/>
  <c r="I2134" i="19"/>
  <c r="I2133" i="19"/>
  <c r="I2132" i="19"/>
  <c r="I2131" i="19"/>
  <c r="I2130" i="19"/>
  <c r="I2129" i="19"/>
  <c r="I2128" i="19"/>
  <c r="I2127" i="19"/>
  <c r="I2126" i="19"/>
  <c r="I2125" i="19"/>
  <c r="I2124" i="19"/>
  <c r="I2123" i="19"/>
  <c r="I2122" i="19"/>
  <c r="I2121" i="19"/>
  <c r="I2120" i="19"/>
  <c r="I2119" i="19"/>
  <c r="I2118" i="19"/>
  <c r="I2117" i="19"/>
  <c r="I2116" i="19"/>
  <c r="I2115" i="19"/>
  <c r="I2114" i="19"/>
  <c r="I2113" i="19"/>
  <c r="I2112" i="19"/>
  <c r="I2111" i="19"/>
  <c r="I2110" i="19"/>
  <c r="I2109" i="19"/>
  <c r="I2108" i="19"/>
  <c r="I2107" i="19"/>
  <c r="I2106" i="19"/>
  <c r="I2105" i="19"/>
  <c r="I2104" i="19"/>
  <c r="I2103" i="19"/>
  <c r="I2102" i="19"/>
  <c r="I2101" i="19"/>
  <c r="I2100" i="19"/>
  <c r="I2099" i="19"/>
  <c r="I2098" i="19"/>
  <c r="I2097" i="19"/>
  <c r="I2096" i="19"/>
  <c r="I2095" i="19"/>
  <c r="I2094" i="19"/>
  <c r="I2093" i="19"/>
  <c r="I2092" i="19"/>
  <c r="I2091" i="19"/>
  <c r="I2090" i="19"/>
  <c r="I2089" i="19"/>
  <c r="I2088" i="19"/>
  <c r="I2087" i="19"/>
  <c r="I2086" i="19"/>
  <c r="I2085" i="19"/>
  <c r="I2084" i="19"/>
  <c r="I2083" i="19"/>
  <c r="I2082" i="19"/>
  <c r="I2081" i="19"/>
  <c r="I2080" i="19"/>
  <c r="I2079" i="19"/>
  <c r="I2078" i="19"/>
  <c r="I2077" i="19"/>
  <c r="I2076" i="19"/>
  <c r="I2075" i="19"/>
  <c r="I2074" i="19"/>
  <c r="I2073" i="19"/>
  <c r="I2072" i="19"/>
  <c r="I2071" i="19"/>
  <c r="I2070" i="19"/>
  <c r="I2069" i="19"/>
  <c r="I2068" i="19"/>
  <c r="I2067" i="19"/>
  <c r="I2066" i="19"/>
  <c r="I2065" i="19"/>
  <c r="I2064" i="19"/>
  <c r="I2063" i="19"/>
  <c r="I2062" i="19"/>
  <c r="I2061" i="19"/>
  <c r="I2060" i="19"/>
  <c r="I2059" i="19"/>
  <c r="I2058" i="19"/>
  <c r="I2057" i="19"/>
  <c r="I2056" i="19"/>
  <c r="I2055" i="19"/>
  <c r="I2054" i="19"/>
  <c r="I2053" i="19"/>
  <c r="I2052" i="19"/>
  <c r="I2051" i="19"/>
  <c r="I2050" i="19"/>
  <c r="I2049" i="19"/>
  <c r="I2048" i="19"/>
  <c r="I2047" i="19"/>
  <c r="I2046" i="19"/>
  <c r="I2045" i="19"/>
  <c r="I2044" i="19"/>
  <c r="I2043" i="19"/>
  <c r="I2042" i="19"/>
  <c r="I2041" i="19"/>
  <c r="I2040" i="19"/>
  <c r="I2039" i="19"/>
  <c r="I2038" i="19"/>
  <c r="I2037" i="19"/>
  <c r="I2036" i="19"/>
  <c r="I2035" i="19"/>
  <c r="I2034" i="19"/>
  <c r="I2033" i="19"/>
  <c r="I2032" i="19"/>
  <c r="I2031" i="19"/>
  <c r="I2030" i="19"/>
  <c r="I2029" i="19"/>
  <c r="I2028" i="19"/>
  <c r="I2027" i="19"/>
  <c r="I2026" i="19"/>
  <c r="I2025" i="19"/>
  <c r="I2024" i="19"/>
  <c r="I2023" i="19"/>
  <c r="I2022" i="19"/>
  <c r="I2021" i="19"/>
  <c r="I2020" i="19"/>
  <c r="I2019" i="19"/>
  <c r="I2018" i="19"/>
  <c r="I2017" i="19"/>
  <c r="I2016" i="19"/>
  <c r="I2015" i="19"/>
  <c r="I2014" i="19"/>
  <c r="I2013" i="19"/>
  <c r="I2012" i="19"/>
  <c r="I2011" i="19"/>
  <c r="I2010" i="19"/>
  <c r="I2009" i="19"/>
  <c r="I2008" i="19"/>
  <c r="I2007" i="19"/>
  <c r="I2006" i="19"/>
  <c r="I2005" i="19"/>
  <c r="I2004" i="19"/>
  <c r="I2003" i="19"/>
  <c r="I2002" i="19"/>
  <c r="I2001" i="19"/>
  <c r="I2000" i="19"/>
  <c r="I1999" i="19"/>
  <c r="I1998" i="19"/>
  <c r="I1997" i="19"/>
  <c r="I1996" i="19"/>
  <c r="I1995" i="19"/>
  <c r="I1994" i="19"/>
  <c r="I1993" i="19"/>
  <c r="I1992" i="19"/>
  <c r="I1991" i="19"/>
  <c r="I1990" i="19"/>
  <c r="I1989" i="19"/>
  <c r="I1988" i="19"/>
  <c r="I1987" i="19"/>
  <c r="I1986" i="19"/>
  <c r="I1985" i="19"/>
  <c r="I1984" i="19"/>
  <c r="I1983" i="19"/>
  <c r="I1982" i="19"/>
  <c r="I1981" i="19"/>
  <c r="I1980" i="19"/>
  <c r="I1979" i="19"/>
  <c r="I1978" i="19"/>
  <c r="I1977" i="19"/>
  <c r="I1976" i="19"/>
  <c r="I1975" i="19"/>
  <c r="I1974" i="19"/>
  <c r="I1973" i="19"/>
  <c r="I1972" i="19"/>
  <c r="I1971" i="19"/>
  <c r="I1970" i="19"/>
  <c r="I1969" i="19"/>
  <c r="I1968" i="19"/>
  <c r="I1967" i="19"/>
  <c r="I1966" i="19"/>
  <c r="I1965" i="19"/>
  <c r="I1964" i="19"/>
  <c r="I1963" i="19"/>
  <c r="I1962" i="19"/>
  <c r="I1961" i="19"/>
  <c r="I1960" i="19"/>
  <c r="I1959" i="19"/>
  <c r="I1958" i="19"/>
  <c r="I1957" i="19"/>
  <c r="I1956" i="19"/>
  <c r="I1955" i="19"/>
  <c r="I1954" i="19"/>
  <c r="I1953" i="19"/>
  <c r="I1952" i="19"/>
  <c r="I1951" i="19"/>
  <c r="I1950" i="19"/>
  <c r="I1949" i="19"/>
  <c r="I1948" i="19"/>
  <c r="I1947" i="19"/>
  <c r="I1946" i="19"/>
  <c r="I1945" i="19"/>
  <c r="I1944" i="19"/>
  <c r="I1943" i="19"/>
  <c r="I1942" i="19"/>
  <c r="I1941" i="19"/>
  <c r="I1940" i="19"/>
  <c r="I1939" i="19"/>
  <c r="I1938" i="19"/>
  <c r="I1937" i="19"/>
  <c r="I1936" i="19"/>
  <c r="I1935" i="19"/>
  <c r="I1934" i="19"/>
  <c r="I1933" i="19"/>
  <c r="I1932" i="19"/>
  <c r="I1931" i="19"/>
  <c r="I1930" i="19"/>
  <c r="I1929" i="19"/>
  <c r="I1928" i="19"/>
  <c r="I1927" i="19"/>
  <c r="I1926" i="19"/>
  <c r="I1925" i="19"/>
  <c r="I1924" i="19"/>
  <c r="I1923" i="19"/>
  <c r="I1922" i="19"/>
  <c r="I1921" i="19"/>
  <c r="I1920" i="19"/>
  <c r="I1919" i="19"/>
  <c r="I1918" i="19"/>
  <c r="I1917" i="19"/>
  <c r="I1916" i="19"/>
  <c r="I1915" i="19"/>
  <c r="I1914" i="19"/>
  <c r="I1913" i="19"/>
  <c r="I1912" i="19"/>
  <c r="I1911" i="19"/>
  <c r="I1910" i="19"/>
  <c r="I1909" i="19"/>
  <c r="I1908" i="19"/>
  <c r="I1907" i="19"/>
  <c r="I1906" i="19"/>
  <c r="I1905" i="19"/>
  <c r="I1904" i="19"/>
  <c r="I1903" i="19"/>
  <c r="I1902" i="19"/>
  <c r="I1901" i="19"/>
  <c r="I1900" i="19"/>
  <c r="I1899" i="19"/>
  <c r="I1898" i="19"/>
  <c r="I1897" i="19"/>
  <c r="I1896" i="19"/>
  <c r="I1895" i="19"/>
  <c r="I1894" i="19"/>
  <c r="I1893" i="19"/>
  <c r="I1892" i="19"/>
  <c r="I1891" i="19"/>
  <c r="I1890" i="19"/>
  <c r="I1889" i="19"/>
  <c r="I1888" i="19"/>
  <c r="I1887" i="19"/>
  <c r="I1886" i="19"/>
  <c r="I1885" i="19"/>
  <c r="I1884" i="19"/>
  <c r="I1883" i="19"/>
  <c r="I1882" i="19"/>
  <c r="I1881" i="19"/>
  <c r="I1880" i="19"/>
  <c r="I1879" i="19"/>
  <c r="I1878" i="19"/>
  <c r="I1877" i="19"/>
  <c r="I1876" i="19"/>
  <c r="I1875" i="19"/>
  <c r="I1874" i="19"/>
  <c r="I1873" i="19"/>
  <c r="I1872" i="19"/>
  <c r="I1871" i="19"/>
  <c r="I1870" i="19"/>
  <c r="I1869" i="19"/>
  <c r="I1868" i="19"/>
  <c r="I1867" i="19"/>
  <c r="I1866" i="19"/>
  <c r="I1865" i="19"/>
  <c r="I1864" i="19"/>
  <c r="I1863" i="19"/>
  <c r="I1862" i="19"/>
  <c r="I1861" i="19"/>
  <c r="I1860" i="19"/>
  <c r="I1859" i="19"/>
  <c r="I1858" i="19"/>
  <c r="I1857" i="19"/>
  <c r="I1856" i="19"/>
  <c r="I1855" i="19"/>
  <c r="I1854" i="19"/>
  <c r="I1853" i="19"/>
  <c r="I1852" i="19"/>
  <c r="I1851" i="19"/>
  <c r="I1850" i="19"/>
  <c r="I1849" i="19"/>
  <c r="I1848" i="19"/>
  <c r="I1847" i="19"/>
  <c r="I1846" i="19"/>
  <c r="I1845" i="19"/>
  <c r="I1844" i="19"/>
  <c r="I1843" i="19"/>
  <c r="I1842" i="19"/>
  <c r="I1841" i="19"/>
  <c r="I1840" i="19"/>
  <c r="I1839" i="19"/>
  <c r="I1838" i="19"/>
  <c r="I1837" i="19"/>
  <c r="I1836" i="19"/>
  <c r="I1835" i="19"/>
  <c r="I1834" i="19"/>
  <c r="I1833" i="19"/>
  <c r="I1832" i="19"/>
  <c r="I1831" i="19"/>
  <c r="I1830" i="19"/>
  <c r="I1829" i="19"/>
  <c r="I1828" i="19"/>
  <c r="I1827" i="19"/>
  <c r="I1826" i="19"/>
  <c r="I1825" i="19"/>
  <c r="I1824" i="19"/>
  <c r="I1823" i="19"/>
  <c r="I1822" i="19"/>
  <c r="I1821" i="19"/>
  <c r="I1820" i="19"/>
  <c r="I1819" i="19"/>
  <c r="I1818" i="19"/>
  <c r="I1817" i="19"/>
  <c r="I1816" i="19"/>
  <c r="I1815" i="19"/>
  <c r="I1814" i="19"/>
  <c r="I1813" i="19"/>
  <c r="I1812" i="19"/>
  <c r="I1811" i="19"/>
  <c r="I1810" i="19"/>
  <c r="I1809" i="19"/>
  <c r="I1808" i="19"/>
  <c r="I1807" i="19"/>
  <c r="I1806" i="19"/>
  <c r="I1805" i="19"/>
  <c r="I1804" i="19"/>
  <c r="I1803" i="19"/>
  <c r="I1802" i="19"/>
  <c r="I1801" i="19"/>
  <c r="I1800" i="19"/>
  <c r="I1799" i="19"/>
  <c r="I1798" i="19"/>
  <c r="I1797" i="19"/>
  <c r="I1796" i="19"/>
  <c r="I1795" i="19"/>
  <c r="I1794" i="19"/>
  <c r="I1793" i="19"/>
  <c r="I1792" i="19"/>
  <c r="I1791" i="19"/>
  <c r="I1790" i="19"/>
  <c r="I1789" i="19"/>
  <c r="I1788" i="19"/>
  <c r="I1787" i="19"/>
  <c r="I1786" i="19"/>
  <c r="I1785" i="19"/>
  <c r="I1784" i="19"/>
  <c r="I1783" i="19"/>
  <c r="I1782" i="19"/>
  <c r="I1781" i="19"/>
  <c r="I1780" i="19"/>
  <c r="I1779" i="19"/>
  <c r="I1778" i="19"/>
  <c r="I1777" i="19"/>
  <c r="I1776" i="19"/>
  <c r="I1775" i="19"/>
  <c r="I1774" i="19"/>
  <c r="I1773" i="19"/>
  <c r="I1772" i="19"/>
  <c r="I1771" i="19"/>
  <c r="I1770" i="19"/>
  <c r="I1769" i="19"/>
  <c r="I1768" i="19"/>
  <c r="I1767" i="19"/>
  <c r="I1766" i="19"/>
  <c r="I1765" i="19"/>
  <c r="I1764" i="19"/>
  <c r="I1763" i="19"/>
  <c r="I1762" i="19"/>
  <c r="I1761" i="19"/>
  <c r="I1760" i="19"/>
  <c r="I1759" i="19"/>
  <c r="I1758" i="19"/>
  <c r="I1757" i="19"/>
  <c r="I1756" i="19"/>
  <c r="I1755" i="19"/>
  <c r="I1754" i="19"/>
  <c r="I1753" i="19"/>
  <c r="I1752" i="19"/>
  <c r="I1751" i="19"/>
  <c r="I1750" i="19"/>
  <c r="I1749" i="19"/>
  <c r="I1748" i="19"/>
  <c r="I1747" i="19"/>
  <c r="I1746" i="19"/>
  <c r="I1745" i="19"/>
  <c r="I1744" i="19"/>
  <c r="I1743" i="19"/>
  <c r="I1742" i="19"/>
  <c r="I1741" i="19"/>
  <c r="I1740" i="19"/>
  <c r="I1739" i="19"/>
  <c r="I1738" i="19"/>
  <c r="I1737" i="19"/>
  <c r="I1736" i="19"/>
  <c r="I1735" i="19"/>
  <c r="I1734" i="19"/>
  <c r="I1733" i="19"/>
  <c r="I1732" i="19"/>
  <c r="I1731" i="19"/>
  <c r="I1730" i="19"/>
  <c r="I1729" i="19"/>
  <c r="I1728" i="19"/>
  <c r="I1727" i="19"/>
  <c r="I1726" i="19"/>
  <c r="I1725" i="19"/>
  <c r="I1724" i="19"/>
  <c r="I1723" i="19"/>
  <c r="I1722" i="19"/>
  <c r="I1721" i="19"/>
  <c r="I1720" i="19"/>
  <c r="I1719" i="19"/>
  <c r="I1718" i="19"/>
  <c r="I1717" i="19"/>
  <c r="I1716" i="19"/>
  <c r="I1715" i="19"/>
  <c r="I1714" i="19"/>
  <c r="I1713" i="19"/>
  <c r="I1712" i="19"/>
  <c r="I1711" i="19"/>
  <c r="I1710" i="19"/>
  <c r="I1709" i="19"/>
  <c r="I1708" i="19"/>
  <c r="I1707" i="19"/>
  <c r="I1706" i="19"/>
  <c r="I1705" i="19"/>
  <c r="I1704" i="19"/>
  <c r="I1703" i="19"/>
  <c r="I1702" i="19"/>
  <c r="I1701" i="19"/>
  <c r="I1700" i="19"/>
  <c r="I1699" i="19"/>
  <c r="I1698" i="19"/>
  <c r="I1697" i="19"/>
  <c r="I1696" i="19"/>
  <c r="I1695" i="19"/>
  <c r="I1694" i="19"/>
  <c r="I1693" i="19"/>
  <c r="I1692" i="19"/>
  <c r="I1691" i="19"/>
  <c r="I1690" i="19"/>
  <c r="I1689" i="19"/>
  <c r="I1688" i="19"/>
  <c r="I1687" i="19"/>
  <c r="I1686" i="19"/>
  <c r="I1685" i="19"/>
  <c r="I1684" i="19"/>
  <c r="I1683" i="19"/>
  <c r="I1682" i="19"/>
  <c r="I1681" i="19"/>
  <c r="I1680" i="19"/>
  <c r="I1679" i="19"/>
  <c r="I1678" i="19"/>
  <c r="I1677" i="19"/>
  <c r="I1676" i="19"/>
  <c r="I1675" i="19"/>
  <c r="I1674" i="19"/>
  <c r="I1673" i="19"/>
  <c r="I1672" i="19"/>
  <c r="I1671" i="19"/>
  <c r="I1670" i="19"/>
  <c r="I1669" i="19"/>
  <c r="I1668" i="19"/>
  <c r="I1667" i="19"/>
  <c r="I1666" i="19"/>
  <c r="I1665" i="19"/>
  <c r="I1664" i="19"/>
  <c r="I1663" i="19"/>
  <c r="I1662" i="19"/>
  <c r="I1661" i="19"/>
  <c r="I1660" i="19"/>
  <c r="I1659" i="19"/>
  <c r="I1658" i="19"/>
  <c r="I1657" i="19"/>
  <c r="I1656" i="19"/>
  <c r="I1655" i="19"/>
  <c r="I1654" i="19"/>
  <c r="I1653" i="19"/>
  <c r="I1652" i="19"/>
  <c r="I1651" i="19"/>
  <c r="I1650" i="19"/>
  <c r="I1649" i="19"/>
  <c r="I1648" i="19"/>
  <c r="I1647" i="19"/>
  <c r="I1646" i="19"/>
  <c r="I1645" i="19"/>
  <c r="I1644" i="19"/>
  <c r="I1643" i="19"/>
  <c r="I1642" i="19"/>
  <c r="I1641" i="19"/>
  <c r="I1640" i="19"/>
  <c r="I1639" i="19"/>
  <c r="I1638" i="19"/>
  <c r="I1637" i="19"/>
  <c r="I1636" i="19"/>
  <c r="I1635" i="19"/>
  <c r="I1634" i="19"/>
  <c r="I1633" i="19"/>
  <c r="I1632" i="19"/>
  <c r="I1631" i="19"/>
  <c r="I1630" i="19"/>
  <c r="I1629" i="19"/>
  <c r="I1628" i="19"/>
  <c r="I1627" i="19"/>
  <c r="I1626" i="19"/>
  <c r="I1625" i="19"/>
  <c r="I1624" i="19"/>
  <c r="I1623" i="19"/>
  <c r="I1622" i="19"/>
  <c r="I1621" i="19"/>
  <c r="I1620" i="19"/>
  <c r="I1619" i="19"/>
  <c r="I1618" i="19"/>
  <c r="I1617" i="19"/>
  <c r="I1616" i="19"/>
  <c r="I1615" i="19"/>
  <c r="I1614" i="19"/>
  <c r="I1613" i="19"/>
  <c r="I1612" i="19"/>
  <c r="I1611" i="19"/>
  <c r="I1610" i="19"/>
  <c r="I1609" i="19"/>
  <c r="I1608" i="19"/>
  <c r="I1607" i="19"/>
  <c r="I1606" i="19"/>
  <c r="I1605" i="19"/>
  <c r="I1604" i="19"/>
  <c r="I1603" i="19"/>
  <c r="I1602" i="19"/>
  <c r="I1601" i="19"/>
  <c r="I1600" i="19"/>
  <c r="I1599" i="19"/>
  <c r="I1598" i="19"/>
  <c r="I1597" i="19"/>
  <c r="I1596" i="19"/>
  <c r="I1595" i="19"/>
  <c r="I1594" i="19"/>
  <c r="I1593" i="19"/>
  <c r="I1592" i="19"/>
  <c r="I1591" i="19"/>
  <c r="I1590" i="19"/>
  <c r="I1589" i="19"/>
  <c r="I1588" i="19"/>
  <c r="I1587" i="19"/>
  <c r="I1586" i="19"/>
  <c r="I1585" i="19"/>
  <c r="I1584" i="19"/>
  <c r="I1583" i="19"/>
  <c r="I1582" i="19"/>
  <c r="I1581" i="19"/>
  <c r="I1580" i="19"/>
  <c r="I1579" i="19"/>
  <c r="I1578" i="19"/>
  <c r="I1577" i="19"/>
  <c r="I1576" i="19"/>
  <c r="I1575" i="19"/>
  <c r="I1574" i="19"/>
  <c r="I1573" i="19"/>
  <c r="I1572" i="19"/>
  <c r="I1571" i="19"/>
  <c r="I1570" i="19"/>
  <c r="I1569" i="19"/>
  <c r="I1568" i="19"/>
  <c r="I1567" i="19"/>
  <c r="I1566" i="19"/>
  <c r="I1565" i="19"/>
  <c r="I1564" i="19"/>
  <c r="I1563" i="19"/>
  <c r="I1562" i="19"/>
  <c r="I1561" i="19"/>
  <c r="I1560" i="19"/>
  <c r="I1559" i="19"/>
  <c r="I1558" i="19"/>
  <c r="I1557" i="19"/>
  <c r="I1556" i="19"/>
  <c r="I1555" i="19"/>
  <c r="I1554" i="19"/>
  <c r="I1553" i="19"/>
  <c r="I1552" i="19"/>
  <c r="I1551" i="19"/>
  <c r="I1550" i="19"/>
  <c r="I1549" i="19"/>
  <c r="I1548" i="19"/>
  <c r="I1547" i="19"/>
  <c r="I1546" i="19"/>
  <c r="I1545" i="19"/>
  <c r="I1544" i="19"/>
  <c r="I1543" i="19"/>
  <c r="I1542" i="19"/>
  <c r="I1541" i="19"/>
  <c r="I1540" i="19"/>
  <c r="I1539" i="19"/>
  <c r="I1538" i="19"/>
  <c r="I1537" i="19"/>
  <c r="I1536" i="19"/>
  <c r="I1535" i="19"/>
  <c r="I1534" i="19"/>
  <c r="I1533" i="19"/>
  <c r="I1532" i="19"/>
  <c r="I1531" i="19"/>
  <c r="I1530" i="19"/>
  <c r="I1529" i="19"/>
  <c r="I1528" i="19"/>
  <c r="I1527" i="19"/>
  <c r="I1526" i="19"/>
  <c r="I1525" i="19"/>
  <c r="I1524" i="19"/>
  <c r="I1523" i="19"/>
  <c r="I1522" i="19"/>
  <c r="I1521" i="19"/>
  <c r="I1520" i="19"/>
  <c r="I1519" i="19"/>
  <c r="I1518" i="19"/>
  <c r="I1517" i="19"/>
  <c r="I1516" i="19"/>
  <c r="I1515" i="19"/>
  <c r="I1514" i="19"/>
  <c r="I1513" i="19"/>
  <c r="I1512" i="19"/>
  <c r="I1511" i="19"/>
  <c r="I1510" i="19"/>
  <c r="I1509" i="19"/>
  <c r="I1508" i="19"/>
  <c r="I1507" i="19"/>
  <c r="I1506" i="19"/>
  <c r="I1505" i="19"/>
  <c r="I1504" i="19"/>
  <c r="I1503" i="19"/>
  <c r="I1502" i="19"/>
  <c r="I1501" i="19"/>
  <c r="I1500" i="19"/>
  <c r="I1499" i="19"/>
  <c r="I1498" i="19"/>
  <c r="I1497" i="19"/>
  <c r="I1496" i="19"/>
  <c r="I1495" i="19"/>
  <c r="I1494" i="19"/>
  <c r="I1493" i="19"/>
  <c r="I1492" i="19"/>
  <c r="I1491" i="19"/>
  <c r="I1490" i="19"/>
  <c r="I1489" i="19"/>
  <c r="I1488" i="19"/>
  <c r="I1487" i="19"/>
  <c r="I1486" i="19"/>
  <c r="I1485" i="19"/>
  <c r="I1484" i="19"/>
  <c r="I1483" i="19"/>
  <c r="I1482" i="19"/>
  <c r="I1481" i="19"/>
  <c r="I1480" i="19"/>
  <c r="I1479" i="19"/>
  <c r="I1478" i="19"/>
  <c r="I1477" i="19"/>
  <c r="I1476" i="19"/>
  <c r="I1475" i="19"/>
  <c r="I1474" i="19"/>
  <c r="I1473" i="19"/>
  <c r="I1472" i="19"/>
  <c r="I1471" i="19"/>
  <c r="I1470" i="19"/>
  <c r="I1469" i="19"/>
  <c r="I1468" i="19"/>
  <c r="I1467" i="19"/>
  <c r="I1466" i="19"/>
  <c r="I1465" i="19"/>
  <c r="I1464" i="19"/>
  <c r="I1463" i="19"/>
  <c r="I1462" i="19"/>
  <c r="I1461" i="19"/>
  <c r="I1460" i="19"/>
  <c r="I1459" i="19"/>
  <c r="I1458" i="19"/>
  <c r="I1457" i="19"/>
  <c r="I1456" i="19"/>
  <c r="I1455" i="19"/>
  <c r="I1454" i="19"/>
  <c r="I1453" i="19"/>
  <c r="I1452" i="19"/>
  <c r="I1451" i="19"/>
  <c r="I1450" i="19"/>
  <c r="I1449" i="19"/>
  <c r="I1448" i="19"/>
  <c r="I1447" i="19"/>
  <c r="I1446" i="19"/>
  <c r="I1445" i="19"/>
  <c r="I1444" i="19"/>
  <c r="I1443" i="19"/>
  <c r="I1442" i="19"/>
  <c r="I1441" i="19"/>
  <c r="I1440" i="19"/>
  <c r="I1439" i="19"/>
  <c r="I1438" i="19"/>
  <c r="I1437" i="19"/>
  <c r="I1436" i="19"/>
  <c r="I1435" i="19"/>
  <c r="I1434" i="19"/>
  <c r="I1433" i="19"/>
  <c r="I1432" i="19"/>
  <c r="I1431" i="19"/>
  <c r="I1430" i="19"/>
  <c r="I1429" i="19"/>
  <c r="I1428" i="19"/>
  <c r="I1427" i="19"/>
  <c r="I1426" i="19"/>
  <c r="I1425" i="19"/>
  <c r="I1424" i="19"/>
  <c r="I1423" i="19"/>
  <c r="I1422" i="19"/>
  <c r="I1421" i="19"/>
  <c r="I1420" i="19"/>
  <c r="I1419" i="19"/>
  <c r="I1418" i="19"/>
  <c r="I1417" i="19"/>
  <c r="I1416" i="19"/>
  <c r="I1415" i="19"/>
  <c r="I1414" i="19"/>
  <c r="I1413" i="19"/>
  <c r="I1412" i="19"/>
  <c r="I1411" i="19"/>
  <c r="I1410" i="19"/>
  <c r="I1409" i="19"/>
  <c r="I1408" i="19"/>
  <c r="I1407" i="19"/>
  <c r="I1406" i="19"/>
  <c r="I1405" i="19"/>
  <c r="I1404" i="19"/>
  <c r="I1403" i="19"/>
  <c r="I1402" i="19"/>
  <c r="I1401" i="19"/>
  <c r="I1400" i="19"/>
  <c r="I1399" i="19"/>
  <c r="I1398" i="19"/>
  <c r="I1397" i="19"/>
  <c r="I1396" i="19"/>
  <c r="I1395" i="19"/>
  <c r="I1394" i="19"/>
  <c r="I1393" i="19"/>
  <c r="I1392" i="19"/>
  <c r="I1391" i="19"/>
  <c r="I1390" i="19"/>
  <c r="I1389" i="19"/>
  <c r="I1388" i="19"/>
  <c r="I1387" i="19"/>
  <c r="I1386" i="19"/>
  <c r="I1385" i="19"/>
  <c r="I1384" i="19"/>
  <c r="I1383" i="19"/>
  <c r="I1382" i="19"/>
  <c r="I1381" i="19"/>
  <c r="I1380" i="19"/>
  <c r="I1379" i="19"/>
  <c r="I1378" i="19"/>
  <c r="I1377" i="19"/>
  <c r="I1376" i="19"/>
  <c r="I1375" i="19"/>
  <c r="I1374" i="19"/>
  <c r="I1373" i="19"/>
  <c r="I1372" i="19"/>
  <c r="I1371" i="19"/>
  <c r="I1370" i="19"/>
  <c r="I1369" i="19"/>
  <c r="I1368" i="19"/>
  <c r="I1367" i="19"/>
  <c r="I1366" i="19"/>
  <c r="I1365" i="19"/>
  <c r="I1364" i="19"/>
  <c r="I1363" i="19"/>
  <c r="I1362" i="19"/>
  <c r="I1361" i="19"/>
  <c r="I1360" i="19"/>
  <c r="I1359" i="19"/>
  <c r="I1358" i="19"/>
  <c r="I1357" i="19"/>
  <c r="I1356" i="19"/>
  <c r="I1355" i="19"/>
  <c r="I1354" i="19"/>
  <c r="I1353" i="19"/>
  <c r="I1352" i="19"/>
  <c r="I1351" i="19"/>
  <c r="I1350" i="19"/>
  <c r="I1349" i="19"/>
  <c r="I1348" i="19"/>
  <c r="I1347" i="19"/>
  <c r="I1346" i="19"/>
  <c r="I1345" i="19"/>
  <c r="I1344" i="19"/>
  <c r="I1343" i="19"/>
  <c r="I1342" i="19"/>
  <c r="I1341" i="19"/>
  <c r="I1340" i="19"/>
  <c r="I1339" i="19"/>
  <c r="I1338" i="19"/>
  <c r="I1337" i="19"/>
  <c r="I1336" i="19"/>
  <c r="I1335" i="19"/>
  <c r="I1334" i="19"/>
  <c r="I1333" i="19"/>
  <c r="I1332" i="19"/>
  <c r="I1331" i="19"/>
  <c r="I1330" i="19"/>
  <c r="I1329" i="19"/>
  <c r="I1328" i="19"/>
  <c r="I1327" i="19"/>
  <c r="I1326" i="19"/>
  <c r="I1325" i="19"/>
  <c r="I1324" i="19"/>
  <c r="I1323" i="19"/>
  <c r="I1322" i="19"/>
  <c r="I1321" i="19"/>
  <c r="I1320" i="19"/>
  <c r="I1319" i="19"/>
  <c r="I1318" i="19"/>
  <c r="I1317" i="19"/>
  <c r="I1316" i="19"/>
  <c r="I1315" i="19"/>
  <c r="I1314" i="19"/>
  <c r="I1313" i="19"/>
  <c r="I1312" i="19"/>
  <c r="I1311" i="19"/>
  <c r="I1310" i="19"/>
  <c r="I1309" i="19"/>
  <c r="I1308" i="19"/>
  <c r="I1307" i="19"/>
  <c r="I1306" i="19"/>
  <c r="I1305" i="19"/>
  <c r="I1304" i="19"/>
  <c r="I1303" i="19"/>
  <c r="I1302" i="19"/>
  <c r="I1301" i="19"/>
  <c r="I1300" i="19"/>
  <c r="I1299" i="19"/>
  <c r="I1298" i="19"/>
  <c r="I1297" i="19"/>
  <c r="I1296" i="19"/>
  <c r="I1295" i="19"/>
  <c r="I1294" i="19"/>
  <c r="I1293" i="19"/>
  <c r="I1292" i="19"/>
  <c r="I1291" i="19"/>
  <c r="I1290" i="19"/>
  <c r="I1289" i="19"/>
  <c r="I1288" i="19"/>
  <c r="I1287" i="19"/>
  <c r="I1286" i="19"/>
  <c r="I1285" i="19"/>
  <c r="I1284" i="19"/>
  <c r="I1283" i="19"/>
  <c r="I1282" i="19"/>
  <c r="I1281" i="19"/>
  <c r="I1280" i="19"/>
  <c r="I1279" i="19"/>
  <c r="I1278" i="19"/>
  <c r="I1277" i="19"/>
  <c r="I1276" i="19"/>
  <c r="I1275" i="19"/>
  <c r="I1274" i="19"/>
  <c r="I1273" i="19"/>
  <c r="I1272" i="19"/>
  <c r="I1271" i="19"/>
  <c r="I1270" i="19"/>
  <c r="I1269" i="19"/>
  <c r="I1268" i="19"/>
  <c r="I1267" i="19"/>
  <c r="I1266" i="19"/>
  <c r="I1265" i="19"/>
  <c r="I1264" i="19"/>
  <c r="I1263" i="19"/>
  <c r="I1262" i="19"/>
  <c r="I1261" i="19"/>
  <c r="I1260" i="19"/>
  <c r="I1259" i="19"/>
  <c r="I1258" i="19"/>
  <c r="I1257" i="19"/>
  <c r="I1256" i="19"/>
  <c r="I1255" i="19"/>
  <c r="I1254" i="19"/>
  <c r="I1253" i="19"/>
  <c r="I1252" i="19"/>
  <c r="I1251" i="19"/>
  <c r="I1250" i="19"/>
  <c r="I1249" i="19"/>
  <c r="I1248" i="19"/>
  <c r="I1247" i="19"/>
  <c r="I1246" i="19"/>
  <c r="I1245" i="19"/>
  <c r="I1244" i="19"/>
  <c r="I1243" i="19"/>
  <c r="I1242" i="19"/>
  <c r="I1241" i="19"/>
  <c r="I1240" i="19"/>
  <c r="I1239" i="19"/>
  <c r="I1238" i="19"/>
  <c r="I1237" i="19"/>
  <c r="I1236" i="19"/>
  <c r="I1235" i="19"/>
  <c r="I1234" i="19"/>
  <c r="I1233" i="19"/>
  <c r="I1232" i="19"/>
  <c r="I1231" i="19"/>
  <c r="I1230" i="19"/>
  <c r="I1229" i="19"/>
  <c r="I1228" i="19"/>
  <c r="I1227" i="19"/>
  <c r="I1226" i="19"/>
  <c r="I1225" i="19"/>
  <c r="I1224" i="19"/>
  <c r="I1223" i="19"/>
  <c r="I1222" i="19"/>
  <c r="I1221" i="19"/>
  <c r="I1220" i="19"/>
  <c r="I1219" i="19"/>
  <c r="I1218" i="19"/>
  <c r="I1217" i="19"/>
  <c r="I1216" i="19"/>
  <c r="I1215" i="19"/>
  <c r="I1214" i="19"/>
  <c r="I1213" i="19"/>
  <c r="I1212" i="19"/>
  <c r="I1211" i="19"/>
  <c r="I1210" i="19"/>
  <c r="I1209" i="19"/>
  <c r="I1208" i="19"/>
  <c r="I1207" i="19"/>
  <c r="I1206" i="19"/>
  <c r="I1205" i="19"/>
  <c r="I1204" i="19"/>
  <c r="I1203" i="19"/>
  <c r="I1202" i="19"/>
  <c r="I1201" i="19"/>
  <c r="I1200" i="19"/>
  <c r="I1199" i="19"/>
  <c r="I1198" i="19"/>
  <c r="I1197" i="19"/>
  <c r="I1196" i="19"/>
  <c r="I1195" i="19"/>
  <c r="I1194" i="19"/>
  <c r="I1193" i="19"/>
  <c r="I1192" i="19"/>
  <c r="I1191" i="19"/>
  <c r="I1190" i="19"/>
  <c r="I1189" i="19"/>
  <c r="I1188" i="19"/>
  <c r="I1187" i="19"/>
  <c r="I1186" i="19"/>
  <c r="I1185" i="19"/>
  <c r="I1184" i="19"/>
  <c r="I1183" i="19"/>
  <c r="I1182" i="19"/>
  <c r="I1181" i="19"/>
  <c r="I1180" i="19"/>
  <c r="I1179" i="19"/>
  <c r="I1178" i="19"/>
  <c r="I1177" i="19"/>
  <c r="I1176" i="19"/>
  <c r="I1175" i="19"/>
  <c r="I1174" i="19"/>
  <c r="I1173" i="19"/>
  <c r="I1172" i="19"/>
  <c r="I1171" i="19"/>
  <c r="I1170" i="19"/>
  <c r="I1169" i="19"/>
  <c r="I1168" i="19"/>
  <c r="I1167" i="19"/>
  <c r="I1166" i="19"/>
  <c r="I1165" i="19"/>
  <c r="I1164" i="19"/>
  <c r="I1163" i="19"/>
  <c r="I1162" i="19"/>
  <c r="I1161" i="19"/>
  <c r="I1160" i="19"/>
  <c r="I1159" i="19"/>
  <c r="I1158" i="19"/>
  <c r="I1157" i="19"/>
  <c r="I1156" i="19"/>
  <c r="I1155" i="19"/>
  <c r="I1154" i="19"/>
  <c r="I1153" i="19"/>
  <c r="I1152" i="19"/>
  <c r="I1151" i="19"/>
  <c r="I1150" i="19"/>
  <c r="I1149" i="19"/>
  <c r="I1148" i="19"/>
  <c r="I1147" i="19"/>
  <c r="I1146" i="19"/>
  <c r="I1145" i="19"/>
  <c r="I1144" i="19"/>
  <c r="I1143" i="19"/>
  <c r="I1142" i="19"/>
  <c r="I1141" i="19"/>
  <c r="I1140" i="19"/>
  <c r="I1139" i="19"/>
  <c r="I1138" i="19"/>
  <c r="I1137" i="19"/>
  <c r="I1136" i="19"/>
  <c r="I1135" i="19"/>
  <c r="I1134" i="19"/>
  <c r="I1133" i="19"/>
  <c r="I1132" i="19"/>
  <c r="I1131" i="19"/>
  <c r="I1130" i="19"/>
  <c r="I1129" i="19"/>
  <c r="I1128" i="19"/>
  <c r="I1127" i="19"/>
  <c r="I1126" i="19"/>
  <c r="I1125" i="19"/>
  <c r="I1124" i="19"/>
  <c r="I1123" i="19"/>
  <c r="I1122" i="19"/>
  <c r="I1121" i="19"/>
  <c r="I1120" i="19"/>
  <c r="I1119" i="19"/>
  <c r="I1118" i="19"/>
  <c r="I1117" i="19"/>
  <c r="I1116" i="19"/>
  <c r="I1115" i="19"/>
  <c r="I1114" i="19"/>
  <c r="I1113" i="19"/>
  <c r="I1112" i="19"/>
  <c r="I1111" i="19"/>
  <c r="I1110" i="19"/>
  <c r="I1109" i="19"/>
  <c r="I1108" i="19"/>
  <c r="I1107" i="19"/>
  <c r="I1106" i="19"/>
  <c r="I1105" i="19"/>
  <c r="I1104" i="19"/>
  <c r="I1103" i="19"/>
  <c r="I1102" i="19"/>
  <c r="I1101" i="19"/>
  <c r="I1100" i="19"/>
  <c r="I1099" i="19"/>
  <c r="I1098" i="19"/>
  <c r="I1097" i="19"/>
  <c r="I1096" i="19"/>
  <c r="I1095" i="19"/>
  <c r="I1094" i="19"/>
  <c r="I1093" i="19"/>
  <c r="I1092" i="19"/>
  <c r="I1091" i="19"/>
  <c r="I1090" i="19"/>
  <c r="I1089" i="19"/>
  <c r="I1088" i="19"/>
  <c r="I1087" i="19"/>
  <c r="I1086" i="19"/>
  <c r="I1085" i="19"/>
  <c r="I1084" i="19"/>
  <c r="I1083" i="19"/>
  <c r="I1082" i="19"/>
  <c r="I1081" i="19"/>
  <c r="I1080" i="19"/>
  <c r="I1079" i="19"/>
  <c r="I1078" i="19"/>
  <c r="I1077" i="19"/>
  <c r="I1076" i="19"/>
  <c r="I1075" i="19"/>
  <c r="I1074" i="19"/>
  <c r="I1073" i="19"/>
  <c r="I1072" i="19"/>
  <c r="I1071" i="19"/>
  <c r="I1070" i="19"/>
  <c r="I1069" i="19"/>
  <c r="I1068" i="19"/>
  <c r="I1067" i="19"/>
  <c r="I1066" i="19"/>
  <c r="I1065" i="19"/>
  <c r="I1064" i="19"/>
  <c r="I1063" i="19"/>
  <c r="I1062" i="19"/>
  <c r="I1061" i="19"/>
  <c r="I1060" i="19"/>
  <c r="I1059" i="19"/>
  <c r="I1058" i="19"/>
  <c r="I1057" i="19"/>
  <c r="I1056" i="19"/>
  <c r="I1055" i="19"/>
  <c r="I1054" i="19"/>
  <c r="I1053" i="19"/>
  <c r="I1052" i="19"/>
  <c r="I1051" i="19"/>
  <c r="I1050" i="19"/>
  <c r="I1049" i="19"/>
  <c r="I1048" i="19"/>
  <c r="I1047" i="19"/>
  <c r="I1046" i="19"/>
  <c r="I1045" i="19"/>
  <c r="I1044" i="19"/>
  <c r="I1043" i="19"/>
  <c r="I1042" i="19"/>
  <c r="I1041" i="19"/>
  <c r="I1040" i="19"/>
  <c r="I1039" i="19"/>
  <c r="I1038" i="19"/>
  <c r="I1037" i="19"/>
  <c r="I1036" i="19"/>
  <c r="I1035" i="19"/>
  <c r="I1034" i="19"/>
  <c r="I1033" i="19"/>
  <c r="I1032" i="19"/>
  <c r="I1031" i="19"/>
  <c r="I1030" i="19"/>
  <c r="I1029" i="19"/>
  <c r="I1028" i="19"/>
  <c r="I1027" i="19"/>
  <c r="I1026" i="19"/>
  <c r="I1025" i="19"/>
  <c r="I1024" i="19"/>
  <c r="I1023" i="19"/>
  <c r="I1022" i="19"/>
  <c r="I1021" i="19"/>
  <c r="I1020" i="19"/>
  <c r="I1019" i="19"/>
  <c r="I1018" i="19"/>
  <c r="I1017" i="19"/>
  <c r="I1016" i="19"/>
  <c r="I1015" i="19"/>
  <c r="I1014" i="19"/>
  <c r="I1013" i="19"/>
  <c r="I1012" i="19"/>
  <c r="I1011" i="19"/>
  <c r="I1010" i="19"/>
  <c r="I1009" i="19"/>
  <c r="I1008" i="19"/>
  <c r="I1007" i="19"/>
  <c r="I1006" i="19"/>
  <c r="I1005" i="19"/>
  <c r="I1004" i="19"/>
  <c r="I1003" i="19"/>
  <c r="I1002" i="19"/>
  <c r="I1001" i="19"/>
  <c r="I1000" i="19"/>
  <c r="I999" i="19"/>
  <c r="I998" i="19"/>
  <c r="I997" i="19"/>
  <c r="I996" i="19"/>
  <c r="I995" i="19"/>
  <c r="I994" i="19"/>
  <c r="I993" i="19"/>
  <c r="I992" i="19"/>
  <c r="I991" i="19"/>
  <c r="I990" i="19"/>
  <c r="I989" i="19"/>
  <c r="I988" i="19"/>
  <c r="I987" i="19"/>
  <c r="I986" i="19"/>
  <c r="I985" i="19"/>
  <c r="I984" i="19"/>
  <c r="I983" i="19"/>
  <c r="I982" i="19"/>
  <c r="I981" i="19"/>
  <c r="I980" i="19"/>
  <c r="I979" i="19"/>
  <c r="I978" i="19"/>
  <c r="I977" i="19"/>
  <c r="I976" i="19"/>
  <c r="I975" i="19"/>
  <c r="I974" i="19"/>
  <c r="I973" i="19"/>
  <c r="I972" i="19"/>
  <c r="I971" i="19"/>
  <c r="I970" i="19"/>
  <c r="I969" i="19"/>
  <c r="I968" i="19"/>
  <c r="I967" i="19"/>
  <c r="I966" i="19"/>
  <c r="I965" i="19"/>
  <c r="I964" i="19"/>
  <c r="I963" i="19"/>
  <c r="I962" i="19"/>
  <c r="I961" i="19"/>
  <c r="I960" i="19"/>
  <c r="I959" i="19"/>
  <c r="I958" i="19"/>
  <c r="I957" i="19"/>
  <c r="I956" i="19"/>
  <c r="I955" i="19"/>
  <c r="I954" i="19"/>
  <c r="I953" i="19"/>
  <c r="I952" i="19"/>
  <c r="I951" i="19"/>
  <c r="I950" i="19"/>
  <c r="I949" i="19"/>
  <c r="I948" i="19"/>
  <c r="I947" i="19"/>
  <c r="I946" i="19"/>
  <c r="I945" i="19"/>
  <c r="F20" i="3" s="1"/>
  <c r="I944" i="19"/>
  <c r="I943" i="19"/>
  <c r="I942" i="19"/>
  <c r="I941" i="19"/>
  <c r="I940" i="19"/>
  <c r="I939" i="19"/>
  <c r="I938" i="19"/>
  <c r="I937" i="19"/>
  <c r="I936" i="19"/>
  <c r="I935" i="19"/>
  <c r="I934" i="19"/>
  <c r="I933" i="19"/>
  <c r="I932" i="19"/>
  <c r="I931" i="19"/>
  <c r="I930" i="19"/>
  <c r="I929" i="19"/>
  <c r="I928" i="19"/>
  <c r="I927" i="19"/>
  <c r="I926" i="19"/>
  <c r="I925" i="19"/>
  <c r="I924" i="19"/>
  <c r="I923" i="19"/>
  <c r="I922" i="19"/>
  <c r="I921" i="19"/>
  <c r="I920" i="19"/>
  <c r="I919" i="19"/>
  <c r="I918" i="19"/>
  <c r="I917" i="19"/>
  <c r="I916" i="19"/>
  <c r="I915" i="19"/>
  <c r="I914" i="19"/>
  <c r="I913" i="19"/>
  <c r="I912" i="19"/>
  <c r="I911" i="19"/>
  <c r="I910" i="19"/>
  <c r="I909" i="19"/>
  <c r="I908" i="19"/>
  <c r="I907" i="19"/>
  <c r="I906" i="19"/>
  <c r="I905" i="19"/>
  <c r="I904" i="19"/>
  <c r="I903" i="19"/>
  <c r="I902" i="19"/>
  <c r="I901" i="19"/>
  <c r="I900" i="19"/>
  <c r="I899" i="19"/>
  <c r="I898" i="19"/>
  <c r="I897" i="19"/>
  <c r="I896" i="19"/>
  <c r="I895" i="19"/>
  <c r="I894" i="19"/>
  <c r="I893" i="19"/>
  <c r="I892" i="19"/>
  <c r="I891" i="19"/>
  <c r="I890" i="19"/>
  <c r="I889" i="19"/>
  <c r="I888" i="19"/>
  <c r="I887" i="19"/>
  <c r="I886" i="19"/>
  <c r="I885" i="19"/>
  <c r="I884" i="19"/>
  <c r="I883" i="19"/>
  <c r="I882" i="19"/>
  <c r="I881" i="19"/>
  <c r="I880" i="19"/>
  <c r="I879" i="19"/>
  <c r="I878" i="19"/>
  <c r="I877" i="19"/>
  <c r="I876" i="19"/>
  <c r="I875" i="19"/>
  <c r="I874" i="19"/>
  <c r="I873" i="19"/>
  <c r="I872" i="19"/>
  <c r="I871" i="19"/>
  <c r="I870" i="19"/>
  <c r="I869" i="19"/>
  <c r="I868" i="19"/>
  <c r="I867" i="19"/>
  <c r="I866" i="19"/>
  <c r="I865" i="19"/>
  <c r="I864" i="19"/>
  <c r="I863" i="19"/>
  <c r="I862" i="19"/>
  <c r="I861" i="19"/>
  <c r="I860" i="19"/>
  <c r="I859" i="19"/>
  <c r="I858" i="19"/>
  <c r="I857" i="19"/>
  <c r="I856" i="19"/>
  <c r="I855" i="19"/>
  <c r="I854" i="19"/>
  <c r="I853" i="19"/>
  <c r="I852" i="19"/>
  <c r="I851" i="19"/>
  <c r="I850" i="19"/>
  <c r="I849" i="19"/>
  <c r="I848" i="19"/>
  <c r="I847" i="19"/>
  <c r="I846" i="19"/>
  <c r="I845" i="19"/>
  <c r="I844" i="19"/>
  <c r="I843" i="19"/>
  <c r="I842" i="19"/>
  <c r="I841" i="19"/>
  <c r="I840" i="19"/>
  <c r="I839" i="19"/>
  <c r="I838" i="19"/>
  <c r="I837" i="19"/>
  <c r="I836" i="19"/>
  <c r="I835" i="19"/>
  <c r="I834" i="19"/>
  <c r="I833" i="19"/>
  <c r="I832" i="19"/>
  <c r="I831" i="19"/>
  <c r="I830" i="19"/>
  <c r="I829" i="19"/>
  <c r="I828" i="19"/>
  <c r="I827" i="19"/>
  <c r="I826" i="19"/>
  <c r="I825" i="19"/>
  <c r="I824" i="19"/>
  <c r="I823" i="19"/>
  <c r="I822" i="19"/>
  <c r="I821" i="19"/>
  <c r="I820" i="19"/>
  <c r="I819" i="19"/>
  <c r="I818" i="19"/>
  <c r="I817" i="19"/>
  <c r="I816" i="19"/>
  <c r="I815" i="19"/>
  <c r="I814" i="19"/>
  <c r="I813" i="19"/>
  <c r="I812" i="19"/>
  <c r="I811" i="19"/>
  <c r="I810" i="19"/>
  <c r="I809" i="19"/>
  <c r="I808" i="19"/>
  <c r="I807" i="19"/>
  <c r="I806" i="19"/>
  <c r="I805" i="19"/>
  <c r="I804" i="19"/>
  <c r="I803" i="19"/>
  <c r="I802" i="19"/>
  <c r="I801" i="19"/>
  <c r="I800" i="19"/>
  <c r="I799" i="19"/>
  <c r="I798" i="19"/>
  <c r="I797" i="19"/>
  <c r="I796" i="19"/>
  <c r="I795" i="19"/>
  <c r="I794" i="19"/>
  <c r="I793" i="19"/>
  <c r="I792" i="19"/>
  <c r="I791" i="19"/>
  <c r="I790" i="19"/>
  <c r="I789" i="19"/>
  <c r="I788" i="19"/>
  <c r="I787" i="19"/>
  <c r="I786" i="19"/>
  <c r="I785" i="19"/>
  <c r="I784" i="19"/>
  <c r="I783" i="19"/>
  <c r="I782" i="19"/>
  <c r="I781" i="19"/>
  <c r="I780" i="19"/>
  <c r="I779" i="19"/>
  <c r="I778" i="19"/>
  <c r="I777" i="19"/>
  <c r="I776" i="19"/>
  <c r="I775" i="19"/>
  <c r="I774" i="19"/>
  <c r="I773" i="19"/>
  <c r="I772" i="19"/>
  <c r="I771" i="19"/>
  <c r="I770" i="19"/>
  <c r="I769" i="19"/>
  <c r="I768" i="19"/>
  <c r="I767" i="19"/>
  <c r="I766" i="19"/>
  <c r="I765" i="19"/>
  <c r="I764" i="19"/>
  <c r="I763" i="19"/>
  <c r="I762" i="19"/>
  <c r="I761" i="19"/>
  <c r="I760" i="19"/>
  <c r="I759" i="19"/>
  <c r="I758" i="19"/>
  <c r="I757" i="19"/>
  <c r="I756" i="19"/>
  <c r="I755" i="19"/>
  <c r="I754" i="19"/>
  <c r="I753" i="19"/>
  <c r="I752" i="19"/>
  <c r="I751" i="19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4" i="19"/>
  <c r="I703" i="19"/>
  <c r="I702" i="19"/>
  <c r="I701" i="19"/>
  <c r="I700" i="19"/>
  <c r="I699" i="19"/>
  <c r="I698" i="19"/>
  <c r="I697" i="19"/>
  <c r="I696" i="19"/>
  <c r="I695" i="19"/>
  <c r="I694" i="19"/>
  <c r="I693" i="19"/>
  <c r="I692" i="19"/>
  <c r="I691" i="19"/>
  <c r="I690" i="19"/>
  <c r="I689" i="19"/>
  <c r="I688" i="19"/>
  <c r="I687" i="19"/>
  <c r="I686" i="19"/>
  <c r="I685" i="19"/>
  <c r="I684" i="19"/>
  <c r="I683" i="19"/>
  <c r="I682" i="19"/>
  <c r="I681" i="19"/>
  <c r="I680" i="19"/>
  <c r="I679" i="19"/>
  <c r="I678" i="19"/>
  <c r="I677" i="19"/>
  <c r="I676" i="19"/>
  <c r="I675" i="19"/>
  <c r="I674" i="19"/>
  <c r="I673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F12" i="3" s="1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I3" i="19"/>
  <c r="F13" i="3" s="1"/>
  <c r="I2" i="19"/>
  <c r="F15" i="3" l="1"/>
  <c r="F14" i="3"/>
  <c r="F16" i="3"/>
  <c r="F19" i="3"/>
  <c r="F18" i="3"/>
  <c r="F17" i="3"/>
  <c r="C12" i="9"/>
  <c r="CX12" i="9" s="1"/>
  <c r="C13" i="9"/>
  <c r="B30" i="25" s="1"/>
  <c r="C14" i="9"/>
  <c r="C15" i="9"/>
  <c r="C16" i="9"/>
  <c r="B36" i="25" s="1"/>
  <c r="C17" i="9"/>
  <c r="B38" i="25" s="1"/>
  <c r="C18" i="9"/>
  <c r="B40" i="25" s="1"/>
  <c r="C19" i="9"/>
  <c r="AL520" i="9"/>
  <c r="AL519" i="9"/>
  <c r="AL518" i="9"/>
  <c r="AL517" i="9"/>
  <c r="AL516" i="9"/>
  <c r="AL515" i="9"/>
  <c r="AL514" i="9"/>
  <c r="AL513" i="9"/>
  <c r="AL512" i="9"/>
  <c r="AL511" i="9"/>
  <c r="AL510" i="9"/>
  <c r="AL509" i="9"/>
  <c r="AL508" i="9"/>
  <c r="AL507" i="9"/>
  <c r="AL506" i="9"/>
  <c r="AL505" i="9"/>
  <c r="AL504" i="9"/>
  <c r="AL503" i="9"/>
  <c r="AL502" i="9"/>
  <c r="AL501" i="9"/>
  <c r="AL500" i="9"/>
  <c r="AL499" i="9"/>
  <c r="AL498" i="9"/>
  <c r="AL497" i="9"/>
  <c r="AL496" i="9"/>
  <c r="AL495" i="9"/>
  <c r="AL494" i="9"/>
  <c r="AL493" i="9"/>
  <c r="AL492" i="9"/>
  <c r="AL491" i="9"/>
  <c r="AL490" i="9"/>
  <c r="AL489" i="9"/>
  <c r="AL488" i="9"/>
  <c r="AL487" i="9"/>
  <c r="AL486" i="9"/>
  <c r="AL485" i="9"/>
  <c r="AL484" i="9"/>
  <c r="AL483" i="9"/>
  <c r="AL482" i="9"/>
  <c r="AL481" i="9"/>
  <c r="AL480" i="9"/>
  <c r="AL479" i="9"/>
  <c r="AL478" i="9"/>
  <c r="AL477" i="9"/>
  <c r="AL476" i="9"/>
  <c r="AL475" i="9"/>
  <c r="AL474" i="9"/>
  <c r="AL473" i="9"/>
  <c r="AL472" i="9"/>
  <c r="AL471" i="9"/>
  <c r="AL470" i="9"/>
  <c r="AL469" i="9"/>
  <c r="AL468" i="9"/>
  <c r="AL467" i="9"/>
  <c r="AL466" i="9"/>
  <c r="AL465" i="9"/>
  <c r="AL464" i="9"/>
  <c r="AL463" i="9"/>
  <c r="AL462" i="9"/>
  <c r="AL461" i="9"/>
  <c r="AL460" i="9"/>
  <c r="AL459" i="9"/>
  <c r="AL458" i="9"/>
  <c r="AL457" i="9"/>
  <c r="AL456" i="9"/>
  <c r="AL455" i="9"/>
  <c r="AL454" i="9"/>
  <c r="AL453" i="9"/>
  <c r="AL452" i="9"/>
  <c r="AL451" i="9"/>
  <c r="AL450" i="9"/>
  <c r="AL449" i="9"/>
  <c r="AL448" i="9"/>
  <c r="AL447" i="9"/>
  <c r="AL446" i="9"/>
  <c r="AL445" i="9"/>
  <c r="AL444" i="9"/>
  <c r="AL443" i="9"/>
  <c r="AL442" i="9"/>
  <c r="AL441" i="9"/>
  <c r="AL440" i="9"/>
  <c r="AL439" i="9"/>
  <c r="AL438" i="9"/>
  <c r="AL437" i="9"/>
  <c r="AL436" i="9"/>
  <c r="AL435" i="9"/>
  <c r="AL434" i="9"/>
  <c r="AL433" i="9"/>
  <c r="AL432" i="9"/>
  <c r="AL431" i="9"/>
  <c r="AL430" i="9"/>
  <c r="AL429" i="9"/>
  <c r="AL428" i="9"/>
  <c r="AL427" i="9"/>
  <c r="AL426" i="9"/>
  <c r="AL425" i="9"/>
  <c r="AL424" i="9"/>
  <c r="AL423" i="9"/>
  <c r="AL422" i="9"/>
  <c r="AL421" i="9"/>
  <c r="AL420" i="9"/>
  <c r="AL419" i="9"/>
  <c r="AL418" i="9"/>
  <c r="AL417" i="9"/>
  <c r="AL416" i="9"/>
  <c r="AL415" i="9"/>
  <c r="AL414" i="9"/>
  <c r="AL413" i="9"/>
  <c r="AL412" i="9"/>
  <c r="AL411" i="9"/>
  <c r="AL410" i="9"/>
  <c r="AL409" i="9"/>
  <c r="AL408" i="9"/>
  <c r="AL407" i="9"/>
  <c r="AL406" i="9"/>
  <c r="AL405" i="9"/>
  <c r="AL404" i="9"/>
  <c r="AL403" i="9"/>
  <c r="AL402" i="9"/>
  <c r="AL401" i="9"/>
  <c r="AL400" i="9"/>
  <c r="AL399" i="9"/>
  <c r="AL398" i="9"/>
  <c r="AL397" i="9"/>
  <c r="AL396" i="9"/>
  <c r="AL395" i="9"/>
  <c r="AL394" i="9"/>
  <c r="AL393" i="9"/>
  <c r="AL392" i="9"/>
  <c r="AL391" i="9"/>
  <c r="AL390" i="9"/>
  <c r="AL389" i="9"/>
  <c r="AL388" i="9"/>
  <c r="AL387" i="9"/>
  <c r="AL386" i="9"/>
  <c r="AL385" i="9"/>
  <c r="AL384" i="9"/>
  <c r="AL383" i="9"/>
  <c r="AL382" i="9"/>
  <c r="AL381" i="9"/>
  <c r="AL380" i="9"/>
  <c r="AL379" i="9"/>
  <c r="AL378" i="9"/>
  <c r="AL377" i="9"/>
  <c r="AL376" i="9"/>
  <c r="AL375" i="9"/>
  <c r="AL374" i="9"/>
  <c r="AL373" i="9"/>
  <c r="AL372" i="9"/>
  <c r="AL371" i="9"/>
  <c r="AL370" i="9"/>
  <c r="AL369" i="9"/>
  <c r="AL368" i="9"/>
  <c r="AL367" i="9"/>
  <c r="AL366" i="9"/>
  <c r="AL365" i="9"/>
  <c r="AL364" i="9"/>
  <c r="AL363" i="9"/>
  <c r="AL362" i="9"/>
  <c r="AL361" i="9"/>
  <c r="AL360" i="9"/>
  <c r="AL359" i="9"/>
  <c r="AL358" i="9"/>
  <c r="AL357" i="9"/>
  <c r="AL356" i="9"/>
  <c r="AL355" i="9"/>
  <c r="AL354" i="9"/>
  <c r="AL353" i="9"/>
  <c r="AL352" i="9"/>
  <c r="AL351" i="9"/>
  <c r="AL350" i="9"/>
  <c r="AL349" i="9"/>
  <c r="AL348" i="9"/>
  <c r="AL347" i="9"/>
  <c r="AL346" i="9"/>
  <c r="AL345" i="9"/>
  <c r="AL344" i="9"/>
  <c r="AL343" i="9"/>
  <c r="AL342" i="9"/>
  <c r="AL341" i="9"/>
  <c r="AL340" i="9"/>
  <c r="AL339" i="9"/>
  <c r="AL338" i="9"/>
  <c r="AL337" i="9"/>
  <c r="AL336" i="9"/>
  <c r="AL335" i="9"/>
  <c r="AL334" i="9"/>
  <c r="AL333" i="9"/>
  <c r="AL332" i="9"/>
  <c r="AL331" i="9"/>
  <c r="AL330" i="9"/>
  <c r="AL329" i="9"/>
  <c r="AL328" i="9"/>
  <c r="AL327" i="9"/>
  <c r="AL326" i="9"/>
  <c r="AL325" i="9"/>
  <c r="AL324" i="9"/>
  <c r="AL323" i="9"/>
  <c r="AL322" i="9"/>
  <c r="AL321" i="9"/>
  <c r="AL320" i="9"/>
  <c r="AL319" i="9"/>
  <c r="AL318" i="9"/>
  <c r="AL317" i="9"/>
  <c r="AL316" i="9"/>
  <c r="AL315" i="9"/>
  <c r="AL314" i="9"/>
  <c r="AL313" i="9"/>
  <c r="AL312" i="9"/>
  <c r="AL311" i="9"/>
  <c r="AL310" i="9"/>
  <c r="AL309" i="9"/>
  <c r="AL308" i="9"/>
  <c r="AL307" i="9"/>
  <c r="AL306" i="9"/>
  <c r="AL305" i="9"/>
  <c r="AL304" i="9"/>
  <c r="AL303" i="9"/>
  <c r="AL302" i="9"/>
  <c r="AL301" i="9"/>
  <c r="AL300" i="9"/>
  <c r="AL299" i="9"/>
  <c r="AL298" i="9"/>
  <c r="AL297" i="9"/>
  <c r="AL296" i="9"/>
  <c r="AL295" i="9"/>
  <c r="AL294" i="9"/>
  <c r="AL293" i="9"/>
  <c r="AL292" i="9"/>
  <c r="AL291" i="9"/>
  <c r="AL290" i="9"/>
  <c r="AL289" i="9"/>
  <c r="AL288" i="9"/>
  <c r="AL287" i="9"/>
  <c r="AL286" i="9"/>
  <c r="AL285" i="9"/>
  <c r="AL284" i="9"/>
  <c r="AL283" i="9"/>
  <c r="AL282" i="9"/>
  <c r="AL281" i="9"/>
  <c r="AL280" i="9"/>
  <c r="AL279" i="9"/>
  <c r="AL278" i="9"/>
  <c r="AL277" i="9"/>
  <c r="AL276" i="9"/>
  <c r="AL275" i="9"/>
  <c r="AL274" i="9"/>
  <c r="AL273" i="9"/>
  <c r="AL272" i="9"/>
  <c r="AL271" i="9"/>
  <c r="AL270" i="9"/>
  <c r="AL269" i="9"/>
  <c r="AL268" i="9"/>
  <c r="AL267" i="9"/>
  <c r="AL266" i="9"/>
  <c r="AL265" i="9"/>
  <c r="AL264" i="9"/>
  <c r="AL263" i="9"/>
  <c r="AL262" i="9"/>
  <c r="AL261" i="9"/>
  <c r="AL260" i="9"/>
  <c r="AL259" i="9"/>
  <c r="AL258" i="9"/>
  <c r="AL257" i="9"/>
  <c r="AL256" i="9"/>
  <c r="AL255" i="9"/>
  <c r="AL254" i="9"/>
  <c r="AL253" i="9"/>
  <c r="AL252" i="9"/>
  <c r="AL251" i="9"/>
  <c r="AL250" i="9"/>
  <c r="AL249" i="9"/>
  <c r="AL248" i="9"/>
  <c r="AL247" i="9"/>
  <c r="AL246" i="9"/>
  <c r="AL245" i="9"/>
  <c r="AL244" i="9"/>
  <c r="AL243" i="9"/>
  <c r="AL242" i="9"/>
  <c r="AL241" i="9"/>
  <c r="AL240" i="9"/>
  <c r="AL239" i="9"/>
  <c r="AL238" i="9"/>
  <c r="AL237" i="9"/>
  <c r="AL236" i="9"/>
  <c r="AL235" i="9"/>
  <c r="AL234" i="9"/>
  <c r="AL233" i="9"/>
  <c r="AL232" i="9"/>
  <c r="AL231" i="9"/>
  <c r="AL230" i="9"/>
  <c r="AL229" i="9"/>
  <c r="AL228" i="9"/>
  <c r="AL227" i="9"/>
  <c r="AL226" i="9"/>
  <c r="AL225" i="9"/>
  <c r="AL224" i="9"/>
  <c r="AL223" i="9"/>
  <c r="AL222" i="9"/>
  <c r="AL221" i="9"/>
  <c r="AL220" i="9"/>
  <c r="AL219" i="9"/>
  <c r="AL218" i="9"/>
  <c r="AL217" i="9"/>
  <c r="AL216" i="9"/>
  <c r="AL215" i="9"/>
  <c r="AL214" i="9"/>
  <c r="AL213" i="9"/>
  <c r="AL212" i="9"/>
  <c r="AL211" i="9"/>
  <c r="AL210" i="9"/>
  <c r="AL209" i="9"/>
  <c r="AL208" i="9"/>
  <c r="AL207" i="9"/>
  <c r="AL206" i="9"/>
  <c r="AL205" i="9"/>
  <c r="AL204" i="9"/>
  <c r="AL203" i="9"/>
  <c r="AL202" i="9"/>
  <c r="AL201" i="9"/>
  <c r="AL200" i="9"/>
  <c r="AL199" i="9"/>
  <c r="AL198" i="9"/>
  <c r="AL197" i="9"/>
  <c r="AL196" i="9"/>
  <c r="AL195" i="9"/>
  <c r="AL194" i="9"/>
  <c r="AL193" i="9"/>
  <c r="AL192" i="9"/>
  <c r="AL191" i="9"/>
  <c r="AL190" i="9"/>
  <c r="AL189" i="9"/>
  <c r="AL188" i="9"/>
  <c r="AL187" i="9"/>
  <c r="AL186" i="9"/>
  <c r="AL185" i="9"/>
  <c r="AL184" i="9"/>
  <c r="AL183" i="9"/>
  <c r="AL182" i="9"/>
  <c r="AL181" i="9"/>
  <c r="AL180" i="9"/>
  <c r="AL179" i="9"/>
  <c r="AL178" i="9"/>
  <c r="AL177" i="9"/>
  <c r="AL176" i="9"/>
  <c r="AL175" i="9"/>
  <c r="AL174" i="9"/>
  <c r="AL173" i="9"/>
  <c r="AL172" i="9"/>
  <c r="AL171" i="9"/>
  <c r="AL170" i="9"/>
  <c r="AL169" i="9"/>
  <c r="AL168" i="9"/>
  <c r="AL167" i="9"/>
  <c r="AL166" i="9"/>
  <c r="AL165" i="9"/>
  <c r="AL164" i="9"/>
  <c r="AL163" i="9"/>
  <c r="AL162" i="9"/>
  <c r="AL161" i="9"/>
  <c r="AL160" i="9"/>
  <c r="AL159" i="9"/>
  <c r="AL158" i="9"/>
  <c r="AL157" i="9"/>
  <c r="AL156" i="9"/>
  <c r="AL155" i="9"/>
  <c r="AL154" i="9"/>
  <c r="AL153" i="9"/>
  <c r="AL152" i="9"/>
  <c r="AL151" i="9"/>
  <c r="AL150" i="9"/>
  <c r="AL149" i="9"/>
  <c r="AL148" i="9"/>
  <c r="AL147" i="9"/>
  <c r="AL146" i="9"/>
  <c r="AL145" i="9"/>
  <c r="AL144" i="9"/>
  <c r="AL143" i="9"/>
  <c r="AL142" i="9"/>
  <c r="AL141" i="9"/>
  <c r="AL140" i="9"/>
  <c r="AL139" i="9"/>
  <c r="AL138" i="9"/>
  <c r="AL137" i="9"/>
  <c r="AL136" i="9"/>
  <c r="AL135" i="9"/>
  <c r="AL134" i="9"/>
  <c r="AL133" i="9"/>
  <c r="AL132" i="9"/>
  <c r="AL131" i="9"/>
  <c r="AL130" i="9"/>
  <c r="AL129" i="9"/>
  <c r="AL128" i="9"/>
  <c r="AL127" i="9"/>
  <c r="AL126" i="9"/>
  <c r="AL125" i="9"/>
  <c r="AL124" i="9"/>
  <c r="AL123" i="9"/>
  <c r="AL122" i="9"/>
  <c r="AL121" i="9"/>
  <c r="AL120" i="9"/>
  <c r="AL119" i="9"/>
  <c r="AL118" i="9"/>
  <c r="AL117" i="9"/>
  <c r="AL116" i="9"/>
  <c r="AL115" i="9"/>
  <c r="AL114" i="9"/>
  <c r="AL113" i="9"/>
  <c r="AL112" i="9"/>
  <c r="AL111" i="9"/>
  <c r="AL110" i="9"/>
  <c r="AL109" i="9"/>
  <c r="AL108" i="9"/>
  <c r="AL107" i="9"/>
  <c r="AL106" i="9"/>
  <c r="AL105" i="9"/>
  <c r="AL104" i="9"/>
  <c r="AL103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L86" i="9"/>
  <c r="AL85" i="9"/>
  <c r="AL84" i="9"/>
  <c r="AL83" i="9"/>
  <c r="AL82" i="9"/>
  <c r="AL81" i="9"/>
  <c r="AL80" i="9"/>
  <c r="AL79" i="9"/>
  <c r="AL78" i="9"/>
  <c r="AL77" i="9"/>
  <c r="AL76" i="9"/>
  <c r="AL75" i="9"/>
  <c r="AL74" i="9"/>
  <c r="AL73" i="9"/>
  <c r="AL72" i="9"/>
  <c r="AL71" i="9"/>
  <c r="AL70" i="9"/>
  <c r="AL69" i="9"/>
  <c r="AL68" i="9"/>
  <c r="AL67" i="9"/>
  <c r="AL66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BN580" i="9"/>
  <c r="BN579" i="9"/>
  <c r="BN578" i="9"/>
  <c r="BN577" i="9"/>
  <c r="BN576" i="9"/>
  <c r="BN575" i="9"/>
  <c r="BN574" i="9"/>
  <c r="BN573" i="9"/>
  <c r="BN572" i="9"/>
  <c r="BN571" i="9"/>
  <c r="BN570" i="9"/>
  <c r="BN569" i="9"/>
  <c r="BN568" i="9"/>
  <c r="BN567" i="9"/>
  <c r="BN566" i="9"/>
  <c r="BN565" i="9"/>
  <c r="BN564" i="9"/>
  <c r="BN563" i="9"/>
  <c r="BN562" i="9"/>
  <c r="BN561" i="9"/>
  <c r="BN560" i="9"/>
  <c r="BN559" i="9"/>
  <c r="BN558" i="9"/>
  <c r="BN557" i="9"/>
  <c r="BN556" i="9"/>
  <c r="BN555" i="9"/>
  <c r="BN554" i="9"/>
  <c r="BN553" i="9"/>
  <c r="BN552" i="9"/>
  <c r="BN551" i="9"/>
  <c r="BN550" i="9"/>
  <c r="BN549" i="9"/>
  <c r="BN548" i="9"/>
  <c r="BN547" i="9"/>
  <c r="BN546" i="9"/>
  <c r="BN545" i="9"/>
  <c r="BN544" i="9"/>
  <c r="BN543" i="9"/>
  <c r="BN542" i="9"/>
  <c r="BN541" i="9"/>
  <c r="BN540" i="9"/>
  <c r="BN539" i="9"/>
  <c r="BN538" i="9"/>
  <c r="BN537" i="9"/>
  <c r="BN536" i="9"/>
  <c r="BN535" i="9"/>
  <c r="BN534" i="9"/>
  <c r="BN533" i="9"/>
  <c r="BN532" i="9"/>
  <c r="BN531" i="9"/>
  <c r="BN530" i="9"/>
  <c r="BN529" i="9"/>
  <c r="BN528" i="9"/>
  <c r="BN527" i="9"/>
  <c r="BN526" i="9"/>
  <c r="BN525" i="9"/>
  <c r="BN524" i="9"/>
  <c r="BN523" i="9"/>
  <c r="BN522" i="9"/>
  <c r="AN522" i="9"/>
  <c r="BN521" i="9"/>
  <c r="AN521" i="9"/>
  <c r="DO520" i="9"/>
  <c r="DN520" i="9"/>
  <c r="DM520" i="9"/>
  <c r="DL520" i="9"/>
  <c r="DK520" i="9"/>
  <c r="DJ520" i="9"/>
  <c r="DI520" i="9"/>
  <c r="DD520" i="9"/>
  <c r="DC520" i="9"/>
  <c r="DB520" i="9"/>
  <c r="DA520" i="9"/>
  <c r="CZ520" i="9"/>
  <c r="CN520" i="9"/>
  <c r="CO520" i="9" s="1"/>
  <c r="CQ520" i="9" s="1"/>
  <c r="CS520" i="9" s="1"/>
  <c r="CM520" i="9"/>
  <c r="CF520" i="9"/>
  <c r="CG520" i="9" s="1"/>
  <c r="CI520" i="9" s="1"/>
  <c r="CK520" i="9" s="1"/>
  <c r="CE520" i="9"/>
  <c r="BX520" i="9"/>
  <c r="BY520" i="9" s="1"/>
  <c r="BZ520" i="9" s="1"/>
  <c r="BW520" i="9"/>
  <c r="BP520" i="9"/>
  <c r="BQ520" i="9" s="1"/>
  <c r="BS520" i="9" s="1"/>
  <c r="BU520" i="9" s="1"/>
  <c r="BO520" i="9"/>
  <c r="BH520" i="9"/>
  <c r="BI520" i="9" s="1"/>
  <c r="BG520" i="9"/>
  <c r="AY520" i="9"/>
  <c r="BD520" i="9" s="1"/>
  <c r="AX520" i="9"/>
  <c r="BC520" i="9" s="1"/>
  <c r="AW520" i="9"/>
  <c r="BB520" i="9" s="1"/>
  <c r="AV520" i="9"/>
  <c r="BA520" i="9" s="1"/>
  <c r="AU520" i="9"/>
  <c r="AZ520" i="9" s="1"/>
  <c r="AS520" i="9"/>
  <c r="AR520" i="9"/>
  <c r="AQ520" i="9"/>
  <c r="AP520" i="9"/>
  <c r="AN520" i="9"/>
  <c r="AM520" i="9"/>
  <c r="DO519" i="9"/>
  <c r="DN519" i="9"/>
  <c r="DM519" i="9"/>
  <c r="DL519" i="9"/>
  <c r="DK519" i="9"/>
  <c r="DJ519" i="9"/>
  <c r="DI519" i="9"/>
  <c r="DD519" i="9"/>
  <c r="DC519" i="9"/>
  <c r="DB519" i="9"/>
  <c r="DA519" i="9"/>
  <c r="CZ519" i="9"/>
  <c r="CN519" i="9"/>
  <c r="CO519" i="9" s="1"/>
  <c r="CM519" i="9"/>
  <c r="CF519" i="9"/>
  <c r="CG519" i="9" s="1"/>
  <c r="CE519" i="9"/>
  <c r="BX519" i="9"/>
  <c r="BY519" i="9" s="1"/>
  <c r="BW519" i="9"/>
  <c r="BP519" i="9"/>
  <c r="BQ519" i="9" s="1"/>
  <c r="BO519" i="9"/>
  <c r="BH519" i="9"/>
  <c r="BI519" i="9" s="1"/>
  <c r="BG519" i="9"/>
  <c r="AY519" i="9"/>
  <c r="BD519" i="9" s="1"/>
  <c r="AX519" i="9"/>
  <c r="BC519" i="9" s="1"/>
  <c r="AW519" i="9"/>
  <c r="BB519" i="9" s="1"/>
  <c r="AV519" i="9"/>
  <c r="BA519" i="9" s="1"/>
  <c r="AU519" i="9"/>
  <c r="AZ519" i="9" s="1"/>
  <c r="AS519" i="9"/>
  <c r="AR519" i="9"/>
  <c r="AQ519" i="9"/>
  <c r="AP519" i="9"/>
  <c r="AN519" i="9"/>
  <c r="AM519" i="9"/>
  <c r="DO518" i="9"/>
  <c r="DN518" i="9"/>
  <c r="DM518" i="9"/>
  <c r="DL518" i="9"/>
  <c r="DK518" i="9"/>
  <c r="DJ518" i="9"/>
  <c r="DI518" i="9"/>
  <c r="DD518" i="9"/>
  <c r="DC518" i="9"/>
  <c r="DB518" i="9"/>
  <c r="DA518" i="9"/>
  <c r="CZ518" i="9"/>
  <c r="CN518" i="9"/>
  <c r="CO518" i="9" s="1"/>
  <c r="CQ518" i="9" s="1"/>
  <c r="CS518" i="9" s="1"/>
  <c r="CM518" i="9"/>
  <c r="CF518" i="9"/>
  <c r="CG518" i="9" s="1"/>
  <c r="CH518" i="9" s="1"/>
  <c r="CE518" i="9"/>
  <c r="BX518" i="9"/>
  <c r="BY518" i="9" s="1"/>
  <c r="CA518" i="9" s="1"/>
  <c r="CC518" i="9" s="1"/>
  <c r="BW518" i="9"/>
  <c r="BP518" i="9"/>
  <c r="BQ518" i="9" s="1"/>
  <c r="BO518" i="9"/>
  <c r="BH518" i="9"/>
  <c r="BI518" i="9" s="1"/>
  <c r="BG518" i="9"/>
  <c r="AY518" i="9"/>
  <c r="BD518" i="9" s="1"/>
  <c r="AX518" i="9"/>
  <c r="BC518" i="9" s="1"/>
  <c r="AW518" i="9"/>
  <c r="BB518" i="9" s="1"/>
  <c r="AV518" i="9"/>
  <c r="BA518" i="9" s="1"/>
  <c r="AU518" i="9"/>
  <c r="AZ518" i="9" s="1"/>
  <c r="AS518" i="9"/>
  <c r="AR518" i="9"/>
  <c r="AQ518" i="9"/>
  <c r="AP518" i="9"/>
  <c r="AN518" i="9"/>
  <c r="AM518" i="9"/>
  <c r="DO517" i="9"/>
  <c r="DN517" i="9"/>
  <c r="DM517" i="9"/>
  <c r="DL517" i="9"/>
  <c r="DK517" i="9"/>
  <c r="DJ517" i="9"/>
  <c r="DI517" i="9"/>
  <c r="DD517" i="9"/>
  <c r="DC517" i="9"/>
  <c r="DB517" i="9"/>
  <c r="DA517" i="9"/>
  <c r="CZ517" i="9"/>
  <c r="CN517" i="9"/>
  <c r="CO517" i="9" s="1"/>
  <c r="CP517" i="9" s="1"/>
  <c r="CM517" i="9"/>
  <c r="CF517" i="9"/>
  <c r="CG517" i="9" s="1"/>
  <c r="CE517" i="9"/>
  <c r="BX517" i="9"/>
  <c r="BY517" i="9" s="1"/>
  <c r="BW517" i="9"/>
  <c r="BP517" i="9"/>
  <c r="BQ517" i="9" s="1"/>
  <c r="BO517" i="9"/>
  <c r="BH517" i="9"/>
  <c r="BI517" i="9" s="1"/>
  <c r="BJ517" i="9" s="1"/>
  <c r="BG517" i="9"/>
  <c r="AY517" i="9"/>
  <c r="BD517" i="9" s="1"/>
  <c r="AX517" i="9"/>
  <c r="BC517" i="9" s="1"/>
  <c r="AW517" i="9"/>
  <c r="BB517" i="9" s="1"/>
  <c r="AV517" i="9"/>
  <c r="BA517" i="9" s="1"/>
  <c r="AU517" i="9"/>
  <c r="AZ517" i="9" s="1"/>
  <c r="AS517" i="9"/>
  <c r="AR517" i="9"/>
  <c r="AQ517" i="9"/>
  <c r="AP517" i="9"/>
  <c r="AN517" i="9"/>
  <c r="AM517" i="9"/>
  <c r="DO516" i="9"/>
  <c r="DN516" i="9"/>
  <c r="DM516" i="9"/>
  <c r="DL516" i="9"/>
  <c r="DK516" i="9"/>
  <c r="DJ516" i="9"/>
  <c r="DI516" i="9"/>
  <c r="DD516" i="9"/>
  <c r="DC516" i="9"/>
  <c r="DB516" i="9"/>
  <c r="DA516" i="9"/>
  <c r="CZ516" i="9"/>
  <c r="CN516" i="9"/>
  <c r="CO516" i="9" s="1"/>
  <c r="CR516" i="9" s="1"/>
  <c r="CM516" i="9"/>
  <c r="CF516" i="9"/>
  <c r="CG516" i="9" s="1"/>
  <c r="CI516" i="9" s="1"/>
  <c r="CK516" i="9" s="1"/>
  <c r="CE516" i="9"/>
  <c r="BX516" i="9"/>
  <c r="BY516" i="9" s="1"/>
  <c r="BZ516" i="9" s="1"/>
  <c r="BW516" i="9"/>
  <c r="BP516" i="9"/>
  <c r="BQ516" i="9" s="1"/>
  <c r="BS516" i="9" s="1"/>
  <c r="BU516" i="9" s="1"/>
  <c r="BO516" i="9"/>
  <c r="BH516" i="9"/>
  <c r="BI516" i="9" s="1"/>
  <c r="BG516" i="9"/>
  <c r="AY516" i="9"/>
  <c r="BD516" i="9" s="1"/>
  <c r="AX516" i="9"/>
  <c r="BC516" i="9" s="1"/>
  <c r="AW516" i="9"/>
  <c r="BB516" i="9" s="1"/>
  <c r="AV516" i="9"/>
  <c r="BA516" i="9" s="1"/>
  <c r="AU516" i="9"/>
  <c r="AZ516" i="9" s="1"/>
  <c r="AS516" i="9"/>
  <c r="AR516" i="9"/>
  <c r="AQ516" i="9"/>
  <c r="AP516" i="9"/>
  <c r="AN516" i="9"/>
  <c r="AM516" i="9"/>
  <c r="DO515" i="9"/>
  <c r="DN515" i="9"/>
  <c r="DM515" i="9"/>
  <c r="DL515" i="9"/>
  <c r="DK515" i="9"/>
  <c r="DJ515" i="9"/>
  <c r="DI515" i="9"/>
  <c r="DD515" i="9"/>
  <c r="DC515" i="9"/>
  <c r="DB515" i="9"/>
  <c r="DA515" i="9"/>
  <c r="CZ515" i="9"/>
  <c r="CN515" i="9"/>
  <c r="CO515" i="9" s="1"/>
  <c r="CM515" i="9"/>
  <c r="CF515" i="9"/>
  <c r="CG515" i="9" s="1"/>
  <c r="CE515" i="9"/>
  <c r="BX515" i="9"/>
  <c r="BY515" i="9" s="1"/>
  <c r="BW515" i="9"/>
  <c r="BP515" i="9"/>
  <c r="BQ515" i="9" s="1"/>
  <c r="BO515" i="9"/>
  <c r="BH515" i="9"/>
  <c r="BI515" i="9" s="1"/>
  <c r="BG515" i="9"/>
  <c r="AY515" i="9"/>
  <c r="BD515" i="9" s="1"/>
  <c r="AX515" i="9"/>
  <c r="BC515" i="9" s="1"/>
  <c r="AW515" i="9"/>
  <c r="BB515" i="9" s="1"/>
  <c r="AV515" i="9"/>
  <c r="BA515" i="9" s="1"/>
  <c r="AU515" i="9"/>
  <c r="AZ515" i="9" s="1"/>
  <c r="AS515" i="9"/>
  <c r="AR515" i="9"/>
  <c r="AQ515" i="9"/>
  <c r="AP515" i="9"/>
  <c r="AN515" i="9"/>
  <c r="AM515" i="9"/>
  <c r="DO514" i="9"/>
  <c r="DN514" i="9"/>
  <c r="DM514" i="9"/>
  <c r="DL514" i="9"/>
  <c r="DK514" i="9"/>
  <c r="DJ514" i="9"/>
  <c r="DI514" i="9"/>
  <c r="DD514" i="9"/>
  <c r="DC514" i="9"/>
  <c r="DB514" i="9"/>
  <c r="DA514" i="9"/>
  <c r="CZ514" i="9"/>
  <c r="CN514" i="9"/>
  <c r="CO514" i="9" s="1"/>
  <c r="CQ514" i="9" s="1"/>
  <c r="CS514" i="9" s="1"/>
  <c r="CM514" i="9"/>
  <c r="CF514" i="9"/>
  <c r="CG514" i="9" s="1"/>
  <c r="CH514" i="9" s="1"/>
  <c r="CE514" i="9"/>
  <c r="BX514" i="9"/>
  <c r="BY514" i="9" s="1"/>
  <c r="CA514" i="9" s="1"/>
  <c r="CC514" i="9" s="1"/>
  <c r="BW514" i="9"/>
  <c r="BP514" i="9"/>
  <c r="BQ514" i="9" s="1"/>
  <c r="BO514" i="9"/>
  <c r="BH514" i="9"/>
  <c r="BI514" i="9" s="1"/>
  <c r="BG514" i="9"/>
  <c r="AY514" i="9"/>
  <c r="BD514" i="9" s="1"/>
  <c r="AX514" i="9"/>
  <c r="BC514" i="9" s="1"/>
  <c r="AW514" i="9"/>
  <c r="BB514" i="9" s="1"/>
  <c r="AV514" i="9"/>
  <c r="BA514" i="9" s="1"/>
  <c r="AU514" i="9"/>
  <c r="AZ514" i="9" s="1"/>
  <c r="AS514" i="9"/>
  <c r="AR514" i="9"/>
  <c r="AQ514" i="9"/>
  <c r="AP514" i="9"/>
  <c r="AN514" i="9"/>
  <c r="AM514" i="9"/>
  <c r="DO513" i="9"/>
  <c r="DN513" i="9"/>
  <c r="DM513" i="9"/>
  <c r="DL513" i="9"/>
  <c r="DK513" i="9"/>
  <c r="DJ513" i="9"/>
  <c r="DI513" i="9"/>
  <c r="DD513" i="9"/>
  <c r="DC513" i="9"/>
  <c r="DB513" i="9"/>
  <c r="DA513" i="9"/>
  <c r="CZ513" i="9"/>
  <c r="CN513" i="9"/>
  <c r="CO513" i="9" s="1"/>
  <c r="CM513" i="9"/>
  <c r="CF513" i="9"/>
  <c r="CG513" i="9" s="1"/>
  <c r="CE513" i="9"/>
  <c r="BX513" i="9"/>
  <c r="BY513" i="9" s="1"/>
  <c r="BW513" i="9"/>
  <c r="BP513" i="9"/>
  <c r="BQ513" i="9" s="1"/>
  <c r="BO513" i="9"/>
  <c r="BH513" i="9"/>
  <c r="BI513" i="9" s="1"/>
  <c r="BG513" i="9"/>
  <c r="AY513" i="9"/>
  <c r="BD513" i="9" s="1"/>
  <c r="AX513" i="9"/>
  <c r="BC513" i="9" s="1"/>
  <c r="AW513" i="9"/>
  <c r="BB513" i="9" s="1"/>
  <c r="AV513" i="9"/>
  <c r="BA513" i="9" s="1"/>
  <c r="AU513" i="9"/>
  <c r="AZ513" i="9" s="1"/>
  <c r="AS513" i="9"/>
  <c r="AR513" i="9"/>
  <c r="AQ513" i="9"/>
  <c r="AP513" i="9"/>
  <c r="AN513" i="9"/>
  <c r="AM513" i="9"/>
  <c r="DO512" i="9"/>
  <c r="DN512" i="9"/>
  <c r="DM512" i="9"/>
  <c r="DL512" i="9"/>
  <c r="DK512" i="9"/>
  <c r="DJ512" i="9"/>
  <c r="DI512" i="9"/>
  <c r="DD512" i="9"/>
  <c r="DC512" i="9"/>
  <c r="DB512" i="9"/>
  <c r="DA512" i="9"/>
  <c r="CZ512" i="9"/>
  <c r="CN512" i="9"/>
  <c r="CO512" i="9" s="1"/>
  <c r="CM512" i="9"/>
  <c r="CF512" i="9"/>
  <c r="CG512" i="9" s="1"/>
  <c r="CE512" i="9"/>
  <c r="BX512" i="9"/>
  <c r="BY512" i="9" s="1"/>
  <c r="BW512" i="9"/>
  <c r="BP512" i="9"/>
  <c r="BQ512" i="9" s="1"/>
  <c r="BS512" i="9" s="1"/>
  <c r="BU512" i="9" s="1"/>
  <c r="BO512" i="9"/>
  <c r="BH512" i="9"/>
  <c r="BI512" i="9" s="1"/>
  <c r="BG512" i="9"/>
  <c r="AY512" i="9"/>
  <c r="BD512" i="9" s="1"/>
  <c r="AX512" i="9"/>
  <c r="BC512" i="9" s="1"/>
  <c r="AW512" i="9"/>
  <c r="BB512" i="9" s="1"/>
  <c r="AV512" i="9"/>
  <c r="BA512" i="9" s="1"/>
  <c r="AU512" i="9"/>
  <c r="AZ512" i="9" s="1"/>
  <c r="AS512" i="9"/>
  <c r="AR512" i="9"/>
  <c r="AQ512" i="9"/>
  <c r="AP512" i="9"/>
  <c r="AN512" i="9"/>
  <c r="AM512" i="9"/>
  <c r="DO511" i="9"/>
  <c r="DN511" i="9"/>
  <c r="DM511" i="9"/>
  <c r="DL511" i="9"/>
  <c r="DK511" i="9"/>
  <c r="DJ511" i="9"/>
  <c r="DI511" i="9"/>
  <c r="DD511" i="9"/>
  <c r="DC511" i="9"/>
  <c r="DB511" i="9"/>
  <c r="DA511" i="9"/>
  <c r="CZ511" i="9"/>
  <c r="CN511" i="9"/>
  <c r="CO511" i="9" s="1"/>
  <c r="CM511" i="9"/>
  <c r="CF511" i="9"/>
  <c r="CG511" i="9" s="1"/>
  <c r="CE511" i="9"/>
  <c r="BX511" i="9"/>
  <c r="BY511" i="9" s="1"/>
  <c r="BW511" i="9"/>
  <c r="BP511" i="9"/>
  <c r="BQ511" i="9" s="1"/>
  <c r="BO511" i="9"/>
  <c r="BH511" i="9"/>
  <c r="BI511" i="9" s="1"/>
  <c r="BG511" i="9"/>
  <c r="AY511" i="9"/>
  <c r="BD511" i="9" s="1"/>
  <c r="AX511" i="9"/>
  <c r="BC511" i="9" s="1"/>
  <c r="AW511" i="9"/>
  <c r="BB511" i="9" s="1"/>
  <c r="AV511" i="9"/>
  <c r="BA511" i="9" s="1"/>
  <c r="AU511" i="9"/>
  <c r="AZ511" i="9" s="1"/>
  <c r="AS511" i="9"/>
  <c r="AR511" i="9"/>
  <c r="AQ511" i="9"/>
  <c r="AP511" i="9"/>
  <c r="AN511" i="9"/>
  <c r="AM511" i="9"/>
  <c r="DO510" i="9"/>
  <c r="DN510" i="9"/>
  <c r="DM510" i="9"/>
  <c r="DL510" i="9"/>
  <c r="DK510" i="9"/>
  <c r="DJ510" i="9"/>
  <c r="DI510" i="9"/>
  <c r="DD510" i="9"/>
  <c r="DC510" i="9"/>
  <c r="DB510" i="9"/>
  <c r="DA510" i="9"/>
  <c r="CZ510" i="9"/>
  <c r="CN510" i="9"/>
  <c r="CO510" i="9" s="1"/>
  <c r="CM510" i="9"/>
  <c r="CF510" i="9"/>
  <c r="CG510" i="9" s="1"/>
  <c r="CE510" i="9"/>
  <c r="BX510" i="9"/>
  <c r="BY510" i="9" s="1"/>
  <c r="BW510" i="9"/>
  <c r="BP510" i="9"/>
  <c r="BQ510" i="9" s="1"/>
  <c r="BO510" i="9"/>
  <c r="BH510" i="9"/>
  <c r="BI510" i="9" s="1"/>
  <c r="BG510" i="9"/>
  <c r="AY510" i="9"/>
  <c r="BD510" i="9" s="1"/>
  <c r="AX510" i="9"/>
  <c r="BC510" i="9" s="1"/>
  <c r="AW510" i="9"/>
  <c r="BB510" i="9" s="1"/>
  <c r="AV510" i="9"/>
  <c r="BA510" i="9" s="1"/>
  <c r="AU510" i="9"/>
  <c r="AZ510" i="9" s="1"/>
  <c r="AS510" i="9"/>
  <c r="AR510" i="9"/>
  <c r="AQ510" i="9"/>
  <c r="AP510" i="9"/>
  <c r="AN510" i="9"/>
  <c r="AM510" i="9"/>
  <c r="DO509" i="9"/>
  <c r="DN509" i="9"/>
  <c r="DM509" i="9"/>
  <c r="DL509" i="9"/>
  <c r="DK509" i="9"/>
  <c r="DJ509" i="9"/>
  <c r="DI509" i="9"/>
  <c r="DD509" i="9"/>
  <c r="DC509" i="9"/>
  <c r="DB509" i="9"/>
  <c r="DA509" i="9"/>
  <c r="CZ509" i="9"/>
  <c r="CN509" i="9"/>
  <c r="CO509" i="9" s="1"/>
  <c r="CM509" i="9"/>
  <c r="CF509" i="9"/>
  <c r="CG509" i="9" s="1"/>
  <c r="CE509" i="9"/>
  <c r="BX509" i="9"/>
  <c r="BY509" i="9" s="1"/>
  <c r="BW509" i="9"/>
  <c r="BP509" i="9"/>
  <c r="BQ509" i="9" s="1"/>
  <c r="BO509" i="9"/>
  <c r="BH509" i="9"/>
  <c r="BI509" i="9" s="1"/>
  <c r="BG509" i="9"/>
  <c r="AY509" i="9"/>
  <c r="BD509" i="9" s="1"/>
  <c r="AX509" i="9"/>
  <c r="BC509" i="9" s="1"/>
  <c r="AW509" i="9"/>
  <c r="BB509" i="9" s="1"/>
  <c r="AV509" i="9"/>
  <c r="BA509" i="9" s="1"/>
  <c r="AU509" i="9"/>
  <c r="AZ509" i="9" s="1"/>
  <c r="AS509" i="9"/>
  <c r="AR509" i="9"/>
  <c r="AQ509" i="9"/>
  <c r="AP509" i="9"/>
  <c r="AN509" i="9"/>
  <c r="AM509" i="9"/>
  <c r="DO508" i="9"/>
  <c r="DN508" i="9"/>
  <c r="DM508" i="9"/>
  <c r="DL508" i="9"/>
  <c r="DK508" i="9"/>
  <c r="DJ508" i="9"/>
  <c r="DI508" i="9"/>
  <c r="DD508" i="9"/>
  <c r="DC508" i="9"/>
  <c r="DB508" i="9"/>
  <c r="DA508" i="9"/>
  <c r="CZ508" i="9"/>
  <c r="CN508" i="9"/>
  <c r="CO508" i="9" s="1"/>
  <c r="CP508" i="9" s="1"/>
  <c r="CM508" i="9"/>
  <c r="CF508" i="9"/>
  <c r="CG508" i="9" s="1"/>
  <c r="CH508" i="9" s="1"/>
  <c r="CE508" i="9"/>
  <c r="BX508" i="9"/>
  <c r="BY508" i="9" s="1"/>
  <c r="BW508" i="9"/>
  <c r="BP508" i="9"/>
  <c r="BQ508" i="9" s="1"/>
  <c r="BR508" i="9" s="1"/>
  <c r="BO508" i="9"/>
  <c r="BH508" i="9"/>
  <c r="BI508" i="9" s="1"/>
  <c r="BJ508" i="9" s="1"/>
  <c r="BG508" i="9"/>
  <c r="AY508" i="9"/>
  <c r="BD508" i="9" s="1"/>
  <c r="AX508" i="9"/>
  <c r="BC508" i="9" s="1"/>
  <c r="AW508" i="9"/>
  <c r="BB508" i="9" s="1"/>
  <c r="AV508" i="9"/>
  <c r="BA508" i="9" s="1"/>
  <c r="AU508" i="9"/>
  <c r="AZ508" i="9" s="1"/>
  <c r="AS508" i="9"/>
  <c r="AR508" i="9"/>
  <c r="AQ508" i="9"/>
  <c r="AP508" i="9"/>
  <c r="AN508" i="9"/>
  <c r="AM508" i="9"/>
  <c r="DO507" i="9"/>
  <c r="DN507" i="9"/>
  <c r="DM507" i="9"/>
  <c r="DL507" i="9"/>
  <c r="DK507" i="9"/>
  <c r="DJ507" i="9"/>
  <c r="DI507" i="9"/>
  <c r="DD507" i="9"/>
  <c r="DC507" i="9"/>
  <c r="DB507" i="9"/>
  <c r="DA507" i="9"/>
  <c r="CZ507" i="9"/>
  <c r="CN507" i="9"/>
  <c r="CO507" i="9" s="1"/>
  <c r="CM507" i="9"/>
  <c r="CF507" i="9"/>
  <c r="CG507" i="9" s="1"/>
  <c r="CE507" i="9"/>
  <c r="BX507" i="9"/>
  <c r="BY507" i="9" s="1"/>
  <c r="BW507" i="9"/>
  <c r="BP507" i="9"/>
  <c r="BQ507" i="9" s="1"/>
  <c r="BO507" i="9"/>
  <c r="BH507" i="9"/>
  <c r="BI507" i="9" s="1"/>
  <c r="BG507" i="9"/>
  <c r="AY507" i="9"/>
  <c r="BD507" i="9" s="1"/>
  <c r="AX507" i="9"/>
  <c r="BC507" i="9" s="1"/>
  <c r="AW507" i="9"/>
  <c r="BB507" i="9" s="1"/>
  <c r="AV507" i="9"/>
  <c r="BA507" i="9" s="1"/>
  <c r="AU507" i="9"/>
  <c r="AZ507" i="9" s="1"/>
  <c r="AS507" i="9"/>
  <c r="AR507" i="9"/>
  <c r="AQ507" i="9"/>
  <c r="AP507" i="9"/>
  <c r="AN507" i="9"/>
  <c r="AM507" i="9"/>
  <c r="DO506" i="9"/>
  <c r="DN506" i="9"/>
  <c r="DM506" i="9"/>
  <c r="DL506" i="9"/>
  <c r="DK506" i="9"/>
  <c r="DJ506" i="9"/>
  <c r="DI506" i="9"/>
  <c r="DD506" i="9"/>
  <c r="DC506" i="9"/>
  <c r="DB506" i="9"/>
  <c r="DA506" i="9"/>
  <c r="CZ506" i="9"/>
  <c r="CN506" i="9"/>
  <c r="CO506" i="9" s="1"/>
  <c r="CP506" i="9" s="1"/>
  <c r="CM506" i="9"/>
  <c r="CF506" i="9"/>
  <c r="CG506" i="9" s="1"/>
  <c r="CH506" i="9" s="1"/>
  <c r="CE506" i="9"/>
  <c r="BX506" i="9"/>
  <c r="BY506" i="9" s="1"/>
  <c r="BZ506" i="9" s="1"/>
  <c r="BW506" i="9"/>
  <c r="BP506" i="9"/>
  <c r="BQ506" i="9" s="1"/>
  <c r="BR506" i="9" s="1"/>
  <c r="BO506" i="9"/>
  <c r="BH506" i="9"/>
  <c r="BI506" i="9" s="1"/>
  <c r="BJ506" i="9" s="1"/>
  <c r="BG506" i="9"/>
  <c r="AY506" i="9"/>
  <c r="BD506" i="9" s="1"/>
  <c r="AX506" i="9"/>
  <c r="BC506" i="9" s="1"/>
  <c r="AW506" i="9"/>
  <c r="BB506" i="9" s="1"/>
  <c r="AV506" i="9"/>
  <c r="BA506" i="9" s="1"/>
  <c r="AU506" i="9"/>
  <c r="AZ506" i="9" s="1"/>
  <c r="AS506" i="9"/>
  <c r="AR506" i="9"/>
  <c r="AQ506" i="9"/>
  <c r="AP506" i="9"/>
  <c r="AN506" i="9"/>
  <c r="AM506" i="9"/>
  <c r="DO505" i="9"/>
  <c r="DN505" i="9"/>
  <c r="DM505" i="9"/>
  <c r="DL505" i="9"/>
  <c r="DK505" i="9"/>
  <c r="DJ505" i="9"/>
  <c r="DI505" i="9"/>
  <c r="DD505" i="9"/>
  <c r="DC505" i="9"/>
  <c r="DB505" i="9"/>
  <c r="DA505" i="9"/>
  <c r="CZ505" i="9"/>
  <c r="CN505" i="9"/>
  <c r="CO505" i="9" s="1"/>
  <c r="CM505" i="9"/>
  <c r="CF505" i="9"/>
  <c r="CG505" i="9" s="1"/>
  <c r="CE505" i="9"/>
  <c r="BX505" i="9"/>
  <c r="BY505" i="9" s="1"/>
  <c r="BW505" i="9"/>
  <c r="BP505" i="9"/>
  <c r="BQ505" i="9" s="1"/>
  <c r="BO505" i="9"/>
  <c r="BH505" i="9"/>
  <c r="BI505" i="9" s="1"/>
  <c r="BG505" i="9"/>
  <c r="AY505" i="9"/>
  <c r="BD505" i="9" s="1"/>
  <c r="AX505" i="9"/>
  <c r="BC505" i="9" s="1"/>
  <c r="AW505" i="9"/>
  <c r="BB505" i="9" s="1"/>
  <c r="AV505" i="9"/>
  <c r="BA505" i="9" s="1"/>
  <c r="AU505" i="9"/>
  <c r="AZ505" i="9" s="1"/>
  <c r="AS505" i="9"/>
  <c r="AR505" i="9"/>
  <c r="AQ505" i="9"/>
  <c r="AP505" i="9"/>
  <c r="AN505" i="9"/>
  <c r="AM505" i="9"/>
  <c r="DO504" i="9"/>
  <c r="DN504" i="9"/>
  <c r="DM504" i="9"/>
  <c r="DL504" i="9"/>
  <c r="DK504" i="9"/>
  <c r="DJ504" i="9"/>
  <c r="DI504" i="9"/>
  <c r="DD504" i="9"/>
  <c r="DC504" i="9"/>
  <c r="DB504" i="9"/>
  <c r="DA504" i="9"/>
  <c r="CZ504" i="9"/>
  <c r="CN504" i="9"/>
  <c r="CO504" i="9" s="1"/>
  <c r="CQ504" i="9" s="1"/>
  <c r="CS504" i="9" s="1"/>
  <c r="CM504" i="9"/>
  <c r="CF504" i="9"/>
  <c r="CG504" i="9" s="1"/>
  <c r="CE504" i="9"/>
  <c r="BX504" i="9"/>
  <c r="BY504" i="9" s="1"/>
  <c r="BW504" i="9"/>
  <c r="BP504" i="9"/>
  <c r="BQ504" i="9" s="1"/>
  <c r="BR504" i="9" s="1"/>
  <c r="BO504" i="9"/>
  <c r="BH504" i="9"/>
  <c r="BI504" i="9" s="1"/>
  <c r="BL504" i="9" s="1"/>
  <c r="BG504" i="9"/>
  <c r="AY504" i="9"/>
  <c r="BD504" i="9" s="1"/>
  <c r="AX504" i="9"/>
  <c r="BC504" i="9" s="1"/>
  <c r="AW504" i="9"/>
  <c r="BB504" i="9" s="1"/>
  <c r="AV504" i="9"/>
  <c r="BA504" i="9" s="1"/>
  <c r="AU504" i="9"/>
  <c r="AZ504" i="9" s="1"/>
  <c r="AS504" i="9"/>
  <c r="AR504" i="9"/>
  <c r="AQ504" i="9"/>
  <c r="AP504" i="9"/>
  <c r="AN504" i="9"/>
  <c r="AM504" i="9"/>
  <c r="DO503" i="9"/>
  <c r="DN503" i="9"/>
  <c r="DM503" i="9"/>
  <c r="DL503" i="9"/>
  <c r="DK503" i="9"/>
  <c r="DJ503" i="9"/>
  <c r="DI503" i="9"/>
  <c r="DD503" i="9"/>
  <c r="DC503" i="9"/>
  <c r="DB503" i="9"/>
  <c r="DA503" i="9"/>
  <c r="CZ503" i="9"/>
  <c r="CN503" i="9"/>
  <c r="CO503" i="9" s="1"/>
  <c r="CQ503" i="9" s="1"/>
  <c r="CS503" i="9" s="1"/>
  <c r="CM503" i="9"/>
  <c r="CF503" i="9"/>
  <c r="CG503" i="9" s="1"/>
  <c r="CE503" i="9"/>
  <c r="BX503" i="9"/>
  <c r="BY503" i="9" s="1"/>
  <c r="BW503" i="9"/>
  <c r="BP503" i="9"/>
  <c r="BQ503" i="9" s="1"/>
  <c r="BO503" i="9"/>
  <c r="BH503" i="9"/>
  <c r="BI503" i="9" s="1"/>
  <c r="BG503" i="9"/>
  <c r="AY503" i="9"/>
  <c r="BD503" i="9" s="1"/>
  <c r="AX503" i="9"/>
  <c r="BC503" i="9" s="1"/>
  <c r="AW503" i="9"/>
  <c r="BB503" i="9" s="1"/>
  <c r="AV503" i="9"/>
  <c r="BA503" i="9" s="1"/>
  <c r="AU503" i="9"/>
  <c r="AZ503" i="9" s="1"/>
  <c r="AS503" i="9"/>
  <c r="AR503" i="9"/>
  <c r="AQ503" i="9"/>
  <c r="AP503" i="9"/>
  <c r="AN503" i="9"/>
  <c r="AM503" i="9"/>
  <c r="DO502" i="9"/>
  <c r="DN502" i="9"/>
  <c r="DM502" i="9"/>
  <c r="DL502" i="9"/>
  <c r="DK502" i="9"/>
  <c r="DJ502" i="9"/>
  <c r="DI502" i="9"/>
  <c r="DD502" i="9"/>
  <c r="DC502" i="9"/>
  <c r="DB502" i="9"/>
  <c r="DA502" i="9"/>
  <c r="CZ502" i="9"/>
  <c r="CN502" i="9"/>
  <c r="CO502" i="9" s="1"/>
  <c r="CR502" i="9" s="1"/>
  <c r="CM502" i="9"/>
  <c r="CF502" i="9"/>
  <c r="CG502" i="9" s="1"/>
  <c r="CJ502" i="9" s="1"/>
  <c r="CE502" i="9"/>
  <c r="BX502" i="9"/>
  <c r="BY502" i="9" s="1"/>
  <c r="CB502" i="9" s="1"/>
  <c r="BW502" i="9"/>
  <c r="BP502" i="9"/>
  <c r="BQ502" i="9" s="1"/>
  <c r="BT502" i="9" s="1"/>
  <c r="BO502" i="9"/>
  <c r="BH502" i="9"/>
  <c r="BI502" i="9" s="1"/>
  <c r="BL502" i="9" s="1"/>
  <c r="BG502" i="9"/>
  <c r="AY502" i="9"/>
  <c r="BD502" i="9" s="1"/>
  <c r="AX502" i="9"/>
  <c r="BC502" i="9" s="1"/>
  <c r="AW502" i="9"/>
  <c r="BB502" i="9" s="1"/>
  <c r="AV502" i="9"/>
  <c r="BA502" i="9" s="1"/>
  <c r="AU502" i="9"/>
  <c r="AZ502" i="9" s="1"/>
  <c r="AS502" i="9"/>
  <c r="AR502" i="9"/>
  <c r="AQ502" i="9"/>
  <c r="AP502" i="9"/>
  <c r="AN502" i="9"/>
  <c r="AM502" i="9"/>
  <c r="DO501" i="9"/>
  <c r="DN501" i="9"/>
  <c r="DM501" i="9"/>
  <c r="DL501" i="9"/>
  <c r="DK501" i="9"/>
  <c r="DJ501" i="9"/>
  <c r="DI501" i="9"/>
  <c r="DD501" i="9"/>
  <c r="DC501" i="9"/>
  <c r="DB501" i="9"/>
  <c r="DA501" i="9"/>
  <c r="CZ501" i="9"/>
  <c r="CN501" i="9"/>
  <c r="CO501" i="9" s="1"/>
  <c r="CM501" i="9"/>
  <c r="CF501" i="9"/>
  <c r="CG501" i="9" s="1"/>
  <c r="CE501" i="9"/>
  <c r="BX501" i="9"/>
  <c r="BY501" i="9" s="1"/>
  <c r="BW501" i="9"/>
  <c r="BP501" i="9"/>
  <c r="BQ501" i="9" s="1"/>
  <c r="BO501" i="9"/>
  <c r="BH501" i="9"/>
  <c r="BI501" i="9" s="1"/>
  <c r="BG501" i="9"/>
  <c r="AY501" i="9"/>
  <c r="BD501" i="9" s="1"/>
  <c r="AX501" i="9"/>
  <c r="BC501" i="9" s="1"/>
  <c r="AW501" i="9"/>
  <c r="BB501" i="9" s="1"/>
  <c r="AV501" i="9"/>
  <c r="BA501" i="9" s="1"/>
  <c r="AU501" i="9"/>
  <c r="AZ501" i="9" s="1"/>
  <c r="AS501" i="9"/>
  <c r="AR501" i="9"/>
  <c r="AQ501" i="9"/>
  <c r="AP501" i="9"/>
  <c r="AN501" i="9"/>
  <c r="AM501" i="9"/>
  <c r="DO500" i="9"/>
  <c r="DN500" i="9"/>
  <c r="DM500" i="9"/>
  <c r="DL500" i="9"/>
  <c r="DK500" i="9"/>
  <c r="DJ500" i="9"/>
  <c r="DI500" i="9"/>
  <c r="DD500" i="9"/>
  <c r="DC500" i="9"/>
  <c r="DB500" i="9"/>
  <c r="DA500" i="9"/>
  <c r="CZ500" i="9"/>
  <c r="CN500" i="9"/>
  <c r="CO500" i="9" s="1"/>
  <c r="CM500" i="9"/>
  <c r="CF500" i="9"/>
  <c r="CG500" i="9" s="1"/>
  <c r="CE500" i="9"/>
  <c r="BX500" i="9"/>
  <c r="BY500" i="9" s="1"/>
  <c r="BW500" i="9"/>
  <c r="BP500" i="9"/>
  <c r="BQ500" i="9" s="1"/>
  <c r="BO500" i="9"/>
  <c r="BH500" i="9"/>
  <c r="BI500" i="9" s="1"/>
  <c r="BG500" i="9"/>
  <c r="AY500" i="9"/>
  <c r="BD500" i="9" s="1"/>
  <c r="AX500" i="9"/>
  <c r="BC500" i="9" s="1"/>
  <c r="AW500" i="9"/>
  <c r="BB500" i="9" s="1"/>
  <c r="AV500" i="9"/>
  <c r="BA500" i="9" s="1"/>
  <c r="AU500" i="9"/>
  <c r="AZ500" i="9" s="1"/>
  <c r="AS500" i="9"/>
  <c r="AR500" i="9"/>
  <c r="AQ500" i="9"/>
  <c r="AP500" i="9"/>
  <c r="AN500" i="9"/>
  <c r="AM500" i="9"/>
  <c r="DO499" i="9"/>
  <c r="DN499" i="9"/>
  <c r="DM499" i="9"/>
  <c r="DL499" i="9"/>
  <c r="DK499" i="9"/>
  <c r="DJ499" i="9"/>
  <c r="DI499" i="9"/>
  <c r="DD499" i="9"/>
  <c r="DC499" i="9"/>
  <c r="DB499" i="9"/>
  <c r="DA499" i="9"/>
  <c r="CZ499" i="9"/>
  <c r="CN499" i="9"/>
  <c r="CO499" i="9" s="1"/>
  <c r="CQ499" i="9" s="1"/>
  <c r="CS499" i="9" s="1"/>
  <c r="CM499" i="9"/>
  <c r="CF499" i="9"/>
  <c r="CG499" i="9" s="1"/>
  <c r="CI499" i="9" s="1"/>
  <c r="CK499" i="9" s="1"/>
  <c r="CE499" i="9"/>
  <c r="BX499" i="9"/>
  <c r="BY499" i="9" s="1"/>
  <c r="CA499" i="9" s="1"/>
  <c r="CC499" i="9" s="1"/>
  <c r="BW499" i="9"/>
  <c r="BP499" i="9"/>
  <c r="BQ499" i="9" s="1"/>
  <c r="BO499" i="9"/>
  <c r="BH499" i="9"/>
  <c r="BI499" i="9" s="1"/>
  <c r="BK499" i="9" s="1"/>
  <c r="BM499" i="9" s="1"/>
  <c r="BG499" i="9"/>
  <c r="AY499" i="9"/>
  <c r="BD499" i="9" s="1"/>
  <c r="AX499" i="9"/>
  <c r="BC499" i="9" s="1"/>
  <c r="AW499" i="9"/>
  <c r="BB499" i="9" s="1"/>
  <c r="AV499" i="9"/>
  <c r="BA499" i="9" s="1"/>
  <c r="AU499" i="9"/>
  <c r="AZ499" i="9" s="1"/>
  <c r="AS499" i="9"/>
  <c r="AR499" i="9"/>
  <c r="AQ499" i="9"/>
  <c r="AP499" i="9"/>
  <c r="AN499" i="9"/>
  <c r="AM499" i="9"/>
  <c r="DO498" i="9"/>
  <c r="DN498" i="9"/>
  <c r="DM498" i="9"/>
  <c r="DL498" i="9"/>
  <c r="DK498" i="9"/>
  <c r="DJ498" i="9"/>
  <c r="DI498" i="9"/>
  <c r="DD498" i="9"/>
  <c r="DC498" i="9"/>
  <c r="DB498" i="9"/>
  <c r="DA498" i="9"/>
  <c r="CZ498" i="9"/>
  <c r="CN498" i="9"/>
  <c r="CO498" i="9" s="1"/>
  <c r="CM498" i="9"/>
  <c r="CF498" i="9"/>
  <c r="CG498" i="9" s="1"/>
  <c r="CE498" i="9"/>
  <c r="BX498" i="9"/>
  <c r="BY498" i="9" s="1"/>
  <c r="BW498" i="9"/>
  <c r="BP498" i="9"/>
  <c r="BQ498" i="9" s="1"/>
  <c r="BO498" i="9"/>
  <c r="BH498" i="9"/>
  <c r="BI498" i="9" s="1"/>
  <c r="BG498" i="9"/>
  <c r="AY498" i="9"/>
  <c r="BD498" i="9" s="1"/>
  <c r="AX498" i="9"/>
  <c r="BC498" i="9" s="1"/>
  <c r="AW498" i="9"/>
  <c r="BB498" i="9" s="1"/>
  <c r="AV498" i="9"/>
  <c r="BA498" i="9" s="1"/>
  <c r="AU498" i="9"/>
  <c r="AZ498" i="9" s="1"/>
  <c r="AS498" i="9"/>
  <c r="AR498" i="9"/>
  <c r="AQ498" i="9"/>
  <c r="AP498" i="9"/>
  <c r="AN498" i="9"/>
  <c r="AM498" i="9"/>
  <c r="DO497" i="9"/>
  <c r="DN497" i="9"/>
  <c r="DM497" i="9"/>
  <c r="DL497" i="9"/>
  <c r="DK497" i="9"/>
  <c r="DJ497" i="9"/>
  <c r="DI497" i="9"/>
  <c r="DD497" i="9"/>
  <c r="DC497" i="9"/>
  <c r="DB497" i="9"/>
  <c r="DA497" i="9"/>
  <c r="CZ497" i="9"/>
  <c r="CN497" i="9"/>
  <c r="CO497" i="9" s="1"/>
  <c r="CQ497" i="9" s="1"/>
  <c r="CS497" i="9" s="1"/>
  <c r="CM497" i="9"/>
  <c r="CF497" i="9"/>
  <c r="CG497" i="9" s="1"/>
  <c r="CI497" i="9" s="1"/>
  <c r="CK497" i="9" s="1"/>
  <c r="CE497" i="9"/>
  <c r="BX497" i="9"/>
  <c r="BY497" i="9" s="1"/>
  <c r="CA497" i="9" s="1"/>
  <c r="CC497" i="9" s="1"/>
  <c r="BW497" i="9"/>
  <c r="BP497" i="9"/>
  <c r="BQ497" i="9" s="1"/>
  <c r="BO497" i="9"/>
  <c r="BH497" i="9"/>
  <c r="BI497" i="9" s="1"/>
  <c r="BK497" i="9" s="1"/>
  <c r="BM497" i="9" s="1"/>
  <c r="BG497" i="9"/>
  <c r="AY497" i="9"/>
  <c r="BD497" i="9" s="1"/>
  <c r="AX497" i="9"/>
  <c r="BC497" i="9" s="1"/>
  <c r="AW497" i="9"/>
  <c r="BB497" i="9" s="1"/>
  <c r="AV497" i="9"/>
  <c r="BA497" i="9" s="1"/>
  <c r="AU497" i="9"/>
  <c r="AZ497" i="9" s="1"/>
  <c r="AS497" i="9"/>
  <c r="AR497" i="9"/>
  <c r="AQ497" i="9"/>
  <c r="AP497" i="9"/>
  <c r="AN497" i="9"/>
  <c r="AM497" i="9"/>
  <c r="DO496" i="9"/>
  <c r="DN496" i="9"/>
  <c r="DM496" i="9"/>
  <c r="DL496" i="9"/>
  <c r="DK496" i="9"/>
  <c r="DJ496" i="9"/>
  <c r="DI496" i="9"/>
  <c r="DD496" i="9"/>
  <c r="DC496" i="9"/>
  <c r="DB496" i="9"/>
  <c r="DA496" i="9"/>
  <c r="CZ496" i="9"/>
  <c r="CN496" i="9"/>
  <c r="CO496" i="9" s="1"/>
  <c r="CM496" i="9"/>
  <c r="CF496" i="9"/>
  <c r="CG496" i="9" s="1"/>
  <c r="CE496" i="9"/>
  <c r="BX496" i="9"/>
  <c r="BY496" i="9" s="1"/>
  <c r="BW496" i="9"/>
  <c r="BP496" i="9"/>
  <c r="BQ496" i="9" s="1"/>
  <c r="BO496" i="9"/>
  <c r="BH496" i="9"/>
  <c r="BI496" i="9" s="1"/>
  <c r="BG496" i="9"/>
  <c r="AY496" i="9"/>
  <c r="BD496" i="9" s="1"/>
  <c r="AX496" i="9"/>
  <c r="BC496" i="9" s="1"/>
  <c r="AW496" i="9"/>
  <c r="BB496" i="9" s="1"/>
  <c r="AV496" i="9"/>
  <c r="BA496" i="9" s="1"/>
  <c r="AU496" i="9"/>
  <c r="AZ496" i="9" s="1"/>
  <c r="AS496" i="9"/>
  <c r="AR496" i="9"/>
  <c r="AQ496" i="9"/>
  <c r="AP496" i="9"/>
  <c r="AN496" i="9"/>
  <c r="AM496" i="9"/>
  <c r="DO495" i="9"/>
  <c r="DN495" i="9"/>
  <c r="DM495" i="9"/>
  <c r="DL495" i="9"/>
  <c r="DK495" i="9"/>
  <c r="DJ495" i="9"/>
  <c r="DI495" i="9"/>
  <c r="DD495" i="9"/>
  <c r="DC495" i="9"/>
  <c r="DB495" i="9"/>
  <c r="DA495" i="9"/>
  <c r="CZ495" i="9"/>
  <c r="CN495" i="9"/>
  <c r="CO495" i="9" s="1"/>
  <c r="CR495" i="9" s="1"/>
  <c r="CM495" i="9"/>
  <c r="CF495" i="9"/>
  <c r="CG495" i="9" s="1"/>
  <c r="CI495" i="9" s="1"/>
  <c r="CK495" i="9" s="1"/>
  <c r="CE495" i="9"/>
  <c r="BX495" i="9"/>
  <c r="BY495" i="9" s="1"/>
  <c r="CB495" i="9" s="1"/>
  <c r="BW495" i="9"/>
  <c r="BP495" i="9"/>
  <c r="BQ495" i="9" s="1"/>
  <c r="BS495" i="9" s="1"/>
  <c r="BU495" i="9" s="1"/>
  <c r="BO495" i="9"/>
  <c r="BH495" i="9"/>
  <c r="BI495" i="9" s="1"/>
  <c r="BG495" i="9"/>
  <c r="AY495" i="9"/>
  <c r="BD495" i="9" s="1"/>
  <c r="AX495" i="9"/>
  <c r="BC495" i="9" s="1"/>
  <c r="AW495" i="9"/>
  <c r="BB495" i="9" s="1"/>
  <c r="AV495" i="9"/>
  <c r="BA495" i="9" s="1"/>
  <c r="AU495" i="9"/>
  <c r="AZ495" i="9" s="1"/>
  <c r="AS495" i="9"/>
  <c r="AR495" i="9"/>
  <c r="AQ495" i="9"/>
  <c r="AP495" i="9"/>
  <c r="AN495" i="9"/>
  <c r="AM495" i="9"/>
  <c r="DO494" i="9"/>
  <c r="DN494" i="9"/>
  <c r="DM494" i="9"/>
  <c r="DL494" i="9"/>
  <c r="DK494" i="9"/>
  <c r="DJ494" i="9"/>
  <c r="DI494" i="9"/>
  <c r="DD494" i="9"/>
  <c r="DC494" i="9"/>
  <c r="DB494" i="9"/>
  <c r="DA494" i="9"/>
  <c r="CZ494" i="9"/>
  <c r="CN494" i="9"/>
  <c r="CO494" i="9" s="1"/>
  <c r="CM494" i="9"/>
  <c r="CF494" i="9"/>
  <c r="CG494" i="9" s="1"/>
  <c r="CH494" i="9" s="1"/>
  <c r="CE494" i="9"/>
  <c r="BX494" i="9"/>
  <c r="BY494" i="9" s="1"/>
  <c r="BW494" i="9"/>
  <c r="BP494" i="9"/>
  <c r="BQ494" i="9" s="1"/>
  <c r="BO494" i="9"/>
  <c r="BH494" i="9"/>
  <c r="BI494" i="9" s="1"/>
  <c r="BK494" i="9" s="1"/>
  <c r="BM494" i="9" s="1"/>
  <c r="BG494" i="9"/>
  <c r="AY494" i="9"/>
  <c r="BD494" i="9" s="1"/>
  <c r="AX494" i="9"/>
  <c r="BC494" i="9" s="1"/>
  <c r="AW494" i="9"/>
  <c r="BB494" i="9" s="1"/>
  <c r="AV494" i="9"/>
  <c r="BA494" i="9" s="1"/>
  <c r="AU494" i="9"/>
  <c r="AZ494" i="9" s="1"/>
  <c r="AS494" i="9"/>
  <c r="AR494" i="9"/>
  <c r="AQ494" i="9"/>
  <c r="AP494" i="9"/>
  <c r="AN494" i="9"/>
  <c r="AM494" i="9"/>
  <c r="DO493" i="9"/>
  <c r="DN493" i="9"/>
  <c r="DM493" i="9"/>
  <c r="DL493" i="9"/>
  <c r="DK493" i="9"/>
  <c r="DJ493" i="9"/>
  <c r="DI493" i="9"/>
  <c r="DD493" i="9"/>
  <c r="DC493" i="9"/>
  <c r="DB493" i="9"/>
  <c r="DA493" i="9"/>
  <c r="CZ493" i="9"/>
  <c r="CN493" i="9"/>
  <c r="CO493" i="9" s="1"/>
  <c r="CM493" i="9"/>
  <c r="CF493" i="9"/>
  <c r="CG493" i="9" s="1"/>
  <c r="CJ493" i="9" s="1"/>
  <c r="CE493" i="9"/>
  <c r="BX493" i="9"/>
  <c r="BY493" i="9" s="1"/>
  <c r="BW493" i="9"/>
  <c r="BP493" i="9"/>
  <c r="BQ493" i="9" s="1"/>
  <c r="BT493" i="9" s="1"/>
  <c r="BO493" i="9"/>
  <c r="BH493" i="9"/>
  <c r="BI493" i="9" s="1"/>
  <c r="BG493" i="9"/>
  <c r="AY493" i="9"/>
  <c r="BD493" i="9" s="1"/>
  <c r="AX493" i="9"/>
  <c r="BC493" i="9" s="1"/>
  <c r="AW493" i="9"/>
  <c r="BB493" i="9" s="1"/>
  <c r="AV493" i="9"/>
  <c r="BA493" i="9" s="1"/>
  <c r="AU493" i="9"/>
  <c r="AZ493" i="9" s="1"/>
  <c r="AS493" i="9"/>
  <c r="AR493" i="9"/>
  <c r="AQ493" i="9"/>
  <c r="AP493" i="9"/>
  <c r="AN493" i="9"/>
  <c r="AM493" i="9"/>
  <c r="DO492" i="9"/>
  <c r="DN492" i="9"/>
  <c r="DM492" i="9"/>
  <c r="DL492" i="9"/>
  <c r="DK492" i="9"/>
  <c r="DJ492" i="9"/>
  <c r="DI492" i="9"/>
  <c r="DD492" i="9"/>
  <c r="DC492" i="9"/>
  <c r="DB492" i="9"/>
  <c r="DA492" i="9"/>
  <c r="CZ492" i="9"/>
  <c r="CN492" i="9"/>
  <c r="CO492" i="9" s="1"/>
  <c r="CM492" i="9"/>
  <c r="CF492" i="9"/>
  <c r="CG492" i="9" s="1"/>
  <c r="CE492" i="9"/>
  <c r="BX492" i="9"/>
  <c r="BY492" i="9" s="1"/>
  <c r="BW492" i="9"/>
  <c r="BP492" i="9"/>
  <c r="BQ492" i="9" s="1"/>
  <c r="BO492" i="9"/>
  <c r="BH492" i="9"/>
  <c r="BI492" i="9" s="1"/>
  <c r="BG492" i="9"/>
  <c r="AY492" i="9"/>
  <c r="BD492" i="9" s="1"/>
  <c r="AX492" i="9"/>
  <c r="BC492" i="9" s="1"/>
  <c r="AW492" i="9"/>
  <c r="BB492" i="9" s="1"/>
  <c r="AV492" i="9"/>
  <c r="BA492" i="9" s="1"/>
  <c r="AU492" i="9"/>
  <c r="AZ492" i="9" s="1"/>
  <c r="AS492" i="9"/>
  <c r="AR492" i="9"/>
  <c r="AQ492" i="9"/>
  <c r="AP492" i="9"/>
  <c r="AN492" i="9"/>
  <c r="AM492" i="9"/>
  <c r="DO491" i="9"/>
  <c r="DN491" i="9"/>
  <c r="DM491" i="9"/>
  <c r="DL491" i="9"/>
  <c r="DK491" i="9"/>
  <c r="DJ491" i="9"/>
  <c r="DI491" i="9"/>
  <c r="DD491" i="9"/>
  <c r="DC491" i="9"/>
  <c r="DB491" i="9"/>
  <c r="DA491" i="9"/>
  <c r="CZ491" i="9"/>
  <c r="CN491" i="9"/>
  <c r="CO491" i="9" s="1"/>
  <c r="CM491" i="9"/>
  <c r="CF491" i="9"/>
  <c r="CG491" i="9" s="1"/>
  <c r="CE491" i="9"/>
  <c r="BX491" i="9"/>
  <c r="BY491" i="9" s="1"/>
  <c r="CB491" i="9" s="1"/>
  <c r="BW491" i="9"/>
  <c r="BP491" i="9"/>
  <c r="BQ491" i="9" s="1"/>
  <c r="BO491" i="9"/>
  <c r="BH491" i="9"/>
  <c r="BI491" i="9" s="1"/>
  <c r="BL491" i="9" s="1"/>
  <c r="BG491" i="9"/>
  <c r="AY491" i="9"/>
  <c r="BD491" i="9" s="1"/>
  <c r="AX491" i="9"/>
  <c r="BC491" i="9" s="1"/>
  <c r="AW491" i="9"/>
  <c r="BB491" i="9" s="1"/>
  <c r="AV491" i="9"/>
  <c r="BA491" i="9" s="1"/>
  <c r="AU491" i="9"/>
  <c r="AZ491" i="9" s="1"/>
  <c r="AS491" i="9"/>
  <c r="AR491" i="9"/>
  <c r="AQ491" i="9"/>
  <c r="AP491" i="9"/>
  <c r="AN491" i="9"/>
  <c r="AM491" i="9"/>
  <c r="DO490" i="9"/>
  <c r="DN490" i="9"/>
  <c r="DM490" i="9"/>
  <c r="DL490" i="9"/>
  <c r="DK490" i="9"/>
  <c r="DJ490" i="9"/>
  <c r="DI490" i="9"/>
  <c r="DD490" i="9"/>
  <c r="DC490" i="9"/>
  <c r="DB490" i="9"/>
  <c r="DA490" i="9"/>
  <c r="CZ490" i="9"/>
  <c r="CN490" i="9"/>
  <c r="CO490" i="9" s="1"/>
  <c r="CM490" i="9"/>
  <c r="CF490" i="9"/>
  <c r="CG490" i="9" s="1"/>
  <c r="CH490" i="9" s="1"/>
  <c r="CE490" i="9"/>
  <c r="BX490" i="9"/>
  <c r="BY490" i="9" s="1"/>
  <c r="BW490" i="9"/>
  <c r="BP490" i="9"/>
  <c r="BQ490" i="9" s="1"/>
  <c r="BO490" i="9"/>
  <c r="BH490" i="9"/>
  <c r="BI490" i="9" s="1"/>
  <c r="BG490" i="9"/>
  <c r="AY490" i="9"/>
  <c r="BD490" i="9" s="1"/>
  <c r="AX490" i="9"/>
  <c r="BC490" i="9" s="1"/>
  <c r="AW490" i="9"/>
  <c r="BB490" i="9" s="1"/>
  <c r="AV490" i="9"/>
  <c r="BA490" i="9" s="1"/>
  <c r="AU490" i="9"/>
  <c r="AZ490" i="9" s="1"/>
  <c r="AS490" i="9"/>
  <c r="AR490" i="9"/>
  <c r="AQ490" i="9"/>
  <c r="AP490" i="9"/>
  <c r="AN490" i="9"/>
  <c r="AM490" i="9"/>
  <c r="DO489" i="9"/>
  <c r="DN489" i="9"/>
  <c r="DM489" i="9"/>
  <c r="DL489" i="9"/>
  <c r="DK489" i="9"/>
  <c r="DJ489" i="9"/>
  <c r="DI489" i="9"/>
  <c r="DD489" i="9"/>
  <c r="DC489" i="9"/>
  <c r="DB489" i="9"/>
  <c r="DA489" i="9"/>
  <c r="CZ489" i="9"/>
  <c r="CN489" i="9"/>
  <c r="CO489" i="9" s="1"/>
  <c r="CQ489" i="9" s="1"/>
  <c r="CS489" i="9" s="1"/>
  <c r="CM489" i="9"/>
  <c r="CF489" i="9"/>
  <c r="CG489" i="9" s="1"/>
  <c r="CE489" i="9"/>
  <c r="BX489" i="9"/>
  <c r="BY489" i="9" s="1"/>
  <c r="CA489" i="9" s="1"/>
  <c r="CC489" i="9" s="1"/>
  <c r="BW489" i="9"/>
  <c r="BP489" i="9"/>
  <c r="BQ489" i="9" s="1"/>
  <c r="BS489" i="9" s="1"/>
  <c r="BU489" i="9" s="1"/>
  <c r="BO489" i="9"/>
  <c r="BH489" i="9"/>
  <c r="BI489" i="9" s="1"/>
  <c r="BK489" i="9" s="1"/>
  <c r="BM489" i="9" s="1"/>
  <c r="BG489" i="9"/>
  <c r="AY489" i="9"/>
  <c r="BD489" i="9" s="1"/>
  <c r="AX489" i="9"/>
  <c r="BC489" i="9" s="1"/>
  <c r="AW489" i="9"/>
  <c r="BB489" i="9" s="1"/>
  <c r="AV489" i="9"/>
  <c r="BA489" i="9" s="1"/>
  <c r="AU489" i="9"/>
  <c r="AZ489" i="9" s="1"/>
  <c r="AS489" i="9"/>
  <c r="AR489" i="9"/>
  <c r="AQ489" i="9"/>
  <c r="AP489" i="9"/>
  <c r="AN489" i="9"/>
  <c r="AM489" i="9"/>
  <c r="DO488" i="9"/>
  <c r="DN488" i="9"/>
  <c r="DM488" i="9"/>
  <c r="DL488" i="9"/>
  <c r="DK488" i="9"/>
  <c r="DJ488" i="9"/>
  <c r="DI488" i="9"/>
  <c r="DD488" i="9"/>
  <c r="DC488" i="9"/>
  <c r="DB488" i="9"/>
  <c r="DA488" i="9"/>
  <c r="CZ488" i="9"/>
  <c r="CN488" i="9"/>
  <c r="CO488" i="9" s="1"/>
  <c r="CM488" i="9"/>
  <c r="CF488" i="9"/>
  <c r="CG488" i="9" s="1"/>
  <c r="CI488" i="9" s="1"/>
  <c r="CK488" i="9" s="1"/>
  <c r="CE488" i="9"/>
  <c r="BX488" i="9"/>
  <c r="BY488" i="9" s="1"/>
  <c r="CA488" i="9" s="1"/>
  <c r="CC488" i="9" s="1"/>
  <c r="BW488" i="9"/>
  <c r="BP488" i="9"/>
  <c r="BQ488" i="9" s="1"/>
  <c r="BS488" i="9" s="1"/>
  <c r="BU488" i="9" s="1"/>
  <c r="BO488" i="9"/>
  <c r="BH488" i="9"/>
  <c r="BI488" i="9" s="1"/>
  <c r="BK488" i="9" s="1"/>
  <c r="BM488" i="9" s="1"/>
  <c r="BG488" i="9"/>
  <c r="AY488" i="9"/>
  <c r="BD488" i="9" s="1"/>
  <c r="AX488" i="9"/>
  <c r="BC488" i="9" s="1"/>
  <c r="AW488" i="9"/>
  <c r="BB488" i="9" s="1"/>
  <c r="AV488" i="9"/>
  <c r="BA488" i="9" s="1"/>
  <c r="AU488" i="9"/>
  <c r="AZ488" i="9" s="1"/>
  <c r="AS488" i="9"/>
  <c r="AR488" i="9"/>
  <c r="AQ488" i="9"/>
  <c r="AP488" i="9"/>
  <c r="AN488" i="9"/>
  <c r="AM488" i="9"/>
  <c r="DO487" i="9"/>
  <c r="DN487" i="9"/>
  <c r="DM487" i="9"/>
  <c r="DL487" i="9"/>
  <c r="DK487" i="9"/>
  <c r="DJ487" i="9"/>
  <c r="DI487" i="9"/>
  <c r="DD487" i="9"/>
  <c r="DC487" i="9"/>
  <c r="DB487" i="9"/>
  <c r="DA487" i="9"/>
  <c r="CZ487" i="9"/>
  <c r="CN487" i="9"/>
  <c r="CO487" i="9" s="1"/>
  <c r="CQ487" i="9" s="1"/>
  <c r="CS487" i="9" s="1"/>
  <c r="CM487" i="9"/>
  <c r="CF487" i="9"/>
  <c r="CG487" i="9" s="1"/>
  <c r="CE487" i="9"/>
  <c r="BX487" i="9"/>
  <c r="BY487" i="9" s="1"/>
  <c r="BW487" i="9"/>
  <c r="BP487" i="9"/>
  <c r="BQ487" i="9" s="1"/>
  <c r="BO487" i="9"/>
  <c r="BH487" i="9"/>
  <c r="BI487" i="9" s="1"/>
  <c r="BK487" i="9" s="1"/>
  <c r="BM487" i="9" s="1"/>
  <c r="BG487" i="9"/>
  <c r="AY487" i="9"/>
  <c r="BD487" i="9" s="1"/>
  <c r="AX487" i="9"/>
  <c r="BC487" i="9" s="1"/>
  <c r="AW487" i="9"/>
  <c r="BB487" i="9" s="1"/>
  <c r="AV487" i="9"/>
  <c r="BA487" i="9" s="1"/>
  <c r="AU487" i="9"/>
  <c r="AZ487" i="9" s="1"/>
  <c r="AS487" i="9"/>
  <c r="AR487" i="9"/>
  <c r="AQ487" i="9"/>
  <c r="AP487" i="9"/>
  <c r="AN487" i="9"/>
  <c r="AM487" i="9"/>
  <c r="DO486" i="9"/>
  <c r="DN486" i="9"/>
  <c r="DM486" i="9"/>
  <c r="DL486" i="9"/>
  <c r="DK486" i="9"/>
  <c r="DJ486" i="9"/>
  <c r="DI486" i="9"/>
  <c r="DD486" i="9"/>
  <c r="DC486" i="9"/>
  <c r="DB486" i="9"/>
  <c r="DA486" i="9"/>
  <c r="CZ486" i="9"/>
  <c r="CN486" i="9"/>
  <c r="CO486" i="9" s="1"/>
  <c r="CM486" i="9"/>
  <c r="CF486" i="9"/>
  <c r="CG486" i="9" s="1"/>
  <c r="CE486" i="9"/>
  <c r="BX486" i="9"/>
  <c r="BY486" i="9" s="1"/>
  <c r="BW486" i="9"/>
  <c r="BP486" i="9"/>
  <c r="BQ486" i="9" s="1"/>
  <c r="BO486" i="9"/>
  <c r="BH486" i="9"/>
  <c r="BI486" i="9" s="1"/>
  <c r="BG486" i="9"/>
  <c r="AY486" i="9"/>
  <c r="BD486" i="9" s="1"/>
  <c r="AX486" i="9"/>
  <c r="BC486" i="9" s="1"/>
  <c r="AW486" i="9"/>
  <c r="BB486" i="9" s="1"/>
  <c r="AV486" i="9"/>
  <c r="BA486" i="9" s="1"/>
  <c r="AU486" i="9"/>
  <c r="AZ486" i="9" s="1"/>
  <c r="AS486" i="9"/>
  <c r="AR486" i="9"/>
  <c r="AQ486" i="9"/>
  <c r="AP486" i="9"/>
  <c r="AN486" i="9"/>
  <c r="AM486" i="9"/>
  <c r="DO485" i="9"/>
  <c r="DN485" i="9"/>
  <c r="DM485" i="9"/>
  <c r="DL485" i="9"/>
  <c r="DK485" i="9"/>
  <c r="DJ485" i="9"/>
  <c r="DI485" i="9"/>
  <c r="DD485" i="9"/>
  <c r="DC485" i="9"/>
  <c r="DB485" i="9"/>
  <c r="DA485" i="9"/>
  <c r="CZ485" i="9"/>
  <c r="CN485" i="9"/>
  <c r="CO485" i="9" s="1"/>
  <c r="CM485" i="9"/>
  <c r="CF485" i="9"/>
  <c r="CG485" i="9" s="1"/>
  <c r="CE485" i="9"/>
  <c r="BX485" i="9"/>
  <c r="BY485" i="9" s="1"/>
  <c r="BW485" i="9"/>
  <c r="BP485" i="9"/>
  <c r="BQ485" i="9" s="1"/>
  <c r="BO485" i="9"/>
  <c r="BH485" i="9"/>
  <c r="BI485" i="9" s="1"/>
  <c r="BG485" i="9"/>
  <c r="AY485" i="9"/>
  <c r="BD485" i="9" s="1"/>
  <c r="AX485" i="9"/>
  <c r="BC485" i="9" s="1"/>
  <c r="AW485" i="9"/>
  <c r="BB485" i="9" s="1"/>
  <c r="AV485" i="9"/>
  <c r="BA485" i="9" s="1"/>
  <c r="AU485" i="9"/>
  <c r="AZ485" i="9" s="1"/>
  <c r="AS485" i="9"/>
  <c r="AR485" i="9"/>
  <c r="AQ485" i="9"/>
  <c r="AP485" i="9"/>
  <c r="AN485" i="9"/>
  <c r="AM485" i="9"/>
  <c r="DO484" i="9"/>
  <c r="DN484" i="9"/>
  <c r="DM484" i="9"/>
  <c r="DL484" i="9"/>
  <c r="DK484" i="9"/>
  <c r="DJ484" i="9"/>
  <c r="DI484" i="9"/>
  <c r="DD484" i="9"/>
  <c r="DC484" i="9"/>
  <c r="DB484" i="9"/>
  <c r="DA484" i="9"/>
  <c r="CZ484" i="9"/>
  <c r="CN484" i="9"/>
  <c r="CO484" i="9" s="1"/>
  <c r="CM484" i="9"/>
  <c r="CF484" i="9"/>
  <c r="CG484" i="9" s="1"/>
  <c r="CE484" i="9"/>
  <c r="BX484" i="9"/>
  <c r="BY484" i="9" s="1"/>
  <c r="BW484" i="9"/>
  <c r="BP484" i="9"/>
  <c r="BQ484" i="9" s="1"/>
  <c r="BO484" i="9"/>
  <c r="BH484" i="9"/>
  <c r="BI484" i="9" s="1"/>
  <c r="BG484" i="9"/>
  <c r="AY484" i="9"/>
  <c r="BD484" i="9" s="1"/>
  <c r="AX484" i="9"/>
  <c r="BC484" i="9" s="1"/>
  <c r="AW484" i="9"/>
  <c r="BB484" i="9" s="1"/>
  <c r="AV484" i="9"/>
  <c r="BA484" i="9" s="1"/>
  <c r="AU484" i="9"/>
  <c r="AZ484" i="9" s="1"/>
  <c r="AS484" i="9"/>
  <c r="AR484" i="9"/>
  <c r="AQ484" i="9"/>
  <c r="AP484" i="9"/>
  <c r="AN484" i="9"/>
  <c r="AM484" i="9"/>
  <c r="DO483" i="9"/>
  <c r="DN483" i="9"/>
  <c r="DM483" i="9"/>
  <c r="DL483" i="9"/>
  <c r="DK483" i="9"/>
  <c r="DJ483" i="9"/>
  <c r="DI483" i="9"/>
  <c r="DD483" i="9"/>
  <c r="DC483" i="9"/>
  <c r="DB483" i="9"/>
  <c r="DA483" i="9"/>
  <c r="CZ483" i="9"/>
  <c r="CN483" i="9"/>
  <c r="CO483" i="9" s="1"/>
  <c r="CM483" i="9"/>
  <c r="CF483" i="9"/>
  <c r="CG483" i="9" s="1"/>
  <c r="CE483" i="9"/>
  <c r="BX483" i="9"/>
  <c r="BY483" i="9" s="1"/>
  <c r="BW483" i="9"/>
  <c r="BP483" i="9"/>
  <c r="BQ483" i="9" s="1"/>
  <c r="BO483" i="9"/>
  <c r="BH483" i="9"/>
  <c r="BI483" i="9" s="1"/>
  <c r="BG483" i="9"/>
  <c r="AY483" i="9"/>
  <c r="BD483" i="9" s="1"/>
  <c r="AX483" i="9"/>
  <c r="BC483" i="9" s="1"/>
  <c r="AW483" i="9"/>
  <c r="BB483" i="9" s="1"/>
  <c r="AV483" i="9"/>
  <c r="BA483" i="9" s="1"/>
  <c r="AU483" i="9"/>
  <c r="AZ483" i="9" s="1"/>
  <c r="AS483" i="9"/>
  <c r="AR483" i="9"/>
  <c r="AQ483" i="9"/>
  <c r="AP483" i="9"/>
  <c r="AN483" i="9"/>
  <c r="AM483" i="9"/>
  <c r="DO482" i="9"/>
  <c r="DN482" i="9"/>
  <c r="DM482" i="9"/>
  <c r="DL482" i="9"/>
  <c r="DK482" i="9"/>
  <c r="DJ482" i="9"/>
  <c r="DI482" i="9"/>
  <c r="DD482" i="9"/>
  <c r="DC482" i="9"/>
  <c r="DB482" i="9"/>
  <c r="DA482" i="9"/>
  <c r="CZ482" i="9"/>
  <c r="CN482" i="9"/>
  <c r="CO482" i="9" s="1"/>
  <c r="CM482" i="9"/>
  <c r="CF482" i="9"/>
  <c r="CG482" i="9" s="1"/>
  <c r="CE482" i="9"/>
  <c r="BX482" i="9"/>
  <c r="BY482" i="9" s="1"/>
  <c r="BW482" i="9"/>
  <c r="BP482" i="9"/>
  <c r="BQ482" i="9" s="1"/>
  <c r="BO482" i="9"/>
  <c r="BH482" i="9"/>
  <c r="BI482" i="9" s="1"/>
  <c r="BG482" i="9"/>
  <c r="AY482" i="9"/>
  <c r="BD482" i="9" s="1"/>
  <c r="AX482" i="9"/>
  <c r="BC482" i="9" s="1"/>
  <c r="AW482" i="9"/>
  <c r="BB482" i="9" s="1"/>
  <c r="AV482" i="9"/>
  <c r="BA482" i="9" s="1"/>
  <c r="AU482" i="9"/>
  <c r="AZ482" i="9" s="1"/>
  <c r="AS482" i="9"/>
  <c r="AR482" i="9"/>
  <c r="AQ482" i="9"/>
  <c r="AP482" i="9"/>
  <c r="AN482" i="9"/>
  <c r="AM482" i="9"/>
  <c r="DO481" i="9"/>
  <c r="DN481" i="9"/>
  <c r="DM481" i="9"/>
  <c r="DL481" i="9"/>
  <c r="DK481" i="9"/>
  <c r="DJ481" i="9"/>
  <c r="DI481" i="9"/>
  <c r="DD481" i="9"/>
  <c r="DC481" i="9"/>
  <c r="DB481" i="9"/>
  <c r="DA481" i="9"/>
  <c r="CZ481" i="9"/>
  <c r="CN481" i="9"/>
  <c r="CO481" i="9" s="1"/>
  <c r="CM481" i="9"/>
  <c r="CF481" i="9"/>
  <c r="CG481" i="9" s="1"/>
  <c r="CJ481" i="9" s="1"/>
  <c r="CE481" i="9"/>
  <c r="BX481" i="9"/>
  <c r="BY481" i="9" s="1"/>
  <c r="BW481" i="9"/>
  <c r="BP481" i="9"/>
  <c r="BQ481" i="9" s="1"/>
  <c r="BT481" i="9" s="1"/>
  <c r="BO481" i="9"/>
  <c r="BH481" i="9"/>
  <c r="BI481" i="9" s="1"/>
  <c r="BG481" i="9"/>
  <c r="AY481" i="9"/>
  <c r="BD481" i="9" s="1"/>
  <c r="AX481" i="9"/>
  <c r="BC481" i="9" s="1"/>
  <c r="AW481" i="9"/>
  <c r="BB481" i="9" s="1"/>
  <c r="AV481" i="9"/>
  <c r="BA481" i="9" s="1"/>
  <c r="AU481" i="9"/>
  <c r="AZ481" i="9" s="1"/>
  <c r="AS481" i="9"/>
  <c r="AR481" i="9"/>
  <c r="AQ481" i="9"/>
  <c r="AP481" i="9"/>
  <c r="AN481" i="9"/>
  <c r="AM481" i="9"/>
  <c r="DO480" i="9"/>
  <c r="DN480" i="9"/>
  <c r="DM480" i="9"/>
  <c r="DL480" i="9"/>
  <c r="DK480" i="9"/>
  <c r="DJ480" i="9"/>
  <c r="DI480" i="9"/>
  <c r="DD480" i="9"/>
  <c r="DC480" i="9"/>
  <c r="DB480" i="9"/>
  <c r="DA480" i="9"/>
  <c r="CZ480" i="9"/>
  <c r="CN480" i="9"/>
  <c r="CO480" i="9" s="1"/>
  <c r="CP480" i="9" s="1"/>
  <c r="CM480" i="9"/>
  <c r="CF480" i="9"/>
  <c r="CG480" i="9" s="1"/>
  <c r="CH480" i="9" s="1"/>
  <c r="CE480" i="9"/>
  <c r="BX480" i="9"/>
  <c r="BY480" i="9" s="1"/>
  <c r="BZ480" i="9" s="1"/>
  <c r="BW480" i="9"/>
  <c r="BP480" i="9"/>
  <c r="BQ480" i="9" s="1"/>
  <c r="BR480" i="9" s="1"/>
  <c r="BO480" i="9"/>
  <c r="BH480" i="9"/>
  <c r="BI480" i="9" s="1"/>
  <c r="BJ480" i="9" s="1"/>
  <c r="BG480" i="9"/>
  <c r="AY480" i="9"/>
  <c r="BD480" i="9" s="1"/>
  <c r="AX480" i="9"/>
  <c r="BC480" i="9" s="1"/>
  <c r="AW480" i="9"/>
  <c r="BB480" i="9" s="1"/>
  <c r="AV480" i="9"/>
  <c r="BA480" i="9" s="1"/>
  <c r="AU480" i="9"/>
  <c r="AZ480" i="9" s="1"/>
  <c r="AS480" i="9"/>
  <c r="AR480" i="9"/>
  <c r="AQ480" i="9"/>
  <c r="AP480" i="9"/>
  <c r="AN480" i="9"/>
  <c r="AM480" i="9"/>
  <c r="DO479" i="9"/>
  <c r="DN479" i="9"/>
  <c r="DM479" i="9"/>
  <c r="DL479" i="9"/>
  <c r="DK479" i="9"/>
  <c r="DJ479" i="9"/>
  <c r="DI479" i="9"/>
  <c r="DD479" i="9"/>
  <c r="DC479" i="9"/>
  <c r="DB479" i="9"/>
  <c r="DA479" i="9"/>
  <c r="CZ479" i="9"/>
  <c r="CN479" i="9"/>
  <c r="CO479" i="9" s="1"/>
  <c r="CQ479" i="9" s="1"/>
  <c r="CS479" i="9" s="1"/>
  <c r="CM479" i="9"/>
  <c r="CF479" i="9"/>
  <c r="CG479" i="9" s="1"/>
  <c r="CI479" i="9" s="1"/>
  <c r="CK479" i="9" s="1"/>
  <c r="CE479" i="9"/>
  <c r="BX479" i="9"/>
  <c r="BY479" i="9" s="1"/>
  <c r="CA479" i="9" s="1"/>
  <c r="CC479" i="9" s="1"/>
  <c r="BW479" i="9"/>
  <c r="BP479" i="9"/>
  <c r="BQ479" i="9" s="1"/>
  <c r="BO479" i="9"/>
  <c r="BH479" i="9"/>
  <c r="BI479" i="9" s="1"/>
  <c r="BG479" i="9"/>
  <c r="AY479" i="9"/>
  <c r="BD479" i="9" s="1"/>
  <c r="AX479" i="9"/>
  <c r="BC479" i="9" s="1"/>
  <c r="AW479" i="9"/>
  <c r="BB479" i="9" s="1"/>
  <c r="AV479" i="9"/>
  <c r="BA479" i="9" s="1"/>
  <c r="AU479" i="9"/>
  <c r="AZ479" i="9" s="1"/>
  <c r="AS479" i="9"/>
  <c r="AR479" i="9"/>
  <c r="AQ479" i="9"/>
  <c r="AP479" i="9"/>
  <c r="AN479" i="9"/>
  <c r="AM479" i="9"/>
  <c r="DO478" i="9"/>
  <c r="DN478" i="9"/>
  <c r="DM478" i="9"/>
  <c r="DL478" i="9"/>
  <c r="DK478" i="9"/>
  <c r="DJ478" i="9"/>
  <c r="DI478" i="9"/>
  <c r="DD478" i="9"/>
  <c r="DC478" i="9"/>
  <c r="DB478" i="9"/>
  <c r="DA478" i="9"/>
  <c r="CZ478" i="9"/>
  <c r="CN478" i="9"/>
  <c r="CO478" i="9" s="1"/>
  <c r="CQ478" i="9" s="1"/>
  <c r="CS478" i="9" s="1"/>
  <c r="CM478" i="9"/>
  <c r="CF478" i="9"/>
  <c r="CG478" i="9" s="1"/>
  <c r="CI478" i="9" s="1"/>
  <c r="CK478" i="9" s="1"/>
  <c r="CE478" i="9"/>
  <c r="BX478" i="9"/>
  <c r="BY478" i="9" s="1"/>
  <c r="CA478" i="9" s="1"/>
  <c r="CC478" i="9" s="1"/>
  <c r="BW478" i="9"/>
  <c r="BP478" i="9"/>
  <c r="BQ478" i="9" s="1"/>
  <c r="BO478" i="9"/>
  <c r="BH478" i="9"/>
  <c r="BI478" i="9" s="1"/>
  <c r="BK478" i="9" s="1"/>
  <c r="BM478" i="9" s="1"/>
  <c r="BG478" i="9"/>
  <c r="AY478" i="9"/>
  <c r="BD478" i="9" s="1"/>
  <c r="AX478" i="9"/>
  <c r="BC478" i="9" s="1"/>
  <c r="AW478" i="9"/>
  <c r="BB478" i="9" s="1"/>
  <c r="AV478" i="9"/>
  <c r="BA478" i="9" s="1"/>
  <c r="AU478" i="9"/>
  <c r="AZ478" i="9" s="1"/>
  <c r="AS478" i="9"/>
  <c r="AR478" i="9"/>
  <c r="AQ478" i="9"/>
  <c r="AP478" i="9"/>
  <c r="AN478" i="9"/>
  <c r="AM478" i="9"/>
  <c r="DO477" i="9"/>
  <c r="DN477" i="9"/>
  <c r="DM477" i="9"/>
  <c r="DL477" i="9"/>
  <c r="DK477" i="9"/>
  <c r="DJ477" i="9"/>
  <c r="DI477" i="9"/>
  <c r="DD477" i="9"/>
  <c r="DC477" i="9"/>
  <c r="DB477" i="9"/>
  <c r="DA477" i="9"/>
  <c r="CZ477" i="9"/>
  <c r="CN477" i="9"/>
  <c r="CO477" i="9" s="1"/>
  <c r="CQ477" i="9" s="1"/>
  <c r="CS477" i="9" s="1"/>
  <c r="CM477" i="9"/>
  <c r="CF477" i="9"/>
  <c r="CG477" i="9" s="1"/>
  <c r="CI477" i="9" s="1"/>
  <c r="CK477" i="9" s="1"/>
  <c r="CE477" i="9"/>
  <c r="BX477" i="9"/>
  <c r="BY477" i="9" s="1"/>
  <c r="CA477" i="9" s="1"/>
  <c r="CC477" i="9" s="1"/>
  <c r="BW477" i="9"/>
  <c r="BP477" i="9"/>
  <c r="BQ477" i="9" s="1"/>
  <c r="BS477" i="9" s="1"/>
  <c r="BU477" i="9" s="1"/>
  <c r="BO477" i="9"/>
  <c r="BH477" i="9"/>
  <c r="BI477" i="9" s="1"/>
  <c r="BK477" i="9" s="1"/>
  <c r="BM477" i="9" s="1"/>
  <c r="BG477" i="9"/>
  <c r="AY477" i="9"/>
  <c r="BD477" i="9" s="1"/>
  <c r="AX477" i="9"/>
  <c r="BC477" i="9" s="1"/>
  <c r="AW477" i="9"/>
  <c r="BB477" i="9" s="1"/>
  <c r="AV477" i="9"/>
  <c r="BA477" i="9" s="1"/>
  <c r="AU477" i="9"/>
  <c r="AZ477" i="9" s="1"/>
  <c r="AS477" i="9"/>
  <c r="AR477" i="9"/>
  <c r="AQ477" i="9"/>
  <c r="AP477" i="9"/>
  <c r="AN477" i="9"/>
  <c r="AM477" i="9"/>
  <c r="DO476" i="9"/>
  <c r="DN476" i="9"/>
  <c r="DM476" i="9"/>
  <c r="DL476" i="9"/>
  <c r="DK476" i="9"/>
  <c r="DJ476" i="9"/>
  <c r="DI476" i="9"/>
  <c r="DD476" i="9"/>
  <c r="DC476" i="9"/>
  <c r="DB476" i="9"/>
  <c r="DA476" i="9"/>
  <c r="CZ476" i="9"/>
  <c r="CN476" i="9"/>
  <c r="CO476" i="9" s="1"/>
  <c r="CM476" i="9"/>
  <c r="CF476" i="9"/>
  <c r="CG476" i="9" s="1"/>
  <c r="CI476" i="9" s="1"/>
  <c r="CK476" i="9" s="1"/>
  <c r="CE476" i="9"/>
  <c r="BX476" i="9"/>
  <c r="BY476" i="9" s="1"/>
  <c r="CA476" i="9" s="1"/>
  <c r="CC476" i="9" s="1"/>
  <c r="BW476" i="9"/>
  <c r="BP476" i="9"/>
  <c r="BQ476" i="9" s="1"/>
  <c r="BS476" i="9" s="1"/>
  <c r="BU476" i="9" s="1"/>
  <c r="BO476" i="9"/>
  <c r="BH476" i="9"/>
  <c r="BI476" i="9" s="1"/>
  <c r="BK476" i="9" s="1"/>
  <c r="BM476" i="9" s="1"/>
  <c r="BG476" i="9"/>
  <c r="AY476" i="9"/>
  <c r="BD476" i="9" s="1"/>
  <c r="AX476" i="9"/>
  <c r="BC476" i="9" s="1"/>
  <c r="AW476" i="9"/>
  <c r="BB476" i="9" s="1"/>
  <c r="AV476" i="9"/>
  <c r="BA476" i="9" s="1"/>
  <c r="AU476" i="9"/>
  <c r="AZ476" i="9" s="1"/>
  <c r="AS476" i="9"/>
  <c r="AR476" i="9"/>
  <c r="AQ476" i="9"/>
  <c r="AP476" i="9"/>
  <c r="AN476" i="9"/>
  <c r="AM476" i="9"/>
  <c r="DO475" i="9"/>
  <c r="DN475" i="9"/>
  <c r="DM475" i="9"/>
  <c r="DL475" i="9"/>
  <c r="DK475" i="9"/>
  <c r="DJ475" i="9"/>
  <c r="DI475" i="9"/>
  <c r="DD475" i="9"/>
  <c r="DC475" i="9"/>
  <c r="DB475" i="9"/>
  <c r="DA475" i="9"/>
  <c r="CZ475" i="9"/>
  <c r="CN475" i="9"/>
  <c r="CO475" i="9" s="1"/>
  <c r="CQ475" i="9" s="1"/>
  <c r="CS475" i="9" s="1"/>
  <c r="CM475" i="9"/>
  <c r="CF475" i="9"/>
  <c r="CG475" i="9" s="1"/>
  <c r="CI475" i="9" s="1"/>
  <c r="CK475" i="9" s="1"/>
  <c r="CE475" i="9"/>
  <c r="BX475" i="9"/>
  <c r="BY475" i="9" s="1"/>
  <c r="CA475" i="9" s="1"/>
  <c r="CC475" i="9" s="1"/>
  <c r="BW475" i="9"/>
  <c r="BP475" i="9"/>
  <c r="BQ475" i="9" s="1"/>
  <c r="BS475" i="9" s="1"/>
  <c r="BU475" i="9" s="1"/>
  <c r="BO475" i="9"/>
  <c r="BH475" i="9"/>
  <c r="BI475" i="9" s="1"/>
  <c r="BK475" i="9" s="1"/>
  <c r="BM475" i="9" s="1"/>
  <c r="BG475" i="9"/>
  <c r="AY475" i="9"/>
  <c r="BD475" i="9" s="1"/>
  <c r="AX475" i="9"/>
  <c r="BC475" i="9" s="1"/>
  <c r="AW475" i="9"/>
  <c r="BB475" i="9" s="1"/>
  <c r="AV475" i="9"/>
  <c r="BA475" i="9" s="1"/>
  <c r="AU475" i="9"/>
  <c r="AZ475" i="9" s="1"/>
  <c r="AS475" i="9"/>
  <c r="AR475" i="9"/>
  <c r="AQ475" i="9"/>
  <c r="AP475" i="9"/>
  <c r="AN475" i="9"/>
  <c r="AM475" i="9"/>
  <c r="DO474" i="9"/>
  <c r="DN474" i="9"/>
  <c r="DM474" i="9"/>
  <c r="DL474" i="9"/>
  <c r="DK474" i="9"/>
  <c r="DJ474" i="9"/>
  <c r="DI474" i="9"/>
  <c r="DD474" i="9"/>
  <c r="DC474" i="9"/>
  <c r="DB474" i="9"/>
  <c r="DA474" i="9"/>
  <c r="CZ474" i="9"/>
  <c r="CN474" i="9"/>
  <c r="CO474" i="9" s="1"/>
  <c r="CQ474" i="9" s="1"/>
  <c r="CS474" i="9" s="1"/>
  <c r="CM474" i="9"/>
  <c r="CF474" i="9"/>
  <c r="CG474" i="9" s="1"/>
  <c r="CH474" i="9" s="1"/>
  <c r="CE474" i="9"/>
  <c r="BX474" i="9"/>
  <c r="BY474" i="9" s="1"/>
  <c r="CA474" i="9" s="1"/>
  <c r="CC474" i="9" s="1"/>
  <c r="BW474" i="9"/>
  <c r="BP474" i="9"/>
  <c r="BQ474" i="9" s="1"/>
  <c r="BO474" i="9"/>
  <c r="BH474" i="9"/>
  <c r="BI474" i="9" s="1"/>
  <c r="BG474" i="9"/>
  <c r="AY474" i="9"/>
  <c r="BD474" i="9" s="1"/>
  <c r="AX474" i="9"/>
  <c r="BC474" i="9" s="1"/>
  <c r="AW474" i="9"/>
  <c r="BB474" i="9" s="1"/>
  <c r="AV474" i="9"/>
  <c r="BA474" i="9" s="1"/>
  <c r="AU474" i="9"/>
  <c r="AZ474" i="9" s="1"/>
  <c r="AS474" i="9"/>
  <c r="AR474" i="9"/>
  <c r="AQ474" i="9"/>
  <c r="AP474" i="9"/>
  <c r="AN474" i="9"/>
  <c r="AM474" i="9"/>
  <c r="DO473" i="9"/>
  <c r="DN473" i="9"/>
  <c r="DM473" i="9"/>
  <c r="DL473" i="9"/>
  <c r="DK473" i="9"/>
  <c r="DJ473" i="9"/>
  <c r="DI473" i="9"/>
  <c r="DD473" i="9"/>
  <c r="DC473" i="9"/>
  <c r="DB473" i="9"/>
  <c r="DA473" i="9"/>
  <c r="CZ473" i="9"/>
  <c r="CN473" i="9"/>
  <c r="CO473" i="9" s="1"/>
  <c r="CM473" i="9"/>
  <c r="CF473" i="9"/>
  <c r="CG473" i="9" s="1"/>
  <c r="CE473" i="9"/>
  <c r="BX473" i="9"/>
  <c r="BY473" i="9" s="1"/>
  <c r="BW473" i="9"/>
  <c r="BP473" i="9"/>
  <c r="BQ473" i="9" s="1"/>
  <c r="BO473" i="9"/>
  <c r="BH473" i="9"/>
  <c r="BI473" i="9" s="1"/>
  <c r="BG473" i="9"/>
  <c r="AY473" i="9"/>
  <c r="BD473" i="9" s="1"/>
  <c r="AX473" i="9"/>
  <c r="BC473" i="9" s="1"/>
  <c r="AW473" i="9"/>
  <c r="BB473" i="9" s="1"/>
  <c r="AV473" i="9"/>
  <c r="BA473" i="9" s="1"/>
  <c r="AU473" i="9"/>
  <c r="AZ473" i="9" s="1"/>
  <c r="AS473" i="9"/>
  <c r="AR473" i="9"/>
  <c r="AQ473" i="9"/>
  <c r="AP473" i="9"/>
  <c r="AN473" i="9"/>
  <c r="AM473" i="9"/>
  <c r="DO472" i="9"/>
  <c r="DN472" i="9"/>
  <c r="DM472" i="9"/>
  <c r="DL472" i="9"/>
  <c r="DK472" i="9"/>
  <c r="DJ472" i="9"/>
  <c r="DI472" i="9"/>
  <c r="DD472" i="9"/>
  <c r="DC472" i="9"/>
  <c r="DB472" i="9"/>
  <c r="DA472" i="9"/>
  <c r="CZ472" i="9"/>
  <c r="CN472" i="9"/>
  <c r="CO472" i="9" s="1"/>
  <c r="CM472" i="9"/>
  <c r="CF472" i="9"/>
  <c r="CG472" i="9" s="1"/>
  <c r="CE472" i="9"/>
  <c r="BX472" i="9"/>
  <c r="BY472" i="9" s="1"/>
  <c r="BW472" i="9"/>
  <c r="BP472" i="9"/>
  <c r="BQ472" i="9" s="1"/>
  <c r="BO472" i="9"/>
  <c r="BH472" i="9"/>
  <c r="BI472" i="9" s="1"/>
  <c r="BG472" i="9"/>
  <c r="AY472" i="9"/>
  <c r="BD472" i="9" s="1"/>
  <c r="AX472" i="9"/>
  <c r="BC472" i="9" s="1"/>
  <c r="AW472" i="9"/>
  <c r="BB472" i="9" s="1"/>
  <c r="AV472" i="9"/>
  <c r="BA472" i="9" s="1"/>
  <c r="AU472" i="9"/>
  <c r="AZ472" i="9" s="1"/>
  <c r="AS472" i="9"/>
  <c r="AR472" i="9"/>
  <c r="AQ472" i="9"/>
  <c r="AP472" i="9"/>
  <c r="AN472" i="9"/>
  <c r="AM472" i="9"/>
  <c r="DO471" i="9"/>
  <c r="DN471" i="9"/>
  <c r="DM471" i="9"/>
  <c r="DL471" i="9"/>
  <c r="DK471" i="9"/>
  <c r="DJ471" i="9"/>
  <c r="DI471" i="9"/>
  <c r="DD471" i="9"/>
  <c r="DC471" i="9"/>
  <c r="DB471" i="9"/>
  <c r="DA471" i="9"/>
  <c r="CZ471" i="9"/>
  <c r="CN471" i="9"/>
  <c r="CO471" i="9" s="1"/>
  <c r="CM471" i="9"/>
  <c r="CF471" i="9"/>
  <c r="CG471" i="9" s="1"/>
  <c r="CE471" i="9"/>
  <c r="BX471" i="9"/>
  <c r="BY471" i="9" s="1"/>
  <c r="BW471" i="9"/>
  <c r="BP471" i="9"/>
  <c r="BQ471" i="9" s="1"/>
  <c r="BO471" i="9"/>
  <c r="BH471" i="9"/>
  <c r="BI471" i="9" s="1"/>
  <c r="BG471" i="9"/>
  <c r="AY471" i="9"/>
  <c r="BD471" i="9" s="1"/>
  <c r="AX471" i="9"/>
  <c r="BC471" i="9" s="1"/>
  <c r="AW471" i="9"/>
  <c r="BB471" i="9" s="1"/>
  <c r="AV471" i="9"/>
  <c r="BA471" i="9" s="1"/>
  <c r="AU471" i="9"/>
  <c r="AZ471" i="9" s="1"/>
  <c r="AS471" i="9"/>
  <c r="AR471" i="9"/>
  <c r="AQ471" i="9"/>
  <c r="AP471" i="9"/>
  <c r="AN471" i="9"/>
  <c r="AM471" i="9"/>
  <c r="DO470" i="9"/>
  <c r="DN470" i="9"/>
  <c r="DM470" i="9"/>
  <c r="DL470" i="9"/>
  <c r="DK470" i="9"/>
  <c r="DJ470" i="9"/>
  <c r="DI470" i="9"/>
  <c r="DD470" i="9"/>
  <c r="DC470" i="9"/>
  <c r="DB470" i="9"/>
  <c r="DA470" i="9"/>
  <c r="CZ470" i="9"/>
  <c r="CN470" i="9"/>
  <c r="CO470" i="9" s="1"/>
  <c r="CM470" i="9"/>
  <c r="CF470" i="9"/>
  <c r="CG470" i="9" s="1"/>
  <c r="CE470" i="9"/>
  <c r="BX470" i="9"/>
  <c r="BY470" i="9" s="1"/>
  <c r="BW470" i="9"/>
  <c r="BP470" i="9"/>
  <c r="BQ470" i="9" s="1"/>
  <c r="BO470" i="9"/>
  <c r="BH470" i="9"/>
  <c r="BI470" i="9" s="1"/>
  <c r="BG470" i="9"/>
  <c r="AY470" i="9"/>
  <c r="BD470" i="9" s="1"/>
  <c r="AX470" i="9"/>
  <c r="BC470" i="9" s="1"/>
  <c r="AW470" i="9"/>
  <c r="BB470" i="9" s="1"/>
  <c r="AV470" i="9"/>
  <c r="BA470" i="9" s="1"/>
  <c r="AU470" i="9"/>
  <c r="AZ470" i="9" s="1"/>
  <c r="AS470" i="9"/>
  <c r="AR470" i="9"/>
  <c r="AQ470" i="9"/>
  <c r="AP470" i="9"/>
  <c r="AN470" i="9"/>
  <c r="AM470" i="9"/>
  <c r="DO469" i="9"/>
  <c r="DN469" i="9"/>
  <c r="DM469" i="9"/>
  <c r="DL469" i="9"/>
  <c r="DK469" i="9"/>
  <c r="DJ469" i="9"/>
  <c r="DI469" i="9"/>
  <c r="DD469" i="9"/>
  <c r="DC469" i="9"/>
  <c r="DB469" i="9"/>
  <c r="DA469" i="9"/>
  <c r="CZ469" i="9"/>
  <c r="CN469" i="9"/>
  <c r="CO469" i="9" s="1"/>
  <c r="CM469" i="9"/>
  <c r="CF469" i="9"/>
  <c r="CG469" i="9" s="1"/>
  <c r="CE469" i="9"/>
  <c r="BX469" i="9"/>
  <c r="BY469" i="9" s="1"/>
  <c r="BW469" i="9"/>
  <c r="BP469" i="9"/>
  <c r="BQ469" i="9" s="1"/>
  <c r="BO469" i="9"/>
  <c r="BH469" i="9"/>
  <c r="BI469" i="9" s="1"/>
  <c r="BG469" i="9"/>
  <c r="AY469" i="9"/>
  <c r="BD469" i="9" s="1"/>
  <c r="AX469" i="9"/>
  <c r="BC469" i="9" s="1"/>
  <c r="AW469" i="9"/>
  <c r="BB469" i="9" s="1"/>
  <c r="AV469" i="9"/>
  <c r="BA469" i="9" s="1"/>
  <c r="AU469" i="9"/>
  <c r="AZ469" i="9" s="1"/>
  <c r="AS469" i="9"/>
  <c r="AR469" i="9"/>
  <c r="AQ469" i="9"/>
  <c r="AP469" i="9"/>
  <c r="AN469" i="9"/>
  <c r="AM469" i="9"/>
  <c r="DO468" i="9"/>
  <c r="DN468" i="9"/>
  <c r="DM468" i="9"/>
  <c r="DL468" i="9"/>
  <c r="DK468" i="9"/>
  <c r="DJ468" i="9"/>
  <c r="DI468" i="9"/>
  <c r="DD468" i="9"/>
  <c r="DC468" i="9"/>
  <c r="DB468" i="9"/>
  <c r="DA468" i="9"/>
  <c r="CZ468" i="9"/>
  <c r="CN468" i="9"/>
  <c r="CO468" i="9" s="1"/>
  <c r="CM468" i="9"/>
  <c r="CF468" i="9"/>
  <c r="CG468" i="9" s="1"/>
  <c r="CE468" i="9"/>
  <c r="BX468" i="9"/>
  <c r="BY468" i="9" s="1"/>
  <c r="BW468" i="9"/>
  <c r="BP468" i="9"/>
  <c r="BQ468" i="9" s="1"/>
  <c r="BO468" i="9"/>
  <c r="BH468" i="9"/>
  <c r="BI468" i="9" s="1"/>
  <c r="BG468" i="9"/>
  <c r="AY468" i="9"/>
  <c r="BD468" i="9" s="1"/>
  <c r="AX468" i="9"/>
  <c r="BC468" i="9" s="1"/>
  <c r="AW468" i="9"/>
  <c r="BB468" i="9" s="1"/>
  <c r="AV468" i="9"/>
  <c r="BA468" i="9" s="1"/>
  <c r="AU468" i="9"/>
  <c r="AZ468" i="9" s="1"/>
  <c r="AS468" i="9"/>
  <c r="AR468" i="9"/>
  <c r="AQ468" i="9"/>
  <c r="AP468" i="9"/>
  <c r="AN468" i="9"/>
  <c r="AM468" i="9"/>
  <c r="DO467" i="9"/>
  <c r="DN467" i="9"/>
  <c r="DM467" i="9"/>
  <c r="DL467" i="9"/>
  <c r="DK467" i="9"/>
  <c r="DJ467" i="9"/>
  <c r="DI467" i="9"/>
  <c r="DD467" i="9"/>
  <c r="DC467" i="9"/>
  <c r="DB467" i="9"/>
  <c r="DA467" i="9"/>
  <c r="CZ467" i="9"/>
  <c r="CN467" i="9"/>
  <c r="CO467" i="9" s="1"/>
  <c r="CM467" i="9"/>
  <c r="CF467" i="9"/>
  <c r="CG467" i="9" s="1"/>
  <c r="CE467" i="9"/>
  <c r="BX467" i="9"/>
  <c r="BY467" i="9" s="1"/>
  <c r="BW467" i="9"/>
  <c r="BP467" i="9"/>
  <c r="BQ467" i="9" s="1"/>
  <c r="BO467" i="9"/>
  <c r="BH467" i="9"/>
  <c r="BI467" i="9" s="1"/>
  <c r="BG467" i="9"/>
  <c r="AY467" i="9"/>
  <c r="BD467" i="9" s="1"/>
  <c r="AX467" i="9"/>
  <c r="BC467" i="9" s="1"/>
  <c r="AW467" i="9"/>
  <c r="BB467" i="9" s="1"/>
  <c r="AV467" i="9"/>
  <c r="BA467" i="9" s="1"/>
  <c r="AU467" i="9"/>
  <c r="AZ467" i="9" s="1"/>
  <c r="AS467" i="9"/>
  <c r="AR467" i="9"/>
  <c r="AQ467" i="9"/>
  <c r="AP467" i="9"/>
  <c r="AN467" i="9"/>
  <c r="AM467" i="9"/>
  <c r="DO466" i="9"/>
  <c r="DN466" i="9"/>
  <c r="DM466" i="9"/>
  <c r="DL466" i="9"/>
  <c r="DK466" i="9"/>
  <c r="DJ466" i="9"/>
  <c r="DI466" i="9"/>
  <c r="DD466" i="9"/>
  <c r="DC466" i="9"/>
  <c r="DB466" i="9"/>
  <c r="DA466" i="9"/>
  <c r="CZ466" i="9"/>
  <c r="CN466" i="9"/>
  <c r="CO466" i="9" s="1"/>
  <c r="CM466" i="9"/>
  <c r="CF466" i="9"/>
  <c r="CG466" i="9" s="1"/>
  <c r="CE466" i="9"/>
  <c r="BX466" i="9"/>
  <c r="BY466" i="9" s="1"/>
  <c r="CA466" i="9" s="1"/>
  <c r="CC466" i="9" s="1"/>
  <c r="BW466" i="9"/>
  <c r="BP466" i="9"/>
  <c r="BQ466" i="9" s="1"/>
  <c r="BS466" i="9" s="1"/>
  <c r="BU466" i="9" s="1"/>
  <c r="BO466" i="9"/>
  <c r="BH466" i="9"/>
  <c r="BI466" i="9" s="1"/>
  <c r="BG466" i="9"/>
  <c r="AY466" i="9"/>
  <c r="BD466" i="9" s="1"/>
  <c r="AX466" i="9"/>
  <c r="BC466" i="9" s="1"/>
  <c r="AW466" i="9"/>
  <c r="BB466" i="9" s="1"/>
  <c r="AV466" i="9"/>
  <c r="BA466" i="9" s="1"/>
  <c r="AU466" i="9"/>
  <c r="AZ466" i="9" s="1"/>
  <c r="AS466" i="9"/>
  <c r="AR466" i="9"/>
  <c r="AQ466" i="9"/>
  <c r="AP466" i="9"/>
  <c r="AN466" i="9"/>
  <c r="AM466" i="9"/>
  <c r="DO465" i="9"/>
  <c r="DN465" i="9"/>
  <c r="DM465" i="9"/>
  <c r="DL465" i="9"/>
  <c r="DK465" i="9"/>
  <c r="DJ465" i="9"/>
  <c r="DI465" i="9"/>
  <c r="DD465" i="9"/>
  <c r="DC465" i="9"/>
  <c r="DB465" i="9"/>
  <c r="DA465" i="9"/>
  <c r="CZ465" i="9"/>
  <c r="CN465" i="9"/>
  <c r="CO465" i="9" s="1"/>
  <c r="CM465" i="9"/>
  <c r="CF465" i="9"/>
  <c r="CG465" i="9" s="1"/>
  <c r="CE465" i="9"/>
  <c r="BX465" i="9"/>
  <c r="BY465" i="9" s="1"/>
  <c r="BW465" i="9"/>
  <c r="BP465" i="9"/>
  <c r="BQ465" i="9" s="1"/>
  <c r="BO465" i="9"/>
  <c r="BH465" i="9"/>
  <c r="BI465" i="9" s="1"/>
  <c r="BG465" i="9"/>
  <c r="AY465" i="9"/>
  <c r="BD465" i="9" s="1"/>
  <c r="AX465" i="9"/>
  <c r="BC465" i="9" s="1"/>
  <c r="AW465" i="9"/>
  <c r="BB465" i="9" s="1"/>
  <c r="AV465" i="9"/>
  <c r="BA465" i="9" s="1"/>
  <c r="AU465" i="9"/>
  <c r="AZ465" i="9" s="1"/>
  <c r="AS465" i="9"/>
  <c r="AR465" i="9"/>
  <c r="AQ465" i="9"/>
  <c r="AP465" i="9"/>
  <c r="AN465" i="9"/>
  <c r="AM465" i="9"/>
  <c r="DO464" i="9"/>
  <c r="DN464" i="9"/>
  <c r="DM464" i="9"/>
  <c r="DL464" i="9"/>
  <c r="DK464" i="9"/>
  <c r="DJ464" i="9"/>
  <c r="DI464" i="9"/>
  <c r="DD464" i="9"/>
  <c r="DC464" i="9"/>
  <c r="DB464" i="9"/>
  <c r="DA464" i="9"/>
  <c r="CZ464" i="9"/>
  <c r="CN464" i="9"/>
  <c r="CO464" i="9" s="1"/>
  <c r="CM464" i="9"/>
  <c r="CF464" i="9"/>
  <c r="CG464" i="9" s="1"/>
  <c r="CE464" i="9"/>
  <c r="BX464" i="9"/>
  <c r="BY464" i="9" s="1"/>
  <c r="CA464" i="9" s="1"/>
  <c r="CC464" i="9" s="1"/>
  <c r="BW464" i="9"/>
  <c r="BP464" i="9"/>
  <c r="BQ464" i="9" s="1"/>
  <c r="BS464" i="9" s="1"/>
  <c r="BU464" i="9" s="1"/>
  <c r="BO464" i="9"/>
  <c r="BH464" i="9"/>
  <c r="BI464" i="9" s="1"/>
  <c r="BG464" i="9"/>
  <c r="AY464" i="9"/>
  <c r="BD464" i="9" s="1"/>
  <c r="AX464" i="9"/>
  <c r="BC464" i="9" s="1"/>
  <c r="AW464" i="9"/>
  <c r="BB464" i="9" s="1"/>
  <c r="AV464" i="9"/>
  <c r="BA464" i="9" s="1"/>
  <c r="AU464" i="9"/>
  <c r="AZ464" i="9" s="1"/>
  <c r="AS464" i="9"/>
  <c r="AR464" i="9"/>
  <c r="AQ464" i="9"/>
  <c r="AP464" i="9"/>
  <c r="AN464" i="9"/>
  <c r="AM464" i="9"/>
  <c r="DO463" i="9"/>
  <c r="DN463" i="9"/>
  <c r="DM463" i="9"/>
  <c r="DL463" i="9"/>
  <c r="DK463" i="9"/>
  <c r="DJ463" i="9"/>
  <c r="DI463" i="9"/>
  <c r="DD463" i="9"/>
  <c r="DC463" i="9"/>
  <c r="DB463" i="9"/>
  <c r="DA463" i="9"/>
  <c r="CZ463" i="9"/>
  <c r="CN463" i="9"/>
  <c r="CO463" i="9" s="1"/>
  <c r="CM463" i="9"/>
  <c r="CF463" i="9"/>
  <c r="CG463" i="9" s="1"/>
  <c r="CE463" i="9"/>
  <c r="BX463" i="9"/>
  <c r="BY463" i="9" s="1"/>
  <c r="BW463" i="9"/>
  <c r="BP463" i="9"/>
  <c r="BQ463" i="9" s="1"/>
  <c r="BO463" i="9"/>
  <c r="BH463" i="9"/>
  <c r="BI463" i="9" s="1"/>
  <c r="BG463" i="9"/>
  <c r="AY463" i="9"/>
  <c r="BD463" i="9" s="1"/>
  <c r="AX463" i="9"/>
  <c r="BC463" i="9" s="1"/>
  <c r="AW463" i="9"/>
  <c r="BB463" i="9" s="1"/>
  <c r="AV463" i="9"/>
  <c r="BA463" i="9" s="1"/>
  <c r="AU463" i="9"/>
  <c r="AZ463" i="9" s="1"/>
  <c r="AS463" i="9"/>
  <c r="AR463" i="9"/>
  <c r="AQ463" i="9"/>
  <c r="AP463" i="9"/>
  <c r="AN463" i="9"/>
  <c r="AM463" i="9"/>
  <c r="DO462" i="9"/>
  <c r="DN462" i="9"/>
  <c r="DM462" i="9"/>
  <c r="DL462" i="9"/>
  <c r="DK462" i="9"/>
  <c r="DJ462" i="9"/>
  <c r="DI462" i="9"/>
  <c r="DD462" i="9"/>
  <c r="DC462" i="9"/>
  <c r="DB462" i="9"/>
  <c r="DA462" i="9"/>
  <c r="CZ462" i="9"/>
  <c r="CN462" i="9"/>
  <c r="CO462" i="9" s="1"/>
  <c r="CM462" i="9"/>
  <c r="CF462" i="9"/>
  <c r="CG462" i="9" s="1"/>
  <c r="CE462" i="9"/>
  <c r="BX462" i="9"/>
  <c r="BY462" i="9" s="1"/>
  <c r="CA462" i="9" s="1"/>
  <c r="CC462" i="9" s="1"/>
  <c r="BW462" i="9"/>
  <c r="BP462" i="9"/>
  <c r="BQ462" i="9" s="1"/>
  <c r="BS462" i="9" s="1"/>
  <c r="BU462" i="9" s="1"/>
  <c r="BO462" i="9"/>
  <c r="BH462" i="9"/>
  <c r="BI462" i="9" s="1"/>
  <c r="BG462" i="9"/>
  <c r="AY462" i="9"/>
  <c r="BD462" i="9" s="1"/>
  <c r="AX462" i="9"/>
  <c r="BC462" i="9" s="1"/>
  <c r="AW462" i="9"/>
  <c r="BB462" i="9" s="1"/>
  <c r="AV462" i="9"/>
  <c r="BA462" i="9" s="1"/>
  <c r="AU462" i="9"/>
  <c r="AZ462" i="9" s="1"/>
  <c r="AS462" i="9"/>
  <c r="AR462" i="9"/>
  <c r="AQ462" i="9"/>
  <c r="AP462" i="9"/>
  <c r="AN462" i="9"/>
  <c r="AM462" i="9"/>
  <c r="DO461" i="9"/>
  <c r="DN461" i="9"/>
  <c r="DM461" i="9"/>
  <c r="DL461" i="9"/>
  <c r="DK461" i="9"/>
  <c r="DJ461" i="9"/>
  <c r="DI461" i="9"/>
  <c r="DD461" i="9"/>
  <c r="DC461" i="9"/>
  <c r="DB461" i="9"/>
  <c r="DA461" i="9"/>
  <c r="CZ461" i="9"/>
  <c r="CN461" i="9"/>
  <c r="CO461" i="9" s="1"/>
  <c r="CM461" i="9"/>
  <c r="CF461" i="9"/>
  <c r="CG461" i="9" s="1"/>
  <c r="CE461" i="9"/>
  <c r="BX461" i="9"/>
  <c r="BY461" i="9" s="1"/>
  <c r="BW461" i="9"/>
  <c r="BP461" i="9"/>
  <c r="BQ461" i="9" s="1"/>
  <c r="BO461" i="9"/>
  <c r="BH461" i="9"/>
  <c r="BI461" i="9" s="1"/>
  <c r="BG461" i="9"/>
  <c r="AY461" i="9"/>
  <c r="BD461" i="9" s="1"/>
  <c r="AX461" i="9"/>
  <c r="BC461" i="9" s="1"/>
  <c r="AW461" i="9"/>
  <c r="BB461" i="9" s="1"/>
  <c r="AV461" i="9"/>
  <c r="BA461" i="9" s="1"/>
  <c r="AU461" i="9"/>
  <c r="AZ461" i="9" s="1"/>
  <c r="AS461" i="9"/>
  <c r="AR461" i="9"/>
  <c r="AQ461" i="9"/>
  <c r="AP461" i="9"/>
  <c r="AN461" i="9"/>
  <c r="AM461" i="9"/>
  <c r="DO460" i="9"/>
  <c r="DN460" i="9"/>
  <c r="DM460" i="9"/>
  <c r="DL460" i="9"/>
  <c r="DK460" i="9"/>
  <c r="DJ460" i="9"/>
  <c r="DI460" i="9"/>
  <c r="DD460" i="9"/>
  <c r="DC460" i="9"/>
  <c r="DB460" i="9"/>
  <c r="DA460" i="9"/>
  <c r="CZ460" i="9"/>
  <c r="CN460" i="9"/>
  <c r="CO460" i="9" s="1"/>
  <c r="CM460" i="9"/>
  <c r="CF460" i="9"/>
  <c r="CG460" i="9" s="1"/>
  <c r="CE460" i="9"/>
  <c r="BX460" i="9"/>
  <c r="BY460" i="9" s="1"/>
  <c r="CA460" i="9" s="1"/>
  <c r="CC460" i="9" s="1"/>
  <c r="BW460" i="9"/>
  <c r="BP460" i="9"/>
  <c r="BQ460" i="9" s="1"/>
  <c r="BS460" i="9" s="1"/>
  <c r="BU460" i="9" s="1"/>
  <c r="BO460" i="9"/>
  <c r="BH460" i="9"/>
  <c r="BI460" i="9" s="1"/>
  <c r="BG460" i="9"/>
  <c r="AY460" i="9"/>
  <c r="BD460" i="9" s="1"/>
  <c r="AX460" i="9"/>
  <c r="BC460" i="9" s="1"/>
  <c r="AW460" i="9"/>
  <c r="BB460" i="9" s="1"/>
  <c r="AV460" i="9"/>
  <c r="BA460" i="9" s="1"/>
  <c r="AU460" i="9"/>
  <c r="AZ460" i="9" s="1"/>
  <c r="AS460" i="9"/>
  <c r="AR460" i="9"/>
  <c r="AQ460" i="9"/>
  <c r="AP460" i="9"/>
  <c r="AN460" i="9"/>
  <c r="AM460" i="9"/>
  <c r="DO459" i="9"/>
  <c r="DN459" i="9"/>
  <c r="DM459" i="9"/>
  <c r="DL459" i="9"/>
  <c r="DK459" i="9"/>
  <c r="DJ459" i="9"/>
  <c r="DI459" i="9"/>
  <c r="DD459" i="9"/>
  <c r="DC459" i="9"/>
  <c r="DB459" i="9"/>
  <c r="DA459" i="9"/>
  <c r="CZ459" i="9"/>
  <c r="CN459" i="9"/>
  <c r="CO459" i="9" s="1"/>
  <c r="CM459" i="9"/>
  <c r="CF459" i="9"/>
  <c r="CG459" i="9" s="1"/>
  <c r="CH459" i="9" s="1"/>
  <c r="CE459" i="9"/>
  <c r="BX459" i="9"/>
  <c r="BY459" i="9" s="1"/>
  <c r="BW459" i="9"/>
  <c r="BP459" i="9"/>
  <c r="BQ459" i="9" s="1"/>
  <c r="BR459" i="9" s="1"/>
  <c r="BO459" i="9"/>
  <c r="BH459" i="9"/>
  <c r="BI459" i="9" s="1"/>
  <c r="BG459" i="9"/>
  <c r="AY459" i="9"/>
  <c r="BD459" i="9" s="1"/>
  <c r="AX459" i="9"/>
  <c r="BC459" i="9" s="1"/>
  <c r="AW459" i="9"/>
  <c r="BB459" i="9" s="1"/>
  <c r="AV459" i="9"/>
  <c r="BA459" i="9" s="1"/>
  <c r="AU459" i="9"/>
  <c r="AZ459" i="9" s="1"/>
  <c r="AS459" i="9"/>
  <c r="AR459" i="9"/>
  <c r="AQ459" i="9"/>
  <c r="AP459" i="9"/>
  <c r="AN459" i="9"/>
  <c r="AM459" i="9"/>
  <c r="DO458" i="9"/>
  <c r="DN458" i="9"/>
  <c r="DM458" i="9"/>
  <c r="DL458" i="9"/>
  <c r="DK458" i="9"/>
  <c r="DJ458" i="9"/>
  <c r="DI458" i="9"/>
  <c r="DD458" i="9"/>
  <c r="DC458" i="9"/>
  <c r="DB458" i="9"/>
  <c r="DA458" i="9"/>
  <c r="CZ458" i="9"/>
  <c r="CN458" i="9"/>
  <c r="CO458" i="9" s="1"/>
  <c r="CM458" i="9"/>
  <c r="CF458" i="9"/>
  <c r="CG458" i="9" s="1"/>
  <c r="CH458" i="9" s="1"/>
  <c r="CE458" i="9"/>
  <c r="BX458" i="9"/>
  <c r="BY458" i="9" s="1"/>
  <c r="BW458" i="9"/>
  <c r="BP458" i="9"/>
  <c r="BQ458" i="9" s="1"/>
  <c r="BR458" i="9" s="1"/>
  <c r="BO458" i="9"/>
  <c r="BH458" i="9"/>
  <c r="BI458" i="9" s="1"/>
  <c r="BG458" i="9"/>
  <c r="AY458" i="9"/>
  <c r="BD458" i="9" s="1"/>
  <c r="AX458" i="9"/>
  <c r="BC458" i="9" s="1"/>
  <c r="AW458" i="9"/>
  <c r="BB458" i="9" s="1"/>
  <c r="AV458" i="9"/>
  <c r="BA458" i="9" s="1"/>
  <c r="AU458" i="9"/>
  <c r="AZ458" i="9" s="1"/>
  <c r="AS458" i="9"/>
  <c r="AR458" i="9"/>
  <c r="AQ458" i="9"/>
  <c r="AP458" i="9"/>
  <c r="AN458" i="9"/>
  <c r="AM458" i="9"/>
  <c r="DO457" i="9"/>
  <c r="DN457" i="9"/>
  <c r="DM457" i="9"/>
  <c r="DL457" i="9"/>
  <c r="DK457" i="9"/>
  <c r="DJ457" i="9"/>
  <c r="DI457" i="9"/>
  <c r="DD457" i="9"/>
  <c r="DC457" i="9"/>
  <c r="DB457" i="9"/>
  <c r="DA457" i="9"/>
  <c r="CZ457" i="9"/>
  <c r="CN457" i="9"/>
  <c r="CO457" i="9" s="1"/>
  <c r="CM457" i="9"/>
  <c r="CF457" i="9"/>
  <c r="CG457" i="9" s="1"/>
  <c r="CE457" i="9"/>
  <c r="BX457" i="9"/>
  <c r="BY457" i="9" s="1"/>
  <c r="BW457" i="9"/>
  <c r="BP457" i="9"/>
  <c r="BQ457" i="9" s="1"/>
  <c r="BO457" i="9"/>
  <c r="BH457" i="9"/>
  <c r="BI457" i="9" s="1"/>
  <c r="BG457" i="9"/>
  <c r="AY457" i="9"/>
  <c r="BD457" i="9" s="1"/>
  <c r="AX457" i="9"/>
  <c r="BC457" i="9" s="1"/>
  <c r="AW457" i="9"/>
  <c r="BB457" i="9" s="1"/>
  <c r="AV457" i="9"/>
  <c r="BA457" i="9" s="1"/>
  <c r="AU457" i="9"/>
  <c r="AZ457" i="9" s="1"/>
  <c r="AS457" i="9"/>
  <c r="AR457" i="9"/>
  <c r="AQ457" i="9"/>
  <c r="AP457" i="9"/>
  <c r="AN457" i="9"/>
  <c r="AM457" i="9"/>
  <c r="DO456" i="9"/>
  <c r="DN456" i="9"/>
  <c r="DM456" i="9"/>
  <c r="DL456" i="9"/>
  <c r="DK456" i="9"/>
  <c r="DJ456" i="9"/>
  <c r="DI456" i="9"/>
  <c r="DD456" i="9"/>
  <c r="DC456" i="9"/>
  <c r="DB456" i="9"/>
  <c r="DA456" i="9"/>
  <c r="CZ456" i="9"/>
  <c r="CN456" i="9"/>
  <c r="CO456" i="9" s="1"/>
  <c r="CR456" i="9" s="1"/>
  <c r="CM456" i="9"/>
  <c r="CF456" i="9"/>
  <c r="CG456" i="9" s="1"/>
  <c r="CI456" i="9" s="1"/>
  <c r="CK456" i="9" s="1"/>
  <c r="CE456" i="9"/>
  <c r="BX456" i="9"/>
  <c r="BY456" i="9" s="1"/>
  <c r="CB456" i="9" s="1"/>
  <c r="BW456" i="9"/>
  <c r="BP456" i="9"/>
  <c r="BQ456" i="9" s="1"/>
  <c r="BO456" i="9"/>
  <c r="BH456" i="9"/>
  <c r="BI456" i="9" s="1"/>
  <c r="BL456" i="9" s="1"/>
  <c r="BG456" i="9"/>
  <c r="AY456" i="9"/>
  <c r="BD456" i="9" s="1"/>
  <c r="AX456" i="9"/>
  <c r="BC456" i="9" s="1"/>
  <c r="AW456" i="9"/>
  <c r="BB456" i="9" s="1"/>
  <c r="AV456" i="9"/>
  <c r="BA456" i="9" s="1"/>
  <c r="AU456" i="9"/>
  <c r="AZ456" i="9" s="1"/>
  <c r="AS456" i="9"/>
  <c r="AR456" i="9"/>
  <c r="AQ456" i="9"/>
  <c r="AP456" i="9"/>
  <c r="AN456" i="9"/>
  <c r="AM456" i="9"/>
  <c r="DO455" i="9"/>
  <c r="DN455" i="9"/>
  <c r="DM455" i="9"/>
  <c r="DL455" i="9"/>
  <c r="DK455" i="9"/>
  <c r="DJ455" i="9"/>
  <c r="DI455" i="9"/>
  <c r="DD455" i="9"/>
  <c r="DC455" i="9"/>
  <c r="DB455" i="9"/>
  <c r="DA455" i="9"/>
  <c r="CZ455" i="9"/>
  <c r="CN455" i="9"/>
  <c r="CO455" i="9" s="1"/>
  <c r="CQ455" i="9" s="1"/>
  <c r="CS455" i="9" s="1"/>
  <c r="CM455" i="9"/>
  <c r="CF455" i="9"/>
  <c r="CG455" i="9" s="1"/>
  <c r="CE455" i="9"/>
  <c r="BX455" i="9"/>
  <c r="BY455" i="9" s="1"/>
  <c r="BW455" i="9"/>
  <c r="BP455" i="9"/>
  <c r="BQ455" i="9" s="1"/>
  <c r="BT455" i="9" s="1"/>
  <c r="BO455" i="9"/>
  <c r="BH455" i="9"/>
  <c r="BI455" i="9" s="1"/>
  <c r="BK455" i="9" s="1"/>
  <c r="BM455" i="9" s="1"/>
  <c r="BG455" i="9"/>
  <c r="AY455" i="9"/>
  <c r="BD455" i="9" s="1"/>
  <c r="AX455" i="9"/>
  <c r="BC455" i="9" s="1"/>
  <c r="AW455" i="9"/>
  <c r="BB455" i="9" s="1"/>
  <c r="AV455" i="9"/>
  <c r="BA455" i="9" s="1"/>
  <c r="AU455" i="9"/>
  <c r="AZ455" i="9" s="1"/>
  <c r="AS455" i="9"/>
  <c r="AR455" i="9"/>
  <c r="AQ455" i="9"/>
  <c r="AP455" i="9"/>
  <c r="AN455" i="9"/>
  <c r="AM455" i="9"/>
  <c r="DO454" i="9"/>
  <c r="DN454" i="9"/>
  <c r="DM454" i="9"/>
  <c r="DL454" i="9"/>
  <c r="DK454" i="9"/>
  <c r="DJ454" i="9"/>
  <c r="DI454" i="9"/>
  <c r="DD454" i="9"/>
  <c r="DC454" i="9"/>
  <c r="DB454" i="9"/>
  <c r="DA454" i="9"/>
  <c r="CZ454" i="9"/>
  <c r="CN454" i="9"/>
  <c r="CO454" i="9" s="1"/>
  <c r="CP454" i="9" s="1"/>
  <c r="CM454" i="9"/>
  <c r="CF454" i="9"/>
  <c r="CG454" i="9" s="1"/>
  <c r="CE454" i="9"/>
  <c r="BX454" i="9"/>
  <c r="BY454" i="9" s="1"/>
  <c r="BW454" i="9"/>
  <c r="BP454" i="9"/>
  <c r="BQ454" i="9" s="1"/>
  <c r="BT454" i="9" s="1"/>
  <c r="BO454" i="9"/>
  <c r="BH454" i="9"/>
  <c r="BI454" i="9" s="1"/>
  <c r="BJ454" i="9" s="1"/>
  <c r="BG454" i="9"/>
  <c r="AY454" i="9"/>
  <c r="BD454" i="9" s="1"/>
  <c r="AX454" i="9"/>
  <c r="BC454" i="9" s="1"/>
  <c r="AW454" i="9"/>
  <c r="BB454" i="9" s="1"/>
  <c r="AV454" i="9"/>
  <c r="BA454" i="9" s="1"/>
  <c r="AU454" i="9"/>
  <c r="AZ454" i="9" s="1"/>
  <c r="AS454" i="9"/>
  <c r="AR454" i="9"/>
  <c r="AQ454" i="9"/>
  <c r="AP454" i="9"/>
  <c r="AN454" i="9"/>
  <c r="AM454" i="9"/>
  <c r="DO453" i="9"/>
  <c r="DN453" i="9"/>
  <c r="DM453" i="9"/>
  <c r="DL453" i="9"/>
  <c r="DK453" i="9"/>
  <c r="DJ453" i="9"/>
  <c r="DI453" i="9"/>
  <c r="DD453" i="9"/>
  <c r="DC453" i="9"/>
  <c r="DB453" i="9"/>
  <c r="DA453" i="9"/>
  <c r="CZ453" i="9"/>
  <c r="CN453" i="9"/>
  <c r="CO453" i="9" s="1"/>
  <c r="CM453" i="9"/>
  <c r="CF453" i="9"/>
  <c r="CG453" i="9" s="1"/>
  <c r="CE453" i="9"/>
  <c r="BX453" i="9"/>
  <c r="BY453" i="9" s="1"/>
  <c r="BZ453" i="9" s="1"/>
  <c r="BW453" i="9"/>
  <c r="BP453" i="9"/>
  <c r="BQ453" i="9" s="1"/>
  <c r="BT453" i="9" s="1"/>
  <c r="BO453" i="9"/>
  <c r="BH453" i="9"/>
  <c r="BI453" i="9" s="1"/>
  <c r="BJ453" i="9" s="1"/>
  <c r="BG453" i="9"/>
  <c r="AY453" i="9"/>
  <c r="BD453" i="9" s="1"/>
  <c r="AX453" i="9"/>
  <c r="BC453" i="9" s="1"/>
  <c r="AW453" i="9"/>
  <c r="BB453" i="9" s="1"/>
  <c r="AV453" i="9"/>
  <c r="BA453" i="9" s="1"/>
  <c r="AU453" i="9"/>
  <c r="AZ453" i="9" s="1"/>
  <c r="AS453" i="9"/>
  <c r="AR453" i="9"/>
  <c r="AQ453" i="9"/>
  <c r="AP453" i="9"/>
  <c r="AN453" i="9"/>
  <c r="AM453" i="9"/>
  <c r="DO452" i="9"/>
  <c r="DN452" i="9"/>
  <c r="DM452" i="9"/>
  <c r="DL452" i="9"/>
  <c r="DK452" i="9"/>
  <c r="DJ452" i="9"/>
  <c r="DI452" i="9"/>
  <c r="DD452" i="9"/>
  <c r="DC452" i="9"/>
  <c r="DB452" i="9"/>
  <c r="DA452" i="9"/>
  <c r="CZ452" i="9"/>
  <c r="CN452" i="9"/>
  <c r="CO452" i="9" s="1"/>
  <c r="CQ452" i="9" s="1"/>
  <c r="CS452" i="9" s="1"/>
  <c r="CM452" i="9"/>
  <c r="CF452" i="9"/>
  <c r="CG452" i="9" s="1"/>
  <c r="CE452" i="9"/>
  <c r="BX452" i="9"/>
  <c r="BY452" i="9" s="1"/>
  <c r="BW452" i="9"/>
  <c r="BP452" i="9"/>
  <c r="BQ452" i="9" s="1"/>
  <c r="BR452" i="9" s="1"/>
  <c r="BO452" i="9"/>
  <c r="BH452" i="9"/>
  <c r="BI452" i="9" s="1"/>
  <c r="BK452" i="9" s="1"/>
  <c r="BM452" i="9" s="1"/>
  <c r="BG452" i="9"/>
  <c r="AY452" i="9"/>
  <c r="BD452" i="9" s="1"/>
  <c r="AX452" i="9"/>
  <c r="BC452" i="9" s="1"/>
  <c r="AW452" i="9"/>
  <c r="BB452" i="9" s="1"/>
  <c r="AV452" i="9"/>
  <c r="BA452" i="9" s="1"/>
  <c r="AU452" i="9"/>
  <c r="AZ452" i="9" s="1"/>
  <c r="AS452" i="9"/>
  <c r="AR452" i="9"/>
  <c r="AQ452" i="9"/>
  <c r="AP452" i="9"/>
  <c r="AN452" i="9"/>
  <c r="AM452" i="9"/>
  <c r="DO451" i="9"/>
  <c r="DN451" i="9"/>
  <c r="DM451" i="9"/>
  <c r="DL451" i="9"/>
  <c r="DK451" i="9"/>
  <c r="DJ451" i="9"/>
  <c r="DI451" i="9"/>
  <c r="DD451" i="9"/>
  <c r="DC451" i="9"/>
  <c r="DB451" i="9"/>
  <c r="DA451" i="9"/>
  <c r="CZ451" i="9"/>
  <c r="CN451" i="9"/>
  <c r="CO451" i="9" s="1"/>
  <c r="CM451" i="9"/>
  <c r="CF451" i="9"/>
  <c r="CG451" i="9" s="1"/>
  <c r="CJ451" i="9" s="1"/>
  <c r="CE451" i="9"/>
  <c r="BX451" i="9"/>
  <c r="BY451" i="9" s="1"/>
  <c r="CB451" i="9" s="1"/>
  <c r="BW451" i="9"/>
  <c r="BP451" i="9"/>
  <c r="BQ451" i="9" s="1"/>
  <c r="BS451" i="9" s="1"/>
  <c r="BU451" i="9" s="1"/>
  <c r="BO451" i="9"/>
  <c r="BH451" i="9"/>
  <c r="BI451" i="9" s="1"/>
  <c r="BJ451" i="9" s="1"/>
  <c r="BG451" i="9"/>
  <c r="AY451" i="9"/>
  <c r="BD451" i="9" s="1"/>
  <c r="AX451" i="9"/>
  <c r="BC451" i="9" s="1"/>
  <c r="AW451" i="9"/>
  <c r="BB451" i="9" s="1"/>
  <c r="AV451" i="9"/>
  <c r="BA451" i="9" s="1"/>
  <c r="AU451" i="9"/>
  <c r="AZ451" i="9" s="1"/>
  <c r="AS451" i="9"/>
  <c r="AR451" i="9"/>
  <c r="AQ451" i="9"/>
  <c r="AP451" i="9"/>
  <c r="AN451" i="9"/>
  <c r="AM451" i="9"/>
  <c r="DO450" i="9"/>
  <c r="DN450" i="9"/>
  <c r="DM450" i="9"/>
  <c r="DL450" i="9"/>
  <c r="DK450" i="9"/>
  <c r="DJ450" i="9"/>
  <c r="DI450" i="9"/>
  <c r="DD450" i="9"/>
  <c r="DC450" i="9"/>
  <c r="DB450" i="9"/>
  <c r="DA450" i="9"/>
  <c r="CZ450" i="9"/>
  <c r="CN450" i="9"/>
  <c r="CO450" i="9" s="1"/>
  <c r="CM450" i="9"/>
  <c r="CF450" i="9"/>
  <c r="CG450" i="9" s="1"/>
  <c r="CE450" i="9"/>
  <c r="BX450" i="9"/>
  <c r="BY450" i="9" s="1"/>
  <c r="CA450" i="9" s="1"/>
  <c r="CC450" i="9" s="1"/>
  <c r="BW450" i="9"/>
  <c r="BP450" i="9"/>
  <c r="BQ450" i="9" s="1"/>
  <c r="BO450" i="9"/>
  <c r="BH450" i="9"/>
  <c r="BI450" i="9" s="1"/>
  <c r="BG450" i="9"/>
  <c r="AY450" i="9"/>
  <c r="BD450" i="9" s="1"/>
  <c r="AX450" i="9"/>
  <c r="BC450" i="9" s="1"/>
  <c r="AW450" i="9"/>
  <c r="BB450" i="9" s="1"/>
  <c r="AV450" i="9"/>
  <c r="BA450" i="9" s="1"/>
  <c r="AU450" i="9"/>
  <c r="AZ450" i="9" s="1"/>
  <c r="AS450" i="9"/>
  <c r="AR450" i="9"/>
  <c r="AQ450" i="9"/>
  <c r="AP450" i="9"/>
  <c r="AN450" i="9"/>
  <c r="AM450" i="9"/>
  <c r="DO449" i="9"/>
  <c r="DN449" i="9"/>
  <c r="DM449" i="9"/>
  <c r="DL449" i="9"/>
  <c r="DK449" i="9"/>
  <c r="DJ449" i="9"/>
  <c r="DI449" i="9"/>
  <c r="DD449" i="9"/>
  <c r="DC449" i="9"/>
  <c r="DB449" i="9"/>
  <c r="DA449" i="9"/>
  <c r="CZ449" i="9"/>
  <c r="CN449" i="9"/>
  <c r="CO449" i="9" s="1"/>
  <c r="CR449" i="9" s="1"/>
  <c r="CM449" i="9"/>
  <c r="CF449" i="9"/>
  <c r="CG449" i="9" s="1"/>
  <c r="CJ449" i="9" s="1"/>
  <c r="CE449" i="9"/>
  <c r="BX449" i="9"/>
  <c r="BY449" i="9" s="1"/>
  <c r="CB449" i="9" s="1"/>
  <c r="BW449" i="9"/>
  <c r="BP449" i="9"/>
  <c r="BQ449" i="9" s="1"/>
  <c r="BT449" i="9" s="1"/>
  <c r="BO449" i="9"/>
  <c r="BH449" i="9"/>
  <c r="BI449" i="9" s="1"/>
  <c r="BL449" i="9" s="1"/>
  <c r="BG449" i="9"/>
  <c r="AY449" i="9"/>
  <c r="BD449" i="9" s="1"/>
  <c r="AX449" i="9"/>
  <c r="BC449" i="9" s="1"/>
  <c r="AW449" i="9"/>
  <c r="BB449" i="9" s="1"/>
  <c r="AV449" i="9"/>
  <c r="BA449" i="9" s="1"/>
  <c r="AU449" i="9"/>
  <c r="AZ449" i="9" s="1"/>
  <c r="AS449" i="9"/>
  <c r="AR449" i="9"/>
  <c r="AQ449" i="9"/>
  <c r="AP449" i="9"/>
  <c r="AN449" i="9"/>
  <c r="AM449" i="9"/>
  <c r="DO448" i="9"/>
  <c r="DN448" i="9"/>
  <c r="DM448" i="9"/>
  <c r="DL448" i="9"/>
  <c r="DK448" i="9"/>
  <c r="DJ448" i="9"/>
  <c r="DI448" i="9"/>
  <c r="DD448" i="9"/>
  <c r="DC448" i="9"/>
  <c r="DB448" i="9"/>
  <c r="DA448" i="9"/>
  <c r="CZ448" i="9"/>
  <c r="CN448" i="9"/>
  <c r="CO448" i="9" s="1"/>
  <c r="CQ448" i="9" s="1"/>
  <c r="CS448" i="9" s="1"/>
  <c r="CM448" i="9"/>
  <c r="CF448" i="9"/>
  <c r="CG448" i="9" s="1"/>
  <c r="CE448" i="9"/>
  <c r="BX448" i="9"/>
  <c r="BY448" i="9" s="1"/>
  <c r="BW448" i="9"/>
  <c r="BP448" i="9"/>
  <c r="BQ448" i="9" s="1"/>
  <c r="BO448" i="9"/>
  <c r="BH448" i="9"/>
  <c r="BI448" i="9" s="1"/>
  <c r="BK448" i="9" s="1"/>
  <c r="BM448" i="9" s="1"/>
  <c r="BG448" i="9"/>
  <c r="AY448" i="9"/>
  <c r="BD448" i="9" s="1"/>
  <c r="AX448" i="9"/>
  <c r="BC448" i="9" s="1"/>
  <c r="AW448" i="9"/>
  <c r="BB448" i="9" s="1"/>
  <c r="AV448" i="9"/>
  <c r="BA448" i="9" s="1"/>
  <c r="AU448" i="9"/>
  <c r="AZ448" i="9" s="1"/>
  <c r="AS448" i="9"/>
  <c r="AR448" i="9"/>
  <c r="AQ448" i="9"/>
  <c r="AP448" i="9"/>
  <c r="AN448" i="9"/>
  <c r="AM448" i="9"/>
  <c r="DO447" i="9"/>
  <c r="DN447" i="9"/>
  <c r="DM447" i="9"/>
  <c r="DL447" i="9"/>
  <c r="DK447" i="9"/>
  <c r="DJ447" i="9"/>
  <c r="DI447" i="9"/>
  <c r="DD447" i="9"/>
  <c r="DC447" i="9"/>
  <c r="DB447" i="9"/>
  <c r="DA447" i="9"/>
  <c r="CZ447" i="9"/>
  <c r="CN447" i="9"/>
  <c r="CO447" i="9" s="1"/>
  <c r="CM447" i="9"/>
  <c r="CF447" i="9"/>
  <c r="CG447" i="9" s="1"/>
  <c r="CJ447" i="9" s="1"/>
  <c r="CE447" i="9"/>
  <c r="BX447" i="9"/>
  <c r="BY447" i="9" s="1"/>
  <c r="CA447" i="9" s="1"/>
  <c r="CC447" i="9" s="1"/>
  <c r="BW447" i="9"/>
  <c r="BP447" i="9"/>
  <c r="BQ447" i="9" s="1"/>
  <c r="BT447" i="9" s="1"/>
  <c r="BO447" i="9"/>
  <c r="BH447" i="9"/>
  <c r="BI447" i="9" s="1"/>
  <c r="BK447" i="9" s="1"/>
  <c r="BM447" i="9" s="1"/>
  <c r="BG447" i="9"/>
  <c r="AY447" i="9"/>
  <c r="BD447" i="9" s="1"/>
  <c r="AX447" i="9"/>
  <c r="BC447" i="9" s="1"/>
  <c r="AW447" i="9"/>
  <c r="BB447" i="9" s="1"/>
  <c r="AV447" i="9"/>
  <c r="BA447" i="9" s="1"/>
  <c r="AU447" i="9"/>
  <c r="AZ447" i="9" s="1"/>
  <c r="AS447" i="9"/>
  <c r="AR447" i="9"/>
  <c r="AQ447" i="9"/>
  <c r="AP447" i="9"/>
  <c r="AN447" i="9"/>
  <c r="AM447" i="9"/>
  <c r="DO446" i="9"/>
  <c r="DN446" i="9"/>
  <c r="DM446" i="9"/>
  <c r="DL446" i="9"/>
  <c r="DK446" i="9"/>
  <c r="DJ446" i="9"/>
  <c r="DI446" i="9"/>
  <c r="DD446" i="9"/>
  <c r="DC446" i="9"/>
  <c r="DB446" i="9"/>
  <c r="DA446" i="9"/>
  <c r="CZ446" i="9"/>
  <c r="CN446" i="9"/>
  <c r="CO446" i="9" s="1"/>
  <c r="CM446" i="9"/>
  <c r="CF446" i="9"/>
  <c r="CG446" i="9" s="1"/>
  <c r="CE446" i="9"/>
  <c r="BX446" i="9"/>
  <c r="BY446" i="9" s="1"/>
  <c r="CA446" i="9" s="1"/>
  <c r="CC446" i="9" s="1"/>
  <c r="BW446" i="9"/>
  <c r="BP446" i="9"/>
  <c r="BQ446" i="9" s="1"/>
  <c r="BO446" i="9"/>
  <c r="BH446" i="9"/>
  <c r="BI446" i="9" s="1"/>
  <c r="BG446" i="9"/>
  <c r="AY446" i="9"/>
  <c r="BD446" i="9" s="1"/>
  <c r="AX446" i="9"/>
  <c r="BC446" i="9" s="1"/>
  <c r="AW446" i="9"/>
  <c r="BB446" i="9" s="1"/>
  <c r="AV446" i="9"/>
  <c r="BA446" i="9" s="1"/>
  <c r="AU446" i="9"/>
  <c r="AZ446" i="9" s="1"/>
  <c r="AS446" i="9"/>
  <c r="AR446" i="9"/>
  <c r="AQ446" i="9"/>
  <c r="AP446" i="9"/>
  <c r="AN446" i="9"/>
  <c r="AM446" i="9"/>
  <c r="DO445" i="9"/>
  <c r="DN445" i="9"/>
  <c r="DM445" i="9"/>
  <c r="DL445" i="9"/>
  <c r="DK445" i="9"/>
  <c r="DJ445" i="9"/>
  <c r="DI445" i="9"/>
  <c r="DD445" i="9"/>
  <c r="DC445" i="9"/>
  <c r="DB445" i="9"/>
  <c r="DA445" i="9"/>
  <c r="CZ445" i="9"/>
  <c r="CN445" i="9"/>
  <c r="CO445" i="9" s="1"/>
  <c r="CR445" i="9" s="1"/>
  <c r="CM445" i="9"/>
  <c r="CF445" i="9"/>
  <c r="CG445" i="9" s="1"/>
  <c r="CE445" i="9"/>
  <c r="BX445" i="9"/>
  <c r="BY445" i="9" s="1"/>
  <c r="CB445" i="9" s="1"/>
  <c r="BW445" i="9"/>
  <c r="BP445" i="9"/>
  <c r="BQ445" i="9" s="1"/>
  <c r="BS445" i="9" s="1"/>
  <c r="BU445" i="9" s="1"/>
  <c r="BO445" i="9"/>
  <c r="BH445" i="9"/>
  <c r="BI445" i="9" s="1"/>
  <c r="BL445" i="9" s="1"/>
  <c r="BG445" i="9"/>
  <c r="AY445" i="9"/>
  <c r="BD445" i="9" s="1"/>
  <c r="AX445" i="9"/>
  <c r="BC445" i="9" s="1"/>
  <c r="AW445" i="9"/>
  <c r="BB445" i="9" s="1"/>
  <c r="AV445" i="9"/>
  <c r="BA445" i="9" s="1"/>
  <c r="AU445" i="9"/>
  <c r="AZ445" i="9" s="1"/>
  <c r="AS445" i="9"/>
  <c r="AR445" i="9"/>
  <c r="AQ445" i="9"/>
  <c r="AP445" i="9"/>
  <c r="AN445" i="9"/>
  <c r="AM445" i="9"/>
  <c r="DO444" i="9"/>
  <c r="DN444" i="9"/>
  <c r="DM444" i="9"/>
  <c r="DL444" i="9"/>
  <c r="DK444" i="9"/>
  <c r="DJ444" i="9"/>
  <c r="DI444" i="9"/>
  <c r="DD444" i="9"/>
  <c r="DC444" i="9"/>
  <c r="DB444" i="9"/>
  <c r="DA444" i="9"/>
  <c r="CZ444" i="9"/>
  <c r="CN444" i="9"/>
  <c r="CO444" i="9" s="1"/>
  <c r="CQ444" i="9" s="1"/>
  <c r="CS444" i="9" s="1"/>
  <c r="CM444" i="9"/>
  <c r="CF444" i="9"/>
  <c r="CG444" i="9" s="1"/>
  <c r="CE444" i="9"/>
  <c r="BX444" i="9"/>
  <c r="BY444" i="9" s="1"/>
  <c r="BW444" i="9"/>
  <c r="BP444" i="9"/>
  <c r="BQ444" i="9" s="1"/>
  <c r="BO444" i="9"/>
  <c r="BH444" i="9"/>
  <c r="BI444" i="9" s="1"/>
  <c r="BK444" i="9" s="1"/>
  <c r="BM444" i="9" s="1"/>
  <c r="BG444" i="9"/>
  <c r="AY444" i="9"/>
  <c r="BD444" i="9" s="1"/>
  <c r="AX444" i="9"/>
  <c r="BC444" i="9" s="1"/>
  <c r="AW444" i="9"/>
  <c r="BB444" i="9" s="1"/>
  <c r="AV444" i="9"/>
  <c r="BA444" i="9" s="1"/>
  <c r="AU444" i="9"/>
  <c r="AZ444" i="9" s="1"/>
  <c r="AS444" i="9"/>
  <c r="AR444" i="9"/>
  <c r="AQ444" i="9"/>
  <c r="AP444" i="9"/>
  <c r="AN444" i="9"/>
  <c r="AM444" i="9"/>
  <c r="DO443" i="9"/>
  <c r="DN443" i="9"/>
  <c r="DM443" i="9"/>
  <c r="DL443" i="9"/>
  <c r="DK443" i="9"/>
  <c r="DJ443" i="9"/>
  <c r="DI443" i="9"/>
  <c r="DD443" i="9"/>
  <c r="DC443" i="9"/>
  <c r="DB443" i="9"/>
  <c r="DA443" i="9"/>
  <c r="CZ443" i="9"/>
  <c r="CN443" i="9"/>
  <c r="CO443" i="9" s="1"/>
  <c r="CM443" i="9"/>
  <c r="CF443" i="9"/>
  <c r="CG443" i="9" s="1"/>
  <c r="CJ443" i="9" s="1"/>
  <c r="CE443" i="9"/>
  <c r="BX443" i="9"/>
  <c r="BY443" i="9" s="1"/>
  <c r="CA443" i="9" s="1"/>
  <c r="CC443" i="9" s="1"/>
  <c r="BW443" i="9"/>
  <c r="BP443" i="9"/>
  <c r="BQ443" i="9" s="1"/>
  <c r="BT443" i="9" s="1"/>
  <c r="BO443" i="9"/>
  <c r="BH443" i="9"/>
  <c r="BI443" i="9" s="1"/>
  <c r="BG443" i="9"/>
  <c r="AY443" i="9"/>
  <c r="BD443" i="9" s="1"/>
  <c r="AX443" i="9"/>
  <c r="BC443" i="9" s="1"/>
  <c r="AW443" i="9"/>
  <c r="BB443" i="9" s="1"/>
  <c r="AV443" i="9"/>
  <c r="BA443" i="9" s="1"/>
  <c r="AU443" i="9"/>
  <c r="AZ443" i="9" s="1"/>
  <c r="AS443" i="9"/>
  <c r="AR443" i="9"/>
  <c r="AQ443" i="9"/>
  <c r="AP443" i="9"/>
  <c r="AN443" i="9"/>
  <c r="AM443" i="9"/>
  <c r="DO442" i="9"/>
  <c r="DN442" i="9"/>
  <c r="DM442" i="9"/>
  <c r="DL442" i="9"/>
  <c r="DK442" i="9"/>
  <c r="DJ442" i="9"/>
  <c r="DI442" i="9"/>
  <c r="DD442" i="9"/>
  <c r="DC442" i="9"/>
  <c r="DB442" i="9"/>
  <c r="DA442" i="9"/>
  <c r="CZ442" i="9"/>
  <c r="CN442" i="9"/>
  <c r="CO442" i="9" s="1"/>
  <c r="CM442" i="9"/>
  <c r="CF442" i="9"/>
  <c r="CG442" i="9" s="1"/>
  <c r="CE442" i="9"/>
  <c r="BX442" i="9"/>
  <c r="BY442" i="9" s="1"/>
  <c r="BW442" i="9"/>
  <c r="BP442" i="9"/>
  <c r="BQ442" i="9" s="1"/>
  <c r="BO442" i="9"/>
  <c r="BH442" i="9"/>
  <c r="BI442" i="9" s="1"/>
  <c r="BG442" i="9"/>
  <c r="AY442" i="9"/>
  <c r="BD442" i="9" s="1"/>
  <c r="AX442" i="9"/>
  <c r="BC442" i="9" s="1"/>
  <c r="AW442" i="9"/>
  <c r="BB442" i="9" s="1"/>
  <c r="AV442" i="9"/>
  <c r="BA442" i="9" s="1"/>
  <c r="AU442" i="9"/>
  <c r="AZ442" i="9" s="1"/>
  <c r="AS442" i="9"/>
  <c r="AR442" i="9"/>
  <c r="AQ442" i="9"/>
  <c r="AP442" i="9"/>
  <c r="AN442" i="9"/>
  <c r="AM442" i="9"/>
  <c r="DO441" i="9"/>
  <c r="DN441" i="9"/>
  <c r="DM441" i="9"/>
  <c r="DL441" i="9"/>
  <c r="DK441" i="9"/>
  <c r="DJ441" i="9"/>
  <c r="DI441" i="9"/>
  <c r="DD441" i="9"/>
  <c r="DC441" i="9"/>
  <c r="DB441" i="9"/>
  <c r="DA441" i="9"/>
  <c r="CZ441" i="9"/>
  <c r="CN441" i="9"/>
  <c r="CO441" i="9" s="1"/>
  <c r="CM441" i="9"/>
  <c r="CF441" i="9"/>
  <c r="CG441" i="9" s="1"/>
  <c r="CI441" i="9" s="1"/>
  <c r="CK441" i="9" s="1"/>
  <c r="CE441" i="9"/>
  <c r="BX441" i="9"/>
  <c r="BY441" i="9" s="1"/>
  <c r="BW441" i="9"/>
  <c r="BP441" i="9"/>
  <c r="BQ441" i="9" s="1"/>
  <c r="BO441" i="9"/>
  <c r="BH441" i="9"/>
  <c r="BI441" i="9" s="1"/>
  <c r="BG441" i="9"/>
  <c r="AY441" i="9"/>
  <c r="BD441" i="9" s="1"/>
  <c r="AX441" i="9"/>
  <c r="BC441" i="9" s="1"/>
  <c r="AW441" i="9"/>
  <c r="BB441" i="9" s="1"/>
  <c r="AV441" i="9"/>
  <c r="BA441" i="9" s="1"/>
  <c r="AU441" i="9"/>
  <c r="AZ441" i="9" s="1"/>
  <c r="AS441" i="9"/>
  <c r="AR441" i="9"/>
  <c r="AQ441" i="9"/>
  <c r="AP441" i="9"/>
  <c r="AN441" i="9"/>
  <c r="AM441" i="9"/>
  <c r="DO440" i="9"/>
  <c r="DN440" i="9"/>
  <c r="DM440" i="9"/>
  <c r="DL440" i="9"/>
  <c r="DK440" i="9"/>
  <c r="DJ440" i="9"/>
  <c r="DI440" i="9"/>
  <c r="DD440" i="9"/>
  <c r="DC440" i="9"/>
  <c r="DB440" i="9"/>
  <c r="DA440" i="9"/>
  <c r="CZ440" i="9"/>
  <c r="CN440" i="9"/>
  <c r="CO440" i="9" s="1"/>
  <c r="CM440" i="9"/>
  <c r="CF440" i="9"/>
  <c r="CG440" i="9" s="1"/>
  <c r="CE440" i="9"/>
  <c r="BX440" i="9"/>
  <c r="BY440" i="9" s="1"/>
  <c r="CB440" i="9" s="1"/>
  <c r="BW440" i="9"/>
  <c r="BP440" i="9"/>
  <c r="BQ440" i="9" s="1"/>
  <c r="BT440" i="9" s="1"/>
  <c r="BO440" i="9"/>
  <c r="BH440" i="9"/>
  <c r="BI440" i="9" s="1"/>
  <c r="BG440" i="9"/>
  <c r="AY440" i="9"/>
  <c r="BD440" i="9" s="1"/>
  <c r="AX440" i="9"/>
  <c r="BC440" i="9" s="1"/>
  <c r="AW440" i="9"/>
  <c r="BB440" i="9" s="1"/>
  <c r="AV440" i="9"/>
  <c r="BA440" i="9" s="1"/>
  <c r="AU440" i="9"/>
  <c r="AZ440" i="9" s="1"/>
  <c r="AS440" i="9"/>
  <c r="AR440" i="9"/>
  <c r="AQ440" i="9"/>
  <c r="AP440" i="9"/>
  <c r="AN440" i="9"/>
  <c r="AM440" i="9"/>
  <c r="DO439" i="9"/>
  <c r="DN439" i="9"/>
  <c r="DM439" i="9"/>
  <c r="DL439" i="9"/>
  <c r="DK439" i="9"/>
  <c r="DJ439" i="9"/>
  <c r="DI439" i="9"/>
  <c r="DD439" i="9"/>
  <c r="DC439" i="9"/>
  <c r="DB439" i="9"/>
  <c r="DA439" i="9"/>
  <c r="CZ439" i="9"/>
  <c r="CN439" i="9"/>
  <c r="CO439" i="9" s="1"/>
  <c r="CM439" i="9"/>
  <c r="CF439" i="9"/>
  <c r="CG439" i="9" s="1"/>
  <c r="CE439" i="9"/>
  <c r="BX439" i="9"/>
  <c r="BY439" i="9" s="1"/>
  <c r="BW439" i="9"/>
  <c r="BP439" i="9"/>
  <c r="BQ439" i="9" s="1"/>
  <c r="BT439" i="9" s="1"/>
  <c r="BO439" i="9"/>
  <c r="BH439" i="9"/>
  <c r="BI439" i="9" s="1"/>
  <c r="BJ439" i="9" s="1"/>
  <c r="BG439" i="9"/>
  <c r="AY439" i="9"/>
  <c r="BD439" i="9" s="1"/>
  <c r="AX439" i="9"/>
  <c r="BC439" i="9" s="1"/>
  <c r="AW439" i="9"/>
  <c r="BB439" i="9" s="1"/>
  <c r="AV439" i="9"/>
  <c r="BA439" i="9" s="1"/>
  <c r="AU439" i="9"/>
  <c r="AZ439" i="9" s="1"/>
  <c r="AS439" i="9"/>
  <c r="AR439" i="9"/>
  <c r="AQ439" i="9"/>
  <c r="AP439" i="9"/>
  <c r="AN439" i="9"/>
  <c r="AM439" i="9"/>
  <c r="DO438" i="9"/>
  <c r="DN438" i="9"/>
  <c r="DM438" i="9"/>
  <c r="DL438" i="9"/>
  <c r="DK438" i="9"/>
  <c r="DJ438" i="9"/>
  <c r="DI438" i="9"/>
  <c r="DD438" i="9"/>
  <c r="DC438" i="9"/>
  <c r="DB438" i="9"/>
  <c r="DA438" i="9"/>
  <c r="CZ438" i="9"/>
  <c r="CN438" i="9"/>
  <c r="CO438" i="9" s="1"/>
  <c r="CR438" i="9" s="1"/>
  <c r="CM438" i="9"/>
  <c r="CF438" i="9"/>
  <c r="CG438" i="9" s="1"/>
  <c r="CE438" i="9"/>
  <c r="BX438" i="9"/>
  <c r="BY438" i="9" s="1"/>
  <c r="BW438" i="9"/>
  <c r="BP438" i="9"/>
  <c r="BQ438" i="9" s="1"/>
  <c r="BO438" i="9"/>
  <c r="BH438" i="9"/>
  <c r="BI438" i="9" s="1"/>
  <c r="BL438" i="9" s="1"/>
  <c r="BG438" i="9"/>
  <c r="AY438" i="9"/>
  <c r="BD438" i="9" s="1"/>
  <c r="AX438" i="9"/>
  <c r="BC438" i="9" s="1"/>
  <c r="AW438" i="9"/>
  <c r="BB438" i="9" s="1"/>
  <c r="AV438" i="9"/>
  <c r="BA438" i="9" s="1"/>
  <c r="AU438" i="9"/>
  <c r="AZ438" i="9" s="1"/>
  <c r="AS438" i="9"/>
  <c r="AR438" i="9"/>
  <c r="AQ438" i="9"/>
  <c r="AP438" i="9"/>
  <c r="AN438" i="9"/>
  <c r="AM438" i="9"/>
  <c r="DO437" i="9"/>
  <c r="DN437" i="9"/>
  <c r="DM437" i="9"/>
  <c r="DL437" i="9"/>
  <c r="DK437" i="9"/>
  <c r="DJ437" i="9"/>
  <c r="DI437" i="9"/>
  <c r="DD437" i="9"/>
  <c r="DC437" i="9"/>
  <c r="DB437" i="9"/>
  <c r="DA437" i="9"/>
  <c r="CZ437" i="9"/>
  <c r="CN437" i="9"/>
  <c r="CO437" i="9" s="1"/>
  <c r="CR437" i="9" s="1"/>
  <c r="CM437" i="9"/>
  <c r="CF437" i="9"/>
  <c r="CG437" i="9" s="1"/>
  <c r="CJ437" i="9" s="1"/>
  <c r="CE437" i="9"/>
  <c r="BX437" i="9"/>
  <c r="BY437" i="9" s="1"/>
  <c r="BW437" i="9"/>
  <c r="BP437" i="9"/>
  <c r="BQ437" i="9" s="1"/>
  <c r="BT437" i="9" s="1"/>
  <c r="BO437" i="9"/>
  <c r="BH437" i="9"/>
  <c r="BI437" i="9" s="1"/>
  <c r="BG437" i="9"/>
  <c r="AY437" i="9"/>
  <c r="BD437" i="9" s="1"/>
  <c r="AX437" i="9"/>
  <c r="BC437" i="9" s="1"/>
  <c r="AW437" i="9"/>
  <c r="BB437" i="9" s="1"/>
  <c r="AV437" i="9"/>
  <c r="BA437" i="9" s="1"/>
  <c r="AU437" i="9"/>
  <c r="AZ437" i="9" s="1"/>
  <c r="AS437" i="9"/>
  <c r="AR437" i="9"/>
  <c r="AQ437" i="9"/>
  <c r="AP437" i="9"/>
  <c r="AN437" i="9"/>
  <c r="AM437" i="9"/>
  <c r="DO436" i="9"/>
  <c r="DN436" i="9"/>
  <c r="DM436" i="9"/>
  <c r="DL436" i="9"/>
  <c r="DK436" i="9"/>
  <c r="DJ436" i="9"/>
  <c r="DI436" i="9"/>
  <c r="DD436" i="9"/>
  <c r="DC436" i="9"/>
  <c r="DB436" i="9"/>
  <c r="DA436" i="9"/>
  <c r="CZ436" i="9"/>
  <c r="CN436" i="9"/>
  <c r="CO436" i="9" s="1"/>
  <c r="CR436" i="9" s="1"/>
  <c r="CM436" i="9"/>
  <c r="CF436" i="9"/>
  <c r="CG436" i="9" s="1"/>
  <c r="CJ436" i="9" s="1"/>
  <c r="CE436" i="9"/>
  <c r="BX436" i="9"/>
  <c r="BY436" i="9" s="1"/>
  <c r="BW436" i="9"/>
  <c r="BP436" i="9"/>
  <c r="BQ436" i="9" s="1"/>
  <c r="BO436" i="9"/>
  <c r="BH436" i="9"/>
  <c r="BI436" i="9" s="1"/>
  <c r="BL436" i="9" s="1"/>
  <c r="BG436" i="9"/>
  <c r="AY436" i="9"/>
  <c r="BD436" i="9" s="1"/>
  <c r="AX436" i="9"/>
  <c r="BC436" i="9" s="1"/>
  <c r="AW436" i="9"/>
  <c r="BB436" i="9" s="1"/>
  <c r="AV436" i="9"/>
  <c r="BA436" i="9" s="1"/>
  <c r="AU436" i="9"/>
  <c r="AZ436" i="9" s="1"/>
  <c r="AS436" i="9"/>
  <c r="AR436" i="9"/>
  <c r="AQ436" i="9"/>
  <c r="AP436" i="9"/>
  <c r="AN436" i="9"/>
  <c r="AM436" i="9"/>
  <c r="DO435" i="9"/>
  <c r="DN435" i="9"/>
  <c r="DM435" i="9"/>
  <c r="DL435" i="9"/>
  <c r="DK435" i="9"/>
  <c r="DJ435" i="9"/>
  <c r="DI435" i="9"/>
  <c r="DD435" i="9"/>
  <c r="DC435" i="9"/>
  <c r="DB435" i="9"/>
  <c r="DA435" i="9"/>
  <c r="CZ435" i="9"/>
  <c r="CN435" i="9"/>
  <c r="CO435" i="9" s="1"/>
  <c r="CM435" i="9"/>
  <c r="CF435" i="9"/>
  <c r="CG435" i="9" s="1"/>
  <c r="CE435" i="9"/>
  <c r="BX435" i="9"/>
  <c r="BY435" i="9" s="1"/>
  <c r="BW435" i="9"/>
  <c r="BP435" i="9"/>
  <c r="BQ435" i="9" s="1"/>
  <c r="BO435" i="9"/>
  <c r="BH435" i="9"/>
  <c r="BI435" i="9" s="1"/>
  <c r="BG435" i="9"/>
  <c r="AY435" i="9"/>
  <c r="BD435" i="9" s="1"/>
  <c r="AX435" i="9"/>
  <c r="BC435" i="9" s="1"/>
  <c r="AW435" i="9"/>
  <c r="BB435" i="9" s="1"/>
  <c r="AV435" i="9"/>
  <c r="BA435" i="9" s="1"/>
  <c r="AU435" i="9"/>
  <c r="AZ435" i="9" s="1"/>
  <c r="AS435" i="9"/>
  <c r="AR435" i="9"/>
  <c r="AQ435" i="9"/>
  <c r="AP435" i="9"/>
  <c r="AN435" i="9"/>
  <c r="AM435" i="9"/>
  <c r="DO434" i="9"/>
  <c r="DN434" i="9"/>
  <c r="DM434" i="9"/>
  <c r="DL434" i="9"/>
  <c r="DK434" i="9"/>
  <c r="DJ434" i="9"/>
  <c r="DI434" i="9"/>
  <c r="DD434" i="9"/>
  <c r="DC434" i="9"/>
  <c r="DB434" i="9"/>
  <c r="DA434" i="9"/>
  <c r="CZ434" i="9"/>
  <c r="CN434" i="9"/>
  <c r="CO434" i="9" s="1"/>
  <c r="CM434" i="9"/>
  <c r="CF434" i="9"/>
  <c r="CG434" i="9" s="1"/>
  <c r="CJ434" i="9" s="1"/>
  <c r="CE434" i="9"/>
  <c r="BX434" i="9"/>
  <c r="BY434" i="9" s="1"/>
  <c r="CB434" i="9" s="1"/>
  <c r="BW434" i="9"/>
  <c r="BP434" i="9"/>
  <c r="BQ434" i="9" s="1"/>
  <c r="BO434" i="9"/>
  <c r="BH434" i="9"/>
  <c r="BI434" i="9" s="1"/>
  <c r="BG434" i="9"/>
  <c r="AY434" i="9"/>
  <c r="BD434" i="9" s="1"/>
  <c r="AX434" i="9"/>
  <c r="BC434" i="9" s="1"/>
  <c r="AW434" i="9"/>
  <c r="BB434" i="9" s="1"/>
  <c r="AV434" i="9"/>
  <c r="BA434" i="9" s="1"/>
  <c r="AU434" i="9"/>
  <c r="AZ434" i="9" s="1"/>
  <c r="AS434" i="9"/>
  <c r="AR434" i="9"/>
  <c r="AQ434" i="9"/>
  <c r="AP434" i="9"/>
  <c r="AN434" i="9"/>
  <c r="AM434" i="9"/>
  <c r="DO433" i="9"/>
  <c r="DN433" i="9"/>
  <c r="DM433" i="9"/>
  <c r="DL433" i="9"/>
  <c r="DK433" i="9"/>
  <c r="DJ433" i="9"/>
  <c r="DI433" i="9"/>
  <c r="DD433" i="9"/>
  <c r="DC433" i="9"/>
  <c r="DB433" i="9"/>
  <c r="DA433" i="9"/>
  <c r="CZ433" i="9"/>
  <c r="CN433" i="9"/>
  <c r="CO433" i="9" s="1"/>
  <c r="CM433" i="9"/>
  <c r="CF433" i="9"/>
  <c r="CG433" i="9" s="1"/>
  <c r="CE433" i="9"/>
  <c r="BX433" i="9"/>
  <c r="BY433" i="9" s="1"/>
  <c r="BW433" i="9"/>
  <c r="BP433" i="9"/>
  <c r="BQ433" i="9" s="1"/>
  <c r="BO433" i="9"/>
  <c r="BH433" i="9"/>
  <c r="BI433" i="9" s="1"/>
  <c r="BG433" i="9"/>
  <c r="AY433" i="9"/>
  <c r="BD433" i="9" s="1"/>
  <c r="AX433" i="9"/>
  <c r="BC433" i="9" s="1"/>
  <c r="AW433" i="9"/>
  <c r="BB433" i="9" s="1"/>
  <c r="AV433" i="9"/>
  <c r="BA433" i="9" s="1"/>
  <c r="AU433" i="9"/>
  <c r="AZ433" i="9" s="1"/>
  <c r="AS433" i="9"/>
  <c r="AR433" i="9"/>
  <c r="AQ433" i="9"/>
  <c r="AP433" i="9"/>
  <c r="AN433" i="9"/>
  <c r="AM433" i="9"/>
  <c r="DO432" i="9"/>
  <c r="DN432" i="9"/>
  <c r="DM432" i="9"/>
  <c r="DL432" i="9"/>
  <c r="DK432" i="9"/>
  <c r="DJ432" i="9"/>
  <c r="DI432" i="9"/>
  <c r="DD432" i="9"/>
  <c r="DC432" i="9"/>
  <c r="DB432" i="9"/>
  <c r="DA432" i="9"/>
  <c r="CZ432" i="9"/>
  <c r="CN432" i="9"/>
  <c r="CO432" i="9" s="1"/>
  <c r="CM432" i="9"/>
  <c r="CF432" i="9"/>
  <c r="CG432" i="9" s="1"/>
  <c r="CE432" i="9"/>
  <c r="BX432" i="9"/>
  <c r="BY432" i="9" s="1"/>
  <c r="CB432" i="9" s="1"/>
  <c r="BW432" i="9"/>
  <c r="BP432" i="9"/>
  <c r="BQ432" i="9" s="1"/>
  <c r="BT432" i="9" s="1"/>
  <c r="BO432" i="9"/>
  <c r="BH432" i="9"/>
  <c r="BI432" i="9" s="1"/>
  <c r="BG432" i="9"/>
  <c r="AY432" i="9"/>
  <c r="BD432" i="9" s="1"/>
  <c r="AX432" i="9"/>
  <c r="BC432" i="9" s="1"/>
  <c r="AW432" i="9"/>
  <c r="BB432" i="9" s="1"/>
  <c r="AV432" i="9"/>
  <c r="BA432" i="9" s="1"/>
  <c r="AU432" i="9"/>
  <c r="AZ432" i="9" s="1"/>
  <c r="AS432" i="9"/>
  <c r="AR432" i="9"/>
  <c r="AQ432" i="9"/>
  <c r="AP432" i="9"/>
  <c r="AN432" i="9"/>
  <c r="AM432" i="9"/>
  <c r="DO431" i="9"/>
  <c r="DN431" i="9"/>
  <c r="DM431" i="9"/>
  <c r="DL431" i="9"/>
  <c r="DK431" i="9"/>
  <c r="DJ431" i="9"/>
  <c r="DI431" i="9"/>
  <c r="DD431" i="9"/>
  <c r="DC431" i="9"/>
  <c r="DB431" i="9"/>
  <c r="DA431" i="9"/>
  <c r="CZ431" i="9"/>
  <c r="CN431" i="9"/>
  <c r="CO431" i="9" s="1"/>
  <c r="CP431" i="9" s="1"/>
  <c r="CM431" i="9"/>
  <c r="CF431" i="9"/>
  <c r="CG431" i="9" s="1"/>
  <c r="CH431" i="9" s="1"/>
  <c r="CE431" i="9"/>
  <c r="BX431" i="9"/>
  <c r="BY431" i="9" s="1"/>
  <c r="BZ431" i="9" s="1"/>
  <c r="BW431" i="9"/>
  <c r="BP431" i="9"/>
  <c r="BQ431" i="9" s="1"/>
  <c r="BR431" i="9" s="1"/>
  <c r="BO431" i="9"/>
  <c r="BH431" i="9"/>
  <c r="BI431" i="9" s="1"/>
  <c r="BJ431" i="9" s="1"/>
  <c r="BG431" i="9"/>
  <c r="AY431" i="9"/>
  <c r="BD431" i="9" s="1"/>
  <c r="AX431" i="9"/>
  <c r="BC431" i="9" s="1"/>
  <c r="AW431" i="9"/>
  <c r="BB431" i="9" s="1"/>
  <c r="AV431" i="9"/>
  <c r="BA431" i="9" s="1"/>
  <c r="AU431" i="9"/>
  <c r="AZ431" i="9" s="1"/>
  <c r="AS431" i="9"/>
  <c r="AR431" i="9"/>
  <c r="AQ431" i="9"/>
  <c r="AP431" i="9"/>
  <c r="AN431" i="9"/>
  <c r="AM431" i="9"/>
  <c r="DO430" i="9"/>
  <c r="DN430" i="9"/>
  <c r="DM430" i="9"/>
  <c r="DL430" i="9"/>
  <c r="DK430" i="9"/>
  <c r="DJ430" i="9"/>
  <c r="DI430" i="9"/>
  <c r="DD430" i="9"/>
  <c r="DC430" i="9"/>
  <c r="DB430" i="9"/>
  <c r="DA430" i="9"/>
  <c r="CZ430" i="9"/>
  <c r="CN430" i="9"/>
  <c r="CO430" i="9" s="1"/>
  <c r="CR430" i="9" s="1"/>
  <c r="CM430" i="9"/>
  <c r="CF430" i="9"/>
  <c r="CG430" i="9" s="1"/>
  <c r="CJ430" i="9" s="1"/>
  <c r="CE430" i="9"/>
  <c r="BX430" i="9"/>
  <c r="BY430" i="9" s="1"/>
  <c r="BW430" i="9"/>
  <c r="BP430" i="9"/>
  <c r="BQ430" i="9" s="1"/>
  <c r="BO430" i="9"/>
  <c r="BH430" i="9"/>
  <c r="BI430" i="9" s="1"/>
  <c r="BL430" i="9" s="1"/>
  <c r="BG430" i="9"/>
  <c r="AY430" i="9"/>
  <c r="BD430" i="9" s="1"/>
  <c r="AX430" i="9"/>
  <c r="BC430" i="9" s="1"/>
  <c r="AW430" i="9"/>
  <c r="BB430" i="9" s="1"/>
  <c r="AV430" i="9"/>
  <c r="BA430" i="9" s="1"/>
  <c r="AU430" i="9"/>
  <c r="AZ430" i="9" s="1"/>
  <c r="AS430" i="9"/>
  <c r="AR430" i="9"/>
  <c r="AQ430" i="9"/>
  <c r="AP430" i="9"/>
  <c r="AN430" i="9"/>
  <c r="AM430" i="9"/>
  <c r="DO429" i="9"/>
  <c r="DN429" i="9"/>
  <c r="DM429" i="9"/>
  <c r="DL429" i="9"/>
  <c r="DK429" i="9"/>
  <c r="DJ429" i="9"/>
  <c r="DI429" i="9"/>
  <c r="DD429" i="9"/>
  <c r="DC429" i="9"/>
  <c r="DB429" i="9"/>
  <c r="DA429" i="9"/>
  <c r="CZ429" i="9"/>
  <c r="CN429" i="9"/>
  <c r="CO429" i="9" s="1"/>
  <c r="CM429" i="9"/>
  <c r="CF429" i="9"/>
  <c r="CG429" i="9" s="1"/>
  <c r="CE429" i="9"/>
  <c r="BX429" i="9"/>
  <c r="BY429" i="9" s="1"/>
  <c r="BW429" i="9"/>
  <c r="BP429" i="9"/>
  <c r="BQ429" i="9" s="1"/>
  <c r="BO429" i="9"/>
  <c r="BH429" i="9"/>
  <c r="BI429" i="9" s="1"/>
  <c r="BG429" i="9"/>
  <c r="AY429" i="9"/>
  <c r="BD429" i="9" s="1"/>
  <c r="AX429" i="9"/>
  <c r="BC429" i="9" s="1"/>
  <c r="AW429" i="9"/>
  <c r="BB429" i="9" s="1"/>
  <c r="AV429" i="9"/>
  <c r="BA429" i="9" s="1"/>
  <c r="AU429" i="9"/>
  <c r="AZ429" i="9" s="1"/>
  <c r="AS429" i="9"/>
  <c r="AR429" i="9"/>
  <c r="AQ429" i="9"/>
  <c r="AP429" i="9"/>
  <c r="AN429" i="9"/>
  <c r="AM429" i="9"/>
  <c r="DO428" i="9"/>
  <c r="DN428" i="9"/>
  <c r="DM428" i="9"/>
  <c r="DL428" i="9"/>
  <c r="DK428" i="9"/>
  <c r="DJ428" i="9"/>
  <c r="DI428" i="9"/>
  <c r="DD428" i="9"/>
  <c r="DC428" i="9"/>
  <c r="DB428" i="9"/>
  <c r="DA428" i="9"/>
  <c r="CZ428" i="9"/>
  <c r="CN428" i="9"/>
  <c r="CO428" i="9" s="1"/>
  <c r="CM428" i="9"/>
  <c r="CF428" i="9"/>
  <c r="CG428" i="9" s="1"/>
  <c r="CE428" i="9"/>
  <c r="BX428" i="9"/>
  <c r="BY428" i="9" s="1"/>
  <c r="CB428" i="9" s="1"/>
  <c r="BW428" i="9"/>
  <c r="BP428" i="9"/>
  <c r="BQ428" i="9" s="1"/>
  <c r="BT428" i="9" s="1"/>
  <c r="BO428" i="9"/>
  <c r="BH428" i="9"/>
  <c r="BI428" i="9" s="1"/>
  <c r="BG428" i="9"/>
  <c r="AY428" i="9"/>
  <c r="BD428" i="9" s="1"/>
  <c r="AX428" i="9"/>
  <c r="BC428" i="9" s="1"/>
  <c r="AW428" i="9"/>
  <c r="BB428" i="9" s="1"/>
  <c r="AV428" i="9"/>
  <c r="BA428" i="9" s="1"/>
  <c r="AU428" i="9"/>
  <c r="AZ428" i="9" s="1"/>
  <c r="AS428" i="9"/>
  <c r="AR428" i="9"/>
  <c r="AQ428" i="9"/>
  <c r="AP428" i="9"/>
  <c r="AN428" i="9"/>
  <c r="AM428" i="9"/>
  <c r="DO427" i="9"/>
  <c r="DN427" i="9"/>
  <c r="DM427" i="9"/>
  <c r="DL427" i="9"/>
  <c r="DK427" i="9"/>
  <c r="DJ427" i="9"/>
  <c r="DI427" i="9"/>
  <c r="DD427" i="9"/>
  <c r="DC427" i="9"/>
  <c r="DB427" i="9"/>
  <c r="DA427" i="9"/>
  <c r="CZ427" i="9"/>
  <c r="CN427" i="9"/>
  <c r="CO427" i="9" s="1"/>
  <c r="CP427" i="9" s="1"/>
  <c r="CM427" i="9"/>
  <c r="CF427" i="9"/>
  <c r="CG427" i="9" s="1"/>
  <c r="CH427" i="9" s="1"/>
  <c r="CE427" i="9"/>
  <c r="BX427" i="9"/>
  <c r="BY427" i="9" s="1"/>
  <c r="BZ427" i="9" s="1"/>
  <c r="BW427" i="9"/>
  <c r="BP427" i="9"/>
  <c r="BQ427" i="9" s="1"/>
  <c r="BR427" i="9" s="1"/>
  <c r="BO427" i="9"/>
  <c r="BH427" i="9"/>
  <c r="BI427" i="9" s="1"/>
  <c r="BJ427" i="9" s="1"/>
  <c r="BG427" i="9"/>
  <c r="AY427" i="9"/>
  <c r="BD427" i="9" s="1"/>
  <c r="AX427" i="9"/>
  <c r="BC427" i="9" s="1"/>
  <c r="AW427" i="9"/>
  <c r="BB427" i="9" s="1"/>
  <c r="AV427" i="9"/>
  <c r="BA427" i="9" s="1"/>
  <c r="AU427" i="9"/>
  <c r="AZ427" i="9" s="1"/>
  <c r="AS427" i="9"/>
  <c r="AR427" i="9"/>
  <c r="AQ427" i="9"/>
  <c r="AP427" i="9"/>
  <c r="AN427" i="9"/>
  <c r="AM427" i="9"/>
  <c r="DO426" i="9"/>
  <c r="DN426" i="9"/>
  <c r="DM426" i="9"/>
  <c r="DL426" i="9"/>
  <c r="DK426" i="9"/>
  <c r="DJ426" i="9"/>
  <c r="DI426" i="9"/>
  <c r="DD426" i="9"/>
  <c r="DC426" i="9"/>
  <c r="DB426" i="9"/>
  <c r="DA426" i="9"/>
  <c r="CZ426" i="9"/>
  <c r="CN426" i="9"/>
  <c r="CO426" i="9" s="1"/>
  <c r="CQ426" i="9" s="1"/>
  <c r="CS426" i="9" s="1"/>
  <c r="CM426" i="9"/>
  <c r="CF426" i="9"/>
  <c r="CG426" i="9" s="1"/>
  <c r="CI426" i="9" s="1"/>
  <c r="CK426" i="9" s="1"/>
  <c r="CE426" i="9"/>
  <c r="BX426" i="9"/>
  <c r="BY426" i="9" s="1"/>
  <c r="CA426" i="9" s="1"/>
  <c r="CC426" i="9" s="1"/>
  <c r="BW426" i="9"/>
  <c r="BP426" i="9"/>
  <c r="BQ426" i="9" s="1"/>
  <c r="BS426" i="9" s="1"/>
  <c r="BU426" i="9" s="1"/>
  <c r="BO426" i="9"/>
  <c r="BH426" i="9"/>
  <c r="BI426" i="9" s="1"/>
  <c r="BG426" i="9"/>
  <c r="AY426" i="9"/>
  <c r="BD426" i="9" s="1"/>
  <c r="AX426" i="9"/>
  <c r="BC426" i="9" s="1"/>
  <c r="AW426" i="9"/>
  <c r="BB426" i="9" s="1"/>
  <c r="AV426" i="9"/>
  <c r="BA426" i="9" s="1"/>
  <c r="AU426" i="9"/>
  <c r="AZ426" i="9" s="1"/>
  <c r="AS426" i="9"/>
  <c r="AR426" i="9"/>
  <c r="AQ426" i="9"/>
  <c r="AP426" i="9"/>
  <c r="AN426" i="9"/>
  <c r="AM426" i="9"/>
  <c r="DO425" i="9"/>
  <c r="DN425" i="9"/>
  <c r="DM425" i="9"/>
  <c r="DL425" i="9"/>
  <c r="DK425" i="9"/>
  <c r="DJ425" i="9"/>
  <c r="DI425" i="9"/>
  <c r="DD425" i="9"/>
  <c r="DC425" i="9"/>
  <c r="DB425" i="9"/>
  <c r="DA425" i="9"/>
  <c r="CZ425" i="9"/>
  <c r="CN425" i="9"/>
  <c r="CO425" i="9" s="1"/>
  <c r="CQ425" i="9" s="1"/>
  <c r="CS425" i="9" s="1"/>
  <c r="CM425" i="9"/>
  <c r="CF425" i="9"/>
  <c r="CG425" i="9" s="1"/>
  <c r="CI425" i="9" s="1"/>
  <c r="CK425" i="9" s="1"/>
  <c r="CE425" i="9"/>
  <c r="BX425" i="9"/>
  <c r="BY425" i="9" s="1"/>
  <c r="CA425" i="9" s="1"/>
  <c r="CC425" i="9" s="1"/>
  <c r="BW425" i="9"/>
  <c r="BP425" i="9"/>
  <c r="BQ425" i="9" s="1"/>
  <c r="BS425" i="9" s="1"/>
  <c r="BU425" i="9" s="1"/>
  <c r="BO425" i="9"/>
  <c r="BH425" i="9"/>
  <c r="BI425" i="9" s="1"/>
  <c r="BK425" i="9" s="1"/>
  <c r="BM425" i="9" s="1"/>
  <c r="BG425" i="9"/>
  <c r="AY425" i="9"/>
  <c r="BD425" i="9" s="1"/>
  <c r="AX425" i="9"/>
  <c r="BC425" i="9" s="1"/>
  <c r="AW425" i="9"/>
  <c r="BB425" i="9" s="1"/>
  <c r="AV425" i="9"/>
  <c r="BA425" i="9" s="1"/>
  <c r="AU425" i="9"/>
  <c r="AZ425" i="9" s="1"/>
  <c r="AS425" i="9"/>
  <c r="AR425" i="9"/>
  <c r="AQ425" i="9"/>
  <c r="AP425" i="9"/>
  <c r="AN425" i="9"/>
  <c r="AM425" i="9"/>
  <c r="DO424" i="9"/>
  <c r="DN424" i="9"/>
  <c r="DM424" i="9"/>
  <c r="DL424" i="9"/>
  <c r="DK424" i="9"/>
  <c r="DJ424" i="9"/>
  <c r="DI424" i="9"/>
  <c r="DD424" i="9"/>
  <c r="DC424" i="9"/>
  <c r="DB424" i="9"/>
  <c r="DA424" i="9"/>
  <c r="CZ424" i="9"/>
  <c r="CN424" i="9"/>
  <c r="CO424" i="9" s="1"/>
  <c r="CQ424" i="9" s="1"/>
  <c r="CS424" i="9" s="1"/>
  <c r="CM424" i="9"/>
  <c r="CF424" i="9"/>
  <c r="CG424" i="9" s="1"/>
  <c r="CI424" i="9" s="1"/>
  <c r="CK424" i="9" s="1"/>
  <c r="CE424" i="9"/>
  <c r="BX424" i="9"/>
  <c r="BY424" i="9" s="1"/>
  <c r="CA424" i="9" s="1"/>
  <c r="CC424" i="9" s="1"/>
  <c r="BW424" i="9"/>
  <c r="BP424" i="9"/>
  <c r="BQ424" i="9" s="1"/>
  <c r="BS424" i="9" s="1"/>
  <c r="BU424" i="9" s="1"/>
  <c r="BO424" i="9"/>
  <c r="BH424" i="9"/>
  <c r="BI424" i="9" s="1"/>
  <c r="BK424" i="9" s="1"/>
  <c r="BM424" i="9" s="1"/>
  <c r="BG424" i="9"/>
  <c r="AY424" i="9"/>
  <c r="BD424" i="9" s="1"/>
  <c r="AX424" i="9"/>
  <c r="BC424" i="9" s="1"/>
  <c r="AW424" i="9"/>
  <c r="BB424" i="9" s="1"/>
  <c r="AV424" i="9"/>
  <c r="BA424" i="9" s="1"/>
  <c r="AU424" i="9"/>
  <c r="AZ424" i="9" s="1"/>
  <c r="AS424" i="9"/>
  <c r="AR424" i="9"/>
  <c r="AQ424" i="9"/>
  <c r="AP424" i="9"/>
  <c r="AN424" i="9"/>
  <c r="AM424" i="9"/>
  <c r="DO423" i="9"/>
  <c r="DN423" i="9"/>
  <c r="DM423" i="9"/>
  <c r="DL423" i="9"/>
  <c r="DK423" i="9"/>
  <c r="DJ423" i="9"/>
  <c r="DI423" i="9"/>
  <c r="DD423" i="9"/>
  <c r="DC423" i="9"/>
  <c r="DB423" i="9"/>
  <c r="DA423" i="9"/>
  <c r="CZ423" i="9"/>
  <c r="CN423" i="9"/>
  <c r="CO423" i="9" s="1"/>
  <c r="CM423" i="9"/>
  <c r="CF423" i="9"/>
  <c r="CG423" i="9" s="1"/>
  <c r="CJ423" i="9" s="1"/>
  <c r="CE423" i="9"/>
  <c r="BX423" i="9"/>
  <c r="BY423" i="9" s="1"/>
  <c r="BW423" i="9"/>
  <c r="BP423" i="9"/>
  <c r="BQ423" i="9" s="1"/>
  <c r="BS423" i="9" s="1"/>
  <c r="BU423" i="9" s="1"/>
  <c r="BO423" i="9"/>
  <c r="BH423" i="9"/>
  <c r="BI423" i="9" s="1"/>
  <c r="BK423" i="9" s="1"/>
  <c r="BM423" i="9" s="1"/>
  <c r="BG423" i="9"/>
  <c r="AY423" i="9"/>
  <c r="BD423" i="9" s="1"/>
  <c r="AX423" i="9"/>
  <c r="BC423" i="9" s="1"/>
  <c r="AW423" i="9"/>
  <c r="BB423" i="9" s="1"/>
  <c r="AV423" i="9"/>
  <c r="BA423" i="9" s="1"/>
  <c r="AU423" i="9"/>
  <c r="AZ423" i="9" s="1"/>
  <c r="AS423" i="9"/>
  <c r="AR423" i="9"/>
  <c r="AQ423" i="9"/>
  <c r="AP423" i="9"/>
  <c r="AN423" i="9"/>
  <c r="AM423" i="9"/>
  <c r="DO422" i="9"/>
  <c r="DN422" i="9"/>
  <c r="DM422" i="9"/>
  <c r="DL422" i="9"/>
  <c r="DK422" i="9"/>
  <c r="DJ422" i="9"/>
  <c r="DI422" i="9"/>
  <c r="DD422" i="9"/>
  <c r="DC422" i="9"/>
  <c r="DB422" i="9"/>
  <c r="DA422" i="9"/>
  <c r="CZ422" i="9"/>
  <c r="CN422" i="9"/>
  <c r="CO422" i="9" s="1"/>
  <c r="CQ422" i="9" s="1"/>
  <c r="CS422" i="9" s="1"/>
  <c r="CM422" i="9"/>
  <c r="CF422" i="9"/>
  <c r="CG422" i="9" s="1"/>
  <c r="CI422" i="9" s="1"/>
  <c r="CK422" i="9" s="1"/>
  <c r="CE422" i="9"/>
  <c r="BX422" i="9"/>
  <c r="BY422" i="9" s="1"/>
  <c r="CA422" i="9" s="1"/>
  <c r="CC422" i="9" s="1"/>
  <c r="BW422" i="9"/>
  <c r="BP422" i="9"/>
  <c r="BQ422" i="9" s="1"/>
  <c r="BS422" i="9" s="1"/>
  <c r="BU422" i="9" s="1"/>
  <c r="BO422" i="9"/>
  <c r="BH422" i="9"/>
  <c r="BI422" i="9" s="1"/>
  <c r="BG422" i="9"/>
  <c r="AY422" i="9"/>
  <c r="BD422" i="9" s="1"/>
  <c r="AX422" i="9"/>
  <c r="BC422" i="9" s="1"/>
  <c r="AW422" i="9"/>
  <c r="BB422" i="9" s="1"/>
  <c r="AV422" i="9"/>
  <c r="BA422" i="9" s="1"/>
  <c r="AU422" i="9"/>
  <c r="AZ422" i="9" s="1"/>
  <c r="AS422" i="9"/>
  <c r="AR422" i="9"/>
  <c r="AQ422" i="9"/>
  <c r="AP422" i="9"/>
  <c r="AN422" i="9"/>
  <c r="AM422" i="9"/>
  <c r="DO421" i="9"/>
  <c r="DN421" i="9"/>
  <c r="DM421" i="9"/>
  <c r="DL421" i="9"/>
  <c r="DK421" i="9"/>
  <c r="DJ421" i="9"/>
  <c r="DI421" i="9"/>
  <c r="DD421" i="9"/>
  <c r="DC421" i="9"/>
  <c r="DB421" i="9"/>
  <c r="DA421" i="9"/>
  <c r="CZ421" i="9"/>
  <c r="CN421" i="9"/>
  <c r="CO421" i="9" s="1"/>
  <c r="CM421" i="9"/>
  <c r="CF421" i="9"/>
  <c r="CG421" i="9" s="1"/>
  <c r="CJ421" i="9" s="1"/>
  <c r="CE421" i="9"/>
  <c r="BX421" i="9"/>
  <c r="BY421" i="9" s="1"/>
  <c r="BW421" i="9"/>
  <c r="BP421" i="9"/>
  <c r="BQ421" i="9" s="1"/>
  <c r="BS421" i="9" s="1"/>
  <c r="BU421" i="9" s="1"/>
  <c r="BO421" i="9"/>
  <c r="BH421" i="9"/>
  <c r="BI421" i="9" s="1"/>
  <c r="BK421" i="9" s="1"/>
  <c r="BM421" i="9" s="1"/>
  <c r="BG421" i="9"/>
  <c r="AY421" i="9"/>
  <c r="BD421" i="9" s="1"/>
  <c r="AX421" i="9"/>
  <c r="BC421" i="9" s="1"/>
  <c r="AW421" i="9"/>
  <c r="BB421" i="9" s="1"/>
  <c r="AV421" i="9"/>
  <c r="BA421" i="9" s="1"/>
  <c r="AU421" i="9"/>
  <c r="AZ421" i="9" s="1"/>
  <c r="AS421" i="9"/>
  <c r="AR421" i="9"/>
  <c r="AQ421" i="9"/>
  <c r="AP421" i="9"/>
  <c r="AN421" i="9"/>
  <c r="AM421" i="9"/>
  <c r="DO420" i="9"/>
  <c r="DN420" i="9"/>
  <c r="DM420" i="9"/>
  <c r="DL420" i="9"/>
  <c r="DK420" i="9"/>
  <c r="DJ420" i="9"/>
  <c r="DI420" i="9"/>
  <c r="DD420" i="9"/>
  <c r="DC420" i="9"/>
  <c r="DB420" i="9"/>
  <c r="DA420" i="9"/>
  <c r="CZ420" i="9"/>
  <c r="CN420" i="9"/>
  <c r="CO420" i="9" s="1"/>
  <c r="CQ420" i="9" s="1"/>
  <c r="CS420" i="9" s="1"/>
  <c r="CM420" i="9"/>
  <c r="CF420" i="9"/>
  <c r="CG420" i="9" s="1"/>
  <c r="CJ420" i="9" s="1"/>
  <c r="CE420" i="9"/>
  <c r="BX420" i="9"/>
  <c r="BY420" i="9" s="1"/>
  <c r="CA420" i="9" s="1"/>
  <c r="CC420" i="9" s="1"/>
  <c r="BW420" i="9"/>
  <c r="BP420" i="9"/>
  <c r="BQ420" i="9" s="1"/>
  <c r="BS420" i="9" s="1"/>
  <c r="BU420" i="9" s="1"/>
  <c r="BO420" i="9"/>
  <c r="BH420" i="9"/>
  <c r="BI420" i="9" s="1"/>
  <c r="BK420" i="9" s="1"/>
  <c r="BM420" i="9" s="1"/>
  <c r="BG420" i="9"/>
  <c r="AY420" i="9"/>
  <c r="BD420" i="9" s="1"/>
  <c r="AX420" i="9"/>
  <c r="BC420" i="9" s="1"/>
  <c r="AW420" i="9"/>
  <c r="BB420" i="9" s="1"/>
  <c r="AV420" i="9"/>
  <c r="BA420" i="9" s="1"/>
  <c r="AU420" i="9"/>
  <c r="AZ420" i="9" s="1"/>
  <c r="AS420" i="9"/>
  <c r="AR420" i="9"/>
  <c r="AQ420" i="9"/>
  <c r="AP420" i="9"/>
  <c r="AN420" i="9"/>
  <c r="AM420" i="9"/>
  <c r="DO419" i="9"/>
  <c r="DN419" i="9"/>
  <c r="DM419" i="9"/>
  <c r="DL419" i="9"/>
  <c r="DK419" i="9"/>
  <c r="DJ419" i="9"/>
  <c r="DI419" i="9"/>
  <c r="DD419" i="9"/>
  <c r="DC419" i="9"/>
  <c r="DB419" i="9"/>
  <c r="DA419" i="9"/>
  <c r="CZ419" i="9"/>
  <c r="CN419" i="9"/>
  <c r="CO419" i="9" s="1"/>
  <c r="CQ419" i="9" s="1"/>
  <c r="CS419" i="9" s="1"/>
  <c r="CM419" i="9"/>
  <c r="CF419" i="9"/>
  <c r="CG419" i="9" s="1"/>
  <c r="CJ419" i="9" s="1"/>
  <c r="CE419" i="9"/>
  <c r="BX419" i="9"/>
  <c r="BY419" i="9" s="1"/>
  <c r="CA419" i="9" s="1"/>
  <c r="CC419" i="9" s="1"/>
  <c r="BW419" i="9"/>
  <c r="BP419" i="9"/>
  <c r="BQ419" i="9" s="1"/>
  <c r="BS419" i="9" s="1"/>
  <c r="BU419" i="9" s="1"/>
  <c r="BO419" i="9"/>
  <c r="BH419" i="9"/>
  <c r="BI419" i="9" s="1"/>
  <c r="BK419" i="9" s="1"/>
  <c r="BM419" i="9" s="1"/>
  <c r="BG419" i="9"/>
  <c r="AY419" i="9"/>
  <c r="BD419" i="9" s="1"/>
  <c r="AX419" i="9"/>
  <c r="BC419" i="9" s="1"/>
  <c r="AW419" i="9"/>
  <c r="BB419" i="9" s="1"/>
  <c r="AV419" i="9"/>
  <c r="BA419" i="9" s="1"/>
  <c r="AU419" i="9"/>
  <c r="AZ419" i="9" s="1"/>
  <c r="AS419" i="9"/>
  <c r="AR419" i="9"/>
  <c r="AQ419" i="9"/>
  <c r="AP419" i="9"/>
  <c r="AN419" i="9"/>
  <c r="AM419" i="9"/>
  <c r="DO418" i="9"/>
  <c r="DN418" i="9"/>
  <c r="DM418" i="9"/>
  <c r="DL418" i="9"/>
  <c r="DK418" i="9"/>
  <c r="DJ418" i="9"/>
  <c r="DI418" i="9"/>
  <c r="DD418" i="9"/>
  <c r="DC418" i="9"/>
  <c r="DB418" i="9"/>
  <c r="DA418" i="9"/>
  <c r="CZ418" i="9"/>
  <c r="CN418" i="9"/>
  <c r="CO418" i="9" s="1"/>
  <c r="CM418" i="9"/>
  <c r="CF418" i="9"/>
  <c r="CG418" i="9" s="1"/>
  <c r="CJ418" i="9" s="1"/>
  <c r="CE418" i="9"/>
  <c r="BX418" i="9"/>
  <c r="BY418" i="9" s="1"/>
  <c r="CA418" i="9" s="1"/>
  <c r="CC418" i="9" s="1"/>
  <c r="BW418" i="9"/>
  <c r="BP418" i="9"/>
  <c r="BQ418" i="9" s="1"/>
  <c r="BS418" i="9" s="1"/>
  <c r="BU418" i="9" s="1"/>
  <c r="BO418" i="9"/>
  <c r="BH418" i="9"/>
  <c r="BI418" i="9" s="1"/>
  <c r="BG418" i="9"/>
  <c r="AY418" i="9"/>
  <c r="BD418" i="9" s="1"/>
  <c r="AX418" i="9"/>
  <c r="BC418" i="9" s="1"/>
  <c r="AW418" i="9"/>
  <c r="BB418" i="9" s="1"/>
  <c r="AV418" i="9"/>
  <c r="BA418" i="9" s="1"/>
  <c r="AU418" i="9"/>
  <c r="AZ418" i="9" s="1"/>
  <c r="AS418" i="9"/>
  <c r="AR418" i="9"/>
  <c r="AQ418" i="9"/>
  <c r="AP418" i="9"/>
  <c r="AN418" i="9"/>
  <c r="AM418" i="9"/>
  <c r="DO417" i="9"/>
  <c r="DN417" i="9"/>
  <c r="DM417" i="9"/>
  <c r="DL417" i="9"/>
  <c r="DK417" i="9"/>
  <c r="DJ417" i="9"/>
  <c r="DI417" i="9"/>
  <c r="DD417" i="9"/>
  <c r="DC417" i="9"/>
  <c r="DB417" i="9"/>
  <c r="DA417" i="9"/>
  <c r="CZ417" i="9"/>
  <c r="CN417" i="9"/>
  <c r="CO417" i="9" s="1"/>
  <c r="CQ417" i="9" s="1"/>
  <c r="CS417" i="9" s="1"/>
  <c r="CM417" i="9"/>
  <c r="CF417" i="9"/>
  <c r="CG417" i="9" s="1"/>
  <c r="CI417" i="9" s="1"/>
  <c r="CK417" i="9" s="1"/>
  <c r="CE417" i="9"/>
  <c r="BX417" i="9"/>
  <c r="BY417" i="9" s="1"/>
  <c r="CA417" i="9" s="1"/>
  <c r="CC417" i="9" s="1"/>
  <c r="BW417" i="9"/>
  <c r="BP417" i="9"/>
  <c r="BQ417" i="9" s="1"/>
  <c r="BO417" i="9"/>
  <c r="BH417" i="9"/>
  <c r="BI417" i="9" s="1"/>
  <c r="BK417" i="9" s="1"/>
  <c r="BM417" i="9" s="1"/>
  <c r="BG417" i="9"/>
  <c r="AY417" i="9"/>
  <c r="BD417" i="9" s="1"/>
  <c r="AX417" i="9"/>
  <c r="BC417" i="9" s="1"/>
  <c r="AW417" i="9"/>
  <c r="BB417" i="9" s="1"/>
  <c r="AV417" i="9"/>
  <c r="BA417" i="9" s="1"/>
  <c r="AU417" i="9"/>
  <c r="AZ417" i="9" s="1"/>
  <c r="AS417" i="9"/>
  <c r="AR417" i="9"/>
  <c r="AQ417" i="9"/>
  <c r="AP417" i="9"/>
  <c r="AN417" i="9"/>
  <c r="AM417" i="9"/>
  <c r="DO416" i="9"/>
  <c r="DN416" i="9"/>
  <c r="DM416" i="9"/>
  <c r="DL416" i="9"/>
  <c r="DK416" i="9"/>
  <c r="DJ416" i="9"/>
  <c r="DI416" i="9"/>
  <c r="DD416" i="9"/>
  <c r="DC416" i="9"/>
  <c r="DB416" i="9"/>
  <c r="DA416" i="9"/>
  <c r="CZ416" i="9"/>
  <c r="CN416" i="9"/>
  <c r="CO416" i="9" s="1"/>
  <c r="CM416" i="9"/>
  <c r="CF416" i="9"/>
  <c r="CG416" i="9" s="1"/>
  <c r="CJ416" i="9" s="1"/>
  <c r="CE416" i="9"/>
  <c r="BX416" i="9"/>
  <c r="BY416" i="9" s="1"/>
  <c r="BZ416" i="9" s="1"/>
  <c r="BW416" i="9"/>
  <c r="BP416" i="9"/>
  <c r="BQ416" i="9" s="1"/>
  <c r="BO416" i="9"/>
  <c r="BH416" i="9"/>
  <c r="BI416" i="9" s="1"/>
  <c r="BG416" i="9"/>
  <c r="AY416" i="9"/>
  <c r="BD416" i="9" s="1"/>
  <c r="AX416" i="9"/>
  <c r="BC416" i="9" s="1"/>
  <c r="AW416" i="9"/>
  <c r="BB416" i="9" s="1"/>
  <c r="AV416" i="9"/>
  <c r="BA416" i="9" s="1"/>
  <c r="AU416" i="9"/>
  <c r="AZ416" i="9" s="1"/>
  <c r="AS416" i="9"/>
  <c r="AR416" i="9"/>
  <c r="AQ416" i="9"/>
  <c r="AP416" i="9"/>
  <c r="AN416" i="9"/>
  <c r="AM416" i="9"/>
  <c r="DO415" i="9"/>
  <c r="DN415" i="9"/>
  <c r="DM415" i="9"/>
  <c r="DL415" i="9"/>
  <c r="DK415" i="9"/>
  <c r="DJ415" i="9"/>
  <c r="DI415" i="9"/>
  <c r="DD415" i="9"/>
  <c r="DC415" i="9"/>
  <c r="DB415" i="9"/>
  <c r="DA415" i="9"/>
  <c r="CZ415" i="9"/>
  <c r="CN415" i="9"/>
  <c r="CO415" i="9" s="1"/>
  <c r="CQ415" i="9" s="1"/>
  <c r="CS415" i="9" s="1"/>
  <c r="CM415" i="9"/>
  <c r="CF415" i="9"/>
  <c r="CG415" i="9" s="1"/>
  <c r="CE415" i="9"/>
  <c r="BX415" i="9"/>
  <c r="BY415" i="9" s="1"/>
  <c r="CA415" i="9" s="1"/>
  <c r="CC415" i="9" s="1"/>
  <c r="BW415" i="9"/>
  <c r="BP415" i="9"/>
  <c r="BQ415" i="9" s="1"/>
  <c r="BO415" i="9"/>
  <c r="BH415" i="9"/>
  <c r="BI415" i="9" s="1"/>
  <c r="BK415" i="9" s="1"/>
  <c r="BM415" i="9" s="1"/>
  <c r="BG415" i="9"/>
  <c r="AY415" i="9"/>
  <c r="BD415" i="9" s="1"/>
  <c r="AX415" i="9"/>
  <c r="BC415" i="9" s="1"/>
  <c r="AW415" i="9"/>
  <c r="BB415" i="9" s="1"/>
  <c r="AV415" i="9"/>
  <c r="BA415" i="9" s="1"/>
  <c r="AU415" i="9"/>
  <c r="AZ415" i="9" s="1"/>
  <c r="AS415" i="9"/>
  <c r="AR415" i="9"/>
  <c r="AQ415" i="9"/>
  <c r="AP415" i="9"/>
  <c r="AN415" i="9"/>
  <c r="AM415" i="9"/>
  <c r="DO414" i="9"/>
  <c r="DN414" i="9"/>
  <c r="DM414" i="9"/>
  <c r="DL414" i="9"/>
  <c r="DK414" i="9"/>
  <c r="DJ414" i="9"/>
  <c r="DI414" i="9"/>
  <c r="DD414" i="9"/>
  <c r="DC414" i="9"/>
  <c r="DB414" i="9"/>
  <c r="DA414" i="9"/>
  <c r="CZ414" i="9"/>
  <c r="CN414" i="9"/>
  <c r="CO414" i="9" s="1"/>
  <c r="CP414" i="9" s="1"/>
  <c r="CM414" i="9"/>
  <c r="CF414" i="9"/>
  <c r="CG414" i="9" s="1"/>
  <c r="CE414" i="9"/>
  <c r="BX414" i="9"/>
  <c r="BY414" i="9" s="1"/>
  <c r="BZ414" i="9" s="1"/>
  <c r="BW414" i="9"/>
  <c r="BP414" i="9"/>
  <c r="BQ414" i="9" s="1"/>
  <c r="BO414" i="9"/>
  <c r="BH414" i="9"/>
  <c r="BI414" i="9" s="1"/>
  <c r="BJ414" i="9" s="1"/>
  <c r="BG414" i="9"/>
  <c r="AY414" i="9"/>
  <c r="BD414" i="9" s="1"/>
  <c r="AX414" i="9"/>
  <c r="BC414" i="9" s="1"/>
  <c r="AW414" i="9"/>
  <c r="BB414" i="9" s="1"/>
  <c r="AV414" i="9"/>
  <c r="BA414" i="9" s="1"/>
  <c r="AU414" i="9"/>
  <c r="AZ414" i="9" s="1"/>
  <c r="AS414" i="9"/>
  <c r="AR414" i="9"/>
  <c r="AQ414" i="9"/>
  <c r="AP414" i="9"/>
  <c r="AN414" i="9"/>
  <c r="AM414" i="9"/>
  <c r="DO413" i="9"/>
  <c r="DN413" i="9"/>
  <c r="DM413" i="9"/>
  <c r="DL413" i="9"/>
  <c r="DK413" i="9"/>
  <c r="DJ413" i="9"/>
  <c r="DI413" i="9"/>
  <c r="DD413" i="9"/>
  <c r="DC413" i="9"/>
  <c r="DB413" i="9"/>
  <c r="DA413" i="9"/>
  <c r="CZ413" i="9"/>
  <c r="CN413" i="9"/>
  <c r="CO413" i="9" s="1"/>
  <c r="CM413" i="9"/>
  <c r="CF413" i="9"/>
  <c r="CG413" i="9" s="1"/>
  <c r="CH413" i="9" s="1"/>
  <c r="CE413" i="9"/>
  <c r="BX413" i="9"/>
  <c r="BY413" i="9" s="1"/>
  <c r="BW413" i="9"/>
  <c r="BP413" i="9"/>
  <c r="BQ413" i="9" s="1"/>
  <c r="BR413" i="9" s="1"/>
  <c r="BO413" i="9"/>
  <c r="BH413" i="9"/>
  <c r="BI413" i="9" s="1"/>
  <c r="BG413" i="9"/>
  <c r="AY413" i="9"/>
  <c r="BD413" i="9" s="1"/>
  <c r="AX413" i="9"/>
  <c r="BC413" i="9" s="1"/>
  <c r="AW413" i="9"/>
  <c r="BB413" i="9" s="1"/>
  <c r="AV413" i="9"/>
  <c r="BA413" i="9" s="1"/>
  <c r="AU413" i="9"/>
  <c r="AZ413" i="9" s="1"/>
  <c r="AS413" i="9"/>
  <c r="AR413" i="9"/>
  <c r="AQ413" i="9"/>
  <c r="AP413" i="9"/>
  <c r="AN413" i="9"/>
  <c r="AM413" i="9"/>
  <c r="DO412" i="9"/>
  <c r="DN412" i="9"/>
  <c r="DM412" i="9"/>
  <c r="DL412" i="9"/>
  <c r="DK412" i="9"/>
  <c r="DJ412" i="9"/>
  <c r="DI412" i="9"/>
  <c r="DD412" i="9"/>
  <c r="DC412" i="9"/>
  <c r="DB412" i="9"/>
  <c r="DA412" i="9"/>
  <c r="CZ412" i="9"/>
  <c r="CN412" i="9"/>
  <c r="CO412" i="9" s="1"/>
  <c r="CR412" i="9" s="1"/>
  <c r="CM412" i="9"/>
  <c r="CF412" i="9"/>
  <c r="CG412" i="9" s="1"/>
  <c r="CJ412" i="9" s="1"/>
  <c r="CE412" i="9"/>
  <c r="BX412" i="9"/>
  <c r="BY412" i="9" s="1"/>
  <c r="CB412" i="9" s="1"/>
  <c r="BW412" i="9"/>
  <c r="BP412" i="9"/>
  <c r="BQ412" i="9" s="1"/>
  <c r="BT412" i="9" s="1"/>
  <c r="BO412" i="9"/>
  <c r="BH412" i="9"/>
  <c r="BI412" i="9" s="1"/>
  <c r="BL412" i="9" s="1"/>
  <c r="BG412" i="9"/>
  <c r="AY412" i="9"/>
  <c r="BD412" i="9" s="1"/>
  <c r="AX412" i="9"/>
  <c r="BC412" i="9" s="1"/>
  <c r="AW412" i="9"/>
  <c r="BB412" i="9" s="1"/>
  <c r="AV412" i="9"/>
  <c r="BA412" i="9" s="1"/>
  <c r="AU412" i="9"/>
  <c r="AZ412" i="9" s="1"/>
  <c r="AS412" i="9"/>
  <c r="AR412" i="9"/>
  <c r="AQ412" i="9"/>
  <c r="AP412" i="9"/>
  <c r="AN412" i="9"/>
  <c r="AM412" i="9"/>
  <c r="DO411" i="9"/>
  <c r="DN411" i="9"/>
  <c r="DM411" i="9"/>
  <c r="DL411" i="9"/>
  <c r="DK411" i="9"/>
  <c r="DJ411" i="9"/>
  <c r="DI411" i="9"/>
  <c r="DD411" i="9"/>
  <c r="DC411" i="9"/>
  <c r="DB411" i="9"/>
  <c r="DA411" i="9"/>
  <c r="CZ411" i="9"/>
  <c r="CN411" i="9"/>
  <c r="CO411" i="9" s="1"/>
  <c r="CP411" i="9" s="1"/>
  <c r="CM411" i="9"/>
  <c r="CF411" i="9"/>
  <c r="CG411" i="9" s="1"/>
  <c r="CE411" i="9"/>
  <c r="BX411" i="9"/>
  <c r="BY411" i="9" s="1"/>
  <c r="BZ411" i="9" s="1"/>
  <c r="BW411" i="9"/>
  <c r="BP411" i="9"/>
  <c r="BQ411" i="9" s="1"/>
  <c r="BO411" i="9"/>
  <c r="BH411" i="9"/>
  <c r="BI411" i="9" s="1"/>
  <c r="BJ411" i="9" s="1"/>
  <c r="BG411" i="9"/>
  <c r="AY411" i="9"/>
  <c r="BD411" i="9" s="1"/>
  <c r="AX411" i="9"/>
  <c r="BC411" i="9" s="1"/>
  <c r="AW411" i="9"/>
  <c r="BB411" i="9" s="1"/>
  <c r="AV411" i="9"/>
  <c r="BA411" i="9" s="1"/>
  <c r="AU411" i="9"/>
  <c r="AZ411" i="9" s="1"/>
  <c r="AS411" i="9"/>
  <c r="AR411" i="9"/>
  <c r="AQ411" i="9"/>
  <c r="AP411" i="9"/>
  <c r="AN411" i="9"/>
  <c r="AM411" i="9"/>
  <c r="DO410" i="9"/>
  <c r="DN410" i="9"/>
  <c r="DM410" i="9"/>
  <c r="DL410" i="9"/>
  <c r="DK410" i="9"/>
  <c r="DJ410" i="9"/>
  <c r="DI410" i="9"/>
  <c r="DD410" i="9"/>
  <c r="DC410" i="9"/>
  <c r="DB410" i="9"/>
  <c r="DA410" i="9"/>
  <c r="CZ410" i="9"/>
  <c r="CN410" i="9"/>
  <c r="CO410" i="9" s="1"/>
  <c r="CP410" i="9" s="1"/>
  <c r="CM410" i="9"/>
  <c r="CF410" i="9"/>
  <c r="CG410" i="9" s="1"/>
  <c r="CH410" i="9" s="1"/>
  <c r="CE410" i="9"/>
  <c r="BX410" i="9"/>
  <c r="BY410" i="9" s="1"/>
  <c r="BZ410" i="9" s="1"/>
  <c r="BW410" i="9"/>
  <c r="BP410" i="9"/>
  <c r="BQ410" i="9" s="1"/>
  <c r="BR410" i="9" s="1"/>
  <c r="BO410" i="9"/>
  <c r="BH410" i="9"/>
  <c r="BI410" i="9" s="1"/>
  <c r="BJ410" i="9" s="1"/>
  <c r="BG410" i="9"/>
  <c r="AY410" i="9"/>
  <c r="BD410" i="9" s="1"/>
  <c r="AX410" i="9"/>
  <c r="BC410" i="9" s="1"/>
  <c r="AW410" i="9"/>
  <c r="BB410" i="9" s="1"/>
  <c r="AV410" i="9"/>
  <c r="BA410" i="9" s="1"/>
  <c r="AU410" i="9"/>
  <c r="AZ410" i="9" s="1"/>
  <c r="AS410" i="9"/>
  <c r="AR410" i="9"/>
  <c r="AQ410" i="9"/>
  <c r="AP410" i="9"/>
  <c r="AN410" i="9"/>
  <c r="AM410" i="9"/>
  <c r="DO409" i="9"/>
  <c r="DN409" i="9"/>
  <c r="DM409" i="9"/>
  <c r="DL409" i="9"/>
  <c r="DK409" i="9"/>
  <c r="DJ409" i="9"/>
  <c r="DI409" i="9"/>
  <c r="DD409" i="9"/>
  <c r="DC409" i="9"/>
  <c r="DB409" i="9"/>
  <c r="DA409" i="9"/>
  <c r="CZ409" i="9"/>
  <c r="CN409" i="9"/>
  <c r="CO409" i="9" s="1"/>
  <c r="CM409" i="9"/>
  <c r="CF409" i="9"/>
  <c r="CG409" i="9" s="1"/>
  <c r="CH409" i="9" s="1"/>
  <c r="CE409" i="9"/>
  <c r="BX409" i="9"/>
  <c r="BY409" i="9" s="1"/>
  <c r="BW409" i="9"/>
  <c r="BP409" i="9"/>
  <c r="BQ409" i="9" s="1"/>
  <c r="BO409" i="9"/>
  <c r="BH409" i="9"/>
  <c r="BI409" i="9" s="1"/>
  <c r="BG409" i="9"/>
  <c r="AY409" i="9"/>
  <c r="BD409" i="9" s="1"/>
  <c r="AX409" i="9"/>
  <c r="BC409" i="9" s="1"/>
  <c r="AW409" i="9"/>
  <c r="BB409" i="9" s="1"/>
  <c r="AV409" i="9"/>
  <c r="BA409" i="9" s="1"/>
  <c r="AU409" i="9"/>
  <c r="AZ409" i="9" s="1"/>
  <c r="AS409" i="9"/>
  <c r="AR409" i="9"/>
  <c r="AQ409" i="9"/>
  <c r="AP409" i="9"/>
  <c r="AN409" i="9"/>
  <c r="AM409" i="9"/>
  <c r="DO408" i="9"/>
  <c r="DN408" i="9"/>
  <c r="DM408" i="9"/>
  <c r="DL408" i="9"/>
  <c r="DK408" i="9"/>
  <c r="DJ408" i="9"/>
  <c r="DI408" i="9"/>
  <c r="DD408" i="9"/>
  <c r="DC408" i="9"/>
  <c r="DB408" i="9"/>
  <c r="DA408" i="9"/>
  <c r="CZ408" i="9"/>
  <c r="CN408" i="9"/>
  <c r="CO408" i="9" s="1"/>
  <c r="CR408" i="9" s="1"/>
  <c r="CM408" i="9"/>
  <c r="CF408" i="9"/>
  <c r="CG408" i="9" s="1"/>
  <c r="CE408" i="9"/>
  <c r="BX408" i="9"/>
  <c r="BY408" i="9" s="1"/>
  <c r="CB408" i="9" s="1"/>
  <c r="BW408" i="9"/>
  <c r="BP408" i="9"/>
  <c r="BQ408" i="9" s="1"/>
  <c r="BT408" i="9" s="1"/>
  <c r="BO408" i="9"/>
  <c r="BH408" i="9"/>
  <c r="BI408" i="9" s="1"/>
  <c r="BJ408" i="9" s="1"/>
  <c r="BG408" i="9"/>
  <c r="AY408" i="9"/>
  <c r="BD408" i="9" s="1"/>
  <c r="AX408" i="9"/>
  <c r="BC408" i="9" s="1"/>
  <c r="AW408" i="9"/>
  <c r="BB408" i="9" s="1"/>
  <c r="AV408" i="9"/>
  <c r="BA408" i="9" s="1"/>
  <c r="AU408" i="9"/>
  <c r="AZ408" i="9" s="1"/>
  <c r="AS408" i="9"/>
  <c r="AR408" i="9"/>
  <c r="AQ408" i="9"/>
  <c r="AP408" i="9"/>
  <c r="AN408" i="9"/>
  <c r="AM408" i="9"/>
  <c r="DO407" i="9"/>
  <c r="DN407" i="9"/>
  <c r="DM407" i="9"/>
  <c r="DL407" i="9"/>
  <c r="DK407" i="9"/>
  <c r="DJ407" i="9"/>
  <c r="DI407" i="9"/>
  <c r="DD407" i="9"/>
  <c r="DC407" i="9"/>
  <c r="DB407" i="9"/>
  <c r="DA407" i="9"/>
  <c r="CZ407" i="9"/>
  <c r="CN407" i="9"/>
  <c r="CO407" i="9" s="1"/>
  <c r="CM407" i="9"/>
  <c r="CF407" i="9"/>
  <c r="CG407" i="9" s="1"/>
  <c r="CE407" i="9"/>
  <c r="BX407" i="9"/>
  <c r="BY407" i="9" s="1"/>
  <c r="BW407" i="9"/>
  <c r="BP407" i="9"/>
  <c r="BQ407" i="9" s="1"/>
  <c r="BO407" i="9"/>
  <c r="BH407" i="9"/>
  <c r="BI407" i="9" s="1"/>
  <c r="BG407" i="9"/>
  <c r="AY407" i="9"/>
  <c r="BD407" i="9" s="1"/>
  <c r="AX407" i="9"/>
  <c r="BC407" i="9" s="1"/>
  <c r="AW407" i="9"/>
  <c r="BB407" i="9" s="1"/>
  <c r="AV407" i="9"/>
  <c r="BA407" i="9" s="1"/>
  <c r="AU407" i="9"/>
  <c r="AZ407" i="9" s="1"/>
  <c r="AS407" i="9"/>
  <c r="AR407" i="9"/>
  <c r="AQ407" i="9"/>
  <c r="AP407" i="9"/>
  <c r="AN407" i="9"/>
  <c r="AM407" i="9"/>
  <c r="DO406" i="9"/>
  <c r="DN406" i="9"/>
  <c r="DM406" i="9"/>
  <c r="DL406" i="9"/>
  <c r="DK406" i="9"/>
  <c r="DJ406" i="9"/>
  <c r="DI406" i="9"/>
  <c r="DD406" i="9"/>
  <c r="DC406" i="9"/>
  <c r="DB406" i="9"/>
  <c r="DA406" i="9"/>
  <c r="CZ406" i="9"/>
  <c r="CN406" i="9"/>
  <c r="CO406" i="9" s="1"/>
  <c r="CP406" i="9" s="1"/>
  <c r="CM406" i="9"/>
  <c r="CF406" i="9"/>
  <c r="CG406" i="9" s="1"/>
  <c r="CH406" i="9" s="1"/>
  <c r="CE406" i="9"/>
  <c r="BX406" i="9"/>
  <c r="BY406" i="9" s="1"/>
  <c r="BZ406" i="9" s="1"/>
  <c r="BW406" i="9"/>
  <c r="BP406" i="9"/>
  <c r="BQ406" i="9" s="1"/>
  <c r="BR406" i="9" s="1"/>
  <c r="BO406" i="9"/>
  <c r="BH406" i="9"/>
  <c r="BI406" i="9" s="1"/>
  <c r="BJ406" i="9" s="1"/>
  <c r="BG406" i="9"/>
  <c r="AY406" i="9"/>
  <c r="BD406" i="9" s="1"/>
  <c r="AX406" i="9"/>
  <c r="BC406" i="9" s="1"/>
  <c r="AW406" i="9"/>
  <c r="BB406" i="9" s="1"/>
  <c r="AV406" i="9"/>
  <c r="BA406" i="9" s="1"/>
  <c r="AU406" i="9"/>
  <c r="AZ406" i="9" s="1"/>
  <c r="AS406" i="9"/>
  <c r="AR406" i="9"/>
  <c r="AQ406" i="9"/>
  <c r="AP406" i="9"/>
  <c r="AN406" i="9"/>
  <c r="AM406" i="9"/>
  <c r="DO405" i="9"/>
  <c r="DN405" i="9"/>
  <c r="DM405" i="9"/>
  <c r="DL405" i="9"/>
  <c r="DK405" i="9"/>
  <c r="DJ405" i="9"/>
  <c r="DI405" i="9"/>
  <c r="DD405" i="9"/>
  <c r="DC405" i="9"/>
  <c r="DB405" i="9"/>
  <c r="DA405" i="9"/>
  <c r="CZ405" i="9"/>
  <c r="CN405" i="9"/>
  <c r="CO405" i="9" s="1"/>
  <c r="CM405" i="9"/>
  <c r="CF405" i="9"/>
  <c r="CG405" i="9" s="1"/>
  <c r="CE405" i="9"/>
  <c r="BX405" i="9"/>
  <c r="BY405" i="9" s="1"/>
  <c r="BW405" i="9"/>
  <c r="BP405" i="9"/>
  <c r="BQ405" i="9" s="1"/>
  <c r="BO405" i="9"/>
  <c r="BH405" i="9"/>
  <c r="BI405" i="9" s="1"/>
  <c r="BG405" i="9"/>
  <c r="AY405" i="9"/>
  <c r="BD405" i="9" s="1"/>
  <c r="AX405" i="9"/>
  <c r="BC405" i="9" s="1"/>
  <c r="AW405" i="9"/>
  <c r="BB405" i="9" s="1"/>
  <c r="AV405" i="9"/>
  <c r="BA405" i="9" s="1"/>
  <c r="AU405" i="9"/>
  <c r="AZ405" i="9" s="1"/>
  <c r="AS405" i="9"/>
  <c r="AR405" i="9"/>
  <c r="AQ405" i="9"/>
  <c r="AP405" i="9"/>
  <c r="AN405" i="9"/>
  <c r="AM405" i="9"/>
  <c r="DO404" i="9"/>
  <c r="DN404" i="9"/>
  <c r="DM404" i="9"/>
  <c r="DL404" i="9"/>
  <c r="DK404" i="9"/>
  <c r="DJ404" i="9"/>
  <c r="DI404" i="9"/>
  <c r="DD404" i="9"/>
  <c r="DC404" i="9"/>
  <c r="DB404" i="9"/>
  <c r="DA404" i="9"/>
  <c r="CZ404" i="9"/>
  <c r="CN404" i="9"/>
  <c r="CO404" i="9" s="1"/>
  <c r="CM404" i="9"/>
  <c r="CF404" i="9"/>
  <c r="CG404" i="9" s="1"/>
  <c r="CH404" i="9" s="1"/>
  <c r="CE404" i="9"/>
  <c r="BX404" i="9"/>
  <c r="BY404" i="9" s="1"/>
  <c r="BW404" i="9"/>
  <c r="BP404" i="9"/>
  <c r="BQ404" i="9" s="1"/>
  <c r="BR404" i="9" s="1"/>
  <c r="BO404" i="9"/>
  <c r="BH404" i="9"/>
  <c r="BI404" i="9" s="1"/>
  <c r="BG404" i="9"/>
  <c r="AY404" i="9"/>
  <c r="BD404" i="9" s="1"/>
  <c r="AX404" i="9"/>
  <c r="BC404" i="9" s="1"/>
  <c r="AW404" i="9"/>
  <c r="BB404" i="9" s="1"/>
  <c r="AV404" i="9"/>
  <c r="BA404" i="9" s="1"/>
  <c r="AU404" i="9"/>
  <c r="AZ404" i="9" s="1"/>
  <c r="AS404" i="9"/>
  <c r="AR404" i="9"/>
  <c r="AQ404" i="9"/>
  <c r="AP404" i="9"/>
  <c r="AN404" i="9"/>
  <c r="AM404" i="9"/>
  <c r="DO403" i="9"/>
  <c r="DN403" i="9"/>
  <c r="DM403" i="9"/>
  <c r="DL403" i="9"/>
  <c r="DK403" i="9"/>
  <c r="DJ403" i="9"/>
  <c r="DI403" i="9"/>
  <c r="DD403" i="9"/>
  <c r="DC403" i="9"/>
  <c r="DB403" i="9"/>
  <c r="DA403" i="9"/>
  <c r="CZ403" i="9"/>
  <c r="CN403" i="9"/>
  <c r="CO403" i="9" s="1"/>
  <c r="CM403" i="9"/>
  <c r="CF403" i="9"/>
  <c r="CG403" i="9" s="1"/>
  <c r="CE403" i="9"/>
  <c r="BX403" i="9"/>
  <c r="BY403" i="9" s="1"/>
  <c r="BW403" i="9"/>
  <c r="BP403" i="9"/>
  <c r="BQ403" i="9" s="1"/>
  <c r="BO403" i="9"/>
  <c r="BH403" i="9"/>
  <c r="BI403" i="9" s="1"/>
  <c r="BG403" i="9"/>
  <c r="AY403" i="9"/>
  <c r="BD403" i="9" s="1"/>
  <c r="AX403" i="9"/>
  <c r="BC403" i="9" s="1"/>
  <c r="AW403" i="9"/>
  <c r="BB403" i="9" s="1"/>
  <c r="AV403" i="9"/>
  <c r="BA403" i="9" s="1"/>
  <c r="AU403" i="9"/>
  <c r="AZ403" i="9" s="1"/>
  <c r="AS403" i="9"/>
  <c r="AR403" i="9"/>
  <c r="AQ403" i="9"/>
  <c r="AP403" i="9"/>
  <c r="AN403" i="9"/>
  <c r="AM403" i="9"/>
  <c r="DO402" i="9"/>
  <c r="DN402" i="9"/>
  <c r="DM402" i="9"/>
  <c r="DL402" i="9"/>
  <c r="DK402" i="9"/>
  <c r="DJ402" i="9"/>
  <c r="DI402" i="9"/>
  <c r="DD402" i="9"/>
  <c r="DC402" i="9"/>
  <c r="DB402" i="9"/>
  <c r="DA402" i="9"/>
  <c r="CZ402" i="9"/>
  <c r="CN402" i="9"/>
  <c r="CO402" i="9" s="1"/>
  <c r="CP402" i="9" s="1"/>
  <c r="CM402" i="9"/>
  <c r="CF402" i="9"/>
  <c r="CG402" i="9" s="1"/>
  <c r="CH402" i="9" s="1"/>
  <c r="CE402" i="9"/>
  <c r="BX402" i="9"/>
  <c r="BY402" i="9" s="1"/>
  <c r="BW402" i="9"/>
  <c r="BP402" i="9"/>
  <c r="BQ402" i="9" s="1"/>
  <c r="BO402" i="9"/>
  <c r="BH402" i="9"/>
  <c r="BI402" i="9" s="1"/>
  <c r="BG402" i="9"/>
  <c r="AY402" i="9"/>
  <c r="BD402" i="9" s="1"/>
  <c r="AX402" i="9"/>
  <c r="BC402" i="9" s="1"/>
  <c r="AW402" i="9"/>
  <c r="BB402" i="9" s="1"/>
  <c r="AV402" i="9"/>
  <c r="BA402" i="9" s="1"/>
  <c r="AU402" i="9"/>
  <c r="AZ402" i="9" s="1"/>
  <c r="AS402" i="9"/>
  <c r="AR402" i="9"/>
  <c r="AQ402" i="9"/>
  <c r="AP402" i="9"/>
  <c r="AN402" i="9"/>
  <c r="AM402" i="9"/>
  <c r="DO401" i="9"/>
  <c r="DN401" i="9"/>
  <c r="DM401" i="9"/>
  <c r="DL401" i="9"/>
  <c r="DK401" i="9"/>
  <c r="DJ401" i="9"/>
  <c r="DI401" i="9"/>
  <c r="DD401" i="9"/>
  <c r="DC401" i="9"/>
  <c r="DB401" i="9"/>
  <c r="DA401" i="9"/>
  <c r="CZ401" i="9"/>
  <c r="CN401" i="9"/>
  <c r="CO401" i="9" s="1"/>
  <c r="CM401" i="9"/>
  <c r="CF401" i="9"/>
  <c r="CG401" i="9" s="1"/>
  <c r="CE401" i="9"/>
  <c r="BX401" i="9"/>
  <c r="BY401" i="9" s="1"/>
  <c r="CA401" i="9" s="1"/>
  <c r="CC401" i="9" s="1"/>
  <c r="BW401" i="9"/>
  <c r="BP401" i="9"/>
  <c r="BQ401" i="9" s="1"/>
  <c r="BT401" i="9" s="1"/>
  <c r="BO401" i="9"/>
  <c r="BH401" i="9"/>
  <c r="BI401" i="9" s="1"/>
  <c r="BL401" i="9" s="1"/>
  <c r="BG401" i="9"/>
  <c r="AY401" i="9"/>
  <c r="BD401" i="9" s="1"/>
  <c r="AX401" i="9"/>
  <c r="BC401" i="9" s="1"/>
  <c r="AW401" i="9"/>
  <c r="BB401" i="9" s="1"/>
  <c r="AV401" i="9"/>
  <c r="BA401" i="9" s="1"/>
  <c r="AU401" i="9"/>
  <c r="AZ401" i="9" s="1"/>
  <c r="AS401" i="9"/>
  <c r="AR401" i="9"/>
  <c r="AQ401" i="9"/>
  <c r="AP401" i="9"/>
  <c r="AN401" i="9"/>
  <c r="AM401" i="9"/>
  <c r="DO400" i="9"/>
  <c r="DN400" i="9"/>
  <c r="DM400" i="9"/>
  <c r="DL400" i="9"/>
  <c r="DK400" i="9"/>
  <c r="DJ400" i="9"/>
  <c r="DI400" i="9"/>
  <c r="DD400" i="9"/>
  <c r="DC400" i="9"/>
  <c r="DB400" i="9"/>
  <c r="DA400" i="9"/>
  <c r="CZ400" i="9"/>
  <c r="CN400" i="9"/>
  <c r="CO400" i="9" s="1"/>
  <c r="CM400" i="9"/>
  <c r="CF400" i="9"/>
  <c r="CG400" i="9" s="1"/>
  <c r="CE400" i="9"/>
  <c r="BX400" i="9"/>
  <c r="BY400" i="9" s="1"/>
  <c r="BW400" i="9"/>
  <c r="BP400" i="9"/>
  <c r="BQ400" i="9" s="1"/>
  <c r="BO400" i="9"/>
  <c r="BH400" i="9"/>
  <c r="BI400" i="9" s="1"/>
  <c r="BG400" i="9"/>
  <c r="AY400" i="9"/>
  <c r="BD400" i="9" s="1"/>
  <c r="AX400" i="9"/>
  <c r="BC400" i="9" s="1"/>
  <c r="AW400" i="9"/>
  <c r="BB400" i="9" s="1"/>
  <c r="AV400" i="9"/>
  <c r="BA400" i="9" s="1"/>
  <c r="AU400" i="9"/>
  <c r="AZ400" i="9" s="1"/>
  <c r="AS400" i="9"/>
  <c r="AR400" i="9"/>
  <c r="AQ400" i="9"/>
  <c r="AP400" i="9"/>
  <c r="AN400" i="9"/>
  <c r="AM400" i="9"/>
  <c r="DO399" i="9"/>
  <c r="DN399" i="9"/>
  <c r="DM399" i="9"/>
  <c r="DL399" i="9"/>
  <c r="DK399" i="9"/>
  <c r="DJ399" i="9"/>
  <c r="DI399" i="9"/>
  <c r="DD399" i="9"/>
  <c r="DC399" i="9"/>
  <c r="DB399" i="9"/>
  <c r="DA399" i="9"/>
  <c r="CZ399" i="9"/>
  <c r="CN399" i="9"/>
  <c r="CO399" i="9" s="1"/>
  <c r="CR399" i="9" s="1"/>
  <c r="CM399" i="9"/>
  <c r="CF399" i="9"/>
  <c r="CG399" i="9" s="1"/>
  <c r="CJ399" i="9" s="1"/>
  <c r="CE399" i="9"/>
  <c r="BX399" i="9"/>
  <c r="BY399" i="9" s="1"/>
  <c r="BW399" i="9"/>
  <c r="BP399" i="9"/>
  <c r="BQ399" i="9" s="1"/>
  <c r="BT399" i="9" s="1"/>
  <c r="BO399" i="9"/>
  <c r="BH399" i="9"/>
  <c r="BI399" i="9" s="1"/>
  <c r="BG399" i="9"/>
  <c r="AY399" i="9"/>
  <c r="BD399" i="9" s="1"/>
  <c r="AX399" i="9"/>
  <c r="BC399" i="9" s="1"/>
  <c r="AW399" i="9"/>
  <c r="BB399" i="9" s="1"/>
  <c r="AV399" i="9"/>
  <c r="BA399" i="9" s="1"/>
  <c r="AU399" i="9"/>
  <c r="AZ399" i="9" s="1"/>
  <c r="AS399" i="9"/>
  <c r="AR399" i="9"/>
  <c r="AQ399" i="9"/>
  <c r="AP399" i="9"/>
  <c r="AN399" i="9"/>
  <c r="AM399" i="9"/>
  <c r="DO398" i="9"/>
  <c r="DN398" i="9"/>
  <c r="DM398" i="9"/>
  <c r="DL398" i="9"/>
  <c r="DK398" i="9"/>
  <c r="DJ398" i="9"/>
  <c r="DI398" i="9"/>
  <c r="DD398" i="9"/>
  <c r="DC398" i="9"/>
  <c r="DB398" i="9"/>
  <c r="DA398" i="9"/>
  <c r="CZ398" i="9"/>
  <c r="CN398" i="9"/>
  <c r="CO398" i="9" s="1"/>
  <c r="CM398" i="9"/>
  <c r="CF398" i="9"/>
  <c r="CG398" i="9" s="1"/>
  <c r="CE398" i="9"/>
  <c r="BX398" i="9"/>
  <c r="BY398" i="9" s="1"/>
  <c r="BW398" i="9"/>
  <c r="BP398" i="9"/>
  <c r="BQ398" i="9" s="1"/>
  <c r="BO398" i="9"/>
  <c r="BH398" i="9"/>
  <c r="BI398" i="9" s="1"/>
  <c r="BG398" i="9"/>
  <c r="AY398" i="9"/>
  <c r="BD398" i="9" s="1"/>
  <c r="AX398" i="9"/>
  <c r="BC398" i="9" s="1"/>
  <c r="AW398" i="9"/>
  <c r="BB398" i="9" s="1"/>
  <c r="AV398" i="9"/>
  <c r="BA398" i="9" s="1"/>
  <c r="AU398" i="9"/>
  <c r="AZ398" i="9" s="1"/>
  <c r="AS398" i="9"/>
  <c r="AR398" i="9"/>
  <c r="AQ398" i="9"/>
  <c r="AP398" i="9"/>
  <c r="AN398" i="9"/>
  <c r="AM398" i="9"/>
  <c r="DO397" i="9"/>
  <c r="DN397" i="9"/>
  <c r="DM397" i="9"/>
  <c r="DL397" i="9"/>
  <c r="DK397" i="9"/>
  <c r="DJ397" i="9"/>
  <c r="DI397" i="9"/>
  <c r="DD397" i="9"/>
  <c r="DC397" i="9"/>
  <c r="DB397" i="9"/>
  <c r="DA397" i="9"/>
  <c r="CZ397" i="9"/>
  <c r="CN397" i="9"/>
  <c r="CO397" i="9" s="1"/>
  <c r="CM397" i="9"/>
  <c r="CF397" i="9"/>
  <c r="CG397" i="9" s="1"/>
  <c r="CE397" i="9"/>
  <c r="BX397" i="9"/>
  <c r="BY397" i="9" s="1"/>
  <c r="BW397" i="9"/>
  <c r="BP397" i="9"/>
  <c r="BQ397" i="9" s="1"/>
  <c r="BT397" i="9" s="1"/>
  <c r="BO397" i="9"/>
  <c r="BH397" i="9"/>
  <c r="BI397" i="9" s="1"/>
  <c r="BJ397" i="9" s="1"/>
  <c r="BG397" i="9"/>
  <c r="AY397" i="9"/>
  <c r="BD397" i="9" s="1"/>
  <c r="AX397" i="9"/>
  <c r="BC397" i="9" s="1"/>
  <c r="AW397" i="9"/>
  <c r="BB397" i="9" s="1"/>
  <c r="AV397" i="9"/>
  <c r="BA397" i="9" s="1"/>
  <c r="AU397" i="9"/>
  <c r="AZ397" i="9" s="1"/>
  <c r="AS397" i="9"/>
  <c r="AR397" i="9"/>
  <c r="AQ397" i="9"/>
  <c r="AP397" i="9"/>
  <c r="AN397" i="9"/>
  <c r="AM397" i="9"/>
  <c r="DO396" i="9"/>
  <c r="DN396" i="9"/>
  <c r="DM396" i="9"/>
  <c r="DL396" i="9"/>
  <c r="DK396" i="9"/>
  <c r="DJ396" i="9"/>
  <c r="DI396" i="9"/>
  <c r="DD396" i="9"/>
  <c r="DC396" i="9"/>
  <c r="DB396" i="9"/>
  <c r="DA396" i="9"/>
  <c r="CZ396" i="9"/>
  <c r="CN396" i="9"/>
  <c r="CO396" i="9" s="1"/>
  <c r="CP396" i="9" s="1"/>
  <c r="CM396" i="9"/>
  <c r="CF396" i="9"/>
  <c r="CG396" i="9" s="1"/>
  <c r="CE396" i="9"/>
  <c r="BX396" i="9"/>
  <c r="BY396" i="9" s="1"/>
  <c r="BZ396" i="9" s="1"/>
  <c r="BW396" i="9"/>
  <c r="BP396" i="9"/>
  <c r="BQ396" i="9" s="1"/>
  <c r="BO396" i="9"/>
  <c r="BH396" i="9"/>
  <c r="BI396" i="9" s="1"/>
  <c r="BJ396" i="9" s="1"/>
  <c r="BG396" i="9"/>
  <c r="AY396" i="9"/>
  <c r="BD396" i="9" s="1"/>
  <c r="AX396" i="9"/>
  <c r="BC396" i="9" s="1"/>
  <c r="AW396" i="9"/>
  <c r="BB396" i="9" s="1"/>
  <c r="AV396" i="9"/>
  <c r="BA396" i="9" s="1"/>
  <c r="AU396" i="9"/>
  <c r="AZ396" i="9" s="1"/>
  <c r="AS396" i="9"/>
  <c r="AR396" i="9"/>
  <c r="AQ396" i="9"/>
  <c r="AP396" i="9"/>
  <c r="AN396" i="9"/>
  <c r="AM396" i="9"/>
  <c r="DO395" i="9"/>
  <c r="DN395" i="9"/>
  <c r="DM395" i="9"/>
  <c r="DL395" i="9"/>
  <c r="DK395" i="9"/>
  <c r="DJ395" i="9"/>
  <c r="DI395" i="9"/>
  <c r="DD395" i="9"/>
  <c r="DC395" i="9"/>
  <c r="DB395" i="9"/>
  <c r="DA395" i="9"/>
  <c r="CZ395" i="9"/>
  <c r="CN395" i="9"/>
  <c r="CO395" i="9" s="1"/>
  <c r="CP395" i="9" s="1"/>
  <c r="CM395" i="9"/>
  <c r="CF395" i="9"/>
  <c r="CG395" i="9" s="1"/>
  <c r="CE395" i="9"/>
  <c r="BX395" i="9"/>
  <c r="BY395" i="9" s="1"/>
  <c r="BW395" i="9"/>
  <c r="BP395" i="9"/>
  <c r="BQ395" i="9" s="1"/>
  <c r="BT395" i="9" s="1"/>
  <c r="BO395" i="9"/>
  <c r="BH395" i="9"/>
  <c r="BI395" i="9" s="1"/>
  <c r="BG395" i="9"/>
  <c r="AY395" i="9"/>
  <c r="BD395" i="9" s="1"/>
  <c r="AX395" i="9"/>
  <c r="BC395" i="9" s="1"/>
  <c r="AW395" i="9"/>
  <c r="BB395" i="9" s="1"/>
  <c r="AV395" i="9"/>
  <c r="BA395" i="9" s="1"/>
  <c r="AU395" i="9"/>
  <c r="AZ395" i="9" s="1"/>
  <c r="AS395" i="9"/>
  <c r="AR395" i="9"/>
  <c r="AQ395" i="9"/>
  <c r="AP395" i="9"/>
  <c r="AN395" i="9"/>
  <c r="AM395" i="9"/>
  <c r="DO394" i="9"/>
  <c r="DN394" i="9"/>
  <c r="DM394" i="9"/>
  <c r="DL394" i="9"/>
  <c r="DK394" i="9"/>
  <c r="DJ394" i="9"/>
  <c r="DI394" i="9"/>
  <c r="DD394" i="9"/>
  <c r="DC394" i="9"/>
  <c r="DB394" i="9"/>
  <c r="DA394" i="9"/>
  <c r="CZ394" i="9"/>
  <c r="CN394" i="9"/>
  <c r="CO394" i="9" s="1"/>
  <c r="CM394" i="9"/>
  <c r="CF394" i="9"/>
  <c r="CG394" i="9" s="1"/>
  <c r="CE394" i="9"/>
  <c r="BX394" i="9"/>
  <c r="BY394" i="9" s="1"/>
  <c r="BW394" i="9"/>
  <c r="BP394" i="9"/>
  <c r="BQ394" i="9" s="1"/>
  <c r="BO394" i="9"/>
  <c r="BH394" i="9"/>
  <c r="BI394" i="9" s="1"/>
  <c r="BG394" i="9"/>
  <c r="AY394" i="9"/>
  <c r="BD394" i="9" s="1"/>
  <c r="AX394" i="9"/>
  <c r="BC394" i="9" s="1"/>
  <c r="AW394" i="9"/>
  <c r="BB394" i="9" s="1"/>
  <c r="AV394" i="9"/>
  <c r="BA394" i="9" s="1"/>
  <c r="AU394" i="9"/>
  <c r="AZ394" i="9" s="1"/>
  <c r="AS394" i="9"/>
  <c r="AR394" i="9"/>
  <c r="AQ394" i="9"/>
  <c r="AP394" i="9"/>
  <c r="AN394" i="9"/>
  <c r="AM394" i="9"/>
  <c r="DO393" i="9"/>
  <c r="DN393" i="9"/>
  <c r="DM393" i="9"/>
  <c r="DL393" i="9"/>
  <c r="DK393" i="9"/>
  <c r="DJ393" i="9"/>
  <c r="DI393" i="9"/>
  <c r="DD393" i="9"/>
  <c r="DC393" i="9"/>
  <c r="DB393" i="9"/>
  <c r="DA393" i="9"/>
  <c r="CZ393" i="9"/>
  <c r="CN393" i="9"/>
  <c r="CO393" i="9" s="1"/>
  <c r="CM393" i="9"/>
  <c r="CF393" i="9"/>
  <c r="CG393" i="9" s="1"/>
  <c r="CE393" i="9"/>
  <c r="BX393" i="9"/>
  <c r="BY393" i="9" s="1"/>
  <c r="CB393" i="9" s="1"/>
  <c r="BW393" i="9"/>
  <c r="BP393" i="9"/>
  <c r="BQ393" i="9" s="1"/>
  <c r="BT393" i="9" s="1"/>
  <c r="BO393" i="9"/>
  <c r="BH393" i="9"/>
  <c r="BI393" i="9" s="1"/>
  <c r="BK393" i="9" s="1"/>
  <c r="BM393" i="9" s="1"/>
  <c r="BG393" i="9"/>
  <c r="AY393" i="9"/>
  <c r="BD393" i="9" s="1"/>
  <c r="AX393" i="9"/>
  <c r="BC393" i="9" s="1"/>
  <c r="AW393" i="9"/>
  <c r="BB393" i="9" s="1"/>
  <c r="AV393" i="9"/>
  <c r="BA393" i="9" s="1"/>
  <c r="AU393" i="9"/>
  <c r="AZ393" i="9" s="1"/>
  <c r="AS393" i="9"/>
  <c r="AR393" i="9"/>
  <c r="AQ393" i="9"/>
  <c r="AP393" i="9"/>
  <c r="AN393" i="9"/>
  <c r="AM393" i="9"/>
  <c r="DO392" i="9"/>
  <c r="DN392" i="9"/>
  <c r="DM392" i="9"/>
  <c r="DL392" i="9"/>
  <c r="DK392" i="9"/>
  <c r="DJ392" i="9"/>
  <c r="DI392" i="9"/>
  <c r="DD392" i="9"/>
  <c r="DC392" i="9"/>
  <c r="DB392" i="9"/>
  <c r="DA392" i="9"/>
  <c r="CZ392" i="9"/>
  <c r="CN392" i="9"/>
  <c r="CO392" i="9" s="1"/>
  <c r="CP392" i="9" s="1"/>
  <c r="CM392" i="9"/>
  <c r="CF392" i="9"/>
  <c r="CG392" i="9" s="1"/>
  <c r="CE392" i="9"/>
  <c r="BX392" i="9"/>
  <c r="BY392" i="9" s="1"/>
  <c r="BZ392" i="9" s="1"/>
  <c r="BW392" i="9"/>
  <c r="BP392" i="9"/>
  <c r="BQ392" i="9" s="1"/>
  <c r="BS392" i="9" s="1"/>
  <c r="BU392" i="9" s="1"/>
  <c r="BO392" i="9"/>
  <c r="BH392" i="9"/>
  <c r="BI392" i="9" s="1"/>
  <c r="BK392" i="9" s="1"/>
  <c r="BM392" i="9" s="1"/>
  <c r="BG392" i="9"/>
  <c r="AY392" i="9"/>
  <c r="BD392" i="9" s="1"/>
  <c r="AX392" i="9"/>
  <c r="BC392" i="9" s="1"/>
  <c r="AW392" i="9"/>
  <c r="BB392" i="9" s="1"/>
  <c r="AV392" i="9"/>
  <c r="BA392" i="9" s="1"/>
  <c r="AU392" i="9"/>
  <c r="AZ392" i="9" s="1"/>
  <c r="AS392" i="9"/>
  <c r="AR392" i="9"/>
  <c r="AQ392" i="9"/>
  <c r="AP392" i="9"/>
  <c r="AN392" i="9"/>
  <c r="AM392" i="9"/>
  <c r="DO391" i="9"/>
  <c r="DN391" i="9"/>
  <c r="DM391" i="9"/>
  <c r="DL391" i="9"/>
  <c r="DK391" i="9"/>
  <c r="DJ391" i="9"/>
  <c r="DI391" i="9"/>
  <c r="DD391" i="9"/>
  <c r="DC391" i="9"/>
  <c r="DB391" i="9"/>
  <c r="DA391" i="9"/>
  <c r="CZ391" i="9"/>
  <c r="CN391" i="9"/>
  <c r="CO391" i="9" s="1"/>
  <c r="CM391" i="9"/>
  <c r="CF391" i="9"/>
  <c r="CG391" i="9" s="1"/>
  <c r="CE391" i="9"/>
  <c r="BX391" i="9"/>
  <c r="BY391" i="9" s="1"/>
  <c r="BW391" i="9"/>
  <c r="BP391" i="9"/>
  <c r="BQ391" i="9" s="1"/>
  <c r="BO391" i="9"/>
  <c r="BH391" i="9"/>
  <c r="BI391" i="9" s="1"/>
  <c r="BG391" i="9"/>
  <c r="AY391" i="9"/>
  <c r="BD391" i="9" s="1"/>
  <c r="AX391" i="9"/>
  <c r="BC391" i="9" s="1"/>
  <c r="AW391" i="9"/>
  <c r="BB391" i="9" s="1"/>
  <c r="AV391" i="9"/>
  <c r="BA391" i="9" s="1"/>
  <c r="AU391" i="9"/>
  <c r="AZ391" i="9" s="1"/>
  <c r="AS391" i="9"/>
  <c r="AR391" i="9"/>
  <c r="AQ391" i="9"/>
  <c r="AP391" i="9"/>
  <c r="AN391" i="9"/>
  <c r="AM391" i="9"/>
  <c r="DO390" i="9"/>
  <c r="DN390" i="9"/>
  <c r="DM390" i="9"/>
  <c r="DL390" i="9"/>
  <c r="DK390" i="9"/>
  <c r="DJ390" i="9"/>
  <c r="DI390" i="9"/>
  <c r="DD390" i="9"/>
  <c r="DC390" i="9"/>
  <c r="DB390" i="9"/>
  <c r="DA390" i="9"/>
  <c r="CZ390" i="9"/>
  <c r="CN390" i="9"/>
  <c r="CO390" i="9" s="1"/>
  <c r="CM390" i="9"/>
  <c r="CF390" i="9"/>
  <c r="CG390" i="9" s="1"/>
  <c r="CE390" i="9"/>
  <c r="BX390" i="9"/>
  <c r="BY390" i="9" s="1"/>
  <c r="BW390" i="9"/>
  <c r="BP390" i="9"/>
  <c r="BQ390" i="9" s="1"/>
  <c r="BO390" i="9"/>
  <c r="BH390" i="9"/>
  <c r="BI390" i="9" s="1"/>
  <c r="BG390" i="9"/>
  <c r="AY390" i="9"/>
  <c r="BD390" i="9" s="1"/>
  <c r="AX390" i="9"/>
  <c r="BC390" i="9" s="1"/>
  <c r="AW390" i="9"/>
  <c r="BB390" i="9" s="1"/>
  <c r="AV390" i="9"/>
  <c r="BA390" i="9" s="1"/>
  <c r="AU390" i="9"/>
  <c r="AZ390" i="9" s="1"/>
  <c r="AS390" i="9"/>
  <c r="AR390" i="9"/>
  <c r="AQ390" i="9"/>
  <c r="AP390" i="9"/>
  <c r="AN390" i="9"/>
  <c r="AM390" i="9"/>
  <c r="DO389" i="9"/>
  <c r="DN389" i="9"/>
  <c r="DM389" i="9"/>
  <c r="DL389" i="9"/>
  <c r="DK389" i="9"/>
  <c r="DJ389" i="9"/>
  <c r="DI389" i="9"/>
  <c r="DD389" i="9"/>
  <c r="DC389" i="9"/>
  <c r="DB389" i="9"/>
  <c r="DA389" i="9"/>
  <c r="CZ389" i="9"/>
  <c r="CN389" i="9"/>
  <c r="CO389" i="9" s="1"/>
  <c r="CM389" i="9"/>
  <c r="CF389" i="9"/>
  <c r="CG389" i="9" s="1"/>
  <c r="CE389" i="9"/>
  <c r="BX389" i="9"/>
  <c r="BY389" i="9" s="1"/>
  <c r="BW389" i="9"/>
  <c r="BP389" i="9"/>
  <c r="BQ389" i="9" s="1"/>
  <c r="BO389" i="9"/>
  <c r="BH389" i="9"/>
  <c r="BI389" i="9" s="1"/>
  <c r="BG389" i="9"/>
  <c r="AY389" i="9"/>
  <c r="BD389" i="9" s="1"/>
  <c r="AX389" i="9"/>
  <c r="BC389" i="9" s="1"/>
  <c r="AW389" i="9"/>
  <c r="BB389" i="9" s="1"/>
  <c r="AV389" i="9"/>
  <c r="BA389" i="9" s="1"/>
  <c r="AU389" i="9"/>
  <c r="AZ389" i="9" s="1"/>
  <c r="AS389" i="9"/>
  <c r="AR389" i="9"/>
  <c r="AQ389" i="9"/>
  <c r="AP389" i="9"/>
  <c r="AN389" i="9"/>
  <c r="AM389" i="9"/>
  <c r="DO388" i="9"/>
  <c r="DN388" i="9"/>
  <c r="DM388" i="9"/>
  <c r="DL388" i="9"/>
  <c r="DK388" i="9"/>
  <c r="DJ388" i="9"/>
  <c r="DI388" i="9"/>
  <c r="DD388" i="9"/>
  <c r="DC388" i="9"/>
  <c r="DB388" i="9"/>
  <c r="DA388" i="9"/>
  <c r="CZ388" i="9"/>
  <c r="CN388" i="9"/>
  <c r="CO388" i="9" s="1"/>
  <c r="CQ388" i="9" s="1"/>
  <c r="CS388" i="9" s="1"/>
  <c r="CM388" i="9"/>
  <c r="CF388" i="9"/>
  <c r="CG388" i="9" s="1"/>
  <c r="CE388" i="9"/>
  <c r="BX388" i="9"/>
  <c r="BY388" i="9" s="1"/>
  <c r="CA388" i="9" s="1"/>
  <c r="CC388" i="9" s="1"/>
  <c r="BW388" i="9"/>
  <c r="BP388" i="9"/>
  <c r="BQ388" i="9" s="1"/>
  <c r="BS388" i="9" s="1"/>
  <c r="BU388" i="9" s="1"/>
  <c r="BO388" i="9"/>
  <c r="BH388" i="9"/>
  <c r="BI388" i="9" s="1"/>
  <c r="BK388" i="9" s="1"/>
  <c r="BM388" i="9" s="1"/>
  <c r="BG388" i="9"/>
  <c r="AY388" i="9"/>
  <c r="BD388" i="9" s="1"/>
  <c r="AX388" i="9"/>
  <c r="BC388" i="9" s="1"/>
  <c r="AW388" i="9"/>
  <c r="BB388" i="9" s="1"/>
  <c r="AV388" i="9"/>
  <c r="BA388" i="9" s="1"/>
  <c r="AU388" i="9"/>
  <c r="AZ388" i="9" s="1"/>
  <c r="AS388" i="9"/>
  <c r="AR388" i="9"/>
  <c r="AQ388" i="9"/>
  <c r="AP388" i="9"/>
  <c r="AN388" i="9"/>
  <c r="AM388" i="9"/>
  <c r="DO387" i="9"/>
  <c r="DN387" i="9"/>
  <c r="DM387" i="9"/>
  <c r="DL387" i="9"/>
  <c r="DK387" i="9"/>
  <c r="DJ387" i="9"/>
  <c r="DI387" i="9"/>
  <c r="DD387" i="9"/>
  <c r="DC387" i="9"/>
  <c r="DB387" i="9"/>
  <c r="DA387" i="9"/>
  <c r="CZ387" i="9"/>
  <c r="CN387" i="9"/>
  <c r="CO387" i="9" s="1"/>
  <c r="CM387" i="9"/>
  <c r="CF387" i="9"/>
  <c r="CG387" i="9" s="1"/>
  <c r="CE387" i="9"/>
  <c r="BX387" i="9"/>
  <c r="BY387" i="9" s="1"/>
  <c r="BW387" i="9"/>
  <c r="BP387" i="9"/>
  <c r="BQ387" i="9" s="1"/>
  <c r="BO387" i="9"/>
  <c r="BH387" i="9"/>
  <c r="BI387" i="9" s="1"/>
  <c r="BG387" i="9"/>
  <c r="AY387" i="9"/>
  <c r="BD387" i="9" s="1"/>
  <c r="AX387" i="9"/>
  <c r="BC387" i="9" s="1"/>
  <c r="AW387" i="9"/>
  <c r="BB387" i="9" s="1"/>
  <c r="AV387" i="9"/>
  <c r="BA387" i="9" s="1"/>
  <c r="AU387" i="9"/>
  <c r="AZ387" i="9" s="1"/>
  <c r="AS387" i="9"/>
  <c r="AR387" i="9"/>
  <c r="AQ387" i="9"/>
  <c r="AP387" i="9"/>
  <c r="AN387" i="9"/>
  <c r="AM387" i="9"/>
  <c r="DO386" i="9"/>
  <c r="DN386" i="9"/>
  <c r="DM386" i="9"/>
  <c r="DL386" i="9"/>
  <c r="DK386" i="9"/>
  <c r="DJ386" i="9"/>
  <c r="DI386" i="9"/>
  <c r="DD386" i="9"/>
  <c r="DC386" i="9"/>
  <c r="DB386" i="9"/>
  <c r="DA386" i="9"/>
  <c r="CZ386" i="9"/>
  <c r="CN386" i="9"/>
  <c r="CO386" i="9" s="1"/>
  <c r="CM386" i="9"/>
  <c r="CF386" i="9"/>
  <c r="CG386" i="9" s="1"/>
  <c r="CE386" i="9"/>
  <c r="BX386" i="9"/>
  <c r="BY386" i="9" s="1"/>
  <c r="BW386" i="9"/>
  <c r="BP386" i="9"/>
  <c r="BQ386" i="9" s="1"/>
  <c r="BO386" i="9"/>
  <c r="BH386" i="9"/>
  <c r="BI386" i="9" s="1"/>
  <c r="BG386" i="9"/>
  <c r="AY386" i="9"/>
  <c r="BD386" i="9" s="1"/>
  <c r="AX386" i="9"/>
  <c r="BC386" i="9" s="1"/>
  <c r="AW386" i="9"/>
  <c r="BB386" i="9" s="1"/>
  <c r="AV386" i="9"/>
  <c r="BA386" i="9" s="1"/>
  <c r="AU386" i="9"/>
  <c r="AZ386" i="9" s="1"/>
  <c r="AS386" i="9"/>
  <c r="AR386" i="9"/>
  <c r="AQ386" i="9"/>
  <c r="AP386" i="9"/>
  <c r="AN386" i="9"/>
  <c r="AM386" i="9"/>
  <c r="DO385" i="9"/>
  <c r="DN385" i="9"/>
  <c r="DM385" i="9"/>
  <c r="DL385" i="9"/>
  <c r="DK385" i="9"/>
  <c r="DJ385" i="9"/>
  <c r="DI385" i="9"/>
  <c r="DD385" i="9"/>
  <c r="DC385" i="9"/>
  <c r="DB385" i="9"/>
  <c r="DA385" i="9"/>
  <c r="CZ385" i="9"/>
  <c r="CN385" i="9"/>
  <c r="CO385" i="9" s="1"/>
  <c r="CM385" i="9"/>
  <c r="CF385" i="9"/>
  <c r="CG385" i="9" s="1"/>
  <c r="CE385" i="9"/>
  <c r="BX385" i="9"/>
  <c r="BY385" i="9" s="1"/>
  <c r="BW385" i="9"/>
  <c r="BP385" i="9"/>
  <c r="BQ385" i="9" s="1"/>
  <c r="BO385" i="9"/>
  <c r="BH385" i="9"/>
  <c r="BI385" i="9" s="1"/>
  <c r="BG385" i="9"/>
  <c r="AY385" i="9"/>
  <c r="BD385" i="9" s="1"/>
  <c r="AX385" i="9"/>
  <c r="BC385" i="9" s="1"/>
  <c r="AW385" i="9"/>
  <c r="BB385" i="9" s="1"/>
  <c r="AV385" i="9"/>
  <c r="BA385" i="9" s="1"/>
  <c r="AU385" i="9"/>
  <c r="AZ385" i="9" s="1"/>
  <c r="AS385" i="9"/>
  <c r="AR385" i="9"/>
  <c r="AQ385" i="9"/>
  <c r="AP385" i="9"/>
  <c r="AN385" i="9"/>
  <c r="AM385" i="9"/>
  <c r="DO384" i="9"/>
  <c r="DN384" i="9"/>
  <c r="DM384" i="9"/>
  <c r="DL384" i="9"/>
  <c r="DK384" i="9"/>
  <c r="DJ384" i="9"/>
  <c r="DI384" i="9"/>
  <c r="DD384" i="9"/>
  <c r="DC384" i="9"/>
  <c r="DB384" i="9"/>
  <c r="DA384" i="9"/>
  <c r="CZ384" i="9"/>
  <c r="CN384" i="9"/>
  <c r="CO384" i="9" s="1"/>
  <c r="CQ384" i="9" s="1"/>
  <c r="CS384" i="9" s="1"/>
  <c r="CM384" i="9"/>
  <c r="CF384" i="9"/>
  <c r="CG384" i="9" s="1"/>
  <c r="CI384" i="9" s="1"/>
  <c r="CK384" i="9" s="1"/>
  <c r="CE384" i="9"/>
  <c r="BX384" i="9"/>
  <c r="BY384" i="9" s="1"/>
  <c r="BW384" i="9"/>
  <c r="BP384" i="9"/>
  <c r="BQ384" i="9" s="1"/>
  <c r="BS384" i="9" s="1"/>
  <c r="BU384" i="9" s="1"/>
  <c r="BO384" i="9"/>
  <c r="BH384" i="9"/>
  <c r="BI384" i="9" s="1"/>
  <c r="BK384" i="9" s="1"/>
  <c r="BM384" i="9" s="1"/>
  <c r="BG384" i="9"/>
  <c r="AY384" i="9"/>
  <c r="BD384" i="9" s="1"/>
  <c r="AX384" i="9"/>
  <c r="BC384" i="9" s="1"/>
  <c r="AW384" i="9"/>
  <c r="BB384" i="9" s="1"/>
  <c r="AV384" i="9"/>
  <c r="BA384" i="9" s="1"/>
  <c r="AU384" i="9"/>
  <c r="AZ384" i="9" s="1"/>
  <c r="AS384" i="9"/>
  <c r="AR384" i="9"/>
  <c r="AQ384" i="9"/>
  <c r="AP384" i="9"/>
  <c r="AN384" i="9"/>
  <c r="AM384" i="9"/>
  <c r="DO383" i="9"/>
  <c r="DN383" i="9"/>
  <c r="DM383" i="9"/>
  <c r="DL383" i="9"/>
  <c r="DK383" i="9"/>
  <c r="DJ383" i="9"/>
  <c r="DI383" i="9"/>
  <c r="DD383" i="9"/>
  <c r="DC383" i="9"/>
  <c r="DB383" i="9"/>
  <c r="DA383" i="9"/>
  <c r="CZ383" i="9"/>
  <c r="CN383" i="9"/>
  <c r="CO383" i="9" s="1"/>
  <c r="CM383" i="9"/>
  <c r="CF383" i="9"/>
  <c r="CG383" i="9" s="1"/>
  <c r="CE383" i="9"/>
  <c r="BX383" i="9"/>
  <c r="BY383" i="9" s="1"/>
  <c r="BW383" i="9"/>
  <c r="BP383" i="9"/>
  <c r="BQ383" i="9" s="1"/>
  <c r="BO383" i="9"/>
  <c r="BH383" i="9"/>
  <c r="BI383" i="9" s="1"/>
  <c r="BG383" i="9"/>
  <c r="AY383" i="9"/>
  <c r="BD383" i="9" s="1"/>
  <c r="AX383" i="9"/>
  <c r="BC383" i="9" s="1"/>
  <c r="AW383" i="9"/>
  <c r="BB383" i="9" s="1"/>
  <c r="AV383" i="9"/>
  <c r="BA383" i="9" s="1"/>
  <c r="AU383" i="9"/>
  <c r="AZ383" i="9" s="1"/>
  <c r="AS383" i="9"/>
  <c r="AR383" i="9"/>
  <c r="AQ383" i="9"/>
  <c r="AP383" i="9"/>
  <c r="AN383" i="9"/>
  <c r="AM383" i="9"/>
  <c r="DO382" i="9"/>
  <c r="DN382" i="9"/>
  <c r="DM382" i="9"/>
  <c r="DL382" i="9"/>
  <c r="DK382" i="9"/>
  <c r="DJ382" i="9"/>
  <c r="DI382" i="9"/>
  <c r="DD382" i="9"/>
  <c r="DC382" i="9"/>
  <c r="DB382" i="9"/>
  <c r="DA382" i="9"/>
  <c r="CZ382" i="9"/>
  <c r="CN382" i="9"/>
  <c r="CO382" i="9" s="1"/>
  <c r="CM382" i="9"/>
  <c r="CF382" i="9"/>
  <c r="CG382" i="9" s="1"/>
  <c r="CE382" i="9"/>
  <c r="BX382" i="9"/>
  <c r="BY382" i="9" s="1"/>
  <c r="BW382" i="9"/>
  <c r="BP382" i="9"/>
  <c r="BQ382" i="9" s="1"/>
  <c r="BO382" i="9"/>
  <c r="BH382" i="9"/>
  <c r="BI382" i="9" s="1"/>
  <c r="BG382" i="9"/>
  <c r="AY382" i="9"/>
  <c r="BD382" i="9" s="1"/>
  <c r="AX382" i="9"/>
  <c r="BC382" i="9" s="1"/>
  <c r="AW382" i="9"/>
  <c r="BB382" i="9" s="1"/>
  <c r="AV382" i="9"/>
  <c r="BA382" i="9" s="1"/>
  <c r="AU382" i="9"/>
  <c r="AZ382" i="9" s="1"/>
  <c r="AS382" i="9"/>
  <c r="AR382" i="9"/>
  <c r="AQ382" i="9"/>
  <c r="AP382" i="9"/>
  <c r="AN382" i="9"/>
  <c r="AM382" i="9"/>
  <c r="DO381" i="9"/>
  <c r="DN381" i="9"/>
  <c r="DM381" i="9"/>
  <c r="DL381" i="9"/>
  <c r="DK381" i="9"/>
  <c r="DJ381" i="9"/>
  <c r="DI381" i="9"/>
  <c r="DD381" i="9"/>
  <c r="DC381" i="9"/>
  <c r="DB381" i="9"/>
  <c r="DA381" i="9"/>
  <c r="CZ381" i="9"/>
  <c r="CN381" i="9"/>
  <c r="CO381" i="9" s="1"/>
  <c r="CM381" i="9"/>
  <c r="CF381" i="9"/>
  <c r="CG381" i="9" s="1"/>
  <c r="CE381" i="9"/>
  <c r="BX381" i="9"/>
  <c r="BY381" i="9" s="1"/>
  <c r="BW381" i="9"/>
  <c r="BP381" i="9"/>
  <c r="BQ381" i="9" s="1"/>
  <c r="BO381" i="9"/>
  <c r="BH381" i="9"/>
  <c r="BI381" i="9" s="1"/>
  <c r="BG381" i="9"/>
  <c r="AY381" i="9"/>
  <c r="BD381" i="9" s="1"/>
  <c r="AX381" i="9"/>
  <c r="BC381" i="9" s="1"/>
  <c r="AW381" i="9"/>
  <c r="BB381" i="9" s="1"/>
  <c r="AV381" i="9"/>
  <c r="BA381" i="9" s="1"/>
  <c r="AU381" i="9"/>
  <c r="AZ381" i="9" s="1"/>
  <c r="AS381" i="9"/>
  <c r="AR381" i="9"/>
  <c r="AQ381" i="9"/>
  <c r="AP381" i="9"/>
  <c r="AN381" i="9"/>
  <c r="AM381" i="9"/>
  <c r="DO380" i="9"/>
  <c r="DN380" i="9"/>
  <c r="DM380" i="9"/>
  <c r="DL380" i="9"/>
  <c r="DK380" i="9"/>
  <c r="DJ380" i="9"/>
  <c r="DI380" i="9"/>
  <c r="DD380" i="9"/>
  <c r="DC380" i="9"/>
  <c r="DB380" i="9"/>
  <c r="DA380" i="9"/>
  <c r="CZ380" i="9"/>
  <c r="CN380" i="9"/>
  <c r="CO380" i="9" s="1"/>
  <c r="CQ380" i="9" s="1"/>
  <c r="CS380" i="9" s="1"/>
  <c r="CM380" i="9"/>
  <c r="CF380" i="9"/>
  <c r="CG380" i="9" s="1"/>
  <c r="CI380" i="9" s="1"/>
  <c r="CK380" i="9" s="1"/>
  <c r="CE380" i="9"/>
  <c r="BX380" i="9"/>
  <c r="BY380" i="9" s="1"/>
  <c r="CA380" i="9" s="1"/>
  <c r="CC380" i="9" s="1"/>
  <c r="BW380" i="9"/>
  <c r="BP380" i="9"/>
  <c r="BQ380" i="9" s="1"/>
  <c r="BO380" i="9"/>
  <c r="BH380" i="9"/>
  <c r="BI380" i="9" s="1"/>
  <c r="BK380" i="9" s="1"/>
  <c r="BM380" i="9" s="1"/>
  <c r="BG380" i="9"/>
  <c r="AY380" i="9"/>
  <c r="BD380" i="9" s="1"/>
  <c r="AX380" i="9"/>
  <c r="BC380" i="9" s="1"/>
  <c r="AW380" i="9"/>
  <c r="BB380" i="9" s="1"/>
  <c r="AV380" i="9"/>
  <c r="BA380" i="9" s="1"/>
  <c r="AU380" i="9"/>
  <c r="AZ380" i="9" s="1"/>
  <c r="AS380" i="9"/>
  <c r="AR380" i="9"/>
  <c r="AQ380" i="9"/>
  <c r="AP380" i="9"/>
  <c r="AN380" i="9"/>
  <c r="AM380" i="9"/>
  <c r="DO379" i="9"/>
  <c r="DN379" i="9"/>
  <c r="DM379" i="9"/>
  <c r="DL379" i="9"/>
  <c r="DK379" i="9"/>
  <c r="DJ379" i="9"/>
  <c r="DI379" i="9"/>
  <c r="DD379" i="9"/>
  <c r="DC379" i="9"/>
  <c r="DB379" i="9"/>
  <c r="DA379" i="9"/>
  <c r="CZ379" i="9"/>
  <c r="CN379" i="9"/>
  <c r="CO379" i="9" s="1"/>
  <c r="CM379" i="9"/>
  <c r="CF379" i="9"/>
  <c r="CG379" i="9" s="1"/>
  <c r="CE379" i="9"/>
  <c r="BX379" i="9"/>
  <c r="BY379" i="9" s="1"/>
  <c r="BW379" i="9"/>
  <c r="BP379" i="9"/>
  <c r="BQ379" i="9" s="1"/>
  <c r="BO379" i="9"/>
  <c r="BH379" i="9"/>
  <c r="BI379" i="9" s="1"/>
  <c r="BG379" i="9"/>
  <c r="AY379" i="9"/>
  <c r="BD379" i="9" s="1"/>
  <c r="AX379" i="9"/>
  <c r="BC379" i="9" s="1"/>
  <c r="AW379" i="9"/>
  <c r="BB379" i="9" s="1"/>
  <c r="AV379" i="9"/>
  <c r="BA379" i="9" s="1"/>
  <c r="AU379" i="9"/>
  <c r="AZ379" i="9" s="1"/>
  <c r="AS379" i="9"/>
  <c r="AR379" i="9"/>
  <c r="AQ379" i="9"/>
  <c r="AP379" i="9"/>
  <c r="AN379" i="9"/>
  <c r="AM379" i="9"/>
  <c r="DO378" i="9"/>
  <c r="DN378" i="9"/>
  <c r="DM378" i="9"/>
  <c r="DL378" i="9"/>
  <c r="DK378" i="9"/>
  <c r="DJ378" i="9"/>
  <c r="DI378" i="9"/>
  <c r="DD378" i="9"/>
  <c r="DC378" i="9"/>
  <c r="DB378" i="9"/>
  <c r="DA378" i="9"/>
  <c r="CZ378" i="9"/>
  <c r="CN378" i="9"/>
  <c r="CO378" i="9" s="1"/>
  <c r="CM378" i="9"/>
  <c r="CF378" i="9"/>
  <c r="CG378" i="9" s="1"/>
  <c r="CE378" i="9"/>
  <c r="BX378" i="9"/>
  <c r="BY378" i="9" s="1"/>
  <c r="BW378" i="9"/>
  <c r="BP378" i="9"/>
  <c r="BQ378" i="9" s="1"/>
  <c r="BO378" i="9"/>
  <c r="BH378" i="9"/>
  <c r="BI378" i="9" s="1"/>
  <c r="BG378" i="9"/>
  <c r="AY378" i="9"/>
  <c r="BD378" i="9" s="1"/>
  <c r="AX378" i="9"/>
  <c r="BC378" i="9" s="1"/>
  <c r="AW378" i="9"/>
  <c r="BB378" i="9" s="1"/>
  <c r="AV378" i="9"/>
  <c r="BA378" i="9" s="1"/>
  <c r="AU378" i="9"/>
  <c r="AZ378" i="9" s="1"/>
  <c r="AS378" i="9"/>
  <c r="AR378" i="9"/>
  <c r="AQ378" i="9"/>
  <c r="AP378" i="9"/>
  <c r="AN378" i="9"/>
  <c r="AM378" i="9"/>
  <c r="DO377" i="9"/>
  <c r="DN377" i="9"/>
  <c r="DM377" i="9"/>
  <c r="DL377" i="9"/>
  <c r="DK377" i="9"/>
  <c r="DJ377" i="9"/>
  <c r="DI377" i="9"/>
  <c r="DD377" i="9"/>
  <c r="DC377" i="9"/>
  <c r="DB377" i="9"/>
  <c r="DA377" i="9"/>
  <c r="CZ377" i="9"/>
  <c r="CN377" i="9"/>
  <c r="CO377" i="9" s="1"/>
  <c r="CM377" i="9"/>
  <c r="CF377" i="9"/>
  <c r="CG377" i="9" s="1"/>
  <c r="CJ377" i="9" s="1"/>
  <c r="CE377" i="9"/>
  <c r="BX377" i="9"/>
  <c r="BY377" i="9" s="1"/>
  <c r="CB377" i="9" s="1"/>
  <c r="BW377" i="9"/>
  <c r="BP377" i="9"/>
  <c r="BQ377" i="9" s="1"/>
  <c r="BT377" i="9" s="1"/>
  <c r="BO377" i="9"/>
  <c r="BH377" i="9"/>
  <c r="BI377" i="9" s="1"/>
  <c r="BG377" i="9"/>
  <c r="AY377" i="9"/>
  <c r="BD377" i="9" s="1"/>
  <c r="AX377" i="9"/>
  <c r="BC377" i="9" s="1"/>
  <c r="AW377" i="9"/>
  <c r="BB377" i="9" s="1"/>
  <c r="AV377" i="9"/>
  <c r="BA377" i="9" s="1"/>
  <c r="AU377" i="9"/>
  <c r="AZ377" i="9" s="1"/>
  <c r="AS377" i="9"/>
  <c r="AR377" i="9"/>
  <c r="AQ377" i="9"/>
  <c r="AP377" i="9"/>
  <c r="AN377" i="9"/>
  <c r="AM377" i="9"/>
  <c r="DO376" i="9"/>
  <c r="DN376" i="9"/>
  <c r="DM376" i="9"/>
  <c r="DL376" i="9"/>
  <c r="DK376" i="9"/>
  <c r="DJ376" i="9"/>
  <c r="DI376" i="9"/>
  <c r="DD376" i="9"/>
  <c r="DC376" i="9"/>
  <c r="DB376" i="9"/>
  <c r="DA376" i="9"/>
  <c r="CZ376" i="9"/>
  <c r="CN376" i="9"/>
  <c r="CO376" i="9" s="1"/>
  <c r="CP376" i="9" s="1"/>
  <c r="CM376" i="9"/>
  <c r="CF376" i="9"/>
  <c r="CG376" i="9" s="1"/>
  <c r="CI376" i="9" s="1"/>
  <c r="CK376" i="9" s="1"/>
  <c r="CE376" i="9"/>
  <c r="BX376" i="9"/>
  <c r="BY376" i="9" s="1"/>
  <c r="CA376" i="9" s="1"/>
  <c r="CC376" i="9" s="1"/>
  <c r="BW376" i="9"/>
  <c r="BP376" i="9"/>
  <c r="BQ376" i="9" s="1"/>
  <c r="BO376" i="9"/>
  <c r="BH376" i="9"/>
  <c r="BI376" i="9" s="1"/>
  <c r="BK376" i="9" s="1"/>
  <c r="BM376" i="9" s="1"/>
  <c r="BG376" i="9"/>
  <c r="AY376" i="9"/>
  <c r="BD376" i="9" s="1"/>
  <c r="AX376" i="9"/>
  <c r="BC376" i="9" s="1"/>
  <c r="AW376" i="9"/>
  <c r="BB376" i="9" s="1"/>
  <c r="AV376" i="9"/>
  <c r="BA376" i="9" s="1"/>
  <c r="AU376" i="9"/>
  <c r="AZ376" i="9" s="1"/>
  <c r="AS376" i="9"/>
  <c r="AR376" i="9"/>
  <c r="AQ376" i="9"/>
  <c r="AP376" i="9"/>
  <c r="AN376" i="9"/>
  <c r="AM376" i="9"/>
  <c r="DO375" i="9"/>
  <c r="DN375" i="9"/>
  <c r="DM375" i="9"/>
  <c r="DL375" i="9"/>
  <c r="DK375" i="9"/>
  <c r="DJ375" i="9"/>
  <c r="DI375" i="9"/>
  <c r="DD375" i="9"/>
  <c r="DC375" i="9"/>
  <c r="DB375" i="9"/>
  <c r="DA375" i="9"/>
  <c r="CZ375" i="9"/>
  <c r="CN375" i="9"/>
  <c r="CO375" i="9" s="1"/>
  <c r="CR375" i="9" s="1"/>
  <c r="CM375" i="9"/>
  <c r="CF375" i="9"/>
  <c r="CG375" i="9" s="1"/>
  <c r="CE375" i="9"/>
  <c r="BX375" i="9"/>
  <c r="BY375" i="9" s="1"/>
  <c r="CB375" i="9" s="1"/>
  <c r="BW375" i="9"/>
  <c r="BP375" i="9"/>
  <c r="BQ375" i="9" s="1"/>
  <c r="BT375" i="9" s="1"/>
  <c r="BO375" i="9"/>
  <c r="BH375" i="9"/>
  <c r="BI375" i="9" s="1"/>
  <c r="BL375" i="9" s="1"/>
  <c r="BG375" i="9"/>
  <c r="AY375" i="9"/>
  <c r="BD375" i="9" s="1"/>
  <c r="AX375" i="9"/>
  <c r="BC375" i="9" s="1"/>
  <c r="AW375" i="9"/>
  <c r="BB375" i="9" s="1"/>
  <c r="AV375" i="9"/>
  <c r="BA375" i="9" s="1"/>
  <c r="AU375" i="9"/>
  <c r="AZ375" i="9" s="1"/>
  <c r="AS375" i="9"/>
  <c r="AR375" i="9"/>
  <c r="AQ375" i="9"/>
  <c r="AP375" i="9"/>
  <c r="AN375" i="9"/>
  <c r="AM375" i="9"/>
  <c r="DO374" i="9"/>
  <c r="DN374" i="9"/>
  <c r="DM374" i="9"/>
  <c r="DL374" i="9"/>
  <c r="DK374" i="9"/>
  <c r="DJ374" i="9"/>
  <c r="DI374" i="9"/>
  <c r="DD374" i="9"/>
  <c r="DC374" i="9"/>
  <c r="DB374" i="9"/>
  <c r="DA374" i="9"/>
  <c r="CZ374" i="9"/>
  <c r="CN374" i="9"/>
  <c r="CO374" i="9" s="1"/>
  <c r="CP374" i="9" s="1"/>
  <c r="CM374" i="9"/>
  <c r="CF374" i="9"/>
  <c r="CG374" i="9" s="1"/>
  <c r="CH374" i="9" s="1"/>
  <c r="CE374" i="9"/>
  <c r="BX374" i="9"/>
  <c r="BY374" i="9" s="1"/>
  <c r="BZ374" i="9" s="1"/>
  <c r="BW374" i="9"/>
  <c r="BP374" i="9"/>
  <c r="BQ374" i="9" s="1"/>
  <c r="BO374" i="9"/>
  <c r="BH374" i="9"/>
  <c r="BI374" i="9" s="1"/>
  <c r="BG374" i="9"/>
  <c r="AY374" i="9"/>
  <c r="BD374" i="9" s="1"/>
  <c r="AX374" i="9"/>
  <c r="BC374" i="9" s="1"/>
  <c r="AW374" i="9"/>
  <c r="BB374" i="9" s="1"/>
  <c r="AV374" i="9"/>
  <c r="BA374" i="9" s="1"/>
  <c r="AU374" i="9"/>
  <c r="AZ374" i="9" s="1"/>
  <c r="AS374" i="9"/>
  <c r="AR374" i="9"/>
  <c r="AQ374" i="9"/>
  <c r="AP374" i="9"/>
  <c r="AN374" i="9"/>
  <c r="AM374" i="9"/>
  <c r="DO373" i="9"/>
  <c r="DN373" i="9"/>
  <c r="DM373" i="9"/>
  <c r="DL373" i="9"/>
  <c r="DK373" i="9"/>
  <c r="DJ373" i="9"/>
  <c r="DI373" i="9"/>
  <c r="DD373" i="9"/>
  <c r="DC373" i="9"/>
  <c r="DB373" i="9"/>
  <c r="DA373" i="9"/>
  <c r="CZ373" i="9"/>
  <c r="CN373" i="9"/>
  <c r="CO373" i="9" s="1"/>
  <c r="CR373" i="9" s="1"/>
  <c r="CM373" i="9"/>
  <c r="CF373" i="9"/>
  <c r="CG373" i="9" s="1"/>
  <c r="CE373" i="9"/>
  <c r="BX373" i="9"/>
  <c r="BY373" i="9" s="1"/>
  <c r="CB373" i="9" s="1"/>
  <c r="BW373" i="9"/>
  <c r="BP373" i="9"/>
  <c r="BQ373" i="9" s="1"/>
  <c r="BO373" i="9"/>
  <c r="BH373" i="9"/>
  <c r="BI373" i="9" s="1"/>
  <c r="BL373" i="9" s="1"/>
  <c r="BG373" i="9"/>
  <c r="AY373" i="9"/>
  <c r="BD373" i="9" s="1"/>
  <c r="AX373" i="9"/>
  <c r="BC373" i="9" s="1"/>
  <c r="AW373" i="9"/>
  <c r="BB373" i="9" s="1"/>
  <c r="AV373" i="9"/>
  <c r="BA373" i="9" s="1"/>
  <c r="AU373" i="9"/>
  <c r="AZ373" i="9" s="1"/>
  <c r="AS373" i="9"/>
  <c r="AR373" i="9"/>
  <c r="AQ373" i="9"/>
  <c r="AP373" i="9"/>
  <c r="AN373" i="9"/>
  <c r="AM373" i="9"/>
  <c r="DO372" i="9"/>
  <c r="DN372" i="9"/>
  <c r="DM372" i="9"/>
  <c r="DL372" i="9"/>
  <c r="DK372" i="9"/>
  <c r="DJ372" i="9"/>
  <c r="DI372" i="9"/>
  <c r="DD372" i="9"/>
  <c r="DC372" i="9"/>
  <c r="DB372" i="9"/>
  <c r="DA372" i="9"/>
  <c r="CZ372" i="9"/>
  <c r="CN372" i="9"/>
  <c r="CO372" i="9" s="1"/>
  <c r="CM372" i="9"/>
  <c r="CF372" i="9"/>
  <c r="CG372" i="9" s="1"/>
  <c r="CE372" i="9"/>
  <c r="BX372" i="9"/>
  <c r="BY372" i="9" s="1"/>
  <c r="BW372" i="9"/>
  <c r="BP372" i="9"/>
  <c r="BQ372" i="9" s="1"/>
  <c r="BO372" i="9"/>
  <c r="BH372" i="9"/>
  <c r="BI372" i="9" s="1"/>
  <c r="BG372" i="9"/>
  <c r="AY372" i="9"/>
  <c r="BD372" i="9" s="1"/>
  <c r="AX372" i="9"/>
  <c r="BC372" i="9" s="1"/>
  <c r="AW372" i="9"/>
  <c r="BB372" i="9" s="1"/>
  <c r="AV372" i="9"/>
  <c r="BA372" i="9" s="1"/>
  <c r="AU372" i="9"/>
  <c r="AZ372" i="9" s="1"/>
  <c r="AS372" i="9"/>
  <c r="AR372" i="9"/>
  <c r="AQ372" i="9"/>
  <c r="AP372" i="9"/>
  <c r="AN372" i="9"/>
  <c r="AM372" i="9"/>
  <c r="DO371" i="9"/>
  <c r="DN371" i="9"/>
  <c r="DM371" i="9"/>
  <c r="DL371" i="9"/>
  <c r="DK371" i="9"/>
  <c r="DJ371" i="9"/>
  <c r="DI371" i="9"/>
  <c r="DD371" i="9"/>
  <c r="DC371" i="9"/>
  <c r="DB371" i="9"/>
  <c r="DA371" i="9"/>
  <c r="CZ371" i="9"/>
  <c r="CN371" i="9"/>
  <c r="CO371" i="9" s="1"/>
  <c r="CR371" i="9" s="1"/>
  <c r="CM371" i="9"/>
  <c r="CF371" i="9"/>
  <c r="CG371" i="9" s="1"/>
  <c r="CE371" i="9"/>
  <c r="BX371" i="9"/>
  <c r="BY371" i="9" s="1"/>
  <c r="CB371" i="9" s="1"/>
  <c r="BW371" i="9"/>
  <c r="BP371" i="9"/>
  <c r="BQ371" i="9" s="1"/>
  <c r="BO371" i="9"/>
  <c r="BH371" i="9"/>
  <c r="BI371" i="9" s="1"/>
  <c r="BL371" i="9" s="1"/>
  <c r="BG371" i="9"/>
  <c r="AY371" i="9"/>
  <c r="BD371" i="9" s="1"/>
  <c r="AX371" i="9"/>
  <c r="BC371" i="9" s="1"/>
  <c r="AW371" i="9"/>
  <c r="BB371" i="9" s="1"/>
  <c r="AV371" i="9"/>
  <c r="BA371" i="9" s="1"/>
  <c r="AU371" i="9"/>
  <c r="AZ371" i="9" s="1"/>
  <c r="AS371" i="9"/>
  <c r="AR371" i="9"/>
  <c r="AQ371" i="9"/>
  <c r="AP371" i="9"/>
  <c r="AN371" i="9"/>
  <c r="AM371" i="9"/>
  <c r="DO370" i="9"/>
  <c r="DN370" i="9"/>
  <c r="DM370" i="9"/>
  <c r="DL370" i="9"/>
  <c r="DK370" i="9"/>
  <c r="DJ370" i="9"/>
  <c r="DI370" i="9"/>
  <c r="DD370" i="9"/>
  <c r="DC370" i="9"/>
  <c r="DB370" i="9"/>
  <c r="DA370" i="9"/>
  <c r="CZ370" i="9"/>
  <c r="CN370" i="9"/>
  <c r="CO370" i="9" s="1"/>
  <c r="CM370" i="9"/>
  <c r="CF370" i="9"/>
  <c r="CG370" i="9" s="1"/>
  <c r="CE370" i="9"/>
  <c r="BX370" i="9"/>
  <c r="BY370" i="9" s="1"/>
  <c r="BW370" i="9"/>
  <c r="BP370" i="9"/>
  <c r="BQ370" i="9" s="1"/>
  <c r="BO370" i="9"/>
  <c r="BH370" i="9"/>
  <c r="BI370" i="9" s="1"/>
  <c r="BG370" i="9"/>
  <c r="AY370" i="9"/>
  <c r="BD370" i="9" s="1"/>
  <c r="AX370" i="9"/>
  <c r="BC370" i="9" s="1"/>
  <c r="AW370" i="9"/>
  <c r="BB370" i="9" s="1"/>
  <c r="AV370" i="9"/>
  <c r="BA370" i="9" s="1"/>
  <c r="AU370" i="9"/>
  <c r="AZ370" i="9" s="1"/>
  <c r="AS370" i="9"/>
  <c r="AR370" i="9"/>
  <c r="AQ370" i="9"/>
  <c r="AP370" i="9"/>
  <c r="AN370" i="9"/>
  <c r="AM370" i="9"/>
  <c r="DO369" i="9"/>
  <c r="DN369" i="9"/>
  <c r="DM369" i="9"/>
  <c r="DL369" i="9"/>
  <c r="DK369" i="9"/>
  <c r="DJ369" i="9"/>
  <c r="DI369" i="9"/>
  <c r="DD369" i="9"/>
  <c r="DC369" i="9"/>
  <c r="DB369" i="9"/>
  <c r="DA369" i="9"/>
  <c r="CZ369" i="9"/>
  <c r="CN369" i="9"/>
  <c r="CO369" i="9" s="1"/>
  <c r="CR369" i="9" s="1"/>
  <c r="CM369" i="9"/>
  <c r="CF369" i="9"/>
  <c r="CG369" i="9" s="1"/>
  <c r="CE369" i="9"/>
  <c r="BX369" i="9"/>
  <c r="BY369" i="9" s="1"/>
  <c r="CB369" i="9" s="1"/>
  <c r="BW369" i="9"/>
  <c r="BP369" i="9"/>
  <c r="BQ369" i="9" s="1"/>
  <c r="BO369" i="9"/>
  <c r="BH369" i="9"/>
  <c r="BI369" i="9" s="1"/>
  <c r="BL369" i="9" s="1"/>
  <c r="BG369" i="9"/>
  <c r="AY369" i="9"/>
  <c r="BD369" i="9" s="1"/>
  <c r="AX369" i="9"/>
  <c r="BC369" i="9" s="1"/>
  <c r="AW369" i="9"/>
  <c r="BB369" i="9" s="1"/>
  <c r="AV369" i="9"/>
  <c r="BA369" i="9" s="1"/>
  <c r="AU369" i="9"/>
  <c r="AZ369" i="9" s="1"/>
  <c r="AS369" i="9"/>
  <c r="AR369" i="9"/>
  <c r="AQ369" i="9"/>
  <c r="AP369" i="9"/>
  <c r="AN369" i="9"/>
  <c r="AM369" i="9"/>
  <c r="DO368" i="9"/>
  <c r="DN368" i="9"/>
  <c r="DM368" i="9"/>
  <c r="DL368" i="9"/>
  <c r="DK368" i="9"/>
  <c r="DJ368" i="9"/>
  <c r="DI368" i="9"/>
  <c r="DD368" i="9"/>
  <c r="DC368" i="9"/>
  <c r="DB368" i="9"/>
  <c r="DA368" i="9"/>
  <c r="CZ368" i="9"/>
  <c r="CN368" i="9"/>
  <c r="CO368" i="9" s="1"/>
  <c r="CM368" i="9"/>
  <c r="CF368" i="9"/>
  <c r="CG368" i="9" s="1"/>
  <c r="CE368" i="9"/>
  <c r="BX368" i="9"/>
  <c r="BY368" i="9" s="1"/>
  <c r="BW368" i="9"/>
  <c r="BP368" i="9"/>
  <c r="BQ368" i="9" s="1"/>
  <c r="BO368" i="9"/>
  <c r="BH368" i="9"/>
  <c r="BI368" i="9" s="1"/>
  <c r="BG368" i="9"/>
  <c r="AY368" i="9"/>
  <c r="BD368" i="9" s="1"/>
  <c r="AX368" i="9"/>
  <c r="BC368" i="9" s="1"/>
  <c r="AW368" i="9"/>
  <c r="BB368" i="9" s="1"/>
  <c r="AV368" i="9"/>
  <c r="BA368" i="9" s="1"/>
  <c r="AU368" i="9"/>
  <c r="AZ368" i="9" s="1"/>
  <c r="AS368" i="9"/>
  <c r="AR368" i="9"/>
  <c r="AQ368" i="9"/>
  <c r="AP368" i="9"/>
  <c r="AN368" i="9"/>
  <c r="AM368" i="9"/>
  <c r="DO367" i="9"/>
  <c r="DN367" i="9"/>
  <c r="DM367" i="9"/>
  <c r="DL367" i="9"/>
  <c r="DK367" i="9"/>
  <c r="DJ367" i="9"/>
  <c r="DI367" i="9"/>
  <c r="DD367" i="9"/>
  <c r="DC367" i="9"/>
  <c r="DB367" i="9"/>
  <c r="DA367" i="9"/>
  <c r="CZ367" i="9"/>
  <c r="CN367" i="9"/>
  <c r="CO367" i="9" s="1"/>
  <c r="CQ367" i="9" s="1"/>
  <c r="CS367" i="9" s="1"/>
  <c r="CM367" i="9"/>
  <c r="CF367" i="9"/>
  <c r="CG367" i="9" s="1"/>
  <c r="CE367" i="9"/>
  <c r="BX367" i="9"/>
  <c r="BY367" i="9" s="1"/>
  <c r="CA367" i="9" s="1"/>
  <c r="CC367" i="9" s="1"/>
  <c r="BW367" i="9"/>
  <c r="BP367" i="9"/>
  <c r="BQ367" i="9" s="1"/>
  <c r="BT367" i="9" s="1"/>
  <c r="BO367" i="9"/>
  <c r="BH367" i="9"/>
  <c r="BI367" i="9" s="1"/>
  <c r="BK367" i="9" s="1"/>
  <c r="BM367" i="9" s="1"/>
  <c r="BG367" i="9"/>
  <c r="AY367" i="9"/>
  <c r="BD367" i="9" s="1"/>
  <c r="AX367" i="9"/>
  <c r="BC367" i="9" s="1"/>
  <c r="AW367" i="9"/>
  <c r="BB367" i="9" s="1"/>
  <c r="AV367" i="9"/>
  <c r="BA367" i="9" s="1"/>
  <c r="AU367" i="9"/>
  <c r="AZ367" i="9" s="1"/>
  <c r="AS367" i="9"/>
  <c r="AR367" i="9"/>
  <c r="AQ367" i="9"/>
  <c r="AP367" i="9"/>
  <c r="AN367" i="9"/>
  <c r="AM367" i="9"/>
  <c r="DO366" i="9"/>
  <c r="DN366" i="9"/>
  <c r="DM366" i="9"/>
  <c r="DL366" i="9"/>
  <c r="DK366" i="9"/>
  <c r="DJ366" i="9"/>
  <c r="DI366" i="9"/>
  <c r="DD366" i="9"/>
  <c r="DC366" i="9"/>
  <c r="DB366" i="9"/>
  <c r="DA366" i="9"/>
  <c r="CZ366" i="9"/>
  <c r="CN366" i="9"/>
  <c r="CO366" i="9" s="1"/>
  <c r="CQ366" i="9" s="1"/>
  <c r="CS366" i="9" s="1"/>
  <c r="CM366" i="9"/>
  <c r="CF366" i="9"/>
  <c r="CG366" i="9" s="1"/>
  <c r="CE366" i="9"/>
  <c r="BX366" i="9"/>
  <c r="BY366" i="9" s="1"/>
  <c r="BW366" i="9"/>
  <c r="BP366" i="9"/>
  <c r="BQ366" i="9" s="1"/>
  <c r="BS366" i="9" s="1"/>
  <c r="BU366" i="9" s="1"/>
  <c r="BO366" i="9"/>
  <c r="BH366" i="9"/>
  <c r="BI366" i="9" s="1"/>
  <c r="BK366" i="9" s="1"/>
  <c r="BM366" i="9" s="1"/>
  <c r="BG366" i="9"/>
  <c r="AY366" i="9"/>
  <c r="BD366" i="9" s="1"/>
  <c r="AX366" i="9"/>
  <c r="BC366" i="9" s="1"/>
  <c r="AW366" i="9"/>
  <c r="BB366" i="9" s="1"/>
  <c r="AV366" i="9"/>
  <c r="BA366" i="9" s="1"/>
  <c r="AU366" i="9"/>
  <c r="AZ366" i="9" s="1"/>
  <c r="AS366" i="9"/>
  <c r="AR366" i="9"/>
  <c r="AQ366" i="9"/>
  <c r="AP366" i="9"/>
  <c r="AN366" i="9"/>
  <c r="AM366" i="9"/>
  <c r="DO365" i="9"/>
  <c r="DN365" i="9"/>
  <c r="DM365" i="9"/>
  <c r="DL365" i="9"/>
  <c r="DK365" i="9"/>
  <c r="DJ365" i="9"/>
  <c r="DI365" i="9"/>
  <c r="DD365" i="9"/>
  <c r="DC365" i="9"/>
  <c r="DB365" i="9"/>
  <c r="DA365" i="9"/>
  <c r="CZ365" i="9"/>
  <c r="CN365" i="9"/>
  <c r="CO365" i="9" s="1"/>
  <c r="CP365" i="9" s="1"/>
  <c r="CM365" i="9"/>
  <c r="CF365" i="9"/>
  <c r="CG365" i="9" s="1"/>
  <c r="CJ365" i="9" s="1"/>
  <c r="CE365" i="9"/>
  <c r="BX365" i="9"/>
  <c r="BY365" i="9" s="1"/>
  <c r="BZ365" i="9" s="1"/>
  <c r="BW365" i="9"/>
  <c r="BP365" i="9"/>
  <c r="BQ365" i="9" s="1"/>
  <c r="BO365" i="9"/>
  <c r="BH365" i="9"/>
  <c r="BI365" i="9" s="1"/>
  <c r="BJ365" i="9" s="1"/>
  <c r="BG365" i="9"/>
  <c r="AY365" i="9"/>
  <c r="BD365" i="9" s="1"/>
  <c r="AX365" i="9"/>
  <c r="BC365" i="9" s="1"/>
  <c r="AW365" i="9"/>
  <c r="BB365" i="9" s="1"/>
  <c r="AV365" i="9"/>
  <c r="BA365" i="9" s="1"/>
  <c r="AU365" i="9"/>
  <c r="AZ365" i="9" s="1"/>
  <c r="AS365" i="9"/>
  <c r="AR365" i="9"/>
  <c r="AQ365" i="9"/>
  <c r="AP365" i="9"/>
  <c r="AN365" i="9"/>
  <c r="AM365" i="9"/>
  <c r="DO364" i="9"/>
  <c r="DN364" i="9"/>
  <c r="DM364" i="9"/>
  <c r="DL364" i="9"/>
  <c r="DK364" i="9"/>
  <c r="DJ364" i="9"/>
  <c r="DI364" i="9"/>
  <c r="DD364" i="9"/>
  <c r="DC364" i="9"/>
  <c r="DB364" i="9"/>
  <c r="DA364" i="9"/>
  <c r="CZ364" i="9"/>
  <c r="CN364" i="9"/>
  <c r="CO364" i="9" s="1"/>
  <c r="CQ364" i="9" s="1"/>
  <c r="CS364" i="9" s="1"/>
  <c r="CM364" i="9"/>
  <c r="CF364" i="9"/>
  <c r="CG364" i="9" s="1"/>
  <c r="CE364" i="9"/>
  <c r="BX364" i="9"/>
  <c r="BY364" i="9" s="1"/>
  <c r="BW364" i="9"/>
  <c r="BP364" i="9"/>
  <c r="BQ364" i="9" s="1"/>
  <c r="BO364" i="9"/>
  <c r="BH364" i="9"/>
  <c r="BI364" i="9" s="1"/>
  <c r="BK364" i="9" s="1"/>
  <c r="BM364" i="9" s="1"/>
  <c r="BG364" i="9"/>
  <c r="AY364" i="9"/>
  <c r="BD364" i="9" s="1"/>
  <c r="AX364" i="9"/>
  <c r="BC364" i="9" s="1"/>
  <c r="AW364" i="9"/>
  <c r="BB364" i="9" s="1"/>
  <c r="AV364" i="9"/>
  <c r="BA364" i="9" s="1"/>
  <c r="AU364" i="9"/>
  <c r="AZ364" i="9" s="1"/>
  <c r="AS364" i="9"/>
  <c r="AR364" i="9"/>
  <c r="AQ364" i="9"/>
  <c r="AP364" i="9"/>
  <c r="AN364" i="9"/>
  <c r="AM364" i="9"/>
  <c r="DO363" i="9"/>
  <c r="DN363" i="9"/>
  <c r="DM363" i="9"/>
  <c r="DL363" i="9"/>
  <c r="DK363" i="9"/>
  <c r="DJ363" i="9"/>
  <c r="DI363" i="9"/>
  <c r="DD363" i="9"/>
  <c r="DC363" i="9"/>
  <c r="DB363" i="9"/>
  <c r="DA363" i="9"/>
  <c r="CZ363" i="9"/>
  <c r="CN363" i="9"/>
  <c r="CO363" i="9" s="1"/>
  <c r="CM363" i="9"/>
  <c r="CF363" i="9"/>
  <c r="CG363" i="9" s="1"/>
  <c r="CH363" i="9" s="1"/>
  <c r="CE363" i="9"/>
  <c r="BX363" i="9"/>
  <c r="BY363" i="9" s="1"/>
  <c r="CB363" i="9" s="1"/>
  <c r="BW363" i="9"/>
  <c r="BP363" i="9"/>
  <c r="BQ363" i="9" s="1"/>
  <c r="BR363" i="9" s="1"/>
  <c r="BO363" i="9"/>
  <c r="BH363" i="9"/>
  <c r="BI363" i="9" s="1"/>
  <c r="BL363" i="9" s="1"/>
  <c r="BG363" i="9"/>
  <c r="AY363" i="9"/>
  <c r="BD363" i="9" s="1"/>
  <c r="AX363" i="9"/>
  <c r="BC363" i="9" s="1"/>
  <c r="AW363" i="9"/>
  <c r="BB363" i="9" s="1"/>
  <c r="AV363" i="9"/>
  <c r="BA363" i="9" s="1"/>
  <c r="AU363" i="9"/>
  <c r="AZ363" i="9" s="1"/>
  <c r="AS363" i="9"/>
  <c r="AR363" i="9"/>
  <c r="AQ363" i="9"/>
  <c r="AP363" i="9"/>
  <c r="AN363" i="9"/>
  <c r="AM363" i="9"/>
  <c r="DO362" i="9"/>
  <c r="DN362" i="9"/>
  <c r="DM362" i="9"/>
  <c r="DL362" i="9"/>
  <c r="DK362" i="9"/>
  <c r="DJ362" i="9"/>
  <c r="DI362" i="9"/>
  <c r="DD362" i="9"/>
  <c r="DC362" i="9"/>
  <c r="DB362" i="9"/>
  <c r="DA362" i="9"/>
  <c r="CZ362" i="9"/>
  <c r="CN362" i="9"/>
  <c r="CO362" i="9" s="1"/>
  <c r="CM362" i="9"/>
  <c r="CF362" i="9"/>
  <c r="CG362" i="9" s="1"/>
  <c r="CE362" i="9"/>
  <c r="BX362" i="9"/>
  <c r="BY362" i="9" s="1"/>
  <c r="CA362" i="9" s="1"/>
  <c r="CC362" i="9" s="1"/>
  <c r="BW362" i="9"/>
  <c r="BP362" i="9"/>
  <c r="BQ362" i="9" s="1"/>
  <c r="BO362" i="9"/>
  <c r="BH362" i="9"/>
  <c r="BI362" i="9" s="1"/>
  <c r="BK362" i="9" s="1"/>
  <c r="BM362" i="9" s="1"/>
  <c r="BG362" i="9"/>
  <c r="AY362" i="9"/>
  <c r="BD362" i="9" s="1"/>
  <c r="AX362" i="9"/>
  <c r="BC362" i="9" s="1"/>
  <c r="AW362" i="9"/>
  <c r="BB362" i="9" s="1"/>
  <c r="AV362" i="9"/>
  <c r="BA362" i="9" s="1"/>
  <c r="AU362" i="9"/>
  <c r="AZ362" i="9" s="1"/>
  <c r="AS362" i="9"/>
  <c r="AR362" i="9"/>
  <c r="AQ362" i="9"/>
  <c r="AP362" i="9"/>
  <c r="AN362" i="9"/>
  <c r="AM362" i="9"/>
  <c r="DO361" i="9"/>
  <c r="DN361" i="9"/>
  <c r="DM361" i="9"/>
  <c r="DL361" i="9"/>
  <c r="DK361" i="9"/>
  <c r="DJ361" i="9"/>
  <c r="DI361" i="9"/>
  <c r="DD361" i="9"/>
  <c r="DC361" i="9"/>
  <c r="DB361" i="9"/>
  <c r="DA361" i="9"/>
  <c r="CZ361" i="9"/>
  <c r="CN361" i="9"/>
  <c r="CO361" i="9" s="1"/>
  <c r="CM361" i="9"/>
  <c r="CF361" i="9"/>
  <c r="CG361" i="9" s="1"/>
  <c r="CE361" i="9"/>
  <c r="BX361" i="9"/>
  <c r="BY361" i="9" s="1"/>
  <c r="BW361" i="9"/>
  <c r="BP361" i="9"/>
  <c r="BQ361" i="9" s="1"/>
  <c r="BO361" i="9"/>
  <c r="BH361" i="9"/>
  <c r="BI361" i="9" s="1"/>
  <c r="BG361" i="9"/>
  <c r="AY361" i="9"/>
  <c r="BD361" i="9" s="1"/>
  <c r="AX361" i="9"/>
  <c r="BC361" i="9" s="1"/>
  <c r="AW361" i="9"/>
  <c r="BB361" i="9" s="1"/>
  <c r="AV361" i="9"/>
  <c r="BA361" i="9" s="1"/>
  <c r="AU361" i="9"/>
  <c r="AZ361" i="9" s="1"/>
  <c r="AS361" i="9"/>
  <c r="AR361" i="9"/>
  <c r="AQ361" i="9"/>
  <c r="AP361" i="9"/>
  <c r="AN361" i="9"/>
  <c r="AM361" i="9"/>
  <c r="DO360" i="9"/>
  <c r="DN360" i="9"/>
  <c r="DM360" i="9"/>
  <c r="DL360" i="9"/>
  <c r="DK360" i="9"/>
  <c r="DJ360" i="9"/>
  <c r="DI360" i="9"/>
  <c r="DD360" i="9"/>
  <c r="DC360" i="9"/>
  <c r="DB360" i="9"/>
  <c r="DA360" i="9"/>
  <c r="CZ360" i="9"/>
  <c r="CN360" i="9"/>
  <c r="CO360" i="9" s="1"/>
  <c r="CP360" i="9" s="1"/>
  <c r="CM360" i="9"/>
  <c r="CF360" i="9"/>
  <c r="CG360" i="9" s="1"/>
  <c r="CH360" i="9" s="1"/>
  <c r="CE360" i="9"/>
  <c r="BX360" i="9"/>
  <c r="BY360" i="9" s="1"/>
  <c r="BZ360" i="9" s="1"/>
  <c r="BW360" i="9"/>
  <c r="BP360" i="9"/>
  <c r="BQ360" i="9" s="1"/>
  <c r="BR360" i="9" s="1"/>
  <c r="BO360" i="9"/>
  <c r="BH360" i="9"/>
  <c r="BI360" i="9" s="1"/>
  <c r="BJ360" i="9" s="1"/>
  <c r="BG360" i="9"/>
  <c r="AY360" i="9"/>
  <c r="BD360" i="9" s="1"/>
  <c r="AX360" i="9"/>
  <c r="BC360" i="9" s="1"/>
  <c r="AW360" i="9"/>
  <c r="BB360" i="9" s="1"/>
  <c r="AV360" i="9"/>
  <c r="BA360" i="9" s="1"/>
  <c r="AU360" i="9"/>
  <c r="AZ360" i="9" s="1"/>
  <c r="AS360" i="9"/>
  <c r="AR360" i="9"/>
  <c r="AQ360" i="9"/>
  <c r="AP360" i="9"/>
  <c r="AN360" i="9"/>
  <c r="AM360" i="9"/>
  <c r="DO359" i="9"/>
  <c r="DN359" i="9"/>
  <c r="DM359" i="9"/>
  <c r="DL359" i="9"/>
  <c r="DK359" i="9"/>
  <c r="DJ359" i="9"/>
  <c r="DI359" i="9"/>
  <c r="DD359" i="9"/>
  <c r="DC359" i="9"/>
  <c r="DB359" i="9"/>
  <c r="DA359" i="9"/>
  <c r="CZ359" i="9"/>
  <c r="CN359" i="9"/>
  <c r="CO359" i="9" s="1"/>
  <c r="CM359" i="9"/>
  <c r="CF359" i="9"/>
  <c r="CG359" i="9" s="1"/>
  <c r="CE359" i="9"/>
  <c r="BX359" i="9"/>
  <c r="BY359" i="9" s="1"/>
  <c r="BW359" i="9"/>
  <c r="BP359" i="9"/>
  <c r="BQ359" i="9" s="1"/>
  <c r="BO359" i="9"/>
  <c r="BH359" i="9"/>
  <c r="BI359" i="9" s="1"/>
  <c r="BG359" i="9"/>
  <c r="AY359" i="9"/>
  <c r="BD359" i="9" s="1"/>
  <c r="AX359" i="9"/>
  <c r="BC359" i="9" s="1"/>
  <c r="AW359" i="9"/>
  <c r="BB359" i="9" s="1"/>
  <c r="AV359" i="9"/>
  <c r="BA359" i="9" s="1"/>
  <c r="AU359" i="9"/>
  <c r="AZ359" i="9" s="1"/>
  <c r="AS359" i="9"/>
  <c r="AR359" i="9"/>
  <c r="AQ359" i="9"/>
  <c r="AP359" i="9"/>
  <c r="AN359" i="9"/>
  <c r="AM359" i="9"/>
  <c r="DO358" i="9"/>
  <c r="DN358" i="9"/>
  <c r="DM358" i="9"/>
  <c r="DL358" i="9"/>
  <c r="DK358" i="9"/>
  <c r="DJ358" i="9"/>
  <c r="DI358" i="9"/>
  <c r="DD358" i="9"/>
  <c r="DC358" i="9"/>
  <c r="DB358" i="9"/>
  <c r="DA358" i="9"/>
  <c r="CZ358" i="9"/>
  <c r="CN358" i="9"/>
  <c r="CO358" i="9" s="1"/>
  <c r="CP358" i="9" s="1"/>
  <c r="CM358" i="9"/>
  <c r="CF358" i="9"/>
  <c r="CG358" i="9" s="1"/>
  <c r="CH358" i="9" s="1"/>
  <c r="CE358" i="9"/>
  <c r="BX358" i="9"/>
  <c r="BY358" i="9" s="1"/>
  <c r="BZ358" i="9" s="1"/>
  <c r="BW358" i="9"/>
  <c r="BP358" i="9"/>
  <c r="BQ358" i="9" s="1"/>
  <c r="BR358" i="9" s="1"/>
  <c r="BO358" i="9"/>
  <c r="BH358" i="9"/>
  <c r="BI358" i="9" s="1"/>
  <c r="BJ358" i="9" s="1"/>
  <c r="BG358" i="9"/>
  <c r="AY358" i="9"/>
  <c r="BD358" i="9" s="1"/>
  <c r="AX358" i="9"/>
  <c r="BC358" i="9" s="1"/>
  <c r="AW358" i="9"/>
  <c r="BB358" i="9" s="1"/>
  <c r="AV358" i="9"/>
  <c r="BA358" i="9" s="1"/>
  <c r="AU358" i="9"/>
  <c r="AZ358" i="9" s="1"/>
  <c r="AS358" i="9"/>
  <c r="AR358" i="9"/>
  <c r="AQ358" i="9"/>
  <c r="AP358" i="9"/>
  <c r="AN358" i="9"/>
  <c r="AM358" i="9"/>
  <c r="DO357" i="9"/>
  <c r="DN357" i="9"/>
  <c r="DM357" i="9"/>
  <c r="DL357" i="9"/>
  <c r="DK357" i="9"/>
  <c r="DJ357" i="9"/>
  <c r="DI357" i="9"/>
  <c r="DD357" i="9"/>
  <c r="DC357" i="9"/>
  <c r="DB357" i="9"/>
  <c r="DA357" i="9"/>
  <c r="CZ357" i="9"/>
  <c r="CN357" i="9"/>
  <c r="CO357" i="9" s="1"/>
  <c r="CM357" i="9"/>
  <c r="CF357" i="9"/>
  <c r="CG357" i="9" s="1"/>
  <c r="CE357" i="9"/>
  <c r="BX357" i="9"/>
  <c r="BY357" i="9" s="1"/>
  <c r="BW357" i="9"/>
  <c r="BP357" i="9"/>
  <c r="BQ357" i="9" s="1"/>
  <c r="BO357" i="9"/>
  <c r="BH357" i="9"/>
  <c r="BI357" i="9" s="1"/>
  <c r="BG357" i="9"/>
  <c r="AY357" i="9"/>
  <c r="BD357" i="9" s="1"/>
  <c r="AX357" i="9"/>
  <c r="BC357" i="9" s="1"/>
  <c r="AW357" i="9"/>
  <c r="BB357" i="9" s="1"/>
  <c r="AV357" i="9"/>
  <c r="BA357" i="9" s="1"/>
  <c r="AU357" i="9"/>
  <c r="AZ357" i="9" s="1"/>
  <c r="AS357" i="9"/>
  <c r="AR357" i="9"/>
  <c r="AQ357" i="9"/>
  <c r="AP357" i="9"/>
  <c r="AN357" i="9"/>
  <c r="AM357" i="9"/>
  <c r="DO356" i="9"/>
  <c r="DN356" i="9"/>
  <c r="DM356" i="9"/>
  <c r="DL356" i="9"/>
  <c r="DK356" i="9"/>
  <c r="DJ356" i="9"/>
  <c r="DI356" i="9"/>
  <c r="DD356" i="9"/>
  <c r="DC356" i="9"/>
  <c r="DB356" i="9"/>
  <c r="DA356" i="9"/>
  <c r="CZ356" i="9"/>
  <c r="CN356" i="9"/>
  <c r="CO356" i="9" s="1"/>
  <c r="CP356" i="9" s="1"/>
  <c r="CM356" i="9"/>
  <c r="CF356" i="9"/>
  <c r="CG356" i="9" s="1"/>
  <c r="CH356" i="9" s="1"/>
  <c r="CE356" i="9"/>
  <c r="BX356" i="9"/>
  <c r="BY356" i="9" s="1"/>
  <c r="BZ356" i="9" s="1"/>
  <c r="BW356" i="9"/>
  <c r="BP356" i="9"/>
  <c r="BQ356" i="9" s="1"/>
  <c r="BR356" i="9" s="1"/>
  <c r="BO356" i="9"/>
  <c r="BH356" i="9"/>
  <c r="BI356" i="9" s="1"/>
  <c r="BJ356" i="9" s="1"/>
  <c r="BG356" i="9"/>
  <c r="AY356" i="9"/>
  <c r="BD356" i="9" s="1"/>
  <c r="AX356" i="9"/>
  <c r="BC356" i="9" s="1"/>
  <c r="AW356" i="9"/>
  <c r="BB356" i="9" s="1"/>
  <c r="AV356" i="9"/>
  <c r="BA356" i="9" s="1"/>
  <c r="AU356" i="9"/>
  <c r="AZ356" i="9" s="1"/>
  <c r="AS356" i="9"/>
  <c r="AR356" i="9"/>
  <c r="AQ356" i="9"/>
  <c r="AP356" i="9"/>
  <c r="AN356" i="9"/>
  <c r="AM356" i="9"/>
  <c r="DO355" i="9"/>
  <c r="DN355" i="9"/>
  <c r="DM355" i="9"/>
  <c r="DL355" i="9"/>
  <c r="DK355" i="9"/>
  <c r="DJ355" i="9"/>
  <c r="DI355" i="9"/>
  <c r="DD355" i="9"/>
  <c r="DC355" i="9"/>
  <c r="DB355" i="9"/>
  <c r="DA355" i="9"/>
  <c r="CZ355" i="9"/>
  <c r="CN355" i="9"/>
  <c r="CO355" i="9" s="1"/>
  <c r="CR355" i="9" s="1"/>
  <c r="CM355" i="9"/>
  <c r="CF355" i="9"/>
  <c r="CG355" i="9" s="1"/>
  <c r="CJ355" i="9" s="1"/>
  <c r="CE355" i="9"/>
  <c r="BX355" i="9"/>
  <c r="BY355" i="9" s="1"/>
  <c r="CB355" i="9" s="1"/>
  <c r="BW355" i="9"/>
  <c r="BP355" i="9"/>
  <c r="BQ355" i="9" s="1"/>
  <c r="BT355" i="9" s="1"/>
  <c r="BO355" i="9"/>
  <c r="BH355" i="9"/>
  <c r="BI355" i="9" s="1"/>
  <c r="BL355" i="9" s="1"/>
  <c r="BG355" i="9"/>
  <c r="AY355" i="9"/>
  <c r="BD355" i="9" s="1"/>
  <c r="AX355" i="9"/>
  <c r="BC355" i="9" s="1"/>
  <c r="AW355" i="9"/>
  <c r="BB355" i="9" s="1"/>
  <c r="AV355" i="9"/>
  <c r="BA355" i="9" s="1"/>
  <c r="AU355" i="9"/>
  <c r="AZ355" i="9" s="1"/>
  <c r="AS355" i="9"/>
  <c r="AR355" i="9"/>
  <c r="AQ355" i="9"/>
  <c r="AP355" i="9"/>
  <c r="AN355" i="9"/>
  <c r="AM355" i="9"/>
  <c r="DO354" i="9"/>
  <c r="DN354" i="9"/>
  <c r="DM354" i="9"/>
  <c r="DL354" i="9"/>
  <c r="DK354" i="9"/>
  <c r="DJ354" i="9"/>
  <c r="DI354" i="9"/>
  <c r="DD354" i="9"/>
  <c r="DC354" i="9"/>
  <c r="DB354" i="9"/>
  <c r="DA354" i="9"/>
  <c r="CZ354" i="9"/>
  <c r="CN354" i="9"/>
  <c r="CO354" i="9" s="1"/>
  <c r="CP354" i="9" s="1"/>
  <c r="CM354" i="9"/>
  <c r="CF354" i="9"/>
  <c r="CG354" i="9" s="1"/>
  <c r="CH354" i="9" s="1"/>
  <c r="CE354" i="9"/>
  <c r="BX354" i="9"/>
  <c r="BY354" i="9" s="1"/>
  <c r="BZ354" i="9" s="1"/>
  <c r="BW354" i="9"/>
  <c r="BP354" i="9"/>
  <c r="BQ354" i="9" s="1"/>
  <c r="BR354" i="9" s="1"/>
  <c r="BO354" i="9"/>
  <c r="BH354" i="9"/>
  <c r="BI354" i="9" s="1"/>
  <c r="BJ354" i="9" s="1"/>
  <c r="BG354" i="9"/>
  <c r="AY354" i="9"/>
  <c r="BD354" i="9" s="1"/>
  <c r="AX354" i="9"/>
  <c r="BC354" i="9" s="1"/>
  <c r="AW354" i="9"/>
  <c r="BB354" i="9" s="1"/>
  <c r="AV354" i="9"/>
  <c r="BA354" i="9" s="1"/>
  <c r="AU354" i="9"/>
  <c r="AZ354" i="9" s="1"/>
  <c r="AS354" i="9"/>
  <c r="AR354" i="9"/>
  <c r="AQ354" i="9"/>
  <c r="AP354" i="9"/>
  <c r="AN354" i="9"/>
  <c r="AM354" i="9"/>
  <c r="DO353" i="9"/>
  <c r="DN353" i="9"/>
  <c r="DM353" i="9"/>
  <c r="DL353" i="9"/>
  <c r="DK353" i="9"/>
  <c r="DJ353" i="9"/>
  <c r="DI353" i="9"/>
  <c r="DD353" i="9"/>
  <c r="DC353" i="9"/>
  <c r="DB353" i="9"/>
  <c r="DA353" i="9"/>
  <c r="CZ353" i="9"/>
  <c r="CN353" i="9"/>
  <c r="CO353" i="9" s="1"/>
  <c r="CR353" i="9" s="1"/>
  <c r="CM353" i="9"/>
  <c r="CF353" i="9"/>
  <c r="CG353" i="9" s="1"/>
  <c r="CJ353" i="9" s="1"/>
  <c r="CE353" i="9"/>
  <c r="BX353" i="9"/>
  <c r="BY353" i="9" s="1"/>
  <c r="CB353" i="9" s="1"/>
  <c r="BW353" i="9"/>
  <c r="BP353" i="9"/>
  <c r="BQ353" i="9" s="1"/>
  <c r="BT353" i="9" s="1"/>
  <c r="BO353" i="9"/>
  <c r="BH353" i="9"/>
  <c r="BI353" i="9" s="1"/>
  <c r="BL353" i="9" s="1"/>
  <c r="BG353" i="9"/>
  <c r="AY353" i="9"/>
  <c r="BD353" i="9" s="1"/>
  <c r="AX353" i="9"/>
  <c r="BC353" i="9" s="1"/>
  <c r="AW353" i="9"/>
  <c r="BB353" i="9" s="1"/>
  <c r="AV353" i="9"/>
  <c r="BA353" i="9" s="1"/>
  <c r="AU353" i="9"/>
  <c r="AZ353" i="9" s="1"/>
  <c r="AS353" i="9"/>
  <c r="AR353" i="9"/>
  <c r="AQ353" i="9"/>
  <c r="AP353" i="9"/>
  <c r="AN353" i="9"/>
  <c r="AM353" i="9"/>
  <c r="DO352" i="9"/>
  <c r="DN352" i="9"/>
  <c r="DM352" i="9"/>
  <c r="DL352" i="9"/>
  <c r="DK352" i="9"/>
  <c r="DJ352" i="9"/>
  <c r="DI352" i="9"/>
  <c r="DD352" i="9"/>
  <c r="DC352" i="9"/>
  <c r="DB352" i="9"/>
  <c r="DA352" i="9"/>
  <c r="CZ352" i="9"/>
  <c r="CN352" i="9"/>
  <c r="CO352" i="9" s="1"/>
  <c r="CP352" i="9" s="1"/>
  <c r="CM352" i="9"/>
  <c r="CF352" i="9"/>
  <c r="CG352" i="9" s="1"/>
  <c r="CH352" i="9" s="1"/>
  <c r="CE352" i="9"/>
  <c r="BX352" i="9"/>
  <c r="BY352" i="9" s="1"/>
  <c r="BZ352" i="9" s="1"/>
  <c r="BW352" i="9"/>
  <c r="BP352" i="9"/>
  <c r="BQ352" i="9" s="1"/>
  <c r="BR352" i="9" s="1"/>
  <c r="BO352" i="9"/>
  <c r="BH352" i="9"/>
  <c r="BI352" i="9" s="1"/>
  <c r="BJ352" i="9" s="1"/>
  <c r="BG352" i="9"/>
  <c r="AY352" i="9"/>
  <c r="BD352" i="9" s="1"/>
  <c r="AX352" i="9"/>
  <c r="BC352" i="9" s="1"/>
  <c r="AW352" i="9"/>
  <c r="BB352" i="9" s="1"/>
  <c r="AV352" i="9"/>
  <c r="BA352" i="9" s="1"/>
  <c r="AU352" i="9"/>
  <c r="AZ352" i="9" s="1"/>
  <c r="AS352" i="9"/>
  <c r="AR352" i="9"/>
  <c r="AQ352" i="9"/>
  <c r="AP352" i="9"/>
  <c r="AN352" i="9"/>
  <c r="AM352" i="9"/>
  <c r="DO351" i="9"/>
  <c r="DN351" i="9"/>
  <c r="DM351" i="9"/>
  <c r="DL351" i="9"/>
  <c r="DK351" i="9"/>
  <c r="DJ351" i="9"/>
  <c r="DI351" i="9"/>
  <c r="DD351" i="9"/>
  <c r="DC351" i="9"/>
  <c r="DB351" i="9"/>
  <c r="DA351" i="9"/>
  <c r="CZ351" i="9"/>
  <c r="CN351" i="9"/>
  <c r="CO351" i="9" s="1"/>
  <c r="CM351" i="9"/>
  <c r="CF351" i="9"/>
  <c r="CG351" i="9" s="1"/>
  <c r="CE351" i="9"/>
  <c r="BX351" i="9"/>
  <c r="BY351" i="9" s="1"/>
  <c r="BW351" i="9"/>
  <c r="BP351" i="9"/>
  <c r="BQ351" i="9" s="1"/>
  <c r="BO351" i="9"/>
  <c r="BH351" i="9"/>
  <c r="BI351" i="9" s="1"/>
  <c r="BG351" i="9"/>
  <c r="AY351" i="9"/>
  <c r="BD351" i="9" s="1"/>
  <c r="AX351" i="9"/>
  <c r="BC351" i="9" s="1"/>
  <c r="AW351" i="9"/>
  <c r="BB351" i="9" s="1"/>
  <c r="AV351" i="9"/>
  <c r="BA351" i="9" s="1"/>
  <c r="AU351" i="9"/>
  <c r="AZ351" i="9" s="1"/>
  <c r="AS351" i="9"/>
  <c r="AR351" i="9"/>
  <c r="AQ351" i="9"/>
  <c r="AP351" i="9"/>
  <c r="AN351" i="9"/>
  <c r="AM351" i="9"/>
  <c r="DO350" i="9"/>
  <c r="DN350" i="9"/>
  <c r="DM350" i="9"/>
  <c r="DL350" i="9"/>
  <c r="DK350" i="9"/>
  <c r="DJ350" i="9"/>
  <c r="DI350" i="9"/>
  <c r="DD350" i="9"/>
  <c r="DC350" i="9"/>
  <c r="DB350" i="9"/>
  <c r="DA350" i="9"/>
  <c r="CZ350" i="9"/>
  <c r="CN350" i="9"/>
  <c r="CO350" i="9" s="1"/>
  <c r="CP350" i="9" s="1"/>
  <c r="CM350" i="9"/>
  <c r="CF350" i="9"/>
  <c r="CG350" i="9" s="1"/>
  <c r="CH350" i="9" s="1"/>
  <c r="CE350" i="9"/>
  <c r="BX350" i="9"/>
  <c r="BY350" i="9" s="1"/>
  <c r="BZ350" i="9" s="1"/>
  <c r="BW350" i="9"/>
  <c r="BP350" i="9"/>
  <c r="BQ350" i="9" s="1"/>
  <c r="BR350" i="9" s="1"/>
  <c r="BO350" i="9"/>
  <c r="BH350" i="9"/>
  <c r="BI350" i="9" s="1"/>
  <c r="BJ350" i="9" s="1"/>
  <c r="BG350" i="9"/>
  <c r="AY350" i="9"/>
  <c r="BD350" i="9" s="1"/>
  <c r="AX350" i="9"/>
  <c r="BC350" i="9" s="1"/>
  <c r="AW350" i="9"/>
  <c r="BB350" i="9" s="1"/>
  <c r="AV350" i="9"/>
  <c r="BA350" i="9" s="1"/>
  <c r="AU350" i="9"/>
  <c r="AZ350" i="9" s="1"/>
  <c r="AS350" i="9"/>
  <c r="AR350" i="9"/>
  <c r="AQ350" i="9"/>
  <c r="AP350" i="9"/>
  <c r="AN350" i="9"/>
  <c r="AM350" i="9"/>
  <c r="DO349" i="9"/>
  <c r="DN349" i="9"/>
  <c r="DM349" i="9"/>
  <c r="DL349" i="9"/>
  <c r="DK349" i="9"/>
  <c r="DJ349" i="9"/>
  <c r="DI349" i="9"/>
  <c r="DD349" i="9"/>
  <c r="DC349" i="9"/>
  <c r="DB349" i="9"/>
  <c r="DA349" i="9"/>
  <c r="CZ349" i="9"/>
  <c r="CN349" i="9"/>
  <c r="CO349" i="9" s="1"/>
  <c r="CM349" i="9"/>
  <c r="CF349" i="9"/>
  <c r="CG349" i="9" s="1"/>
  <c r="CE349" i="9"/>
  <c r="BX349" i="9"/>
  <c r="BY349" i="9" s="1"/>
  <c r="BW349" i="9"/>
  <c r="BP349" i="9"/>
  <c r="BQ349" i="9" s="1"/>
  <c r="BO349" i="9"/>
  <c r="BH349" i="9"/>
  <c r="BI349" i="9" s="1"/>
  <c r="BG349" i="9"/>
  <c r="AY349" i="9"/>
  <c r="BD349" i="9" s="1"/>
  <c r="AX349" i="9"/>
  <c r="BC349" i="9" s="1"/>
  <c r="AW349" i="9"/>
  <c r="BB349" i="9" s="1"/>
  <c r="AV349" i="9"/>
  <c r="BA349" i="9" s="1"/>
  <c r="AU349" i="9"/>
  <c r="AZ349" i="9" s="1"/>
  <c r="AS349" i="9"/>
  <c r="AR349" i="9"/>
  <c r="AQ349" i="9"/>
  <c r="AP349" i="9"/>
  <c r="AN349" i="9"/>
  <c r="AM349" i="9"/>
  <c r="DO348" i="9"/>
  <c r="DN348" i="9"/>
  <c r="DM348" i="9"/>
  <c r="DL348" i="9"/>
  <c r="DK348" i="9"/>
  <c r="DJ348" i="9"/>
  <c r="DI348" i="9"/>
  <c r="DD348" i="9"/>
  <c r="DC348" i="9"/>
  <c r="DB348" i="9"/>
  <c r="DA348" i="9"/>
  <c r="CZ348" i="9"/>
  <c r="CN348" i="9"/>
  <c r="CO348" i="9" s="1"/>
  <c r="CP348" i="9" s="1"/>
  <c r="CM348" i="9"/>
  <c r="CF348" i="9"/>
  <c r="CG348" i="9" s="1"/>
  <c r="CH348" i="9" s="1"/>
  <c r="CE348" i="9"/>
  <c r="BX348" i="9"/>
  <c r="BY348" i="9" s="1"/>
  <c r="BZ348" i="9" s="1"/>
  <c r="BW348" i="9"/>
  <c r="BP348" i="9"/>
  <c r="BQ348" i="9" s="1"/>
  <c r="BR348" i="9" s="1"/>
  <c r="BO348" i="9"/>
  <c r="BH348" i="9"/>
  <c r="BI348" i="9" s="1"/>
  <c r="BJ348" i="9" s="1"/>
  <c r="BG348" i="9"/>
  <c r="AY348" i="9"/>
  <c r="BD348" i="9" s="1"/>
  <c r="AX348" i="9"/>
  <c r="BC348" i="9" s="1"/>
  <c r="AW348" i="9"/>
  <c r="BB348" i="9" s="1"/>
  <c r="AV348" i="9"/>
  <c r="BA348" i="9" s="1"/>
  <c r="AU348" i="9"/>
  <c r="AZ348" i="9" s="1"/>
  <c r="AS348" i="9"/>
  <c r="AR348" i="9"/>
  <c r="AQ348" i="9"/>
  <c r="AP348" i="9"/>
  <c r="AN348" i="9"/>
  <c r="AM348" i="9"/>
  <c r="DO347" i="9"/>
  <c r="DN347" i="9"/>
  <c r="DM347" i="9"/>
  <c r="DL347" i="9"/>
  <c r="DK347" i="9"/>
  <c r="DJ347" i="9"/>
  <c r="DI347" i="9"/>
  <c r="DD347" i="9"/>
  <c r="DC347" i="9"/>
  <c r="DB347" i="9"/>
  <c r="DA347" i="9"/>
  <c r="CZ347" i="9"/>
  <c r="CN347" i="9"/>
  <c r="CO347" i="9" s="1"/>
  <c r="CR347" i="9" s="1"/>
  <c r="CM347" i="9"/>
  <c r="CF347" i="9"/>
  <c r="CG347" i="9" s="1"/>
  <c r="CJ347" i="9" s="1"/>
  <c r="CE347" i="9"/>
  <c r="BX347" i="9"/>
  <c r="BY347" i="9" s="1"/>
  <c r="CB347" i="9" s="1"/>
  <c r="BW347" i="9"/>
  <c r="BP347" i="9"/>
  <c r="BQ347" i="9" s="1"/>
  <c r="BT347" i="9" s="1"/>
  <c r="BO347" i="9"/>
  <c r="BH347" i="9"/>
  <c r="BI347" i="9" s="1"/>
  <c r="BL347" i="9" s="1"/>
  <c r="BG347" i="9"/>
  <c r="AY347" i="9"/>
  <c r="BD347" i="9" s="1"/>
  <c r="AX347" i="9"/>
  <c r="BC347" i="9" s="1"/>
  <c r="AW347" i="9"/>
  <c r="BB347" i="9" s="1"/>
  <c r="AV347" i="9"/>
  <c r="BA347" i="9" s="1"/>
  <c r="AU347" i="9"/>
  <c r="AZ347" i="9" s="1"/>
  <c r="AS347" i="9"/>
  <c r="AR347" i="9"/>
  <c r="AQ347" i="9"/>
  <c r="AP347" i="9"/>
  <c r="AN347" i="9"/>
  <c r="AM347" i="9"/>
  <c r="DO346" i="9"/>
  <c r="DN346" i="9"/>
  <c r="DM346" i="9"/>
  <c r="DL346" i="9"/>
  <c r="DK346" i="9"/>
  <c r="DJ346" i="9"/>
  <c r="DI346" i="9"/>
  <c r="DD346" i="9"/>
  <c r="DC346" i="9"/>
  <c r="DB346" i="9"/>
  <c r="DA346" i="9"/>
  <c r="CZ346" i="9"/>
  <c r="CN346" i="9"/>
  <c r="CO346" i="9" s="1"/>
  <c r="CP346" i="9" s="1"/>
  <c r="CM346" i="9"/>
  <c r="CF346" i="9"/>
  <c r="CG346" i="9" s="1"/>
  <c r="CH346" i="9" s="1"/>
  <c r="CE346" i="9"/>
  <c r="BX346" i="9"/>
  <c r="BY346" i="9" s="1"/>
  <c r="BZ346" i="9" s="1"/>
  <c r="BW346" i="9"/>
  <c r="BP346" i="9"/>
  <c r="BQ346" i="9" s="1"/>
  <c r="BR346" i="9" s="1"/>
  <c r="BO346" i="9"/>
  <c r="BH346" i="9"/>
  <c r="BI346" i="9" s="1"/>
  <c r="BJ346" i="9" s="1"/>
  <c r="BG346" i="9"/>
  <c r="AY346" i="9"/>
  <c r="BD346" i="9" s="1"/>
  <c r="AX346" i="9"/>
  <c r="BC346" i="9" s="1"/>
  <c r="AW346" i="9"/>
  <c r="BB346" i="9" s="1"/>
  <c r="AV346" i="9"/>
  <c r="BA346" i="9" s="1"/>
  <c r="AU346" i="9"/>
  <c r="AZ346" i="9" s="1"/>
  <c r="AS346" i="9"/>
  <c r="AR346" i="9"/>
  <c r="AQ346" i="9"/>
  <c r="AP346" i="9"/>
  <c r="AN346" i="9"/>
  <c r="AM346" i="9"/>
  <c r="DO345" i="9"/>
  <c r="DN345" i="9"/>
  <c r="DM345" i="9"/>
  <c r="DL345" i="9"/>
  <c r="DK345" i="9"/>
  <c r="DJ345" i="9"/>
  <c r="DI345" i="9"/>
  <c r="DD345" i="9"/>
  <c r="DC345" i="9"/>
  <c r="DB345" i="9"/>
  <c r="DA345" i="9"/>
  <c r="CZ345" i="9"/>
  <c r="CN345" i="9"/>
  <c r="CO345" i="9" s="1"/>
  <c r="CM345" i="9"/>
  <c r="CF345" i="9"/>
  <c r="CG345" i="9" s="1"/>
  <c r="CE345" i="9"/>
  <c r="BX345" i="9"/>
  <c r="BY345" i="9" s="1"/>
  <c r="BW345" i="9"/>
  <c r="BP345" i="9"/>
  <c r="BQ345" i="9" s="1"/>
  <c r="BO345" i="9"/>
  <c r="BH345" i="9"/>
  <c r="BI345" i="9" s="1"/>
  <c r="BG345" i="9"/>
  <c r="AY345" i="9"/>
  <c r="BD345" i="9" s="1"/>
  <c r="AX345" i="9"/>
  <c r="BC345" i="9" s="1"/>
  <c r="AW345" i="9"/>
  <c r="BB345" i="9" s="1"/>
  <c r="AV345" i="9"/>
  <c r="BA345" i="9" s="1"/>
  <c r="AU345" i="9"/>
  <c r="AZ345" i="9" s="1"/>
  <c r="AS345" i="9"/>
  <c r="AR345" i="9"/>
  <c r="AQ345" i="9"/>
  <c r="AP345" i="9"/>
  <c r="AN345" i="9"/>
  <c r="AM345" i="9"/>
  <c r="DO344" i="9"/>
  <c r="DN344" i="9"/>
  <c r="DM344" i="9"/>
  <c r="DL344" i="9"/>
  <c r="DK344" i="9"/>
  <c r="DJ344" i="9"/>
  <c r="DI344" i="9"/>
  <c r="DD344" i="9"/>
  <c r="DC344" i="9"/>
  <c r="DB344" i="9"/>
  <c r="DA344" i="9"/>
  <c r="CZ344" i="9"/>
  <c r="CN344" i="9"/>
  <c r="CO344" i="9" s="1"/>
  <c r="CP344" i="9" s="1"/>
  <c r="CM344" i="9"/>
  <c r="CF344" i="9"/>
  <c r="CG344" i="9" s="1"/>
  <c r="CH344" i="9" s="1"/>
  <c r="CE344" i="9"/>
  <c r="BX344" i="9"/>
  <c r="BY344" i="9" s="1"/>
  <c r="BZ344" i="9" s="1"/>
  <c r="BW344" i="9"/>
  <c r="BP344" i="9"/>
  <c r="BQ344" i="9" s="1"/>
  <c r="BR344" i="9" s="1"/>
  <c r="BO344" i="9"/>
  <c r="BH344" i="9"/>
  <c r="BI344" i="9" s="1"/>
  <c r="BJ344" i="9" s="1"/>
  <c r="BG344" i="9"/>
  <c r="AY344" i="9"/>
  <c r="BD344" i="9" s="1"/>
  <c r="AX344" i="9"/>
  <c r="BC344" i="9" s="1"/>
  <c r="AW344" i="9"/>
  <c r="BB344" i="9" s="1"/>
  <c r="AV344" i="9"/>
  <c r="BA344" i="9" s="1"/>
  <c r="AU344" i="9"/>
  <c r="AZ344" i="9" s="1"/>
  <c r="AS344" i="9"/>
  <c r="AR344" i="9"/>
  <c r="AQ344" i="9"/>
  <c r="AP344" i="9"/>
  <c r="AN344" i="9"/>
  <c r="AM344" i="9"/>
  <c r="DO343" i="9"/>
  <c r="DN343" i="9"/>
  <c r="DM343" i="9"/>
  <c r="DL343" i="9"/>
  <c r="DK343" i="9"/>
  <c r="DJ343" i="9"/>
  <c r="DI343" i="9"/>
  <c r="DD343" i="9"/>
  <c r="DC343" i="9"/>
  <c r="DB343" i="9"/>
  <c r="DA343" i="9"/>
  <c r="CZ343" i="9"/>
  <c r="CN343" i="9"/>
  <c r="CO343" i="9" s="1"/>
  <c r="CM343" i="9"/>
  <c r="CF343" i="9"/>
  <c r="CG343" i="9" s="1"/>
  <c r="CE343" i="9"/>
  <c r="BX343" i="9"/>
  <c r="BY343" i="9" s="1"/>
  <c r="BW343" i="9"/>
  <c r="BP343" i="9"/>
  <c r="BQ343" i="9" s="1"/>
  <c r="BO343" i="9"/>
  <c r="BH343" i="9"/>
  <c r="BI343" i="9" s="1"/>
  <c r="BG343" i="9"/>
  <c r="AY343" i="9"/>
  <c r="BD343" i="9" s="1"/>
  <c r="AX343" i="9"/>
  <c r="BC343" i="9" s="1"/>
  <c r="AW343" i="9"/>
  <c r="BB343" i="9" s="1"/>
  <c r="AV343" i="9"/>
  <c r="BA343" i="9" s="1"/>
  <c r="AU343" i="9"/>
  <c r="AZ343" i="9" s="1"/>
  <c r="AS343" i="9"/>
  <c r="AR343" i="9"/>
  <c r="AQ343" i="9"/>
  <c r="AP343" i="9"/>
  <c r="AN343" i="9"/>
  <c r="AM343" i="9"/>
  <c r="DO342" i="9"/>
  <c r="DN342" i="9"/>
  <c r="DM342" i="9"/>
  <c r="DL342" i="9"/>
  <c r="DK342" i="9"/>
  <c r="DJ342" i="9"/>
  <c r="DI342" i="9"/>
  <c r="DD342" i="9"/>
  <c r="DC342" i="9"/>
  <c r="DB342" i="9"/>
  <c r="DA342" i="9"/>
  <c r="CZ342" i="9"/>
  <c r="CN342" i="9"/>
  <c r="CO342" i="9" s="1"/>
  <c r="CP342" i="9" s="1"/>
  <c r="CM342" i="9"/>
  <c r="CF342" i="9"/>
  <c r="CG342" i="9" s="1"/>
  <c r="CH342" i="9" s="1"/>
  <c r="CE342" i="9"/>
  <c r="BX342" i="9"/>
  <c r="BY342" i="9" s="1"/>
  <c r="BZ342" i="9" s="1"/>
  <c r="BW342" i="9"/>
  <c r="BP342" i="9"/>
  <c r="BQ342" i="9" s="1"/>
  <c r="BR342" i="9" s="1"/>
  <c r="BO342" i="9"/>
  <c r="BH342" i="9"/>
  <c r="BI342" i="9" s="1"/>
  <c r="BJ342" i="9" s="1"/>
  <c r="BG342" i="9"/>
  <c r="AY342" i="9"/>
  <c r="BD342" i="9" s="1"/>
  <c r="AX342" i="9"/>
  <c r="BC342" i="9" s="1"/>
  <c r="AW342" i="9"/>
  <c r="BB342" i="9" s="1"/>
  <c r="AV342" i="9"/>
  <c r="BA342" i="9" s="1"/>
  <c r="AU342" i="9"/>
  <c r="AZ342" i="9" s="1"/>
  <c r="AS342" i="9"/>
  <c r="AR342" i="9"/>
  <c r="AQ342" i="9"/>
  <c r="AP342" i="9"/>
  <c r="AN342" i="9"/>
  <c r="AM342" i="9"/>
  <c r="DO341" i="9"/>
  <c r="DN341" i="9"/>
  <c r="DM341" i="9"/>
  <c r="DL341" i="9"/>
  <c r="DK341" i="9"/>
  <c r="DJ341" i="9"/>
  <c r="DI341" i="9"/>
  <c r="DD341" i="9"/>
  <c r="DC341" i="9"/>
  <c r="DB341" i="9"/>
  <c r="DA341" i="9"/>
  <c r="CZ341" i="9"/>
  <c r="CN341" i="9"/>
  <c r="CO341" i="9" s="1"/>
  <c r="CM341" i="9"/>
  <c r="CF341" i="9"/>
  <c r="CG341" i="9" s="1"/>
  <c r="CE341" i="9"/>
  <c r="BX341" i="9"/>
  <c r="BY341" i="9" s="1"/>
  <c r="BW341" i="9"/>
  <c r="BP341" i="9"/>
  <c r="BQ341" i="9" s="1"/>
  <c r="BO341" i="9"/>
  <c r="BH341" i="9"/>
  <c r="BI341" i="9" s="1"/>
  <c r="BG341" i="9"/>
  <c r="AY341" i="9"/>
  <c r="BD341" i="9" s="1"/>
  <c r="AX341" i="9"/>
  <c r="BC341" i="9" s="1"/>
  <c r="AW341" i="9"/>
  <c r="BB341" i="9" s="1"/>
  <c r="AV341" i="9"/>
  <c r="BA341" i="9" s="1"/>
  <c r="AU341" i="9"/>
  <c r="AZ341" i="9" s="1"/>
  <c r="AS341" i="9"/>
  <c r="AR341" i="9"/>
  <c r="AQ341" i="9"/>
  <c r="AP341" i="9"/>
  <c r="AN341" i="9"/>
  <c r="AM341" i="9"/>
  <c r="DO340" i="9"/>
  <c r="DN340" i="9"/>
  <c r="DM340" i="9"/>
  <c r="DL340" i="9"/>
  <c r="DK340" i="9"/>
  <c r="DJ340" i="9"/>
  <c r="DI340" i="9"/>
  <c r="DD340" i="9"/>
  <c r="DC340" i="9"/>
  <c r="DB340" i="9"/>
  <c r="DA340" i="9"/>
  <c r="CZ340" i="9"/>
  <c r="CN340" i="9"/>
  <c r="CO340" i="9" s="1"/>
  <c r="CP340" i="9" s="1"/>
  <c r="CM340" i="9"/>
  <c r="CF340" i="9"/>
  <c r="CG340" i="9" s="1"/>
  <c r="CH340" i="9" s="1"/>
  <c r="CE340" i="9"/>
  <c r="BX340" i="9"/>
  <c r="BY340" i="9" s="1"/>
  <c r="BZ340" i="9" s="1"/>
  <c r="BW340" i="9"/>
  <c r="BP340" i="9"/>
  <c r="BQ340" i="9" s="1"/>
  <c r="BR340" i="9" s="1"/>
  <c r="BO340" i="9"/>
  <c r="BH340" i="9"/>
  <c r="BI340" i="9" s="1"/>
  <c r="BJ340" i="9" s="1"/>
  <c r="BG340" i="9"/>
  <c r="AY340" i="9"/>
  <c r="BD340" i="9" s="1"/>
  <c r="AX340" i="9"/>
  <c r="BC340" i="9" s="1"/>
  <c r="AW340" i="9"/>
  <c r="BB340" i="9" s="1"/>
  <c r="AV340" i="9"/>
  <c r="BA340" i="9" s="1"/>
  <c r="AU340" i="9"/>
  <c r="AZ340" i="9" s="1"/>
  <c r="AS340" i="9"/>
  <c r="AR340" i="9"/>
  <c r="AQ340" i="9"/>
  <c r="AP340" i="9"/>
  <c r="AN340" i="9"/>
  <c r="AM340" i="9"/>
  <c r="DO339" i="9"/>
  <c r="DN339" i="9"/>
  <c r="DM339" i="9"/>
  <c r="DL339" i="9"/>
  <c r="DK339" i="9"/>
  <c r="DJ339" i="9"/>
  <c r="DI339" i="9"/>
  <c r="DD339" i="9"/>
  <c r="DC339" i="9"/>
  <c r="DB339" i="9"/>
  <c r="DA339" i="9"/>
  <c r="CZ339" i="9"/>
  <c r="CN339" i="9"/>
  <c r="CO339" i="9" s="1"/>
  <c r="CR339" i="9" s="1"/>
  <c r="CM339" i="9"/>
  <c r="CF339" i="9"/>
  <c r="CG339" i="9" s="1"/>
  <c r="CJ339" i="9" s="1"/>
  <c r="CE339" i="9"/>
  <c r="BX339" i="9"/>
  <c r="BY339" i="9" s="1"/>
  <c r="CB339" i="9" s="1"/>
  <c r="BW339" i="9"/>
  <c r="BP339" i="9"/>
  <c r="BQ339" i="9" s="1"/>
  <c r="BT339" i="9" s="1"/>
  <c r="BO339" i="9"/>
  <c r="BH339" i="9"/>
  <c r="BI339" i="9" s="1"/>
  <c r="BL339" i="9" s="1"/>
  <c r="BG339" i="9"/>
  <c r="AY339" i="9"/>
  <c r="BD339" i="9" s="1"/>
  <c r="AX339" i="9"/>
  <c r="BC339" i="9" s="1"/>
  <c r="AW339" i="9"/>
  <c r="BB339" i="9" s="1"/>
  <c r="AV339" i="9"/>
  <c r="BA339" i="9" s="1"/>
  <c r="AU339" i="9"/>
  <c r="AZ339" i="9" s="1"/>
  <c r="AS339" i="9"/>
  <c r="AR339" i="9"/>
  <c r="AQ339" i="9"/>
  <c r="AP339" i="9"/>
  <c r="AN339" i="9"/>
  <c r="AM339" i="9"/>
  <c r="DO338" i="9"/>
  <c r="DN338" i="9"/>
  <c r="DM338" i="9"/>
  <c r="DL338" i="9"/>
  <c r="DK338" i="9"/>
  <c r="DJ338" i="9"/>
  <c r="DI338" i="9"/>
  <c r="DD338" i="9"/>
  <c r="DC338" i="9"/>
  <c r="DB338" i="9"/>
  <c r="DA338" i="9"/>
  <c r="CZ338" i="9"/>
  <c r="CN338" i="9"/>
  <c r="CO338" i="9" s="1"/>
  <c r="CP338" i="9" s="1"/>
  <c r="CM338" i="9"/>
  <c r="CF338" i="9"/>
  <c r="CG338" i="9" s="1"/>
  <c r="CH338" i="9" s="1"/>
  <c r="CE338" i="9"/>
  <c r="BX338" i="9"/>
  <c r="BY338" i="9" s="1"/>
  <c r="BZ338" i="9" s="1"/>
  <c r="BW338" i="9"/>
  <c r="BP338" i="9"/>
  <c r="BQ338" i="9" s="1"/>
  <c r="BR338" i="9" s="1"/>
  <c r="BO338" i="9"/>
  <c r="BH338" i="9"/>
  <c r="BI338" i="9" s="1"/>
  <c r="BJ338" i="9" s="1"/>
  <c r="BG338" i="9"/>
  <c r="AY338" i="9"/>
  <c r="BD338" i="9" s="1"/>
  <c r="AX338" i="9"/>
  <c r="BC338" i="9" s="1"/>
  <c r="AW338" i="9"/>
  <c r="BB338" i="9" s="1"/>
  <c r="AV338" i="9"/>
  <c r="BA338" i="9" s="1"/>
  <c r="AU338" i="9"/>
  <c r="AZ338" i="9" s="1"/>
  <c r="AS338" i="9"/>
  <c r="AR338" i="9"/>
  <c r="AQ338" i="9"/>
  <c r="AP338" i="9"/>
  <c r="AN338" i="9"/>
  <c r="AM338" i="9"/>
  <c r="DO337" i="9"/>
  <c r="DN337" i="9"/>
  <c r="DM337" i="9"/>
  <c r="DL337" i="9"/>
  <c r="DK337" i="9"/>
  <c r="DJ337" i="9"/>
  <c r="DI337" i="9"/>
  <c r="DD337" i="9"/>
  <c r="DC337" i="9"/>
  <c r="DB337" i="9"/>
  <c r="DA337" i="9"/>
  <c r="CZ337" i="9"/>
  <c r="CN337" i="9"/>
  <c r="CO337" i="9" s="1"/>
  <c r="CM337" i="9"/>
  <c r="CF337" i="9"/>
  <c r="CG337" i="9" s="1"/>
  <c r="CE337" i="9"/>
  <c r="BX337" i="9"/>
  <c r="BY337" i="9" s="1"/>
  <c r="BW337" i="9"/>
  <c r="BP337" i="9"/>
  <c r="BQ337" i="9" s="1"/>
  <c r="BO337" i="9"/>
  <c r="BH337" i="9"/>
  <c r="BI337" i="9" s="1"/>
  <c r="BG337" i="9"/>
  <c r="AY337" i="9"/>
  <c r="BD337" i="9" s="1"/>
  <c r="AX337" i="9"/>
  <c r="BC337" i="9" s="1"/>
  <c r="AW337" i="9"/>
  <c r="BB337" i="9" s="1"/>
  <c r="AV337" i="9"/>
  <c r="BA337" i="9" s="1"/>
  <c r="AU337" i="9"/>
  <c r="AZ337" i="9" s="1"/>
  <c r="AS337" i="9"/>
  <c r="AR337" i="9"/>
  <c r="AQ337" i="9"/>
  <c r="AP337" i="9"/>
  <c r="AN337" i="9"/>
  <c r="AM337" i="9"/>
  <c r="DO336" i="9"/>
  <c r="DN336" i="9"/>
  <c r="DM336" i="9"/>
  <c r="DL336" i="9"/>
  <c r="DK336" i="9"/>
  <c r="DJ336" i="9"/>
  <c r="DI336" i="9"/>
  <c r="DD336" i="9"/>
  <c r="DC336" i="9"/>
  <c r="DB336" i="9"/>
  <c r="DA336" i="9"/>
  <c r="CZ336" i="9"/>
  <c r="CN336" i="9"/>
  <c r="CO336" i="9" s="1"/>
  <c r="CP336" i="9" s="1"/>
  <c r="CM336" i="9"/>
  <c r="CF336" i="9"/>
  <c r="CG336" i="9" s="1"/>
  <c r="CH336" i="9" s="1"/>
  <c r="CE336" i="9"/>
  <c r="BX336" i="9"/>
  <c r="BY336" i="9" s="1"/>
  <c r="BZ336" i="9" s="1"/>
  <c r="BW336" i="9"/>
  <c r="BP336" i="9"/>
  <c r="BQ336" i="9" s="1"/>
  <c r="BR336" i="9" s="1"/>
  <c r="BO336" i="9"/>
  <c r="BH336" i="9"/>
  <c r="BI336" i="9" s="1"/>
  <c r="BJ336" i="9" s="1"/>
  <c r="BG336" i="9"/>
  <c r="AY336" i="9"/>
  <c r="BD336" i="9" s="1"/>
  <c r="AX336" i="9"/>
  <c r="BC336" i="9" s="1"/>
  <c r="AW336" i="9"/>
  <c r="BB336" i="9" s="1"/>
  <c r="AV336" i="9"/>
  <c r="BA336" i="9" s="1"/>
  <c r="AU336" i="9"/>
  <c r="AZ336" i="9" s="1"/>
  <c r="AS336" i="9"/>
  <c r="AR336" i="9"/>
  <c r="AQ336" i="9"/>
  <c r="AP336" i="9"/>
  <c r="AN336" i="9"/>
  <c r="AM336" i="9"/>
  <c r="DO335" i="9"/>
  <c r="DN335" i="9"/>
  <c r="DM335" i="9"/>
  <c r="DL335" i="9"/>
  <c r="DK335" i="9"/>
  <c r="DJ335" i="9"/>
  <c r="DI335" i="9"/>
  <c r="DD335" i="9"/>
  <c r="DC335" i="9"/>
  <c r="DB335" i="9"/>
  <c r="DA335" i="9"/>
  <c r="CZ335" i="9"/>
  <c r="CN335" i="9"/>
  <c r="CO335" i="9" s="1"/>
  <c r="CM335" i="9"/>
  <c r="CF335" i="9"/>
  <c r="CG335" i="9" s="1"/>
  <c r="CE335" i="9"/>
  <c r="BX335" i="9"/>
  <c r="BY335" i="9" s="1"/>
  <c r="BW335" i="9"/>
  <c r="BP335" i="9"/>
  <c r="BQ335" i="9" s="1"/>
  <c r="BO335" i="9"/>
  <c r="BH335" i="9"/>
  <c r="BI335" i="9" s="1"/>
  <c r="BG335" i="9"/>
  <c r="AY335" i="9"/>
  <c r="BD335" i="9" s="1"/>
  <c r="AX335" i="9"/>
  <c r="BC335" i="9" s="1"/>
  <c r="AW335" i="9"/>
  <c r="BB335" i="9" s="1"/>
  <c r="AV335" i="9"/>
  <c r="BA335" i="9" s="1"/>
  <c r="AU335" i="9"/>
  <c r="AZ335" i="9" s="1"/>
  <c r="AS335" i="9"/>
  <c r="AR335" i="9"/>
  <c r="AQ335" i="9"/>
  <c r="AP335" i="9"/>
  <c r="AN335" i="9"/>
  <c r="AM335" i="9"/>
  <c r="DO334" i="9"/>
  <c r="DN334" i="9"/>
  <c r="DM334" i="9"/>
  <c r="DL334" i="9"/>
  <c r="DK334" i="9"/>
  <c r="DJ334" i="9"/>
  <c r="DI334" i="9"/>
  <c r="DD334" i="9"/>
  <c r="DC334" i="9"/>
  <c r="DB334" i="9"/>
  <c r="DA334" i="9"/>
  <c r="CZ334" i="9"/>
  <c r="CN334" i="9"/>
  <c r="CO334" i="9" s="1"/>
  <c r="CP334" i="9" s="1"/>
  <c r="CM334" i="9"/>
  <c r="CF334" i="9"/>
  <c r="CG334" i="9" s="1"/>
  <c r="CH334" i="9" s="1"/>
  <c r="CE334" i="9"/>
  <c r="BX334" i="9"/>
  <c r="BY334" i="9" s="1"/>
  <c r="BZ334" i="9" s="1"/>
  <c r="BW334" i="9"/>
  <c r="BP334" i="9"/>
  <c r="BQ334" i="9" s="1"/>
  <c r="BR334" i="9" s="1"/>
  <c r="BO334" i="9"/>
  <c r="BH334" i="9"/>
  <c r="BI334" i="9" s="1"/>
  <c r="BJ334" i="9" s="1"/>
  <c r="BG334" i="9"/>
  <c r="AY334" i="9"/>
  <c r="BD334" i="9" s="1"/>
  <c r="AX334" i="9"/>
  <c r="BC334" i="9" s="1"/>
  <c r="AW334" i="9"/>
  <c r="BB334" i="9" s="1"/>
  <c r="AV334" i="9"/>
  <c r="BA334" i="9" s="1"/>
  <c r="AU334" i="9"/>
  <c r="AZ334" i="9" s="1"/>
  <c r="AS334" i="9"/>
  <c r="AR334" i="9"/>
  <c r="AQ334" i="9"/>
  <c r="AP334" i="9"/>
  <c r="AN334" i="9"/>
  <c r="AM334" i="9"/>
  <c r="DO333" i="9"/>
  <c r="DN333" i="9"/>
  <c r="DM333" i="9"/>
  <c r="DL333" i="9"/>
  <c r="DK333" i="9"/>
  <c r="DJ333" i="9"/>
  <c r="DI333" i="9"/>
  <c r="DD333" i="9"/>
  <c r="DC333" i="9"/>
  <c r="DB333" i="9"/>
  <c r="DA333" i="9"/>
  <c r="CZ333" i="9"/>
  <c r="CN333" i="9"/>
  <c r="CO333" i="9" s="1"/>
  <c r="CR333" i="9" s="1"/>
  <c r="CM333" i="9"/>
  <c r="CF333" i="9"/>
  <c r="CG333" i="9" s="1"/>
  <c r="CJ333" i="9" s="1"/>
  <c r="CE333" i="9"/>
  <c r="BX333" i="9"/>
  <c r="BY333" i="9" s="1"/>
  <c r="CB333" i="9" s="1"/>
  <c r="BW333" i="9"/>
  <c r="BP333" i="9"/>
  <c r="BQ333" i="9" s="1"/>
  <c r="BT333" i="9" s="1"/>
  <c r="BO333" i="9"/>
  <c r="BH333" i="9"/>
  <c r="BI333" i="9" s="1"/>
  <c r="BL333" i="9" s="1"/>
  <c r="BG333" i="9"/>
  <c r="AY333" i="9"/>
  <c r="BD333" i="9" s="1"/>
  <c r="AX333" i="9"/>
  <c r="BC333" i="9" s="1"/>
  <c r="AW333" i="9"/>
  <c r="BB333" i="9" s="1"/>
  <c r="AV333" i="9"/>
  <c r="BA333" i="9" s="1"/>
  <c r="AU333" i="9"/>
  <c r="AZ333" i="9" s="1"/>
  <c r="AS333" i="9"/>
  <c r="AR333" i="9"/>
  <c r="AQ333" i="9"/>
  <c r="AP333" i="9"/>
  <c r="AN333" i="9"/>
  <c r="AM333" i="9"/>
  <c r="DO332" i="9"/>
  <c r="DN332" i="9"/>
  <c r="DM332" i="9"/>
  <c r="DL332" i="9"/>
  <c r="DK332" i="9"/>
  <c r="DJ332" i="9"/>
  <c r="DI332" i="9"/>
  <c r="DD332" i="9"/>
  <c r="DC332" i="9"/>
  <c r="DB332" i="9"/>
  <c r="DA332" i="9"/>
  <c r="CZ332" i="9"/>
  <c r="CN332" i="9"/>
  <c r="CO332" i="9" s="1"/>
  <c r="CP332" i="9" s="1"/>
  <c r="CM332" i="9"/>
  <c r="CF332" i="9"/>
  <c r="CG332" i="9" s="1"/>
  <c r="CH332" i="9" s="1"/>
  <c r="CE332" i="9"/>
  <c r="BX332" i="9"/>
  <c r="BY332" i="9" s="1"/>
  <c r="BZ332" i="9" s="1"/>
  <c r="BW332" i="9"/>
  <c r="BP332" i="9"/>
  <c r="BQ332" i="9" s="1"/>
  <c r="BR332" i="9" s="1"/>
  <c r="BO332" i="9"/>
  <c r="BH332" i="9"/>
  <c r="BI332" i="9" s="1"/>
  <c r="BJ332" i="9" s="1"/>
  <c r="BG332" i="9"/>
  <c r="AY332" i="9"/>
  <c r="BD332" i="9" s="1"/>
  <c r="AX332" i="9"/>
  <c r="BC332" i="9" s="1"/>
  <c r="AW332" i="9"/>
  <c r="BB332" i="9" s="1"/>
  <c r="AV332" i="9"/>
  <c r="BA332" i="9" s="1"/>
  <c r="AU332" i="9"/>
  <c r="AZ332" i="9" s="1"/>
  <c r="AS332" i="9"/>
  <c r="AR332" i="9"/>
  <c r="AQ332" i="9"/>
  <c r="AP332" i="9"/>
  <c r="AN332" i="9"/>
  <c r="AM332" i="9"/>
  <c r="DO331" i="9"/>
  <c r="DN331" i="9"/>
  <c r="DM331" i="9"/>
  <c r="DL331" i="9"/>
  <c r="DK331" i="9"/>
  <c r="DJ331" i="9"/>
  <c r="DI331" i="9"/>
  <c r="DD331" i="9"/>
  <c r="DC331" i="9"/>
  <c r="DB331" i="9"/>
  <c r="DA331" i="9"/>
  <c r="CZ331" i="9"/>
  <c r="CN331" i="9"/>
  <c r="CO331" i="9" s="1"/>
  <c r="CR331" i="9" s="1"/>
  <c r="CM331" i="9"/>
  <c r="CF331" i="9"/>
  <c r="CG331" i="9" s="1"/>
  <c r="CE331" i="9"/>
  <c r="BX331" i="9"/>
  <c r="BY331" i="9" s="1"/>
  <c r="BW331" i="9"/>
  <c r="BP331" i="9"/>
  <c r="BQ331" i="9" s="1"/>
  <c r="BT331" i="9" s="1"/>
  <c r="BO331" i="9"/>
  <c r="BH331" i="9"/>
  <c r="BI331" i="9" s="1"/>
  <c r="BL331" i="9" s="1"/>
  <c r="BG331" i="9"/>
  <c r="AY331" i="9"/>
  <c r="BD331" i="9" s="1"/>
  <c r="AX331" i="9"/>
  <c r="BC331" i="9" s="1"/>
  <c r="AW331" i="9"/>
  <c r="BB331" i="9" s="1"/>
  <c r="AV331" i="9"/>
  <c r="BA331" i="9" s="1"/>
  <c r="AU331" i="9"/>
  <c r="AZ331" i="9" s="1"/>
  <c r="AS331" i="9"/>
  <c r="AR331" i="9"/>
  <c r="AQ331" i="9"/>
  <c r="AP331" i="9"/>
  <c r="AN331" i="9"/>
  <c r="AM331" i="9"/>
  <c r="DO330" i="9"/>
  <c r="DN330" i="9"/>
  <c r="DM330" i="9"/>
  <c r="DL330" i="9"/>
  <c r="DK330" i="9"/>
  <c r="DJ330" i="9"/>
  <c r="DI330" i="9"/>
  <c r="DD330" i="9"/>
  <c r="DC330" i="9"/>
  <c r="DB330" i="9"/>
  <c r="DA330" i="9"/>
  <c r="CZ330" i="9"/>
  <c r="CN330" i="9"/>
  <c r="CO330" i="9" s="1"/>
  <c r="CP330" i="9" s="1"/>
  <c r="CM330" i="9"/>
  <c r="CF330" i="9"/>
  <c r="CG330" i="9" s="1"/>
  <c r="CH330" i="9" s="1"/>
  <c r="CE330" i="9"/>
  <c r="BX330" i="9"/>
  <c r="BY330" i="9" s="1"/>
  <c r="BZ330" i="9" s="1"/>
  <c r="BW330" i="9"/>
  <c r="BP330" i="9"/>
  <c r="BQ330" i="9" s="1"/>
  <c r="BR330" i="9" s="1"/>
  <c r="BO330" i="9"/>
  <c r="BH330" i="9"/>
  <c r="BI330" i="9" s="1"/>
  <c r="BJ330" i="9" s="1"/>
  <c r="BG330" i="9"/>
  <c r="AY330" i="9"/>
  <c r="BD330" i="9" s="1"/>
  <c r="AX330" i="9"/>
  <c r="BC330" i="9" s="1"/>
  <c r="AW330" i="9"/>
  <c r="BB330" i="9" s="1"/>
  <c r="AV330" i="9"/>
  <c r="BA330" i="9" s="1"/>
  <c r="AU330" i="9"/>
  <c r="AZ330" i="9" s="1"/>
  <c r="AS330" i="9"/>
  <c r="AR330" i="9"/>
  <c r="AQ330" i="9"/>
  <c r="AP330" i="9"/>
  <c r="AN330" i="9"/>
  <c r="AM330" i="9"/>
  <c r="DO329" i="9"/>
  <c r="DN329" i="9"/>
  <c r="DM329" i="9"/>
  <c r="DL329" i="9"/>
  <c r="DK329" i="9"/>
  <c r="DJ329" i="9"/>
  <c r="DI329" i="9"/>
  <c r="DD329" i="9"/>
  <c r="DC329" i="9"/>
  <c r="DB329" i="9"/>
  <c r="DA329" i="9"/>
  <c r="CZ329" i="9"/>
  <c r="CN329" i="9"/>
  <c r="CO329" i="9" s="1"/>
  <c r="CR329" i="9" s="1"/>
  <c r="CM329" i="9"/>
  <c r="CF329" i="9"/>
  <c r="CG329" i="9" s="1"/>
  <c r="CJ329" i="9" s="1"/>
  <c r="CE329" i="9"/>
  <c r="BX329" i="9"/>
  <c r="BY329" i="9" s="1"/>
  <c r="BW329" i="9"/>
  <c r="BP329" i="9"/>
  <c r="BQ329" i="9" s="1"/>
  <c r="BO329" i="9"/>
  <c r="BH329" i="9"/>
  <c r="BI329" i="9" s="1"/>
  <c r="BL329" i="9" s="1"/>
  <c r="BG329" i="9"/>
  <c r="AY329" i="9"/>
  <c r="BD329" i="9" s="1"/>
  <c r="AX329" i="9"/>
  <c r="BC329" i="9" s="1"/>
  <c r="AW329" i="9"/>
  <c r="BB329" i="9" s="1"/>
  <c r="AV329" i="9"/>
  <c r="BA329" i="9" s="1"/>
  <c r="AU329" i="9"/>
  <c r="AZ329" i="9" s="1"/>
  <c r="AS329" i="9"/>
  <c r="AR329" i="9"/>
  <c r="AQ329" i="9"/>
  <c r="AP329" i="9"/>
  <c r="AN329" i="9"/>
  <c r="AM329" i="9"/>
  <c r="DO328" i="9"/>
  <c r="DN328" i="9"/>
  <c r="DM328" i="9"/>
  <c r="DL328" i="9"/>
  <c r="DK328" i="9"/>
  <c r="DJ328" i="9"/>
  <c r="DI328" i="9"/>
  <c r="DD328" i="9"/>
  <c r="DC328" i="9"/>
  <c r="DB328" i="9"/>
  <c r="DA328" i="9"/>
  <c r="CZ328" i="9"/>
  <c r="CN328" i="9"/>
  <c r="CO328" i="9" s="1"/>
  <c r="CM328" i="9"/>
  <c r="CF328" i="9"/>
  <c r="CG328" i="9" s="1"/>
  <c r="CE328" i="9"/>
  <c r="BX328" i="9"/>
  <c r="BY328" i="9" s="1"/>
  <c r="BW328" i="9"/>
  <c r="BP328" i="9"/>
  <c r="BQ328" i="9" s="1"/>
  <c r="BO328" i="9"/>
  <c r="BH328" i="9"/>
  <c r="BI328" i="9" s="1"/>
  <c r="BG328" i="9"/>
  <c r="AY328" i="9"/>
  <c r="BD328" i="9" s="1"/>
  <c r="AX328" i="9"/>
  <c r="BC328" i="9" s="1"/>
  <c r="AW328" i="9"/>
  <c r="BB328" i="9" s="1"/>
  <c r="AV328" i="9"/>
  <c r="BA328" i="9" s="1"/>
  <c r="AU328" i="9"/>
  <c r="AZ328" i="9" s="1"/>
  <c r="AS328" i="9"/>
  <c r="AR328" i="9"/>
  <c r="AQ328" i="9"/>
  <c r="AP328" i="9"/>
  <c r="AN328" i="9"/>
  <c r="AM328" i="9"/>
  <c r="DO327" i="9"/>
  <c r="DN327" i="9"/>
  <c r="DM327" i="9"/>
  <c r="DL327" i="9"/>
  <c r="DK327" i="9"/>
  <c r="DJ327" i="9"/>
  <c r="DI327" i="9"/>
  <c r="DD327" i="9"/>
  <c r="DC327" i="9"/>
  <c r="DB327" i="9"/>
  <c r="DA327" i="9"/>
  <c r="CZ327" i="9"/>
  <c r="CN327" i="9"/>
  <c r="CO327" i="9" s="1"/>
  <c r="CQ327" i="9" s="1"/>
  <c r="CS327" i="9" s="1"/>
  <c r="CM327" i="9"/>
  <c r="CF327" i="9"/>
  <c r="CG327" i="9" s="1"/>
  <c r="CE327" i="9"/>
  <c r="BX327" i="9"/>
  <c r="BY327" i="9" s="1"/>
  <c r="CA327" i="9" s="1"/>
  <c r="CC327" i="9" s="1"/>
  <c r="BW327" i="9"/>
  <c r="BP327" i="9"/>
  <c r="BQ327" i="9" s="1"/>
  <c r="BO327" i="9"/>
  <c r="BH327" i="9"/>
  <c r="BI327" i="9" s="1"/>
  <c r="BK327" i="9" s="1"/>
  <c r="BM327" i="9" s="1"/>
  <c r="BG327" i="9"/>
  <c r="AY327" i="9"/>
  <c r="BD327" i="9" s="1"/>
  <c r="AX327" i="9"/>
  <c r="BC327" i="9" s="1"/>
  <c r="AW327" i="9"/>
  <c r="BB327" i="9" s="1"/>
  <c r="AV327" i="9"/>
  <c r="BA327" i="9" s="1"/>
  <c r="AU327" i="9"/>
  <c r="AZ327" i="9" s="1"/>
  <c r="AS327" i="9"/>
  <c r="AR327" i="9"/>
  <c r="AQ327" i="9"/>
  <c r="AP327" i="9"/>
  <c r="AN327" i="9"/>
  <c r="AM327" i="9"/>
  <c r="DO326" i="9"/>
  <c r="DN326" i="9"/>
  <c r="DM326" i="9"/>
  <c r="DL326" i="9"/>
  <c r="DK326" i="9"/>
  <c r="DJ326" i="9"/>
  <c r="DI326" i="9"/>
  <c r="DD326" i="9"/>
  <c r="DC326" i="9"/>
  <c r="DB326" i="9"/>
  <c r="DA326" i="9"/>
  <c r="CZ326" i="9"/>
  <c r="CN326" i="9"/>
  <c r="CO326" i="9" s="1"/>
  <c r="CM326" i="9"/>
  <c r="CF326" i="9"/>
  <c r="CG326" i="9" s="1"/>
  <c r="CE326" i="9"/>
  <c r="BX326" i="9"/>
  <c r="BY326" i="9" s="1"/>
  <c r="BW326" i="9"/>
  <c r="BP326" i="9"/>
  <c r="BQ326" i="9" s="1"/>
  <c r="BO326" i="9"/>
  <c r="BH326" i="9"/>
  <c r="BI326" i="9" s="1"/>
  <c r="BG326" i="9"/>
  <c r="AY326" i="9"/>
  <c r="BD326" i="9" s="1"/>
  <c r="AX326" i="9"/>
  <c r="BC326" i="9" s="1"/>
  <c r="AW326" i="9"/>
  <c r="BB326" i="9" s="1"/>
  <c r="AV326" i="9"/>
  <c r="BA326" i="9" s="1"/>
  <c r="AU326" i="9"/>
  <c r="AZ326" i="9" s="1"/>
  <c r="AS326" i="9"/>
  <c r="AR326" i="9"/>
  <c r="AQ326" i="9"/>
  <c r="AP326" i="9"/>
  <c r="AN326" i="9"/>
  <c r="AM326" i="9"/>
  <c r="DO325" i="9"/>
  <c r="DN325" i="9"/>
  <c r="DM325" i="9"/>
  <c r="DL325" i="9"/>
  <c r="DK325" i="9"/>
  <c r="DJ325" i="9"/>
  <c r="DI325" i="9"/>
  <c r="DD325" i="9"/>
  <c r="DC325" i="9"/>
  <c r="DB325" i="9"/>
  <c r="DA325" i="9"/>
  <c r="CZ325" i="9"/>
  <c r="CN325" i="9"/>
  <c r="CO325" i="9" s="1"/>
  <c r="CR325" i="9" s="1"/>
  <c r="CM325" i="9"/>
  <c r="CF325" i="9"/>
  <c r="CG325" i="9" s="1"/>
  <c r="CJ325" i="9" s="1"/>
  <c r="CE325" i="9"/>
  <c r="BX325" i="9"/>
  <c r="BY325" i="9" s="1"/>
  <c r="CB325" i="9" s="1"/>
  <c r="BW325" i="9"/>
  <c r="BP325" i="9"/>
  <c r="BQ325" i="9" s="1"/>
  <c r="BT325" i="9" s="1"/>
  <c r="BO325" i="9"/>
  <c r="BH325" i="9"/>
  <c r="BI325" i="9" s="1"/>
  <c r="BG325" i="9"/>
  <c r="AY325" i="9"/>
  <c r="BD325" i="9" s="1"/>
  <c r="AX325" i="9"/>
  <c r="BC325" i="9" s="1"/>
  <c r="AW325" i="9"/>
  <c r="BB325" i="9" s="1"/>
  <c r="AV325" i="9"/>
  <c r="BA325" i="9" s="1"/>
  <c r="AU325" i="9"/>
  <c r="AZ325" i="9" s="1"/>
  <c r="AS325" i="9"/>
  <c r="AR325" i="9"/>
  <c r="AQ325" i="9"/>
  <c r="AP325" i="9"/>
  <c r="AN325" i="9"/>
  <c r="AM325" i="9"/>
  <c r="DO324" i="9"/>
  <c r="DN324" i="9"/>
  <c r="DM324" i="9"/>
  <c r="DL324" i="9"/>
  <c r="DK324" i="9"/>
  <c r="DJ324" i="9"/>
  <c r="DI324" i="9"/>
  <c r="DD324" i="9"/>
  <c r="DC324" i="9"/>
  <c r="DB324" i="9"/>
  <c r="DA324" i="9"/>
  <c r="CZ324" i="9"/>
  <c r="CN324" i="9"/>
  <c r="CO324" i="9" s="1"/>
  <c r="CM324" i="9"/>
  <c r="CF324" i="9"/>
  <c r="CG324" i="9" s="1"/>
  <c r="CE324" i="9"/>
  <c r="BX324" i="9"/>
  <c r="BY324" i="9" s="1"/>
  <c r="BW324" i="9"/>
  <c r="BP324" i="9"/>
  <c r="BQ324" i="9" s="1"/>
  <c r="BO324" i="9"/>
  <c r="BH324" i="9"/>
  <c r="BI324" i="9" s="1"/>
  <c r="BG324" i="9"/>
  <c r="AY324" i="9"/>
  <c r="BD324" i="9" s="1"/>
  <c r="AX324" i="9"/>
  <c r="BC324" i="9" s="1"/>
  <c r="AW324" i="9"/>
  <c r="BB324" i="9" s="1"/>
  <c r="AV324" i="9"/>
  <c r="BA324" i="9" s="1"/>
  <c r="AU324" i="9"/>
  <c r="AZ324" i="9" s="1"/>
  <c r="AS324" i="9"/>
  <c r="AR324" i="9"/>
  <c r="AQ324" i="9"/>
  <c r="AP324" i="9"/>
  <c r="AN324" i="9"/>
  <c r="AM324" i="9"/>
  <c r="DO323" i="9"/>
  <c r="DN323" i="9"/>
  <c r="DM323" i="9"/>
  <c r="DL323" i="9"/>
  <c r="DK323" i="9"/>
  <c r="DJ323" i="9"/>
  <c r="DI323" i="9"/>
  <c r="DD323" i="9"/>
  <c r="DC323" i="9"/>
  <c r="DB323" i="9"/>
  <c r="DA323" i="9"/>
  <c r="CZ323" i="9"/>
  <c r="CN323" i="9"/>
  <c r="CO323" i="9" s="1"/>
  <c r="CM323" i="9"/>
  <c r="CF323" i="9"/>
  <c r="CG323" i="9" s="1"/>
  <c r="CE323" i="9"/>
  <c r="BX323" i="9"/>
  <c r="BY323" i="9" s="1"/>
  <c r="BW323" i="9"/>
  <c r="BP323" i="9"/>
  <c r="BQ323" i="9" s="1"/>
  <c r="BO323" i="9"/>
  <c r="BH323" i="9"/>
  <c r="BI323" i="9" s="1"/>
  <c r="BG323" i="9"/>
  <c r="AY323" i="9"/>
  <c r="BD323" i="9" s="1"/>
  <c r="AX323" i="9"/>
  <c r="BC323" i="9" s="1"/>
  <c r="AW323" i="9"/>
  <c r="BB323" i="9" s="1"/>
  <c r="AV323" i="9"/>
  <c r="BA323" i="9" s="1"/>
  <c r="AU323" i="9"/>
  <c r="AZ323" i="9" s="1"/>
  <c r="AS323" i="9"/>
  <c r="AR323" i="9"/>
  <c r="AQ323" i="9"/>
  <c r="AP323" i="9"/>
  <c r="AN323" i="9"/>
  <c r="AM323" i="9"/>
  <c r="DO322" i="9"/>
  <c r="DN322" i="9"/>
  <c r="DM322" i="9"/>
  <c r="DL322" i="9"/>
  <c r="DK322" i="9"/>
  <c r="DJ322" i="9"/>
  <c r="DI322" i="9"/>
  <c r="DD322" i="9"/>
  <c r="DC322" i="9"/>
  <c r="DB322" i="9"/>
  <c r="DA322" i="9"/>
  <c r="CZ322" i="9"/>
  <c r="CN322" i="9"/>
  <c r="CO322" i="9" s="1"/>
  <c r="CM322" i="9"/>
  <c r="CF322" i="9"/>
  <c r="CG322" i="9" s="1"/>
  <c r="CE322" i="9"/>
  <c r="BX322" i="9"/>
  <c r="BY322" i="9" s="1"/>
  <c r="BW322" i="9"/>
  <c r="BP322" i="9"/>
  <c r="BQ322" i="9" s="1"/>
  <c r="BO322" i="9"/>
  <c r="BH322" i="9"/>
  <c r="BI322" i="9" s="1"/>
  <c r="BG322" i="9"/>
  <c r="AY322" i="9"/>
  <c r="BD322" i="9" s="1"/>
  <c r="AX322" i="9"/>
  <c r="BC322" i="9" s="1"/>
  <c r="AW322" i="9"/>
  <c r="BB322" i="9" s="1"/>
  <c r="AV322" i="9"/>
  <c r="BA322" i="9" s="1"/>
  <c r="AU322" i="9"/>
  <c r="AZ322" i="9" s="1"/>
  <c r="AS322" i="9"/>
  <c r="AR322" i="9"/>
  <c r="AQ322" i="9"/>
  <c r="AP322" i="9"/>
  <c r="AN322" i="9"/>
  <c r="AM322" i="9"/>
  <c r="DO321" i="9"/>
  <c r="DN321" i="9"/>
  <c r="DM321" i="9"/>
  <c r="DL321" i="9"/>
  <c r="DK321" i="9"/>
  <c r="DJ321" i="9"/>
  <c r="DI321" i="9"/>
  <c r="DD321" i="9"/>
  <c r="DC321" i="9"/>
  <c r="DB321" i="9"/>
  <c r="DA321" i="9"/>
  <c r="CZ321" i="9"/>
  <c r="CN321" i="9"/>
  <c r="CO321" i="9" s="1"/>
  <c r="CM321" i="9"/>
  <c r="CF321" i="9"/>
  <c r="CG321" i="9" s="1"/>
  <c r="CE321" i="9"/>
  <c r="BX321" i="9"/>
  <c r="BY321" i="9" s="1"/>
  <c r="BW321" i="9"/>
  <c r="BP321" i="9"/>
  <c r="BQ321" i="9" s="1"/>
  <c r="BO321" i="9"/>
  <c r="BH321" i="9"/>
  <c r="BI321" i="9" s="1"/>
  <c r="BG321" i="9"/>
  <c r="AY321" i="9"/>
  <c r="BD321" i="9" s="1"/>
  <c r="AX321" i="9"/>
  <c r="BC321" i="9" s="1"/>
  <c r="AW321" i="9"/>
  <c r="BB321" i="9" s="1"/>
  <c r="AV321" i="9"/>
  <c r="BA321" i="9" s="1"/>
  <c r="AU321" i="9"/>
  <c r="AZ321" i="9" s="1"/>
  <c r="AS321" i="9"/>
  <c r="AR321" i="9"/>
  <c r="AQ321" i="9"/>
  <c r="AP321" i="9"/>
  <c r="AN321" i="9"/>
  <c r="AM321" i="9"/>
  <c r="DO320" i="9"/>
  <c r="DN320" i="9"/>
  <c r="DM320" i="9"/>
  <c r="DL320" i="9"/>
  <c r="DK320" i="9"/>
  <c r="DJ320" i="9"/>
  <c r="DI320" i="9"/>
  <c r="DD320" i="9"/>
  <c r="DC320" i="9"/>
  <c r="DB320" i="9"/>
  <c r="DA320" i="9"/>
  <c r="CZ320" i="9"/>
  <c r="CN320" i="9"/>
  <c r="CO320" i="9" s="1"/>
  <c r="CM320" i="9"/>
  <c r="CF320" i="9"/>
  <c r="CG320" i="9" s="1"/>
  <c r="CE320" i="9"/>
  <c r="BX320" i="9"/>
  <c r="BY320" i="9" s="1"/>
  <c r="BW320" i="9"/>
  <c r="BP320" i="9"/>
  <c r="BQ320" i="9" s="1"/>
  <c r="BO320" i="9"/>
  <c r="BH320" i="9"/>
  <c r="BI320" i="9" s="1"/>
  <c r="BG320" i="9"/>
  <c r="AY320" i="9"/>
  <c r="BD320" i="9" s="1"/>
  <c r="AX320" i="9"/>
  <c r="BC320" i="9" s="1"/>
  <c r="AW320" i="9"/>
  <c r="BB320" i="9" s="1"/>
  <c r="AV320" i="9"/>
  <c r="BA320" i="9" s="1"/>
  <c r="AU320" i="9"/>
  <c r="AZ320" i="9" s="1"/>
  <c r="AS320" i="9"/>
  <c r="AR320" i="9"/>
  <c r="AQ320" i="9"/>
  <c r="AP320" i="9"/>
  <c r="AN320" i="9"/>
  <c r="AM320" i="9"/>
  <c r="DO319" i="9"/>
  <c r="DN319" i="9"/>
  <c r="DM319" i="9"/>
  <c r="DL319" i="9"/>
  <c r="DK319" i="9"/>
  <c r="DJ319" i="9"/>
  <c r="DI319" i="9"/>
  <c r="DD319" i="9"/>
  <c r="DC319" i="9"/>
  <c r="DB319" i="9"/>
  <c r="DA319" i="9"/>
  <c r="CZ319" i="9"/>
  <c r="CN319" i="9"/>
  <c r="CO319" i="9" s="1"/>
  <c r="CM319" i="9"/>
  <c r="CF319" i="9"/>
  <c r="CG319" i="9" s="1"/>
  <c r="CE319" i="9"/>
  <c r="BX319" i="9"/>
  <c r="BY319" i="9" s="1"/>
  <c r="BW319" i="9"/>
  <c r="BP319" i="9"/>
  <c r="BQ319" i="9" s="1"/>
  <c r="BO319" i="9"/>
  <c r="BH319" i="9"/>
  <c r="BI319" i="9" s="1"/>
  <c r="BG319" i="9"/>
  <c r="AY319" i="9"/>
  <c r="BD319" i="9" s="1"/>
  <c r="AX319" i="9"/>
  <c r="BC319" i="9" s="1"/>
  <c r="AW319" i="9"/>
  <c r="BB319" i="9" s="1"/>
  <c r="AV319" i="9"/>
  <c r="BA319" i="9" s="1"/>
  <c r="AU319" i="9"/>
  <c r="AZ319" i="9" s="1"/>
  <c r="AS319" i="9"/>
  <c r="AR319" i="9"/>
  <c r="AQ319" i="9"/>
  <c r="AP319" i="9"/>
  <c r="AN319" i="9"/>
  <c r="AM319" i="9"/>
  <c r="DO318" i="9"/>
  <c r="DN318" i="9"/>
  <c r="DM318" i="9"/>
  <c r="DL318" i="9"/>
  <c r="DK318" i="9"/>
  <c r="DJ318" i="9"/>
  <c r="DI318" i="9"/>
  <c r="DD318" i="9"/>
  <c r="DC318" i="9"/>
  <c r="DB318" i="9"/>
  <c r="DA318" i="9"/>
  <c r="CZ318" i="9"/>
  <c r="CN318" i="9"/>
  <c r="CO318" i="9" s="1"/>
  <c r="CM318" i="9"/>
  <c r="CF318" i="9"/>
  <c r="CG318" i="9" s="1"/>
  <c r="CE318" i="9"/>
  <c r="BX318" i="9"/>
  <c r="BY318" i="9" s="1"/>
  <c r="BW318" i="9"/>
  <c r="BP318" i="9"/>
  <c r="BQ318" i="9" s="1"/>
  <c r="BO318" i="9"/>
  <c r="BH318" i="9"/>
  <c r="BI318" i="9" s="1"/>
  <c r="BG318" i="9"/>
  <c r="AY318" i="9"/>
  <c r="BD318" i="9" s="1"/>
  <c r="AX318" i="9"/>
  <c r="BC318" i="9" s="1"/>
  <c r="AW318" i="9"/>
  <c r="BB318" i="9" s="1"/>
  <c r="AV318" i="9"/>
  <c r="BA318" i="9" s="1"/>
  <c r="AU318" i="9"/>
  <c r="AZ318" i="9" s="1"/>
  <c r="AS318" i="9"/>
  <c r="AR318" i="9"/>
  <c r="AQ318" i="9"/>
  <c r="AP318" i="9"/>
  <c r="AN318" i="9"/>
  <c r="AM318" i="9"/>
  <c r="DO317" i="9"/>
  <c r="DN317" i="9"/>
  <c r="DM317" i="9"/>
  <c r="DL317" i="9"/>
  <c r="DK317" i="9"/>
  <c r="DJ317" i="9"/>
  <c r="DI317" i="9"/>
  <c r="DD317" i="9"/>
  <c r="DC317" i="9"/>
  <c r="DB317" i="9"/>
  <c r="DA317" i="9"/>
  <c r="CZ317" i="9"/>
  <c r="CN317" i="9"/>
  <c r="CO317" i="9" s="1"/>
  <c r="CM317" i="9"/>
  <c r="CF317" i="9"/>
  <c r="CG317" i="9" s="1"/>
  <c r="CE317" i="9"/>
  <c r="BX317" i="9"/>
  <c r="BY317" i="9" s="1"/>
  <c r="BW317" i="9"/>
  <c r="BP317" i="9"/>
  <c r="BQ317" i="9" s="1"/>
  <c r="BO317" i="9"/>
  <c r="BH317" i="9"/>
  <c r="BI317" i="9" s="1"/>
  <c r="BG317" i="9"/>
  <c r="AY317" i="9"/>
  <c r="BD317" i="9" s="1"/>
  <c r="AX317" i="9"/>
  <c r="BC317" i="9" s="1"/>
  <c r="AW317" i="9"/>
  <c r="BB317" i="9" s="1"/>
  <c r="AV317" i="9"/>
  <c r="BA317" i="9" s="1"/>
  <c r="AU317" i="9"/>
  <c r="AZ317" i="9" s="1"/>
  <c r="AS317" i="9"/>
  <c r="AR317" i="9"/>
  <c r="AQ317" i="9"/>
  <c r="AP317" i="9"/>
  <c r="AN317" i="9"/>
  <c r="AM317" i="9"/>
  <c r="DO316" i="9"/>
  <c r="DN316" i="9"/>
  <c r="DM316" i="9"/>
  <c r="DL316" i="9"/>
  <c r="DK316" i="9"/>
  <c r="DJ316" i="9"/>
  <c r="DI316" i="9"/>
  <c r="DD316" i="9"/>
  <c r="DC316" i="9"/>
  <c r="DB316" i="9"/>
  <c r="DA316" i="9"/>
  <c r="CZ316" i="9"/>
  <c r="CN316" i="9"/>
  <c r="CO316" i="9" s="1"/>
  <c r="CM316" i="9"/>
  <c r="CF316" i="9"/>
  <c r="CG316" i="9" s="1"/>
  <c r="CE316" i="9"/>
  <c r="BX316" i="9"/>
  <c r="BY316" i="9" s="1"/>
  <c r="BW316" i="9"/>
  <c r="BP316" i="9"/>
  <c r="BQ316" i="9" s="1"/>
  <c r="BO316" i="9"/>
  <c r="BH316" i="9"/>
  <c r="BI316" i="9" s="1"/>
  <c r="BG316" i="9"/>
  <c r="AY316" i="9"/>
  <c r="BD316" i="9" s="1"/>
  <c r="AX316" i="9"/>
  <c r="BC316" i="9" s="1"/>
  <c r="AW316" i="9"/>
  <c r="BB316" i="9" s="1"/>
  <c r="AV316" i="9"/>
  <c r="BA316" i="9" s="1"/>
  <c r="AU316" i="9"/>
  <c r="AZ316" i="9" s="1"/>
  <c r="AS316" i="9"/>
  <c r="AR316" i="9"/>
  <c r="AQ316" i="9"/>
  <c r="AP316" i="9"/>
  <c r="AN316" i="9"/>
  <c r="AM316" i="9"/>
  <c r="DO315" i="9"/>
  <c r="DN315" i="9"/>
  <c r="DM315" i="9"/>
  <c r="DL315" i="9"/>
  <c r="DK315" i="9"/>
  <c r="DJ315" i="9"/>
  <c r="DI315" i="9"/>
  <c r="DD315" i="9"/>
  <c r="DC315" i="9"/>
  <c r="DB315" i="9"/>
  <c r="DA315" i="9"/>
  <c r="CZ315" i="9"/>
  <c r="CN315" i="9"/>
  <c r="CO315" i="9" s="1"/>
  <c r="CM315" i="9"/>
  <c r="CF315" i="9"/>
  <c r="CG315" i="9" s="1"/>
  <c r="CE315" i="9"/>
  <c r="BX315" i="9"/>
  <c r="BY315" i="9" s="1"/>
  <c r="BW315" i="9"/>
  <c r="BP315" i="9"/>
  <c r="BQ315" i="9" s="1"/>
  <c r="BO315" i="9"/>
  <c r="BH315" i="9"/>
  <c r="BI315" i="9" s="1"/>
  <c r="BG315" i="9"/>
  <c r="AY315" i="9"/>
  <c r="BD315" i="9" s="1"/>
  <c r="AX315" i="9"/>
  <c r="BC315" i="9" s="1"/>
  <c r="AW315" i="9"/>
  <c r="BB315" i="9" s="1"/>
  <c r="AV315" i="9"/>
  <c r="BA315" i="9" s="1"/>
  <c r="AU315" i="9"/>
  <c r="AZ315" i="9" s="1"/>
  <c r="AS315" i="9"/>
  <c r="AR315" i="9"/>
  <c r="AQ315" i="9"/>
  <c r="AP315" i="9"/>
  <c r="AN315" i="9"/>
  <c r="AM315" i="9"/>
  <c r="DO314" i="9"/>
  <c r="DN314" i="9"/>
  <c r="DM314" i="9"/>
  <c r="DL314" i="9"/>
  <c r="DK314" i="9"/>
  <c r="DJ314" i="9"/>
  <c r="DI314" i="9"/>
  <c r="DD314" i="9"/>
  <c r="DC314" i="9"/>
  <c r="DB314" i="9"/>
  <c r="DA314" i="9"/>
  <c r="CZ314" i="9"/>
  <c r="CN314" i="9"/>
  <c r="CO314" i="9" s="1"/>
  <c r="CM314" i="9"/>
  <c r="CF314" i="9"/>
  <c r="CG314" i="9" s="1"/>
  <c r="CE314" i="9"/>
  <c r="BX314" i="9"/>
  <c r="BY314" i="9" s="1"/>
  <c r="BW314" i="9"/>
  <c r="BP314" i="9"/>
  <c r="BQ314" i="9" s="1"/>
  <c r="BO314" i="9"/>
  <c r="BH314" i="9"/>
  <c r="BI314" i="9" s="1"/>
  <c r="BG314" i="9"/>
  <c r="AY314" i="9"/>
  <c r="BD314" i="9" s="1"/>
  <c r="AX314" i="9"/>
  <c r="BC314" i="9" s="1"/>
  <c r="AW314" i="9"/>
  <c r="BB314" i="9" s="1"/>
  <c r="AV314" i="9"/>
  <c r="BA314" i="9" s="1"/>
  <c r="AU314" i="9"/>
  <c r="AZ314" i="9" s="1"/>
  <c r="AS314" i="9"/>
  <c r="AR314" i="9"/>
  <c r="AQ314" i="9"/>
  <c r="AP314" i="9"/>
  <c r="AN314" i="9"/>
  <c r="AM314" i="9"/>
  <c r="DO313" i="9"/>
  <c r="DN313" i="9"/>
  <c r="DM313" i="9"/>
  <c r="DL313" i="9"/>
  <c r="DK313" i="9"/>
  <c r="DJ313" i="9"/>
  <c r="DI313" i="9"/>
  <c r="DD313" i="9"/>
  <c r="DC313" i="9"/>
  <c r="DB313" i="9"/>
  <c r="DA313" i="9"/>
  <c r="CZ313" i="9"/>
  <c r="CN313" i="9"/>
  <c r="CO313" i="9" s="1"/>
  <c r="CM313" i="9"/>
  <c r="CF313" i="9"/>
  <c r="CG313" i="9" s="1"/>
  <c r="CE313" i="9"/>
  <c r="BX313" i="9"/>
  <c r="BY313" i="9" s="1"/>
  <c r="BW313" i="9"/>
  <c r="BP313" i="9"/>
  <c r="BQ313" i="9" s="1"/>
  <c r="BO313" i="9"/>
  <c r="BH313" i="9"/>
  <c r="BI313" i="9" s="1"/>
  <c r="BG313" i="9"/>
  <c r="AY313" i="9"/>
  <c r="BD313" i="9" s="1"/>
  <c r="AX313" i="9"/>
  <c r="BC313" i="9" s="1"/>
  <c r="AW313" i="9"/>
  <c r="BB313" i="9" s="1"/>
  <c r="AV313" i="9"/>
  <c r="BA313" i="9" s="1"/>
  <c r="AU313" i="9"/>
  <c r="AZ313" i="9" s="1"/>
  <c r="AS313" i="9"/>
  <c r="AR313" i="9"/>
  <c r="AQ313" i="9"/>
  <c r="AP313" i="9"/>
  <c r="AN313" i="9"/>
  <c r="AM313" i="9"/>
  <c r="DO312" i="9"/>
  <c r="DN312" i="9"/>
  <c r="DM312" i="9"/>
  <c r="DL312" i="9"/>
  <c r="DK312" i="9"/>
  <c r="DJ312" i="9"/>
  <c r="DI312" i="9"/>
  <c r="DD312" i="9"/>
  <c r="DC312" i="9"/>
  <c r="DB312" i="9"/>
  <c r="DA312" i="9"/>
  <c r="CZ312" i="9"/>
  <c r="CN312" i="9"/>
  <c r="CO312" i="9" s="1"/>
  <c r="CM312" i="9"/>
  <c r="CF312" i="9"/>
  <c r="CG312" i="9" s="1"/>
  <c r="CE312" i="9"/>
  <c r="BX312" i="9"/>
  <c r="BY312" i="9" s="1"/>
  <c r="BW312" i="9"/>
  <c r="BP312" i="9"/>
  <c r="BQ312" i="9" s="1"/>
  <c r="BO312" i="9"/>
  <c r="BH312" i="9"/>
  <c r="BI312" i="9" s="1"/>
  <c r="BG312" i="9"/>
  <c r="AY312" i="9"/>
  <c r="BD312" i="9" s="1"/>
  <c r="AX312" i="9"/>
  <c r="BC312" i="9" s="1"/>
  <c r="AW312" i="9"/>
  <c r="BB312" i="9" s="1"/>
  <c r="AV312" i="9"/>
  <c r="BA312" i="9" s="1"/>
  <c r="AU312" i="9"/>
  <c r="AZ312" i="9" s="1"/>
  <c r="AS312" i="9"/>
  <c r="AR312" i="9"/>
  <c r="AQ312" i="9"/>
  <c r="AP312" i="9"/>
  <c r="AN312" i="9"/>
  <c r="AM312" i="9"/>
  <c r="DO311" i="9"/>
  <c r="DN311" i="9"/>
  <c r="DM311" i="9"/>
  <c r="DL311" i="9"/>
  <c r="DK311" i="9"/>
  <c r="DJ311" i="9"/>
  <c r="DI311" i="9"/>
  <c r="DD311" i="9"/>
  <c r="DC311" i="9"/>
  <c r="DB311" i="9"/>
  <c r="DA311" i="9"/>
  <c r="CZ311" i="9"/>
  <c r="CN311" i="9"/>
  <c r="CO311" i="9" s="1"/>
  <c r="CM311" i="9"/>
  <c r="CF311" i="9"/>
  <c r="CG311" i="9" s="1"/>
  <c r="CE311" i="9"/>
  <c r="BX311" i="9"/>
  <c r="BY311" i="9" s="1"/>
  <c r="BW311" i="9"/>
  <c r="BP311" i="9"/>
  <c r="BQ311" i="9" s="1"/>
  <c r="BO311" i="9"/>
  <c r="BH311" i="9"/>
  <c r="BI311" i="9" s="1"/>
  <c r="BG311" i="9"/>
  <c r="AY311" i="9"/>
  <c r="BD311" i="9" s="1"/>
  <c r="AX311" i="9"/>
  <c r="BC311" i="9" s="1"/>
  <c r="AW311" i="9"/>
  <c r="BB311" i="9" s="1"/>
  <c r="AV311" i="9"/>
  <c r="BA311" i="9" s="1"/>
  <c r="AU311" i="9"/>
  <c r="AZ311" i="9" s="1"/>
  <c r="AS311" i="9"/>
  <c r="AR311" i="9"/>
  <c r="AQ311" i="9"/>
  <c r="AP311" i="9"/>
  <c r="AN311" i="9"/>
  <c r="AM311" i="9"/>
  <c r="DO310" i="9"/>
  <c r="DN310" i="9"/>
  <c r="DM310" i="9"/>
  <c r="DL310" i="9"/>
  <c r="DK310" i="9"/>
  <c r="DJ310" i="9"/>
  <c r="DI310" i="9"/>
  <c r="DD310" i="9"/>
  <c r="DC310" i="9"/>
  <c r="DB310" i="9"/>
  <c r="DA310" i="9"/>
  <c r="CZ310" i="9"/>
  <c r="CN310" i="9"/>
  <c r="CO310" i="9" s="1"/>
  <c r="CM310" i="9"/>
  <c r="CF310" i="9"/>
  <c r="CG310" i="9" s="1"/>
  <c r="CE310" i="9"/>
  <c r="BX310" i="9"/>
  <c r="BY310" i="9" s="1"/>
  <c r="BW310" i="9"/>
  <c r="BP310" i="9"/>
  <c r="BQ310" i="9" s="1"/>
  <c r="BO310" i="9"/>
  <c r="BH310" i="9"/>
  <c r="BI310" i="9" s="1"/>
  <c r="BG310" i="9"/>
  <c r="AY310" i="9"/>
  <c r="BD310" i="9" s="1"/>
  <c r="AX310" i="9"/>
  <c r="BC310" i="9" s="1"/>
  <c r="AW310" i="9"/>
  <c r="BB310" i="9" s="1"/>
  <c r="AV310" i="9"/>
  <c r="BA310" i="9" s="1"/>
  <c r="AU310" i="9"/>
  <c r="AZ310" i="9" s="1"/>
  <c r="AS310" i="9"/>
  <c r="AR310" i="9"/>
  <c r="AQ310" i="9"/>
  <c r="AP310" i="9"/>
  <c r="AN310" i="9"/>
  <c r="AM310" i="9"/>
  <c r="DO309" i="9"/>
  <c r="DN309" i="9"/>
  <c r="DM309" i="9"/>
  <c r="DL309" i="9"/>
  <c r="DK309" i="9"/>
  <c r="DJ309" i="9"/>
  <c r="DI309" i="9"/>
  <c r="DD309" i="9"/>
  <c r="DC309" i="9"/>
  <c r="DB309" i="9"/>
  <c r="DA309" i="9"/>
  <c r="CZ309" i="9"/>
  <c r="CN309" i="9"/>
  <c r="CO309" i="9" s="1"/>
  <c r="CM309" i="9"/>
  <c r="CF309" i="9"/>
  <c r="CG309" i="9" s="1"/>
  <c r="CE309" i="9"/>
  <c r="BX309" i="9"/>
  <c r="BY309" i="9" s="1"/>
  <c r="BW309" i="9"/>
  <c r="BP309" i="9"/>
  <c r="BQ309" i="9" s="1"/>
  <c r="BO309" i="9"/>
  <c r="BH309" i="9"/>
  <c r="BI309" i="9" s="1"/>
  <c r="BG309" i="9"/>
  <c r="AY309" i="9"/>
  <c r="BD309" i="9" s="1"/>
  <c r="AX309" i="9"/>
  <c r="BC309" i="9" s="1"/>
  <c r="AW309" i="9"/>
  <c r="BB309" i="9" s="1"/>
  <c r="AV309" i="9"/>
  <c r="BA309" i="9" s="1"/>
  <c r="AU309" i="9"/>
  <c r="AZ309" i="9" s="1"/>
  <c r="AS309" i="9"/>
  <c r="AR309" i="9"/>
  <c r="AQ309" i="9"/>
  <c r="AP309" i="9"/>
  <c r="AN309" i="9"/>
  <c r="AM309" i="9"/>
  <c r="DO308" i="9"/>
  <c r="DN308" i="9"/>
  <c r="DM308" i="9"/>
  <c r="DL308" i="9"/>
  <c r="DK308" i="9"/>
  <c r="DJ308" i="9"/>
  <c r="DI308" i="9"/>
  <c r="DD308" i="9"/>
  <c r="DC308" i="9"/>
  <c r="DB308" i="9"/>
  <c r="DA308" i="9"/>
  <c r="CZ308" i="9"/>
  <c r="CN308" i="9"/>
  <c r="CO308" i="9" s="1"/>
  <c r="CM308" i="9"/>
  <c r="CF308" i="9"/>
  <c r="CG308" i="9" s="1"/>
  <c r="CE308" i="9"/>
  <c r="BX308" i="9"/>
  <c r="BY308" i="9" s="1"/>
  <c r="BW308" i="9"/>
  <c r="BP308" i="9"/>
  <c r="BQ308" i="9" s="1"/>
  <c r="BO308" i="9"/>
  <c r="BH308" i="9"/>
  <c r="BI308" i="9" s="1"/>
  <c r="BG308" i="9"/>
  <c r="AY308" i="9"/>
  <c r="BD308" i="9" s="1"/>
  <c r="AX308" i="9"/>
  <c r="BC308" i="9" s="1"/>
  <c r="AW308" i="9"/>
  <c r="BB308" i="9" s="1"/>
  <c r="AV308" i="9"/>
  <c r="BA308" i="9" s="1"/>
  <c r="AU308" i="9"/>
  <c r="AZ308" i="9" s="1"/>
  <c r="AS308" i="9"/>
  <c r="AR308" i="9"/>
  <c r="AQ308" i="9"/>
  <c r="AP308" i="9"/>
  <c r="AN308" i="9"/>
  <c r="AM308" i="9"/>
  <c r="DO307" i="9"/>
  <c r="DN307" i="9"/>
  <c r="DM307" i="9"/>
  <c r="DL307" i="9"/>
  <c r="DK307" i="9"/>
  <c r="DJ307" i="9"/>
  <c r="DI307" i="9"/>
  <c r="DD307" i="9"/>
  <c r="DC307" i="9"/>
  <c r="DB307" i="9"/>
  <c r="DA307" i="9"/>
  <c r="CZ307" i="9"/>
  <c r="CN307" i="9"/>
  <c r="CO307" i="9" s="1"/>
  <c r="CM307" i="9"/>
  <c r="CF307" i="9"/>
  <c r="CG307" i="9" s="1"/>
  <c r="CE307" i="9"/>
  <c r="BX307" i="9"/>
  <c r="BY307" i="9" s="1"/>
  <c r="BW307" i="9"/>
  <c r="BP307" i="9"/>
  <c r="BQ307" i="9" s="1"/>
  <c r="BO307" i="9"/>
  <c r="BH307" i="9"/>
  <c r="BI307" i="9" s="1"/>
  <c r="BG307" i="9"/>
  <c r="AY307" i="9"/>
  <c r="BD307" i="9" s="1"/>
  <c r="AX307" i="9"/>
  <c r="BC307" i="9" s="1"/>
  <c r="AW307" i="9"/>
  <c r="BB307" i="9" s="1"/>
  <c r="AV307" i="9"/>
  <c r="BA307" i="9" s="1"/>
  <c r="AU307" i="9"/>
  <c r="AZ307" i="9" s="1"/>
  <c r="AS307" i="9"/>
  <c r="AR307" i="9"/>
  <c r="AQ307" i="9"/>
  <c r="AP307" i="9"/>
  <c r="AN307" i="9"/>
  <c r="AM307" i="9"/>
  <c r="DO306" i="9"/>
  <c r="DN306" i="9"/>
  <c r="DM306" i="9"/>
  <c r="DL306" i="9"/>
  <c r="DK306" i="9"/>
  <c r="DJ306" i="9"/>
  <c r="DI306" i="9"/>
  <c r="DD306" i="9"/>
  <c r="DC306" i="9"/>
  <c r="DB306" i="9"/>
  <c r="DA306" i="9"/>
  <c r="CZ306" i="9"/>
  <c r="CN306" i="9"/>
  <c r="CO306" i="9" s="1"/>
  <c r="CM306" i="9"/>
  <c r="CF306" i="9"/>
  <c r="CG306" i="9" s="1"/>
  <c r="CE306" i="9"/>
  <c r="BX306" i="9"/>
  <c r="BY306" i="9" s="1"/>
  <c r="BW306" i="9"/>
  <c r="BP306" i="9"/>
  <c r="BQ306" i="9" s="1"/>
  <c r="BO306" i="9"/>
  <c r="BH306" i="9"/>
  <c r="BI306" i="9" s="1"/>
  <c r="BG306" i="9"/>
  <c r="AY306" i="9"/>
  <c r="BD306" i="9" s="1"/>
  <c r="AX306" i="9"/>
  <c r="BC306" i="9" s="1"/>
  <c r="AW306" i="9"/>
  <c r="BB306" i="9" s="1"/>
  <c r="AV306" i="9"/>
  <c r="BA306" i="9" s="1"/>
  <c r="AU306" i="9"/>
  <c r="AZ306" i="9" s="1"/>
  <c r="AS306" i="9"/>
  <c r="AR306" i="9"/>
  <c r="AQ306" i="9"/>
  <c r="AP306" i="9"/>
  <c r="AN306" i="9"/>
  <c r="AM306" i="9"/>
  <c r="DO305" i="9"/>
  <c r="DN305" i="9"/>
  <c r="DM305" i="9"/>
  <c r="DL305" i="9"/>
  <c r="DK305" i="9"/>
  <c r="DJ305" i="9"/>
  <c r="DI305" i="9"/>
  <c r="DD305" i="9"/>
  <c r="DC305" i="9"/>
  <c r="DB305" i="9"/>
  <c r="DA305" i="9"/>
  <c r="CZ305" i="9"/>
  <c r="CN305" i="9"/>
  <c r="CO305" i="9" s="1"/>
  <c r="CM305" i="9"/>
  <c r="CF305" i="9"/>
  <c r="CG305" i="9" s="1"/>
  <c r="CE305" i="9"/>
  <c r="BX305" i="9"/>
  <c r="BY305" i="9" s="1"/>
  <c r="BW305" i="9"/>
  <c r="BP305" i="9"/>
  <c r="BQ305" i="9" s="1"/>
  <c r="BO305" i="9"/>
  <c r="BH305" i="9"/>
  <c r="BI305" i="9" s="1"/>
  <c r="BG305" i="9"/>
  <c r="AY305" i="9"/>
  <c r="BD305" i="9" s="1"/>
  <c r="AX305" i="9"/>
  <c r="BC305" i="9" s="1"/>
  <c r="AW305" i="9"/>
  <c r="BB305" i="9" s="1"/>
  <c r="AV305" i="9"/>
  <c r="BA305" i="9" s="1"/>
  <c r="AU305" i="9"/>
  <c r="AZ305" i="9" s="1"/>
  <c r="AS305" i="9"/>
  <c r="AR305" i="9"/>
  <c r="AQ305" i="9"/>
  <c r="AP305" i="9"/>
  <c r="AN305" i="9"/>
  <c r="AM305" i="9"/>
  <c r="DO304" i="9"/>
  <c r="DN304" i="9"/>
  <c r="DM304" i="9"/>
  <c r="DL304" i="9"/>
  <c r="DK304" i="9"/>
  <c r="DJ304" i="9"/>
  <c r="DI304" i="9"/>
  <c r="DD304" i="9"/>
  <c r="DC304" i="9"/>
  <c r="DB304" i="9"/>
  <c r="DA304" i="9"/>
  <c r="CZ304" i="9"/>
  <c r="CN304" i="9"/>
  <c r="CO304" i="9" s="1"/>
  <c r="CM304" i="9"/>
  <c r="CF304" i="9"/>
  <c r="CG304" i="9" s="1"/>
  <c r="CE304" i="9"/>
  <c r="BX304" i="9"/>
  <c r="BY304" i="9" s="1"/>
  <c r="BW304" i="9"/>
  <c r="BP304" i="9"/>
  <c r="BQ304" i="9" s="1"/>
  <c r="BO304" i="9"/>
  <c r="BH304" i="9"/>
  <c r="BI304" i="9" s="1"/>
  <c r="BG304" i="9"/>
  <c r="AY304" i="9"/>
  <c r="BD304" i="9" s="1"/>
  <c r="AX304" i="9"/>
  <c r="BC304" i="9" s="1"/>
  <c r="AW304" i="9"/>
  <c r="BB304" i="9" s="1"/>
  <c r="AV304" i="9"/>
  <c r="BA304" i="9" s="1"/>
  <c r="AU304" i="9"/>
  <c r="AZ304" i="9" s="1"/>
  <c r="AS304" i="9"/>
  <c r="AR304" i="9"/>
  <c r="AQ304" i="9"/>
  <c r="AP304" i="9"/>
  <c r="AN304" i="9"/>
  <c r="AM304" i="9"/>
  <c r="DO303" i="9"/>
  <c r="DN303" i="9"/>
  <c r="DM303" i="9"/>
  <c r="DL303" i="9"/>
  <c r="DK303" i="9"/>
  <c r="DJ303" i="9"/>
  <c r="DI303" i="9"/>
  <c r="DD303" i="9"/>
  <c r="DC303" i="9"/>
  <c r="DB303" i="9"/>
  <c r="DA303" i="9"/>
  <c r="CZ303" i="9"/>
  <c r="CN303" i="9"/>
  <c r="CO303" i="9" s="1"/>
  <c r="CM303" i="9"/>
  <c r="CF303" i="9"/>
  <c r="CG303" i="9" s="1"/>
  <c r="CE303" i="9"/>
  <c r="BX303" i="9"/>
  <c r="BY303" i="9" s="1"/>
  <c r="BW303" i="9"/>
  <c r="BP303" i="9"/>
  <c r="BQ303" i="9" s="1"/>
  <c r="BO303" i="9"/>
  <c r="BH303" i="9"/>
  <c r="BI303" i="9" s="1"/>
  <c r="BG303" i="9"/>
  <c r="AY303" i="9"/>
  <c r="BD303" i="9" s="1"/>
  <c r="AX303" i="9"/>
  <c r="BC303" i="9" s="1"/>
  <c r="AW303" i="9"/>
  <c r="BB303" i="9" s="1"/>
  <c r="AV303" i="9"/>
  <c r="BA303" i="9" s="1"/>
  <c r="AU303" i="9"/>
  <c r="AZ303" i="9" s="1"/>
  <c r="AS303" i="9"/>
  <c r="AR303" i="9"/>
  <c r="AQ303" i="9"/>
  <c r="AP303" i="9"/>
  <c r="AN303" i="9"/>
  <c r="AM303" i="9"/>
  <c r="DO302" i="9"/>
  <c r="DN302" i="9"/>
  <c r="DM302" i="9"/>
  <c r="DL302" i="9"/>
  <c r="DK302" i="9"/>
  <c r="DJ302" i="9"/>
  <c r="DI302" i="9"/>
  <c r="DD302" i="9"/>
  <c r="DC302" i="9"/>
  <c r="DB302" i="9"/>
  <c r="DA302" i="9"/>
  <c r="CZ302" i="9"/>
  <c r="CN302" i="9"/>
  <c r="CO302" i="9" s="1"/>
  <c r="CM302" i="9"/>
  <c r="CF302" i="9"/>
  <c r="CG302" i="9" s="1"/>
  <c r="CE302" i="9"/>
  <c r="BX302" i="9"/>
  <c r="BY302" i="9" s="1"/>
  <c r="BW302" i="9"/>
  <c r="BP302" i="9"/>
  <c r="BQ302" i="9" s="1"/>
  <c r="BO302" i="9"/>
  <c r="BH302" i="9"/>
  <c r="BI302" i="9" s="1"/>
  <c r="BG302" i="9"/>
  <c r="AY302" i="9"/>
  <c r="BD302" i="9" s="1"/>
  <c r="AX302" i="9"/>
  <c r="BC302" i="9" s="1"/>
  <c r="AW302" i="9"/>
  <c r="BB302" i="9" s="1"/>
  <c r="AV302" i="9"/>
  <c r="BA302" i="9" s="1"/>
  <c r="AU302" i="9"/>
  <c r="AZ302" i="9" s="1"/>
  <c r="AS302" i="9"/>
  <c r="AR302" i="9"/>
  <c r="AQ302" i="9"/>
  <c r="AP302" i="9"/>
  <c r="AN302" i="9"/>
  <c r="AM302" i="9"/>
  <c r="DO301" i="9"/>
  <c r="DN301" i="9"/>
  <c r="DM301" i="9"/>
  <c r="DL301" i="9"/>
  <c r="DK301" i="9"/>
  <c r="DJ301" i="9"/>
  <c r="DI301" i="9"/>
  <c r="DD301" i="9"/>
  <c r="DC301" i="9"/>
  <c r="DB301" i="9"/>
  <c r="DA301" i="9"/>
  <c r="CZ301" i="9"/>
  <c r="CN301" i="9"/>
  <c r="CO301" i="9" s="1"/>
  <c r="CM301" i="9"/>
  <c r="CF301" i="9"/>
  <c r="CG301" i="9" s="1"/>
  <c r="CE301" i="9"/>
  <c r="BX301" i="9"/>
  <c r="BY301" i="9" s="1"/>
  <c r="BW301" i="9"/>
  <c r="BP301" i="9"/>
  <c r="BQ301" i="9" s="1"/>
  <c r="BO301" i="9"/>
  <c r="BH301" i="9"/>
  <c r="BI301" i="9" s="1"/>
  <c r="BG301" i="9"/>
  <c r="AY301" i="9"/>
  <c r="BD301" i="9" s="1"/>
  <c r="AX301" i="9"/>
  <c r="BC301" i="9" s="1"/>
  <c r="AW301" i="9"/>
  <c r="BB301" i="9" s="1"/>
  <c r="AV301" i="9"/>
  <c r="BA301" i="9" s="1"/>
  <c r="AU301" i="9"/>
  <c r="AZ301" i="9" s="1"/>
  <c r="AS301" i="9"/>
  <c r="AR301" i="9"/>
  <c r="AQ301" i="9"/>
  <c r="AP301" i="9"/>
  <c r="AN301" i="9"/>
  <c r="AM301" i="9"/>
  <c r="DO300" i="9"/>
  <c r="DN300" i="9"/>
  <c r="DM300" i="9"/>
  <c r="DL300" i="9"/>
  <c r="DK300" i="9"/>
  <c r="DJ300" i="9"/>
  <c r="DI300" i="9"/>
  <c r="DD300" i="9"/>
  <c r="DC300" i="9"/>
  <c r="DB300" i="9"/>
  <c r="DA300" i="9"/>
  <c r="CZ300" i="9"/>
  <c r="CN300" i="9"/>
  <c r="CO300" i="9" s="1"/>
  <c r="CM300" i="9"/>
  <c r="CF300" i="9"/>
  <c r="CG300" i="9" s="1"/>
  <c r="CE300" i="9"/>
  <c r="BX300" i="9"/>
  <c r="BY300" i="9" s="1"/>
  <c r="BW300" i="9"/>
  <c r="BP300" i="9"/>
  <c r="BQ300" i="9" s="1"/>
  <c r="BO300" i="9"/>
  <c r="BH300" i="9"/>
  <c r="BI300" i="9" s="1"/>
  <c r="BG300" i="9"/>
  <c r="AY300" i="9"/>
  <c r="BD300" i="9" s="1"/>
  <c r="AX300" i="9"/>
  <c r="BC300" i="9" s="1"/>
  <c r="AW300" i="9"/>
  <c r="BB300" i="9" s="1"/>
  <c r="AV300" i="9"/>
  <c r="BA300" i="9" s="1"/>
  <c r="AU300" i="9"/>
  <c r="AZ300" i="9" s="1"/>
  <c r="AS300" i="9"/>
  <c r="AR300" i="9"/>
  <c r="AQ300" i="9"/>
  <c r="AP300" i="9"/>
  <c r="AN300" i="9"/>
  <c r="AM300" i="9"/>
  <c r="DO299" i="9"/>
  <c r="DN299" i="9"/>
  <c r="DM299" i="9"/>
  <c r="DL299" i="9"/>
  <c r="DK299" i="9"/>
  <c r="DJ299" i="9"/>
  <c r="DI299" i="9"/>
  <c r="DD299" i="9"/>
  <c r="DC299" i="9"/>
  <c r="DB299" i="9"/>
  <c r="DA299" i="9"/>
  <c r="CZ299" i="9"/>
  <c r="CN299" i="9"/>
  <c r="CO299" i="9" s="1"/>
  <c r="CM299" i="9"/>
  <c r="CF299" i="9"/>
  <c r="CG299" i="9" s="1"/>
  <c r="CE299" i="9"/>
  <c r="BX299" i="9"/>
  <c r="BY299" i="9" s="1"/>
  <c r="BW299" i="9"/>
  <c r="BP299" i="9"/>
  <c r="BQ299" i="9" s="1"/>
  <c r="BO299" i="9"/>
  <c r="BH299" i="9"/>
  <c r="BI299" i="9" s="1"/>
  <c r="BG299" i="9"/>
  <c r="AY299" i="9"/>
  <c r="BD299" i="9" s="1"/>
  <c r="AX299" i="9"/>
  <c r="BC299" i="9" s="1"/>
  <c r="AW299" i="9"/>
  <c r="BB299" i="9" s="1"/>
  <c r="AV299" i="9"/>
  <c r="BA299" i="9" s="1"/>
  <c r="AU299" i="9"/>
  <c r="AZ299" i="9" s="1"/>
  <c r="AS299" i="9"/>
  <c r="AR299" i="9"/>
  <c r="AQ299" i="9"/>
  <c r="AP299" i="9"/>
  <c r="AN299" i="9"/>
  <c r="AM299" i="9"/>
  <c r="DO298" i="9"/>
  <c r="DN298" i="9"/>
  <c r="DM298" i="9"/>
  <c r="DL298" i="9"/>
  <c r="DK298" i="9"/>
  <c r="DJ298" i="9"/>
  <c r="DI298" i="9"/>
  <c r="DD298" i="9"/>
  <c r="DC298" i="9"/>
  <c r="DB298" i="9"/>
  <c r="DA298" i="9"/>
  <c r="CZ298" i="9"/>
  <c r="CN298" i="9"/>
  <c r="CO298" i="9" s="1"/>
  <c r="CM298" i="9"/>
  <c r="CF298" i="9"/>
  <c r="CG298" i="9" s="1"/>
  <c r="CE298" i="9"/>
  <c r="BX298" i="9"/>
  <c r="BY298" i="9" s="1"/>
  <c r="BW298" i="9"/>
  <c r="BP298" i="9"/>
  <c r="BQ298" i="9" s="1"/>
  <c r="BO298" i="9"/>
  <c r="BH298" i="9"/>
  <c r="BI298" i="9" s="1"/>
  <c r="BG298" i="9"/>
  <c r="AY298" i="9"/>
  <c r="BD298" i="9" s="1"/>
  <c r="AX298" i="9"/>
  <c r="BC298" i="9" s="1"/>
  <c r="AW298" i="9"/>
  <c r="BB298" i="9" s="1"/>
  <c r="AV298" i="9"/>
  <c r="BA298" i="9" s="1"/>
  <c r="AU298" i="9"/>
  <c r="AZ298" i="9" s="1"/>
  <c r="AS298" i="9"/>
  <c r="AR298" i="9"/>
  <c r="AQ298" i="9"/>
  <c r="AP298" i="9"/>
  <c r="AN298" i="9"/>
  <c r="AM298" i="9"/>
  <c r="DO297" i="9"/>
  <c r="DN297" i="9"/>
  <c r="DM297" i="9"/>
  <c r="DL297" i="9"/>
  <c r="DK297" i="9"/>
  <c r="DJ297" i="9"/>
  <c r="DI297" i="9"/>
  <c r="DD297" i="9"/>
  <c r="DC297" i="9"/>
  <c r="DB297" i="9"/>
  <c r="DA297" i="9"/>
  <c r="CZ297" i="9"/>
  <c r="CN297" i="9"/>
  <c r="CO297" i="9" s="1"/>
  <c r="CM297" i="9"/>
  <c r="CF297" i="9"/>
  <c r="CG297" i="9" s="1"/>
  <c r="CE297" i="9"/>
  <c r="BX297" i="9"/>
  <c r="BY297" i="9" s="1"/>
  <c r="BW297" i="9"/>
  <c r="BP297" i="9"/>
  <c r="BQ297" i="9" s="1"/>
  <c r="BO297" i="9"/>
  <c r="BH297" i="9"/>
  <c r="BI297" i="9" s="1"/>
  <c r="BG297" i="9"/>
  <c r="AY297" i="9"/>
  <c r="BD297" i="9" s="1"/>
  <c r="AX297" i="9"/>
  <c r="BC297" i="9" s="1"/>
  <c r="AW297" i="9"/>
  <c r="BB297" i="9" s="1"/>
  <c r="AV297" i="9"/>
  <c r="BA297" i="9" s="1"/>
  <c r="AU297" i="9"/>
  <c r="AZ297" i="9" s="1"/>
  <c r="AS297" i="9"/>
  <c r="AR297" i="9"/>
  <c r="AQ297" i="9"/>
  <c r="AP297" i="9"/>
  <c r="AN297" i="9"/>
  <c r="AM297" i="9"/>
  <c r="DO296" i="9"/>
  <c r="DN296" i="9"/>
  <c r="DM296" i="9"/>
  <c r="DL296" i="9"/>
  <c r="DK296" i="9"/>
  <c r="DJ296" i="9"/>
  <c r="DI296" i="9"/>
  <c r="DD296" i="9"/>
  <c r="DC296" i="9"/>
  <c r="DB296" i="9"/>
  <c r="DA296" i="9"/>
  <c r="CZ296" i="9"/>
  <c r="CN296" i="9"/>
  <c r="CO296" i="9" s="1"/>
  <c r="CM296" i="9"/>
  <c r="CF296" i="9"/>
  <c r="CG296" i="9" s="1"/>
  <c r="CE296" i="9"/>
  <c r="BX296" i="9"/>
  <c r="BY296" i="9" s="1"/>
  <c r="BW296" i="9"/>
  <c r="BP296" i="9"/>
  <c r="BQ296" i="9" s="1"/>
  <c r="BO296" i="9"/>
  <c r="BH296" i="9"/>
  <c r="BI296" i="9" s="1"/>
  <c r="BG296" i="9"/>
  <c r="AY296" i="9"/>
  <c r="BD296" i="9" s="1"/>
  <c r="AX296" i="9"/>
  <c r="BC296" i="9" s="1"/>
  <c r="AW296" i="9"/>
  <c r="BB296" i="9" s="1"/>
  <c r="AV296" i="9"/>
  <c r="BA296" i="9" s="1"/>
  <c r="AU296" i="9"/>
  <c r="AZ296" i="9" s="1"/>
  <c r="AS296" i="9"/>
  <c r="AR296" i="9"/>
  <c r="AQ296" i="9"/>
  <c r="AP296" i="9"/>
  <c r="AN296" i="9"/>
  <c r="AM296" i="9"/>
  <c r="DO295" i="9"/>
  <c r="DN295" i="9"/>
  <c r="DM295" i="9"/>
  <c r="DL295" i="9"/>
  <c r="DK295" i="9"/>
  <c r="DJ295" i="9"/>
  <c r="DI295" i="9"/>
  <c r="DD295" i="9"/>
  <c r="DC295" i="9"/>
  <c r="DB295" i="9"/>
  <c r="DA295" i="9"/>
  <c r="CZ295" i="9"/>
  <c r="CN295" i="9"/>
  <c r="CO295" i="9" s="1"/>
  <c r="CM295" i="9"/>
  <c r="CF295" i="9"/>
  <c r="CG295" i="9" s="1"/>
  <c r="CE295" i="9"/>
  <c r="BX295" i="9"/>
  <c r="BY295" i="9" s="1"/>
  <c r="BW295" i="9"/>
  <c r="BP295" i="9"/>
  <c r="BQ295" i="9" s="1"/>
  <c r="BO295" i="9"/>
  <c r="BH295" i="9"/>
  <c r="BI295" i="9" s="1"/>
  <c r="BG295" i="9"/>
  <c r="AY295" i="9"/>
  <c r="BD295" i="9" s="1"/>
  <c r="AX295" i="9"/>
  <c r="BC295" i="9" s="1"/>
  <c r="AW295" i="9"/>
  <c r="BB295" i="9" s="1"/>
  <c r="AV295" i="9"/>
  <c r="BA295" i="9" s="1"/>
  <c r="AU295" i="9"/>
  <c r="AZ295" i="9" s="1"/>
  <c r="AS295" i="9"/>
  <c r="AR295" i="9"/>
  <c r="AQ295" i="9"/>
  <c r="AP295" i="9"/>
  <c r="AN295" i="9"/>
  <c r="AM295" i="9"/>
  <c r="DO294" i="9"/>
  <c r="DN294" i="9"/>
  <c r="DM294" i="9"/>
  <c r="DL294" i="9"/>
  <c r="DK294" i="9"/>
  <c r="DJ294" i="9"/>
  <c r="DI294" i="9"/>
  <c r="DD294" i="9"/>
  <c r="DC294" i="9"/>
  <c r="DB294" i="9"/>
  <c r="DA294" i="9"/>
  <c r="CZ294" i="9"/>
  <c r="CN294" i="9"/>
  <c r="CO294" i="9" s="1"/>
  <c r="CM294" i="9"/>
  <c r="CF294" i="9"/>
  <c r="CG294" i="9" s="1"/>
  <c r="CE294" i="9"/>
  <c r="BX294" i="9"/>
  <c r="BY294" i="9" s="1"/>
  <c r="BW294" i="9"/>
  <c r="BP294" i="9"/>
  <c r="BQ294" i="9" s="1"/>
  <c r="BO294" i="9"/>
  <c r="BH294" i="9"/>
  <c r="BI294" i="9" s="1"/>
  <c r="BG294" i="9"/>
  <c r="AY294" i="9"/>
  <c r="BD294" i="9" s="1"/>
  <c r="AX294" i="9"/>
  <c r="BC294" i="9" s="1"/>
  <c r="AW294" i="9"/>
  <c r="BB294" i="9" s="1"/>
  <c r="AV294" i="9"/>
  <c r="BA294" i="9" s="1"/>
  <c r="AU294" i="9"/>
  <c r="AZ294" i="9" s="1"/>
  <c r="AS294" i="9"/>
  <c r="AR294" i="9"/>
  <c r="AQ294" i="9"/>
  <c r="AP294" i="9"/>
  <c r="AN294" i="9"/>
  <c r="AM294" i="9"/>
  <c r="DO293" i="9"/>
  <c r="DN293" i="9"/>
  <c r="DM293" i="9"/>
  <c r="DL293" i="9"/>
  <c r="DK293" i="9"/>
  <c r="DJ293" i="9"/>
  <c r="DI293" i="9"/>
  <c r="DD293" i="9"/>
  <c r="DC293" i="9"/>
  <c r="DB293" i="9"/>
  <c r="DA293" i="9"/>
  <c r="CZ293" i="9"/>
  <c r="CN293" i="9"/>
  <c r="CO293" i="9" s="1"/>
  <c r="CM293" i="9"/>
  <c r="CF293" i="9"/>
  <c r="CG293" i="9" s="1"/>
  <c r="CE293" i="9"/>
  <c r="BX293" i="9"/>
  <c r="BY293" i="9" s="1"/>
  <c r="BW293" i="9"/>
  <c r="BP293" i="9"/>
  <c r="BQ293" i="9" s="1"/>
  <c r="BO293" i="9"/>
  <c r="BH293" i="9"/>
  <c r="BI293" i="9" s="1"/>
  <c r="BG293" i="9"/>
  <c r="AY293" i="9"/>
  <c r="BD293" i="9" s="1"/>
  <c r="AX293" i="9"/>
  <c r="BC293" i="9" s="1"/>
  <c r="AW293" i="9"/>
  <c r="BB293" i="9" s="1"/>
  <c r="AV293" i="9"/>
  <c r="BA293" i="9" s="1"/>
  <c r="AU293" i="9"/>
  <c r="AZ293" i="9" s="1"/>
  <c r="AS293" i="9"/>
  <c r="AR293" i="9"/>
  <c r="AQ293" i="9"/>
  <c r="AP293" i="9"/>
  <c r="AN293" i="9"/>
  <c r="AM293" i="9"/>
  <c r="DO292" i="9"/>
  <c r="DN292" i="9"/>
  <c r="DM292" i="9"/>
  <c r="DL292" i="9"/>
  <c r="DK292" i="9"/>
  <c r="DJ292" i="9"/>
  <c r="DI292" i="9"/>
  <c r="DD292" i="9"/>
  <c r="DC292" i="9"/>
  <c r="DB292" i="9"/>
  <c r="DA292" i="9"/>
  <c r="CZ292" i="9"/>
  <c r="CN292" i="9"/>
  <c r="CO292" i="9" s="1"/>
  <c r="CM292" i="9"/>
  <c r="CF292" i="9"/>
  <c r="CG292" i="9" s="1"/>
  <c r="CE292" i="9"/>
  <c r="BX292" i="9"/>
  <c r="BY292" i="9" s="1"/>
  <c r="BW292" i="9"/>
  <c r="BP292" i="9"/>
  <c r="BQ292" i="9" s="1"/>
  <c r="BO292" i="9"/>
  <c r="BH292" i="9"/>
  <c r="BI292" i="9" s="1"/>
  <c r="BG292" i="9"/>
  <c r="AY292" i="9"/>
  <c r="BD292" i="9" s="1"/>
  <c r="AX292" i="9"/>
  <c r="BC292" i="9" s="1"/>
  <c r="AW292" i="9"/>
  <c r="BB292" i="9" s="1"/>
  <c r="AV292" i="9"/>
  <c r="BA292" i="9" s="1"/>
  <c r="AU292" i="9"/>
  <c r="AZ292" i="9" s="1"/>
  <c r="AS292" i="9"/>
  <c r="AR292" i="9"/>
  <c r="AQ292" i="9"/>
  <c r="AP292" i="9"/>
  <c r="AN292" i="9"/>
  <c r="AM292" i="9"/>
  <c r="DO291" i="9"/>
  <c r="DN291" i="9"/>
  <c r="DM291" i="9"/>
  <c r="DL291" i="9"/>
  <c r="DK291" i="9"/>
  <c r="DJ291" i="9"/>
  <c r="DI291" i="9"/>
  <c r="DD291" i="9"/>
  <c r="DC291" i="9"/>
  <c r="DB291" i="9"/>
  <c r="DA291" i="9"/>
  <c r="CZ291" i="9"/>
  <c r="CN291" i="9"/>
  <c r="CO291" i="9" s="1"/>
  <c r="CM291" i="9"/>
  <c r="CF291" i="9"/>
  <c r="CG291" i="9" s="1"/>
  <c r="CE291" i="9"/>
  <c r="BX291" i="9"/>
  <c r="BY291" i="9" s="1"/>
  <c r="BW291" i="9"/>
  <c r="BP291" i="9"/>
  <c r="BQ291" i="9" s="1"/>
  <c r="BO291" i="9"/>
  <c r="BH291" i="9"/>
  <c r="BI291" i="9" s="1"/>
  <c r="BG291" i="9"/>
  <c r="AY291" i="9"/>
  <c r="BD291" i="9" s="1"/>
  <c r="AX291" i="9"/>
  <c r="BC291" i="9" s="1"/>
  <c r="AW291" i="9"/>
  <c r="BB291" i="9" s="1"/>
  <c r="AV291" i="9"/>
  <c r="BA291" i="9" s="1"/>
  <c r="AU291" i="9"/>
  <c r="AZ291" i="9" s="1"/>
  <c r="AS291" i="9"/>
  <c r="AR291" i="9"/>
  <c r="AQ291" i="9"/>
  <c r="AP291" i="9"/>
  <c r="AN291" i="9"/>
  <c r="AM291" i="9"/>
  <c r="DO290" i="9"/>
  <c r="DN290" i="9"/>
  <c r="DM290" i="9"/>
  <c r="DL290" i="9"/>
  <c r="DK290" i="9"/>
  <c r="DJ290" i="9"/>
  <c r="DI290" i="9"/>
  <c r="DD290" i="9"/>
  <c r="DC290" i="9"/>
  <c r="DB290" i="9"/>
  <c r="DA290" i="9"/>
  <c r="CZ290" i="9"/>
  <c r="CN290" i="9"/>
  <c r="CO290" i="9" s="1"/>
  <c r="CM290" i="9"/>
  <c r="CF290" i="9"/>
  <c r="CG290" i="9" s="1"/>
  <c r="CE290" i="9"/>
  <c r="BX290" i="9"/>
  <c r="BY290" i="9" s="1"/>
  <c r="BW290" i="9"/>
  <c r="BP290" i="9"/>
  <c r="BQ290" i="9" s="1"/>
  <c r="BO290" i="9"/>
  <c r="BH290" i="9"/>
  <c r="BI290" i="9" s="1"/>
  <c r="BG290" i="9"/>
  <c r="AY290" i="9"/>
  <c r="BD290" i="9" s="1"/>
  <c r="AX290" i="9"/>
  <c r="BC290" i="9" s="1"/>
  <c r="AW290" i="9"/>
  <c r="BB290" i="9" s="1"/>
  <c r="AV290" i="9"/>
  <c r="BA290" i="9" s="1"/>
  <c r="AU290" i="9"/>
  <c r="AZ290" i="9" s="1"/>
  <c r="AS290" i="9"/>
  <c r="AR290" i="9"/>
  <c r="AQ290" i="9"/>
  <c r="AP290" i="9"/>
  <c r="AN290" i="9"/>
  <c r="AM290" i="9"/>
  <c r="DO289" i="9"/>
  <c r="DN289" i="9"/>
  <c r="DM289" i="9"/>
  <c r="DL289" i="9"/>
  <c r="DK289" i="9"/>
  <c r="DJ289" i="9"/>
  <c r="DI289" i="9"/>
  <c r="DD289" i="9"/>
  <c r="DC289" i="9"/>
  <c r="DB289" i="9"/>
  <c r="DA289" i="9"/>
  <c r="CZ289" i="9"/>
  <c r="CN289" i="9"/>
  <c r="CO289" i="9" s="1"/>
  <c r="CM289" i="9"/>
  <c r="CF289" i="9"/>
  <c r="CG289" i="9" s="1"/>
  <c r="CE289" i="9"/>
  <c r="BX289" i="9"/>
  <c r="BY289" i="9" s="1"/>
  <c r="BW289" i="9"/>
  <c r="BP289" i="9"/>
  <c r="BQ289" i="9" s="1"/>
  <c r="BO289" i="9"/>
  <c r="BH289" i="9"/>
  <c r="BI289" i="9" s="1"/>
  <c r="BG289" i="9"/>
  <c r="AY289" i="9"/>
  <c r="BD289" i="9" s="1"/>
  <c r="AX289" i="9"/>
  <c r="BC289" i="9" s="1"/>
  <c r="AW289" i="9"/>
  <c r="BB289" i="9" s="1"/>
  <c r="AV289" i="9"/>
  <c r="BA289" i="9" s="1"/>
  <c r="AU289" i="9"/>
  <c r="AZ289" i="9" s="1"/>
  <c r="AS289" i="9"/>
  <c r="AR289" i="9"/>
  <c r="AQ289" i="9"/>
  <c r="AP289" i="9"/>
  <c r="AN289" i="9"/>
  <c r="AM289" i="9"/>
  <c r="DO288" i="9"/>
  <c r="DN288" i="9"/>
  <c r="DM288" i="9"/>
  <c r="DL288" i="9"/>
  <c r="DK288" i="9"/>
  <c r="DJ288" i="9"/>
  <c r="DI288" i="9"/>
  <c r="DD288" i="9"/>
  <c r="DC288" i="9"/>
  <c r="DB288" i="9"/>
  <c r="DA288" i="9"/>
  <c r="CZ288" i="9"/>
  <c r="CN288" i="9"/>
  <c r="CO288" i="9" s="1"/>
  <c r="CM288" i="9"/>
  <c r="CF288" i="9"/>
  <c r="CG288" i="9" s="1"/>
  <c r="CE288" i="9"/>
  <c r="BX288" i="9"/>
  <c r="BY288" i="9" s="1"/>
  <c r="BW288" i="9"/>
  <c r="BP288" i="9"/>
  <c r="BQ288" i="9" s="1"/>
  <c r="BO288" i="9"/>
  <c r="BH288" i="9"/>
  <c r="BI288" i="9" s="1"/>
  <c r="BG288" i="9"/>
  <c r="AY288" i="9"/>
  <c r="BD288" i="9" s="1"/>
  <c r="AX288" i="9"/>
  <c r="BC288" i="9" s="1"/>
  <c r="AW288" i="9"/>
  <c r="BB288" i="9" s="1"/>
  <c r="AV288" i="9"/>
  <c r="BA288" i="9" s="1"/>
  <c r="AU288" i="9"/>
  <c r="AZ288" i="9" s="1"/>
  <c r="AS288" i="9"/>
  <c r="AR288" i="9"/>
  <c r="AQ288" i="9"/>
  <c r="AP288" i="9"/>
  <c r="AN288" i="9"/>
  <c r="AM288" i="9"/>
  <c r="DO287" i="9"/>
  <c r="DN287" i="9"/>
  <c r="DM287" i="9"/>
  <c r="DL287" i="9"/>
  <c r="DK287" i="9"/>
  <c r="DJ287" i="9"/>
  <c r="DI287" i="9"/>
  <c r="DD287" i="9"/>
  <c r="DC287" i="9"/>
  <c r="DB287" i="9"/>
  <c r="DA287" i="9"/>
  <c r="CZ287" i="9"/>
  <c r="CN287" i="9"/>
  <c r="CO287" i="9" s="1"/>
  <c r="CM287" i="9"/>
  <c r="CF287" i="9"/>
  <c r="CG287" i="9" s="1"/>
  <c r="CE287" i="9"/>
  <c r="BX287" i="9"/>
  <c r="BY287" i="9" s="1"/>
  <c r="BW287" i="9"/>
  <c r="BP287" i="9"/>
  <c r="BQ287" i="9" s="1"/>
  <c r="BO287" i="9"/>
  <c r="BH287" i="9"/>
  <c r="BI287" i="9" s="1"/>
  <c r="BG287" i="9"/>
  <c r="AY287" i="9"/>
  <c r="BD287" i="9" s="1"/>
  <c r="AX287" i="9"/>
  <c r="BC287" i="9" s="1"/>
  <c r="AW287" i="9"/>
  <c r="BB287" i="9" s="1"/>
  <c r="AV287" i="9"/>
  <c r="BA287" i="9" s="1"/>
  <c r="AU287" i="9"/>
  <c r="AZ287" i="9" s="1"/>
  <c r="AS287" i="9"/>
  <c r="AR287" i="9"/>
  <c r="AQ287" i="9"/>
  <c r="AP287" i="9"/>
  <c r="AN287" i="9"/>
  <c r="AM287" i="9"/>
  <c r="DO286" i="9"/>
  <c r="DN286" i="9"/>
  <c r="DM286" i="9"/>
  <c r="DL286" i="9"/>
  <c r="DK286" i="9"/>
  <c r="DJ286" i="9"/>
  <c r="DI286" i="9"/>
  <c r="DD286" i="9"/>
  <c r="DC286" i="9"/>
  <c r="DB286" i="9"/>
  <c r="DA286" i="9"/>
  <c r="CZ286" i="9"/>
  <c r="CN286" i="9"/>
  <c r="CO286" i="9" s="1"/>
  <c r="CM286" i="9"/>
  <c r="CF286" i="9"/>
  <c r="CG286" i="9" s="1"/>
  <c r="CE286" i="9"/>
  <c r="BX286" i="9"/>
  <c r="BY286" i="9" s="1"/>
  <c r="BW286" i="9"/>
  <c r="BP286" i="9"/>
  <c r="BQ286" i="9" s="1"/>
  <c r="BO286" i="9"/>
  <c r="BH286" i="9"/>
  <c r="BI286" i="9" s="1"/>
  <c r="BG286" i="9"/>
  <c r="AY286" i="9"/>
  <c r="BD286" i="9" s="1"/>
  <c r="AX286" i="9"/>
  <c r="BC286" i="9" s="1"/>
  <c r="AW286" i="9"/>
  <c r="BB286" i="9" s="1"/>
  <c r="AV286" i="9"/>
  <c r="BA286" i="9" s="1"/>
  <c r="AU286" i="9"/>
  <c r="AZ286" i="9" s="1"/>
  <c r="AS286" i="9"/>
  <c r="AR286" i="9"/>
  <c r="AQ286" i="9"/>
  <c r="AP286" i="9"/>
  <c r="AN286" i="9"/>
  <c r="AM286" i="9"/>
  <c r="DO285" i="9"/>
  <c r="DN285" i="9"/>
  <c r="DM285" i="9"/>
  <c r="DL285" i="9"/>
  <c r="DK285" i="9"/>
  <c r="DJ285" i="9"/>
  <c r="DI285" i="9"/>
  <c r="DD285" i="9"/>
  <c r="DC285" i="9"/>
  <c r="DB285" i="9"/>
  <c r="DA285" i="9"/>
  <c r="CZ285" i="9"/>
  <c r="CN285" i="9"/>
  <c r="CO285" i="9" s="1"/>
  <c r="CM285" i="9"/>
  <c r="CF285" i="9"/>
  <c r="CG285" i="9" s="1"/>
  <c r="CE285" i="9"/>
  <c r="BX285" i="9"/>
  <c r="BY285" i="9" s="1"/>
  <c r="BW285" i="9"/>
  <c r="BP285" i="9"/>
  <c r="BQ285" i="9" s="1"/>
  <c r="BO285" i="9"/>
  <c r="BH285" i="9"/>
  <c r="BI285" i="9" s="1"/>
  <c r="BG285" i="9"/>
  <c r="AY285" i="9"/>
  <c r="BD285" i="9" s="1"/>
  <c r="AX285" i="9"/>
  <c r="BC285" i="9" s="1"/>
  <c r="AW285" i="9"/>
  <c r="BB285" i="9" s="1"/>
  <c r="AV285" i="9"/>
  <c r="BA285" i="9" s="1"/>
  <c r="AU285" i="9"/>
  <c r="AZ285" i="9" s="1"/>
  <c r="AS285" i="9"/>
  <c r="AR285" i="9"/>
  <c r="AQ285" i="9"/>
  <c r="AP285" i="9"/>
  <c r="AN285" i="9"/>
  <c r="AM285" i="9"/>
  <c r="DO284" i="9"/>
  <c r="DN284" i="9"/>
  <c r="DM284" i="9"/>
  <c r="DL284" i="9"/>
  <c r="DK284" i="9"/>
  <c r="DJ284" i="9"/>
  <c r="DI284" i="9"/>
  <c r="DD284" i="9"/>
  <c r="DC284" i="9"/>
  <c r="DB284" i="9"/>
  <c r="DA284" i="9"/>
  <c r="CZ284" i="9"/>
  <c r="CN284" i="9"/>
  <c r="CO284" i="9" s="1"/>
  <c r="CM284" i="9"/>
  <c r="CF284" i="9"/>
  <c r="CG284" i="9" s="1"/>
  <c r="CE284" i="9"/>
  <c r="BX284" i="9"/>
  <c r="BY284" i="9" s="1"/>
  <c r="BW284" i="9"/>
  <c r="BP284" i="9"/>
  <c r="BQ284" i="9" s="1"/>
  <c r="BO284" i="9"/>
  <c r="BH284" i="9"/>
  <c r="BI284" i="9" s="1"/>
  <c r="BG284" i="9"/>
  <c r="AY284" i="9"/>
  <c r="BD284" i="9" s="1"/>
  <c r="AX284" i="9"/>
  <c r="BC284" i="9" s="1"/>
  <c r="AW284" i="9"/>
  <c r="BB284" i="9" s="1"/>
  <c r="AV284" i="9"/>
  <c r="BA284" i="9" s="1"/>
  <c r="AU284" i="9"/>
  <c r="AZ284" i="9" s="1"/>
  <c r="AS284" i="9"/>
  <c r="AR284" i="9"/>
  <c r="AQ284" i="9"/>
  <c r="AP284" i="9"/>
  <c r="AN284" i="9"/>
  <c r="AM284" i="9"/>
  <c r="DO283" i="9"/>
  <c r="DN283" i="9"/>
  <c r="DM283" i="9"/>
  <c r="DL283" i="9"/>
  <c r="DK283" i="9"/>
  <c r="DJ283" i="9"/>
  <c r="DI283" i="9"/>
  <c r="DD283" i="9"/>
  <c r="DC283" i="9"/>
  <c r="DB283" i="9"/>
  <c r="DA283" i="9"/>
  <c r="CZ283" i="9"/>
  <c r="CN283" i="9"/>
  <c r="CO283" i="9" s="1"/>
  <c r="CM283" i="9"/>
  <c r="CF283" i="9"/>
  <c r="CG283" i="9" s="1"/>
  <c r="CE283" i="9"/>
  <c r="BX283" i="9"/>
  <c r="BY283" i="9" s="1"/>
  <c r="BW283" i="9"/>
  <c r="BP283" i="9"/>
  <c r="BQ283" i="9" s="1"/>
  <c r="BO283" i="9"/>
  <c r="BH283" i="9"/>
  <c r="BI283" i="9" s="1"/>
  <c r="BG283" i="9"/>
  <c r="AY283" i="9"/>
  <c r="BD283" i="9" s="1"/>
  <c r="AX283" i="9"/>
  <c r="BC283" i="9" s="1"/>
  <c r="AW283" i="9"/>
  <c r="BB283" i="9" s="1"/>
  <c r="AV283" i="9"/>
  <c r="BA283" i="9" s="1"/>
  <c r="AU283" i="9"/>
  <c r="AZ283" i="9" s="1"/>
  <c r="AS283" i="9"/>
  <c r="AR283" i="9"/>
  <c r="AQ283" i="9"/>
  <c r="AP283" i="9"/>
  <c r="AN283" i="9"/>
  <c r="AM283" i="9"/>
  <c r="DO282" i="9"/>
  <c r="DN282" i="9"/>
  <c r="DM282" i="9"/>
  <c r="DL282" i="9"/>
  <c r="DK282" i="9"/>
  <c r="DJ282" i="9"/>
  <c r="DI282" i="9"/>
  <c r="DD282" i="9"/>
  <c r="DC282" i="9"/>
  <c r="DB282" i="9"/>
  <c r="DA282" i="9"/>
  <c r="CZ282" i="9"/>
  <c r="CN282" i="9"/>
  <c r="CO282" i="9" s="1"/>
  <c r="CM282" i="9"/>
  <c r="CF282" i="9"/>
  <c r="CG282" i="9" s="1"/>
  <c r="CE282" i="9"/>
  <c r="BX282" i="9"/>
  <c r="BY282" i="9" s="1"/>
  <c r="BW282" i="9"/>
  <c r="BP282" i="9"/>
  <c r="BQ282" i="9" s="1"/>
  <c r="BO282" i="9"/>
  <c r="BH282" i="9"/>
  <c r="BI282" i="9" s="1"/>
  <c r="BG282" i="9"/>
  <c r="AY282" i="9"/>
  <c r="BD282" i="9" s="1"/>
  <c r="AX282" i="9"/>
  <c r="BC282" i="9" s="1"/>
  <c r="AW282" i="9"/>
  <c r="BB282" i="9" s="1"/>
  <c r="AV282" i="9"/>
  <c r="BA282" i="9" s="1"/>
  <c r="AU282" i="9"/>
  <c r="AZ282" i="9" s="1"/>
  <c r="AS282" i="9"/>
  <c r="AR282" i="9"/>
  <c r="AQ282" i="9"/>
  <c r="AP282" i="9"/>
  <c r="AN282" i="9"/>
  <c r="AM282" i="9"/>
  <c r="DO281" i="9"/>
  <c r="DN281" i="9"/>
  <c r="DM281" i="9"/>
  <c r="DL281" i="9"/>
  <c r="DK281" i="9"/>
  <c r="DJ281" i="9"/>
  <c r="DI281" i="9"/>
  <c r="DD281" i="9"/>
  <c r="DC281" i="9"/>
  <c r="DB281" i="9"/>
  <c r="DA281" i="9"/>
  <c r="CZ281" i="9"/>
  <c r="CN281" i="9"/>
  <c r="CO281" i="9" s="1"/>
  <c r="CM281" i="9"/>
  <c r="CF281" i="9"/>
  <c r="CG281" i="9" s="1"/>
  <c r="CE281" i="9"/>
  <c r="BX281" i="9"/>
  <c r="BY281" i="9" s="1"/>
  <c r="BW281" i="9"/>
  <c r="BP281" i="9"/>
  <c r="BQ281" i="9" s="1"/>
  <c r="BO281" i="9"/>
  <c r="BH281" i="9"/>
  <c r="BI281" i="9" s="1"/>
  <c r="BG281" i="9"/>
  <c r="AY281" i="9"/>
  <c r="BD281" i="9" s="1"/>
  <c r="AX281" i="9"/>
  <c r="BC281" i="9" s="1"/>
  <c r="AW281" i="9"/>
  <c r="BB281" i="9" s="1"/>
  <c r="AV281" i="9"/>
  <c r="BA281" i="9" s="1"/>
  <c r="AU281" i="9"/>
  <c r="AZ281" i="9" s="1"/>
  <c r="AS281" i="9"/>
  <c r="AR281" i="9"/>
  <c r="AQ281" i="9"/>
  <c r="AP281" i="9"/>
  <c r="AN281" i="9"/>
  <c r="AM281" i="9"/>
  <c r="DO280" i="9"/>
  <c r="DN280" i="9"/>
  <c r="DM280" i="9"/>
  <c r="DL280" i="9"/>
  <c r="DK280" i="9"/>
  <c r="DJ280" i="9"/>
  <c r="DI280" i="9"/>
  <c r="DD280" i="9"/>
  <c r="DC280" i="9"/>
  <c r="DB280" i="9"/>
  <c r="DA280" i="9"/>
  <c r="CZ280" i="9"/>
  <c r="CN280" i="9"/>
  <c r="CO280" i="9" s="1"/>
  <c r="CM280" i="9"/>
  <c r="CF280" i="9"/>
  <c r="CG280" i="9" s="1"/>
  <c r="CE280" i="9"/>
  <c r="BX280" i="9"/>
  <c r="BY280" i="9" s="1"/>
  <c r="BW280" i="9"/>
  <c r="BP280" i="9"/>
  <c r="BQ280" i="9" s="1"/>
  <c r="BO280" i="9"/>
  <c r="BH280" i="9"/>
  <c r="BI280" i="9" s="1"/>
  <c r="BG280" i="9"/>
  <c r="AY280" i="9"/>
  <c r="BD280" i="9" s="1"/>
  <c r="AX280" i="9"/>
  <c r="BC280" i="9" s="1"/>
  <c r="AW280" i="9"/>
  <c r="BB280" i="9" s="1"/>
  <c r="AV280" i="9"/>
  <c r="BA280" i="9" s="1"/>
  <c r="AU280" i="9"/>
  <c r="AZ280" i="9" s="1"/>
  <c r="AS280" i="9"/>
  <c r="AR280" i="9"/>
  <c r="AQ280" i="9"/>
  <c r="AP280" i="9"/>
  <c r="AN280" i="9"/>
  <c r="AM280" i="9"/>
  <c r="DO279" i="9"/>
  <c r="DN279" i="9"/>
  <c r="DM279" i="9"/>
  <c r="DL279" i="9"/>
  <c r="DK279" i="9"/>
  <c r="DJ279" i="9"/>
  <c r="DI279" i="9"/>
  <c r="DD279" i="9"/>
  <c r="DC279" i="9"/>
  <c r="DB279" i="9"/>
  <c r="DA279" i="9"/>
  <c r="CZ279" i="9"/>
  <c r="CN279" i="9"/>
  <c r="CO279" i="9" s="1"/>
  <c r="CM279" i="9"/>
  <c r="CF279" i="9"/>
  <c r="CG279" i="9" s="1"/>
  <c r="CE279" i="9"/>
  <c r="BX279" i="9"/>
  <c r="BY279" i="9" s="1"/>
  <c r="BW279" i="9"/>
  <c r="BP279" i="9"/>
  <c r="BQ279" i="9" s="1"/>
  <c r="BO279" i="9"/>
  <c r="BH279" i="9"/>
  <c r="BI279" i="9" s="1"/>
  <c r="BG279" i="9"/>
  <c r="AY279" i="9"/>
  <c r="BD279" i="9" s="1"/>
  <c r="AX279" i="9"/>
  <c r="BC279" i="9" s="1"/>
  <c r="AW279" i="9"/>
  <c r="BB279" i="9" s="1"/>
  <c r="AV279" i="9"/>
  <c r="BA279" i="9" s="1"/>
  <c r="AU279" i="9"/>
  <c r="AZ279" i="9" s="1"/>
  <c r="AS279" i="9"/>
  <c r="AR279" i="9"/>
  <c r="AQ279" i="9"/>
  <c r="AP279" i="9"/>
  <c r="AN279" i="9"/>
  <c r="AM279" i="9"/>
  <c r="DO278" i="9"/>
  <c r="DN278" i="9"/>
  <c r="DM278" i="9"/>
  <c r="DL278" i="9"/>
  <c r="DK278" i="9"/>
  <c r="DJ278" i="9"/>
  <c r="DI278" i="9"/>
  <c r="DD278" i="9"/>
  <c r="DC278" i="9"/>
  <c r="DB278" i="9"/>
  <c r="DA278" i="9"/>
  <c r="CZ278" i="9"/>
  <c r="CN278" i="9"/>
  <c r="CO278" i="9" s="1"/>
  <c r="CM278" i="9"/>
  <c r="CF278" i="9"/>
  <c r="CG278" i="9" s="1"/>
  <c r="CE278" i="9"/>
  <c r="BX278" i="9"/>
  <c r="BY278" i="9" s="1"/>
  <c r="BW278" i="9"/>
  <c r="BP278" i="9"/>
  <c r="BQ278" i="9" s="1"/>
  <c r="BO278" i="9"/>
  <c r="BH278" i="9"/>
  <c r="BI278" i="9" s="1"/>
  <c r="BG278" i="9"/>
  <c r="AY278" i="9"/>
  <c r="BD278" i="9" s="1"/>
  <c r="AX278" i="9"/>
  <c r="BC278" i="9" s="1"/>
  <c r="AW278" i="9"/>
  <c r="BB278" i="9" s="1"/>
  <c r="AV278" i="9"/>
  <c r="BA278" i="9" s="1"/>
  <c r="AU278" i="9"/>
  <c r="AZ278" i="9" s="1"/>
  <c r="AS278" i="9"/>
  <c r="AR278" i="9"/>
  <c r="AQ278" i="9"/>
  <c r="AP278" i="9"/>
  <c r="AN278" i="9"/>
  <c r="AM278" i="9"/>
  <c r="DO277" i="9"/>
  <c r="DN277" i="9"/>
  <c r="DM277" i="9"/>
  <c r="DL277" i="9"/>
  <c r="DK277" i="9"/>
  <c r="DJ277" i="9"/>
  <c r="DI277" i="9"/>
  <c r="DD277" i="9"/>
  <c r="DC277" i="9"/>
  <c r="DB277" i="9"/>
  <c r="DA277" i="9"/>
  <c r="CZ277" i="9"/>
  <c r="CN277" i="9"/>
  <c r="CO277" i="9" s="1"/>
  <c r="CM277" i="9"/>
  <c r="CF277" i="9"/>
  <c r="CG277" i="9" s="1"/>
  <c r="CE277" i="9"/>
  <c r="BX277" i="9"/>
  <c r="BY277" i="9" s="1"/>
  <c r="BW277" i="9"/>
  <c r="BP277" i="9"/>
  <c r="BQ277" i="9" s="1"/>
  <c r="BO277" i="9"/>
  <c r="BH277" i="9"/>
  <c r="BI277" i="9" s="1"/>
  <c r="BG277" i="9"/>
  <c r="AY277" i="9"/>
  <c r="BD277" i="9" s="1"/>
  <c r="AX277" i="9"/>
  <c r="BC277" i="9" s="1"/>
  <c r="AW277" i="9"/>
  <c r="BB277" i="9" s="1"/>
  <c r="AV277" i="9"/>
  <c r="BA277" i="9" s="1"/>
  <c r="AU277" i="9"/>
  <c r="AZ277" i="9" s="1"/>
  <c r="AS277" i="9"/>
  <c r="AR277" i="9"/>
  <c r="AQ277" i="9"/>
  <c r="AP277" i="9"/>
  <c r="AN277" i="9"/>
  <c r="AM277" i="9"/>
  <c r="DO276" i="9"/>
  <c r="DN276" i="9"/>
  <c r="DM276" i="9"/>
  <c r="DL276" i="9"/>
  <c r="DK276" i="9"/>
  <c r="DJ276" i="9"/>
  <c r="DI276" i="9"/>
  <c r="DD276" i="9"/>
  <c r="DC276" i="9"/>
  <c r="DB276" i="9"/>
  <c r="DA276" i="9"/>
  <c r="CZ276" i="9"/>
  <c r="CN276" i="9"/>
  <c r="CO276" i="9" s="1"/>
  <c r="CP276" i="9" s="1"/>
  <c r="CM276" i="9"/>
  <c r="CF276" i="9"/>
  <c r="CG276" i="9" s="1"/>
  <c r="CH276" i="9" s="1"/>
  <c r="CE276" i="9"/>
  <c r="BX276" i="9"/>
  <c r="BY276" i="9" s="1"/>
  <c r="BZ276" i="9" s="1"/>
  <c r="BW276" i="9"/>
  <c r="BP276" i="9"/>
  <c r="BQ276" i="9" s="1"/>
  <c r="BR276" i="9" s="1"/>
  <c r="BO276" i="9"/>
  <c r="BH276" i="9"/>
  <c r="BI276" i="9" s="1"/>
  <c r="BJ276" i="9" s="1"/>
  <c r="BG276" i="9"/>
  <c r="AY276" i="9"/>
  <c r="BD276" i="9" s="1"/>
  <c r="AX276" i="9"/>
  <c r="BC276" i="9" s="1"/>
  <c r="AW276" i="9"/>
  <c r="BB276" i="9" s="1"/>
  <c r="AV276" i="9"/>
  <c r="BA276" i="9" s="1"/>
  <c r="AU276" i="9"/>
  <c r="AZ276" i="9" s="1"/>
  <c r="AS276" i="9"/>
  <c r="AR276" i="9"/>
  <c r="AQ276" i="9"/>
  <c r="AP276" i="9"/>
  <c r="AN276" i="9"/>
  <c r="AM276" i="9"/>
  <c r="DO275" i="9"/>
  <c r="DN275" i="9"/>
  <c r="DM275" i="9"/>
  <c r="DL275" i="9"/>
  <c r="DK275" i="9"/>
  <c r="DJ275" i="9"/>
  <c r="DI275" i="9"/>
  <c r="DD275" i="9"/>
  <c r="DC275" i="9"/>
  <c r="DB275" i="9"/>
  <c r="DA275" i="9"/>
  <c r="CZ275" i="9"/>
  <c r="CN275" i="9"/>
  <c r="CO275" i="9" s="1"/>
  <c r="CQ275" i="9" s="1"/>
  <c r="CS275" i="9" s="1"/>
  <c r="CM275" i="9"/>
  <c r="CF275" i="9"/>
  <c r="CG275" i="9" s="1"/>
  <c r="CI275" i="9" s="1"/>
  <c r="CK275" i="9" s="1"/>
  <c r="CE275" i="9"/>
  <c r="BX275" i="9"/>
  <c r="BY275" i="9" s="1"/>
  <c r="CA275" i="9" s="1"/>
  <c r="CC275" i="9" s="1"/>
  <c r="BW275" i="9"/>
  <c r="BP275" i="9"/>
  <c r="BQ275" i="9" s="1"/>
  <c r="BS275" i="9" s="1"/>
  <c r="BU275" i="9" s="1"/>
  <c r="BO275" i="9"/>
  <c r="BH275" i="9"/>
  <c r="BI275" i="9" s="1"/>
  <c r="BK275" i="9" s="1"/>
  <c r="BM275" i="9" s="1"/>
  <c r="BG275" i="9"/>
  <c r="AY275" i="9"/>
  <c r="BD275" i="9" s="1"/>
  <c r="AX275" i="9"/>
  <c r="BC275" i="9" s="1"/>
  <c r="AW275" i="9"/>
  <c r="BB275" i="9" s="1"/>
  <c r="AV275" i="9"/>
  <c r="BA275" i="9" s="1"/>
  <c r="AU275" i="9"/>
  <c r="AZ275" i="9" s="1"/>
  <c r="AS275" i="9"/>
  <c r="AR275" i="9"/>
  <c r="AQ275" i="9"/>
  <c r="AP275" i="9"/>
  <c r="AN275" i="9"/>
  <c r="AM275" i="9"/>
  <c r="DO274" i="9"/>
  <c r="DN274" i="9"/>
  <c r="DM274" i="9"/>
  <c r="DL274" i="9"/>
  <c r="DK274" i="9"/>
  <c r="DJ274" i="9"/>
  <c r="DI274" i="9"/>
  <c r="DD274" i="9"/>
  <c r="DC274" i="9"/>
  <c r="DB274" i="9"/>
  <c r="DA274" i="9"/>
  <c r="CZ274" i="9"/>
  <c r="CN274" i="9"/>
  <c r="CO274" i="9" s="1"/>
  <c r="CQ274" i="9" s="1"/>
  <c r="CS274" i="9" s="1"/>
  <c r="CM274" i="9"/>
  <c r="CF274" i="9"/>
  <c r="CG274" i="9" s="1"/>
  <c r="CI274" i="9" s="1"/>
  <c r="CK274" i="9" s="1"/>
  <c r="CE274" i="9"/>
  <c r="BX274" i="9"/>
  <c r="BY274" i="9" s="1"/>
  <c r="CA274" i="9" s="1"/>
  <c r="CC274" i="9" s="1"/>
  <c r="BW274" i="9"/>
  <c r="BP274" i="9"/>
  <c r="BQ274" i="9" s="1"/>
  <c r="BS274" i="9" s="1"/>
  <c r="BU274" i="9" s="1"/>
  <c r="BO274" i="9"/>
  <c r="BH274" i="9"/>
  <c r="BI274" i="9" s="1"/>
  <c r="BK274" i="9" s="1"/>
  <c r="BM274" i="9" s="1"/>
  <c r="BG274" i="9"/>
  <c r="AY274" i="9"/>
  <c r="BD274" i="9" s="1"/>
  <c r="AX274" i="9"/>
  <c r="BC274" i="9" s="1"/>
  <c r="AW274" i="9"/>
  <c r="BB274" i="9" s="1"/>
  <c r="AV274" i="9"/>
  <c r="BA274" i="9" s="1"/>
  <c r="AU274" i="9"/>
  <c r="AZ274" i="9" s="1"/>
  <c r="AS274" i="9"/>
  <c r="AR274" i="9"/>
  <c r="AQ274" i="9"/>
  <c r="AP274" i="9"/>
  <c r="AN274" i="9"/>
  <c r="AM274" i="9"/>
  <c r="DO273" i="9"/>
  <c r="DN273" i="9"/>
  <c r="DM273" i="9"/>
  <c r="DL273" i="9"/>
  <c r="DK273" i="9"/>
  <c r="DJ273" i="9"/>
  <c r="DI273" i="9"/>
  <c r="DD273" i="9"/>
  <c r="DC273" i="9"/>
  <c r="DB273" i="9"/>
  <c r="DA273" i="9"/>
  <c r="CZ273" i="9"/>
  <c r="CN273" i="9"/>
  <c r="CO273" i="9" s="1"/>
  <c r="CQ273" i="9" s="1"/>
  <c r="CS273" i="9" s="1"/>
  <c r="CM273" i="9"/>
  <c r="CF273" i="9"/>
  <c r="CG273" i="9" s="1"/>
  <c r="CI273" i="9" s="1"/>
  <c r="CK273" i="9" s="1"/>
  <c r="CE273" i="9"/>
  <c r="BX273" i="9"/>
  <c r="BY273" i="9" s="1"/>
  <c r="CA273" i="9" s="1"/>
  <c r="CC273" i="9" s="1"/>
  <c r="BW273" i="9"/>
  <c r="BP273" i="9"/>
  <c r="BQ273" i="9" s="1"/>
  <c r="BS273" i="9" s="1"/>
  <c r="BU273" i="9" s="1"/>
  <c r="BO273" i="9"/>
  <c r="BH273" i="9"/>
  <c r="BI273" i="9" s="1"/>
  <c r="BK273" i="9" s="1"/>
  <c r="BM273" i="9" s="1"/>
  <c r="BG273" i="9"/>
  <c r="AY273" i="9"/>
  <c r="BD273" i="9" s="1"/>
  <c r="AX273" i="9"/>
  <c r="BC273" i="9" s="1"/>
  <c r="AW273" i="9"/>
  <c r="BB273" i="9" s="1"/>
  <c r="AV273" i="9"/>
  <c r="BA273" i="9" s="1"/>
  <c r="AU273" i="9"/>
  <c r="AZ273" i="9" s="1"/>
  <c r="AS273" i="9"/>
  <c r="AR273" i="9"/>
  <c r="AQ273" i="9"/>
  <c r="AP273" i="9"/>
  <c r="AN273" i="9"/>
  <c r="AM273" i="9"/>
  <c r="DO272" i="9"/>
  <c r="DN272" i="9"/>
  <c r="DM272" i="9"/>
  <c r="DL272" i="9"/>
  <c r="DK272" i="9"/>
  <c r="DJ272" i="9"/>
  <c r="DI272" i="9"/>
  <c r="DD272" i="9"/>
  <c r="DC272" i="9"/>
  <c r="DB272" i="9"/>
  <c r="DA272" i="9"/>
  <c r="CZ272" i="9"/>
  <c r="CN272" i="9"/>
  <c r="CO272" i="9" s="1"/>
  <c r="CQ272" i="9" s="1"/>
  <c r="CS272" i="9" s="1"/>
  <c r="CM272" i="9"/>
  <c r="CF272" i="9"/>
  <c r="CG272" i="9" s="1"/>
  <c r="CI272" i="9" s="1"/>
  <c r="CK272" i="9" s="1"/>
  <c r="CE272" i="9"/>
  <c r="BX272" i="9"/>
  <c r="BY272" i="9" s="1"/>
  <c r="CA272" i="9" s="1"/>
  <c r="CC272" i="9" s="1"/>
  <c r="BW272" i="9"/>
  <c r="BP272" i="9"/>
  <c r="BQ272" i="9" s="1"/>
  <c r="BS272" i="9" s="1"/>
  <c r="BU272" i="9" s="1"/>
  <c r="BO272" i="9"/>
  <c r="BH272" i="9"/>
  <c r="BI272" i="9" s="1"/>
  <c r="BK272" i="9" s="1"/>
  <c r="BM272" i="9" s="1"/>
  <c r="BG272" i="9"/>
  <c r="AY272" i="9"/>
  <c r="BD272" i="9" s="1"/>
  <c r="AX272" i="9"/>
  <c r="BC272" i="9" s="1"/>
  <c r="AW272" i="9"/>
  <c r="BB272" i="9" s="1"/>
  <c r="AV272" i="9"/>
  <c r="BA272" i="9" s="1"/>
  <c r="AU272" i="9"/>
  <c r="AZ272" i="9" s="1"/>
  <c r="AS272" i="9"/>
  <c r="AR272" i="9"/>
  <c r="AQ272" i="9"/>
  <c r="AP272" i="9"/>
  <c r="AN272" i="9"/>
  <c r="AM272" i="9"/>
  <c r="DO271" i="9"/>
  <c r="DN271" i="9"/>
  <c r="DM271" i="9"/>
  <c r="DL271" i="9"/>
  <c r="DK271" i="9"/>
  <c r="DJ271" i="9"/>
  <c r="DI271" i="9"/>
  <c r="DD271" i="9"/>
  <c r="DC271" i="9"/>
  <c r="DB271" i="9"/>
  <c r="DA271" i="9"/>
  <c r="CZ271" i="9"/>
  <c r="CN271" i="9"/>
  <c r="CO271" i="9" s="1"/>
  <c r="CQ271" i="9" s="1"/>
  <c r="CS271" i="9" s="1"/>
  <c r="CM271" i="9"/>
  <c r="CF271" i="9"/>
  <c r="CG271" i="9" s="1"/>
  <c r="CI271" i="9" s="1"/>
  <c r="CK271" i="9" s="1"/>
  <c r="CE271" i="9"/>
  <c r="BX271" i="9"/>
  <c r="BY271" i="9" s="1"/>
  <c r="CA271" i="9" s="1"/>
  <c r="CC271" i="9" s="1"/>
  <c r="BW271" i="9"/>
  <c r="BP271" i="9"/>
  <c r="BQ271" i="9" s="1"/>
  <c r="BS271" i="9" s="1"/>
  <c r="BU271" i="9" s="1"/>
  <c r="BO271" i="9"/>
  <c r="BH271" i="9"/>
  <c r="BI271" i="9" s="1"/>
  <c r="BK271" i="9" s="1"/>
  <c r="BM271" i="9" s="1"/>
  <c r="BG271" i="9"/>
  <c r="AY271" i="9"/>
  <c r="BD271" i="9" s="1"/>
  <c r="AX271" i="9"/>
  <c r="BC271" i="9" s="1"/>
  <c r="AW271" i="9"/>
  <c r="BB271" i="9" s="1"/>
  <c r="AV271" i="9"/>
  <c r="BA271" i="9" s="1"/>
  <c r="AU271" i="9"/>
  <c r="AZ271" i="9" s="1"/>
  <c r="AS271" i="9"/>
  <c r="AR271" i="9"/>
  <c r="AQ271" i="9"/>
  <c r="AP271" i="9"/>
  <c r="AN271" i="9"/>
  <c r="AM271" i="9"/>
  <c r="DO270" i="9"/>
  <c r="DN270" i="9"/>
  <c r="DM270" i="9"/>
  <c r="DL270" i="9"/>
  <c r="DK270" i="9"/>
  <c r="DJ270" i="9"/>
  <c r="DI270" i="9"/>
  <c r="DD270" i="9"/>
  <c r="DC270" i="9"/>
  <c r="DB270" i="9"/>
  <c r="DA270" i="9"/>
  <c r="CZ270" i="9"/>
  <c r="CN270" i="9"/>
  <c r="CO270" i="9" s="1"/>
  <c r="CQ270" i="9" s="1"/>
  <c r="CS270" i="9" s="1"/>
  <c r="CM270" i="9"/>
  <c r="CF270" i="9"/>
  <c r="CG270" i="9" s="1"/>
  <c r="CI270" i="9" s="1"/>
  <c r="CK270" i="9" s="1"/>
  <c r="CE270" i="9"/>
  <c r="BX270" i="9"/>
  <c r="BY270" i="9" s="1"/>
  <c r="CA270" i="9" s="1"/>
  <c r="CC270" i="9" s="1"/>
  <c r="BW270" i="9"/>
  <c r="BP270" i="9"/>
  <c r="BQ270" i="9" s="1"/>
  <c r="BS270" i="9" s="1"/>
  <c r="BU270" i="9" s="1"/>
  <c r="BO270" i="9"/>
  <c r="BH270" i="9"/>
  <c r="BI270" i="9" s="1"/>
  <c r="BK270" i="9" s="1"/>
  <c r="BM270" i="9" s="1"/>
  <c r="BG270" i="9"/>
  <c r="AY270" i="9"/>
  <c r="BD270" i="9" s="1"/>
  <c r="AX270" i="9"/>
  <c r="BC270" i="9" s="1"/>
  <c r="AW270" i="9"/>
  <c r="BB270" i="9" s="1"/>
  <c r="AV270" i="9"/>
  <c r="BA270" i="9" s="1"/>
  <c r="AU270" i="9"/>
  <c r="AZ270" i="9" s="1"/>
  <c r="AS270" i="9"/>
  <c r="AR270" i="9"/>
  <c r="AQ270" i="9"/>
  <c r="AP270" i="9"/>
  <c r="AN270" i="9"/>
  <c r="AM270" i="9"/>
  <c r="DO269" i="9"/>
  <c r="DN269" i="9"/>
  <c r="DM269" i="9"/>
  <c r="DL269" i="9"/>
  <c r="DK269" i="9"/>
  <c r="DJ269" i="9"/>
  <c r="DI269" i="9"/>
  <c r="DD269" i="9"/>
  <c r="DC269" i="9"/>
  <c r="DB269" i="9"/>
  <c r="DA269" i="9"/>
  <c r="CZ269" i="9"/>
  <c r="CN269" i="9"/>
  <c r="CO269" i="9" s="1"/>
  <c r="CQ269" i="9" s="1"/>
  <c r="CS269" i="9" s="1"/>
  <c r="CM269" i="9"/>
  <c r="CF269" i="9"/>
  <c r="CG269" i="9" s="1"/>
  <c r="CI269" i="9" s="1"/>
  <c r="CK269" i="9" s="1"/>
  <c r="CE269" i="9"/>
  <c r="BX269" i="9"/>
  <c r="BY269" i="9" s="1"/>
  <c r="CA269" i="9" s="1"/>
  <c r="CC269" i="9" s="1"/>
  <c r="BW269" i="9"/>
  <c r="BP269" i="9"/>
  <c r="BQ269" i="9" s="1"/>
  <c r="BS269" i="9" s="1"/>
  <c r="BU269" i="9" s="1"/>
  <c r="BO269" i="9"/>
  <c r="BH269" i="9"/>
  <c r="BI269" i="9" s="1"/>
  <c r="BK269" i="9" s="1"/>
  <c r="BM269" i="9" s="1"/>
  <c r="BG269" i="9"/>
  <c r="AY269" i="9"/>
  <c r="BD269" i="9" s="1"/>
  <c r="AX269" i="9"/>
  <c r="BC269" i="9" s="1"/>
  <c r="AW269" i="9"/>
  <c r="BB269" i="9" s="1"/>
  <c r="AV269" i="9"/>
  <c r="BA269" i="9" s="1"/>
  <c r="AU269" i="9"/>
  <c r="AZ269" i="9" s="1"/>
  <c r="AS269" i="9"/>
  <c r="AR269" i="9"/>
  <c r="AQ269" i="9"/>
  <c r="AP269" i="9"/>
  <c r="AN269" i="9"/>
  <c r="AM269" i="9"/>
  <c r="DO268" i="9"/>
  <c r="DN268" i="9"/>
  <c r="DM268" i="9"/>
  <c r="DL268" i="9"/>
  <c r="DK268" i="9"/>
  <c r="DJ268" i="9"/>
  <c r="DI268" i="9"/>
  <c r="DD268" i="9"/>
  <c r="DC268" i="9"/>
  <c r="DB268" i="9"/>
  <c r="DA268" i="9"/>
  <c r="CZ268" i="9"/>
  <c r="CN268" i="9"/>
  <c r="CO268" i="9" s="1"/>
  <c r="CQ268" i="9" s="1"/>
  <c r="CS268" i="9" s="1"/>
  <c r="CM268" i="9"/>
  <c r="CF268" i="9"/>
  <c r="CG268" i="9" s="1"/>
  <c r="CI268" i="9" s="1"/>
  <c r="CK268" i="9" s="1"/>
  <c r="CE268" i="9"/>
  <c r="BX268" i="9"/>
  <c r="BY268" i="9" s="1"/>
  <c r="CA268" i="9" s="1"/>
  <c r="CC268" i="9" s="1"/>
  <c r="BW268" i="9"/>
  <c r="BP268" i="9"/>
  <c r="BQ268" i="9" s="1"/>
  <c r="BS268" i="9" s="1"/>
  <c r="BU268" i="9" s="1"/>
  <c r="BO268" i="9"/>
  <c r="BH268" i="9"/>
  <c r="BI268" i="9" s="1"/>
  <c r="BK268" i="9" s="1"/>
  <c r="BM268" i="9" s="1"/>
  <c r="BG268" i="9"/>
  <c r="AY268" i="9"/>
  <c r="BD268" i="9" s="1"/>
  <c r="AX268" i="9"/>
  <c r="BC268" i="9" s="1"/>
  <c r="AW268" i="9"/>
  <c r="BB268" i="9" s="1"/>
  <c r="AV268" i="9"/>
  <c r="BA268" i="9" s="1"/>
  <c r="AU268" i="9"/>
  <c r="AZ268" i="9" s="1"/>
  <c r="AS268" i="9"/>
  <c r="AR268" i="9"/>
  <c r="AQ268" i="9"/>
  <c r="AP268" i="9"/>
  <c r="AN268" i="9"/>
  <c r="AM268" i="9"/>
  <c r="DO267" i="9"/>
  <c r="DN267" i="9"/>
  <c r="DM267" i="9"/>
  <c r="DL267" i="9"/>
  <c r="DK267" i="9"/>
  <c r="DJ267" i="9"/>
  <c r="DI267" i="9"/>
  <c r="DD267" i="9"/>
  <c r="DC267" i="9"/>
  <c r="DB267" i="9"/>
  <c r="DA267" i="9"/>
  <c r="CZ267" i="9"/>
  <c r="CN267" i="9"/>
  <c r="CO267" i="9" s="1"/>
  <c r="CQ267" i="9" s="1"/>
  <c r="CS267" i="9" s="1"/>
  <c r="CM267" i="9"/>
  <c r="CF267" i="9"/>
  <c r="CG267" i="9" s="1"/>
  <c r="CI267" i="9" s="1"/>
  <c r="CK267" i="9" s="1"/>
  <c r="CE267" i="9"/>
  <c r="BX267" i="9"/>
  <c r="BY267" i="9" s="1"/>
  <c r="CA267" i="9" s="1"/>
  <c r="CC267" i="9" s="1"/>
  <c r="BW267" i="9"/>
  <c r="BP267" i="9"/>
  <c r="BQ267" i="9" s="1"/>
  <c r="BS267" i="9" s="1"/>
  <c r="BU267" i="9" s="1"/>
  <c r="BO267" i="9"/>
  <c r="BH267" i="9"/>
  <c r="BI267" i="9" s="1"/>
  <c r="BK267" i="9" s="1"/>
  <c r="BM267" i="9" s="1"/>
  <c r="BG267" i="9"/>
  <c r="AY267" i="9"/>
  <c r="BD267" i="9" s="1"/>
  <c r="AX267" i="9"/>
  <c r="BC267" i="9" s="1"/>
  <c r="AW267" i="9"/>
  <c r="BB267" i="9" s="1"/>
  <c r="AV267" i="9"/>
  <c r="BA267" i="9" s="1"/>
  <c r="AU267" i="9"/>
  <c r="AZ267" i="9" s="1"/>
  <c r="AS267" i="9"/>
  <c r="AR267" i="9"/>
  <c r="AQ267" i="9"/>
  <c r="AP267" i="9"/>
  <c r="AN267" i="9"/>
  <c r="AM267" i="9"/>
  <c r="DO266" i="9"/>
  <c r="DN266" i="9"/>
  <c r="DM266" i="9"/>
  <c r="DL266" i="9"/>
  <c r="DK266" i="9"/>
  <c r="DJ266" i="9"/>
  <c r="DI266" i="9"/>
  <c r="DD266" i="9"/>
  <c r="DC266" i="9"/>
  <c r="DB266" i="9"/>
  <c r="DA266" i="9"/>
  <c r="CZ266" i="9"/>
  <c r="CN266" i="9"/>
  <c r="CO266" i="9" s="1"/>
  <c r="CR266" i="9" s="1"/>
  <c r="CM266" i="9"/>
  <c r="CF266" i="9"/>
  <c r="CG266" i="9" s="1"/>
  <c r="CJ266" i="9" s="1"/>
  <c r="CE266" i="9"/>
  <c r="BX266" i="9"/>
  <c r="BY266" i="9" s="1"/>
  <c r="CB266" i="9" s="1"/>
  <c r="BW266" i="9"/>
  <c r="BP266" i="9"/>
  <c r="BQ266" i="9" s="1"/>
  <c r="BT266" i="9" s="1"/>
  <c r="BO266" i="9"/>
  <c r="BH266" i="9"/>
  <c r="BI266" i="9" s="1"/>
  <c r="BL266" i="9" s="1"/>
  <c r="BG266" i="9"/>
  <c r="AY266" i="9"/>
  <c r="BD266" i="9" s="1"/>
  <c r="AX266" i="9"/>
  <c r="BC266" i="9" s="1"/>
  <c r="AW266" i="9"/>
  <c r="BB266" i="9" s="1"/>
  <c r="AV266" i="9"/>
  <c r="BA266" i="9" s="1"/>
  <c r="AU266" i="9"/>
  <c r="AZ266" i="9" s="1"/>
  <c r="AS266" i="9"/>
  <c r="AR266" i="9"/>
  <c r="AQ266" i="9"/>
  <c r="AP266" i="9"/>
  <c r="AN266" i="9"/>
  <c r="AM266" i="9"/>
  <c r="DO265" i="9"/>
  <c r="DN265" i="9"/>
  <c r="DM265" i="9"/>
  <c r="DL265" i="9"/>
  <c r="DK265" i="9"/>
  <c r="DJ265" i="9"/>
  <c r="DI265" i="9"/>
  <c r="DD265" i="9"/>
  <c r="DC265" i="9"/>
  <c r="DB265" i="9"/>
  <c r="DA265" i="9"/>
  <c r="CZ265" i="9"/>
  <c r="CN265" i="9"/>
  <c r="CO265" i="9" s="1"/>
  <c r="CR265" i="9" s="1"/>
  <c r="CM265" i="9"/>
  <c r="CF265" i="9"/>
  <c r="CG265" i="9" s="1"/>
  <c r="CJ265" i="9" s="1"/>
  <c r="CE265" i="9"/>
  <c r="BX265" i="9"/>
  <c r="BY265" i="9" s="1"/>
  <c r="CB265" i="9" s="1"/>
  <c r="BW265" i="9"/>
  <c r="BP265" i="9"/>
  <c r="BQ265" i="9" s="1"/>
  <c r="BT265" i="9" s="1"/>
  <c r="BO265" i="9"/>
  <c r="BH265" i="9"/>
  <c r="BI265" i="9" s="1"/>
  <c r="BL265" i="9" s="1"/>
  <c r="BG265" i="9"/>
  <c r="AY265" i="9"/>
  <c r="BD265" i="9" s="1"/>
  <c r="AX265" i="9"/>
  <c r="BC265" i="9" s="1"/>
  <c r="AW265" i="9"/>
  <c r="BB265" i="9" s="1"/>
  <c r="AV265" i="9"/>
  <c r="BA265" i="9" s="1"/>
  <c r="AU265" i="9"/>
  <c r="AZ265" i="9" s="1"/>
  <c r="AS265" i="9"/>
  <c r="AR265" i="9"/>
  <c r="AQ265" i="9"/>
  <c r="AP265" i="9"/>
  <c r="AN265" i="9"/>
  <c r="AM265" i="9"/>
  <c r="DO264" i="9"/>
  <c r="DN264" i="9"/>
  <c r="DM264" i="9"/>
  <c r="DL264" i="9"/>
  <c r="DK264" i="9"/>
  <c r="DJ264" i="9"/>
  <c r="DI264" i="9"/>
  <c r="DD264" i="9"/>
  <c r="DC264" i="9"/>
  <c r="DB264" i="9"/>
  <c r="DA264" i="9"/>
  <c r="CZ264" i="9"/>
  <c r="CN264" i="9"/>
  <c r="CO264" i="9" s="1"/>
  <c r="CM264" i="9"/>
  <c r="CF264" i="9"/>
  <c r="CG264" i="9" s="1"/>
  <c r="CE264" i="9"/>
  <c r="BX264" i="9"/>
  <c r="BY264" i="9" s="1"/>
  <c r="BW264" i="9"/>
  <c r="BP264" i="9"/>
  <c r="BQ264" i="9" s="1"/>
  <c r="BT264" i="9" s="1"/>
  <c r="BO264" i="9"/>
  <c r="BH264" i="9"/>
  <c r="BI264" i="9" s="1"/>
  <c r="BG264" i="9"/>
  <c r="AY264" i="9"/>
  <c r="BD264" i="9" s="1"/>
  <c r="AX264" i="9"/>
  <c r="BC264" i="9" s="1"/>
  <c r="AW264" i="9"/>
  <c r="BB264" i="9" s="1"/>
  <c r="AV264" i="9"/>
  <c r="BA264" i="9" s="1"/>
  <c r="AU264" i="9"/>
  <c r="AZ264" i="9" s="1"/>
  <c r="AS264" i="9"/>
  <c r="AR264" i="9"/>
  <c r="AQ264" i="9"/>
  <c r="AP264" i="9"/>
  <c r="AN264" i="9"/>
  <c r="AM264" i="9"/>
  <c r="DO263" i="9"/>
  <c r="DN263" i="9"/>
  <c r="DM263" i="9"/>
  <c r="DL263" i="9"/>
  <c r="DK263" i="9"/>
  <c r="DJ263" i="9"/>
  <c r="DI263" i="9"/>
  <c r="DD263" i="9"/>
  <c r="DC263" i="9"/>
  <c r="DB263" i="9"/>
  <c r="DA263" i="9"/>
  <c r="CZ263" i="9"/>
  <c r="CN263" i="9"/>
  <c r="CO263" i="9" s="1"/>
  <c r="CR263" i="9" s="1"/>
  <c r="CM263" i="9"/>
  <c r="CF263" i="9"/>
  <c r="CG263" i="9" s="1"/>
  <c r="CJ263" i="9" s="1"/>
  <c r="CE263" i="9"/>
  <c r="BX263" i="9"/>
  <c r="BY263" i="9" s="1"/>
  <c r="CB263" i="9" s="1"/>
  <c r="BW263" i="9"/>
  <c r="BP263" i="9"/>
  <c r="BQ263" i="9" s="1"/>
  <c r="BT263" i="9" s="1"/>
  <c r="BO263" i="9"/>
  <c r="BH263" i="9"/>
  <c r="BI263" i="9" s="1"/>
  <c r="BL263" i="9" s="1"/>
  <c r="BG263" i="9"/>
  <c r="AY263" i="9"/>
  <c r="BD263" i="9" s="1"/>
  <c r="AX263" i="9"/>
  <c r="BC263" i="9" s="1"/>
  <c r="AW263" i="9"/>
  <c r="BB263" i="9" s="1"/>
  <c r="AV263" i="9"/>
  <c r="BA263" i="9" s="1"/>
  <c r="AU263" i="9"/>
  <c r="AZ263" i="9" s="1"/>
  <c r="AS263" i="9"/>
  <c r="AR263" i="9"/>
  <c r="AQ263" i="9"/>
  <c r="AP263" i="9"/>
  <c r="AN263" i="9"/>
  <c r="AM263" i="9"/>
  <c r="DO262" i="9"/>
  <c r="DN262" i="9"/>
  <c r="DM262" i="9"/>
  <c r="DL262" i="9"/>
  <c r="DK262" i="9"/>
  <c r="DJ262" i="9"/>
  <c r="DI262" i="9"/>
  <c r="DD262" i="9"/>
  <c r="DC262" i="9"/>
  <c r="DB262" i="9"/>
  <c r="DA262" i="9"/>
  <c r="CZ262" i="9"/>
  <c r="CN262" i="9"/>
  <c r="CO262" i="9" s="1"/>
  <c r="CM262" i="9"/>
  <c r="CF262" i="9"/>
  <c r="CG262" i="9" s="1"/>
  <c r="CJ262" i="9" s="1"/>
  <c r="CE262" i="9"/>
  <c r="BX262" i="9"/>
  <c r="BY262" i="9" s="1"/>
  <c r="BW262" i="9"/>
  <c r="BP262" i="9"/>
  <c r="BQ262" i="9" s="1"/>
  <c r="BO262" i="9"/>
  <c r="BH262" i="9"/>
  <c r="BI262" i="9" s="1"/>
  <c r="BG262" i="9"/>
  <c r="AY262" i="9"/>
  <c r="BD262" i="9" s="1"/>
  <c r="AX262" i="9"/>
  <c r="BC262" i="9" s="1"/>
  <c r="AW262" i="9"/>
  <c r="BB262" i="9" s="1"/>
  <c r="AV262" i="9"/>
  <c r="BA262" i="9" s="1"/>
  <c r="AU262" i="9"/>
  <c r="AZ262" i="9" s="1"/>
  <c r="AS262" i="9"/>
  <c r="AR262" i="9"/>
  <c r="AQ262" i="9"/>
  <c r="AP262" i="9"/>
  <c r="AN262" i="9"/>
  <c r="AM262" i="9"/>
  <c r="DO261" i="9"/>
  <c r="DN261" i="9"/>
  <c r="DM261" i="9"/>
  <c r="DL261" i="9"/>
  <c r="DK261" i="9"/>
  <c r="DJ261" i="9"/>
  <c r="DI261" i="9"/>
  <c r="DD261" i="9"/>
  <c r="DC261" i="9"/>
  <c r="DB261" i="9"/>
  <c r="DA261" i="9"/>
  <c r="CZ261" i="9"/>
  <c r="CN261" i="9"/>
  <c r="CO261" i="9" s="1"/>
  <c r="CR261" i="9" s="1"/>
  <c r="CM261" i="9"/>
  <c r="CF261" i="9"/>
  <c r="CG261" i="9" s="1"/>
  <c r="CJ261" i="9" s="1"/>
  <c r="CE261" i="9"/>
  <c r="BX261" i="9"/>
  <c r="BY261" i="9" s="1"/>
  <c r="CB261" i="9" s="1"/>
  <c r="BW261" i="9"/>
  <c r="BP261" i="9"/>
  <c r="BQ261" i="9" s="1"/>
  <c r="BT261" i="9" s="1"/>
  <c r="BO261" i="9"/>
  <c r="BH261" i="9"/>
  <c r="BI261" i="9" s="1"/>
  <c r="BL261" i="9" s="1"/>
  <c r="BG261" i="9"/>
  <c r="AY261" i="9"/>
  <c r="BD261" i="9" s="1"/>
  <c r="AX261" i="9"/>
  <c r="BC261" i="9" s="1"/>
  <c r="AW261" i="9"/>
  <c r="BB261" i="9" s="1"/>
  <c r="AV261" i="9"/>
  <c r="BA261" i="9" s="1"/>
  <c r="AU261" i="9"/>
  <c r="AZ261" i="9" s="1"/>
  <c r="AS261" i="9"/>
  <c r="AR261" i="9"/>
  <c r="AQ261" i="9"/>
  <c r="AP261" i="9"/>
  <c r="AN261" i="9"/>
  <c r="AM261" i="9"/>
  <c r="DO260" i="9"/>
  <c r="DN260" i="9"/>
  <c r="DM260" i="9"/>
  <c r="DL260" i="9"/>
  <c r="DK260" i="9"/>
  <c r="DJ260" i="9"/>
  <c r="DI260" i="9"/>
  <c r="DD260" i="9"/>
  <c r="DC260" i="9"/>
  <c r="DB260" i="9"/>
  <c r="DA260" i="9"/>
  <c r="CZ260" i="9"/>
  <c r="CN260" i="9"/>
  <c r="CO260" i="9" s="1"/>
  <c r="CR260" i="9" s="1"/>
  <c r="CM260" i="9"/>
  <c r="CF260" i="9"/>
  <c r="CG260" i="9" s="1"/>
  <c r="CE260" i="9"/>
  <c r="BX260" i="9"/>
  <c r="BY260" i="9" s="1"/>
  <c r="BW260" i="9"/>
  <c r="BP260" i="9"/>
  <c r="BQ260" i="9" s="1"/>
  <c r="BO260" i="9"/>
  <c r="BH260" i="9"/>
  <c r="BI260" i="9" s="1"/>
  <c r="BL260" i="9" s="1"/>
  <c r="BG260" i="9"/>
  <c r="AY260" i="9"/>
  <c r="BD260" i="9" s="1"/>
  <c r="AX260" i="9"/>
  <c r="BC260" i="9" s="1"/>
  <c r="AW260" i="9"/>
  <c r="BB260" i="9" s="1"/>
  <c r="AV260" i="9"/>
  <c r="BA260" i="9" s="1"/>
  <c r="AU260" i="9"/>
  <c r="AZ260" i="9" s="1"/>
  <c r="AS260" i="9"/>
  <c r="AR260" i="9"/>
  <c r="AQ260" i="9"/>
  <c r="AP260" i="9"/>
  <c r="AN260" i="9"/>
  <c r="AM260" i="9"/>
  <c r="DO259" i="9"/>
  <c r="DN259" i="9"/>
  <c r="DM259" i="9"/>
  <c r="DL259" i="9"/>
  <c r="DK259" i="9"/>
  <c r="DJ259" i="9"/>
  <c r="DI259" i="9"/>
  <c r="DD259" i="9"/>
  <c r="DC259" i="9"/>
  <c r="DB259" i="9"/>
  <c r="DA259" i="9"/>
  <c r="CZ259" i="9"/>
  <c r="CN259" i="9"/>
  <c r="CO259" i="9" s="1"/>
  <c r="CM259" i="9"/>
  <c r="CF259" i="9"/>
  <c r="CG259" i="9" s="1"/>
  <c r="CE259" i="9"/>
  <c r="BX259" i="9"/>
  <c r="BY259" i="9" s="1"/>
  <c r="CB259" i="9" s="1"/>
  <c r="BW259" i="9"/>
  <c r="BP259" i="9"/>
  <c r="BQ259" i="9" s="1"/>
  <c r="BT259" i="9" s="1"/>
  <c r="BO259" i="9"/>
  <c r="BH259" i="9"/>
  <c r="BI259" i="9" s="1"/>
  <c r="BL259" i="9" s="1"/>
  <c r="BG259" i="9"/>
  <c r="AY259" i="9"/>
  <c r="BD259" i="9" s="1"/>
  <c r="AX259" i="9"/>
  <c r="BC259" i="9" s="1"/>
  <c r="AW259" i="9"/>
  <c r="BB259" i="9" s="1"/>
  <c r="AV259" i="9"/>
  <c r="BA259" i="9" s="1"/>
  <c r="AU259" i="9"/>
  <c r="AZ259" i="9" s="1"/>
  <c r="AS259" i="9"/>
  <c r="AR259" i="9"/>
  <c r="AQ259" i="9"/>
  <c r="AP259" i="9"/>
  <c r="AN259" i="9"/>
  <c r="AM259" i="9"/>
  <c r="DO258" i="9"/>
  <c r="DN258" i="9"/>
  <c r="DM258" i="9"/>
  <c r="DL258" i="9"/>
  <c r="DK258" i="9"/>
  <c r="DJ258" i="9"/>
  <c r="DI258" i="9"/>
  <c r="DD258" i="9"/>
  <c r="DC258" i="9"/>
  <c r="DB258" i="9"/>
  <c r="DA258" i="9"/>
  <c r="CZ258" i="9"/>
  <c r="CN258" i="9"/>
  <c r="CO258" i="9" s="1"/>
  <c r="CM258" i="9"/>
  <c r="CF258" i="9"/>
  <c r="CG258" i="9" s="1"/>
  <c r="CJ258" i="9" s="1"/>
  <c r="CE258" i="9"/>
  <c r="BX258" i="9"/>
  <c r="BY258" i="9" s="1"/>
  <c r="BW258" i="9"/>
  <c r="BP258" i="9"/>
  <c r="BQ258" i="9" s="1"/>
  <c r="BO258" i="9"/>
  <c r="BH258" i="9"/>
  <c r="BI258" i="9" s="1"/>
  <c r="BG258" i="9"/>
  <c r="AY258" i="9"/>
  <c r="BD258" i="9" s="1"/>
  <c r="AX258" i="9"/>
  <c r="BC258" i="9" s="1"/>
  <c r="AW258" i="9"/>
  <c r="BB258" i="9" s="1"/>
  <c r="AV258" i="9"/>
  <c r="BA258" i="9" s="1"/>
  <c r="AU258" i="9"/>
  <c r="AZ258" i="9" s="1"/>
  <c r="AS258" i="9"/>
  <c r="AR258" i="9"/>
  <c r="AQ258" i="9"/>
  <c r="AP258" i="9"/>
  <c r="AN258" i="9"/>
  <c r="AM258" i="9"/>
  <c r="DO257" i="9"/>
  <c r="DN257" i="9"/>
  <c r="DM257" i="9"/>
  <c r="DL257" i="9"/>
  <c r="DK257" i="9"/>
  <c r="DJ257" i="9"/>
  <c r="DI257" i="9"/>
  <c r="DD257" i="9"/>
  <c r="DC257" i="9"/>
  <c r="DB257" i="9"/>
  <c r="DA257" i="9"/>
  <c r="CZ257" i="9"/>
  <c r="CN257" i="9"/>
  <c r="CO257" i="9" s="1"/>
  <c r="CM257" i="9"/>
  <c r="CF257" i="9"/>
  <c r="CG257" i="9" s="1"/>
  <c r="CE257" i="9"/>
  <c r="BX257" i="9"/>
  <c r="BY257" i="9" s="1"/>
  <c r="BW257" i="9"/>
  <c r="BP257" i="9"/>
  <c r="BQ257" i="9" s="1"/>
  <c r="BT257" i="9" s="1"/>
  <c r="BO257" i="9"/>
  <c r="BH257" i="9"/>
  <c r="BI257" i="9" s="1"/>
  <c r="BL257" i="9" s="1"/>
  <c r="BG257" i="9"/>
  <c r="AY257" i="9"/>
  <c r="BD257" i="9" s="1"/>
  <c r="AX257" i="9"/>
  <c r="BC257" i="9" s="1"/>
  <c r="AW257" i="9"/>
  <c r="BB257" i="9" s="1"/>
  <c r="AV257" i="9"/>
  <c r="BA257" i="9" s="1"/>
  <c r="AU257" i="9"/>
  <c r="AZ257" i="9" s="1"/>
  <c r="AS257" i="9"/>
  <c r="AR257" i="9"/>
  <c r="AQ257" i="9"/>
  <c r="AP257" i="9"/>
  <c r="AN257" i="9"/>
  <c r="AM257" i="9"/>
  <c r="DO256" i="9"/>
  <c r="DN256" i="9"/>
  <c r="DM256" i="9"/>
  <c r="DL256" i="9"/>
  <c r="DK256" i="9"/>
  <c r="DJ256" i="9"/>
  <c r="DI256" i="9"/>
  <c r="DD256" i="9"/>
  <c r="DC256" i="9"/>
  <c r="DB256" i="9"/>
  <c r="DA256" i="9"/>
  <c r="CZ256" i="9"/>
  <c r="CN256" i="9"/>
  <c r="CO256" i="9" s="1"/>
  <c r="CM256" i="9"/>
  <c r="CF256" i="9"/>
  <c r="CG256" i="9" s="1"/>
  <c r="CE256" i="9"/>
  <c r="BX256" i="9"/>
  <c r="BY256" i="9" s="1"/>
  <c r="BW256" i="9"/>
  <c r="BP256" i="9"/>
  <c r="BQ256" i="9" s="1"/>
  <c r="BT256" i="9" s="1"/>
  <c r="BO256" i="9"/>
  <c r="BH256" i="9"/>
  <c r="BI256" i="9" s="1"/>
  <c r="BG256" i="9"/>
  <c r="AY256" i="9"/>
  <c r="BD256" i="9" s="1"/>
  <c r="AX256" i="9"/>
  <c r="BC256" i="9" s="1"/>
  <c r="AW256" i="9"/>
  <c r="BB256" i="9" s="1"/>
  <c r="AV256" i="9"/>
  <c r="BA256" i="9" s="1"/>
  <c r="AU256" i="9"/>
  <c r="AZ256" i="9" s="1"/>
  <c r="AS256" i="9"/>
  <c r="AR256" i="9"/>
  <c r="AQ256" i="9"/>
  <c r="AP256" i="9"/>
  <c r="AN256" i="9"/>
  <c r="AM256" i="9"/>
  <c r="DO255" i="9"/>
  <c r="DN255" i="9"/>
  <c r="DM255" i="9"/>
  <c r="DL255" i="9"/>
  <c r="DK255" i="9"/>
  <c r="DJ255" i="9"/>
  <c r="DI255" i="9"/>
  <c r="DD255" i="9"/>
  <c r="DC255" i="9"/>
  <c r="DB255" i="9"/>
  <c r="DA255" i="9"/>
  <c r="CZ255" i="9"/>
  <c r="CN255" i="9"/>
  <c r="CO255" i="9" s="1"/>
  <c r="CM255" i="9"/>
  <c r="CF255" i="9"/>
  <c r="CG255" i="9" s="1"/>
  <c r="CE255" i="9"/>
  <c r="BX255" i="9"/>
  <c r="BY255" i="9" s="1"/>
  <c r="BW255" i="9"/>
  <c r="BP255" i="9"/>
  <c r="BQ255" i="9" s="1"/>
  <c r="BO255" i="9"/>
  <c r="BH255" i="9"/>
  <c r="BI255" i="9" s="1"/>
  <c r="BG255" i="9"/>
  <c r="AY255" i="9"/>
  <c r="BD255" i="9" s="1"/>
  <c r="AX255" i="9"/>
  <c r="BC255" i="9" s="1"/>
  <c r="AW255" i="9"/>
  <c r="BB255" i="9" s="1"/>
  <c r="AV255" i="9"/>
  <c r="BA255" i="9" s="1"/>
  <c r="AU255" i="9"/>
  <c r="AZ255" i="9" s="1"/>
  <c r="AS255" i="9"/>
  <c r="AR255" i="9"/>
  <c r="AQ255" i="9"/>
  <c r="AP255" i="9"/>
  <c r="AN255" i="9"/>
  <c r="AM255" i="9"/>
  <c r="DO254" i="9"/>
  <c r="DN254" i="9"/>
  <c r="DM254" i="9"/>
  <c r="DL254" i="9"/>
  <c r="DK254" i="9"/>
  <c r="DJ254" i="9"/>
  <c r="DI254" i="9"/>
  <c r="DD254" i="9"/>
  <c r="DC254" i="9"/>
  <c r="DB254" i="9"/>
  <c r="DA254" i="9"/>
  <c r="CZ254" i="9"/>
  <c r="CN254" i="9"/>
  <c r="CO254" i="9" s="1"/>
  <c r="CM254" i="9"/>
  <c r="CF254" i="9"/>
  <c r="CG254" i="9" s="1"/>
  <c r="CE254" i="9"/>
  <c r="BX254" i="9"/>
  <c r="BY254" i="9" s="1"/>
  <c r="BZ254" i="9" s="1"/>
  <c r="BW254" i="9"/>
  <c r="BP254" i="9"/>
  <c r="BQ254" i="9" s="1"/>
  <c r="BS254" i="9" s="1"/>
  <c r="BU254" i="9" s="1"/>
  <c r="BO254" i="9"/>
  <c r="BH254" i="9"/>
  <c r="BI254" i="9" s="1"/>
  <c r="BG254" i="9"/>
  <c r="AY254" i="9"/>
  <c r="BD254" i="9" s="1"/>
  <c r="AX254" i="9"/>
  <c r="BC254" i="9" s="1"/>
  <c r="AW254" i="9"/>
  <c r="BB254" i="9" s="1"/>
  <c r="AV254" i="9"/>
  <c r="BA254" i="9" s="1"/>
  <c r="AU254" i="9"/>
  <c r="AZ254" i="9" s="1"/>
  <c r="AS254" i="9"/>
  <c r="AR254" i="9"/>
  <c r="AQ254" i="9"/>
  <c r="AP254" i="9"/>
  <c r="AN254" i="9"/>
  <c r="AM254" i="9"/>
  <c r="DO253" i="9"/>
  <c r="DN253" i="9"/>
  <c r="DM253" i="9"/>
  <c r="DL253" i="9"/>
  <c r="DK253" i="9"/>
  <c r="DJ253" i="9"/>
  <c r="DI253" i="9"/>
  <c r="DD253" i="9"/>
  <c r="DC253" i="9"/>
  <c r="DB253" i="9"/>
  <c r="DA253" i="9"/>
  <c r="CZ253" i="9"/>
  <c r="CN253" i="9"/>
  <c r="CO253" i="9" s="1"/>
  <c r="CR253" i="9" s="1"/>
  <c r="CM253" i="9"/>
  <c r="CF253" i="9"/>
  <c r="CG253" i="9" s="1"/>
  <c r="CJ253" i="9" s="1"/>
  <c r="CE253" i="9"/>
  <c r="BX253" i="9"/>
  <c r="BY253" i="9" s="1"/>
  <c r="CB253" i="9" s="1"/>
  <c r="BW253" i="9"/>
  <c r="BP253" i="9"/>
  <c r="BQ253" i="9" s="1"/>
  <c r="BT253" i="9" s="1"/>
  <c r="BO253" i="9"/>
  <c r="BH253" i="9"/>
  <c r="BI253" i="9" s="1"/>
  <c r="BL253" i="9" s="1"/>
  <c r="BG253" i="9"/>
  <c r="AY253" i="9"/>
  <c r="BD253" i="9" s="1"/>
  <c r="AX253" i="9"/>
  <c r="BC253" i="9" s="1"/>
  <c r="AW253" i="9"/>
  <c r="BB253" i="9" s="1"/>
  <c r="AV253" i="9"/>
  <c r="BA253" i="9" s="1"/>
  <c r="AU253" i="9"/>
  <c r="AZ253" i="9" s="1"/>
  <c r="AS253" i="9"/>
  <c r="AR253" i="9"/>
  <c r="AQ253" i="9"/>
  <c r="AP253" i="9"/>
  <c r="AN253" i="9"/>
  <c r="AM253" i="9"/>
  <c r="DO252" i="9"/>
  <c r="DN252" i="9"/>
  <c r="DM252" i="9"/>
  <c r="DL252" i="9"/>
  <c r="DK252" i="9"/>
  <c r="DJ252" i="9"/>
  <c r="DI252" i="9"/>
  <c r="DD252" i="9"/>
  <c r="DC252" i="9"/>
  <c r="DB252" i="9"/>
  <c r="DA252" i="9"/>
  <c r="CZ252" i="9"/>
  <c r="CN252" i="9"/>
  <c r="CO252" i="9" s="1"/>
  <c r="CM252" i="9"/>
  <c r="CF252" i="9"/>
  <c r="CG252" i="9" s="1"/>
  <c r="CH252" i="9" s="1"/>
  <c r="CE252" i="9"/>
  <c r="BX252" i="9"/>
  <c r="BY252" i="9" s="1"/>
  <c r="BW252" i="9"/>
  <c r="BP252" i="9"/>
  <c r="BQ252" i="9" s="1"/>
  <c r="BO252" i="9"/>
  <c r="BH252" i="9"/>
  <c r="BI252" i="9" s="1"/>
  <c r="BJ252" i="9" s="1"/>
  <c r="BG252" i="9"/>
  <c r="AY252" i="9"/>
  <c r="BD252" i="9" s="1"/>
  <c r="AX252" i="9"/>
  <c r="BC252" i="9" s="1"/>
  <c r="AW252" i="9"/>
  <c r="BB252" i="9" s="1"/>
  <c r="AV252" i="9"/>
  <c r="BA252" i="9" s="1"/>
  <c r="AU252" i="9"/>
  <c r="AZ252" i="9" s="1"/>
  <c r="AS252" i="9"/>
  <c r="AR252" i="9"/>
  <c r="AQ252" i="9"/>
  <c r="AP252" i="9"/>
  <c r="AN252" i="9"/>
  <c r="AM252" i="9"/>
  <c r="DO251" i="9"/>
  <c r="DN251" i="9"/>
  <c r="DM251" i="9"/>
  <c r="DL251" i="9"/>
  <c r="DK251" i="9"/>
  <c r="DJ251" i="9"/>
  <c r="DI251" i="9"/>
  <c r="DD251" i="9"/>
  <c r="DC251" i="9"/>
  <c r="DB251" i="9"/>
  <c r="DA251" i="9"/>
  <c r="CZ251" i="9"/>
  <c r="CN251" i="9"/>
  <c r="CO251" i="9" s="1"/>
  <c r="CM251" i="9"/>
  <c r="CF251" i="9"/>
  <c r="CG251" i="9" s="1"/>
  <c r="CE251" i="9"/>
  <c r="BX251" i="9"/>
  <c r="BY251" i="9" s="1"/>
  <c r="BW251" i="9"/>
  <c r="BP251" i="9"/>
  <c r="BQ251" i="9" s="1"/>
  <c r="BT251" i="9" s="1"/>
  <c r="BO251" i="9"/>
  <c r="BH251" i="9"/>
  <c r="BI251" i="9" s="1"/>
  <c r="BL251" i="9" s="1"/>
  <c r="BG251" i="9"/>
  <c r="AY251" i="9"/>
  <c r="BD251" i="9" s="1"/>
  <c r="AX251" i="9"/>
  <c r="BC251" i="9" s="1"/>
  <c r="AW251" i="9"/>
  <c r="BB251" i="9" s="1"/>
  <c r="AV251" i="9"/>
  <c r="BA251" i="9" s="1"/>
  <c r="AU251" i="9"/>
  <c r="AZ251" i="9" s="1"/>
  <c r="AS251" i="9"/>
  <c r="AR251" i="9"/>
  <c r="AQ251" i="9"/>
  <c r="AP251" i="9"/>
  <c r="AN251" i="9"/>
  <c r="AM251" i="9"/>
  <c r="DO250" i="9"/>
  <c r="DN250" i="9"/>
  <c r="DM250" i="9"/>
  <c r="DL250" i="9"/>
  <c r="DK250" i="9"/>
  <c r="DJ250" i="9"/>
  <c r="DI250" i="9"/>
  <c r="DD250" i="9"/>
  <c r="DC250" i="9"/>
  <c r="DB250" i="9"/>
  <c r="DA250" i="9"/>
  <c r="CZ250" i="9"/>
  <c r="CN250" i="9"/>
  <c r="CO250" i="9" s="1"/>
  <c r="CM250" i="9"/>
  <c r="CF250" i="9"/>
  <c r="CG250" i="9" s="1"/>
  <c r="CE250" i="9"/>
  <c r="BX250" i="9"/>
  <c r="BY250" i="9" s="1"/>
  <c r="CB250" i="9" s="1"/>
  <c r="BW250" i="9"/>
  <c r="BP250" i="9"/>
  <c r="BQ250" i="9" s="1"/>
  <c r="BT250" i="9" s="1"/>
  <c r="BO250" i="9"/>
  <c r="BH250" i="9"/>
  <c r="BI250" i="9" s="1"/>
  <c r="BG250" i="9"/>
  <c r="AY250" i="9"/>
  <c r="BD250" i="9" s="1"/>
  <c r="AX250" i="9"/>
  <c r="BC250" i="9" s="1"/>
  <c r="AW250" i="9"/>
  <c r="BB250" i="9" s="1"/>
  <c r="AV250" i="9"/>
  <c r="BA250" i="9" s="1"/>
  <c r="AU250" i="9"/>
  <c r="AZ250" i="9" s="1"/>
  <c r="AS250" i="9"/>
  <c r="AR250" i="9"/>
  <c r="AQ250" i="9"/>
  <c r="AP250" i="9"/>
  <c r="AN250" i="9"/>
  <c r="AM250" i="9"/>
  <c r="DO249" i="9"/>
  <c r="DN249" i="9"/>
  <c r="DM249" i="9"/>
  <c r="DL249" i="9"/>
  <c r="DK249" i="9"/>
  <c r="DJ249" i="9"/>
  <c r="DI249" i="9"/>
  <c r="DD249" i="9"/>
  <c r="DC249" i="9"/>
  <c r="DB249" i="9"/>
  <c r="DA249" i="9"/>
  <c r="CZ249" i="9"/>
  <c r="CN249" i="9"/>
  <c r="CO249" i="9" s="1"/>
  <c r="CM249" i="9"/>
  <c r="CF249" i="9"/>
  <c r="CG249" i="9" s="1"/>
  <c r="CE249" i="9"/>
  <c r="BX249" i="9"/>
  <c r="BY249" i="9" s="1"/>
  <c r="BW249" i="9"/>
  <c r="BP249" i="9"/>
  <c r="BQ249" i="9" s="1"/>
  <c r="BO249" i="9"/>
  <c r="BH249" i="9"/>
  <c r="BI249" i="9" s="1"/>
  <c r="BG249" i="9"/>
  <c r="AY249" i="9"/>
  <c r="BD249" i="9" s="1"/>
  <c r="AX249" i="9"/>
  <c r="BC249" i="9" s="1"/>
  <c r="AW249" i="9"/>
  <c r="BB249" i="9" s="1"/>
  <c r="AV249" i="9"/>
  <c r="BA249" i="9" s="1"/>
  <c r="AU249" i="9"/>
  <c r="AZ249" i="9" s="1"/>
  <c r="AS249" i="9"/>
  <c r="AR249" i="9"/>
  <c r="AQ249" i="9"/>
  <c r="AP249" i="9"/>
  <c r="AN249" i="9"/>
  <c r="AM249" i="9"/>
  <c r="DO248" i="9"/>
  <c r="DN248" i="9"/>
  <c r="DM248" i="9"/>
  <c r="DL248" i="9"/>
  <c r="DK248" i="9"/>
  <c r="DJ248" i="9"/>
  <c r="DI248" i="9"/>
  <c r="DD248" i="9"/>
  <c r="DC248" i="9"/>
  <c r="DB248" i="9"/>
  <c r="DA248" i="9"/>
  <c r="CZ248" i="9"/>
  <c r="CN248" i="9"/>
  <c r="CO248" i="9" s="1"/>
  <c r="CR248" i="9" s="1"/>
  <c r="CM248" i="9"/>
  <c r="CF248" i="9"/>
  <c r="CG248" i="9" s="1"/>
  <c r="CE248" i="9"/>
  <c r="BX248" i="9"/>
  <c r="BY248" i="9" s="1"/>
  <c r="BW248" i="9"/>
  <c r="BP248" i="9"/>
  <c r="BQ248" i="9" s="1"/>
  <c r="BO248" i="9"/>
  <c r="BH248" i="9"/>
  <c r="BI248" i="9" s="1"/>
  <c r="BL248" i="9" s="1"/>
  <c r="BG248" i="9"/>
  <c r="AY248" i="9"/>
  <c r="BD248" i="9" s="1"/>
  <c r="AX248" i="9"/>
  <c r="BC248" i="9" s="1"/>
  <c r="AW248" i="9"/>
  <c r="BB248" i="9" s="1"/>
  <c r="AV248" i="9"/>
  <c r="BA248" i="9" s="1"/>
  <c r="AU248" i="9"/>
  <c r="AZ248" i="9" s="1"/>
  <c r="AS248" i="9"/>
  <c r="AR248" i="9"/>
  <c r="AQ248" i="9"/>
  <c r="AP248" i="9"/>
  <c r="AN248" i="9"/>
  <c r="AM248" i="9"/>
  <c r="DO247" i="9"/>
  <c r="DN247" i="9"/>
  <c r="DM247" i="9"/>
  <c r="DL247" i="9"/>
  <c r="DK247" i="9"/>
  <c r="DJ247" i="9"/>
  <c r="DI247" i="9"/>
  <c r="DD247" i="9"/>
  <c r="DC247" i="9"/>
  <c r="DB247" i="9"/>
  <c r="DA247" i="9"/>
  <c r="CZ247" i="9"/>
  <c r="CN247" i="9"/>
  <c r="CO247" i="9" s="1"/>
  <c r="CM247" i="9"/>
  <c r="CF247" i="9"/>
  <c r="CG247" i="9" s="1"/>
  <c r="CE247" i="9"/>
  <c r="BX247" i="9"/>
  <c r="BY247" i="9" s="1"/>
  <c r="BW247" i="9"/>
  <c r="BP247" i="9"/>
  <c r="BQ247" i="9" s="1"/>
  <c r="BO247" i="9"/>
  <c r="BH247" i="9"/>
  <c r="BI247" i="9" s="1"/>
  <c r="BG247" i="9"/>
  <c r="AY247" i="9"/>
  <c r="BD247" i="9" s="1"/>
  <c r="AX247" i="9"/>
  <c r="BC247" i="9" s="1"/>
  <c r="AW247" i="9"/>
  <c r="BB247" i="9" s="1"/>
  <c r="AV247" i="9"/>
  <c r="BA247" i="9" s="1"/>
  <c r="AU247" i="9"/>
  <c r="AZ247" i="9" s="1"/>
  <c r="AS247" i="9"/>
  <c r="AR247" i="9"/>
  <c r="AQ247" i="9"/>
  <c r="AP247" i="9"/>
  <c r="AN247" i="9"/>
  <c r="AM247" i="9"/>
  <c r="DO246" i="9"/>
  <c r="DN246" i="9"/>
  <c r="DM246" i="9"/>
  <c r="DL246" i="9"/>
  <c r="DK246" i="9"/>
  <c r="DJ246" i="9"/>
  <c r="DI246" i="9"/>
  <c r="DD246" i="9"/>
  <c r="DC246" i="9"/>
  <c r="DB246" i="9"/>
  <c r="DA246" i="9"/>
  <c r="CZ246" i="9"/>
  <c r="CN246" i="9"/>
  <c r="CO246" i="9" s="1"/>
  <c r="CM246" i="9"/>
  <c r="CF246" i="9"/>
  <c r="CG246" i="9" s="1"/>
  <c r="CE246" i="9"/>
  <c r="BX246" i="9"/>
  <c r="BY246" i="9" s="1"/>
  <c r="CB246" i="9" s="1"/>
  <c r="BW246" i="9"/>
  <c r="BP246" i="9"/>
  <c r="BQ246" i="9" s="1"/>
  <c r="BO246" i="9"/>
  <c r="BH246" i="9"/>
  <c r="BI246" i="9" s="1"/>
  <c r="BG246" i="9"/>
  <c r="AY246" i="9"/>
  <c r="BD246" i="9" s="1"/>
  <c r="AX246" i="9"/>
  <c r="BC246" i="9" s="1"/>
  <c r="AW246" i="9"/>
  <c r="BB246" i="9" s="1"/>
  <c r="AV246" i="9"/>
  <c r="BA246" i="9" s="1"/>
  <c r="AU246" i="9"/>
  <c r="AZ246" i="9" s="1"/>
  <c r="AS246" i="9"/>
  <c r="AR246" i="9"/>
  <c r="AQ246" i="9"/>
  <c r="AP246" i="9"/>
  <c r="AN246" i="9"/>
  <c r="AM246" i="9"/>
  <c r="DO245" i="9"/>
  <c r="DN245" i="9"/>
  <c r="DM245" i="9"/>
  <c r="DL245" i="9"/>
  <c r="DK245" i="9"/>
  <c r="DJ245" i="9"/>
  <c r="DI245" i="9"/>
  <c r="DD245" i="9"/>
  <c r="DC245" i="9"/>
  <c r="DB245" i="9"/>
  <c r="DA245" i="9"/>
  <c r="CZ245" i="9"/>
  <c r="CN245" i="9"/>
  <c r="CO245" i="9" s="1"/>
  <c r="CM245" i="9"/>
  <c r="CF245" i="9"/>
  <c r="CG245" i="9" s="1"/>
  <c r="CE245" i="9"/>
  <c r="BX245" i="9"/>
  <c r="BY245" i="9" s="1"/>
  <c r="BW245" i="9"/>
  <c r="BP245" i="9"/>
  <c r="BQ245" i="9" s="1"/>
  <c r="BO245" i="9"/>
  <c r="BH245" i="9"/>
  <c r="BI245" i="9" s="1"/>
  <c r="BG245" i="9"/>
  <c r="AY245" i="9"/>
  <c r="BD245" i="9" s="1"/>
  <c r="AX245" i="9"/>
  <c r="BC245" i="9" s="1"/>
  <c r="AW245" i="9"/>
  <c r="BB245" i="9" s="1"/>
  <c r="AV245" i="9"/>
  <c r="BA245" i="9" s="1"/>
  <c r="AU245" i="9"/>
  <c r="AZ245" i="9" s="1"/>
  <c r="AS245" i="9"/>
  <c r="AR245" i="9"/>
  <c r="AQ245" i="9"/>
  <c r="AP245" i="9"/>
  <c r="AN245" i="9"/>
  <c r="AM245" i="9"/>
  <c r="DO244" i="9"/>
  <c r="DN244" i="9"/>
  <c r="DM244" i="9"/>
  <c r="DL244" i="9"/>
  <c r="DK244" i="9"/>
  <c r="DJ244" i="9"/>
  <c r="DI244" i="9"/>
  <c r="DD244" i="9"/>
  <c r="DC244" i="9"/>
  <c r="DB244" i="9"/>
  <c r="DA244" i="9"/>
  <c r="CZ244" i="9"/>
  <c r="CN244" i="9"/>
  <c r="CO244" i="9" s="1"/>
  <c r="CR244" i="9" s="1"/>
  <c r="CM244" i="9"/>
  <c r="CF244" i="9"/>
  <c r="CG244" i="9" s="1"/>
  <c r="CJ244" i="9" s="1"/>
  <c r="CE244" i="9"/>
  <c r="BX244" i="9"/>
  <c r="BY244" i="9" s="1"/>
  <c r="BW244" i="9"/>
  <c r="BP244" i="9"/>
  <c r="BQ244" i="9" s="1"/>
  <c r="BO244" i="9"/>
  <c r="BH244" i="9"/>
  <c r="BI244" i="9" s="1"/>
  <c r="BL244" i="9" s="1"/>
  <c r="BG244" i="9"/>
  <c r="AY244" i="9"/>
  <c r="BD244" i="9" s="1"/>
  <c r="AX244" i="9"/>
  <c r="BC244" i="9" s="1"/>
  <c r="AW244" i="9"/>
  <c r="BB244" i="9" s="1"/>
  <c r="AV244" i="9"/>
  <c r="BA244" i="9" s="1"/>
  <c r="AU244" i="9"/>
  <c r="AZ244" i="9" s="1"/>
  <c r="AS244" i="9"/>
  <c r="AR244" i="9"/>
  <c r="AQ244" i="9"/>
  <c r="AP244" i="9"/>
  <c r="AN244" i="9"/>
  <c r="AM244" i="9"/>
  <c r="DO243" i="9"/>
  <c r="DN243" i="9"/>
  <c r="DM243" i="9"/>
  <c r="DL243" i="9"/>
  <c r="DK243" i="9"/>
  <c r="DJ243" i="9"/>
  <c r="DI243" i="9"/>
  <c r="DD243" i="9"/>
  <c r="DC243" i="9"/>
  <c r="DB243" i="9"/>
  <c r="DA243" i="9"/>
  <c r="CZ243" i="9"/>
  <c r="CN243" i="9"/>
  <c r="CO243" i="9" s="1"/>
  <c r="CM243" i="9"/>
  <c r="CF243" i="9"/>
  <c r="CG243" i="9" s="1"/>
  <c r="CE243" i="9"/>
  <c r="BX243" i="9"/>
  <c r="BY243" i="9" s="1"/>
  <c r="BW243" i="9"/>
  <c r="BP243" i="9"/>
  <c r="BQ243" i="9" s="1"/>
  <c r="BO243" i="9"/>
  <c r="BH243" i="9"/>
  <c r="BI243" i="9" s="1"/>
  <c r="BG243" i="9"/>
  <c r="AY243" i="9"/>
  <c r="BD243" i="9" s="1"/>
  <c r="AX243" i="9"/>
  <c r="BC243" i="9" s="1"/>
  <c r="AW243" i="9"/>
  <c r="BB243" i="9" s="1"/>
  <c r="AV243" i="9"/>
  <c r="BA243" i="9" s="1"/>
  <c r="AU243" i="9"/>
  <c r="AZ243" i="9" s="1"/>
  <c r="AS243" i="9"/>
  <c r="AR243" i="9"/>
  <c r="AQ243" i="9"/>
  <c r="AP243" i="9"/>
  <c r="AN243" i="9"/>
  <c r="AM243" i="9"/>
  <c r="DO242" i="9"/>
  <c r="DN242" i="9"/>
  <c r="DM242" i="9"/>
  <c r="DL242" i="9"/>
  <c r="DK242" i="9"/>
  <c r="DJ242" i="9"/>
  <c r="DI242" i="9"/>
  <c r="DD242" i="9"/>
  <c r="DC242" i="9"/>
  <c r="DB242" i="9"/>
  <c r="DA242" i="9"/>
  <c r="CZ242" i="9"/>
  <c r="CN242" i="9"/>
  <c r="CO242" i="9" s="1"/>
  <c r="CM242" i="9"/>
  <c r="CF242" i="9"/>
  <c r="CG242" i="9" s="1"/>
  <c r="CE242" i="9"/>
  <c r="BX242" i="9"/>
  <c r="BY242" i="9" s="1"/>
  <c r="CB242" i="9" s="1"/>
  <c r="BW242" i="9"/>
  <c r="BP242" i="9"/>
  <c r="BQ242" i="9" s="1"/>
  <c r="BO242" i="9"/>
  <c r="BH242" i="9"/>
  <c r="BI242" i="9" s="1"/>
  <c r="BG242" i="9"/>
  <c r="AY242" i="9"/>
  <c r="BD242" i="9" s="1"/>
  <c r="AX242" i="9"/>
  <c r="BC242" i="9" s="1"/>
  <c r="AW242" i="9"/>
  <c r="BB242" i="9" s="1"/>
  <c r="AV242" i="9"/>
  <c r="BA242" i="9" s="1"/>
  <c r="AU242" i="9"/>
  <c r="AZ242" i="9" s="1"/>
  <c r="AS242" i="9"/>
  <c r="AR242" i="9"/>
  <c r="AQ242" i="9"/>
  <c r="AP242" i="9"/>
  <c r="AN242" i="9"/>
  <c r="AM242" i="9"/>
  <c r="DO241" i="9"/>
  <c r="DN241" i="9"/>
  <c r="DM241" i="9"/>
  <c r="DL241" i="9"/>
  <c r="DK241" i="9"/>
  <c r="DJ241" i="9"/>
  <c r="DI241" i="9"/>
  <c r="DD241" i="9"/>
  <c r="DC241" i="9"/>
  <c r="DB241" i="9"/>
  <c r="DA241" i="9"/>
  <c r="CZ241" i="9"/>
  <c r="CN241" i="9"/>
  <c r="CO241" i="9" s="1"/>
  <c r="CM241" i="9"/>
  <c r="CF241" i="9"/>
  <c r="CG241" i="9" s="1"/>
  <c r="CE241" i="9"/>
  <c r="BX241" i="9"/>
  <c r="BY241" i="9" s="1"/>
  <c r="BW241" i="9"/>
  <c r="BP241" i="9"/>
  <c r="BQ241" i="9" s="1"/>
  <c r="BO241" i="9"/>
  <c r="BH241" i="9"/>
  <c r="BI241" i="9" s="1"/>
  <c r="BG241" i="9"/>
  <c r="AY241" i="9"/>
  <c r="BD241" i="9" s="1"/>
  <c r="AX241" i="9"/>
  <c r="BC241" i="9" s="1"/>
  <c r="AW241" i="9"/>
  <c r="BB241" i="9" s="1"/>
  <c r="AV241" i="9"/>
  <c r="BA241" i="9" s="1"/>
  <c r="AU241" i="9"/>
  <c r="AZ241" i="9" s="1"/>
  <c r="AS241" i="9"/>
  <c r="AR241" i="9"/>
  <c r="AQ241" i="9"/>
  <c r="AP241" i="9"/>
  <c r="AN241" i="9"/>
  <c r="AM241" i="9"/>
  <c r="DO240" i="9"/>
  <c r="DN240" i="9"/>
  <c r="DM240" i="9"/>
  <c r="DL240" i="9"/>
  <c r="DK240" i="9"/>
  <c r="DJ240" i="9"/>
  <c r="DI240" i="9"/>
  <c r="DD240" i="9"/>
  <c r="DC240" i="9"/>
  <c r="DB240" i="9"/>
  <c r="DA240" i="9"/>
  <c r="CZ240" i="9"/>
  <c r="CN240" i="9"/>
  <c r="CO240" i="9" s="1"/>
  <c r="CR240" i="9" s="1"/>
  <c r="CM240" i="9"/>
  <c r="CF240" i="9"/>
  <c r="CG240" i="9" s="1"/>
  <c r="CE240" i="9"/>
  <c r="BX240" i="9"/>
  <c r="BY240" i="9" s="1"/>
  <c r="BW240" i="9"/>
  <c r="BP240" i="9"/>
  <c r="BQ240" i="9" s="1"/>
  <c r="BO240" i="9"/>
  <c r="BH240" i="9"/>
  <c r="BI240" i="9" s="1"/>
  <c r="BL240" i="9" s="1"/>
  <c r="BG240" i="9"/>
  <c r="AY240" i="9"/>
  <c r="BD240" i="9" s="1"/>
  <c r="AX240" i="9"/>
  <c r="BC240" i="9" s="1"/>
  <c r="AW240" i="9"/>
  <c r="BB240" i="9" s="1"/>
  <c r="AV240" i="9"/>
  <c r="BA240" i="9" s="1"/>
  <c r="AU240" i="9"/>
  <c r="AZ240" i="9" s="1"/>
  <c r="AN240" i="9"/>
  <c r="DO239" i="9"/>
  <c r="DN239" i="9"/>
  <c r="DM239" i="9"/>
  <c r="DL239" i="9"/>
  <c r="DK239" i="9"/>
  <c r="DJ239" i="9"/>
  <c r="DI239" i="9"/>
  <c r="DD239" i="9"/>
  <c r="DC239" i="9"/>
  <c r="DB239" i="9"/>
  <c r="DA239" i="9"/>
  <c r="CZ239" i="9"/>
  <c r="CN239" i="9"/>
  <c r="CO239" i="9" s="1"/>
  <c r="CM239" i="9"/>
  <c r="CF239" i="9"/>
  <c r="CG239" i="9" s="1"/>
  <c r="CE239" i="9"/>
  <c r="BX239" i="9"/>
  <c r="BY239" i="9" s="1"/>
  <c r="BW239" i="9"/>
  <c r="BP239" i="9"/>
  <c r="BQ239" i="9" s="1"/>
  <c r="BO239" i="9"/>
  <c r="BH239" i="9"/>
  <c r="BI239" i="9" s="1"/>
  <c r="BG239" i="9"/>
  <c r="AY239" i="9"/>
  <c r="BD239" i="9" s="1"/>
  <c r="AX239" i="9"/>
  <c r="BC239" i="9" s="1"/>
  <c r="AW239" i="9"/>
  <c r="BB239" i="9" s="1"/>
  <c r="AV239" i="9"/>
  <c r="BA239" i="9" s="1"/>
  <c r="AU239" i="9"/>
  <c r="AZ239" i="9" s="1"/>
  <c r="AN239" i="9"/>
  <c r="DO238" i="9"/>
  <c r="DN238" i="9"/>
  <c r="DM238" i="9"/>
  <c r="DL238" i="9"/>
  <c r="DK238" i="9"/>
  <c r="DJ238" i="9"/>
  <c r="DI238" i="9"/>
  <c r="DD238" i="9"/>
  <c r="DC238" i="9"/>
  <c r="DB238" i="9"/>
  <c r="DA238" i="9"/>
  <c r="CZ238" i="9"/>
  <c r="CN238" i="9"/>
  <c r="CO238" i="9" s="1"/>
  <c r="CM238" i="9"/>
  <c r="CF238" i="9"/>
  <c r="CG238" i="9" s="1"/>
  <c r="CJ238" i="9" s="1"/>
  <c r="CE238" i="9"/>
  <c r="BX238" i="9"/>
  <c r="BY238" i="9" s="1"/>
  <c r="CB238" i="9" s="1"/>
  <c r="BW238" i="9"/>
  <c r="BP238" i="9"/>
  <c r="BQ238" i="9" s="1"/>
  <c r="BO238" i="9"/>
  <c r="BH238" i="9"/>
  <c r="BI238" i="9" s="1"/>
  <c r="BG238" i="9"/>
  <c r="AY238" i="9"/>
  <c r="BD238" i="9" s="1"/>
  <c r="AX238" i="9"/>
  <c r="BC238" i="9" s="1"/>
  <c r="AW238" i="9"/>
  <c r="BB238" i="9" s="1"/>
  <c r="AV238" i="9"/>
  <c r="BA238" i="9" s="1"/>
  <c r="AU238" i="9"/>
  <c r="AZ238" i="9" s="1"/>
  <c r="AN238" i="9"/>
  <c r="DO237" i="9"/>
  <c r="DN237" i="9"/>
  <c r="DM237" i="9"/>
  <c r="DL237" i="9"/>
  <c r="DK237" i="9"/>
  <c r="DJ237" i="9"/>
  <c r="DI237" i="9"/>
  <c r="DD237" i="9"/>
  <c r="DC237" i="9"/>
  <c r="DB237" i="9"/>
  <c r="DA237" i="9"/>
  <c r="CZ237" i="9"/>
  <c r="CN237" i="9"/>
  <c r="CO237" i="9" s="1"/>
  <c r="CM237" i="9"/>
  <c r="CF237" i="9"/>
  <c r="CG237" i="9" s="1"/>
  <c r="CE237" i="9"/>
  <c r="BX237" i="9"/>
  <c r="BY237" i="9" s="1"/>
  <c r="BW237" i="9"/>
  <c r="BP237" i="9"/>
  <c r="BQ237" i="9" s="1"/>
  <c r="BO237" i="9"/>
  <c r="BH237" i="9"/>
  <c r="BI237" i="9" s="1"/>
  <c r="BG237" i="9"/>
  <c r="AY237" i="9"/>
  <c r="BD237" i="9" s="1"/>
  <c r="AX237" i="9"/>
  <c r="BC237" i="9" s="1"/>
  <c r="AW237" i="9"/>
  <c r="BB237" i="9" s="1"/>
  <c r="AV237" i="9"/>
  <c r="BA237" i="9" s="1"/>
  <c r="AU237" i="9"/>
  <c r="AZ237" i="9" s="1"/>
  <c r="AN237" i="9"/>
  <c r="DO236" i="9"/>
  <c r="DN236" i="9"/>
  <c r="DM236" i="9"/>
  <c r="DL236" i="9"/>
  <c r="DK236" i="9"/>
  <c r="DJ236" i="9"/>
  <c r="DI236" i="9"/>
  <c r="DD236" i="9"/>
  <c r="DC236" i="9"/>
  <c r="DB236" i="9"/>
  <c r="DA236" i="9"/>
  <c r="CZ236" i="9"/>
  <c r="CN236" i="9"/>
  <c r="CO236" i="9" s="1"/>
  <c r="CM236" i="9"/>
  <c r="CF236" i="9"/>
  <c r="CG236" i="9" s="1"/>
  <c r="CJ236" i="9" s="1"/>
  <c r="CE236" i="9"/>
  <c r="BX236" i="9"/>
  <c r="BY236" i="9" s="1"/>
  <c r="BW236" i="9"/>
  <c r="BP236" i="9"/>
  <c r="BQ236" i="9" s="1"/>
  <c r="BT236" i="9" s="1"/>
  <c r="BO236" i="9"/>
  <c r="BH236" i="9"/>
  <c r="BI236" i="9" s="1"/>
  <c r="BG236" i="9"/>
  <c r="AY236" i="9"/>
  <c r="BD236" i="9" s="1"/>
  <c r="AX236" i="9"/>
  <c r="BC236" i="9" s="1"/>
  <c r="AW236" i="9"/>
  <c r="BB236" i="9" s="1"/>
  <c r="AV236" i="9"/>
  <c r="BA236" i="9" s="1"/>
  <c r="AU236" i="9"/>
  <c r="AZ236" i="9" s="1"/>
  <c r="AN236" i="9"/>
  <c r="DO235" i="9"/>
  <c r="DN235" i="9"/>
  <c r="DM235" i="9"/>
  <c r="DL235" i="9"/>
  <c r="DK235" i="9"/>
  <c r="DJ235" i="9"/>
  <c r="DI235" i="9"/>
  <c r="DD235" i="9"/>
  <c r="DC235" i="9"/>
  <c r="DB235" i="9"/>
  <c r="DA235" i="9"/>
  <c r="CZ235" i="9"/>
  <c r="CN235" i="9"/>
  <c r="CO235" i="9" s="1"/>
  <c r="CM235" i="9"/>
  <c r="CF235" i="9"/>
  <c r="CG235" i="9" s="1"/>
  <c r="CE235" i="9"/>
  <c r="BX235" i="9"/>
  <c r="BY235" i="9" s="1"/>
  <c r="BW235" i="9"/>
  <c r="BP235" i="9"/>
  <c r="BQ235" i="9" s="1"/>
  <c r="BO235" i="9"/>
  <c r="BH235" i="9"/>
  <c r="BI235" i="9" s="1"/>
  <c r="BG235" i="9"/>
  <c r="AY235" i="9"/>
  <c r="BD235" i="9" s="1"/>
  <c r="AX235" i="9"/>
  <c r="BC235" i="9" s="1"/>
  <c r="AW235" i="9"/>
  <c r="BB235" i="9" s="1"/>
  <c r="AV235" i="9"/>
  <c r="BA235" i="9" s="1"/>
  <c r="AU235" i="9"/>
  <c r="AZ235" i="9" s="1"/>
  <c r="AN235" i="9"/>
  <c r="DO234" i="9"/>
  <c r="DN234" i="9"/>
  <c r="DM234" i="9"/>
  <c r="DL234" i="9"/>
  <c r="DK234" i="9"/>
  <c r="DJ234" i="9"/>
  <c r="DI234" i="9"/>
  <c r="DD234" i="9"/>
  <c r="DC234" i="9"/>
  <c r="DB234" i="9"/>
  <c r="DA234" i="9"/>
  <c r="CZ234" i="9"/>
  <c r="CN234" i="9"/>
  <c r="CO234" i="9" s="1"/>
  <c r="CM234" i="9"/>
  <c r="CF234" i="9"/>
  <c r="CG234" i="9" s="1"/>
  <c r="CJ234" i="9" s="1"/>
  <c r="CE234" i="9"/>
  <c r="BX234" i="9"/>
  <c r="BY234" i="9" s="1"/>
  <c r="CB234" i="9" s="1"/>
  <c r="BW234" i="9"/>
  <c r="BP234" i="9"/>
  <c r="BQ234" i="9" s="1"/>
  <c r="BO234" i="9"/>
  <c r="BH234" i="9"/>
  <c r="BI234" i="9" s="1"/>
  <c r="BG234" i="9"/>
  <c r="AY234" i="9"/>
  <c r="BD234" i="9" s="1"/>
  <c r="AX234" i="9"/>
  <c r="BC234" i="9" s="1"/>
  <c r="AW234" i="9"/>
  <c r="BB234" i="9" s="1"/>
  <c r="AV234" i="9"/>
  <c r="BA234" i="9" s="1"/>
  <c r="AU234" i="9"/>
  <c r="AZ234" i="9" s="1"/>
  <c r="AN234" i="9"/>
  <c r="DO233" i="9"/>
  <c r="DN233" i="9"/>
  <c r="DM233" i="9"/>
  <c r="DL233" i="9"/>
  <c r="DK233" i="9"/>
  <c r="DJ233" i="9"/>
  <c r="DI233" i="9"/>
  <c r="DD233" i="9"/>
  <c r="DC233" i="9"/>
  <c r="DB233" i="9"/>
  <c r="DA233" i="9"/>
  <c r="CZ233" i="9"/>
  <c r="CN233" i="9"/>
  <c r="CO233" i="9" s="1"/>
  <c r="CM233" i="9"/>
  <c r="CF233" i="9"/>
  <c r="CG233" i="9" s="1"/>
  <c r="CE233" i="9"/>
  <c r="BX233" i="9"/>
  <c r="BY233" i="9" s="1"/>
  <c r="BW233" i="9"/>
  <c r="BP233" i="9"/>
  <c r="BQ233" i="9" s="1"/>
  <c r="BO233" i="9"/>
  <c r="BH233" i="9"/>
  <c r="BI233" i="9" s="1"/>
  <c r="BG233" i="9"/>
  <c r="AY233" i="9"/>
  <c r="BD233" i="9" s="1"/>
  <c r="AX233" i="9"/>
  <c r="BC233" i="9" s="1"/>
  <c r="AW233" i="9"/>
  <c r="BB233" i="9" s="1"/>
  <c r="AV233" i="9"/>
  <c r="BA233" i="9" s="1"/>
  <c r="AU233" i="9"/>
  <c r="AZ233" i="9" s="1"/>
  <c r="AN233" i="9"/>
  <c r="DO232" i="9"/>
  <c r="DN232" i="9"/>
  <c r="DM232" i="9"/>
  <c r="DL232" i="9"/>
  <c r="DK232" i="9"/>
  <c r="DJ232" i="9"/>
  <c r="DI232" i="9"/>
  <c r="DD232" i="9"/>
  <c r="DC232" i="9"/>
  <c r="DB232" i="9"/>
  <c r="DA232" i="9"/>
  <c r="CZ232" i="9"/>
  <c r="CN232" i="9"/>
  <c r="CO232" i="9" s="1"/>
  <c r="CM232" i="9"/>
  <c r="CF232" i="9"/>
  <c r="CG232" i="9" s="1"/>
  <c r="CJ232" i="9" s="1"/>
  <c r="CE232" i="9"/>
  <c r="BX232" i="9"/>
  <c r="BY232" i="9" s="1"/>
  <c r="BW232" i="9"/>
  <c r="BP232" i="9"/>
  <c r="BQ232" i="9" s="1"/>
  <c r="BT232" i="9" s="1"/>
  <c r="BO232" i="9"/>
  <c r="BH232" i="9"/>
  <c r="BI232" i="9" s="1"/>
  <c r="BG232" i="9"/>
  <c r="AY232" i="9"/>
  <c r="BD232" i="9" s="1"/>
  <c r="AX232" i="9"/>
  <c r="BC232" i="9" s="1"/>
  <c r="AW232" i="9"/>
  <c r="BB232" i="9" s="1"/>
  <c r="AV232" i="9"/>
  <c r="BA232" i="9" s="1"/>
  <c r="AU232" i="9"/>
  <c r="AZ232" i="9" s="1"/>
  <c r="AN232" i="9"/>
  <c r="DO231" i="9"/>
  <c r="DN231" i="9"/>
  <c r="DM231" i="9"/>
  <c r="DL231" i="9"/>
  <c r="DK231" i="9"/>
  <c r="DJ231" i="9"/>
  <c r="DI231" i="9"/>
  <c r="DD231" i="9"/>
  <c r="DC231" i="9"/>
  <c r="DB231" i="9"/>
  <c r="DA231" i="9"/>
  <c r="CZ231" i="9"/>
  <c r="CN231" i="9"/>
  <c r="CO231" i="9" s="1"/>
  <c r="CM231" i="9"/>
  <c r="CF231" i="9"/>
  <c r="CG231" i="9" s="1"/>
  <c r="CE231" i="9"/>
  <c r="BX231" i="9"/>
  <c r="BY231" i="9" s="1"/>
  <c r="BW231" i="9"/>
  <c r="BP231" i="9"/>
  <c r="BQ231" i="9" s="1"/>
  <c r="BO231" i="9"/>
  <c r="BH231" i="9"/>
  <c r="BI231" i="9" s="1"/>
  <c r="BG231" i="9"/>
  <c r="AY231" i="9"/>
  <c r="BD231" i="9" s="1"/>
  <c r="AX231" i="9"/>
  <c r="BC231" i="9" s="1"/>
  <c r="AW231" i="9"/>
  <c r="BB231" i="9" s="1"/>
  <c r="AV231" i="9"/>
  <c r="BA231" i="9" s="1"/>
  <c r="AU231" i="9"/>
  <c r="AZ231" i="9" s="1"/>
  <c r="AN231" i="9"/>
  <c r="DO230" i="9"/>
  <c r="DN230" i="9"/>
  <c r="DM230" i="9"/>
  <c r="DL230" i="9"/>
  <c r="DK230" i="9"/>
  <c r="DJ230" i="9"/>
  <c r="DI230" i="9"/>
  <c r="DD230" i="9"/>
  <c r="DC230" i="9"/>
  <c r="DB230" i="9"/>
  <c r="DA230" i="9"/>
  <c r="CZ230" i="9"/>
  <c r="CN230" i="9"/>
  <c r="CO230" i="9" s="1"/>
  <c r="CM230" i="9"/>
  <c r="CF230" i="9"/>
  <c r="CG230" i="9" s="1"/>
  <c r="CE230" i="9"/>
  <c r="BX230" i="9"/>
  <c r="BY230" i="9" s="1"/>
  <c r="CB230" i="9" s="1"/>
  <c r="BW230" i="9"/>
  <c r="BP230" i="9"/>
  <c r="BQ230" i="9" s="1"/>
  <c r="BO230" i="9"/>
  <c r="BH230" i="9"/>
  <c r="BI230" i="9" s="1"/>
  <c r="BG230" i="9"/>
  <c r="AY230" i="9"/>
  <c r="BD230" i="9" s="1"/>
  <c r="AX230" i="9"/>
  <c r="BC230" i="9" s="1"/>
  <c r="AW230" i="9"/>
  <c r="BB230" i="9" s="1"/>
  <c r="AV230" i="9"/>
  <c r="BA230" i="9" s="1"/>
  <c r="AU230" i="9"/>
  <c r="AZ230" i="9" s="1"/>
  <c r="AN230" i="9"/>
  <c r="DO229" i="9"/>
  <c r="DN229" i="9"/>
  <c r="DM229" i="9"/>
  <c r="DL229" i="9"/>
  <c r="DK229" i="9"/>
  <c r="DJ229" i="9"/>
  <c r="DI229" i="9"/>
  <c r="DD229" i="9"/>
  <c r="DC229" i="9"/>
  <c r="DB229" i="9"/>
  <c r="DA229" i="9"/>
  <c r="CZ229" i="9"/>
  <c r="CN229" i="9"/>
  <c r="CO229" i="9" s="1"/>
  <c r="CM229" i="9"/>
  <c r="CF229" i="9"/>
  <c r="CG229" i="9" s="1"/>
  <c r="CE229" i="9"/>
  <c r="BX229" i="9"/>
  <c r="BY229" i="9" s="1"/>
  <c r="BW229" i="9"/>
  <c r="BP229" i="9"/>
  <c r="BQ229" i="9" s="1"/>
  <c r="BO229" i="9"/>
  <c r="BH229" i="9"/>
  <c r="BI229" i="9" s="1"/>
  <c r="BG229" i="9"/>
  <c r="AY229" i="9"/>
  <c r="BD229" i="9" s="1"/>
  <c r="AX229" i="9"/>
  <c r="BC229" i="9" s="1"/>
  <c r="AW229" i="9"/>
  <c r="BB229" i="9" s="1"/>
  <c r="AV229" i="9"/>
  <c r="BA229" i="9" s="1"/>
  <c r="AU229" i="9"/>
  <c r="AZ229" i="9" s="1"/>
  <c r="AN229" i="9"/>
  <c r="DO228" i="9"/>
  <c r="DN228" i="9"/>
  <c r="DM228" i="9"/>
  <c r="DL228" i="9"/>
  <c r="DK228" i="9"/>
  <c r="DJ228" i="9"/>
  <c r="DI228" i="9"/>
  <c r="DD228" i="9"/>
  <c r="DC228" i="9"/>
  <c r="DB228" i="9"/>
  <c r="DA228" i="9"/>
  <c r="CZ228" i="9"/>
  <c r="CN228" i="9"/>
  <c r="CO228" i="9" s="1"/>
  <c r="CM228" i="9"/>
  <c r="CF228" i="9"/>
  <c r="CG228" i="9" s="1"/>
  <c r="CE228" i="9"/>
  <c r="BX228" i="9"/>
  <c r="BY228" i="9" s="1"/>
  <c r="CA228" i="9" s="1"/>
  <c r="CC228" i="9" s="1"/>
  <c r="BW228" i="9"/>
  <c r="BP228" i="9"/>
  <c r="BQ228" i="9" s="1"/>
  <c r="BO228" i="9"/>
  <c r="BH228" i="9"/>
  <c r="BI228" i="9" s="1"/>
  <c r="BG228" i="9"/>
  <c r="AY228" i="9"/>
  <c r="BD228" i="9" s="1"/>
  <c r="AX228" i="9"/>
  <c r="BC228" i="9" s="1"/>
  <c r="AW228" i="9"/>
  <c r="BB228" i="9" s="1"/>
  <c r="AV228" i="9"/>
  <c r="BA228" i="9" s="1"/>
  <c r="AU228" i="9"/>
  <c r="AZ228" i="9" s="1"/>
  <c r="AN228" i="9"/>
  <c r="DO227" i="9"/>
  <c r="DN227" i="9"/>
  <c r="DM227" i="9"/>
  <c r="DL227" i="9"/>
  <c r="DK227" i="9"/>
  <c r="DJ227" i="9"/>
  <c r="DI227" i="9"/>
  <c r="DD227" i="9"/>
  <c r="DC227" i="9"/>
  <c r="DB227" i="9"/>
  <c r="DA227" i="9"/>
  <c r="CZ227" i="9"/>
  <c r="CN227" i="9"/>
  <c r="CO227" i="9" s="1"/>
  <c r="CM227" i="9"/>
  <c r="CF227" i="9"/>
  <c r="CG227" i="9" s="1"/>
  <c r="CE227" i="9"/>
  <c r="BX227" i="9"/>
  <c r="BY227" i="9" s="1"/>
  <c r="BW227" i="9"/>
  <c r="BP227" i="9"/>
  <c r="BQ227" i="9" s="1"/>
  <c r="BO227" i="9"/>
  <c r="BH227" i="9"/>
  <c r="BI227" i="9" s="1"/>
  <c r="BG227" i="9"/>
  <c r="AY227" i="9"/>
  <c r="BD227" i="9" s="1"/>
  <c r="AX227" i="9"/>
  <c r="BC227" i="9" s="1"/>
  <c r="AW227" i="9"/>
  <c r="BB227" i="9" s="1"/>
  <c r="AV227" i="9"/>
  <c r="BA227" i="9" s="1"/>
  <c r="AU227" i="9"/>
  <c r="AZ227" i="9" s="1"/>
  <c r="AN227" i="9"/>
  <c r="DO226" i="9"/>
  <c r="DN226" i="9"/>
  <c r="DM226" i="9"/>
  <c r="DL226" i="9"/>
  <c r="DK226" i="9"/>
  <c r="DJ226" i="9"/>
  <c r="DI226" i="9"/>
  <c r="DD226" i="9"/>
  <c r="DC226" i="9"/>
  <c r="DB226" i="9"/>
  <c r="DA226" i="9"/>
  <c r="CZ226" i="9"/>
  <c r="CN226" i="9"/>
  <c r="CO226" i="9" s="1"/>
  <c r="CQ226" i="9" s="1"/>
  <c r="CS226" i="9" s="1"/>
  <c r="CM226" i="9"/>
  <c r="CF226" i="9"/>
  <c r="CG226" i="9" s="1"/>
  <c r="CE226" i="9"/>
  <c r="BX226" i="9"/>
  <c r="BY226" i="9" s="1"/>
  <c r="BW226" i="9"/>
  <c r="BP226" i="9"/>
  <c r="BQ226" i="9" s="1"/>
  <c r="BO226" i="9"/>
  <c r="BH226" i="9"/>
  <c r="BI226" i="9" s="1"/>
  <c r="BK226" i="9" s="1"/>
  <c r="BM226" i="9" s="1"/>
  <c r="BG226" i="9"/>
  <c r="AY226" i="9"/>
  <c r="BD226" i="9" s="1"/>
  <c r="AX226" i="9"/>
  <c r="BC226" i="9" s="1"/>
  <c r="AW226" i="9"/>
  <c r="BB226" i="9" s="1"/>
  <c r="AV226" i="9"/>
  <c r="BA226" i="9" s="1"/>
  <c r="AU226" i="9"/>
  <c r="AZ226" i="9" s="1"/>
  <c r="AN226" i="9"/>
  <c r="DO225" i="9"/>
  <c r="DN225" i="9"/>
  <c r="DM225" i="9"/>
  <c r="DL225" i="9"/>
  <c r="DK225" i="9"/>
  <c r="DJ225" i="9"/>
  <c r="DI225" i="9"/>
  <c r="DD225" i="9"/>
  <c r="DC225" i="9"/>
  <c r="DB225" i="9"/>
  <c r="DA225" i="9"/>
  <c r="CZ225" i="9"/>
  <c r="CN225" i="9"/>
  <c r="CO225" i="9" s="1"/>
  <c r="CM225" i="9"/>
  <c r="CF225" i="9"/>
  <c r="CG225" i="9" s="1"/>
  <c r="CE225" i="9"/>
  <c r="BX225" i="9"/>
  <c r="BY225" i="9" s="1"/>
  <c r="BW225" i="9"/>
  <c r="BP225" i="9"/>
  <c r="BQ225" i="9" s="1"/>
  <c r="BO225" i="9"/>
  <c r="BH225" i="9"/>
  <c r="BI225" i="9" s="1"/>
  <c r="BG225" i="9"/>
  <c r="AY225" i="9"/>
  <c r="BD225" i="9" s="1"/>
  <c r="AX225" i="9"/>
  <c r="BC225" i="9" s="1"/>
  <c r="AW225" i="9"/>
  <c r="BB225" i="9" s="1"/>
  <c r="AV225" i="9"/>
  <c r="BA225" i="9" s="1"/>
  <c r="AU225" i="9"/>
  <c r="AZ225" i="9" s="1"/>
  <c r="AN225" i="9"/>
  <c r="DO224" i="9"/>
  <c r="DN224" i="9"/>
  <c r="DM224" i="9"/>
  <c r="DL224" i="9"/>
  <c r="DK224" i="9"/>
  <c r="DJ224" i="9"/>
  <c r="DI224" i="9"/>
  <c r="DD224" i="9"/>
  <c r="DC224" i="9"/>
  <c r="DB224" i="9"/>
  <c r="DA224" i="9"/>
  <c r="CZ224" i="9"/>
  <c r="CN224" i="9"/>
  <c r="CO224" i="9" s="1"/>
  <c r="CM224" i="9"/>
  <c r="CF224" i="9"/>
  <c r="CG224" i="9" s="1"/>
  <c r="CJ224" i="9" s="1"/>
  <c r="CE224" i="9"/>
  <c r="BX224" i="9"/>
  <c r="BY224" i="9" s="1"/>
  <c r="CB224" i="9" s="1"/>
  <c r="BW224" i="9"/>
  <c r="BP224" i="9"/>
  <c r="BQ224" i="9" s="1"/>
  <c r="BO224" i="9"/>
  <c r="BH224" i="9"/>
  <c r="BI224" i="9" s="1"/>
  <c r="BG224" i="9"/>
  <c r="AY224" i="9"/>
  <c r="BD224" i="9" s="1"/>
  <c r="AX224" i="9"/>
  <c r="BC224" i="9" s="1"/>
  <c r="AW224" i="9"/>
  <c r="BB224" i="9" s="1"/>
  <c r="AV224" i="9"/>
  <c r="BA224" i="9" s="1"/>
  <c r="AU224" i="9"/>
  <c r="AZ224" i="9" s="1"/>
  <c r="AN224" i="9"/>
  <c r="DO223" i="9"/>
  <c r="DN223" i="9"/>
  <c r="DM223" i="9"/>
  <c r="DL223" i="9"/>
  <c r="DK223" i="9"/>
  <c r="DJ223" i="9"/>
  <c r="DI223" i="9"/>
  <c r="DD223" i="9"/>
  <c r="DC223" i="9"/>
  <c r="DB223" i="9"/>
  <c r="DA223" i="9"/>
  <c r="CZ223" i="9"/>
  <c r="CN223" i="9"/>
  <c r="CO223" i="9" s="1"/>
  <c r="CM223" i="9"/>
  <c r="CF223" i="9"/>
  <c r="CG223" i="9" s="1"/>
  <c r="CE223" i="9"/>
  <c r="BX223" i="9"/>
  <c r="BY223" i="9" s="1"/>
  <c r="BW223" i="9"/>
  <c r="BP223" i="9"/>
  <c r="BQ223" i="9" s="1"/>
  <c r="BO223" i="9"/>
  <c r="BH223" i="9"/>
  <c r="BI223" i="9" s="1"/>
  <c r="BG223" i="9"/>
  <c r="AY223" i="9"/>
  <c r="BD223" i="9" s="1"/>
  <c r="AX223" i="9"/>
  <c r="BC223" i="9" s="1"/>
  <c r="AW223" i="9"/>
  <c r="BB223" i="9" s="1"/>
  <c r="AV223" i="9"/>
  <c r="BA223" i="9" s="1"/>
  <c r="AU223" i="9"/>
  <c r="AZ223" i="9" s="1"/>
  <c r="AN223" i="9"/>
  <c r="DO222" i="9"/>
  <c r="DN222" i="9"/>
  <c r="DM222" i="9"/>
  <c r="DL222" i="9"/>
  <c r="DK222" i="9"/>
  <c r="DJ222" i="9"/>
  <c r="DI222" i="9"/>
  <c r="DD222" i="9"/>
  <c r="DC222" i="9"/>
  <c r="DB222" i="9"/>
  <c r="DA222" i="9"/>
  <c r="CZ222" i="9"/>
  <c r="CN222" i="9"/>
  <c r="CO222" i="9" s="1"/>
  <c r="CR222" i="9" s="1"/>
  <c r="CM222" i="9"/>
  <c r="CF222" i="9"/>
  <c r="CG222" i="9" s="1"/>
  <c r="CE222" i="9"/>
  <c r="BX222" i="9"/>
  <c r="BY222" i="9" s="1"/>
  <c r="BW222" i="9"/>
  <c r="BP222" i="9"/>
  <c r="BQ222" i="9" s="1"/>
  <c r="BO222" i="9"/>
  <c r="BH222" i="9"/>
  <c r="BI222" i="9" s="1"/>
  <c r="BL222" i="9" s="1"/>
  <c r="BG222" i="9"/>
  <c r="AY222" i="9"/>
  <c r="BD222" i="9" s="1"/>
  <c r="AX222" i="9"/>
  <c r="BC222" i="9" s="1"/>
  <c r="AW222" i="9"/>
  <c r="BB222" i="9" s="1"/>
  <c r="AV222" i="9"/>
  <c r="BA222" i="9" s="1"/>
  <c r="AU222" i="9"/>
  <c r="AZ222" i="9" s="1"/>
  <c r="AN222" i="9"/>
  <c r="DO221" i="9"/>
  <c r="DN221" i="9"/>
  <c r="DM221" i="9"/>
  <c r="DL221" i="9"/>
  <c r="DK221" i="9"/>
  <c r="DJ221" i="9"/>
  <c r="DI221" i="9"/>
  <c r="DD221" i="9"/>
  <c r="DC221" i="9"/>
  <c r="DB221" i="9"/>
  <c r="DA221" i="9"/>
  <c r="CZ221" i="9"/>
  <c r="CN221" i="9"/>
  <c r="CO221" i="9" s="1"/>
  <c r="CM221" i="9"/>
  <c r="CF221" i="9"/>
  <c r="CG221" i="9" s="1"/>
  <c r="CE221" i="9"/>
  <c r="BX221" i="9"/>
  <c r="BY221" i="9" s="1"/>
  <c r="BW221" i="9"/>
  <c r="BP221" i="9"/>
  <c r="BQ221" i="9" s="1"/>
  <c r="BO221" i="9"/>
  <c r="BH221" i="9"/>
  <c r="BI221" i="9" s="1"/>
  <c r="BG221" i="9"/>
  <c r="AY221" i="9"/>
  <c r="BD221" i="9" s="1"/>
  <c r="AX221" i="9"/>
  <c r="BC221" i="9" s="1"/>
  <c r="AW221" i="9"/>
  <c r="BB221" i="9" s="1"/>
  <c r="AV221" i="9"/>
  <c r="BA221" i="9" s="1"/>
  <c r="AU221" i="9"/>
  <c r="AZ221" i="9" s="1"/>
  <c r="AN221" i="9"/>
  <c r="DO220" i="9"/>
  <c r="DN220" i="9"/>
  <c r="DM220" i="9"/>
  <c r="DL220" i="9"/>
  <c r="DK220" i="9"/>
  <c r="DJ220" i="9"/>
  <c r="DI220" i="9"/>
  <c r="DD220" i="9"/>
  <c r="DC220" i="9"/>
  <c r="DB220" i="9"/>
  <c r="DA220" i="9"/>
  <c r="CZ220" i="9"/>
  <c r="CN220" i="9"/>
  <c r="CO220" i="9" s="1"/>
  <c r="CM220" i="9"/>
  <c r="CF220" i="9"/>
  <c r="CG220" i="9" s="1"/>
  <c r="CE220" i="9"/>
  <c r="BX220" i="9"/>
  <c r="BY220" i="9" s="1"/>
  <c r="CB220" i="9" s="1"/>
  <c r="BW220" i="9"/>
  <c r="BP220" i="9"/>
  <c r="BQ220" i="9" s="1"/>
  <c r="BT220" i="9" s="1"/>
  <c r="BO220" i="9"/>
  <c r="BH220" i="9"/>
  <c r="BI220" i="9" s="1"/>
  <c r="BG220" i="9"/>
  <c r="AY220" i="9"/>
  <c r="BD220" i="9" s="1"/>
  <c r="AX220" i="9"/>
  <c r="BC220" i="9" s="1"/>
  <c r="AW220" i="9"/>
  <c r="BB220" i="9" s="1"/>
  <c r="AV220" i="9"/>
  <c r="BA220" i="9" s="1"/>
  <c r="AU220" i="9"/>
  <c r="AZ220" i="9" s="1"/>
  <c r="AN220" i="9"/>
  <c r="DO219" i="9"/>
  <c r="DN219" i="9"/>
  <c r="DM219" i="9"/>
  <c r="DL219" i="9"/>
  <c r="DK219" i="9"/>
  <c r="DJ219" i="9"/>
  <c r="DI219" i="9"/>
  <c r="DD219" i="9"/>
  <c r="DC219" i="9"/>
  <c r="DB219" i="9"/>
  <c r="DA219" i="9"/>
  <c r="CZ219" i="9"/>
  <c r="CN219" i="9"/>
  <c r="CO219" i="9" s="1"/>
  <c r="CM219" i="9"/>
  <c r="CF219" i="9"/>
  <c r="CG219" i="9" s="1"/>
  <c r="CE219" i="9"/>
  <c r="BX219" i="9"/>
  <c r="BY219" i="9" s="1"/>
  <c r="BW219" i="9"/>
  <c r="BP219" i="9"/>
  <c r="BQ219" i="9" s="1"/>
  <c r="BO219" i="9"/>
  <c r="BH219" i="9"/>
  <c r="BI219" i="9" s="1"/>
  <c r="BG219" i="9"/>
  <c r="AY219" i="9"/>
  <c r="BD219" i="9" s="1"/>
  <c r="AX219" i="9"/>
  <c r="BC219" i="9" s="1"/>
  <c r="AW219" i="9"/>
  <c r="BB219" i="9" s="1"/>
  <c r="AV219" i="9"/>
  <c r="BA219" i="9" s="1"/>
  <c r="AU219" i="9"/>
  <c r="AZ219" i="9" s="1"/>
  <c r="AN219" i="9"/>
  <c r="DO218" i="9"/>
  <c r="DN218" i="9"/>
  <c r="DM218" i="9"/>
  <c r="DL218" i="9"/>
  <c r="DK218" i="9"/>
  <c r="DJ218" i="9"/>
  <c r="DI218" i="9"/>
  <c r="DD218" i="9"/>
  <c r="DC218" i="9"/>
  <c r="DB218" i="9"/>
  <c r="DA218" i="9"/>
  <c r="CZ218" i="9"/>
  <c r="CN218" i="9"/>
  <c r="CO218" i="9" s="1"/>
  <c r="CR218" i="9" s="1"/>
  <c r="CM218" i="9"/>
  <c r="CF218" i="9"/>
  <c r="CG218" i="9" s="1"/>
  <c r="CE218" i="9"/>
  <c r="BX218" i="9"/>
  <c r="BY218" i="9" s="1"/>
  <c r="BW218" i="9"/>
  <c r="BP218" i="9"/>
  <c r="BQ218" i="9" s="1"/>
  <c r="BO218" i="9"/>
  <c r="BH218" i="9"/>
  <c r="BI218" i="9" s="1"/>
  <c r="BL218" i="9" s="1"/>
  <c r="BG218" i="9"/>
  <c r="AY218" i="9"/>
  <c r="BD218" i="9" s="1"/>
  <c r="AX218" i="9"/>
  <c r="BC218" i="9" s="1"/>
  <c r="AW218" i="9"/>
  <c r="BB218" i="9" s="1"/>
  <c r="AV218" i="9"/>
  <c r="BA218" i="9" s="1"/>
  <c r="AU218" i="9"/>
  <c r="AZ218" i="9" s="1"/>
  <c r="AN218" i="9"/>
  <c r="DO217" i="9"/>
  <c r="DN217" i="9"/>
  <c r="DM217" i="9"/>
  <c r="DL217" i="9"/>
  <c r="DK217" i="9"/>
  <c r="DJ217" i="9"/>
  <c r="DI217" i="9"/>
  <c r="DD217" i="9"/>
  <c r="DC217" i="9"/>
  <c r="DB217" i="9"/>
  <c r="DA217" i="9"/>
  <c r="CZ217" i="9"/>
  <c r="CN217" i="9"/>
  <c r="CO217" i="9" s="1"/>
  <c r="CM217" i="9"/>
  <c r="CF217" i="9"/>
  <c r="CG217" i="9" s="1"/>
  <c r="CE217" i="9"/>
  <c r="BX217" i="9"/>
  <c r="BY217" i="9" s="1"/>
  <c r="BW217" i="9"/>
  <c r="BP217" i="9"/>
  <c r="BQ217" i="9" s="1"/>
  <c r="BO217" i="9"/>
  <c r="BH217" i="9"/>
  <c r="BI217" i="9" s="1"/>
  <c r="BG217" i="9"/>
  <c r="AY217" i="9"/>
  <c r="BD217" i="9" s="1"/>
  <c r="AX217" i="9"/>
  <c r="BC217" i="9" s="1"/>
  <c r="AW217" i="9"/>
  <c r="BB217" i="9" s="1"/>
  <c r="AV217" i="9"/>
  <c r="BA217" i="9" s="1"/>
  <c r="AU217" i="9"/>
  <c r="AZ217" i="9" s="1"/>
  <c r="AN217" i="9"/>
  <c r="DO216" i="9"/>
  <c r="DN216" i="9"/>
  <c r="DM216" i="9"/>
  <c r="DL216" i="9"/>
  <c r="DK216" i="9"/>
  <c r="DJ216" i="9"/>
  <c r="DI216" i="9"/>
  <c r="DD216" i="9"/>
  <c r="DC216" i="9"/>
  <c r="DB216" i="9"/>
  <c r="DA216" i="9"/>
  <c r="CZ216" i="9"/>
  <c r="CN216" i="9"/>
  <c r="CO216" i="9" s="1"/>
  <c r="CR216" i="9" s="1"/>
  <c r="CM216" i="9"/>
  <c r="CF216" i="9"/>
  <c r="CG216" i="9" s="1"/>
  <c r="CE216" i="9"/>
  <c r="BX216" i="9"/>
  <c r="BY216" i="9" s="1"/>
  <c r="BW216" i="9"/>
  <c r="BP216" i="9"/>
  <c r="BQ216" i="9" s="1"/>
  <c r="BT216" i="9" s="1"/>
  <c r="BO216" i="9"/>
  <c r="BH216" i="9"/>
  <c r="BI216" i="9" s="1"/>
  <c r="BG216" i="9"/>
  <c r="AY216" i="9"/>
  <c r="BD216" i="9" s="1"/>
  <c r="AX216" i="9"/>
  <c r="BC216" i="9" s="1"/>
  <c r="AW216" i="9"/>
  <c r="BB216" i="9" s="1"/>
  <c r="AV216" i="9"/>
  <c r="BA216" i="9" s="1"/>
  <c r="AU216" i="9"/>
  <c r="AZ216" i="9" s="1"/>
  <c r="AN216" i="9"/>
  <c r="DO215" i="9"/>
  <c r="DN215" i="9"/>
  <c r="DM215" i="9"/>
  <c r="DL215" i="9"/>
  <c r="DK215" i="9"/>
  <c r="DJ215" i="9"/>
  <c r="DI215" i="9"/>
  <c r="DD215" i="9"/>
  <c r="DC215" i="9"/>
  <c r="DB215" i="9"/>
  <c r="DA215" i="9"/>
  <c r="CZ215" i="9"/>
  <c r="CN215" i="9"/>
  <c r="CO215" i="9" s="1"/>
  <c r="CM215" i="9"/>
  <c r="CF215" i="9"/>
  <c r="CG215" i="9" s="1"/>
  <c r="CE215" i="9"/>
  <c r="BX215" i="9"/>
  <c r="BY215" i="9" s="1"/>
  <c r="BW215" i="9"/>
  <c r="BP215" i="9"/>
  <c r="BQ215" i="9" s="1"/>
  <c r="BO215" i="9"/>
  <c r="BH215" i="9"/>
  <c r="BI215" i="9" s="1"/>
  <c r="BG215" i="9"/>
  <c r="AY215" i="9"/>
  <c r="BD215" i="9" s="1"/>
  <c r="AX215" i="9"/>
  <c r="BC215" i="9" s="1"/>
  <c r="AW215" i="9"/>
  <c r="BB215" i="9" s="1"/>
  <c r="AV215" i="9"/>
  <c r="BA215" i="9" s="1"/>
  <c r="AU215" i="9"/>
  <c r="AZ215" i="9" s="1"/>
  <c r="AN215" i="9"/>
  <c r="DO214" i="9"/>
  <c r="DN214" i="9"/>
  <c r="DM214" i="9"/>
  <c r="DL214" i="9"/>
  <c r="DK214" i="9"/>
  <c r="DJ214" i="9"/>
  <c r="DI214" i="9"/>
  <c r="DD214" i="9"/>
  <c r="DC214" i="9"/>
  <c r="DB214" i="9"/>
  <c r="DA214" i="9"/>
  <c r="CZ214" i="9"/>
  <c r="CN214" i="9"/>
  <c r="CO214" i="9" s="1"/>
  <c r="CM214" i="9"/>
  <c r="CF214" i="9"/>
  <c r="CG214" i="9" s="1"/>
  <c r="CE214" i="9"/>
  <c r="BX214" i="9"/>
  <c r="BY214" i="9" s="1"/>
  <c r="BW214" i="9"/>
  <c r="BP214" i="9"/>
  <c r="BQ214" i="9" s="1"/>
  <c r="BO214" i="9"/>
  <c r="BH214" i="9"/>
  <c r="BI214" i="9" s="1"/>
  <c r="BG214" i="9"/>
  <c r="AY214" i="9"/>
  <c r="BD214" i="9" s="1"/>
  <c r="AX214" i="9"/>
  <c r="BC214" i="9" s="1"/>
  <c r="AW214" i="9"/>
  <c r="BB214" i="9" s="1"/>
  <c r="AV214" i="9"/>
  <c r="BA214" i="9" s="1"/>
  <c r="AU214" i="9"/>
  <c r="AZ214" i="9" s="1"/>
  <c r="AN214" i="9"/>
  <c r="DO213" i="9"/>
  <c r="DN213" i="9"/>
  <c r="DM213" i="9"/>
  <c r="DL213" i="9"/>
  <c r="DK213" i="9"/>
  <c r="DJ213" i="9"/>
  <c r="DI213" i="9"/>
  <c r="DD213" i="9"/>
  <c r="DC213" i="9"/>
  <c r="DB213" i="9"/>
  <c r="DA213" i="9"/>
  <c r="CZ213" i="9"/>
  <c r="CN213" i="9"/>
  <c r="CO213" i="9" s="1"/>
  <c r="CM213" i="9"/>
  <c r="CF213" i="9"/>
  <c r="CG213" i="9" s="1"/>
  <c r="CE213" i="9"/>
  <c r="BX213" i="9"/>
  <c r="BY213" i="9" s="1"/>
  <c r="BW213" i="9"/>
  <c r="BP213" i="9"/>
  <c r="BQ213" i="9" s="1"/>
  <c r="BO213" i="9"/>
  <c r="BH213" i="9"/>
  <c r="BI213" i="9" s="1"/>
  <c r="BG213" i="9"/>
  <c r="AY213" i="9"/>
  <c r="BD213" i="9" s="1"/>
  <c r="AX213" i="9"/>
  <c r="BC213" i="9" s="1"/>
  <c r="AW213" i="9"/>
  <c r="BB213" i="9" s="1"/>
  <c r="AV213" i="9"/>
  <c r="BA213" i="9" s="1"/>
  <c r="AU213" i="9"/>
  <c r="AZ213" i="9" s="1"/>
  <c r="AN213" i="9"/>
  <c r="DO212" i="9"/>
  <c r="DN212" i="9"/>
  <c r="DM212" i="9"/>
  <c r="DL212" i="9"/>
  <c r="DK212" i="9"/>
  <c r="DJ212" i="9"/>
  <c r="DI212" i="9"/>
  <c r="DD212" i="9"/>
  <c r="DC212" i="9"/>
  <c r="DB212" i="9"/>
  <c r="DA212" i="9"/>
  <c r="CZ212" i="9"/>
  <c r="CN212" i="9"/>
  <c r="CO212" i="9" s="1"/>
  <c r="CM212" i="9"/>
  <c r="CF212" i="9"/>
  <c r="CG212" i="9" s="1"/>
  <c r="CE212" i="9"/>
  <c r="BX212" i="9"/>
  <c r="BY212" i="9" s="1"/>
  <c r="BW212" i="9"/>
  <c r="BP212" i="9"/>
  <c r="BQ212" i="9" s="1"/>
  <c r="BO212" i="9"/>
  <c r="BH212" i="9"/>
  <c r="BI212" i="9" s="1"/>
  <c r="BG212" i="9"/>
  <c r="AY212" i="9"/>
  <c r="BD212" i="9" s="1"/>
  <c r="AX212" i="9"/>
  <c r="BC212" i="9" s="1"/>
  <c r="AW212" i="9"/>
  <c r="BB212" i="9" s="1"/>
  <c r="AV212" i="9"/>
  <c r="BA212" i="9" s="1"/>
  <c r="AU212" i="9"/>
  <c r="AZ212" i="9" s="1"/>
  <c r="AN212" i="9"/>
  <c r="DO211" i="9"/>
  <c r="DN211" i="9"/>
  <c r="DM211" i="9"/>
  <c r="DL211" i="9"/>
  <c r="DK211" i="9"/>
  <c r="DJ211" i="9"/>
  <c r="DI211" i="9"/>
  <c r="DD211" i="9"/>
  <c r="DC211" i="9"/>
  <c r="DB211" i="9"/>
  <c r="DA211" i="9"/>
  <c r="CZ211" i="9"/>
  <c r="CN211" i="9"/>
  <c r="CO211" i="9" s="1"/>
  <c r="CM211" i="9"/>
  <c r="CF211" i="9"/>
  <c r="CG211" i="9" s="1"/>
  <c r="CE211" i="9"/>
  <c r="BX211" i="9"/>
  <c r="BY211" i="9" s="1"/>
  <c r="BW211" i="9"/>
  <c r="BP211" i="9"/>
  <c r="BQ211" i="9" s="1"/>
  <c r="BO211" i="9"/>
  <c r="BH211" i="9"/>
  <c r="BI211" i="9" s="1"/>
  <c r="BG211" i="9"/>
  <c r="AY211" i="9"/>
  <c r="BD211" i="9" s="1"/>
  <c r="AX211" i="9"/>
  <c r="BC211" i="9" s="1"/>
  <c r="AW211" i="9"/>
  <c r="BB211" i="9" s="1"/>
  <c r="AV211" i="9"/>
  <c r="BA211" i="9" s="1"/>
  <c r="AU211" i="9"/>
  <c r="AZ211" i="9" s="1"/>
  <c r="AN211" i="9"/>
  <c r="DO210" i="9"/>
  <c r="DN210" i="9"/>
  <c r="DM210" i="9"/>
  <c r="DL210" i="9"/>
  <c r="DK210" i="9"/>
  <c r="DJ210" i="9"/>
  <c r="DI210" i="9"/>
  <c r="DD210" i="9"/>
  <c r="DC210" i="9"/>
  <c r="DB210" i="9"/>
  <c r="DA210" i="9"/>
  <c r="CZ210" i="9"/>
  <c r="CN210" i="9"/>
  <c r="CO210" i="9" s="1"/>
  <c r="CM210" i="9"/>
  <c r="CF210" i="9"/>
  <c r="CG210" i="9" s="1"/>
  <c r="CE210" i="9"/>
  <c r="BX210" i="9"/>
  <c r="BY210" i="9" s="1"/>
  <c r="BW210" i="9"/>
  <c r="BP210" i="9"/>
  <c r="BQ210" i="9" s="1"/>
  <c r="BO210" i="9"/>
  <c r="BH210" i="9"/>
  <c r="BI210" i="9" s="1"/>
  <c r="BG210" i="9"/>
  <c r="AY210" i="9"/>
  <c r="BD210" i="9" s="1"/>
  <c r="AX210" i="9"/>
  <c r="BC210" i="9" s="1"/>
  <c r="AW210" i="9"/>
  <c r="BB210" i="9" s="1"/>
  <c r="AV210" i="9"/>
  <c r="BA210" i="9" s="1"/>
  <c r="AU210" i="9"/>
  <c r="AZ210" i="9" s="1"/>
  <c r="AN210" i="9"/>
  <c r="DO209" i="9"/>
  <c r="DN209" i="9"/>
  <c r="DM209" i="9"/>
  <c r="DL209" i="9"/>
  <c r="DK209" i="9"/>
  <c r="DJ209" i="9"/>
  <c r="DI209" i="9"/>
  <c r="DD209" i="9"/>
  <c r="DC209" i="9"/>
  <c r="DB209" i="9"/>
  <c r="DA209" i="9"/>
  <c r="CZ209" i="9"/>
  <c r="CN209" i="9"/>
  <c r="CO209" i="9" s="1"/>
  <c r="CM209" i="9"/>
  <c r="CF209" i="9"/>
  <c r="CG209" i="9" s="1"/>
  <c r="CJ209" i="9" s="1"/>
  <c r="CE209" i="9"/>
  <c r="BX209" i="9"/>
  <c r="BY209" i="9" s="1"/>
  <c r="CB209" i="9" s="1"/>
  <c r="BW209" i="9"/>
  <c r="BP209" i="9"/>
  <c r="BQ209" i="9" s="1"/>
  <c r="BT209" i="9" s="1"/>
  <c r="BO209" i="9"/>
  <c r="BH209" i="9"/>
  <c r="BI209" i="9" s="1"/>
  <c r="BG209" i="9"/>
  <c r="AY209" i="9"/>
  <c r="BD209" i="9" s="1"/>
  <c r="AX209" i="9"/>
  <c r="BC209" i="9" s="1"/>
  <c r="AW209" i="9"/>
  <c r="BB209" i="9" s="1"/>
  <c r="AV209" i="9"/>
  <c r="BA209" i="9" s="1"/>
  <c r="AU209" i="9"/>
  <c r="AZ209" i="9" s="1"/>
  <c r="AN209" i="9"/>
  <c r="DO208" i="9"/>
  <c r="DN208" i="9"/>
  <c r="DM208" i="9"/>
  <c r="DL208" i="9"/>
  <c r="DK208" i="9"/>
  <c r="DJ208" i="9"/>
  <c r="DI208" i="9"/>
  <c r="DD208" i="9"/>
  <c r="DC208" i="9"/>
  <c r="DB208" i="9"/>
  <c r="DA208" i="9"/>
  <c r="CZ208" i="9"/>
  <c r="CN208" i="9"/>
  <c r="CO208" i="9" s="1"/>
  <c r="CM208" i="9"/>
  <c r="CF208" i="9"/>
  <c r="CG208" i="9" s="1"/>
  <c r="CJ208" i="9" s="1"/>
  <c r="CE208" i="9"/>
  <c r="BX208" i="9"/>
  <c r="BY208" i="9" s="1"/>
  <c r="BW208" i="9"/>
  <c r="BP208" i="9"/>
  <c r="BQ208" i="9" s="1"/>
  <c r="BT208" i="9" s="1"/>
  <c r="BO208" i="9"/>
  <c r="BH208" i="9"/>
  <c r="BI208" i="9" s="1"/>
  <c r="BG208" i="9"/>
  <c r="AY208" i="9"/>
  <c r="BD208" i="9" s="1"/>
  <c r="AX208" i="9"/>
  <c r="BC208" i="9" s="1"/>
  <c r="AW208" i="9"/>
  <c r="BB208" i="9" s="1"/>
  <c r="AV208" i="9"/>
  <c r="BA208" i="9" s="1"/>
  <c r="AU208" i="9"/>
  <c r="AZ208" i="9" s="1"/>
  <c r="AN208" i="9"/>
  <c r="DO207" i="9"/>
  <c r="DN207" i="9"/>
  <c r="DM207" i="9"/>
  <c r="DL207" i="9"/>
  <c r="DK207" i="9"/>
  <c r="DJ207" i="9"/>
  <c r="DI207" i="9"/>
  <c r="DD207" i="9"/>
  <c r="DC207" i="9"/>
  <c r="DB207" i="9"/>
  <c r="DA207" i="9"/>
  <c r="CZ207" i="9"/>
  <c r="CN207" i="9"/>
  <c r="CO207" i="9" s="1"/>
  <c r="CR207" i="9" s="1"/>
  <c r="CM207" i="9"/>
  <c r="CF207" i="9"/>
  <c r="CG207" i="9" s="1"/>
  <c r="CE207" i="9"/>
  <c r="BX207" i="9"/>
  <c r="BY207" i="9" s="1"/>
  <c r="BW207" i="9"/>
  <c r="BP207" i="9"/>
  <c r="BQ207" i="9" s="1"/>
  <c r="BO207" i="9"/>
  <c r="BH207" i="9"/>
  <c r="BI207" i="9" s="1"/>
  <c r="BL207" i="9" s="1"/>
  <c r="BG207" i="9"/>
  <c r="AY207" i="9"/>
  <c r="BD207" i="9" s="1"/>
  <c r="AX207" i="9"/>
  <c r="BC207" i="9" s="1"/>
  <c r="AW207" i="9"/>
  <c r="BB207" i="9" s="1"/>
  <c r="AV207" i="9"/>
  <c r="BA207" i="9" s="1"/>
  <c r="AU207" i="9"/>
  <c r="AZ207" i="9" s="1"/>
  <c r="AN207" i="9"/>
  <c r="DO206" i="9"/>
  <c r="DN206" i="9"/>
  <c r="DM206" i="9"/>
  <c r="DL206" i="9"/>
  <c r="DK206" i="9"/>
  <c r="DJ206" i="9"/>
  <c r="DI206" i="9"/>
  <c r="DD206" i="9"/>
  <c r="DC206" i="9"/>
  <c r="DB206" i="9"/>
  <c r="DA206" i="9"/>
  <c r="CZ206" i="9"/>
  <c r="CN206" i="9"/>
  <c r="CO206" i="9" s="1"/>
  <c r="CM206" i="9"/>
  <c r="CF206" i="9"/>
  <c r="CG206" i="9" s="1"/>
  <c r="CE206" i="9"/>
  <c r="BX206" i="9"/>
  <c r="BY206" i="9" s="1"/>
  <c r="CB206" i="9" s="1"/>
  <c r="BW206" i="9"/>
  <c r="BP206" i="9"/>
  <c r="BQ206" i="9" s="1"/>
  <c r="BO206" i="9"/>
  <c r="BH206" i="9"/>
  <c r="BI206" i="9" s="1"/>
  <c r="BG206" i="9"/>
  <c r="AY206" i="9"/>
  <c r="BD206" i="9" s="1"/>
  <c r="AX206" i="9"/>
  <c r="BC206" i="9" s="1"/>
  <c r="AW206" i="9"/>
  <c r="BB206" i="9" s="1"/>
  <c r="AV206" i="9"/>
  <c r="BA206" i="9" s="1"/>
  <c r="AU206" i="9"/>
  <c r="AZ206" i="9" s="1"/>
  <c r="AN206" i="9"/>
  <c r="DO205" i="9"/>
  <c r="DN205" i="9"/>
  <c r="DM205" i="9"/>
  <c r="DL205" i="9"/>
  <c r="DK205" i="9"/>
  <c r="DJ205" i="9"/>
  <c r="DI205" i="9"/>
  <c r="DD205" i="9"/>
  <c r="DC205" i="9"/>
  <c r="DB205" i="9"/>
  <c r="DA205" i="9"/>
  <c r="CZ205" i="9"/>
  <c r="CN205" i="9"/>
  <c r="CO205" i="9" s="1"/>
  <c r="CM205" i="9"/>
  <c r="CF205" i="9"/>
  <c r="CG205" i="9" s="1"/>
  <c r="CE205" i="9"/>
  <c r="BX205" i="9"/>
  <c r="BY205" i="9" s="1"/>
  <c r="BW205" i="9"/>
  <c r="BP205" i="9"/>
  <c r="BQ205" i="9" s="1"/>
  <c r="BT205" i="9" s="1"/>
  <c r="BO205" i="9"/>
  <c r="BH205" i="9"/>
  <c r="BI205" i="9" s="1"/>
  <c r="BG205" i="9"/>
  <c r="AY205" i="9"/>
  <c r="BD205" i="9" s="1"/>
  <c r="AX205" i="9"/>
  <c r="BC205" i="9" s="1"/>
  <c r="AW205" i="9"/>
  <c r="BB205" i="9" s="1"/>
  <c r="AV205" i="9"/>
  <c r="BA205" i="9" s="1"/>
  <c r="AU205" i="9"/>
  <c r="AZ205" i="9" s="1"/>
  <c r="AN205" i="9"/>
  <c r="DO204" i="9"/>
  <c r="DN204" i="9"/>
  <c r="DM204" i="9"/>
  <c r="DL204" i="9"/>
  <c r="DK204" i="9"/>
  <c r="DJ204" i="9"/>
  <c r="DI204" i="9"/>
  <c r="DD204" i="9"/>
  <c r="DC204" i="9"/>
  <c r="DB204" i="9"/>
  <c r="DA204" i="9"/>
  <c r="CZ204" i="9"/>
  <c r="CN204" i="9"/>
  <c r="CO204" i="9" s="1"/>
  <c r="CR204" i="9" s="1"/>
  <c r="CM204" i="9"/>
  <c r="CF204" i="9"/>
  <c r="CG204" i="9" s="1"/>
  <c r="CJ204" i="9" s="1"/>
  <c r="CE204" i="9"/>
  <c r="BX204" i="9"/>
  <c r="BY204" i="9" s="1"/>
  <c r="CB204" i="9" s="1"/>
  <c r="BW204" i="9"/>
  <c r="BP204" i="9"/>
  <c r="BQ204" i="9" s="1"/>
  <c r="BO204" i="9"/>
  <c r="BH204" i="9"/>
  <c r="BI204" i="9" s="1"/>
  <c r="BG204" i="9"/>
  <c r="AY204" i="9"/>
  <c r="BD204" i="9" s="1"/>
  <c r="AX204" i="9"/>
  <c r="BC204" i="9" s="1"/>
  <c r="AW204" i="9"/>
  <c r="BB204" i="9" s="1"/>
  <c r="AV204" i="9"/>
  <c r="BA204" i="9" s="1"/>
  <c r="AU204" i="9"/>
  <c r="AZ204" i="9" s="1"/>
  <c r="AN204" i="9"/>
  <c r="DO203" i="9"/>
  <c r="DN203" i="9"/>
  <c r="DM203" i="9"/>
  <c r="DL203" i="9"/>
  <c r="DK203" i="9"/>
  <c r="DJ203" i="9"/>
  <c r="DI203" i="9"/>
  <c r="DD203" i="9"/>
  <c r="DC203" i="9"/>
  <c r="DB203" i="9"/>
  <c r="DA203" i="9"/>
  <c r="CZ203" i="9"/>
  <c r="CN203" i="9"/>
  <c r="CO203" i="9" s="1"/>
  <c r="CM203" i="9"/>
  <c r="CF203" i="9"/>
  <c r="CG203" i="9" s="1"/>
  <c r="CE203" i="9"/>
  <c r="BX203" i="9"/>
  <c r="BY203" i="9" s="1"/>
  <c r="BW203" i="9"/>
  <c r="BP203" i="9"/>
  <c r="BQ203" i="9" s="1"/>
  <c r="BO203" i="9"/>
  <c r="BH203" i="9"/>
  <c r="BI203" i="9" s="1"/>
  <c r="BK203" i="9" s="1"/>
  <c r="BM203" i="9" s="1"/>
  <c r="BG203" i="9"/>
  <c r="AY203" i="9"/>
  <c r="BD203" i="9" s="1"/>
  <c r="AX203" i="9"/>
  <c r="BC203" i="9" s="1"/>
  <c r="AW203" i="9"/>
  <c r="BB203" i="9" s="1"/>
  <c r="AV203" i="9"/>
  <c r="BA203" i="9" s="1"/>
  <c r="AU203" i="9"/>
  <c r="AZ203" i="9" s="1"/>
  <c r="AN203" i="9"/>
  <c r="DO202" i="9"/>
  <c r="DN202" i="9"/>
  <c r="DM202" i="9"/>
  <c r="DL202" i="9"/>
  <c r="DK202" i="9"/>
  <c r="DJ202" i="9"/>
  <c r="DI202" i="9"/>
  <c r="DD202" i="9"/>
  <c r="DC202" i="9"/>
  <c r="DB202" i="9"/>
  <c r="DA202" i="9"/>
  <c r="CZ202" i="9"/>
  <c r="CN202" i="9"/>
  <c r="CO202" i="9" s="1"/>
  <c r="CQ202" i="9" s="1"/>
  <c r="CS202" i="9" s="1"/>
  <c r="CM202" i="9"/>
  <c r="CF202" i="9"/>
  <c r="CG202" i="9" s="1"/>
  <c r="CI202" i="9" s="1"/>
  <c r="CK202" i="9" s="1"/>
  <c r="CE202" i="9"/>
  <c r="BX202" i="9"/>
  <c r="BY202" i="9" s="1"/>
  <c r="CA202" i="9" s="1"/>
  <c r="CC202" i="9" s="1"/>
  <c r="BW202" i="9"/>
  <c r="BP202" i="9"/>
  <c r="BQ202" i="9" s="1"/>
  <c r="BS202" i="9" s="1"/>
  <c r="BU202" i="9" s="1"/>
  <c r="BO202" i="9"/>
  <c r="BH202" i="9"/>
  <c r="BI202" i="9" s="1"/>
  <c r="BK202" i="9" s="1"/>
  <c r="BM202" i="9" s="1"/>
  <c r="BG202" i="9"/>
  <c r="AY202" i="9"/>
  <c r="BD202" i="9" s="1"/>
  <c r="AX202" i="9"/>
  <c r="BC202" i="9" s="1"/>
  <c r="AW202" i="9"/>
  <c r="BB202" i="9" s="1"/>
  <c r="AV202" i="9"/>
  <c r="BA202" i="9" s="1"/>
  <c r="AU202" i="9"/>
  <c r="AZ202" i="9" s="1"/>
  <c r="AN202" i="9"/>
  <c r="DO201" i="9"/>
  <c r="DN201" i="9"/>
  <c r="DM201" i="9"/>
  <c r="DL201" i="9"/>
  <c r="DK201" i="9"/>
  <c r="DJ201" i="9"/>
  <c r="DI201" i="9"/>
  <c r="DD201" i="9"/>
  <c r="DC201" i="9"/>
  <c r="DB201" i="9"/>
  <c r="DA201" i="9"/>
  <c r="CZ201" i="9"/>
  <c r="CN201" i="9"/>
  <c r="CO201" i="9" s="1"/>
  <c r="CM201" i="9"/>
  <c r="CF201" i="9"/>
  <c r="CG201" i="9" s="1"/>
  <c r="CE201" i="9"/>
  <c r="BX201" i="9"/>
  <c r="BY201" i="9" s="1"/>
  <c r="BW201" i="9"/>
  <c r="BP201" i="9"/>
  <c r="BQ201" i="9" s="1"/>
  <c r="BO201" i="9"/>
  <c r="BH201" i="9"/>
  <c r="BI201" i="9" s="1"/>
  <c r="BG201" i="9"/>
  <c r="AY201" i="9"/>
  <c r="BD201" i="9" s="1"/>
  <c r="AX201" i="9"/>
  <c r="BC201" i="9" s="1"/>
  <c r="AW201" i="9"/>
  <c r="BB201" i="9" s="1"/>
  <c r="AV201" i="9"/>
  <c r="BA201" i="9" s="1"/>
  <c r="AU201" i="9"/>
  <c r="AZ201" i="9" s="1"/>
  <c r="AN201" i="9"/>
  <c r="DO200" i="9"/>
  <c r="DN200" i="9"/>
  <c r="DM200" i="9"/>
  <c r="DL200" i="9"/>
  <c r="DK200" i="9"/>
  <c r="DJ200" i="9"/>
  <c r="DI200" i="9"/>
  <c r="DD200" i="9"/>
  <c r="DC200" i="9"/>
  <c r="DB200" i="9"/>
  <c r="DA200" i="9"/>
  <c r="CZ200" i="9"/>
  <c r="CN200" i="9"/>
  <c r="CO200" i="9" s="1"/>
  <c r="CQ200" i="9" s="1"/>
  <c r="CS200" i="9" s="1"/>
  <c r="CM200" i="9"/>
  <c r="CF200" i="9"/>
  <c r="CG200" i="9" s="1"/>
  <c r="CI200" i="9" s="1"/>
  <c r="CK200" i="9" s="1"/>
  <c r="CE200" i="9"/>
  <c r="BX200" i="9"/>
  <c r="BY200" i="9" s="1"/>
  <c r="CA200" i="9" s="1"/>
  <c r="CC200" i="9" s="1"/>
  <c r="BW200" i="9"/>
  <c r="BP200" i="9"/>
  <c r="BQ200" i="9" s="1"/>
  <c r="BS200" i="9" s="1"/>
  <c r="BU200" i="9" s="1"/>
  <c r="BO200" i="9"/>
  <c r="BH200" i="9"/>
  <c r="BI200" i="9" s="1"/>
  <c r="BK200" i="9" s="1"/>
  <c r="BM200" i="9" s="1"/>
  <c r="BG200" i="9"/>
  <c r="AY200" i="9"/>
  <c r="BD200" i="9" s="1"/>
  <c r="AX200" i="9"/>
  <c r="BC200" i="9" s="1"/>
  <c r="AW200" i="9"/>
  <c r="BB200" i="9" s="1"/>
  <c r="AV200" i="9"/>
  <c r="BA200" i="9" s="1"/>
  <c r="AU200" i="9"/>
  <c r="AZ200" i="9" s="1"/>
  <c r="AN200" i="9"/>
  <c r="DO199" i="9"/>
  <c r="DN199" i="9"/>
  <c r="DM199" i="9"/>
  <c r="DL199" i="9"/>
  <c r="DK199" i="9"/>
  <c r="DJ199" i="9"/>
  <c r="DI199" i="9"/>
  <c r="DD199" i="9"/>
  <c r="DC199" i="9"/>
  <c r="DB199" i="9"/>
  <c r="DA199" i="9"/>
  <c r="CZ199" i="9"/>
  <c r="CN199" i="9"/>
  <c r="CO199" i="9" s="1"/>
  <c r="CM199" i="9"/>
  <c r="CF199" i="9"/>
  <c r="CG199" i="9" s="1"/>
  <c r="CE199" i="9"/>
  <c r="BX199" i="9"/>
  <c r="BY199" i="9" s="1"/>
  <c r="BW199" i="9"/>
  <c r="BP199" i="9"/>
  <c r="BQ199" i="9" s="1"/>
  <c r="BO199" i="9"/>
  <c r="BH199" i="9"/>
  <c r="BI199" i="9" s="1"/>
  <c r="BG199" i="9"/>
  <c r="AY199" i="9"/>
  <c r="BD199" i="9" s="1"/>
  <c r="AX199" i="9"/>
  <c r="BC199" i="9" s="1"/>
  <c r="AW199" i="9"/>
  <c r="BB199" i="9" s="1"/>
  <c r="AV199" i="9"/>
  <c r="BA199" i="9" s="1"/>
  <c r="AU199" i="9"/>
  <c r="AZ199" i="9" s="1"/>
  <c r="AN199" i="9"/>
  <c r="DO198" i="9"/>
  <c r="DN198" i="9"/>
  <c r="DM198" i="9"/>
  <c r="DL198" i="9"/>
  <c r="DK198" i="9"/>
  <c r="DJ198" i="9"/>
  <c r="DI198" i="9"/>
  <c r="DD198" i="9"/>
  <c r="DC198" i="9"/>
  <c r="DB198" i="9"/>
  <c r="DA198" i="9"/>
  <c r="CZ198" i="9"/>
  <c r="CN198" i="9"/>
  <c r="CO198" i="9" s="1"/>
  <c r="CQ198" i="9" s="1"/>
  <c r="CS198" i="9" s="1"/>
  <c r="CM198" i="9"/>
  <c r="CF198" i="9"/>
  <c r="CG198" i="9" s="1"/>
  <c r="CI198" i="9" s="1"/>
  <c r="CK198" i="9" s="1"/>
  <c r="CE198" i="9"/>
  <c r="BX198" i="9"/>
  <c r="BY198" i="9" s="1"/>
  <c r="CA198" i="9" s="1"/>
  <c r="CC198" i="9" s="1"/>
  <c r="BW198" i="9"/>
  <c r="BP198" i="9"/>
  <c r="BQ198" i="9" s="1"/>
  <c r="BS198" i="9" s="1"/>
  <c r="BU198" i="9" s="1"/>
  <c r="BO198" i="9"/>
  <c r="BH198" i="9"/>
  <c r="BI198" i="9" s="1"/>
  <c r="BK198" i="9" s="1"/>
  <c r="BM198" i="9" s="1"/>
  <c r="BG198" i="9"/>
  <c r="AY198" i="9"/>
  <c r="BD198" i="9" s="1"/>
  <c r="AX198" i="9"/>
  <c r="BC198" i="9" s="1"/>
  <c r="AW198" i="9"/>
  <c r="BB198" i="9" s="1"/>
  <c r="AV198" i="9"/>
  <c r="BA198" i="9" s="1"/>
  <c r="AU198" i="9"/>
  <c r="AZ198" i="9" s="1"/>
  <c r="AN198" i="9"/>
  <c r="DO197" i="9"/>
  <c r="DN197" i="9"/>
  <c r="DM197" i="9"/>
  <c r="DL197" i="9"/>
  <c r="DK197" i="9"/>
  <c r="DJ197" i="9"/>
  <c r="DI197" i="9"/>
  <c r="DD197" i="9"/>
  <c r="DC197" i="9"/>
  <c r="DB197" i="9"/>
  <c r="DA197" i="9"/>
  <c r="CZ197" i="9"/>
  <c r="CN197" i="9"/>
  <c r="CO197" i="9" s="1"/>
  <c r="CR197" i="9" s="1"/>
  <c r="CM197" i="9"/>
  <c r="CF197" i="9"/>
  <c r="CG197" i="9" s="1"/>
  <c r="CJ197" i="9" s="1"/>
  <c r="CE197" i="9"/>
  <c r="BX197" i="9"/>
  <c r="BY197" i="9" s="1"/>
  <c r="CB197" i="9" s="1"/>
  <c r="BW197" i="9"/>
  <c r="BP197" i="9"/>
  <c r="BQ197" i="9" s="1"/>
  <c r="BT197" i="9" s="1"/>
  <c r="BO197" i="9"/>
  <c r="BH197" i="9"/>
  <c r="BI197" i="9" s="1"/>
  <c r="BL197" i="9" s="1"/>
  <c r="BG197" i="9"/>
  <c r="AY197" i="9"/>
  <c r="BD197" i="9" s="1"/>
  <c r="AX197" i="9"/>
  <c r="BC197" i="9" s="1"/>
  <c r="AW197" i="9"/>
  <c r="BB197" i="9" s="1"/>
  <c r="AV197" i="9"/>
  <c r="BA197" i="9" s="1"/>
  <c r="AU197" i="9"/>
  <c r="AZ197" i="9" s="1"/>
  <c r="AN197" i="9"/>
  <c r="DO196" i="9"/>
  <c r="DN196" i="9"/>
  <c r="DM196" i="9"/>
  <c r="DL196" i="9"/>
  <c r="DK196" i="9"/>
  <c r="DJ196" i="9"/>
  <c r="DI196" i="9"/>
  <c r="DD196" i="9"/>
  <c r="DC196" i="9"/>
  <c r="DB196" i="9"/>
  <c r="DA196" i="9"/>
  <c r="CZ196" i="9"/>
  <c r="CN196" i="9"/>
  <c r="CO196" i="9" s="1"/>
  <c r="CQ196" i="9" s="1"/>
  <c r="CS196" i="9" s="1"/>
  <c r="CM196" i="9"/>
  <c r="CF196" i="9"/>
  <c r="CG196" i="9" s="1"/>
  <c r="CI196" i="9" s="1"/>
  <c r="CK196" i="9" s="1"/>
  <c r="CE196" i="9"/>
  <c r="BX196" i="9"/>
  <c r="BY196" i="9" s="1"/>
  <c r="CA196" i="9" s="1"/>
  <c r="CC196" i="9" s="1"/>
  <c r="BW196" i="9"/>
  <c r="BP196" i="9"/>
  <c r="BQ196" i="9" s="1"/>
  <c r="BS196" i="9" s="1"/>
  <c r="BU196" i="9" s="1"/>
  <c r="BO196" i="9"/>
  <c r="BH196" i="9"/>
  <c r="BI196" i="9" s="1"/>
  <c r="BK196" i="9" s="1"/>
  <c r="BM196" i="9" s="1"/>
  <c r="BG196" i="9"/>
  <c r="AY196" i="9"/>
  <c r="BD196" i="9" s="1"/>
  <c r="AX196" i="9"/>
  <c r="BC196" i="9" s="1"/>
  <c r="AW196" i="9"/>
  <c r="BB196" i="9" s="1"/>
  <c r="AV196" i="9"/>
  <c r="BA196" i="9" s="1"/>
  <c r="AU196" i="9"/>
  <c r="AZ196" i="9" s="1"/>
  <c r="AN196" i="9"/>
  <c r="DO195" i="9"/>
  <c r="DN195" i="9"/>
  <c r="DM195" i="9"/>
  <c r="DL195" i="9"/>
  <c r="DK195" i="9"/>
  <c r="DJ195" i="9"/>
  <c r="DI195" i="9"/>
  <c r="DD195" i="9"/>
  <c r="DC195" i="9"/>
  <c r="DB195" i="9"/>
  <c r="DA195" i="9"/>
  <c r="CZ195" i="9"/>
  <c r="CN195" i="9"/>
  <c r="CO195" i="9" s="1"/>
  <c r="CM195" i="9"/>
  <c r="CF195" i="9"/>
  <c r="CG195" i="9" s="1"/>
  <c r="CE195" i="9"/>
  <c r="BX195" i="9"/>
  <c r="BY195" i="9" s="1"/>
  <c r="BW195" i="9"/>
  <c r="BP195" i="9"/>
  <c r="BQ195" i="9" s="1"/>
  <c r="BO195" i="9"/>
  <c r="BH195" i="9"/>
  <c r="BI195" i="9" s="1"/>
  <c r="BG195" i="9"/>
  <c r="AY195" i="9"/>
  <c r="BD195" i="9" s="1"/>
  <c r="AX195" i="9"/>
  <c r="BC195" i="9" s="1"/>
  <c r="AW195" i="9"/>
  <c r="BB195" i="9" s="1"/>
  <c r="AV195" i="9"/>
  <c r="BA195" i="9" s="1"/>
  <c r="AU195" i="9"/>
  <c r="AZ195" i="9" s="1"/>
  <c r="AN195" i="9"/>
  <c r="DO194" i="9"/>
  <c r="DN194" i="9"/>
  <c r="DM194" i="9"/>
  <c r="DL194" i="9"/>
  <c r="DK194" i="9"/>
  <c r="DJ194" i="9"/>
  <c r="DI194" i="9"/>
  <c r="DD194" i="9"/>
  <c r="DC194" i="9"/>
  <c r="DB194" i="9"/>
  <c r="DA194" i="9"/>
  <c r="CZ194" i="9"/>
  <c r="CN194" i="9"/>
  <c r="CO194" i="9" s="1"/>
  <c r="CQ194" i="9" s="1"/>
  <c r="CS194" i="9" s="1"/>
  <c r="CM194" i="9"/>
  <c r="CF194" i="9"/>
  <c r="CG194" i="9" s="1"/>
  <c r="CI194" i="9" s="1"/>
  <c r="CK194" i="9" s="1"/>
  <c r="CE194" i="9"/>
  <c r="BX194" i="9"/>
  <c r="BY194" i="9" s="1"/>
  <c r="CA194" i="9" s="1"/>
  <c r="CC194" i="9" s="1"/>
  <c r="BW194" i="9"/>
  <c r="BP194" i="9"/>
  <c r="BQ194" i="9" s="1"/>
  <c r="BS194" i="9" s="1"/>
  <c r="BU194" i="9" s="1"/>
  <c r="BO194" i="9"/>
  <c r="BH194" i="9"/>
  <c r="BI194" i="9" s="1"/>
  <c r="BK194" i="9" s="1"/>
  <c r="BM194" i="9" s="1"/>
  <c r="BG194" i="9"/>
  <c r="AY194" i="9"/>
  <c r="BD194" i="9" s="1"/>
  <c r="AX194" i="9"/>
  <c r="BC194" i="9" s="1"/>
  <c r="AW194" i="9"/>
  <c r="BB194" i="9" s="1"/>
  <c r="AV194" i="9"/>
  <c r="BA194" i="9" s="1"/>
  <c r="AU194" i="9"/>
  <c r="AZ194" i="9" s="1"/>
  <c r="AN194" i="9"/>
  <c r="DO193" i="9"/>
  <c r="DN193" i="9"/>
  <c r="DM193" i="9"/>
  <c r="DL193" i="9"/>
  <c r="DK193" i="9"/>
  <c r="DJ193" i="9"/>
  <c r="DI193" i="9"/>
  <c r="DD193" i="9"/>
  <c r="DC193" i="9"/>
  <c r="DB193" i="9"/>
  <c r="DA193" i="9"/>
  <c r="CZ193" i="9"/>
  <c r="CN193" i="9"/>
  <c r="CO193" i="9" s="1"/>
  <c r="CR193" i="9" s="1"/>
  <c r="CM193" i="9"/>
  <c r="CF193" i="9"/>
  <c r="CG193" i="9" s="1"/>
  <c r="CJ193" i="9" s="1"/>
  <c r="CE193" i="9"/>
  <c r="BX193" i="9"/>
  <c r="BY193" i="9" s="1"/>
  <c r="CB193" i="9" s="1"/>
  <c r="BW193" i="9"/>
  <c r="BP193" i="9"/>
  <c r="BQ193" i="9" s="1"/>
  <c r="BT193" i="9" s="1"/>
  <c r="BO193" i="9"/>
  <c r="BH193" i="9"/>
  <c r="BI193" i="9" s="1"/>
  <c r="BL193" i="9" s="1"/>
  <c r="BG193" i="9"/>
  <c r="AY193" i="9"/>
  <c r="BD193" i="9" s="1"/>
  <c r="AX193" i="9"/>
  <c r="BC193" i="9" s="1"/>
  <c r="AW193" i="9"/>
  <c r="BB193" i="9" s="1"/>
  <c r="AV193" i="9"/>
  <c r="BA193" i="9" s="1"/>
  <c r="AU193" i="9"/>
  <c r="AZ193" i="9" s="1"/>
  <c r="AN193" i="9"/>
  <c r="DO192" i="9"/>
  <c r="DN192" i="9"/>
  <c r="DM192" i="9"/>
  <c r="DL192" i="9"/>
  <c r="DK192" i="9"/>
  <c r="DJ192" i="9"/>
  <c r="DI192" i="9"/>
  <c r="DD192" i="9"/>
  <c r="DC192" i="9"/>
  <c r="DB192" i="9"/>
  <c r="DA192" i="9"/>
  <c r="CZ192" i="9"/>
  <c r="CN192" i="9"/>
  <c r="CO192" i="9" s="1"/>
  <c r="CQ192" i="9" s="1"/>
  <c r="CS192" i="9" s="1"/>
  <c r="CM192" i="9"/>
  <c r="CF192" i="9"/>
  <c r="CG192" i="9" s="1"/>
  <c r="CI192" i="9" s="1"/>
  <c r="CK192" i="9" s="1"/>
  <c r="CE192" i="9"/>
  <c r="BX192" i="9"/>
  <c r="BY192" i="9" s="1"/>
  <c r="CA192" i="9" s="1"/>
  <c r="CC192" i="9" s="1"/>
  <c r="BW192" i="9"/>
  <c r="BP192" i="9"/>
  <c r="BQ192" i="9" s="1"/>
  <c r="BS192" i="9" s="1"/>
  <c r="BU192" i="9" s="1"/>
  <c r="BO192" i="9"/>
  <c r="BH192" i="9"/>
  <c r="BI192" i="9" s="1"/>
  <c r="BK192" i="9" s="1"/>
  <c r="BM192" i="9" s="1"/>
  <c r="BG192" i="9"/>
  <c r="AY192" i="9"/>
  <c r="BD192" i="9" s="1"/>
  <c r="AX192" i="9"/>
  <c r="BC192" i="9" s="1"/>
  <c r="AW192" i="9"/>
  <c r="BB192" i="9" s="1"/>
  <c r="AV192" i="9"/>
  <c r="BA192" i="9" s="1"/>
  <c r="AU192" i="9"/>
  <c r="AZ192" i="9" s="1"/>
  <c r="AN192" i="9"/>
  <c r="DO191" i="9"/>
  <c r="DN191" i="9"/>
  <c r="DM191" i="9"/>
  <c r="DL191" i="9"/>
  <c r="DK191" i="9"/>
  <c r="DJ191" i="9"/>
  <c r="DI191" i="9"/>
  <c r="DD191" i="9"/>
  <c r="DC191" i="9"/>
  <c r="DB191" i="9"/>
  <c r="DA191" i="9"/>
  <c r="CZ191" i="9"/>
  <c r="CN191" i="9"/>
  <c r="CO191" i="9" s="1"/>
  <c r="CM191" i="9"/>
  <c r="CF191" i="9"/>
  <c r="CG191" i="9" s="1"/>
  <c r="CE191" i="9"/>
  <c r="BX191" i="9"/>
  <c r="BY191" i="9" s="1"/>
  <c r="BW191" i="9"/>
  <c r="BP191" i="9"/>
  <c r="BQ191" i="9" s="1"/>
  <c r="BO191" i="9"/>
  <c r="BH191" i="9"/>
  <c r="BI191" i="9" s="1"/>
  <c r="BG191" i="9"/>
  <c r="AY191" i="9"/>
  <c r="BD191" i="9" s="1"/>
  <c r="AX191" i="9"/>
  <c r="BC191" i="9" s="1"/>
  <c r="AW191" i="9"/>
  <c r="BB191" i="9" s="1"/>
  <c r="AV191" i="9"/>
  <c r="BA191" i="9" s="1"/>
  <c r="AU191" i="9"/>
  <c r="AZ191" i="9" s="1"/>
  <c r="AN191" i="9"/>
  <c r="DO190" i="9"/>
  <c r="DN190" i="9"/>
  <c r="DM190" i="9"/>
  <c r="DL190" i="9"/>
  <c r="DK190" i="9"/>
  <c r="DJ190" i="9"/>
  <c r="DI190" i="9"/>
  <c r="DD190" i="9"/>
  <c r="DC190" i="9"/>
  <c r="DB190" i="9"/>
  <c r="DA190" i="9"/>
  <c r="CZ190" i="9"/>
  <c r="CN190" i="9"/>
  <c r="CO190" i="9" s="1"/>
  <c r="CQ190" i="9" s="1"/>
  <c r="CS190" i="9" s="1"/>
  <c r="CM190" i="9"/>
  <c r="CF190" i="9"/>
  <c r="CG190" i="9" s="1"/>
  <c r="CI190" i="9" s="1"/>
  <c r="CK190" i="9" s="1"/>
  <c r="CE190" i="9"/>
  <c r="BX190" i="9"/>
  <c r="BY190" i="9" s="1"/>
  <c r="CA190" i="9" s="1"/>
  <c r="CC190" i="9" s="1"/>
  <c r="BW190" i="9"/>
  <c r="BP190" i="9"/>
  <c r="BQ190" i="9" s="1"/>
  <c r="BS190" i="9" s="1"/>
  <c r="BU190" i="9" s="1"/>
  <c r="BO190" i="9"/>
  <c r="BH190" i="9"/>
  <c r="BI190" i="9" s="1"/>
  <c r="BK190" i="9" s="1"/>
  <c r="BM190" i="9" s="1"/>
  <c r="BG190" i="9"/>
  <c r="AY190" i="9"/>
  <c r="BD190" i="9" s="1"/>
  <c r="AX190" i="9"/>
  <c r="BC190" i="9" s="1"/>
  <c r="AW190" i="9"/>
  <c r="BB190" i="9" s="1"/>
  <c r="AV190" i="9"/>
  <c r="BA190" i="9" s="1"/>
  <c r="AU190" i="9"/>
  <c r="AZ190" i="9" s="1"/>
  <c r="AN190" i="9"/>
  <c r="DO189" i="9"/>
  <c r="DN189" i="9"/>
  <c r="DM189" i="9"/>
  <c r="DL189" i="9"/>
  <c r="DK189" i="9"/>
  <c r="DJ189" i="9"/>
  <c r="DI189" i="9"/>
  <c r="DD189" i="9"/>
  <c r="DC189" i="9"/>
  <c r="DB189" i="9"/>
  <c r="DA189" i="9"/>
  <c r="CZ189" i="9"/>
  <c r="CN189" i="9"/>
  <c r="CO189" i="9" s="1"/>
  <c r="CM189" i="9"/>
  <c r="CF189" i="9"/>
  <c r="CG189" i="9" s="1"/>
  <c r="CE189" i="9"/>
  <c r="BX189" i="9"/>
  <c r="BY189" i="9" s="1"/>
  <c r="BW189" i="9"/>
  <c r="BP189" i="9"/>
  <c r="BQ189" i="9" s="1"/>
  <c r="BO189" i="9"/>
  <c r="BH189" i="9"/>
  <c r="BI189" i="9" s="1"/>
  <c r="BG189" i="9"/>
  <c r="AY189" i="9"/>
  <c r="BD189" i="9" s="1"/>
  <c r="AX189" i="9"/>
  <c r="BC189" i="9" s="1"/>
  <c r="AW189" i="9"/>
  <c r="BB189" i="9" s="1"/>
  <c r="AV189" i="9"/>
  <c r="BA189" i="9" s="1"/>
  <c r="AU189" i="9"/>
  <c r="AZ189" i="9" s="1"/>
  <c r="AN189" i="9"/>
  <c r="DO188" i="9"/>
  <c r="DN188" i="9"/>
  <c r="DM188" i="9"/>
  <c r="DL188" i="9"/>
  <c r="DK188" i="9"/>
  <c r="DJ188" i="9"/>
  <c r="DI188" i="9"/>
  <c r="DD188" i="9"/>
  <c r="DC188" i="9"/>
  <c r="DB188" i="9"/>
  <c r="DA188" i="9"/>
  <c r="CZ188" i="9"/>
  <c r="CN188" i="9"/>
  <c r="CO188" i="9" s="1"/>
  <c r="CQ188" i="9" s="1"/>
  <c r="CS188" i="9" s="1"/>
  <c r="CM188" i="9"/>
  <c r="CF188" i="9"/>
  <c r="CG188" i="9" s="1"/>
  <c r="CI188" i="9" s="1"/>
  <c r="CK188" i="9" s="1"/>
  <c r="CE188" i="9"/>
  <c r="BX188" i="9"/>
  <c r="BY188" i="9" s="1"/>
  <c r="CA188" i="9" s="1"/>
  <c r="CC188" i="9" s="1"/>
  <c r="BW188" i="9"/>
  <c r="BP188" i="9"/>
  <c r="BQ188" i="9" s="1"/>
  <c r="BS188" i="9" s="1"/>
  <c r="BU188" i="9" s="1"/>
  <c r="BO188" i="9"/>
  <c r="BH188" i="9"/>
  <c r="BI188" i="9" s="1"/>
  <c r="BK188" i="9" s="1"/>
  <c r="BM188" i="9" s="1"/>
  <c r="BG188" i="9"/>
  <c r="AY188" i="9"/>
  <c r="BD188" i="9" s="1"/>
  <c r="AX188" i="9"/>
  <c r="BC188" i="9" s="1"/>
  <c r="AW188" i="9"/>
  <c r="BB188" i="9" s="1"/>
  <c r="AV188" i="9"/>
  <c r="BA188" i="9" s="1"/>
  <c r="AU188" i="9"/>
  <c r="AZ188" i="9" s="1"/>
  <c r="AN188" i="9"/>
  <c r="DO187" i="9"/>
  <c r="DN187" i="9"/>
  <c r="DM187" i="9"/>
  <c r="DL187" i="9"/>
  <c r="DK187" i="9"/>
  <c r="DJ187" i="9"/>
  <c r="DI187" i="9"/>
  <c r="DD187" i="9"/>
  <c r="DC187" i="9"/>
  <c r="DB187" i="9"/>
  <c r="DA187" i="9"/>
  <c r="CZ187" i="9"/>
  <c r="CN187" i="9"/>
  <c r="CO187" i="9" s="1"/>
  <c r="CM187" i="9"/>
  <c r="CF187" i="9"/>
  <c r="CG187" i="9" s="1"/>
  <c r="CE187" i="9"/>
  <c r="BX187" i="9"/>
  <c r="BY187" i="9" s="1"/>
  <c r="BW187" i="9"/>
  <c r="BP187" i="9"/>
  <c r="BQ187" i="9" s="1"/>
  <c r="BO187" i="9"/>
  <c r="BH187" i="9"/>
  <c r="BI187" i="9" s="1"/>
  <c r="BG187" i="9"/>
  <c r="AY187" i="9"/>
  <c r="BD187" i="9" s="1"/>
  <c r="AX187" i="9"/>
  <c r="BC187" i="9" s="1"/>
  <c r="AW187" i="9"/>
  <c r="BB187" i="9" s="1"/>
  <c r="AV187" i="9"/>
  <c r="BA187" i="9" s="1"/>
  <c r="AU187" i="9"/>
  <c r="AZ187" i="9" s="1"/>
  <c r="AN187" i="9"/>
  <c r="DO186" i="9"/>
  <c r="DN186" i="9"/>
  <c r="DM186" i="9"/>
  <c r="DL186" i="9"/>
  <c r="DK186" i="9"/>
  <c r="DJ186" i="9"/>
  <c r="DI186" i="9"/>
  <c r="DD186" i="9"/>
  <c r="DC186" i="9"/>
  <c r="DB186" i="9"/>
  <c r="DA186" i="9"/>
  <c r="CZ186" i="9"/>
  <c r="CN186" i="9"/>
  <c r="CO186" i="9" s="1"/>
  <c r="CQ186" i="9" s="1"/>
  <c r="CS186" i="9" s="1"/>
  <c r="CM186" i="9"/>
  <c r="CF186" i="9"/>
  <c r="CG186" i="9" s="1"/>
  <c r="CI186" i="9" s="1"/>
  <c r="CK186" i="9" s="1"/>
  <c r="CE186" i="9"/>
  <c r="BX186" i="9"/>
  <c r="BY186" i="9" s="1"/>
  <c r="CA186" i="9" s="1"/>
  <c r="CC186" i="9" s="1"/>
  <c r="BW186" i="9"/>
  <c r="BP186" i="9"/>
  <c r="BQ186" i="9" s="1"/>
  <c r="BS186" i="9" s="1"/>
  <c r="BU186" i="9" s="1"/>
  <c r="BO186" i="9"/>
  <c r="BH186" i="9"/>
  <c r="BI186" i="9" s="1"/>
  <c r="BK186" i="9" s="1"/>
  <c r="BM186" i="9" s="1"/>
  <c r="BG186" i="9"/>
  <c r="AY186" i="9"/>
  <c r="BD186" i="9" s="1"/>
  <c r="AX186" i="9"/>
  <c r="BC186" i="9" s="1"/>
  <c r="AW186" i="9"/>
  <c r="BB186" i="9" s="1"/>
  <c r="AV186" i="9"/>
  <c r="BA186" i="9" s="1"/>
  <c r="AU186" i="9"/>
  <c r="AZ186" i="9" s="1"/>
  <c r="AN186" i="9"/>
  <c r="DO185" i="9"/>
  <c r="DN185" i="9"/>
  <c r="DM185" i="9"/>
  <c r="DL185" i="9"/>
  <c r="DK185" i="9"/>
  <c r="DJ185" i="9"/>
  <c r="DI185" i="9"/>
  <c r="DD185" i="9"/>
  <c r="DC185" i="9"/>
  <c r="DB185" i="9"/>
  <c r="DA185" i="9"/>
  <c r="CZ185" i="9"/>
  <c r="CN185" i="9"/>
  <c r="CO185" i="9" s="1"/>
  <c r="CR185" i="9" s="1"/>
  <c r="CM185" i="9"/>
  <c r="CF185" i="9"/>
  <c r="CG185" i="9" s="1"/>
  <c r="CJ185" i="9" s="1"/>
  <c r="CE185" i="9"/>
  <c r="BX185" i="9"/>
  <c r="BY185" i="9" s="1"/>
  <c r="CB185" i="9" s="1"/>
  <c r="BW185" i="9"/>
  <c r="BP185" i="9"/>
  <c r="BQ185" i="9" s="1"/>
  <c r="BT185" i="9" s="1"/>
  <c r="BO185" i="9"/>
  <c r="BH185" i="9"/>
  <c r="BI185" i="9" s="1"/>
  <c r="BL185" i="9" s="1"/>
  <c r="BG185" i="9"/>
  <c r="AY185" i="9"/>
  <c r="BD185" i="9" s="1"/>
  <c r="AX185" i="9"/>
  <c r="BC185" i="9" s="1"/>
  <c r="AW185" i="9"/>
  <c r="BB185" i="9" s="1"/>
  <c r="AV185" i="9"/>
  <c r="BA185" i="9" s="1"/>
  <c r="AU185" i="9"/>
  <c r="AZ185" i="9" s="1"/>
  <c r="AN185" i="9"/>
  <c r="DO184" i="9"/>
  <c r="DN184" i="9"/>
  <c r="DM184" i="9"/>
  <c r="DL184" i="9"/>
  <c r="DK184" i="9"/>
  <c r="DJ184" i="9"/>
  <c r="DI184" i="9"/>
  <c r="DD184" i="9"/>
  <c r="DC184" i="9"/>
  <c r="DB184" i="9"/>
  <c r="DA184" i="9"/>
  <c r="CZ184" i="9"/>
  <c r="CN184" i="9"/>
  <c r="CO184" i="9" s="1"/>
  <c r="CQ184" i="9" s="1"/>
  <c r="CS184" i="9" s="1"/>
  <c r="CM184" i="9"/>
  <c r="CF184" i="9"/>
  <c r="CG184" i="9" s="1"/>
  <c r="CI184" i="9" s="1"/>
  <c r="CK184" i="9" s="1"/>
  <c r="CE184" i="9"/>
  <c r="BX184" i="9"/>
  <c r="BY184" i="9" s="1"/>
  <c r="CA184" i="9" s="1"/>
  <c r="CC184" i="9" s="1"/>
  <c r="BW184" i="9"/>
  <c r="BP184" i="9"/>
  <c r="BQ184" i="9" s="1"/>
  <c r="BS184" i="9" s="1"/>
  <c r="BU184" i="9" s="1"/>
  <c r="BO184" i="9"/>
  <c r="BH184" i="9"/>
  <c r="BI184" i="9" s="1"/>
  <c r="BK184" i="9" s="1"/>
  <c r="BM184" i="9" s="1"/>
  <c r="BG184" i="9"/>
  <c r="AY184" i="9"/>
  <c r="BD184" i="9" s="1"/>
  <c r="AX184" i="9"/>
  <c r="BC184" i="9" s="1"/>
  <c r="AW184" i="9"/>
  <c r="BB184" i="9" s="1"/>
  <c r="AV184" i="9"/>
  <c r="BA184" i="9" s="1"/>
  <c r="AU184" i="9"/>
  <c r="AZ184" i="9" s="1"/>
  <c r="AN184" i="9"/>
  <c r="DO183" i="9"/>
  <c r="DN183" i="9"/>
  <c r="DM183" i="9"/>
  <c r="DL183" i="9"/>
  <c r="DK183" i="9"/>
  <c r="DJ183" i="9"/>
  <c r="DI183" i="9"/>
  <c r="DD183" i="9"/>
  <c r="DC183" i="9"/>
  <c r="DB183" i="9"/>
  <c r="DA183" i="9"/>
  <c r="CZ183" i="9"/>
  <c r="CN183" i="9"/>
  <c r="CO183" i="9" s="1"/>
  <c r="CM183" i="9"/>
  <c r="CF183" i="9"/>
  <c r="CG183" i="9" s="1"/>
  <c r="CE183" i="9"/>
  <c r="BX183" i="9"/>
  <c r="BY183" i="9" s="1"/>
  <c r="BW183" i="9"/>
  <c r="BP183" i="9"/>
  <c r="BQ183" i="9" s="1"/>
  <c r="BO183" i="9"/>
  <c r="BH183" i="9"/>
  <c r="BI183" i="9" s="1"/>
  <c r="BG183" i="9"/>
  <c r="AY183" i="9"/>
  <c r="BD183" i="9" s="1"/>
  <c r="AX183" i="9"/>
  <c r="BC183" i="9" s="1"/>
  <c r="AW183" i="9"/>
  <c r="BB183" i="9" s="1"/>
  <c r="AV183" i="9"/>
  <c r="BA183" i="9" s="1"/>
  <c r="AU183" i="9"/>
  <c r="AZ183" i="9" s="1"/>
  <c r="AN183" i="9"/>
  <c r="DO182" i="9"/>
  <c r="DN182" i="9"/>
  <c r="DM182" i="9"/>
  <c r="DL182" i="9"/>
  <c r="DK182" i="9"/>
  <c r="DJ182" i="9"/>
  <c r="DI182" i="9"/>
  <c r="DD182" i="9"/>
  <c r="DC182" i="9"/>
  <c r="DB182" i="9"/>
  <c r="DA182" i="9"/>
  <c r="CZ182" i="9"/>
  <c r="CN182" i="9"/>
  <c r="CO182" i="9" s="1"/>
  <c r="CQ182" i="9" s="1"/>
  <c r="CS182" i="9" s="1"/>
  <c r="CM182" i="9"/>
  <c r="CF182" i="9"/>
  <c r="CG182" i="9" s="1"/>
  <c r="CI182" i="9" s="1"/>
  <c r="CK182" i="9" s="1"/>
  <c r="CE182" i="9"/>
  <c r="BX182" i="9"/>
  <c r="BY182" i="9" s="1"/>
  <c r="CA182" i="9" s="1"/>
  <c r="CC182" i="9" s="1"/>
  <c r="BW182" i="9"/>
  <c r="BP182" i="9"/>
  <c r="BQ182" i="9" s="1"/>
  <c r="BS182" i="9" s="1"/>
  <c r="BU182" i="9" s="1"/>
  <c r="BO182" i="9"/>
  <c r="BH182" i="9"/>
  <c r="BI182" i="9" s="1"/>
  <c r="BK182" i="9" s="1"/>
  <c r="BM182" i="9" s="1"/>
  <c r="BG182" i="9"/>
  <c r="AY182" i="9"/>
  <c r="BD182" i="9" s="1"/>
  <c r="AX182" i="9"/>
  <c r="BC182" i="9" s="1"/>
  <c r="AW182" i="9"/>
  <c r="BB182" i="9" s="1"/>
  <c r="AV182" i="9"/>
  <c r="BA182" i="9" s="1"/>
  <c r="AU182" i="9"/>
  <c r="AZ182" i="9" s="1"/>
  <c r="AN182" i="9"/>
  <c r="DO181" i="9"/>
  <c r="DN181" i="9"/>
  <c r="DM181" i="9"/>
  <c r="DL181" i="9"/>
  <c r="DK181" i="9"/>
  <c r="DJ181" i="9"/>
  <c r="DI181" i="9"/>
  <c r="DD181" i="9"/>
  <c r="DC181" i="9"/>
  <c r="DB181" i="9"/>
  <c r="DA181" i="9"/>
  <c r="CZ181" i="9"/>
  <c r="CN181" i="9"/>
  <c r="CO181" i="9" s="1"/>
  <c r="CM181" i="9"/>
  <c r="CF181" i="9"/>
  <c r="CG181" i="9" s="1"/>
  <c r="CE181" i="9"/>
  <c r="BX181" i="9"/>
  <c r="BY181" i="9" s="1"/>
  <c r="BW181" i="9"/>
  <c r="BP181" i="9"/>
  <c r="BQ181" i="9" s="1"/>
  <c r="BO181" i="9"/>
  <c r="BH181" i="9"/>
  <c r="BI181" i="9" s="1"/>
  <c r="BG181" i="9"/>
  <c r="AY181" i="9"/>
  <c r="BD181" i="9" s="1"/>
  <c r="AX181" i="9"/>
  <c r="BC181" i="9" s="1"/>
  <c r="AW181" i="9"/>
  <c r="BB181" i="9" s="1"/>
  <c r="AV181" i="9"/>
  <c r="BA181" i="9" s="1"/>
  <c r="AU181" i="9"/>
  <c r="AZ181" i="9" s="1"/>
  <c r="AN181" i="9"/>
  <c r="DO180" i="9"/>
  <c r="DN180" i="9"/>
  <c r="DM180" i="9"/>
  <c r="DL180" i="9"/>
  <c r="DK180" i="9"/>
  <c r="DJ180" i="9"/>
  <c r="DI180" i="9"/>
  <c r="DD180" i="9"/>
  <c r="DC180" i="9"/>
  <c r="DB180" i="9"/>
  <c r="DA180" i="9"/>
  <c r="CZ180" i="9"/>
  <c r="CN180" i="9"/>
  <c r="CO180" i="9" s="1"/>
  <c r="CQ180" i="9" s="1"/>
  <c r="CS180" i="9" s="1"/>
  <c r="CM180" i="9"/>
  <c r="CF180" i="9"/>
  <c r="CG180" i="9" s="1"/>
  <c r="CI180" i="9" s="1"/>
  <c r="CK180" i="9" s="1"/>
  <c r="CE180" i="9"/>
  <c r="BX180" i="9"/>
  <c r="BY180" i="9" s="1"/>
  <c r="CA180" i="9" s="1"/>
  <c r="CC180" i="9" s="1"/>
  <c r="BW180" i="9"/>
  <c r="BP180" i="9"/>
  <c r="BQ180" i="9" s="1"/>
  <c r="BS180" i="9" s="1"/>
  <c r="BU180" i="9" s="1"/>
  <c r="BO180" i="9"/>
  <c r="BH180" i="9"/>
  <c r="BI180" i="9" s="1"/>
  <c r="BK180" i="9" s="1"/>
  <c r="BM180" i="9" s="1"/>
  <c r="BG180" i="9"/>
  <c r="AY180" i="9"/>
  <c r="BD180" i="9" s="1"/>
  <c r="AX180" i="9"/>
  <c r="BC180" i="9" s="1"/>
  <c r="AW180" i="9"/>
  <c r="BB180" i="9" s="1"/>
  <c r="AV180" i="9"/>
  <c r="BA180" i="9" s="1"/>
  <c r="AU180" i="9"/>
  <c r="AZ180" i="9" s="1"/>
  <c r="AN180" i="9"/>
  <c r="DO179" i="9"/>
  <c r="DN179" i="9"/>
  <c r="DM179" i="9"/>
  <c r="DL179" i="9"/>
  <c r="DK179" i="9"/>
  <c r="DJ179" i="9"/>
  <c r="DI179" i="9"/>
  <c r="DD179" i="9"/>
  <c r="DC179" i="9"/>
  <c r="DB179" i="9"/>
  <c r="DA179" i="9"/>
  <c r="CZ179" i="9"/>
  <c r="CN179" i="9"/>
  <c r="CO179" i="9" s="1"/>
  <c r="CM179" i="9"/>
  <c r="CF179" i="9"/>
  <c r="CG179" i="9" s="1"/>
  <c r="CE179" i="9"/>
  <c r="BX179" i="9"/>
  <c r="BY179" i="9" s="1"/>
  <c r="BW179" i="9"/>
  <c r="BP179" i="9"/>
  <c r="BQ179" i="9" s="1"/>
  <c r="BO179" i="9"/>
  <c r="BH179" i="9"/>
  <c r="BI179" i="9" s="1"/>
  <c r="BG179" i="9"/>
  <c r="AY179" i="9"/>
  <c r="BD179" i="9" s="1"/>
  <c r="AX179" i="9"/>
  <c r="BC179" i="9" s="1"/>
  <c r="AW179" i="9"/>
  <c r="BB179" i="9" s="1"/>
  <c r="AV179" i="9"/>
  <c r="BA179" i="9" s="1"/>
  <c r="AU179" i="9"/>
  <c r="AZ179" i="9" s="1"/>
  <c r="AN179" i="9"/>
  <c r="DO178" i="9"/>
  <c r="DN178" i="9"/>
  <c r="DM178" i="9"/>
  <c r="DL178" i="9"/>
  <c r="DK178" i="9"/>
  <c r="DJ178" i="9"/>
  <c r="DI178" i="9"/>
  <c r="DD178" i="9"/>
  <c r="DC178" i="9"/>
  <c r="DB178" i="9"/>
  <c r="DA178" i="9"/>
  <c r="CZ178" i="9"/>
  <c r="CN178" i="9"/>
  <c r="CO178" i="9" s="1"/>
  <c r="CQ178" i="9" s="1"/>
  <c r="CS178" i="9" s="1"/>
  <c r="CM178" i="9"/>
  <c r="CF178" i="9"/>
  <c r="CG178" i="9" s="1"/>
  <c r="CI178" i="9" s="1"/>
  <c r="CK178" i="9" s="1"/>
  <c r="CE178" i="9"/>
  <c r="BX178" i="9"/>
  <c r="BY178" i="9" s="1"/>
  <c r="CA178" i="9" s="1"/>
  <c r="CC178" i="9" s="1"/>
  <c r="BW178" i="9"/>
  <c r="BP178" i="9"/>
  <c r="BQ178" i="9" s="1"/>
  <c r="BS178" i="9" s="1"/>
  <c r="BU178" i="9" s="1"/>
  <c r="BO178" i="9"/>
  <c r="BH178" i="9"/>
  <c r="BI178" i="9" s="1"/>
  <c r="BK178" i="9" s="1"/>
  <c r="BM178" i="9" s="1"/>
  <c r="BG178" i="9"/>
  <c r="AY178" i="9"/>
  <c r="BD178" i="9" s="1"/>
  <c r="AX178" i="9"/>
  <c r="BC178" i="9" s="1"/>
  <c r="AW178" i="9"/>
  <c r="BB178" i="9" s="1"/>
  <c r="AV178" i="9"/>
  <c r="BA178" i="9" s="1"/>
  <c r="AU178" i="9"/>
  <c r="AZ178" i="9" s="1"/>
  <c r="AN178" i="9"/>
  <c r="DO177" i="9"/>
  <c r="DN177" i="9"/>
  <c r="DM177" i="9"/>
  <c r="DL177" i="9"/>
  <c r="DK177" i="9"/>
  <c r="DJ177" i="9"/>
  <c r="DI177" i="9"/>
  <c r="DD177" i="9"/>
  <c r="DC177" i="9"/>
  <c r="DB177" i="9"/>
  <c r="DA177" i="9"/>
  <c r="CZ177" i="9"/>
  <c r="CN177" i="9"/>
  <c r="CO177" i="9" s="1"/>
  <c r="CM177" i="9"/>
  <c r="CF177" i="9"/>
  <c r="CG177" i="9" s="1"/>
  <c r="CE177" i="9"/>
  <c r="BX177" i="9"/>
  <c r="BY177" i="9" s="1"/>
  <c r="BW177" i="9"/>
  <c r="BP177" i="9"/>
  <c r="BQ177" i="9" s="1"/>
  <c r="BO177" i="9"/>
  <c r="BH177" i="9"/>
  <c r="BI177" i="9" s="1"/>
  <c r="BG177" i="9"/>
  <c r="AY177" i="9"/>
  <c r="BD177" i="9" s="1"/>
  <c r="AX177" i="9"/>
  <c r="BC177" i="9" s="1"/>
  <c r="AW177" i="9"/>
  <c r="BB177" i="9" s="1"/>
  <c r="AV177" i="9"/>
  <c r="BA177" i="9" s="1"/>
  <c r="AU177" i="9"/>
  <c r="AZ177" i="9" s="1"/>
  <c r="AN177" i="9"/>
  <c r="DO176" i="9"/>
  <c r="DN176" i="9"/>
  <c r="DM176" i="9"/>
  <c r="DL176" i="9"/>
  <c r="DK176" i="9"/>
  <c r="DJ176" i="9"/>
  <c r="DI176" i="9"/>
  <c r="DD176" i="9"/>
  <c r="DC176" i="9"/>
  <c r="DB176" i="9"/>
  <c r="DA176" i="9"/>
  <c r="CZ176" i="9"/>
  <c r="CN176" i="9"/>
  <c r="CO176" i="9" s="1"/>
  <c r="CQ176" i="9" s="1"/>
  <c r="CS176" i="9" s="1"/>
  <c r="CM176" i="9"/>
  <c r="CF176" i="9"/>
  <c r="CG176" i="9" s="1"/>
  <c r="CI176" i="9" s="1"/>
  <c r="CK176" i="9" s="1"/>
  <c r="CE176" i="9"/>
  <c r="BX176" i="9"/>
  <c r="BY176" i="9" s="1"/>
  <c r="CA176" i="9" s="1"/>
  <c r="CC176" i="9" s="1"/>
  <c r="BW176" i="9"/>
  <c r="BP176" i="9"/>
  <c r="BQ176" i="9" s="1"/>
  <c r="BS176" i="9" s="1"/>
  <c r="BU176" i="9" s="1"/>
  <c r="BO176" i="9"/>
  <c r="BH176" i="9"/>
  <c r="BI176" i="9" s="1"/>
  <c r="BK176" i="9" s="1"/>
  <c r="BM176" i="9" s="1"/>
  <c r="BG176" i="9"/>
  <c r="AY176" i="9"/>
  <c r="BD176" i="9" s="1"/>
  <c r="AX176" i="9"/>
  <c r="BC176" i="9" s="1"/>
  <c r="AW176" i="9"/>
  <c r="BB176" i="9" s="1"/>
  <c r="AV176" i="9"/>
  <c r="BA176" i="9" s="1"/>
  <c r="AU176" i="9"/>
  <c r="AZ176" i="9" s="1"/>
  <c r="AN176" i="9"/>
  <c r="DO175" i="9"/>
  <c r="DN175" i="9"/>
  <c r="DM175" i="9"/>
  <c r="DL175" i="9"/>
  <c r="DK175" i="9"/>
  <c r="DJ175" i="9"/>
  <c r="DI175" i="9"/>
  <c r="DD175" i="9"/>
  <c r="DC175" i="9"/>
  <c r="DB175" i="9"/>
  <c r="DA175" i="9"/>
  <c r="CZ175" i="9"/>
  <c r="CN175" i="9"/>
  <c r="CO175" i="9" s="1"/>
  <c r="CM175" i="9"/>
  <c r="CF175" i="9"/>
  <c r="CG175" i="9" s="1"/>
  <c r="CE175" i="9"/>
  <c r="BX175" i="9"/>
  <c r="BY175" i="9" s="1"/>
  <c r="BW175" i="9"/>
  <c r="BP175" i="9"/>
  <c r="BQ175" i="9" s="1"/>
  <c r="BO175" i="9"/>
  <c r="BH175" i="9"/>
  <c r="BI175" i="9" s="1"/>
  <c r="BG175" i="9"/>
  <c r="AY175" i="9"/>
  <c r="BD175" i="9" s="1"/>
  <c r="AX175" i="9"/>
  <c r="BC175" i="9" s="1"/>
  <c r="AW175" i="9"/>
  <c r="BB175" i="9" s="1"/>
  <c r="AV175" i="9"/>
  <c r="BA175" i="9" s="1"/>
  <c r="AU175" i="9"/>
  <c r="AZ175" i="9" s="1"/>
  <c r="AN175" i="9"/>
  <c r="DO174" i="9"/>
  <c r="DN174" i="9"/>
  <c r="DM174" i="9"/>
  <c r="DL174" i="9"/>
  <c r="DK174" i="9"/>
  <c r="DJ174" i="9"/>
  <c r="DI174" i="9"/>
  <c r="DD174" i="9"/>
  <c r="DC174" i="9"/>
  <c r="DB174" i="9"/>
  <c r="DA174" i="9"/>
  <c r="CZ174" i="9"/>
  <c r="CN174" i="9"/>
  <c r="CO174" i="9" s="1"/>
  <c r="CQ174" i="9" s="1"/>
  <c r="CS174" i="9" s="1"/>
  <c r="CM174" i="9"/>
  <c r="CF174" i="9"/>
  <c r="CG174" i="9" s="1"/>
  <c r="CI174" i="9" s="1"/>
  <c r="CK174" i="9" s="1"/>
  <c r="CE174" i="9"/>
  <c r="BX174" i="9"/>
  <c r="BY174" i="9" s="1"/>
  <c r="CA174" i="9" s="1"/>
  <c r="CC174" i="9" s="1"/>
  <c r="BW174" i="9"/>
  <c r="BP174" i="9"/>
  <c r="BQ174" i="9" s="1"/>
  <c r="BS174" i="9" s="1"/>
  <c r="BU174" i="9" s="1"/>
  <c r="BO174" i="9"/>
  <c r="BH174" i="9"/>
  <c r="BI174" i="9" s="1"/>
  <c r="BK174" i="9" s="1"/>
  <c r="BM174" i="9" s="1"/>
  <c r="BG174" i="9"/>
  <c r="AY174" i="9"/>
  <c r="BD174" i="9" s="1"/>
  <c r="AX174" i="9"/>
  <c r="BC174" i="9" s="1"/>
  <c r="AW174" i="9"/>
  <c r="BB174" i="9" s="1"/>
  <c r="AV174" i="9"/>
  <c r="BA174" i="9" s="1"/>
  <c r="AU174" i="9"/>
  <c r="AZ174" i="9" s="1"/>
  <c r="AN174" i="9"/>
  <c r="DO173" i="9"/>
  <c r="DN173" i="9"/>
  <c r="DM173" i="9"/>
  <c r="DL173" i="9"/>
  <c r="DK173" i="9"/>
  <c r="DJ173" i="9"/>
  <c r="DI173" i="9"/>
  <c r="DD173" i="9"/>
  <c r="DC173" i="9"/>
  <c r="DB173" i="9"/>
  <c r="DA173" i="9"/>
  <c r="CZ173" i="9"/>
  <c r="CN173" i="9"/>
  <c r="CO173" i="9" s="1"/>
  <c r="CM173" i="9"/>
  <c r="CF173" i="9"/>
  <c r="CG173" i="9" s="1"/>
  <c r="CE173" i="9"/>
  <c r="BX173" i="9"/>
  <c r="BY173" i="9" s="1"/>
  <c r="BW173" i="9"/>
  <c r="BP173" i="9"/>
  <c r="BQ173" i="9" s="1"/>
  <c r="BO173" i="9"/>
  <c r="BH173" i="9"/>
  <c r="BI173" i="9" s="1"/>
  <c r="BG173" i="9"/>
  <c r="AY173" i="9"/>
  <c r="BD173" i="9" s="1"/>
  <c r="AX173" i="9"/>
  <c r="BC173" i="9" s="1"/>
  <c r="AW173" i="9"/>
  <c r="BB173" i="9" s="1"/>
  <c r="AV173" i="9"/>
  <c r="BA173" i="9" s="1"/>
  <c r="AU173" i="9"/>
  <c r="AZ173" i="9" s="1"/>
  <c r="AN173" i="9"/>
  <c r="DO172" i="9"/>
  <c r="DN172" i="9"/>
  <c r="DM172" i="9"/>
  <c r="DL172" i="9"/>
  <c r="DK172" i="9"/>
  <c r="DJ172" i="9"/>
  <c r="DI172" i="9"/>
  <c r="DD172" i="9"/>
  <c r="DC172" i="9"/>
  <c r="DB172" i="9"/>
  <c r="DA172" i="9"/>
  <c r="CZ172" i="9"/>
  <c r="CN172" i="9"/>
  <c r="CO172" i="9" s="1"/>
  <c r="CQ172" i="9" s="1"/>
  <c r="CS172" i="9" s="1"/>
  <c r="CM172" i="9"/>
  <c r="CF172" i="9"/>
  <c r="CG172" i="9" s="1"/>
  <c r="CI172" i="9" s="1"/>
  <c r="CK172" i="9" s="1"/>
  <c r="CE172" i="9"/>
  <c r="BX172" i="9"/>
  <c r="BY172" i="9" s="1"/>
  <c r="CA172" i="9" s="1"/>
  <c r="CC172" i="9" s="1"/>
  <c r="BW172" i="9"/>
  <c r="BP172" i="9"/>
  <c r="BQ172" i="9" s="1"/>
  <c r="BS172" i="9" s="1"/>
  <c r="BU172" i="9" s="1"/>
  <c r="BO172" i="9"/>
  <c r="BH172" i="9"/>
  <c r="BI172" i="9" s="1"/>
  <c r="BK172" i="9" s="1"/>
  <c r="BM172" i="9" s="1"/>
  <c r="BG172" i="9"/>
  <c r="AY172" i="9"/>
  <c r="BD172" i="9" s="1"/>
  <c r="AX172" i="9"/>
  <c r="BC172" i="9" s="1"/>
  <c r="AW172" i="9"/>
  <c r="BB172" i="9" s="1"/>
  <c r="AV172" i="9"/>
  <c r="BA172" i="9" s="1"/>
  <c r="AU172" i="9"/>
  <c r="AZ172" i="9" s="1"/>
  <c r="AN172" i="9"/>
  <c r="DO171" i="9"/>
  <c r="DN171" i="9"/>
  <c r="DM171" i="9"/>
  <c r="DL171" i="9"/>
  <c r="DK171" i="9"/>
  <c r="DJ171" i="9"/>
  <c r="DI171" i="9"/>
  <c r="DD171" i="9"/>
  <c r="DC171" i="9"/>
  <c r="DB171" i="9"/>
  <c r="DA171" i="9"/>
  <c r="CZ171" i="9"/>
  <c r="CN171" i="9"/>
  <c r="CO171" i="9" s="1"/>
  <c r="CM171" i="9"/>
  <c r="CF171" i="9"/>
  <c r="CG171" i="9" s="1"/>
  <c r="CE171" i="9"/>
  <c r="BX171" i="9"/>
  <c r="BY171" i="9" s="1"/>
  <c r="BW171" i="9"/>
  <c r="BP171" i="9"/>
  <c r="BQ171" i="9" s="1"/>
  <c r="BO171" i="9"/>
  <c r="BH171" i="9"/>
  <c r="BI171" i="9" s="1"/>
  <c r="BG171" i="9"/>
  <c r="AY171" i="9"/>
  <c r="BD171" i="9" s="1"/>
  <c r="AX171" i="9"/>
  <c r="BC171" i="9" s="1"/>
  <c r="AW171" i="9"/>
  <c r="BB171" i="9" s="1"/>
  <c r="AV171" i="9"/>
  <c r="BA171" i="9" s="1"/>
  <c r="AU171" i="9"/>
  <c r="AZ171" i="9" s="1"/>
  <c r="AN171" i="9"/>
  <c r="DO170" i="9"/>
  <c r="DN170" i="9"/>
  <c r="DM170" i="9"/>
  <c r="DL170" i="9"/>
  <c r="DK170" i="9"/>
  <c r="DJ170" i="9"/>
  <c r="DI170" i="9"/>
  <c r="DD170" i="9"/>
  <c r="DC170" i="9"/>
  <c r="DB170" i="9"/>
  <c r="DA170" i="9"/>
  <c r="CZ170" i="9"/>
  <c r="CN170" i="9"/>
  <c r="CO170" i="9" s="1"/>
  <c r="CQ170" i="9" s="1"/>
  <c r="CS170" i="9" s="1"/>
  <c r="CM170" i="9"/>
  <c r="CF170" i="9"/>
  <c r="CG170" i="9" s="1"/>
  <c r="CI170" i="9" s="1"/>
  <c r="CK170" i="9" s="1"/>
  <c r="CE170" i="9"/>
  <c r="BX170" i="9"/>
  <c r="BY170" i="9" s="1"/>
  <c r="CA170" i="9" s="1"/>
  <c r="CC170" i="9" s="1"/>
  <c r="BW170" i="9"/>
  <c r="BP170" i="9"/>
  <c r="BQ170" i="9" s="1"/>
  <c r="BS170" i="9" s="1"/>
  <c r="BU170" i="9" s="1"/>
  <c r="BO170" i="9"/>
  <c r="BH170" i="9"/>
  <c r="BI170" i="9" s="1"/>
  <c r="BK170" i="9" s="1"/>
  <c r="BM170" i="9" s="1"/>
  <c r="BG170" i="9"/>
  <c r="AY170" i="9"/>
  <c r="BD170" i="9" s="1"/>
  <c r="AX170" i="9"/>
  <c r="BC170" i="9" s="1"/>
  <c r="AW170" i="9"/>
  <c r="BB170" i="9" s="1"/>
  <c r="AV170" i="9"/>
  <c r="BA170" i="9" s="1"/>
  <c r="AU170" i="9"/>
  <c r="AZ170" i="9" s="1"/>
  <c r="AN170" i="9"/>
  <c r="DO169" i="9"/>
  <c r="DN169" i="9"/>
  <c r="DM169" i="9"/>
  <c r="DL169" i="9"/>
  <c r="DK169" i="9"/>
  <c r="DJ169" i="9"/>
  <c r="DI169" i="9"/>
  <c r="DD169" i="9"/>
  <c r="DC169" i="9"/>
  <c r="DB169" i="9"/>
  <c r="DA169" i="9"/>
  <c r="CZ169" i="9"/>
  <c r="CN169" i="9"/>
  <c r="CO169" i="9" s="1"/>
  <c r="CM169" i="9"/>
  <c r="CF169" i="9"/>
  <c r="CG169" i="9" s="1"/>
  <c r="CE169" i="9"/>
  <c r="BX169" i="9"/>
  <c r="BY169" i="9" s="1"/>
  <c r="BW169" i="9"/>
  <c r="BP169" i="9"/>
  <c r="BQ169" i="9" s="1"/>
  <c r="BO169" i="9"/>
  <c r="BH169" i="9"/>
  <c r="BI169" i="9" s="1"/>
  <c r="BG169" i="9"/>
  <c r="AY169" i="9"/>
  <c r="BD169" i="9" s="1"/>
  <c r="AX169" i="9"/>
  <c r="BC169" i="9" s="1"/>
  <c r="AW169" i="9"/>
  <c r="BB169" i="9" s="1"/>
  <c r="AV169" i="9"/>
  <c r="BA169" i="9" s="1"/>
  <c r="AU169" i="9"/>
  <c r="AZ169" i="9" s="1"/>
  <c r="AN169" i="9"/>
  <c r="DO168" i="9"/>
  <c r="DN168" i="9"/>
  <c r="DM168" i="9"/>
  <c r="DL168" i="9"/>
  <c r="DK168" i="9"/>
  <c r="DJ168" i="9"/>
  <c r="DI168" i="9"/>
  <c r="DD168" i="9"/>
  <c r="DC168" i="9"/>
  <c r="DB168" i="9"/>
  <c r="DA168" i="9"/>
  <c r="CZ168" i="9"/>
  <c r="CN168" i="9"/>
  <c r="CO168" i="9" s="1"/>
  <c r="CQ168" i="9" s="1"/>
  <c r="CS168" i="9" s="1"/>
  <c r="CM168" i="9"/>
  <c r="CF168" i="9"/>
  <c r="CG168" i="9" s="1"/>
  <c r="CI168" i="9" s="1"/>
  <c r="CK168" i="9" s="1"/>
  <c r="CE168" i="9"/>
  <c r="BX168" i="9"/>
  <c r="BY168" i="9" s="1"/>
  <c r="CA168" i="9" s="1"/>
  <c r="CC168" i="9" s="1"/>
  <c r="BW168" i="9"/>
  <c r="BP168" i="9"/>
  <c r="BQ168" i="9" s="1"/>
  <c r="BS168" i="9" s="1"/>
  <c r="BU168" i="9" s="1"/>
  <c r="BO168" i="9"/>
  <c r="BH168" i="9"/>
  <c r="BI168" i="9" s="1"/>
  <c r="BK168" i="9" s="1"/>
  <c r="BM168" i="9" s="1"/>
  <c r="BG168" i="9"/>
  <c r="AY168" i="9"/>
  <c r="BD168" i="9" s="1"/>
  <c r="AX168" i="9"/>
  <c r="BC168" i="9" s="1"/>
  <c r="AW168" i="9"/>
  <c r="BB168" i="9" s="1"/>
  <c r="AV168" i="9"/>
  <c r="BA168" i="9" s="1"/>
  <c r="AU168" i="9"/>
  <c r="AZ168" i="9" s="1"/>
  <c r="AN168" i="9"/>
  <c r="DO167" i="9"/>
  <c r="DN167" i="9"/>
  <c r="DM167" i="9"/>
  <c r="DL167" i="9"/>
  <c r="DK167" i="9"/>
  <c r="DJ167" i="9"/>
  <c r="DI167" i="9"/>
  <c r="DD167" i="9"/>
  <c r="DC167" i="9"/>
  <c r="DB167" i="9"/>
  <c r="DA167" i="9"/>
  <c r="CZ167" i="9"/>
  <c r="CN167" i="9"/>
  <c r="CO167" i="9" s="1"/>
  <c r="CM167" i="9"/>
  <c r="CF167" i="9"/>
  <c r="CG167" i="9" s="1"/>
  <c r="CE167" i="9"/>
  <c r="BX167" i="9"/>
  <c r="BY167" i="9" s="1"/>
  <c r="BW167" i="9"/>
  <c r="BP167" i="9"/>
  <c r="BQ167" i="9" s="1"/>
  <c r="BO167" i="9"/>
  <c r="BH167" i="9"/>
  <c r="BI167" i="9" s="1"/>
  <c r="BG167" i="9"/>
  <c r="AY167" i="9"/>
  <c r="BD167" i="9" s="1"/>
  <c r="AX167" i="9"/>
  <c r="BC167" i="9" s="1"/>
  <c r="AW167" i="9"/>
  <c r="BB167" i="9" s="1"/>
  <c r="AV167" i="9"/>
  <c r="BA167" i="9" s="1"/>
  <c r="AU167" i="9"/>
  <c r="AZ167" i="9" s="1"/>
  <c r="AN167" i="9"/>
  <c r="DO166" i="9"/>
  <c r="DN166" i="9"/>
  <c r="DM166" i="9"/>
  <c r="DL166" i="9"/>
  <c r="DK166" i="9"/>
  <c r="DJ166" i="9"/>
  <c r="DI166" i="9"/>
  <c r="DD166" i="9"/>
  <c r="DC166" i="9"/>
  <c r="DB166" i="9"/>
  <c r="DA166" i="9"/>
  <c r="CZ166" i="9"/>
  <c r="CN166" i="9"/>
  <c r="CO166" i="9" s="1"/>
  <c r="CQ166" i="9" s="1"/>
  <c r="CS166" i="9" s="1"/>
  <c r="CM166" i="9"/>
  <c r="CF166" i="9"/>
  <c r="CG166" i="9" s="1"/>
  <c r="CI166" i="9" s="1"/>
  <c r="CK166" i="9" s="1"/>
  <c r="CE166" i="9"/>
  <c r="BX166" i="9"/>
  <c r="BY166" i="9" s="1"/>
  <c r="CA166" i="9" s="1"/>
  <c r="CC166" i="9" s="1"/>
  <c r="BW166" i="9"/>
  <c r="BP166" i="9"/>
  <c r="BQ166" i="9" s="1"/>
  <c r="BS166" i="9" s="1"/>
  <c r="BU166" i="9" s="1"/>
  <c r="BO166" i="9"/>
  <c r="BH166" i="9"/>
  <c r="BI166" i="9" s="1"/>
  <c r="BK166" i="9" s="1"/>
  <c r="BM166" i="9" s="1"/>
  <c r="BG166" i="9"/>
  <c r="AY166" i="9"/>
  <c r="BD166" i="9" s="1"/>
  <c r="AX166" i="9"/>
  <c r="BC166" i="9" s="1"/>
  <c r="AW166" i="9"/>
  <c r="BB166" i="9" s="1"/>
  <c r="AV166" i="9"/>
  <c r="BA166" i="9" s="1"/>
  <c r="AU166" i="9"/>
  <c r="AZ166" i="9" s="1"/>
  <c r="AN166" i="9"/>
  <c r="DO165" i="9"/>
  <c r="DN165" i="9"/>
  <c r="DM165" i="9"/>
  <c r="DL165" i="9"/>
  <c r="DK165" i="9"/>
  <c r="DJ165" i="9"/>
  <c r="DI165" i="9"/>
  <c r="DD165" i="9"/>
  <c r="DC165" i="9"/>
  <c r="DB165" i="9"/>
  <c r="DA165" i="9"/>
  <c r="CZ165" i="9"/>
  <c r="CN165" i="9"/>
  <c r="CO165" i="9" s="1"/>
  <c r="CM165" i="9"/>
  <c r="CF165" i="9"/>
  <c r="CG165" i="9" s="1"/>
  <c r="CE165" i="9"/>
  <c r="BX165" i="9"/>
  <c r="BY165" i="9" s="1"/>
  <c r="BW165" i="9"/>
  <c r="BP165" i="9"/>
  <c r="BQ165" i="9" s="1"/>
  <c r="BO165" i="9"/>
  <c r="BH165" i="9"/>
  <c r="BI165" i="9" s="1"/>
  <c r="BG165" i="9"/>
  <c r="AY165" i="9"/>
  <c r="BD165" i="9" s="1"/>
  <c r="AX165" i="9"/>
  <c r="BC165" i="9" s="1"/>
  <c r="AW165" i="9"/>
  <c r="BB165" i="9" s="1"/>
  <c r="AV165" i="9"/>
  <c r="BA165" i="9" s="1"/>
  <c r="AU165" i="9"/>
  <c r="AZ165" i="9" s="1"/>
  <c r="AN165" i="9"/>
  <c r="DO164" i="9"/>
  <c r="DN164" i="9"/>
  <c r="DM164" i="9"/>
  <c r="DL164" i="9"/>
  <c r="DK164" i="9"/>
  <c r="DJ164" i="9"/>
  <c r="DI164" i="9"/>
  <c r="DD164" i="9"/>
  <c r="DC164" i="9"/>
  <c r="DB164" i="9"/>
  <c r="DA164" i="9"/>
  <c r="CZ164" i="9"/>
  <c r="CN164" i="9"/>
  <c r="CO164" i="9" s="1"/>
  <c r="CQ164" i="9" s="1"/>
  <c r="CS164" i="9" s="1"/>
  <c r="CM164" i="9"/>
  <c r="CF164" i="9"/>
  <c r="CG164" i="9" s="1"/>
  <c r="CI164" i="9" s="1"/>
  <c r="CK164" i="9" s="1"/>
  <c r="CE164" i="9"/>
  <c r="BX164" i="9"/>
  <c r="BY164" i="9" s="1"/>
  <c r="CA164" i="9" s="1"/>
  <c r="CC164" i="9" s="1"/>
  <c r="BW164" i="9"/>
  <c r="BP164" i="9"/>
  <c r="BQ164" i="9" s="1"/>
  <c r="BS164" i="9" s="1"/>
  <c r="BU164" i="9" s="1"/>
  <c r="BO164" i="9"/>
  <c r="BH164" i="9"/>
  <c r="BI164" i="9" s="1"/>
  <c r="BK164" i="9" s="1"/>
  <c r="BM164" i="9" s="1"/>
  <c r="BG164" i="9"/>
  <c r="AY164" i="9"/>
  <c r="BD164" i="9" s="1"/>
  <c r="AX164" i="9"/>
  <c r="BC164" i="9" s="1"/>
  <c r="AW164" i="9"/>
  <c r="BB164" i="9" s="1"/>
  <c r="AV164" i="9"/>
  <c r="BA164" i="9" s="1"/>
  <c r="AU164" i="9"/>
  <c r="AZ164" i="9" s="1"/>
  <c r="AN164" i="9"/>
  <c r="DO163" i="9"/>
  <c r="DN163" i="9"/>
  <c r="DM163" i="9"/>
  <c r="DL163" i="9"/>
  <c r="DK163" i="9"/>
  <c r="DJ163" i="9"/>
  <c r="DI163" i="9"/>
  <c r="DD163" i="9"/>
  <c r="DC163" i="9"/>
  <c r="DB163" i="9"/>
  <c r="DA163" i="9"/>
  <c r="CZ163" i="9"/>
  <c r="CN163" i="9"/>
  <c r="CO163" i="9" s="1"/>
  <c r="CM163" i="9"/>
  <c r="CF163" i="9"/>
  <c r="CG163" i="9" s="1"/>
  <c r="CE163" i="9"/>
  <c r="BX163" i="9"/>
  <c r="BY163" i="9" s="1"/>
  <c r="BW163" i="9"/>
  <c r="BP163" i="9"/>
  <c r="BQ163" i="9" s="1"/>
  <c r="BO163" i="9"/>
  <c r="BH163" i="9"/>
  <c r="BI163" i="9" s="1"/>
  <c r="BG163" i="9"/>
  <c r="AY163" i="9"/>
  <c r="BD163" i="9" s="1"/>
  <c r="AX163" i="9"/>
  <c r="BC163" i="9" s="1"/>
  <c r="AW163" i="9"/>
  <c r="BB163" i="9" s="1"/>
  <c r="AV163" i="9"/>
  <c r="BA163" i="9" s="1"/>
  <c r="AU163" i="9"/>
  <c r="AZ163" i="9" s="1"/>
  <c r="AN163" i="9"/>
  <c r="DO162" i="9"/>
  <c r="DN162" i="9"/>
  <c r="DM162" i="9"/>
  <c r="DL162" i="9"/>
  <c r="DK162" i="9"/>
  <c r="DJ162" i="9"/>
  <c r="DI162" i="9"/>
  <c r="DD162" i="9"/>
  <c r="DC162" i="9"/>
  <c r="DB162" i="9"/>
  <c r="DA162" i="9"/>
  <c r="CZ162" i="9"/>
  <c r="CN162" i="9"/>
  <c r="CO162" i="9" s="1"/>
  <c r="CQ162" i="9" s="1"/>
  <c r="CS162" i="9" s="1"/>
  <c r="CM162" i="9"/>
  <c r="CF162" i="9"/>
  <c r="CG162" i="9" s="1"/>
  <c r="CI162" i="9" s="1"/>
  <c r="CK162" i="9" s="1"/>
  <c r="CE162" i="9"/>
  <c r="BX162" i="9"/>
  <c r="BY162" i="9" s="1"/>
  <c r="CA162" i="9" s="1"/>
  <c r="CC162" i="9" s="1"/>
  <c r="BW162" i="9"/>
  <c r="BP162" i="9"/>
  <c r="BQ162" i="9" s="1"/>
  <c r="BS162" i="9" s="1"/>
  <c r="BU162" i="9" s="1"/>
  <c r="BO162" i="9"/>
  <c r="BH162" i="9"/>
  <c r="BI162" i="9" s="1"/>
  <c r="BK162" i="9" s="1"/>
  <c r="BM162" i="9" s="1"/>
  <c r="BG162" i="9"/>
  <c r="AY162" i="9"/>
  <c r="BD162" i="9" s="1"/>
  <c r="AX162" i="9"/>
  <c r="BC162" i="9" s="1"/>
  <c r="AW162" i="9"/>
  <c r="BB162" i="9" s="1"/>
  <c r="AV162" i="9"/>
  <c r="BA162" i="9" s="1"/>
  <c r="AU162" i="9"/>
  <c r="AZ162" i="9" s="1"/>
  <c r="AN162" i="9"/>
  <c r="DO161" i="9"/>
  <c r="DN161" i="9"/>
  <c r="DM161" i="9"/>
  <c r="DL161" i="9"/>
  <c r="DK161" i="9"/>
  <c r="DJ161" i="9"/>
  <c r="DI161" i="9"/>
  <c r="DD161" i="9"/>
  <c r="DC161" i="9"/>
  <c r="DB161" i="9"/>
  <c r="DA161" i="9"/>
  <c r="CZ161" i="9"/>
  <c r="CN161" i="9"/>
  <c r="CO161" i="9" s="1"/>
  <c r="CM161" i="9"/>
  <c r="CF161" i="9"/>
  <c r="CG161" i="9" s="1"/>
  <c r="CE161" i="9"/>
  <c r="BX161" i="9"/>
  <c r="BY161" i="9" s="1"/>
  <c r="BW161" i="9"/>
  <c r="BP161" i="9"/>
  <c r="BQ161" i="9" s="1"/>
  <c r="BO161" i="9"/>
  <c r="BH161" i="9"/>
  <c r="BI161" i="9" s="1"/>
  <c r="BG161" i="9"/>
  <c r="AY161" i="9"/>
  <c r="BD161" i="9" s="1"/>
  <c r="AX161" i="9"/>
  <c r="BC161" i="9" s="1"/>
  <c r="AW161" i="9"/>
  <c r="BB161" i="9" s="1"/>
  <c r="AV161" i="9"/>
  <c r="BA161" i="9" s="1"/>
  <c r="AU161" i="9"/>
  <c r="AZ161" i="9" s="1"/>
  <c r="AN161" i="9"/>
  <c r="DO160" i="9"/>
  <c r="DN160" i="9"/>
  <c r="DM160" i="9"/>
  <c r="DL160" i="9"/>
  <c r="DK160" i="9"/>
  <c r="DJ160" i="9"/>
  <c r="DI160" i="9"/>
  <c r="DD160" i="9"/>
  <c r="DC160" i="9"/>
  <c r="DB160" i="9"/>
  <c r="DA160" i="9"/>
  <c r="CZ160" i="9"/>
  <c r="CN160" i="9"/>
  <c r="CO160" i="9" s="1"/>
  <c r="CQ160" i="9" s="1"/>
  <c r="CS160" i="9" s="1"/>
  <c r="CM160" i="9"/>
  <c r="CF160" i="9"/>
  <c r="CG160" i="9" s="1"/>
  <c r="CI160" i="9" s="1"/>
  <c r="CK160" i="9" s="1"/>
  <c r="CE160" i="9"/>
  <c r="BX160" i="9"/>
  <c r="BY160" i="9" s="1"/>
  <c r="CA160" i="9" s="1"/>
  <c r="CC160" i="9" s="1"/>
  <c r="BW160" i="9"/>
  <c r="BP160" i="9"/>
  <c r="BQ160" i="9" s="1"/>
  <c r="BS160" i="9" s="1"/>
  <c r="BU160" i="9" s="1"/>
  <c r="BO160" i="9"/>
  <c r="BH160" i="9"/>
  <c r="BI160" i="9" s="1"/>
  <c r="BK160" i="9" s="1"/>
  <c r="BM160" i="9" s="1"/>
  <c r="BG160" i="9"/>
  <c r="AY160" i="9"/>
  <c r="BD160" i="9" s="1"/>
  <c r="AX160" i="9"/>
  <c r="BC160" i="9" s="1"/>
  <c r="AW160" i="9"/>
  <c r="BB160" i="9" s="1"/>
  <c r="AV160" i="9"/>
  <c r="BA160" i="9" s="1"/>
  <c r="AU160" i="9"/>
  <c r="AZ160" i="9" s="1"/>
  <c r="AN160" i="9"/>
  <c r="DO159" i="9"/>
  <c r="DN159" i="9"/>
  <c r="DM159" i="9"/>
  <c r="DL159" i="9"/>
  <c r="DK159" i="9"/>
  <c r="DJ159" i="9"/>
  <c r="DI159" i="9"/>
  <c r="DD159" i="9"/>
  <c r="DC159" i="9"/>
  <c r="DB159" i="9"/>
  <c r="DA159" i="9"/>
  <c r="CZ159" i="9"/>
  <c r="CN159" i="9"/>
  <c r="CO159" i="9" s="1"/>
  <c r="CM159" i="9"/>
  <c r="CF159" i="9"/>
  <c r="CG159" i="9" s="1"/>
  <c r="CE159" i="9"/>
  <c r="BX159" i="9"/>
  <c r="BY159" i="9" s="1"/>
  <c r="BW159" i="9"/>
  <c r="BP159" i="9"/>
  <c r="BQ159" i="9" s="1"/>
  <c r="BO159" i="9"/>
  <c r="BH159" i="9"/>
  <c r="BI159" i="9" s="1"/>
  <c r="BG159" i="9"/>
  <c r="AY159" i="9"/>
  <c r="BD159" i="9" s="1"/>
  <c r="AX159" i="9"/>
  <c r="BC159" i="9" s="1"/>
  <c r="AW159" i="9"/>
  <c r="BB159" i="9" s="1"/>
  <c r="AV159" i="9"/>
  <c r="BA159" i="9" s="1"/>
  <c r="AU159" i="9"/>
  <c r="AZ159" i="9" s="1"/>
  <c r="AN159" i="9"/>
  <c r="DO158" i="9"/>
  <c r="DN158" i="9"/>
  <c r="DM158" i="9"/>
  <c r="DL158" i="9"/>
  <c r="DK158" i="9"/>
  <c r="DJ158" i="9"/>
  <c r="DI158" i="9"/>
  <c r="DD158" i="9"/>
  <c r="DC158" i="9"/>
  <c r="DB158" i="9"/>
  <c r="DA158" i="9"/>
  <c r="CZ158" i="9"/>
  <c r="CN158" i="9"/>
  <c r="CO158" i="9" s="1"/>
  <c r="CQ158" i="9" s="1"/>
  <c r="CS158" i="9" s="1"/>
  <c r="CM158" i="9"/>
  <c r="CF158" i="9"/>
  <c r="CG158" i="9" s="1"/>
  <c r="CI158" i="9" s="1"/>
  <c r="CK158" i="9" s="1"/>
  <c r="CE158" i="9"/>
  <c r="BX158" i="9"/>
  <c r="BY158" i="9" s="1"/>
  <c r="CA158" i="9" s="1"/>
  <c r="CC158" i="9" s="1"/>
  <c r="BW158" i="9"/>
  <c r="BP158" i="9"/>
  <c r="BQ158" i="9" s="1"/>
  <c r="BS158" i="9" s="1"/>
  <c r="BU158" i="9" s="1"/>
  <c r="BO158" i="9"/>
  <c r="BH158" i="9"/>
  <c r="BI158" i="9" s="1"/>
  <c r="BK158" i="9" s="1"/>
  <c r="BM158" i="9" s="1"/>
  <c r="BG158" i="9"/>
  <c r="AY158" i="9"/>
  <c r="BD158" i="9" s="1"/>
  <c r="AX158" i="9"/>
  <c r="BC158" i="9" s="1"/>
  <c r="AW158" i="9"/>
  <c r="BB158" i="9" s="1"/>
  <c r="AV158" i="9"/>
  <c r="BA158" i="9" s="1"/>
  <c r="AU158" i="9"/>
  <c r="AZ158" i="9" s="1"/>
  <c r="AN158" i="9"/>
  <c r="DO157" i="9"/>
  <c r="DN157" i="9"/>
  <c r="DM157" i="9"/>
  <c r="DL157" i="9"/>
  <c r="DK157" i="9"/>
  <c r="DJ157" i="9"/>
  <c r="DI157" i="9"/>
  <c r="DD157" i="9"/>
  <c r="DC157" i="9"/>
  <c r="DB157" i="9"/>
  <c r="DA157" i="9"/>
  <c r="CZ157" i="9"/>
  <c r="CN157" i="9"/>
  <c r="CO157" i="9" s="1"/>
  <c r="CM157" i="9"/>
  <c r="CF157" i="9"/>
  <c r="CG157" i="9" s="1"/>
  <c r="CE157" i="9"/>
  <c r="BX157" i="9"/>
  <c r="BY157" i="9" s="1"/>
  <c r="BW157" i="9"/>
  <c r="BP157" i="9"/>
  <c r="BQ157" i="9" s="1"/>
  <c r="BO157" i="9"/>
  <c r="BH157" i="9"/>
  <c r="BI157" i="9" s="1"/>
  <c r="BG157" i="9"/>
  <c r="AY157" i="9"/>
  <c r="BD157" i="9" s="1"/>
  <c r="AX157" i="9"/>
  <c r="BC157" i="9" s="1"/>
  <c r="AW157" i="9"/>
  <c r="BB157" i="9" s="1"/>
  <c r="AV157" i="9"/>
  <c r="BA157" i="9" s="1"/>
  <c r="AU157" i="9"/>
  <c r="AZ157" i="9" s="1"/>
  <c r="AN157" i="9"/>
  <c r="DO156" i="9"/>
  <c r="DN156" i="9"/>
  <c r="DM156" i="9"/>
  <c r="DL156" i="9"/>
  <c r="DK156" i="9"/>
  <c r="DJ156" i="9"/>
  <c r="DI156" i="9"/>
  <c r="DD156" i="9"/>
  <c r="DC156" i="9"/>
  <c r="DB156" i="9"/>
  <c r="DA156" i="9"/>
  <c r="CZ156" i="9"/>
  <c r="CN156" i="9"/>
  <c r="CO156" i="9" s="1"/>
  <c r="CM156" i="9"/>
  <c r="CF156" i="9"/>
  <c r="CG156" i="9" s="1"/>
  <c r="CE156" i="9"/>
  <c r="BX156" i="9"/>
  <c r="BY156" i="9" s="1"/>
  <c r="BW156" i="9"/>
  <c r="BP156" i="9"/>
  <c r="BQ156" i="9" s="1"/>
  <c r="BO156" i="9"/>
  <c r="BH156" i="9"/>
  <c r="BI156" i="9" s="1"/>
  <c r="BG156" i="9"/>
  <c r="AY156" i="9"/>
  <c r="BD156" i="9" s="1"/>
  <c r="AX156" i="9"/>
  <c r="BC156" i="9" s="1"/>
  <c r="AW156" i="9"/>
  <c r="BB156" i="9" s="1"/>
  <c r="AV156" i="9"/>
  <c r="BA156" i="9" s="1"/>
  <c r="AU156" i="9"/>
  <c r="AZ156" i="9" s="1"/>
  <c r="AN156" i="9"/>
  <c r="DO155" i="9"/>
  <c r="DN155" i="9"/>
  <c r="DM155" i="9"/>
  <c r="DL155" i="9"/>
  <c r="DK155" i="9"/>
  <c r="DJ155" i="9"/>
  <c r="DI155" i="9"/>
  <c r="DD155" i="9"/>
  <c r="DC155" i="9"/>
  <c r="DB155" i="9"/>
  <c r="DA155" i="9"/>
  <c r="CZ155" i="9"/>
  <c r="CN155" i="9"/>
  <c r="CO155" i="9" s="1"/>
  <c r="CM155" i="9"/>
  <c r="CF155" i="9"/>
  <c r="CG155" i="9" s="1"/>
  <c r="CE155" i="9"/>
  <c r="BX155" i="9"/>
  <c r="BY155" i="9" s="1"/>
  <c r="BW155" i="9"/>
  <c r="BP155" i="9"/>
  <c r="BQ155" i="9" s="1"/>
  <c r="BO155" i="9"/>
  <c r="BH155" i="9"/>
  <c r="BI155" i="9" s="1"/>
  <c r="BG155" i="9"/>
  <c r="AY155" i="9"/>
  <c r="BD155" i="9" s="1"/>
  <c r="AX155" i="9"/>
  <c r="BC155" i="9" s="1"/>
  <c r="AW155" i="9"/>
  <c r="BB155" i="9" s="1"/>
  <c r="AV155" i="9"/>
  <c r="BA155" i="9" s="1"/>
  <c r="AU155" i="9"/>
  <c r="AZ155" i="9" s="1"/>
  <c r="AN155" i="9"/>
  <c r="DO154" i="9"/>
  <c r="DN154" i="9"/>
  <c r="DM154" i="9"/>
  <c r="DL154" i="9"/>
  <c r="DK154" i="9"/>
  <c r="DJ154" i="9"/>
  <c r="DI154" i="9"/>
  <c r="DD154" i="9"/>
  <c r="DC154" i="9"/>
  <c r="DB154" i="9"/>
  <c r="DA154" i="9"/>
  <c r="CZ154" i="9"/>
  <c r="CN154" i="9"/>
  <c r="CO154" i="9" s="1"/>
  <c r="CM154" i="9"/>
  <c r="CF154" i="9"/>
  <c r="CG154" i="9" s="1"/>
  <c r="CE154" i="9"/>
  <c r="BX154" i="9"/>
  <c r="BY154" i="9" s="1"/>
  <c r="BW154" i="9"/>
  <c r="BP154" i="9"/>
  <c r="BQ154" i="9" s="1"/>
  <c r="BO154" i="9"/>
  <c r="BH154" i="9"/>
  <c r="BI154" i="9" s="1"/>
  <c r="BG154" i="9"/>
  <c r="AY154" i="9"/>
  <c r="BD154" i="9" s="1"/>
  <c r="AX154" i="9"/>
  <c r="BC154" i="9" s="1"/>
  <c r="AW154" i="9"/>
  <c r="BB154" i="9" s="1"/>
  <c r="AV154" i="9"/>
  <c r="BA154" i="9" s="1"/>
  <c r="AU154" i="9"/>
  <c r="AZ154" i="9" s="1"/>
  <c r="AN154" i="9"/>
  <c r="DO153" i="9"/>
  <c r="DN153" i="9"/>
  <c r="DM153" i="9"/>
  <c r="DL153" i="9"/>
  <c r="DK153" i="9"/>
  <c r="DJ153" i="9"/>
  <c r="DI153" i="9"/>
  <c r="DD153" i="9"/>
  <c r="DC153" i="9"/>
  <c r="DB153" i="9"/>
  <c r="DA153" i="9"/>
  <c r="CZ153" i="9"/>
  <c r="CN153" i="9"/>
  <c r="CO153" i="9" s="1"/>
  <c r="CM153" i="9"/>
  <c r="CF153" i="9"/>
  <c r="CG153" i="9" s="1"/>
  <c r="CE153" i="9"/>
  <c r="BX153" i="9"/>
  <c r="BY153" i="9" s="1"/>
  <c r="BW153" i="9"/>
  <c r="BP153" i="9"/>
  <c r="BQ153" i="9" s="1"/>
  <c r="BO153" i="9"/>
  <c r="BH153" i="9"/>
  <c r="BI153" i="9" s="1"/>
  <c r="BG153" i="9"/>
  <c r="AY153" i="9"/>
  <c r="BD153" i="9" s="1"/>
  <c r="AX153" i="9"/>
  <c r="BC153" i="9" s="1"/>
  <c r="AW153" i="9"/>
  <c r="BB153" i="9" s="1"/>
  <c r="AV153" i="9"/>
  <c r="BA153" i="9" s="1"/>
  <c r="AU153" i="9"/>
  <c r="AZ153" i="9" s="1"/>
  <c r="AN153" i="9"/>
  <c r="DO152" i="9"/>
  <c r="DN152" i="9"/>
  <c r="DM152" i="9"/>
  <c r="DL152" i="9"/>
  <c r="DK152" i="9"/>
  <c r="DJ152" i="9"/>
  <c r="DI152" i="9"/>
  <c r="DD152" i="9"/>
  <c r="DC152" i="9"/>
  <c r="DB152" i="9"/>
  <c r="DA152" i="9"/>
  <c r="CZ152" i="9"/>
  <c r="CN152" i="9"/>
  <c r="CO152" i="9" s="1"/>
  <c r="CQ152" i="9" s="1"/>
  <c r="CS152" i="9" s="1"/>
  <c r="CM152" i="9"/>
  <c r="CF152" i="9"/>
  <c r="CG152" i="9" s="1"/>
  <c r="CI152" i="9" s="1"/>
  <c r="CK152" i="9" s="1"/>
  <c r="CE152" i="9"/>
  <c r="BX152" i="9"/>
  <c r="BY152" i="9" s="1"/>
  <c r="CA152" i="9" s="1"/>
  <c r="CC152" i="9" s="1"/>
  <c r="BW152" i="9"/>
  <c r="BP152" i="9"/>
  <c r="BQ152" i="9" s="1"/>
  <c r="BS152" i="9" s="1"/>
  <c r="BU152" i="9" s="1"/>
  <c r="BO152" i="9"/>
  <c r="BH152" i="9"/>
  <c r="BI152" i="9" s="1"/>
  <c r="BK152" i="9" s="1"/>
  <c r="BM152" i="9" s="1"/>
  <c r="BG152" i="9"/>
  <c r="AY152" i="9"/>
  <c r="BD152" i="9" s="1"/>
  <c r="AX152" i="9"/>
  <c r="BC152" i="9" s="1"/>
  <c r="AW152" i="9"/>
  <c r="BB152" i="9" s="1"/>
  <c r="AV152" i="9"/>
  <c r="BA152" i="9" s="1"/>
  <c r="AU152" i="9"/>
  <c r="AZ152" i="9" s="1"/>
  <c r="AN152" i="9"/>
  <c r="DO151" i="9"/>
  <c r="DN151" i="9"/>
  <c r="DM151" i="9"/>
  <c r="DL151" i="9"/>
  <c r="DK151" i="9"/>
  <c r="DJ151" i="9"/>
  <c r="DI151" i="9"/>
  <c r="DD151" i="9"/>
  <c r="DC151" i="9"/>
  <c r="DB151" i="9"/>
  <c r="DA151" i="9"/>
  <c r="CZ151" i="9"/>
  <c r="CN151" i="9"/>
  <c r="CO151" i="9" s="1"/>
  <c r="CM151" i="9"/>
  <c r="CF151" i="9"/>
  <c r="CG151" i="9" s="1"/>
  <c r="CE151" i="9"/>
  <c r="BX151" i="9"/>
  <c r="BY151" i="9" s="1"/>
  <c r="BW151" i="9"/>
  <c r="BP151" i="9"/>
  <c r="BQ151" i="9" s="1"/>
  <c r="BO151" i="9"/>
  <c r="BH151" i="9"/>
  <c r="BI151" i="9" s="1"/>
  <c r="BG151" i="9"/>
  <c r="AY151" i="9"/>
  <c r="BD151" i="9" s="1"/>
  <c r="AX151" i="9"/>
  <c r="BC151" i="9" s="1"/>
  <c r="AW151" i="9"/>
  <c r="BB151" i="9" s="1"/>
  <c r="AV151" i="9"/>
  <c r="BA151" i="9" s="1"/>
  <c r="AU151" i="9"/>
  <c r="AZ151" i="9" s="1"/>
  <c r="AN151" i="9"/>
  <c r="DO150" i="9"/>
  <c r="DN150" i="9"/>
  <c r="DM150" i="9"/>
  <c r="DL150" i="9"/>
  <c r="DK150" i="9"/>
  <c r="DJ150" i="9"/>
  <c r="DI150" i="9"/>
  <c r="DD150" i="9"/>
  <c r="DC150" i="9"/>
  <c r="DB150" i="9"/>
  <c r="DA150" i="9"/>
  <c r="CZ150" i="9"/>
  <c r="CN150" i="9"/>
  <c r="CO150" i="9" s="1"/>
  <c r="CQ150" i="9" s="1"/>
  <c r="CS150" i="9" s="1"/>
  <c r="CM150" i="9"/>
  <c r="CF150" i="9"/>
  <c r="CG150" i="9" s="1"/>
  <c r="CI150" i="9" s="1"/>
  <c r="CK150" i="9" s="1"/>
  <c r="CE150" i="9"/>
  <c r="BX150" i="9"/>
  <c r="BY150" i="9" s="1"/>
  <c r="CA150" i="9" s="1"/>
  <c r="CC150" i="9" s="1"/>
  <c r="BW150" i="9"/>
  <c r="BP150" i="9"/>
  <c r="BQ150" i="9" s="1"/>
  <c r="BS150" i="9" s="1"/>
  <c r="BU150" i="9" s="1"/>
  <c r="BO150" i="9"/>
  <c r="BH150" i="9"/>
  <c r="BI150" i="9" s="1"/>
  <c r="BK150" i="9" s="1"/>
  <c r="BM150" i="9" s="1"/>
  <c r="BG150" i="9"/>
  <c r="AY150" i="9"/>
  <c r="BD150" i="9" s="1"/>
  <c r="AX150" i="9"/>
  <c r="BC150" i="9" s="1"/>
  <c r="AW150" i="9"/>
  <c r="BB150" i="9" s="1"/>
  <c r="AV150" i="9"/>
  <c r="BA150" i="9" s="1"/>
  <c r="AU150" i="9"/>
  <c r="AZ150" i="9" s="1"/>
  <c r="AN150" i="9"/>
  <c r="DO149" i="9"/>
  <c r="DN149" i="9"/>
  <c r="DM149" i="9"/>
  <c r="DL149" i="9"/>
  <c r="DK149" i="9"/>
  <c r="DJ149" i="9"/>
  <c r="DI149" i="9"/>
  <c r="DD149" i="9"/>
  <c r="DC149" i="9"/>
  <c r="DB149" i="9"/>
  <c r="DA149" i="9"/>
  <c r="CZ149" i="9"/>
  <c r="CN149" i="9"/>
  <c r="CO149" i="9" s="1"/>
  <c r="CM149" i="9"/>
  <c r="CF149" i="9"/>
  <c r="CG149" i="9" s="1"/>
  <c r="CE149" i="9"/>
  <c r="BX149" i="9"/>
  <c r="BY149" i="9" s="1"/>
  <c r="BW149" i="9"/>
  <c r="BP149" i="9"/>
  <c r="BQ149" i="9" s="1"/>
  <c r="BO149" i="9"/>
  <c r="BH149" i="9"/>
  <c r="BI149" i="9" s="1"/>
  <c r="BG149" i="9"/>
  <c r="AY149" i="9"/>
  <c r="BD149" i="9" s="1"/>
  <c r="AX149" i="9"/>
  <c r="BC149" i="9" s="1"/>
  <c r="AW149" i="9"/>
  <c r="BB149" i="9" s="1"/>
  <c r="AV149" i="9"/>
  <c r="BA149" i="9" s="1"/>
  <c r="AU149" i="9"/>
  <c r="AZ149" i="9" s="1"/>
  <c r="AN149" i="9"/>
  <c r="DO148" i="9"/>
  <c r="DN148" i="9"/>
  <c r="DM148" i="9"/>
  <c r="DL148" i="9"/>
  <c r="DK148" i="9"/>
  <c r="DJ148" i="9"/>
  <c r="DI148" i="9"/>
  <c r="DD148" i="9"/>
  <c r="DC148" i="9"/>
  <c r="DB148" i="9"/>
  <c r="DA148" i="9"/>
  <c r="CZ148" i="9"/>
  <c r="CN148" i="9"/>
  <c r="CO148" i="9" s="1"/>
  <c r="CM148" i="9"/>
  <c r="CF148" i="9"/>
  <c r="CG148" i="9" s="1"/>
  <c r="CE148" i="9"/>
  <c r="BX148" i="9"/>
  <c r="BY148" i="9" s="1"/>
  <c r="BW148" i="9"/>
  <c r="BP148" i="9"/>
  <c r="BQ148" i="9" s="1"/>
  <c r="BO148" i="9"/>
  <c r="BH148" i="9"/>
  <c r="BI148" i="9" s="1"/>
  <c r="BG148" i="9"/>
  <c r="AY148" i="9"/>
  <c r="BD148" i="9" s="1"/>
  <c r="AX148" i="9"/>
  <c r="BC148" i="9" s="1"/>
  <c r="AW148" i="9"/>
  <c r="BB148" i="9" s="1"/>
  <c r="AV148" i="9"/>
  <c r="BA148" i="9" s="1"/>
  <c r="AU148" i="9"/>
  <c r="AZ148" i="9" s="1"/>
  <c r="AN148" i="9"/>
  <c r="DO147" i="9"/>
  <c r="DN147" i="9"/>
  <c r="DM147" i="9"/>
  <c r="DL147" i="9"/>
  <c r="DK147" i="9"/>
  <c r="DJ147" i="9"/>
  <c r="DI147" i="9"/>
  <c r="DD147" i="9"/>
  <c r="DC147" i="9"/>
  <c r="DB147" i="9"/>
  <c r="DA147" i="9"/>
  <c r="CZ147" i="9"/>
  <c r="CN147" i="9"/>
  <c r="CO147" i="9" s="1"/>
  <c r="CM147" i="9"/>
  <c r="CF147" i="9"/>
  <c r="CG147" i="9" s="1"/>
  <c r="CE147" i="9"/>
  <c r="BX147" i="9"/>
  <c r="BY147" i="9" s="1"/>
  <c r="BW147" i="9"/>
  <c r="BP147" i="9"/>
  <c r="BQ147" i="9" s="1"/>
  <c r="BO147" i="9"/>
  <c r="BH147" i="9"/>
  <c r="BI147" i="9" s="1"/>
  <c r="BG147" i="9"/>
  <c r="AY147" i="9"/>
  <c r="BD147" i="9" s="1"/>
  <c r="AX147" i="9"/>
  <c r="BC147" i="9" s="1"/>
  <c r="AW147" i="9"/>
  <c r="BB147" i="9" s="1"/>
  <c r="AV147" i="9"/>
  <c r="BA147" i="9" s="1"/>
  <c r="AU147" i="9"/>
  <c r="AZ147" i="9" s="1"/>
  <c r="AN147" i="9"/>
  <c r="DO146" i="9"/>
  <c r="DN146" i="9"/>
  <c r="DM146" i="9"/>
  <c r="DL146" i="9"/>
  <c r="DK146" i="9"/>
  <c r="DJ146" i="9"/>
  <c r="DI146" i="9"/>
  <c r="DD146" i="9"/>
  <c r="DC146" i="9"/>
  <c r="DB146" i="9"/>
  <c r="DA146" i="9"/>
  <c r="CZ146" i="9"/>
  <c r="CN146" i="9"/>
  <c r="CO146" i="9" s="1"/>
  <c r="CQ146" i="9" s="1"/>
  <c r="CS146" i="9" s="1"/>
  <c r="CM146" i="9"/>
  <c r="CF146" i="9"/>
  <c r="CG146" i="9" s="1"/>
  <c r="CI146" i="9" s="1"/>
  <c r="CK146" i="9" s="1"/>
  <c r="CE146" i="9"/>
  <c r="BX146" i="9"/>
  <c r="BY146" i="9" s="1"/>
  <c r="CA146" i="9" s="1"/>
  <c r="CC146" i="9" s="1"/>
  <c r="BW146" i="9"/>
  <c r="BP146" i="9"/>
  <c r="BQ146" i="9" s="1"/>
  <c r="BS146" i="9" s="1"/>
  <c r="BU146" i="9" s="1"/>
  <c r="BO146" i="9"/>
  <c r="BH146" i="9"/>
  <c r="BI146" i="9" s="1"/>
  <c r="BK146" i="9" s="1"/>
  <c r="BM146" i="9" s="1"/>
  <c r="BG146" i="9"/>
  <c r="AY146" i="9"/>
  <c r="BD146" i="9" s="1"/>
  <c r="AX146" i="9"/>
  <c r="BC146" i="9" s="1"/>
  <c r="AW146" i="9"/>
  <c r="BB146" i="9" s="1"/>
  <c r="AV146" i="9"/>
  <c r="BA146" i="9" s="1"/>
  <c r="AU146" i="9"/>
  <c r="AZ146" i="9" s="1"/>
  <c r="AN146" i="9"/>
  <c r="DO145" i="9"/>
  <c r="DN145" i="9"/>
  <c r="DM145" i="9"/>
  <c r="DL145" i="9"/>
  <c r="DK145" i="9"/>
  <c r="DJ145" i="9"/>
  <c r="DI145" i="9"/>
  <c r="DD145" i="9"/>
  <c r="DC145" i="9"/>
  <c r="DB145" i="9"/>
  <c r="DA145" i="9"/>
  <c r="CZ145" i="9"/>
  <c r="CN145" i="9"/>
  <c r="CO145" i="9" s="1"/>
  <c r="CM145" i="9"/>
  <c r="CF145" i="9"/>
  <c r="CG145" i="9" s="1"/>
  <c r="CJ145" i="9" s="1"/>
  <c r="CE145" i="9"/>
  <c r="BX145" i="9"/>
  <c r="BY145" i="9" s="1"/>
  <c r="BW145" i="9"/>
  <c r="BP145" i="9"/>
  <c r="BQ145" i="9" s="1"/>
  <c r="BT145" i="9" s="1"/>
  <c r="BO145" i="9"/>
  <c r="BH145" i="9"/>
  <c r="BI145" i="9" s="1"/>
  <c r="BG145" i="9"/>
  <c r="AY145" i="9"/>
  <c r="BD145" i="9" s="1"/>
  <c r="AX145" i="9"/>
  <c r="BC145" i="9" s="1"/>
  <c r="AW145" i="9"/>
  <c r="BB145" i="9" s="1"/>
  <c r="AV145" i="9"/>
  <c r="BA145" i="9" s="1"/>
  <c r="AU145" i="9"/>
  <c r="AZ145" i="9" s="1"/>
  <c r="AN145" i="9"/>
  <c r="DO144" i="9"/>
  <c r="DN144" i="9"/>
  <c r="DM144" i="9"/>
  <c r="DL144" i="9"/>
  <c r="DK144" i="9"/>
  <c r="DJ144" i="9"/>
  <c r="DI144" i="9"/>
  <c r="DD144" i="9"/>
  <c r="DC144" i="9"/>
  <c r="DB144" i="9"/>
  <c r="DA144" i="9"/>
  <c r="CZ144" i="9"/>
  <c r="CN144" i="9"/>
  <c r="CO144" i="9" s="1"/>
  <c r="CM144" i="9"/>
  <c r="CF144" i="9"/>
  <c r="CG144" i="9" s="1"/>
  <c r="CE144" i="9"/>
  <c r="BX144" i="9"/>
  <c r="BY144" i="9" s="1"/>
  <c r="BW144" i="9"/>
  <c r="BP144" i="9"/>
  <c r="BQ144" i="9" s="1"/>
  <c r="BO144" i="9"/>
  <c r="BH144" i="9"/>
  <c r="BI144" i="9" s="1"/>
  <c r="BG144" i="9"/>
  <c r="AY144" i="9"/>
  <c r="BD144" i="9" s="1"/>
  <c r="AX144" i="9"/>
  <c r="BC144" i="9" s="1"/>
  <c r="AW144" i="9"/>
  <c r="BB144" i="9" s="1"/>
  <c r="AV144" i="9"/>
  <c r="BA144" i="9" s="1"/>
  <c r="AU144" i="9"/>
  <c r="AZ144" i="9" s="1"/>
  <c r="AN144" i="9"/>
  <c r="DO143" i="9"/>
  <c r="DN143" i="9"/>
  <c r="DM143" i="9"/>
  <c r="DL143" i="9"/>
  <c r="DK143" i="9"/>
  <c r="DJ143" i="9"/>
  <c r="DI143" i="9"/>
  <c r="DD143" i="9"/>
  <c r="DC143" i="9"/>
  <c r="DB143" i="9"/>
  <c r="DA143" i="9"/>
  <c r="CZ143" i="9"/>
  <c r="CN143" i="9"/>
  <c r="CO143" i="9" s="1"/>
  <c r="CM143" i="9"/>
  <c r="CF143" i="9"/>
  <c r="CG143" i="9" s="1"/>
  <c r="CJ143" i="9" s="1"/>
  <c r="CE143" i="9"/>
  <c r="BX143" i="9"/>
  <c r="BY143" i="9" s="1"/>
  <c r="BW143" i="9"/>
  <c r="BP143" i="9"/>
  <c r="BQ143" i="9" s="1"/>
  <c r="BT143" i="9" s="1"/>
  <c r="BO143" i="9"/>
  <c r="BH143" i="9"/>
  <c r="BI143" i="9" s="1"/>
  <c r="BG143" i="9"/>
  <c r="AY143" i="9"/>
  <c r="BD143" i="9" s="1"/>
  <c r="AX143" i="9"/>
  <c r="BC143" i="9" s="1"/>
  <c r="AW143" i="9"/>
  <c r="BB143" i="9" s="1"/>
  <c r="AV143" i="9"/>
  <c r="BA143" i="9" s="1"/>
  <c r="AU143" i="9"/>
  <c r="AZ143" i="9" s="1"/>
  <c r="AN143" i="9"/>
  <c r="DO142" i="9"/>
  <c r="DN142" i="9"/>
  <c r="DM142" i="9"/>
  <c r="DL142" i="9"/>
  <c r="DK142" i="9"/>
  <c r="DJ142" i="9"/>
  <c r="DI142" i="9"/>
  <c r="DD142" i="9"/>
  <c r="DC142" i="9"/>
  <c r="DB142" i="9"/>
  <c r="DA142" i="9"/>
  <c r="CZ142" i="9"/>
  <c r="CN142" i="9"/>
  <c r="CO142" i="9" s="1"/>
  <c r="CQ142" i="9" s="1"/>
  <c r="CS142" i="9" s="1"/>
  <c r="CM142" i="9"/>
  <c r="CF142" i="9"/>
  <c r="CG142" i="9" s="1"/>
  <c r="CI142" i="9" s="1"/>
  <c r="CK142" i="9" s="1"/>
  <c r="CE142" i="9"/>
  <c r="BX142" i="9"/>
  <c r="BY142" i="9" s="1"/>
  <c r="CA142" i="9" s="1"/>
  <c r="CC142" i="9" s="1"/>
  <c r="BW142" i="9"/>
  <c r="BP142" i="9"/>
  <c r="BQ142" i="9" s="1"/>
  <c r="BS142" i="9" s="1"/>
  <c r="BU142" i="9" s="1"/>
  <c r="BO142" i="9"/>
  <c r="BH142" i="9"/>
  <c r="BI142" i="9" s="1"/>
  <c r="BK142" i="9" s="1"/>
  <c r="BM142" i="9" s="1"/>
  <c r="BG142" i="9"/>
  <c r="AY142" i="9"/>
  <c r="BD142" i="9" s="1"/>
  <c r="AX142" i="9"/>
  <c r="BC142" i="9" s="1"/>
  <c r="AW142" i="9"/>
  <c r="BB142" i="9" s="1"/>
  <c r="AV142" i="9"/>
  <c r="BA142" i="9" s="1"/>
  <c r="AU142" i="9"/>
  <c r="AZ142" i="9" s="1"/>
  <c r="AN142" i="9"/>
  <c r="DO141" i="9"/>
  <c r="DN141" i="9"/>
  <c r="DM141" i="9"/>
  <c r="DL141" i="9"/>
  <c r="DK141" i="9"/>
  <c r="DJ141" i="9"/>
  <c r="DI141" i="9"/>
  <c r="DD141" i="9"/>
  <c r="DC141" i="9"/>
  <c r="DB141" i="9"/>
  <c r="DA141" i="9"/>
  <c r="CZ141" i="9"/>
  <c r="CN141" i="9"/>
  <c r="CO141" i="9" s="1"/>
  <c r="CM141" i="9"/>
  <c r="CF141" i="9"/>
  <c r="CG141" i="9" s="1"/>
  <c r="CJ141" i="9" s="1"/>
  <c r="CE141" i="9"/>
  <c r="BX141" i="9"/>
  <c r="BY141" i="9" s="1"/>
  <c r="BW141" i="9"/>
  <c r="BP141" i="9"/>
  <c r="BQ141" i="9" s="1"/>
  <c r="BT141" i="9" s="1"/>
  <c r="BO141" i="9"/>
  <c r="BH141" i="9"/>
  <c r="BI141" i="9" s="1"/>
  <c r="BG141" i="9"/>
  <c r="AY141" i="9"/>
  <c r="BD141" i="9" s="1"/>
  <c r="AX141" i="9"/>
  <c r="BC141" i="9" s="1"/>
  <c r="AW141" i="9"/>
  <c r="BB141" i="9" s="1"/>
  <c r="AV141" i="9"/>
  <c r="BA141" i="9" s="1"/>
  <c r="AU141" i="9"/>
  <c r="AZ141" i="9" s="1"/>
  <c r="AN141" i="9"/>
  <c r="DO140" i="9"/>
  <c r="DN140" i="9"/>
  <c r="DM140" i="9"/>
  <c r="DL140" i="9"/>
  <c r="DK140" i="9"/>
  <c r="DJ140" i="9"/>
  <c r="DI140" i="9"/>
  <c r="DD140" i="9"/>
  <c r="DC140" i="9"/>
  <c r="DB140" i="9"/>
  <c r="DA140" i="9"/>
  <c r="CZ140" i="9"/>
  <c r="CN140" i="9"/>
  <c r="CO140" i="9" s="1"/>
  <c r="CP140" i="9" s="1"/>
  <c r="CM140" i="9"/>
  <c r="CF140" i="9"/>
  <c r="CG140" i="9" s="1"/>
  <c r="CH140" i="9" s="1"/>
  <c r="CE140" i="9"/>
  <c r="BX140" i="9"/>
  <c r="BY140" i="9" s="1"/>
  <c r="BZ140" i="9" s="1"/>
  <c r="BW140" i="9"/>
  <c r="BP140" i="9"/>
  <c r="BQ140" i="9" s="1"/>
  <c r="BR140" i="9" s="1"/>
  <c r="BO140" i="9"/>
  <c r="BH140" i="9"/>
  <c r="BI140" i="9" s="1"/>
  <c r="BJ140" i="9" s="1"/>
  <c r="BG140" i="9"/>
  <c r="AY140" i="9"/>
  <c r="BD140" i="9" s="1"/>
  <c r="AX140" i="9"/>
  <c r="BC140" i="9" s="1"/>
  <c r="AW140" i="9"/>
  <c r="BB140" i="9" s="1"/>
  <c r="AV140" i="9"/>
  <c r="BA140" i="9" s="1"/>
  <c r="AU140" i="9"/>
  <c r="AZ140" i="9" s="1"/>
  <c r="AN140" i="9"/>
  <c r="DO139" i="9"/>
  <c r="DN139" i="9"/>
  <c r="DM139" i="9"/>
  <c r="DL139" i="9"/>
  <c r="DK139" i="9"/>
  <c r="DJ139" i="9"/>
  <c r="DI139" i="9"/>
  <c r="DD139" i="9"/>
  <c r="DC139" i="9"/>
  <c r="DB139" i="9"/>
  <c r="DA139" i="9"/>
  <c r="CZ139" i="9"/>
  <c r="CN139" i="9"/>
  <c r="CO139" i="9" s="1"/>
  <c r="CP139" i="9" s="1"/>
  <c r="CM139" i="9"/>
  <c r="CF139" i="9"/>
  <c r="CG139" i="9" s="1"/>
  <c r="CH139" i="9" s="1"/>
  <c r="CE139" i="9"/>
  <c r="BX139" i="9"/>
  <c r="BY139" i="9" s="1"/>
  <c r="BZ139" i="9" s="1"/>
  <c r="BW139" i="9"/>
  <c r="BP139" i="9"/>
  <c r="BQ139" i="9" s="1"/>
  <c r="BR139" i="9" s="1"/>
  <c r="BO139" i="9"/>
  <c r="BH139" i="9"/>
  <c r="BI139" i="9" s="1"/>
  <c r="BJ139" i="9" s="1"/>
  <c r="BG139" i="9"/>
  <c r="AY139" i="9"/>
  <c r="BD139" i="9" s="1"/>
  <c r="AX139" i="9"/>
  <c r="BC139" i="9" s="1"/>
  <c r="AW139" i="9"/>
  <c r="BB139" i="9" s="1"/>
  <c r="AV139" i="9"/>
  <c r="BA139" i="9" s="1"/>
  <c r="AU139" i="9"/>
  <c r="AZ139" i="9" s="1"/>
  <c r="AN139" i="9"/>
  <c r="DO138" i="9"/>
  <c r="DN138" i="9"/>
  <c r="DM138" i="9"/>
  <c r="DL138" i="9"/>
  <c r="DK138" i="9"/>
  <c r="DJ138" i="9"/>
  <c r="DI138" i="9"/>
  <c r="DD138" i="9"/>
  <c r="DC138" i="9"/>
  <c r="DB138" i="9"/>
  <c r="DA138" i="9"/>
  <c r="CZ138" i="9"/>
  <c r="CN138" i="9"/>
  <c r="CO138" i="9" s="1"/>
  <c r="CM138" i="9"/>
  <c r="CF138" i="9"/>
  <c r="CG138" i="9" s="1"/>
  <c r="CH138" i="9" s="1"/>
  <c r="CE138" i="9"/>
  <c r="BX138" i="9"/>
  <c r="BY138" i="9" s="1"/>
  <c r="BW138" i="9"/>
  <c r="BP138" i="9"/>
  <c r="BQ138" i="9" s="1"/>
  <c r="BR138" i="9" s="1"/>
  <c r="BO138" i="9"/>
  <c r="BH138" i="9"/>
  <c r="BI138" i="9" s="1"/>
  <c r="BG138" i="9"/>
  <c r="AY138" i="9"/>
  <c r="BD138" i="9" s="1"/>
  <c r="AX138" i="9"/>
  <c r="BC138" i="9" s="1"/>
  <c r="AW138" i="9"/>
  <c r="BB138" i="9" s="1"/>
  <c r="AV138" i="9"/>
  <c r="BA138" i="9" s="1"/>
  <c r="AU138" i="9"/>
  <c r="AZ138" i="9" s="1"/>
  <c r="AN138" i="9"/>
  <c r="DO137" i="9"/>
  <c r="DN137" i="9"/>
  <c r="DM137" i="9"/>
  <c r="DL137" i="9"/>
  <c r="DK137" i="9"/>
  <c r="DJ137" i="9"/>
  <c r="DI137" i="9"/>
  <c r="DD137" i="9"/>
  <c r="DC137" i="9"/>
  <c r="DB137" i="9"/>
  <c r="DA137" i="9"/>
  <c r="CZ137" i="9"/>
  <c r="CN137" i="9"/>
  <c r="CO137" i="9" s="1"/>
  <c r="CP137" i="9" s="1"/>
  <c r="CM137" i="9"/>
  <c r="CF137" i="9"/>
  <c r="CG137" i="9" s="1"/>
  <c r="CH137" i="9" s="1"/>
  <c r="CE137" i="9"/>
  <c r="BX137" i="9"/>
  <c r="BY137" i="9" s="1"/>
  <c r="BZ137" i="9" s="1"/>
  <c r="BW137" i="9"/>
  <c r="BP137" i="9"/>
  <c r="BQ137" i="9" s="1"/>
  <c r="BR137" i="9" s="1"/>
  <c r="BO137" i="9"/>
  <c r="BH137" i="9"/>
  <c r="BI137" i="9" s="1"/>
  <c r="BJ137" i="9" s="1"/>
  <c r="BG137" i="9"/>
  <c r="AY137" i="9"/>
  <c r="BD137" i="9" s="1"/>
  <c r="AX137" i="9"/>
  <c r="BC137" i="9" s="1"/>
  <c r="AW137" i="9"/>
  <c r="BB137" i="9" s="1"/>
  <c r="AV137" i="9"/>
  <c r="BA137" i="9" s="1"/>
  <c r="AU137" i="9"/>
  <c r="AZ137" i="9" s="1"/>
  <c r="AN137" i="9"/>
  <c r="DO136" i="9"/>
  <c r="DN136" i="9"/>
  <c r="DM136" i="9"/>
  <c r="DL136" i="9"/>
  <c r="DK136" i="9"/>
  <c r="DJ136" i="9"/>
  <c r="DI136" i="9"/>
  <c r="DD136" i="9"/>
  <c r="DC136" i="9"/>
  <c r="DB136" i="9"/>
  <c r="DA136" i="9"/>
  <c r="CZ136" i="9"/>
  <c r="CN136" i="9"/>
  <c r="CO136" i="9" s="1"/>
  <c r="CM136" i="9"/>
  <c r="CF136" i="9"/>
  <c r="CG136" i="9" s="1"/>
  <c r="CE136" i="9"/>
  <c r="BX136" i="9"/>
  <c r="BY136" i="9" s="1"/>
  <c r="BW136" i="9"/>
  <c r="BP136" i="9"/>
  <c r="BQ136" i="9" s="1"/>
  <c r="BO136" i="9"/>
  <c r="BH136" i="9"/>
  <c r="BI136" i="9" s="1"/>
  <c r="BG136" i="9"/>
  <c r="AY136" i="9"/>
  <c r="BD136" i="9" s="1"/>
  <c r="AX136" i="9"/>
  <c r="BC136" i="9" s="1"/>
  <c r="AW136" i="9"/>
  <c r="BB136" i="9" s="1"/>
  <c r="AV136" i="9"/>
  <c r="BA136" i="9" s="1"/>
  <c r="AU136" i="9"/>
  <c r="AZ136" i="9" s="1"/>
  <c r="AN136" i="9"/>
  <c r="DO135" i="9"/>
  <c r="DN135" i="9"/>
  <c r="DM135" i="9"/>
  <c r="DL135" i="9"/>
  <c r="DK135" i="9"/>
  <c r="DJ135" i="9"/>
  <c r="DI135" i="9"/>
  <c r="DD135" i="9"/>
  <c r="DC135" i="9"/>
  <c r="DB135" i="9"/>
  <c r="DA135" i="9"/>
  <c r="CZ135" i="9"/>
  <c r="CN135" i="9"/>
  <c r="CO135" i="9" s="1"/>
  <c r="CM135" i="9"/>
  <c r="CF135" i="9"/>
  <c r="CG135" i="9" s="1"/>
  <c r="CE135" i="9"/>
  <c r="BX135" i="9"/>
  <c r="BY135" i="9" s="1"/>
  <c r="BW135" i="9"/>
  <c r="BP135" i="9"/>
  <c r="BQ135" i="9" s="1"/>
  <c r="BO135" i="9"/>
  <c r="BH135" i="9"/>
  <c r="BI135" i="9" s="1"/>
  <c r="BG135" i="9"/>
  <c r="AY135" i="9"/>
  <c r="BD135" i="9" s="1"/>
  <c r="AX135" i="9"/>
  <c r="BC135" i="9" s="1"/>
  <c r="AW135" i="9"/>
  <c r="BB135" i="9" s="1"/>
  <c r="AV135" i="9"/>
  <c r="BA135" i="9" s="1"/>
  <c r="AU135" i="9"/>
  <c r="AZ135" i="9" s="1"/>
  <c r="AN135" i="9"/>
  <c r="DO134" i="9"/>
  <c r="DN134" i="9"/>
  <c r="DM134" i="9"/>
  <c r="DL134" i="9"/>
  <c r="DK134" i="9"/>
  <c r="DJ134" i="9"/>
  <c r="DI134" i="9"/>
  <c r="DD134" i="9"/>
  <c r="DC134" i="9"/>
  <c r="DB134" i="9"/>
  <c r="DA134" i="9"/>
  <c r="CZ134" i="9"/>
  <c r="CN134" i="9"/>
  <c r="CO134" i="9" s="1"/>
  <c r="CM134" i="9"/>
  <c r="CF134" i="9"/>
  <c r="CG134" i="9" s="1"/>
  <c r="CE134" i="9"/>
  <c r="BX134" i="9"/>
  <c r="BY134" i="9" s="1"/>
  <c r="BW134" i="9"/>
  <c r="BP134" i="9"/>
  <c r="BQ134" i="9" s="1"/>
  <c r="BO134" i="9"/>
  <c r="BH134" i="9"/>
  <c r="BI134" i="9" s="1"/>
  <c r="BG134" i="9"/>
  <c r="AY134" i="9"/>
  <c r="BD134" i="9" s="1"/>
  <c r="AX134" i="9"/>
  <c r="BC134" i="9" s="1"/>
  <c r="AW134" i="9"/>
  <c r="BB134" i="9" s="1"/>
  <c r="AV134" i="9"/>
  <c r="BA134" i="9" s="1"/>
  <c r="AU134" i="9"/>
  <c r="AZ134" i="9" s="1"/>
  <c r="AN134" i="9"/>
  <c r="DO133" i="9"/>
  <c r="DN133" i="9"/>
  <c r="DM133" i="9"/>
  <c r="DL133" i="9"/>
  <c r="DK133" i="9"/>
  <c r="DJ133" i="9"/>
  <c r="DI133" i="9"/>
  <c r="DD133" i="9"/>
  <c r="DC133" i="9"/>
  <c r="DB133" i="9"/>
  <c r="DA133" i="9"/>
  <c r="CZ133" i="9"/>
  <c r="CN133" i="9"/>
  <c r="CO133" i="9" s="1"/>
  <c r="CR133" i="9" s="1"/>
  <c r="CM133" i="9"/>
  <c r="CF133" i="9"/>
  <c r="CG133" i="9" s="1"/>
  <c r="CJ133" i="9" s="1"/>
  <c r="CE133" i="9"/>
  <c r="BX133" i="9"/>
  <c r="BY133" i="9" s="1"/>
  <c r="CB133" i="9" s="1"/>
  <c r="BW133" i="9"/>
  <c r="BP133" i="9"/>
  <c r="BQ133" i="9" s="1"/>
  <c r="BT133" i="9" s="1"/>
  <c r="BO133" i="9"/>
  <c r="BH133" i="9"/>
  <c r="BI133" i="9" s="1"/>
  <c r="BL133" i="9" s="1"/>
  <c r="BG133" i="9"/>
  <c r="AY133" i="9"/>
  <c r="BD133" i="9" s="1"/>
  <c r="AX133" i="9"/>
  <c r="BC133" i="9" s="1"/>
  <c r="AW133" i="9"/>
  <c r="BB133" i="9" s="1"/>
  <c r="AV133" i="9"/>
  <c r="BA133" i="9" s="1"/>
  <c r="AU133" i="9"/>
  <c r="AZ133" i="9" s="1"/>
  <c r="AN133" i="9"/>
  <c r="DO132" i="9"/>
  <c r="DN132" i="9"/>
  <c r="DM132" i="9"/>
  <c r="DL132" i="9"/>
  <c r="DK132" i="9"/>
  <c r="DJ132" i="9"/>
  <c r="DI132" i="9"/>
  <c r="DD132" i="9"/>
  <c r="DC132" i="9"/>
  <c r="DB132" i="9"/>
  <c r="DA132" i="9"/>
  <c r="CZ132" i="9"/>
  <c r="CN132" i="9"/>
  <c r="CO132" i="9" s="1"/>
  <c r="CM132" i="9"/>
  <c r="CF132" i="9"/>
  <c r="CG132" i="9" s="1"/>
  <c r="CE132" i="9"/>
  <c r="BX132" i="9"/>
  <c r="BY132" i="9" s="1"/>
  <c r="BW132" i="9"/>
  <c r="BP132" i="9"/>
  <c r="BQ132" i="9" s="1"/>
  <c r="BO132" i="9"/>
  <c r="BH132" i="9"/>
  <c r="BI132" i="9" s="1"/>
  <c r="BG132" i="9"/>
  <c r="AY132" i="9"/>
  <c r="BD132" i="9" s="1"/>
  <c r="AX132" i="9"/>
  <c r="BC132" i="9" s="1"/>
  <c r="AW132" i="9"/>
  <c r="BB132" i="9" s="1"/>
  <c r="AV132" i="9"/>
  <c r="BA132" i="9" s="1"/>
  <c r="AU132" i="9"/>
  <c r="AZ132" i="9" s="1"/>
  <c r="AN132" i="9"/>
  <c r="DO131" i="9"/>
  <c r="DN131" i="9"/>
  <c r="DM131" i="9"/>
  <c r="DL131" i="9"/>
  <c r="DK131" i="9"/>
  <c r="DJ131" i="9"/>
  <c r="DI131" i="9"/>
  <c r="DD131" i="9"/>
  <c r="DC131" i="9"/>
  <c r="DB131" i="9"/>
  <c r="DA131" i="9"/>
  <c r="CZ131" i="9"/>
  <c r="CN131" i="9"/>
  <c r="CO131" i="9" s="1"/>
  <c r="CR131" i="9" s="1"/>
  <c r="CM131" i="9"/>
  <c r="CF131" i="9"/>
  <c r="CG131" i="9" s="1"/>
  <c r="CJ131" i="9" s="1"/>
  <c r="CE131" i="9"/>
  <c r="BX131" i="9"/>
  <c r="BY131" i="9" s="1"/>
  <c r="CB131" i="9" s="1"/>
  <c r="BW131" i="9"/>
  <c r="BP131" i="9"/>
  <c r="BQ131" i="9" s="1"/>
  <c r="BT131" i="9" s="1"/>
  <c r="BO131" i="9"/>
  <c r="BH131" i="9"/>
  <c r="BI131" i="9" s="1"/>
  <c r="BL131" i="9" s="1"/>
  <c r="BG131" i="9"/>
  <c r="AY131" i="9"/>
  <c r="BD131" i="9" s="1"/>
  <c r="AX131" i="9"/>
  <c r="BC131" i="9" s="1"/>
  <c r="AW131" i="9"/>
  <c r="BB131" i="9" s="1"/>
  <c r="AV131" i="9"/>
  <c r="BA131" i="9" s="1"/>
  <c r="AU131" i="9"/>
  <c r="AZ131" i="9" s="1"/>
  <c r="AN131" i="9"/>
  <c r="DO130" i="9"/>
  <c r="DN130" i="9"/>
  <c r="DM130" i="9"/>
  <c r="DL130" i="9"/>
  <c r="DK130" i="9"/>
  <c r="DJ130" i="9"/>
  <c r="DI130" i="9"/>
  <c r="DD130" i="9"/>
  <c r="DC130" i="9"/>
  <c r="DB130" i="9"/>
  <c r="DA130" i="9"/>
  <c r="CZ130" i="9"/>
  <c r="CN130" i="9"/>
  <c r="CO130" i="9" s="1"/>
  <c r="CM130" i="9"/>
  <c r="CF130" i="9"/>
  <c r="CG130" i="9" s="1"/>
  <c r="CE130" i="9"/>
  <c r="BX130" i="9"/>
  <c r="BY130" i="9" s="1"/>
  <c r="BW130" i="9"/>
  <c r="BP130" i="9"/>
  <c r="BQ130" i="9" s="1"/>
  <c r="BO130" i="9"/>
  <c r="BH130" i="9"/>
  <c r="BI130" i="9" s="1"/>
  <c r="BG130" i="9"/>
  <c r="AY130" i="9"/>
  <c r="BD130" i="9" s="1"/>
  <c r="AX130" i="9"/>
  <c r="BC130" i="9" s="1"/>
  <c r="AW130" i="9"/>
  <c r="BB130" i="9" s="1"/>
  <c r="AV130" i="9"/>
  <c r="BA130" i="9" s="1"/>
  <c r="AU130" i="9"/>
  <c r="AZ130" i="9" s="1"/>
  <c r="AN130" i="9"/>
  <c r="DO129" i="9"/>
  <c r="DN129" i="9"/>
  <c r="DM129" i="9"/>
  <c r="DL129" i="9"/>
  <c r="DK129" i="9"/>
  <c r="DJ129" i="9"/>
  <c r="DI129" i="9"/>
  <c r="DD129" i="9"/>
  <c r="DC129" i="9"/>
  <c r="DB129" i="9"/>
  <c r="DA129" i="9"/>
  <c r="CZ129" i="9"/>
  <c r="CN129" i="9"/>
  <c r="CO129" i="9" s="1"/>
  <c r="CR129" i="9" s="1"/>
  <c r="CM129" i="9"/>
  <c r="CF129" i="9"/>
  <c r="CG129" i="9" s="1"/>
  <c r="CJ129" i="9" s="1"/>
  <c r="CE129" i="9"/>
  <c r="BX129" i="9"/>
  <c r="BY129" i="9" s="1"/>
  <c r="CB129" i="9" s="1"/>
  <c r="BW129" i="9"/>
  <c r="BP129" i="9"/>
  <c r="BQ129" i="9" s="1"/>
  <c r="BT129" i="9" s="1"/>
  <c r="BO129" i="9"/>
  <c r="BH129" i="9"/>
  <c r="BI129" i="9" s="1"/>
  <c r="BL129" i="9" s="1"/>
  <c r="BG129" i="9"/>
  <c r="AY129" i="9"/>
  <c r="BD129" i="9" s="1"/>
  <c r="AX129" i="9"/>
  <c r="BC129" i="9" s="1"/>
  <c r="AW129" i="9"/>
  <c r="BB129" i="9" s="1"/>
  <c r="AV129" i="9"/>
  <c r="BA129" i="9" s="1"/>
  <c r="AU129" i="9"/>
  <c r="AZ129" i="9" s="1"/>
  <c r="AN129" i="9"/>
  <c r="DO128" i="9"/>
  <c r="DN128" i="9"/>
  <c r="DM128" i="9"/>
  <c r="DL128" i="9"/>
  <c r="DK128" i="9"/>
  <c r="DJ128" i="9"/>
  <c r="DI128" i="9"/>
  <c r="DD128" i="9"/>
  <c r="DC128" i="9"/>
  <c r="DB128" i="9"/>
  <c r="DA128" i="9"/>
  <c r="CZ128" i="9"/>
  <c r="CN128" i="9"/>
  <c r="CO128" i="9" s="1"/>
  <c r="CM128" i="9"/>
  <c r="CF128" i="9"/>
  <c r="CG128" i="9" s="1"/>
  <c r="CE128" i="9"/>
  <c r="BX128" i="9"/>
  <c r="BY128" i="9" s="1"/>
  <c r="BW128" i="9"/>
  <c r="BP128" i="9"/>
  <c r="BQ128" i="9" s="1"/>
  <c r="BO128" i="9"/>
  <c r="BH128" i="9"/>
  <c r="BI128" i="9" s="1"/>
  <c r="BG128" i="9"/>
  <c r="AY128" i="9"/>
  <c r="BD128" i="9" s="1"/>
  <c r="AX128" i="9"/>
  <c r="BC128" i="9" s="1"/>
  <c r="AW128" i="9"/>
  <c r="BB128" i="9" s="1"/>
  <c r="AV128" i="9"/>
  <c r="BA128" i="9" s="1"/>
  <c r="AU128" i="9"/>
  <c r="AZ128" i="9" s="1"/>
  <c r="AN128" i="9"/>
  <c r="DO127" i="9"/>
  <c r="DN127" i="9"/>
  <c r="DM127" i="9"/>
  <c r="DL127" i="9"/>
  <c r="DK127" i="9"/>
  <c r="DJ127" i="9"/>
  <c r="DI127" i="9"/>
  <c r="DD127" i="9"/>
  <c r="DC127" i="9"/>
  <c r="DB127" i="9"/>
  <c r="DA127" i="9"/>
  <c r="CZ127" i="9"/>
  <c r="CN127" i="9"/>
  <c r="CO127" i="9" s="1"/>
  <c r="CM127" i="9"/>
  <c r="CF127" i="9"/>
  <c r="CG127" i="9" s="1"/>
  <c r="CE127" i="9"/>
  <c r="BX127" i="9"/>
  <c r="BY127" i="9" s="1"/>
  <c r="BW127" i="9"/>
  <c r="BP127" i="9"/>
  <c r="BQ127" i="9" s="1"/>
  <c r="BO127" i="9"/>
  <c r="BH127" i="9"/>
  <c r="BI127" i="9" s="1"/>
  <c r="BG127" i="9"/>
  <c r="AY127" i="9"/>
  <c r="BD127" i="9" s="1"/>
  <c r="AX127" i="9"/>
  <c r="BC127" i="9" s="1"/>
  <c r="AW127" i="9"/>
  <c r="BB127" i="9" s="1"/>
  <c r="AV127" i="9"/>
  <c r="BA127" i="9" s="1"/>
  <c r="AU127" i="9"/>
  <c r="AZ127" i="9" s="1"/>
  <c r="AN127" i="9"/>
  <c r="DO126" i="9"/>
  <c r="DN126" i="9"/>
  <c r="DM126" i="9"/>
  <c r="DL126" i="9"/>
  <c r="DK126" i="9"/>
  <c r="DJ126" i="9"/>
  <c r="DI126" i="9"/>
  <c r="DD126" i="9"/>
  <c r="DC126" i="9"/>
  <c r="DB126" i="9"/>
  <c r="DA126" i="9"/>
  <c r="CZ126" i="9"/>
  <c r="CN126" i="9"/>
  <c r="CO126" i="9" s="1"/>
  <c r="CM126" i="9"/>
  <c r="CF126" i="9"/>
  <c r="CG126" i="9" s="1"/>
  <c r="CE126" i="9"/>
  <c r="BX126" i="9"/>
  <c r="BY126" i="9" s="1"/>
  <c r="BW126" i="9"/>
  <c r="BP126" i="9"/>
  <c r="BQ126" i="9" s="1"/>
  <c r="BO126" i="9"/>
  <c r="BH126" i="9"/>
  <c r="BI126" i="9" s="1"/>
  <c r="BG126" i="9"/>
  <c r="AY126" i="9"/>
  <c r="BD126" i="9" s="1"/>
  <c r="AX126" i="9"/>
  <c r="BC126" i="9" s="1"/>
  <c r="AW126" i="9"/>
  <c r="BB126" i="9" s="1"/>
  <c r="AV126" i="9"/>
  <c r="BA126" i="9" s="1"/>
  <c r="AU126" i="9"/>
  <c r="AZ126" i="9" s="1"/>
  <c r="AN126" i="9"/>
  <c r="DO125" i="9"/>
  <c r="DN125" i="9"/>
  <c r="DM125" i="9"/>
  <c r="DL125" i="9"/>
  <c r="DK125" i="9"/>
  <c r="DJ125" i="9"/>
  <c r="DI125" i="9"/>
  <c r="DD125" i="9"/>
  <c r="DC125" i="9"/>
  <c r="DB125" i="9"/>
  <c r="DA125" i="9"/>
  <c r="CZ125" i="9"/>
  <c r="CN125" i="9"/>
  <c r="CO125" i="9" s="1"/>
  <c r="CR125" i="9" s="1"/>
  <c r="CM125" i="9"/>
  <c r="CF125" i="9"/>
  <c r="CG125" i="9" s="1"/>
  <c r="CJ125" i="9" s="1"/>
  <c r="CE125" i="9"/>
  <c r="BX125" i="9"/>
  <c r="BY125" i="9" s="1"/>
  <c r="CB125" i="9" s="1"/>
  <c r="BW125" i="9"/>
  <c r="BP125" i="9"/>
  <c r="BQ125" i="9" s="1"/>
  <c r="BT125" i="9" s="1"/>
  <c r="BO125" i="9"/>
  <c r="BH125" i="9"/>
  <c r="BI125" i="9" s="1"/>
  <c r="BL125" i="9" s="1"/>
  <c r="BG125" i="9"/>
  <c r="AY125" i="9"/>
  <c r="BD125" i="9" s="1"/>
  <c r="AX125" i="9"/>
  <c r="BC125" i="9" s="1"/>
  <c r="AW125" i="9"/>
  <c r="BB125" i="9" s="1"/>
  <c r="AV125" i="9"/>
  <c r="BA125" i="9" s="1"/>
  <c r="AU125" i="9"/>
  <c r="AZ125" i="9" s="1"/>
  <c r="AN125" i="9"/>
  <c r="DO124" i="9"/>
  <c r="DN124" i="9"/>
  <c r="DM124" i="9"/>
  <c r="DL124" i="9"/>
  <c r="DK124" i="9"/>
  <c r="DJ124" i="9"/>
  <c r="DI124" i="9"/>
  <c r="DD124" i="9"/>
  <c r="DC124" i="9"/>
  <c r="DB124" i="9"/>
  <c r="DA124" i="9"/>
  <c r="CZ124" i="9"/>
  <c r="CN124" i="9"/>
  <c r="CO124" i="9" s="1"/>
  <c r="CM124" i="9"/>
  <c r="CF124" i="9"/>
  <c r="CG124" i="9" s="1"/>
  <c r="CE124" i="9"/>
  <c r="BX124" i="9"/>
  <c r="BY124" i="9" s="1"/>
  <c r="BW124" i="9"/>
  <c r="BP124" i="9"/>
  <c r="BQ124" i="9" s="1"/>
  <c r="BO124" i="9"/>
  <c r="BH124" i="9"/>
  <c r="BI124" i="9" s="1"/>
  <c r="BG124" i="9"/>
  <c r="AY124" i="9"/>
  <c r="BD124" i="9" s="1"/>
  <c r="AX124" i="9"/>
  <c r="BC124" i="9" s="1"/>
  <c r="AW124" i="9"/>
  <c r="BB124" i="9" s="1"/>
  <c r="AV124" i="9"/>
  <c r="BA124" i="9" s="1"/>
  <c r="AU124" i="9"/>
  <c r="AZ124" i="9" s="1"/>
  <c r="AN124" i="9"/>
  <c r="DO123" i="9"/>
  <c r="DN123" i="9"/>
  <c r="DM123" i="9"/>
  <c r="DL123" i="9"/>
  <c r="DK123" i="9"/>
  <c r="DJ123" i="9"/>
  <c r="DI123" i="9"/>
  <c r="DD123" i="9"/>
  <c r="DC123" i="9"/>
  <c r="DB123" i="9"/>
  <c r="DA123" i="9"/>
  <c r="CZ123" i="9"/>
  <c r="CN123" i="9"/>
  <c r="CO123" i="9" s="1"/>
  <c r="CM123" i="9"/>
  <c r="CF123" i="9"/>
  <c r="CG123" i="9" s="1"/>
  <c r="CE123" i="9"/>
  <c r="BX123" i="9"/>
  <c r="BY123" i="9" s="1"/>
  <c r="BW123" i="9"/>
  <c r="BP123" i="9"/>
  <c r="BQ123" i="9" s="1"/>
  <c r="BO123" i="9"/>
  <c r="BH123" i="9"/>
  <c r="BI123" i="9" s="1"/>
  <c r="BG123" i="9"/>
  <c r="AY123" i="9"/>
  <c r="BD123" i="9" s="1"/>
  <c r="AX123" i="9"/>
  <c r="BC123" i="9" s="1"/>
  <c r="AW123" i="9"/>
  <c r="BB123" i="9" s="1"/>
  <c r="AV123" i="9"/>
  <c r="BA123" i="9" s="1"/>
  <c r="AU123" i="9"/>
  <c r="AZ123" i="9" s="1"/>
  <c r="AN123" i="9"/>
  <c r="DO122" i="9"/>
  <c r="DN122" i="9"/>
  <c r="DM122" i="9"/>
  <c r="DL122" i="9"/>
  <c r="DK122" i="9"/>
  <c r="DJ122" i="9"/>
  <c r="DI122" i="9"/>
  <c r="DD122" i="9"/>
  <c r="DC122" i="9"/>
  <c r="DB122" i="9"/>
  <c r="DA122" i="9"/>
  <c r="CZ122" i="9"/>
  <c r="CN122" i="9"/>
  <c r="CO122" i="9" s="1"/>
  <c r="CM122" i="9"/>
  <c r="CF122" i="9"/>
  <c r="CG122" i="9" s="1"/>
  <c r="CE122" i="9"/>
  <c r="BX122" i="9"/>
  <c r="BY122" i="9" s="1"/>
  <c r="BW122" i="9"/>
  <c r="BP122" i="9"/>
  <c r="BQ122" i="9" s="1"/>
  <c r="BO122" i="9"/>
  <c r="BH122" i="9"/>
  <c r="BI122" i="9" s="1"/>
  <c r="BG122" i="9"/>
  <c r="AY122" i="9"/>
  <c r="BD122" i="9" s="1"/>
  <c r="AX122" i="9"/>
  <c r="BC122" i="9" s="1"/>
  <c r="AW122" i="9"/>
  <c r="BB122" i="9" s="1"/>
  <c r="AV122" i="9"/>
  <c r="BA122" i="9" s="1"/>
  <c r="AU122" i="9"/>
  <c r="AZ122" i="9" s="1"/>
  <c r="AN122" i="9"/>
  <c r="DO121" i="9"/>
  <c r="DN121" i="9"/>
  <c r="DM121" i="9"/>
  <c r="DL121" i="9"/>
  <c r="DK121" i="9"/>
  <c r="DJ121" i="9"/>
  <c r="DI121" i="9"/>
  <c r="DD121" i="9"/>
  <c r="DC121" i="9"/>
  <c r="DB121" i="9"/>
  <c r="DA121" i="9"/>
  <c r="CZ121" i="9"/>
  <c r="CN121" i="9"/>
  <c r="CO121" i="9" s="1"/>
  <c r="CM121" i="9"/>
  <c r="CF121" i="9"/>
  <c r="CG121" i="9" s="1"/>
  <c r="CE121" i="9"/>
  <c r="BX121" i="9"/>
  <c r="BY121" i="9" s="1"/>
  <c r="BW121" i="9"/>
  <c r="BP121" i="9"/>
  <c r="BQ121" i="9" s="1"/>
  <c r="BO121" i="9"/>
  <c r="BH121" i="9"/>
  <c r="BI121" i="9" s="1"/>
  <c r="BG121" i="9"/>
  <c r="AY121" i="9"/>
  <c r="BD121" i="9" s="1"/>
  <c r="AX121" i="9"/>
  <c r="BC121" i="9" s="1"/>
  <c r="AW121" i="9"/>
  <c r="BB121" i="9" s="1"/>
  <c r="AV121" i="9"/>
  <c r="BA121" i="9" s="1"/>
  <c r="AU121" i="9"/>
  <c r="AZ121" i="9" s="1"/>
  <c r="AN121" i="9"/>
  <c r="DO120" i="9"/>
  <c r="DN120" i="9"/>
  <c r="DM120" i="9"/>
  <c r="DL120" i="9"/>
  <c r="DK120" i="9"/>
  <c r="DJ120" i="9"/>
  <c r="DI120" i="9"/>
  <c r="DD120" i="9"/>
  <c r="DC120" i="9"/>
  <c r="DB120" i="9"/>
  <c r="DA120" i="9"/>
  <c r="CZ120" i="9"/>
  <c r="CN120" i="9"/>
  <c r="CO120" i="9" s="1"/>
  <c r="CM120" i="9"/>
  <c r="CF120" i="9"/>
  <c r="CG120" i="9" s="1"/>
  <c r="CE120" i="9"/>
  <c r="BX120" i="9"/>
  <c r="BY120" i="9" s="1"/>
  <c r="BW120" i="9"/>
  <c r="BP120" i="9"/>
  <c r="BQ120" i="9" s="1"/>
  <c r="BO120" i="9"/>
  <c r="BH120" i="9"/>
  <c r="BI120" i="9" s="1"/>
  <c r="BG120" i="9"/>
  <c r="AY120" i="9"/>
  <c r="BD120" i="9" s="1"/>
  <c r="AX120" i="9"/>
  <c r="BC120" i="9" s="1"/>
  <c r="AW120" i="9"/>
  <c r="BB120" i="9" s="1"/>
  <c r="AV120" i="9"/>
  <c r="BA120" i="9" s="1"/>
  <c r="AU120" i="9"/>
  <c r="AZ120" i="9" s="1"/>
  <c r="AN120" i="9"/>
  <c r="DO119" i="9"/>
  <c r="DN119" i="9"/>
  <c r="DM119" i="9"/>
  <c r="DL119" i="9"/>
  <c r="DK119" i="9"/>
  <c r="DJ119" i="9"/>
  <c r="DI119" i="9"/>
  <c r="DD119" i="9"/>
  <c r="DC119" i="9"/>
  <c r="DB119" i="9"/>
  <c r="DA119" i="9"/>
  <c r="CZ119" i="9"/>
  <c r="CN119" i="9"/>
  <c r="CO119" i="9" s="1"/>
  <c r="CR119" i="9" s="1"/>
  <c r="CM119" i="9"/>
  <c r="CF119" i="9"/>
  <c r="CG119" i="9" s="1"/>
  <c r="CJ119" i="9" s="1"/>
  <c r="CE119" i="9"/>
  <c r="BX119" i="9"/>
  <c r="BY119" i="9" s="1"/>
  <c r="CB119" i="9" s="1"/>
  <c r="BW119" i="9"/>
  <c r="BP119" i="9"/>
  <c r="BQ119" i="9" s="1"/>
  <c r="BT119" i="9" s="1"/>
  <c r="BO119" i="9"/>
  <c r="BH119" i="9"/>
  <c r="BI119" i="9" s="1"/>
  <c r="BL119" i="9" s="1"/>
  <c r="BG119" i="9"/>
  <c r="AY119" i="9"/>
  <c r="BD119" i="9" s="1"/>
  <c r="AX119" i="9"/>
  <c r="BC119" i="9" s="1"/>
  <c r="AW119" i="9"/>
  <c r="BB119" i="9" s="1"/>
  <c r="AV119" i="9"/>
  <c r="BA119" i="9" s="1"/>
  <c r="AU119" i="9"/>
  <c r="AZ119" i="9" s="1"/>
  <c r="AN119" i="9"/>
  <c r="DO118" i="9"/>
  <c r="DN118" i="9"/>
  <c r="DM118" i="9"/>
  <c r="DL118" i="9"/>
  <c r="DK118" i="9"/>
  <c r="DJ118" i="9"/>
  <c r="DI118" i="9"/>
  <c r="DD118" i="9"/>
  <c r="DC118" i="9"/>
  <c r="DB118" i="9"/>
  <c r="DA118" i="9"/>
  <c r="CZ118" i="9"/>
  <c r="CN118" i="9"/>
  <c r="CO118" i="9" s="1"/>
  <c r="CM118" i="9"/>
  <c r="CF118" i="9"/>
  <c r="CG118" i="9" s="1"/>
  <c r="CE118" i="9"/>
  <c r="BX118" i="9"/>
  <c r="BY118" i="9" s="1"/>
  <c r="BW118" i="9"/>
  <c r="BP118" i="9"/>
  <c r="BQ118" i="9" s="1"/>
  <c r="BO118" i="9"/>
  <c r="BH118" i="9"/>
  <c r="BI118" i="9" s="1"/>
  <c r="BG118" i="9"/>
  <c r="AY118" i="9"/>
  <c r="BD118" i="9" s="1"/>
  <c r="AX118" i="9"/>
  <c r="BC118" i="9" s="1"/>
  <c r="AW118" i="9"/>
  <c r="BB118" i="9" s="1"/>
  <c r="AV118" i="9"/>
  <c r="BA118" i="9" s="1"/>
  <c r="AU118" i="9"/>
  <c r="AZ118" i="9" s="1"/>
  <c r="AN118" i="9"/>
  <c r="DO117" i="9"/>
  <c r="DN117" i="9"/>
  <c r="DM117" i="9"/>
  <c r="DL117" i="9"/>
  <c r="DK117" i="9"/>
  <c r="DJ117" i="9"/>
  <c r="DI117" i="9"/>
  <c r="DD117" i="9"/>
  <c r="DC117" i="9"/>
  <c r="DB117" i="9"/>
  <c r="DA117" i="9"/>
  <c r="CZ117" i="9"/>
  <c r="CN117" i="9"/>
  <c r="CO117" i="9" s="1"/>
  <c r="CM117" i="9"/>
  <c r="CF117" i="9"/>
  <c r="CG117" i="9" s="1"/>
  <c r="CE117" i="9"/>
  <c r="BX117" i="9"/>
  <c r="BY117" i="9" s="1"/>
  <c r="BW117" i="9"/>
  <c r="BP117" i="9"/>
  <c r="BQ117" i="9" s="1"/>
  <c r="BT117" i="9" s="1"/>
  <c r="BO117" i="9"/>
  <c r="BH117" i="9"/>
  <c r="BI117" i="9" s="1"/>
  <c r="BL117" i="9" s="1"/>
  <c r="BG117" i="9"/>
  <c r="AY117" i="9"/>
  <c r="BD117" i="9" s="1"/>
  <c r="AX117" i="9"/>
  <c r="BC117" i="9" s="1"/>
  <c r="AW117" i="9"/>
  <c r="BB117" i="9" s="1"/>
  <c r="AV117" i="9"/>
  <c r="BA117" i="9" s="1"/>
  <c r="AU117" i="9"/>
  <c r="AZ117" i="9" s="1"/>
  <c r="AN117" i="9"/>
  <c r="DO116" i="9"/>
  <c r="DN116" i="9"/>
  <c r="DM116" i="9"/>
  <c r="DL116" i="9"/>
  <c r="DK116" i="9"/>
  <c r="DJ116" i="9"/>
  <c r="DI116" i="9"/>
  <c r="DD116" i="9"/>
  <c r="DC116" i="9"/>
  <c r="DB116" i="9"/>
  <c r="DA116" i="9"/>
  <c r="CZ116" i="9"/>
  <c r="CN116" i="9"/>
  <c r="CO116" i="9" s="1"/>
  <c r="CM116" i="9"/>
  <c r="CF116" i="9"/>
  <c r="CG116" i="9" s="1"/>
  <c r="CE116" i="9"/>
  <c r="BX116" i="9"/>
  <c r="BY116" i="9" s="1"/>
  <c r="BW116" i="9"/>
  <c r="BP116" i="9"/>
  <c r="BQ116" i="9" s="1"/>
  <c r="BO116" i="9"/>
  <c r="BH116" i="9"/>
  <c r="BI116" i="9" s="1"/>
  <c r="BG116" i="9"/>
  <c r="AY116" i="9"/>
  <c r="BD116" i="9" s="1"/>
  <c r="AX116" i="9"/>
  <c r="BC116" i="9" s="1"/>
  <c r="AW116" i="9"/>
  <c r="BB116" i="9" s="1"/>
  <c r="AV116" i="9"/>
  <c r="BA116" i="9" s="1"/>
  <c r="AU116" i="9"/>
  <c r="AZ116" i="9" s="1"/>
  <c r="AN116" i="9"/>
  <c r="DO115" i="9"/>
  <c r="DN115" i="9"/>
  <c r="DM115" i="9"/>
  <c r="DL115" i="9"/>
  <c r="DK115" i="9"/>
  <c r="DJ115" i="9"/>
  <c r="DI115" i="9"/>
  <c r="DD115" i="9"/>
  <c r="DC115" i="9"/>
  <c r="DB115" i="9"/>
  <c r="DA115" i="9"/>
  <c r="CZ115" i="9"/>
  <c r="CN115" i="9"/>
  <c r="CO115" i="9" s="1"/>
  <c r="CM115" i="9"/>
  <c r="CF115" i="9"/>
  <c r="CG115" i="9" s="1"/>
  <c r="CE115" i="9"/>
  <c r="BX115" i="9"/>
  <c r="BY115" i="9" s="1"/>
  <c r="BW115" i="9"/>
  <c r="BP115" i="9"/>
  <c r="BQ115" i="9" s="1"/>
  <c r="BO115" i="9"/>
  <c r="BH115" i="9"/>
  <c r="BI115" i="9" s="1"/>
  <c r="BG115" i="9"/>
  <c r="AY115" i="9"/>
  <c r="BD115" i="9" s="1"/>
  <c r="AX115" i="9"/>
  <c r="BC115" i="9" s="1"/>
  <c r="AW115" i="9"/>
  <c r="BB115" i="9" s="1"/>
  <c r="AV115" i="9"/>
  <c r="BA115" i="9" s="1"/>
  <c r="AU115" i="9"/>
  <c r="AZ115" i="9" s="1"/>
  <c r="AN115" i="9"/>
  <c r="DO114" i="9"/>
  <c r="DN114" i="9"/>
  <c r="DM114" i="9"/>
  <c r="DL114" i="9"/>
  <c r="DK114" i="9"/>
  <c r="DJ114" i="9"/>
  <c r="DI114" i="9"/>
  <c r="DD114" i="9"/>
  <c r="DC114" i="9"/>
  <c r="DB114" i="9"/>
  <c r="DA114" i="9"/>
  <c r="CZ114" i="9"/>
  <c r="CN114" i="9"/>
  <c r="CO114" i="9" s="1"/>
  <c r="CM114" i="9"/>
  <c r="CF114" i="9"/>
  <c r="CG114" i="9" s="1"/>
  <c r="CE114" i="9"/>
  <c r="BX114" i="9"/>
  <c r="BY114" i="9" s="1"/>
  <c r="BW114" i="9"/>
  <c r="BP114" i="9"/>
  <c r="BQ114" i="9" s="1"/>
  <c r="BO114" i="9"/>
  <c r="BH114" i="9"/>
  <c r="BI114" i="9" s="1"/>
  <c r="BG114" i="9"/>
  <c r="AY114" i="9"/>
  <c r="BD114" i="9" s="1"/>
  <c r="AX114" i="9"/>
  <c r="BC114" i="9" s="1"/>
  <c r="AW114" i="9"/>
  <c r="BB114" i="9" s="1"/>
  <c r="AV114" i="9"/>
  <c r="BA114" i="9" s="1"/>
  <c r="AU114" i="9"/>
  <c r="AZ114" i="9" s="1"/>
  <c r="AN114" i="9"/>
  <c r="DO113" i="9"/>
  <c r="DN113" i="9"/>
  <c r="DM113" i="9"/>
  <c r="DL113" i="9"/>
  <c r="DK113" i="9"/>
  <c r="DJ113" i="9"/>
  <c r="DI113" i="9"/>
  <c r="DD113" i="9"/>
  <c r="DC113" i="9"/>
  <c r="DB113" i="9"/>
  <c r="DA113" i="9"/>
  <c r="CZ113" i="9"/>
  <c r="CN113" i="9"/>
  <c r="CO113" i="9" s="1"/>
  <c r="CM113" i="9"/>
  <c r="CF113" i="9"/>
  <c r="CG113" i="9" s="1"/>
  <c r="CE113" i="9"/>
  <c r="BX113" i="9"/>
  <c r="BY113" i="9" s="1"/>
  <c r="BW113" i="9"/>
  <c r="BP113" i="9"/>
  <c r="BQ113" i="9" s="1"/>
  <c r="BO113" i="9"/>
  <c r="BH113" i="9"/>
  <c r="BI113" i="9" s="1"/>
  <c r="BG113" i="9"/>
  <c r="AY113" i="9"/>
  <c r="BD113" i="9" s="1"/>
  <c r="AX113" i="9"/>
  <c r="BC113" i="9" s="1"/>
  <c r="AW113" i="9"/>
  <c r="BB113" i="9" s="1"/>
  <c r="AV113" i="9"/>
  <c r="BA113" i="9" s="1"/>
  <c r="AU113" i="9"/>
  <c r="AZ113" i="9" s="1"/>
  <c r="AN113" i="9"/>
  <c r="DO112" i="9"/>
  <c r="DN112" i="9"/>
  <c r="DM112" i="9"/>
  <c r="DL112" i="9"/>
  <c r="DK112" i="9"/>
  <c r="DJ112" i="9"/>
  <c r="DI112" i="9"/>
  <c r="DD112" i="9"/>
  <c r="DC112" i="9"/>
  <c r="DB112" i="9"/>
  <c r="DA112" i="9"/>
  <c r="CZ112" i="9"/>
  <c r="CN112" i="9"/>
  <c r="CO112" i="9" s="1"/>
  <c r="CM112" i="9"/>
  <c r="CF112" i="9"/>
  <c r="CG112" i="9" s="1"/>
  <c r="CE112" i="9"/>
  <c r="BX112" i="9"/>
  <c r="BY112" i="9" s="1"/>
  <c r="BW112" i="9"/>
  <c r="BP112" i="9"/>
  <c r="BQ112" i="9" s="1"/>
  <c r="BO112" i="9"/>
  <c r="BH112" i="9"/>
  <c r="BI112" i="9" s="1"/>
  <c r="BG112" i="9"/>
  <c r="AY112" i="9"/>
  <c r="BD112" i="9" s="1"/>
  <c r="AX112" i="9"/>
  <c r="BC112" i="9" s="1"/>
  <c r="AW112" i="9"/>
  <c r="BB112" i="9" s="1"/>
  <c r="AV112" i="9"/>
  <c r="BA112" i="9" s="1"/>
  <c r="AU112" i="9"/>
  <c r="AZ112" i="9" s="1"/>
  <c r="AN112" i="9"/>
  <c r="DO111" i="9"/>
  <c r="DN111" i="9"/>
  <c r="DM111" i="9"/>
  <c r="DL111" i="9"/>
  <c r="DK111" i="9"/>
  <c r="DJ111" i="9"/>
  <c r="DI111" i="9"/>
  <c r="DD111" i="9"/>
  <c r="DC111" i="9"/>
  <c r="DB111" i="9"/>
  <c r="DA111" i="9"/>
  <c r="CZ111" i="9"/>
  <c r="CN111" i="9"/>
  <c r="CO111" i="9" s="1"/>
  <c r="CM111" i="9"/>
  <c r="CF111" i="9"/>
  <c r="CG111" i="9" s="1"/>
  <c r="CE111" i="9"/>
  <c r="BX111" i="9"/>
  <c r="BY111" i="9" s="1"/>
  <c r="BW111" i="9"/>
  <c r="BP111" i="9"/>
  <c r="BQ111" i="9" s="1"/>
  <c r="BO111" i="9"/>
  <c r="BH111" i="9"/>
  <c r="BI111" i="9" s="1"/>
  <c r="BG111" i="9"/>
  <c r="AY111" i="9"/>
  <c r="BD111" i="9" s="1"/>
  <c r="AX111" i="9"/>
  <c r="BC111" i="9" s="1"/>
  <c r="AW111" i="9"/>
  <c r="BB111" i="9" s="1"/>
  <c r="AV111" i="9"/>
  <c r="BA111" i="9" s="1"/>
  <c r="AU111" i="9"/>
  <c r="AZ111" i="9" s="1"/>
  <c r="AN111" i="9"/>
  <c r="DO110" i="9"/>
  <c r="DN110" i="9"/>
  <c r="DM110" i="9"/>
  <c r="DL110" i="9"/>
  <c r="DK110" i="9"/>
  <c r="DJ110" i="9"/>
  <c r="DI110" i="9"/>
  <c r="DD110" i="9"/>
  <c r="DC110" i="9"/>
  <c r="DB110" i="9"/>
  <c r="DA110" i="9"/>
  <c r="CZ110" i="9"/>
  <c r="CN110" i="9"/>
  <c r="CO110" i="9" s="1"/>
  <c r="CM110" i="9"/>
  <c r="CF110" i="9"/>
  <c r="CG110" i="9" s="1"/>
  <c r="CE110" i="9"/>
  <c r="BX110" i="9"/>
  <c r="BY110" i="9" s="1"/>
  <c r="BW110" i="9"/>
  <c r="BP110" i="9"/>
  <c r="BQ110" i="9" s="1"/>
  <c r="BO110" i="9"/>
  <c r="BH110" i="9"/>
  <c r="BI110" i="9" s="1"/>
  <c r="BG110" i="9"/>
  <c r="AY110" i="9"/>
  <c r="BD110" i="9" s="1"/>
  <c r="AX110" i="9"/>
  <c r="BC110" i="9" s="1"/>
  <c r="AW110" i="9"/>
  <c r="BB110" i="9" s="1"/>
  <c r="AV110" i="9"/>
  <c r="BA110" i="9" s="1"/>
  <c r="AU110" i="9"/>
  <c r="AZ110" i="9" s="1"/>
  <c r="AN110" i="9"/>
  <c r="DO109" i="9"/>
  <c r="DN109" i="9"/>
  <c r="DM109" i="9"/>
  <c r="DL109" i="9"/>
  <c r="DK109" i="9"/>
  <c r="DJ109" i="9"/>
  <c r="DI109" i="9"/>
  <c r="DD109" i="9"/>
  <c r="DC109" i="9"/>
  <c r="DB109" i="9"/>
  <c r="DA109" i="9"/>
  <c r="CZ109" i="9"/>
  <c r="CN109" i="9"/>
  <c r="CO109" i="9" s="1"/>
  <c r="CM109" i="9"/>
  <c r="CF109" i="9"/>
  <c r="CG109" i="9" s="1"/>
  <c r="CE109" i="9"/>
  <c r="BX109" i="9"/>
  <c r="BY109" i="9" s="1"/>
  <c r="BW109" i="9"/>
  <c r="BP109" i="9"/>
  <c r="BQ109" i="9" s="1"/>
  <c r="BO109" i="9"/>
  <c r="BH109" i="9"/>
  <c r="BI109" i="9" s="1"/>
  <c r="BG109" i="9"/>
  <c r="AY109" i="9"/>
  <c r="BD109" i="9" s="1"/>
  <c r="AX109" i="9"/>
  <c r="BC109" i="9" s="1"/>
  <c r="AW109" i="9"/>
  <c r="BB109" i="9" s="1"/>
  <c r="AV109" i="9"/>
  <c r="BA109" i="9" s="1"/>
  <c r="AU109" i="9"/>
  <c r="AZ109" i="9" s="1"/>
  <c r="AN109" i="9"/>
  <c r="DO108" i="9"/>
  <c r="DN108" i="9"/>
  <c r="DM108" i="9"/>
  <c r="DL108" i="9"/>
  <c r="DK108" i="9"/>
  <c r="DJ108" i="9"/>
  <c r="DI108" i="9"/>
  <c r="DD108" i="9"/>
  <c r="DC108" i="9"/>
  <c r="DB108" i="9"/>
  <c r="DA108" i="9"/>
  <c r="CZ108" i="9"/>
  <c r="CN108" i="9"/>
  <c r="CO108" i="9" s="1"/>
  <c r="CM108" i="9"/>
  <c r="CF108" i="9"/>
  <c r="CG108" i="9" s="1"/>
  <c r="CE108" i="9"/>
  <c r="BX108" i="9"/>
  <c r="BY108" i="9" s="1"/>
  <c r="BW108" i="9"/>
  <c r="BP108" i="9"/>
  <c r="BQ108" i="9" s="1"/>
  <c r="BO108" i="9"/>
  <c r="BH108" i="9"/>
  <c r="BI108" i="9" s="1"/>
  <c r="BG108" i="9"/>
  <c r="AY108" i="9"/>
  <c r="BD108" i="9" s="1"/>
  <c r="AX108" i="9"/>
  <c r="BC108" i="9" s="1"/>
  <c r="AW108" i="9"/>
  <c r="BB108" i="9" s="1"/>
  <c r="AV108" i="9"/>
  <c r="BA108" i="9" s="1"/>
  <c r="AU108" i="9"/>
  <c r="AZ108" i="9" s="1"/>
  <c r="AN108" i="9"/>
  <c r="DO107" i="9"/>
  <c r="DN107" i="9"/>
  <c r="DM107" i="9"/>
  <c r="DL107" i="9"/>
  <c r="DK107" i="9"/>
  <c r="DJ107" i="9"/>
  <c r="DI107" i="9"/>
  <c r="DD107" i="9"/>
  <c r="DC107" i="9"/>
  <c r="DB107" i="9"/>
  <c r="DA107" i="9"/>
  <c r="CZ107" i="9"/>
  <c r="CN107" i="9"/>
  <c r="CO107" i="9" s="1"/>
  <c r="CM107" i="9"/>
  <c r="CF107" i="9"/>
  <c r="CG107" i="9" s="1"/>
  <c r="CE107" i="9"/>
  <c r="BX107" i="9"/>
  <c r="BY107" i="9" s="1"/>
  <c r="BW107" i="9"/>
  <c r="BP107" i="9"/>
  <c r="BQ107" i="9" s="1"/>
  <c r="BO107" i="9"/>
  <c r="BH107" i="9"/>
  <c r="BI107" i="9" s="1"/>
  <c r="BG107" i="9"/>
  <c r="AY107" i="9"/>
  <c r="BD107" i="9" s="1"/>
  <c r="AX107" i="9"/>
  <c r="BC107" i="9" s="1"/>
  <c r="AW107" i="9"/>
  <c r="BB107" i="9" s="1"/>
  <c r="AV107" i="9"/>
  <c r="BA107" i="9" s="1"/>
  <c r="AU107" i="9"/>
  <c r="AZ107" i="9" s="1"/>
  <c r="AN107" i="9"/>
  <c r="DO106" i="9"/>
  <c r="DN106" i="9"/>
  <c r="DM106" i="9"/>
  <c r="DL106" i="9"/>
  <c r="DK106" i="9"/>
  <c r="DJ106" i="9"/>
  <c r="DI106" i="9"/>
  <c r="DD106" i="9"/>
  <c r="DC106" i="9"/>
  <c r="DB106" i="9"/>
  <c r="DA106" i="9"/>
  <c r="CZ106" i="9"/>
  <c r="CN106" i="9"/>
  <c r="CO106" i="9" s="1"/>
  <c r="CM106" i="9"/>
  <c r="CF106" i="9"/>
  <c r="CG106" i="9" s="1"/>
  <c r="CE106" i="9"/>
  <c r="BX106" i="9"/>
  <c r="BY106" i="9" s="1"/>
  <c r="BW106" i="9"/>
  <c r="BP106" i="9"/>
  <c r="BQ106" i="9" s="1"/>
  <c r="BO106" i="9"/>
  <c r="BH106" i="9"/>
  <c r="BI106" i="9" s="1"/>
  <c r="BG106" i="9"/>
  <c r="AY106" i="9"/>
  <c r="BD106" i="9" s="1"/>
  <c r="AX106" i="9"/>
  <c r="BC106" i="9" s="1"/>
  <c r="AW106" i="9"/>
  <c r="BB106" i="9" s="1"/>
  <c r="AV106" i="9"/>
  <c r="BA106" i="9" s="1"/>
  <c r="AU106" i="9"/>
  <c r="AZ106" i="9" s="1"/>
  <c r="AN106" i="9"/>
  <c r="DO105" i="9"/>
  <c r="DN105" i="9"/>
  <c r="DM105" i="9"/>
  <c r="DL105" i="9"/>
  <c r="DK105" i="9"/>
  <c r="DJ105" i="9"/>
  <c r="DI105" i="9"/>
  <c r="DD105" i="9"/>
  <c r="DC105" i="9"/>
  <c r="DB105" i="9"/>
  <c r="DA105" i="9"/>
  <c r="CZ105" i="9"/>
  <c r="CN105" i="9"/>
  <c r="CO105" i="9" s="1"/>
  <c r="CM105" i="9"/>
  <c r="CF105" i="9"/>
  <c r="CG105" i="9" s="1"/>
  <c r="CE105" i="9"/>
  <c r="BX105" i="9"/>
  <c r="BY105" i="9" s="1"/>
  <c r="BW105" i="9"/>
  <c r="BP105" i="9"/>
  <c r="BQ105" i="9" s="1"/>
  <c r="BO105" i="9"/>
  <c r="BH105" i="9"/>
  <c r="BI105" i="9" s="1"/>
  <c r="BG105" i="9"/>
  <c r="AY105" i="9"/>
  <c r="BD105" i="9" s="1"/>
  <c r="AX105" i="9"/>
  <c r="BC105" i="9" s="1"/>
  <c r="AW105" i="9"/>
  <c r="BB105" i="9" s="1"/>
  <c r="AV105" i="9"/>
  <c r="BA105" i="9" s="1"/>
  <c r="AU105" i="9"/>
  <c r="AZ105" i="9" s="1"/>
  <c r="AN105" i="9"/>
  <c r="DO104" i="9"/>
  <c r="DN104" i="9"/>
  <c r="DM104" i="9"/>
  <c r="DL104" i="9"/>
  <c r="DK104" i="9"/>
  <c r="DJ104" i="9"/>
  <c r="DI104" i="9"/>
  <c r="DD104" i="9"/>
  <c r="DC104" i="9"/>
  <c r="DB104" i="9"/>
  <c r="DA104" i="9"/>
  <c r="CZ104" i="9"/>
  <c r="CN104" i="9"/>
  <c r="CO104" i="9" s="1"/>
  <c r="CM104" i="9"/>
  <c r="CF104" i="9"/>
  <c r="CG104" i="9" s="1"/>
  <c r="CE104" i="9"/>
  <c r="BX104" i="9"/>
  <c r="BY104" i="9" s="1"/>
  <c r="BW104" i="9"/>
  <c r="BP104" i="9"/>
  <c r="BQ104" i="9" s="1"/>
  <c r="BO104" i="9"/>
  <c r="BH104" i="9"/>
  <c r="BI104" i="9" s="1"/>
  <c r="BG104" i="9"/>
  <c r="AY104" i="9"/>
  <c r="BD104" i="9" s="1"/>
  <c r="AX104" i="9"/>
  <c r="BC104" i="9" s="1"/>
  <c r="AW104" i="9"/>
  <c r="BB104" i="9" s="1"/>
  <c r="AV104" i="9"/>
  <c r="BA104" i="9" s="1"/>
  <c r="AU104" i="9"/>
  <c r="AZ104" i="9" s="1"/>
  <c r="AN104" i="9"/>
  <c r="DO103" i="9"/>
  <c r="DN103" i="9"/>
  <c r="DM103" i="9"/>
  <c r="DL103" i="9"/>
  <c r="DK103" i="9"/>
  <c r="DJ103" i="9"/>
  <c r="DI103" i="9"/>
  <c r="DD103" i="9"/>
  <c r="DC103" i="9"/>
  <c r="DB103" i="9"/>
  <c r="DA103" i="9"/>
  <c r="CZ103" i="9"/>
  <c r="CN103" i="9"/>
  <c r="CO103" i="9" s="1"/>
  <c r="CM103" i="9"/>
  <c r="CF103" i="9"/>
  <c r="CG103" i="9" s="1"/>
  <c r="CE103" i="9"/>
  <c r="BX103" i="9"/>
  <c r="BY103" i="9" s="1"/>
  <c r="BW103" i="9"/>
  <c r="BP103" i="9"/>
  <c r="BQ103" i="9" s="1"/>
  <c r="BO103" i="9"/>
  <c r="BH103" i="9"/>
  <c r="BI103" i="9" s="1"/>
  <c r="BG103" i="9"/>
  <c r="AY103" i="9"/>
  <c r="BD103" i="9" s="1"/>
  <c r="AX103" i="9"/>
  <c r="BC103" i="9" s="1"/>
  <c r="AW103" i="9"/>
  <c r="BB103" i="9" s="1"/>
  <c r="AV103" i="9"/>
  <c r="BA103" i="9" s="1"/>
  <c r="AU103" i="9"/>
  <c r="AZ103" i="9" s="1"/>
  <c r="AN103" i="9"/>
  <c r="DO102" i="9"/>
  <c r="DN102" i="9"/>
  <c r="DM102" i="9"/>
  <c r="DL102" i="9"/>
  <c r="DK102" i="9"/>
  <c r="DJ102" i="9"/>
  <c r="DI102" i="9"/>
  <c r="DD102" i="9"/>
  <c r="DC102" i="9"/>
  <c r="DB102" i="9"/>
  <c r="DA102" i="9"/>
  <c r="CZ102" i="9"/>
  <c r="CN102" i="9"/>
  <c r="CO102" i="9" s="1"/>
  <c r="CM102" i="9"/>
  <c r="CF102" i="9"/>
  <c r="CG102" i="9" s="1"/>
  <c r="CE102" i="9"/>
  <c r="BX102" i="9"/>
  <c r="BY102" i="9" s="1"/>
  <c r="BW102" i="9"/>
  <c r="BP102" i="9"/>
  <c r="BQ102" i="9" s="1"/>
  <c r="BO102" i="9"/>
  <c r="BH102" i="9"/>
  <c r="BI102" i="9" s="1"/>
  <c r="BG102" i="9"/>
  <c r="AY102" i="9"/>
  <c r="BD102" i="9" s="1"/>
  <c r="AX102" i="9"/>
  <c r="BC102" i="9" s="1"/>
  <c r="AW102" i="9"/>
  <c r="BB102" i="9" s="1"/>
  <c r="AV102" i="9"/>
  <c r="BA102" i="9" s="1"/>
  <c r="AU102" i="9"/>
  <c r="AZ102" i="9" s="1"/>
  <c r="AN102" i="9"/>
  <c r="DO101" i="9"/>
  <c r="DN101" i="9"/>
  <c r="DM101" i="9"/>
  <c r="DL101" i="9"/>
  <c r="DK101" i="9"/>
  <c r="DJ101" i="9"/>
  <c r="DI101" i="9"/>
  <c r="DD101" i="9"/>
  <c r="DC101" i="9"/>
  <c r="DB101" i="9"/>
  <c r="DA101" i="9"/>
  <c r="CZ101" i="9"/>
  <c r="CN101" i="9"/>
  <c r="CO101" i="9" s="1"/>
  <c r="CM101" i="9"/>
  <c r="CF101" i="9"/>
  <c r="CG101" i="9" s="1"/>
  <c r="CE101" i="9"/>
  <c r="BX101" i="9"/>
  <c r="BY101" i="9" s="1"/>
  <c r="BW101" i="9"/>
  <c r="BP101" i="9"/>
  <c r="BQ101" i="9" s="1"/>
  <c r="BO101" i="9"/>
  <c r="BH101" i="9"/>
  <c r="BI101" i="9" s="1"/>
  <c r="BG101" i="9"/>
  <c r="AY101" i="9"/>
  <c r="BD101" i="9" s="1"/>
  <c r="AX101" i="9"/>
  <c r="BC101" i="9" s="1"/>
  <c r="AW101" i="9"/>
  <c r="BB101" i="9" s="1"/>
  <c r="AV101" i="9"/>
  <c r="BA101" i="9" s="1"/>
  <c r="AU101" i="9"/>
  <c r="AZ101" i="9" s="1"/>
  <c r="AN101" i="9"/>
  <c r="DO100" i="9"/>
  <c r="DN100" i="9"/>
  <c r="DM100" i="9"/>
  <c r="DL100" i="9"/>
  <c r="DK100" i="9"/>
  <c r="DJ100" i="9"/>
  <c r="DI100" i="9"/>
  <c r="DD100" i="9"/>
  <c r="DC100" i="9"/>
  <c r="DB100" i="9"/>
  <c r="DA100" i="9"/>
  <c r="CZ100" i="9"/>
  <c r="CN100" i="9"/>
  <c r="CO100" i="9" s="1"/>
  <c r="CM100" i="9"/>
  <c r="CF100" i="9"/>
  <c r="CG100" i="9" s="1"/>
  <c r="CE100" i="9"/>
  <c r="BX100" i="9"/>
  <c r="BY100" i="9" s="1"/>
  <c r="BW100" i="9"/>
  <c r="BP100" i="9"/>
  <c r="BQ100" i="9" s="1"/>
  <c r="BO100" i="9"/>
  <c r="BH100" i="9"/>
  <c r="BI100" i="9" s="1"/>
  <c r="BG100" i="9"/>
  <c r="AY100" i="9"/>
  <c r="BD100" i="9" s="1"/>
  <c r="AX100" i="9"/>
  <c r="BC100" i="9" s="1"/>
  <c r="AW100" i="9"/>
  <c r="BB100" i="9" s="1"/>
  <c r="AV100" i="9"/>
  <c r="BA100" i="9" s="1"/>
  <c r="AU100" i="9"/>
  <c r="AZ100" i="9" s="1"/>
  <c r="AN100" i="9"/>
  <c r="DO99" i="9"/>
  <c r="DN99" i="9"/>
  <c r="DM99" i="9"/>
  <c r="DL99" i="9"/>
  <c r="DK99" i="9"/>
  <c r="DJ99" i="9"/>
  <c r="DI99" i="9"/>
  <c r="DD99" i="9"/>
  <c r="DC99" i="9"/>
  <c r="DB99" i="9"/>
  <c r="DA99" i="9"/>
  <c r="CZ99" i="9"/>
  <c r="CN99" i="9"/>
  <c r="CO99" i="9" s="1"/>
  <c r="CM99" i="9"/>
  <c r="CF99" i="9"/>
  <c r="CG99" i="9" s="1"/>
  <c r="CE99" i="9"/>
  <c r="BX99" i="9"/>
  <c r="BY99" i="9" s="1"/>
  <c r="BW99" i="9"/>
  <c r="BP99" i="9"/>
  <c r="BQ99" i="9" s="1"/>
  <c r="BO99" i="9"/>
  <c r="BH99" i="9"/>
  <c r="BI99" i="9" s="1"/>
  <c r="BG99" i="9"/>
  <c r="AY99" i="9"/>
  <c r="BD99" i="9" s="1"/>
  <c r="AX99" i="9"/>
  <c r="BC99" i="9" s="1"/>
  <c r="AW99" i="9"/>
  <c r="BB99" i="9" s="1"/>
  <c r="AV99" i="9"/>
  <c r="BA99" i="9" s="1"/>
  <c r="AU99" i="9"/>
  <c r="AZ99" i="9" s="1"/>
  <c r="AN99" i="9"/>
  <c r="DO98" i="9"/>
  <c r="DN98" i="9"/>
  <c r="DM98" i="9"/>
  <c r="DL98" i="9"/>
  <c r="DK98" i="9"/>
  <c r="DJ98" i="9"/>
  <c r="DI98" i="9"/>
  <c r="DD98" i="9"/>
  <c r="DC98" i="9"/>
  <c r="DB98" i="9"/>
  <c r="DA98" i="9"/>
  <c r="CZ98" i="9"/>
  <c r="CN98" i="9"/>
  <c r="CO98" i="9" s="1"/>
  <c r="CM98" i="9"/>
  <c r="CF98" i="9"/>
  <c r="CG98" i="9" s="1"/>
  <c r="CE98" i="9"/>
  <c r="BX98" i="9"/>
  <c r="BY98" i="9" s="1"/>
  <c r="BW98" i="9"/>
  <c r="BP98" i="9"/>
  <c r="BQ98" i="9" s="1"/>
  <c r="BO98" i="9"/>
  <c r="BH98" i="9"/>
  <c r="BI98" i="9" s="1"/>
  <c r="BG98" i="9"/>
  <c r="AY98" i="9"/>
  <c r="BD98" i="9" s="1"/>
  <c r="AX98" i="9"/>
  <c r="BC98" i="9" s="1"/>
  <c r="AW98" i="9"/>
  <c r="BB98" i="9" s="1"/>
  <c r="AV98" i="9"/>
  <c r="BA98" i="9" s="1"/>
  <c r="AU98" i="9"/>
  <c r="AZ98" i="9" s="1"/>
  <c r="AN98" i="9"/>
  <c r="DO97" i="9"/>
  <c r="DN97" i="9"/>
  <c r="DM97" i="9"/>
  <c r="DL97" i="9"/>
  <c r="DK97" i="9"/>
  <c r="DJ97" i="9"/>
  <c r="DI97" i="9"/>
  <c r="DD97" i="9"/>
  <c r="DC97" i="9"/>
  <c r="DB97" i="9"/>
  <c r="DA97" i="9"/>
  <c r="CZ97" i="9"/>
  <c r="CN97" i="9"/>
  <c r="CO97" i="9" s="1"/>
  <c r="CM97" i="9"/>
  <c r="CF97" i="9"/>
  <c r="CG97" i="9" s="1"/>
  <c r="CE97" i="9"/>
  <c r="BX97" i="9"/>
  <c r="BY97" i="9" s="1"/>
  <c r="BW97" i="9"/>
  <c r="BP97" i="9"/>
  <c r="BQ97" i="9" s="1"/>
  <c r="BO97" i="9"/>
  <c r="BH97" i="9"/>
  <c r="BI97" i="9" s="1"/>
  <c r="BG97" i="9"/>
  <c r="AY97" i="9"/>
  <c r="BD97" i="9" s="1"/>
  <c r="AX97" i="9"/>
  <c r="BC97" i="9" s="1"/>
  <c r="AW97" i="9"/>
  <c r="BB97" i="9" s="1"/>
  <c r="AV97" i="9"/>
  <c r="BA97" i="9" s="1"/>
  <c r="AU97" i="9"/>
  <c r="AZ97" i="9" s="1"/>
  <c r="AN97" i="9"/>
  <c r="DO96" i="9"/>
  <c r="DN96" i="9"/>
  <c r="DM96" i="9"/>
  <c r="DL96" i="9"/>
  <c r="DK96" i="9"/>
  <c r="DJ96" i="9"/>
  <c r="DI96" i="9"/>
  <c r="DD96" i="9"/>
  <c r="DC96" i="9"/>
  <c r="DB96" i="9"/>
  <c r="DA96" i="9"/>
  <c r="CZ96" i="9"/>
  <c r="CN96" i="9"/>
  <c r="CO96" i="9" s="1"/>
  <c r="CM96" i="9"/>
  <c r="CF96" i="9"/>
  <c r="CG96" i="9" s="1"/>
  <c r="CE96" i="9"/>
  <c r="BX96" i="9"/>
  <c r="BY96" i="9" s="1"/>
  <c r="BW96" i="9"/>
  <c r="BP96" i="9"/>
  <c r="BQ96" i="9" s="1"/>
  <c r="BO96" i="9"/>
  <c r="BH96" i="9"/>
  <c r="BI96" i="9" s="1"/>
  <c r="BG96" i="9"/>
  <c r="AY96" i="9"/>
  <c r="BD96" i="9" s="1"/>
  <c r="AX96" i="9"/>
  <c r="BC96" i="9" s="1"/>
  <c r="AW96" i="9"/>
  <c r="BB96" i="9" s="1"/>
  <c r="AV96" i="9"/>
  <c r="BA96" i="9" s="1"/>
  <c r="AU96" i="9"/>
  <c r="AZ96" i="9" s="1"/>
  <c r="AN96" i="9"/>
  <c r="DO95" i="9"/>
  <c r="DN95" i="9"/>
  <c r="DM95" i="9"/>
  <c r="DL95" i="9"/>
  <c r="DK95" i="9"/>
  <c r="DJ95" i="9"/>
  <c r="DI95" i="9"/>
  <c r="DD95" i="9"/>
  <c r="DC95" i="9"/>
  <c r="DB95" i="9"/>
  <c r="DA95" i="9"/>
  <c r="CZ95" i="9"/>
  <c r="CN95" i="9"/>
  <c r="CO95" i="9" s="1"/>
  <c r="CM95" i="9"/>
  <c r="CF95" i="9"/>
  <c r="CG95" i="9" s="1"/>
  <c r="CE95" i="9"/>
  <c r="BX95" i="9"/>
  <c r="BY95" i="9" s="1"/>
  <c r="BW95" i="9"/>
  <c r="BP95" i="9"/>
  <c r="BQ95" i="9" s="1"/>
  <c r="BO95" i="9"/>
  <c r="BH95" i="9"/>
  <c r="BI95" i="9" s="1"/>
  <c r="BG95" i="9"/>
  <c r="AY95" i="9"/>
  <c r="BD95" i="9" s="1"/>
  <c r="AX95" i="9"/>
  <c r="BC95" i="9" s="1"/>
  <c r="AW95" i="9"/>
  <c r="BB95" i="9" s="1"/>
  <c r="AV95" i="9"/>
  <c r="BA95" i="9" s="1"/>
  <c r="AU95" i="9"/>
  <c r="AZ95" i="9" s="1"/>
  <c r="AN95" i="9"/>
  <c r="DO94" i="9"/>
  <c r="DN94" i="9"/>
  <c r="DM94" i="9"/>
  <c r="DL94" i="9"/>
  <c r="DK94" i="9"/>
  <c r="DJ94" i="9"/>
  <c r="DI94" i="9"/>
  <c r="DD94" i="9"/>
  <c r="DC94" i="9"/>
  <c r="DB94" i="9"/>
  <c r="DA94" i="9"/>
  <c r="CZ94" i="9"/>
  <c r="CN94" i="9"/>
  <c r="CO94" i="9" s="1"/>
  <c r="CM94" i="9"/>
  <c r="CF94" i="9"/>
  <c r="CG94" i="9" s="1"/>
  <c r="CE94" i="9"/>
  <c r="BX94" i="9"/>
  <c r="BY94" i="9" s="1"/>
  <c r="BW94" i="9"/>
  <c r="BP94" i="9"/>
  <c r="BQ94" i="9" s="1"/>
  <c r="BO94" i="9"/>
  <c r="BH94" i="9"/>
  <c r="BI94" i="9" s="1"/>
  <c r="BG94" i="9"/>
  <c r="AY94" i="9"/>
  <c r="BD94" i="9" s="1"/>
  <c r="AX94" i="9"/>
  <c r="BC94" i="9" s="1"/>
  <c r="AW94" i="9"/>
  <c r="BB94" i="9" s="1"/>
  <c r="AV94" i="9"/>
  <c r="BA94" i="9" s="1"/>
  <c r="AU94" i="9"/>
  <c r="AZ94" i="9" s="1"/>
  <c r="AN94" i="9"/>
  <c r="DO93" i="9"/>
  <c r="DN93" i="9"/>
  <c r="DM93" i="9"/>
  <c r="DL93" i="9"/>
  <c r="DK93" i="9"/>
  <c r="DJ93" i="9"/>
  <c r="DI93" i="9"/>
  <c r="DD93" i="9"/>
  <c r="DC93" i="9"/>
  <c r="DB93" i="9"/>
  <c r="DA93" i="9"/>
  <c r="CZ93" i="9"/>
  <c r="CN93" i="9"/>
  <c r="CO93" i="9" s="1"/>
  <c r="CM93" i="9"/>
  <c r="CF93" i="9"/>
  <c r="CG93" i="9" s="1"/>
  <c r="CE93" i="9"/>
  <c r="BX93" i="9"/>
  <c r="BY93" i="9" s="1"/>
  <c r="BW93" i="9"/>
  <c r="BP93" i="9"/>
  <c r="BQ93" i="9" s="1"/>
  <c r="BO93" i="9"/>
  <c r="BH93" i="9"/>
  <c r="BI93" i="9" s="1"/>
  <c r="BG93" i="9"/>
  <c r="AY93" i="9"/>
  <c r="BD93" i="9" s="1"/>
  <c r="AX93" i="9"/>
  <c r="BC93" i="9" s="1"/>
  <c r="AW93" i="9"/>
  <c r="BB93" i="9" s="1"/>
  <c r="AV93" i="9"/>
  <c r="BA93" i="9" s="1"/>
  <c r="AU93" i="9"/>
  <c r="AZ93" i="9" s="1"/>
  <c r="AN93" i="9"/>
  <c r="DO92" i="9"/>
  <c r="DN92" i="9"/>
  <c r="DM92" i="9"/>
  <c r="DL92" i="9"/>
  <c r="DK92" i="9"/>
  <c r="DJ92" i="9"/>
  <c r="DI92" i="9"/>
  <c r="DD92" i="9"/>
  <c r="DC92" i="9"/>
  <c r="DB92" i="9"/>
  <c r="DA92" i="9"/>
  <c r="CZ92" i="9"/>
  <c r="CN92" i="9"/>
  <c r="CO92" i="9" s="1"/>
  <c r="CM92" i="9"/>
  <c r="CF92" i="9"/>
  <c r="CG92" i="9" s="1"/>
  <c r="CE92" i="9"/>
  <c r="BX92" i="9"/>
  <c r="BY92" i="9" s="1"/>
  <c r="BW92" i="9"/>
  <c r="BP92" i="9"/>
  <c r="BQ92" i="9" s="1"/>
  <c r="BO92" i="9"/>
  <c r="BH92" i="9"/>
  <c r="BI92" i="9" s="1"/>
  <c r="BG92" i="9"/>
  <c r="AY92" i="9"/>
  <c r="BD92" i="9" s="1"/>
  <c r="AX92" i="9"/>
  <c r="BC92" i="9" s="1"/>
  <c r="AW92" i="9"/>
  <c r="BB92" i="9" s="1"/>
  <c r="AV92" i="9"/>
  <c r="BA92" i="9" s="1"/>
  <c r="AU92" i="9"/>
  <c r="AZ92" i="9" s="1"/>
  <c r="AN92" i="9"/>
  <c r="DO91" i="9"/>
  <c r="DN91" i="9"/>
  <c r="DM91" i="9"/>
  <c r="DL91" i="9"/>
  <c r="DK91" i="9"/>
  <c r="DJ91" i="9"/>
  <c r="DI91" i="9"/>
  <c r="DD91" i="9"/>
  <c r="DC91" i="9"/>
  <c r="DB91" i="9"/>
  <c r="DA91" i="9"/>
  <c r="CZ91" i="9"/>
  <c r="CN91" i="9"/>
  <c r="CO91" i="9" s="1"/>
  <c r="CM91" i="9"/>
  <c r="CF91" i="9"/>
  <c r="CG91" i="9" s="1"/>
  <c r="CE91" i="9"/>
  <c r="BX91" i="9"/>
  <c r="BY91" i="9" s="1"/>
  <c r="BW91" i="9"/>
  <c r="BP91" i="9"/>
  <c r="BQ91" i="9" s="1"/>
  <c r="BO91" i="9"/>
  <c r="BH91" i="9"/>
  <c r="BI91" i="9" s="1"/>
  <c r="BG91" i="9"/>
  <c r="AY91" i="9"/>
  <c r="BD91" i="9" s="1"/>
  <c r="AX91" i="9"/>
  <c r="BC91" i="9" s="1"/>
  <c r="AW91" i="9"/>
  <c r="BB91" i="9" s="1"/>
  <c r="AV91" i="9"/>
  <c r="BA91" i="9" s="1"/>
  <c r="AU91" i="9"/>
  <c r="AZ91" i="9" s="1"/>
  <c r="AN91" i="9"/>
  <c r="DO90" i="9"/>
  <c r="DN90" i="9"/>
  <c r="DM90" i="9"/>
  <c r="DL90" i="9"/>
  <c r="DK90" i="9"/>
  <c r="DJ90" i="9"/>
  <c r="DI90" i="9"/>
  <c r="DD90" i="9"/>
  <c r="DC90" i="9"/>
  <c r="DB90" i="9"/>
  <c r="DA90" i="9"/>
  <c r="CZ90" i="9"/>
  <c r="CN90" i="9"/>
  <c r="CO90" i="9" s="1"/>
  <c r="CM90" i="9"/>
  <c r="CF90" i="9"/>
  <c r="CG90" i="9" s="1"/>
  <c r="CE90" i="9"/>
  <c r="BX90" i="9"/>
  <c r="BY90" i="9" s="1"/>
  <c r="BW90" i="9"/>
  <c r="BP90" i="9"/>
  <c r="BQ90" i="9" s="1"/>
  <c r="BO90" i="9"/>
  <c r="BH90" i="9"/>
  <c r="BI90" i="9" s="1"/>
  <c r="BG90" i="9"/>
  <c r="AY90" i="9"/>
  <c r="BD90" i="9" s="1"/>
  <c r="AX90" i="9"/>
  <c r="BC90" i="9" s="1"/>
  <c r="AW90" i="9"/>
  <c r="BB90" i="9" s="1"/>
  <c r="AV90" i="9"/>
  <c r="BA90" i="9" s="1"/>
  <c r="AU90" i="9"/>
  <c r="AZ90" i="9" s="1"/>
  <c r="AN90" i="9"/>
  <c r="DO89" i="9"/>
  <c r="DN89" i="9"/>
  <c r="DM89" i="9"/>
  <c r="DL89" i="9"/>
  <c r="DK89" i="9"/>
  <c r="DJ89" i="9"/>
  <c r="DI89" i="9"/>
  <c r="DD89" i="9"/>
  <c r="DC89" i="9"/>
  <c r="DB89" i="9"/>
  <c r="DA89" i="9"/>
  <c r="CZ89" i="9"/>
  <c r="CN89" i="9"/>
  <c r="CO89" i="9" s="1"/>
  <c r="CM89" i="9"/>
  <c r="CF89" i="9"/>
  <c r="CG89" i="9" s="1"/>
  <c r="CE89" i="9"/>
  <c r="BX89" i="9"/>
  <c r="BY89" i="9" s="1"/>
  <c r="BW89" i="9"/>
  <c r="BP89" i="9"/>
  <c r="BQ89" i="9" s="1"/>
  <c r="BO89" i="9"/>
  <c r="BH89" i="9"/>
  <c r="BI89" i="9" s="1"/>
  <c r="BG89" i="9"/>
  <c r="AY89" i="9"/>
  <c r="BD89" i="9" s="1"/>
  <c r="AX89" i="9"/>
  <c r="BC89" i="9" s="1"/>
  <c r="AW89" i="9"/>
  <c r="BB89" i="9" s="1"/>
  <c r="AV89" i="9"/>
  <c r="BA89" i="9" s="1"/>
  <c r="AU89" i="9"/>
  <c r="AZ89" i="9" s="1"/>
  <c r="AN89" i="9"/>
  <c r="DO88" i="9"/>
  <c r="DN88" i="9"/>
  <c r="DM88" i="9"/>
  <c r="DL88" i="9"/>
  <c r="DK88" i="9"/>
  <c r="DJ88" i="9"/>
  <c r="DI88" i="9"/>
  <c r="DD88" i="9"/>
  <c r="DC88" i="9"/>
  <c r="DB88" i="9"/>
  <c r="DA88" i="9"/>
  <c r="CZ88" i="9"/>
  <c r="CN88" i="9"/>
  <c r="CO88" i="9" s="1"/>
  <c r="CM88" i="9"/>
  <c r="CF88" i="9"/>
  <c r="CG88" i="9" s="1"/>
  <c r="CE88" i="9"/>
  <c r="BX88" i="9"/>
  <c r="BY88" i="9" s="1"/>
  <c r="BW88" i="9"/>
  <c r="BP88" i="9"/>
  <c r="BQ88" i="9" s="1"/>
  <c r="BO88" i="9"/>
  <c r="BH88" i="9"/>
  <c r="BI88" i="9" s="1"/>
  <c r="BG88" i="9"/>
  <c r="AY88" i="9"/>
  <c r="BD88" i="9" s="1"/>
  <c r="AX88" i="9"/>
  <c r="BC88" i="9" s="1"/>
  <c r="AW88" i="9"/>
  <c r="BB88" i="9" s="1"/>
  <c r="AV88" i="9"/>
  <c r="BA88" i="9" s="1"/>
  <c r="AU88" i="9"/>
  <c r="AZ88" i="9" s="1"/>
  <c r="AN88" i="9"/>
  <c r="DO87" i="9"/>
  <c r="DN87" i="9"/>
  <c r="DM87" i="9"/>
  <c r="DL87" i="9"/>
  <c r="DK87" i="9"/>
  <c r="DJ87" i="9"/>
  <c r="DI87" i="9"/>
  <c r="DD87" i="9"/>
  <c r="DC87" i="9"/>
  <c r="DB87" i="9"/>
  <c r="DA87" i="9"/>
  <c r="CZ87" i="9"/>
  <c r="CN87" i="9"/>
  <c r="CO87" i="9" s="1"/>
  <c r="CM87" i="9"/>
  <c r="CF87" i="9"/>
  <c r="CG87" i="9" s="1"/>
  <c r="CE87" i="9"/>
  <c r="BX87" i="9"/>
  <c r="BY87" i="9" s="1"/>
  <c r="BW87" i="9"/>
  <c r="BP87" i="9"/>
  <c r="BQ87" i="9" s="1"/>
  <c r="BO87" i="9"/>
  <c r="BH87" i="9"/>
  <c r="BI87" i="9" s="1"/>
  <c r="BG87" i="9"/>
  <c r="AY87" i="9"/>
  <c r="BD87" i="9" s="1"/>
  <c r="AX87" i="9"/>
  <c r="BC87" i="9" s="1"/>
  <c r="AW87" i="9"/>
  <c r="BB87" i="9" s="1"/>
  <c r="AV87" i="9"/>
  <c r="BA87" i="9" s="1"/>
  <c r="AU87" i="9"/>
  <c r="AZ87" i="9" s="1"/>
  <c r="AN87" i="9"/>
  <c r="DO86" i="9"/>
  <c r="DN86" i="9"/>
  <c r="DM86" i="9"/>
  <c r="DL86" i="9"/>
  <c r="DK86" i="9"/>
  <c r="DJ86" i="9"/>
  <c r="DI86" i="9"/>
  <c r="DD86" i="9"/>
  <c r="DC86" i="9"/>
  <c r="DB86" i="9"/>
  <c r="DA86" i="9"/>
  <c r="CZ86" i="9"/>
  <c r="CN86" i="9"/>
  <c r="CO86" i="9" s="1"/>
  <c r="CM86" i="9"/>
  <c r="CF86" i="9"/>
  <c r="CG86" i="9" s="1"/>
  <c r="CE86" i="9"/>
  <c r="BX86" i="9"/>
  <c r="BY86" i="9" s="1"/>
  <c r="BW86" i="9"/>
  <c r="BP86" i="9"/>
  <c r="BQ86" i="9" s="1"/>
  <c r="BO86" i="9"/>
  <c r="BH86" i="9"/>
  <c r="BI86" i="9" s="1"/>
  <c r="BG86" i="9"/>
  <c r="AY86" i="9"/>
  <c r="BD86" i="9" s="1"/>
  <c r="AX86" i="9"/>
  <c r="BC86" i="9" s="1"/>
  <c r="AW86" i="9"/>
  <c r="BB86" i="9" s="1"/>
  <c r="AV86" i="9"/>
  <c r="BA86" i="9" s="1"/>
  <c r="AU86" i="9"/>
  <c r="AZ86" i="9" s="1"/>
  <c r="AN86" i="9"/>
  <c r="DO85" i="9"/>
  <c r="DN85" i="9"/>
  <c r="DM85" i="9"/>
  <c r="DL85" i="9"/>
  <c r="DK85" i="9"/>
  <c r="DJ85" i="9"/>
  <c r="DI85" i="9"/>
  <c r="DD85" i="9"/>
  <c r="DC85" i="9"/>
  <c r="DB85" i="9"/>
  <c r="DA85" i="9"/>
  <c r="CZ85" i="9"/>
  <c r="CN85" i="9"/>
  <c r="CO85" i="9" s="1"/>
  <c r="CM85" i="9"/>
  <c r="CF85" i="9"/>
  <c r="CG85" i="9" s="1"/>
  <c r="CE85" i="9"/>
  <c r="BX85" i="9"/>
  <c r="BY85" i="9" s="1"/>
  <c r="BW85" i="9"/>
  <c r="BP85" i="9"/>
  <c r="BQ85" i="9" s="1"/>
  <c r="BO85" i="9"/>
  <c r="BH85" i="9"/>
  <c r="BI85" i="9" s="1"/>
  <c r="BG85" i="9"/>
  <c r="AY85" i="9"/>
  <c r="BD85" i="9" s="1"/>
  <c r="AX85" i="9"/>
  <c r="BC85" i="9" s="1"/>
  <c r="AW85" i="9"/>
  <c r="BB85" i="9" s="1"/>
  <c r="AV85" i="9"/>
  <c r="BA85" i="9" s="1"/>
  <c r="AU85" i="9"/>
  <c r="AZ85" i="9" s="1"/>
  <c r="AN85" i="9"/>
  <c r="DO84" i="9"/>
  <c r="DN84" i="9"/>
  <c r="DM84" i="9"/>
  <c r="DL84" i="9"/>
  <c r="DK84" i="9"/>
  <c r="DJ84" i="9"/>
  <c r="DI84" i="9"/>
  <c r="DD84" i="9"/>
  <c r="DC84" i="9"/>
  <c r="DB84" i="9"/>
  <c r="DA84" i="9"/>
  <c r="CZ84" i="9"/>
  <c r="CN84" i="9"/>
  <c r="CO84" i="9" s="1"/>
  <c r="CM84" i="9"/>
  <c r="CF84" i="9"/>
  <c r="CG84" i="9" s="1"/>
  <c r="CE84" i="9"/>
  <c r="BX84" i="9"/>
  <c r="BY84" i="9" s="1"/>
  <c r="BW84" i="9"/>
  <c r="BP84" i="9"/>
  <c r="BQ84" i="9" s="1"/>
  <c r="BO84" i="9"/>
  <c r="BH84" i="9"/>
  <c r="BI84" i="9" s="1"/>
  <c r="BG84" i="9"/>
  <c r="AY84" i="9"/>
  <c r="BD84" i="9" s="1"/>
  <c r="AX84" i="9"/>
  <c r="BC84" i="9" s="1"/>
  <c r="AW84" i="9"/>
  <c r="BB84" i="9" s="1"/>
  <c r="AV84" i="9"/>
  <c r="BA84" i="9" s="1"/>
  <c r="AU84" i="9"/>
  <c r="AZ84" i="9" s="1"/>
  <c r="AN84" i="9"/>
  <c r="DO83" i="9"/>
  <c r="DN83" i="9"/>
  <c r="DM83" i="9"/>
  <c r="DL83" i="9"/>
  <c r="DK83" i="9"/>
  <c r="DJ83" i="9"/>
  <c r="DI83" i="9"/>
  <c r="DD83" i="9"/>
  <c r="DC83" i="9"/>
  <c r="DB83" i="9"/>
  <c r="DA83" i="9"/>
  <c r="CZ83" i="9"/>
  <c r="CN83" i="9"/>
  <c r="CO83" i="9" s="1"/>
  <c r="CM83" i="9"/>
  <c r="CF83" i="9"/>
  <c r="CG83" i="9" s="1"/>
  <c r="CE83" i="9"/>
  <c r="BX83" i="9"/>
  <c r="BY83" i="9" s="1"/>
  <c r="BW83" i="9"/>
  <c r="BP83" i="9"/>
  <c r="BQ83" i="9" s="1"/>
  <c r="BO83" i="9"/>
  <c r="BH83" i="9"/>
  <c r="BI83" i="9" s="1"/>
  <c r="BG83" i="9"/>
  <c r="AY83" i="9"/>
  <c r="BD83" i="9" s="1"/>
  <c r="AX83" i="9"/>
  <c r="BC83" i="9" s="1"/>
  <c r="AW83" i="9"/>
  <c r="BB83" i="9" s="1"/>
  <c r="AV83" i="9"/>
  <c r="BA83" i="9" s="1"/>
  <c r="AU83" i="9"/>
  <c r="AZ83" i="9" s="1"/>
  <c r="AN83" i="9"/>
  <c r="DO82" i="9"/>
  <c r="DN82" i="9"/>
  <c r="DM82" i="9"/>
  <c r="DL82" i="9"/>
  <c r="DK82" i="9"/>
  <c r="DJ82" i="9"/>
  <c r="DI82" i="9"/>
  <c r="DD82" i="9"/>
  <c r="DC82" i="9"/>
  <c r="DB82" i="9"/>
  <c r="DA82" i="9"/>
  <c r="CZ82" i="9"/>
  <c r="CN82" i="9"/>
  <c r="CO82" i="9" s="1"/>
  <c r="CM82" i="9"/>
  <c r="CF82" i="9"/>
  <c r="CG82" i="9" s="1"/>
  <c r="CE82" i="9"/>
  <c r="BX82" i="9"/>
  <c r="BY82" i="9" s="1"/>
  <c r="BW82" i="9"/>
  <c r="BP82" i="9"/>
  <c r="BQ82" i="9" s="1"/>
  <c r="BO82" i="9"/>
  <c r="BH82" i="9"/>
  <c r="BI82" i="9" s="1"/>
  <c r="BG82" i="9"/>
  <c r="AY82" i="9"/>
  <c r="BD82" i="9" s="1"/>
  <c r="AX82" i="9"/>
  <c r="BC82" i="9" s="1"/>
  <c r="AW82" i="9"/>
  <c r="BB82" i="9" s="1"/>
  <c r="AV82" i="9"/>
  <c r="BA82" i="9" s="1"/>
  <c r="AU82" i="9"/>
  <c r="AZ82" i="9" s="1"/>
  <c r="AN82" i="9"/>
  <c r="DO81" i="9"/>
  <c r="DN81" i="9"/>
  <c r="DM81" i="9"/>
  <c r="DL81" i="9"/>
  <c r="DK81" i="9"/>
  <c r="DJ81" i="9"/>
  <c r="DI81" i="9"/>
  <c r="DD81" i="9"/>
  <c r="DC81" i="9"/>
  <c r="DB81" i="9"/>
  <c r="DA81" i="9"/>
  <c r="CZ81" i="9"/>
  <c r="CN81" i="9"/>
  <c r="CO81" i="9" s="1"/>
  <c r="CM81" i="9"/>
  <c r="CF81" i="9"/>
  <c r="CG81" i="9" s="1"/>
  <c r="CE81" i="9"/>
  <c r="BX81" i="9"/>
  <c r="BY81" i="9" s="1"/>
  <c r="BW81" i="9"/>
  <c r="BP81" i="9"/>
  <c r="BQ81" i="9" s="1"/>
  <c r="BO81" i="9"/>
  <c r="BH81" i="9"/>
  <c r="BI81" i="9" s="1"/>
  <c r="BG81" i="9"/>
  <c r="AY81" i="9"/>
  <c r="BD81" i="9" s="1"/>
  <c r="AX81" i="9"/>
  <c r="BC81" i="9" s="1"/>
  <c r="AW81" i="9"/>
  <c r="BB81" i="9" s="1"/>
  <c r="AV81" i="9"/>
  <c r="BA81" i="9" s="1"/>
  <c r="AU81" i="9"/>
  <c r="AZ81" i="9" s="1"/>
  <c r="AN81" i="9"/>
  <c r="DO80" i="9"/>
  <c r="DN80" i="9"/>
  <c r="DM80" i="9"/>
  <c r="DL80" i="9"/>
  <c r="DK80" i="9"/>
  <c r="DJ80" i="9"/>
  <c r="DI80" i="9"/>
  <c r="DD80" i="9"/>
  <c r="DC80" i="9"/>
  <c r="DB80" i="9"/>
  <c r="DA80" i="9"/>
  <c r="CZ80" i="9"/>
  <c r="CN80" i="9"/>
  <c r="CO80" i="9" s="1"/>
  <c r="CM80" i="9"/>
  <c r="CF80" i="9"/>
  <c r="CG80" i="9" s="1"/>
  <c r="CE80" i="9"/>
  <c r="BX80" i="9"/>
  <c r="BY80" i="9" s="1"/>
  <c r="BW80" i="9"/>
  <c r="BP80" i="9"/>
  <c r="BQ80" i="9" s="1"/>
  <c r="BO80" i="9"/>
  <c r="BH80" i="9"/>
  <c r="BI80" i="9" s="1"/>
  <c r="BG80" i="9"/>
  <c r="AY80" i="9"/>
  <c r="BD80" i="9" s="1"/>
  <c r="AX80" i="9"/>
  <c r="BC80" i="9" s="1"/>
  <c r="AW80" i="9"/>
  <c r="BB80" i="9" s="1"/>
  <c r="AV80" i="9"/>
  <c r="BA80" i="9" s="1"/>
  <c r="AU80" i="9"/>
  <c r="AZ80" i="9" s="1"/>
  <c r="AN80" i="9"/>
  <c r="DO79" i="9"/>
  <c r="DN79" i="9"/>
  <c r="DM79" i="9"/>
  <c r="DL79" i="9"/>
  <c r="DK79" i="9"/>
  <c r="DJ79" i="9"/>
  <c r="DI79" i="9"/>
  <c r="DD79" i="9"/>
  <c r="DC79" i="9"/>
  <c r="DB79" i="9"/>
  <c r="DA79" i="9"/>
  <c r="CZ79" i="9"/>
  <c r="CN79" i="9"/>
  <c r="CO79" i="9" s="1"/>
  <c r="CM79" i="9"/>
  <c r="CF79" i="9"/>
  <c r="CG79" i="9" s="1"/>
  <c r="CE79" i="9"/>
  <c r="BX79" i="9"/>
  <c r="BY79" i="9" s="1"/>
  <c r="BW79" i="9"/>
  <c r="BP79" i="9"/>
  <c r="BQ79" i="9" s="1"/>
  <c r="BO79" i="9"/>
  <c r="BH79" i="9"/>
  <c r="BI79" i="9" s="1"/>
  <c r="BG79" i="9"/>
  <c r="AY79" i="9"/>
  <c r="BD79" i="9" s="1"/>
  <c r="AX79" i="9"/>
  <c r="BC79" i="9" s="1"/>
  <c r="AW79" i="9"/>
  <c r="BB79" i="9" s="1"/>
  <c r="AV79" i="9"/>
  <c r="BA79" i="9" s="1"/>
  <c r="AU79" i="9"/>
  <c r="AZ79" i="9" s="1"/>
  <c r="AN79" i="9"/>
  <c r="DO78" i="9"/>
  <c r="DN78" i="9"/>
  <c r="DM78" i="9"/>
  <c r="DL78" i="9"/>
  <c r="DK78" i="9"/>
  <c r="DJ78" i="9"/>
  <c r="DI78" i="9"/>
  <c r="DD78" i="9"/>
  <c r="DC78" i="9"/>
  <c r="DB78" i="9"/>
  <c r="DA78" i="9"/>
  <c r="CZ78" i="9"/>
  <c r="CN78" i="9"/>
  <c r="CO78" i="9" s="1"/>
  <c r="CM78" i="9"/>
  <c r="CF78" i="9"/>
  <c r="CG78" i="9" s="1"/>
  <c r="CE78" i="9"/>
  <c r="BX78" i="9"/>
  <c r="BY78" i="9" s="1"/>
  <c r="BW78" i="9"/>
  <c r="BP78" i="9"/>
  <c r="BQ78" i="9" s="1"/>
  <c r="BO78" i="9"/>
  <c r="BH78" i="9"/>
  <c r="BI78" i="9" s="1"/>
  <c r="BG78" i="9"/>
  <c r="AY78" i="9"/>
  <c r="BD78" i="9" s="1"/>
  <c r="AX78" i="9"/>
  <c r="BC78" i="9" s="1"/>
  <c r="AW78" i="9"/>
  <c r="BB78" i="9" s="1"/>
  <c r="AV78" i="9"/>
  <c r="BA78" i="9" s="1"/>
  <c r="AU78" i="9"/>
  <c r="AZ78" i="9" s="1"/>
  <c r="AN78" i="9"/>
  <c r="DO77" i="9"/>
  <c r="DN77" i="9"/>
  <c r="DM77" i="9"/>
  <c r="DL77" i="9"/>
  <c r="DK77" i="9"/>
  <c r="DJ77" i="9"/>
  <c r="DI77" i="9"/>
  <c r="DD77" i="9"/>
  <c r="DC77" i="9"/>
  <c r="DB77" i="9"/>
  <c r="DA77" i="9"/>
  <c r="CZ77" i="9"/>
  <c r="CN77" i="9"/>
  <c r="CO77" i="9" s="1"/>
  <c r="CM77" i="9"/>
  <c r="CF77" i="9"/>
  <c r="CG77" i="9" s="1"/>
  <c r="CE77" i="9"/>
  <c r="BX77" i="9"/>
  <c r="BY77" i="9" s="1"/>
  <c r="BW77" i="9"/>
  <c r="BP77" i="9"/>
  <c r="BQ77" i="9" s="1"/>
  <c r="BO77" i="9"/>
  <c r="BH77" i="9"/>
  <c r="BI77" i="9" s="1"/>
  <c r="BG77" i="9"/>
  <c r="AY77" i="9"/>
  <c r="BD77" i="9" s="1"/>
  <c r="AX77" i="9"/>
  <c r="BC77" i="9" s="1"/>
  <c r="AW77" i="9"/>
  <c r="BB77" i="9" s="1"/>
  <c r="AV77" i="9"/>
  <c r="BA77" i="9" s="1"/>
  <c r="AU77" i="9"/>
  <c r="AZ77" i="9" s="1"/>
  <c r="AN77" i="9"/>
  <c r="DO76" i="9"/>
  <c r="DN76" i="9"/>
  <c r="DM76" i="9"/>
  <c r="DL76" i="9"/>
  <c r="DK76" i="9"/>
  <c r="DJ76" i="9"/>
  <c r="DI76" i="9"/>
  <c r="DD76" i="9"/>
  <c r="DC76" i="9"/>
  <c r="DB76" i="9"/>
  <c r="DA76" i="9"/>
  <c r="CZ76" i="9"/>
  <c r="CN76" i="9"/>
  <c r="CO76" i="9" s="1"/>
  <c r="CM76" i="9"/>
  <c r="CF76" i="9"/>
  <c r="CG76" i="9" s="1"/>
  <c r="CE76" i="9"/>
  <c r="BX76" i="9"/>
  <c r="BY76" i="9" s="1"/>
  <c r="BW76" i="9"/>
  <c r="BP76" i="9"/>
  <c r="BQ76" i="9" s="1"/>
  <c r="BO76" i="9"/>
  <c r="BH76" i="9"/>
  <c r="BI76" i="9" s="1"/>
  <c r="BG76" i="9"/>
  <c r="AY76" i="9"/>
  <c r="BD76" i="9" s="1"/>
  <c r="AX76" i="9"/>
  <c r="BC76" i="9" s="1"/>
  <c r="AW76" i="9"/>
  <c r="BB76" i="9" s="1"/>
  <c r="AV76" i="9"/>
  <c r="BA76" i="9" s="1"/>
  <c r="AU76" i="9"/>
  <c r="AZ76" i="9" s="1"/>
  <c r="AN76" i="9"/>
  <c r="DO75" i="9"/>
  <c r="DN75" i="9"/>
  <c r="DM75" i="9"/>
  <c r="DL75" i="9"/>
  <c r="DK75" i="9"/>
  <c r="DJ75" i="9"/>
  <c r="DI75" i="9"/>
  <c r="DD75" i="9"/>
  <c r="DC75" i="9"/>
  <c r="DB75" i="9"/>
  <c r="DA75" i="9"/>
  <c r="CZ75" i="9"/>
  <c r="CN75" i="9"/>
  <c r="CO75" i="9" s="1"/>
  <c r="CM75" i="9"/>
  <c r="CF75" i="9"/>
  <c r="CG75" i="9" s="1"/>
  <c r="CE75" i="9"/>
  <c r="BX75" i="9"/>
  <c r="BY75" i="9" s="1"/>
  <c r="BW75" i="9"/>
  <c r="BP75" i="9"/>
  <c r="BQ75" i="9" s="1"/>
  <c r="BO75" i="9"/>
  <c r="BH75" i="9"/>
  <c r="BI75" i="9" s="1"/>
  <c r="BG75" i="9"/>
  <c r="AY75" i="9"/>
  <c r="BD75" i="9" s="1"/>
  <c r="AX75" i="9"/>
  <c r="BC75" i="9" s="1"/>
  <c r="AW75" i="9"/>
  <c r="BB75" i="9" s="1"/>
  <c r="AV75" i="9"/>
  <c r="BA75" i="9" s="1"/>
  <c r="AU75" i="9"/>
  <c r="AZ75" i="9" s="1"/>
  <c r="AN75" i="9"/>
  <c r="DO74" i="9"/>
  <c r="DN74" i="9"/>
  <c r="DM74" i="9"/>
  <c r="DL74" i="9"/>
  <c r="DK74" i="9"/>
  <c r="DJ74" i="9"/>
  <c r="DI74" i="9"/>
  <c r="DD74" i="9"/>
  <c r="DC74" i="9"/>
  <c r="DB74" i="9"/>
  <c r="DA74" i="9"/>
  <c r="CZ74" i="9"/>
  <c r="CN74" i="9"/>
  <c r="CO74" i="9" s="1"/>
  <c r="CM74" i="9"/>
  <c r="CF74" i="9"/>
  <c r="CG74" i="9" s="1"/>
  <c r="CE74" i="9"/>
  <c r="BX74" i="9"/>
  <c r="BY74" i="9" s="1"/>
  <c r="BW74" i="9"/>
  <c r="BP74" i="9"/>
  <c r="BQ74" i="9" s="1"/>
  <c r="BO74" i="9"/>
  <c r="BH74" i="9"/>
  <c r="BI74" i="9" s="1"/>
  <c r="BG74" i="9"/>
  <c r="AY74" i="9"/>
  <c r="BD74" i="9" s="1"/>
  <c r="AX74" i="9"/>
  <c r="BC74" i="9" s="1"/>
  <c r="AW74" i="9"/>
  <c r="BB74" i="9" s="1"/>
  <c r="AV74" i="9"/>
  <c r="BA74" i="9" s="1"/>
  <c r="AU74" i="9"/>
  <c r="AZ74" i="9" s="1"/>
  <c r="AN74" i="9"/>
  <c r="DO73" i="9"/>
  <c r="DN73" i="9"/>
  <c r="DM73" i="9"/>
  <c r="DL73" i="9"/>
  <c r="DK73" i="9"/>
  <c r="DJ73" i="9"/>
  <c r="DI73" i="9"/>
  <c r="DD73" i="9"/>
  <c r="DC73" i="9"/>
  <c r="DB73" i="9"/>
  <c r="DA73" i="9"/>
  <c r="CZ73" i="9"/>
  <c r="CN73" i="9"/>
  <c r="CO73" i="9" s="1"/>
  <c r="CM73" i="9"/>
  <c r="CF73" i="9"/>
  <c r="CG73" i="9" s="1"/>
  <c r="CE73" i="9"/>
  <c r="BX73" i="9"/>
  <c r="BY73" i="9" s="1"/>
  <c r="BW73" i="9"/>
  <c r="BP73" i="9"/>
  <c r="BQ73" i="9" s="1"/>
  <c r="BO73" i="9"/>
  <c r="BH73" i="9"/>
  <c r="BI73" i="9" s="1"/>
  <c r="BG73" i="9"/>
  <c r="AY73" i="9"/>
  <c r="BD73" i="9" s="1"/>
  <c r="AX73" i="9"/>
  <c r="BC73" i="9" s="1"/>
  <c r="AW73" i="9"/>
  <c r="BB73" i="9" s="1"/>
  <c r="AV73" i="9"/>
  <c r="BA73" i="9" s="1"/>
  <c r="AU73" i="9"/>
  <c r="AZ73" i="9" s="1"/>
  <c r="AN73" i="9"/>
  <c r="DO72" i="9"/>
  <c r="DN72" i="9"/>
  <c r="DM72" i="9"/>
  <c r="DL72" i="9"/>
  <c r="DK72" i="9"/>
  <c r="DJ72" i="9"/>
  <c r="DI72" i="9"/>
  <c r="DD72" i="9"/>
  <c r="DC72" i="9"/>
  <c r="DB72" i="9"/>
  <c r="DA72" i="9"/>
  <c r="CZ72" i="9"/>
  <c r="CN72" i="9"/>
  <c r="CO72" i="9" s="1"/>
  <c r="CM72" i="9"/>
  <c r="CF72" i="9"/>
  <c r="CG72" i="9" s="1"/>
  <c r="CE72" i="9"/>
  <c r="BX72" i="9"/>
  <c r="BY72" i="9" s="1"/>
  <c r="BW72" i="9"/>
  <c r="BP72" i="9"/>
  <c r="BQ72" i="9" s="1"/>
  <c r="BO72" i="9"/>
  <c r="BH72" i="9"/>
  <c r="BI72" i="9" s="1"/>
  <c r="BG72" i="9"/>
  <c r="AY72" i="9"/>
  <c r="BD72" i="9" s="1"/>
  <c r="AX72" i="9"/>
  <c r="BC72" i="9" s="1"/>
  <c r="AW72" i="9"/>
  <c r="BB72" i="9" s="1"/>
  <c r="AV72" i="9"/>
  <c r="BA72" i="9" s="1"/>
  <c r="AU72" i="9"/>
  <c r="AZ72" i="9" s="1"/>
  <c r="AN72" i="9"/>
  <c r="DO71" i="9"/>
  <c r="DN71" i="9"/>
  <c r="DM71" i="9"/>
  <c r="DL71" i="9"/>
  <c r="DK71" i="9"/>
  <c r="DJ71" i="9"/>
  <c r="DI71" i="9"/>
  <c r="DD71" i="9"/>
  <c r="DC71" i="9"/>
  <c r="DB71" i="9"/>
  <c r="DA71" i="9"/>
  <c r="CZ71" i="9"/>
  <c r="CN71" i="9"/>
  <c r="CO71" i="9" s="1"/>
  <c r="CM71" i="9"/>
  <c r="CF71" i="9"/>
  <c r="CG71" i="9" s="1"/>
  <c r="CE71" i="9"/>
  <c r="BX71" i="9"/>
  <c r="BY71" i="9" s="1"/>
  <c r="BW71" i="9"/>
  <c r="BP71" i="9"/>
  <c r="BQ71" i="9" s="1"/>
  <c r="BO71" i="9"/>
  <c r="BH71" i="9"/>
  <c r="BI71" i="9" s="1"/>
  <c r="BG71" i="9"/>
  <c r="AY71" i="9"/>
  <c r="BD71" i="9" s="1"/>
  <c r="AX71" i="9"/>
  <c r="BC71" i="9" s="1"/>
  <c r="AW71" i="9"/>
  <c r="BB71" i="9" s="1"/>
  <c r="AV71" i="9"/>
  <c r="BA71" i="9" s="1"/>
  <c r="AU71" i="9"/>
  <c r="AZ71" i="9" s="1"/>
  <c r="AN71" i="9"/>
  <c r="DO70" i="9"/>
  <c r="DN70" i="9"/>
  <c r="DM70" i="9"/>
  <c r="DL70" i="9"/>
  <c r="DK70" i="9"/>
  <c r="DJ70" i="9"/>
  <c r="DI70" i="9"/>
  <c r="DD70" i="9"/>
  <c r="DC70" i="9"/>
  <c r="DB70" i="9"/>
  <c r="DA70" i="9"/>
  <c r="CZ70" i="9"/>
  <c r="CN70" i="9"/>
  <c r="CO70" i="9" s="1"/>
  <c r="CM70" i="9"/>
  <c r="CF70" i="9"/>
  <c r="CG70" i="9" s="1"/>
  <c r="CE70" i="9"/>
  <c r="BX70" i="9"/>
  <c r="BY70" i="9" s="1"/>
  <c r="BW70" i="9"/>
  <c r="BP70" i="9"/>
  <c r="BQ70" i="9" s="1"/>
  <c r="BO70" i="9"/>
  <c r="BH70" i="9"/>
  <c r="BI70" i="9" s="1"/>
  <c r="BG70" i="9"/>
  <c r="AY70" i="9"/>
  <c r="BD70" i="9" s="1"/>
  <c r="AX70" i="9"/>
  <c r="BC70" i="9" s="1"/>
  <c r="AW70" i="9"/>
  <c r="BB70" i="9" s="1"/>
  <c r="AV70" i="9"/>
  <c r="BA70" i="9" s="1"/>
  <c r="AU70" i="9"/>
  <c r="AZ70" i="9" s="1"/>
  <c r="AN70" i="9"/>
  <c r="DO69" i="9"/>
  <c r="DN69" i="9"/>
  <c r="DM69" i="9"/>
  <c r="DL69" i="9"/>
  <c r="DK69" i="9"/>
  <c r="DJ69" i="9"/>
  <c r="DI69" i="9"/>
  <c r="DD69" i="9"/>
  <c r="DC69" i="9"/>
  <c r="DB69" i="9"/>
  <c r="DA69" i="9"/>
  <c r="CZ69" i="9"/>
  <c r="CN69" i="9"/>
  <c r="CO69" i="9" s="1"/>
  <c r="CM69" i="9"/>
  <c r="CF69" i="9"/>
  <c r="CG69" i="9" s="1"/>
  <c r="CE69" i="9"/>
  <c r="BX69" i="9"/>
  <c r="BY69" i="9" s="1"/>
  <c r="BW69" i="9"/>
  <c r="BP69" i="9"/>
  <c r="BQ69" i="9" s="1"/>
  <c r="BO69" i="9"/>
  <c r="BH69" i="9"/>
  <c r="BI69" i="9" s="1"/>
  <c r="BG69" i="9"/>
  <c r="AY69" i="9"/>
  <c r="BD69" i="9" s="1"/>
  <c r="AX69" i="9"/>
  <c r="BC69" i="9" s="1"/>
  <c r="AW69" i="9"/>
  <c r="BB69" i="9" s="1"/>
  <c r="AV69" i="9"/>
  <c r="BA69" i="9" s="1"/>
  <c r="AU69" i="9"/>
  <c r="AZ69" i="9" s="1"/>
  <c r="AN69" i="9"/>
  <c r="DO68" i="9"/>
  <c r="DN68" i="9"/>
  <c r="DM68" i="9"/>
  <c r="DL68" i="9"/>
  <c r="DK68" i="9"/>
  <c r="DJ68" i="9"/>
  <c r="DI68" i="9"/>
  <c r="DD68" i="9"/>
  <c r="DC68" i="9"/>
  <c r="DB68" i="9"/>
  <c r="DA68" i="9"/>
  <c r="CZ68" i="9"/>
  <c r="CN68" i="9"/>
  <c r="CO68" i="9" s="1"/>
  <c r="CM68" i="9"/>
  <c r="CF68" i="9"/>
  <c r="CG68" i="9" s="1"/>
  <c r="CE68" i="9"/>
  <c r="BX68" i="9"/>
  <c r="BY68" i="9" s="1"/>
  <c r="BW68" i="9"/>
  <c r="BP68" i="9"/>
  <c r="BQ68" i="9" s="1"/>
  <c r="BO68" i="9"/>
  <c r="BH68" i="9"/>
  <c r="BI68" i="9" s="1"/>
  <c r="BG68" i="9"/>
  <c r="AY68" i="9"/>
  <c r="BD68" i="9" s="1"/>
  <c r="AX68" i="9"/>
  <c r="BC68" i="9" s="1"/>
  <c r="AW68" i="9"/>
  <c r="BB68" i="9" s="1"/>
  <c r="AV68" i="9"/>
  <c r="BA68" i="9" s="1"/>
  <c r="AU68" i="9"/>
  <c r="AZ68" i="9" s="1"/>
  <c r="AN68" i="9"/>
  <c r="DO67" i="9"/>
  <c r="DN67" i="9"/>
  <c r="DM67" i="9"/>
  <c r="DL67" i="9"/>
  <c r="DK67" i="9"/>
  <c r="DJ67" i="9"/>
  <c r="DI67" i="9"/>
  <c r="DD67" i="9"/>
  <c r="DC67" i="9"/>
  <c r="DB67" i="9"/>
  <c r="DA67" i="9"/>
  <c r="CZ67" i="9"/>
  <c r="CN67" i="9"/>
  <c r="CO67" i="9" s="1"/>
  <c r="CQ67" i="9" s="1"/>
  <c r="CS67" i="9" s="1"/>
  <c r="CM67" i="9"/>
  <c r="CF67" i="9"/>
  <c r="CG67" i="9" s="1"/>
  <c r="CI67" i="9" s="1"/>
  <c r="CK67" i="9" s="1"/>
  <c r="CE67" i="9"/>
  <c r="BX67" i="9"/>
  <c r="BY67" i="9" s="1"/>
  <c r="CA67" i="9" s="1"/>
  <c r="CC67" i="9" s="1"/>
  <c r="BW67" i="9"/>
  <c r="BP67" i="9"/>
  <c r="BQ67" i="9" s="1"/>
  <c r="BS67" i="9" s="1"/>
  <c r="BU67" i="9" s="1"/>
  <c r="BO67" i="9"/>
  <c r="BH67" i="9"/>
  <c r="BI67" i="9" s="1"/>
  <c r="BK67" i="9" s="1"/>
  <c r="BM67" i="9" s="1"/>
  <c r="BG67" i="9"/>
  <c r="AY67" i="9"/>
  <c r="BD67" i="9" s="1"/>
  <c r="AX67" i="9"/>
  <c r="BC67" i="9" s="1"/>
  <c r="AW67" i="9"/>
  <c r="BB67" i="9" s="1"/>
  <c r="AV67" i="9"/>
  <c r="BA67" i="9" s="1"/>
  <c r="AU67" i="9"/>
  <c r="AZ67" i="9" s="1"/>
  <c r="AN67" i="9"/>
  <c r="DO66" i="9"/>
  <c r="DN66" i="9"/>
  <c r="DM66" i="9"/>
  <c r="DL66" i="9"/>
  <c r="DK66" i="9"/>
  <c r="DJ66" i="9"/>
  <c r="DI66" i="9"/>
  <c r="DD66" i="9"/>
  <c r="DC66" i="9"/>
  <c r="DB66" i="9"/>
  <c r="DA66" i="9"/>
  <c r="CZ66" i="9"/>
  <c r="CN66" i="9"/>
  <c r="CO66" i="9" s="1"/>
  <c r="CQ66" i="9" s="1"/>
  <c r="CS66" i="9" s="1"/>
  <c r="CM66" i="9"/>
  <c r="CF66" i="9"/>
  <c r="CG66" i="9" s="1"/>
  <c r="CI66" i="9" s="1"/>
  <c r="CK66" i="9" s="1"/>
  <c r="CE66" i="9"/>
  <c r="BX66" i="9"/>
  <c r="BY66" i="9" s="1"/>
  <c r="CA66" i="9" s="1"/>
  <c r="CC66" i="9" s="1"/>
  <c r="BW66" i="9"/>
  <c r="BP66" i="9"/>
  <c r="BQ66" i="9" s="1"/>
  <c r="BS66" i="9" s="1"/>
  <c r="BU66" i="9" s="1"/>
  <c r="BO66" i="9"/>
  <c r="BH66" i="9"/>
  <c r="BI66" i="9" s="1"/>
  <c r="BK66" i="9" s="1"/>
  <c r="BM66" i="9" s="1"/>
  <c r="BG66" i="9"/>
  <c r="AY66" i="9"/>
  <c r="BD66" i="9" s="1"/>
  <c r="AX66" i="9"/>
  <c r="BC66" i="9" s="1"/>
  <c r="AW66" i="9"/>
  <c r="BB66" i="9" s="1"/>
  <c r="AV66" i="9"/>
  <c r="BA66" i="9" s="1"/>
  <c r="AU66" i="9"/>
  <c r="AZ66" i="9" s="1"/>
  <c r="AN66" i="9"/>
  <c r="DO65" i="9"/>
  <c r="DN65" i="9"/>
  <c r="DM65" i="9"/>
  <c r="DL65" i="9"/>
  <c r="DK65" i="9"/>
  <c r="DJ65" i="9"/>
  <c r="DI65" i="9"/>
  <c r="DD65" i="9"/>
  <c r="DC65" i="9"/>
  <c r="DB65" i="9"/>
  <c r="DA65" i="9"/>
  <c r="CZ65" i="9"/>
  <c r="CN65" i="9"/>
  <c r="CO65" i="9" s="1"/>
  <c r="CQ65" i="9" s="1"/>
  <c r="CS65" i="9" s="1"/>
  <c r="CM65" i="9"/>
  <c r="CF65" i="9"/>
  <c r="CG65" i="9" s="1"/>
  <c r="CI65" i="9" s="1"/>
  <c r="CK65" i="9" s="1"/>
  <c r="CE65" i="9"/>
  <c r="BX65" i="9"/>
  <c r="BY65" i="9" s="1"/>
  <c r="CA65" i="9" s="1"/>
  <c r="CC65" i="9" s="1"/>
  <c r="BW65" i="9"/>
  <c r="BP65" i="9"/>
  <c r="BQ65" i="9" s="1"/>
  <c r="BS65" i="9" s="1"/>
  <c r="BU65" i="9" s="1"/>
  <c r="BO65" i="9"/>
  <c r="BH65" i="9"/>
  <c r="BI65" i="9" s="1"/>
  <c r="BK65" i="9" s="1"/>
  <c r="BM65" i="9" s="1"/>
  <c r="BG65" i="9"/>
  <c r="AY65" i="9"/>
  <c r="BD65" i="9" s="1"/>
  <c r="AX65" i="9"/>
  <c r="BC65" i="9" s="1"/>
  <c r="AW65" i="9"/>
  <c r="BB65" i="9" s="1"/>
  <c r="AV65" i="9"/>
  <c r="BA65" i="9" s="1"/>
  <c r="AU65" i="9"/>
  <c r="AZ65" i="9" s="1"/>
  <c r="AN65" i="9"/>
  <c r="DO64" i="9"/>
  <c r="DN64" i="9"/>
  <c r="DM64" i="9"/>
  <c r="DL64" i="9"/>
  <c r="DK64" i="9"/>
  <c r="DJ64" i="9"/>
  <c r="DI64" i="9"/>
  <c r="DD64" i="9"/>
  <c r="DC64" i="9"/>
  <c r="DB64" i="9"/>
  <c r="DA64" i="9"/>
  <c r="CZ64" i="9"/>
  <c r="CN64" i="9"/>
  <c r="CO64" i="9" s="1"/>
  <c r="CQ64" i="9" s="1"/>
  <c r="CS64" i="9" s="1"/>
  <c r="CM64" i="9"/>
  <c r="CF64" i="9"/>
  <c r="CG64" i="9" s="1"/>
  <c r="CI64" i="9" s="1"/>
  <c r="CK64" i="9" s="1"/>
  <c r="CE64" i="9"/>
  <c r="BX64" i="9"/>
  <c r="BY64" i="9" s="1"/>
  <c r="CA64" i="9" s="1"/>
  <c r="CC64" i="9" s="1"/>
  <c r="BW64" i="9"/>
  <c r="BP64" i="9"/>
  <c r="BQ64" i="9" s="1"/>
  <c r="BS64" i="9" s="1"/>
  <c r="BU64" i="9" s="1"/>
  <c r="BO64" i="9"/>
  <c r="BH64" i="9"/>
  <c r="BI64" i="9" s="1"/>
  <c r="BK64" i="9" s="1"/>
  <c r="BM64" i="9" s="1"/>
  <c r="BG64" i="9"/>
  <c r="AY64" i="9"/>
  <c r="BD64" i="9" s="1"/>
  <c r="AX64" i="9"/>
  <c r="BC64" i="9" s="1"/>
  <c r="AW64" i="9"/>
  <c r="BB64" i="9" s="1"/>
  <c r="AV64" i="9"/>
  <c r="BA64" i="9" s="1"/>
  <c r="AU64" i="9"/>
  <c r="AZ64" i="9" s="1"/>
  <c r="AN64" i="9"/>
  <c r="DO63" i="9"/>
  <c r="DN63" i="9"/>
  <c r="DM63" i="9"/>
  <c r="DL63" i="9"/>
  <c r="DK63" i="9"/>
  <c r="DJ63" i="9"/>
  <c r="DI63" i="9"/>
  <c r="DD63" i="9"/>
  <c r="DC63" i="9"/>
  <c r="DB63" i="9"/>
  <c r="DA63" i="9"/>
  <c r="CZ63" i="9"/>
  <c r="CN63" i="9"/>
  <c r="CO63" i="9" s="1"/>
  <c r="CQ63" i="9" s="1"/>
  <c r="CS63" i="9" s="1"/>
  <c r="CM63" i="9"/>
  <c r="CF63" i="9"/>
  <c r="CG63" i="9" s="1"/>
  <c r="CI63" i="9" s="1"/>
  <c r="CK63" i="9" s="1"/>
  <c r="CE63" i="9"/>
  <c r="BX63" i="9"/>
  <c r="BY63" i="9" s="1"/>
  <c r="CA63" i="9" s="1"/>
  <c r="CC63" i="9" s="1"/>
  <c r="BW63" i="9"/>
  <c r="BP63" i="9"/>
  <c r="BQ63" i="9" s="1"/>
  <c r="BS63" i="9" s="1"/>
  <c r="BU63" i="9" s="1"/>
  <c r="BO63" i="9"/>
  <c r="BH63" i="9"/>
  <c r="BI63" i="9" s="1"/>
  <c r="BK63" i="9" s="1"/>
  <c r="BM63" i="9" s="1"/>
  <c r="BG63" i="9"/>
  <c r="AY63" i="9"/>
  <c r="BD63" i="9" s="1"/>
  <c r="AX63" i="9"/>
  <c r="BC63" i="9" s="1"/>
  <c r="AW63" i="9"/>
  <c r="BB63" i="9" s="1"/>
  <c r="AV63" i="9"/>
  <c r="BA63" i="9" s="1"/>
  <c r="AU63" i="9"/>
  <c r="AZ63" i="9" s="1"/>
  <c r="AN63" i="9"/>
  <c r="DO62" i="9"/>
  <c r="DN62" i="9"/>
  <c r="DM62" i="9"/>
  <c r="DL62" i="9"/>
  <c r="DK62" i="9"/>
  <c r="DJ62" i="9"/>
  <c r="DI62" i="9"/>
  <c r="DD62" i="9"/>
  <c r="DC62" i="9"/>
  <c r="DB62" i="9"/>
  <c r="DA62" i="9"/>
  <c r="CZ62" i="9"/>
  <c r="CN62" i="9"/>
  <c r="CO62" i="9" s="1"/>
  <c r="CQ62" i="9" s="1"/>
  <c r="CS62" i="9" s="1"/>
  <c r="CM62" i="9"/>
  <c r="CF62" i="9"/>
  <c r="CG62" i="9" s="1"/>
  <c r="CI62" i="9" s="1"/>
  <c r="CK62" i="9" s="1"/>
  <c r="CE62" i="9"/>
  <c r="BX62" i="9"/>
  <c r="BY62" i="9" s="1"/>
  <c r="CA62" i="9" s="1"/>
  <c r="CC62" i="9" s="1"/>
  <c r="BW62" i="9"/>
  <c r="BP62" i="9"/>
  <c r="BQ62" i="9" s="1"/>
  <c r="BS62" i="9" s="1"/>
  <c r="BU62" i="9" s="1"/>
  <c r="BO62" i="9"/>
  <c r="BH62" i="9"/>
  <c r="BI62" i="9" s="1"/>
  <c r="BK62" i="9" s="1"/>
  <c r="BM62" i="9" s="1"/>
  <c r="BG62" i="9"/>
  <c r="AY62" i="9"/>
  <c r="BD62" i="9" s="1"/>
  <c r="AX62" i="9"/>
  <c r="BC62" i="9" s="1"/>
  <c r="AW62" i="9"/>
  <c r="BB62" i="9" s="1"/>
  <c r="AV62" i="9"/>
  <c r="BA62" i="9" s="1"/>
  <c r="AU62" i="9"/>
  <c r="AZ62" i="9" s="1"/>
  <c r="AN62" i="9"/>
  <c r="DO61" i="9"/>
  <c r="DN61" i="9"/>
  <c r="DM61" i="9"/>
  <c r="DL61" i="9"/>
  <c r="DK61" i="9"/>
  <c r="DJ61" i="9"/>
  <c r="DI61" i="9"/>
  <c r="DD61" i="9"/>
  <c r="DC61" i="9"/>
  <c r="DB61" i="9"/>
  <c r="DA61" i="9"/>
  <c r="CZ61" i="9"/>
  <c r="CN61" i="9"/>
  <c r="CO61" i="9" s="1"/>
  <c r="CQ61" i="9" s="1"/>
  <c r="CS61" i="9" s="1"/>
  <c r="CM61" i="9"/>
  <c r="CF61" i="9"/>
  <c r="CG61" i="9" s="1"/>
  <c r="CI61" i="9" s="1"/>
  <c r="CK61" i="9" s="1"/>
  <c r="CE61" i="9"/>
  <c r="BX61" i="9"/>
  <c r="BY61" i="9" s="1"/>
  <c r="CA61" i="9" s="1"/>
  <c r="CC61" i="9" s="1"/>
  <c r="BW61" i="9"/>
  <c r="BP61" i="9"/>
  <c r="BQ61" i="9" s="1"/>
  <c r="BS61" i="9" s="1"/>
  <c r="BU61" i="9" s="1"/>
  <c r="BO61" i="9"/>
  <c r="BH61" i="9"/>
  <c r="BI61" i="9" s="1"/>
  <c r="BK61" i="9" s="1"/>
  <c r="BM61" i="9" s="1"/>
  <c r="BG61" i="9"/>
  <c r="AY61" i="9"/>
  <c r="BD61" i="9" s="1"/>
  <c r="AX61" i="9"/>
  <c r="BC61" i="9" s="1"/>
  <c r="AW61" i="9"/>
  <c r="BB61" i="9" s="1"/>
  <c r="AV61" i="9"/>
  <c r="BA61" i="9" s="1"/>
  <c r="AU61" i="9"/>
  <c r="AZ61" i="9" s="1"/>
  <c r="AN61" i="9"/>
  <c r="DO60" i="9"/>
  <c r="DN60" i="9"/>
  <c r="DM60" i="9"/>
  <c r="DL60" i="9"/>
  <c r="DK60" i="9"/>
  <c r="DJ60" i="9"/>
  <c r="DI60" i="9"/>
  <c r="DD60" i="9"/>
  <c r="DC60" i="9"/>
  <c r="DB60" i="9"/>
  <c r="DA60" i="9"/>
  <c r="CZ60" i="9"/>
  <c r="CN60" i="9"/>
  <c r="CO60" i="9" s="1"/>
  <c r="CQ60" i="9" s="1"/>
  <c r="CS60" i="9" s="1"/>
  <c r="CM60" i="9"/>
  <c r="CF60" i="9"/>
  <c r="CG60" i="9" s="1"/>
  <c r="CI60" i="9" s="1"/>
  <c r="CK60" i="9" s="1"/>
  <c r="CE60" i="9"/>
  <c r="BX60" i="9"/>
  <c r="BY60" i="9" s="1"/>
  <c r="CA60" i="9" s="1"/>
  <c r="CC60" i="9" s="1"/>
  <c r="BW60" i="9"/>
  <c r="BP60" i="9"/>
  <c r="BQ60" i="9" s="1"/>
  <c r="BS60" i="9" s="1"/>
  <c r="BU60" i="9" s="1"/>
  <c r="BO60" i="9"/>
  <c r="BH60" i="9"/>
  <c r="BI60" i="9" s="1"/>
  <c r="BK60" i="9" s="1"/>
  <c r="BM60" i="9" s="1"/>
  <c r="BG60" i="9"/>
  <c r="AY60" i="9"/>
  <c r="BD60" i="9" s="1"/>
  <c r="AX60" i="9"/>
  <c r="BC60" i="9" s="1"/>
  <c r="AW60" i="9"/>
  <c r="BB60" i="9" s="1"/>
  <c r="AV60" i="9"/>
  <c r="BA60" i="9" s="1"/>
  <c r="AU60" i="9"/>
  <c r="AZ60" i="9" s="1"/>
  <c r="AN60" i="9"/>
  <c r="DO59" i="9"/>
  <c r="DN59" i="9"/>
  <c r="DM59" i="9"/>
  <c r="DL59" i="9"/>
  <c r="DK59" i="9"/>
  <c r="DJ59" i="9"/>
  <c r="DI59" i="9"/>
  <c r="DD59" i="9"/>
  <c r="DC59" i="9"/>
  <c r="DB59" i="9"/>
  <c r="DA59" i="9"/>
  <c r="CZ59" i="9"/>
  <c r="CN59" i="9"/>
  <c r="CO59" i="9" s="1"/>
  <c r="CQ59" i="9" s="1"/>
  <c r="CS59" i="9" s="1"/>
  <c r="CM59" i="9"/>
  <c r="CF59" i="9"/>
  <c r="CG59" i="9" s="1"/>
  <c r="CI59" i="9" s="1"/>
  <c r="CK59" i="9" s="1"/>
  <c r="CE59" i="9"/>
  <c r="BX59" i="9"/>
  <c r="BY59" i="9" s="1"/>
  <c r="BW59" i="9"/>
  <c r="BP59" i="9"/>
  <c r="BQ59" i="9" s="1"/>
  <c r="BS59" i="9" s="1"/>
  <c r="BU59" i="9" s="1"/>
  <c r="BO59" i="9"/>
  <c r="BH59" i="9"/>
  <c r="BI59" i="9" s="1"/>
  <c r="BG59" i="9"/>
  <c r="AY59" i="9"/>
  <c r="BD59" i="9" s="1"/>
  <c r="AX59" i="9"/>
  <c r="BC59" i="9" s="1"/>
  <c r="AW59" i="9"/>
  <c r="BB59" i="9" s="1"/>
  <c r="AV59" i="9"/>
  <c r="BA59" i="9" s="1"/>
  <c r="AU59" i="9"/>
  <c r="AZ59" i="9" s="1"/>
  <c r="AN59" i="9"/>
  <c r="DO58" i="9"/>
  <c r="DN58" i="9"/>
  <c r="DM58" i="9"/>
  <c r="DL58" i="9"/>
  <c r="DK58" i="9"/>
  <c r="DJ58" i="9"/>
  <c r="DI58" i="9"/>
  <c r="DD58" i="9"/>
  <c r="DC58" i="9"/>
  <c r="DB58" i="9"/>
  <c r="DA58" i="9"/>
  <c r="CZ58" i="9"/>
  <c r="CN58" i="9"/>
  <c r="CO58" i="9" s="1"/>
  <c r="CM58" i="9"/>
  <c r="CF58" i="9"/>
  <c r="CG58" i="9" s="1"/>
  <c r="CE58" i="9"/>
  <c r="BX58" i="9"/>
  <c r="BY58" i="9" s="1"/>
  <c r="BW58" i="9"/>
  <c r="BP58" i="9"/>
  <c r="BQ58" i="9" s="1"/>
  <c r="BO58" i="9"/>
  <c r="BH58" i="9"/>
  <c r="BI58" i="9" s="1"/>
  <c r="BG58" i="9"/>
  <c r="AY58" i="9"/>
  <c r="BD58" i="9" s="1"/>
  <c r="AX58" i="9"/>
  <c r="BC58" i="9" s="1"/>
  <c r="AW58" i="9"/>
  <c r="BB58" i="9" s="1"/>
  <c r="AV58" i="9"/>
  <c r="BA58" i="9" s="1"/>
  <c r="AU58" i="9"/>
  <c r="AZ58" i="9" s="1"/>
  <c r="AN58" i="9"/>
  <c r="DO57" i="9"/>
  <c r="DN57" i="9"/>
  <c r="DM57" i="9"/>
  <c r="DL57" i="9"/>
  <c r="DK57" i="9"/>
  <c r="DJ57" i="9"/>
  <c r="DI57" i="9"/>
  <c r="DD57" i="9"/>
  <c r="DC57" i="9"/>
  <c r="DB57" i="9"/>
  <c r="DA57" i="9"/>
  <c r="CZ57" i="9"/>
  <c r="CN57" i="9"/>
  <c r="CO57" i="9" s="1"/>
  <c r="CM57" i="9"/>
  <c r="CF57" i="9"/>
  <c r="CG57" i="9" s="1"/>
  <c r="CE57" i="9"/>
  <c r="BX57" i="9"/>
  <c r="BY57" i="9" s="1"/>
  <c r="BW57" i="9"/>
  <c r="BP57" i="9"/>
  <c r="BQ57" i="9" s="1"/>
  <c r="BO57" i="9"/>
  <c r="BH57" i="9"/>
  <c r="BI57" i="9" s="1"/>
  <c r="BG57" i="9"/>
  <c r="AY57" i="9"/>
  <c r="BD57" i="9" s="1"/>
  <c r="AX57" i="9"/>
  <c r="BC57" i="9" s="1"/>
  <c r="AW57" i="9"/>
  <c r="BB57" i="9" s="1"/>
  <c r="AV57" i="9"/>
  <c r="BA57" i="9" s="1"/>
  <c r="AU57" i="9"/>
  <c r="AZ57" i="9" s="1"/>
  <c r="AN57" i="9"/>
  <c r="DO56" i="9"/>
  <c r="DN56" i="9"/>
  <c r="DM56" i="9"/>
  <c r="DL56" i="9"/>
  <c r="DK56" i="9"/>
  <c r="DJ56" i="9"/>
  <c r="DI56" i="9"/>
  <c r="DD56" i="9"/>
  <c r="DC56" i="9"/>
  <c r="DB56" i="9"/>
  <c r="DA56" i="9"/>
  <c r="CZ56" i="9"/>
  <c r="CN56" i="9"/>
  <c r="CO56" i="9" s="1"/>
  <c r="CM56" i="9"/>
  <c r="CF56" i="9"/>
  <c r="CG56" i="9" s="1"/>
  <c r="CE56" i="9"/>
  <c r="BX56" i="9"/>
  <c r="BY56" i="9" s="1"/>
  <c r="BW56" i="9"/>
  <c r="BP56" i="9"/>
  <c r="BQ56" i="9" s="1"/>
  <c r="BO56" i="9"/>
  <c r="BH56" i="9"/>
  <c r="BI56" i="9" s="1"/>
  <c r="BG56" i="9"/>
  <c r="AY56" i="9"/>
  <c r="BD56" i="9" s="1"/>
  <c r="AX56" i="9"/>
  <c r="BC56" i="9" s="1"/>
  <c r="AW56" i="9"/>
  <c r="BB56" i="9" s="1"/>
  <c r="AV56" i="9"/>
  <c r="BA56" i="9" s="1"/>
  <c r="AU56" i="9"/>
  <c r="AZ56" i="9" s="1"/>
  <c r="AN56" i="9"/>
  <c r="DO55" i="9"/>
  <c r="DN55" i="9"/>
  <c r="DM55" i="9"/>
  <c r="DL55" i="9"/>
  <c r="DK55" i="9"/>
  <c r="DJ55" i="9"/>
  <c r="DI55" i="9"/>
  <c r="DD55" i="9"/>
  <c r="DC55" i="9"/>
  <c r="DB55" i="9"/>
  <c r="DA55" i="9"/>
  <c r="CZ55" i="9"/>
  <c r="CN55" i="9"/>
  <c r="CO55" i="9" s="1"/>
  <c r="CM55" i="9"/>
  <c r="CF55" i="9"/>
  <c r="CG55" i="9" s="1"/>
  <c r="CE55" i="9"/>
  <c r="BX55" i="9"/>
  <c r="BY55" i="9" s="1"/>
  <c r="BW55" i="9"/>
  <c r="BP55" i="9"/>
  <c r="BQ55" i="9" s="1"/>
  <c r="BO55" i="9"/>
  <c r="BH55" i="9"/>
  <c r="BI55" i="9" s="1"/>
  <c r="BG55" i="9"/>
  <c r="AY55" i="9"/>
  <c r="BD55" i="9" s="1"/>
  <c r="AX55" i="9"/>
  <c r="BC55" i="9" s="1"/>
  <c r="AW55" i="9"/>
  <c r="BB55" i="9" s="1"/>
  <c r="AV55" i="9"/>
  <c r="BA55" i="9" s="1"/>
  <c r="AU55" i="9"/>
  <c r="AZ55" i="9" s="1"/>
  <c r="AN55" i="9"/>
  <c r="DO54" i="9"/>
  <c r="DN54" i="9"/>
  <c r="DM54" i="9"/>
  <c r="DL54" i="9"/>
  <c r="DK54" i="9"/>
  <c r="DJ54" i="9"/>
  <c r="DI54" i="9"/>
  <c r="DD54" i="9"/>
  <c r="DC54" i="9"/>
  <c r="DB54" i="9"/>
  <c r="DA54" i="9"/>
  <c r="CZ54" i="9"/>
  <c r="CN54" i="9"/>
  <c r="CO54" i="9" s="1"/>
  <c r="CM54" i="9"/>
  <c r="CF54" i="9"/>
  <c r="CG54" i="9" s="1"/>
  <c r="CE54" i="9"/>
  <c r="BX54" i="9"/>
  <c r="BY54" i="9" s="1"/>
  <c r="BW54" i="9"/>
  <c r="BP54" i="9"/>
  <c r="BQ54" i="9" s="1"/>
  <c r="BO54" i="9"/>
  <c r="BH54" i="9"/>
  <c r="BI54" i="9" s="1"/>
  <c r="BG54" i="9"/>
  <c r="AY54" i="9"/>
  <c r="BD54" i="9" s="1"/>
  <c r="AX54" i="9"/>
  <c r="BC54" i="9" s="1"/>
  <c r="AW54" i="9"/>
  <c r="BB54" i="9" s="1"/>
  <c r="AV54" i="9"/>
  <c r="BA54" i="9" s="1"/>
  <c r="AU54" i="9"/>
  <c r="AZ54" i="9" s="1"/>
  <c r="AN54" i="9"/>
  <c r="DO53" i="9"/>
  <c r="DN53" i="9"/>
  <c r="DM53" i="9"/>
  <c r="DL53" i="9"/>
  <c r="DK53" i="9"/>
  <c r="DJ53" i="9"/>
  <c r="DI53" i="9"/>
  <c r="DD53" i="9"/>
  <c r="DC53" i="9"/>
  <c r="DB53" i="9"/>
  <c r="DA53" i="9"/>
  <c r="CZ53" i="9"/>
  <c r="CN53" i="9"/>
  <c r="CO53" i="9" s="1"/>
  <c r="CM53" i="9"/>
  <c r="CF53" i="9"/>
  <c r="CG53" i="9" s="1"/>
  <c r="CE53" i="9"/>
  <c r="BX53" i="9"/>
  <c r="BY53" i="9" s="1"/>
  <c r="BW53" i="9"/>
  <c r="BP53" i="9"/>
  <c r="BQ53" i="9" s="1"/>
  <c r="BO53" i="9"/>
  <c r="BH53" i="9"/>
  <c r="BI53" i="9" s="1"/>
  <c r="BG53" i="9"/>
  <c r="AY53" i="9"/>
  <c r="BD53" i="9" s="1"/>
  <c r="AX53" i="9"/>
  <c r="BC53" i="9" s="1"/>
  <c r="AW53" i="9"/>
  <c r="BB53" i="9" s="1"/>
  <c r="AV53" i="9"/>
  <c r="BA53" i="9" s="1"/>
  <c r="AU53" i="9"/>
  <c r="AZ53" i="9" s="1"/>
  <c r="AN53" i="9"/>
  <c r="DO52" i="9"/>
  <c r="DN52" i="9"/>
  <c r="DM52" i="9"/>
  <c r="DL52" i="9"/>
  <c r="DK52" i="9"/>
  <c r="DJ52" i="9"/>
  <c r="DI52" i="9"/>
  <c r="DD52" i="9"/>
  <c r="DC52" i="9"/>
  <c r="DB52" i="9"/>
  <c r="DA52" i="9"/>
  <c r="CZ52" i="9"/>
  <c r="CN52" i="9"/>
  <c r="CO52" i="9" s="1"/>
  <c r="CM52" i="9"/>
  <c r="CF52" i="9"/>
  <c r="CG52" i="9" s="1"/>
  <c r="CE52" i="9"/>
  <c r="BX52" i="9"/>
  <c r="BY52" i="9" s="1"/>
  <c r="BW52" i="9"/>
  <c r="BP52" i="9"/>
  <c r="BQ52" i="9" s="1"/>
  <c r="BO52" i="9"/>
  <c r="BH52" i="9"/>
  <c r="BI52" i="9" s="1"/>
  <c r="BG52" i="9"/>
  <c r="AY52" i="9"/>
  <c r="BD52" i="9" s="1"/>
  <c r="AX52" i="9"/>
  <c r="BC52" i="9" s="1"/>
  <c r="AW52" i="9"/>
  <c r="BB52" i="9" s="1"/>
  <c r="AV52" i="9"/>
  <c r="BA52" i="9" s="1"/>
  <c r="AU52" i="9"/>
  <c r="AZ52" i="9" s="1"/>
  <c r="AN52" i="9"/>
  <c r="DO51" i="9"/>
  <c r="DN51" i="9"/>
  <c r="DM51" i="9"/>
  <c r="DL51" i="9"/>
  <c r="DK51" i="9"/>
  <c r="DJ51" i="9"/>
  <c r="DI51" i="9"/>
  <c r="DD51" i="9"/>
  <c r="DC51" i="9"/>
  <c r="DB51" i="9"/>
  <c r="DA51" i="9"/>
  <c r="CZ51" i="9"/>
  <c r="CN51" i="9"/>
  <c r="CO51" i="9" s="1"/>
  <c r="CM51" i="9"/>
  <c r="CF51" i="9"/>
  <c r="CG51" i="9" s="1"/>
  <c r="CE51" i="9"/>
  <c r="BX51" i="9"/>
  <c r="BY51" i="9" s="1"/>
  <c r="BW51" i="9"/>
  <c r="BP51" i="9"/>
  <c r="BQ51" i="9" s="1"/>
  <c r="BO51" i="9"/>
  <c r="BH51" i="9"/>
  <c r="BI51" i="9" s="1"/>
  <c r="BG51" i="9"/>
  <c r="AY51" i="9"/>
  <c r="BD51" i="9" s="1"/>
  <c r="AX51" i="9"/>
  <c r="BC51" i="9" s="1"/>
  <c r="AW51" i="9"/>
  <c r="BB51" i="9" s="1"/>
  <c r="AV51" i="9"/>
  <c r="BA51" i="9" s="1"/>
  <c r="AU51" i="9"/>
  <c r="AZ51" i="9" s="1"/>
  <c r="AN51" i="9"/>
  <c r="DO50" i="9"/>
  <c r="DN50" i="9"/>
  <c r="DM50" i="9"/>
  <c r="DL50" i="9"/>
  <c r="DK50" i="9"/>
  <c r="DJ50" i="9"/>
  <c r="DI50" i="9"/>
  <c r="DD50" i="9"/>
  <c r="DC50" i="9"/>
  <c r="DB50" i="9"/>
  <c r="DA50" i="9"/>
  <c r="CZ50" i="9"/>
  <c r="CN50" i="9"/>
  <c r="CO50" i="9" s="1"/>
  <c r="CM50" i="9"/>
  <c r="CF50" i="9"/>
  <c r="CG50" i="9" s="1"/>
  <c r="CE50" i="9"/>
  <c r="BX50" i="9"/>
  <c r="BY50" i="9" s="1"/>
  <c r="BW50" i="9"/>
  <c r="BP50" i="9"/>
  <c r="BQ50" i="9" s="1"/>
  <c r="BO50" i="9"/>
  <c r="BH50" i="9"/>
  <c r="BI50" i="9" s="1"/>
  <c r="BG50" i="9"/>
  <c r="AY50" i="9"/>
  <c r="BD50" i="9" s="1"/>
  <c r="AX50" i="9"/>
  <c r="BC50" i="9" s="1"/>
  <c r="AW50" i="9"/>
  <c r="BB50" i="9" s="1"/>
  <c r="AV50" i="9"/>
  <c r="BA50" i="9" s="1"/>
  <c r="AU50" i="9"/>
  <c r="AZ50" i="9" s="1"/>
  <c r="AN50" i="9"/>
  <c r="DO49" i="9"/>
  <c r="DN49" i="9"/>
  <c r="DM49" i="9"/>
  <c r="DL49" i="9"/>
  <c r="DK49" i="9"/>
  <c r="DJ49" i="9"/>
  <c r="DI49" i="9"/>
  <c r="DD49" i="9"/>
  <c r="DC49" i="9"/>
  <c r="DB49" i="9"/>
  <c r="DA49" i="9"/>
  <c r="CZ49" i="9"/>
  <c r="CN49" i="9"/>
  <c r="CO49" i="9" s="1"/>
  <c r="CM49" i="9"/>
  <c r="CF49" i="9"/>
  <c r="CG49" i="9" s="1"/>
  <c r="CE49" i="9"/>
  <c r="BX49" i="9"/>
  <c r="BY49" i="9" s="1"/>
  <c r="BW49" i="9"/>
  <c r="BP49" i="9"/>
  <c r="BQ49" i="9" s="1"/>
  <c r="BO49" i="9"/>
  <c r="BH49" i="9"/>
  <c r="BI49" i="9" s="1"/>
  <c r="BG49" i="9"/>
  <c r="AY49" i="9"/>
  <c r="BD49" i="9" s="1"/>
  <c r="AX49" i="9"/>
  <c r="BC49" i="9" s="1"/>
  <c r="AW49" i="9"/>
  <c r="BB49" i="9" s="1"/>
  <c r="AV49" i="9"/>
  <c r="BA49" i="9" s="1"/>
  <c r="AU49" i="9"/>
  <c r="AZ49" i="9" s="1"/>
  <c r="AN49" i="9"/>
  <c r="DO48" i="9"/>
  <c r="DN48" i="9"/>
  <c r="DM48" i="9"/>
  <c r="DL48" i="9"/>
  <c r="DK48" i="9"/>
  <c r="DJ48" i="9"/>
  <c r="DI48" i="9"/>
  <c r="DD48" i="9"/>
  <c r="DC48" i="9"/>
  <c r="DB48" i="9"/>
  <c r="DA48" i="9"/>
  <c r="CZ48" i="9"/>
  <c r="CN48" i="9"/>
  <c r="CO48" i="9" s="1"/>
  <c r="CM48" i="9"/>
  <c r="CF48" i="9"/>
  <c r="CG48" i="9" s="1"/>
  <c r="CE48" i="9"/>
  <c r="BX48" i="9"/>
  <c r="BY48" i="9" s="1"/>
  <c r="BW48" i="9"/>
  <c r="BP48" i="9"/>
  <c r="BQ48" i="9" s="1"/>
  <c r="BO48" i="9"/>
  <c r="BH48" i="9"/>
  <c r="BI48" i="9" s="1"/>
  <c r="BG48" i="9"/>
  <c r="AY48" i="9"/>
  <c r="BD48" i="9" s="1"/>
  <c r="AX48" i="9"/>
  <c r="BC48" i="9" s="1"/>
  <c r="AW48" i="9"/>
  <c r="BB48" i="9" s="1"/>
  <c r="AV48" i="9"/>
  <c r="BA48" i="9" s="1"/>
  <c r="AU48" i="9"/>
  <c r="AZ48" i="9" s="1"/>
  <c r="AN48" i="9"/>
  <c r="DO47" i="9"/>
  <c r="DN47" i="9"/>
  <c r="DM47" i="9"/>
  <c r="DL47" i="9"/>
  <c r="DK47" i="9"/>
  <c r="DJ47" i="9"/>
  <c r="DI47" i="9"/>
  <c r="DD47" i="9"/>
  <c r="DC47" i="9"/>
  <c r="DB47" i="9"/>
  <c r="DA47" i="9"/>
  <c r="CZ47" i="9"/>
  <c r="CN47" i="9"/>
  <c r="CO47" i="9" s="1"/>
  <c r="CM47" i="9"/>
  <c r="CF47" i="9"/>
  <c r="CG47" i="9" s="1"/>
  <c r="CE47" i="9"/>
  <c r="BX47" i="9"/>
  <c r="BY47" i="9" s="1"/>
  <c r="BW47" i="9"/>
  <c r="BP47" i="9"/>
  <c r="BQ47" i="9" s="1"/>
  <c r="BO47" i="9"/>
  <c r="BH47" i="9"/>
  <c r="BI47" i="9" s="1"/>
  <c r="BG47" i="9"/>
  <c r="AY47" i="9"/>
  <c r="BD47" i="9" s="1"/>
  <c r="AX47" i="9"/>
  <c r="BC47" i="9" s="1"/>
  <c r="AW47" i="9"/>
  <c r="BB47" i="9" s="1"/>
  <c r="AV47" i="9"/>
  <c r="BA47" i="9" s="1"/>
  <c r="AU47" i="9"/>
  <c r="AZ47" i="9" s="1"/>
  <c r="AN47" i="9"/>
  <c r="DO46" i="9"/>
  <c r="DN46" i="9"/>
  <c r="DM46" i="9"/>
  <c r="DL46" i="9"/>
  <c r="DK46" i="9"/>
  <c r="DJ46" i="9"/>
  <c r="DI46" i="9"/>
  <c r="DD46" i="9"/>
  <c r="DC46" i="9"/>
  <c r="DB46" i="9"/>
  <c r="DA46" i="9"/>
  <c r="CZ46" i="9"/>
  <c r="CN46" i="9"/>
  <c r="CO46" i="9" s="1"/>
  <c r="CM46" i="9"/>
  <c r="CF46" i="9"/>
  <c r="CG46" i="9" s="1"/>
  <c r="CE46" i="9"/>
  <c r="BX46" i="9"/>
  <c r="BY46" i="9" s="1"/>
  <c r="BW46" i="9"/>
  <c r="BP46" i="9"/>
  <c r="BQ46" i="9" s="1"/>
  <c r="BO46" i="9"/>
  <c r="BH46" i="9"/>
  <c r="BI46" i="9" s="1"/>
  <c r="BG46" i="9"/>
  <c r="AY46" i="9"/>
  <c r="BD46" i="9" s="1"/>
  <c r="AX46" i="9"/>
  <c r="BC46" i="9" s="1"/>
  <c r="AW46" i="9"/>
  <c r="BB46" i="9" s="1"/>
  <c r="AV46" i="9"/>
  <c r="BA46" i="9" s="1"/>
  <c r="AU46" i="9"/>
  <c r="AZ46" i="9" s="1"/>
  <c r="AN46" i="9"/>
  <c r="DO45" i="9"/>
  <c r="DN45" i="9"/>
  <c r="DM45" i="9"/>
  <c r="DL45" i="9"/>
  <c r="DK45" i="9"/>
  <c r="DJ45" i="9"/>
  <c r="DI45" i="9"/>
  <c r="DD45" i="9"/>
  <c r="DC45" i="9"/>
  <c r="DB45" i="9"/>
  <c r="DA45" i="9"/>
  <c r="CZ45" i="9"/>
  <c r="CN45" i="9"/>
  <c r="CO45" i="9" s="1"/>
  <c r="CM45" i="9"/>
  <c r="CF45" i="9"/>
  <c r="CG45" i="9" s="1"/>
  <c r="CE45" i="9"/>
  <c r="BX45" i="9"/>
  <c r="BY45" i="9" s="1"/>
  <c r="BW45" i="9"/>
  <c r="BP45" i="9"/>
  <c r="BQ45" i="9" s="1"/>
  <c r="BO45" i="9"/>
  <c r="BH45" i="9"/>
  <c r="BI45" i="9" s="1"/>
  <c r="BG45" i="9"/>
  <c r="AY45" i="9"/>
  <c r="BD45" i="9" s="1"/>
  <c r="AX45" i="9"/>
  <c r="BC45" i="9" s="1"/>
  <c r="AW45" i="9"/>
  <c r="BB45" i="9" s="1"/>
  <c r="AV45" i="9"/>
  <c r="BA45" i="9" s="1"/>
  <c r="AU45" i="9"/>
  <c r="AZ45" i="9" s="1"/>
  <c r="AN45" i="9"/>
  <c r="DO44" i="9"/>
  <c r="DN44" i="9"/>
  <c r="DM44" i="9"/>
  <c r="DL44" i="9"/>
  <c r="DK44" i="9"/>
  <c r="DJ44" i="9"/>
  <c r="DI44" i="9"/>
  <c r="DD44" i="9"/>
  <c r="DC44" i="9"/>
  <c r="DB44" i="9"/>
  <c r="DA44" i="9"/>
  <c r="CZ44" i="9"/>
  <c r="CN44" i="9"/>
  <c r="CO44" i="9" s="1"/>
  <c r="CM44" i="9"/>
  <c r="CF44" i="9"/>
  <c r="CG44" i="9" s="1"/>
  <c r="CE44" i="9"/>
  <c r="BX44" i="9"/>
  <c r="BY44" i="9" s="1"/>
  <c r="BW44" i="9"/>
  <c r="BP44" i="9"/>
  <c r="BQ44" i="9" s="1"/>
  <c r="BO44" i="9"/>
  <c r="BH44" i="9"/>
  <c r="BI44" i="9" s="1"/>
  <c r="BG44" i="9"/>
  <c r="AY44" i="9"/>
  <c r="BD44" i="9" s="1"/>
  <c r="AX44" i="9"/>
  <c r="BC44" i="9" s="1"/>
  <c r="AW44" i="9"/>
  <c r="BB44" i="9" s="1"/>
  <c r="AV44" i="9"/>
  <c r="BA44" i="9" s="1"/>
  <c r="AU44" i="9"/>
  <c r="AZ44" i="9" s="1"/>
  <c r="AN44" i="9"/>
  <c r="DO43" i="9"/>
  <c r="DN43" i="9"/>
  <c r="DM43" i="9"/>
  <c r="DL43" i="9"/>
  <c r="DK43" i="9"/>
  <c r="DJ43" i="9"/>
  <c r="DI43" i="9"/>
  <c r="DD43" i="9"/>
  <c r="DC43" i="9"/>
  <c r="DB43" i="9"/>
  <c r="DA43" i="9"/>
  <c r="CZ43" i="9"/>
  <c r="CN43" i="9"/>
  <c r="CO43" i="9" s="1"/>
  <c r="CM43" i="9"/>
  <c r="CF43" i="9"/>
  <c r="CG43" i="9" s="1"/>
  <c r="CE43" i="9"/>
  <c r="BX43" i="9"/>
  <c r="BY43" i="9" s="1"/>
  <c r="BW43" i="9"/>
  <c r="BP43" i="9"/>
  <c r="BQ43" i="9" s="1"/>
  <c r="BO43" i="9"/>
  <c r="BH43" i="9"/>
  <c r="BI43" i="9" s="1"/>
  <c r="BG43" i="9"/>
  <c r="AY43" i="9"/>
  <c r="BD43" i="9" s="1"/>
  <c r="AX43" i="9"/>
  <c r="BC43" i="9" s="1"/>
  <c r="AW43" i="9"/>
  <c r="BB43" i="9" s="1"/>
  <c r="AV43" i="9"/>
  <c r="BA43" i="9" s="1"/>
  <c r="AU43" i="9"/>
  <c r="AZ43" i="9" s="1"/>
  <c r="AN43" i="9"/>
  <c r="DO42" i="9"/>
  <c r="DN42" i="9"/>
  <c r="DM42" i="9"/>
  <c r="DL42" i="9"/>
  <c r="DK42" i="9"/>
  <c r="DJ42" i="9"/>
  <c r="DI42" i="9"/>
  <c r="DD42" i="9"/>
  <c r="DC42" i="9"/>
  <c r="DB42" i="9"/>
  <c r="DA42" i="9"/>
  <c r="CZ42" i="9"/>
  <c r="CN42" i="9"/>
  <c r="CO42" i="9" s="1"/>
  <c r="CM42" i="9"/>
  <c r="CF42" i="9"/>
  <c r="CG42" i="9" s="1"/>
  <c r="CE42" i="9"/>
  <c r="BX42" i="9"/>
  <c r="BY42" i="9" s="1"/>
  <c r="BW42" i="9"/>
  <c r="BP42" i="9"/>
  <c r="BQ42" i="9" s="1"/>
  <c r="BO42" i="9"/>
  <c r="BH42" i="9"/>
  <c r="BI42" i="9" s="1"/>
  <c r="BG42" i="9"/>
  <c r="AY42" i="9"/>
  <c r="BD42" i="9" s="1"/>
  <c r="AX42" i="9"/>
  <c r="BC42" i="9" s="1"/>
  <c r="AW42" i="9"/>
  <c r="BB42" i="9" s="1"/>
  <c r="AV42" i="9"/>
  <c r="BA42" i="9" s="1"/>
  <c r="AU42" i="9"/>
  <c r="AZ42" i="9" s="1"/>
  <c r="AN42" i="9"/>
  <c r="DO41" i="9"/>
  <c r="DN41" i="9"/>
  <c r="DM41" i="9"/>
  <c r="DL41" i="9"/>
  <c r="DK41" i="9"/>
  <c r="DJ41" i="9"/>
  <c r="DI41" i="9"/>
  <c r="DD41" i="9"/>
  <c r="DC41" i="9"/>
  <c r="DB41" i="9"/>
  <c r="DA41" i="9"/>
  <c r="CZ41" i="9"/>
  <c r="CN41" i="9"/>
  <c r="CO41" i="9" s="1"/>
  <c r="CM41" i="9"/>
  <c r="CF41" i="9"/>
  <c r="CG41" i="9" s="1"/>
  <c r="CE41" i="9"/>
  <c r="BX41" i="9"/>
  <c r="BY41" i="9" s="1"/>
  <c r="BW41" i="9"/>
  <c r="BP41" i="9"/>
  <c r="BQ41" i="9" s="1"/>
  <c r="BO41" i="9"/>
  <c r="BH41" i="9"/>
  <c r="BI41" i="9" s="1"/>
  <c r="BG41" i="9"/>
  <c r="AY41" i="9"/>
  <c r="BD41" i="9" s="1"/>
  <c r="AX41" i="9"/>
  <c r="BC41" i="9" s="1"/>
  <c r="AW41" i="9"/>
  <c r="BB41" i="9" s="1"/>
  <c r="AV41" i="9"/>
  <c r="BA41" i="9" s="1"/>
  <c r="AU41" i="9"/>
  <c r="AZ41" i="9" s="1"/>
  <c r="AN41" i="9"/>
  <c r="DO40" i="9"/>
  <c r="DN40" i="9"/>
  <c r="DM40" i="9"/>
  <c r="DL40" i="9"/>
  <c r="DK40" i="9"/>
  <c r="DJ40" i="9"/>
  <c r="DI40" i="9"/>
  <c r="DD40" i="9"/>
  <c r="DC40" i="9"/>
  <c r="DB40" i="9"/>
  <c r="DA40" i="9"/>
  <c r="CZ40" i="9"/>
  <c r="CN40" i="9"/>
  <c r="CO40" i="9" s="1"/>
  <c r="CM40" i="9"/>
  <c r="CF40" i="9"/>
  <c r="CG40" i="9" s="1"/>
  <c r="CE40" i="9"/>
  <c r="BX40" i="9"/>
  <c r="BY40" i="9" s="1"/>
  <c r="BW40" i="9"/>
  <c r="BP40" i="9"/>
  <c r="BQ40" i="9" s="1"/>
  <c r="BO40" i="9"/>
  <c r="BH40" i="9"/>
  <c r="BI40" i="9" s="1"/>
  <c r="BG40" i="9"/>
  <c r="AY40" i="9"/>
  <c r="BD40" i="9" s="1"/>
  <c r="AX40" i="9"/>
  <c r="BC40" i="9" s="1"/>
  <c r="AW40" i="9"/>
  <c r="BB40" i="9" s="1"/>
  <c r="AV40" i="9"/>
  <c r="BA40" i="9" s="1"/>
  <c r="AU40" i="9"/>
  <c r="AZ40" i="9" s="1"/>
  <c r="AN40" i="9"/>
  <c r="DO39" i="9"/>
  <c r="DN39" i="9"/>
  <c r="DM39" i="9"/>
  <c r="DL39" i="9"/>
  <c r="DK39" i="9"/>
  <c r="DJ39" i="9"/>
  <c r="DI39" i="9"/>
  <c r="DD39" i="9"/>
  <c r="DC39" i="9"/>
  <c r="DB39" i="9"/>
  <c r="DA39" i="9"/>
  <c r="CZ39" i="9"/>
  <c r="CN39" i="9"/>
  <c r="CO39" i="9" s="1"/>
  <c r="CM39" i="9"/>
  <c r="CF39" i="9"/>
  <c r="CG39" i="9" s="1"/>
  <c r="CE39" i="9"/>
  <c r="BX39" i="9"/>
  <c r="BY39" i="9" s="1"/>
  <c r="BW39" i="9"/>
  <c r="BP39" i="9"/>
  <c r="BQ39" i="9" s="1"/>
  <c r="BO39" i="9"/>
  <c r="BH39" i="9"/>
  <c r="BI39" i="9" s="1"/>
  <c r="BG39" i="9"/>
  <c r="AY39" i="9"/>
  <c r="BD39" i="9" s="1"/>
  <c r="AX39" i="9"/>
  <c r="BC39" i="9" s="1"/>
  <c r="AW39" i="9"/>
  <c r="BB39" i="9" s="1"/>
  <c r="AV39" i="9"/>
  <c r="BA39" i="9" s="1"/>
  <c r="AU39" i="9"/>
  <c r="AZ39" i="9" s="1"/>
  <c r="AN39" i="9"/>
  <c r="DO38" i="9"/>
  <c r="DN38" i="9"/>
  <c r="DM38" i="9"/>
  <c r="DL38" i="9"/>
  <c r="DK38" i="9"/>
  <c r="DJ38" i="9"/>
  <c r="DI38" i="9"/>
  <c r="DD38" i="9"/>
  <c r="DC38" i="9"/>
  <c r="DB38" i="9"/>
  <c r="DA38" i="9"/>
  <c r="CZ38" i="9"/>
  <c r="CN38" i="9"/>
  <c r="CO38" i="9" s="1"/>
  <c r="CM38" i="9"/>
  <c r="CF38" i="9"/>
  <c r="CG38" i="9" s="1"/>
  <c r="CE38" i="9"/>
  <c r="BX38" i="9"/>
  <c r="BY38" i="9" s="1"/>
  <c r="BW38" i="9"/>
  <c r="BP38" i="9"/>
  <c r="BQ38" i="9" s="1"/>
  <c r="BO38" i="9"/>
  <c r="BH38" i="9"/>
  <c r="BI38" i="9" s="1"/>
  <c r="BG38" i="9"/>
  <c r="AY38" i="9"/>
  <c r="BD38" i="9" s="1"/>
  <c r="AX38" i="9"/>
  <c r="BC38" i="9" s="1"/>
  <c r="AW38" i="9"/>
  <c r="BB38" i="9" s="1"/>
  <c r="AV38" i="9"/>
  <c r="BA38" i="9" s="1"/>
  <c r="AU38" i="9"/>
  <c r="AZ38" i="9" s="1"/>
  <c r="AN38" i="9"/>
  <c r="DO37" i="9"/>
  <c r="DN37" i="9"/>
  <c r="DM37" i="9"/>
  <c r="DL37" i="9"/>
  <c r="DK37" i="9"/>
  <c r="DJ37" i="9"/>
  <c r="DI37" i="9"/>
  <c r="DD37" i="9"/>
  <c r="DC37" i="9"/>
  <c r="DB37" i="9"/>
  <c r="DA37" i="9"/>
  <c r="CZ37" i="9"/>
  <c r="CN37" i="9"/>
  <c r="CO37" i="9" s="1"/>
  <c r="CM37" i="9"/>
  <c r="CF37" i="9"/>
  <c r="CG37" i="9" s="1"/>
  <c r="CE37" i="9"/>
  <c r="BX37" i="9"/>
  <c r="BY37" i="9" s="1"/>
  <c r="BW37" i="9"/>
  <c r="BP37" i="9"/>
  <c r="BQ37" i="9" s="1"/>
  <c r="BO37" i="9"/>
  <c r="BH37" i="9"/>
  <c r="BI37" i="9" s="1"/>
  <c r="BG37" i="9"/>
  <c r="AY37" i="9"/>
  <c r="BD37" i="9" s="1"/>
  <c r="AX37" i="9"/>
  <c r="BC37" i="9" s="1"/>
  <c r="AW37" i="9"/>
  <c r="BB37" i="9" s="1"/>
  <c r="AV37" i="9"/>
  <c r="BA37" i="9" s="1"/>
  <c r="AU37" i="9"/>
  <c r="AZ37" i="9" s="1"/>
  <c r="AN37" i="9"/>
  <c r="DO36" i="9"/>
  <c r="DN36" i="9"/>
  <c r="DM36" i="9"/>
  <c r="DL36" i="9"/>
  <c r="DK36" i="9"/>
  <c r="DJ36" i="9"/>
  <c r="DI36" i="9"/>
  <c r="DD36" i="9"/>
  <c r="DC36" i="9"/>
  <c r="DB36" i="9"/>
  <c r="DA36" i="9"/>
  <c r="CZ36" i="9"/>
  <c r="CN36" i="9"/>
  <c r="CO36" i="9" s="1"/>
  <c r="CM36" i="9"/>
  <c r="CF36" i="9"/>
  <c r="CG36" i="9" s="1"/>
  <c r="CE36" i="9"/>
  <c r="BX36" i="9"/>
  <c r="BY36" i="9" s="1"/>
  <c r="BW36" i="9"/>
  <c r="BP36" i="9"/>
  <c r="BQ36" i="9" s="1"/>
  <c r="BO36" i="9"/>
  <c r="BH36" i="9"/>
  <c r="BI36" i="9" s="1"/>
  <c r="BG36" i="9"/>
  <c r="AY36" i="9"/>
  <c r="BD36" i="9" s="1"/>
  <c r="AX36" i="9"/>
  <c r="BC36" i="9" s="1"/>
  <c r="AW36" i="9"/>
  <c r="BB36" i="9" s="1"/>
  <c r="AV36" i="9"/>
  <c r="BA36" i="9" s="1"/>
  <c r="AU36" i="9"/>
  <c r="AZ36" i="9" s="1"/>
  <c r="AN36" i="9"/>
  <c r="DO35" i="9"/>
  <c r="DN35" i="9"/>
  <c r="DM35" i="9"/>
  <c r="DL35" i="9"/>
  <c r="DK35" i="9"/>
  <c r="DJ35" i="9"/>
  <c r="DI35" i="9"/>
  <c r="DD35" i="9"/>
  <c r="DC35" i="9"/>
  <c r="DB35" i="9"/>
  <c r="DA35" i="9"/>
  <c r="CZ35" i="9"/>
  <c r="CN35" i="9"/>
  <c r="CO35" i="9" s="1"/>
  <c r="CM35" i="9"/>
  <c r="CF35" i="9"/>
  <c r="CG35" i="9" s="1"/>
  <c r="CE35" i="9"/>
  <c r="BX35" i="9"/>
  <c r="BY35" i="9" s="1"/>
  <c r="BW35" i="9"/>
  <c r="BP35" i="9"/>
  <c r="BQ35" i="9" s="1"/>
  <c r="BO35" i="9"/>
  <c r="BH35" i="9"/>
  <c r="BI35" i="9" s="1"/>
  <c r="BG35" i="9"/>
  <c r="AY35" i="9"/>
  <c r="BD35" i="9" s="1"/>
  <c r="AX35" i="9"/>
  <c r="BC35" i="9" s="1"/>
  <c r="AW35" i="9"/>
  <c r="BB35" i="9" s="1"/>
  <c r="AV35" i="9"/>
  <c r="BA35" i="9" s="1"/>
  <c r="AU35" i="9"/>
  <c r="AZ35" i="9" s="1"/>
  <c r="AN35" i="9"/>
  <c r="DO34" i="9"/>
  <c r="DN34" i="9"/>
  <c r="DM34" i="9"/>
  <c r="DL34" i="9"/>
  <c r="DK34" i="9"/>
  <c r="DJ34" i="9"/>
  <c r="DI34" i="9"/>
  <c r="DD34" i="9"/>
  <c r="DC34" i="9"/>
  <c r="DB34" i="9"/>
  <c r="DA34" i="9"/>
  <c r="CZ34" i="9"/>
  <c r="CN34" i="9"/>
  <c r="CO34" i="9" s="1"/>
  <c r="CM34" i="9"/>
  <c r="CF34" i="9"/>
  <c r="CG34" i="9" s="1"/>
  <c r="CE34" i="9"/>
  <c r="BX34" i="9"/>
  <c r="BY34" i="9" s="1"/>
  <c r="BW34" i="9"/>
  <c r="BP34" i="9"/>
  <c r="BQ34" i="9" s="1"/>
  <c r="BO34" i="9"/>
  <c r="BH34" i="9"/>
  <c r="BI34" i="9" s="1"/>
  <c r="BG34" i="9"/>
  <c r="AY34" i="9"/>
  <c r="BD34" i="9" s="1"/>
  <c r="AX34" i="9"/>
  <c r="BC34" i="9" s="1"/>
  <c r="AW34" i="9"/>
  <c r="BB34" i="9" s="1"/>
  <c r="AV34" i="9"/>
  <c r="BA34" i="9" s="1"/>
  <c r="AU34" i="9"/>
  <c r="AZ34" i="9" s="1"/>
  <c r="AN34" i="9"/>
  <c r="DO33" i="9"/>
  <c r="DN33" i="9"/>
  <c r="DM33" i="9"/>
  <c r="DL33" i="9"/>
  <c r="DK33" i="9"/>
  <c r="DJ33" i="9"/>
  <c r="DI33" i="9"/>
  <c r="DD33" i="9"/>
  <c r="DC33" i="9"/>
  <c r="DB33" i="9"/>
  <c r="DA33" i="9"/>
  <c r="CZ33" i="9"/>
  <c r="CN33" i="9"/>
  <c r="CO33" i="9" s="1"/>
  <c r="CM33" i="9"/>
  <c r="CF33" i="9"/>
  <c r="CG33" i="9" s="1"/>
  <c r="CE33" i="9"/>
  <c r="BX33" i="9"/>
  <c r="BY33" i="9" s="1"/>
  <c r="BW33" i="9"/>
  <c r="BP33" i="9"/>
  <c r="BQ33" i="9" s="1"/>
  <c r="BO33" i="9"/>
  <c r="BH33" i="9"/>
  <c r="BI33" i="9" s="1"/>
  <c r="BG33" i="9"/>
  <c r="AY33" i="9"/>
  <c r="BD33" i="9" s="1"/>
  <c r="AX33" i="9"/>
  <c r="BC33" i="9" s="1"/>
  <c r="AW33" i="9"/>
  <c r="BB33" i="9" s="1"/>
  <c r="AV33" i="9"/>
  <c r="BA33" i="9" s="1"/>
  <c r="AU33" i="9"/>
  <c r="AZ33" i="9" s="1"/>
  <c r="AN33" i="9"/>
  <c r="DO32" i="9"/>
  <c r="DN32" i="9"/>
  <c r="DM32" i="9"/>
  <c r="DL32" i="9"/>
  <c r="DK32" i="9"/>
  <c r="DJ32" i="9"/>
  <c r="DI32" i="9"/>
  <c r="DD32" i="9"/>
  <c r="DC32" i="9"/>
  <c r="DB32" i="9"/>
  <c r="DA32" i="9"/>
  <c r="CZ32" i="9"/>
  <c r="CN32" i="9"/>
  <c r="CO32" i="9" s="1"/>
  <c r="CM32" i="9"/>
  <c r="CF32" i="9"/>
  <c r="CG32" i="9" s="1"/>
  <c r="CE32" i="9"/>
  <c r="BX32" i="9"/>
  <c r="BY32" i="9" s="1"/>
  <c r="BW32" i="9"/>
  <c r="BP32" i="9"/>
  <c r="BQ32" i="9" s="1"/>
  <c r="BO32" i="9"/>
  <c r="BH32" i="9"/>
  <c r="BI32" i="9" s="1"/>
  <c r="BG32" i="9"/>
  <c r="AY32" i="9"/>
  <c r="BD32" i="9" s="1"/>
  <c r="AX32" i="9"/>
  <c r="BC32" i="9" s="1"/>
  <c r="AW32" i="9"/>
  <c r="BB32" i="9" s="1"/>
  <c r="AV32" i="9"/>
  <c r="BA32" i="9" s="1"/>
  <c r="AU32" i="9"/>
  <c r="AZ32" i="9" s="1"/>
  <c r="AN32" i="9"/>
  <c r="DO31" i="9"/>
  <c r="DN31" i="9"/>
  <c r="DM31" i="9"/>
  <c r="DL31" i="9"/>
  <c r="DK31" i="9"/>
  <c r="DJ31" i="9"/>
  <c r="DI31" i="9"/>
  <c r="DD31" i="9"/>
  <c r="DC31" i="9"/>
  <c r="DB31" i="9"/>
  <c r="DA31" i="9"/>
  <c r="CZ31" i="9"/>
  <c r="CN31" i="9"/>
  <c r="CO31" i="9" s="1"/>
  <c r="CM31" i="9"/>
  <c r="CF31" i="9"/>
  <c r="CG31" i="9" s="1"/>
  <c r="CE31" i="9"/>
  <c r="BX31" i="9"/>
  <c r="BY31" i="9" s="1"/>
  <c r="BW31" i="9"/>
  <c r="BP31" i="9"/>
  <c r="BQ31" i="9" s="1"/>
  <c r="BO31" i="9"/>
  <c r="BH31" i="9"/>
  <c r="BI31" i="9" s="1"/>
  <c r="BG31" i="9"/>
  <c r="AY31" i="9"/>
  <c r="BD31" i="9" s="1"/>
  <c r="AX31" i="9"/>
  <c r="BC31" i="9" s="1"/>
  <c r="AW31" i="9"/>
  <c r="BB31" i="9" s="1"/>
  <c r="AV31" i="9"/>
  <c r="BA31" i="9" s="1"/>
  <c r="AU31" i="9"/>
  <c r="AZ31" i="9" s="1"/>
  <c r="AN31" i="9"/>
  <c r="DO30" i="9"/>
  <c r="DN30" i="9"/>
  <c r="DM30" i="9"/>
  <c r="DL30" i="9"/>
  <c r="DK30" i="9"/>
  <c r="DJ30" i="9"/>
  <c r="DI30" i="9"/>
  <c r="DD30" i="9"/>
  <c r="DC30" i="9"/>
  <c r="DB30" i="9"/>
  <c r="DA30" i="9"/>
  <c r="CZ30" i="9"/>
  <c r="CN30" i="9"/>
  <c r="CO30" i="9" s="1"/>
  <c r="CM30" i="9"/>
  <c r="CF30" i="9"/>
  <c r="CG30" i="9" s="1"/>
  <c r="CE30" i="9"/>
  <c r="BX30" i="9"/>
  <c r="BY30" i="9" s="1"/>
  <c r="BW30" i="9"/>
  <c r="BP30" i="9"/>
  <c r="BQ30" i="9" s="1"/>
  <c r="BO30" i="9"/>
  <c r="BH30" i="9"/>
  <c r="BI30" i="9" s="1"/>
  <c r="BG30" i="9"/>
  <c r="AY30" i="9"/>
  <c r="BD30" i="9" s="1"/>
  <c r="AX30" i="9"/>
  <c r="BC30" i="9" s="1"/>
  <c r="AW30" i="9"/>
  <c r="BB30" i="9" s="1"/>
  <c r="AV30" i="9"/>
  <c r="BA30" i="9" s="1"/>
  <c r="AU30" i="9"/>
  <c r="AZ30" i="9" s="1"/>
  <c r="AN30" i="9"/>
  <c r="DO29" i="9"/>
  <c r="DN29" i="9"/>
  <c r="DM29" i="9"/>
  <c r="DL29" i="9"/>
  <c r="DK29" i="9"/>
  <c r="DJ29" i="9"/>
  <c r="DI29" i="9"/>
  <c r="DD29" i="9"/>
  <c r="DC29" i="9"/>
  <c r="DB29" i="9"/>
  <c r="DA29" i="9"/>
  <c r="CZ29" i="9"/>
  <c r="CN29" i="9"/>
  <c r="CO29" i="9" s="1"/>
  <c r="CM29" i="9"/>
  <c r="CF29" i="9"/>
  <c r="CG29" i="9" s="1"/>
  <c r="CE29" i="9"/>
  <c r="BX29" i="9"/>
  <c r="BY29" i="9" s="1"/>
  <c r="BW29" i="9"/>
  <c r="BP29" i="9"/>
  <c r="BQ29" i="9" s="1"/>
  <c r="BO29" i="9"/>
  <c r="BH29" i="9"/>
  <c r="BI29" i="9" s="1"/>
  <c r="BG29" i="9"/>
  <c r="AY29" i="9"/>
  <c r="BD29" i="9" s="1"/>
  <c r="AX29" i="9"/>
  <c r="BC29" i="9" s="1"/>
  <c r="AW29" i="9"/>
  <c r="BB29" i="9" s="1"/>
  <c r="AV29" i="9"/>
  <c r="BA29" i="9" s="1"/>
  <c r="AU29" i="9"/>
  <c r="AZ29" i="9" s="1"/>
  <c r="AN29" i="9"/>
  <c r="DO28" i="9"/>
  <c r="DN28" i="9"/>
  <c r="DM28" i="9"/>
  <c r="DL28" i="9"/>
  <c r="DK28" i="9"/>
  <c r="DJ28" i="9"/>
  <c r="DI28" i="9"/>
  <c r="DD28" i="9"/>
  <c r="DC28" i="9"/>
  <c r="DB28" i="9"/>
  <c r="DA28" i="9"/>
  <c r="CZ28" i="9"/>
  <c r="CN28" i="9"/>
  <c r="CO28" i="9" s="1"/>
  <c r="CM28" i="9"/>
  <c r="CF28" i="9"/>
  <c r="CG28" i="9" s="1"/>
  <c r="CE28" i="9"/>
  <c r="BX28" i="9"/>
  <c r="BY28" i="9" s="1"/>
  <c r="BW28" i="9"/>
  <c r="BP28" i="9"/>
  <c r="BQ28" i="9" s="1"/>
  <c r="BO28" i="9"/>
  <c r="BH28" i="9"/>
  <c r="BI28" i="9" s="1"/>
  <c r="BG28" i="9"/>
  <c r="AY28" i="9"/>
  <c r="BD28" i="9" s="1"/>
  <c r="AX28" i="9"/>
  <c r="BC28" i="9" s="1"/>
  <c r="AW28" i="9"/>
  <c r="BB28" i="9" s="1"/>
  <c r="AV28" i="9"/>
  <c r="BA28" i="9" s="1"/>
  <c r="AU28" i="9"/>
  <c r="AZ28" i="9" s="1"/>
  <c r="AN28" i="9"/>
  <c r="DO27" i="9"/>
  <c r="DN27" i="9"/>
  <c r="DM27" i="9"/>
  <c r="DL27" i="9"/>
  <c r="DK27" i="9"/>
  <c r="DJ27" i="9"/>
  <c r="DI27" i="9"/>
  <c r="DD27" i="9"/>
  <c r="DC27" i="9"/>
  <c r="DB27" i="9"/>
  <c r="DA27" i="9"/>
  <c r="CZ27" i="9"/>
  <c r="CN27" i="9"/>
  <c r="CO27" i="9" s="1"/>
  <c r="CM27" i="9"/>
  <c r="CF27" i="9"/>
  <c r="CG27" i="9" s="1"/>
  <c r="CE27" i="9"/>
  <c r="BX27" i="9"/>
  <c r="BY27" i="9" s="1"/>
  <c r="BW27" i="9"/>
  <c r="BP27" i="9"/>
  <c r="BQ27" i="9" s="1"/>
  <c r="BO27" i="9"/>
  <c r="BH27" i="9"/>
  <c r="BI27" i="9" s="1"/>
  <c r="BG27" i="9"/>
  <c r="AY27" i="9"/>
  <c r="BD27" i="9" s="1"/>
  <c r="AX27" i="9"/>
  <c r="BC27" i="9" s="1"/>
  <c r="AW27" i="9"/>
  <c r="BB27" i="9" s="1"/>
  <c r="AV27" i="9"/>
  <c r="BA27" i="9" s="1"/>
  <c r="AU27" i="9"/>
  <c r="AZ27" i="9" s="1"/>
  <c r="AN27" i="9"/>
  <c r="DO26" i="9"/>
  <c r="DN26" i="9"/>
  <c r="DM26" i="9"/>
  <c r="DL26" i="9"/>
  <c r="DK26" i="9"/>
  <c r="DJ26" i="9"/>
  <c r="DI26" i="9"/>
  <c r="DD26" i="9"/>
  <c r="DC26" i="9"/>
  <c r="DB26" i="9"/>
  <c r="DA26" i="9"/>
  <c r="CZ26" i="9"/>
  <c r="CN26" i="9"/>
  <c r="CO26" i="9" s="1"/>
  <c r="CM26" i="9"/>
  <c r="CF26" i="9"/>
  <c r="CG26" i="9" s="1"/>
  <c r="CE26" i="9"/>
  <c r="BX26" i="9"/>
  <c r="BY26" i="9" s="1"/>
  <c r="BW26" i="9"/>
  <c r="BP26" i="9"/>
  <c r="BQ26" i="9" s="1"/>
  <c r="BO26" i="9"/>
  <c r="BH26" i="9"/>
  <c r="BI26" i="9" s="1"/>
  <c r="BG26" i="9"/>
  <c r="AY26" i="9"/>
  <c r="BD26" i="9" s="1"/>
  <c r="AX26" i="9"/>
  <c r="BC26" i="9" s="1"/>
  <c r="AW26" i="9"/>
  <c r="BB26" i="9" s="1"/>
  <c r="AV26" i="9"/>
  <c r="BA26" i="9" s="1"/>
  <c r="AU26" i="9"/>
  <c r="AZ26" i="9" s="1"/>
  <c r="AN26" i="9"/>
  <c r="DO25" i="9"/>
  <c r="DN25" i="9"/>
  <c r="DM25" i="9"/>
  <c r="DL25" i="9"/>
  <c r="DK25" i="9"/>
  <c r="DJ25" i="9"/>
  <c r="DI25" i="9"/>
  <c r="DD25" i="9"/>
  <c r="DC25" i="9"/>
  <c r="DB25" i="9"/>
  <c r="DA25" i="9"/>
  <c r="CZ25" i="9"/>
  <c r="CN25" i="9"/>
  <c r="CO25" i="9" s="1"/>
  <c r="CM25" i="9"/>
  <c r="CF25" i="9"/>
  <c r="CG25" i="9" s="1"/>
  <c r="CE25" i="9"/>
  <c r="BX25" i="9"/>
  <c r="BY25" i="9" s="1"/>
  <c r="BW25" i="9"/>
  <c r="BP25" i="9"/>
  <c r="BQ25" i="9" s="1"/>
  <c r="BO25" i="9"/>
  <c r="BH25" i="9"/>
  <c r="BI25" i="9" s="1"/>
  <c r="BG25" i="9"/>
  <c r="AY25" i="9"/>
  <c r="BD25" i="9" s="1"/>
  <c r="AX25" i="9"/>
  <c r="BC25" i="9" s="1"/>
  <c r="AW25" i="9"/>
  <c r="BB25" i="9" s="1"/>
  <c r="AV25" i="9"/>
  <c r="BA25" i="9" s="1"/>
  <c r="AU25" i="9"/>
  <c r="AZ25" i="9" s="1"/>
  <c r="AN25" i="9"/>
  <c r="DO24" i="9"/>
  <c r="DN24" i="9"/>
  <c r="DM24" i="9"/>
  <c r="DL24" i="9"/>
  <c r="DK24" i="9"/>
  <c r="DJ24" i="9"/>
  <c r="DI24" i="9"/>
  <c r="DD24" i="9"/>
  <c r="DC24" i="9"/>
  <c r="DB24" i="9"/>
  <c r="DA24" i="9"/>
  <c r="CZ24" i="9"/>
  <c r="CN24" i="9"/>
  <c r="CO24" i="9" s="1"/>
  <c r="CM24" i="9"/>
  <c r="CF24" i="9"/>
  <c r="CG24" i="9" s="1"/>
  <c r="CE24" i="9"/>
  <c r="BX24" i="9"/>
  <c r="BY24" i="9" s="1"/>
  <c r="BW24" i="9"/>
  <c r="BP24" i="9"/>
  <c r="BQ24" i="9" s="1"/>
  <c r="BO24" i="9"/>
  <c r="BH24" i="9"/>
  <c r="BI24" i="9" s="1"/>
  <c r="BG24" i="9"/>
  <c r="AY24" i="9"/>
  <c r="BD24" i="9" s="1"/>
  <c r="AX24" i="9"/>
  <c r="BC24" i="9" s="1"/>
  <c r="AW24" i="9"/>
  <c r="BB24" i="9" s="1"/>
  <c r="AV24" i="9"/>
  <c r="BA24" i="9" s="1"/>
  <c r="AU24" i="9"/>
  <c r="AZ24" i="9" s="1"/>
  <c r="AN24" i="9"/>
  <c r="DO23" i="9"/>
  <c r="DN23" i="9"/>
  <c r="DM23" i="9"/>
  <c r="DL23" i="9"/>
  <c r="DK23" i="9"/>
  <c r="DJ23" i="9"/>
  <c r="DI23" i="9"/>
  <c r="DD23" i="9"/>
  <c r="DC23" i="9"/>
  <c r="DB23" i="9"/>
  <c r="DA23" i="9"/>
  <c r="CZ23" i="9"/>
  <c r="CN23" i="9"/>
  <c r="CO23" i="9" s="1"/>
  <c r="CM23" i="9"/>
  <c r="CF23" i="9"/>
  <c r="CG23" i="9" s="1"/>
  <c r="CE23" i="9"/>
  <c r="BX23" i="9"/>
  <c r="BY23" i="9" s="1"/>
  <c r="BW23" i="9"/>
  <c r="BP23" i="9"/>
  <c r="BQ23" i="9" s="1"/>
  <c r="BO23" i="9"/>
  <c r="BH23" i="9"/>
  <c r="BI23" i="9" s="1"/>
  <c r="BG23" i="9"/>
  <c r="AY23" i="9"/>
  <c r="BD23" i="9" s="1"/>
  <c r="AX23" i="9"/>
  <c r="BC23" i="9" s="1"/>
  <c r="AW23" i="9"/>
  <c r="BB23" i="9" s="1"/>
  <c r="AV23" i="9"/>
  <c r="BA23" i="9" s="1"/>
  <c r="AU23" i="9"/>
  <c r="AZ23" i="9" s="1"/>
  <c r="AN23" i="9"/>
  <c r="DO22" i="9"/>
  <c r="DN22" i="9"/>
  <c r="DM22" i="9"/>
  <c r="DL22" i="9"/>
  <c r="DK22" i="9"/>
  <c r="DJ22" i="9"/>
  <c r="DI22" i="9"/>
  <c r="DD22" i="9"/>
  <c r="DC22" i="9"/>
  <c r="DB22" i="9"/>
  <c r="DA22" i="9"/>
  <c r="CZ22" i="9"/>
  <c r="CN22" i="9"/>
  <c r="CO22" i="9" s="1"/>
  <c r="CM22" i="9"/>
  <c r="CF22" i="9"/>
  <c r="CG22" i="9" s="1"/>
  <c r="CE22" i="9"/>
  <c r="BX22" i="9"/>
  <c r="BY22" i="9" s="1"/>
  <c r="BW22" i="9"/>
  <c r="BP22" i="9"/>
  <c r="BQ22" i="9" s="1"/>
  <c r="BO22" i="9"/>
  <c r="BH22" i="9"/>
  <c r="BI22" i="9" s="1"/>
  <c r="BG22" i="9"/>
  <c r="AY22" i="9"/>
  <c r="BD22" i="9" s="1"/>
  <c r="AX22" i="9"/>
  <c r="BC22" i="9" s="1"/>
  <c r="AW22" i="9"/>
  <c r="BB22" i="9" s="1"/>
  <c r="AV22" i="9"/>
  <c r="BA22" i="9" s="1"/>
  <c r="AU22" i="9"/>
  <c r="AZ22" i="9" s="1"/>
  <c r="AN22" i="9"/>
  <c r="DO21" i="9"/>
  <c r="DN21" i="9"/>
  <c r="DM21" i="9"/>
  <c r="DL21" i="9"/>
  <c r="DK21" i="9"/>
  <c r="DJ21" i="9"/>
  <c r="DI21" i="9"/>
  <c r="DD21" i="9"/>
  <c r="DC21" i="9"/>
  <c r="DB21" i="9"/>
  <c r="DA21" i="9"/>
  <c r="CZ21" i="9"/>
  <c r="CN21" i="9"/>
  <c r="CO21" i="9" s="1"/>
  <c r="CM21" i="9"/>
  <c r="CF21" i="9"/>
  <c r="CG21" i="9" s="1"/>
  <c r="CE21" i="9"/>
  <c r="BX21" i="9"/>
  <c r="BY21" i="9" s="1"/>
  <c r="BW21" i="9"/>
  <c r="BP21" i="9"/>
  <c r="BQ21" i="9" s="1"/>
  <c r="BO21" i="9"/>
  <c r="BH21" i="9"/>
  <c r="BI21" i="9" s="1"/>
  <c r="BG21" i="9"/>
  <c r="AY21" i="9"/>
  <c r="BD21" i="9" s="1"/>
  <c r="AX21" i="9"/>
  <c r="BC21" i="9" s="1"/>
  <c r="AW21" i="9"/>
  <c r="BB21" i="9" s="1"/>
  <c r="AV21" i="9"/>
  <c r="BA21" i="9" s="1"/>
  <c r="AU21" i="9"/>
  <c r="AZ21" i="9" s="1"/>
  <c r="AN21" i="9"/>
  <c r="DO20" i="9"/>
  <c r="DN20" i="9"/>
  <c r="DM20" i="9"/>
  <c r="DL20" i="9"/>
  <c r="DK20" i="9"/>
  <c r="DJ20" i="9"/>
  <c r="DI20" i="9"/>
  <c r="DD20" i="9"/>
  <c r="DC20" i="9"/>
  <c r="DB20" i="9"/>
  <c r="DA20" i="9"/>
  <c r="CZ20" i="9"/>
  <c r="CN20" i="9"/>
  <c r="CO20" i="9" s="1"/>
  <c r="CM20" i="9"/>
  <c r="CF20" i="9"/>
  <c r="CG20" i="9" s="1"/>
  <c r="CE20" i="9"/>
  <c r="BX20" i="9"/>
  <c r="BY20" i="9" s="1"/>
  <c r="BW20" i="9"/>
  <c r="BP20" i="9"/>
  <c r="BQ20" i="9" s="1"/>
  <c r="BO20" i="9"/>
  <c r="BH20" i="9"/>
  <c r="BI20" i="9" s="1"/>
  <c r="BG20" i="9"/>
  <c r="AY20" i="9"/>
  <c r="BD20" i="9" s="1"/>
  <c r="AX20" i="9"/>
  <c r="BC20" i="9" s="1"/>
  <c r="AW20" i="9"/>
  <c r="BB20" i="9" s="1"/>
  <c r="AV20" i="9"/>
  <c r="BA20" i="9" s="1"/>
  <c r="AU20" i="9"/>
  <c r="AZ20" i="9" s="1"/>
  <c r="AN20" i="9"/>
  <c r="DO19" i="9"/>
  <c r="DN19" i="9"/>
  <c r="DM19" i="9"/>
  <c r="DL19" i="9"/>
  <c r="DK19" i="9"/>
  <c r="DJ19" i="9"/>
  <c r="DI19" i="9"/>
  <c r="DD19" i="9"/>
  <c r="DC19" i="9"/>
  <c r="DB19" i="9"/>
  <c r="DA19" i="9"/>
  <c r="CZ19" i="9"/>
  <c r="CN19" i="9"/>
  <c r="CO19" i="9" s="1"/>
  <c r="CM19" i="9"/>
  <c r="CF19" i="9"/>
  <c r="CG19" i="9" s="1"/>
  <c r="CE19" i="9"/>
  <c r="BX19" i="9"/>
  <c r="BY19" i="9" s="1"/>
  <c r="BW19" i="9"/>
  <c r="BP19" i="9"/>
  <c r="BQ19" i="9" s="1"/>
  <c r="BO19" i="9"/>
  <c r="BH19" i="9"/>
  <c r="BI19" i="9" s="1"/>
  <c r="BG19" i="9"/>
  <c r="AY19" i="9"/>
  <c r="BD19" i="9" s="1"/>
  <c r="AX19" i="9"/>
  <c r="BC19" i="9" s="1"/>
  <c r="AW19" i="9"/>
  <c r="BB19" i="9" s="1"/>
  <c r="AV19" i="9"/>
  <c r="BA19" i="9" s="1"/>
  <c r="AU19" i="9"/>
  <c r="AZ19" i="9" s="1"/>
  <c r="AN19" i="9"/>
  <c r="DO18" i="9"/>
  <c r="DN18" i="9"/>
  <c r="DM18" i="9"/>
  <c r="DL18" i="9"/>
  <c r="DK18" i="9"/>
  <c r="DJ18" i="9"/>
  <c r="DI18" i="9"/>
  <c r="DD18" i="9"/>
  <c r="DC18" i="9"/>
  <c r="DB18" i="9"/>
  <c r="DA18" i="9"/>
  <c r="CZ18" i="9"/>
  <c r="CN18" i="9"/>
  <c r="CO18" i="9" s="1"/>
  <c r="CM18" i="9"/>
  <c r="CF18" i="9"/>
  <c r="CG18" i="9" s="1"/>
  <c r="CE18" i="9"/>
  <c r="BX18" i="9"/>
  <c r="BY18" i="9" s="1"/>
  <c r="BW18" i="9"/>
  <c r="BP18" i="9"/>
  <c r="BQ18" i="9" s="1"/>
  <c r="BO18" i="9"/>
  <c r="BH18" i="9"/>
  <c r="BI18" i="9" s="1"/>
  <c r="BG18" i="9"/>
  <c r="AY18" i="9"/>
  <c r="BD18" i="9" s="1"/>
  <c r="AX18" i="9"/>
  <c r="BC18" i="9" s="1"/>
  <c r="AW18" i="9"/>
  <c r="BB18" i="9" s="1"/>
  <c r="AV18" i="9"/>
  <c r="BA18" i="9" s="1"/>
  <c r="AN18" i="9"/>
  <c r="DO17" i="9"/>
  <c r="DN17" i="9"/>
  <c r="DM17" i="9"/>
  <c r="DL17" i="9"/>
  <c r="DK17" i="9"/>
  <c r="DJ17" i="9"/>
  <c r="DI17" i="9"/>
  <c r="DD17" i="9"/>
  <c r="DC17" i="9"/>
  <c r="DB17" i="9"/>
  <c r="DA17" i="9"/>
  <c r="CZ17" i="9"/>
  <c r="CN17" i="9"/>
  <c r="CO17" i="9" s="1"/>
  <c r="CM17" i="9"/>
  <c r="CF17" i="9"/>
  <c r="CG17" i="9" s="1"/>
  <c r="CE17" i="9"/>
  <c r="BX17" i="9"/>
  <c r="BY17" i="9" s="1"/>
  <c r="BW17" i="9"/>
  <c r="BP17" i="9"/>
  <c r="BQ17" i="9" s="1"/>
  <c r="BO17" i="9"/>
  <c r="BH17" i="9"/>
  <c r="BI17" i="9" s="1"/>
  <c r="BG17" i="9"/>
  <c r="AY17" i="9"/>
  <c r="BD17" i="9" s="1"/>
  <c r="AX17" i="9"/>
  <c r="BC17" i="9" s="1"/>
  <c r="AW17" i="9"/>
  <c r="BB17" i="9" s="1"/>
  <c r="AV17" i="9"/>
  <c r="BA17" i="9" s="1"/>
  <c r="AN17" i="9"/>
  <c r="DO16" i="9"/>
  <c r="DN16" i="9"/>
  <c r="DM16" i="9"/>
  <c r="DL16" i="9"/>
  <c r="DK16" i="9"/>
  <c r="DJ16" i="9"/>
  <c r="DI16" i="9"/>
  <c r="DD16" i="9"/>
  <c r="DC16" i="9"/>
  <c r="DB16" i="9"/>
  <c r="DA16" i="9"/>
  <c r="CZ16" i="9"/>
  <c r="CN16" i="9"/>
  <c r="CO16" i="9" s="1"/>
  <c r="CM16" i="9"/>
  <c r="CF16" i="9"/>
  <c r="CG16" i="9" s="1"/>
  <c r="CE16" i="9"/>
  <c r="BX16" i="9"/>
  <c r="BY16" i="9" s="1"/>
  <c r="BW16" i="9"/>
  <c r="BP16" i="9"/>
  <c r="BQ16" i="9" s="1"/>
  <c r="BO16" i="9"/>
  <c r="BH16" i="9"/>
  <c r="BG16" i="9"/>
  <c r="AY16" i="9"/>
  <c r="BD16" i="9" s="1"/>
  <c r="AX16" i="9"/>
  <c r="BC16" i="9" s="1"/>
  <c r="AW16" i="9"/>
  <c r="BB16" i="9" s="1"/>
  <c r="AV16" i="9"/>
  <c r="BA16" i="9" s="1"/>
  <c r="AN16" i="9"/>
  <c r="DO15" i="9"/>
  <c r="DN15" i="9"/>
  <c r="DM15" i="9"/>
  <c r="DL15" i="9"/>
  <c r="DK15" i="9"/>
  <c r="DJ15" i="9"/>
  <c r="DI15" i="9"/>
  <c r="DD15" i="9"/>
  <c r="DC15" i="9"/>
  <c r="DB15" i="9"/>
  <c r="DA15" i="9"/>
  <c r="CZ15" i="9"/>
  <c r="CN15" i="9"/>
  <c r="CO15" i="9" s="1"/>
  <c r="CM15" i="9"/>
  <c r="CF15" i="9"/>
  <c r="CG15" i="9" s="1"/>
  <c r="CE15" i="9"/>
  <c r="BX15" i="9"/>
  <c r="BY15" i="9" s="1"/>
  <c r="BW15" i="9"/>
  <c r="BP15" i="9"/>
  <c r="BQ15" i="9" s="1"/>
  <c r="BO15" i="9"/>
  <c r="BH15" i="9"/>
  <c r="BI15" i="9" s="1"/>
  <c r="BG15" i="9"/>
  <c r="AY15" i="9"/>
  <c r="BD15" i="9" s="1"/>
  <c r="AX15" i="9"/>
  <c r="BC15" i="9" s="1"/>
  <c r="AW15" i="9"/>
  <c r="BB15" i="9" s="1"/>
  <c r="AV15" i="9"/>
  <c r="BA15" i="9" s="1"/>
  <c r="AN15" i="9"/>
  <c r="DO14" i="9"/>
  <c r="DN14" i="9"/>
  <c r="DM14" i="9"/>
  <c r="DL14" i="9"/>
  <c r="DK14" i="9"/>
  <c r="DJ14" i="9"/>
  <c r="DI14" i="9"/>
  <c r="DD14" i="9"/>
  <c r="DC14" i="9"/>
  <c r="DB14" i="9"/>
  <c r="DA14" i="9"/>
  <c r="CZ14" i="9"/>
  <c r="CN14" i="9"/>
  <c r="CO14" i="9" s="1"/>
  <c r="CM14" i="9"/>
  <c r="CF14" i="9"/>
  <c r="CG14" i="9" s="1"/>
  <c r="CE14" i="9"/>
  <c r="BX14" i="9"/>
  <c r="BY14" i="9" s="1"/>
  <c r="BW14" i="9"/>
  <c r="BP14" i="9"/>
  <c r="BO14" i="9"/>
  <c r="BH14" i="9"/>
  <c r="BG14" i="9"/>
  <c r="AY14" i="9"/>
  <c r="BD14" i="9" s="1"/>
  <c r="AX14" i="9"/>
  <c r="BC14" i="9" s="1"/>
  <c r="AW14" i="9"/>
  <c r="BB14" i="9" s="1"/>
  <c r="AP14" i="9"/>
  <c r="AN14" i="9"/>
  <c r="DO13" i="9"/>
  <c r="DN13" i="9"/>
  <c r="DM13" i="9"/>
  <c r="DL13" i="9"/>
  <c r="DK13" i="9"/>
  <c r="DJ13" i="9"/>
  <c r="DI13" i="9"/>
  <c r="DD13" i="9"/>
  <c r="DC13" i="9"/>
  <c r="DB13" i="9"/>
  <c r="DA13" i="9"/>
  <c r="CZ13" i="9"/>
  <c r="CY13" i="9"/>
  <c r="CX13" i="9"/>
  <c r="CW13" i="9"/>
  <c r="CV13" i="9"/>
  <c r="CU13" i="9"/>
  <c r="CN13" i="9"/>
  <c r="CO13" i="9" s="1"/>
  <c r="CM13" i="9"/>
  <c r="CF13" i="9"/>
  <c r="CG13" i="9" s="1"/>
  <c r="CE13" i="9"/>
  <c r="BX13" i="9"/>
  <c r="BY13" i="9" s="1"/>
  <c r="BW13" i="9"/>
  <c r="BP13" i="9"/>
  <c r="BO13" i="9"/>
  <c r="BH13" i="9"/>
  <c r="BI13" i="9" s="1"/>
  <c r="BG13" i="9"/>
  <c r="AY13" i="9"/>
  <c r="BD13" i="9" s="1"/>
  <c r="AX13" i="9"/>
  <c r="BC13" i="9" s="1"/>
  <c r="AW13" i="9"/>
  <c r="BB13" i="9" s="1"/>
  <c r="AV13" i="9"/>
  <c r="BA13" i="9" s="1"/>
  <c r="AP13" i="9"/>
  <c r="AN13" i="9"/>
  <c r="DO12" i="9"/>
  <c r="DN12" i="9"/>
  <c r="DM12" i="9"/>
  <c r="DL12" i="9"/>
  <c r="DK12" i="9"/>
  <c r="DJ12" i="9"/>
  <c r="DI12" i="9"/>
  <c r="DD12" i="9"/>
  <c r="DC12" i="9"/>
  <c r="DB12" i="9"/>
  <c r="DA12" i="9"/>
  <c r="CZ12" i="9"/>
  <c r="CU12" i="9"/>
  <c r="CN12" i="9"/>
  <c r="CO12" i="9" s="1"/>
  <c r="CM12" i="9"/>
  <c r="CF12" i="9"/>
  <c r="CG12" i="9" s="1"/>
  <c r="CE12" i="9"/>
  <c r="BX12" i="9"/>
  <c r="BY12" i="9" s="1"/>
  <c r="BW12" i="9"/>
  <c r="BP12" i="9"/>
  <c r="BO12" i="9"/>
  <c r="BH12" i="9"/>
  <c r="BG12" i="9"/>
  <c r="BF8" i="9"/>
  <c r="AP12" i="9"/>
  <c r="AN12" i="9"/>
  <c r="DF8" i="9"/>
  <c r="DE8" i="9"/>
  <c r="G55" i="1" l="1"/>
  <c r="G53" i="1"/>
  <c r="G52" i="1"/>
  <c r="G51" i="1"/>
  <c r="G54" i="1"/>
  <c r="G50" i="1"/>
  <c r="G56" i="1"/>
  <c r="CB516" i="9"/>
  <c r="CV12" i="9"/>
  <c r="CW12" i="9"/>
  <c r="CY12" i="9"/>
  <c r="CJ63" i="9"/>
  <c r="CP452" i="9"/>
  <c r="BJ425" i="9"/>
  <c r="CH426" i="9"/>
  <c r="BK185" i="9"/>
  <c r="BM185" i="9" s="1"/>
  <c r="BL454" i="9"/>
  <c r="CP388" i="9"/>
  <c r="BK504" i="9"/>
  <c r="BM504" i="9" s="1"/>
  <c r="BT489" i="9"/>
  <c r="BV489" i="9" s="1"/>
  <c r="CH380" i="9"/>
  <c r="DC8" i="9"/>
  <c r="BI16" i="9"/>
  <c r="BK16" i="9" s="1"/>
  <c r="BM16" i="9" s="1"/>
  <c r="CB62" i="9"/>
  <c r="BS139" i="9"/>
  <c r="BU139" i="9" s="1"/>
  <c r="CH325" i="9"/>
  <c r="BS439" i="9"/>
  <c r="BU439" i="9" s="1"/>
  <c r="CJ475" i="9"/>
  <c r="BR488" i="9"/>
  <c r="AP19" i="9"/>
  <c r="B42" i="25"/>
  <c r="CX15" i="9"/>
  <c r="B34" i="25"/>
  <c r="CR477" i="9"/>
  <c r="BT488" i="9"/>
  <c r="BV488" i="9" s="1"/>
  <c r="CV14" i="9"/>
  <c r="B32" i="25"/>
  <c r="DA8" i="9"/>
  <c r="BI14" i="9"/>
  <c r="BL14" i="9" s="1"/>
  <c r="CH152" i="9"/>
  <c r="CP275" i="9"/>
  <c r="CP384" i="9"/>
  <c r="CJ248" i="9"/>
  <c r="CI248" i="9"/>
  <c r="CK248" i="9" s="1"/>
  <c r="BJ268" i="9"/>
  <c r="BK396" i="9"/>
  <c r="BM396" i="9" s="1"/>
  <c r="BL415" i="9"/>
  <c r="BN415" i="9" s="1"/>
  <c r="CB417" i="9"/>
  <c r="CB419" i="9"/>
  <c r="CD419" i="9" s="1"/>
  <c r="BJ421" i="9"/>
  <c r="CH422" i="9"/>
  <c r="BR445" i="9"/>
  <c r="CP456" i="9"/>
  <c r="BL489" i="9"/>
  <c r="CP415" i="9"/>
  <c r="CP424" i="9"/>
  <c r="CI449" i="9"/>
  <c r="CK449" i="9" s="1"/>
  <c r="CJ478" i="9"/>
  <c r="CP479" i="9"/>
  <c r="BT516" i="9"/>
  <c r="CQ185" i="9"/>
  <c r="CS185" i="9" s="1"/>
  <c r="BZ224" i="9"/>
  <c r="CP269" i="9"/>
  <c r="CJ270" i="9"/>
  <c r="BZ271" i="9"/>
  <c r="CJ272" i="9"/>
  <c r="BZ273" i="9"/>
  <c r="BK414" i="9"/>
  <c r="BM414" i="9" s="1"/>
  <c r="CB443" i="9"/>
  <c r="BT458" i="9"/>
  <c r="BR475" i="9"/>
  <c r="BR477" i="9"/>
  <c r="CA224" i="9"/>
  <c r="CC224" i="9" s="1"/>
  <c r="CQ494" i="9"/>
  <c r="CS494" i="9" s="1"/>
  <c r="CR494" i="9"/>
  <c r="BT226" i="9"/>
  <c r="BS226" i="9"/>
  <c r="BU226" i="9" s="1"/>
  <c r="CJ61" i="9"/>
  <c r="BK363" i="9"/>
  <c r="BM363" i="9" s="1"/>
  <c r="BJ384" i="9"/>
  <c r="BJ388" i="9"/>
  <c r="CA392" i="9"/>
  <c r="CC392" i="9" s="1"/>
  <c r="BJ415" i="9"/>
  <c r="CR415" i="9"/>
  <c r="CQ437" i="9"/>
  <c r="CS437" i="9" s="1"/>
  <c r="BR449" i="9"/>
  <c r="CQ454" i="9"/>
  <c r="CS454" i="9" s="1"/>
  <c r="BZ456" i="9"/>
  <c r="BL478" i="9"/>
  <c r="CA491" i="9"/>
  <c r="CC491" i="9" s="1"/>
  <c r="CQ516" i="9"/>
  <c r="CS516" i="9" s="1"/>
  <c r="BS220" i="9"/>
  <c r="BU220" i="9" s="1"/>
  <c r="CP222" i="9"/>
  <c r="CI232" i="9"/>
  <c r="CK232" i="9" s="1"/>
  <c r="CH266" i="9"/>
  <c r="BJ270" i="9"/>
  <c r="CH476" i="9"/>
  <c r="CI508" i="9"/>
  <c r="CK508" i="9" s="1"/>
  <c r="CB514" i="9"/>
  <c r="CJ516" i="9"/>
  <c r="CP518" i="9"/>
  <c r="CB61" i="9"/>
  <c r="BR60" i="9"/>
  <c r="CH63" i="9"/>
  <c r="CI139" i="9"/>
  <c r="CK139" i="9" s="1"/>
  <c r="CA193" i="9"/>
  <c r="CC193" i="9" s="1"/>
  <c r="CQ222" i="9"/>
  <c r="CS222" i="9" s="1"/>
  <c r="CI266" i="9"/>
  <c r="CK266" i="9" s="1"/>
  <c r="CP267" i="9"/>
  <c r="CB269" i="9"/>
  <c r="CB274" i="9"/>
  <c r="CD274" i="9" s="1"/>
  <c r="CQ347" i="9"/>
  <c r="BS355" i="9"/>
  <c r="CB367" i="9"/>
  <c r="CH376" i="9"/>
  <c r="BJ401" i="9"/>
  <c r="CJ404" i="9"/>
  <c r="CQ414" i="9"/>
  <c r="CS414" i="9" s="1"/>
  <c r="BZ415" i="9"/>
  <c r="CH424" i="9"/>
  <c r="BZ447" i="9"/>
  <c r="BJ455" i="9"/>
  <c r="CR474" i="9"/>
  <c r="CI518" i="9"/>
  <c r="CK518" i="9" s="1"/>
  <c r="BT121" i="9"/>
  <c r="BR121" i="9"/>
  <c r="CJ121" i="9"/>
  <c r="CH121" i="9"/>
  <c r="BL216" i="9"/>
  <c r="BJ216" i="9"/>
  <c r="CJ218" i="9"/>
  <c r="CH218" i="9"/>
  <c r="CR232" i="9"/>
  <c r="CP232" i="9"/>
  <c r="BT341" i="9"/>
  <c r="BS341" i="9"/>
  <c r="CJ341" i="9"/>
  <c r="CI341" i="9"/>
  <c r="BL361" i="9"/>
  <c r="BK361" i="9"/>
  <c r="BM361" i="9" s="1"/>
  <c r="CB361" i="9"/>
  <c r="CA361" i="9"/>
  <c r="CC361" i="9" s="1"/>
  <c r="CR361" i="9"/>
  <c r="CT361" i="9" s="1"/>
  <c r="CQ361" i="9"/>
  <c r="CS361" i="9" s="1"/>
  <c r="BL121" i="9"/>
  <c r="BJ121" i="9"/>
  <c r="BL199" i="9"/>
  <c r="BK199" i="9"/>
  <c r="BM199" i="9" s="1"/>
  <c r="CB199" i="9"/>
  <c r="CA199" i="9"/>
  <c r="CC199" i="9" s="1"/>
  <c r="CR199" i="9"/>
  <c r="CT199" i="9" s="1"/>
  <c r="CQ199" i="9"/>
  <c r="CS199" i="9" s="1"/>
  <c r="CJ228" i="9"/>
  <c r="CI228" i="9"/>
  <c r="CK228" i="9" s="1"/>
  <c r="CH228" i="9"/>
  <c r="BT238" i="9"/>
  <c r="BS238" i="9"/>
  <c r="BU238" i="9" s="1"/>
  <c r="BR238" i="9"/>
  <c r="CB441" i="9"/>
  <c r="CD441" i="9" s="1"/>
  <c r="CA441" i="9"/>
  <c r="CC441" i="9" s="1"/>
  <c r="CB121" i="9"/>
  <c r="BZ121" i="9"/>
  <c r="CR121" i="9"/>
  <c r="CP121" i="9"/>
  <c r="BT230" i="9"/>
  <c r="BS230" i="9"/>
  <c r="BU230" i="9" s="1"/>
  <c r="BR230" i="9"/>
  <c r="BL232" i="9"/>
  <c r="BJ232" i="9"/>
  <c r="BT234" i="9"/>
  <c r="BS234" i="9"/>
  <c r="BU234" i="9" s="1"/>
  <c r="BR234" i="9"/>
  <c r="BL236" i="9"/>
  <c r="BJ236" i="9"/>
  <c r="BT242" i="9"/>
  <c r="BV242" i="9" s="1"/>
  <c r="BS242" i="9"/>
  <c r="BU242" i="9" s="1"/>
  <c r="BR242" i="9"/>
  <c r="BL341" i="9"/>
  <c r="BK341" i="9"/>
  <c r="CB341" i="9"/>
  <c r="CA341" i="9"/>
  <c r="CR341" i="9"/>
  <c r="CQ341" i="9"/>
  <c r="BT361" i="9"/>
  <c r="BS361" i="9"/>
  <c r="BU361" i="9" s="1"/>
  <c r="CJ361" i="9"/>
  <c r="CI361" i="9"/>
  <c r="CK361" i="9" s="1"/>
  <c r="BT199" i="9"/>
  <c r="BS199" i="9"/>
  <c r="BU199" i="9" s="1"/>
  <c r="CJ199" i="9"/>
  <c r="CI199" i="9"/>
  <c r="CK199" i="9" s="1"/>
  <c r="BT206" i="9"/>
  <c r="BS206" i="9"/>
  <c r="BU206" i="9" s="1"/>
  <c r="BR206" i="9"/>
  <c r="CJ222" i="9"/>
  <c r="CI222" i="9"/>
  <c r="CK222" i="9" s="1"/>
  <c r="CH222" i="9"/>
  <c r="CR236" i="9"/>
  <c r="CP236" i="9"/>
  <c r="CJ240" i="9"/>
  <c r="CI240" i="9"/>
  <c r="CK240" i="9" s="1"/>
  <c r="CH240" i="9"/>
  <c r="CT347" i="9"/>
  <c r="CS347" i="9"/>
  <c r="BL452" i="9"/>
  <c r="BS452" i="9"/>
  <c r="BU452" i="9" s="1"/>
  <c r="CB474" i="9"/>
  <c r="CD474" i="9" s="1"/>
  <c r="CI474" i="9"/>
  <c r="CK474" i="9" s="1"/>
  <c r="CI493" i="9"/>
  <c r="CK493" i="9" s="1"/>
  <c r="CJ514" i="9"/>
  <c r="CR514" i="9"/>
  <c r="BR62" i="9"/>
  <c r="CB63" i="9"/>
  <c r="CB64" i="9"/>
  <c r="CH65" i="9"/>
  <c r="BJ129" i="9"/>
  <c r="BR129" i="9"/>
  <c r="BZ129" i="9"/>
  <c r="CH129" i="9"/>
  <c r="CP129" i="9"/>
  <c r="BK139" i="9"/>
  <c r="BM139" i="9" s="1"/>
  <c r="CQ139" i="9"/>
  <c r="CS139" i="9" s="1"/>
  <c r="BR152" i="9"/>
  <c r="CQ193" i="9"/>
  <c r="CS193" i="9" s="1"/>
  <c r="BZ204" i="9"/>
  <c r="BZ234" i="9"/>
  <c r="CH236" i="9"/>
  <c r="CH244" i="9"/>
  <c r="BZ267" i="9"/>
  <c r="CD269" i="9"/>
  <c r="CB270" i="9"/>
  <c r="CP271" i="9"/>
  <c r="BJ274" i="9"/>
  <c r="CJ274" i="9"/>
  <c r="BZ275" i="9"/>
  <c r="CH329" i="9"/>
  <c r="CP331" i="9"/>
  <c r="BK333" i="9"/>
  <c r="BS333" i="9"/>
  <c r="CA333" i="9"/>
  <c r="CI333" i="9"/>
  <c r="CQ333" i="9"/>
  <c r="CA355" i="9"/>
  <c r="BL362" i="9"/>
  <c r="CA363" i="9"/>
  <c r="CC363" i="9" s="1"/>
  <c r="CI365" i="9"/>
  <c r="CK365" i="9" s="1"/>
  <c r="CH384" i="9"/>
  <c r="BR388" i="9"/>
  <c r="BL408" i="9"/>
  <c r="CB415" i="9"/>
  <c r="CR417" i="9"/>
  <c r="CB420" i="9"/>
  <c r="CD420" i="9" s="1"/>
  <c r="CP422" i="9"/>
  <c r="CB424" i="9"/>
  <c r="CD424" i="9" s="1"/>
  <c r="CJ424" i="9"/>
  <c r="CL424" i="9" s="1"/>
  <c r="CJ425" i="9"/>
  <c r="CL425" i="9" s="1"/>
  <c r="CB426" i="9"/>
  <c r="CI437" i="9"/>
  <c r="CK437" i="9" s="1"/>
  <c r="CP437" i="9"/>
  <c r="BR439" i="9"/>
  <c r="BT445" i="9"/>
  <c r="CB447" i="9"/>
  <c r="CH449" i="9"/>
  <c r="BT452" i="9"/>
  <c r="BK454" i="9"/>
  <c r="BM454" i="9" s="1"/>
  <c r="BR454" i="9"/>
  <c r="BJ456" i="9"/>
  <c r="CJ474" i="9"/>
  <c r="CH475" i="9"/>
  <c r="CJ477" i="9"/>
  <c r="CH478" i="9"/>
  <c r="CJ479" i="9"/>
  <c r="CL479" i="9" s="1"/>
  <c r="CR479" i="9"/>
  <c r="CT479" i="9" s="1"/>
  <c r="CR489" i="9"/>
  <c r="BK491" i="9"/>
  <c r="BM491" i="9" s="1"/>
  <c r="CQ495" i="9"/>
  <c r="CS495" i="9" s="1"/>
  <c r="CA516" i="9"/>
  <c r="CC516" i="9" s="1"/>
  <c r="CH516" i="9"/>
  <c r="CP516" i="9"/>
  <c r="CB518" i="9"/>
  <c r="CJ518" i="9"/>
  <c r="CR518" i="9"/>
  <c r="BR64" i="9"/>
  <c r="CB65" i="9"/>
  <c r="CJ65" i="9"/>
  <c r="CB66" i="9"/>
  <c r="CH67" i="9"/>
  <c r="CI236" i="9"/>
  <c r="CK236" i="9" s="1"/>
  <c r="CI244" i="9"/>
  <c r="CK244" i="9" s="1"/>
  <c r="CI329" i="9"/>
  <c r="CK329" i="9" s="1"/>
  <c r="CQ331" i="9"/>
  <c r="CS331" i="9" s="1"/>
  <c r="BV355" i="9"/>
  <c r="BU355" i="9"/>
  <c r="CB60" i="9"/>
  <c r="CH61" i="9"/>
  <c r="BR66" i="9"/>
  <c r="CB67" i="9"/>
  <c r="CJ67" i="9"/>
  <c r="BJ131" i="9"/>
  <c r="BR131" i="9"/>
  <c r="BZ131" i="9"/>
  <c r="CH131" i="9"/>
  <c r="CP131" i="9"/>
  <c r="CA139" i="9"/>
  <c r="CC139" i="9" s="1"/>
  <c r="CA185" i="9"/>
  <c r="CC185" i="9" s="1"/>
  <c r="BK193" i="9"/>
  <c r="BM193" i="9" s="1"/>
  <c r="CP216" i="9"/>
  <c r="BR220" i="9"/>
  <c r="BR226" i="9"/>
  <c r="BZ230" i="9"/>
  <c r="CH232" i="9"/>
  <c r="CH248" i="9"/>
  <c r="CJ268" i="9"/>
  <c r="BZ269" i="9"/>
  <c r="BJ272" i="9"/>
  <c r="CP273" i="9"/>
  <c r="BS325" i="9"/>
  <c r="BU325" i="9" s="1"/>
  <c r="BK353" i="9"/>
  <c r="BM353" i="9" s="1"/>
  <c r="BS353" i="9"/>
  <c r="BU353" i="9" s="1"/>
  <c r="CA353" i="9"/>
  <c r="CC353" i="9" s="1"/>
  <c r="CI353" i="9"/>
  <c r="CK353" i="9" s="1"/>
  <c r="CQ353" i="9"/>
  <c r="CS353" i="9" s="1"/>
  <c r="BR366" i="9"/>
  <c r="BZ376" i="9"/>
  <c r="BZ380" i="9"/>
  <c r="BT404" i="9"/>
  <c r="CA414" i="9"/>
  <c r="CC414" i="9" s="1"/>
  <c r="BL417" i="9"/>
  <c r="CB418" i="9"/>
  <c r="CD418" i="9" s="1"/>
  <c r="CB422" i="9"/>
  <c r="BJ423" i="9"/>
  <c r="CP426" i="9"/>
  <c r="BR437" i="9"/>
  <c r="BJ452" i="9"/>
  <c r="CJ458" i="9"/>
  <c r="BZ474" i="9"/>
  <c r="CL475" i="9"/>
  <c r="BL476" i="9"/>
  <c r="CL478" i="9"/>
  <c r="CI514" i="9"/>
  <c r="CK514" i="9" s="1"/>
  <c r="CP514" i="9"/>
  <c r="AV12" i="9"/>
  <c r="BA12" i="9" s="1"/>
  <c r="AW12" i="9"/>
  <c r="BB12" i="9" s="1"/>
  <c r="AX12" i="9"/>
  <c r="BC12" i="9" s="1"/>
  <c r="AY12" i="9"/>
  <c r="BD12" i="9" s="1"/>
  <c r="B28" i="25"/>
  <c r="DO8" i="9"/>
  <c r="BQ13" i="9"/>
  <c r="BQ12" i="9"/>
  <c r="CW14" i="9"/>
  <c r="CX14" i="9"/>
  <c r="CU14" i="9"/>
  <c r="CY14" i="9"/>
  <c r="AT395" i="9"/>
  <c r="AT445" i="9"/>
  <c r="BI12" i="9"/>
  <c r="AT242" i="9"/>
  <c r="AT454" i="9"/>
  <c r="AT267" i="9"/>
  <c r="AT414" i="9"/>
  <c r="AT312" i="9"/>
  <c r="AT473" i="9"/>
  <c r="AT518" i="9"/>
  <c r="AT308" i="9"/>
  <c r="AT350" i="9"/>
  <c r="AT358" i="9"/>
  <c r="AT264" i="9"/>
  <c r="AT280" i="9"/>
  <c r="AT343" i="9"/>
  <c r="AT357" i="9"/>
  <c r="AT443" i="9"/>
  <c r="AT469" i="9"/>
  <c r="AT487" i="9"/>
  <c r="AT296" i="9"/>
  <c r="AT391" i="9"/>
  <c r="AT246" i="9"/>
  <c r="AT275" i="9"/>
  <c r="AT284" i="9"/>
  <c r="AT336" i="9"/>
  <c r="AT255" i="9"/>
  <c r="AT259" i="9"/>
  <c r="AT271" i="9"/>
  <c r="AT292" i="9"/>
  <c r="AT300" i="9"/>
  <c r="AT316" i="9"/>
  <c r="AT335" i="9"/>
  <c r="AT344" i="9"/>
  <c r="AT402" i="9"/>
  <c r="AT412" i="9"/>
  <c r="AT502" i="9"/>
  <c r="AT505" i="9"/>
  <c r="AT514" i="9"/>
  <c r="AT250" i="9"/>
  <c r="AT251" i="9"/>
  <c r="AT263" i="9"/>
  <c r="AT349" i="9"/>
  <c r="AT399" i="9"/>
  <c r="AT459" i="9"/>
  <c r="AT288" i="9"/>
  <c r="AT304" i="9"/>
  <c r="AT320" i="9"/>
  <c r="AT387" i="9"/>
  <c r="AT388" i="9"/>
  <c r="AT392" i="9"/>
  <c r="AT429" i="9"/>
  <c r="AT448" i="9"/>
  <c r="AT467" i="9"/>
  <c r="AT509" i="9"/>
  <c r="CA520" i="9"/>
  <c r="CC520" i="9" s="1"/>
  <c r="CH520" i="9"/>
  <c r="CP520" i="9"/>
  <c r="BT520" i="9"/>
  <c r="CB520" i="9"/>
  <c r="CJ520" i="9"/>
  <c r="CR520" i="9"/>
  <c r="CT520" i="9" s="1"/>
  <c r="CU15" i="9"/>
  <c r="CR127" i="9"/>
  <c r="CP127" i="9"/>
  <c r="BT135" i="9"/>
  <c r="BR135" i="9"/>
  <c r="CQ154" i="9"/>
  <c r="CS154" i="9" s="1"/>
  <c r="CP154" i="9"/>
  <c r="CQ156" i="9"/>
  <c r="CS156" i="9" s="1"/>
  <c r="CP156" i="9"/>
  <c r="BT123" i="9"/>
  <c r="BR123" i="9"/>
  <c r="CJ123" i="9"/>
  <c r="CH123" i="9"/>
  <c r="BK144" i="9"/>
  <c r="BM144" i="9" s="1"/>
  <c r="BJ144" i="9"/>
  <c r="CA144" i="9"/>
  <c r="CC144" i="9" s="1"/>
  <c r="BZ144" i="9"/>
  <c r="BS148" i="9"/>
  <c r="BU148" i="9" s="1"/>
  <c r="BR148" i="9"/>
  <c r="BL127" i="9"/>
  <c r="BJ127" i="9"/>
  <c r="CB127" i="9"/>
  <c r="BZ127" i="9"/>
  <c r="CJ135" i="9"/>
  <c r="CH135" i="9"/>
  <c r="BK156" i="9"/>
  <c r="BM156" i="9" s="1"/>
  <c r="BJ156" i="9"/>
  <c r="CA156" i="9"/>
  <c r="CC156" i="9" s="1"/>
  <c r="BZ156" i="9"/>
  <c r="BT127" i="9"/>
  <c r="BR127" i="9"/>
  <c r="CJ127" i="9"/>
  <c r="CH127" i="9"/>
  <c r="BL135" i="9"/>
  <c r="BJ135" i="9"/>
  <c r="CB135" i="9"/>
  <c r="BZ135" i="9"/>
  <c r="CR135" i="9"/>
  <c r="CP135" i="9"/>
  <c r="CQ144" i="9"/>
  <c r="CS144" i="9" s="1"/>
  <c r="CP144" i="9"/>
  <c r="CI148" i="9"/>
  <c r="CK148" i="9" s="1"/>
  <c r="CH148" i="9"/>
  <c r="BK154" i="9"/>
  <c r="BM154" i="9" s="1"/>
  <c r="BJ154" i="9"/>
  <c r="BS156" i="9"/>
  <c r="BU156" i="9" s="1"/>
  <c r="BR156" i="9"/>
  <c r="CI156" i="9"/>
  <c r="CK156" i="9" s="1"/>
  <c r="CH156" i="9"/>
  <c r="BL123" i="9"/>
  <c r="BJ123" i="9"/>
  <c r="CB123" i="9"/>
  <c r="BZ123" i="9"/>
  <c r="CR123" i="9"/>
  <c r="CP123" i="9"/>
  <c r="BS144" i="9"/>
  <c r="BU144" i="9" s="1"/>
  <c r="BR144" i="9"/>
  <c r="CA154" i="9"/>
  <c r="CC154" i="9" s="1"/>
  <c r="BZ154" i="9"/>
  <c r="DL8" i="9"/>
  <c r="CA148" i="9"/>
  <c r="CC148" i="9" s="1"/>
  <c r="BZ148" i="9"/>
  <c r="CI154" i="9"/>
  <c r="CK154" i="9" s="1"/>
  <c r="CH154" i="9"/>
  <c r="BL181" i="9"/>
  <c r="BK181" i="9"/>
  <c r="BM181" i="9" s="1"/>
  <c r="BS185" i="9"/>
  <c r="BU185" i="9" s="1"/>
  <c r="BT189" i="9"/>
  <c r="BS189" i="9"/>
  <c r="BU189" i="9" s="1"/>
  <c r="CJ189" i="9"/>
  <c r="CI189" i="9"/>
  <c r="CK189" i="9" s="1"/>
  <c r="CB191" i="9"/>
  <c r="CD191" i="9" s="1"/>
  <c r="CA191" i="9"/>
  <c r="CC191" i="9" s="1"/>
  <c r="BT195" i="9"/>
  <c r="BS195" i="9"/>
  <c r="BU195" i="9" s="1"/>
  <c r="CJ195" i="9"/>
  <c r="CI195" i="9"/>
  <c r="CK195" i="9" s="1"/>
  <c r="BT201" i="9"/>
  <c r="BS201" i="9"/>
  <c r="BU201" i="9" s="1"/>
  <c r="CJ201" i="9"/>
  <c r="CL201" i="9" s="1"/>
  <c r="CI201" i="9"/>
  <c r="CK201" i="9" s="1"/>
  <c r="CA203" i="9"/>
  <c r="CC203" i="9" s="1"/>
  <c r="CB203" i="9"/>
  <c r="BL204" i="9"/>
  <c r="BK204" i="9"/>
  <c r="BM204" i="9" s="1"/>
  <c r="BJ204" i="9"/>
  <c r="BL206" i="9"/>
  <c r="BJ206" i="9"/>
  <c r="BK206" i="9"/>
  <c r="BM206" i="9" s="1"/>
  <c r="CR206" i="9"/>
  <c r="CP206" i="9"/>
  <c r="CQ206" i="9"/>
  <c r="CS206" i="9" s="1"/>
  <c r="CB208" i="9"/>
  <c r="BZ208" i="9"/>
  <c r="CA208" i="9"/>
  <c r="CC208" i="9" s="1"/>
  <c r="BL214" i="9"/>
  <c r="BJ214" i="9"/>
  <c r="BK214" i="9"/>
  <c r="BM214" i="9" s="1"/>
  <c r="CB218" i="9"/>
  <c r="BZ218" i="9"/>
  <c r="CA218" i="9"/>
  <c r="CC218" i="9" s="1"/>
  <c r="CR224" i="9"/>
  <c r="CQ224" i="9"/>
  <c r="CS224" i="9" s="1"/>
  <c r="CP224" i="9"/>
  <c r="CZ8" i="9"/>
  <c r="DD8" i="9"/>
  <c r="DJ8" i="9"/>
  <c r="DN8" i="9"/>
  <c r="CJ59" i="9"/>
  <c r="CH60" i="9"/>
  <c r="BR61" i="9"/>
  <c r="CL61" i="9"/>
  <c r="CH62" i="9"/>
  <c r="BR63" i="9"/>
  <c r="CL63" i="9"/>
  <c r="CH64" i="9"/>
  <c r="BR65" i="9"/>
  <c r="CL65" i="9"/>
  <c r="CH66" i="9"/>
  <c r="BR67" i="9"/>
  <c r="CL67" i="9"/>
  <c r="BJ117" i="9"/>
  <c r="BR117" i="9"/>
  <c r="BJ119" i="9"/>
  <c r="BR119" i="9"/>
  <c r="BZ119" i="9"/>
  <c r="CH119" i="9"/>
  <c r="CP119" i="9"/>
  <c r="BJ125" i="9"/>
  <c r="BR125" i="9"/>
  <c r="BZ125" i="9"/>
  <c r="CH125" i="9"/>
  <c r="CP125" i="9"/>
  <c r="BJ133" i="9"/>
  <c r="BR133" i="9"/>
  <c r="BZ133" i="9"/>
  <c r="CH133" i="9"/>
  <c r="CP133" i="9"/>
  <c r="BK137" i="9"/>
  <c r="BM137" i="9" s="1"/>
  <c r="BS137" i="9"/>
  <c r="BU137" i="9" s="1"/>
  <c r="CA137" i="9"/>
  <c r="CC137" i="9" s="1"/>
  <c r="CI137" i="9"/>
  <c r="CK137" i="9" s="1"/>
  <c r="CQ137" i="9"/>
  <c r="CS137" i="9" s="1"/>
  <c r="BL139" i="9"/>
  <c r="BN139" i="9" s="1"/>
  <c r="BT139" i="9"/>
  <c r="CB139" i="9"/>
  <c r="CJ139" i="9"/>
  <c r="CR139" i="9"/>
  <c r="BJ142" i="9"/>
  <c r="BR142" i="9"/>
  <c r="BZ142" i="9"/>
  <c r="CH142" i="9"/>
  <c r="CP142" i="9"/>
  <c r="BZ152" i="9"/>
  <c r="BL183" i="9"/>
  <c r="BK183" i="9"/>
  <c r="BM183" i="9" s="1"/>
  <c r="CB183" i="9"/>
  <c r="CA183" i="9"/>
  <c r="CC183" i="9" s="1"/>
  <c r="CR183" i="9"/>
  <c r="CQ183" i="9"/>
  <c r="CS183" i="9" s="1"/>
  <c r="BL187" i="9"/>
  <c r="BK187" i="9"/>
  <c r="BM187" i="9" s="1"/>
  <c r="CB187" i="9"/>
  <c r="CA187" i="9"/>
  <c r="CC187" i="9" s="1"/>
  <c r="CR187" i="9"/>
  <c r="CQ187" i="9"/>
  <c r="CS187" i="9" s="1"/>
  <c r="BT191" i="9"/>
  <c r="BS191" i="9"/>
  <c r="BU191" i="9" s="1"/>
  <c r="BS193" i="9"/>
  <c r="BU193" i="9" s="1"/>
  <c r="CR208" i="9"/>
  <c r="CP208" i="9"/>
  <c r="CQ208" i="9"/>
  <c r="CS208" i="9" s="1"/>
  <c r="CJ216" i="9"/>
  <c r="CH216" i="9"/>
  <c r="CI216" i="9"/>
  <c r="CK216" i="9" s="1"/>
  <c r="CJ220" i="9"/>
  <c r="CI220" i="9"/>
  <c r="CK220" i="9" s="1"/>
  <c r="CH220" i="9"/>
  <c r="CB222" i="9"/>
  <c r="BZ222" i="9"/>
  <c r="CA222" i="9"/>
  <c r="CC222" i="9" s="1"/>
  <c r="CJ60" i="9"/>
  <c r="CL60" i="9" s="1"/>
  <c r="CJ62" i="9"/>
  <c r="CL62" i="9" s="1"/>
  <c r="CJ64" i="9"/>
  <c r="CL64" i="9" s="1"/>
  <c r="CJ66" i="9"/>
  <c r="CL66" i="9" s="1"/>
  <c r="BL137" i="9"/>
  <c r="BT137" i="9"/>
  <c r="CB137" i="9"/>
  <c r="CJ137" i="9"/>
  <c r="CR137" i="9"/>
  <c r="CI144" i="9"/>
  <c r="CK144" i="9" s="1"/>
  <c r="CH144" i="9"/>
  <c r="BK148" i="9"/>
  <c r="BM148" i="9" s="1"/>
  <c r="BJ148" i="9"/>
  <c r="CQ148" i="9"/>
  <c r="CS148" i="9" s="1"/>
  <c r="CP148" i="9"/>
  <c r="BS154" i="9"/>
  <c r="BU154" i="9" s="1"/>
  <c r="BR154" i="9"/>
  <c r="BT181" i="9"/>
  <c r="BS181" i="9"/>
  <c r="BU181" i="9" s="1"/>
  <c r="CI185" i="9"/>
  <c r="CK185" i="9" s="1"/>
  <c r="BL189" i="9"/>
  <c r="BK189" i="9"/>
  <c r="BM189" i="9" s="1"/>
  <c r="CB189" i="9"/>
  <c r="CA189" i="9"/>
  <c r="CC189" i="9" s="1"/>
  <c r="CR189" i="9"/>
  <c r="CQ189" i="9"/>
  <c r="CS189" i="9" s="1"/>
  <c r="BL191" i="9"/>
  <c r="BN191" i="9" s="1"/>
  <c r="BK191" i="9"/>
  <c r="BM191" i="9" s="1"/>
  <c r="CR191" i="9"/>
  <c r="CQ191" i="9"/>
  <c r="CS191" i="9" s="1"/>
  <c r="BL195" i="9"/>
  <c r="BK195" i="9"/>
  <c r="BM195" i="9" s="1"/>
  <c r="CB195" i="9"/>
  <c r="CA195" i="9"/>
  <c r="CC195" i="9" s="1"/>
  <c r="CR195" i="9"/>
  <c r="CT195" i="9" s="1"/>
  <c r="CQ195" i="9"/>
  <c r="CS195" i="9" s="1"/>
  <c r="BL201" i="9"/>
  <c r="BK201" i="9"/>
  <c r="BM201" i="9" s="1"/>
  <c r="CB201" i="9"/>
  <c r="CA201" i="9"/>
  <c r="CC201" i="9" s="1"/>
  <c r="CR201" i="9"/>
  <c r="CQ201" i="9"/>
  <c r="CS201" i="9" s="1"/>
  <c r="BT204" i="9"/>
  <c r="BV204" i="9" s="1"/>
  <c r="BR204" i="9"/>
  <c r="BS204" i="9"/>
  <c r="BU204" i="9" s="1"/>
  <c r="CJ206" i="9"/>
  <c r="CI206" i="9"/>
  <c r="CK206" i="9" s="1"/>
  <c r="CH206" i="9"/>
  <c r="BT218" i="9"/>
  <c r="BS218" i="9"/>
  <c r="BU218" i="9" s="1"/>
  <c r="BR218" i="9"/>
  <c r="DB8" i="9"/>
  <c r="DM8" i="9"/>
  <c r="BJ146" i="9"/>
  <c r="BR146" i="9"/>
  <c r="BZ146" i="9"/>
  <c r="CH146" i="9"/>
  <c r="CP146" i="9"/>
  <c r="BJ150" i="9"/>
  <c r="BR150" i="9"/>
  <c r="BZ150" i="9"/>
  <c r="CH150" i="9"/>
  <c r="CP150" i="9"/>
  <c r="BJ152" i="9"/>
  <c r="CP152" i="9"/>
  <c r="BT183" i="9"/>
  <c r="BV183" i="9" s="1"/>
  <c r="BS183" i="9"/>
  <c r="BU183" i="9" s="1"/>
  <c r="CJ183" i="9"/>
  <c r="CI183" i="9"/>
  <c r="CK183" i="9" s="1"/>
  <c r="BT187" i="9"/>
  <c r="BS187" i="9"/>
  <c r="BU187" i="9" s="1"/>
  <c r="CJ187" i="9"/>
  <c r="CI187" i="9"/>
  <c r="CK187" i="9" s="1"/>
  <c r="CJ191" i="9"/>
  <c r="CL191" i="9" s="1"/>
  <c r="CI191" i="9"/>
  <c r="CK191" i="9" s="1"/>
  <c r="CI193" i="9"/>
  <c r="CK193" i="9" s="1"/>
  <c r="BL208" i="9"/>
  <c r="BJ208" i="9"/>
  <c r="BK208" i="9"/>
  <c r="BM208" i="9" s="1"/>
  <c r="CB216" i="9"/>
  <c r="CA216" i="9"/>
  <c r="CC216" i="9" s="1"/>
  <c r="BZ216" i="9"/>
  <c r="BL220" i="9"/>
  <c r="BJ220" i="9"/>
  <c r="BK220" i="9"/>
  <c r="BM220" i="9" s="1"/>
  <c r="CR220" i="9"/>
  <c r="CP220" i="9"/>
  <c r="CQ220" i="9"/>
  <c r="CS220" i="9" s="1"/>
  <c r="BT222" i="9"/>
  <c r="BS222" i="9"/>
  <c r="BU222" i="9" s="1"/>
  <c r="BR222" i="9"/>
  <c r="BT228" i="9"/>
  <c r="BS228" i="9"/>
  <c r="BU228" i="9" s="1"/>
  <c r="BR228" i="9"/>
  <c r="BL224" i="9"/>
  <c r="BK224" i="9"/>
  <c r="BM224" i="9" s="1"/>
  <c r="BT224" i="9"/>
  <c r="BR224" i="9"/>
  <c r="CB226" i="9"/>
  <c r="CA226" i="9"/>
  <c r="CC226" i="9" s="1"/>
  <c r="CJ226" i="9"/>
  <c r="CI226" i="9"/>
  <c r="CK226" i="9" s="1"/>
  <c r="CH226" i="9"/>
  <c r="CR228" i="9"/>
  <c r="CQ228" i="9"/>
  <c r="CS228" i="9" s="1"/>
  <c r="BL234" i="9"/>
  <c r="BJ234" i="9"/>
  <c r="BK234" i="9"/>
  <c r="BM234" i="9" s="1"/>
  <c r="BL242" i="9"/>
  <c r="BJ242" i="9"/>
  <c r="BK242" i="9"/>
  <c r="BM242" i="9" s="1"/>
  <c r="CR242" i="9"/>
  <c r="CP242" i="9"/>
  <c r="CQ242" i="9"/>
  <c r="CS242" i="9" s="1"/>
  <c r="BT244" i="9"/>
  <c r="BS244" i="9"/>
  <c r="BU244" i="9" s="1"/>
  <c r="BR244" i="9"/>
  <c r="BT246" i="9"/>
  <c r="BS246" i="9"/>
  <c r="BU246" i="9" s="1"/>
  <c r="BR246" i="9"/>
  <c r="CB248" i="9"/>
  <c r="BZ248" i="9"/>
  <c r="CA248" i="9"/>
  <c r="CC248" i="9" s="1"/>
  <c r="BL250" i="9"/>
  <c r="BJ250" i="9"/>
  <c r="BK250" i="9"/>
  <c r="BM250" i="9" s="1"/>
  <c r="BK197" i="9"/>
  <c r="BM197" i="9" s="1"/>
  <c r="BS197" i="9"/>
  <c r="BU197" i="9" s="1"/>
  <c r="CA197" i="9"/>
  <c r="CC197" i="9" s="1"/>
  <c r="CI197" i="9"/>
  <c r="CK197" i="9" s="1"/>
  <c r="CQ197" i="9"/>
  <c r="CS197" i="9" s="1"/>
  <c r="CP204" i="9"/>
  <c r="BZ206" i="9"/>
  <c r="BR208" i="9"/>
  <c r="CH208" i="9"/>
  <c r="BK216" i="9"/>
  <c r="BM216" i="9" s="1"/>
  <c r="BR216" i="9"/>
  <c r="CQ216" i="9"/>
  <c r="CS216" i="9" s="1"/>
  <c r="BJ218" i="9"/>
  <c r="CI218" i="9"/>
  <c r="CK218" i="9" s="1"/>
  <c r="CP218" i="9"/>
  <c r="BZ220" i="9"/>
  <c r="BJ222" i="9"/>
  <c r="BJ224" i="9"/>
  <c r="BS224" i="9"/>
  <c r="BU224" i="9" s="1"/>
  <c r="CH224" i="9"/>
  <c r="BZ226" i="9"/>
  <c r="BL228" i="9"/>
  <c r="BK228" i="9"/>
  <c r="BM228" i="9" s="1"/>
  <c r="CP228" i="9"/>
  <c r="BL230" i="9"/>
  <c r="BJ230" i="9"/>
  <c r="BK230" i="9"/>
  <c r="BM230" i="9" s="1"/>
  <c r="CJ230" i="9"/>
  <c r="CI230" i="9"/>
  <c r="CK230" i="9" s="1"/>
  <c r="CH230" i="9"/>
  <c r="CB240" i="9"/>
  <c r="BZ240" i="9"/>
  <c r="CA240" i="9"/>
  <c r="CC240" i="9" s="1"/>
  <c r="CJ246" i="9"/>
  <c r="CI246" i="9"/>
  <c r="CK246" i="9" s="1"/>
  <c r="CH246" i="9"/>
  <c r="CR250" i="9"/>
  <c r="CP250" i="9"/>
  <c r="CQ250" i="9"/>
  <c r="CS250" i="9" s="1"/>
  <c r="CI204" i="9"/>
  <c r="CK204" i="9" s="1"/>
  <c r="CQ204" i="9"/>
  <c r="CS204" i="9" s="1"/>
  <c r="CA206" i="9"/>
  <c r="CC206" i="9" s="1"/>
  <c r="BS208" i="9"/>
  <c r="BU208" i="9" s="1"/>
  <c r="CI208" i="9"/>
  <c r="CK208" i="9" s="1"/>
  <c r="BS216" i="9"/>
  <c r="BU216" i="9" s="1"/>
  <c r="BK218" i="9"/>
  <c r="BM218" i="9" s="1"/>
  <c r="CQ218" i="9"/>
  <c r="CS218" i="9" s="1"/>
  <c r="CA220" i="9"/>
  <c r="CC220" i="9" s="1"/>
  <c r="BK222" i="9"/>
  <c r="BM222" i="9" s="1"/>
  <c r="CI224" i="9"/>
  <c r="CK224" i="9" s="1"/>
  <c r="CR226" i="9"/>
  <c r="CT226" i="9" s="1"/>
  <c r="CP226" i="9"/>
  <c r="BJ228" i="9"/>
  <c r="CR234" i="9"/>
  <c r="CP234" i="9"/>
  <c r="CQ234" i="9"/>
  <c r="CS234" i="9" s="1"/>
  <c r="CB236" i="9"/>
  <c r="BZ236" i="9"/>
  <c r="CA236" i="9"/>
  <c r="CC236" i="9" s="1"/>
  <c r="BL238" i="9"/>
  <c r="BJ238" i="9"/>
  <c r="BK238" i="9"/>
  <c r="BM238" i="9" s="1"/>
  <c r="CJ242" i="9"/>
  <c r="CI242" i="9"/>
  <c r="CK242" i="9" s="1"/>
  <c r="CH242" i="9"/>
  <c r="CB244" i="9"/>
  <c r="BZ244" i="9"/>
  <c r="CA244" i="9"/>
  <c r="CC244" i="9" s="1"/>
  <c r="BL246" i="9"/>
  <c r="BJ246" i="9"/>
  <c r="BK246" i="9"/>
  <c r="BM246" i="9" s="1"/>
  <c r="BT248" i="9"/>
  <c r="BS248" i="9"/>
  <c r="BU248" i="9" s="1"/>
  <c r="BR248" i="9"/>
  <c r="BV220" i="9"/>
  <c r="CL222" i="9"/>
  <c r="CT222" i="9"/>
  <c r="CD224" i="9"/>
  <c r="BL226" i="9"/>
  <c r="BN226" i="9" s="1"/>
  <c r="BJ226" i="9"/>
  <c r="CB228" i="9"/>
  <c r="CD228" i="9" s="1"/>
  <c r="BZ228" i="9"/>
  <c r="CR230" i="9"/>
  <c r="CP230" i="9"/>
  <c r="CQ230" i="9"/>
  <c r="CS230" i="9" s="1"/>
  <c r="CB232" i="9"/>
  <c r="BZ232" i="9"/>
  <c r="CA232" i="9"/>
  <c r="CC232" i="9" s="1"/>
  <c r="CR238" i="9"/>
  <c r="CP238" i="9"/>
  <c r="CQ238" i="9"/>
  <c r="CS238" i="9" s="1"/>
  <c r="BT240" i="9"/>
  <c r="BS240" i="9"/>
  <c r="BU240" i="9" s="1"/>
  <c r="BR240" i="9"/>
  <c r="CR246" i="9"/>
  <c r="CP246" i="9"/>
  <c r="CQ246" i="9"/>
  <c r="CS246" i="9" s="1"/>
  <c r="CJ250" i="9"/>
  <c r="CI250" i="9"/>
  <c r="CK250" i="9" s="1"/>
  <c r="CH250" i="9"/>
  <c r="CB252" i="9"/>
  <c r="BZ252" i="9"/>
  <c r="CR254" i="9"/>
  <c r="CQ254" i="9"/>
  <c r="CS254" i="9" s="1"/>
  <c r="CP254" i="9"/>
  <c r="CJ256" i="9"/>
  <c r="CI256" i="9"/>
  <c r="CK256" i="9" s="1"/>
  <c r="CH256" i="9"/>
  <c r="CR258" i="9"/>
  <c r="CQ258" i="9"/>
  <c r="CS258" i="9" s="1"/>
  <c r="CP258" i="9"/>
  <c r="BL262" i="9"/>
  <c r="BK262" i="9"/>
  <c r="BM262" i="9" s="1"/>
  <c r="BJ262" i="9"/>
  <c r="CB262" i="9"/>
  <c r="CA262" i="9"/>
  <c r="CC262" i="9" s="1"/>
  <c r="BZ262" i="9"/>
  <c r="BL264" i="9"/>
  <c r="BK264" i="9"/>
  <c r="BJ264" i="9"/>
  <c r="BL323" i="9"/>
  <c r="BJ323" i="9"/>
  <c r="CB323" i="9"/>
  <c r="BZ323" i="9"/>
  <c r="BL325" i="9"/>
  <c r="BJ325" i="9"/>
  <c r="BT329" i="9"/>
  <c r="BS329" i="9"/>
  <c r="BU329" i="9" s="1"/>
  <c r="BR329" i="9"/>
  <c r="CB331" i="9"/>
  <c r="CA331" i="9"/>
  <c r="BZ331" i="9"/>
  <c r="BL337" i="9"/>
  <c r="BK337" i="9"/>
  <c r="BM337" i="9" s="1"/>
  <c r="CB337" i="9"/>
  <c r="CA337" i="9"/>
  <c r="CC337" i="9" s="1"/>
  <c r="CR337" i="9"/>
  <c r="CQ337" i="9"/>
  <c r="CS337" i="9" s="1"/>
  <c r="BL343" i="9"/>
  <c r="BK343" i="9"/>
  <c r="BM343" i="9" s="1"/>
  <c r="CB343" i="9"/>
  <c r="CA343" i="9"/>
  <c r="CC343" i="9" s="1"/>
  <c r="CR343" i="9"/>
  <c r="CQ343" i="9"/>
  <c r="CS343" i="9" s="1"/>
  <c r="BZ238" i="9"/>
  <c r="BJ240" i="9"/>
  <c r="CP240" i="9"/>
  <c r="BZ242" i="9"/>
  <c r="AT243" i="9"/>
  <c r="BJ244" i="9"/>
  <c r="CP244" i="9"/>
  <c r="BZ246" i="9"/>
  <c r="AT247" i="9"/>
  <c r="BJ248" i="9"/>
  <c r="CP248" i="9"/>
  <c r="BR250" i="9"/>
  <c r="CA252" i="9"/>
  <c r="CC252" i="9" s="1"/>
  <c r="BL254" i="9"/>
  <c r="BK254" i="9"/>
  <c r="BM254" i="9" s="1"/>
  <c r="BJ254" i="9"/>
  <c r="BL256" i="9"/>
  <c r="BK256" i="9"/>
  <c r="BM256" i="9" s="1"/>
  <c r="BJ256" i="9"/>
  <c r="BT258" i="9"/>
  <c r="BS258" i="9"/>
  <c r="BU258" i="9" s="1"/>
  <c r="BR258" i="9"/>
  <c r="CB260" i="9"/>
  <c r="CA260" i="9"/>
  <c r="CC260" i="9" s="1"/>
  <c r="BZ260" i="9"/>
  <c r="CR262" i="9"/>
  <c r="CQ262" i="9"/>
  <c r="CS262" i="9" s="1"/>
  <c r="CP262" i="9"/>
  <c r="CB264" i="9"/>
  <c r="CA264" i="9"/>
  <c r="CC264" i="9" s="1"/>
  <c r="BZ264" i="9"/>
  <c r="CR264" i="9"/>
  <c r="CQ264" i="9"/>
  <c r="CP264" i="9"/>
  <c r="BT335" i="9"/>
  <c r="BS335" i="9"/>
  <c r="BU335" i="9" s="1"/>
  <c r="CJ335" i="9"/>
  <c r="CI335" i="9"/>
  <c r="CK335" i="9" s="1"/>
  <c r="BL345" i="9"/>
  <c r="BK345" i="9"/>
  <c r="BM345" i="9" s="1"/>
  <c r="CB345" i="9"/>
  <c r="CA345" i="9"/>
  <c r="CC345" i="9" s="1"/>
  <c r="CR345" i="9"/>
  <c r="CQ345" i="9"/>
  <c r="CS345" i="9" s="1"/>
  <c r="CJ351" i="9"/>
  <c r="CI351" i="9"/>
  <c r="CK351" i="9" s="1"/>
  <c r="CB359" i="9"/>
  <c r="CA359" i="9"/>
  <c r="CC359" i="9" s="1"/>
  <c r="CA230" i="9"/>
  <c r="CC230" i="9" s="1"/>
  <c r="BK232" i="9"/>
  <c r="BM232" i="9" s="1"/>
  <c r="BR232" i="9"/>
  <c r="CQ232" i="9"/>
  <c r="CS232" i="9" s="1"/>
  <c r="CA234" i="9"/>
  <c r="CC234" i="9" s="1"/>
  <c r="CH234" i="9"/>
  <c r="BK236" i="9"/>
  <c r="BM236" i="9" s="1"/>
  <c r="BR236" i="9"/>
  <c r="CQ236" i="9"/>
  <c r="CS236" i="9" s="1"/>
  <c r="CA238" i="9"/>
  <c r="CC238" i="9" s="1"/>
  <c r="CH238" i="9"/>
  <c r="BK240" i="9"/>
  <c r="BM240" i="9" s="1"/>
  <c r="CQ240" i="9"/>
  <c r="CS240" i="9" s="1"/>
  <c r="CA242" i="9"/>
  <c r="CC242" i="9" s="1"/>
  <c r="AT244" i="9"/>
  <c r="BK244" i="9"/>
  <c r="BM244" i="9" s="1"/>
  <c r="CQ244" i="9"/>
  <c r="CS244" i="9" s="1"/>
  <c r="CA246" i="9"/>
  <c r="CC246" i="9" s="1"/>
  <c r="AT248" i="9"/>
  <c r="BK248" i="9"/>
  <c r="BM248" i="9" s="1"/>
  <c r="CQ248" i="9"/>
  <c r="CS248" i="9" s="1"/>
  <c r="BS250" i="9"/>
  <c r="BU250" i="9" s="1"/>
  <c r="BZ250" i="9"/>
  <c r="BT252" i="9"/>
  <c r="BS252" i="9"/>
  <c r="BU252" i="9" s="1"/>
  <c r="BR252" i="9"/>
  <c r="CB254" i="9"/>
  <c r="CA254" i="9"/>
  <c r="CC254" i="9" s="1"/>
  <c r="CJ254" i="9"/>
  <c r="CH254" i="9"/>
  <c r="CI254" i="9"/>
  <c r="CK254" i="9" s="1"/>
  <c r="CB256" i="9"/>
  <c r="CA256" i="9"/>
  <c r="CC256" i="9" s="1"/>
  <c r="BZ256" i="9"/>
  <c r="CR256" i="9"/>
  <c r="CQ256" i="9"/>
  <c r="CS256" i="9" s="1"/>
  <c r="CP256" i="9"/>
  <c r="BT262" i="9"/>
  <c r="BS262" i="9"/>
  <c r="BU262" i="9" s="1"/>
  <c r="BR262" i="9"/>
  <c r="BT323" i="9"/>
  <c r="BR323" i="9"/>
  <c r="CJ323" i="9"/>
  <c r="CH323" i="9"/>
  <c r="CB329" i="9"/>
  <c r="CA329" i="9"/>
  <c r="CC329" i="9" s="1"/>
  <c r="BZ329" i="9"/>
  <c r="CJ331" i="9"/>
  <c r="CI331" i="9"/>
  <c r="CK331" i="9" s="1"/>
  <c r="CH331" i="9"/>
  <c r="BT337" i="9"/>
  <c r="BS337" i="9"/>
  <c r="BU337" i="9" s="1"/>
  <c r="CJ337" i="9"/>
  <c r="CI337" i="9"/>
  <c r="CK337" i="9" s="1"/>
  <c r="BT343" i="9"/>
  <c r="BS343" i="9"/>
  <c r="BU343" i="9" s="1"/>
  <c r="CJ343" i="9"/>
  <c r="CI343" i="9"/>
  <c r="CK343" i="9" s="1"/>
  <c r="BV226" i="9"/>
  <c r="CL228" i="9"/>
  <c r="BV230" i="9"/>
  <c r="BS232" i="9"/>
  <c r="BU232" i="9" s="1"/>
  <c r="BV234" i="9"/>
  <c r="CI234" i="9"/>
  <c r="CK234" i="9" s="1"/>
  <c r="BS236" i="9"/>
  <c r="BU236" i="9" s="1"/>
  <c r="CL236" i="9"/>
  <c r="BV238" i="9"/>
  <c r="CI238" i="9"/>
  <c r="CK238" i="9" s="1"/>
  <c r="CL240" i="9"/>
  <c r="AT241" i="9"/>
  <c r="CL244" i="9"/>
  <c r="AT245" i="9"/>
  <c r="CL248" i="9"/>
  <c r="AT249" i="9"/>
  <c r="CA250" i="9"/>
  <c r="CC250" i="9" s="1"/>
  <c r="BL252" i="9"/>
  <c r="BK252" i="9"/>
  <c r="BM252" i="9" s="1"/>
  <c r="CJ252" i="9"/>
  <c r="CI252" i="9"/>
  <c r="CK252" i="9" s="1"/>
  <c r="CR252" i="9"/>
  <c r="CP252" i="9"/>
  <c r="CQ252" i="9"/>
  <c r="CS252" i="9" s="1"/>
  <c r="BT254" i="9"/>
  <c r="BV254" i="9" s="1"/>
  <c r="BR254" i="9"/>
  <c r="BL258" i="9"/>
  <c r="BK258" i="9"/>
  <c r="BM258" i="9" s="1"/>
  <c r="BJ258" i="9"/>
  <c r="CB258" i="9"/>
  <c r="CA258" i="9"/>
  <c r="CC258" i="9" s="1"/>
  <c r="BZ258" i="9"/>
  <c r="BT260" i="9"/>
  <c r="BS260" i="9"/>
  <c r="BU260" i="9" s="1"/>
  <c r="BR260" i="9"/>
  <c r="CJ260" i="9"/>
  <c r="CI260" i="9"/>
  <c r="CK260" i="9" s="1"/>
  <c r="CH260" i="9"/>
  <c r="CJ264" i="9"/>
  <c r="CI264" i="9"/>
  <c r="CK264" i="9" s="1"/>
  <c r="CH264" i="9"/>
  <c r="BL335" i="9"/>
  <c r="BK335" i="9"/>
  <c r="BM335" i="9" s="1"/>
  <c r="CB335" i="9"/>
  <c r="CA335" i="9"/>
  <c r="CC335" i="9" s="1"/>
  <c r="CR335" i="9"/>
  <c r="CQ335" i="9"/>
  <c r="CS335" i="9" s="1"/>
  <c r="BT345" i="9"/>
  <c r="BV345" i="9" s="1"/>
  <c r="BS345" i="9"/>
  <c r="BU345" i="9" s="1"/>
  <c r="CJ345" i="9"/>
  <c r="CI345" i="9"/>
  <c r="CK345" i="9" s="1"/>
  <c r="CB351" i="9"/>
  <c r="CA351" i="9"/>
  <c r="CC351" i="9" s="1"/>
  <c r="BT359" i="9"/>
  <c r="BS359" i="9"/>
  <c r="BU359" i="9" s="1"/>
  <c r="AT252" i="9"/>
  <c r="BS256" i="9"/>
  <c r="BU256" i="9" s="1"/>
  <c r="AT257" i="9"/>
  <c r="CI258" i="9"/>
  <c r="CK258" i="9" s="1"/>
  <c r="AT260" i="9"/>
  <c r="BK260" i="9"/>
  <c r="BM260" i="9" s="1"/>
  <c r="CQ260" i="9"/>
  <c r="CS260" i="9" s="1"/>
  <c r="CI262" i="9"/>
  <c r="CK262" i="9" s="1"/>
  <c r="BS264" i="9"/>
  <c r="BU264" i="9" s="1"/>
  <c r="AT265" i="9"/>
  <c r="AT266" i="9"/>
  <c r="BR266" i="9"/>
  <c r="CB268" i="9"/>
  <c r="CD268" i="9" s="1"/>
  <c r="AT269" i="9"/>
  <c r="CB272" i="9"/>
  <c r="CD272" i="9" s="1"/>
  <c r="AT273" i="9"/>
  <c r="AT278" i="9"/>
  <c r="AT282" i="9"/>
  <c r="AT286" i="9"/>
  <c r="AT290" i="9"/>
  <c r="AT294" i="9"/>
  <c r="AT298" i="9"/>
  <c r="AT302" i="9"/>
  <c r="AT306" i="9"/>
  <c r="AT310" i="9"/>
  <c r="AT314" i="9"/>
  <c r="AT318" i="9"/>
  <c r="AT322" i="9"/>
  <c r="AT324" i="9"/>
  <c r="BR325" i="9"/>
  <c r="AT328" i="9"/>
  <c r="BK329" i="9"/>
  <c r="BM329" i="9" s="1"/>
  <c r="CQ329" i="9"/>
  <c r="CS329" i="9" s="1"/>
  <c r="AT331" i="9"/>
  <c r="BS331" i="9"/>
  <c r="AT332" i="9"/>
  <c r="AT339" i="9"/>
  <c r="AT340" i="9"/>
  <c r="AT347" i="9"/>
  <c r="CI355" i="9"/>
  <c r="AT356" i="9"/>
  <c r="BS376" i="9"/>
  <c r="BU376" i="9" s="1"/>
  <c r="BR376" i="9"/>
  <c r="CA384" i="9"/>
  <c r="CC384" i="9" s="1"/>
  <c r="BZ384" i="9"/>
  <c r="CA386" i="9"/>
  <c r="CC386" i="9" s="1"/>
  <c r="BZ386" i="9"/>
  <c r="AT253" i="9"/>
  <c r="AT254" i="9"/>
  <c r="AT258" i="9"/>
  <c r="AT261" i="9"/>
  <c r="AT262" i="9"/>
  <c r="BS266" i="9"/>
  <c r="BU266" i="9" s="1"/>
  <c r="CB267" i="9"/>
  <c r="CD267" i="9" s="1"/>
  <c r="CJ267" i="9"/>
  <c r="AT268" i="9"/>
  <c r="BJ269" i="9"/>
  <c r="BZ270" i="9"/>
  <c r="CP270" i="9"/>
  <c r="CB271" i="9"/>
  <c r="CD271" i="9" s="1"/>
  <c r="CJ271" i="9"/>
  <c r="AT272" i="9"/>
  <c r="BJ273" i="9"/>
  <c r="BZ274" i="9"/>
  <c r="CP274" i="9"/>
  <c r="CB275" i="9"/>
  <c r="CD275" i="9" s="1"/>
  <c r="CJ275" i="9"/>
  <c r="AT276" i="9"/>
  <c r="AT279" i="9"/>
  <c r="AT283" i="9"/>
  <c r="AT287" i="9"/>
  <c r="AT291" i="9"/>
  <c r="AT295" i="9"/>
  <c r="AT299" i="9"/>
  <c r="AT303" i="9"/>
  <c r="AT307" i="9"/>
  <c r="AT311" i="9"/>
  <c r="AT315" i="9"/>
  <c r="AT319" i="9"/>
  <c r="AT323" i="9"/>
  <c r="AT325" i="9"/>
  <c r="AT327" i="9"/>
  <c r="AT330" i="9"/>
  <c r="AT337" i="9"/>
  <c r="AT338" i="9"/>
  <c r="AT345" i="9"/>
  <c r="AT346" i="9"/>
  <c r="BL349" i="9"/>
  <c r="BK349" i="9"/>
  <c r="BM349" i="9" s="1"/>
  <c r="CB349" i="9"/>
  <c r="CA349" i="9"/>
  <c r="CC349" i="9" s="1"/>
  <c r="CR349" i="9"/>
  <c r="CQ349" i="9"/>
  <c r="CS349" i="9" s="1"/>
  <c r="BT351" i="9"/>
  <c r="BS351" i="9"/>
  <c r="BU351" i="9" s="1"/>
  <c r="BL357" i="9"/>
  <c r="BK357" i="9"/>
  <c r="BM357" i="9" s="1"/>
  <c r="CB357" i="9"/>
  <c r="CA357" i="9"/>
  <c r="CC357" i="9" s="1"/>
  <c r="CR357" i="9"/>
  <c r="CQ357" i="9"/>
  <c r="CS357" i="9" s="1"/>
  <c r="BL359" i="9"/>
  <c r="BK359" i="9"/>
  <c r="BM359" i="9" s="1"/>
  <c r="CR359" i="9"/>
  <c r="CQ359" i="9"/>
  <c r="CS359" i="9" s="1"/>
  <c r="CR363" i="9"/>
  <c r="CQ363" i="9"/>
  <c r="CS363" i="9" s="1"/>
  <c r="CA366" i="9"/>
  <c r="CC366" i="9" s="1"/>
  <c r="CB366" i="9"/>
  <c r="BS380" i="9"/>
  <c r="BU380" i="9" s="1"/>
  <c r="BR380" i="9"/>
  <c r="BN260" i="9"/>
  <c r="BL351" i="9"/>
  <c r="BN351" i="9" s="1"/>
  <c r="BK351" i="9"/>
  <c r="BM351" i="9" s="1"/>
  <c r="CR351" i="9"/>
  <c r="CQ351" i="9"/>
  <c r="CS351" i="9" s="1"/>
  <c r="CJ359" i="9"/>
  <c r="CI359" i="9"/>
  <c r="CK359" i="9" s="1"/>
  <c r="BT365" i="9"/>
  <c r="BS365" i="9"/>
  <c r="BU365" i="9" s="1"/>
  <c r="BS382" i="9"/>
  <c r="BU382" i="9" s="1"/>
  <c r="BR382" i="9"/>
  <c r="CI388" i="9"/>
  <c r="CK388" i="9" s="1"/>
  <c r="CH388" i="9"/>
  <c r="AT256" i="9"/>
  <c r="BR256" i="9"/>
  <c r="CH258" i="9"/>
  <c r="BJ260" i="9"/>
  <c r="CP260" i="9"/>
  <c r="CH262" i="9"/>
  <c r="BR264" i="9"/>
  <c r="BJ267" i="9"/>
  <c r="BZ268" i="9"/>
  <c r="CP268" i="9"/>
  <c r="CJ269" i="9"/>
  <c r="AT270" i="9"/>
  <c r="CD270" i="9"/>
  <c r="BJ271" i="9"/>
  <c r="BZ272" i="9"/>
  <c r="CP272" i="9"/>
  <c r="CB273" i="9"/>
  <c r="CD273" i="9" s="1"/>
  <c r="CJ273" i="9"/>
  <c r="AT274" i="9"/>
  <c r="BJ275" i="9"/>
  <c r="AT277" i="9"/>
  <c r="AT281" i="9"/>
  <c r="AT285" i="9"/>
  <c r="AT289" i="9"/>
  <c r="AT293" i="9"/>
  <c r="AT297" i="9"/>
  <c r="AT301" i="9"/>
  <c r="AT305" i="9"/>
  <c r="AT309" i="9"/>
  <c r="AT313" i="9"/>
  <c r="AT317" i="9"/>
  <c r="AT321" i="9"/>
  <c r="CI325" i="9"/>
  <c r="CK325" i="9" s="1"/>
  <c r="AT329" i="9"/>
  <c r="BJ329" i="9"/>
  <c r="CP329" i="9"/>
  <c r="BK331" i="9"/>
  <c r="BR331" i="9"/>
  <c r="AT333" i="9"/>
  <c r="AT334" i="9"/>
  <c r="BK339" i="9"/>
  <c r="BS339" i="9"/>
  <c r="CA339" i="9"/>
  <c r="CI339" i="9"/>
  <c r="CQ339" i="9"/>
  <c r="AT341" i="9"/>
  <c r="AT342" i="9"/>
  <c r="BK347" i="9"/>
  <c r="BS347" i="9"/>
  <c r="CA347" i="9"/>
  <c r="CI347" i="9"/>
  <c r="AT348" i="9"/>
  <c r="BT349" i="9"/>
  <c r="BS349" i="9"/>
  <c r="CJ349" i="9"/>
  <c r="CI349" i="9"/>
  <c r="AT355" i="9"/>
  <c r="BK355" i="9"/>
  <c r="CQ355" i="9"/>
  <c r="BT357" i="9"/>
  <c r="BS357" i="9"/>
  <c r="BU357" i="9" s="1"/>
  <c r="CJ357" i="9"/>
  <c r="CI357" i="9"/>
  <c r="CK357" i="9" s="1"/>
  <c r="CQ362" i="9"/>
  <c r="CS362" i="9" s="1"/>
  <c r="CR362" i="9"/>
  <c r="CA364" i="9"/>
  <c r="CC364" i="9" s="1"/>
  <c r="CB364" i="9"/>
  <c r="BK378" i="9"/>
  <c r="BM378" i="9" s="1"/>
  <c r="BJ378" i="9"/>
  <c r="CQ378" i="9"/>
  <c r="CS378" i="9" s="1"/>
  <c r="CP378" i="9"/>
  <c r="AT353" i="9"/>
  <c r="AT354" i="9"/>
  <c r="AT361" i="9"/>
  <c r="BT366" i="9"/>
  <c r="BV366" i="9" s="1"/>
  <c r="CI367" i="9"/>
  <c r="CK367" i="9" s="1"/>
  <c r="CH367" i="9"/>
  <c r="AT376" i="9"/>
  <c r="CI378" i="9"/>
  <c r="CK378" i="9" s="1"/>
  <c r="CH378" i="9"/>
  <c r="AT379" i="9"/>
  <c r="AT380" i="9"/>
  <c r="BK382" i="9"/>
  <c r="BM382" i="9" s="1"/>
  <c r="BJ382" i="9"/>
  <c r="CQ382" i="9"/>
  <c r="CS382" i="9" s="1"/>
  <c r="CP382" i="9"/>
  <c r="BS386" i="9"/>
  <c r="BU386" i="9" s="1"/>
  <c r="BR386" i="9"/>
  <c r="CA390" i="9"/>
  <c r="CC390" i="9" s="1"/>
  <c r="BZ390" i="9"/>
  <c r="BJ392" i="9"/>
  <c r="BZ393" i="9"/>
  <c r="AT394" i="9"/>
  <c r="BZ394" i="9"/>
  <c r="CA394" i="9"/>
  <c r="CC394" i="9" s="1"/>
  <c r="CJ395" i="9"/>
  <c r="CH395" i="9"/>
  <c r="CQ396" i="9"/>
  <c r="CS396" i="9" s="1"/>
  <c r="CB397" i="9"/>
  <c r="BZ397" i="9"/>
  <c r="AT398" i="9"/>
  <c r="CB399" i="9"/>
  <c r="CA399" i="9"/>
  <c r="CC399" i="9" s="1"/>
  <c r="CP399" i="9"/>
  <c r="AT404" i="9"/>
  <c r="BZ404" i="9"/>
  <c r="CB404" i="9"/>
  <c r="AT406" i="9"/>
  <c r="CH408" i="9"/>
  <c r="CI408" i="9"/>
  <c r="CK408" i="9" s="1"/>
  <c r="BR412" i="9"/>
  <c r="BS412" i="9"/>
  <c r="BU412" i="9" s="1"/>
  <c r="BR414" i="9"/>
  <c r="BS414" i="9"/>
  <c r="BU414" i="9" s="1"/>
  <c r="BS415" i="9"/>
  <c r="BU415" i="9" s="1"/>
  <c r="BT415" i="9"/>
  <c r="BV415" i="9" s="1"/>
  <c r="AT417" i="9"/>
  <c r="CI419" i="9"/>
  <c r="CK419" i="9" s="1"/>
  <c r="CH419" i="9"/>
  <c r="CQ421" i="9"/>
  <c r="CS421" i="9" s="1"/>
  <c r="CP421" i="9"/>
  <c r="BK422" i="9"/>
  <c r="BM422" i="9" s="1"/>
  <c r="BJ422" i="9"/>
  <c r="CA423" i="9"/>
  <c r="CC423" i="9" s="1"/>
  <c r="CB423" i="9"/>
  <c r="BK426" i="9"/>
  <c r="BM426" i="9" s="1"/>
  <c r="BJ426" i="9"/>
  <c r="CR443" i="9"/>
  <c r="CP443" i="9"/>
  <c r="CQ443" i="9"/>
  <c r="CS443" i="9" s="1"/>
  <c r="CQ450" i="9"/>
  <c r="CP450" i="9"/>
  <c r="CR450" i="9"/>
  <c r="CA457" i="9"/>
  <c r="CC457" i="9" s="1"/>
  <c r="BZ457" i="9"/>
  <c r="CB504" i="9"/>
  <c r="CA504" i="9"/>
  <c r="CC504" i="9" s="1"/>
  <c r="BZ504" i="9"/>
  <c r="CQ513" i="9"/>
  <c r="CS513" i="9" s="1"/>
  <c r="CP513" i="9"/>
  <c r="AT351" i="9"/>
  <c r="AT352" i="9"/>
  <c r="AT359" i="9"/>
  <c r="AT360" i="9"/>
  <c r="AT364" i="9"/>
  <c r="BJ376" i="9"/>
  <c r="AT377" i="9"/>
  <c r="CA378" i="9"/>
  <c r="CC378" i="9" s="1"/>
  <c r="BZ378" i="9"/>
  <c r="BJ380" i="9"/>
  <c r="CP380" i="9"/>
  <c r="CI382" i="9"/>
  <c r="CK382" i="9" s="1"/>
  <c r="CH382" i="9"/>
  <c r="AT383" i="9"/>
  <c r="AT384" i="9"/>
  <c r="BR384" i="9"/>
  <c r="BK386" i="9"/>
  <c r="BM386" i="9" s="1"/>
  <c r="BJ386" i="9"/>
  <c r="CQ386" i="9"/>
  <c r="CS386" i="9" s="1"/>
  <c r="CP386" i="9"/>
  <c r="BZ388" i="9"/>
  <c r="BS390" i="9"/>
  <c r="BU390" i="9" s="1"/>
  <c r="BR390" i="9"/>
  <c r="BL393" i="9"/>
  <c r="BN393" i="9" s="1"/>
  <c r="BJ393" i="9"/>
  <c r="CP394" i="9"/>
  <c r="CQ394" i="9"/>
  <c r="CS394" i="9" s="1"/>
  <c r="CB395" i="9"/>
  <c r="BZ395" i="9"/>
  <c r="CI395" i="9"/>
  <c r="CK395" i="9" s="1"/>
  <c r="BL397" i="9"/>
  <c r="BK397" i="9"/>
  <c r="BM397" i="9" s="1"/>
  <c r="BZ399" i="9"/>
  <c r="CI399" i="9"/>
  <c r="CK399" i="9" s="1"/>
  <c r="CP404" i="9"/>
  <c r="CR404" i="9"/>
  <c r="BZ408" i="9"/>
  <c r="CA408" i="9"/>
  <c r="CC408" i="9" s="1"/>
  <c r="CJ408" i="9"/>
  <c r="AT410" i="9"/>
  <c r="BJ412" i="9"/>
  <c r="BK412" i="9"/>
  <c r="BM412" i="9" s="1"/>
  <c r="CP412" i="9"/>
  <c r="CQ412" i="9"/>
  <c r="CS412" i="9" s="1"/>
  <c r="CH414" i="9"/>
  <c r="CI414" i="9"/>
  <c r="CK414" i="9" s="1"/>
  <c r="BR417" i="9"/>
  <c r="BT417" i="9"/>
  <c r="BV417" i="9" s="1"/>
  <c r="CI421" i="9"/>
  <c r="CK421" i="9" s="1"/>
  <c r="CH421" i="9"/>
  <c r="BL439" i="9"/>
  <c r="BK439" i="9"/>
  <c r="BM439" i="9" s="1"/>
  <c r="CB439" i="9"/>
  <c r="CA439" i="9"/>
  <c r="CC439" i="9" s="1"/>
  <c r="BZ439" i="9"/>
  <c r="CR439" i="9"/>
  <c r="CQ439" i="9"/>
  <c r="CS439" i="9" s="1"/>
  <c r="CP439" i="9"/>
  <c r="BT441" i="9"/>
  <c r="BR441" i="9"/>
  <c r="BS441" i="9"/>
  <c r="BU441" i="9" s="1"/>
  <c r="CI446" i="9"/>
  <c r="CK446" i="9" s="1"/>
  <c r="CH446" i="9"/>
  <c r="CI453" i="9"/>
  <c r="CJ453" i="9"/>
  <c r="CH453" i="9"/>
  <c r="CA487" i="9"/>
  <c r="CC487" i="9" s="1"/>
  <c r="CB487" i="9"/>
  <c r="AT363" i="9"/>
  <c r="AT365" i="9"/>
  <c r="CI366" i="9"/>
  <c r="CK366" i="9" s="1"/>
  <c r="CH366" i="9"/>
  <c r="BS367" i="9"/>
  <c r="BU367" i="9" s="1"/>
  <c r="BR367" i="9"/>
  <c r="BS378" i="9"/>
  <c r="BU378" i="9" s="1"/>
  <c r="BR378" i="9"/>
  <c r="CA382" i="9"/>
  <c r="CC382" i="9" s="1"/>
  <c r="BZ382" i="9"/>
  <c r="CI386" i="9"/>
  <c r="CK386" i="9" s="1"/>
  <c r="CH386" i="9"/>
  <c r="BK390" i="9"/>
  <c r="BM390" i="9" s="1"/>
  <c r="BJ390" i="9"/>
  <c r="CQ390" i="9"/>
  <c r="CS390" i="9" s="1"/>
  <c r="CP390" i="9"/>
  <c r="CJ393" i="9"/>
  <c r="CI393" i="9"/>
  <c r="CK393" i="9" s="1"/>
  <c r="CR393" i="9"/>
  <c r="CP393" i="9"/>
  <c r="BL395" i="9"/>
  <c r="BK395" i="9"/>
  <c r="BM395" i="9" s="1"/>
  <c r="CR397" i="9"/>
  <c r="CP397" i="9"/>
  <c r="CR401" i="9"/>
  <c r="CP401" i="9"/>
  <c r="BR408" i="9"/>
  <c r="BS408" i="9"/>
  <c r="BU408" i="9" s="1"/>
  <c r="CH412" i="9"/>
  <c r="CI412" i="9"/>
  <c r="CK412" i="9" s="1"/>
  <c r="CI415" i="9"/>
  <c r="CK415" i="9" s="1"/>
  <c r="CJ415" i="9"/>
  <c r="BS417" i="9"/>
  <c r="BU417" i="9" s="1"/>
  <c r="CI418" i="9"/>
  <c r="CK418" i="9" s="1"/>
  <c r="CH418" i="9"/>
  <c r="CI420" i="9"/>
  <c r="CK420" i="9" s="1"/>
  <c r="CH420" i="9"/>
  <c r="CA421" i="9"/>
  <c r="CC421" i="9" s="1"/>
  <c r="CB421" i="9"/>
  <c r="CQ423" i="9"/>
  <c r="CS423" i="9" s="1"/>
  <c r="CP423" i="9"/>
  <c r="CJ452" i="9"/>
  <c r="CH452" i="9"/>
  <c r="CI452" i="9"/>
  <c r="CK452" i="9" s="1"/>
  <c r="CI390" i="9"/>
  <c r="CK390" i="9" s="1"/>
  <c r="CH390" i="9"/>
  <c r="BR392" i="9"/>
  <c r="CQ392" i="9"/>
  <c r="CS392" i="9" s="1"/>
  <c r="CH393" i="9"/>
  <c r="CQ393" i="9"/>
  <c r="CS393" i="9" s="1"/>
  <c r="BJ394" i="9"/>
  <c r="BK394" i="9"/>
  <c r="BM394" i="9" s="1"/>
  <c r="BJ395" i="9"/>
  <c r="CR395" i="9"/>
  <c r="CQ395" i="9"/>
  <c r="CS395" i="9" s="1"/>
  <c r="CA396" i="9"/>
  <c r="CC396" i="9" s="1"/>
  <c r="CJ397" i="9"/>
  <c r="CI397" i="9"/>
  <c r="CK397" i="9" s="1"/>
  <c r="CQ397" i="9"/>
  <c r="CS397" i="9" s="1"/>
  <c r="BL399" i="9"/>
  <c r="BJ399" i="9"/>
  <c r="CB401" i="9"/>
  <c r="CD401" i="9" s="1"/>
  <c r="BZ401" i="9"/>
  <c r="CJ401" i="9"/>
  <c r="CI401" i="9"/>
  <c r="CK401" i="9" s="1"/>
  <c r="BJ404" i="9"/>
  <c r="BL404" i="9"/>
  <c r="CP408" i="9"/>
  <c r="CQ408" i="9"/>
  <c r="CS408" i="9" s="1"/>
  <c r="BZ412" i="9"/>
  <c r="CA412" i="9"/>
  <c r="CC412" i="9" s="1"/>
  <c r="CH417" i="9"/>
  <c r="CJ417" i="9"/>
  <c r="CI423" i="9"/>
  <c r="CK423" i="9" s="1"/>
  <c r="CH423" i="9"/>
  <c r="BL437" i="9"/>
  <c r="BJ437" i="9"/>
  <c r="BK437" i="9"/>
  <c r="BM437" i="9" s="1"/>
  <c r="CJ439" i="9"/>
  <c r="CH439" i="9"/>
  <c r="CI439" i="9"/>
  <c r="CK439" i="9" s="1"/>
  <c r="BL441" i="9"/>
  <c r="BK441" i="9"/>
  <c r="BM441" i="9" s="1"/>
  <c r="BJ441" i="9"/>
  <c r="CJ441" i="9"/>
  <c r="CL441" i="9" s="1"/>
  <c r="CH441" i="9"/>
  <c r="CR441" i="9"/>
  <c r="CQ441" i="9"/>
  <c r="CS441" i="9" s="1"/>
  <c r="CP441" i="9"/>
  <c r="BJ443" i="9"/>
  <c r="BL443" i="9"/>
  <c r="BN443" i="9" s="1"/>
  <c r="BK443" i="9"/>
  <c r="BM443" i="9" s="1"/>
  <c r="BS444" i="9"/>
  <c r="BU444" i="9" s="1"/>
  <c r="BR444" i="9"/>
  <c r="CJ454" i="9"/>
  <c r="CH454" i="9"/>
  <c r="BS518" i="9"/>
  <c r="BU518" i="9" s="1"/>
  <c r="BR518" i="9"/>
  <c r="BT518" i="9"/>
  <c r="BV518" i="9" s="1"/>
  <c r="AT378" i="9"/>
  <c r="AT381" i="9"/>
  <c r="AT386" i="9"/>
  <c r="AT389" i="9"/>
  <c r="AT393" i="9"/>
  <c r="AT396" i="9"/>
  <c r="AT408" i="9"/>
  <c r="AT428" i="9"/>
  <c r="CT437" i="9"/>
  <c r="CA448" i="9"/>
  <c r="BZ448" i="9"/>
  <c r="BK450" i="9"/>
  <c r="BM450" i="9" s="1"/>
  <c r="BJ450" i="9"/>
  <c r="CI450" i="9"/>
  <c r="CK450" i="9" s="1"/>
  <c r="CH450" i="9"/>
  <c r="CA452" i="9"/>
  <c r="CC452" i="9" s="1"/>
  <c r="BZ452" i="9"/>
  <c r="BZ454" i="9"/>
  <c r="CA454" i="9"/>
  <c r="CC454" i="9" s="1"/>
  <c r="BR456" i="9"/>
  <c r="BT456" i="9"/>
  <c r="BJ458" i="9"/>
  <c r="BL458" i="9"/>
  <c r="CQ476" i="9"/>
  <c r="CS476" i="9" s="1"/>
  <c r="CR476" i="9"/>
  <c r="BS479" i="9"/>
  <c r="BU479" i="9" s="1"/>
  <c r="BR479" i="9"/>
  <c r="BZ508" i="9"/>
  <c r="CA508" i="9"/>
  <c r="CC508" i="9" s="1"/>
  <c r="AT433" i="9"/>
  <c r="CB437" i="9"/>
  <c r="CA437" i="9"/>
  <c r="CC437" i="9" s="1"/>
  <c r="CL437" i="9"/>
  <c r="AT444" i="9"/>
  <c r="CJ445" i="9"/>
  <c r="CH445" i="9"/>
  <c r="CR447" i="9"/>
  <c r="CP447" i="9"/>
  <c r="BS448" i="9"/>
  <c r="BU448" i="9" s="1"/>
  <c r="BR448" i="9"/>
  <c r="CB448" i="9"/>
  <c r="BL450" i="9"/>
  <c r="AT452" i="9"/>
  <c r="CB452" i="9"/>
  <c r="CB454" i="9"/>
  <c r="CP455" i="9"/>
  <c r="BS456" i="9"/>
  <c r="BU456" i="9" s="1"/>
  <c r="AT458" i="9"/>
  <c r="BZ458" i="9"/>
  <c r="CB458" i="9"/>
  <c r="BS478" i="9"/>
  <c r="BU478" i="9" s="1"/>
  <c r="BR478" i="9"/>
  <c r="BT511" i="9"/>
  <c r="BS511" i="9"/>
  <c r="BU511" i="9" s="1"/>
  <c r="AT382" i="9"/>
  <c r="AT385" i="9"/>
  <c r="AT390" i="9"/>
  <c r="AT397" i="9"/>
  <c r="AT400" i="9"/>
  <c r="AT401" i="9"/>
  <c r="CD422" i="9"/>
  <c r="CJ422" i="9"/>
  <c r="CL422" i="9" s="1"/>
  <c r="BJ424" i="9"/>
  <c r="CB425" i="9"/>
  <c r="CD425" i="9" s="1"/>
  <c r="CH425" i="9"/>
  <c r="CP425" i="9"/>
  <c r="CD426" i="9"/>
  <c r="CJ426" i="9"/>
  <c r="CL426" i="9" s="1"/>
  <c r="AT432" i="9"/>
  <c r="BS437" i="9"/>
  <c r="BU437" i="9" s="1"/>
  <c r="BZ437" i="9"/>
  <c r="CH437" i="9"/>
  <c r="BV439" i="9"/>
  <c r="AT441" i="9"/>
  <c r="BZ441" i="9"/>
  <c r="AT442" i="9"/>
  <c r="BZ443" i="9"/>
  <c r="CI445" i="9"/>
  <c r="CK445" i="9" s="1"/>
  <c r="BJ447" i="9"/>
  <c r="BL447" i="9"/>
  <c r="BN447" i="9" s="1"/>
  <c r="CQ447" i="9"/>
  <c r="CS447" i="9" s="1"/>
  <c r="AT449" i="9"/>
  <c r="CA451" i="9"/>
  <c r="CC451" i="9" s="1"/>
  <c r="BZ451" i="9"/>
  <c r="CH456" i="9"/>
  <c r="CJ456" i="9"/>
  <c r="CP458" i="9"/>
  <c r="CR458" i="9"/>
  <c r="BK479" i="9"/>
  <c r="BM479" i="9" s="1"/>
  <c r="BL479" i="9"/>
  <c r="BJ479" i="9"/>
  <c r="CR491" i="9"/>
  <c r="CQ491" i="9"/>
  <c r="CS491" i="9" s="1"/>
  <c r="AT460" i="9"/>
  <c r="AT464" i="9"/>
  <c r="AT470" i="9"/>
  <c r="AT474" i="9"/>
  <c r="CJ476" i="9"/>
  <c r="CL476" i="9" s="1"/>
  <c r="CL477" i="9"/>
  <c r="AT482" i="9"/>
  <c r="CQ488" i="9"/>
  <c r="CS488" i="9" s="1"/>
  <c r="CR488" i="9"/>
  <c r="BK490" i="9"/>
  <c r="BM490" i="9" s="1"/>
  <c r="BL490" i="9"/>
  <c r="BN490" i="9" s="1"/>
  <c r="AT493" i="9"/>
  <c r="BL495" i="9"/>
  <c r="BK495" i="9"/>
  <c r="BM495" i="9" s="1"/>
  <c r="AT499" i="9"/>
  <c r="CJ504" i="9"/>
  <c r="CH504" i="9"/>
  <c r="BJ510" i="9"/>
  <c r="BK510" i="9"/>
  <c r="BM510" i="9" s="1"/>
  <c r="BZ510" i="9"/>
  <c r="CA510" i="9"/>
  <c r="CC510" i="9" s="1"/>
  <c r="CP510" i="9"/>
  <c r="CQ510" i="9"/>
  <c r="CS510" i="9" s="1"/>
  <c r="BS513" i="9"/>
  <c r="BU513" i="9" s="1"/>
  <c r="BT513" i="9"/>
  <c r="BR513" i="9"/>
  <c r="BS514" i="9"/>
  <c r="BU514" i="9" s="1"/>
  <c r="BR514" i="9"/>
  <c r="BT514" i="9"/>
  <c r="CI519" i="9"/>
  <c r="CK519" i="9" s="1"/>
  <c r="CJ519" i="9"/>
  <c r="AT471" i="9"/>
  <c r="AT481" i="9"/>
  <c r="AT483" i="9"/>
  <c r="CQ490" i="9"/>
  <c r="CS490" i="9" s="1"/>
  <c r="CR490" i="9"/>
  <c r="CI504" i="9"/>
  <c r="CK504" i="9" s="1"/>
  <c r="BK506" i="9"/>
  <c r="BM506" i="9" s="1"/>
  <c r="BS506" i="9"/>
  <c r="BU506" i="9" s="1"/>
  <c r="CA506" i="9"/>
  <c r="CC506" i="9" s="1"/>
  <c r="CI506" i="9"/>
  <c r="CK506" i="9" s="1"/>
  <c r="CQ506" i="9"/>
  <c r="CS506" i="9" s="1"/>
  <c r="BS508" i="9"/>
  <c r="BU508" i="9" s="1"/>
  <c r="BL511" i="9"/>
  <c r="BK511" i="9"/>
  <c r="BM511" i="9" s="1"/>
  <c r="BJ511" i="9"/>
  <c r="CB511" i="9"/>
  <c r="BZ511" i="9"/>
  <c r="CR511" i="9"/>
  <c r="CP511" i="9"/>
  <c r="CQ511" i="9"/>
  <c r="CS511" i="9" s="1"/>
  <c r="BJ513" i="9"/>
  <c r="BK513" i="9"/>
  <c r="BM513" i="9" s="1"/>
  <c r="CI515" i="9"/>
  <c r="CK515" i="9" s="1"/>
  <c r="CJ515" i="9"/>
  <c r="BK518" i="9"/>
  <c r="BM518" i="9" s="1"/>
  <c r="BL518" i="9"/>
  <c r="BJ518" i="9"/>
  <c r="BK520" i="9"/>
  <c r="BM520" i="9" s="1"/>
  <c r="BJ520" i="9"/>
  <c r="BL520" i="9"/>
  <c r="AT439" i="9"/>
  <c r="AT440" i="9"/>
  <c r="AT447" i="9"/>
  <c r="BS449" i="9"/>
  <c r="BU449" i="9" s="1"/>
  <c r="CR452" i="9"/>
  <c r="CR454" i="9"/>
  <c r="AT456" i="9"/>
  <c r="AT462" i="9"/>
  <c r="AT466" i="9"/>
  <c r="AT468" i="9"/>
  <c r="AT472" i="9"/>
  <c r="CP474" i="9"/>
  <c r="CB475" i="9"/>
  <c r="BR476" i="9"/>
  <c r="BL477" i="9"/>
  <c r="CH477" i="9"/>
  <c r="CR478" i="9"/>
  <c r="AT484" i="9"/>
  <c r="AT485" i="9"/>
  <c r="BL488" i="9"/>
  <c r="CI489" i="9"/>
  <c r="CK489" i="9" s="1"/>
  <c r="CH489" i="9"/>
  <c r="CA492" i="9"/>
  <c r="CC492" i="9" s="1"/>
  <c r="CB492" i="9"/>
  <c r="BL494" i="9"/>
  <c r="AT496" i="9"/>
  <c r="AT497" i="9"/>
  <c r="AT504" i="9"/>
  <c r="BJ504" i="9"/>
  <c r="BT504" i="9"/>
  <c r="BV504" i="9" s="1"/>
  <c r="BS504" i="9"/>
  <c r="BU504" i="9" s="1"/>
  <c r="AT508" i="9"/>
  <c r="BK508" i="9"/>
  <c r="BM508" i="9" s="1"/>
  <c r="CQ508" i="9"/>
  <c r="CS508" i="9" s="1"/>
  <c r="BR510" i="9"/>
  <c r="BS510" i="9"/>
  <c r="BU510" i="9" s="1"/>
  <c r="CH510" i="9"/>
  <c r="CI510" i="9"/>
  <c r="CK510" i="9" s="1"/>
  <c r="BK514" i="9"/>
  <c r="BM514" i="9" s="1"/>
  <c r="BL514" i="9"/>
  <c r="BJ514" i="9"/>
  <c r="BK516" i="9"/>
  <c r="BM516" i="9" s="1"/>
  <c r="BJ516" i="9"/>
  <c r="BL516" i="9"/>
  <c r="BS517" i="9"/>
  <c r="BU517" i="9" s="1"/>
  <c r="BT517" i="9"/>
  <c r="BV517" i="9" s="1"/>
  <c r="AT510" i="9"/>
  <c r="AT495" i="9"/>
  <c r="AT506" i="9"/>
  <c r="AT512" i="9"/>
  <c r="AT516" i="9"/>
  <c r="AT520" i="9"/>
  <c r="AT486" i="9"/>
  <c r="CH488" i="9"/>
  <c r="BR489" i="9"/>
  <c r="AT492" i="9"/>
  <c r="BS493" i="9"/>
  <c r="BU493" i="9" s="1"/>
  <c r="CA495" i="9"/>
  <c r="CC495" i="9" s="1"/>
  <c r="AT501" i="9"/>
  <c r="AT503" i="9"/>
  <c r="AT513" i="9"/>
  <c r="BZ514" i="9"/>
  <c r="BR516" i="9"/>
  <c r="BZ518" i="9"/>
  <c r="BR520" i="9"/>
  <c r="BK13" i="9"/>
  <c r="BM13" i="9" s="1"/>
  <c r="BJ13" i="9"/>
  <c r="BL13" i="9"/>
  <c r="BK17" i="9"/>
  <c r="BM17" i="9" s="1"/>
  <c r="BL17" i="9"/>
  <c r="BJ17" i="9"/>
  <c r="BK15" i="9"/>
  <c r="BM15" i="9" s="1"/>
  <c r="BL15" i="9"/>
  <c r="BJ15" i="9"/>
  <c r="DK8" i="9"/>
  <c r="CY15" i="9"/>
  <c r="BE475" i="9"/>
  <c r="BE476" i="9"/>
  <c r="BE512" i="9"/>
  <c r="AL8" i="9"/>
  <c r="BE208" i="9"/>
  <c r="BE478" i="9"/>
  <c r="BE488" i="9"/>
  <c r="BQ14" i="9"/>
  <c r="BS14" i="9" s="1"/>
  <c r="BU14" i="9" s="1"/>
  <c r="CV15" i="9"/>
  <c r="AP15" i="9"/>
  <c r="CW15" i="9"/>
  <c r="BE477" i="9"/>
  <c r="BE480" i="9"/>
  <c r="BE453" i="9"/>
  <c r="BE479" i="9"/>
  <c r="BE489" i="9"/>
  <c r="BE140" i="9"/>
  <c r="BE370" i="9"/>
  <c r="BE376" i="9"/>
  <c r="BE424" i="9"/>
  <c r="BE511" i="9"/>
  <c r="BE21" i="9"/>
  <c r="BE25" i="9"/>
  <c r="BE29" i="9"/>
  <c r="BE33" i="9"/>
  <c r="BE37" i="9"/>
  <c r="BE41" i="9"/>
  <c r="BE45" i="9"/>
  <c r="BE49" i="9"/>
  <c r="BE53" i="9"/>
  <c r="BE57" i="9"/>
  <c r="BE153" i="9"/>
  <c r="BE219" i="9"/>
  <c r="BE223" i="9"/>
  <c r="BE227" i="9"/>
  <c r="BE231" i="9"/>
  <c r="BE235" i="9"/>
  <c r="BE239" i="9"/>
  <c r="BE243" i="9"/>
  <c r="BE270" i="9"/>
  <c r="BE274" i="9"/>
  <c r="BE277" i="9"/>
  <c r="BE281" i="9"/>
  <c r="BE285" i="9"/>
  <c r="BE289" i="9"/>
  <c r="BE293" i="9"/>
  <c r="BE297" i="9"/>
  <c r="BE301" i="9"/>
  <c r="BE305" i="9"/>
  <c r="BE363" i="9"/>
  <c r="BE371" i="9"/>
  <c r="BE446" i="9"/>
  <c r="BE467" i="9"/>
  <c r="BE471" i="9"/>
  <c r="DI8" i="9"/>
  <c r="BE71" i="9"/>
  <c r="BE75" i="9"/>
  <c r="BE79" i="9"/>
  <c r="BE83" i="9"/>
  <c r="BE87" i="9"/>
  <c r="BE91" i="9"/>
  <c r="BE290" i="9"/>
  <c r="BE294" i="9"/>
  <c r="BE298" i="9"/>
  <c r="BE302" i="9"/>
  <c r="BE306" i="9"/>
  <c r="BE310" i="9"/>
  <c r="BE314" i="9"/>
  <c r="BE318" i="9"/>
  <c r="BE322" i="9"/>
  <c r="BE324" i="9"/>
  <c r="BE374" i="9"/>
  <c r="BE381" i="9"/>
  <c r="BE389" i="9"/>
  <c r="BE395" i="9"/>
  <c r="BE396" i="9"/>
  <c r="BE422" i="9"/>
  <c r="BE426" i="9"/>
  <c r="BE428" i="9"/>
  <c r="BE441" i="9"/>
  <c r="BE120" i="9"/>
  <c r="BE416" i="9"/>
  <c r="BE517" i="9"/>
  <c r="BE247" i="9"/>
  <c r="BE61" i="9"/>
  <c r="BE63" i="9"/>
  <c r="BE65" i="9"/>
  <c r="BE67" i="9"/>
  <c r="BE95" i="9"/>
  <c r="BE99" i="9"/>
  <c r="BE103" i="9"/>
  <c r="BE107" i="9"/>
  <c r="BE111" i="9"/>
  <c r="BE115" i="9"/>
  <c r="BE124" i="9"/>
  <c r="BE128" i="9"/>
  <c r="BE136" i="9"/>
  <c r="BE144" i="9"/>
  <c r="BE151" i="9"/>
  <c r="BE207" i="9"/>
  <c r="BE210" i="9"/>
  <c r="BE264" i="9"/>
  <c r="BE269" i="9"/>
  <c r="BE273" i="9"/>
  <c r="BE367" i="9"/>
  <c r="BE377" i="9"/>
  <c r="BE379" i="9"/>
  <c r="BE387" i="9"/>
  <c r="BE393" i="9"/>
  <c r="BE394" i="9"/>
  <c r="BE398" i="9"/>
  <c r="BE406" i="9"/>
  <c r="BE410" i="9"/>
  <c r="BE413" i="9"/>
  <c r="BE418" i="9"/>
  <c r="BE419" i="9"/>
  <c r="BE420" i="9"/>
  <c r="BE421" i="9"/>
  <c r="BE425" i="9"/>
  <c r="BE431" i="9"/>
  <c r="BE433" i="9"/>
  <c r="BE439" i="9"/>
  <c r="BE442" i="9"/>
  <c r="BE445" i="9"/>
  <c r="BE448" i="9"/>
  <c r="BE449" i="9"/>
  <c r="BE456" i="9"/>
  <c r="BE462" i="9"/>
  <c r="BE466" i="9"/>
  <c r="BE481" i="9"/>
  <c r="BE483" i="9"/>
  <c r="BE491" i="9"/>
  <c r="BE496" i="9"/>
  <c r="BE19" i="9"/>
  <c r="BE23" i="9"/>
  <c r="BE27" i="9"/>
  <c r="BE31" i="9"/>
  <c r="BE35" i="9"/>
  <c r="BE39" i="9"/>
  <c r="BE43" i="9"/>
  <c r="BE47" i="9"/>
  <c r="BE51" i="9"/>
  <c r="BE55" i="9"/>
  <c r="BE118" i="9"/>
  <c r="BE122" i="9"/>
  <c r="BE130" i="9"/>
  <c r="BE138" i="9"/>
  <c r="BE142" i="9"/>
  <c r="BE221" i="9"/>
  <c r="BE225" i="9"/>
  <c r="BE229" i="9"/>
  <c r="BE233" i="9"/>
  <c r="BE237" i="9"/>
  <c r="BE241" i="9"/>
  <c r="BE245" i="9"/>
  <c r="BE249" i="9"/>
  <c r="BE266" i="9"/>
  <c r="BE268" i="9"/>
  <c r="BE272" i="9"/>
  <c r="BE276" i="9"/>
  <c r="BE279" i="9"/>
  <c r="BE283" i="9"/>
  <c r="BE287" i="9"/>
  <c r="BE291" i="9"/>
  <c r="BE295" i="9"/>
  <c r="BE299" i="9"/>
  <c r="BE303" i="9"/>
  <c r="BE329" i="9"/>
  <c r="BE362" i="9"/>
  <c r="BE366" i="9"/>
  <c r="BE372" i="9"/>
  <c r="BE378" i="9"/>
  <c r="BE385" i="9"/>
  <c r="BE432" i="9"/>
  <c r="BE435" i="9"/>
  <c r="BE437" i="9"/>
  <c r="BE454" i="9"/>
  <c r="BE469" i="9"/>
  <c r="BE473" i="9"/>
  <c r="BE494" i="9"/>
  <c r="BE501" i="9"/>
  <c r="BE503" i="9"/>
  <c r="BE60" i="9"/>
  <c r="BE62" i="9"/>
  <c r="BE64" i="9"/>
  <c r="BE66" i="9"/>
  <c r="BE68" i="9"/>
  <c r="BE69" i="9"/>
  <c r="BE73" i="9"/>
  <c r="BE77" i="9"/>
  <c r="BE81" i="9"/>
  <c r="BE85" i="9"/>
  <c r="BE89" i="9"/>
  <c r="BE93" i="9"/>
  <c r="BE97" i="9"/>
  <c r="BE101" i="9"/>
  <c r="BE105" i="9"/>
  <c r="BE109" i="9"/>
  <c r="BE113" i="9"/>
  <c r="BE132" i="9"/>
  <c r="BE149" i="9"/>
  <c r="BE155" i="9"/>
  <c r="BE203" i="9"/>
  <c r="BE267" i="9"/>
  <c r="BE271" i="9"/>
  <c r="BE275" i="9"/>
  <c r="BE288" i="9"/>
  <c r="BE292" i="9"/>
  <c r="BE296" i="9"/>
  <c r="BE300" i="9"/>
  <c r="BE304" i="9"/>
  <c r="BE308" i="9"/>
  <c r="BE312" i="9"/>
  <c r="BE316" i="9"/>
  <c r="BE320" i="9"/>
  <c r="BE364" i="9"/>
  <c r="BE368" i="9"/>
  <c r="BE375" i="9"/>
  <c r="BE383" i="9"/>
  <c r="BE391" i="9"/>
  <c r="BE409" i="9"/>
  <c r="BE417" i="9"/>
  <c r="BE423" i="9"/>
  <c r="BE427" i="9"/>
  <c r="BE429" i="9"/>
  <c r="BE440" i="9"/>
  <c r="BE455" i="9"/>
  <c r="BE457" i="9"/>
  <c r="BE460" i="9"/>
  <c r="BE464" i="9"/>
  <c r="BE485" i="9"/>
  <c r="CQ13" i="9"/>
  <c r="CS13" i="9" s="1"/>
  <c r="CP13" i="9"/>
  <c r="CR13" i="9"/>
  <c r="CR14" i="9"/>
  <c r="CQ14" i="9"/>
  <c r="CS14" i="9" s="1"/>
  <c r="CP14" i="9"/>
  <c r="BT16" i="9"/>
  <c r="BS16" i="9"/>
  <c r="BU16" i="9" s="1"/>
  <c r="BR16" i="9"/>
  <c r="CA59" i="9"/>
  <c r="CC59" i="9" s="1"/>
  <c r="CB59" i="9"/>
  <c r="BZ59" i="9"/>
  <c r="BS12" i="9"/>
  <c r="BU12" i="9" s="1"/>
  <c r="BT12" i="9"/>
  <c r="BR12" i="9"/>
  <c r="CA15" i="9"/>
  <c r="CC15" i="9" s="1"/>
  <c r="BZ15" i="9"/>
  <c r="CB15" i="9"/>
  <c r="BL16" i="9"/>
  <c r="BL18" i="9"/>
  <c r="BK18" i="9"/>
  <c r="BM18" i="9" s="1"/>
  <c r="BJ18" i="9"/>
  <c r="CB18" i="9"/>
  <c r="CA18" i="9"/>
  <c r="CC18" i="9" s="1"/>
  <c r="BZ18" i="9"/>
  <c r="BS19" i="9"/>
  <c r="BU19" i="9" s="1"/>
  <c r="BR19" i="9"/>
  <c r="BT19" i="9"/>
  <c r="BL20" i="9"/>
  <c r="BK20" i="9"/>
  <c r="BM20" i="9" s="1"/>
  <c r="BJ20" i="9"/>
  <c r="CB20" i="9"/>
  <c r="CA20" i="9"/>
  <c r="CC20" i="9" s="1"/>
  <c r="BZ20" i="9"/>
  <c r="BS21" i="9"/>
  <c r="BU21" i="9" s="1"/>
  <c r="BR21" i="9"/>
  <c r="BT21" i="9"/>
  <c r="BL22" i="9"/>
  <c r="BK22" i="9"/>
  <c r="BM22" i="9" s="1"/>
  <c r="BJ22" i="9"/>
  <c r="CR22" i="9"/>
  <c r="CQ22" i="9"/>
  <c r="CS22" i="9" s="1"/>
  <c r="CP22" i="9"/>
  <c r="BS23" i="9"/>
  <c r="BU23" i="9" s="1"/>
  <c r="BR23" i="9"/>
  <c r="BT23" i="9"/>
  <c r="BL24" i="9"/>
  <c r="BK24" i="9"/>
  <c r="BM24" i="9" s="1"/>
  <c r="BJ24" i="9"/>
  <c r="CR24" i="9"/>
  <c r="CQ24" i="9"/>
  <c r="CS24" i="9" s="1"/>
  <c r="CP24" i="9"/>
  <c r="BS25" i="9"/>
  <c r="BU25" i="9" s="1"/>
  <c r="BR25" i="9"/>
  <c r="BT25" i="9"/>
  <c r="BL26" i="9"/>
  <c r="BK26" i="9"/>
  <c r="BM26" i="9" s="1"/>
  <c r="BJ26" i="9"/>
  <c r="CR26" i="9"/>
  <c r="CQ26" i="9"/>
  <c r="CS26" i="9" s="1"/>
  <c r="CP26" i="9"/>
  <c r="BS27" i="9"/>
  <c r="BU27" i="9" s="1"/>
  <c r="BR27" i="9"/>
  <c r="BT27" i="9"/>
  <c r="BL28" i="9"/>
  <c r="BK28" i="9"/>
  <c r="BM28" i="9" s="1"/>
  <c r="BJ28" i="9"/>
  <c r="CR28" i="9"/>
  <c r="CQ28" i="9"/>
  <c r="CS28" i="9" s="1"/>
  <c r="CP28" i="9"/>
  <c r="BS29" i="9"/>
  <c r="BU29" i="9" s="1"/>
  <c r="BR29" i="9"/>
  <c r="BT29" i="9"/>
  <c r="BL30" i="9"/>
  <c r="BK30" i="9"/>
  <c r="BM30" i="9" s="1"/>
  <c r="BJ30" i="9"/>
  <c r="CR30" i="9"/>
  <c r="CQ30" i="9"/>
  <c r="CS30" i="9" s="1"/>
  <c r="CP30" i="9"/>
  <c r="BS31" i="9"/>
  <c r="BU31" i="9" s="1"/>
  <c r="BR31" i="9"/>
  <c r="BT31" i="9"/>
  <c r="BL32" i="9"/>
  <c r="BK32" i="9"/>
  <c r="BM32" i="9" s="1"/>
  <c r="BJ32" i="9"/>
  <c r="CR32" i="9"/>
  <c r="CQ32" i="9"/>
  <c r="CS32" i="9" s="1"/>
  <c r="CP32" i="9"/>
  <c r="BS33" i="9"/>
  <c r="BU33" i="9" s="1"/>
  <c r="BR33" i="9"/>
  <c r="BT33" i="9"/>
  <c r="BL34" i="9"/>
  <c r="BK34" i="9"/>
  <c r="BM34" i="9" s="1"/>
  <c r="BJ34" i="9"/>
  <c r="CR34" i="9"/>
  <c r="CQ34" i="9"/>
  <c r="CS34" i="9" s="1"/>
  <c r="CP34" i="9"/>
  <c r="CI35" i="9"/>
  <c r="CK35" i="9" s="1"/>
  <c r="CH35" i="9"/>
  <c r="CJ35" i="9"/>
  <c r="BE36" i="9"/>
  <c r="BL36" i="9"/>
  <c r="BK36" i="9"/>
  <c r="BM36" i="9" s="1"/>
  <c r="BJ36" i="9"/>
  <c r="CR36" i="9"/>
  <c r="CQ36" i="9"/>
  <c r="CS36" i="9" s="1"/>
  <c r="CP36" i="9"/>
  <c r="CI37" i="9"/>
  <c r="CK37" i="9" s="1"/>
  <c r="CH37" i="9"/>
  <c r="CJ37" i="9"/>
  <c r="BE38" i="9"/>
  <c r="BL38" i="9"/>
  <c r="BK38" i="9"/>
  <c r="BM38" i="9" s="1"/>
  <c r="BJ38" i="9"/>
  <c r="CR38" i="9"/>
  <c r="CQ38" i="9"/>
  <c r="CS38" i="9" s="1"/>
  <c r="CP38" i="9"/>
  <c r="BS39" i="9"/>
  <c r="BU39" i="9" s="1"/>
  <c r="BR39" i="9"/>
  <c r="BT39" i="9"/>
  <c r="CI39" i="9"/>
  <c r="CK39" i="9" s="1"/>
  <c r="CH39" i="9"/>
  <c r="CJ39" i="9"/>
  <c r="BE40" i="9"/>
  <c r="BL40" i="9"/>
  <c r="BK40" i="9"/>
  <c r="BM40" i="9" s="1"/>
  <c r="BJ40" i="9"/>
  <c r="CB40" i="9"/>
  <c r="CA40" i="9"/>
  <c r="CC40" i="9" s="1"/>
  <c r="BZ40" i="9"/>
  <c r="CR40" i="9"/>
  <c r="CQ40" i="9"/>
  <c r="CS40" i="9" s="1"/>
  <c r="CP40" i="9"/>
  <c r="BS41" i="9"/>
  <c r="BU41" i="9" s="1"/>
  <c r="BR41" i="9"/>
  <c r="BT41" i="9"/>
  <c r="CI41" i="9"/>
  <c r="CK41" i="9" s="1"/>
  <c r="CH41" i="9"/>
  <c r="CJ41" i="9"/>
  <c r="BE42" i="9"/>
  <c r="BL42" i="9"/>
  <c r="BK42" i="9"/>
  <c r="BM42" i="9" s="1"/>
  <c r="BJ42" i="9"/>
  <c r="CB42" i="9"/>
  <c r="CA42" i="9"/>
  <c r="CC42" i="9" s="1"/>
  <c r="BZ42" i="9"/>
  <c r="CR42" i="9"/>
  <c r="CQ42" i="9"/>
  <c r="CS42" i="9" s="1"/>
  <c r="CP42" i="9"/>
  <c r="BS43" i="9"/>
  <c r="BU43" i="9" s="1"/>
  <c r="BR43" i="9"/>
  <c r="BT43" i="9"/>
  <c r="CI43" i="9"/>
  <c r="CK43" i="9" s="1"/>
  <c r="CH43" i="9"/>
  <c r="CJ43" i="9"/>
  <c r="BE44" i="9"/>
  <c r="BL44" i="9"/>
  <c r="BK44" i="9"/>
  <c r="BM44" i="9" s="1"/>
  <c r="BJ44" i="9"/>
  <c r="CB44" i="9"/>
  <c r="CA44" i="9"/>
  <c r="CC44" i="9" s="1"/>
  <c r="BZ44" i="9"/>
  <c r="CR44" i="9"/>
  <c r="CQ44" i="9"/>
  <c r="CS44" i="9" s="1"/>
  <c r="CP44" i="9"/>
  <c r="BS45" i="9"/>
  <c r="BU45" i="9" s="1"/>
  <c r="BR45" i="9"/>
  <c r="BT45" i="9"/>
  <c r="CI45" i="9"/>
  <c r="CK45" i="9" s="1"/>
  <c r="CH45" i="9"/>
  <c r="CJ45" i="9"/>
  <c r="BE46" i="9"/>
  <c r="BL46" i="9"/>
  <c r="BK46" i="9"/>
  <c r="BM46" i="9" s="1"/>
  <c r="BJ46" i="9"/>
  <c r="CB46" i="9"/>
  <c r="CA46" i="9"/>
  <c r="CC46" i="9" s="1"/>
  <c r="BZ46" i="9"/>
  <c r="CR46" i="9"/>
  <c r="CQ46" i="9"/>
  <c r="CS46" i="9" s="1"/>
  <c r="CP46" i="9"/>
  <c r="BS47" i="9"/>
  <c r="BU47" i="9" s="1"/>
  <c r="BR47" i="9"/>
  <c r="BT47" i="9"/>
  <c r="CI47" i="9"/>
  <c r="CK47" i="9" s="1"/>
  <c r="CH47" i="9"/>
  <c r="CJ47" i="9"/>
  <c r="BE48" i="9"/>
  <c r="BL48" i="9"/>
  <c r="BK48" i="9"/>
  <c r="BM48" i="9" s="1"/>
  <c r="BJ48" i="9"/>
  <c r="CB48" i="9"/>
  <c r="CA48" i="9"/>
  <c r="CC48" i="9" s="1"/>
  <c r="BZ48" i="9"/>
  <c r="CR48" i="9"/>
  <c r="CQ48" i="9"/>
  <c r="CS48" i="9" s="1"/>
  <c r="CP48" i="9"/>
  <c r="BS49" i="9"/>
  <c r="BU49" i="9" s="1"/>
  <c r="BR49" i="9"/>
  <c r="BT49" i="9"/>
  <c r="CI49" i="9"/>
  <c r="CK49" i="9" s="1"/>
  <c r="CH49" i="9"/>
  <c r="CJ49" i="9"/>
  <c r="BE50" i="9"/>
  <c r="BL50" i="9"/>
  <c r="BK50" i="9"/>
  <c r="BM50" i="9" s="1"/>
  <c r="BJ50" i="9"/>
  <c r="CB50" i="9"/>
  <c r="CA50" i="9"/>
  <c r="CC50" i="9" s="1"/>
  <c r="BZ50" i="9"/>
  <c r="CR50" i="9"/>
  <c r="CQ50" i="9"/>
  <c r="CS50" i="9" s="1"/>
  <c r="CP50" i="9"/>
  <c r="BS51" i="9"/>
  <c r="BU51" i="9" s="1"/>
  <c r="BR51" i="9"/>
  <c r="BT51" i="9"/>
  <c r="CI51" i="9"/>
  <c r="CK51" i="9" s="1"/>
  <c r="CH51" i="9"/>
  <c r="CJ51" i="9"/>
  <c r="BE52" i="9"/>
  <c r="BL52" i="9"/>
  <c r="BK52" i="9"/>
  <c r="BM52" i="9" s="1"/>
  <c r="BJ52" i="9"/>
  <c r="CB52" i="9"/>
  <c r="CA52" i="9"/>
  <c r="CC52" i="9" s="1"/>
  <c r="BZ52" i="9"/>
  <c r="CR52" i="9"/>
  <c r="CQ52" i="9"/>
  <c r="CS52" i="9" s="1"/>
  <c r="CP52" i="9"/>
  <c r="BS53" i="9"/>
  <c r="BU53" i="9" s="1"/>
  <c r="BR53" i="9"/>
  <c r="BT53" i="9"/>
  <c r="CI53" i="9"/>
  <c r="CK53" i="9" s="1"/>
  <c r="CH53" i="9"/>
  <c r="CJ53" i="9"/>
  <c r="BE54" i="9"/>
  <c r="BL54" i="9"/>
  <c r="BK54" i="9"/>
  <c r="BM54" i="9" s="1"/>
  <c r="BJ54" i="9"/>
  <c r="CB54" i="9"/>
  <c r="CA54" i="9"/>
  <c r="CC54" i="9" s="1"/>
  <c r="BZ54" i="9"/>
  <c r="CR54" i="9"/>
  <c r="CQ54" i="9"/>
  <c r="CS54" i="9" s="1"/>
  <c r="CP54" i="9"/>
  <c r="BS55" i="9"/>
  <c r="BU55" i="9" s="1"/>
  <c r="BR55" i="9"/>
  <c r="BT55" i="9"/>
  <c r="CI55" i="9"/>
  <c r="CK55" i="9" s="1"/>
  <c r="CH55" i="9"/>
  <c r="CJ55" i="9"/>
  <c r="BE56" i="9"/>
  <c r="BL56" i="9"/>
  <c r="BK56" i="9"/>
  <c r="BM56" i="9" s="1"/>
  <c r="BJ56" i="9"/>
  <c r="CB56" i="9"/>
  <c r="CA56" i="9"/>
  <c r="CC56" i="9" s="1"/>
  <c r="BZ56" i="9"/>
  <c r="CR56" i="9"/>
  <c r="CQ56" i="9"/>
  <c r="CS56" i="9" s="1"/>
  <c r="CP56" i="9"/>
  <c r="BS57" i="9"/>
  <c r="BU57" i="9" s="1"/>
  <c r="BR57" i="9"/>
  <c r="BT57" i="9"/>
  <c r="CI57" i="9"/>
  <c r="CK57" i="9" s="1"/>
  <c r="CH57" i="9"/>
  <c r="CJ57" i="9"/>
  <c r="BE58" i="9"/>
  <c r="BL58" i="9"/>
  <c r="BK58" i="9"/>
  <c r="BM58" i="9" s="1"/>
  <c r="BJ58" i="9"/>
  <c r="CB58" i="9"/>
  <c r="CA58" i="9"/>
  <c r="CC58" i="9" s="1"/>
  <c r="BZ58" i="9"/>
  <c r="CR58" i="9"/>
  <c r="CQ58" i="9"/>
  <c r="CS58" i="9" s="1"/>
  <c r="CP58" i="9"/>
  <c r="CA13" i="9"/>
  <c r="CC13" i="9" s="1"/>
  <c r="BZ13" i="9"/>
  <c r="CB13" i="9"/>
  <c r="CB14" i="9"/>
  <c r="CA14" i="9"/>
  <c r="CC14" i="9" s="1"/>
  <c r="BZ14" i="9"/>
  <c r="CJ16" i="9"/>
  <c r="CI16" i="9"/>
  <c r="CK16" i="9" s="1"/>
  <c r="CH16" i="9"/>
  <c r="BE59" i="9"/>
  <c r="CI12" i="9"/>
  <c r="CK12" i="9" s="1"/>
  <c r="CJ12" i="9"/>
  <c r="CH12" i="9"/>
  <c r="CQ15" i="9"/>
  <c r="CS15" i="9" s="1"/>
  <c r="CP15" i="9"/>
  <c r="CR15" i="9"/>
  <c r="CA17" i="9"/>
  <c r="CC17" i="9" s="1"/>
  <c r="BZ17" i="9"/>
  <c r="CB17" i="9"/>
  <c r="CQ17" i="9"/>
  <c r="CS17" i="9" s="1"/>
  <c r="CP17" i="9"/>
  <c r="CR17" i="9"/>
  <c r="CR18" i="9"/>
  <c r="CQ18" i="9"/>
  <c r="CS18" i="9" s="1"/>
  <c r="CP18" i="9"/>
  <c r="CI19" i="9"/>
  <c r="CK19" i="9" s="1"/>
  <c r="CH19" i="9"/>
  <c r="CJ19" i="9"/>
  <c r="BE20" i="9"/>
  <c r="CR20" i="9"/>
  <c r="CQ20" i="9"/>
  <c r="CS20" i="9" s="1"/>
  <c r="CP20" i="9"/>
  <c r="CI21" i="9"/>
  <c r="CK21" i="9" s="1"/>
  <c r="CH21" i="9"/>
  <c r="CJ21" i="9"/>
  <c r="BE22" i="9"/>
  <c r="CB22" i="9"/>
  <c r="CA22" i="9"/>
  <c r="CC22" i="9" s="1"/>
  <c r="BZ22" i="9"/>
  <c r="CI23" i="9"/>
  <c r="CK23" i="9" s="1"/>
  <c r="CH23" i="9"/>
  <c r="CJ23" i="9"/>
  <c r="BE24" i="9"/>
  <c r="CB24" i="9"/>
  <c r="CA24" i="9"/>
  <c r="CC24" i="9" s="1"/>
  <c r="BZ24" i="9"/>
  <c r="CI25" i="9"/>
  <c r="CK25" i="9" s="1"/>
  <c r="CH25" i="9"/>
  <c r="CJ25" i="9"/>
  <c r="BE26" i="9"/>
  <c r="CB26" i="9"/>
  <c r="CA26" i="9"/>
  <c r="CC26" i="9" s="1"/>
  <c r="BZ26" i="9"/>
  <c r="CI27" i="9"/>
  <c r="CK27" i="9" s="1"/>
  <c r="CH27" i="9"/>
  <c r="CJ27" i="9"/>
  <c r="BE28" i="9"/>
  <c r="CB28" i="9"/>
  <c r="CA28" i="9"/>
  <c r="CC28" i="9" s="1"/>
  <c r="BZ28" i="9"/>
  <c r="CI29" i="9"/>
  <c r="CK29" i="9" s="1"/>
  <c r="CH29" i="9"/>
  <c r="CJ29" i="9"/>
  <c r="BE30" i="9"/>
  <c r="CB30" i="9"/>
  <c r="CA30" i="9"/>
  <c r="CC30" i="9" s="1"/>
  <c r="BZ30" i="9"/>
  <c r="CI31" i="9"/>
  <c r="CK31" i="9" s="1"/>
  <c r="CH31" i="9"/>
  <c r="CJ31" i="9"/>
  <c r="BE32" i="9"/>
  <c r="CB32" i="9"/>
  <c r="CA32" i="9"/>
  <c r="CC32" i="9" s="1"/>
  <c r="BZ32" i="9"/>
  <c r="CI33" i="9"/>
  <c r="CK33" i="9" s="1"/>
  <c r="CH33" i="9"/>
  <c r="CJ33" i="9"/>
  <c r="BE34" i="9"/>
  <c r="CB34" i="9"/>
  <c r="CA34" i="9"/>
  <c r="CC34" i="9" s="1"/>
  <c r="BZ34" i="9"/>
  <c r="BS35" i="9"/>
  <c r="BU35" i="9" s="1"/>
  <c r="BR35" i="9"/>
  <c r="BT35" i="9"/>
  <c r="CB36" i="9"/>
  <c r="CA36" i="9"/>
  <c r="CC36" i="9" s="1"/>
  <c r="BZ36" i="9"/>
  <c r="BS37" i="9"/>
  <c r="BU37" i="9" s="1"/>
  <c r="BR37" i="9"/>
  <c r="BT37" i="9"/>
  <c r="CB38" i="9"/>
  <c r="CA38" i="9"/>
  <c r="CC38" i="9" s="1"/>
  <c r="BZ38" i="9"/>
  <c r="BK12" i="9"/>
  <c r="BM12" i="9" s="1"/>
  <c r="BL12" i="9"/>
  <c r="BJ12" i="9"/>
  <c r="BS13" i="9"/>
  <c r="BU13" i="9" s="1"/>
  <c r="BR13" i="9"/>
  <c r="BT13" i="9"/>
  <c r="CI13" i="9"/>
  <c r="CK13" i="9" s="1"/>
  <c r="CH13" i="9"/>
  <c r="CJ13" i="9"/>
  <c r="CJ14" i="9"/>
  <c r="CI14" i="9"/>
  <c r="CK14" i="9" s="1"/>
  <c r="CH14" i="9"/>
  <c r="CB16" i="9"/>
  <c r="CA16" i="9"/>
  <c r="CC16" i="9" s="1"/>
  <c r="BZ16" i="9"/>
  <c r="CR16" i="9"/>
  <c r="CQ16" i="9"/>
  <c r="CS16" i="9" s="1"/>
  <c r="CP16" i="9"/>
  <c r="CB12" i="9"/>
  <c r="CA12" i="9"/>
  <c r="CC12" i="9" s="1"/>
  <c r="BZ12" i="9"/>
  <c r="CQ12" i="9"/>
  <c r="CS12" i="9" s="1"/>
  <c r="CR12" i="9"/>
  <c r="CP12" i="9"/>
  <c r="BN15" i="9"/>
  <c r="BS15" i="9"/>
  <c r="BU15" i="9" s="1"/>
  <c r="BR15" i="9"/>
  <c r="BT15" i="9"/>
  <c r="CI15" i="9"/>
  <c r="CK15" i="9" s="1"/>
  <c r="CH15" i="9"/>
  <c r="CJ15" i="9"/>
  <c r="BS17" i="9"/>
  <c r="BU17" i="9" s="1"/>
  <c r="BR17" i="9"/>
  <c r="BT17" i="9"/>
  <c r="CI17" i="9"/>
  <c r="CK17" i="9" s="1"/>
  <c r="CH17" i="9"/>
  <c r="CJ17" i="9"/>
  <c r="BT18" i="9"/>
  <c r="BS18" i="9"/>
  <c r="BU18" i="9" s="1"/>
  <c r="BR18" i="9"/>
  <c r="CJ18" i="9"/>
  <c r="CI18" i="9"/>
  <c r="CK18" i="9" s="1"/>
  <c r="CH18" i="9"/>
  <c r="BK19" i="9"/>
  <c r="BM19" i="9" s="1"/>
  <c r="BJ19" i="9"/>
  <c r="BL19" i="9"/>
  <c r="CA19" i="9"/>
  <c r="CC19" i="9" s="1"/>
  <c r="BZ19" i="9"/>
  <c r="CB19" i="9"/>
  <c r="CQ19" i="9"/>
  <c r="CS19" i="9" s="1"/>
  <c r="CP19" i="9"/>
  <c r="CR19" i="9"/>
  <c r="BT20" i="9"/>
  <c r="BS20" i="9"/>
  <c r="BU20" i="9" s="1"/>
  <c r="BR20" i="9"/>
  <c r="CJ20" i="9"/>
  <c r="CI20" i="9"/>
  <c r="CK20" i="9" s="1"/>
  <c r="CH20" i="9"/>
  <c r="BK21" i="9"/>
  <c r="BM21" i="9" s="1"/>
  <c r="BJ21" i="9"/>
  <c r="BL21" i="9"/>
  <c r="CA21" i="9"/>
  <c r="CC21" i="9" s="1"/>
  <c r="BZ21" i="9"/>
  <c r="CB21" i="9"/>
  <c r="CQ21" i="9"/>
  <c r="CS21" i="9" s="1"/>
  <c r="CP21" i="9"/>
  <c r="CR21" i="9"/>
  <c r="BT22" i="9"/>
  <c r="BS22" i="9"/>
  <c r="BU22" i="9" s="1"/>
  <c r="BR22" i="9"/>
  <c r="CJ22" i="9"/>
  <c r="CI22" i="9"/>
  <c r="CK22" i="9" s="1"/>
  <c r="CH22" i="9"/>
  <c r="BK23" i="9"/>
  <c r="BM23" i="9" s="1"/>
  <c r="BJ23" i="9"/>
  <c r="BL23" i="9"/>
  <c r="CA23" i="9"/>
  <c r="CC23" i="9" s="1"/>
  <c r="BZ23" i="9"/>
  <c r="CB23" i="9"/>
  <c r="CQ23" i="9"/>
  <c r="CS23" i="9" s="1"/>
  <c r="CP23" i="9"/>
  <c r="CR23" i="9"/>
  <c r="BT24" i="9"/>
  <c r="BS24" i="9"/>
  <c r="BU24" i="9" s="1"/>
  <c r="BR24" i="9"/>
  <c r="CJ24" i="9"/>
  <c r="CI24" i="9"/>
  <c r="CK24" i="9" s="1"/>
  <c r="CH24" i="9"/>
  <c r="BK25" i="9"/>
  <c r="BM25" i="9" s="1"/>
  <c r="BJ25" i="9"/>
  <c r="BL25" i="9"/>
  <c r="CA25" i="9"/>
  <c r="CC25" i="9" s="1"/>
  <c r="BZ25" i="9"/>
  <c r="CB25" i="9"/>
  <c r="CQ25" i="9"/>
  <c r="CS25" i="9" s="1"/>
  <c r="CP25" i="9"/>
  <c r="CR25" i="9"/>
  <c r="BT26" i="9"/>
  <c r="BS26" i="9"/>
  <c r="BU26" i="9" s="1"/>
  <c r="BR26" i="9"/>
  <c r="CJ26" i="9"/>
  <c r="CI26" i="9"/>
  <c r="CK26" i="9" s="1"/>
  <c r="CH26" i="9"/>
  <c r="BK27" i="9"/>
  <c r="BM27" i="9" s="1"/>
  <c r="BJ27" i="9"/>
  <c r="BL27" i="9"/>
  <c r="CA27" i="9"/>
  <c r="CC27" i="9" s="1"/>
  <c r="BZ27" i="9"/>
  <c r="CB27" i="9"/>
  <c r="CQ27" i="9"/>
  <c r="CS27" i="9" s="1"/>
  <c r="CP27" i="9"/>
  <c r="CR27" i="9"/>
  <c r="BT28" i="9"/>
  <c r="BS28" i="9"/>
  <c r="BU28" i="9" s="1"/>
  <c r="BR28" i="9"/>
  <c r="CJ28" i="9"/>
  <c r="CI28" i="9"/>
  <c r="CK28" i="9" s="1"/>
  <c r="CH28" i="9"/>
  <c r="BK29" i="9"/>
  <c r="BM29" i="9" s="1"/>
  <c r="BJ29" i="9"/>
  <c r="BL29" i="9"/>
  <c r="CA29" i="9"/>
  <c r="CC29" i="9" s="1"/>
  <c r="BZ29" i="9"/>
  <c r="CB29" i="9"/>
  <c r="CQ29" i="9"/>
  <c r="CS29" i="9" s="1"/>
  <c r="CP29" i="9"/>
  <c r="CR29" i="9"/>
  <c r="BT30" i="9"/>
  <c r="BS30" i="9"/>
  <c r="BU30" i="9" s="1"/>
  <c r="BR30" i="9"/>
  <c r="CJ30" i="9"/>
  <c r="CI30" i="9"/>
  <c r="CK30" i="9" s="1"/>
  <c r="CH30" i="9"/>
  <c r="BK31" i="9"/>
  <c r="BM31" i="9" s="1"/>
  <c r="BJ31" i="9"/>
  <c r="BL31" i="9"/>
  <c r="CA31" i="9"/>
  <c r="CC31" i="9" s="1"/>
  <c r="BZ31" i="9"/>
  <c r="CB31" i="9"/>
  <c r="CQ31" i="9"/>
  <c r="CS31" i="9" s="1"/>
  <c r="CP31" i="9"/>
  <c r="CR31" i="9"/>
  <c r="BT32" i="9"/>
  <c r="BS32" i="9"/>
  <c r="BU32" i="9" s="1"/>
  <c r="BR32" i="9"/>
  <c r="CJ32" i="9"/>
  <c r="CI32" i="9"/>
  <c r="CK32" i="9" s="1"/>
  <c r="CH32" i="9"/>
  <c r="BK33" i="9"/>
  <c r="BM33" i="9" s="1"/>
  <c r="BJ33" i="9"/>
  <c r="BL33" i="9"/>
  <c r="CA33" i="9"/>
  <c r="CC33" i="9" s="1"/>
  <c r="BZ33" i="9"/>
  <c r="CB33" i="9"/>
  <c r="CQ33" i="9"/>
  <c r="CS33" i="9" s="1"/>
  <c r="CP33" i="9"/>
  <c r="CR33" i="9"/>
  <c r="BT34" i="9"/>
  <c r="BS34" i="9"/>
  <c r="BU34" i="9" s="1"/>
  <c r="BR34" i="9"/>
  <c r="CJ34" i="9"/>
  <c r="CI34" i="9"/>
  <c r="CK34" i="9" s="1"/>
  <c r="CH34" i="9"/>
  <c r="BK35" i="9"/>
  <c r="BM35" i="9" s="1"/>
  <c r="BJ35" i="9"/>
  <c r="BL35" i="9"/>
  <c r="CA35" i="9"/>
  <c r="CC35" i="9" s="1"/>
  <c r="BZ35" i="9"/>
  <c r="CB35" i="9"/>
  <c r="CQ35" i="9"/>
  <c r="CS35" i="9" s="1"/>
  <c r="CP35" i="9"/>
  <c r="CR35" i="9"/>
  <c r="BT36" i="9"/>
  <c r="BS36" i="9"/>
  <c r="BU36" i="9" s="1"/>
  <c r="BR36" i="9"/>
  <c r="CJ36" i="9"/>
  <c r="CI36" i="9"/>
  <c r="CK36" i="9" s="1"/>
  <c r="CH36" i="9"/>
  <c r="BK37" i="9"/>
  <c r="BM37" i="9" s="1"/>
  <c r="BJ37" i="9"/>
  <c r="BL37" i="9"/>
  <c r="CA37" i="9"/>
  <c r="CC37" i="9" s="1"/>
  <c r="BZ37" i="9"/>
  <c r="CB37" i="9"/>
  <c r="CQ37" i="9"/>
  <c r="CS37" i="9" s="1"/>
  <c r="CP37" i="9"/>
  <c r="CR37" i="9"/>
  <c r="BT38" i="9"/>
  <c r="BS38" i="9"/>
  <c r="BU38" i="9" s="1"/>
  <c r="BR38" i="9"/>
  <c r="CJ38" i="9"/>
  <c r="CI38" i="9"/>
  <c r="CK38" i="9" s="1"/>
  <c r="CH38" i="9"/>
  <c r="BK39" i="9"/>
  <c r="BM39" i="9" s="1"/>
  <c r="BJ39" i="9"/>
  <c r="BL39" i="9"/>
  <c r="CA39" i="9"/>
  <c r="CC39" i="9" s="1"/>
  <c r="BZ39" i="9"/>
  <c r="CB39" i="9"/>
  <c r="CQ39" i="9"/>
  <c r="CS39" i="9" s="1"/>
  <c r="CP39" i="9"/>
  <c r="CR39" i="9"/>
  <c r="BT40" i="9"/>
  <c r="BS40" i="9"/>
  <c r="BU40" i="9" s="1"/>
  <c r="BR40" i="9"/>
  <c r="CJ40" i="9"/>
  <c r="CI40" i="9"/>
  <c r="CK40" i="9" s="1"/>
  <c r="CH40" i="9"/>
  <c r="BK41" i="9"/>
  <c r="BM41" i="9" s="1"/>
  <c r="BJ41" i="9"/>
  <c r="BL41" i="9"/>
  <c r="CA41" i="9"/>
  <c r="CC41" i="9" s="1"/>
  <c r="BZ41" i="9"/>
  <c r="CB41" i="9"/>
  <c r="CQ41" i="9"/>
  <c r="CS41" i="9" s="1"/>
  <c r="CP41" i="9"/>
  <c r="CR41" i="9"/>
  <c r="BT42" i="9"/>
  <c r="BS42" i="9"/>
  <c r="BU42" i="9" s="1"/>
  <c r="BR42" i="9"/>
  <c r="CJ42" i="9"/>
  <c r="CI42" i="9"/>
  <c r="CK42" i="9" s="1"/>
  <c r="CH42" i="9"/>
  <c r="BK43" i="9"/>
  <c r="BM43" i="9" s="1"/>
  <c r="BJ43" i="9"/>
  <c r="BL43" i="9"/>
  <c r="CA43" i="9"/>
  <c r="CC43" i="9" s="1"/>
  <c r="BZ43" i="9"/>
  <c r="CB43" i="9"/>
  <c r="CQ43" i="9"/>
  <c r="CS43" i="9" s="1"/>
  <c r="CP43" i="9"/>
  <c r="CR43" i="9"/>
  <c r="BT44" i="9"/>
  <c r="BS44" i="9"/>
  <c r="BU44" i="9" s="1"/>
  <c r="BR44" i="9"/>
  <c r="CJ44" i="9"/>
  <c r="CI44" i="9"/>
  <c r="CK44" i="9" s="1"/>
  <c r="CH44" i="9"/>
  <c r="BK45" i="9"/>
  <c r="BM45" i="9" s="1"/>
  <c r="BJ45" i="9"/>
  <c r="BL45" i="9"/>
  <c r="CA45" i="9"/>
  <c r="CC45" i="9" s="1"/>
  <c r="BZ45" i="9"/>
  <c r="CB45" i="9"/>
  <c r="CQ45" i="9"/>
  <c r="CS45" i="9" s="1"/>
  <c r="CP45" i="9"/>
  <c r="CR45" i="9"/>
  <c r="BT46" i="9"/>
  <c r="BS46" i="9"/>
  <c r="BU46" i="9" s="1"/>
  <c r="BR46" i="9"/>
  <c r="CJ46" i="9"/>
  <c r="CI46" i="9"/>
  <c r="CK46" i="9" s="1"/>
  <c r="CH46" i="9"/>
  <c r="BK47" i="9"/>
  <c r="BM47" i="9" s="1"/>
  <c r="BJ47" i="9"/>
  <c r="BL47" i="9"/>
  <c r="CA47" i="9"/>
  <c r="CC47" i="9" s="1"/>
  <c r="BZ47" i="9"/>
  <c r="CB47" i="9"/>
  <c r="CQ47" i="9"/>
  <c r="CS47" i="9" s="1"/>
  <c r="CP47" i="9"/>
  <c r="CR47" i="9"/>
  <c r="BT48" i="9"/>
  <c r="BS48" i="9"/>
  <c r="BU48" i="9" s="1"/>
  <c r="BR48" i="9"/>
  <c r="CJ48" i="9"/>
  <c r="CI48" i="9"/>
  <c r="CK48" i="9" s="1"/>
  <c r="CH48" i="9"/>
  <c r="BK49" i="9"/>
  <c r="BM49" i="9" s="1"/>
  <c r="BJ49" i="9"/>
  <c r="BL49" i="9"/>
  <c r="CA49" i="9"/>
  <c r="CC49" i="9" s="1"/>
  <c r="BZ49" i="9"/>
  <c r="CB49" i="9"/>
  <c r="CQ49" i="9"/>
  <c r="CS49" i="9" s="1"/>
  <c r="CP49" i="9"/>
  <c r="CR49" i="9"/>
  <c r="BT50" i="9"/>
  <c r="BS50" i="9"/>
  <c r="BU50" i="9" s="1"/>
  <c r="BR50" i="9"/>
  <c r="CJ50" i="9"/>
  <c r="CI50" i="9"/>
  <c r="CK50" i="9" s="1"/>
  <c r="CH50" i="9"/>
  <c r="BK51" i="9"/>
  <c r="BM51" i="9" s="1"/>
  <c r="BJ51" i="9"/>
  <c r="BL51" i="9"/>
  <c r="CA51" i="9"/>
  <c r="CC51" i="9" s="1"/>
  <c r="BZ51" i="9"/>
  <c r="CB51" i="9"/>
  <c r="CQ51" i="9"/>
  <c r="CS51" i="9" s="1"/>
  <c r="CP51" i="9"/>
  <c r="CR51" i="9"/>
  <c r="BT52" i="9"/>
  <c r="BS52" i="9"/>
  <c r="BU52" i="9" s="1"/>
  <c r="BR52" i="9"/>
  <c r="CJ52" i="9"/>
  <c r="CI52" i="9"/>
  <c r="CK52" i="9" s="1"/>
  <c r="CH52" i="9"/>
  <c r="BK53" i="9"/>
  <c r="BM53" i="9" s="1"/>
  <c r="BJ53" i="9"/>
  <c r="BL53" i="9"/>
  <c r="CA53" i="9"/>
  <c r="CC53" i="9" s="1"/>
  <c r="BZ53" i="9"/>
  <c r="CB53" i="9"/>
  <c r="CQ53" i="9"/>
  <c r="CS53" i="9" s="1"/>
  <c r="CP53" i="9"/>
  <c r="CR53" i="9"/>
  <c r="BT54" i="9"/>
  <c r="BS54" i="9"/>
  <c r="BU54" i="9" s="1"/>
  <c r="BR54" i="9"/>
  <c r="CJ54" i="9"/>
  <c r="CI54" i="9"/>
  <c r="CK54" i="9" s="1"/>
  <c r="CH54" i="9"/>
  <c r="BK55" i="9"/>
  <c r="BM55" i="9" s="1"/>
  <c r="BJ55" i="9"/>
  <c r="BL55" i="9"/>
  <c r="CA55" i="9"/>
  <c r="CC55" i="9" s="1"/>
  <c r="BZ55" i="9"/>
  <c r="CB55" i="9"/>
  <c r="CQ55" i="9"/>
  <c r="CS55" i="9" s="1"/>
  <c r="CP55" i="9"/>
  <c r="CR55" i="9"/>
  <c r="BT56" i="9"/>
  <c r="BS56" i="9"/>
  <c r="BU56" i="9" s="1"/>
  <c r="BR56" i="9"/>
  <c r="CJ56" i="9"/>
  <c r="CI56" i="9"/>
  <c r="CK56" i="9" s="1"/>
  <c r="CH56" i="9"/>
  <c r="BK57" i="9"/>
  <c r="BM57" i="9" s="1"/>
  <c r="BJ57" i="9"/>
  <c r="BL57" i="9"/>
  <c r="CA57" i="9"/>
  <c r="CC57" i="9" s="1"/>
  <c r="BZ57" i="9"/>
  <c r="CB57" i="9"/>
  <c r="CQ57" i="9"/>
  <c r="CS57" i="9" s="1"/>
  <c r="CP57" i="9"/>
  <c r="CR57" i="9"/>
  <c r="BT58" i="9"/>
  <c r="BS58" i="9"/>
  <c r="BU58" i="9" s="1"/>
  <c r="BR58" i="9"/>
  <c r="CJ58" i="9"/>
  <c r="CI58" i="9"/>
  <c r="CK58" i="9" s="1"/>
  <c r="CH58" i="9"/>
  <c r="BK59" i="9"/>
  <c r="BM59" i="9" s="1"/>
  <c r="BL59" i="9"/>
  <c r="BJ59" i="9"/>
  <c r="BT59" i="9"/>
  <c r="BV59" i="9" s="1"/>
  <c r="CL59" i="9"/>
  <c r="CR59" i="9"/>
  <c r="CT59" i="9" s="1"/>
  <c r="BL60" i="9"/>
  <c r="BN60" i="9" s="1"/>
  <c r="CR60" i="9"/>
  <c r="CT60" i="9" s="1"/>
  <c r="BL61" i="9"/>
  <c r="CR61" i="9"/>
  <c r="CT61" i="9" s="1"/>
  <c r="BL62" i="9"/>
  <c r="BN62" i="9" s="1"/>
  <c r="CR62" i="9"/>
  <c r="CT62" i="9" s="1"/>
  <c r="BL63" i="9"/>
  <c r="BN63" i="9" s="1"/>
  <c r="CR63" i="9"/>
  <c r="CT63" i="9" s="1"/>
  <c r="BL64" i="9"/>
  <c r="BN64" i="9" s="1"/>
  <c r="CR64" i="9"/>
  <c r="CT64" i="9" s="1"/>
  <c r="BL65" i="9"/>
  <c r="BN65" i="9" s="1"/>
  <c r="CR65" i="9"/>
  <c r="CT65" i="9" s="1"/>
  <c r="BL66" i="9"/>
  <c r="BN66" i="9" s="1"/>
  <c r="CR66" i="9"/>
  <c r="CT66" i="9" s="1"/>
  <c r="BL67" i="9"/>
  <c r="CR67" i="9"/>
  <c r="CT67" i="9" s="1"/>
  <c r="CA68" i="9"/>
  <c r="CC68" i="9" s="1"/>
  <c r="BZ68" i="9"/>
  <c r="CB68" i="9"/>
  <c r="CQ68" i="9"/>
  <c r="CS68" i="9" s="1"/>
  <c r="CP68" i="9"/>
  <c r="CR68" i="9"/>
  <c r="BT69" i="9"/>
  <c r="BS69" i="9"/>
  <c r="BU69" i="9" s="1"/>
  <c r="BR69" i="9"/>
  <c r="CJ69" i="9"/>
  <c r="CI69" i="9"/>
  <c r="CK69" i="9" s="1"/>
  <c r="CH69" i="9"/>
  <c r="BE70" i="9"/>
  <c r="BK70" i="9"/>
  <c r="BM70" i="9" s="1"/>
  <c r="BJ70" i="9"/>
  <c r="BL70" i="9"/>
  <c r="CA70" i="9"/>
  <c r="CC70" i="9" s="1"/>
  <c r="BZ70" i="9"/>
  <c r="CB70" i="9"/>
  <c r="CQ70" i="9"/>
  <c r="CS70" i="9" s="1"/>
  <c r="CP70" i="9"/>
  <c r="CR70" i="9"/>
  <c r="BT71" i="9"/>
  <c r="BS71" i="9"/>
  <c r="BU71" i="9" s="1"/>
  <c r="BR71" i="9"/>
  <c r="CJ71" i="9"/>
  <c r="CI71" i="9"/>
  <c r="CK71" i="9" s="1"/>
  <c r="CH71" i="9"/>
  <c r="BE72" i="9"/>
  <c r="BK72" i="9"/>
  <c r="BM72" i="9" s="1"/>
  <c r="BJ72" i="9"/>
  <c r="BL72" i="9"/>
  <c r="CA72" i="9"/>
  <c r="CC72" i="9" s="1"/>
  <c r="BZ72" i="9"/>
  <c r="CB72" i="9"/>
  <c r="CQ72" i="9"/>
  <c r="CS72" i="9" s="1"/>
  <c r="CP72" i="9"/>
  <c r="CR72" i="9"/>
  <c r="BT73" i="9"/>
  <c r="BS73" i="9"/>
  <c r="BU73" i="9" s="1"/>
  <c r="BR73" i="9"/>
  <c r="CJ73" i="9"/>
  <c r="CI73" i="9"/>
  <c r="CK73" i="9" s="1"/>
  <c r="CH73" i="9"/>
  <c r="BE74" i="9"/>
  <c r="BK74" i="9"/>
  <c r="BM74" i="9" s="1"/>
  <c r="BJ74" i="9"/>
  <c r="BL74" i="9"/>
  <c r="CA74" i="9"/>
  <c r="CC74" i="9" s="1"/>
  <c r="BZ74" i="9"/>
  <c r="CB74" i="9"/>
  <c r="CQ74" i="9"/>
  <c r="CS74" i="9" s="1"/>
  <c r="CP74" i="9"/>
  <c r="CR74" i="9"/>
  <c r="BT75" i="9"/>
  <c r="BS75" i="9"/>
  <c r="BU75" i="9" s="1"/>
  <c r="BR75" i="9"/>
  <c r="CJ75" i="9"/>
  <c r="CI75" i="9"/>
  <c r="CK75" i="9" s="1"/>
  <c r="CH75" i="9"/>
  <c r="BE76" i="9"/>
  <c r="BK76" i="9"/>
  <c r="BM76" i="9" s="1"/>
  <c r="BJ76" i="9"/>
  <c r="BL76" i="9"/>
  <c r="CA76" i="9"/>
  <c r="CC76" i="9" s="1"/>
  <c r="BZ76" i="9"/>
  <c r="CB76" i="9"/>
  <c r="CQ76" i="9"/>
  <c r="CS76" i="9" s="1"/>
  <c r="CP76" i="9"/>
  <c r="CR76" i="9"/>
  <c r="BT77" i="9"/>
  <c r="BS77" i="9"/>
  <c r="BU77" i="9" s="1"/>
  <c r="BR77" i="9"/>
  <c r="CJ77" i="9"/>
  <c r="CI77" i="9"/>
  <c r="CK77" i="9" s="1"/>
  <c r="CH77" i="9"/>
  <c r="BE78" i="9"/>
  <c r="BK78" i="9"/>
  <c r="BM78" i="9" s="1"/>
  <c r="BJ78" i="9"/>
  <c r="BL78" i="9"/>
  <c r="CA78" i="9"/>
  <c r="CC78" i="9" s="1"/>
  <c r="BZ78" i="9"/>
  <c r="CB78" i="9"/>
  <c r="CQ78" i="9"/>
  <c r="CS78" i="9" s="1"/>
  <c r="CP78" i="9"/>
  <c r="CR78" i="9"/>
  <c r="BT79" i="9"/>
  <c r="BS79" i="9"/>
  <c r="BU79" i="9" s="1"/>
  <c r="BR79" i="9"/>
  <c r="CJ79" i="9"/>
  <c r="CI79" i="9"/>
  <c r="CK79" i="9" s="1"/>
  <c r="CH79" i="9"/>
  <c r="BE80" i="9"/>
  <c r="BK80" i="9"/>
  <c r="BM80" i="9" s="1"/>
  <c r="BJ80" i="9"/>
  <c r="BL80" i="9"/>
  <c r="CA80" i="9"/>
  <c r="CC80" i="9" s="1"/>
  <c r="BZ80" i="9"/>
  <c r="CB80" i="9"/>
  <c r="CQ80" i="9"/>
  <c r="CS80" i="9" s="1"/>
  <c r="CP80" i="9"/>
  <c r="CR80" i="9"/>
  <c r="BT81" i="9"/>
  <c r="BS81" i="9"/>
  <c r="BU81" i="9" s="1"/>
  <c r="BR81" i="9"/>
  <c r="CJ81" i="9"/>
  <c r="CI81" i="9"/>
  <c r="CK81" i="9" s="1"/>
  <c r="CH81" i="9"/>
  <c r="BE82" i="9"/>
  <c r="BK82" i="9"/>
  <c r="BM82" i="9" s="1"/>
  <c r="BJ82" i="9"/>
  <c r="BL82" i="9"/>
  <c r="CA82" i="9"/>
  <c r="CC82" i="9" s="1"/>
  <c r="BZ82" i="9"/>
  <c r="CB82" i="9"/>
  <c r="CQ82" i="9"/>
  <c r="CS82" i="9" s="1"/>
  <c r="CP82" i="9"/>
  <c r="CR82" i="9"/>
  <c r="BT83" i="9"/>
  <c r="BS83" i="9"/>
  <c r="BU83" i="9" s="1"/>
  <c r="BR83" i="9"/>
  <c r="CJ83" i="9"/>
  <c r="CI83" i="9"/>
  <c r="CK83" i="9" s="1"/>
  <c r="CH83" i="9"/>
  <c r="BE84" i="9"/>
  <c r="BK84" i="9"/>
  <c r="BM84" i="9" s="1"/>
  <c r="BJ84" i="9"/>
  <c r="BL84" i="9"/>
  <c r="CA84" i="9"/>
  <c r="CC84" i="9" s="1"/>
  <c r="BZ84" i="9"/>
  <c r="CB84" i="9"/>
  <c r="CQ84" i="9"/>
  <c r="CS84" i="9" s="1"/>
  <c r="CP84" i="9"/>
  <c r="CR84" i="9"/>
  <c r="BT85" i="9"/>
  <c r="BS85" i="9"/>
  <c r="BU85" i="9" s="1"/>
  <c r="BR85" i="9"/>
  <c r="CJ85" i="9"/>
  <c r="CI85" i="9"/>
  <c r="CK85" i="9" s="1"/>
  <c r="CH85" i="9"/>
  <c r="BE86" i="9"/>
  <c r="BK86" i="9"/>
  <c r="BM86" i="9" s="1"/>
  <c r="BJ86" i="9"/>
  <c r="BL86" i="9"/>
  <c r="CA86" i="9"/>
  <c r="CC86" i="9" s="1"/>
  <c r="BZ86" i="9"/>
  <c r="CB86" i="9"/>
  <c r="CQ86" i="9"/>
  <c r="CS86" i="9" s="1"/>
  <c r="CP86" i="9"/>
  <c r="CR86" i="9"/>
  <c r="BT87" i="9"/>
  <c r="BS87" i="9"/>
  <c r="BU87" i="9" s="1"/>
  <c r="BR87" i="9"/>
  <c r="CJ87" i="9"/>
  <c r="CI87" i="9"/>
  <c r="CK87" i="9" s="1"/>
  <c r="CH87" i="9"/>
  <c r="BE88" i="9"/>
  <c r="BK88" i="9"/>
  <c r="BM88" i="9" s="1"/>
  <c r="BJ88" i="9"/>
  <c r="BL88" i="9"/>
  <c r="CA88" i="9"/>
  <c r="CC88" i="9" s="1"/>
  <c r="BZ88" i="9"/>
  <c r="CB88" i="9"/>
  <c r="CQ88" i="9"/>
  <c r="CS88" i="9" s="1"/>
  <c r="CP88" i="9"/>
  <c r="CR88" i="9"/>
  <c r="BT89" i="9"/>
  <c r="BS89" i="9"/>
  <c r="BU89" i="9" s="1"/>
  <c r="BR89" i="9"/>
  <c r="CJ89" i="9"/>
  <c r="CI89" i="9"/>
  <c r="CK89" i="9" s="1"/>
  <c r="CH89" i="9"/>
  <c r="BE90" i="9"/>
  <c r="BK90" i="9"/>
  <c r="BM90" i="9" s="1"/>
  <c r="BJ90" i="9"/>
  <c r="BL90" i="9"/>
  <c r="CA90" i="9"/>
  <c r="CC90" i="9" s="1"/>
  <c r="BZ90" i="9"/>
  <c r="CB90" i="9"/>
  <c r="CQ90" i="9"/>
  <c r="CS90" i="9" s="1"/>
  <c r="CP90" i="9"/>
  <c r="CR90" i="9"/>
  <c r="BT91" i="9"/>
  <c r="BS91" i="9"/>
  <c r="BU91" i="9" s="1"/>
  <c r="BR91" i="9"/>
  <c r="CJ91" i="9"/>
  <c r="CI91" i="9"/>
  <c r="CK91" i="9" s="1"/>
  <c r="CH91" i="9"/>
  <c r="BE92" i="9"/>
  <c r="BK92" i="9"/>
  <c r="BM92" i="9" s="1"/>
  <c r="BJ92" i="9"/>
  <c r="BL92" i="9"/>
  <c r="CA92" i="9"/>
  <c r="CC92" i="9" s="1"/>
  <c r="BZ92" i="9"/>
  <c r="CB92" i="9"/>
  <c r="CQ92" i="9"/>
  <c r="CS92" i="9" s="1"/>
  <c r="CP92" i="9"/>
  <c r="CR92" i="9"/>
  <c r="BT93" i="9"/>
  <c r="BS93" i="9"/>
  <c r="BU93" i="9" s="1"/>
  <c r="BR93" i="9"/>
  <c r="CJ93" i="9"/>
  <c r="CI93" i="9"/>
  <c r="CK93" i="9" s="1"/>
  <c r="CH93" i="9"/>
  <c r="BE94" i="9"/>
  <c r="BK94" i="9"/>
  <c r="BM94" i="9" s="1"/>
  <c r="BJ94" i="9"/>
  <c r="BL94" i="9"/>
  <c r="CA94" i="9"/>
  <c r="CC94" i="9" s="1"/>
  <c r="BZ94" i="9"/>
  <c r="CB94" i="9"/>
  <c r="CQ94" i="9"/>
  <c r="CS94" i="9" s="1"/>
  <c r="CP94" i="9"/>
  <c r="CR94" i="9"/>
  <c r="BT95" i="9"/>
  <c r="BS95" i="9"/>
  <c r="BU95" i="9" s="1"/>
  <c r="BR95" i="9"/>
  <c r="CJ95" i="9"/>
  <c r="CI95" i="9"/>
  <c r="CK95" i="9" s="1"/>
  <c r="CH95" i="9"/>
  <c r="BE96" i="9"/>
  <c r="BK96" i="9"/>
  <c r="BM96" i="9" s="1"/>
  <c r="BJ96" i="9"/>
  <c r="BL96" i="9"/>
  <c r="CA96" i="9"/>
  <c r="CC96" i="9" s="1"/>
  <c r="BZ96" i="9"/>
  <c r="CB96" i="9"/>
  <c r="CQ96" i="9"/>
  <c r="CS96" i="9" s="1"/>
  <c r="CP96" i="9"/>
  <c r="CR96" i="9"/>
  <c r="BT97" i="9"/>
  <c r="BS97" i="9"/>
  <c r="BU97" i="9" s="1"/>
  <c r="BR97" i="9"/>
  <c r="CJ97" i="9"/>
  <c r="CI97" i="9"/>
  <c r="CK97" i="9" s="1"/>
  <c r="CH97" i="9"/>
  <c r="BE98" i="9"/>
  <c r="BK98" i="9"/>
  <c r="BM98" i="9" s="1"/>
  <c r="BJ98" i="9"/>
  <c r="BL98" i="9"/>
  <c r="CA98" i="9"/>
  <c r="CC98" i="9" s="1"/>
  <c r="BZ98" i="9"/>
  <c r="CB98" i="9"/>
  <c r="CQ98" i="9"/>
  <c r="CS98" i="9" s="1"/>
  <c r="CP98" i="9"/>
  <c r="CR98" i="9"/>
  <c r="BT99" i="9"/>
  <c r="BS99" i="9"/>
  <c r="BU99" i="9" s="1"/>
  <c r="BR99" i="9"/>
  <c r="CJ99" i="9"/>
  <c r="CI99" i="9"/>
  <c r="CK99" i="9" s="1"/>
  <c r="CH99" i="9"/>
  <c r="BE100" i="9"/>
  <c r="BK100" i="9"/>
  <c r="BM100" i="9" s="1"/>
  <c r="BJ100" i="9"/>
  <c r="BL100" i="9"/>
  <c r="CA100" i="9"/>
  <c r="CC100" i="9" s="1"/>
  <c r="BZ100" i="9"/>
  <c r="CB100" i="9"/>
  <c r="CQ100" i="9"/>
  <c r="CS100" i="9" s="1"/>
  <c r="CP100" i="9"/>
  <c r="CR100" i="9"/>
  <c r="BT101" i="9"/>
  <c r="BS101" i="9"/>
  <c r="BU101" i="9" s="1"/>
  <c r="BR101" i="9"/>
  <c r="CJ101" i="9"/>
  <c r="CI101" i="9"/>
  <c r="CK101" i="9" s="1"/>
  <c r="CH101" i="9"/>
  <c r="BE102" i="9"/>
  <c r="BK102" i="9"/>
  <c r="BM102" i="9" s="1"/>
  <c r="BJ102" i="9"/>
  <c r="BL102" i="9"/>
  <c r="CA102" i="9"/>
  <c r="CC102" i="9" s="1"/>
  <c r="BZ102" i="9"/>
  <c r="CB102" i="9"/>
  <c r="CQ102" i="9"/>
  <c r="CS102" i="9" s="1"/>
  <c r="CP102" i="9"/>
  <c r="CR102" i="9"/>
  <c r="BT103" i="9"/>
  <c r="BS103" i="9"/>
  <c r="BU103" i="9" s="1"/>
  <c r="BR103" i="9"/>
  <c r="CJ103" i="9"/>
  <c r="CI103" i="9"/>
  <c r="CK103" i="9" s="1"/>
  <c r="CH103" i="9"/>
  <c r="BE104" i="9"/>
  <c r="BK104" i="9"/>
  <c r="BM104" i="9" s="1"/>
  <c r="BJ104" i="9"/>
  <c r="BL104" i="9"/>
  <c r="CA104" i="9"/>
  <c r="CC104" i="9" s="1"/>
  <c r="BZ104" i="9"/>
  <c r="CB104" i="9"/>
  <c r="CQ104" i="9"/>
  <c r="CS104" i="9" s="1"/>
  <c r="CP104" i="9"/>
  <c r="CR104" i="9"/>
  <c r="BT105" i="9"/>
  <c r="BS105" i="9"/>
  <c r="BU105" i="9" s="1"/>
  <c r="BR105" i="9"/>
  <c r="CJ105" i="9"/>
  <c r="CI105" i="9"/>
  <c r="CK105" i="9" s="1"/>
  <c r="CH105" i="9"/>
  <c r="BE106" i="9"/>
  <c r="BK106" i="9"/>
  <c r="BM106" i="9" s="1"/>
  <c r="BJ106" i="9"/>
  <c r="BL106" i="9"/>
  <c r="CA106" i="9"/>
  <c r="CC106" i="9" s="1"/>
  <c r="BZ106" i="9"/>
  <c r="CB106" i="9"/>
  <c r="CQ106" i="9"/>
  <c r="CS106" i="9" s="1"/>
  <c r="CP106" i="9"/>
  <c r="CR106" i="9"/>
  <c r="BT107" i="9"/>
  <c r="BS107" i="9"/>
  <c r="BU107" i="9" s="1"/>
  <c r="BR107" i="9"/>
  <c r="CJ107" i="9"/>
  <c r="CI107" i="9"/>
  <c r="CK107" i="9" s="1"/>
  <c r="CH107" i="9"/>
  <c r="BE108" i="9"/>
  <c r="BK108" i="9"/>
  <c r="BM108" i="9" s="1"/>
  <c r="BJ108" i="9"/>
  <c r="BL108" i="9"/>
  <c r="CA108" i="9"/>
  <c r="CC108" i="9" s="1"/>
  <c r="BZ108" i="9"/>
  <c r="CB108" i="9"/>
  <c r="CQ108" i="9"/>
  <c r="CS108" i="9" s="1"/>
  <c r="CP108" i="9"/>
  <c r="CR108" i="9"/>
  <c r="BT109" i="9"/>
  <c r="BS109" i="9"/>
  <c r="BU109" i="9" s="1"/>
  <c r="BR109" i="9"/>
  <c r="CJ109" i="9"/>
  <c r="CI109" i="9"/>
  <c r="CK109" i="9" s="1"/>
  <c r="CH109" i="9"/>
  <c r="BE110" i="9"/>
  <c r="BK110" i="9"/>
  <c r="BM110" i="9" s="1"/>
  <c r="BJ110" i="9"/>
  <c r="BL110" i="9"/>
  <c r="CA110" i="9"/>
  <c r="CC110" i="9" s="1"/>
  <c r="BZ110" i="9"/>
  <c r="CB110" i="9"/>
  <c r="CQ110" i="9"/>
  <c r="CS110" i="9" s="1"/>
  <c r="CP110" i="9"/>
  <c r="CR110" i="9"/>
  <c r="BT111" i="9"/>
  <c r="BS111" i="9"/>
  <c r="BU111" i="9" s="1"/>
  <c r="BR111" i="9"/>
  <c r="CJ111" i="9"/>
  <c r="CI111" i="9"/>
  <c r="CK111" i="9" s="1"/>
  <c r="CH111" i="9"/>
  <c r="BE112" i="9"/>
  <c r="BK112" i="9"/>
  <c r="BM112" i="9" s="1"/>
  <c r="BJ112" i="9"/>
  <c r="BL112" i="9"/>
  <c r="CA112" i="9"/>
  <c r="CC112" i="9" s="1"/>
  <c r="BZ112" i="9"/>
  <c r="CB112" i="9"/>
  <c r="CQ112" i="9"/>
  <c r="CS112" i="9" s="1"/>
  <c r="CP112" i="9"/>
  <c r="CR112" i="9"/>
  <c r="BT113" i="9"/>
  <c r="BS113" i="9"/>
  <c r="BU113" i="9" s="1"/>
  <c r="BR113" i="9"/>
  <c r="CJ113" i="9"/>
  <c r="CI113" i="9"/>
  <c r="CK113" i="9" s="1"/>
  <c r="CH113" i="9"/>
  <c r="BE114" i="9"/>
  <c r="BK114" i="9"/>
  <c r="BM114" i="9" s="1"/>
  <c r="BJ114" i="9"/>
  <c r="BL114" i="9"/>
  <c r="CA114" i="9"/>
  <c r="CC114" i="9" s="1"/>
  <c r="BZ114" i="9"/>
  <c r="CB114" i="9"/>
  <c r="CQ114" i="9"/>
  <c r="CS114" i="9" s="1"/>
  <c r="CP114" i="9"/>
  <c r="CR114" i="9"/>
  <c r="BT115" i="9"/>
  <c r="BS115" i="9"/>
  <c r="BU115" i="9" s="1"/>
  <c r="BR115" i="9"/>
  <c r="CJ115" i="9"/>
  <c r="CI115" i="9"/>
  <c r="CK115" i="9" s="1"/>
  <c r="CH115" i="9"/>
  <c r="BE116" i="9"/>
  <c r="BK116" i="9"/>
  <c r="BM116" i="9" s="1"/>
  <c r="BJ116" i="9"/>
  <c r="BL116" i="9"/>
  <c r="CA116" i="9"/>
  <c r="CC116" i="9" s="1"/>
  <c r="BZ116" i="9"/>
  <c r="CB116" i="9"/>
  <c r="CQ116" i="9"/>
  <c r="CS116" i="9" s="1"/>
  <c r="CP116" i="9"/>
  <c r="CR116" i="9"/>
  <c r="BE117" i="9"/>
  <c r="CB117" i="9"/>
  <c r="CA117" i="9"/>
  <c r="CC117" i="9" s="1"/>
  <c r="BZ117" i="9"/>
  <c r="CR117" i="9"/>
  <c r="CQ117" i="9"/>
  <c r="CS117" i="9" s="1"/>
  <c r="CP117" i="9"/>
  <c r="BS118" i="9"/>
  <c r="BU118" i="9" s="1"/>
  <c r="BR118" i="9"/>
  <c r="BT118" i="9"/>
  <c r="CI118" i="9"/>
  <c r="CK118" i="9" s="1"/>
  <c r="CH118" i="9"/>
  <c r="CJ118" i="9"/>
  <c r="BS120" i="9"/>
  <c r="BU120" i="9" s="1"/>
  <c r="BR120" i="9"/>
  <c r="BT120" i="9"/>
  <c r="CI120" i="9"/>
  <c r="CK120" i="9" s="1"/>
  <c r="CH120" i="9"/>
  <c r="CJ120" i="9"/>
  <c r="BK124" i="9"/>
  <c r="BM124" i="9" s="1"/>
  <c r="BJ124" i="9"/>
  <c r="BL124" i="9"/>
  <c r="CA124" i="9"/>
  <c r="CC124" i="9" s="1"/>
  <c r="BZ124" i="9"/>
  <c r="CB124" i="9"/>
  <c r="CQ124" i="9"/>
  <c r="CS124" i="9" s="1"/>
  <c r="CP124" i="9"/>
  <c r="CR124" i="9"/>
  <c r="BE125" i="9"/>
  <c r="BE126" i="9"/>
  <c r="BK126" i="9"/>
  <c r="BM126" i="9" s="1"/>
  <c r="BJ126" i="9"/>
  <c r="BL126" i="9"/>
  <c r="CA126" i="9"/>
  <c r="CC126" i="9" s="1"/>
  <c r="BZ126" i="9"/>
  <c r="CB126" i="9"/>
  <c r="CQ126" i="9"/>
  <c r="CS126" i="9" s="1"/>
  <c r="CP126" i="9"/>
  <c r="CR126" i="9"/>
  <c r="BE127" i="9"/>
  <c r="BS130" i="9"/>
  <c r="BU130" i="9" s="1"/>
  <c r="BR130" i="9"/>
  <c r="BT130" i="9"/>
  <c r="CI130" i="9"/>
  <c r="CK130" i="9" s="1"/>
  <c r="CH130" i="9"/>
  <c r="CJ130" i="9"/>
  <c r="BE134" i="9"/>
  <c r="BK134" i="9"/>
  <c r="BM134" i="9" s="1"/>
  <c r="BJ134" i="9"/>
  <c r="BL134" i="9"/>
  <c r="CA134" i="9"/>
  <c r="CC134" i="9" s="1"/>
  <c r="BZ134" i="9"/>
  <c r="CB134" i="9"/>
  <c r="CQ134" i="9"/>
  <c r="CS134" i="9" s="1"/>
  <c r="CP134" i="9"/>
  <c r="CR134" i="9"/>
  <c r="BE135" i="9"/>
  <c r="CH59" i="9"/>
  <c r="BT60" i="9"/>
  <c r="BV60" i="9" s="1"/>
  <c r="BZ60" i="9"/>
  <c r="BN61" i="9"/>
  <c r="BT61" i="9"/>
  <c r="BV61" i="9" s="1"/>
  <c r="BZ61" i="9"/>
  <c r="BT62" i="9"/>
  <c r="BV62" i="9" s="1"/>
  <c r="BZ62" i="9"/>
  <c r="BT63" i="9"/>
  <c r="BV63" i="9" s="1"/>
  <c r="BZ63" i="9"/>
  <c r="BT64" i="9"/>
  <c r="BV64" i="9" s="1"/>
  <c r="BZ64" i="9"/>
  <c r="BT65" i="9"/>
  <c r="BV65" i="9" s="1"/>
  <c r="BZ65" i="9"/>
  <c r="BT66" i="9"/>
  <c r="BV66" i="9" s="1"/>
  <c r="BZ66" i="9"/>
  <c r="BN67" i="9"/>
  <c r="BT67" i="9"/>
  <c r="BV67" i="9" s="1"/>
  <c r="BZ67" i="9"/>
  <c r="BS122" i="9"/>
  <c r="BU122" i="9" s="1"/>
  <c r="BR122" i="9"/>
  <c r="BT122" i="9"/>
  <c r="CI122" i="9"/>
  <c r="CK122" i="9" s="1"/>
  <c r="CH122" i="9"/>
  <c r="CJ122" i="9"/>
  <c r="BS128" i="9"/>
  <c r="BU128" i="9" s="1"/>
  <c r="BR128" i="9"/>
  <c r="BT128" i="9"/>
  <c r="CI128" i="9"/>
  <c r="CK128" i="9" s="1"/>
  <c r="CH128" i="9"/>
  <c r="CJ128" i="9"/>
  <c r="BK132" i="9"/>
  <c r="BM132" i="9" s="1"/>
  <c r="BJ132" i="9"/>
  <c r="BL132" i="9"/>
  <c r="CA132" i="9"/>
  <c r="CC132" i="9" s="1"/>
  <c r="BZ132" i="9"/>
  <c r="CB132" i="9"/>
  <c r="CQ132" i="9"/>
  <c r="CS132" i="9" s="1"/>
  <c r="CP132" i="9"/>
  <c r="CR132" i="9"/>
  <c r="BE133" i="9"/>
  <c r="BS136" i="9"/>
  <c r="BU136" i="9" s="1"/>
  <c r="BR136" i="9"/>
  <c r="BT136" i="9"/>
  <c r="CI136" i="9"/>
  <c r="CK136" i="9" s="1"/>
  <c r="CH136" i="9"/>
  <c r="CJ136" i="9"/>
  <c r="BK68" i="9"/>
  <c r="BM68" i="9" s="1"/>
  <c r="BL68" i="9"/>
  <c r="BS68" i="9"/>
  <c r="BU68" i="9" s="1"/>
  <c r="BR68" i="9"/>
  <c r="BT68" i="9"/>
  <c r="CI68" i="9"/>
  <c r="CK68" i="9" s="1"/>
  <c r="CH68" i="9"/>
  <c r="CJ68" i="9"/>
  <c r="BL69" i="9"/>
  <c r="BK69" i="9"/>
  <c r="BM69" i="9" s="1"/>
  <c r="BJ69" i="9"/>
  <c r="CB69" i="9"/>
  <c r="CA69" i="9"/>
  <c r="CC69" i="9" s="1"/>
  <c r="BZ69" i="9"/>
  <c r="CR69" i="9"/>
  <c r="CQ69" i="9"/>
  <c r="CS69" i="9" s="1"/>
  <c r="CP69" i="9"/>
  <c r="BS70" i="9"/>
  <c r="BU70" i="9" s="1"/>
  <c r="BR70" i="9"/>
  <c r="BT70" i="9"/>
  <c r="CI70" i="9"/>
  <c r="CK70" i="9" s="1"/>
  <c r="CH70" i="9"/>
  <c r="CJ70" i="9"/>
  <c r="BL71" i="9"/>
  <c r="BK71" i="9"/>
  <c r="BM71" i="9" s="1"/>
  <c r="BJ71" i="9"/>
  <c r="CB71" i="9"/>
  <c r="CA71" i="9"/>
  <c r="CC71" i="9" s="1"/>
  <c r="BZ71" i="9"/>
  <c r="CR71" i="9"/>
  <c r="CQ71" i="9"/>
  <c r="CS71" i="9" s="1"/>
  <c r="CP71" i="9"/>
  <c r="BS72" i="9"/>
  <c r="BU72" i="9" s="1"/>
  <c r="BR72" i="9"/>
  <c r="BT72" i="9"/>
  <c r="CI72" i="9"/>
  <c r="CK72" i="9" s="1"/>
  <c r="CH72" i="9"/>
  <c r="CJ72" i="9"/>
  <c r="BL73" i="9"/>
  <c r="BK73" i="9"/>
  <c r="BM73" i="9" s="1"/>
  <c r="BJ73" i="9"/>
  <c r="CB73" i="9"/>
  <c r="CA73" i="9"/>
  <c r="CC73" i="9" s="1"/>
  <c r="BZ73" i="9"/>
  <c r="CR73" i="9"/>
  <c r="CQ73" i="9"/>
  <c r="CS73" i="9" s="1"/>
  <c r="CP73" i="9"/>
  <c r="BS74" i="9"/>
  <c r="BU74" i="9" s="1"/>
  <c r="BR74" i="9"/>
  <c r="BT74" i="9"/>
  <c r="CI74" i="9"/>
  <c r="CK74" i="9" s="1"/>
  <c r="CH74" i="9"/>
  <c r="CJ74" i="9"/>
  <c r="BL75" i="9"/>
  <c r="BK75" i="9"/>
  <c r="BM75" i="9" s="1"/>
  <c r="BJ75" i="9"/>
  <c r="CB75" i="9"/>
  <c r="CA75" i="9"/>
  <c r="CC75" i="9" s="1"/>
  <c r="BZ75" i="9"/>
  <c r="CR75" i="9"/>
  <c r="CQ75" i="9"/>
  <c r="CS75" i="9" s="1"/>
  <c r="CP75" i="9"/>
  <c r="BS76" i="9"/>
  <c r="BU76" i="9" s="1"/>
  <c r="BR76" i="9"/>
  <c r="BT76" i="9"/>
  <c r="CI76" i="9"/>
  <c r="CK76" i="9" s="1"/>
  <c r="CH76" i="9"/>
  <c r="CJ76" i="9"/>
  <c r="BL77" i="9"/>
  <c r="BK77" i="9"/>
  <c r="BM77" i="9" s="1"/>
  <c r="BJ77" i="9"/>
  <c r="CB77" i="9"/>
  <c r="CA77" i="9"/>
  <c r="CC77" i="9" s="1"/>
  <c r="BZ77" i="9"/>
  <c r="CR77" i="9"/>
  <c r="CQ77" i="9"/>
  <c r="CS77" i="9" s="1"/>
  <c r="CP77" i="9"/>
  <c r="BS78" i="9"/>
  <c r="BU78" i="9" s="1"/>
  <c r="BR78" i="9"/>
  <c r="BT78" i="9"/>
  <c r="CI78" i="9"/>
  <c r="CK78" i="9" s="1"/>
  <c r="CH78" i="9"/>
  <c r="CJ78" i="9"/>
  <c r="BL79" i="9"/>
  <c r="BK79" i="9"/>
  <c r="BM79" i="9" s="1"/>
  <c r="BJ79" i="9"/>
  <c r="CB79" i="9"/>
  <c r="CA79" i="9"/>
  <c r="CC79" i="9" s="1"/>
  <c r="BZ79" i="9"/>
  <c r="CR79" i="9"/>
  <c r="CQ79" i="9"/>
  <c r="CS79" i="9" s="1"/>
  <c r="CP79" i="9"/>
  <c r="BS80" i="9"/>
  <c r="BU80" i="9" s="1"/>
  <c r="BR80" i="9"/>
  <c r="BT80" i="9"/>
  <c r="CI80" i="9"/>
  <c r="CK80" i="9" s="1"/>
  <c r="CH80" i="9"/>
  <c r="CJ80" i="9"/>
  <c r="BL81" i="9"/>
  <c r="BK81" i="9"/>
  <c r="BM81" i="9" s="1"/>
  <c r="BJ81" i="9"/>
  <c r="CB81" i="9"/>
  <c r="CA81" i="9"/>
  <c r="CC81" i="9" s="1"/>
  <c r="BZ81" i="9"/>
  <c r="CR81" i="9"/>
  <c r="CQ81" i="9"/>
  <c r="CS81" i="9" s="1"/>
  <c r="CP81" i="9"/>
  <c r="BS82" i="9"/>
  <c r="BU82" i="9" s="1"/>
  <c r="BR82" i="9"/>
  <c r="BT82" i="9"/>
  <c r="CI82" i="9"/>
  <c r="CK82" i="9" s="1"/>
  <c r="CH82" i="9"/>
  <c r="CJ82" i="9"/>
  <c r="BL83" i="9"/>
  <c r="BK83" i="9"/>
  <c r="BM83" i="9" s="1"/>
  <c r="BJ83" i="9"/>
  <c r="CB83" i="9"/>
  <c r="CA83" i="9"/>
  <c r="CC83" i="9" s="1"/>
  <c r="BZ83" i="9"/>
  <c r="CR83" i="9"/>
  <c r="CQ83" i="9"/>
  <c r="CS83" i="9" s="1"/>
  <c r="CP83" i="9"/>
  <c r="BS84" i="9"/>
  <c r="BU84" i="9" s="1"/>
  <c r="BR84" i="9"/>
  <c r="BT84" i="9"/>
  <c r="CI84" i="9"/>
  <c r="CK84" i="9" s="1"/>
  <c r="CH84" i="9"/>
  <c r="CJ84" i="9"/>
  <c r="BL85" i="9"/>
  <c r="BK85" i="9"/>
  <c r="BM85" i="9" s="1"/>
  <c r="BJ85" i="9"/>
  <c r="CB85" i="9"/>
  <c r="CA85" i="9"/>
  <c r="CC85" i="9" s="1"/>
  <c r="BZ85" i="9"/>
  <c r="CR85" i="9"/>
  <c r="CQ85" i="9"/>
  <c r="CS85" i="9" s="1"/>
  <c r="CP85" i="9"/>
  <c r="BS86" i="9"/>
  <c r="BU86" i="9" s="1"/>
  <c r="BR86" i="9"/>
  <c r="BT86" i="9"/>
  <c r="CI86" i="9"/>
  <c r="CK86" i="9" s="1"/>
  <c r="CH86" i="9"/>
  <c r="CJ86" i="9"/>
  <c r="BL87" i="9"/>
  <c r="BK87" i="9"/>
  <c r="BM87" i="9" s="1"/>
  <c r="BJ87" i="9"/>
  <c r="CB87" i="9"/>
  <c r="CA87" i="9"/>
  <c r="CC87" i="9" s="1"/>
  <c r="BZ87" i="9"/>
  <c r="CR87" i="9"/>
  <c r="CQ87" i="9"/>
  <c r="CS87" i="9" s="1"/>
  <c r="CP87" i="9"/>
  <c r="BS88" i="9"/>
  <c r="BU88" i="9" s="1"/>
  <c r="BR88" i="9"/>
  <c r="BT88" i="9"/>
  <c r="CI88" i="9"/>
  <c r="CK88" i="9" s="1"/>
  <c r="CH88" i="9"/>
  <c r="CJ88" i="9"/>
  <c r="BL89" i="9"/>
  <c r="BK89" i="9"/>
  <c r="BM89" i="9" s="1"/>
  <c r="BJ89" i="9"/>
  <c r="CB89" i="9"/>
  <c r="CA89" i="9"/>
  <c r="CC89" i="9" s="1"/>
  <c r="BZ89" i="9"/>
  <c r="CR89" i="9"/>
  <c r="CQ89" i="9"/>
  <c r="CS89" i="9" s="1"/>
  <c r="CP89" i="9"/>
  <c r="BS90" i="9"/>
  <c r="BU90" i="9" s="1"/>
  <c r="BR90" i="9"/>
  <c r="BT90" i="9"/>
  <c r="CI90" i="9"/>
  <c r="CK90" i="9" s="1"/>
  <c r="CH90" i="9"/>
  <c r="CJ90" i="9"/>
  <c r="BL91" i="9"/>
  <c r="BK91" i="9"/>
  <c r="BM91" i="9" s="1"/>
  <c r="BJ91" i="9"/>
  <c r="CB91" i="9"/>
  <c r="CA91" i="9"/>
  <c r="CC91" i="9" s="1"/>
  <c r="BZ91" i="9"/>
  <c r="CR91" i="9"/>
  <c r="CQ91" i="9"/>
  <c r="CS91" i="9" s="1"/>
  <c r="CP91" i="9"/>
  <c r="BS92" i="9"/>
  <c r="BU92" i="9" s="1"/>
  <c r="BR92" i="9"/>
  <c r="BT92" i="9"/>
  <c r="CI92" i="9"/>
  <c r="CK92" i="9" s="1"/>
  <c r="CH92" i="9"/>
  <c r="CJ92" i="9"/>
  <c r="BL93" i="9"/>
  <c r="BK93" i="9"/>
  <c r="BM93" i="9" s="1"/>
  <c r="BJ93" i="9"/>
  <c r="CB93" i="9"/>
  <c r="CA93" i="9"/>
  <c r="CC93" i="9" s="1"/>
  <c r="BZ93" i="9"/>
  <c r="CR93" i="9"/>
  <c r="CQ93" i="9"/>
  <c r="CS93" i="9" s="1"/>
  <c r="CP93" i="9"/>
  <c r="BS94" i="9"/>
  <c r="BU94" i="9" s="1"/>
  <c r="BR94" i="9"/>
  <c r="BT94" i="9"/>
  <c r="CI94" i="9"/>
  <c r="CK94" i="9" s="1"/>
  <c r="CH94" i="9"/>
  <c r="CJ94" i="9"/>
  <c r="BL95" i="9"/>
  <c r="BK95" i="9"/>
  <c r="BM95" i="9" s="1"/>
  <c r="BJ95" i="9"/>
  <c r="CB95" i="9"/>
  <c r="CA95" i="9"/>
  <c r="CC95" i="9" s="1"/>
  <c r="BZ95" i="9"/>
  <c r="CR95" i="9"/>
  <c r="CQ95" i="9"/>
  <c r="CS95" i="9" s="1"/>
  <c r="CP95" i="9"/>
  <c r="BS96" i="9"/>
  <c r="BU96" i="9" s="1"/>
  <c r="BR96" i="9"/>
  <c r="BT96" i="9"/>
  <c r="CI96" i="9"/>
  <c r="CK96" i="9" s="1"/>
  <c r="CH96" i="9"/>
  <c r="CJ96" i="9"/>
  <c r="BL97" i="9"/>
  <c r="BK97" i="9"/>
  <c r="BM97" i="9" s="1"/>
  <c r="BJ97" i="9"/>
  <c r="CB97" i="9"/>
  <c r="CA97" i="9"/>
  <c r="CC97" i="9" s="1"/>
  <c r="BZ97" i="9"/>
  <c r="CR97" i="9"/>
  <c r="CQ97" i="9"/>
  <c r="CS97" i="9" s="1"/>
  <c r="CP97" i="9"/>
  <c r="BS98" i="9"/>
  <c r="BU98" i="9" s="1"/>
  <c r="BR98" i="9"/>
  <c r="BT98" i="9"/>
  <c r="CI98" i="9"/>
  <c r="CK98" i="9" s="1"/>
  <c r="CH98" i="9"/>
  <c r="CJ98" i="9"/>
  <c r="BL99" i="9"/>
  <c r="BK99" i="9"/>
  <c r="BM99" i="9" s="1"/>
  <c r="BJ99" i="9"/>
  <c r="CB99" i="9"/>
  <c r="CA99" i="9"/>
  <c r="CC99" i="9" s="1"/>
  <c r="BZ99" i="9"/>
  <c r="CR99" i="9"/>
  <c r="CQ99" i="9"/>
  <c r="CS99" i="9" s="1"/>
  <c r="CP99" i="9"/>
  <c r="BS100" i="9"/>
  <c r="BU100" i="9" s="1"/>
  <c r="BR100" i="9"/>
  <c r="BT100" i="9"/>
  <c r="CI100" i="9"/>
  <c r="CK100" i="9" s="1"/>
  <c r="CH100" i="9"/>
  <c r="CJ100" i="9"/>
  <c r="BL101" i="9"/>
  <c r="BK101" i="9"/>
  <c r="BM101" i="9" s="1"/>
  <c r="BJ101" i="9"/>
  <c r="CB101" i="9"/>
  <c r="CA101" i="9"/>
  <c r="CC101" i="9" s="1"/>
  <c r="BZ101" i="9"/>
  <c r="CR101" i="9"/>
  <c r="CQ101" i="9"/>
  <c r="CS101" i="9" s="1"/>
  <c r="CP101" i="9"/>
  <c r="BS102" i="9"/>
  <c r="BU102" i="9" s="1"/>
  <c r="BR102" i="9"/>
  <c r="BT102" i="9"/>
  <c r="CI102" i="9"/>
  <c r="CK102" i="9" s="1"/>
  <c r="CH102" i="9"/>
  <c r="CJ102" i="9"/>
  <c r="BL103" i="9"/>
  <c r="BK103" i="9"/>
  <c r="BM103" i="9" s="1"/>
  <c r="BJ103" i="9"/>
  <c r="CB103" i="9"/>
  <c r="CA103" i="9"/>
  <c r="CC103" i="9" s="1"/>
  <c r="BZ103" i="9"/>
  <c r="CR103" i="9"/>
  <c r="CQ103" i="9"/>
  <c r="CS103" i="9" s="1"/>
  <c r="CP103" i="9"/>
  <c r="BS104" i="9"/>
  <c r="BU104" i="9" s="1"/>
  <c r="BR104" i="9"/>
  <c r="BT104" i="9"/>
  <c r="CI104" i="9"/>
  <c r="CK104" i="9" s="1"/>
  <c r="CH104" i="9"/>
  <c r="CJ104" i="9"/>
  <c r="BL105" i="9"/>
  <c r="BK105" i="9"/>
  <c r="BM105" i="9" s="1"/>
  <c r="BJ105" i="9"/>
  <c r="CB105" i="9"/>
  <c r="CA105" i="9"/>
  <c r="CC105" i="9" s="1"/>
  <c r="BZ105" i="9"/>
  <c r="CR105" i="9"/>
  <c r="CQ105" i="9"/>
  <c r="CS105" i="9" s="1"/>
  <c r="CP105" i="9"/>
  <c r="BS106" i="9"/>
  <c r="BU106" i="9" s="1"/>
  <c r="BR106" i="9"/>
  <c r="BT106" i="9"/>
  <c r="CI106" i="9"/>
  <c r="CK106" i="9" s="1"/>
  <c r="CH106" i="9"/>
  <c r="CJ106" i="9"/>
  <c r="BL107" i="9"/>
  <c r="BK107" i="9"/>
  <c r="BM107" i="9" s="1"/>
  <c r="BJ107" i="9"/>
  <c r="CB107" i="9"/>
  <c r="CA107" i="9"/>
  <c r="CC107" i="9" s="1"/>
  <c r="BZ107" i="9"/>
  <c r="CR107" i="9"/>
  <c r="CQ107" i="9"/>
  <c r="CS107" i="9" s="1"/>
  <c r="CP107" i="9"/>
  <c r="BS108" i="9"/>
  <c r="BU108" i="9" s="1"/>
  <c r="BR108" i="9"/>
  <c r="BT108" i="9"/>
  <c r="CI108" i="9"/>
  <c r="CK108" i="9" s="1"/>
  <c r="CH108" i="9"/>
  <c r="CJ108" i="9"/>
  <c r="BL109" i="9"/>
  <c r="BK109" i="9"/>
  <c r="BM109" i="9" s="1"/>
  <c r="BJ109" i="9"/>
  <c r="CB109" i="9"/>
  <c r="CA109" i="9"/>
  <c r="CC109" i="9" s="1"/>
  <c r="BZ109" i="9"/>
  <c r="CR109" i="9"/>
  <c r="CQ109" i="9"/>
  <c r="CS109" i="9" s="1"/>
  <c r="CP109" i="9"/>
  <c r="BS110" i="9"/>
  <c r="BU110" i="9" s="1"/>
  <c r="BR110" i="9"/>
  <c r="BT110" i="9"/>
  <c r="CI110" i="9"/>
  <c r="CK110" i="9" s="1"/>
  <c r="CH110" i="9"/>
  <c r="CJ110" i="9"/>
  <c r="BL111" i="9"/>
  <c r="BK111" i="9"/>
  <c r="BM111" i="9" s="1"/>
  <c r="BJ111" i="9"/>
  <c r="CB111" i="9"/>
  <c r="CA111" i="9"/>
  <c r="CC111" i="9" s="1"/>
  <c r="BZ111" i="9"/>
  <c r="CR111" i="9"/>
  <c r="CQ111" i="9"/>
  <c r="CS111" i="9" s="1"/>
  <c r="CP111" i="9"/>
  <c r="BS112" i="9"/>
  <c r="BU112" i="9" s="1"/>
  <c r="BR112" i="9"/>
  <c r="BT112" i="9"/>
  <c r="CI112" i="9"/>
  <c r="CK112" i="9" s="1"/>
  <c r="CH112" i="9"/>
  <c r="CJ112" i="9"/>
  <c r="BL113" i="9"/>
  <c r="BK113" i="9"/>
  <c r="BM113" i="9" s="1"/>
  <c r="BJ113" i="9"/>
  <c r="CB113" i="9"/>
  <c r="CA113" i="9"/>
  <c r="CC113" i="9" s="1"/>
  <c r="BZ113" i="9"/>
  <c r="CR113" i="9"/>
  <c r="CQ113" i="9"/>
  <c r="CS113" i="9" s="1"/>
  <c r="CP113" i="9"/>
  <c r="BS114" i="9"/>
  <c r="BU114" i="9" s="1"/>
  <c r="BR114" i="9"/>
  <c r="BT114" i="9"/>
  <c r="CI114" i="9"/>
  <c r="CK114" i="9" s="1"/>
  <c r="CH114" i="9"/>
  <c r="CJ114" i="9"/>
  <c r="BL115" i="9"/>
  <c r="BK115" i="9"/>
  <c r="BM115" i="9" s="1"/>
  <c r="BJ115" i="9"/>
  <c r="CB115" i="9"/>
  <c r="CA115" i="9"/>
  <c r="CC115" i="9" s="1"/>
  <c r="BZ115" i="9"/>
  <c r="CR115" i="9"/>
  <c r="CQ115" i="9"/>
  <c r="CS115" i="9" s="1"/>
  <c r="CP115" i="9"/>
  <c r="BS116" i="9"/>
  <c r="BU116" i="9" s="1"/>
  <c r="BR116" i="9"/>
  <c r="BT116" i="9"/>
  <c r="CI116" i="9"/>
  <c r="CK116" i="9" s="1"/>
  <c r="CH116" i="9"/>
  <c r="CJ116" i="9"/>
  <c r="CJ117" i="9"/>
  <c r="CI117" i="9"/>
  <c r="CK117" i="9" s="1"/>
  <c r="CH117" i="9"/>
  <c r="BK118" i="9"/>
  <c r="BM118" i="9" s="1"/>
  <c r="BJ118" i="9"/>
  <c r="BL118" i="9"/>
  <c r="CA118" i="9"/>
  <c r="CC118" i="9" s="1"/>
  <c r="BZ118" i="9"/>
  <c r="CB118" i="9"/>
  <c r="CQ118" i="9"/>
  <c r="CS118" i="9" s="1"/>
  <c r="CP118" i="9"/>
  <c r="CR118" i="9"/>
  <c r="BE119" i="9"/>
  <c r="BK120" i="9"/>
  <c r="BM120" i="9" s="1"/>
  <c r="BJ120" i="9"/>
  <c r="BL120" i="9"/>
  <c r="CA120" i="9"/>
  <c r="CC120" i="9" s="1"/>
  <c r="BZ120" i="9"/>
  <c r="CB120" i="9"/>
  <c r="CQ120" i="9"/>
  <c r="CS120" i="9" s="1"/>
  <c r="CP120" i="9"/>
  <c r="CR120" i="9"/>
  <c r="BE121" i="9"/>
  <c r="BS124" i="9"/>
  <c r="BU124" i="9" s="1"/>
  <c r="BR124" i="9"/>
  <c r="BT124" i="9"/>
  <c r="CI124" i="9"/>
  <c r="CK124" i="9" s="1"/>
  <c r="CH124" i="9"/>
  <c r="CJ124" i="9"/>
  <c r="BS126" i="9"/>
  <c r="BU126" i="9" s="1"/>
  <c r="BR126" i="9"/>
  <c r="BT126" i="9"/>
  <c r="CI126" i="9"/>
  <c r="CK126" i="9" s="1"/>
  <c r="CH126" i="9"/>
  <c r="CJ126" i="9"/>
  <c r="BK130" i="9"/>
  <c r="BM130" i="9" s="1"/>
  <c r="BJ130" i="9"/>
  <c r="BL130" i="9"/>
  <c r="CA130" i="9"/>
  <c r="CC130" i="9" s="1"/>
  <c r="BZ130" i="9"/>
  <c r="CB130" i="9"/>
  <c r="CQ130" i="9"/>
  <c r="CS130" i="9" s="1"/>
  <c r="CP130" i="9"/>
  <c r="CR130" i="9"/>
  <c r="BE131" i="9"/>
  <c r="BS134" i="9"/>
  <c r="BU134" i="9" s="1"/>
  <c r="BR134" i="9"/>
  <c r="BT134" i="9"/>
  <c r="CI134" i="9"/>
  <c r="CK134" i="9" s="1"/>
  <c r="CH134" i="9"/>
  <c r="CJ134" i="9"/>
  <c r="BR59" i="9"/>
  <c r="CP59" i="9"/>
  <c r="BJ60" i="9"/>
  <c r="CD60" i="9"/>
  <c r="CP60" i="9"/>
  <c r="BJ61" i="9"/>
  <c r="CD61" i="9"/>
  <c r="CP61" i="9"/>
  <c r="BJ62" i="9"/>
  <c r="CD62" i="9"/>
  <c r="CP62" i="9"/>
  <c r="BJ63" i="9"/>
  <c r="CD63" i="9"/>
  <c r="CP63" i="9"/>
  <c r="BJ64" i="9"/>
  <c r="CD64" i="9"/>
  <c r="CP64" i="9"/>
  <c r="BJ65" i="9"/>
  <c r="CD65" i="9"/>
  <c r="CP65" i="9"/>
  <c r="BJ66" i="9"/>
  <c r="CD66" i="9"/>
  <c r="CP66" i="9"/>
  <c r="BJ67" i="9"/>
  <c r="CD67" i="9"/>
  <c r="CP67" i="9"/>
  <c r="BJ68" i="9"/>
  <c r="BK122" i="9"/>
  <c r="BM122" i="9" s="1"/>
  <c r="BJ122" i="9"/>
  <c r="BL122" i="9"/>
  <c r="CA122" i="9"/>
  <c r="CC122" i="9" s="1"/>
  <c r="BZ122" i="9"/>
  <c r="CB122" i="9"/>
  <c r="CQ122" i="9"/>
  <c r="CS122" i="9" s="1"/>
  <c r="CP122" i="9"/>
  <c r="CR122" i="9"/>
  <c r="BE123" i="9"/>
  <c r="BK128" i="9"/>
  <c r="BM128" i="9" s="1"/>
  <c r="BJ128" i="9"/>
  <c r="BL128" i="9"/>
  <c r="CA128" i="9"/>
  <c r="CC128" i="9" s="1"/>
  <c r="BZ128" i="9"/>
  <c r="CB128" i="9"/>
  <c r="CQ128" i="9"/>
  <c r="CS128" i="9" s="1"/>
  <c r="CP128" i="9"/>
  <c r="CR128" i="9"/>
  <c r="BE129" i="9"/>
  <c r="BS132" i="9"/>
  <c r="BU132" i="9" s="1"/>
  <c r="BR132" i="9"/>
  <c r="BT132" i="9"/>
  <c r="CI132" i="9"/>
  <c r="CK132" i="9" s="1"/>
  <c r="CH132" i="9"/>
  <c r="CJ132" i="9"/>
  <c r="BK136" i="9"/>
  <c r="BM136" i="9" s="1"/>
  <c r="BJ136" i="9"/>
  <c r="BL136" i="9"/>
  <c r="CA136" i="9"/>
  <c r="CC136" i="9" s="1"/>
  <c r="BZ136" i="9"/>
  <c r="CB136" i="9"/>
  <c r="CQ136" i="9"/>
  <c r="CS136" i="9" s="1"/>
  <c r="CP136" i="9"/>
  <c r="CR136" i="9"/>
  <c r="CA141" i="9"/>
  <c r="CC141" i="9" s="1"/>
  <c r="BZ141" i="9"/>
  <c r="CA143" i="9"/>
  <c r="CC143" i="9" s="1"/>
  <c r="BZ143" i="9"/>
  <c r="CA145" i="9"/>
  <c r="CC145" i="9" s="1"/>
  <c r="BZ145" i="9"/>
  <c r="BE146" i="9"/>
  <c r="BT149" i="9"/>
  <c r="BS149" i="9"/>
  <c r="BU149" i="9" s="1"/>
  <c r="BR149" i="9"/>
  <c r="CJ149" i="9"/>
  <c r="CI149" i="9"/>
  <c r="CK149" i="9" s="1"/>
  <c r="CH149" i="9"/>
  <c r="BL153" i="9"/>
  <c r="BK153" i="9"/>
  <c r="BM153" i="9" s="1"/>
  <c r="BJ153" i="9"/>
  <c r="CB153" i="9"/>
  <c r="CA153" i="9"/>
  <c r="CC153" i="9" s="1"/>
  <c r="BZ153" i="9"/>
  <c r="CR153" i="9"/>
  <c r="CQ153" i="9"/>
  <c r="CS153" i="9" s="1"/>
  <c r="CP153" i="9"/>
  <c r="BE154" i="9"/>
  <c r="BL157" i="9"/>
  <c r="BK157" i="9"/>
  <c r="BM157" i="9" s="1"/>
  <c r="BJ157" i="9"/>
  <c r="CB157" i="9"/>
  <c r="CA157" i="9"/>
  <c r="CC157" i="9" s="1"/>
  <c r="BZ157" i="9"/>
  <c r="CR157" i="9"/>
  <c r="CQ157" i="9"/>
  <c r="CS157" i="9" s="1"/>
  <c r="CP157" i="9"/>
  <c r="BL159" i="9"/>
  <c r="BK159" i="9"/>
  <c r="BM159" i="9" s="1"/>
  <c r="BJ159" i="9"/>
  <c r="CB159" i="9"/>
  <c r="CA159" i="9"/>
  <c r="CC159" i="9" s="1"/>
  <c r="BZ159" i="9"/>
  <c r="CR159" i="9"/>
  <c r="CQ159" i="9"/>
  <c r="CS159" i="9" s="1"/>
  <c r="CP159" i="9"/>
  <c r="BL161" i="9"/>
  <c r="BK161" i="9"/>
  <c r="BM161" i="9" s="1"/>
  <c r="BJ161" i="9"/>
  <c r="CB161" i="9"/>
  <c r="CA161" i="9"/>
  <c r="CC161" i="9" s="1"/>
  <c r="BZ161" i="9"/>
  <c r="CR161" i="9"/>
  <c r="CQ161" i="9"/>
  <c r="CS161" i="9" s="1"/>
  <c r="CP161" i="9"/>
  <c r="BL163" i="9"/>
  <c r="BK163" i="9"/>
  <c r="BM163" i="9" s="1"/>
  <c r="BJ163" i="9"/>
  <c r="CB163" i="9"/>
  <c r="CA163" i="9"/>
  <c r="CC163" i="9" s="1"/>
  <c r="BZ163" i="9"/>
  <c r="CR163" i="9"/>
  <c r="CQ163" i="9"/>
  <c r="CS163" i="9" s="1"/>
  <c r="CP163" i="9"/>
  <c r="BL165" i="9"/>
  <c r="BK165" i="9"/>
  <c r="BM165" i="9" s="1"/>
  <c r="BJ165" i="9"/>
  <c r="CB165" i="9"/>
  <c r="CA165" i="9"/>
  <c r="CC165" i="9" s="1"/>
  <c r="BZ165" i="9"/>
  <c r="CR165" i="9"/>
  <c r="CQ165" i="9"/>
  <c r="CS165" i="9" s="1"/>
  <c r="CP165" i="9"/>
  <c r="BL167" i="9"/>
  <c r="BK167" i="9"/>
  <c r="BM167" i="9" s="1"/>
  <c r="BJ167" i="9"/>
  <c r="CB167" i="9"/>
  <c r="CA167" i="9"/>
  <c r="CC167" i="9" s="1"/>
  <c r="BZ167" i="9"/>
  <c r="CR167" i="9"/>
  <c r="CQ167" i="9"/>
  <c r="CS167" i="9" s="1"/>
  <c r="CP167" i="9"/>
  <c r="BL169" i="9"/>
  <c r="BK169" i="9"/>
  <c r="BM169" i="9" s="1"/>
  <c r="BJ169" i="9"/>
  <c r="CB169" i="9"/>
  <c r="CA169" i="9"/>
  <c r="CC169" i="9" s="1"/>
  <c r="BZ169" i="9"/>
  <c r="CR169" i="9"/>
  <c r="CQ169" i="9"/>
  <c r="CS169" i="9" s="1"/>
  <c r="CP169" i="9"/>
  <c r="BL171" i="9"/>
  <c r="BK171" i="9"/>
  <c r="BM171" i="9" s="1"/>
  <c r="BJ171" i="9"/>
  <c r="CB171" i="9"/>
  <c r="CA171" i="9"/>
  <c r="CC171" i="9" s="1"/>
  <c r="BZ171" i="9"/>
  <c r="CR171" i="9"/>
  <c r="CQ171" i="9"/>
  <c r="CS171" i="9" s="1"/>
  <c r="CP171" i="9"/>
  <c r="BL173" i="9"/>
  <c r="BK173" i="9"/>
  <c r="BM173" i="9" s="1"/>
  <c r="BJ173" i="9"/>
  <c r="CB173" i="9"/>
  <c r="CA173" i="9"/>
  <c r="CC173" i="9" s="1"/>
  <c r="BZ173" i="9"/>
  <c r="CR173" i="9"/>
  <c r="CQ173" i="9"/>
  <c r="CS173" i="9" s="1"/>
  <c r="CP173" i="9"/>
  <c r="BL175" i="9"/>
  <c r="BK175" i="9"/>
  <c r="BM175" i="9" s="1"/>
  <c r="BJ175" i="9"/>
  <c r="CB175" i="9"/>
  <c r="CA175" i="9"/>
  <c r="CC175" i="9" s="1"/>
  <c r="BZ175" i="9"/>
  <c r="CR175" i="9"/>
  <c r="CQ175" i="9"/>
  <c r="CS175" i="9" s="1"/>
  <c r="CP175" i="9"/>
  <c r="BL177" i="9"/>
  <c r="BK177" i="9"/>
  <c r="BM177" i="9" s="1"/>
  <c r="BJ177" i="9"/>
  <c r="CB177" i="9"/>
  <c r="CA177" i="9"/>
  <c r="CC177" i="9" s="1"/>
  <c r="BZ177" i="9"/>
  <c r="CR177" i="9"/>
  <c r="CQ177" i="9"/>
  <c r="CS177" i="9" s="1"/>
  <c r="CP177" i="9"/>
  <c r="BL179" i="9"/>
  <c r="BK179" i="9"/>
  <c r="BM179" i="9" s="1"/>
  <c r="BJ179" i="9"/>
  <c r="CB179" i="9"/>
  <c r="CA179" i="9"/>
  <c r="CC179" i="9" s="1"/>
  <c r="BZ179" i="9"/>
  <c r="CR179" i="9"/>
  <c r="CQ179" i="9"/>
  <c r="CS179" i="9" s="1"/>
  <c r="CP179" i="9"/>
  <c r="CJ181" i="9"/>
  <c r="CI181" i="9"/>
  <c r="CK181" i="9" s="1"/>
  <c r="CH181" i="9"/>
  <c r="BE183" i="9"/>
  <c r="BE185" i="9"/>
  <c r="BE192" i="9"/>
  <c r="BE193" i="9"/>
  <c r="BE200" i="9"/>
  <c r="BE201" i="9"/>
  <c r="BK205" i="9"/>
  <c r="BM205" i="9" s="1"/>
  <c r="BJ205" i="9"/>
  <c r="BL205" i="9"/>
  <c r="BS207" i="9"/>
  <c r="BU207" i="9" s="1"/>
  <c r="BR207" i="9"/>
  <c r="BT207" i="9"/>
  <c r="BK117" i="9"/>
  <c r="BM117" i="9" s="1"/>
  <c r="BS117" i="9"/>
  <c r="BU117" i="9" s="1"/>
  <c r="BK119" i="9"/>
  <c r="BM119" i="9" s="1"/>
  <c r="BS119" i="9"/>
  <c r="BU119" i="9" s="1"/>
  <c r="CA119" i="9"/>
  <c r="CC119" i="9" s="1"/>
  <c r="CI119" i="9"/>
  <c r="CK119" i="9" s="1"/>
  <c r="CQ119" i="9"/>
  <c r="CS119" i="9" s="1"/>
  <c r="BK121" i="9"/>
  <c r="BM121" i="9" s="1"/>
  <c r="BS121" i="9"/>
  <c r="BU121" i="9" s="1"/>
  <c r="CA121" i="9"/>
  <c r="CC121" i="9" s="1"/>
  <c r="CI121" i="9"/>
  <c r="CK121" i="9" s="1"/>
  <c r="CQ121" i="9"/>
  <c r="CS121" i="9" s="1"/>
  <c r="BK123" i="9"/>
  <c r="BM123" i="9" s="1"/>
  <c r="BS123" i="9"/>
  <c r="BU123" i="9" s="1"/>
  <c r="CA123" i="9"/>
  <c r="CC123" i="9" s="1"/>
  <c r="CI123" i="9"/>
  <c r="CK123" i="9" s="1"/>
  <c r="CQ123" i="9"/>
  <c r="CS123" i="9" s="1"/>
  <c r="BK125" i="9"/>
  <c r="BM125" i="9" s="1"/>
  <c r="BS125" i="9"/>
  <c r="BU125" i="9" s="1"/>
  <c r="CA125" i="9"/>
  <c r="CC125" i="9" s="1"/>
  <c r="CI125" i="9"/>
  <c r="CK125" i="9" s="1"/>
  <c r="CQ125" i="9"/>
  <c r="CS125" i="9" s="1"/>
  <c r="BK127" i="9"/>
  <c r="BM127" i="9" s="1"/>
  <c r="BS127" i="9"/>
  <c r="BU127" i="9" s="1"/>
  <c r="CA127" i="9"/>
  <c r="CC127" i="9" s="1"/>
  <c r="CI127" i="9"/>
  <c r="CK127" i="9" s="1"/>
  <c r="CQ127" i="9"/>
  <c r="CS127" i="9" s="1"/>
  <c r="BK129" i="9"/>
  <c r="BM129" i="9" s="1"/>
  <c r="BS129" i="9"/>
  <c r="BU129" i="9" s="1"/>
  <c r="CA129" i="9"/>
  <c r="CC129" i="9" s="1"/>
  <c r="CI129" i="9"/>
  <c r="CK129" i="9" s="1"/>
  <c r="CQ129" i="9"/>
  <c r="CS129" i="9" s="1"/>
  <c r="BK131" i="9"/>
  <c r="BM131" i="9" s="1"/>
  <c r="BS131" i="9"/>
  <c r="BU131" i="9" s="1"/>
  <c r="CA131" i="9"/>
  <c r="CC131" i="9" s="1"/>
  <c r="CI131" i="9"/>
  <c r="CK131" i="9" s="1"/>
  <c r="CQ131" i="9"/>
  <c r="CS131" i="9" s="1"/>
  <c r="BK133" i="9"/>
  <c r="BM133" i="9" s="1"/>
  <c r="BS133" i="9"/>
  <c r="BU133" i="9" s="1"/>
  <c r="CA133" i="9"/>
  <c r="CC133" i="9" s="1"/>
  <c r="CI133" i="9"/>
  <c r="CK133" i="9" s="1"/>
  <c r="CQ133" i="9"/>
  <c r="CS133" i="9" s="1"/>
  <c r="BK135" i="9"/>
  <c r="BM135" i="9" s="1"/>
  <c r="BS135" i="9"/>
  <c r="BU135" i="9" s="1"/>
  <c r="CA135" i="9"/>
  <c r="CC135" i="9" s="1"/>
  <c r="CI135" i="9"/>
  <c r="CK135" i="9" s="1"/>
  <c r="CQ135" i="9"/>
  <c r="CS135" i="9" s="1"/>
  <c r="BE137" i="9"/>
  <c r="BK138" i="9"/>
  <c r="BM138" i="9" s="1"/>
  <c r="BL138" i="9"/>
  <c r="CA138" i="9"/>
  <c r="CC138" i="9" s="1"/>
  <c r="CB138" i="9"/>
  <c r="CQ138" i="9"/>
  <c r="CS138" i="9" s="1"/>
  <c r="CR138" i="9"/>
  <c r="BE139" i="9"/>
  <c r="BS140" i="9"/>
  <c r="BU140" i="9" s="1"/>
  <c r="BT140" i="9"/>
  <c r="CI140" i="9"/>
  <c r="CK140" i="9" s="1"/>
  <c r="CJ140" i="9"/>
  <c r="BS141" i="9"/>
  <c r="BU141" i="9" s="1"/>
  <c r="BR141" i="9"/>
  <c r="CB141" i="9"/>
  <c r="BS143" i="9"/>
  <c r="BU143" i="9" s="1"/>
  <c r="BR143" i="9"/>
  <c r="CB143" i="9"/>
  <c r="BS145" i="9"/>
  <c r="BU145" i="9" s="1"/>
  <c r="BR145" i="9"/>
  <c r="CB145" i="9"/>
  <c r="BT147" i="9"/>
  <c r="BS147" i="9"/>
  <c r="BU147" i="9" s="1"/>
  <c r="BR147" i="9"/>
  <c r="CJ147" i="9"/>
  <c r="CI147" i="9"/>
  <c r="CK147" i="9" s="1"/>
  <c r="CH147" i="9"/>
  <c r="BT151" i="9"/>
  <c r="BS151" i="9"/>
  <c r="BU151" i="9" s="1"/>
  <c r="BR151" i="9"/>
  <c r="CJ151" i="9"/>
  <c r="CI151" i="9"/>
  <c r="CK151" i="9" s="1"/>
  <c r="CH151" i="9"/>
  <c r="BL155" i="9"/>
  <c r="BK155" i="9"/>
  <c r="BM155" i="9" s="1"/>
  <c r="BJ155" i="9"/>
  <c r="CB155" i="9"/>
  <c r="CA155" i="9"/>
  <c r="CC155" i="9" s="1"/>
  <c r="BZ155" i="9"/>
  <c r="CR155" i="9"/>
  <c r="CQ155" i="9"/>
  <c r="CS155" i="9" s="1"/>
  <c r="CP155" i="9"/>
  <c r="BE156" i="9"/>
  <c r="BE157" i="9"/>
  <c r="BE159" i="9"/>
  <c r="BE161" i="9"/>
  <c r="BE163" i="9"/>
  <c r="BE165" i="9"/>
  <c r="BE167" i="9"/>
  <c r="BE169" i="9"/>
  <c r="BE171" i="9"/>
  <c r="BE173" i="9"/>
  <c r="BE175" i="9"/>
  <c r="BE177" i="9"/>
  <c r="BE179" i="9"/>
  <c r="BE182" i="9"/>
  <c r="BE184" i="9"/>
  <c r="BE186" i="9"/>
  <c r="BE187" i="9"/>
  <c r="BE194" i="9"/>
  <c r="BE195" i="9"/>
  <c r="BE202" i="9"/>
  <c r="CI203" i="9"/>
  <c r="CK203" i="9" s="1"/>
  <c r="CH203" i="9"/>
  <c r="CJ203" i="9"/>
  <c r="CA205" i="9"/>
  <c r="CC205" i="9" s="1"/>
  <c r="BZ205" i="9"/>
  <c r="CB205" i="9"/>
  <c r="CI207" i="9"/>
  <c r="CK207" i="9" s="1"/>
  <c r="CH207" i="9"/>
  <c r="CJ207" i="9"/>
  <c r="BJ138" i="9"/>
  <c r="BZ138" i="9"/>
  <c r="CP138" i="9"/>
  <c r="BV139" i="9"/>
  <c r="CD139" i="9"/>
  <c r="CL139" i="9"/>
  <c r="CT139" i="9"/>
  <c r="BE141" i="9"/>
  <c r="BK141" i="9"/>
  <c r="BM141" i="9" s="1"/>
  <c r="BJ141" i="9"/>
  <c r="CQ141" i="9"/>
  <c r="CS141" i="9" s="1"/>
  <c r="CP141" i="9"/>
  <c r="BE143" i="9"/>
  <c r="BK143" i="9"/>
  <c r="BM143" i="9" s="1"/>
  <c r="BJ143" i="9"/>
  <c r="CQ143" i="9"/>
  <c r="CS143" i="9" s="1"/>
  <c r="CP143" i="9"/>
  <c r="BE145" i="9"/>
  <c r="BK145" i="9"/>
  <c r="BM145" i="9" s="1"/>
  <c r="BJ145" i="9"/>
  <c r="CQ145" i="9"/>
  <c r="CS145" i="9" s="1"/>
  <c r="CP145" i="9"/>
  <c r="BL149" i="9"/>
  <c r="BK149" i="9"/>
  <c r="BM149" i="9" s="1"/>
  <c r="BJ149" i="9"/>
  <c r="CB149" i="9"/>
  <c r="CA149" i="9"/>
  <c r="CC149" i="9" s="1"/>
  <c r="BZ149" i="9"/>
  <c r="CR149" i="9"/>
  <c r="CQ149" i="9"/>
  <c r="CS149" i="9" s="1"/>
  <c r="CP149" i="9"/>
  <c r="BE150" i="9"/>
  <c r="BT153" i="9"/>
  <c r="BS153" i="9"/>
  <c r="BU153" i="9" s="1"/>
  <c r="BR153" i="9"/>
  <c r="CJ153" i="9"/>
  <c r="CI153" i="9"/>
  <c r="CK153" i="9" s="1"/>
  <c r="CH153" i="9"/>
  <c r="BT157" i="9"/>
  <c r="BS157" i="9"/>
  <c r="BU157" i="9" s="1"/>
  <c r="BR157" i="9"/>
  <c r="CJ157" i="9"/>
  <c r="CI157" i="9"/>
  <c r="CK157" i="9" s="1"/>
  <c r="CH157" i="9"/>
  <c r="BT159" i="9"/>
  <c r="BS159" i="9"/>
  <c r="BU159" i="9" s="1"/>
  <c r="BR159" i="9"/>
  <c r="CJ159" i="9"/>
  <c r="CI159" i="9"/>
  <c r="CK159" i="9" s="1"/>
  <c r="CH159" i="9"/>
  <c r="BT161" i="9"/>
  <c r="BS161" i="9"/>
  <c r="BU161" i="9" s="1"/>
  <c r="BR161" i="9"/>
  <c r="CJ161" i="9"/>
  <c r="CI161" i="9"/>
  <c r="CK161" i="9" s="1"/>
  <c r="CH161" i="9"/>
  <c r="BT163" i="9"/>
  <c r="BS163" i="9"/>
  <c r="BU163" i="9" s="1"/>
  <c r="BR163" i="9"/>
  <c r="CJ163" i="9"/>
  <c r="CI163" i="9"/>
  <c r="CK163" i="9" s="1"/>
  <c r="CH163" i="9"/>
  <c r="BT165" i="9"/>
  <c r="BS165" i="9"/>
  <c r="BU165" i="9" s="1"/>
  <c r="BR165" i="9"/>
  <c r="CJ165" i="9"/>
  <c r="CI165" i="9"/>
  <c r="CK165" i="9" s="1"/>
  <c r="CH165" i="9"/>
  <c r="BT167" i="9"/>
  <c r="BS167" i="9"/>
  <c r="BU167" i="9" s="1"/>
  <c r="BR167" i="9"/>
  <c r="CJ167" i="9"/>
  <c r="CI167" i="9"/>
  <c r="CK167" i="9" s="1"/>
  <c r="CH167" i="9"/>
  <c r="BT169" i="9"/>
  <c r="BS169" i="9"/>
  <c r="BU169" i="9" s="1"/>
  <c r="BR169" i="9"/>
  <c r="CJ169" i="9"/>
  <c r="CI169" i="9"/>
  <c r="CK169" i="9" s="1"/>
  <c r="CH169" i="9"/>
  <c r="BT171" i="9"/>
  <c r="BS171" i="9"/>
  <c r="BU171" i="9" s="1"/>
  <c r="BR171" i="9"/>
  <c r="CJ171" i="9"/>
  <c r="CI171" i="9"/>
  <c r="CK171" i="9" s="1"/>
  <c r="CH171" i="9"/>
  <c r="BT173" i="9"/>
  <c r="BS173" i="9"/>
  <c r="BU173" i="9" s="1"/>
  <c r="BR173" i="9"/>
  <c r="CJ173" i="9"/>
  <c r="CI173" i="9"/>
  <c r="CK173" i="9" s="1"/>
  <c r="CH173" i="9"/>
  <c r="BT175" i="9"/>
  <c r="BS175" i="9"/>
  <c r="BU175" i="9" s="1"/>
  <c r="BR175" i="9"/>
  <c r="CJ175" i="9"/>
  <c r="CI175" i="9"/>
  <c r="CK175" i="9" s="1"/>
  <c r="CH175" i="9"/>
  <c r="BT177" i="9"/>
  <c r="BS177" i="9"/>
  <c r="BU177" i="9" s="1"/>
  <c r="BR177" i="9"/>
  <c r="CJ177" i="9"/>
  <c r="CI177" i="9"/>
  <c r="CK177" i="9" s="1"/>
  <c r="CH177" i="9"/>
  <c r="BT179" i="9"/>
  <c r="BS179" i="9"/>
  <c r="BU179" i="9" s="1"/>
  <c r="BR179" i="9"/>
  <c r="CJ179" i="9"/>
  <c r="CI179" i="9"/>
  <c r="CK179" i="9" s="1"/>
  <c r="CH179" i="9"/>
  <c r="BE181" i="9"/>
  <c r="CB181" i="9"/>
  <c r="CA181" i="9"/>
  <c r="CC181" i="9" s="1"/>
  <c r="BZ181" i="9"/>
  <c r="CR181" i="9"/>
  <c r="CQ181" i="9"/>
  <c r="CS181" i="9" s="1"/>
  <c r="CP181" i="9"/>
  <c r="BE188" i="9"/>
  <c r="BE189" i="9"/>
  <c r="BE196" i="9"/>
  <c r="BE197" i="9"/>
  <c r="CQ205" i="9"/>
  <c r="CS205" i="9" s="1"/>
  <c r="CP205" i="9"/>
  <c r="CR205" i="9"/>
  <c r="BE206" i="9"/>
  <c r="BN137" i="9"/>
  <c r="BV137" i="9"/>
  <c r="CD137" i="9"/>
  <c r="CL137" i="9"/>
  <c r="CT137" i="9"/>
  <c r="BS138" i="9"/>
  <c r="BU138" i="9" s="1"/>
  <c r="BT138" i="9"/>
  <c r="CI138" i="9"/>
  <c r="CK138" i="9" s="1"/>
  <c r="CJ138" i="9"/>
  <c r="BK140" i="9"/>
  <c r="BM140" i="9" s="1"/>
  <c r="BL140" i="9"/>
  <c r="CA140" i="9"/>
  <c r="CC140" i="9" s="1"/>
  <c r="CB140" i="9"/>
  <c r="CQ140" i="9"/>
  <c r="CS140" i="9" s="1"/>
  <c r="CR140" i="9"/>
  <c r="BL141" i="9"/>
  <c r="CI141" i="9"/>
  <c r="CK141" i="9" s="1"/>
  <c r="CH141" i="9"/>
  <c r="CR141" i="9"/>
  <c r="BL143" i="9"/>
  <c r="CI143" i="9"/>
  <c r="CK143" i="9" s="1"/>
  <c r="CH143" i="9"/>
  <c r="CR143" i="9"/>
  <c r="BL145" i="9"/>
  <c r="CI145" i="9"/>
  <c r="CK145" i="9" s="1"/>
  <c r="CH145" i="9"/>
  <c r="CR145" i="9"/>
  <c r="BE147" i="9"/>
  <c r="BL147" i="9"/>
  <c r="BK147" i="9"/>
  <c r="BM147" i="9" s="1"/>
  <c r="BJ147" i="9"/>
  <c r="CB147" i="9"/>
  <c r="CA147" i="9"/>
  <c r="CC147" i="9" s="1"/>
  <c r="BZ147" i="9"/>
  <c r="CR147" i="9"/>
  <c r="CQ147" i="9"/>
  <c r="CS147" i="9" s="1"/>
  <c r="CP147" i="9"/>
  <c r="BE148" i="9"/>
  <c r="BL151" i="9"/>
  <c r="BK151" i="9"/>
  <c r="BM151" i="9" s="1"/>
  <c r="BJ151" i="9"/>
  <c r="CB151" i="9"/>
  <c r="CA151" i="9"/>
  <c r="CC151" i="9" s="1"/>
  <c r="BZ151" i="9"/>
  <c r="CR151" i="9"/>
  <c r="CQ151" i="9"/>
  <c r="CS151" i="9" s="1"/>
  <c r="CP151" i="9"/>
  <c r="BE152" i="9"/>
  <c r="BT155" i="9"/>
  <c r="BS155" i="9"/>
  <c r="BU155" i="9" s="1"/>
  <c r="BR155" i="9"/>
  <c r="CJ155" i="9"/>
  <c r="CI155" i="9"/>
  <c r="CK155" i="9" s="1"/>
  <c r="CH155" i="9"/>
  <c r="BE158" i="9"/>
  <c r="BE160" i="9"/>
  <c r="BE162" i="9"/>
  <c r="BE164" i="9"/>
  <c r="BE166" i="9"/>
  <c r="BE168" i="9"/>
  <c r="BE170" i="9"/>
  <c r="BE172" i="9"/>
  <c r="BE174" i="9"/>
  <c r="BE176" i="9"/>
  <c r="BE178" i="9"/>
  <c r="BE180" i="9"/>
  <c r="BE190" i="9"/>
  <c r="BE191" i="9"/>
  <c r="BE198" i="9"/>
  <c r="BE199" i="9"/>
  <c r="BS203" i="9"/>
  <c r="BU203" i="9" s="1"/>
  <c r="BT203" i="9"/>
  <c r="BR203" i="9"/>
  <c r="CQ203" i="9"/>
  <c r="CS203" i="9" s="1"/>
  <c r="CP203" i="9"/>
  <c r="CR203" i="9"/>
  <c r="BE204" i="9"/>
  <c r="BL142" i="9"/>
  <c r="BN142" i="9" s="1"/>
  <c r="BT142" i="9"/>
  <c r="BV142" i="9" s="1"/>
  <c r="CB142" i="9"/>
  <c r="CD142" i="9" s="1"/>
  <c r="CJ142" i="9"/>
  <c r="CL142" i="9" s="1"/>
  <c r="CR142" i="9"/>
  <c r="CT142" i="9" s="1"/>
  <c r="BL144" i="9"/>
  <c r="BN144" i="9" s="1"/>
  <c r="BT144" i="9"/>
  <c r="CB144" i="9"/>
  <c r="CJ144" i="9"/>
  <c r="CL144" i="9" s="1"/>
  <c r="CR144" i="9"/>
  <c r="CT144" i="9" s="1"/>
  <c r="BL146" i="9"/>
  <c r="BN146" i="9" s="1"/>
  <c r="BT146" i="9"/>
  <c r="BV146" i="9" s="1"/>
  <c r="CB146" i="9"/>
  <c r="CD146" i="9" s="1"/>
  <c r="CJ146" i="9"/>
  <c r="CL146" i="9" s="1"/>
  <c r="CR146" i="9"/>
  <c r="CT146" i="9" s="1"/>
  <c r="BL148" i="9"/>
  <c r="BN148" i="9" s="1"/>
  <c r="BT148" i="9"/>
  <c r="BV148" i="9" s="1"/>
  <c r="CB148" i="9"/>
  <c r="CD148" i="9" s="1"/>
  <c r="CJ148" i="9"/>
  <c r="CL148" i="9" s="1"/>
  <c r="CR148" i="9"/>
  <c r="CT148" i="9" s="1"/>
  <c r="BL150" i="9"/>
  <c r="BN150" i="9" s="1"/>
  <c r="BT150" i="9"/>
  <c r="BV150" i="9" s="1"/>
  <c r="CB150" i="9"/>
  <c r="CD150" i="9" s="1"/>
  <c r="CJ150" i="9"/>
  <c r="CL150" i="9" s="1"/>
  <c r="CR150" i="9"/>
  <c r="CT150" i="9" s="1"/>
  <c r="BL152" i="9"/>
  <c r="BN152" i="9" s="1"/>
  <c r="BT152" i="9"/>
  <c r="BV152" i="9" s="1"/>
  <c r="CB152" i="9"/>
  <c r="CD152" i="9" s="1"/>
  <c r="CJ152" i="9"/>
  <c r="CL152" i="9" s="1"/>
  <c r="CR152" i="9"/>
  <c r="CT152" i="9" s="1"/>
  <c r="BL154" i="9"/>
  <c r="BN154" i="9" s="1"/>
  <c r="BT154" i="9"/>
  <c r="BV154" i="9" s="1"/>
  <c r="CB154" i="9"/>
  <c r="CD154" i="9" s="1"/>
  <c r="CJ154" i="9"/>
  <c r="CL154" i="9" s="1"/>
  <c r="CR154" i="9"/>
  <c r="CT154" i="9" s="1"/>
  <c r="BL156" i="9"/>
  <c r="BN156" i="9" s="1"/>
  <c r="BT156" i="9"/>
  <c r="BV156" i="9" s="1"/>
  <c r="CB156" i="9"/>
  <c r="CD156" i="9" s="1"/>
  <c r="CJ156" i="9"/>
  <c r="CR156" i="9"/>
  <c r="BL158" i="9"/>
  <c r="BN158" i="9" s="1"/>
  <c r="BT158" i="9"/>
  <c r="BV158" i="9" s="1"/>
  <c r="CB158" i="9"/>
  <c r="CD158" i="9" s="1"/>
  <c r="CJ158" i="9"/>
  <c r="CL158" i="9" s="1"/>
  <c r="CR158" i="9"/>
  <c r="CT158" i="9" s="1"/>
  <c r="BL160" i="9"/>
  <c r="BN160" i="9" s="1"/>
  <c r="BT160" i="9"/>
  <c r="BV160" i="9" s="1"/>
  <c r="CB160" i="9"/>
  <c r="CD160" i="9" s="1"/>
  <c r="CJ160" i="9"/>
  <c r="CL160" i="9" s="1"/>
  <c r="CR160" i="9"/>
  <c r="CT160" i="9" s="1"/>
  <c r="BL162" i="9"/>
  <c r="BN162" i="9" s="1"/>
  <c r="BT162" i="9"/>
  <c r="BV162" i="9" s="1"/>
  <c r="CB162" i="9"/>
  <c r="CD162" i="9" s="1"/>
  <c r="CJ162" i="9"/>
  <c r="CL162" i="9" s="1"/>
  <c r="CR162" i="9"/>
  <c r="CT162" i="9" s="1"/>
  <c r="BL164" i="9"/>
  <c r="BN164" i="9" s="1"/>
  <c r="BT164" i="9"/>
  <c r="BV164" i="9" s="1"/>
  <c r="CB164" i="9"/>
  <c r="CD164" i="9" s="1"/>
  <c r="CJ164" i="9"/>
  <c r="CL164" i="9" s="1"/>
  <c r="CR164" i="9"/>
  <c r="CT164" i="9" s="1"/>
  <c r="BL166" i="9"/>
  <c r="BN166" i="9" s="1"/>
  <c r="BT166" i="9"/>
  <c r="BV166" i="9" s="1"/>
  <c r="CB166" i="9"/>
  <c r="CD166" i="9" s="1"/>
  <c r="CJ166" i="9"/>
  <c r="CL166" i="9" s="1"/>
  <c r="CR166" i="9"/>
  <c r="CT166" i="9" s="1"/>
  <c r="BL168" i="9"/>
  <c r="BN168" i="9" s="1"/>
  <c r="BT168" i="9"/>
  <c r="BV168" i="9" s="1"/>
  <c r="CB168" i="9"/>
  <c r="CD168" i="9" s="1"/>
  <c r="CJ168" i="9"/>
  <c r="CL168" i="9" s="1"/>
  <c r="CR168" i="9"/>
  <c r="CT168" i="9" s="1"/>
  <c r="BL170" i="9"/>
  <c r="BN170" i="9" s="1"/>
  <c r="BT170" i="9"/>
  <c r="BV170" i="9" s="1"/>
  <c r="CB170" i="9"/>
  <c r="CD170" i="9" s="1"/>
  <c r="CJ170" i="9"/>
  <c r="CL170" i="9" s="1"/>
  <c r="CR170" i="9"/>
  <c r="CT170" i="9" s="1"/>
  <c r="BL172" i="9"/>
  <c r="BN172" i="9" s="1"/>
  <c r="BT172" i="9"/>
  <c r="BV172" i="9" s="1"/>
  <c r="CB172" i="9"/>
  <c r="CD172" i="9" s="1"/>
  <c r="CJ172" i="9"/>
  <c r="CL172" i="9" s="1"/>
  <c r="CR172" i="9"/>
  <c r="CT172" i="9" s="1"/>
  <c r="BL174" i="9"/>
  <c r="BN174" i="9" s="1"/>
  <c r="BT174" i="9"/>
  <c r="BV174" i="9" s="1"/>
  <c r="CB174" i="9"/>
  <c r="CD174" i="9" s="1"/>
  <c r="CJ174" i="9"/>
  <c r="CL174" i="9" s="1"/>
  <c r="CR174" i="9"/>
  <c r="CT174" i="9" s="1"/>
  <c r="BL176" i="9"/>
  <c r="BN176" i="9" s="1"/>
  <c r="BT176" i="9"/>
  <c r="BV176" i="9" s="1"/>
  <c r="CB176" i="9"/>
  <c r="CD176" i="9" s="1"/>
  <c r="CJ176" i="9"/>
  <c r="CL176" i="9" s="1"/>
  <c r="CR176" i="9"/>
  <c r="CT176" i="9" s="1"/>
  <c r="BL178" i="9"/>
  <c r="BN178" i="9" s="1"/>
  <c r="BT178" i="9"/>
  <c r="BV178" i="9" s="1"/>
  <c r="CB178" i="9"/>
  <c r="CD178" i="9" s="1"/>
  <c r="CJ178" i="9"/>
  <c r="CL178" i="9" s="1"/>
  <c r="CR178" i="9"/>
  <c r="CT178" i="9" s="1"/>
  <c r="BL180" i="9"/>
  <c r="BN180" i="9" s="1"/>
  <c r="BT180" i="9"/>
  <c r="BV180" i="9" s="1"/>
  <c r="CB180" i="9"/>
  <c r="CD180" i="9" s="1"/>
  <c r="CJ180" i="9"/>
  <c r="CL180" i="9" s="1"/>
  <c r="CR180" i="9"/>
  <c r="CT180" i="9" s="1"/>
  <c r="BJ181" i="9"/>
  <c r="BN181" i="9"/>
  <c r="BR181" i="9"/>
  <c r="BL182" i="9"/>
  <c r="BN182" i="9" s="1"/>
  <c r="BT182" i="9"/>
  <c r="BV182" i="9" s="1"/>
  <c r="CB182" i="9"/>
  <c r="CD182" i="9" s="1"/>
  <c r="CJ182" i="9"/>
  <c r="CL182" i="9" s="1"/>
  <c r="CR182" i="9"/>
  <c r="CT182" i="9" s="1"/>
  <c r="BJ183" i="9"/>
  <c r="BN183" i="9"/>
  <c r="BR183" i="9"/>
  <c r="BZ183" i="9"/>
  <c r="CD183" i="9"/>
  <c r="CH183" i="9"/>
  <c r="CL183" i="9"/>
  <c r="CP183" i="9"/>
  <c r="BL184" i="9"/>
  <c r="BN184" i="9" s="1"/>
  <c r="BT184" i="9"/>
  <c r="BV184" i="9" s="1"/>
  <c r="CB184" i="9"/>
  <c r="CD184" i="9" s="1"/>
  <c r="CJ184" i="9"/>
  <c r="CL184" i="9" s="1"/>
  <c r="CR184" i="9"/>
  <c r="CT184" i="9" s="1"/>
  <c r="BJ185" i="9"/>
  <c r="BN185" i="9"/>
  <c r="BR185" i="9"/>
  <c r="BV185" i="9"/>
  <c r="BZ185" i="9"/>
  <c r="CD185" i="9"/>
  <c r="CH185" i="9"/>
  <c r="CL185" i="9"/>
  <c r="CP185" i="9"/>
  <c r="CT185" i="9"/>
  <c r="BL186" i="9"/>
  <c r="BN186" i="9" s="1"/>
  <c r="BT186" i="9"/>
  <c r="BV186" i="9" s="1"/>
  <c r="CB186" i="9"/>
  <c r="CD186" i="9" s="1"/>
  <c r="CJ186" i="9"/>
  <c r="CL186" i="9" s="1"/>
  <c r="CR186" i="9"/>
  <c r="CT186" i="9" s="1"/>
  <c r="BJ187" i="9"/>
  <c r="BN187" i="9"/>
  <c r="BR187" i="9"/>
  <c r="BV187" i="9"/>
  <c r="BZ187" i="9"/>
  <c r="CD187" i="9"/>
  <c r="CH187" i="9"/>
  <c r="CL187" i="9"/>
  <c r="CP187" i="9"/>
  <c r="CT187" i="9"/>
  <c r="BL188" i="9"/>
  <c r="BN188" i="9" s="1"/>
  <c r="BT188" i="9"/>
  <c r="BV188" i="9" s="1"/>
  <c r="CB188" i="9"/>
  <c r="CD188" i="9" s="1"/>
  <c r="CJ188" i="9"/>
  <c r="CL188" i="9" s="1"/>
  <c r="CR188" i="9"/>
  <c r="CT188" i="9" s="1"/>
  <c r="BJ189" i="9"/>
  <c r="BN189" i="9"/>
  <c r="BR189" i="9"/>
  <c r="BV189" i="9"/>
  <c r="BZ189" i="9"/>
  <c r="CD189" i="9"/>
  <c r="CH189" i="9"/>
  <c r="CL189" i="9"/>
  <c r="CP189" i="9"/>
  <c r="CT189" i="9"/>
  <c r="BL190" i="9"/>
  <c r="BN190" i="9" s="1"/>
  <c r="BT190" i="9"/>
  <c r="BV190" i="9" s="1"/>
  <c r="CB190" i="9"/>
  <c r="CD190" i="9" s="1"/>
  <c r="CJ190" i="9"/>
  <c r="CL190" i="9" s="1"/>
  <c r="CR190" i="9"/>
  <c r="CT190" i="9" s="1"/>
  <c r="BJ191" i="9"/>
  <c r="BR191" i="9"/>
  <c r="BZ191" i="9"/>
  <c r="CH191" i="9"/>
  <c r="CP191" i="9"/>
  <c r="CT191" i="9"/>
  <c r="BL192" i="9"/>
  <c r="BN192" i="9" s="1"/>
  <c r="BT192" i="9"/>
  <c r="BV192" i="9" s="1"/>
  <c r="CB192" i="9"/>
  <c r="CD192" i="9" s="1"/>
  <c r="CJ192" i="9"/>
  <c r="CL192" i="9" s="1"/>
  <c r="CR192" i="9"/>
  <c r="CT192" i="9" s="1"/>
  <c r="BJ193" i="9"/>
  <c r="BN193" i="9"/>
  <c r="BR193" i="9"/>
  <c r="BV193" i="9"/>
  <c r="BZ193" i="9"/>
  <c r="CD193" i="9"/>
  <c r="CH193" i="9"/>
  <c r="CL193" i="9"/>
  <c r="CP193" i="9"/>
  <c r="CT193" i="9"/>
  <c r="BL194" i="9"/>
  <c r="BN194" i="9" s="1"/>
  <c r="BT194" i="9"/>
  <c r="BV194" i="9" s="1"/>
  <c r="CB194" i="9"/>
  <c r="CD194" i="9" s="1"/>
  <c r="CJ194" i="9"/>
  <c r="CL194" i="9" s="1"/>
  <c r="CR194" i="9"/>
  <c r="CT194" i="9" s="1"/>
  <c r="BJ195" i="9"/>
  <c r="BN195" i="9"/>
  <c r="BR195" i="9"/>
  <c r="BV195" i="9"/>
  <c r="BZ195" i="9"/>
  <c r="CD195" i="9"/>
  <c r="CH195" i="9"/>
  <c r="CL195" i="9"/>
  <c r="CP195" i="9"/>
  <c r="BL196" i="9"/>
  <c r="BN196" i="9" s="1"/>
  <c r="BT196" i="9"/>
  <c r="BV196" i="9" s="1"/>
  <c r="CB196" i="9"/>
  <c r="CD196" i="9" s="1"/>
  <c r="CJ196" i="9"/>
  <c r="CL196" i="9" s="1"/>
  <c r="CR196" i="9"/>
  <c r="CT196" i="9" s="1"/>
  <c r="BJ197" i="9"/>
  <c r="BN197" i="9"/>
  <c r="BR197" i="9"/>
  <c r="BV197" i="9"/>
  <c r="BZ197" i="9"/>
  <c r="CD197" i="9"/>
  <c r="CH197" i="9"/>
  <c r="CP197" i="9"/>
  <c r="CT197" i="9"/>
  <c r="BL198" i="9"/>
  <c r="BN198" i="9" s="1"/>
  <c r="BT198" i="9"/>
  <c r="BV198" i="9" s="1"/>
  <c r="CB198" i="9"/>
  <c r="CD198" i="9" s="1"/>
  <c r="CJ198" i="9"/>
  <c r="CL198" i="9" s="1"/>
  <c r="CR198" i="9"/>
  <c r="CT198" i="9" s="1"/>
  <c r="BJ199" i="9"/>
  <c r="BN199" i="9"/>
  <c r="BR199" i="9"/>
  <c r="BV199" i="9"/>
  <c r="BZ199" i="9"/>
  <c r="CD199" i="9"/>
  <c r="CH199" i="9"/>
  <c r="CP199" i="9"/>
  <c r="BL200" i="9"/>
  <c r="BN200" i="9" s="1"/>
  <c r="BT200" i="9"/>
  <c r="BV200" i="9" s="1"/>
  <c r="CB200" i="9"/>
  <c r="CD200" i="9" s="1"/>
  <c r="CJ200" i="9"/>
  <c r="CL200" i="9" s="1"/>
  <c r="CR200" i="9"/>
  <c r="CT200" i="9" s="1"/>
  <c r="BJ201" i="9"/>
  <c r="BN201" i="9"/>
  <c r="BR201" i="9"/>
  <c r="BV201" i="9"/>
  <c r="BZ201" i="9"/>
  <c r="CD201" i="9"/>
  <c r="CH201" i="9"/>
  <c r="CP201" i="9"/>
  <c r="CT201" i="9"/>
  <c r="BL202" i="9"/>
  <c r="BN202" i="9" s="1"/>
  <c r="BT202" i="9"/>
  <c r="BV202" i="9" s="1"/>
  <c r="CB202" i="9"/>
  <c r="CD202" i="9" s="1"/>
  <c r="CJ202" i="9"/>
  <c r="CL202" i="9" s="1"/>
  <c r="CR202" i="9"/>
  <c r="CT202" i="9" s="1"/>
  <c r="BZ203" i="9"/>
  <c r="CA204" i="9"/>
  <c r="CC204" i="9" s="1"/>
  <c r="CH204" i="9"/>
  <c r="BN206" i="9"/>
  <c r="CD206" i="9"/>
  <c r="CT206" i="9"/>
  <c r="BS209" i="9"/>
  <c r="BU209" i="9" s="1"/>
  <c r="BR209" i="9"/>
  <c r="BS212" i="9"/>
  <c r="BU212" i="9" s="1"/>
  <c r="BR212" i="9"/>
  <c r="BT212" i="9"/>
  <c r="CI212" i="9"/>
  <c r="CK212" i="9" s="1"/>
  <c r="CH212" i="9"/>
  <c r="CJ212" i="9"/>
  <c r="BE213" i="9"/>
  <c r="BT215" i="9"/>
  <c r="BS215" i="9"/>
  <c r="BU215" i="9" s="1"/>
  <c r="BR215" i="9"/>
  <c r="CJ215" i="9"/>
  <c r="CI215" i="9"/>
  <c r="CK215" i="9" s="1"/>
  <c r="CH215" i="9"/>
  <c r="BE254" i="9"/>
  <c r="BE255" i="9"/>
  <c r="BL255" i="9"/>
  <c r="BK255" i="9"/>
  <c r="BM255" i="9" s="1"/>
  <c r="BJ255" i="9"/>
  <c r="CB255" i="9"/>
  <c r="CA255" i="9"/>
  <c r="CC255" i="9" s="1"/>
  <c r="BZ255" i="9"/>
  <c r="CR255" i="9"/>
  <c r="CQ255" i="9"/>
  <c r="CS255" i="9" s="1"/>
  <c r="CP255" i="9"/>
  <c r="BE256" i="9"/>
  <c r="CB257" i="9"/>
  <c r="CA257" i="9"/>
  <c r="CC257" i="9" s="1"/>
  <c r="BZ257" i="9"/>
  <c r="CR257" i="9"/>
  <c r="CQ257" i="9"/>
  <c r="CS257" i="9" s="1"/>
  <c r="CP257" i="9"/>
  <c r="BE258" i="9"/>
  <c r="BE262" i="9"/>
  <c r="CD264" i="9"/>
  <c r="BE205" i="9"/>
  <c r="CI205" i="9"/>
  <c r="CK205" i="9" s="1"/>
  <c r="CH205" i="9"/>
  <c r="CA207" i="9"/>
  <c r="CC207" i="9" s="1"/>
  <c r="BZ207" i="9"/>
  <c r="BK209" i="9"/>
  <c r="BM209" i="9" s="1"/>
  <c r="BJ209" i="9"/>
  <c r="CQ209" i="9"/>
  <c r="CS209" i="9" s="1"/>
  <c r="CP209" i="9"/>
  <c r="BK210" i="9"/>
  <c r="BM210" i="9" s="1"/>
  <c r="BL210" i="9"/>
  <c r="BS210" i="9"/>
  <c r="BU210" i="9" s="1"/>
  <c r="BT210" i="9"/>
  <c r="CA210" i="9"/>
  <c r="CC210" i="9" s="1"/>
  <c r="CB210" i="9"/>
  <c r="CI210" i="9"/>
  <c r="CK210" i="9" s="1"/>
  <c r="CJ210" i="9"/>
  <c r="CQ210" i="9"/>
  <c r="CS210" i="9" s="1"/>
  <c r="CR210" i="9"/>
  <c r="BL211" i="9"/>
  <c r="BK211" i="9"/>
  <c r="BM211" i="9" s="1"/>
  <c r="BJ211" i="9"/>
  <c r="CB211" i="9"/>
  <c r="CA211" i="9"/>
  <c r="CC211" i="9" s="1"/>
  <c r="BZ211" i="9"/>
  <c r="CR211" i="9"/>
  <c r="CQ211" i="9"/>
  <c r="CS211" i="9" s="1"/>
  <c r="CP211" i="9"/>
  <c r="BT213" i="9"/>
  <c r="BS213" i="9"/>
  <c r="BU213" i="9" s="1"/>
  <c r="BR213" i="9"/>
  <c r="CJ213" i="9"/>
  <c r="CI213" i="9"/>
  <c r="CK213" i="9" s="1"/>
  <c r="CH213" i="9"/>
  <c r="CA214" i="9"/>
  <c r="CC214" i="9" s="1"/>
  <c r="BZ214" i="9"/>
  <c r="CB214" i="9"/>
  <c r="CQ214" i="9"/>
  <c r="CS214" i="9" s="1"/>
  <c r="CP214" i="9"/>
  <c r="CR214" i="9"/>
  <c r="BL217" i="9"/>
  <c r="BK217" i="9"/>
  <c r="BM217" i="9" s="1"/>
  <c r="BJ217" i="9"/>
  <c r="CB217" i="9"/>
  <c r="CA217" i="9"/>
  <c r="CC217" i="9" s="1"/>
  <c r="BZ217" i="9"/>
  <c r="CR217" i="9"/>
  <c r="CQ217" i="9"/>
  <c r="CS217" i="9" s="1"/>
  <c r="CP217" i="9"/>
  <c r="BE218" i="9"/>
  <c r="BL219" i="9"/>
  <c r="BK219" i="9"/>
  <c r="BM219" i="9" s="1"/>
  <c r="BJ219" i="9"/>
  <c r="CB219" i="9"/>
  <c r="CA219" i="9"/>
  <c r="CC219" i="9" s="1"/>
  <c r="BZ219" i="9"/>
  <c r="CR219" i="9"/>
  <c r="CQ219" i="9"/>
  <c r="CS219" i="9" s="1"/>
  <c r="CP219" i="9"/>
  <c r="BE220" i="9"/>
  <c r="BL221" i="9"/>
  <c r="BK221" i="9"/>
  <c r="BM221" i="9" s="1"/>
  <c r="BJ221" i="9"/>
  <c r="CB221" i="9"/>
  <c r="CA221" i="9"/>
  <c r="CC221" i="9" s="1"/>
  <c r="BZ221" i="9"/>
  <c r="CR221" i="9"/>
  <c r="CQ221" i="9"/>
  <c r="CS221" i="9" s="1"/>
  <c r="CP221" i="9"/>
  <c r="BE222" i="9"/>
  <c r="BL223" i="9"/>
  <c r="BK223" i="9"/>
  <c r="BM223" i="9" s="1"/>
  <c r="BJ223" i="9"/>
  <c r="CB223" i="9"/>
  <c r="CA223" i="9"/>
  <c r="CC223" i="9" s="1"/>
  <c r="BZ223" i="9"/>
  <c r="CR223" i="9"/>
  <c r="CQ223" i="9"/>
  <c r="CS223" i="9" s="1"/>
  <c r="CP223" i="9"/>
  <c r="BE224" i="9"/>
  <c r="BL225" i="9"/>
  <c r="BK225" i="9"/>
  <c r="BM225" i="9" s="1"/>
  <c r="BJ225" i="9"/>
  <c r="CB225" i="9"/>
  <c r="CA225" i="9"/>
  <c r="CC225" i="9" s="1"/>
  <c r="BZ225" i="9"/>
  <c r="CR225" i="9"/>
  <c r="CQ225" i="9"/>
  <c r="CS225" i="9" s="1"/>
  <c r="CP225" i="9"/>
  <c r="BE226" i="9"/>
  <c r="BL227" i="9"/>
  <c r="BK227" i="9"/>
  <c r="BM227" i="9" s="1"/>
  <c r="BJ227" i="9"/>
  <c r="CB227" i="9"/>
  <c r="CA227" i="9"/>
  <c r="CC227" i="9" s="1"/>
  <c r="BZ227" i="9"/>
  <c r="CR227" i="9"/>
  <c r="CQ227" i="9"/>
  <c r="CS227" i="9" s="1"/>
  <c r="CP227" i="9"/>
  <c r="BE228" i="9"/>
  <c r="BL229" i="9"/>
  <c r="BK229" i="9"/>
  <c r="BM229" i="9" s="1"/>
  <c r="BJ229" i="9"/>
  <c r="CB229" i="9"/>
  <c r="CA229" i="9"/>
  <c r="CC229" i="9" s="1"/>
  <c r="BZ229" i="9"/>
  <c r="CR229" i="9"/>
  <c r="CQ229" i="9"/>
  <c r="CS229" i="9" s="1"/>
  <c r="CP229" i="9"/>
  <c r="BE230" i="9"/>
  <c r="BL231" i="9"/>
  <c r="BK231" i="9"/>
  <c r="BM231" i="9" s="1"/>
  <c r="BJ231" i="9"/>
  <c r="CB231" i="9"/>
  <c r="CA231" i="9"/>
  <c r="CC231" i="9" s="1"/>
  <c r="BZ231" i="9"/>
  <c r="CR231" i="9"/>
  <c r="CQ231" i="9"/>
  <c r="CS231" i="9" s="1"/>
  <c r="CP231" i="9"/>
  <c r="BE232" i="9"/>
  <c r="BL233" i="9"/>
  <c r="BK233" i="9"/>
  <c r="BM233" i="9" s="1"/>
  <c r="BJ233" i="9"/>
  <c r="CB233" i="9"/>
  <c r="CA233" i="9"/>
  <c r="CC233" i="9" s="1"/>
  <c r="BZ233" i="9"/>
  <c r="CR233" i="9"/>
  <c r="CQ233" i="9"/>
  <c r="CS233" i="9" s="1"/>
  <c r="CP233" i="9"/>
  <c r="BE234" i="9"/>
  <c r="BL235" i="9"/>
  <c r="BK235" i="9"/>
  <c r="BM235" i="9" s="1"/>
  <c r="BJ235" i="9"/>
  <c r="CB235" i="9"/>
  <c r="CA235" i="9"/>
  <c r="CC235" i="9" s="1"/>
  <c r="BZ235" i="9"/>
  <c r="CR235" i="9"/>
  <c r="CQ235" i="9"/>
  <c r="CS235" i="9" s="1"/>
  <c r="CP235" i="9"/>
  <c r="BE236" i="9"/>
  <c r="BL237" i="9"/>
  <c r="BK237" i="9"/>
  <c r="BM237" i="9" s="1"/>
  <c r="BJ237" i="9"/>
  <c r="CB237" i="9"/>
  <c r="CA237" i="9"/>
  <c r="CC237" i="9" s="1"/>
  <c r="BZ237" i="9"/>
  <c r="CR237" i="9"/>
  <c r="CQ237" i="9"/>
  <c r="CS237" i="9" s="1"/>
  <c r="CP237" i="9"/>
  <c r="BE238" i="9"/>
  <c r="BL239" i="9"/>
  <c r="BK239" i="9"/>
  <c r="BM239" i="9" s="1"/>
  <c r="BJ239" i="9"/>
  <c r="CB239" i="9"/>
  <c r="CA239" i="9"/>
  <c r="CC239" i="9" s="1"/>
  <c r="BZ239" i="9"/>
  <c r="CR239" i="9"/>
  <c r="CQ239" i="9"/>
  <c r="CS239" i="9" s="1"/>
  <c r="CP239" i="9"/>
  <c r="BE240" i="9"/>
  <c r="BL241" i="9"/>
  <c r="BK241" i="9"/>
  <c r="BM241" i="9" s="1"/>
  <c r="BJ241" i="9"/>
  <c r="CB241" i="9"/>
  <c r="CA241" i="9"/>
  <c r="CC241" i="9" s="1"/>
  <c r="BZ241" i="9"/>
  <c r="CR241" i="9"/>
  <c r="CQ241" i="9"/>
  <c r="CS241" i="9" s="1"/>
  <c r="CP241" i="9"/>
  <c r="BE242" i="9"/>
  <c r="BL243" i="9"/>
  <c r="BK243" i="9"/>
  <c r="BM243" i="9" s="1"/>
  <c r="BJ243" i="9"/>
  <c r="CB243" i="9"/>
  <c r="CA243" i="9"/>
  <c r="CC243" i="9" s="1"/>
  <c r="BZ243" i="9"/>
  <c r="CR243" i="9"/>
  <c r="CQ243" i="9"/>
  <c r="CS243" i="9" s="1"/>
  <c r="CP243" i="9"/>
  <c r="BE244" i="9"/>
  <c r="BL245" i="9"/>
  <c r="BK245" i="9"/>
  <c r="BM245" i="9" s="1"/>
  <c r="BJ245" i="9"/>
  <c r="CB245" i="9"/>
  <c r="CA245" i="9"/>
  <c r="CC245" i="9" s="1"/>
  <c r="BZ245" i="9"/>
  <c r="CR245" i="9"/>
  <c r="CQ245" i="9"/>
  <c r="CS245" i="9" s="1"/>
  <c r="CP245" i="9"/>
  <c r="BE246" i="9"/>
  <c r="BL247" i="9"/>
  <c r="BK247" i="9"/>
  <c r="BM247" i="9" s="1"/>
  <c r="BJ247" i="9"/>
  <c r="CB247" i="9"/>
  <c r="CA247" i="9"/>
  <c r="CC247" i="9" s="1"/>
  <c r="BZ247" i="9"/>
  <c r="CR247" i="9"/>
  <c r="CQ247" i="9"/>
  <c r="CS247" i="9" s="1"/>
  <c r="CP247" i="9"/>
  <c r="BE248" i="9"/>
  <c r="BL249" i="9"/>
  <c r="BK249" i="9"/>
  <c r="BM249" i="9" s="1"/>
  <c r="BJ249" i="9"/>
  <c r="CB249" i="9"/>
  <c r="CA249" i="9"/>
  <c r="CC249" i="9" s="1"/>
  <c r="BZ249" i="9"/>
  <c r="CR249" i="9"/>
  <c r="CQ249" i="9"/>
  <c r="CS249" i="9" s="1"/>
  <c r="CP249" i="9"/>
  <c r="BE250" i="9"/>
  <c r="CB251" i="9"/>
  <c r="CA251" i="9"/>
  <c r="CC251" i="9" s="1"/>
  <c r="BZ251" i="9"/>
  <c r="CR251" i="9"/>
  <c r="CQ251" i="9"/>
  <c r="CS251" i="9" s="1"/>
  <c r="CP251" i="9"/>
  <c r="BE252" i="9"/>
  <c r="BE257" i="9"/>
  <c r="BE259" i="9"/>
  <c r="CR259" i="9"/>
  <c r="CQ259" i="9"/>
  <c r="CS259" i="9" s="1"/>
  <c r="CP259" i="9"/>
  <c r="BE260" i="9"/>
  <c r="BE263" i="9"/>
  <c r="BE265" i="9"/>
  <c r="BJ158" i="9"/>
  <c r="BR158" i="9"/>
  <c r="BZ158" i="9"/>
  <c r="CH158" i="9"/>
  <c r="CP158" i="9"/>
  <c r="BJ160" i="9"/>
  <c r="BR160" i="9"/>
  <c r="BZ160" i="9"/>
  <c r="CH160" i="9"/>
  <c r="CP160" i="9"/>
  <c r="BJ162" i="9"/>
  <c r="BR162" i="9"/>
  <c r="BZ162" i="9"/>
  <c r="CH162" i="9"/>
  <c r="CP162" i="9"/>
  <c r="BJ164" i="9"/>
  <c r="BR164" i="9"/>
  <c r="BZ164" i="9"/>
  <c r="CH164" i="9"/>
  <c r="CP164" i="9"/>
  <c r="BJ166" i="9"/>
  <c r="BR166" i="9"/>
  <c r="BZ166" i="9"/>
  <c r="CH166" i="9"/>
  <c r="CP166" i="9"/>
  <c r="BJ168" i="9"/>
  <c r="BR168" i="9"/>
  <c r="BZ168" i="9"/>
  <c r="CH168" i="9"/>
  <c r="CP168" i="9"/>
  <c r="BJ170" i="9"/>
  <c r="BR170" i="9"/>
  <c r="BZ170" i="9"/>
  <c r="CH170" i="9"/>
  <c r="CP170" i="9"/>
  <c r="BJ172" i="9"/>
  <c r="BR172" i="9"/>
  <c r="BZ172" i="9"/>
  <c r="CH172" i="9"/>
  <c r="CP172" i="9"/>
  <c r="BJ174" i="9"/>
  <c r="BR174" i="9"/>
  <c r="BZ174" i="9"/>
  <c r="CH174" i="9"/>
  <c r="CP174" i="9"/>
  <c r="BJ176" i="9"/>
  <c r="BR176" i="9"/>
  <c r="BZ176" i="9"/>
  <c r="CH176" i="9"/>
  <c r="CP176" i="9"/>
  <c r="BJ178" i="9"/>
  <c r="BR178" i="9"/>
  <c r="BZ178" i="9"/>
  <c r="CH178" i="9"/>
  <c r="CP178" i="9"/>
  <c r="BJ180" i="9"/>
  <c r="BR180" i="9"/>
  <c r="BZ180" i="9"/>
  <c r="CH180" i="9"/>
  <c r="CP180" i="9"/>
  <c r="BJ182" i="9"/>
  <c r="BR182" i="9"/>
  <c r="BZ182" i="9"/>
  <c r="CH182" i="9"/>
  <c r="CP182" i="9"/>
  <c r="BJ184" i="9"/>
  <c r="BR184" i="9"/>
  <c r="BZ184" i="9"/>
  <c r="CH184" i="9"/>
  <c r="CP184" i="9"/>
  <c r="BJ186" i="9"/>
  <c r="BR186" i="9"/>
  <c r="BZ186" i="9"/>
  <c r="CH186" i="9"/>
  <c r="CP186" i="9"/>
  <c r="BJ188" i="9"/>
  <c r="BR188" i="9"/>
  <c r="BZ188" i="9"/>
  <c r="CH188" i="9"/>
  <c r="CP188" i="9"/>
  <c r="BJ190" i="9"/>
  <c r="BR190" i="9"/>
  <c r="BZ190" i="9"/>
  <c r="CH190" i="9"/>
  <c r="CP190" i="9"/>
  <c r="BJ192" i="9"/>
  <c r="BR192" i="9"/>
  <c r="BZ192" i="9"/>
  <c r="CH192" i="9"/>
  <c r="CP192" i="9"/>
  <c r="BJ194" i="9"/>
  <c r="BR194" i="9"/>
  <c r="BZ194" i="9"/>
  <c r="CH194" i="9"/>
  <c r="CP194" i="9"/>
  <c r="BJ196" i="9"/>
  <c r="BR196" i="9"/>
  <c r="BZ196" i="9"/>
  <c r="CH196" i="9"/>
  <c r="CP196" i="9"/>
  <c r="BJ198" i="9"/>
  <c r="BR198" i="9"/>
  <c r="BZ198" i="9"/>
  <c r="CH198" i="9"/>
  <c r="CP198" i="9"/>
  <c r="BJ200" i="9"/>
  <c r="BR200" i="9"/>
  <c r="BZ200" i="9"/>
  <c r="CH200" i="9"/>
  <c r="CP200" i="9"/>
  <c r="BJ202" i="9"/>
  <c r="BR202" i="9"/>
  <c r="BZ202" i="9"/>
  <c r="CH202" i="9"/>
  <c r="CP202" i="9"/>
  <c r="BJ203" i="9"/>
  <c r="BN204" i="9"/>
  <c r="CL204" i="9"/>
  <c r="CJ205" i="9"/>
  <c r="BV206" i="9"/>
  <c r="CL206" i="9"/>
  <c r="CB207" i="9"/>
  <c r="BE209" i="9"/>
  <c r="BL209" i="9"/>
  <c r="CI209" i="9"/>
  <c r="CK209" i="9" s="1"/>
  <c r="CH209" i="9"/>
  <c r="CR209" i="9"/>
  <c r="BJ210" i="9"/>
  <c r="BR210" i="9"/>
  <c r="BZ210" i="9"/>
  <c r="CH210" i="9"/>
  <c r="CP210" i="9"/>
  <c r="BE211" i="9"/>
  <c r="BK212" i="9"/>
  <c r="BM212" i="9" s="1"/>
  <c r="BJ212" i="9"/>
  <c r="BL212" i="9"/>
  <c r="CA212" i="9"/>
  <c r="CC212" i="9" s="1"/>
  <c r="BZ212" i="9"/>
  <c r="CB212" i="9"/>
  <c r="CQ212" i="9"/>
  <c r="CS212" i="9" s="1"/>
  <c r="CP212" i="9"/>
  <c r="CR212" i="9"/>
  <c r="BL215" i="9"/>
  <c r="BK215" i="9"/>
  <c r="BM215" i="9" s="1"/>
  <c r="BJ215" i="9"/>
  <c r="CB215" i="9"/>
  <c r="CA215" i="9"/>
  <c r="CC215" i="9" s="1"/>
  <c r="BZ215" i="9"/>
  <c r="CR215" i="9"/>
  <c r="CQ215" i="9"/>
  <c r="CS215" i="9" s="1"/>
  <c r="CP215" i="9"/>
  <c r="BE216" i="9"/>
  <c r="BE217" i="9"/>
  <c r="BE251" i="9"/>
  <c r="BE253" i="9"/>
  <c r="BT255" i="9"/>
  <c r="BS255" i="9"/>
  <c r="BU255" i="9" s="1"/>
  <c r="BR255" i="9"/>
  <c r="CJ255" i="9"/>
  <c r="CI255" i="9"/>
  <c r="CK255" i="9" s="1"/>
  <c r="CH255" i="9"/>
  <c r="CJ257" i="9"/>
  <c r="CI257" i="9"/>
  <c r="CK257" i="9" s="1"/>
  <c r="CH257" i="9"/>
  <c r="BE261" i="9"/>
  <c r="BL203" i="9"/>
  <c r="BN203" i="9" s="1"/>
  <c r="BS205" i="9"/>
  <c r="BU205" i="9" s="1"/>
  <c r="BR205" i="9"/>
  <c r="BK207" i="9"/>
  <c r="BM207" i="9" s="1"/>
  <c r="BJ207" i="9"/>
  <c r="CQ207" i="9"/>
  <c r="CS207" i="9" s="1"/>
  <c r="CP207" i="9"/>
  <c r="CA209" i="9"/>
  <c r="CC209" i="9" s="1"/>
  <c r="BZ209" i="9"/>
  <c r="BT211" i="9"/>
  <c r="BS211" i="9"/>
  <c r="BU211" i="9" s="1"/>
  <c r="BR211" i="9"/>
  <c r="CJ211" i="9"/>
  <c r="CI211" i="9"/>
  <c r="CK211" i="9" s="1"/>
  <c r="CH211" i="9"/>
  <c r="BE212" i="9"/>
  <c r="BL213" i="9"/>
  <c r="BK213" i="9"/>
  <c r="BM213" i="9" s="1"/>
  <c r="BJ213" i="9"/>
  <c r="CB213" i="9"/>
  <c r="CA213" i="9"/>
  <c r="CC213" i="9" s="1"/>
  <c r="BZ213" i="9"/>
  <c r="CR213" i="9"/>
  <c r="CQ213" i="9"/>
  <c r="CS213" i="9" s="1"/>
  <c r="CP213" i="9"/>
  <c r="BE214" i="9"/>
  <c r="BS214" i="9"/>
  <c r="BU214" i="9" s="1"/>
  <c r="BR214" i="9"/>
  <c r="BT214" i="9"/>
  <c r="CI214" i="9"/>
  <c r="CK214" i="9" s="1"/>
  <c r="CH214" i="9"/>
  <c r="CJ214" i="9"/>
  <c r="BE215" i="9"/>
  <c r="BT217" i="9"/>
  <c r="BS217" i="9"/>
  <c r="BU217" i="9" s="1"/>
  <c r="BR217" i="9"/>
  <c r="CJ217" i="9"/>
  <c r="CI217" i="9"/>
  <c r="CK217" i="9" s="1"/>
  <c r="CH217" i="9"/>
  <c r="BT219" i="9"/>
  <c r="BS219" i="9"/>
  <c r="BU219" i="9" s="1"/>
  <c r="BR219" i="9"/>
  <c r="CJ219" i="9"/>
  <c r="CI219" i="9"/>
  <c r="CK219" i="9" s="1"/>
  <c r="CH219" i="9"/>
  <c r="BT221" i="9"/>
  <c r="BS221" i="9"/>
  <c r="BU221" i="9" s="1"/>
  <c r="BR221" i="9"/>
  <c r="CJ221" i="9"/>
  <c r="CI221" i="9"/>
  <c r="CK221" i="9" s="1"/>
  <c r="CH221" i="9"/>
  <c r="BT223" i="9"/>
  <c r="BS223" i="9"/>
  <c r="BU223" i="9" s="1"/>
  <c r="BR223" i="9"/>
  <c r="CJ223" i="9"/>
  <c r="CI223" i="9"/>
  <c r="CK223" i="9" s="1"/>
  <c r="CH223" i="9"/>
  <c r="BT225" i="9"/>
  <c r="BS225" i="9"/>
  <c r="BU225" i="9" s="1"/>
  <c r="BR225" i="9"/>
  <c r="CJ225" i="9"/>
  <c r="CI225" i="9"/>
  <c r="CK225" i="9" s="1"/>
  <c r="CH225" i="9"/>
  <c r="BT227" i="9"/>
  <c r="BS227" i="9"/>
  <c r="BU227" i="9" s="1"/>
  <c r="BR227" i="9"/>
  <c r="CJ227" i="9"/>
  <c r="CI227" i="9"/>
  <c r="CK227" i="9" s="1"/>
  <c r="CH227" i="9"/>
  <c r="BT229" i="9"/>
  <c r="BS229" i="9"/>
  <c r="BU229" i="9" s="1"/>
  <c r="BR229" i="9"/>
  <c r="CJ229" i="9"/>
  <c r="CI229" i="9"/>
  <c r="CK229" i="9" s="1"/>
  <c r="CH229" i="9"/>
  <c r="BT231" i="9"/>
  <c r="BS231" i="9"/>
  <c r="BU231" i="9" s="1"/>
  <c r="BR231" i="9"/>
  <c r="CJ231" i="9"/>
  <c r="CI231" i="9"/>
  <c r="CK231" i="9" s="1"/>
  <c r="CH231" i="9"/>
  <c r="BT233" i="9"/>
  <c r="BS233" i="9"/>
  <c r="BU233" i="9" s="1"/>
  <c r="BR233" i="9"/>
  <c r="CJ233" i="9"/>
  <c r="CI233" i="9"/>
  <c r="CK233" i="9" s="1"/>
  <c r="CH233" i="9"/>
  <c r="BT235" i="9"/>
  <c r="BS235" i="9"/>
  <c r="BU235" i="9" s="1"/>
  <c r="BR235" i="9"/>
  <c r="CJ235" i="9"/>
  <c r="CI235" i="9"/>
  <c r="CK235" i="9" s="1"/>
  <c r="CH235" i="9"/>
  <c r="BT237" i="9"/>
  <c r="BS237" i="9"/>
  <c r="BU237" i="9" s="1"/>
  <c r="BR237" i="9"/>
  <c r="CJ237" i="9"/>
  <c r="CI237" i="9"/>
  <c r="CK237" i="9" s="1"/>
  <c r="CH237" i="9"/>
  <c r="BT239" i="9"/>
  <c r="BS239" i="9"/>
  <c r="BU239" i="9" s="1"/>
  <c r="BR239" i="9"/>
  <c r="CJ239" i="9"/>
  <c r="CI239" i="9"/>
  <c r="CK239" i="9" s="1"/>
  <c r="CH239" i="9"/>
  <c r="BT241" i="9"/>
  <c r="BS241" i="9"/>
  <c r="BU241" i="9" s="1"/>
  <c r="BR241" i="9"/>
  <c r="CJ241" i="9"/>
  <c r="CI241" i="9"/>
  <c r="CK241" i="9" s="1"/>
  <c r="CH241" i="9"/>
  <c r="BT243" i="9"/>
  <c r="BS243" i="9"/>
  <c r="BU243" i="9" s="1"/>
  <c r="BR243" i="9"/>
  <c r="CJ243" i="9"/>
  <c r="CI243" i="9"/>
  <c r="CK243" i="9" s="1"/>
  <c r="CH243" i="9"/>
  <c r="BT245" i="9"/>
  <c r="BS245" i="9"/>
  <c r="BU245" i="9" s="1"/>
  <c r="BR245" i="9"/>
  <c r="CJ245" i="9"/>
  <c r="CI245" i="9"/>
  <c r="CK245" i="9" s="1"/>
  <c r="CH245" i="9"/>
  <c r="BT247" i="9"/>
  <c r="BS247" i="9"/>
  <c r="BU247" i="9" s="1"/>
  <c r="BR247" i="9"/>
  <c r="CJ247" i="9"/>
  <c r="CI247" i="9"/>
  <c r="CK247" i="9" s="1"/>
  <c r="CH247" i="9"/>
  <c r="BT249" i="9"/>
  <c r="BS249" i="9"/>
  <c r="BU249" i="9" s="1"/>
  <c r="BR249" i="9"/>
  <c r="CJ249" i="9"/>
  <c r="CI249" i="9"/>
  <c r="CK249" i="9" s="1"/>
  <c r="CH249" i="9"/>
  <c r="CJ251" i="9"/>
  <c r="CI251" i="9"/>
  <c r="CK251" i="9" s="1"/>
  <c r="CH251" i="9"/>
  <c r="CJ259" i="9"/>
  <c r="CI259" i="9"/>
  <c r="CK259" i="9" s="1"/>
  <c r="CH259" i="9"/>
  <c r="BV264" i="9"/>
  <c r="BJ251" i="9"/>
  <c r="BR251" i="9"/>
  <c r="BJ253" i="9"/>
  <c r="BR253" i="9"/>
  <c r="BZ253" i="9"/>
  <c r="CH253" i="9"/>
  <c r="CP253" i="9"/>
  <c r="BJ257" i="9"/>
  <c r="BR257" i="9"/>
  <c r="BJ259" i="9"/>
  <c r="BR259" i="9"/>
  <c r="BZ259" i="9"/>
  <c r="BJ261" i="9"/>
  <c r="BR261" i="9"/>
  <c r="BZ261" i="9"/>
  <c r="CH261" i="9"/>
  <c r="CP261" i="9"/>
  <c r="BJ263" i="9"/>
  <c r="BR263" i="9"/>
  <c r="BZ263" i="9"/>
  <c r="CH263" i="9"/>
  <c r="CP263" i="9"/>
  <c r="BJ265" i="9"/>
  <c r="BR265" i="9"/>
  <c r="BZ265" i="9"/>
  <c r="CH265" i="9"/>
  <c r="CP265" i="9"/>
  <c r="BJ266" i="9"/>
  <c r="BZ266" i="9"/>
  <c r="CP266" i="9"/>
  <c r="BL267" i="9"/>
  <c r="BN267" i="9" s="1"/>
  <c r="BR267" i="9"/>
  <c r="CL267" i="9"/>
  <c r="CR267" i="9"/>
  <c r="CT267" i="9" s="1"/>
  <c r="BL268" i="9"/>
  <c r="BN268" i="9" s="1"/>
  <c r="BR268" i="9"/>
  <c r="CL268" i="9"/>
  <c r="CR268" i="9"/>
  <c r="CT268" i="9" s="1"/>
  <c r="BL269" i="9"/>
  <c r="BN269" i="9" s="1"/>
  <c r="BR269" i="9"/>
  <c r="CL269" i="9"/>
  <c r="CR269" i="9"/>
  <c r="CT269" i="9" s="1"/>
  <c r="BL270" i="9"/>
  <c r="BN270" i="9" s="1"/>
  <c r="BR270" i="9"/>
  <c r="CL270" i="9"/>
  <c r="CR270" i="9"/>
  <c r="CT270" i="9" s="1"/>
  <c r="BL271" i="9"/>
  <c r="BN271" i="9" s="1"/>
  <c r="BR271" i="9"/>
  <c r="CL271" i="9"/>
  <c r="CR271" i="9"/>
  <c r="CT271" i="9" s="1"/>
  <c r="BL272" i="9"/>
  <c r="BN272" i="9" s="1"/>
  <c r="BR272" i="9"/>
  <c r="CL272" i="9"/>
  <c r="CR272" i="9"/>
  <c r="CT272" i="9" s="1"/>
  <c r="BL273" i="9"/>
  <c r="BN273" i="9" s="1"/>
  <c r="BR273" i="9"/>
  <c r="CL273" i="9"/>
  <c r="CR273" i="9"/>
  <c r="CT273" i="9" s="1"/>
  <c r="BL274" i="9"/>
  <c r="BN274" i="9" s="1"/>
  <c r="BR274" i="9"/>
  <c r="CL274" i="9"/>
  <c r="CR274" i="9"/>
  <c r="CT274" i="9" s="1"/>
  <c r="BL275" i="9"/>
  <c r="BN275" i="9" s="1"/>
  <c r="BR275" i="9"/>
  <c r="CL275" i="9"/>
  <c r="CR275" i="9"/>
  <c r="CT275" i="9" s="1"/>
  <c r="BK251" i="9"/>
  <c r="BM251" i="9" s="1"/>
  <c r="BS251" i="9"/>
  <c r="BU251" i="9" s="1"/>
  <c r="BK253" i="9"/>
  <c r="BM253" i="9" s="1"/>
  <c r="BS253" i="9"/>
  <c r="BU253" i="9" s="1"/>
  <c r="CA253" i="9"/>
  <c r="CC253" i="9" s="1"/>
  <c r="CI253" i="9"/>
  <c r="CK253" i="9" s="1"/>
  <c r="CQ253" i="9"/>
  <c r="CS253" i="9" s="1"/>
  <c r="BK257" i="9"/>
  <c r="BM257" i="9" s="1"/>
  <c r="BS257" i="9"/>
  <c r="BU257" i="9" s="1"/>
  <c r="BK259" i="9"/>
  <c r="BM259" i="9" s="1"/>
  <c r="BS259" i="9"/>
  <c r="BU259" i="9" s="1"/>
  <c r="CA259" i="9"/>
  <c r="CC259" i="9" s="1"/>
  <c r="BK261" i="9"/>
  <c r="BM261" i="9" s="1"/>
  <c r="BS261" i="9"/>
  <c r="BU261" i="9" s="1"/>
  <c r="CA261" i="9"/>
  <c r="CC261" i="9" s="1"/>
  <c r="CI261" i="9"/>
  <c r="CK261" i="9" s="1"/>
  <c r="CQ261" i="9"/>
  <c r="CS261" i="9" s="1"/>
  <c r="BK263" i="9"/>
  <c r="BM263" i="9" s="1"/>
  <c r="BS263" i="9"/>
  <c r="BU263" i="9" s="1"/>
  <c r="CA263" i="9"/>
  <c r="CC263" i="9" s="1"/>
  <c r="CI263" i="9"/>
  <c r="CK263" i="9" s="1"/>
  <c r="CQ263" i="9"/>
  <c r="CS263" i="9" s="1"/>
  <c r="BK265" i="9"/>
  <c r="BM265" i="9" s="1"/>
  <c r="BS265" i="9"/>
  <c r="BU265" i="9" s="1"/>
  <c r="CA265" i="9"/>
  <c r="CC265" i="9" s="1"/>
  <c r="CI265" i="9"/>
  <c r="CK265" i="9" s="1"/>
  <c r="CQ265" i="9"/>
  <c r="CS265" i="9" s="1"/>
  <c r="BK266" i="9"/>
  <c r="BM266" i="9" s="1"/>
  <c r="BV266" i="9"/>
  <c r="CA266" i="9"/>
  <c r="CC266" i="9" s="1"/>
  <c r="CL266" i="9"/>
  <c r="CQ266" i="9"/>
  <c r="CS266" i="9" s="1"/>
  <c r="BT267" i="9"/>
  <c r="BV267" i="9" s="1"/>
  <c r="BT268" i="9"/>
  <c r="BV268" i="9" s="1"/>
  <c r="BT269" i="9"/>
  <c r="BV269" i="9" s="1"/>
  <c r="BT270" i="9"/>
  <c r="BV270" i="9" s="1"/>
  <c r="BT271" i="9"/>
  <c r="BV271" i="9" s="1"/>
  <c r="BT272" i="9"/>
  <c r="BV272" i="9" s="1"/>
  <c r="BT273" i="9"/>
  <c r="BV273" i="9" s="1"/>
  <c r="BT274" i="9"/>
  <c r="BV274" i="9" s="1"/>
  <c r="BT275" i="9"/>
  <c r="BT277" i="9"/>
  <c r="BS277" i="9"/>
  <c r="BU277" i="9" s="1"/>
  <c r="BR277" i="9"/>
  <c r="CJ277" i="9"/>
  <c r="CI277" i="9"/>
  <c r="CK277" i="9" s="1"/>
  <c r="CH277" i="9"/>
  <c r="BE278" i="9"/>
  <c r="BK278" i="9"/>
  <c r="BM278" i="9" s="1"/>
  <c r="BJ278" i="9"/>
  <c r="BL278" i="9"/>
  <c r="CA278" i="9"/>
  <c r="CC278" i="9" s="1"/>
  <c r="BZ278" i="9"/>
  <c r="CB278" i="9"/>
  <c r="CQ278" i="9"/>
  <c r="CS278" i="9" s="1"/>
  <c r="CP278" i="9"/>
  <c r="CR278" i="9"/>
  <c r="BT279" i="9"/>
  <c r="BS279" i="9"/>
  <c r="BU279" i="9" s="1"/>
  <c r="BR279" i="9"/>
  <c r="CJ279" i="9"/>
  <c r="CI279" i="9"/>
  <c r="CK279" i="9" s="1"/>
  <c r="CH279" i="9"/>
  <c r="BE280" i="9"/>
  <c r="BK280" i="9"/>
  <c r="BM280" i="9" s="1"/>
  <c r="BJ280" i="9"/>
  <c r="BL280" i="9"/>
  <c r="CA280" i="9"/>
  <c r="CC280" i="9" s="1"/>
  <c r="BZ280" i="9"/>
  <c r="CB280" i="9"/>
  <c r="CQ280" i="9"/>
  <c r="CS280" i="9" s="1"/>
  <c r="CP280" i="9"/>
  <c r="CR280" i="9"/>
  <c r="BT281" i="9"/>
  <c r="BS281" i="9"/>
  <c r="BU281" i="9" s="1"/>
  <c r="BR281" i="9"/>
  <c r="CJ281" i="9"/>
  <c r="CI281" i="9"/>
  <c r="CK281" i="9" s="1"/>
  <c r="CH281" i="9"/>
  <c r="BE282" i="9"/>
  <c r="BK282" i="9"/>
  <c r="BM282" i="9" s="1"/>
  <c r="BJ282" i="9"/>
  <c r="BL282" i="9"/>
  <c r="CA282" i="9"/>
  <c r="CC282" i="9" s="1"/>
  <c r="BZ282" i="9"/>
  <c r="CB282" i="9"/>
  <c r="CQ282" i="9"/>
  <c r="CS282" i="9" s="1"/>
  <c r="CP282" i="9"/>
  <c r="CR282" i="9"/>
  <c r="BT283" i="9"/>
  <c r="BS283" i="9"/>
  <c r="BU283" i="9" s="1"/>
  <c r="BR283" i="9"/>
  <c r="CJ283" i="9"/>
  <c r="CI283" i="9"/>
  <c r="CK283" i="9" s="1"/>
  <c r="CH283" i="9"/>
  <c r="BE284" i="9"/>
  <c r="BK284" i="9"/>
  <c r="BM284" i="9" s="1"/>
  <c r="BJ284" i="9"/>
  <c r="BL284" i="9"/>
  <c r="CA284" i="9"/>
  <c r="CC284" i="9" s="1"/>
  <c r="BZ284" i="9"/>
  <c r="CB284" i="9"/>
  <c r="CQ284" i="9"/>
  <c r="CS284" i="9" s="1"/>
  <c r="CP284" i="9"/>
  <c r="CR284" i="9"/>
  <c r="BT285" i="9"/>
  <c r="BS285" i="9"/>
  <c r="BU285" i="9" s="1"/>
  <c r="BR285" i="9"/>
  <c r="CJ285" i="9"/>
  <c r="CI285" i="9"/>
  <c r="CK285" i="9" s="1"/>
  <c r="CH285" i="9"/>
  <c r="BE286" i="9"/>
  <c r="BK286" i="9"/>
  <c r="BM286" i="9" s="1"/>
  <c r="BJ286" i="9"/>
  <c r="BL286" i="9"/>
  <c r="CA286" i="9"/>
  <c r="CC286" i="9" s="1"/>
  <c r="BZ286" i="9"/>
  <c r="CB286" i="9"/>
  <c r="CQ286" i="9"/>
  <c r="CS286" i="9" s="1"/>
  <c r="CP286" i="9"/>
  <c r="CR286" i="9"/>
  <c r="BT287" i="9"/>
  <c r="BS287" i="9"/>
  <c r="BU287" i="9" s="1"/>
  <c r="BR287" i="9"/>
  <c r="CJ287" i="9"/>
  <c r="CI287" i="9"/>
  <c r="CK287" i="9" s="1"/>
  <c r="CH287" i="9"/>
  <c r="BK288" i="9"/>
  <c r="BM288" i="9" s="1"/>
  <c r="BJ288" i="9"/>
  <c r="BL288" i="9"/>
  <c r="CA288" i="9"/>
  <c r="CC288" i="9" s="1"/>
  <c r="BZ288" i="9"/>
  <c r="CB288" i="9"/>
  <c r="CQ288" i="9"/>
  <c r="CS288" i="9" s="1"/>
  <c r="CP288" i="9"/>
  <c r="CR288" i="9"/>
  <c r="BT289" i="9"/>
  <c r="BS289" i="9"/>
  <c r="BU289" i="9" s="1"/>
  <c r="BR289" i="9"/>
  <c r="CJ289" i="9"/>
  <c r="CI289" i="9"/>
  <c r="CK289" i="9" s="1"/>
  <c r="CH289" i="9"/>
  <c r="BK290" i="9"/>
  <c r="BM290" i="9" s="1"/>
  <c r="BJ290" i="9"/>
  <c r="BL290" i="9"/>
  <c r="CA290" i="9"/>
  <c r="CC290" i="9" s="1"/>
  <c r="BZ290" i="9"/>
  <c r="CB290" i="9"/>
  <c r="CQ290" i="9"/>
  <c r="CS290" i="9" s="1"/>
  <c r="CP290" i="9"/>
  <c r="CR290" i="9"/>
  <c r="BT291" i="9"/>
  <c r="BS291" i="9"/>
  <c r="BU291" i="9" s="1"/>
  <c r="BR291" i="9"/>
  <c r="CJ291" i="9"/>
  <c r="CI291" i="9"/>
  <c r="CK291" i="9" s="1"/>
  <c r="CH291" i="9"/>
  <c r="BK292" i="9"/>
  <c r="BM292" i="9" s="1"/>
  <c r="BJ292" i="9"/>
  <c r="BL292" i="9"/>
  <c r="CA292" i="9"/>
  <c r="CC292" i="9" s="1"/>
  <c r="BZ292" i="9"/>
  <c r="CB292" i="9"/>
  <c r="CQ292" i="9"/>
  <c r="CS292" i="9" s="1"/>
  <c r="CP292" i="9"/>
  <c r="CR292" i="9"/>
  <c r="BT293" i="9"/>
  <c r="BS293" i="9"/>
  <c r="BU293" i="9" s="1"/>
  <c r="BR293" i="9"/>
  <c r="CJ293" i="9"/>
  <c r="CI293" i="9"/>
  <c r="CK293" i="9" s="1"/>
  <c r="CH293" i="9"/>
  <c r="BK294" i="9"/>
  <c r="BM294" i="9" s="1"/>
  <c r="BJ294" i="9"/>
  <c r="BL294" i="9"/>
  <c r="CA294" i="9"/>
  <c r="CC294" i="9" s="1"/>
  <c r="BZ294" i="9"/>
  <c r="CB294" i="9"/>
  <c r="CQ294" i="9"/>
  <c r="CS294" i="9" s="1"/>
  <c r="CP294" i="9"/>
  <c r="CR294" i="9"/>
  <c r="BT295" i="9"/>
  <c r="BS295" i="9"/>
  <c r="BU295" i="9" s="1"/>
  <c r="BR295" i="9"/>
  <c r="CJ295" i="9"/>
  <c r="CI295" i="9"/>
  <c r="CK295" i="9" s="1"/>
  <c r="CH295" i="9"/>
  <c r="BK296" i="9"/>
  <c r="BM296" i="9" s="1"/>
  <c r="BJ296" i="9"/>
  <c r="BL296" i="9"/>
  <c r="CA296" i="9"/>
  <c r="CC296" i="9" s="1"/>
  <c r="BZ296" i="9"/>
  <c r="CB296" i="9"/>
  <c r="CQ296" i="9"/>
  <c r="CS296" i="9" s="1"/>
  <c r="CP296" i="9"/>
  <c r="CR296" i="9"/>
  <c r="BT297" i="9"/>
  <c r="BS297" i="9"/>
  <c r="BU297" i="9" s="1"/>
  <c r="BR297" i="9"/>
  <c r="CJ297" i="9"/>
  <c r="CI297" i="9"/>
  <c r="CK297" i="9" s="1"/>
  <c r="CH297" i="9"/>
  <c r="BK298" i="9"/>
  <c r="BM298" i="9" s="1"/>
  <c r="BJ298" i="9"/>
  <c r="BL298" i="9"/>
  <c r="CA298" i="9"/>
  <c r="CC298" i="9" s="1"/>
  <c r="BZ298" i="9"/>
  <c r="CB298" i="9"/>
  <c r="CQ298" i="9"/>
  <c r="CS298" i="9" s="1"/>
  <c r="CP298" i="9"/>
  <c r="CR298" i="9"/>
  <c r="BT299" i="9"/>
  <c r="BS299" i="9"/>
  <c r="BU299" i="9" s="1"/>
  <c r="BR299" i="9"/>
  <c r="CJ299" i="9"/>
  <c r="CI299" i="9"/>
  <c r="CK299" i="9" s="1"/>
  <c r="CH299" i="9"/>
  <c r="BK300" i="9"/>
  <c r="BM300" i="9" s="1"/>
  <c r="BJ300" i="9"/>
  <c r="BL300" i="9"/>
  <c r="CA300" i="9"/>
  <c r="CC300" i="9" s="1"/>
  <c r="BZ300" i="9"/>
  <c r="CB300" i="9"/>
  <c r="CQ300" i="9"/>
  <c r="CS300" i="9" s="1"/>
  <c r="CP300" i="9"/>
  <c r="CR300" i="9"/>
  <c r="BT301" i="9"/>
  <c r="BS301" i="9"/>
  <c r="BU301" i="9" s="1"/>
  <c r="BR301" i="9"/>
  <c r="CJ301" i="9"/>
  <c r="CI301" i="9"/>
  <c r="CK301" i="9" s="1"/>
  <c r="CH301" i="9"/>
  <c r="BK302" i="9"/>
  <c r="BM302" i="9" s="1"/>
  <c r="BJ302" i="9"/>
  <c r="BL302" i="9"/>
  <c r="CA302" i="9"/>
  <c r="CC302" i="9" s="1"/>
  <c r="BZ302" i="9"/>
  <c r="CB302" i="9"/>
  <c r="CQ302" i="9"/>
  <c r="CS302" i="9" s="1"/>
  <c r="CP302" i="9"/>
  <c r="CR302" i="9"/>
  <c r="BT303" i="9"/>
  <c r="BS303" i="9"/>
  <c r="BU303" i="9" s="1"/>
  <c r="BR303" i="9"/>
  <c r="CJ303" i="9"/>
  <c r="CI303" i="9"/>
  <c r="CK303" i="9" s="1"/>
  <c r="CH303" i="9"/>
  <c r="BK304" i="9"/>
  <c r="BM304" i="9" s="1"/>
  <c r="BJ304" i="9"/>
  <c r="BL304" i="9"/>
  <c r="CA304" i="9"/>
  <c r="CC304" i="9" s="1"/>
  <c r="BZ304" i="9"/>
  <c r="CB304" i="9"/>
  <c r="CQ304" i="9"/>
  <c r="CS304" i="9" s="1"/>
  <c r="CP304" i="9"/>
  <c r="CR304" i="9"/>
  <c r="BT305" i="9"/>
  <c r="BS305" i="9"/>
  <c r="BU305" i="9" s="1"/>
  <c r="BR305" i="9"/>
  <c r="CJ305" i="9"/>
  <c r="CI305" i="9"/>
  <c r="CK305" i="9" s="1"/>
  <c r="CH305" i="9"/>
  <c r="BK306" i="9"/>
  <c r="BM306" i="9" s="1"/>
  <c r="BJ306" i="9"/>
  <c r="BL306" i="9"/>
  <c r="CA306" i="9"/>
  <c r="CC306" i="9" s="1"/>
  <c r="BZ306" i="9"/>
  <c r="CB306" i="9"/>
  <c r="CQ306" i="9"/>
  <c r="CS306" i="9" s="1"/>
  <c r="CP306" i="9"/>
  <c r="CR306" i="9"/>
  <c r="BT307" i="9"/>
  <c r="BS307" i="9"/>
  <c r="BU307" i="9" s="1"/>
  <c r="BR307" i="9"/>
  <c r="CJ307" i="9"/>
  <c r="CI307" i="9"/>
  <c r="CK307" i="9" s="1"/>
  <c r="CH307" i="9"/>
  <c r="BK308" i="9"/>
  <c r="BM308" i="9" s="1"/>
  <c r="BJ308" i="9"/>
  <c r="BL308" i="9"/>
  <c r="CA308" i="9"/>
  <c r="CC308" i="9" s="1"/>
  <c r="BZ308" i="9"/>
  <c r="CB308" i="9"/>
  <c r="CQ308" i="9"/>
  <c r="CS308" i="9" s="1"/>
  <c r="CP308" i="9"/>
  <c r="CR308" i="9"/>
  <c r="BT309" i="9"/>
  <c r="BS309" i="9"/>
  <c r="BU309" i="9" s="1"/>
  <c r="BR309" i="9"/>
  <c r="CJ309" i="9"/>
  <c r="CI309" i="9"/>
  <c r="CK309" i="9" s="1"/>
  <c r="CH309" i="9"/>
  <c r="BK310" i="9"/>
  <c r="BM310" i="9" s="1"/>
  <c r="BJ310" i="9"/>
  <c r="BL310" i="9"/>
  <c r="CA310" i="9"/>
  <c r="CC310" i="9" s="1"/>
  <c r="BZ310" i="9"/>
  <c r="CB310" i="9"/>
  <c r="CQ310" i="9"/>
  <c r="CS310" i="9" s="1"/>
  <c r="CP310" i="9"/>
  <c r="CR310" i="9"/>
  <c r="BT311" i="9"/>
  <c r="BS311" i="9"/>
  <c r="BU311" i="9" s="1"/>
  <c r="BR311" i="9"/>
  <c r="CJ311" i="9"/>
  <c r="CI311" i="9"/>
  <c r="CK311" i="9" s="1"/>
  <c r="CH311" i="9"/>
  <c r="BK312" i="9"/>
  <c r="BM312" i="9" s="1"/>
  <c r="BJ312" i="9"/>
  <c r="BL312" i="9"/>
  <c r="CA312" i="9"/>
  <c r="CC312" i="9" s="1"/>
  <c r="BZ312" i="9"/>
  <c r="CB312" i="9"/>
  <c r="CQ312" i="9"/>
  <c r="CS312" i="9" s="1"/>
  <c r="CP312" i="9"/>
  <c r="CR312" i="9"/>
  <c r="BT313" i="9"/>
  <c r="BS313" i="9"/>
  <c r="BU313" i="9" s="1"/>
  <c r="BR313" i="9"/>
  <c r="CJ313" i="9"/>
  <c r="CI313" i="9"/>
  <c r="CK313" i="9" s="1"/>
  <c r="CH313" i="9"/>
  <c r="BK314" i="9"/>
  <c r="BM314" i="9" s="1"/>
  <c r="BJ314" i="9"/>
  <c r="BL314" i="9"/>
  <c r="CA314" i="9"/>
  <c r="CC314" i="9" s="1"/>
  <c r="BZ314" i="9"/>
  <c r="CB314" i="9"/>
  <c r="CQ314" i="9"/>
  <c r="CS314" i="9" s="1"/>
  <c r="CP314" i="9"/>
  <c r="CR314" i="9"/>
  <c r="BT315" i="9"/>
  <c r="BS315" i="9"/>
  <c r="BU315" i="9" s="1"/>
  <c r="BR315" i="9"/>
  <c r="CJ315" i="9"/>
  <c r="CI315" i="9"/>
  <c r="CK315" i="9" s="1"/>
  <c r="CH315" i="9"/>
  <c r="BK316" i="9"/>
  <c r="BM316" i="9" s="1"/>
  <c r="BJ316" i="9"/>
  <c r="BL316" i="9"/>
  <c r="CA316" i="9"/>
  <c r="CC316" i="9" s="1"/>
  <c r="BZ316" i="9"/>
  <c r="CB316" i="9"/>
  <c r="CQ316" i="9"/>
  <c r="CS316" i="9" s="1"/>
  <c r="CP316" i="9"/>
  <c r="CR316" i="9"/>
  <c r="BT317" i="9"/>
  <c r="BS317" i="9"/>
  <c r="BU317" i="9" s="1"/>
  <c r="BR317" i="9"/>
  <c r="CJ317" i="9"/>
  <c r="CI317" i="9"/>
  <c r="CK317" i="9" s="1"/>
  <c r="CH317" i="9"/>
  <c r="BK318" i="9"/>
  <c r="BM318" i="9" s="1"/>
  <c r="BJ318" i="9"/>
  <c r="BL318" i="9"/>
  <c r="CA318" i="9"/>
  <c r="CC318" i="9" s="1"/>
  <c r="BZ318" i="9"/>
  <c r="CB318" i="9"/>
  <c r="CQ318" i="9"/>
  <c r="CS318" i="9" s="1"/>
  <c r="CP318" i="9"/>
  <c r="CR318" i="9"/>
  <c r="BT319" i="9"/>
  <c r="BS319" i="9"/>
  <c r="BU319" i="9" s="1"/>
  <c r="BR319" i="9"/>
  <c r="CJ319" i="9"/>
  <c r="CI319" i="9"/>
  <c r="CK319" i="9" s="1"/>
  <c r="CH319" i="9"/>
  <c r="BK320" i="9"/>
  <c r="BM320" i="9" s="1"/>
  <c r="BJ320" i="9"/>
  <c r="BL320" i="9"/>
  <c r="CA320" i="9"/>
  <c r="CC320" i="9" s="1"/>
  <c r="BZ320" i="9"/>
  <c r="CB320" i="9"/>
  <c r="CQ320" i="9"/>
  <c r="CS320" i="9" s="1"/>
  <c r="CP320" i="9"/>
  <c r="CR320" i="9"/>
  <c r="BT321" i="9"/>
  <c r="BS321" i="9"/>
  <c r="BU321" i="9" s="1"/>
  <c r="BR321" i="9"/>
  <c r="CJ321" i="9"/>
  <c r="CI321" i="9"/>
  <c r="CK321" i="9" s="1"/>
  <c r="CH321" i="9"/>
  <c r="BK322" i="9"/>
  <c r="BM322" i="9" s="1"/>
  <c r="BJ322" i="9"/>
  <c r="BL322" i="9"/>
  <c r="CA322" i="9"/>
  <c r="CC322" i="9" s="1"/>
  <c r="BZ322" i="9"/>
  <c r="CB322" i="9"/>
  <c r="CQ322" i="9"/>
  <c r="CS322" i="9" s="1"/>
  <c r="CP322" i="9"/>
  <c r="CR322" i="9"/>
  <c r="BE323" i="9"/>
  <c r="CR323" i="9"/>
  <c r="CQ323" i="9"/>
  <c r="CS323" i="9" s="1"/>
  <c r="CP323" i="9"/>
  <c r="BS324" i="9"/>
  <c r="BU324" i="9" s="1"/>
  <c r="BR324" i="9"/>
  <c r="BT324" i="9"/>
  <c r="CI324" i="9"/>
  <c r="CK324" i="9" s="1"/>
  <c r="CH324" i="9"/>
  <c r="CJ324" i="9"/>
  <c r="CH267" i="9"/>
  <c r="CH268" i="9"/>
  <c r="CH269" i="9"/>
  <c r="CH270" i="9"/>
  <c r="CH271" i="9"/>
  <c r="CH272" i="9"/>
  <c r="CH273" i="9"/>
  <c r="CH274" i="9"/>
  <c r="BV275" i="9"/>
  <c r="CH275" i="9"/>
  <c r="BK276" i="9"/>
  <c r="BM276" i="9" s="1"/>
  <c r="BL276" i="9"/>
  <c r="BS276" i="9"/>
  <c r="BU276" i="9" s="1"/>
  <c r="BT276" i="9"/>
  <c r="CA276" i="9"/>
  <c r="CC276" i="9" s="1"/>
  <c r="CB276" i="9"/>
  <c r="CI276" i="9"/>
  <c r="CK276" i="9" s="1"/>
  <c r="CJ276" i="9"/>
  <c r="CQ276" i="9"/>
  <c r="CS276" i="9" s="1"/>
  <c r="CR276" i="9"/>
  <c r="BL277" i="9"/>
  <c r="BK277" i="9"/>
  <c r="BM277" i="9" s="1"/>
  <c r="BJ277" i="9"/>
  <c r="CB277" i="9"/>
  <c r="CA277" i="9"/>
  <c r="CC277" i="9" s="1"/>
  <c r="BZ277" i="9"/>
  <c r="CR277" i="9"/>
  <c r="CQ277" i="9"/>
  <c r="CS277" i="9" s="1"/>
  <c r="CP277" i="9"/>
  <c r="BS278" i="9"/>
  <c r="BU278" i="9" s="1"/>
  <c r="BR278" i="9"/>
  <c r="BT278" i="9"/>
  <c r="CI278" i="9"/>
  <c r="CK278" i="9" s="1"/>
  <c r="CH278" i="9"/>
  <c r="CJ278" i="9"/>
  <c r="BL279" i="9"/>
  <c r="BK279" i="9"/>
  <c r="BM279" i="9" s="1"/>
  <c r="BJ279" i="9"/>
  <c r="CB279" i="9"/>
  <c r="CA279" i="9"/>
  <c r="CC279" i="9" s="1"/>
  <c r="BZ279" i="9"/>
  <c r="CR279" i="9"/>
  <c r="CQ279" i="9"/>
  <c r="CS279" i="9" s="1"/>
  <c r="CP279" i="9"/>
  <c r="BS280" i="9"/>
  <c r="BU280" i="9" s="1"/>
  <c r="BR280" i="9"/>
  <c r="BT280" i="9"/>
  <c r="CI280" i="9"/>
  <c r="CK280" i="9" s="1"/>
  <c r="CH280" i="9"/>
  <c r="CJ280" i="9"/>
  <c r="BL281" i="9"/>
  <c r="BK281" i="9"/>
  <c r="BM281" i="9" s="1"/>
  <c r="BJ281" i="9"/>
  <c r="CB281" i="9"/>
  <c r="CA281" i="9"/>
  <c r="CC281" i="9" s="1"/>
  <c r="BZ281" i="9"/>
  <c r="CR281" i="9"/>
  <c r="CQ281" i="9"/>
  <c r="CS281" i="9" s="1"/>
  <c r="CP281" i="9"/>
  <c r="BS282" i="9"/>
  <c r="BU282" i="9" s="1"/>
  <c r="BR282" i="9"/>
  <c r="BT282" i="9"/>
  <c r="CI282" i="9"/>
  <c r="CK282" i="9" s="1"/>
  <c r="CH282" i="9"/>
  <c r="CJ282" i="9"/>
  <c r="BL283" i="9"/>
  <c r="BK283" i="9"/>
  <c r="BM283" i="9" s="1"/>
  <c r="BJ283" i="9"/>
  <c r="CB283" i="9"/>
  <c r="CA283" i="9"/>
  <c r="CC283" i="9" s="1"/>
  <c r="BZ283" i="9"/>
  <c r="CR283" i="9"/>
  <c r="CQ283" i="9"/>
  <c r="CS283" i="9" s="1"/>
  <c r="CP283" i="9"/>
  <c r="BS284" i="9"/>
  <c r="BU284" i="9" s="1"/>
  <c r="BR284" i="9"/>
  <c r="BT284" i="9"/>
  <c r="CI284" i="9"/>
  <c r="CK284" i="9" s="1"/>
  <c r="CH284" i="9"/>
  <c r="CJ284" i="9"/>
  <c r="BL285" i="9"/>
  <c r="BK285" i="9"/>
  <c r="BM285" i="9" s="1"/>
  <c r="BJ285" i="9"/>
  <c r="CB285" i="9"/>
  <c r="CA285" i="9"/>
  <c r="CC285" i="9" s="1"/>
  <c r="BZ285" i="9"/>
  <c r="CR285" i="9"/>
  <c r="CQ285" i="9"/>
  <c r="CS285" i="9" s="1"/>
  <c r="CP285" i="9"/>
  <c r="BS286" i="9"/>
  <c r="BU286" i="9" s="1"/>
  <c r="BR286" i="9"/>
  <c r="BT286" i="9"/>
  <c r="CI286" i="9"/>
  <c r="CK286" i="9" s="1"/>
  <c r="CH286" i="9"/>
  <c r="CJ286" i="9"/>
  <c r="BL287" i="9"/>
  <c r="BK287" i="9"/>
  <c r="BM287" i="9" s="1"/>
  <c r="BJ287" i="9"/>
  <c r="CB287" i="9"/>
  <c r="CA287" i="9"/>
  <c r="CC287" i="9" s="1"/>
  <c r="BZ287" i="9"/>
  <c r="CR287" i="9"/>
  <c r="CQ287" i="9"/>
  <c r="CS287" i="9" s="1"/>
  <c r="CP287" i="9"/>
  <c r="BS288" i="9"/>
  <c r="BU288" i="9" s="1"/>
  <c r="BR288" i="9"/>
  <c r="BT288" i="9"/>
  <c r="CI288" i="9"/>
  <c r="CK288" i="9" s="1"/>
  <c r="CH288" i="9"/>
  <c r="CJ288" i="9"/>
  <c r="BL289" i="9"/>
  <c r="BK289" i="9"/>
  <c r="BM289" i="9" s="1"/>
  <c r="BJ289" i="9"/>
  <c r="CB289" i="9"/>
  <c r="CA289" i="9"/>
  <c r="CC289" i="9" s="1"/>
  <c r="BZ289" i="9"/>
  <c r="CR289" i="9"/>
  <c r="CQ289" i="9"/>
  <c r="CS289" i="9" s="1"/>
  <c r="CP289" i="9"/>
  <c r="BS290" i="9"/>
  <c r="BU290" i="9" s="1"/>
  <c r="BR290" i="9"/>
  <c r="BT290" i="9"/>
  <c r="CI290" i="9"/>
  <c r="CK290" i="9" s="1"/>
  <c r="CH290" i="9"/>
  <c r="CJ290" i="9"/>
  <c r="BL291" i="9"/>
  <c r="BK291" i="9"/>
  <c r="BM291" i="9" s="1"/>
  <c r="BJ291" i="9"/>
  <c r="CB291" i="9"/>
  <c r="CA291" i="9"/>
  <c r="CC291" i="9" s="1"/>
  <c r="BZ291" i="9"/>
  <c r="CR291" i="9"/>
  <c r="CQ291" i="9"/>
  <c r="CS291" i="9" s="1"/>
  <c r="CP291" i="9"/>
  <c r="BS292" i="9"/>
  <c r="BU292" i="9" s="1"/>
  <c r="BR292" i="9"/>
  <c r="BT292" i="9"/>
  <c r="CI292" i="9"/>
  <c r="CK292" i="9" s="1"/>
  <c r="CH292" i="9"/>
  <c r="CJ292" i="9"/>
  <c r="BL293" i="9"/>
  <c r="BK293" i="9"/>
  <c r="BM293" i="9" s="1"/>
  <c r="BJ293" i="9"/>
  <c r="CB293" i="9"/>
  <c r="CA293" i="9"/>
  <c r="CC293" i="9" s="1"/>
  <c r="BZ293" i="9"/>
  <c r="CR293" i="9"/>
  <c r="CQ293" i="9"/>
  <c r="CS293" i="9" s="1"/>
  <c r="CP293" i="9"/>
  <c r="BS294" i="9"/>
  <c r="BU294" i="9" s="1"/>
  <c r="BR294" i="9"/>
  <c r="BT294" i="9"/>
  <c r="CI294" i="9"/>
  <c r="CK294" i="9" s="1"/>
  <c r="CH294" i="9"/>
  <c r="CJ294" i="9"/>
  <c r="BL295" i="9"/>
  <c r="BK295" i="9"/>
  <c r="BM295" i="9" s="1"/>
  <c r="BJ295" i="9"/>
  <c r="CB295" i="9"/>
  <c r="CA295" i="9"/>
  <c r="CC295" i="9" s="1"/>
  <c r="BZ295" i="9"/>
  <c r="CR295" i="9"/>
  <c r="CQ295" i="9"/>
  <c r="CS295" i="9" s="1"/>
  <c r="CP295" i="9"/>
  <c r="BS296" i="9"/>
  <c r="BU296" i="9" s="1"/>
  <c r="BR296" i="9"/>
  <c r="BT296" i="9"/>
  <c r="CI296" i="9"/>
  <c r="CK296" i="9" s="1"/>
  <c r="CH296" i="9"/>
  <c r="CJ296" i="9"/>
  <c r="BL297" i="9"/>
  <c r="BK297" i="9"/>
  <c r="BM297" i="9" s="1"/>
  <c r="BJ297" i="9"/>
  <c r="CB297" i="9"/>
  <c r="CA297" i="9"/>
  <c r="CC297" i="9" s="1"/>
  <c r="BZ297" i="9"/>
  <c r="CR297" i="9"/>
  <c r="CQ297" i="9"/>
  <c r="CS297" i="9" s="1"/>
  <c r="CP297" i="9"/>
  <c r="BS298" i="9"/>
  <c r="BU298" i="9" s="1"/>
  <c r="BR298" i="9"/>
  <c r="BT298" i="9"/>
  <c r="CI298" i="9"/>
  <c r="CK298" i="9" s="1"/>
  <c r="CH298" i="9"/>
  <c r="CJ298" i="9"/>
  <c r="BL299" i="9"/>
  <c r="BK299" i="9"/>
  <c r="BM299" i="9" s="1"/>
  <c r="BJ299" i="9"/>
  <c r="CB299" i="9"/>
  <c r="CA299" i="9"/>
  <c r="CC299" i="9" s="1"/>
  <c r="BZ299" i="9"/>
  <c r="CR299" i="9"/>
  <c r="CQ299" i="9"/>
  <c r="CS299" i="9" s="1"/>
  <c r="CP299" i="9"/>
  <c r="BS300" i="9"/>
  <c r="BU300" i="9" s="1"/>
  <c r="BR300" i="9"/>
  <c r="BT300" i="9"/>
  <c r="CI300" i="9"/>
  <c r="CK300" i="9" s="1"/>
  <c r="CH300" i="9"/>
  <c r="CJ300" i="9"/>
  <c r="BL301" i="9"/>
  <c r="BK301" i="9"/>
  <c r="BM301" i="9" s="1"/>
  <c r="BJ301" i="9"/>
  <c r="CB301" i="9"/>
  <c r="CA301" i="9"/>
  <c r="CC301" i="9" s="1"/>
  <c r="BZ301" i="9"/>
  <c r="CR301" i="9"/>
  <c r="CQ301" i="9"/>
  <c r="CS301" i="9" s="1"/>
  <c r="CP301" i="9"/>
  <c r="BS302" i="9"/>
  <c r="BU302" i="9" s="1"/>
  <c r="BR302" i="9"/>
  <c r="BT302" i="9"/>
  <c r="CI302" i="9"/>
  <c r="CK302" i="9" s="1"/>
  <c r="CH302" i="9"/>
  <c r="CJ302" i="9"/>
  <c r="BL303" i="9"/>
  <c r="BK303" i="9"/>
  <c r="BM303" i="9" s="1"/>
  <c r="BJ303" i="9"/>
  <c r="CB303" i="9"/>
  <c r="CA303" i="9"/>
  <c r="CC303" i="9" s="1"/>
  <c r="BZ303" i="9"/>
  <c r="CR303" i="9"/>
  <c r="CQ303" i="9"/>
  <c r="CS303" i="9" s="1"/>
  <c r="CP303" i="9"/>
  <c r="BS304" i="9"/>
  <c r="BU304" i="9" s="1"/>
  <c r="BR304" i="9"/>
  <c r="BT304" i="9"/>
  <c r="CI304" i="9"/>
  <c r="CK304" i="9" s="1"/>
  <c r="CH304" i="9"/>
  <c r="CJ304" i="9"/>
  <c r="BL305" i="9"/>
  <c r="BK305" i="9"/>
  <c r="BM305" i="9" s="1"/>
  <c r="BJ305" i="9"/>
  <c r="CB305" i="9"/>
  <c r="CA305" i="9"/>
  <c r="CC305" i="9" s="1"/>
  <c r="BZ305" i="9"/>
  <c r="CR305" i="9"/>
  <c r="CQ305" i="9"/>
  <c r="CS305" i="9" s="1"/>
  <c r="CP305" i="9"/>
  <c r="BS306" i="9"/>
  <c r="BU306" i="9" s="1"/>
  <c r="BR306" i="9"/>
  <c r="BT306" i="9"/>
  <c r="CI306" i="9"/>
  <c r="CK306" i="9" s="1"/>
  <c r="CH306" i="9"/>
  <c r="CJ306" i="9"/>
  <c r="BE307" i="9"/>
  <c r="BL307" i="9"/>
  <c r="BK307" i="9"/>
  <c r="BM307" i="9" s="1"/>
  <c r="BJ307" i="9"/>
  <c r="CB307" i="9"/>
  <c r="CA307" i="9"/>
  <c r="CC307" i="9" s="1"/>
  <c r="BZ307" i="9"/>
  <c r="CR307" i="9"/>
  <c r="CQ307" i="9"/>
  <c r="CS307" i="9" s="1"/>
  <c r="CP307" i="9"/>
  <c r="BS308" i="9"/>
  <c r="BU308" i="9" s="1"/>
  <c r="BR308" i="9"/>
  <c r="BT308" i="9"/>
  <c r="CI308" i="9"/>
  <c r="CK308" i="9" s="1"/>
  <c r="CH308" i="9"/>
  <c r="CJ308" i="9"/>
  <c r="BE309" i="9"/>
  <c r="BL309" i="9"/>
  <c r="BK309" i="9"/>
  <c r="BM309" i="9" s="1"/>
  <c r="BJ309" i="9"/>
  <c r="CB309" i="9"/>
  <c r="CA309" i="9"/>
  <c r="CC309" i="9" s="1"/>
  <c r="BZ309" i="9"/>
  <c r="CR309" i="9"/>
  <c r="CQ309" i="9"/>
  <c r="CS309" i="9" s="1"/>
  <c r="CP309" i="9"/>
  <c r="BS310" i="9"/>
  <c r="BU310" i="9" s="1"/>
  <c r="BR310" i="9"/>
  <c r="BT310" i="9"/>
  <c r="CI310" i="9"/>
  <c r="CK310" i="9" s="1"/>
  <c r="CH310" i="9"/>
  <c r="CJ310" i="9"/>
  <c r="BE311" i="9"/>
  <c r="BL311" i="9"/>
  <c r="BK311" i="9"/>
  <c r="BM311" i="9" s="1"/>
  <c r="BJ311" i="9"/>
  <c r="CB311" i="9"/>
  <c r="CA311" i="9"/>
  <c r="CC311" i="9" s="1"/>
  <c r="BZ311" i="9"/>
  <c r="CR311" i="9"/>
  <c r="CQ311" i="9"/>
  <c r="CS311" i="9" s="1"/>
  <c r="CP311" i="9"/>
  <c r="BS312" i="9"/>
  <c r="BU312" i="9" s="1"/>
  <c r="BR312" i="9"/>
  <c r="BT312" i="9"/>
  <c r="CI312" i="9"/>
  <c r="CK312" i="9" s="1"/>
  <c r="CH312" i="9"/>
  <c r="CJ312" i="9"/>
  <c r="BE313" i="9"/>
  <c r="BL313" i="9"/>
  <c r="BK313" i="9"/>
  <c r="BM313" i="9" s="1"/>
  <c r="BJ313" i="9"/>
  <c r="CB313" i="9"/>
  <c r="CA313" i="9"/>
  <c r="CC313" i="9" s="1"/>
  <c r="BZ313" i="9"/>
  <c r="CR313" i="9"/>
  <c r="CQ313" i="9"/>
  <c r="CS313" i="9" s="1"/>
  <c r="CP313" i="9"/>
  <c r="BS314" i="9"/>
  <c r="BU314" i="9" s="1"/>
  <c r="BR314" i="9"/>
  <c r="BT314" i="9"/>
  <c r="CI314" i="9"/>
  <c r="CK314" i="9" s="1"/>
  <c r="CH314" i="9"/>
  <c r="CJ314" i="9"/>
  <c r="BE315" i="9"/>
  <c r="BL315" i="9"/>
  <c r="BK315" i="9"/>
  <c r="BM315" i="9" s="1"/>
  <c r="BJ315" i="9"/>
  <c r="CB315" i="9"/>
  <c r="CA315" i="9"/>
  <c r="CC315" i="9" s="1"/>
  <c r="BZ315" i="9"/>
  <c r="CR315" i="9"/>
  <c r="CQ315" i="9"/>
  <c r="CS315" i="9" s="1"/>
  <c r="CP315" i="9"/>
  <c r="BS316" i="9"/>
  <c r="BU316" i="9" s="1"/>
  <c r="BR316" i="9"/>
  <c r="BT316" i="9"/>
  <c r="CI316" i="9"/>
  <c r="CK316" i="9" s="1"/>
  <c r="CH316" i="9"/>
  <c r="CJ316" i="9"/>
  <c r="BE317" i="9"/>
  <c r="BL317" i="9"/>
  <c r="BK317" i="9"/>
  <c r="BM317" i="9" s="1"/>
  <c r="BJ317" i="9"/>
  <c r="CB317" i="9"/>
  <c r="CA317" i="9"/>
  <c r="CC317" i="9" s="1"/>
  <c r="BZ317" i="9"/>
  <c r="CR317" i="9"/>
  <c r="CQ317" i="9"/>
  <c r="CS317" i="9" s="1"/>
  <c r="CP317" i="9"/>
  <c r="BS318" i="9"/>
  <c r="BU318" i="9" s="1"/>
  <c r="BR318" i="9"/>
  <c r="BT318" i="9"/>
  <c r="CI318" i="9"/>
  <c r="CK318" i="9" s="1"/>
  <c r="CH318" i="9"/>
  <c r="CJ318" i="9"/>
  <c r="BE319" i="9"/>
  <c r="BL319" i="9"/>
  <c r="BK319" i="9"/>
  <c r="BM319" i="9" s="1"/>
  <c r="BJ319" i="9"/>
  <c r="CB319" i="9"/>
  <c r="CA319" i="9"/>
  <c r="CC319" i="9" s="1"/>
  <c r="BZ319" i="9"/>
  <c r="CR319" i="9"/>
  <c r="CQ319" i="9"/>
  <c r="CS319" i="9" s="1"/>
  <c r="CP319" i="9"/>
  <c r="BS320" i="9"/>
  <c r="BU320" i="9" s="1"/>
  <c r="BR320" i="9"/>
  <c r="BT320" i="9"/>
  <c r="CI320" i="9"/>
  <c r="CK320" i="9" s="1"/>
  <c r="CH320" i="9"/>
  <c r="CJ320" i="9"/>
  <c r="BE321" i="9"/>
  <c r="BL321" i="9"/>
  <c r="BK321" i="9"/>
  <c r="BM321" i="9" s="1"/>
  <c r="BJ321" i="9"/>
  <c r="CB321" i="9"/>
  <c r="CA321" i="9"/>
  <c r="CC321" i="9" s="1"/>
  <c r="BZ321" i="9"/>
  <c r="CR321" i="9"/>
  <c r="CQ321" i="9"/>
  <c r="CS321" i="9" s="1"/>
  <c r="CP321" i="9"/>
  <c r="BS322" i="9"/>
  <c r="BU322" i="9" s="1"/>
  <c r="BR322" i="9"/>
  <c r="BT322" i="9"/>
  <c r="CI322" i="9"/>
  <c r="CK322" i="9" s="1"/>
  <c r="CH322" i="9"/>
  <c r="CJ322" i="9"/>
  <c r="BK324" i="9"/>
  <c r="BM324" i="9" s="1"/>
  <c r="BJ324" i="9"/>
  <c r="BL324" i="9"/>
  <c r="CA324" i="9"/>
  <c r="CC324" i="9" s="1"/>
  <c r="BZ324" i="9"/>
  <c r="CB324" i="9"/>
  <c r="CQ324" i="9"/>
  <c r="CS324" i="9" s="1"/>
  <c r="CP324" i="9"/>
  <c r="CR324" i="9"/>
  <c r="BE325" i="9"/>
  <c r="BJ326" i="9"/>
  <c r="BL326" i="9"/>
  <c r="BK326" i="9"/>
  <c r="BM326" i="9" s="1"/>
  <c r="BR326" i="9"/>
  <c r="BT326" i="9"/>
  <c r="BS326" i="9"/>
  <c r="BU326" i="9" s="1"/>
  <c r="BZ326" i="9"/>
  <c r="CB326" i="9"/>
  <c r="CA326" i="9"/>
  <c r="CC326" i="9" s="1"/>
  <c r="CH326" i="9"/>
  <c r="CJ326" i="9"/>
  <c r="CI326" i="9"/>
  <c r="CK326" i="9" s="1"/>
  <c r="CP326" i="9"/>
  <c r="CR326" i="9"/>
  <c r="CQ326" i="9"/>
  <c r="CS326" i="9" s="1"/>
  <c r="BT327" i="9"/>
  <c r="BR327" i="9"/>
  <c r="BJ328" i="9"/>
  <c r="BL328" i="9"/>
  <c r="BK328" i="9"/>
  <c r="BM328" i="9" s="1"/>
  <c r="BR328" i="9"/>
  <c r="BT328" i="9"/>
  <c r="BS328" i="9"/>
  <c r="BU328" i="9" s="1"/>
  <c r="BZ328" i="9"/>
  <c r="CB328" i="9"/>
  <c r="CA328" i="9"/>
  <c r="CC328" i="9" s="1"/>
  <c r="CH328" i="9"/>
  <c r="CJ328" i="9"/>
  <c r="CI328" i="9"/>
  <c r="CK328" i="9" s="1"/>
  <c r="CP328" i="9"/>
  <c r="CR328" i="9"/>
  <c r="CQ328" i="9"/>
  <c r="CS328" i="9" s="1"/>
  <c r="CD329" i="9"/>
  <c r="CL331" i="9"/>
  <c r="BE332" i="9"/>
  <c r="BE333" i="9"/>
  <c r="BN337" i="9"/>
  <c r="CD337" i="9"/>
  <c r="CL337" i="9"/>
  <c r="CT337" i="9"/>
  <c r="BE340" i="9"/>
  <c r="BE341" i="9"/>
  <c r="BN345" i="9"/>
  <c r="CD345" i="9"/>
  <c r="CL345" i="9"/>
  <c r="BE348" i="9"/>
  <c r="BE349" i="9"/>
  <c r="BN353" i="9"/>
  <c r="BV353" i="9"/>
  <c r="CD353" i="9"/>
  <c r="CL353" i="9"/>
  <c r="CT353" i="9"/>
  <c r="BE356" i="9"/>
  <c r="BE357" i="9"/>
  <c r="BN361" i="9"/>
  <c r="BV361" i="9"/>
  <c r="CD361" i="9"/>
  <c r="CL361" i="9"/>
  <c r="BS364" i="9"/>
  <c r="BU364" i="9" s="1"/>
  <c r="BT364" i="9"/>
  <c r="BR364" i="9"/>
  <c r="BK323" i="9"/>
  <c r="BM323" i="9" s="1"/>
  <c r="BS323" i="9"/>
  <c r="BU323" i="9" s="1"/>
  <c r="CA323" i="9"/>
  <c r="CC323" i="9" s="1"/>
  <c r="CI323" i="9"/>
  <c r="CK323" i="9" s="1"/>
  <c r="BK325" i="9"/>
  <c r="BM325" i="9" s="1"/>
  <c r="BZ325" i="9"/>
  <c r="CP325" i="9"/>
  <c r="BE327" i="9"/>
  <c r="BL327" i="9"/>
  <c r="BN327" i="9" s="1"/>
  <c r="BJ327" i="9"/>
  <c r="BS327" i="9"/>
  <c r="BU327" i="9" s="1"/>
  <c r="CR327" i="9"/>
  <c r="CT327" i="9" s="1"/>
  <c r="CP327" i="9"/>
  <c r="CL329" i="9"/>
  <c r="CT331" i="9"/>
  <c r="BE334" i="9"/>
  <c r="BE335" i="9"/>
  <c r="BE342" i="9"/>
  <c r="BE343" i="9"/>
  <c r="BE350" i="9"/>
  <c r="BE351" i="9"/>
  <c r="BE358" i="9"/>
  <c r="BE359" i="9"/>
  <c r="BV325" i="9"/>
  <c r="CA325" i="9"/>
  <c r="CC325" i="9" s="1"/>
  <c r="CL325" i="9"/>
  <c r="CQ325" i="9"/>
  <c r="CS325" i="9" s="1"/>
  <c r="AT326" i="9"/>
  <c r="CJ327" i="9"/>
  <c r="CH327" i="9"/>
  <c r="BN329" i="9"/>
  <c r="BE336" i="9"/>
  <c r="BE337" i="9"/>
  <c r="BE344" i="9"/>
  <c r="BE345" i="9"/>
  <c r="BE352" i="9"/>
  <c r="BE353" i="9"/>
  <c r="BE360" i="9"/>
  <c r="BE361" i="9"/>
  <c r="BS362" i="9"/>
  <c r="BU362" i="9" s="1"/>
  <c r="BT362" i="9"/>
  <c r="BR362" i="9"/>
  <c r="CI364" i="9"/>
  <c r="CK364" i="9" s="1"/>
  <c r="CJ364" i="9"/>
  <c r="CH364" i="9"/>
  <c r="BE326" i="9"/>
  <c r="CB327" i="9"/>
  <c r="CD327" i="9" s="1"/>
  <c r="BZ327" i="9"/>
  <c r="CI327" i="9"/>
  <c r="CK327" i="9" s="1"/>
  <c r="BE328" i="9"/>
  <c r="BV329" i="9"/>
  <c r="BE330" i="9"/>
  <c r="BE331" i="9"/>
  <c r="BN335" i="9"/>
  <c r="CD335" i="9"/>
  <c r="CL335" i="9"/>
  <c r="CT335" i="9"/>
  <c r="BE338" i="9"/>
  <c r="BE339" i="9"/>
  <c r="BV343" i="9"/>
  <c r="CD343" i="9"/>
  <c r="CL343" i="9"/>
  <c r="CT343" i="9"/>
  <c r="BE346" i="9"/>
  <c r="BE347" i="9"/>
  <c r="BV351" i="9"/>
  <c r="CD351" i="9"/>
  <c r="CL351" i="9"/>
  <c r="CT351" i="9"/>
  <c r="BE354" i="9"/>
  <c r="BE355" i="9"/>
  <c r="BN359" i="9"/>
  <c r="BV359" i="9"/>
  <c r="CD359" i="9"/>
  <c r="CL359" i="9"/>
  <c r="CI362" i="9"/>
  <c r="CK362" i="9" s="1"/>
  <c r="CJ362" i="9"/>
  <c r="CH362" i="9"/>
  <c r="BE365" i="9"/>
  <c r="BK330" i="9"/>
  <c r="BM330" i="9" s="1"/>
  <c r="BS330" i="9"/>
  <c r="BU330" i="9" s="1"/>
  <c r="CA330" i="9"/>
  <c r="CC330" i="9" s="1"/>
  <c r="CI330" i="9"/>
  <c r="CK330" i="9" s="1"/>
  <c r="CQ330" i="9"/>
  <c r="CS330" i="9" s="1"/>
  <c r="BK332" i="9"/>
  <c r="BM332" i="9" s="1"/>
  <c r="BS332" i="9"/>
  <c r="BU332" i="9" s="1"/>
  <c r="CA332" i="9"/>
  <c r="CC332" i="9" s="1"/>
  <c r="CI332" i="9"/>
  <c r="CK332" i="9" s="1"/>
  <c r="CQ332" i="9"/>
  <c r="CS332" i="9" s="1"/>
  <c r="BK334" i="9"/>
  <c r="BM334" i="9" s="1"/>
  <c r="BS334" i="9"/>
  <c r="BU334" i="9" s="1"/>
  <c r="CA334" i="9"/>
  <c r="CC334" i="9" s="1"/>
  <c r="CI334" i="9"/>
  <c r="CK334" i="9" s="1"/>
  <c r="CQ334" i="9"/>
  <c r="CS334" i="9" s="1"/>
  <c r="BK336" i="9"/>
  <c r="BM336" i="9" s="1"/>
  <c r="BS336" i="9"/>
  <c r="BU336" i="9" s="1"/>
  <c r="CA336" i="9"/>
  <c r="CC336" i="9" s="1"/>
  <c r="CI336" i="9"/>
  <c r="CK336" i="9" s="1"/>
  <c r="CQ336" i="9"/>
  <c r="CS336" i="9" s="1"/>
  <c r="BK338" i="9"/>
  <c r="BM338" i="9" s="1"/>
  <c r="BS338" i="9"/>
  <c r="BU338" i="9" s="1"/>
  <c r="CA338" i="9"/>
  <c r="CC338" i="9" s="1"/>
  <c r="CI338" i="9"/>
  <c r="CK338" i="9" s="1"/>
  <c r="CQ338" i="9"/>
  <c r="CS338" i="9" s="1"/>
  <c r="BK340" i="9"/>
  <c r="BM340" i="9" s="1"/>
  <c r="BS340" i="9"/>
  <c r="BU340" i="9" s="1"/>
  <c r="CA340" i="9"/>
  <c r="CC340" i="9" s="1"/>
  <c r="CI340" i="9"/>
  <c r="CK340" i="9" s="1"/>
  <c r="CQ340" i="9"/>
  <c r="CS340" i="9" s="1"/>
  <c r="BK342" i="9"/>
  <c r="BM342" i="9" s="1"/>
  <c r="BS342" i="9"/>
  <c r="BU342" i="9" s="1"/>
  <c r="CA342" i="9"/>
  <c r="CC342" i="9" s="1"/>
  <c r="CI342" i="9"/>
  <c r="CK342" i="9" s="1"/>
  <c r="CQ342" i="9"/>
  <c r="CS342" i="9" s="1"/>
  <c r="BK344" i="9"/>
  <c r="BM344" i="9" s="1"/>
  <c r="BS344" i="9"/>
  <c r="BU344" i="9" s="1"/>
  <c r="CA344" i="9"/>
  <c r="CC344" i="9" s="1"/>
  <c r="CI344" i="9"/>
  <c r="CK344" i="9" s="1"/>
  <c r="CQ344" i="9"/>
  <c r="CS344" i="9" s="1"/>
  <c r="BK346" i="9"/>
  <c r="BM346" i="9" s="1"/>
  <c r="BS346" i="9"/>
  <c r="BU346" i="9" s="1"/>
  <c r="CA346" i="9"/>
  <c r="CC346" i="9" s="1"/>
  <c r="CI346" i="9"/>
  <c r="CK346" i="9" s="1"/>
  <c r="CQ346" i="9"/>
  <c r="CS346" i="9" s="1"/>
  <c r="BK348" i="9"/>
  <c r="BM348" i="9" s="1"/>
  <c r="BS348" i="9"/>
  <c r="BU348" i="9" s="1"/>
  <c r="CA348" i="9"/>
  <c r="CC348" i="9" s="1"/>
  <c r="CI348" i="9"/>
  <c r="CK348" i="9" s="1"/>
  <c r="CQ348" i="9"/>
  <c r="CS348" i="9" s="1"/>
  <c r="BK350" i="9"/>
  <c r="BM350" i="9" s="1"/>
  <c r="BS350" i="9"/>
  <c r="BU350" i="9" s="1"/>
  <c r="CA350" i="9"/>
  <c r="CC350" i="9" s="1"/>
  <c r="CI350" i="9"/>
  <c r="CK350" i="9" s="1"/>
  <c r="CQ350" i="9"/>
  <c r="CS350" i="9" s="1"/>
  <c r="BK352" i="9"/>
  <c r="BM352" i="9" s="1"/>
  <c r="BS352" i="9"/>
  <c r="BU352" i="9" s="1"/>
  <c r="CA352" i="9"/>
  <c r="CC352" i="9" s="1"/>
  <c r="CI352" i="9"/>
  <c r="CK352" i="9" s="1"/>
  <c r="CQ352" i="9"/>
  <c r="CS352" i="9" s="1"/>
  <c r="BK354" i="9"/>
  <c r="BM354" i="9" s="1"/>
  <c r="BS354" i="9"/>
  <c r="BU354" i="9" s="1"/>
  <c r="CA354" i="9"/>
  <c r="CC354" i="9" s="1"/>
  <c r="CI354" i="9"/>
  <c r="CK354" i="9" s="1"/>
  <c r="CQ354" i="9"/>
  <c r="CS354" i="9" s="1"/>
  <c r="BK356" i="9"/>
  <c r="BM356" i="9" s="1"/>
  <c r="BS356" i="9"/>
  <c r="BU356" i="9" s="1"/>
  <c r="CA356" i="9"/>
  <c r="CC356" i="9" s="1"/>
  <c r="CI356" i="9"/>
  <c r="CK356" i="9" s="1"/>
  <c r="CQ356" i="9"/>
  <c r="CS356" i="9" s="1"/>
  <c r="BK358" i="9"/>
  <c r="BM358" i="9" s="1"/>
  <c r="BS358" i="9"/>
  <c r="BU358" i="9" s="1"/>
  <c r="CA358" i="9"/>
  <c r="CC358" i="9" s="1"/>
  <c r="CI358" i="9"/>
  <c r="CK358" i="9" s="1"/>
  <c r="CQ358" i="9"/>
  <c r="CS358" i="9" s="1"/>
  <c r="BK360" i="9"/>
  <c r="BM360" i="9" s="1"/>
  <c r="BS360" i="9"/>
  <c r="BU360" i="9" s="1"/>
  <c r="CA360" i="9"/>
  <c r="CC360" i="9" s="1"/>
  <c r="CI360" i="9"/>
  <c r="CK360" i="9" s="1"/>
  <c r="CQ360" i="9"/>
  <c r="CS360" i="9" s="1"/>
  <c r="AT362" i="9"/>
  <c r="BN362" i="9"/>
  <c r="CB362" i="9"/>
  <c r="CD362" i="9" s="1"/>
  <c r="CT362" i="9"/>
  <c r="BS363" i="9"/>
  <c r="BU363" i="9" s="1"/>
  <c r="CD363" i="9"/>
  <c r="CI363" i="9"/>
  <c r="CK363" i="9" s="1"/>
  <c r="CT363" i="9"/>
  <c r="BL364" i="9"/>
  <c r="BN364" i="9" s="1"/>
  <c r="CD364" i="9"/>
  <c r="CR364" i="9"/>
  <c r="CT364" i="9" s="1"/>
  <c r="BK365" i="9"/>
  <c r="BM365" i="9" s="1"/>
  <c r="BV365" i="9"/>
  <c r="CA365" i="9"/>
  <c r="CC365" i="9" s="1"/>
  <c r="CL365" i="9"/>
  <c r="CQ365" i="9"/>
  <c r="CS365" i="9" s="1"/>
  <c r="AT366" i="9"/>
  <c r="BL366" i="9"/>
  <c r="BN366" i="9" s="1"/>
  <c r="CR366" i="9"/>
  <c r="CT366" i="9" s="1"/>
  <c r="BL367" i="9"/>
  <c r="BN367" i="9" s="1"/>
  <c r="CR367" i="9"/>
  <c r="CT367" i="9" s="1"/>
  <c r="CI369" i="9"/>
  <c r="CK369" i="9" s="1"/>
  <c r="CH369" i="9"/>
  <c r="BK370" i="9"/>
  <c r="BM370" i="9" s="1"/>
  <c r="BL370" i="9"/>
  <c r="BS370" i="9"/>
  <c r="BU370" i="9" s="1"/>
  <c r="BT370" i="9"/>
  <c r="CA370" i="9"/>
  <c r="CC370" i="9" s="1"/>
  <c r="CB370" i="9"/>
  <c r="CI370" i="9"/>
  <c r="CK370" i="9" s="1"/>
  <c r="CJ370" i="9"/>
  <c r="CQ370" i="9"/>
  <c r="CS370" i="9" s="1"/>
  <c r="CR370" i="9"/>
  <c r="BS371" i="9"/>
  <c r="BU371" i="9" s="1"/>
  <c r="BR371" i="9"/>
  <c r="CI373" i="9"/>
  <c r="CK373" i="9" s="1"/>
  <c r="CH373" i="9"/>
  <c r="BK374" i="9"/>
  <c r="BM374" i="9" s="1"/>
  <c r="BL374" i="9"/>
  <c r="BS374" i="9"/>
  <c r="BU374" i="9" s="1"/>
  <c r="BT374" i="9"/>
  <c r="CA374" i="9"/>
  <c r="CC374" i="9" s="1"/>
  <c r="CB374" i="9"/>
  <c r="CI374" i="9"/>
  <c r="CK374" i="9" s="1"/>
  <c r="CJ374" i="9"/>
  <c r="CQ374" i="9"/>
  <c r="CS374" i="9" s="1"/>
  <c r="CR374" i="9"/>
  <c r="BS375" i="9"/>
  <c r="BU375" i="9" s="1"/>
  <c r="BR375" i="9"/>
  <c r="CQ376" i="9"/>
  <c r="CS376" i="9" s="1"/>
  <c r="CR376" i="9"/>
  <c r="BS377" i="9"/>
  <c r="BU377" i="9" s="1"/>
  <c r="BR377" i="9"/>
  <c r="BL381" i="9"/>
  <c r="BK381" i="9"/>
  <c r="BM381" i="9" s="1"/>
  <c r="BJ381" i="9"/>
  <c r="CB381" i="9"/>
  <c r="CA381" i="9"/>
  <c r="CC381" i="9" s="1"/>
  <c r="BZ381" i="9"/>
  <c r="CR381" i="9"/>
  <c r="CQ381" i="9"/>
  <c r="CS381" i="9" s="1"/>
  <c r="CP381" i="9"/>
  <c r="BE382" i="9"/>
  <c r="BT385" i="9"/>
  <c r="BS385" i="9"/>
  <c r="BU385" i="9" s="1"/>
  <c r="BR385" i="9"/>
  <c r="CJ385" i="9"/>
  <c r="CI385" i="9"/>
  <c r="CK385" i="9" s="1"/>
  <c r="CH385" i="9"/>
  <c r="BL389" i="9"/>
  <c r="BK389" i="9"/>
  <c r="BM389" i="9" s="1"/>
  <c r="BJ389" i="9"/>
  <c r="CB389" i="9"/>
  <c r="CA389" i="9"/>
  <c r="CC389" i="9" s="1"/>
  <c r="BZ389" i="9"/>
  <c r="CR389" i="9"/>
  <c r="CQ389" i="9"/>
  <c r="CS389" i="9" s="1"/>
  <c r="CP389" i="9"/>
  <c r="BE390" i="9"/>
  <c r="BR394" i="9"/>
  <c r="BT394" i="9"/>
  <c r="BS394" i="9"/>
  <c r="BU394" i="9" s="1"/>
  <c r="BJ398" i="9"/>
  <c r="BL398" i="9"/>
  <c r="BK398" i="9"/>
  <c r="BM398" i="9" s="1"/>
  <c r="BZ398" i="9"/>
  <c r="CB398" i="9"/>
  <c r="CA398" i="9"/>
  <c r="CC398" i="9" s="1"/>
  <c r="CP398" i="9"/>
  <c r="CR398" i="9"/>
  <c r="CQ398" i="9"/>
  <c r="CS398" i="9" s="1"/>
  <c r="BE400" i="9"/>
  <c r="BR402" i="9"/>
  <c r="BT402" i="9"/>
  <c r="BS402" i="9"/>
  <c r="BU402" i="9" s="1"/>
  <c r="BE407" i="9"/>
  <c r="BE411" i="9"/>
  <c r="BL330" i="9"/>
  <c r="BT330" i="9"/>
  <c r="CB330" i="9"/>
  <c r="CJ330" i="9"/>
  <c r="CR330" i="9"/>
  <c r="BJ331" i="9"/>
  <c r="BL332" i="9"/>
  <c r="BT332" i="9"/>
  <c r="CB332" i="9"/>
  <c r="CJ332" i="9"/>
  <c r="CR332" i="9"/>
  <c r="BJ333" i="9"/>
  <c r="BR333" i="9"/>
  <c r="BZ333" i="9"/>
  <c r="CH333" i="9"/>
  <c r="CP333" i="9"/>
  <c r="BL334" i="9"/>
  <c r="BT334" i="9"/>
  <c r="CB334" i="9"/>
  <c r="CJ334" i="9"/>
  <c r="CR334" i="9"/>
  <c r="BJ335" i="9"/>
  <c r="BR335" i="9"/>
  <c r="BZ335" i="9"/>
  <c r="CH335" i="9"/>
  <c r="CP335" i="9"/>
  <c r="BL336" i="9"/>
  <c r="BT336" i="9"/>
  <c r="CB336" i="9"/>
  <c r="CJ336" i="9"/>
  <c r="CR336" i="9"/>
  <c r="BJ337" i="9"/>
  <c r="BR337" i="9"/>
  <c r="BZ337" i="9"/>
  <c r="CH337" i="9"/>
  <c r="CP337" i="9"/>
  <c r="BL338" i="9"/>
  <c r="BT338" i="9"/>
  <c r="CB338" i="9"/>
  <c r="CJ338" i="9"/>
  <c r="CR338" i="9"/>
  <c r="BJ339" i="9"/>
  <c r="BR339" i="9"/>
  <c r="BZ339" i="9"/>
  <c r="CH339" i="9"/>
  <c r="CP339" i="9"/>
  <c r="BL340" i="9"/>
  <c r="BT340" i="9"/>
  <c r="CB340" i="9"/>
  <c r="CJ340" i="9"/>
  <c r="CR340" i="9"/>
  <c r="BJ341" i="9"/>
  <c r="BR341" i="9"/>
  <c r="BZ341" i="9"/>
  <c r="CH341" i="9"/>
  <c r="CP341" i="9"/>
  <c r="BL342" i="9"/>
  <c r="BT342" i="9"/>
  <c r="CB342" i="9"/>
  <c r="CJ342" i="9"/>
  <c r="CR342" i="9"/>
  <c r="BJ343" i="9"/>
  <c r="BR343" i="9"/>
  <c r="BZ343" i="9"/>
  <c r="CH343" i="9"/>
  <c r="CP343" i="9"/>
  <c r="BL344" i="9"/>
  <c r="BT344" i="9"/>
  <c r="CB344" i="9"/>
  <c r="CJ344" i="9"/>
  <c r="CR344" i="9"/>
  <c r="BJ345" i="9"/>
  <c r="BR345" i="9"/>
  <c r="BZ345" i="9"/>
  <c r="CH345" i="9"/>
  <c r="CP345" i="9"/>
  <c r="BL346" i="9"/>
  <c r="BT346" i="9"/>
  <c r="CB346" i="9"/>
  <c r="CJ346" i="9"/>
  <c r="CR346" i="9"/>
  <c r="BJ347" i="9"/>
  <c r="BR347" i="9"/>
  <c r="BZ347" i="9"/>
  <c r="CH347" i="9"/>
  <c r="CP347" i="9"/>
  <c r="BL348" i="9"/>
  <c r="BT348" i="9"/>
  <c r="CB348" i="9"/>
  <c r="CJ348" i="9"/>
  <c r="CR348" i="9"/>
  <c r="BJ349" i="9"/>
  <c r="BR349" i="9"/>
  <c r="BZ349" i="9"/>
  <c r="CH349" i="9"/>
  <c r="CP349" i="9"/>
  <c r="BL350" i="9"/>
  <c r="BT350" i="9"/>
  <c r="CB350" i="9"/>
  <c r="CJ350" i="9"/>
  <c r="CR350" i="9"/>
  <c r="BJ351" i="9"/>
  <c r="BR351" i="9"/>
  <c r="BZ351" i="9"/>
  <c r="CH351" i="9"/>
  <c r="CP351" i="9"/>
  <c r="BL352" i="9"/>
  <c r="BT352" i="9"/>
  <c r="CB352" i="9"/>
  <c r="CJ352" i="9"/>
  <c r="CR352" i="9"/>
  <c r="BJ353" i="9"/>
  <c r="BR353" i="9"/>
  <c r="BZ353" i="9"/>
  <c r="CH353" i="9"/>
  <c r="CP353" i="9"/>
  <c r="BL354" i="9"/>
  <c r="BT354" i="9"/>
  <c r="CB354" i="9"/>
  <c r="CJ354" i="9"/>
  <c r="CR354" i="9"/>
  <c r="BJ355" i="9"/>
  <c r="BR355" i="9"/>
  <c r="BZ355" i="9"/>
  <c r="CH355" i="9"/>
  <c r="CP355" i="9"/>
  <c r="BL356" i="9"/>
  <c r="BT356" i="9"/>
  <c r="CB356" i="9"/>
  <c r="CJ356" i="9"/>
  <c r="CR356" i="9"/>
  <c r="BJ357" i="9"/>
  <c r="BR357" i="9"/>
  <c r="BZ357" i="9"/>
  <c r="CH357" i="9"/>
  <c r="CP357" i="9"/>
  <c r="BL358" i="9"/>
  <c r="BT358" i="9"/>
  <c r="CB358" i="9"/>
  <c r="CJ358" i="9"/>
  <c r="CR358" i="9"/>
  <c r="BJ359" i="9"/>
  <c r="BR359" i="9"/>
  <c r="BZ359" i="9"/>
  <c r="CH359" i="9"/>
  <c r="CP359" i="9"/>
  <c r="BL360" i="9"/>
  <c r="BT360" i="9"/>
  <c r="CB360" i="9"/>
  <c r="CJ360" i="9"/>
  <c r="CR360" i="9"/>
  <c r="BJ361" i="9"/>
  <c r="BR361" i="9"/>
  <c r="BZ361" i="9"/>
  <c r="CH361" i="9"/>
  <c r="CP361" i="9"/>
  <c r="BJ362" i="9"/>
  <c r="CP362" i="9"/>
  <c r="BJ363" i="9"/>
  <c r="BT363" i="9"/>
  <c r="BZ363" i="9"/>
  <c r="CJ363" i="9"/>
  <c r="CP363" i="9"/>
  <c r="BZ364" i="9"/>
  <c r="BL365" i="9"/>
  <c r="BR365" i="9"/>
  <c r="CB365" i="9"/>
  <c r="CH365" i="9"/>
  <c r="CR365" i="9"/>
  <c r="BZ366" i="9"/>
  <c r="AT367" i="9"/>
  <c r="BZ367" i="9"/>
  <c r="AT368" i="9"/>
  <c r="CA369" i="9"/>
  <c r="CC369" i="9" s="1"/>
  <c r="BZ369" i="9"/>
  <c r="CJ369" i="9"/>
  <c r="BJ370" i="9"/>
  <c r="BR370" i="9"/>
  <c r="BZ370" i="9"/>
  <c r="CH370" i="9"/>
  <c r="CP370" i="9"/>
  <c r="AT371" i="9"/>
  <c r="BK371" i="9"/>
  <c r="BM371" i="9" s="1"/>
  <c r="BJ371" i="9"/>
  <c r="BT371" i="9"/>
  <c r="CQ371" i="9"/>
  <c r="CS371" i="9" s="1"/>
  <c r="CP371" i="9"/>
  <c r="AT372" i="9"/>
  <c r="CA373" i="9"/>
  <c r="CC373" i="9" s="1"/>
  <c r="BZ373" i="9"/>
  <c r="CJ373" i="9"/>
  <c r="BJ374" i="9"/>
  <c r="BR374" i="9"/>
  <c r="AT375" i="9"/>
  <c r="BK375" i="9"/>
  <c r="BM375" i="9" s="1"/>
  <c r="BJ375" i="9"/>
  <c r="CQ375" i="9"/>
  <c r="CS375" i="9" s="1"/>
  <c r="CP375" i="9"/>
  <c r="BK377" i="9"/>
  <c r="BM377" i="9" s="1"/>
  <c r="BJ377" i="9"/>
  <c r="CQ377" i="9"/>
  <c r="CS377" i="9" s="1"/>
  <c r="CP377" i="9"/>
  <c r="BT379" i="9"/>
  <c r="BS379" i="9"/>
  <c r="BU379" i="9" s="1"/>
  <c r="BR379" i="9"/>
  <c r="CJ379" i="9"/>
  <c r="CI379" i="9"/>
  <c r="CK379" i="9" s="1"/>
  <c r="CH379" i="9"/>
  <c r="BL383" i="9"/>
  <c r="BK383" i="9"/>
  <c r="BM383" i="9" s="1"/>
  <c r="BJ383" i="9"/>
  <c r="CB383" i="9"/>
  <c r="CA383" i="9"/>
  <c r="CC383" i="9" s="1"/>
  <c r="BZ383" i="9"/>
  <c r="CR383" i="9"/>
  <c r="CQ383" i="9"/>
  <c r="CS383" i="9" s="1"/>
  <c r="CP383" i="9"/>
  <c r="BE384" i="9"/>
  <c r="BT387" i="9"/>
  <c r="BS387" i="9"/>
  <c r="BU387" i="9" s="1"/>
  <c r="BR387" i="9"/>
  <c r="CJ387" i="9"/>
  <c r="CI387" i="9"/>
  <c r="CK387" i="9" s="1"/>
  <c r="CH387" i="9"/>
  <c r="BL391" i="9"/>
  <c r="BK391" i="9"/>
  <c r="BM391" i="9" s="1"/>
  <c r="BJ391" i="9"/>
  <c r="CB391" i="9"/>
  <c r="CA391" i="9"/>
  <c r="CC391" i="9" s="1"/>
  <c r="BZ391" i="9"/>
  <c r="CR391" i="9"/>
  <c r="CQ391" i="9"/>
  <c r="CS391" i="9" s="1"/>
  <c r="CP391" i="9"/>
  <c r="BE392" i="9"/>
  <c r="CH392" i="9"/>
  <c r="CJ392" i="9"/>
  <c r="CI392" i="9"/>
  <c r="CK392" i="9" s="1"/>
  <c r="BR396" i="9"/>
  <c r="BT396" i="9"/>
  <c r="BS396" i="9"/>
  <c r="BU396" i="9" s="1"/>
  <c r="BR400" i="9"/>
  <c r="BT400" i="9"/>
  <c r="BS400" i="9"/>
  <c r="BU400" i="9" s="1"/>
  <c r="CH400" i="9"/>
  <c r="CJ400" i="9"/>
  <c r="CI400" i="9"/>
  <c r="CK400" i="9" s="1"/>
  <c r="BE403" i="9"/>
  <c r="BK368" i="9"/>
  <c r="BM368" i="9" s="1"/>
  <c r="BL368" i="9"/>
  <c r="BS368" i="9"/>
  <c r="BU368" i="9" s="1"/>
  <c r="BT368" i="9"/>
  <c r="CA368" i="9"/>
  <c r="CC368" i="9" s="1"/>
  <c r="CB368" i="9"/>
  <c r="CI368" i="9"/>
  <c r="CK368" i="9" s="1"/>
  <c r="CJ368" i="9"/>
  <c r="CQ368" i="9"/>
  <c r="CS368" i="9" s="1"/>
  <c r="CR368" i="9"/>
  <c r="BS369" i="9"/>
  <c r="BU369" i="9" s="1"/>
  <c r="BR369" i="9"/>
  <c r="CI371" i="9"/>
  <c r="CK371" i="9" s="1"/>
  <c r="CH371" i="9"/>
  <c r="BK372" i="9"/>
  <c r="BM372" i="9" s="1"/>
  <c r="BL372" i="9"/>
  <c r="BS372" i="9"/>
  <c r="BU372" i="9" s="1"/>
  <c r="BT372" i="9"/>
  <c r="CA372" i="9"/>
  <c r="CC372" i="9" s="1"/>
  <c r="CB372" i="9"/>
  <c r="CI372" i="9"/>
  <c r="CK372" i="9" s="1"/>
  <c r="CJ372" i="9"/>
  <c r="CQ372" i="9"/>
  <c r="CS372" i="9" s="1"/>
  <c r="CR372" i="9"/>
  <c r="BS373" i="9"/>
  <c r="BU373" i="9" s="1"/>
  <c r="BR373" i="9"/>
  <c r="CI375" i="9"/>
  <c r="CK375" i="9" s="1"/>
  <c r="CH375" i="9"/>
  <c r="BL377" i="9"/>
  <c r="CI377" i="9"/>
  <c r="CK377" i="9" s="1"/>
  <c r="CH377" i="9"/>
  <c r="CR377" i="9"/>
  <c r="BT381" i="9"/>
  <c r="BS381" i="9"/>
  <c r="BU381" i="9" s="1"/>
  <c r="BR381" i="9"/>
  <c r="CJ381" i="9"/>
  <c r="CI381" i="9"/>
  <c r="CK381" i="9" s="1"/>
  <c r="CH381" i="9"/>
  <c r="BL385" i="9"/>
  <c r="BK385" i="9"/>
  <c r="BM385" i="9" s="1"/>
  <c r="BJ385" i="9"/>
  <c r="CB385" i="9"/>
  <c r="CA385" i="9"/>
  <c r="CC385" i="9" s="1"/>
  <c r="BZ385" i="9"/>
  <c r="CR385" i="9"/>
  <c r="CQ385" i="9"/>
  <c r="CS385" i="9" s="1"/>
  <c r="CP385" i="9"/>
  <c r="BE386" i="9"/>
  <c r="BT389" i="9"/>
  <c r="BS389" i="9"/>
  <c r="BU389" i="9" s="1"/>
  <c r="BR389" i="9"/>
  <c r="CJ389" i="9"/>
  <c r="CI389" i="9"/>
  <c r="CK389" i="9" s="1"/>
  <c r="CH389" i="9"/>
  <c r="CH394" i="9"/>
  <c r="CJ394" i="9"/>
  <c r="CI394" i="9"/>
  <c r="CK394" i="9" s="1"/>
  <c r="BE397" i="9"/>
  <c r="BR398" i="9"/>
  <c r="BT398" i="9"/>
  <c r="BS398" i="9"/>
  <c r="BU398" i="9" s="1"/>
  <c r="CH398" i="9"/>
  <c r="CJ398" i="9"/>
  <c r="CI398" i="9"/>
  <c r="CK398" i="9" s="1"/>
  <c r="BE401" i="9"/>
  <c r="BJ402" i="9"/>
  <c r="BL402" i="9"/>
  <c r="BK402" i="9"/>
  <c r="BM402" i="9" s="1"/>
  <c r="BZ402" i="9"/>
  <c r="CB402" i="9"/>
  <c r="CA402" i="9"/>
  <c r="CC402" i="9" s="1"/>
  <c r="BZ362" i="9"/>
  <c r="BJ364" i="9"/>
  <c r="CP364" i="9"/>
  <c r="BJ366" i="9"/>
  <c r="CD366" i="9"/>
  <c r="CJ366" i="9"/>
  <c r="CP366" i="9"/>
  <c r="BJ367" i="9"/>
  <c r="CD367" i="9"/>
  <c r="CJ367" i="9"/>
  <c r="CP367" i="9"/>
  <c r="BJ368" i="9"/>
  <c r="BR368" i="9"/>
  <c r="BZ368" i="9"/>
  <c r="CH368" i="9"/>
  <c r="CP368" i="9"/>
  <c r="AT369" i="9"/>
  <c r="BE369" i="9"/>
  <c r="BK369" i="9"/>
  <c r="BM369" i="9" s="1"/>
  <c r="BJ369" i="9"/>
  <c r="BT369" i="9"/>
  <c r="CQ369" i="9"/>
  <c r="CS369" i="9" s="1"/>
  <c r="CP369" i="9"/>
  <c r="AT370" i="9"/>
  <c r="CA371" i="9"/>
  <c r="CC371" i="9" s="1"/>
  <c r="BZ371" i="9"/>
  <c r="CJ371" i="9"/>
  <c r="BJ372" i="9"/>
  <c r="BR372" i="9"/>
  <c r="BZ372" i="9"/>
  <c r="CH372" i="9"/>
  <c r="CP372" i="9"/>
  <c r="AT373" i="9"/>
  <c r="BE373" i="9"/>
  <c r="BK373" i="9"/>
  <c r="BM373" i="9" s="1"/>
  <c r="BJ373" i="9"/>
  <c r="BT373" i="9"/>
  <c r="CQ373" i="9"/>
  <c r="CS373" i="9" s="1"/>
  <c r="CP373" i="9"/>
  <c r="AT374" i="9"/>
  <c r="CA375" i="9"/>
  <c r="CC375" i="9" s="1"/>
  <c r="BZ375" i="9"/>
  <c r="CJ375" i="9"/>
  <c r="CA377" i="9"/>
  <c r="CC377" i="9" s="1"/>
  <c r="BZ377" i="9"/>
  <c r="BL379" i="9"/>
  <c r="BK379" i="9"/>
  <c r="BM379" i="9" s="1"/>
  <c r="BJ379" i="9"/>
  <c r="CB379" i="9"/>
  <c r="CA379" i="9"/>
  <c r="CC379" i="9" s="1"/>
  <c r="BZ379" i="9"/>
  <c r="CR379" i="9"/>
  <c r="CQ379" i="9"/>
  <c r="CS379" i="9" s="1"/>
  <c r="CP379" i="9"/>
  <c r="BE380" i="9"/>
  <c r="BT383" i="9"/>
  <c r="BS383" i="9"/>
  <c r="BU383" i="9" s="1"/>
  <c r="BR383" i="9"/>
  <c r="CJ383" i="9"/>
  <c r="CI383" i="9"/>
  <c r="CK383" i="9" s="1"/>
  <c r="CH383" i="9"/>
  <c r="BL387" i="9"/>
  <c r="BK387" i="9"/>
  <c r="BM387" i="9" s="1"/>
  <c r="BJ387" i="9"/>
  <c r="CB387" i="9"/>
  <c r="CA387" i="9"/>
  <c r="CC387" i="9" s="1"/>
  <c r="BZ387" i="9"/>
  <c r="CR387" i="9"/>
  <c r="CQ387" i="9"/>
  <c r="CS387" i="9" s="1"/>
  <c r="CP387" i="9"/>
  <c r="BE388" i="9"/>
  <c r="BT391" i="9"/>
  <c r="BS391" i="9"/>
  <c r="BU391" i="9" s="1"/>
  <c r="BR391" i="9"/>
  <c r="CJ391" i="9"/>
  <c r="CI391" i="9"/>
  <c r="CK391" i="9" s="1"/>
  <c r="CH391" i="9"/>
  <c r="CH396" i="9"/>
  <c r="CJ396" i="9"/>
  <c r="CI396" i="9"/>
  <c r="CK396" i="9" s="1"/>
  <c r="BE399" i="9"/>
  <c r="BJ400" i="9"/>
  <c r="BL400" i="9"/>
  <c r="BK400" i="9"/>
  <c r="BM400" i="9" s="1"/>
  <c r="BZ400" i="9"/>
  <c r="CB400" i="9"/>
  <c r="CA400" i="9"/>
  <c r="CC400" i="9" s="1"/>
  <c r="CP400" i="9"/>
  <c r="CR400" i="9"/>
  <c r="CQ400" i="9"/>
  <c r="CS400" i="9" s="1"/>
  <c r="BE402" i="9"/>
  <c r="BE405" i="9"/>
  <c r="BL376" i="9"/>
  <c r="BN376" i="9" s="1"/>
  <c r="BT376" i="9"/>
  <c r="BV376" i="9" s="1"/>
  <c r="CB376" i="9"/>
  <c r="CD376" i="9" s="1"/>
  <c r="CJ376" i="9"/>
  <c r="CL376" i="9" s="1"/>
  <c r="BL378" i="9"/>
  <c r="BT378" i="9"/>
  <c r="BV378" i="9" s="1"/>
  <c r="CB378" i="9"/>
  <c r="CJ378" i="9"/>
  <c r="CL378" i="9" s="1"/>
  <c r="CR378" i="9"/>
  <c r="CT378" i="9" s="1"/>
  <c r="BL380" i="9"/>
  <c r="BN380" i="9" s="1"/>
  <c r="BT380" i="9"/>
  <c r="BV380" i="9" s="1"/>
  <c r="CB380" i="9"/>
  <c r="CD380" i="9" s="1"/>
  <c r="CJ380" i="9"/>
  <c r="CL380" i="9" s="1"/>
  <c r="CR380" i="9"/>
  <c r="CT380" i="9" s="1"/>
  <c r="BL382" i="9"/>
  <c r="BN382" i="9" s="1"/>
  <c r="BT382" i="9"/>
  <c r="CB382" i="9"/>
  <c r="CD382" i="9" s="1"/>
  <c r="CJ382" i="9"/>
  <c r="CL382" i="9" s="1"/>
  <c r="CR382" i="9"/>
  <c r="CT382" i="9" s="1"/>
  <c r="BL384" i="9"/>
  <c r="BN384" i="9" s="1"/>
  <c r="BT384" i="9"/>
  <c r="BV384" i="9" s="1"/>
  <c r="CB384" i="9"/>
  <c r="CD384" i="9" s="1"/>
  <c r="CJ384" i="9"/>
  <c r="CL384" i="9" s="1"/>
  <c r="CR384" i="9"/>
  <c r="CT384" i="9" s="1"/>
  <c r="BL386" i="9"/>
  <c r="BN386" i="9" s="1"/>
  <c r="BT386" i="9"/>
  <c r="BV386" i="9" s="1"/>
  <c r="CB386" i="9"/>
  <c r="CD386" i="9" s="1"/>
  <c r="CJ386" i="9"/>
  <c r="CR386" i="9"/>
  <c r="CT386" i="9" s="1"/>
  <c r="BL388" i="9"/>
  <c r="BN388" i="9" s="1"/>
  <c r="BT388" i="9"/>
  <c r="BV388" i="9" s="1"/>
  <c r="CB388" i="9"/>
  <c r="CD388" i="9" s="1"/>
  <c r="CJ388" i="9"/>
  <c r="CL388" i="9" s="1"/>
  <c r="CR388" i="9"/>
  <c r="CT388" i="9" s="1"/>
  <c r="BL390" i="9"/>
  <c r="BN390" i="9" s="1"/>
  <c r="BT390" i="9"/>
  <c r="BV390" i="9" s="1"/>
  <c r="CB390" i="9"/>
  <c r="CD390" i="9" s="1"/>
  <c r="CJ390" i="9"/>
  <c r="CL390" i="9" s="1"/>
  <c r="CR390" i="9"/>
  <c r="CT390" i="9" s="1"/>
  <c r="BL392" i="9"/>
  <c r="BN392" i="9" s="1"/>
  <c r="BT392" i="9"/>
  <c r="BV392" i="9" s="1"/>
  <c r="BS393" i="9"/>
  <c r="BU393" i="9" s="1"/>
  <c r="CL393" i="9"/>
  <c r="BS395" i="9"/>
  <c r="BU395" i="9" s="1"/>
  <c r="CL395" i="9"/>
  <c r="BS397" i="9"/>
  <c r="BU397" i="9" s="1"/>
  <c r="CL397" i="9"/>
  <c r="BS399" i="9"/>
  <c r="BU399" i="9" s="1"/>
  <c r="CL399" i="9"/>
  <c r="BS401" i="9"/>
  <c r="BU401" i="9" s="1"/>
  <c r="CL401" i="9"/>
  <c r="CJ402" i="9"/>
  <c r="CR402" i="9"/>
  <c r="BL403" i="9"/>
  <c r="BK403" i="9"/>
  <c r="BM403" i="9" s="1"/>
  <c r="CB403" i="9"/>
  <c r="CA403" i="9"/>
  <c r="CC403" i="9" s="1"/>
  <c r="CR403" i="9"/>
  <c r="CQ403" i="9"/>
  <c r="CS403" i="9" s="1"/>
  <c r="BE404" i="9"/>
  <c r="BT405" i="9"/>
  <c r="BS405" i="9"/>
  <c r="BU405" i="9" s="1"/>
  <c r="CJ405" i="9"/>
  <c r="CI405" i="9"/>
  <c r="CK405" i="9" s="1"/>
  <c r="BL406" i="9"/>
  <c r="BT406" i="9"/>
  <c r="CB406" i="9"/>
  <c r="CJ406" i="9"/>
  <c r="CR406" i="9"/>
  <c r="BL407" i="9"/>
  <c r="BK407" i="9"/>
  <c r="BM407" i="9" s="1"/>
  <c r="CB407" i="9"/>
  <c r="CA407" i="9"/>
  <c r="CC407" i="9" s="1"/>
  <c r="CR407" i="9"/>
  <c r="CQ407" i="9"/>
  <c r="CS407" i="9" s="1"/>
  <c r="BE408" i="9"/>
  <c r="BT409" i="9"/>
  <c r="BS409" i="9"/>
  <c r="BU409" i="9" s="1"/>
  <c r="CJ409" i="9"/>
  <c r="CI409" i="9"/>
  <c r="CK409" i="9" s="1"/>
  <c r="BL410" i="9"/>
  <c r="BT410" i="9"/>
  <c r="CB410" i="9"/>
  <c r="CJ410" i="9"/>
  <c r="CR410" i="9"/>
  <c r="BL411" i="9"/>
  <c r="BK411" i="9"/>
  <c r="BM411" i="9" s="1"/>
  <c r="CB411" i="9"/>
  <c r="CA411" i="9"/>
  <c r="CC411" i="9" s="1"/>
  <c r="CR411" i="9"/>
  <c r="CQ411" i="9"/>
  <c r="CS411" i="9" s="1"/>
  <c r="BE412" i="9"/>
  <c r="BT413" i="9"/>
  <c r="BS413" i="9"/>
  <c r="BU413" i="9" s="1"/>
  <c r="CJ413" i="9"/>
  <c r="CI413" i="9"/>
  <c r="CK413" i="9" s="1"/>
  <c r="BL414" i="9"/>
  <c r="BN414" i="9" s="1"/>
  <c r="BT414" i="9"/>
  <c r="BV414" i="9" s="1"/>
  <c r="CB414" i="9"/>
  <c r="CD414" i="9" s="1"/>
  <c r="CJ414" i="9"/>
  <c r="CL414" i="9" s="1"/>
  <c r="CR414" i="9"/>
  <c r="CI416" i="9"/>
  <c r="CK416" i="9" s="1"/>
  <c r="CH416" i="9"/>
  <c r="CH397" i="9"/>
  <c r="BK399" i="9"/>
  <c r="BM399" i="9" s="1"/>
  <c r="CH399" i="9"/>
  <c r="CQ399" i="9"/>
  <c r="CS399" i="9" s="1"/>
  <c r="BK401" i="9"/>
  <c r="BM401" i="9" s="1"/>
  <c r="CH401" i="9"/>
  <c r="CQ401" i="9"/>
  <c r="CS401" i="9" s="1"/>
  <c r="AT403" i="9"/>
  <c r="BJ403" i="9"/>
  <c r="BZ403" i="9"/>
  <c r="CP403" i="9"/>
  <c r="BK404" i="9"/>
  <c r="BM404" i="9" s="1"/>
  <c r="BS404" i="9"/>
  <c r="BU404" i="9" s="1"/>
  <c r="CA404" i="9"/>
  <c r="CC404" i="9" s="1"/>
  <c r="CI404" i="9"/>
  <c r="CK404" i="9" s="1"/>
  <c r="CQ404" i="9"/>
  <c r="CS404" i="9" s="1"/>
  <c r="BR405" i="9"/>
  <c r="CH405" i="9"/>
  <c r="AT407" i="9"/>
  <c r="BJ407" i="9"/>
  <c r="BZ407" i="9"/>
  <c r="CP407" i="9"/>
  <c r="BK408" i="9"/>
  <c r="BM408" i="9" s="1"/>
  <c r="BV408" i="9"/>
  <c r="CD408" i="9"/>
  <c r="CL408" i="9"/>
  <c r="CT408" i="9"/>
  <c r="BR409" i="9"/>
  <c r="AT411" i="9"/>
  <c r="BN412" i="9"/>
  <c r="BV412" i="9"/>
  <c r="CD412" i="9"/>
  <c r="CL412" i="9"/>
  <c r="CT412" i="9"/>
  <c r="AT415" i="9"/>
  <c r="CA416" i="9"/>
  <c r="CC416" i="9" s="1"/>
  <c r="CB416" i="9"/>
  <c r="BT403" i="9"/>
  <c r="BS403" i="9"/>
  <c r="BU403" i="9" s="1"/>
  <c r="CJ403" i="9"/>
  <c r="CI403" i="9"/>
  <c r="CK403" i="9" s="1"/>
  <c r="BL405" i="9"/>
  <c r="BK405" i="9"/>
  <c r="BM405" i="9" s="1"/>
  <c r="CB405" i="9"/>
  <c r="CA405" i="9"/>
  <c r="CC405" i="9" s="1"/>
  <c r="CR405" i="9"/>
  <c r="CQ405" i="9"/>
  <c r="CS405" i="9" s="1"/>
  <c r="BT407" i="9"/>
  <c r="BS407" i="9"/>
  <c r="BU407" i="9" s="1"/>
  <c r="CJ407" i="9"/>
  <c r="CI407" i="9"/>
  <c r="CK407" i="9" s="1"/>
  <c r="BL409" i="9"/>
  <c r="BK409" i="9"/>
  <c r="BM409" i="9" s="1"/>
  <c r="CB409" i="9"/>
  <c r="CA409" i="9"/>
  <c r="CC409" i="9" s="1"/>
  <c r="CR409" i="9"/>
  <c r="CQ409" i="9"/>
  <c r="CS409" i="9" s="1"/>
  <c r="BT411" i="9"/>
  <c r="BS411" i="9"/>
  <c r="BU411" i="9" s="1"/>
  <c r="CJ411" i="9"/>
  <c r="CI411" i="9"/>
  <c r="CK411" i="9" s="1"/>
  <c r="BL413" i="9"/>
  <c r="BK413" i="9"/>
  <c r="BM413" i="9" s="1"/>
  <c r="CB413" i="9"/>
  <c r="CA413" i="9"/>
  <c r="CC413" i="9" s="1"/>
  <c r="CR413" i="9"/>
  <c r="CQ413" i="9"/>
  <c r="CS413" i="9" s="1"/>
  <c r="BE414" i="9"/>
  <c r="BE415" i="9"/>
  <c r="CL415" i="9"/>
  <c r="BK416" i="9"/>
  <c r="BM416" i="9" s="1"/>
  <c r="BL416" i="9"/>
  <c r="BJ416" i="9"/>
  <c r="BS416" i="9"/>
  <c r="BU416" i="9" s="1"/>
  <c r="BT416" i="9"/>
  <c r="BR416" i="9"/>
  <c r="BN417" i="9"/>
  <c r="CD417" i="9"/>
  <c r="CT417" i="9"/>
  <c r="BK418" i="9"/>
  <c r="BM418" i="9" s="1"/>
  <c r="BL418" i="9"/>
  <c r="BJ418" i="9"/>
  <c r="CQ418" i="9"/>
  <c r="CS418" i="9" s="1"/>
  <c r="CR418" i="9"/>
  <c r="CP418" i="9"/>
  <c r="CB392" i="9"/>
  <c r="CD392" i="9" s="1"/>
  <c r="CR392" i="9"/>
  <c r="CT392" i="9" s="1"/>
  <c r="BR393" i="9"/>
  <c r="CA393" i="9"/>
  <c r="CC393" i="9" s="1"/>
  <c r="BL394" i="9"/>
  <c r="BN394" i="9" s="1"/>
  <c r="CB394" i="9"/>
  <c r="CD394" i="9" s="1"/>
  <c r="CR394" i="9"/>
  <c r="CT394" i="9" s="1"/>
  <c r="BR395" i="9"/>
  <c r="CA395" i="9"/>
  <c r="CC395" i="9" s="1"/>
  <c r="BL396" i="9"/>
  <c r="BN396" i="9" s="1"/>
  <c r="CB396" i="9"/>
  <c r="CD396" i="9" s="1"/>
  <c r="CR396" i="9"/>
  <c r="CT396" i="9" s="1"/>
  <c r="BR397" i="9"/>
  <c r="CA397" i="9"/>
  <c r="CC397" i="9" s="1"/>
  <c r="BR399" i="9"/>
  <c r="BR401" i="9"/>
  <c r="CI402" i="9"/>
  <c r="CK402" i="9" s="1"/>
  <c r="CQ402" i="9"/>
  <c r="CS402" i="9" s="1"/>
  <c r="BR403" i="9"/>
  <c r="CH403" i="9"/>
  <c r="AT405" i="9"/>
  <c r="BJ405" i="9"/>
  <c r="BZ405" i="9"/>
  <c r="CP405" i="9"/>
  <c r="BK406" i="9"/>
  <c r="BM406" i="9" s="1"/>
  <c r="BS406" i="9"/>
  <c r="BU406" i="9" s="1"/>
  <c r="CA406" i="9"/>
  <c r="CC406" i="9" s="1"/>
  <c r="CI406" i="9"/>
  <c r="CK406" i="9" s="1"/>
  <c r="CQ406" i="9"/>
  <c r="CS406" i="9" s="1"/>
  <c r="BR407" i="9"/>
  <c r="CH407" i="9"/>
  <c r="AT409" i="9"/>
  <c r="BJ409" i="9"/>
  <c r="BZ409" i="9"/>
  <c r="CP409" i="9"/>
  <c r="BK410" i="9"/>
  <c r="BM410" i="9" s="1"/>
  <c r="BS410" i="9"/>
  <c r="BU410" i="9" s="1"/>
  <c r="CA410" i="9"/>
  <c r="CC410" i="9" s="1"/>
  <c r="CI410" i="9"/>
  <c r="CK410" i="9" s="1"/>
  <c r="CQ410" i="9"/>
  <c r="CS410" i="9" s="1"/>
  <c r="BR411" i="9"/>
  <c r="CH411" i="9"/>
  <c r="AT413" i="9"/>
  <c r="BJ413" i="9"/>
  <c r="BZ413" i="9"/>
  <c r="CP413" i="9"/>
  <c r="CT414" i="9"/>
  <c r="CQ416" i="9"/>
  <c r="CS416" i="9" s="1"/>
  <c r="CR416" i="9"/>
  <c r="CP416" i="9"/>
  <c r="AT416" i="9"/>
  <c r="BJ419" i="9"/>
  <c r="CP419" i="9"/>
  <c r="BJ420" i="9"/>
  <c r="CP420" i="9"/>
  <c r="BK428" i="9"/>
  <c r="BM428" i="9" s="1"/>
  <c r="BJ428" i="9"/>
  <c r="CQ428" i="9"/>
  <c r="CS428" i="9" s="1"/>
  <c r="CP428" i="9"/>
  <c r="CA430" i="9"/>
  <c r="CC430" i="9" s="1"/>
  <c r="BZ430" i="9"/>
  <c r="BK432" i="9"/>
  <c r="BM432" i="9" s="1"/>
  <c r="BJ432" i="9"/>
  <c r="CQ432" i="9"/>
  <c r="CS432" i="9" s="1"/>
  <c r="CP432" i="9"/>
  <c r="BS434" i="9"/>
  <c r="BU434" i="9" s="1"/>
  <c r="BR434" i="9"/>
  <c r="CA436" i="9"/>
  <c r="CC436" i="9" s="1"/>
  <c r="BZ436" i="9"/>
  <c r="CI438" i="9"/>
  <c r="CK438" i="9" s="1"/>
  <c r="CH438" i="9"/>
  <c r="BK440" i="9"/>
  <c r="BM440" i="9" s="1"/>
  <c r="BJ440" i="9"/>
  <c r="CQ440" i="9"/>
  <c r="CS440" i="9" s="1"/>
  <c r="CP440" i="9"/>
  <c r="BK446" i="9"/>
  <c r="BM446" i="9" s="1"/>
  <c r="BJ446" i="9"/>
  <c r="BL446" i="9"/>
  <c r="BR415" i="9"/>
  <c r="CH415" i="9"/>
  <c r="BJ417" i="9"/>
  <c r="BZ417" i="9"/>
  <c r="CP417" i="9"/>
  <c r="BR418" i="9"/>
  <c r="BL419" i="9"/>
  <c r="BN419" i="9" s="1"/>
  <c r="BR419" i="9"/>
  <c r="CR419" i="9"/>
  <c r="CT419" i="9" s="1"/>
  <c r="BL420" i="9"/>
  <c r="BN420" i="9" s="1"/>
  <c r="BR420" i="9"/>
  <c r="CR420" i="9"/>
  <c r="CT420" i="9" s="1"/>
  <c r="BL421" i="9"/>
  <c r="BN421" i="9" s="1"/>
  <c r="BR421" i="9"/>
  <c r="CR421" i="9"/>
  <c r="CT421" i="9" s="1"/>
  <c r="BL422" i="9"/>
  <c r="BN422" i="9" s="1"/>
  <c r="BR422" i="9"/>
  <c r="CR422" i="9"/>
  <c r="CT422" i="9" s="1"/>
  <c r="BL423" i="9"/>
  <c r="BN423" i="9" s="1"/>
  <c r="BR423" i="9"/>
  <c r="CR423" i="9"/>
  <c r="CT423" i="9" s="1"/>
  <c r="BL424" i="9"/>
  <c r="BN424" i="9" s="1"/>
  <c r="BR424" i="9"/>
  <c r="CR424" i="9"/>
  <c r="CT424" i="9" s="1"/>
  <c r="BL425" i="9"/>
  <c r="BR425" i="9"/>
  <c r="CR425" i="9"/>
  <c r="CT425" i="9" s="1"/>
  <c r="BL426" i="9"/>
  <c r="BN426" i="9" s="1"/>
  <c r="BR426" i="9"/>
  <c r="CR426" i="9"/>
  <c r="CT426" i="9" s="1"/>
  <c r="BL428" i="9"/>
  <c r="CI428" i="9"/>
  <c r="CK428" i="9" s="1"/>
  <c r="CH428" i="9"/>
  <c r="CR428" i="9"/>
  <c r="BL429" i="9"/>
  <c r="BK429" i="9"/>
  <c r="BM429" i="9" s="1"/>
  <c r="BT429" i="9"/>
  <c r="BS429" i="9"/>
  <c r="BU429" i="9" s="1"/>
  <c r="CB429" i="9"/>
  <c r="CA429" i="9"/>
  <c r="CC429" i="9" s="1"/>
  <c r="CJ429" i="9"/>
  <c r="CI429" i="9"/>
  <c r="CK429" i="9" s="1"/>
  <c r="CR429" i="9"/>
  <c r="CQ429" i="9"/>
  <c r="CS429" i="9" s="1"/>
  <c r="BS430" i="9"/>
  <c r="BU430" i="9" s="1"/>
  <c r="BR430" i="9"/>
  <c r="CB430" i="9"/>
  <c r="BL432" i="9"/>
  <c r="CI432" i="9"/>
  <c r="CK432" i="9" s="1"/>
  <c r="CH432" i="9"/>
  <c r="CR432" i="9"/>
  <c r="BL433" i="9"/>
  <c r="BK433" i="9"/>
  <c r="BM433" i="9" s="1"/>
  <c r="BT433" i="9"/>
  <c r="BS433" i="9"/>
  <c r="BU433" i="9" s="1"/>
  <c r="CB433" i="9"/>
  <c r="CA433" i="9"/>
  <c r="CC433" i="9" s="1"/>
  <c r="CJ433" i="9"/>
  <c r="CI433" i="9"/>
  <c r="CK433" i="9" s="1"/>
  <c r="CR433" i="9"/>
  <c r="CQ433" i="9"/>
  <c r="CS433" i="9" s="1"/>
  <c r="BK434" i="9"/>
  <c r="BM434" i="9" s="1"/>
  <c r="BJ434" i="9"/>
  <c r="BT434" i="9"/>
  <c r="CQ434" i="9"/>
  <c r="CS434" i="9" s="1"/>
  <c r="CP434" i="9"/>
  <c r="AT435" i="9"/>
  <c r="BL435" i="9"/>
  <c r="BK435" i="9"/>
  <c r="BM435" i="9" s="1"/>
  <c r="BT435" i="9"/>
  <c r="BS435" i="9"/>
  <c r="BU435" i="9" s="1"/>
  <c r="CB435" i="9"/>
  <c r="CA435" i="9"/>
  <c r="CC435" i="9" s="1"/>
  <c r="CJ435" i="9"/>
  <c r="CI435" i="9"/>
  <c r="CK435" i="9" s="1"/>
  <c r="CR435" i="9"/>
  <c r="CQ435" i="9"/>
  <c r="CS435" i="9" s="1"/>
  <c r="BS436" i="9"/>
  <c r="BU436" i="9" s="1"/>
  <c r="BR436" i="9"/>
  <c r="CB436" i="9"/>
  <c r="CA438" i="9"/>
  <c r="CC438" i="9" s="1"/>
  <c r="BZ438" i="9"/>
  <c r="CJ438" i="9"/>
  <c r="BL440" i="9"/>
  <c r="CI440" i="9"/>
  <c r="CK440" i="9" s="1"/>
  <c r="CH440" i="9"/>
  <c r="CR440" i="9"/>
  <c r="BK442" i="9"/>
  <c r="BM442" i="9" s="1"/>
  <c r="BJ442" i="9"/>
  <c r="BL442" i="9"/>
  <c r="CA442" i="9"/>
  <c r="CC442" i="9" s="1"/>
  <c r="BZ442" i="9"/>
  <c r="CB442" i="9"/>
  <c r="CQ442" i="9"/>
  <c r="CS442" i="9" s="1"/>
  <c r="CP442" i="9"/>
  <c r="CR442" i="9"/>
  <c r="BE443" i="9"/>
  <c r="CA444" i="9"/>
  <c r="CC444" i="9" s="1"/>
  <c r="BZ444" i="9"/>
  <c r="CB444" i="9"/>
  <c r="BE447" i="9"/>
  <c r="CQ451" i="9"/>
  <c r="CS451" i="9" s="1"/>
  <c r="CR451" i="9"/>
  <c r="CP451" i="9"/>
  <c r="CD415" i="9"/>
  <c r="CT415" i="9"/>
  <c r="CL417" i="9"/>
  <c r="AT418" i="9"/>
  <c r="BT418" i="9"/>
  <c r="BV418" i="9" s="1"/>
  <c r="BZ418" i="9"/>
  <c r="AT419" i="9"/>
  <c r="BT419" i="9"/>
  <c r="BV419" i="9" s="1"/>
  <c r="BZ419" i="9"/>
  <c r="AT420" i="9"/>
  <c r="BT420" i="9"/>
  <c r="BV420" i="9" s="1"/>
  <c r="BZ420" i="9"/>
  <c r="AT421" i="9"/>
  <c r="BT421" i="9"/>
  <c r="BV421" i="9" s="1"/>
  <c r="BZ421" i="9"/>
  <c r="AT422" i="9"/>
  <c r="BT422" i="9"/>
  <c r="BV422" i="9" s="1"/>
  <c r="BZ422" i="9"/>
  <c r="AT423" i="9"/>
  <c r="BT423" i="9"/>
  <c r="BV423" i="9" s="1"/>
  <c r="BZ423" i="9"/>
  <c r="AT424" i="9"/>
  <c r="BT424" i="9"/>
  <c r="BV424" i="9" s="1"/>
  <c r="BZ424" i="9"/>
  <c r="AT425" i="9"/>
  <c r="BN425" i="9"/>
  <c r="BT425" i="9"/>
  <c r="BV425" i="9" s="1"/>
  <c r="BZ425" i="9"/>
  <c r="AT426" i="9"/>
  <c r="BT426" i="9"/>
  <c r="BV426" i="9" s="1"/>
  <c r="BZ426" i="9"/>
  <c r="AT427" i="9"/>
  <c r="CA428" i="9"/>
  <c r="CC428" i="9" s="1"/>
  <c r="BZ428" i="9"/>
  <c r="CJ428" i="9"/>
  <c r="BJ429" i="9"/>
  <c r="BR429" i="9"/>
  <c r="BZ429" i="9"/>
  <c r="CH429" i="9"/>
  <c r="CP429" i="9"/>
  <c r="AT430" i="9"/>
  <c r="BE430" i="9"/>
  <c r="BK430" i="9"/>
  <c r="BM430" i="9" s="1"/>
  <c r="BJ430" i="9"/>
  <c r="BT430" i="9"/>
  <c r="CQ430" i="9"/>
  <c r="CS430" i="9" s="1"/>
  <c r="CP430" i="9"/>
  <c r="AT431" i="9"/>
  <c r="CA432" i="9"/>
  <c r="CC432" i="9" s="1"/>
  <c r="BZ432" i="9"/>
  <c r="CJ432" i="9"/>
  <c r="BJ433" i="9"/>
  <c r="BR433" i="9"/>
  <c r="BZ433" i="9"/>
  <c r="CH433" i="9"/>
  <c r="CP433" i="9"/>
  <c r="AT434" i="9"/>
  <c r="BE434" i="9"/>
  <c r="BL434" i="9"/>
  <c r="CI434" i="9"/>
  <c r="CK434" i="9" s="1"/>
  <c r="CH434" i="9"/>
  <c r="CR434" i="9"/>
  <c r="BJ435" i="9"/>
  <c r="BR435" i="9"/>
  <c r="BZ435" i="9"/>
  <c r="CH435" i="9"/>
  <c r="CP435" i="9"/>
  <c r="AT436" i="9"/>
  <c r="BE436" i="9"/>
  <c r="BK436" i="9"/>
  <c r="BM436" i="9" s="1"/>
  <c r="BJ436" i="9"/>
  <c r="BT436" i="9"/>
  <c r="CQ436" i="9"/>
  <c r="CS436" i="9" s="1"/>
  <c r="CP436" i="9"/>
  <c r="AT437" i="9"/>
  <c r="BS438" i="9"/>
  <c r="BU438" i="9" s="1"/>
  <c r="BR438" i="9"/>
  <c r="CB438" i="9"/>
  <c r="CA440" i="9"/>
  <c r="CC440" i="9" s="1"/>
  <c r="BZ440" i="9"/>
  <c r="CJ440" i="9"/>
  <c r="BS446" i="9"/>
  <c r="BU446" i="9" s="1"/>
  <c r="BT446" i="9"/>
  <c r="BR446" i="9"/>
  <c r="BE450" i="9"/>
  <c r="BE451" i="9"/>
  <c r="BL427" i="9"/>
  <c r="BK427" i="9"/>
  <c r="BM427" i="9" s="1"/>
  <c r="BT427" i="9"/>
  <c r="BS427" i="9"/>
  <c r="BU427" i="9" s="1"/>
  <c r="CB427" i="9"/>
  <c r="CA427" i="9"/>
  <c r="CC427" i="9" s="1"/>
  <c r="CJ427" i="9"/>
  <c r="CI427" i="9"/>
  <c r="CK427" i="9" s="1"/>
  <c r="CR427" i="9"/>
  <c r="CQ427" i="9"/>
  <c r="CS427" i="9" s="1"/>
  <c r="BS428" i="9"/>
  <c r="BU428" i="9" s="1"/>
  <c r="BR428" i="9"/>
  <c r="CI430" i="9"/>
  <c r="CK430" i="9" s="1"/>
  <c r="CH430" i="9"/>
  <c r="BL431" i="9"/>
  <c r="BK431" i="9"/>
  <c r="BM431" i="9" s="1"/>
  <c r="BT431" i="9"/>
  <c r="BS431" i="9"/>
  <c r="BU431" i="9" s="1"/>
  <c r="CB431" i="9"/>
  <c r="CA431" i="9"/>
  <c r="CC431" i="9" s="1"/>
  <c r="CJ431" i="9"/>
  <c r="CI431" i="9"/>
  <c r="CK431" i="9" s="1"/>
  <c r="CR431" i="9"/>
  <c r="CQ431" i="9"/>
  <c r="CS431" i="9" s="1"/>
  <c r="BS432" i="9"/>
  <c r="BU432" i="9" s="1"/>
  <c r="BR432" i="9"/>
  <c r="CA434" i="9"/>
  <c r="CC434" i="9" s="1"/>
  <c r="BZ434" i="9"/>
  <c r="CI436" i="9"/>
  <c r="CK436" i="9" s="1"/>
  <c r="CH436" i="9"/>
  <c r="AT438" i="9"/>
  <c r="BE438" i="9"/>
  <c r="BK438" i="9"/>
  <c r="BM438" i="9" s="1"/>
  <c r="BJ438" i="9"/>
  <c r="BT438" i="9"/>
  <c r="CQ438" i="9"/>
  <c r="CS438" i="9" s="1"/>
  <c r="CP438" i="9"/>
  <c r="BS440" i="9"/>
  <c r="BU440" i="9" s="1"/>
  <c r="BR440" i="9"/>
  <c r="BS442" i="9"/>
  <c r="BU442" i="9" s="1"/>
  <c r="BR442" i="9"/>
  <c r="BT442" i="9"/>
  <c r="CI442" i="9"/>
  <c r="CK442" i="9" s="1"/>
  <c r="CH442" i="9"/>
  <c r="CJ442" i="9"/>
  <c r="BE444" i="9"/>
  <c r="CI444" i="9"/>
  <c r="CK444" i="9" s="1"/>
  <c r="CJ444" i="9"/>
  <c r="CH444" i="9"/>
  <c r="CQ446" i="9"/>
  <c r="CS446" i="9" s="1"/>
  <c r="CP446" i="9"/>
  <c r="CR446" i="9"/>
  <c r="CI448" i="9"/>
  <c r="CK448" i="9" s="1"/>
  <c r="CJ448" i="9"/>
  <c r="CH448" i="9"/>
  <c r="BS450" i="9"/>
  <c r="BU450" i="9" s="1"/>
  <c r="BT450" i="9"/>
  <c r="BR450" i="9"/>
  <c r="CQ453" i="9"/>
  <c r="CS453" i="9" s="1"/>
  <c r="CR453" i="9"/>
  <c r="CP453" i="9"/>
  <c r="CP460" i="9"/>
  <c r="CR460" i="9"/>
  <c r="CQ460" i="9"/>
  <c r="CS460" i="9" s="1"/>
  <c r="BJ464" i="9"/>
  <c r="BL464" i="9"/>
  <c r="BK464" i="9"/>
  <c r="BM464" i="9" s="1"/>
  <c r="CT474" i="9"/>
  <c r="BR443" i="9"/>
  <c r="CH443" i="9"/>
  <c r="BJ444" i="9"/>
  <c r="BT444" i="9"/>
  <c r="BV444" i="9" s="1"/>
  <c r="CP444" i="9"/>
  <c r="BJ445" i="9"/>
  <c r="BZ445" i="9"/>
  <c r="CP445" i="9"/>
  <c r="BZ446" i="9"/>
  <c r="CJ446" i="9"/>
  <c r="CL446" i="9" s="1"/>
  <c r="BR447" i="9"/>
  <c r="CH447" i="9"/>
  <c r="BJ448" i="9"/>
  <c r="BT448" i="9"/>
  <c r="BV448" i="9" s="1"/>
  <c r="CP448" i="9"/>
  <c r="BJ449" i="9"/>
  <c r="BZ449" i="9"/>
  <c r="CP449" i="9"/>
  <c r="BZ450" i="9"/>
  <c r="CJ450" i="9"/>
  <c r="CL450" i="9" s="1"/>
  <c r="BR451" i="9"/>
  <c r="CD451" i="9"/>
  <c r="BE452" i="9"/>
  <c r="BN452" i="9"/>
  <c r="BE458" i="9"/>
  <c r="CP462" i="9"/>
  <c r="CR462" i="9"/>
  <c r="CQ462" i="9"/>
  <c r="CS462" i="9" s="1"/>
  <c r="BJ466" i="9"/>
  <c r="BL466" i="9"/>
  <c r="BK466" i="9"/>
  <c r="BM466" i="9" s="1"/>
  <c r="BS443" i="9"/>
  <c r="BU443" i="9" s="1"/>
  <c r="CD443" i="9"/>
  <c r="CI443" i="9"/>
  <c r="CK443" i="9" s="1"/>
  <c r="CT443" i="9"/>
  <c r="BL444" i="9"/>
  <c r="BN444" i="9" s="1"/>
  <c r="CR444" i="9"/>
  <c r="CT444" i="9" s="1"/>
  <c r="BK445" i="9"/>
  <c r="BM445" i="9" s="1"/>
  <c r="BV445" i="9"/>
  <c r="CA445" i="9"/>
  <c r="CC445" i="9" s="1"/>
  <c r="CL445" i="9"/>
  <c r="CQ445" i="9"/>
  <c r="CS445" i="9" s="1"/>
  <c r="AT446" i="9"/>
  <c r="CB446" i="9"/>
  <c r="CD446" i="9" s="1"/>
  <c r="BS447" i="9"/>
  <c r="BU447" i="9" s="1"/>
  <c r="CD447" i="9"/>
  <c r="CI447" i="9"/>
  <c r="CK447" i="9" s="1"/>
  <c r="CT447" i="9"/>
  <c r="BL448" i="9"/>
  <c r="BN448" i="9" s="1"/>
  <c r="CR448" i="9"/>
  <c r="CT448" i="9" s="1"/>
  <c r="BK449" i="9"/>
  <c r="BM449" i="9" s="1"/>
  <c r="BV449" i="9"/>
  <c r="CA449" i="9"/>
  <c r="CC449" i="9" s="1"/>
  <c r="CL449" i="9"/>
  <c r="CQ449" i="9"/>
  <c r="CS449" i="9" s="1"/>
  <c r="AT450" i="9"/>
  <c r="CB450" i="9"/>
  <c r="CD450" i="9" s="1"/>
  <c r="BK451" i="9"/>
  <c r="BM451" i="9" s="1"/>
  <c r="BL451" i="9"/>
  <c r="BT451" i="9"/>
  <c r="BK453" i="9"/>
  <c r="BM453" i="9" s="1"/>
  <c r="BL453" i="9"/>
  <c r="CA455" i="9"/>
  <c r="CC455" i="9" s="1"/>
  <c r="CB455" i="9"/>
  <c r="BZ455" i="9"/>
  <c r="CI455" i="9"/>
  <c r="CK455" i="9" s="1"/>
  <c r="CJ455" i="9"/>
  <c r="CH455" i="9"/>
  <c r="CJ457" i="9"/>
  <c r="CI457" i="9"/>
  <c r="CK457" i="9" s="1"/>
  <c r="CH457" i="9"/>
  <c r="CR457" i="9"/>
  <c r="CQ457" i="9"/>
  <c r="CS457" i="9" s="1"/>
  <c r="CP457" i="9"/>
  <c r="BE459" i="9"/>
  <c r="BJ460" i="9"/>
  <c r="BL460" i="9"/>
  <c r="BK460" i="9"/>
  <c r="BM460" i="9" s="1"/>
  <c r="CP464" i="9"/>
  <c r="CR464" i="9"/>
  <c r="CQ464" i="9"/>
  <c r="CS464" i="9" s="1"/>
  <c r="AT451" i="9"/>
  <c r="BV451" i="9"/>
  <c r="CI451" i="9"/>
  <c r="CK451" i="9" s="1"/>
  <c r="CH451" i="9"/>
  <c r="CT452" i="9"/>
  <c r="BS453" i="9"/>
  <c r="BU453" i="9" s="1"/>
  <c r="BR453" i="9"/>
  <c r="CA453" i="9"/>
  <c r="CC453" i="9" s="1"/>
  <c r="CB453" i="9"/>
  <c r="BS455" i="9"/>
  <c r="BU455" i="9" s="1"/>
  <c r="BR455" i="9"/>
  <c r="BK457" i="9"/>
  <c r="BM457" i="9" s="1"/>
  <c r="BL457" i="9"/>
  <c r="BJ457" i="9"/>
  <c r="BS457" i="9"/>
  <c r="BU457" i="9" s="1"/>
  <c r="BT457" i="9"/>
  <c r="BR457" i="9"/>
  <c r="BL459" i="9"/>
  <c r="BK459" i="9"/>
  <c r="BM459" i="9" s="1"/>
  <c r="BJ459" i="9"/>
  <c r="CB459" i="9"/>
  <c r="CA459" i="9"/>
  <c r="CC459" i="9" s="1"/>
  <c r="BZ459" i="9"/>
  <c r="CR459" i="9"/>
  <c r="CQ459" i="9"/>
  <c r="CS459" i="9" s="1"/>
  <c r="CP459" i="9"/>
  <c r="BJ462" i="9"/>
  <c r="BL462" i="9"/>
  <c r="BK462" i="9"/>
  <c r="BM462" i="9" s="1"/>
  <c r="CP466" i="9"/>
  <c r="CR466" i="9"/>
  <c r="CQ466" i="9"/>
  <c r="CS466" i="9" s="1"/>
  <c r="BV452" i="9"/>
  <c r="CL452" i="9"/>
  <c r="AT453" i="9"/>
  <c r="BN454" i="9"/>
  <c r="BS454" i="9"/>
  <c r="BU454" i="9" s="1"/>
  <c r="CD454" i="9"/>
  <c r="CI454" i="9"/>
  <c r="CK454" i="9" s="1"/>
  <c r="BL455" i="9"/>
  <c r="BN455" i="9" s="1"/>
  <c r="CR455" i="9"/>
  <c r="CT455" i="9" s="1"/>
  <c r="BK456" i="9"/>
  <c r="BM456" i="9" s="1"/>
  <c r="BV456" i="9"/>
  <c r="CA456" i="9"/>
  <c r="CC456" i="9" s="1"/>
  <c r="CL456" i="9"/>
  <c r="CQ456" i="9"/>
  <c r="CS456" i="9" s="1"/>
  <c r="AT457" i="9"/>
  <c r="CB457" i="9"/>
  <c r="CD457" i="9" s="1"/>
  <c r="CH460" i="9"/>
  <c r="CJ460" i="9"/>
  <c r="AT461" i="9"/>
  <c r="CH462" i="9"/>
  <c r="CJ462" i="9"/>
  <c r="AT463" i="9"/>
  <c r="CH464" i="9"/>
  <c r="CJ464" i="9"/>
  <c r="AT465" i="9"/>
  <c r="CH466" i="9"/>
  <c r="CJ466" i="9"/>
  <c r="BL467" i="9"/>
  <c r="BK467" i="9"/>
  <c r="BM467" i="9" s="1"/>
  <c r="BJ467" i="9"/>
  <c r="CB467" i="9"/>
  <c r="CA467" i="9"/>
  <c r="CC467" i="9" s="1"/>
  <c r="BZ467" i="9"/>
  <c r="CR467" i="9"/>
  <c r="CQ467" i="9"/>
  <c r="CS467" i="9" s="1"/>
  <c r="CP467" i="9"/>
  <c r="BR468" i="9"/>
  <c r="BT468" i="9"/>
  <c r="BS468" i="9"/>
  <c r="BU468" i="9" s="1"/>
  <c r="CH468" i="9"/>
  <c r="CJ468" i="9"/>
  <c r="CI468" i="9"/>
  <c r="CK468" i="9" s="1"/>
  <c r="BL469" i="9"/>
  <c r="BK469" i="9"/>
  <c r="BM469" i="9" s="1"/>
  <c r="BJ469" i="9"/>
  <c r="CB469" i="9"/>
  <c r="CA469" i="9"/>
  <c r="CC469" i="9" s="1"/>
  <c r="BZ469" i="9"/>
  <c r="CR469" i="9"/>
  <c r="CQ469" i="9"/>
  <c r="CS469" i="9" s="1"/>
  <c r="CP469" i="9"/>
  <c r="BR470" i="9"/>
  <c r="BT470" i="9"/>
  <c r="BS470" i="9"/>
  <c r="BU470" i="9" s="1"/>
  <c r="CH470" i="9"/>
  <c r="CJ470" i="9"/>
  <c r="CI470" i="9"/>
  <c r="CK470" i="9" s="1"/>
  <c r="BL471" i="9"/>
  <c r="BK471" i="9"/>
  <c r="BM471" i="9" s="1"/>
  <c r="BJ471" i="9"/>
  <c r="CB471" i="9"/>
  <c r="CA471" i="9"/>
  <c r="CC471" i="9" s="1"/>
  <c r="BZ471" i="9"/>
  <c r="CR471" i="9"/>
  <c r="CQ471" i="9"/>
  <c r="CS471" i="9" s="1"/>
  <c r="CP471" i="9"/>
  <c r="BR472" i="9"/>
  <c r="BT472" i="9"/>
  <c r="BS472" i="9"/>
  <c r="BU472" i="9" s="1"/>
  <c r="CH472" i="9"/>
  <c r="CJ472" i="9"/>
  <c r="CI472" i="9"/>
  <c r="CK472" i="9" s="1"/>
  <c r="BL473" i="9"/>
  <c r="BK473" i="9"/>
  <c r="BM473" i="9" s="1"/>
  <c r="BJ473" i="9"/>
  <c r="CB473" i="9"/>
  <c r="CA473" i="9"/>
  <c r="CC473" i="9" s="1"/>
  <c r="BZ473" i="9"/>
  <c r="CR473" i="9"/>
  <c r="CQ473" i="9"/>
  <c r="CS473" i="9" s="1"/>
  <c r="CP473" i="9"/>
  <c r="BR474" i="9"/>
  <c r="BT474" i="9"/>
  <c r="BS474" i="9"/>
  <c r="BU474" i="9" s="1"/>
  <c r="BK458" i="9"/>
  <c r="BM458" i="9" s="1"/>
  <c r="BS458" i="9"/>
  <c r="BU458" i="9" s="1"/>
  <c r="CA458" i="9"/>
  <c r="CC458" i="9" s="1"/>
  <c r="CI458" i="9"/>
  <c r="CK458" i="9" s="1"/>
  <c r="CQ458" i="9"/>
  <c r="CS458" i="9" s="1"/>
  <c r="BT459" i="9"/>
  <c r="BS459" i="9"/>
  <c r="BU459" i="9" s="1"/>
  <c r="CJ459" i="9"/>
  <c r="CI459" i="9"/>
  <c r="CK459" i="9" s="1"/>
  <c r="BZ460" i="9"/>
  <c r="CB460" i="9"/>
  <c r="CD460" i="9" s="1"/>
  <c r="CI460" i="9"/>
  <c r="CK460" i="9" s="1"/>
  <c r="BE461" i="9"/>
  <c r="BZ462" i="9"/>
  <c r="CB462" i="9"/>
  <c r="CD462" i="9" s="1"/>
  <c r="CI462" i="9"/>
  <c r="CK462" i="9" s="1"/>
  <c r="BE463" i="9"/>
  <c r="BZ464" i="9"/>
  <c r="CB464" i="9"/>
  <c r="CD464" i="9" s="1"/>
  <c r="CI464" i="9"/>
  <c r="CK464" i="9" s="1"/>
  <c r="BE465" i="9"/>
  <c r="BZ466" i="9"/>
  <c r="CB466" i="9"/>
  <c r="CD466" i="9" s="1"/>
  <c r="CI466" i="9"/>
  <c r="CK466" i="9" s="1"/>
  <c r="AT455" i="9"/>
  <c r="BR460" i="9"/>
  <c r="BT460" i="9"/>
  <c r="BV460" i="9" s="1"/>
  <c r="BL461" i="9"/>
  <c r="BK461" i="9"/>
  <c r="BM461" i="9" s="1"/>
  <c r="BJ461" i="9"/>
  <c r="BT461" i="9"/>
  <c r="BS461" i="9"/>
  <c r="BU461" i="9" s="1"/>
  <c r="BR461" i="9"/>
  <c r="CB461" i="9"/>
  <c r="CA461" i="9"/>
  <c r="CC461" i="9" s="1"/>
  <c r="BZ461" i="9"/>
  <c r="CJ461" i="9"/>
  <c r="CI461" i="9"/>
  <c r="CK461" i="9" s="1"/>
  <c r="CH461" i="9"/>
  <c r="CR461" i="9"/>
  <c r="CQ461" i="9"/>
  <c r="CS461" i="9" s="1"/>
  <c r="CP461" i="9"/>
  <c r="BR462" i="9"/>
  <c r="BT462" i="9"/>
  <c r="BV462" i="9" s="1"/>
  <c r="BL463" i="9"/>
  <c r="BK463" i="9"/>
  <c r="BM463" i="9" s="1"/>
  <c r="BJ463" i="9"/>
  <c r="BT463" i="9"/>
  <c r="BS463" i="9"/>
  <c r="BU463" i="9" s="1"/>
  <c r="BR463" i="9"/>
  <c r="CB463" i="9"/>
  <c r="CA463" i="9"/>
  <c r="CC463" i="9" s="1"/>
  <c r="BZ463" i="9"/>
  <c r="CJ463" i="9"/>
  <c r="CI463" i="9"/>
  <c r="CK463" i="9" s="1"/>
  <c r="CH463" i="9"/>
  <c r="CR463" i="9"/>
  <c r="CQ463" i="9"/>
  <c r="CS463" i="9" s="1"/>
  <c r="CP463" i="9"/>
  <c r="BR464" i="9"/>
  <c r="BT464" i="9"/>
  <c r="BV464" i="9" s="1"/>
  <c r="BL465" i="9"/>
  <c r="BK465" i="9"/>
  <c r="BM465" i="9" s="1"/>
  <c r="BJ465" i="9"/>
  <c r="BT465" i="9"/>
  <c r="BS465" i="9"/>
  <c r="BU465" i="9" s="1"/>
  <c r="BR465" i="9"/>
  <c r="CB465" i="9"/>
  <c r="CA465" i="9"/>
  <c r="CC465" i="9" s="1"/>
  <c r="BZ465" i="9"/>
  <c r="CJ465" i="9"/>
  <c r="CI465" i="9"/>
  <c r="CK465" i="9" s="1"/>
  <c r="CH465" i="9"/>
  <c r="CR465" i="9"/>
  <c r="CQ465" i="9"/>
  <c r="CS465" i="9" s="1"/>
  <c r="CP465" i="9"/>
  <c r="BR466" i="9"/>
  <c r="BT466" i="9"/>
  <c r="BV466" i="9" s="1"/>
  <c r="BT467" i="9"/>
  <c r="BS467" i="9"/>
  <c r="BU467" i="9" s="1"/>
  <c r="BR467" i="9"/>
  <c r="CJ467" i="9"/>
  <c r="CI467" i="9"/>
  <c r="CK467" i="9" s="1"/>
  <c r="CH467" i="9"/>
  <c r="BE468" i="9"/>
  <c r="BJ468" i="9"/>
  <c r="BL468" i="9"/>
  <c r="BK468" i="9"/>
  <c r="BM468" i="9" s="1"/>
  <c r="BZ468" i="9"/>
  <c r="CB468" i="9"/>
  <c r="CA468" i="9"/>
  <c r="CC468" i="9" s="1"/>
  <c r="CP468" i="9"/>
  <c r="CR468" i="9"/>
  <c r="CQ468" i="9"/>
  <c r="CS468" i="9" s="1"/>
  <c r="BT469" i="9"/>
  <c r="BS469" i="9"/>
  <c r="BU469" i="9" s="1"/>
  <c r="BR469" i="9"/>
  <c r="CJ469" i="9"/>
  <c r="CI469" i="9"/>
  <c r="CK469" i="9" s="1"/>
  <c r="CH469" i="9"/>
  <c r="BE470" i="9"/>
  <c r="BJ470" i="9"/>
  <c r="BL470" i="9"/>
  <c r="BK470" i="9"/>
  <c r="BM470" i="9" s="1"/>
  <c r="BZ470" i="9"/>
  <c r="CB470" i="9"/>
  <c r="CA470" i="9"/>
  <c r="CC470" i="9" s="1"/>
  <c r="CP470" i="9"/>
  <c r="CR470" i="9"/>
  <c r="CQ470" i="9"/>
  <c r="CS470" i="9" s="1"/>
  <c r="BT471" i="9"/>
  <c r="BS471" i="9"/>
  <c r="BU471" i="9" s="1"/>
  <c r="BR471" i="9"/>
  <c r="CJ471" i="9"/>
  <c r="CI471" i="9"/>
  <c r="CK471" i="9" s="1"/>
  <c r="CH471" i="9"/>
  <c r="BE472" i="9"/>
  <c r="BJ472" i="9"/>
  <c r="BL472" i="9"/>
  <c r="BK472" i="9"/>
  <c r="BM472" i="9" s="1"/>
  <c r="BZ472" i="9"/>
  <c r="CB472" i="9"/>
  <c r="CA472" i="9"/>
  <c r="CC472" i="9" s="1"/>
  <c r="CP472" i="9"/>
  <c r="CR472" i="9"/>
  <c r="CQ472" i="9"/>
  <c r="CS472" i="9" s="1"/>
  <c r="BT473" i="9"/>
  <c r="BS473" i="9"/>
  <c r="BU473" i="9" s="1"/>
  <c r="BR473" i="9"/>
  <c r="CJ473" i="9"/>
  <c r="CI473" i="9"/>
  <c r="CK473" i="9" s="1"/>
  <c r="CH473" i="9"/>
  <c r="BE474" i="9"/>
  <c r="BJ474" i="9"/>
  <c r="BL474" i="9"/>
  <c r="BK474" i="9"/>
  <c r="BM474" i="9" s="1"/>
  <c r="BJ475" i="9"/>
  <c r="CD475" i="9"/>
  <c r="CP475" i="9"/>
  <c r="BJ476" i="9"/>
  <c r="CP476" i="9"/>
  <c r="BJ477" i="9"/>
  <c r="CP477" i="9"/>
  <c r="BJ478" i="9"/>
  <c r="CP478" i="9"/>
  <c r="BJ481" i="9"/>
  <c r="BK481" i="9"/>
  <c r="BM481" i="9" s="1"/>
  <c r="CP481" i="9"/>
  <c r="CQ481" i="9"/>
  <c r="CS481" i="9" s="1"/>
  <c r="BE482" i="9"/>
  <c r="BL482" i="9"/>
  <c r="BK482" i="9"/>
  <c r="BM482" i="9" s="1"/>
  <c r="BJ482" i="9"/>
  <c r="CB482" i="9"/>
  <c r="CA482" i="9"/>
  <c r="CC482" i="9" s="1"/>
  <c r="BZ482" i="9"/>
  <c r="CR482" i="9"/>
  <c r="CQ482" i="9"/>
  <c r="CS482" i="9" s="1"/>
  <c r="CP482" i="9"/>
  <c r="BR483" i="9"/>
  <c r="BT483" i="9"/>
  <c r="BS483" i="9"/>
  <c r="BU483" i="9" s="1"/>
  <c r="CH483" i="9"/>
  <c r="CJ483" i="9"/>
  <c r="CI483" i="9"/>
  <c r="CK483" i="9" s="1"/>
  <c r="BE484" i="9"/>
  <c r="BL484" i="9"/>
  <c r="BK484" i="9"/>
  <c r="BM484" i="9" s="1"/>
  <c r="BJ484" i="9"/>
  <c r="CB484" i="9"/>
  <c r="CA484" i="9"/>
  <c r="CC484" i="9" s="1"/>
  <c r="BZ484" i="9"/>
  <c r="CR484" i="9"/>
  <c r="CQ484" i="9"/>
  <c r="CS484" i="9" s="1"/>
  <c r="CP484" i="9"/>
  <c r="BR485" i="9"/>
  <c r="BT485" i="9"/>
  <c r="BS485" i="9"/>
  <c r="BU485" i="9" s="1"/>
  <c r="CH485" i="9"/>
  <c r="CJ485" i="9"/>
  <c r="CI485" i="9"/>
  <c r="CK485" i="9" s="1"/>
  <c r="BE486" i="9"/>
  <c r="BL486" i="9"/>
  <c r="BK486" i="9"/>
  <c r="BM486" i="9" s="1"/>
  <c r="BJ486" i="9"/>
  <c r="CB486" i="9"/>
  <c r="CA486" i="9"/>
  <c r="CC486" i="9" s="1"/>
  <c r="BZ486" i="9"/>
  <c r="CR486" i="9"/>
  <c r="CQ486" i="9"/>
  <c r="CS486" i="9" s="1"/>
  <c r="CP486" i="9"/>
  <c r="BS487" i="9"/>
  <c r="BU487" i="9" s="1"/>
  <c r="BT487" i="9"/>
  <c r="BR487" i="9"/>
  <c r="BL475" i="9"/>
  <c r="CR475" i="9"/>
  <c r="CT475" i="9" s="1"/>
  <c r="BL481" i="9"/>
  <c r="CH481" i="9"/>
  <c r="CI481" i="9"/>
  <c r="CK481" i="9" s="1"/>
  <c r="CR481" i="9"/>
  <c r="CL474" i="9"/>
  <c r="AT475" i="9"/>
  <c r="BN475" i="9"/>
  <c r="BT475" i="9"/>
  <c r="BV475" i="9" s="1"/>
  <c r="BZ475" i="9"/>
  <c r="AT476" i="9"/>
  <c r="BN476" i="9"/>
  <c r="BT476" i="9"/>
  <c r="BV476" i="9" s="1"/>
  <c r="BZ476" i="9"/>
  <c r="AT477" i="9"/>
  <c r="BN477" i="9"/>
  <c r="BT477" i="9"/>
  <c r="BV477" i="9" s="1"/>
  <c r="BZ477" i="9"/>
  <c r="CT477" i="9"/>
  <c r="AT478" i="9"/>
  <c r="BN478" i="9"/>
  <c r="BT478" i="9"/>
  <c r="BV478" i="9" s="1"/>
  <c r="BZ478" i="9"/>
  <c r="CT478" i="9"/>
  <c r="AT479" i="9"/>
  <c r="BT479" i="9"/>
  <c r="BV479" i="9" s="1"/>
  <c r="BZ479" i="9"/>
  <c r="AT480" i="9"/>
  <c r="BZ481" i="9"/>
  <c r="CA481" i="9"/>
  <c r="CC481" i="9" s="1"/>
  <c r="BT482" i="9"/>
  <c r="BS482" i="9"/>
  <c r="BU482" i="9" s="1"/>
  <c r="BR482" i="9"/>
  <c r="CJ482" i="9"/>
  <c r="CI482" i="9"/>
  <c r="CK482" i="9" s="1"/>
  <c r="CH482" i="9"/>
  <c r="BJ483" i="9"/>
  <c r="BL483" i="9"/>
  <c r="BK483" i="9"/>
  <c r="BM483" i="9" s="1"/>
  <c r="BZ483" i="9"/>
  <c r="CB483" i="9"/>
  <c r="CA483" i="9"/>
  <c r="CC483" i="9" s="1"/>
  <c r="CP483" i="9"/>
  <c r="CR483" i="9"/>
  <c r="CQ483" i="9"/>
  <c r="CS483" i="9" s="1"/>
  <c r="BT484" i="9"/>
  <c r="BS484" i="9"/>
  <c r="BU484" i="9" s="1"/>
  <c r="BR484" i="9"/>
  <c r="CJ484" i="9"/>
  <c r="CI484" i="9"/>
  <c r="CK484" i="9" s="1"/>
  <c r="CH484" i="9"/>
  <c r="BJ485" i="9"/>
  <c r="BL485" i="9"/>
  <c r="BK485" i="9"/>
  <c r="BM485" i="9" s="1"/>
  <c r="BZ485" i="9"/>
  <c r="CB485" i="9"/>
  <c r="CA485" i="9"/>
  <c r="CC485" i="9" s="1"/>
  <c r="CP485" i="9"/>
  <c r="CR485" i="9"/>
  <c r="CQ485" i="9"/>
  <c r="CS485" i="9" s="1"/>
  <c r="BT486" i="9"/>
  <c r="BS486" i="9"/>
  <c r="BU486" i="9" s="1"/>
  <c r="BR486" i="9"/>
  <c r="CJ486" i="9"/>
  <c r="CI486" i="9"/>
  <c r="CK486" i="9" s="1"/>
  <c r="CH486" i="9"/>
  <c r="BE487" i="9"/>
  <c r="CI487" i="9"/>
  <c r="CK487" i="9" s="1"/>
  <c r="CH487" i="9"/>
  <c r="CJ487" i="9"/>
  <c r="CB476" i="9"/>
  <c r="CD476" i="9" s="1"/>
  <c r="CB477" i="9"/>
  <c r="CD477" i="9" s="1"/>
  <c r="CB478" i="9"/>
  <c r="CD478" i="9" s="1"/>
  <c r="CB479" i="9"/>
  <c r="CD479" i="9" s="1"/>
  <c r="CH479" i="9"/>
  <c r="BL480" i="9"/>
  <c r="BK480" i="9"/>
  <c r="BM480" i="9" s="1"/>
  <c r="BT480" i="9"/>
  <c r="BS480" i="9"/>
  <c r="BU480" i="9" s="1"/>
  <c r="CB480" i="9"/>
  <c r="CA480" i="9"/>
  <c r="CC480" i="9" s="1"/>
  <c r="CJ480" i="9"/>
  <c r="CI480" i="9"/>
  <c r="CK480" i="9" s="1"/>
  <c r="CR480" i="9"/>
  <c r="CQ480" i="9"/>
  <c r="CS480" i="9" s="1"/>
  <c r="BR481" i="9"/>
  <c r="BS481" i="9"/>
  <c r="BU481" i="9" s="1"/>
  <c r="CB481" i="9"/>
  <c r="BZ487" i="9"/>
  <c r="BJ488" i="9"/>
  <c r="CJ488" i="9"/>
  <c r="CL488" i="9" s="1"/>
  <c r="CP488" i="9"/>
  <c r="BJ489" i="9"/>
  <c r="CJ489" i="9"/>
  <c r="CL489" i="9" s="1"/>
  <c r="CP489" i="9"/>
  <c r="CI490" i="9"/>
  <c r="CK490" i="9" s="1"/>
  <c r="CJ490" i="9"/>
  <c r="AT491" i="9"/>
  <c r="BE492" i="9"/>
  <c r="CI492" i="9"/>
  <c r="CK492" i="9" s="1"/>
  <c r="CH492" i="9"/>
  <c r="CJ492" i="9"/>
  <c r="CQ492" i="9"/>
  <c r="CS492" i="9" s="1"/>
  <c r="CR492" i="9"/>
  <c r="CP492" i="9"/>
  <c r="BN494" i="9"/>
  <c r="BS490" i="9"/>
  <c r="BU490" i="9" s="1"/>
  <c r="BR490" i="9"/>
  <c r="BT490" i="9"/>
  <c r="CA490" i="9"/>
  <c r="CC490" i="9" s="1"/>
  <c r="CB490" i="9"/>
  <c r="BZ490" i="9"/>
  <c r="BN491" i="9"/>
  <c r="CI491" i="9"/>
  <c r="CK491" i="9" s="1"/>
  <c r="CH491" i="9"/>
  <c r="CJ491" i="9"/>
  <c r="CT491" i="9"/>
  <c r="BS492" i="9"/>
  <c r="BU492" i="9" s="1"/>
  <c r="BT492" i="9"/>
  <c r="CA493" i="9"/>
  <c r="CC493" i="9" s="1"/>
  <c r="BZ493" i="9"/>
  <c r="CB493" i="9"/>
  <c r="CL493" i="9"/>
  <c r="BJ487" i="9"/>
  <c r="CP487" i="9"/>
  <c r="AT488" i="9"/>
  <c r="BN488" i="9"/>
  <c r="BZ488" i="9"/>
  <c r="CT488" i="9"/>
  <c r="AT489" i="9"/>
  <c r="BN489" i="9"/>
  <c r="BZ489" i="9"/>
  <c r="CT489" i="9"/>
  <c r="AT490" i="9"/>
  <c r="BE490" i="9"/>
  <c r="BK492" i="9"/>
  <c r="BM492" i="9" s="1"/>
  <c r="BL492" i="9"/>
  <c r="BJ492" i="9"/>
  <c r="BR492" i="9"/>
  <c r="CI494" i="9"/>
  <c r="CK494" i="9" s="1"/>
  <c r="CJ494" i="9"/>
  <c r="CT494" i="9"/>
  <c r="BE495" i="9"/>
  <c r="BL487" i="9"/>
  <c r="BN487" i="9" s="1"/>
  <c r="CR487" i="9"/>
  <c r="CT487" i="9" s="1"/>
  <c r="CB488" i="9"/>
  <c r="CD488" i="9" s="1"/>
  <c r="CB489" i="9"/>
  <c r="CD489" i="9" s="1"/>
  <c r="BS491" i="9"/>
  <c r="BU491" i="9" s="1"/>
  <c r="BR491" i="9"/>
  <c r="BT491" i="9"/>
  <c r="CD491" i="9"/>
  <c r="BE493" i="9"/>
  <c r="BK493" i="9"/>
  <c r="BM493" i="9" s="1"/>
  <c r="BJ493" i="9"/>
  <c r="BL493" i="9"/>
  <c r="BV493" i="9"/>
  <c r="CQ493" i="9"/>
  <c r="CS493" i="9" s="1"/>
  <c r="CP493" i="9"/>
  <c r="CR493" i="9"/>
  <c r="BS494" i="9"/>
  <c r="BU494" i="9" s="1"/>
  <c r="BR494" i="9"/>
  <c r="BT494" i="9"/>
  <c r="CA494" i="9"/>
  <c r="CC494" i="9" s="1"/>
  <c r="CB494" i="9"/>
  <c r="BZ494" i="9"/>
  <c r="BJ490" i="9"/>
  <c r="CP490" i="9"/>
  <c r="BJ491" i="9"/>
  <c r="BZ491" i="9"/>
  <c r="CP491" i="9"/>
  <c r="BZ492" i="9"/>
  <c r="BR493" i="9"/>
  <c r="CH493" i="9"/>
  <c r="BJ494" i="9"/>
  <c r="CP494" i="9"/>
  <c r="BJ495" i="9"/>
  <c r="BT495" i="9"/>
  <c r="BV495" i="9" s="1"/>
  <c r="BZ495" i="9"/>
  <c r="CJ495" i="9"/>
  <c r="CL495" i="9" s="1"/>
  <c r="CP495" i="9"/>
  <c r="BZ497" i="9"/>
  <c r="CB497" i="9"/>
  <c r="CD497" i="9" s="1"/>
  <c r="BE498" i="9"/>
  <c r="BZ499" i="9"/>
  <c r="CB499" i="9"/>
  <c r="CD499" i="9" s="1"/>
  <c r="BE500" i="9"/>
  <c r="BE502" i="9"/>
  <c r="BL496" i="9"/>
  <c r="BK496" i="9"/>
  <c r="BM496" i="9" s="1"/>
  <c r="BJ496" i="9"/>
  <c r="BT496" i="9"/>
  <c r="BS496" i="9"/>
  <c r="BU496" i="9" s="1"/>
  <c r="BR496" i="9"/>
  <c r="CB496" i="9"/>
  <c r="CA496" i="9"/>
  <c r="CC496" i="9" s="1"/>
  <c r="BZ496" i="9"/>
  <c r="CJ496" i="9"/>
  <c r="CI496" i="9"/>
  <c r="CK496" i="9" s="1"/>
  <c r="CH496" i="9"/>
  <c r="CR496" i="9"/>
  <c r="CQ496" i="9"/>
  <c r="CS496" i="9" s="1"/>
  <c r="CP496" i="9"/>
  <c r="BR497" i="9"/>
  <c r="BT497" i="9"/>
  <c r="BL498" i="9"/>
  <c r="BK498" i="9"/>
  <c r="BM498" i="9" s="1"/>
  <c r="BJ498" i="9"/>
  <c r="BT498" i="9"/>
  <c r="BS498" i="9"/>
  <c r="BU498" i="9" s="1"/>
  <c r="BR498" i="9"/>
  <c r="CB498" i="9"/>
  <c r="CA498" i="9"/>
  <c r="CC498" i="9" s="1"/>
  <c r="BZ498" i="9"/>
  <c r="CJ498" i="9"/>
  <c r="CI498" i="9"/>
  <c r="CK498" i="9" s="1"/>
  <c r="CH498" i="9"/>
  <c r="CR498" i="9"/>
  <c r="CQ498" i="9"/>
  <c r="CS498" i="9" s="1"/>
  <c r="CP498" i="9"/>
  <c r="BR499" i="9"/>
  <c r="BT499" i="9"/>
  <c r="BL500" i="9"/>
  <c r="BK500" i="9"/>
  <c r="BM500" i="9" s="1"/>
  <c r="BJ500" i="9"/>
  <c r="BT500" i="9"/>
  <c r="BS500" i="9"/>
  <c r="BU500" i="9" s="1"/>
  <c r="BR500" i="9"/>
  <c r="CB500" i="9"/>
  <c r="CA500" i="9"/>
  <c r="CC500" i="9" s="1"/>
  <c r="BZ500" i="9"/>
  <c r="CJ500" i="9"/>
  <c r="CI500" i="9"/>
  <c r="CK500" i="9" s="1"/>
  <c r="CH500" i="9"/>
  <c r="CR500" i="9"/>
  <c r="CQ500" i="9"/>
  <c r="CS500" i="9" s="1"/>
  <c r="CP500" i="9"/>
  <c r="BJ501" i="9"/>
  <c r="BL501" i="9"/>
  <c r="BK501" i="9"/>
  <c r="BM501" i="9" s="1"/>
  <c r="BZ501" i="9"/>
  <c r="CB501" i="9"/>
  <c r="CA501" i="9"/>
  <c r="CC501" i="9" s="1"/>
  <c r="CP501" i="9"/>
  <c r="CR501" i="9"/>
  <c r="CQ501" i="9"/>
  <c r="CS501" i="9" s="1"/>
  <c r="BR503" i="9"/>
  <c r="BT503" i="9"/>
  <c r="BS503" i="9"/>
  <c r="BU503" i="9" s="1"/>
  <c r="CI503" i="9"/>
  <c r="CK503" i="9" s="1"/>
  <c r="CJ503" i="9"/>
  <c r="CH503" i="9"/>
  <c r="BR495" i="9"/>
  <c r="CH495" i="9"/>
  <c r="BE497" i="9"/>
  <c r="BJ497" i="9"/>
  <c r="BL497" i="9"/>
  <c r="BN497" i="9" s="1"/>
  <c r="BS497" i="9"/>
  <c r="BU497" i="9" s="1"/>
  <c r="CP497" i="9"/>
  <c r="CR497" i="9"/>
  <c r="CT497" i="9" s="1"/>
  <c r="BE499" i="9"/>
  <c r="BJ499" i="9"/>
  <c r="BL499" i="9"/>
  <c r="BN499" i="9" s="1"/>
  <c r="BS499" i="9"/>
  <c r="BU499" i="9" s="1"/>
  <c r="CP499" i="9"/>
  <c r="CR499" i="9"/>
  <c r="CT499" i="9" s="1"/>
  <c r="AT494" i="9"/>
  <c r="BN495" i="9"/>
  <c r="CD495" i="9"/>
  <c r="CT495" i="9"/>
  <c r="CH497" i="9"/>
  <c r="CJ497" i="9"/>
  <c r="CL497" i="9" s="1"/>
  <c r="AT498" i="9"/>
  <c r="CH499" i="9"/>
  <c r="CJ499" i="9"/>
  <c r="CL499" i="9" s="1"/>
  <c r="AT500" i="9"/>
  <c r="BR501" i="9"/>
  <c r="BT501" i="9"/>
  <c r="BS501" i="9"/>
  <c r="BU501" i="9" s="1"/>
  <c r="CH501" i="9"/>
  <c r="CJ501" i="9"/>
  <c r="CI501" i="9"/>
  <c r="CK501" i="9" s="1"/>
  <c r="BJ503" i="9"/>
  <c r="BL503" i="9"/>
  <c r="BK503" i="9"/>
  <c r="BM503" i="9" s="1"/>
  <c r="CA503" i="9"/>
  <c r="CC503" i="9" s="1"/>
  <c r="BZ503" i="9"/>
  <c r="CB503" i="9"/>
  <c r="CD504" i="9"/>
  <c r="BE509" i="9"/>
  <c r="CH512" i="9"/>
  <c r="CJ512" i="9"/>
  <c r="BE513" i="9"/>
  <c r="CT514" i="9"/>
  <c r="BJ502" i="9"/>
  <c r="BR502" i="9"/>
  <c r="BZ502" i="9"/>
  <c r="CH502" i="9"/>
  <c r="CP502" i="9"/>
  <c r="CP503" i="9"/>
  <c r="CL504" i="9"/>
  <c r="BE505" i="9"/>
  <c r="BL505" i="9"/>
  <c r="BK505" i="9"/>
  <c r="BM505" i="9" s="1"/>
  <c r="BJ505" i="9"/>
  <c r="BT505" i="9"/>
  <c r="BS505" i="9"/>
  <c r="BU505" i="9" s="1"/>
  <c r="BR505" i="9"/>
  <c r="CB505" i="9"/>
  <c r="CA505" i="9"/>
  <c r="CC505" i="9" s="1"/>
  <c r="BZ505" i="9"/>
  <c r="CJ505" i="9"/>
  <c r="CI505" i="9"/>
  <c r="CK505" i="9" s="1"/>
  <c r="CH505" i="9"/>
  <c r="CR505" i="9"/>
  <c r="CQ505" i="9"/>
  <c r="CS505" i="9" s="1"/>
  <c r="CP505" i="9"/>
  <c r="AT507" i="9"/>
  <c r="BE508" i="9"/>
  <c r="BL509" i="9"/>
  <c r="BK509" i="9"/>
  <c r="BM509" i="9" s="1"/>
  <c r="BJ509" i="9"/>
  <c r="BT509" i="9"/>
  <c r="BS509" i="9"/>
  <c r="BU509" i="9" s="1"/>
  <c r="BR509" i="9"/>
  <c r="CB509" i="9"/>
  <c r="CA509" i="9"/>
  <c r="CC509" i="9" s="1"/>
  <c r="BZ509" i="9"/>
  <c r="CJ509" i="9"/>
  <c r="CI509" i="9"/>
  <c r="CK509" i="9" s="1"/>
  <c r="CH509" i="9"/>
  <c r="CR509" i="9"/>
  <c r="CQ509" i="9"/>
  <c r="CS509" i="9" s="1"/>
  <c r="CP509" i="9"/>
  <c r="AT511" i="9"/>
  <c r="BZ512" i="9"/>
  <c r="CB512" i="9"/>
  <c r="CA512" i="9"/>
  <c r="CC512" i="9" s="1"/>
  <c r="CI512" i="9"/>
  <c r="CK512" i="9" s="1"/>
  <c r="CA515" i="9"/>
  <c r="CC515" i="9" s="1"/>
  <c r="CB515" i="9"/>
  <c r="BZ515" i="9"/>
  <c r="CL520" i="9"/>
  <c r="BK502" i="9"/>
  <c r="BM502" i="9" s="1"/>
  <c r="BS502" i="9"/>
  <c r="BU502" i="9" s="1"/>
  <c r="CA502" i="9"/>
  <c r="CC502" i="9" s="1"/>
  <c r="CI502" i="9"/>
  <c r="CK502" i="9" s="1"/>
  <c r="CQ502" i="9"/>
  <c r="CS502" i="9" s="1"/>
  <c r="CR503" i="9"/>
  <c r="CT503" i="9" s="1"/>
  <c r="BN504" i="9"/>
  <c r="BE507" i="9"/>
  <c r="BV511" i="9"/>
  <c r="CJ511" i="9"/>
  <c r="CI511" i="9"/>
  <c r="CK511" i="9" s="1"/>
  <c r="CH511" i="9"/>
  <c r="BR512" i="9"/>
  <c r="BT512" i="9"/>
  <c r="BV512" i="9" s="1"/>
  <c r="CT518" i="9"/>
  <c r="BE504" i="9"/>
  <c r="CP504" i="9"/>
  <c r="CR504" i="9"/>
  <c r="CT504" i="9" s="1"/>
  <c r="BE506" i="9"/>
  <c r="BL507" i="9"/>
  <c r="BK507" i="9"/>
  <c r="BM507" i="9" s="1"/>
  <c r="BJ507" i="9"/>
  <c r="BT507" i="9"/>
  <c r="BS507" i="9"/>
  <c r="BU507" i="9" s="1"/>
  <c r="BR507" i="9"/>
  <c r="CB507" i="9"/>
  <c r="CA507" i="9"/>
  <c r="CC507" i="9" s="1"/>
  <c r="BZ507" i="9"/>
  <c r="CJ507" i="9"/>
  <c r="CI507" i="9"/>
  <c r="CK507" i="9" s="1"/>
  <c r="CH507" i="9"/>
  <c r="CR507" i="9"/>
  <c r="CQ507" i="9"/>
  <c r="CS507" i="9" s="1"/>
  <c r="CP507" i="9"/>
  <c r="BE510" i="9"/>
  <c r="BJ512" i="9"/>
  <c r="BL512" i="9"/>
  <c r="BK512" i="9"/>
  <c r="BM512" i="9" s="1"/>
  <c r="CP512" i="9"/>
  <c r="CR512" i="9"/>
  <c r="CQ512" i="9"/>
  <c r="CS512" i="9" s="1"/>
  <c r="CL516" i="9"/>
  <c r="CA519" i="9"/>
  <c r="CC519" i="9" s="1"/>
  <c r="CB519" i="9"/>
  <c r="BZ519" i="9"/>
  <c r="BL506" i="9"/>
  <c r="BN506" i="9" s="1"/>
  <c r="BT506" i="9"/>
  <c r="BV506" i="9" s="1"/>
  <c r="CB506" i="9"/>
  <c r="CD506" i="9" s="1"/>
  <c r="CJ506" i="9"/>
  <c r="CL506" i="9" s="1"/>
  <c r="CR506" i="9"/>
  <c r="CT506" i="9" s="1"/>
  <c r="BL508" i="9"/>
  <c r="BN508" i="9" s="1"/>
  <c r="BT508" i="9"/>
  <c r="CB508" i="9"/>
  <c r="CD508" i="9" s="1"/>
  <c r="CJ508" i="9"/>
  <c r="CL508" i="9" s="1"/>
  <c r="CR508" i="9"/>
  <c r="CT508" i="9" s="1"/>
  <c r="BL510" i="9"/>
  <c r="BT510" i="9"/>
  <c r="BV510" i="9" s="1"/>
  <c r="CB510" i="9"/>
  <c r="CD510" i="9" s="1"/>
  <c r="CJ510" i="9"/>
  <c r="CL510" i="9" s="1"/>
  <c r="CR510" i="9"/>
  <c r="CT510" i="9" s="1"/>
  <c r="BV513" i="9"/>
  <c r="CA513" i="9"/>
  <c r="CC513" i="9" s="1"/>
  <c r="CB513" i="9"/>
  <c r="BZ513" i="9"/>
  <c r="CI513" i="9"/>
  <c r="CK513" i="9" s="1"/>
  <c r="CJ513" i="9"/>
  <c r="CH513" i="9"/>
  <c r="BK515" i="9"/>
  <c r="BM515" i="9" s="1"/>
  <c r="BL515" i="9"/>
  <c r="BJ515" i="9"/>
  <c r="BS515" i="9"/>
  <c r="BU515" i="9" s="1"/>
  <c r="BT515" i="9"/>
  <c r="BR515" i="9"/>
  <c r="CQ517" i="9"/>
  <c r="CS517" i="9" s="1"/>
  <c r="CR517" i="9"/>
  <c r="BK519" i="9"/>
  <c r="BM519" i="9" s="1"/>
  <c r="BL519" i="9"/>
  <c r="BJ519" i="9"/>
  <c r="BS519" i="9"/>
  <c r="BU519" i="9" s="1"/>
  <c r="BT519" i="9"/>
  <c r="BR519" i="9"/>
  <c r="BE514" i="9"/>
  <c r="BN514" i="9"/>
  <c r="BE515" i="9"/>
  <c r="CA517" i="9"/>
  <c r="CC517" i="9" s="1"/>
  <c r="CB517" i="9"/>
  <c r="BZ517" i="9"/>
  <c r="CI517" i="9"/>
  <c r="CK517" i="9" s="1"/>
  <c r="CJ517" i="9"/>
  <c r="CH517" i="9"/>
  <c r="BE518" i="9"/>
  <c r="BN518" i="9"/>
  <c r="BE519" i="9"/>
  <c r="BR511" i="9"/>
  <c r="CA511" i="9"/>
  <c r="CC511" i="9" s="1"/>
  <c r="CD514" i="9"/>
  <c r="CQ515" i="9"/>
  <c r="CS515" i="9" s="1"/>
  <c r="CR515" i="9"/>
  <c r="CP515" i="9"/>
  <c r="BE516" i="9"/>
  <c r="BV516" i="9"/>
  <c r="BK517" i="9"/>
  <c r="BM517" i="9" s="1"/>
  <c r="BL517" i="9"/>
  <c r="CD518" i="9"/>
  <c r="CQ519" i="9"/>
  <c r="CS519" i="9" s="1"/>
  <c r="CR519" i="9"/>
  <c r="CP519" i="9"/>
  <c r="BE520" i="9"/>
  <c r="BV520" i="9"/>
  <c r="BL513" i="9"/>
  <c r="BN513" i="9" s="1"/>
  <c r="CR513" i="9"/>
  <c r="CT513" i="9" s="1"/>
  <c r="CL514" i="9"/>
  <c r="AT515" i="9"/>
  <c r="BN516" i="9"/>
  <c r="CD516" i="9"/>
  <c r="CT516" i="9"/>
  <c r="CL518" i="9"/>
  <c r="AT519" i="9"/>
  <c r="CD520" i="9"/>
  <c r="CH515" i="9"/>
  <c r="AT517" i="9"/>
  <c r="BR517" i="9"/>
  <c r="CH519" i="9"/>
  <c r="DJ13" i="3"/>
  <c r="DK13" i="3"/>
  <c r="DL13" i="3"/>
  <c r="DM13" i="3"/>
  <c r="DN13" i="3"/>
  <c r="DO13" i="3"/>
  <c r="DJ14" i="3"/>
  <c r="DK14" i="3"/>
  <c r="DL14" i="3"/>
  <c r="DM14" i="3"/>
  <c r="DN14" i="3"/>
  <c r="DO14" i="3"/>
  <c r="DJ15" i="3"/>
  <c r="DK15" i="3"/>
  <c r="DL15" i="3"/>
  <c r="DM15" i="3"/>
  <c r="DN15" i="3"/>
  <c r="DO15" i="3"/>
  <c r="DJ16" i="3"/>
  <c r="DK16" i="3"/>
  <c r="DL16" i="3"/>
  <c r="DM16" i="3"/>
  <c r="DN16" i="3"/>
  <c r="DO16" i="3"/>
  <c r="DJ17" i="3"/>
  <c r="DK17" i="3"/>
  <c r="DL17" i="3"/>
  <c r="DM17" i="3"/>
  <c r="DN17" i="3"/>
  <c r="DO17" i="3"/>
  <c r="DJ18" i="3"/>
  <c r="DK18" i="3"/>
  <c r="DL18" i="3"/>
  <c r="DM18" i="3"/>
  <c r="DN18" i="3"/>
  <c r="DO18" i="3"/>
  <c r="DJ19" i="3"/>
  <c r="DK19" i="3"/>
  <c r="DL19" i="3"/>
  <c r="DM19" i="3"/>
  <c r="DN19" i="3"/>
  <c r="DO19" i="3"/>
  <c r="DJ20" i="3"/>
  <c r="DK20" i="3"/>
  <c r="DL20" i="3"/>
  <c r="DM20" i="3"/>
  <c r="DN20" i="3"/>
  <c r="DO20" i="3"/>
  <c r="DJ21" i="3"/>
  <c r="DK21" i="3"/>
  <c r="DL21" i="3"/>
  <c r="DM21" i="3"/>
  <c r="DN21" i="3"/>
  <c r="DO21" i="3"/>
  <c r="DJ22" i="3"/>
  <c r="DK22" i="3"/>
  <c r="DL22" i="3"/>
  <c r="DM22" i="3"/>
  <c r="DN22" i="3"/>
  <c r="DO22" i="3"/>
  <c r="DJ23" i="3"/>
  <c r="DK23" i="3"/>
  <c r="DL23" i="3"/>
  <c r="DM23" i="3"/>
  <c r="DN23" i="3"/>
  <c r="DO23" i="3"/>
  <c r="DJ24" i="3"/>
  <c r="DK24" i="3"/>
  <c r="DL24" i="3"/>
  <c r="DM24" i="3"/>
  <c r="DN24" i="3"/>
  <c r="DO24" i="3"/>
  <c r="DJ25" i="3"/>
  <c r="DK25" i="3"/>
  <c r="DL25" i="3"/>
  <c r="DM25" i="3"/>
  <c r="DN25" i="3"/>
  <c r="DO25" i="3"/>
  <c r="DJ26" i="3"/>
  <c r="DK26" i="3"/>
  <c r="DL26" i="3"/>
  <c r="DM26" i="3"/>
  <c r="DN26" i="3"/>
  <c r="DO26" i="3"/>
  <c r="DJ27" i="3"/>
  <c r="DK27" i="3"/>
  <c r="DL27" i="3"/>
  <c r="DM27" i="3"/>
  <c r="DN27" i="3"/>
  <c r="DO27" i="3"/>
  <c r="DJ28" i="3"/>
  <c r="DK28" i="3"/>
  <c r="DL28" i="3"/>
  <c r="DM28" i="3"/>
  <c r="DN28" i="3"/>
  <c r="DO28" i="3"/>
  <c r="DJ29" i="3"/>
  <c r="DK29" i="3"/>
  <c r="DL29" i="3"/>
  <c r="DM29" i="3"/>
  <c r="DN29" i="3"/>
  <c r="DO29" i="3"/>
  <c r="DJ30" i="3"/>
  <c r="DK30" i="3"/>
  <c r="DL30" i="3"/>
  <c r="DM30" i="3"/>
  <c r="DN30" i="3"/>
  <c r="DO30" i="3"/>
  <c r="DJ31" i="3"/>
  <c r="DK31" i="3"/>
  <c r="DL31" i="3"/>
  <c r="DM31" i="3"/>
  <c r="DN31" i="3"/>
  <c r="DO31" i="3"/>
  <c r="DJ32" i="3"/>
  <c r="DK32" i="3"/>
  <c r="DL32" i="3"/>
  <c r="DM32" i="3"/>
  <c r="DN32" i="3"/>
  <c r="DO32" i="3"/>
  <c r="DJ33" i="3"/>
  <c r="DK33" i="3"/>
  <c r="DL33" i="3"/>
  <c r="DM33" i="3"/>
  <c r="DN33" i="3"/>
  <c r="DO33" i="3"/>
  <c r="DJ34" i="3"/>
  <c r="DK34" i="3"/>
  <c r="DL34" i="3"/>
  <c r="DM34" i="3"/>
  <c r="DN34" i="3"/>
  <c r="DO34" i="3"/>
  <c r="DJ35" i="3"/>
  <c r="DK35" i="3"/>
  <c r="DL35" i="3"/>
  <c r="DM35" i="3"/>
  <c r="DN35" i="3"/>
  <c r="DO35" i="3"/>
  <c r="DJ36" i="3"/>
  <c r="DK36" i="3"/>
  <c r="DL36" i="3"/>
  <c r="DM36" i="3"/>
  <c r="DN36" i="3"/>
  <c r="DO36" i="3"/>
  <c r="DJ37" i="3"/>
  <c r="DK37" i="3"/>
  <c r="DL37" i="3"/>
  <c r="DM37" i="3"/>
  <c r="DN37" i="3"/>
  <c r="DO37" i="3"/>
  <c r="DJ38" i="3"/>
  <c r="DK38" i="3"/>
  <c r="DL38" i="3"/>
  <c r="DM38" i="3"/>
  <c r="DN38" i="3"/>
  <c r="DO38" i="3"/>
  <c r="DJ39" i="3"/>
  <c r="DK39" i="3"/>
  <c r="DL39" i="3"/>
  <c r="DM39" i="3"/>
  <c r="DN39" i="3"/>
  <c r="DO39" i="3"/>
  <c r="DJ40" i="3"/>
  <c r="DK40" i="3"/>
  <c r="DL40" i="3"/>
  <c r="DM40" i="3"/>
  <c r="DN40" i="3"/>
  <c r="DO40" i="3"/>
  <c r="DJ41" i="3"/>
  <c r="DK41" i="3"/>
  <c r="DL41" i="3"/>
  <c r="DM41" i="3"/>
  <c r="DN41" i="3"/>
  <c r="DO41" i="3"/>
  <c r="DJ42" i="3"/>
  <c r="DK42" i="3"/>
  <c r="DL42" i="3"/>
  <c r="DM42" i="3"/>
  <c r="DN42" i="3"/>
  <c r="DO42" i="3"/>
  <c r="DJ43" i="3"/>
  <c r="DK43" i="3"/>
  <c r="DL43" i="3"/>
  <c r="DM43" i="3"/>
  <c r="DN43" i="3"/>
  <c r="DO43" i="3"/>
  <c r="DJ44" i="3"/>
  <c r="DK44" i="3"/>
  <c r="DL44" i="3"/>
  <c r="DM44" i="3"/>
  <c r="DN44" i="3"/>
  <c r="DO44" i="3"/>
  <c r="DJ45" i="3"/>
  <c r="DK45" i="3"/>
  <c r="DL45" i="3"/>
  <c r="DM45" i="3"/>
  <c r="DN45" i="3"/>
  <c r="DO45" i="3"/>
  <c r="DJ46" i="3"/>
  <c r="DK46" i="3"/>
  <c r="DL46" i="3"/>
  <c r="DM46" i="3"/>
  <c r="DN46" i="3"/>
  <c r="DO46" i="3"/>
  <c r="DJ47" i="3"/>
  <c r="DK47" i="3"/>
  <c r="DL47" i="3"/>
  <c r="DM47" i="3"/>
  <c r="DN47" i="3"/>
  <c r="DO47" i="3"/>
  <c r="DJ48" i="3"/>
  <c r="DK48" i="3"/>
  <c r="DL48" i="3"/>
  <c r="DM48" i="3"/>
  <c r="DN48" i="3"/>
  <c r="DO48" i="3"/>
  <c r="DJ49" i="3"/>
  <c r="DK49" i="3"/>
  <c r="DL49" i="3"/>
  <c r="DM49" i="3"/>
  <c r="DN49" i="3"/>
  <c r="DO49" i="3"/>
  <c r="DJ50" i="3"/>
  <c r="DK50" i="3"/>
  <c r="DL50" i="3"/>
  <c r="DM50" i="3"/>
  <c r="DN50" i="3"/>
  <c r="DO50" i="3"/>
  <c r="DJ51" i="3"/>
  <c r="DK51" i="3"/>
  <c r="DL51" i="3"/>
  <c r="DM51" i="3"/>
  <c r="DN51" i="3"/>
  <c r="DO51" i="3"/>
  <c r="DJ52" i="3"/>
  <c r="DK52" i="3"/>
  <c r="DL52" i="3"/>
  <c r="DM52" i="3"/>
  <c r="DN52" i="3"/>
  <c r="DO52" i="3"/>
  <c r="DJ53" i="3"/>
  <c r="DK53" i="3"/>
  <c r="DL53" i="3"/>
  <c r="DM53" i="3"/>
  <c r="DN53" i="3"/>
  <c r="DO53" i="3"/>
  <c r="DJ54" i="3"/>
  <c r="DK54" i="3"/>
  <c r="DL54" i="3"/>
  <c r="DM54" i="3"/>
  <c r="DN54" i="3"/>
  <c r="DO54" i="3"/>
  <c r="DJ55" i="3"/>
  <c r="DK55" i="3"/>
  <c r="DL55" i="3"/>
  <c r="DM55" i="3"/>
  <c r="DN55" i="3"/>
  <c r="DO55" i="3"/>
  <c r="DJ56" i="3"/>
  <c r="DK56" i="3"/>
  <c r="DL56" i="3"/>
  <c r="DM56" i="3"/>
  <c r="DN56" i="3"/>
  <c r="DO56" i="3"/>
  <c r="DJ57" i="3"/>
  <c r="DK57" i="3"/>
  <c r="DL57" i="3"/>
  <c r="DM57" i="3"/>
  <c r="DN57" i="3"/>
  <c r="DO57" i="3"/>
  <c r="DJ58" i="3"/>
  <c r="DK58" i="3"/>
  <c r="DL58" i="3"/>
  <c r="DM58" i="3"/>
  <c r="DN58" i="3"/>
  <c r="DO58" i="3"/>
  <c r="DJ59" i="3"/>
  <c r="DK59" i="3"/>
  <c r="DL59" i="3"/>
  <c r="DM59" i="3"/>
  <c r="DN59" i="3"/>
  <c r="DO59" i="3"/>
  <c r="DJ60" i="3"/>
  <c r="DK60" i="3"/>
  <c r="DL60" i="3"/>
  <c r="DM60" i="3"/>
  <c r="DN60" i="3"/>
  <c r="DO60" i="3"/>
  <c r="DJ61" i="3"/>
  <c r="DK61" i="3"/>
  <c r="DL61" i="3"/>
  <c r="DM61" i="3"/>
  <c r="DN61" i="3"/>
  <c r="DO61" i="3"/>
  <c r="DJ62" i="3"/>
  <c r="DK62" i="3"/>
  <c r="DL62" i="3"/>
  <c r="DM62" i="3"/>
  <c r="DN62" i="3"/>
  <c r="DO62" i="3"/>
  <c r="DJ63" i="3"/>
  <c r="DK63" i="3"/>
  <c r="DL63" i="3"/>
  <c r="DM63" i="3"/>
  <c r="DN63" i="3"/>
  <c r="DO63" i="3"/>
  <c r="DJ64" i="3"/>
  <c r="DK64" i="3"/>
  <c r="DL64" i="3"/>
  <c r="DM64" i="3"/>
  <c r="DN64" i="3"/>
  <c r="DO64" i="3"/>
  <c r="DJ65" i="3"/>
  <c r="DK65" i="3"/>
  <c r="DL65" i="3"/>
  <c r="DM65" i="3"/>
  <c r="DN65" i="3"/>
  <c r="DO65" i="3"/>
  <c r="DJ66" i="3"/>
  <c r="DK66" i="3"/>
  <c r="DL66" i="3"/>
  <c r="DM66" i="3"/>
  <c r="DN66" i="3"/>
  <c r="DO66" i="3"/>
  <c r="DJ67" i="3"/>
  <c r="DK67" i="3"/>
  <c r="DL67" i="3"/>
  <c r="DM67" i="3"/>
  <c r="DN67" i="3"/>
  <c r="DO67" i="3"/>
  <c r="DJ68" i="3"/>
  <c r="DK68" i="3"/>
  <c r="DL68" i="3"/>
  <c r="DM68" i="3"/>
  <c r="DN68" i="3"/>
  <c r="DO68" i="3"/>
  <c r="DJ69" i="3"/>
  <c r="DK69" i="3"/>
  <c r="DL69" i="3"/>
  <c r="DM69" i="3"/>
  <c r="DN69" i="3"/>
  <c r="DO69" i="3"/>
  <c r="DJ70" i="3"/>
  <c r="DK70" i="3"/>
  <c r="DL70" i="3"/>
  <c r="DM70" i="3"/>
  <c r="DN70" i="3"/>
  <c r="DO70" i="3"/>
  <c r="DJ71" i="3"/>
  <c r="DK71" i="3"/>
  <c r="DL71" i="3"/>
  <c r="DM71" i="3"/>
  <c r="DN71" i="3"/>
  <c r="DO71" i="3"/>
  <c r="DJ72" i="3"/>
  <c r="DK72" i="3"/>
  <c r="DL72" i="3"/>
  <c r="DM72" i="3"/>
  <c r="DN72" i="3"/>
  <c r="DO72" i="3"/>
  <c r="DJ73" i="3"/>
  <c r="DK73" i="3"/>
  <c r="DL73" i="3"/>
  <c r="DM73" i="3"/>
  <c r="DN73" i="3"/>
  <c r="DO73" i="3"/>
  <c r="DJ74" i="3"/>
  <c r="DK74" i="3"/>
  <c r="DL74" i="3"/>
  <c r="DM74" i="3"/>
  <c r="DN74" i="3"/>
  <c r="DO74" i="3"/>
  <c r="DJ75" i="3"/>
  <c r="DK75" i="3"/>
  <c r="DL75" i="3"/>
  <c r="DM75" i="3"/>
  <c r="DN75" i="3"/>
  <c r="DO75" i="3"/>
  <c r="DJ76" i="3"/>
  <c r="DK76" i="3"/>
  <c r="DL76" i="3"/>
  <c r="DM76" i="3"/>
  <c r="DN76" i="3"/>
  <c r="DO76" i="3"/>
  <c r="DJ77" i="3"/>
  <c r="DK77" i="3"/>
  <c r="DL77" i="3"/>
  <c r="DM77" i="3"/>
  <c r="DN77" i="3"/>
  <c r="DO77" i="3"/>
  <c r="DJ78" i="3"/>
  <c r="DK78" i="3"/>
  <c r="DL78" i="3"/>
  <c r="DM78" i="3"/>
  <c r="DN78" i="3"/>
  <c r="DO78" i="3"/>
  <c r="DJ79" i="3"/>
  <c r="DK79" i="3"/>
  <c r="DL79" i="3"/>
  <c r="DM79" i="3"/>
  <c r="DN79" i="3"/>
  <c r="DO79" i="3"/>
  <c r="DJ80" i="3"/>
  <c r="DK80" i="3"/>
  <c r="DL80" i="3"/>
  <c r="DM80" i="3"/>
  <c r="DN80" i="3"/>
  <c r="DO80" i="3"/>
  <c r="DJ81" i="3"/>
  <c r="DK81" i="3"/>
  <c r="DL81" i="3"/>
  <c r="DM81" i="3"/>
  <c r="DN81" i="3"/>
  <c r="DO81" i="3"/>
  <c r="DJ82" i="3"/>
  <c r="DK82" i="3"/>
  <c r="DL82" i="3"/>
  <c r="DM82" i="3"/>
  <c r="DN82" i="3"/>
  <c r="DO82" i="3"/>
  <c r="DJ83" i="3"/>
  <c r="DK83" i="3"/>
  <c r="DL83" i="3"/>
  <c r="DM83" i="3"/>
  <c r="DN83" i="3"/>
  <c r="DO83" i="3"/>
  <c r="DJ84" i="3"/>
  <c r="DK84" i="3"/>
  <c r="DL84" i="3"/>
  <c r="DM84" i="3"/>
  <c r="DN84" i="3"/>
  <c r="DO84" i="3"/>
  <c r="DJ85" i="3"/>
  <c r="DK85" i="3"/>
  <c r="DL85" i="3"/>
  <c r="DM85" i="3"/>
  <c r="DN85" i="3"/>
  <c r="DO85" i="3"/>
  <c r="DJ86" i="3"/>
  <c r="DK86" i="3"/>
  <c r="DL86" i="3"/>
  <c r="DM86" i="3"/>
  <c r="DN86" i="3"/>
  <c r="DO86" i="3"/>
  <c r="DJ87" i="3"/>
  <c r="DK87" i="3"/>
  <c r="DL87" i="3"/>
  <c r="DM87" i="3"/>
  <c r="DN87" i="3"/>
  <c r="DO87" i="3"/>
  <c r="DJ88" i="3"/>
  <c r="DK88" i="3"/>
  <c r="DL88" i="3"/>
  <c r="DM88" i="3"/>
  <c r="DN88" i="3"/>
  <c r="DO88" i="3"/>
  <c r="DJ89" i="3"/>
  <c r="DK89" i="3"/>
  <c r="DL89" i="3"/>
  <c r="DM89" i="3"/>
  <c r="DN89" i="3"/>
  <c r="DO89" i="3"/>
  <c r="DJ90" i="3"/>
  <c r="DK90" i="3"/>
  <c r="DL90" i="3"/>
  <c r="DM90" i="3"/>
  <c r="DN90" i="3"/>
  <c r="DO90" i="3"/>
  <c r="DJ91" i="3"/>
  <c r="DK91" i="3"/>
  <c r="DL91" i="3"/>
  <c r="DM91" i="3"/>
  <c r="DN91" i="3"/>
  <c r="DO91" i="3"/>
  <c r="DJ92" i="3"/>
  <c r="DK92" i="3"/>
  <c r="DL92" i="3"/>
  <c r="DM92" i="3"/>
  <c r="DN92" i="3"/>
  <c r="DO92" i="3"/>
  <c r="DJ93" i="3"/>
  <c r="DK93" i="3"/>
  <c r="DL93" i="3"/>
  <c r="DM93" i="3"/>
  <c r="DN93" i="3"/>
  <c r="DO93" i="3"/>
  <c r="DJ94" i="3"/>
  <c r="DK94" i="3"/>
  <c r="DL94" i="3"/>
  <c r="DM94" i="3"/>
  <c r="DN94" i="3"/>
  <c r="DO94" i="3"/>
  <c r="DJ95" i="3"/>
  <c r="DK95" i="3"/>
  <c r="DL95" i="3"/>
  <c r="DM95" i="3"/>
  <c r="DN95" i="3"/>
  <c r="DO95" i="3"/>
  <c r="DJ96" i="3"/>
  <c r="DK96" i="3"/>
  <c r="DL96" i="3"/>
  <c r="DM96" i="3"/>
  <c r="DN96" i="3"/>
  <c r="DO96" i="3"/>
  <c r="DJ97" i="3"/>
  <c r="DK97" i="3"/>
  <c r="DL97" i="3"/>
  <c r="DM97" i="3"/>
  <c r="DN97" i="3"/>
  <c r="DO97" i="3"/>
  <c r="DJ98" i="3"/>
  <c r="DK98" i="3"/>
  <c r="DL98" i="3"/>
  <c r="DM98" i="3"/>
  <c r="DN98" i="3"/>
  <c r="DO98" i="3"/>
  <c r="DJ99" i="3"/>
  <c r="DK99" i="3"/>
  <c r="DL99" i="3"/>
  <c r="DM99" i="3"/>
  <c r="DN99" i="3"/>
  <c r="DO99" i="3"/>
  <c r="DJ100" i="3"/>
  <c r="DK100" i="3"/>
  <c r="DL100" i="3"/>
  <c r="DM100" i="3"/>
  <c r="DN100" i="3"/>
  <c r="DO100" i="3"/>
  <c r="DJ101" i="3"/>
  <c r="DK101" i="3"/>
  <c r="DL101" i="3"/>
  <c r="DM101" i="3"/>
  <c r="DN101" i="3"/>
  <c r="DO101" i="3"/>
  <c r="DJ102" i="3"/>
  <c r="DK102" i="3"/>
  <c r="DL102" i="3"/>
  <c r="DM102" i="3"/>
  <c r="DN102" i="3"/>
  <c r="DO102" i="3"/>
  <c r="DJ103" i="3"/>
  <c r="DK103" i="3"/>
  <c r="DL103" i="3"/>
  <c r="DM103" i="3"/>
  <c r="DN103" i="3"/>
  <c r="DO103" i="3"/>
  <c r="DJ104" i="3"/>
  <c r="DK104" i="3"/>
  <c r="DL104" i="3"/>
  <c r="DM104" i="3"/>
  <c r="DN104" i="3"/>
  <c r="DO104" i="3"/>
  <c r="DJ105" i="3"/>
  <c r="DK105" i="3"/>
  <c r="DL105" i="3"/>
  <c r="DM105" i="3"/>
  <c r="DN105" i="3"/>
  <c r="DO105" i="3"/>
  <c r="DJ106" i="3"/>
  <c r="DK106" i="3"/>
  <c r="DL106" i="3"/>
  <c r="DM106" i="3"/>
  <c r="DN106" i="3"/>
  <c r="DO106" i="3"/>
  <c r="DJ107" i="3"/>
  <c r="DK107" i="3"/>
  <c r="DL107" i="3"/>
  <c r="DM107" i="3"/>
  <c r="DN107" i="3"/>
  <c r="DO107" i="3"/>
  <c r="DJ108" i="3"/>
  <c r="DK108" i="3"/>
  <c r="DL108" i="3"/>
  <c r="DM108" i="3"/>
  <c r="DN108" i="3"/>
  <c r="DO108" i="3"/>
  <c r="DJ109" i="3"/>
  <c r="DK109" i="3"/>
  <c r="DL109" i="3"/>
  <c r="DM109" i="3"/>
  <c r="DN109" i="3"/>
  <c r="DO109" i="3"/>
  <c r="DJ110" i="3"/>
  <c r="DK110" i="3"/>
  <c r="DL110" i="3"/>
  <c r="DM110" i="3"/>
  <c r="DN110" i="3"/>
  <c r="DO110" i="3"/>
  <c r="DJ111" i="3"/>
  <c r="DK111" i="3"/>
  <c r="DL111" i="3"/>
  <c r="DM111" i="3"/>
  <c r="DN111" i="3"/>
  <c r="DO111" i="3"/>
  <c r="DJ112" i="3"/>
  <c r="DK112" i="3"/>
  <c r="DL112" i="3"/>
  <c r="DM112" i="3"/>
  <c r="DN112" i="3"/>
  <c r="DO112" i="3"/>
  <c r="DJ113" i="3"/>
  <c r="DK113" i="3"/>
  <c r="DL113" i="3"/>
  <c r="DM113" i="3"/>
  <c r="DN113" i="3"/>
  <c r="DO113" i="3"/>
  <c r="DJ114" i="3"/>
  <c r="DK114" i="3"/>
  <c r="DL114" i="3"/>
  <c r="DM114" i="3"/>
  <c r="DN114" i="3"/>
  <c r="DO114" i="3"/>
  <c r="DJ115" i="3"/>
  <c r="DK115" i="3"/>
  <c r="DL115" i="3"/>
  <c r="DM115" i="3"/>
  <c r="DN115" i="3"/>
  <c r="DO115" i="3"/>
  <c r="DJ116" i="3"/>
  <c r="DK116" i="3"/>
  <c r="DL116" i="3"/>
  <c r="DM116" i="3"/>
  <c r="DN116" i="3"/>
  <c r="DO116" i="3"/>
  <c r="DJ117" i="3"/>
  <c r="DK117" i="3"/>
  <c r="DL117" i="3"/>
  <c r="DM117" i="3"/>
  <c r="DN117" i="3"/>
  <c r="DO117" i="3"/>
  <c r="DJ118" i="3"/>
  <c r="DK118" i="3"/>
  <c r="DL118" i="3"/>
  <c r="DM118" i="3"/>
  <c r="DN118" i="3"/>
  <c r="DO118" i="3"/>
  <c r="DJ119" i="3"/>
  <c r="DK119" i="3"/>
  <c r="DL119" i="3"/>
  <c r="DM119" i="3"/>
  <c r="DN119" i="3"/>
  <c r="DO119" i="3"/>
  <c r="DJ120" i="3"/>
  <c r="DK120" i="3"/>
  <c r="DL120" i="3"/>
  <c r="DM120" i="3"/>
  <c r="DN120" i="3"/>
  <c r="DO120" i="3"/>
  <c r="DJ121" i="3"/>
  <c r="DK121" i="3"/>
  <c r="DL121" i="3"/>
  <c r="DM121" i="3"/>
  <c r="DN121" i="3"/>
  <c r="DO121" i="3"/>
  <c r="DJ122" i="3"/>
  <c r="DK122" i="3"/>
  <c r="DL122" i="3"/>
  <c r="DM122" i="3"/>
  <c r="DN122" i="3"/>
  <c r="DO122" i="3"/>
  <c r="DJ123" i="3"/>
  <c r="DK123" i="3"/>
  <c r="DL123" i="3"/>
  <c r="DM123" i="3"/>
  <c r="DN123" i="3"/>
  <c r="DO123" i="3"/>
  <c r="DJ124" i="3"/>
  <c r="DK124" i="3"/>
  <c r="DL124" i="3"/>
  <c r="DM124" i="3"/>
  <c r="DN124" i="3"/>
  <c r="DO124" i="3"/>
  <c r="DJ125" i="3"/>
  <c r="DK125" i="3"/>
  <c r="DL125" i="3"/>
  <c r="DM125" i="3"/>
  <c r="DN125" i="3"/>
  <c r="DO125" i="3"/>
  <c r="DJ126" i="3"/>
  <c r="DK126" i="3"/>
  <c r="DL126" i="3"/>
  <c r="DM126" i="3"/>
  <c r="DN126" i="3"/>
  <c r="DO126" i="3"/>
  <c r="DJ127" i="3"/>
  <c r="DK127" i="3"/>
  <c r="DL127" i="3"/>
  <c r="DM127" i="3"/>
  <c r="DN127" i="3"/>
  <c r="DO127" i="3"/>
  <c r="DJ128" i="3"/>
  <c r="DK128" i="3"/>
  <c r="DL128" i="3"/>
  <c r="DM128" i="3"/>
  <c r="DN128" i="3"/>
  <c r="DO128" i="3"/>
  <c r="DJ129" i="3"/>
  <c r="DK129" i="3"/>
  <c r="DL129" i="3"/>
  <c r="DM129" i="3"/>
  <c r="DN129" i="3"/>
  <c r="DO129" i="3"/>
  <c r="DJ130" i="3"/>
  <c r="DK130" i="3"/>
  <c r="DL130" i="3"/>
  <c r="DM130" i="3"/>
  <c r="DN130" i="3"/>
  <c r="DO130" i="3"/>
  <c r="DJ131" i="3"/>
  <c r="DK131" i="3"/>
  <c r="DL131" i="3"/>
  <c r="DM131" i="3"/>
  <c r="DN131" i="3"/>
  <c r="DO131" i="3"/>
  <c r="DJ132" i="3"/>
  <c r="DK132" i="3"/>
  <c r="DL132" i="3"/>
  <c r="DM132" i="3"/>
  <c r="DN132" i="3"/>
  <c r="DO132" i="3"/>
  <c r="DJ133" i="3"/>
  <c r="DK133" i="3"/>
  <c r="DL133" i="3"/>
  <c r="DM133" i="3"/>
  <c r="DN133" i="3"/>
  <c r="DO133" i="3"/>
  <c r="DJ134" i="3"/>
  <c r="DK134" i="3"/>
  <c r="DL134" i="3"/>
  <c r="DM134" i="3"/>
  <c r="DN134" i="3"/>
  <c r="DO134" i="3"/>
  <c r="DJ135" i="3"/>
  <c r="DK135" i="3"/>
  <c r="DL135" i="3"/>
  <c r="DM135" i="3"/>
  <c r="DN135" i="3"/>
  <c r="DO135" i="3"/>
  <c r="DJ136" i="3"/>
  <c r="DK136" i="3"/>
  <c r="DL136" i="3"/>
  <c r="DM136" i="3"/>
  <c r="DN136" i="3"/>
  <c r="DO136" i="3"/>
  <c r="DJ137" i="3"/>
  <c r="DK137" i="3"/>
  <c r="DL137" i="3"/>
  <c r="DM137" i="3"/>
  <c r="DN137" i="3"/>
  <c r="DO137" i="3"/>
  <c r="DJ138" i="3"/>
  <c r="DK138" i="3"/>
  <c r="DL138" i="3"/>
  <c r="DM138" i="3"/>
  <c r="DN138" i="3"/>
  <c r="DO138" i="3"/>
  <c r="DJ139" i="3"/>
  <c r="DK139" i="3"/>
  <c r="DL139" i="3"/>
  <c r="DM139" i="3"/>
  <c r="DN139" i="3"/>
  <c r="DO139" i="3"/>
  <c r="DJ140" i="3"/>
  <c r="DK140" i="3"/>
  <c r="DL140" i="3"/>
  <c r="DM140" i="3"/>
  <c r="DN140" i="3"/>
  <c r="DO140" i="3"/>
  <c r="DJ141" i="3"/>
  <c r="DK141" i="3"/>
  <c r="DL141" i="3"/>
  <c r="DM141" i="3"/>
  <c r="DN141" i="3"/>
  <c r="DO141" i="3"/>
  <c r="DJ142" i="3"/>
  <c r="DK142" i="3"/>
  <c r="DL142" i="3"/>
  <c r="DM142" i="3"/>
  <c r="DN142" i="3"/>
  <c r="DO142" i="3"/>
  <c r="DJ143" i="3"/>
  <c r="DK143" i="3"/>
  <c r="DL143" i="3"/>
  <c r="DM143" i="3"/>
  <c r="DN143" i="3"/>
  <c r="DO143" i="3"/>
  <c r="DJ144" i="3"/>
  <c r="DK144" i="3"/>
  <c r="DL144" i="3"/>
  <c r="DM144" i="3"/>
  <c r="DN144" i="3"/>
  <c r="DO144" i="3"/>
  <c r="DJ145" i="3"/>
  <c r="DK145" i="3"/>
  <c r="DL145" i="3"/>
  <c r="DM145" i="3"/>
  <c r="DN145" i="3"/>
  <c r="DO145" i="3"/>
  <c r="DJ146" i="3"/>
  <c r="DK146" i="3"/>
  <c r="DL146" i="3"/>
  <c r="DM146" i="3"/>
  <c r="DN146" i="3"/>
  <c r="DO146" i="3"/>
  <c r="DJ147" i="3"/>
  <c r="DK147" i="3"/>
  <c r="DL147" i="3"/>
  <c r="DM147" i="3"/>
  <c r="DN147" i="3"/>
  <c r="DO147" i="3"/>
  <c r="DJ148" i="3"/>
  <c r="DK148" i="3"/>
  <c r="DL148" i="3"/>
  <c r="DM148" i="3"/>
  <c r="DN148" i="3"/>
  <c r="DO148" i="3"/>
  <c r="DJ149" i="3"/>
  <c r="DK149" i="3"/>
  <c r="DL149" i="3"/>
  <c r="DM149" i="3"/>
  <c r="DN149" i="3"/>
  <c r="DO149" i="3"/>
  <c r="DJ150" i="3"/>
  <c r="DK150" i="3"/>
  <c r="DL150" i="3"/>
  <c r="DM150" i="3"/>
  <c r="DN150" i="3"/>
  <c r="DO150" i="3"/>
  <c r="DJ151" i="3"/>
  <c r="DK151" i="3"/>
  <c r="DL151" i="3"/>
  <c r="DM151" i="3"/>
  <c r="DN151" i="3"/>
  <c r="DO151" i="3"/>
  <c r="DJ152" i="3"/>
  <c r="DK152" i="3"/>
  <c r="DL152" i="3"/>
  <c r="DM152" i="3"/>
  <c r="DN152" i="3"/>
  <c r="DO152" i="3"/>
  <c r="DJ153" i="3"/>
  <c r="DK153" i="3"/>
  <c r="DL153" i="3"/>
  <c r="DM153" i="3"/>
  <c r="DN153" i="3"/>
  <c r="DO153" i="3"/>
  <c r="DJ154" i="3"/>
  <c r="DK154" i="3"/>
  <c r="DL154" i="3"/>
  <c r="DM154" i="3"/>
  <c r="DN154" i="3"/>
  <c r="DO154" i="3"/>
  <c r="DJ155" i="3"/>
  <c r="DK155" i="3"/>
  <c r="DL155" i="3"/>
  <c r="DM155" i="3"/>
  <c r="DN155" i="3"/>
  <c r="DO155" i="3"/>
  <c r="DJ156" i="3"/>
  <c r="DK156" i="3"/>
  <c r="DL156" i="3"/>
  <c r="DM156" i="3"/>
  <c r="DN156" i="3"/>
  <c r="DO156" i="3"/>
  <c r="DJ157" i="3"/>
  <c r="DK157" i="3"/>
  <c r="DL157" i="3"/>
  <c r="DM157" i="3"/>
  <c r="DN157" i="3"/>
  <c r="DO157" i="3"/>
  <c r="DJ158" i="3"/>
  <c r="DK158" i="3"/>
  <c r="DL158" i="3"/>
  <c r="DM158" i="3"/>
  <c r="DN158" i="3"/>
  <c r="DO158" i="3"/>
  <c r="DJ159" i="3"/>
  <c r="DK159" i="3"/>
  <c r="DL159" i="3"/>
  <c r="DM159" i="3"/>
  <c r="DN159" i="3"/>
  <c r="DO159" i="3"/>
  <c r="DJ160" i="3"/>
  <c r="DK160" i="3"/>
  <c r="DL160" i="3"/>
  <c r="DM160" i="3"/>
  <c r="DN160" i="3"/>
  <c r="DO160" i="3"/>
  <c r="DJ161" i="3"/>
  <c r="DK161" i="3"/>
  <c r="DL161" i="3"/>
  <c r="DM161" i="3"/>
  <c r="DN161" i="3"/>
  <c r="DO161" i="3"/>
  <c r="DJ162" i="3"/>
  <c r="DK162" i="3"/>
  <c r="DL162" i="3"/>
  <c r="DM162" i="3"/>
  <c r="DN162" i="3"/>
  <c r="DO162" i="3"/>
  <c r="DJ163" i="3"/>
  <c r="DK163" i="3"/>
  <c r="DL163" i="3"/>
  <c r="DM163" i="3"/>
  <c r="DN163" i="3"/>
  <c r="DO163" i="3"/>
  <c r="DJ164" i="3"/>
  <c r="DK164" i="3"/>
  <c r="DL164" i="3"/>
  <c r="DM164" i="3"/>
  <c r="DN164" i="3"/>
  <c r="DO164" i="3"/>
  <c r="DJ165" i="3"/>
  <c r="DK165" i="3"/>
  <c r="DL165" i="3"/>
  <c r="DM165" i="3"/>
  <c r="DN165" i="3"/>
  <c r="DO165" i="3"/>
  <c r="DJ166" i="3"/>
  <c r="DK166" i="3"/>
  <c r="DL166" i="3"/>
  <c r="DM166" i="3"/>
  <c r="DN166" i="3"/>
  <c r="DO166" i="3"/>
  <c r="DJ167" i="3"/>
  <c r="DK167" i="3"/>
  <c r="DL167" i="3"/>
  <c r="DM167" i="3"/>
  <c r="DN167" i="3"/>
  <c r="DO167" i="3"/>
  <c r="DJ168" i="3"/>
  <c r="DK168" i="3"/>
  <c r="DL168" i="3"/>
  <c r="DM168" i="3"/>
  <c r="DN168" i="3"/>
  <c r="DO168" i="3"/>
  <c r="DJ169" i="3"/>
  <c r="DK169" i="3"/>
  <c r="DL169" i="3"/>
  <c r="DM169" i="3"/>
  <c r="DN169" i="3"/>
  <c r="DO169" i="3"/>
  <c r="DJ170" i="3"/>
  <c r="DK170" i="3"/>
  <c r="DL170" i="3"/>
  <c r="DM170" i="3"/>
  <c r="DN170" i="3"/>
  <c r="DO170" i="3"/>
  <c r="DJ171" i="3"/>
  <c r="DK171" i="3"/>
  <c r="DL171" i="3"/>
  <c r="DM171" i="3"/>
  <c r="DN171" i="3"/>
  <c r="DO171" i="3"/>
  <c r="DJ172" i="3"/>
  <c r="DK172" i="3"/>
  <c r="DL172" i="3"/>
  <c r="DM172" i="3"/>
  <c r="DN172" i="3"/>
  <c r="DO172" i="3"/>
  <c r="DJ173" i="3"/>
  <c r="DK173" i="3"/>
  <c r="DL173" i="3"/>
  <c r="DM173" i="3"/>
  <c r="DN173" i="3"/>
  <c r="DO173" i="3"/>
  <c r="DJ174" i="3"/>
  <c r="DK174" i="3"/>
  <c r="DL174" i="3"/>
  <c r="DM174" i="3"/>
  <c r="DN174" i="3"/>
  <c r="DO174" i="3"/>
  <c r="DJ175" i="3"/>
  <c r="DK175" i="3"/>
  <c r="DL175" i="3"/>
  <c r="DM175" i="3"/>
  <c r="DN175" i="3"/>
  <c r="DO175" i="3"/>
  <c r="DJ176" i="3"/>
  <c r="DK176" i="3"/>
  <c r="DL176" i="3"/>
  <c r="DM176" i="3"/>
  <c r="DN176" i="3"/>
  <c r="DO176" i="3"/>
  <c r="DJ177" i="3"/>
  <c r="DK177" i="3"/>
  <c r="DL177" i="3"/>
  <c r="DM177" i="3"/>
  <c r="DN177" i="3"/>
  <c r="DO177" i="3"/>
  <c r="DJ178" i="3"/>
  <c r="DK178" i="3"/>
  <c r="DL178" i="3"/>
  <c r="DM178" i="3"/>
  <c r="DN178" i="3"/>
  <c r="DO178" i="3"/>
  <c r="DJ179" i="3"/>
  <c r="DK179" i="3"/>
  <c r="DL179" i="3"/>
  <c r="DM179" i="3"/>
  <c r="DN179" i="3"/>
  <c r="DO179" i="3"/>
  <c r="DJ180" i="3"/>
  <c r="DK180" i="3"/>
  <c r="DL180" i="3"/>
  <c r="DM180" i="3"/>
  <c r="DN180" i="3"/>
  <c r="DO180" i="3"/>
  <c r="DJ181" i="3"/>
  <c r="DK181" i="3"/>
  <c r="DL181" i="3"/>
  <c r="DM181" i="3"/>
  <c r="DN181" i="3"/>
  <c r="DO181" i="3"/>
  <c r="DJ182" i="3"/>
  <c r="DK182" i="3"/>
  <c r="DL182" i="3"/>
  <c r="DM182" i="3"/>
  <c r="DN182" i="3"/>
  <c r="DO182" i="3"/>
  <c r="DJ183" i="3"/>
  <c r="DK183" i="3"/>
  <c r="DL183" i="3"/>
  <c r="DM183" i="3"/>
  <c r="DN183" i="3"/>
  <c r="DO183" i="3"/>
  <c r="DJ184" i="3"/>
  <c r="DK184" i="3"/>
  <c r="DL184" i="3"/>
  <c r="DM184" i="3"/>
  <c r="DN184" i="3"/>
  <c r="DO184" i="3"/>
  <c r="DJ185" i="3"/>
  <c r="DK185" i="3"/>
  <c r="DL185" i="3"/>
  <c r="DM185" i="3"/>
  <c r="DN185" i="3"/>
  <c r="DO185" i="3"/>
  <c r="DJ186" i="3"/>
  <c r="DK186" i="3"/>
  <c r="DL186" i="3"/>
  <c r="DM186" i="3"/>
  <c r="DN186" i="3"/>
  <c r="DO186" i="3"/>
  <c r="DJ187" i="3"/>
  <c r="DK187" i="3"/>
  <c r="DL187" i="3"/>
  <c r="DM187" i="3"/>
  <c r="DN187" i="3"/>
  <c r="DO187" i="3"/>
  <c r="DJ188" i="3"/>
  <c r="DK188" i="3"/>
  <c r="DL188" i="3"/>
  <c r="DM188" i="3"/>
  <c r="DN188" i="3"/>
  <c r="DO188" i="3"/>
  <c r="DJ189" i="3"/>
  <c r="DK189" i="3"/>
  <c r="DL189" i="3"/>
  <c r="DM189" i="3"/>
  <c r="DN189" i="3"/>
  <c r="DO189" i="3"/>
  <c r="DJ190" i="3"/>
  <c r="DK190" i="3"/>
  <c r="DL190" i="3"/>
  <c r="DM190" i="3"/>
  <c r="DN190" i="3"/>
  <c r="DO190" i="3"/>
  <c r="DJ191" i="3"/>
  <c r="DK191" i="3"/>
  <c r="DL191" i="3"/>
  <c r="DM191" i="3"/>
  <c r="DN191" i="3"/>
  <c r="DO191" i="3"/>
  <c r="DJ192" i="3"/>
  <c r="DK192" i="3"/>
  <c r="DL192" i="3"/>
  <c r="DM192" i="3"/>
  <c r="DN192" i="3"/>
  <c r="DO192" i="3"/>
  <c r="DJ193" i="3"/>
  <c r="DK193" i="3"/>
  <c r="DL193" i="3"/>
  <c r="DM193" i="3"/>
  <c r="DN193" i="3"/>
  <c r="DO193" i="3"/>
  <c r="DJ194" i="3"/>
  <c r="DK194" i="3"/>
  <c r="DL194" i="3"/>
  <c r="DM194" i="3"/>
  <c r="DN194" i="3"/>
  <c r="DO194" i="3"/>
  <c r="DJ195" i="3"/>
  <c r="DK195" i="3"/>
  <c r="DL195" i="3"/>
  <c r="DM195" i="3"/>
  <c r="DN195" i="3"/>
  <c r="DO195" i="3"/>
  <c r="DJ196" i="3"/>
  <c r="DK196" i="3"/>
  <c r="DL196" i="3"/>
  <c r="DM196" i="3"/>
  <c r="DN196" i="3"/>
  <c r="DO196" i="3"/>
  <c r="DJ197" i="3"/>
  <c r="DK197" i="3"/>
  <c r="DL197" i="3"/>
  <c r="DM197" i="3"/>
  <c r="DN197" i="3"/>
  <c r="DO197" i="3"/>
  <c r="DJ198" i="3"/>
  <c r="DK198" i="3"/>
  <c r="DL198" i="3"/>
  <c r="DM198" i="3"/>
  <c r="DN198" i="3"/>
  <c r="DO198" i="3"/>
  <c r="DJ199" i="3"/>
  <c r="DK199" i="3"/>
  <c r="DL199" i="3"/>
  <c r="DM199" i="3"/>
  <c r="DN199" i="3"/>
  <c r="DO199" i="3"/>
  <c r="DJ200" i="3"/>
  <c r="DK200" i="3"/>
  <c r="DL200" i="3"/>
  <c r="DM200" i="3"/>
  <c r="DN200" i="3"/>
  <c r="DO200" i="3"/>
  <c r="DJ201" i="3"/>
  <c r="DK201" i="3"/>
  <c r="DL201" i="3"/>
  <c r="DM201" i="3"/>
  <c r="DN201" i="3"/>
  <c r="DO201" i="3"/>
  <c r="DJ202" i="3"/>
  <c r="DK202" i="3"/>
  <c r="DL202" i="3"/>
  <c r="DM202" i="3"/>
  <c r="DN202" i="3"/>
  <c r="DO202" i="3"/>
  <c r="DJ203" i="3"/>
  <c r="DK203" i="3"/>
  <c r="DL203" i="3"/>
  <c r="DM203" i="3"/>
  <c r="DN203" i="3"/>
  <c r="DO203" i="3"/>
  <c r="DJ204" i="3"/>
  <c r="DK204" i="3"/>
  <c r="DL204" i="3"/>
  <c r="DM204" i="3"/>
  <c r="DN204" i="3"/>
  <c r="DO204" i="3"/>
  <c r="DJ205" i="3"/>
  <c r="DK205" i="3"/>
  <c r="DL205" i="3"/>
  <c r="DM205" i="3"/>
  <c r="DN205" i="3"/>
  <c r="DO205" i="3"/>
  <c r="DJ206" i="3"/>
  <c r="DK206" i="3"/>
  <c r="DL206" i="3"/>
  <c r="DM206" i="3"/>
  <c r="DN206" i="3"/>
  <c r="DO206" i="3"/>
  <c r="DJ207" i="3"/>
  <c r="DK207" i="3"/>
  <c r="DL207" i="3"/>
  <c r="DM207" i="3"/>
  <c r="DN207" i="3"/>
  <c r="DO207" i="3"/>
  <c r="DJ208" i="3"/>
  <c r="DK208" i="3"/>
  <c r="DL208" i="3"/>
  <c r="DM208" i="3"/>
  <c r="DN208" i="3"/>
  <c r="DO208" i="3"/>
  <c r="DJ209" i="3"/>
  <c r="DK209" i="3"/>
  <c r="DL209" i="3"/>
  <c r="DM209" i="3"/>
  <c r="DN209" i="3"/>
  <c r="DO209" i="3"/>
  <c r="DJ210" i="3"/>
  <c r="DK210" i="3"/>
  <c r="DL210" i="3"/>
  <c r="DM210" i="3"/>
  <c r="DN210" i="3"/>
  <c r="DO210" i="3"/>
  <c r="DJ211" i="3"/>
  <c r="DK211" i="3"/>
  <c r="DL211" i="3"/>
  <c r="DM211" i="3"/>
  <c r="DN211" i="3"/>
  <c r="DO211" i="3"/>
  <c r="DJ212" i="3"/>
  <c r="DK212" i="3"/>
  <c r="DL212" i="3"/>
  <c r="DM212" i="3"/>
  <c r="DN212" i="3"/>
  <c r="DO212" i="3"/>
  <c r="DJ213" i="3"/>
  <c r="DK213" i="3"/>
  <c r="DL213" i="3"/>
  <c r="DM213" i="3"/>
  <c r="DN213" i="3"/>
  <c r="DO213" i="3"/>
  <c r="DJ214" i="3"/>
  <c r="DK214" i="3"/>
  <c r="DL214" i="3"/>
  <c r="DM214" i="3"/>
  <c r="DN214" i="3"/>
  <c r="DO214" i="3"/>
  <c r="DJ215" i="3"/>
  <c r="DK215" i="3"/>
  <c r="DL215" i="3"/>
  <c r="DM215" i="3"/>
  <c r="DN215" i="3"/>
  <c r="DO215" i="3"/>
  <c r="DJ216" i="3"/>
  <c r="DK216" i="3"/>
  <c r="DL216" i="3"/>
  <c r="DM216" i="3"/>
  <c r="DN216" i="3"/>
  <c r="DO216" i="3"/>
  <c r="DJ217" i="3"/>
  <c r="DK217" i="3"/>
  <c r="DL217" i="3"/>
  <c r="DM217" i="3"/>
  <c r="DN217" i="3"/>
  <c r="DO217" i="3"/>
  <c r="DJ218" i="3"/>
  <c r="DK218" i="3"/>
  <c r="DL218" i="3"/>
  <c r="DM218" i="3"/>
  <c r="DN218" i="3"/>
  <c r="DO218" i="3"/>
  <c r="DJ219" i="3"/>
  <c r="DK219" i="3"/>
  <c r="DL219" i="3"/>
  <c r="DM219" i="3"/>
  <c r="DN219" i="3"/>
  <c r="DO219" i="3"/>
  <c r="DJ220" i="3"/>
  <c r="DK220" i="3"/>
  <c r="DL220" i="3"/>
  <c r="DM220" i="3"/>
  <c r="DN220" i="3"/>
  <c r="DO220" i="3"/>
  <c r="DJ221" i="3"/>
  <c r="DK221" i="3"/>
  <c r="DL221" i="3"/>
  <c r="DM221" i="3"/>
  <c r="DN221" i="3"/>
  <c r="DO221" i="3"/>
  <c r="DJ222" i="3"/>
  <c r="DK222" i="3"/>
  <c r="DL222" i="3"/>
  <c r="DM222" i="3"/>
  <c r="DN222" i="3"/>
  <c r="DO222" i="3"/>
  <c r="DJ223" i="3"/>
  <c r="DK223" i="3"/>
  <c r="DL223" i="3"/>
  <c r="DM223" i="3"/>
  <c r="DN223" i="3"/>
  <c r="DO223" i="3"/>
  <c r="DJ224" i="3"/>
  <c r="DK224" i="3"/>
  <c r="DL224" i="3"/>
  <c r="DM224" i="3"/>
  <c r="DN224" i="3"/>
  <c r="DO224" i="3"/>
  <c r="DJ225" i="3"/>
  <c r="DK225" i="3"/>
  <c r="DL225" i="3"/>
  <c r="DM225" i="3"/>
  <c r="DN225" i="3"/>
  <c r="DO225" i="3"/>
  <c r="DJ226" i="3"/>
  <c r="DK226" i="3"/>
  <c r="DL226" i="3"/>
  <c r="DM226" i="3"/>
  <c r="DN226" i="3"/>
  <c r="DO226" i="3"/>
  <c r="DJ227" i="3"/>
  <c r="DK227" i="3"/>
  <c r="DL227" i="3"/>
  <c r="DM227" i="3"/>
  <c r="DN227" i="3"/>
  <c r="DO227" i="3"/>
  <c r="DJ228" i="3"/>
  <c r="DK228" i="3"/>
  <c r="DL228" i="3"/>
  <c r="DM228" i="3"/>
  <c r="DN228" i="3"/>
  <c r="DO228" i="3"/>
  <c r="DJ229" i="3"/>
  <c r="DK229" i="3"/>
  <c r="DL229" i="3"/>
  <c r="DM229" i="3"/>
  <c r="DN229" i="3"/>
  <c r="DO229" i="3"/>
  <c r="DJ230" i="3"/>
  <c r="DK230" i="3"/>
  <c r="DL230" i="3"/>
  <c r="DM230" i="3"/>
  <c r="DN230" i="3"/>
  <c r="DO230" i="3"/>
  <c r="DJ231" i="3"/>
  <c r="DK231" i="3"/>
  <c r="DL231" i="3"/>
  <c r="DM231" i="3"/>
  <c r="DN231" i="3"/>
  <c r="DO231" i="3"/>
  <c r="DJ232" i="3"/>
  <c r="DK232" i="3"/>
  <c r="DL232" i="3"/>
  <c r="DM232" i="3"/>
  <c r="DN232" i="3"/>
  <c r="DO232" i="3"/>
  <c r="DJ233" i="3"/>
  <c r="DK233" i="3"/>
  <c r="DL233" i="3"/>
  <c r="DM233" i="3"/>
  <c r="DN233" i="3"/>
  <c r="DO233" i="3"/>
  <c r="DJ234" i="3"/>
  <c r="DK234" i="3"/>
  <c r="DL234" i="3"/>
  <c r="DM234" i="3"/>
  <c r="DN234" i="3"/>
  <c r="DO234" i="3"/>
  <c r="DJ235" i="3"/>
  <c r="DK235" i="3"/>
  <c r="DL235" i="3"/>
  <c r="DM235" i="3"/>
  <c r="DN235" i="3"/>
  <c r="DO235" i="3"/>
  <c r="DJ236" i="3"/>
  <c r="DK236" i="3"/>
  <c r="DL236" i="3"/>
  <c r="DM236" i="3"/>
  <c r="DN236" i="3"/>
  <c r="DO236" i="3"/>
  <c r="DJ237" i="3"/>
  <c r="DK237" i="3"/>
  <c r="DL237" i="3"/>
  <c r="DM237" i="3"/>
  <c r="DN237" i="3"/>
  <c r="DO237" i="3"/>
  <c r="DJ238" i="3"/>
  <c r="DK238" i="3"/>
  <c r="DL238" i="3"/>
  <c r="DM238" i="3"/>
  <c r="DN238" i="3"/>
  <c r="DO238" i="3"/>
  <c r="DJ239" i="3"/>
  <c r="DK239" i="3"/>
  <c r="DL239" i="3"/>
  <c r="DM239" i="3"/>
  <c r="DN239" i="3"/>
  <c r="DO239" i="3"/>
  <c r="DJ240" i="3"/>
  <c r="DK240" i="3"/>
  <c r="DL240" i="3"/>
  <c r="DM240" i="3"/>
  <c r="DN240" i="3"/>
  <c r="DO240" i="3"/>
  <c r="DJ241" i="3"/>
  <c r="DK241" i="3"/>
  <c r="DL241" i="3"/>
  <c r="DM241" i="3"/>
  <c r="DN241" i="3"/>
  <c r="DO241" i="3"/>
  <c r="DJ242" i="3"/>
  <c r="DK242" i="3"/>
  <c r="DL242" i="3"/>
  <c r="DM242" i="3"/>
  <c r="DN242" i="3"/>
  <c r="DO242" i="3"/>
  <c r="DJ243" i="3"/>
  <c r="DK243" i="3"/>
  <c r="DL243" i="3"/>
  <c r="DM243" i="3"/>
  <c r="DN243" i="3"/>
  <c r="DO243" i="3"/>
  <c r="DJ244" i="3"/>
  <c r="DK244" i="3"/>
  <c r="DL244" i="3"/>
  <c r="DM244" i="3"/>
  <c r="DN244" i="3"/>
  <c r="DO244" i="3"/>
  <c r="DJ245" i="3"/>
  <c r="DK245" i="3"/>
  <c r="DL245" i="3"/>
  <c r="DM245" i="3"/>
  <c r="DN245" i="3"/>
  <c r="DO245" i="3"/>
  <c r="DJ246" i="3"/>
  <c r="DK246" i="3"/>
  <c r="DL246" i="3"/>
  <c r="DM246" i="3"/>
  <c r="DN246" i="3"/>
  <c r="DO246" i="3"/>
  <c r="DJ247" i="3"/>
  <c r="DK247" i="3"/>
  <c r="DL247" i="3"/>
  <c r="DM247" i="3"/>
  <c r="DN247" i="3"/>
  <c r="DO247" i="3"/>
  <c r="DJ248" i="3"/>
  <c r="DK248" i="3"/>
  <c r="DL248" i="3"/>
  <c r="DM248" i="3"/>
  <c r="DN248" i="3"/>
  <c r="DO248" i="3"/>
  <c r="DJ249" i="3"/>
  <c r="DK249" i="3"/>
  <c r="DL249" i="3"/>
  <c r="DM249" i="3"/>
  <c r="DN249" i="3"/>
  <c r="DO249" i="3"/>
  <c r="DJ250" i="3"/>
  <c r="DK250" i="3"/>
  <c r="DL250" i="3"/>
  <c r="DM250" i="3"/>
  <c r="DN250" i="3"/>
  <c r="DO250" i="3"/>
  <c r="DJ251" i="3"/>
  <c r="DK251" i="3"/>
  <c r="DL251" i="3"/>
  <c r="DM251" i="3"/>
  <c r="DN251" i="3"/>
  <c r="DO251" i="3"/>
  <c r="DJ252" i="3"/>
  <c r="DK252" i="3"/>
  <c r="DL252" i="3"/>
  <c r="DM252" i="3"/>
  <c r="DN252" i="3"/>
  <c r="DO252" i="3"/>
  <c r="DJ253" i="3"/>
  <c r="DK253" i="3"/>
  <c r="DL253" i="3"/>
  <c r="DM253" i="3"/>
  <c r="DN253" i="3"/>
  <c r="DO253" i="3"/>
  <c r="DJ254" i="3"/>
  <c r="DK254" i="3"/>
  <c r="DL254" i="3"/>
  <c r="DM254" i="3"/>
  <c r="DN254" i="3"/>
  <c r="DO254" i="3"/>
  <c r="DJ255" i="3"/>
  <c r="DK255" i="3"/>
  <c r="DL255" i="3"/>
  <c r="DM255" i="3"/>
  <c r="DN255" i="3"/>
  <c r="DO255" i="3"/>
  <c r="DJ256" i="3"/>
  <c r="DK256" i="3"/>
  <c r="DL256" i="3"/>
  <c r="DM256" i="3"/>
  <c r="DN256" i="3"/>
  <c r="DO256" i="3"/>
  <c r="DJ257" i="3"/>
  <c r="DK257" i="3"/>
  <c r="DL257" i="3"/>
  <c r="DM257" i="3"/>
  <c r="DN257" i="3"/>
  <c r="DO257" i="3"/>
  <c r="DJ258" i="3"/>
  <c r="DK258" i="3"/>
  <c r="DL258" i="3"/>
  <c r="DM258" i="3"/>
  <c r="DN258" i="3"/>
  <c r="DO258" i="3"/>
  <c r="DJ259" i="3"/>
  <c r="DK259" i="3"/>
  <c r="DL259" i="3"/>
  <c r="DM259" i="3"/>
  <c r="DN259" i="3"/>
  <c r="DO259" i="3"/>
  <c r="DJ260" i="3"/>
  <c r="DK260" i="3"/>
  <c r="DL260" i="3"/>
  <c r="DM260" i="3"/>
  <c r="DN260" i="3"/>
  <c r="DO260" i="3"/>
  <c r="DJ261" i="3"/>
  <c r="DK261" i="3"/>
  <c r="DL261" i="3"/>
  <c r="DM261" i="3"/>
  <c r="DN261" i="3"/>
  <c r="DO261" i="3"/>
  <c r="DJ262" i="3"/>
  <c r="DK262" i="3"/>
  <c r="DL262" i="3"/>
  <c r="DM262" i="3"/>
  <c r="DN262" i="3"/>
  <c r="DO262" i="3"/>
  <c r="DJ263" i="3"/>
  <c r="DK263" i="3"/>
  <c r="DL263" i="3"/>
  <c r="DM263" i="3"/>
  <c r="DN263" i="3"/>
  <c r="DO263" i="3"/>
  <c r="DJ264" i="3"/>
  <c r="DK264" i="3"/>
  <c r="DL264" i="3"/>
  <c r="DM264" i="3"/>
  <c r="DN264" i="3"/>
  <c r="DO264" i="3"/>
  <c r="DJ265" i="3"/>
  <c r="DK265" i="3"/>
  <c r="DL265" i="3"/>
  <c r="DM265" i="3"/>
  <c r="DN265" i="3"/>
  <c r="DO265" i="3"/>
  <c r="DJ266" i="3"/>
  <c r="DK266" i="3"/>
  <c r="DL266" i="3"/>
  <c r="DM266" i="3"/>
  <c r="DN266" i="3"/>
  <c r="DO266" i="3"/>
  <c r="DJ267" i="3"/>
  <c r="DK267" i="3"/>
  <c r="DL267" i="3"/>
  <c r="DM267" i="3"/>
  <c r="DN267" i="3"/>
  <c r="DO267" i="3"/>
  <c r="DJ268" i="3"/>
  <c r="DK268" i="3"/>
  <c r="DL268" i="3"/>
  <c r="DM268" i="3"/>
  <c r="DN268" i="3"/>
  <c r="DO268" i="3"/>
  <c r="DJ269" i="3"/>
  <c r="DK269" i="3"/>
  <c r="DL269" i="3"/>
  <c r="DM269" i="3"/>
  <c r="DN269" i="3"/>
  <c r="DO269" i="3"/>
  <c r="DJ270" i="3"/>
  <c r="DK270" i="3"/>
  <c r="DL270" i="3"/>
  <c r="DM270" i="3"/>
  <c r="DN270" i="3"/>
  <c r="DO270" i="3"/>
  <c r="DJ271" i="3"/>
  <c r="DK271" i="3"/>
  <c r="DL271" i="3"/>
  <c r="DM271" i="3"/>
  <c r="DN271" i="3"/>
  <c r="DO271" i="3"/>
  <c r="DJ272" i="3"/>
  <c r="DK272" i="3"/>
  <c r="DL272" i="3"/>
  <c r="DM272" i="3"/>
  <c r="DN272" i="3"/>
  <c r="DO272" i="3"/>
  <c r="DJ273" i="3"/>
  <c r="DK273" i="3"/>
  <c r="DL273" i="3"/>
  <c r="DM273" i="3"/>
  <c r="DN273" i="3"/>
  <c r="DO273" i="3"/>
  <c r="DJ274" i="3"/>
  <c r="DK274" i="3"/>
  <c r="DL274" i="3"/>
  <c r="DM274" i="3"/>
  <c r="DN274" i="3"/>
  <c r="DO274" i="3"/>
  <c r="DJ275" i="3"/>
  <c r="DK275" i="3"/>
  <c r="DL275" i="3"/>
  <c r="DM275" i="3"/>
  <c r="DN275" i="3"/>
  <c r="DO275" i="3"/>
  <c r="DJ276" i="3"/>
  <c r="DK276" i="3"/>
  <c r="DL276" i="3"/>
  <c r="DM276" i="3"/>
  <c r="DN276" i="3"/>
  <c r="DO276" i="3"/>
  <c r="DJ277" i="3"/>
  <c r="DK277" i="3"/>
  <c r="DL277" i="3"/>
  <c r="DM277" i="3"/>
  <c r="DN277" i="3"/>
  <c r="DO277" i="3"/>
  <c r="DJ278" i="3"/>
  <c r="DK278" i="3"/>
  <c r="DL278" i="3"/>
  <c r="DM278" i="3"/>
  <c r="DN278" i="3"/>
  <c r="DO278" i="3"/>
  <c r="DJ279" i="3"/>
  <c r="DK279" i="3"/>
  <c r="DL279" i="3"/>
  <c r="DM279" i="3"/>
  <c r="DN279" i="3"/>
  <c r="DO279" i="3"/>
  <c r="DJ280" i="3"/>
  <c r="DK280" i="3"/>
  <c r="DL280" i="3"/>
  <c r="DM280" i="3"/>
  <c r="DN280" i="3"/>
  <c r="DO280" i="3"/>
  <c r="DJ281" i="3"/>
  <c r="DK281" i="3"/>
  <c r="DL281" i="3"/>
  <c r="DM281" i="3"/>
  <c r="DN281" i="3"/>
  <c r="DO281" i="3"/>
  <c r="DJ282" i="3"/>
  <c r="DK282" i="3"/>
  <c r="DL282" i="3"/>
  <c r="DM282" i="3"/>
  <c r="DN282" i="3"/>
  <c r="DO282" i="3"/>
  <c r="DJ283" i="3"/>
  <c r="DK283" i="3"/>
  <c r="DL283" i="3"/>
  <c r="DM283" i="3"/>
  <c r="DN283" i="3"/>
  <c r="DO283" i="3"/>
  <c r="DJ284" i="3"/>
  <c r="DK284" i="3"/>
  <c r="DL284" i="3"/>
  <c r="DM284" i="3"/>
  <c r="DN284" i="3"/>
  <c r="DO284" i="3"/>
  <c r="DJ285" i="3"/>
  <c r="DK285" i="3"/>
  <c r="DL285" i="3"/>
  <c r="DM285" i="3"/>
  <c r="DN285" i="3"/>
  <c r="DO285" i="3"/>
  <c r="DJ286" i="3"/>
  <c r="DK286" i="3"/>
  <c r="DL286" i="3"/>
  <c r="DM286" i="3"/>
  <c r="DN286" i="3"/>
  <c r="DO286" i="3"/>
  <c r="DJ287" i="3"/>
  <c r="DK287" i="3"/>
  <c r="DL287" i="3"/>
  <c r="DM287" i="3"/>
  <c r="DN287" i="3"/>
  <c r="DO287" i="3"/>
  <c r="DJ288" i="3"/>
  <c r="DK288" i="3"/>
  <c r="DL288" i="3"/>
  <c r="DM288" i="3"/>
  <c r="DN288" i="3"/>
  <c r="DO288" i="3"/>
  <c r="DJ289" i="3"/>
  <c r="DK289" i="3"/>
  <c r="DL289" i="3"/>
  <c r="DM289" i="3"/>
  <c r="DN289" i="3"/>
  <c r="DO289" i="3"/>
  <c r="DJ290" i="3"/>
  <c r="DK290" i="3"/>
  <c r="DL290" i="3"/>
  <c r="DM290" i="3"/>
  <c r="DN290" i="3"/>
  <c r="DO290" i="3"/>
  <c r="DJ291" i="3"/>
  <c r="DK291" i="3"/>
  <c r="DL291" i="3"/>
  <c r="DM291" i="3"/>
  <c r="DN291" i="3"/>
  <c r="DO291" i="3"/>
  <c r="DJ292" i="3"/>
  <c r="DK292" i="3"/>
  <c r="DL292" i="3"/>
  <c r="DM292" i="3"/>
  <c r="DN292" i="3"/>
  <c r="DO292" i="3"/>
  <c r="DJ293" i="3"/>
  <c r="DK293" i="3"/>
  <c r="DL293" i="3"/>
  <c r="DM293" i="3"/>
  <c r="DN293" i="3"/>
  <c r="DO293" i="3"/>
  <c r="DJ294" i="3"/>
  <c r="DK294" i="3"/>
  <c r="DL294" i="3"/>
  <c r="DM294" i="3"/>
  <c r="DN294" i="3"/>
  <c r="DO294" i="3"/>
  <c r="DJ295" i="3"/>
  <c r="DK295" i="3"/>
  <c r="DL295" i="3"/>
  <c r="DM295" i="3"/>
  <c r="DN295" i="3"/>
  <c r="DO295" i="3"/>
  <c r="DJ296" i="3"/>
  <c r="DK296" i="3"/>
  <c r="DL296" i="3"/>
  <c r="DM296" i="3"/>
  <c r="DN296" i="3"/>
  <c r="DO296" i="3"/>
  <c r="DJ297" i="3"/>
  <c r="DK297" i="3"/>
  <c r="DL297" i="3"/>
  <c r="DM297" i="3"/>
  <c r="DN297" i="3"/>
  <c r="DO297" i="3"/>
  <c r="DJ298" i="3"/>
  <c r="DK298" i="3"/>
  <c r="DL298" i="3"/>
  <c r="DM298" i="3"/>
  <c r="DN298" i="3"/>
  <c r="DO298" i="3"/>
  <c r="DJ299" i="3"/>
  <c r="DK299" i="3"/>
  <c r="DL299" i="3"/>
  <c r="DM299" i="3"/>
  <c r="DN299" i="3"/>
  <c r="DO299" i="3"/>
  <c r="DJ300" i="3"/>
  <c r="DK300" i="3"/>
  <c r="DL300" i="3"/>
  <c r="DM300" i="3"/>
  <c r="DN300" i="3"/>
  <c r="DO300" i="3"/>
  <c r="DJ301" i="3"/>
  <c r="DK301" i="3"/>
  <c r="DL301" i="3"/>
  <c r="DM301" i="3"/>
  <c r="DN301" i="3"/>
  <c r="DO301" i="3"/>
  <c r="DJ302" i="3"/>
  <c r="DK302" i="3"/>
  <c r="DL302" i="3"/>
  <c r="DM302" i="3"/>
  <c r="DN302" i="3"/>
  <c r="DO302" i="3"/>
  <c r="DJ303" i="3"/>
  <c r="DK303" i="3"/>
  <c r="DL303" i="3"/>
  <c r="DM303" i="3"/>
  <c r="DN303" i="3"/>
  <c r="DO303" i="3"/>
  <c r="DJ304" i="3"/>
  <c r="DK304" i="3"/>
  <c r="DL304" i="3"/>
  <c r="DM304" i="3"/>
  <c r="DN304" i="3"/>
  <c r="DO304" i="3"/>
  <c r="DJ305" i="3"/>
  <c r="DK305" i="3"/>
  <c r="DL305" i="3"/>
  <c r="DM305" i="3"/>
  <c r="DN305" i="3"/>
  <c r="DO305" i="3"/>
  <c r="DJ306" i="3"/>
  <c r="DK306" i="3"/>
  <c r="DL306" i="3"/>
  <c r="DM306" i="3"/>
  <c r="DN306" i="3"/>
  <c r="DO306" i="3"/>
  <c r="DJ307" i="3"/>
  <c r="DK307" i="3"/>
  <c r="DL307" i="3"/>
  <c r="DM307" i="3"/>
  <c r="DN307" i="3"/>
  <c r="DO307" i="3"/>
  <c r="DJ308" i="3"/>
  <c r="DK308" i="3"/>
  <c r="DL308" i="3"/>
  <c r="DM308" i="3"/>
  <c r="DN308" i="3"/>
  <c r="DO308" i="3"/>
  <c r="DJ309" i="3"/>
  <c r="DK309" i="3"/>
  <c r="DL309" i="3"/>
  <c r="DM309" i="3"/>
  <c r="DN309" i="3"/>
  <c r="DO309" i="3"/>
  <c r="DJ310" i="3"/>
  <c r="DK310" i="3"/>
  <c r="DL310" i="3"/>
  <c r="DM310" i="3"/>
  <c r="DN310" i="3"/>
  <c r="DO310" i="3"/>
  <c r="DJ311" i="3"/>
  <c r="DK311" i="3"/>
  <c r="DL311" i="3"/>
  <c r="DM311" i="3"/>
  <c r="DN311" i="3"/>
  <c r="DO311" i="3"/>
  <c r="DJ312" i="3"/>
  <c r="DK312" i="3"/>
  <c r="DL312" i="3"/>
  <c r="DM312" i="3"/>
  <c r="DN312" i="3"/>
  <c r="DO312" i="3"/>
  <c r="DJ313" i="3"/>
  <c r="DK313" i="3"/>
  <c r="DL313" i="3"/>
  <c r="DM313" i="3"/>
  <c r="DN313" i="3"/>
  <c r="DO313" i="3"/>
  <c r="DJ314" i="3"/>
  <c r="DK314" i="3"/>
  <c r="DL314" i="3"/>
  <c r="DM314" i="3"/>
  <c r="DN314" i="3"/>
  <c r="DO314" i="3"/>
  <c r="DJ315" i="3"/>
  <c r="DK315" i="3"/>
  <c r="DL315" i="3"/>
  <c r="DM315" i="3"/>
  <c r="DN315" i="3"/>
  <c r="DO315" i="3"/>
  <c r="DJ316" i="3"/>
  <c r="DK316" i="3"/>
  <c r="DL316" i="3"/>
  <c r="DM316" i="3"/>
  <c r="DN316" i="3"/>
  <c r="DO316" i="3"/>
  <c r="DJ317" i="3"/>
  <c r="DK317" i="3"/>
  <c r="DL317" i="3"/>
  <c r="DM317" i="3"/>
  <c r="DN317" i="3"/>
  <c r="DO317" i="3"/>
  <c r="DJ318" i="3"/>
  <c r="DK318" i="3"/>
  <c r="DL318" i="3"/>
  <c r="DM318" i="3"/>
  <c r="DN318" i="3"/>
  <c r="DO318" i="3"/>
  <c r="DJ319" i="3"/>
  <c r="DK319" i="3"/>
  <c r="DL319" i="3"/>
  <c r="DM319" i="3"/>
  <c r="DN319" i="3"/>
  <c r="DO319" i="3"/>
  <c r="DJ320" i="3"/>
  <c r="DK320" i="3"/>
  <c r="DL320" i="3"/>
  <c r="DM320" i="3"/>
  <c r="DN320" i="3"/>
  <c r="DO320" i="3"/>
  <c r="DJ321" i="3"/>
  <c r="DK321" i="3"/>
  <c r="DL321" i="3"/>
  <c r="DM321" i="3"/>
  <c r="DN321" i="3"/>
  <c r="DO321" i="3"/>
  <c r="DJ322" i="3"/>
  <c r="DK322" i="3"/>
  <c r="DL322" i="3"/>
  <c r="DM322" i="3"/>
  <c r="DN322" i="3"/>
  <c r="DO322" i="3"/>
  <c r="DJ323" i="3"/>
  <c r="DK323" i="3"/>
  <c r="DL323" i="3"/>
  <c r="DM323" i="3"/>
  <c r="DN323" i="3"/>
  <c r="DO323" i="3"/>
  <c r="DJ324" i="3"/>
  <c r="DK324" i="3"/>
  <c r="DL324" i="3"/>
  <c r="DM324" i="3"/>
  <c r="DN324" i="3"/>
  <c r="DO324" i="3"/>
  <c r="DJ325" i="3"/>
  <c r="DK325" i="3"/>
  <c r="DL325" i="3"/>
  <c r="DM325" i="3"/>
  <c r="DN325" i="3"/>
  <c r="DO325" i="3"/>
  <c r="DJ326" i="3"/>
  <c r="DK326" i="3"/>
  <c r="DL326" i="3"/>
  <c r="DM326" i="3"/>
  <c r="DN326" i="3"/>
  <c r="DO326" i="3"/>
  <c r="DJ327" i="3"/>
  <c r="DK327" i="3"/>
  <c r="DL327" i="3"/>
  <c r="DM327" i="3"/>
  <c r="DN327" i="3"/>
  <c r="DO327" i="3"/>
  <c r="DJ328" i="3"/>
  <c r="DK328" i="3"/>
  <c r="DL328" i="3"/>
  <c r="DM328" i="3"/>
  <c r="DN328" i="3"/>
  <c r="DO328" i="3"/>
  <c r="DJ329" i="3"/>
  <c r="DK329" i="3"/>
  <c r="DL329" i="3"/>
  <c r="DM329" i="3"/>
  <c r="DN329" i="3"/>
  <c r="DO329" i="3"/>
  <c r="DJ330" i="3"/>
  <c r="DK330" i="3"/>
  <c r="DL330" i="3"/>
  <c r="DM330" i="3"/>
  <c r="DN330" i="3"/>
  <c r="DO330" i="3"/>
  <c r="DJ331" i="3"/>
  <c r="DK331" i="3"/>
  <c r="DL331" i="3"/>
  <c r="DM331" i="3"/>
  <c r="DN331" i="3"/>
  <c r="DO331" i="3"/>
  <c r="DJ332" i="3"/>
  <c r="DK332" i="3"/>
  <c r="DL332" i="3"/>
  <c r="DM332" i="3"/>
  <c r="DN332" i="3"/>
  <c r="DO332" i="3"/>
  <c r="DJ333" i="3"/>
  <c r="DK333" i="3"/>
  <c r="DL333" i="3"/>
  <c r="DM333" i="3"/>
  <c r="DN333" i="3"/>
  <c r="DO333" i="3"/>
  <c r="DJ334" i="3"/>
  <c r="DK334" i="3"/>
  <c r="DL334" i="3"/>
  <c r="DM334" i="3"/>
  <c r="DN334" i="3"/>
  <c r="DO334" i="3"/>
  <c r="DJ335" i="3"/>
  <c r="DK335" i="3"/>
  <c r="DL335" i="3"/>
  <c r="DM335" i="3"/>
  <c r="DN335" i="3"/>
  <c r="DO335" i="3"/>
  <c r="DJ336" i="3"/>
  <c r="DK336" i="3"/>
  <c r="DL336" i="3"/>
  <c r="DM336" i="3"/>
  <c r="DN336" i="3"/>
  <c r="DO336" i="3"/>
  <c r="DJ337" i="3"/>
  <c r="DK337" i="3"/>
  <c r="DL337" i="3"/>
  <c r="DM337" i="3"/>
  <c r="DN337" i="3"/>
  <c r="DO337" i="3"/>
  <c r="DJ338" i="3"/>
  <c r="DK338" i="3"/>
  <c r="DL338" i="3"/>
  <c r="DM338" i="3"/>
  <c r="DN338" i="3"/>
  <c r="DO338" i="3"/>
  <c r="DJ339" i="3"/>
  <c r="DK339" i="3"/>
  <c r="DL339" i="3"/>
  <c r="DM339" i="3"/>
  <c r="DN339" i="3"/>
  <c r="DO339" i="3"/>
  <c r="DJ340" i="3"/>
  <c r="DK340" i="3"/>
  <c r="DL340" i="3"/>
  <c r="DM340" i="3"/>
  <c r="DN340" i="3"/>
  <c r="DO340" i="3"/>
  <c r="DJ341" i="3"/>
  <c r="DK341" i="3"/>
  <c r="DL341" i="3"/>
  <c r="DM341" i="3"/>
  <c r="DN341" i="3"/>
  <c r="DO341" i="3"/>
  <c r="DJ342" i="3"/>
  <c r="DK342" i="3"/>
  <c r="DL342" i="3"/>
  <c r="DM342" i="3"/>
  <c r="DN342" i="3"/>
  <c r="DO342" i="3"/>
  <c r="DJ343" i="3"/>
  <c r="DK343" i="3"/>
  <c r="DL343" i="3"/>
  <c r="DM343" i="3"/>
  <c r="DN343" i="3"/>
  <c r="DO343" i="3"/>
  <c r="DJ344" i="3"/>
  <c r="DK344" i="3"/>
  <c r="DL344" i="3"/>
  <c r="DM344" i="3"/>
  <c r="DN344" i="3"/>
  <c r="DO344" i="3"/>
  <c r="DJ345" i="3"/>
  <c r="DK345" i="3"/>
  <c r="DL345" i="3"/>
  <c r="DM345" i="3"/>
  <c r="DN345" i="3"/>
  <c r="DO345" i="3"/>
  <c r="DJ346" i="3"/>
  <c r="DK346" i="3"/>
  <c r="DL346" i="3"/>
  <c r="DM346" i="3"/>
  <c r="DN346" i="3"/>
  <c r="DO346" i="3"/>
  <c r="DJ347" i="3"/>
  <c r="DK347" i="3"/>
  <c r="DL347" i="3"/>
  <c r="DM347" i="3"/>
  <c r="DN347" i="3"/>
  <c r="DO347" i="3"/>
  <c r="DJ348" i="3"/>
  <c r="DK348" i="3"/>
  <c r="DL348" i="3"/>
  <c r="DM348" i="3"/>
  <c r="DN348" i="3"/>
  <c r="DO348" i="3"/>
  <c r="DJ349" i="3"/>
  <c r="DK349" i="3"/>
  <c r="DL349" i="3"/>
  <c r="DM349" i="3"/>
  <c r="DN349" i="3"/>
  <c r="DO349" i="3"/>
  <c r="DJ350" i="3"/>
  <c r="DK350" i="3"/>
  <c r="DL350" i="3"/>
  <c r="DM350" i="3"/>
  <c r="DN350" i="3"/>
  <c r="DO350" i="3"/>
  <c r="DJ351" i="3"/>
  <c r="DK351" i="3"/>
  <c r="DL351" i="3"/>
  <c r="DM351" i="3"/>
  <c r="DN351" i="3"/>
  <c r="DO351" i="3"/>
  <c r="DJ352" i="3"/>
  <c r="DK352" i="3"/>
  <c r="DL352" i="3"/>
  <c r="DM352" i="3"/>
  <c r="DN352" i="3"/>
  <c r="DO352" i="3"/>
  <c r="DJ353" i="3"/>
  <c r="DK353" i="3"/>
  <c r="DL353" i="3"/>
  <c r="DM353" i="3"/>
  <c r="DN353" i="3"/>
  <c r="DO353" i="3"/>
  <c r="DJ354" i="3"/>
  <c r="DK354" i="3"/>
  <c r="DL354" i="3"/>
  <c r="DM354" i="3"/>
  <c r="DN354" i="3"/>
  <c r="DO354" i="3"/>
  <c r="DJ355" i="3"/>
  <c r="DK355" i="3"/>
  <c r="DL355" i="3"/>
  <c r="DM355" i="3"/>
  <c r="DN355" i="3"/>
  <c r="DO355" i="3"/>
  <c r="DJ356" i="3"/>
  <c r="DK356" i="3"/>
  <c r="DL356" i="3"/>
  <c r="DM356" i="3"/>
  <c r="DN356" i="3"/>
  <c r="DO356" i="3"/>
  <c r="DJ357" i="3"/>
  <c r="DK357" i="3"/>
  <c r="DL357" i="3"/>
  <c r="DM357" i="3"/>
  <c r="DN357" i="3"/>
  <c r="DO357" i="3"/>
  <c r="DJ358" i="3"/>
  <c r="DK358" i="3"/>
  <c r="DL358" i="3"/>
  <c r="DM358" i="3"/>
  <c r="DN358" i="3"/>
  <c r="DO358" i="3"/>
  <c r="DJ359" i="3"/>
  <c r="DK359" i="3"/>
  <c r="DL359" i="3"/>
  <c r="DM359" i="3"/>
  <c r="DN359" i="3"/>
  <c r="DO359" i="3"/>
  <c r="DJ360" i="3"/>
  <c r="DK360" i="3"/>
  <c r="DL360" i="3"/>
  <c r="DM360" i="3"/>
  <c r="DN360" i="3"/>
  <c r="DO360" i="3"/>
  <c r="DJ361" i="3"/>
  <c r="DK361" i="3"/>
  <c r="DL361" i="3"/>
  <c r="DM361" i="3"/>
  <c r="DN361" i="3"/>
  <c r="DO361" i="3"/>
  <c r="DJ362" i="3"/>
  <c r="DK362" i="3"/>
  <c r="DL362" i="3"/>
  <c r="DM362" i="3"/>
  <c r="DN362" i="3"/>
  <c r="DO362" i="3"/>
  <c r="DJ363" i="3"/>
  <c r="DK363" i="3"/>
  <c r="DL363" i="3"/>
  <c r="DM363" i="3"/>
  <c r="DN363" i="3"/>
  <c r="DO363" i="3"/>
  <c r="DJ364" i="3"/>
  <c r="DK364" i="3"/>
  <c r="DL364" i="3"/>
  <c r="DM364" i="3"/>
  <c r="DN364" i="3"/>
  <c r="DO364" i="3"/>
  <c r="DJ365" i="3"/>
  <c r="DK365" i="3"/>
  <c r="DL365" i="3"/>
  <c r="DM365" i="3"/>
  <c r="DN365" i="3"/>
  <c r="DO365" i="3"/>
  <c r="DJ366" i="3"/>
  <c r="DK366" i="3"/>
  <c r="DL366" i="3"/>
  <c r="DM366" i="3"/>
  <c r="DN366" i="3"/>
  <c r="DO366" i="3"/>
  <c r="DJ367" i="3"/>
  <c r="DK367" i="3"/>
  <c r="DL367" i="3"/>
  <c r="DM367" i="3"/>
  <c r="DN367" i="3"/>
  <c r="DO367" i="3"/>
  <c r="DJ368" i="3"/>
  <c r="DK368" i="3"/>
  <c r="DL368" i="3"/>
  <c r="DM368" i="3"/>
  <c r="DN368" i="3"/>
  <c r="DO368" i="3"/>
  <c r="DJ369" i="3"/>
  <c r="DK369" i="3"/>
  <c r="DL369" i="3"/>
  <c r="DM369" i="3"/>
  <c r="DN369" i="3"/>
  <c r="DO369" i="3"/>
  <c r="DJ370" i="3"/>
  <c r="DK370" i="3"/>
  <c r="DL370" i="3"/>
  <c r="DM370" i="3"/>
  <c r="DN370" i="3"/>
  <c r="DO370" i="3"/>
  <c r="DJ371" i="3"/>
  <c r="DK371" i="3"/>
  <c r="DL371" i="3"/>
  <c r="DM371" i="3"/>
  <c r="DN371" i="3"/>
  <c r="DO371" i="3"/>
  <c r="DJ372" i="3"/>
  <c r="DK372" i="3"/>
  <c r="DL372" i="3"/>
  <c r="DM372" i="3"/>
  <c r="DN372" i="3"/>
  <c r="DO372" i="3"/>
  <c r="DJ373" i="3"/>
  <c r="DK373" i="3"/>
  <c r="DL373" i="3"/>
  <c r="DM373" i="3"/>
  <c r="DN373" i="3"/>
  <c r="DO373" i="3"/>
  <c r="DJ374" i="3"/>
  <c r="DK374" i="3"/>
  <c r="DL374" i="3"/>
  <c r="DM374" i="3"/>
  <c r="DN374" i="3"/>
  <c r="DO374" i="3"/>
  <c r="DJ375" i="3"/>
  <c r="DK375" i="3"/>
  <c r="DL375" i="3"/>
  <c r="DM375" i="3"/>
  <c r="DN375" i="3"/>
  <c r="DO375" i="3"/>
  <c r="DJ376" i="3"/>
  <c r="DK376" i="3"/>
  <c r="DL376" i="3"/>
  <c r="DM376" i="3"/>
  <c r="DN376" i="3"/>
  <c r="DO376" i="3"/>
  <c r="DJ377" i="3"/>
  <c r="DK377" i="3"/>
  <c r="DL377" i="3"/>
  <c r="DM377" i="3"/>
  <c r="DN377" i="3"/>
  <c r="DO377" i="3"/>
  <c r="DJ378" i="3"/>
  <c r="DK378" i="3"/>
  <c r="DL378" i="3"/>
  <c r="DM378" i="3"/>
  <c r="DN378" i="3"/>
  <c r="DO378" i="3"/>
  <c r="DJ379" i="3"/>
  <c r="DK379" i="3"/>
  <c r="DL379" i="3"/>
  <c r="DM379" i="3"/>
  <c r="DN379" i="3"/>
  <c r="DO379" i="3"/>
  <c r="DJ380" i="3"/>
  <c r="DK380" i="3"/>
  <c r="DL380" i="3"/>
  <c r="DM380" i="3"/>
  <c r="DN380" i="3"/>
  <c r="DO380" i="3"/>
  <c r="DJ381" i="3"/>
  <c r="DK381" i="3"/>
  <c r="DL381" i="3"/>
  <c r="DM381" i="3"/>
  <c r="DN381" i="3"/>
  <c r="DO381" i="3"/>
  <c r="DJ382" i="3"/>
  <c r="DK382" i="3"/>
  <c r="DL382" i="3"/>
  <c r="DM382" i="3"/>
  <c r="DN382" i="3"/>
  <c r="DO382" i="3"/>
  <c r="DJ383" i="3"/>
  <c r="DK383" i="3"/>
  <c r="DL383" i="3"/>
  <c r="DM383" i="3"/>
  <c r="DN383" i="3"/>
  <c r="DO383" i="3"/>
  <c r="DJ384" i="3"/>
  <c r="DK384" i="3"/>
  <c r="DL384" i="3"/>
  <c r="DM384" i="3"/>
  <c r="DN384" i="3"/>
  <c r="DO384" i="3"/>
  <c r="DJ385" i="3"/>
  <c r="DK385" i="3"/>
  <c r="DL385" i="3"/>
  <c r="DM385" i="3"/>
  <c r="DN385" i="3"/>
  <c r="DO385" i="3"/>
  <c r="DJ386" i="3"/>
  <c r="DK386" i="3"/>
  <c r="DL386" i="3"/>
  <c r="DM386" i="3"/>
  <c r="DN386" i="3"/>
  <c r="DO386" i="3"/>
  <c r="DJ387" i="3"/>
  <c r="DK387" i="3"/>
  <c r="DL387" i="3"/>
  <c r="DM387" i="3"/>
  <c r="DN387" i="3"/>
  <c r="DO387" i="3"/>
  <c r="DJ388" i="3"/>
  <c r="DK388" i="3"/>
  <c r="DL388" i="3"/>
  <c r="DM388" i="3"/>
  <c r="DN388" i="3"/>
  <c r="DO388" i="3"/>
  <c r="DJ389" i="3"/>
  <c r="DK389" i="3"/>
  <c r="DL389" i="3"/>
  <c r="DM389" i="3"/>
  <c r="DN389" i="3"/>
  <c r="DO389" i="3"/>
  <c r="DJ390" i="3"/>
  <c r="DK390" i="3"/>
  <c r="DL390" i="3"/>
  <c r="DM390" i="3"/>
  <c r="DN390" i="3"/>
  <c r="DO390" i="3"/>
  <c r="DJ391" i="3"/>
  <c r="DK391" i="3"/>
  <c r="DL391" i="3"/>
  <c r="DM391" i="3"/>
  <c r="DN391" i="3"/>
  <c r="DO391" i="3"/>
  <c r="DJ392" i="3"/>
  <c r="DK392" i="3"/>
  <c r="DL392" i="3"/>
  <c r="DM392" i="3"/>
  <c r="DN392" i="3"/>
  <c r="DO392" i="3"/>
  <c r="DJ393" i="3"/>
  <c r="DK393" i="3"/>
  <c r="DL393" i="3"/>
  <c r="DM393" i="3"/>
  <c r="DN393" i="3"/>
  <c r="DO393" i="3"/>
  <c r="DJ394" i="3"/>
  <c r="DK394" i="3"/>
  <c r="DL394" i="3"/>
  <c r="DM394" i="3"/>
  <c r="DN394" i="3"/>
  <c r="DO394" i="3"/>
  <c r="DJ395" i="3"/>
  <c r="DK395" i="3"/>
  <c r="DL395" i="3"/>
  <c r="DM395" i="3"/>
  <c r="DN395" i="3"/>
  <c r="DO395" i="3"/>
  <c r="DJ396" i="3"/>
  <c r="DK396" i="3"/>
  <c r="DL396" i="3"/>
  <c r="DM396" i="3"/>
  <c r="DN396" i="3"/>
  <c r="DO396" i="3"/>
  <c r="DJ397" i="3"/>
  <c r="DK397" i="3"/>
  <c r="DL397" i="3"/>
  <c r="DM397" i="3"/>
  <c r="DN397" i="3"/>
  <c r="DO397" i="3"/>
  <c r="DJ398" i="3"/>
  <c r="DK398" i="3"/>
  <c r="DL398" i="3"/>
  <c r="DM398" i="3"/>
  <c r="DN398" i="3"/>
  <c r="DO398" i="3"/>
  <c r="DJ399" i="3"/>
  <c r="DK399" i="3"/>
  <c r="DL399" i="3"/>
  <c r="DM399" i="3"/>
  <c r="DN399" i="3"/>
  <c r="DO399" i="3"/>
  <c r="DJ400" i="3"/>
  <c r="DK400" i="3"/>
  <c r="DL400" i="3"/>
  <c r="DM400" i="3"/>
  <c r="DN400" i="3"/>
  <c r="DO400" i="3"/>
  <c r="DJ401" i="3"/>
  <c r="DK401" i="3"/>
  <c r="DL401" i="3"/>
  <c r="DM401" i="3"/>
  <c r="DN401" i="3"/>
  <c r="DO401" i="3"/>
  <c r="DJ402" i="3"/>
  <c r="DK402" i="3"/>
  <c r="DL402" i="3"/>
  <c r="DM402" i="3"/>
  <c r="DN402" i="3"/>
  <c r="DO402" i="3"/>
  <c r="DJ403" i="3"/>
  <c r="DK403" i="3"/>
  <c r="DL403" i="3"/>
  <c r="DM403" i="3"/>
  <c r="DN403" i="3"/>
  <c r="DO403" i="3"/>
  <c r="DJ404" i="3"/>
  <c r="DK404" i="3"/>
  <c r="DL404" i="3"/>
  <c r="DM404" i="3"/>
  <c r="DN404" i="3"/>
  <c r="DO404" i="3"/>
  <c r="DJ405" i="3"/>
  <c r="DK405" i="3"/>
  <c r="DL405" i="3"/>
  <c r="DM405" i="3"/>
  <c r="DN405" i="3"/>
  <c r="DO405" i="3"/>
  <c r="DJ406" i="3"/>
  <c r="DK406" i="3"/>
  <c r="DL406" i="3"/>
  <c r="DM406" i="3"/>
  <c r="DN406" i="3"/>
  <c r="DO406" i="3"/>
  <c r="DJ407" i="3"/>
  <c r="DK407" i="3"/>
  <c r="DL407" i="3"/>
  <c r="DM407" i="3"/>
  <c r="DN407" i="3"/>
  <c r="DO407" i="3"/>
  <c r="DJ408" i="3"/>
  <c r="DK408" i="3"/>
  <c r="DL408" i="3"/>
  <c r="DM408" i="3"/>
  <c r="DN408" i="3"/>
  <c r="DO408" i="3"/>
  <c r="DJ409" i="3"/>
  <c r="DK409" i="3"/>
  <c r="DL409" i="3"/>
  <c r="DM409" i="3"/>
  <c r="DN409" i="3"/>
  <c r="DO409" i="3"/>
  <c r="DJ410" i="3"/>
  <c r="DK410" i="3"/>
  <c r="DL410" i="3"/>
  <c r="DM410" i="3"/>
  <c r="DN410" i="3"/>
  <c r="DO410" i="3"/>
  <c r="DJ411" i="3"/>
  <c r="DK411" i="3"/>
  <c r="DL411" i="3"/>
  <c r="DM411" i="3"/>
  <c r="DN411" i="3"/>
  <c r="DO411" i="3"/>
  <c r="DJ412" i="3"/>
  <c r="DK412" i="3"/>
  <c r="DL412" i="3"/>
  <c r="DM412" i="3"/>
  <c r="DN412" i="3"/>
  <c r="DO412" i="3"/>
  <c r="DJ413" i="3"/>
  <c r="DK413" i="3"/>
  <c r="DL413" i="3"/>
  <c r="DM413" i="3"/>
  <c r="DN413" i="3"/>
  <c r="DO413" i="3"/>
  <c r="DJ414" i="3"/>
  <c r="DK414" i="3"/>
  <c r="DL414" i="3"/>
  <c r="DM414" i="3"/>
  <c r="DN414" i="3"/>
  <c r="DO414" i="3"/>
  <c r="DJ415" i="3"/>
  <c r="DK415" i="3"/>
  <c r="DL415" i="3"/>
  <c r="DM415" i="3"/>
  <c r="DN415" i="3"/>
  <c r="DO415" i="3"/>
  <c r="DJ416" i="3"/>
  <c r="DK416" i="3"/>
  <c r="DL416" i="3"/>
  <c r="DM416" i="3"/>
  <c r="DN416" i="3"/>
  <c r="DO416" i="3"/>
  <c r="DJ417" i="3"/>
  <c r="DK417" i="3"/>
  <c r="DL417" i="3"/>
  <c r="DM417" i="3"/>
  <c r="DN417" i="3"/>
  <c r="DO417" i="3"/>
  <c r="DJ418" i="3"/>
  <c r="DK418" i="3"/>
  <c r="DL418" i="3"/>
  <c r="DM418" i="3"/>
  <c r="DN418" i="3"/>
  <c r="DO418" i="3"/>
  <c r="DJ419" i="3"/>
  <c r="DK419" i="3"/>
  <c r="DL419" i="3"/>
  <c r="DM419" i="3"/>
  <c r="DN419" i="3"/>
  <c r="DO419" i="3"/>
  <c r="DJ420" i="3"/>
  <c r="DK420" i="3"/>
  <c r="DL420" i="3"/>
  <c r="DM420" i="3"/>
  <c r="DN420" i="3"/>
  <c r="DO420" i="3"/>
  <c r="DJ421" i="3"/>
  <c r="DK421" i="3"/>
  <c r="DL421" i="3"/>
  <c r="DM421" i="3"/>
  <c r="DN421" i="3"/>
  <c r="DO421" i="3"/>
  <c r="DJ422" i="3"/>
  <c r="DK422" i="3"/>
  <c r="DL422" i="3"/>
  <c r="DM422" i="3"/>
  <c r="DN422" i="3"/>
  <c r="DO422" i="3"/>
  <c r="DJ423" i="3"/>
  <c r="DK423" i="3"/>
  <c r="DL423" i="3"/>
  <c r="DM423" i="3"/>
  <c r="DN423" i="3"/>
  <c r="DO423" i="3"/>
  <c r="DJ424" i="3"/>
  <c r="DK424" i="3"/>
  <c r="DL424" i="3"/>
  <c r="DM424" i="3"/>
  <c r="DN424" i="3"/>
  <c r="DO424" i="3"/>
  <c r="DJ425" i="3"/>
  <c r="DK425" i="3"/>
  <c r="DL425" i="3"/>
  <c r="DM425" i="3"/>
  <c r="DN425" i="3"/>
  <c r="DO425" i="3"/>
  <c r="DJ426" i="3"/>
  <c r="DK426" i="3"/>
  <c r="DL426" i="3"/>
  <c r="DM426" i="3"/>
  <c r="DN426" i="3"/>
  <c r="DO426" i="3"/>
  <c r="DJ427" i="3"/>
  <c r="DK427" i="3"/>
  <c r="DL427" i="3"/>
  <c r="DM427" i="3"/>
  <c r="DN427" i="3"/>
  <c r="DO427" i="3"/>
  <c r="DJ428" i="3"/>
  <c r="DK428" i="3"/>
  <c r="DL428" i="3"/>
  <c r="DM428" i="3"/>
  <c r="DN428" i="3"/>
  <c r="DO428" i="3"/>
  <c r="DJ429" i="3"/>
  <c r="DK429" i="3"/>
  <c r="DL429" i="3"/>
  <c r="DM429" i="3"/>
  <c r="DN429" i="3"/>
  <c r="DO429" i="3"/>
  <c r="DJ430" i="3"/>
  <c r="DK430" i="3"/>
  <c r="DL430" i="3"/>
  <c r="DM430" i="3"/>
  <c r="DN430" i="3"/>
  <c r="DO430" i="3"/>
  <c r="DJ431" i="3"/>
  <c r="DK431" i="3"/>
  <c r="DL431" i="3"/>
  <c r="DM431" i="3"/>
  <c r="DN431" i="3"/>
  <c r="DO431" i="3"/>
  <c r="DJ432" i="3"/>
  <c r="DK432" i="3"/>
  <c r="DL432" i="3"/>
  <c r="DM432" i="3"/>
  <c r="DN432" i="3"/>
  <c r="DO432" i="3"/>
  <c r="DJ433" i="3"/>
  <c r="DK433" i="3"/>
  <c r="DL433" i="3"/>
  <c r="DM433" i="3"/>
  <c r="DN433" i="3"/>
  <c r="DO433" i="3"/>
  <c r="DJ434" i="3"/>
  <c r="DK434" i="3"/>
  <c r="DL434" i="3"/>
  <c r="DM434" i="3"/>
  <c r="DN434" i="3"/>
  <c r="DO434" i="3"/>
  <c r="DJ435" i="3"/>
  <c r="DK435" i="3"/>
  <c r="DL435" i="3"/>
  <c r="DM435" i="3"/>
  <c r="DN435" i="3"/>
  <c r="DO435" i="3"/>
  <c r="DJ436" i="3"/>
  <c r="DK436" i="3"/>
  <c r="DL436" i="3"/>
  <c r="DM436" i="3"/>
  <c r="DN436" i="3"/>
  <c r="DO436" i="3"/>
  <c r="DJ437" i="3"/>
  <c r="DK437" i="3"/>
  <c r="DL437" i="3"/>
  <c r="DM437" i="3"/>
  <c r="DN437" i="3"/>
  <c r="DO437" i="3"/>
  <c r="DJ438" i="3"/>
  <c r="DK438" i="3"/>
  <c r="DL438" i="3"/>
  <c r="DM438" i="3"/>
  <c r="DN438" i="3"/>
  <c r="DO438" i="3"/>
  <c r="DJ439" i="3"/>
  <c r="DK439" i="3"/>
  <c r="DL439" i="3"/>
  <c r="DM439" i="3"/>
  <c r="DN439" i="3"/>
  <c r="DO439" i="3"/>
  <c r="DJ440" i="3"/>
  <c r="DK440" i="3"/>
  <c r="DL440" i="3"/>
  <c r="DM440" i="3"/>
  <c r="DN440" i="3"/>
  <c r="DO440" i="3"/>
  <c r="DJ441" i="3"/>
  <c r="DK441" i="3"/>
  <c r="DL441" i="3"/>
  <c r="DM441" i="3"/>
  <c r="DN441" i="3"/>
  <c r="DO441" i="3"/>
  <c r="DJ442" i="3"/>
  <c r="DK442" i="3"/>
  <c r="DL442" i="3"/>
  <c r="DM442" i="3"/>
  <c r="DN442" i="3"/>
  <c r="DO442" i="3"/>
  <c r="DJ443" i="3"/>
  <c r="DK443" i="3"/>
  <c r="DL443" i="3"/>
  <c r="DM443" i="3"/>
  <c r="DN443" i="3"/>
  <c r="DO443" i="3"/>
  <c r="DJ444" i="3"/>
  <c r="DK444" i="3"/>
  <c r="DL444" i="3"/>
  <c r="DM444" i="3"/>
  <c r="DN444" i="3"/>
  <c r="DO444" i="3"/>
  <c r="DJ445" i="3"/>
  <c r="DK445" i="3"/>
  <c r="DL445" i="3"/>
  <c r="DM445" i="3"/>
  <c r="DN445" i="3"/>
  <c r="DO445" i="3"/>
  <c r="DJ446" i="3"/>
  <c r="DK446" i="3"/>
  <c r="DL446" i="3"/>
  <c r="DM446" i="3"/>
  <c r="DN446" i="3"/>
  <c r="DO446" i="3"/>
  <c r="DJ447" i="3"/>
  <c r="DK447" i="3"/>
  <c r="DL447" i="3"/>
  <c r="DM447" i="3"/>
  <c r="DN447" i="3"/>
  <c r="DO447" i="3"/>
  <c r="DJ448" i="3"/>
  <c r="DK448" i="3"/>
  <c r="DL448" i="3"/>
  <c r="DM448" i="3"/>
  <c r="DN448" i="3"/>
  <c r="DO448" i="3"/>
  <c r="DJ449" i="3"/>
  <c r="DK449" i="3"/>
  <c r="DL449" i="3"/>
  <c r="DM449" i="3"/>
  <c r="DN449" i="3"/>
  <c r="DO449" i="3"/>
  <c r="DJ450" i="3"/>
  <c r="DK450" i="3"/>
  <c r="DL450" i="3"/>
  <c r="DM450" i="3"/>
  <c r="DN450" i="3"/>
  <c r="DO450" i="3"/>
  <c r="DJ451" i="3"/>
  <c r="DK451" i="3"/>
  <c r="DL451" i="3"/>
  <c r="DM451" i="3"/>
  <c r="DN451" i="3"/>
  <c r="DO451" i="3"/>
  <c r="DJ452" i="3"/>
  <c r="DK452" i="3"/>
  <c r="DL452" i="3"/>
  <c r="DM452" i="3"/>
  <c r="DN452" i="3"/>
  <c r="DO452" i="3"/>
  <c r="DJ453" i="3"/>
  <c r="DK453" i="3"/>
  <c r="DL453" i="3"/>
  <c r="DM453" i="3"/>
  <c r="DN453" i="3"/>
  <c r="DO453" i="3"/>
  <c r="DJ454" i="3"/>
  <c r="DK454" i="3"/>
  <c r="DL454" i="3"/>
  <c r="DM454" i="3"/>
  <c r="DN454" i="3"/>
  <c r="DO454" i="3"/>
  <c r="DJ455" i="3"/>
  <c r="DK455" i="3"/>
  <c r="DL455" i="3"/>
  <c r="DM455" i="3"/>
  <c r="DN455" i="3"/>
  <c r="DO455" i="3"/>
  <c r="DJ456" i="3"/>
  <c r="DK456" i="3"/>
  <c r="DL456" i="3"/>
  <c r="DM456" i="3"/>
  <c r="DN456" i="3"/>
  <c r="DO456" i="3"/>
  <c r="DJ457" i="3"/>
  <c r="DK457" i="3"/>
  <c r="DL457" i="3"/>
  <c r="DM457" i="3"/>
  <c r="DN457" i="3"/>
  <c r="DO457" i="3"/>
  <c r="DJ458" i="3"/>
  <c r="DK458" i="3"/>
  <c r="DL458" i="3"/>
  <c r="DM458" i="3"/>
  <c r="DN458" i="3"/>
  <c r="DO458" i="3"/>
  <c r="DJ459" i="3"/>
  <c r="DK459" i="3"/>
  <c r="DL459" i="3"/>
  <c r="DM459" i="3"/>
  <c r="DN459" i="3"/>
  <c r="DO459" i="3"/>
  <c r="DJ460" i="3"/>
  <c r="DK460" i="3"/>
  <c r="DL460" i="3"/>
  <c r="DM460" i="3"/>
  <c r="DN460" i="3"/>
  <c r="DO460" i="3"/>
  <c r="DJ461" i="3"/>
  <c r="DK461" i="3"/>
  <c r="DL461" i="3"/>
  <c r="DM461" i="3"/>
  <c r="DN461" i="3"/>
  <c r="DO461" i="3"/>
  <c r="DJ462" i="3"/>
  <c r="DK462" i="3"/>
  <c r="DL462" i="3"/>
  <c r="DM462" i="3"/>
  <c r="DN462" i="3"/>
  <c r="DO462" i="3"/>
  <c r="DJ463" i="3"/>
  <c r="DK463" i="3"/>
  <c r="DL463" i="3"/>
  <c r="DM463" i="3"/>
  <c r="DN463" i="3"/>
  <c r="DO463" i="3"/>
  <c r="DJ464" i="3"/>
  <c r="DK464" i="3"/>
  <c r="DL464" i="3"/>
  <c r="DM464" i="3"/>
  <c r="DN464" i="3"/>
  <c r="DO464" i="3"/>
  <c r="DJ465" i="3"/>
  <c r="DK465" i="3"/>
  <c r="DL465" i="3"/>
  <c r="DM465" i="3"/>
  <c r="DN465" i="3"/>
  <c r="DO465" i="3"/>
  <c r="DJ466" i="3"/>
  <c r="DK466" i="3"/>
  <c r="DL466" i="3"/>
  <c r="DM466" i="3"/>
  <c r="DN466" i="3"/>
  <c r="DO466" i="3"/>
  <c r="DJ467" i="3"/>
  <c r="DK467" i="3"/>
  <c r="DL467" i="3"/>
  <c r="DM467" i="3"/>
  <c r="DN467" i="3"/>
  <c r="DO467" i="3"/>
  <c r="DJ468" i="3"/>
  <c r="DK468" i="3"/>
  <c r="DL468" i="3"/>
  <c r="DM468" i="3"/>
  <c r="DN468" i="3"/>
  <c r="DO468" i="3"/>
  <c r="DJ469" i="3"/>
  <c r="DK469" i="3"/>
  <c r="DL469" i="3"/>
  <c r="DM469" i="3"/>
  <c r="DN469" i="3"/>
  <c r="DO469" i="3"/>
  <c r="DJ470" i="3"/>
  <c r="DK470" i="3"/>
  <c r="DL470" i="3"/>
  <c r="DM470" i="3"/>
  <c r="DN470" i="3"/>
  <c r="DO470" i="3"/>
  <c r="DJ471" i="3"/>
  <c r="DK471" i="3"/>
  <c r="DL471" i="3"/>
  <c r="DM471" i="3"/>
  <c r="DN471" i="3"/>
  <c r="DO471" i="3"/>
  <c r="DJ472" i="3"/>
  <c r="DK472" i="3"/>
  <c r="DL472" i="3"/>
  <c r="DM472" i="3"/>
  <c r="DN472" i="3"/>
  <c r="DO472" i="3"/>
  <c r="DJ473" i="3"/>
  <c r="DK473" i="3"/>
  <c r="DL473" i="3"/>
  <c r="DM473" i="3"/>
  <c r="DN473" i="3"/>
  <c r="DO473" i="3"/>
  <c r="DJ474" i="3"/>
  <c r="DK474" i="3"/>
  <c r="DL474" i="3"/>
  <c r="DM474" i="3"/>
  <c r="DN474" i="3"/>
  <c r="DO474" i="3"/>
  <c r="DJ475" i="3"/>
  <c r="DK475" i="3"/>
  <c r="DL475" i="3"/>
  <c r="DM475" i="3"/>
  <c r="DN475" i="3"/>
  <c r="DO475" i="3"/>
  <c r="DJ476" i="3"/>
  <c r="DK476" i="3"/>
  <c r="DL476" i="3"/>
  <c r="DM476" i="3"/>
  <c r="DN476" i="3"/>
  <c r="DO476" i="3"/>
  <c r="DJ477" i="3"/>
  <c r="DK477" i="3"/>
  <c r="DL477" i="3"/>
  <c r="DM477" i="3"/>
  <c r="DN477" i="3"/>
  <c r="DO477" i="3"/>
  <c r="DJ478" i="3"/>
  <c r="DK478" i="3"/>
  <c r="DL478" i="3"/>
  <c r="DM478" i="3"/>
  <c r="DN478" i="3"/>
  <c r="DO478" i="3"/>
  <c r="DJ479" i="3"/>
  <c r="DK479" i="3"/>
  <c r="DL479" i="3"/>
  <c r="DM479" i="3"/>
  <c r="DN479" i="3"/>
  <c r="DO479" i="3"/>
  <c r="DJ480" i="3"/>
  <c r="DK480" i="3"/>
  <c r="DL480" i="3"/>
  <c r="DM480" i="3"/>
  <c r="DN480" i="3"/>
  <c r="DO480" i="3"/>
  <c r="DJ481" i="3"/>
  <c r="DK481" i="3"/>
  <c r="DL481" i="3"/>
  <c r="DM481" i="3"/>
  <c r="DN481" i="3"/>
  <c r="DO481" i="3"/>
  <c r="DJ482" i="3"/>
  <c r="DK482" i="3"/>
  <c r="DL482" i="3"/>
  <c r="DM482" i="3"/>
  <c r="DN482" i="3"/>
  <c r="DO482" i="3"/>
  <c r="DJ483" i="3"/>
  <c r="DK483" i="3"/>
  <c r="DL483" i="3"/>
  <c r="DM483" i="3"/>
  <c r="DN483" i="3"/>
  <c r="DO483" i="3"/>
  <c r="DJ484" i="3"/>
  <c r="DK484" i="3"/>
  <c r="DL484" i="3"/>
  <c r="DM484" i="3"/>
  <c r="DN484" i="3"/>
  <c r="DO484" i="3"/>
  <c r="DJ485" i="3"/>
  <c r="DK485" i="3"/>
  <c r="DL485" i="3"/>
  <c r="DM485" i="3"/>
  <c r="DN485" i="3"/>
  <c r="DO485" i="3"/>
  <c r="DJ486" i="3"/>
  <c r="DK486" i="3"/>
  <c r="DL486" i="3"/>
  <c r="DM486" i="3"/>
  <c r="DN486" i="3"/>
  <c r="DO486" i="3"/>
  <c r="DJ487" i="3"/>
  <c r="DK487" i="3"/>
  <c r="DL487" i="3"/>
  <c r="DM487" i="3"/>
  <c r="DN487" i="3"/>
  <c r="DO487" i="3"/>
  <c r="DJ488" i="3"/>
  <c r="DK488" i="3"/>
  <c r="DL488" i="3"/>
  <c r="DM488" i="3"/>
  <c r="DN488" i="3"/>
  <c r="DO488" i="3"/>
  <c r="DJ489" i="3"/>
  <c r="DK489" i="3"/>
  <c r="DL489" i="3"/>
  <c r="DM489" i="3"/>
  <c r="DN489" i="3"/>
  <c r="DO489" i="3"/>
  <c r="DJ490" i="3"/>
  <c r="DK490" i="3"/>
  <c r="DL490" i="3"/>
  <c r="DM490" i="3"/>
  <c r="DN490" i="3"/>
  <c r="DO490" i="3"/>
  <c r="DJ491" i="3"/>
  <c r="DK491" i="3"/>
  <c r="DL491" i="3"/>
  <c r="DM491" i="3"/>
  <c r="DN491" i="3"/>
  <c r="DO491" i="3"/>
  <c r="DJ492" i="3"/>
  <c r="DK492" i="3"/>
  <c r="DL492" i="3"/>
  <c r="DM492" i="3"/>
  <c r="DN492" i="3"/>
  <c r="DO492" i="3"/>
  <c r="DJ493" i="3"/>
  <c r="DK493" i="3"/>
  <c r="DL493" i="3"/>
  <c r="DM493" i="3"/>
  <c r="DN493" i="3"/>
  <c r="DO493" i="3"/>
  <c r="DJ494" i="3"/>
  <c r="DK494" i="3"/>
  <c r="DL494" i="3"/>
  <c r="DM494" i="3"/>
  <c r="DN494" i="3"/>
  <c r="DO494" i="3"/>
  <c r="DJ495" i="3"/>
  <c r="DK495" i="3"/>
  <c r="DL495" i="3"/>
  <c r="DM495" i="3"/>
  <c r="DN495" i="3"/>
  <c r="DO495" i="3"/>
  <c r="DJ496" i="3"/>
  <c r="DK496" i="3"/>
  <c r="DL496" i="3"/>
  <c r="DM496" i="3"/>
  <c r="DN496" i="3"/>
  <c r="DO496" i="3"/>
  <c r="DJ497" i="3"/>
  <c r="DK497" i="3"/>
  <c r="DL497" i="3"/>
  <c r="DM497" i="3"/>
  <c r="DN497" i="3"/>
  <c r="DO497" i="3"/>
  <c r="DJ498" i="3"/>
  <c r="DK498" i="3"/>
  <c r="DL498" i="3"/>
  <c r="DM498" i="3"/>
  <c r="DN498" i="3"/>
  <c r="DO498" i="3"/>
  <c r="DJ499" i="3"/>
  <c r="DK499" i="3"/>
  <c r="DL499" i="3"/>
  <c r="DM499" i="3"/>
  <c r="DN499" i="3"/>
  <c r="DO499" i="3"/>
  <c r="DJ500" i="3"/>
  <c r="DK500" i="3"/>
  <c r="DL500" i="3"/>
  <c r="DM500" i="3"/>
  <c r="DN500" i="3"/>
  <c r="DO500" i="3"/>
  <c r="DJ501" i="3"/>
  <c r="DK501" i="3"/>
  <c r="DL501" i="3"/>
  <c r="DM501" i="3"/>
  <c r="DN501" i="3"/>
  <c r="DO501" i="3"/>
  <c r="DJ502" i="3"/>
  <c r="DK502" i="3"/>
  <c r="DL502" i="3"/>
  <c r="DM502" i="3"/>
  <c r="DN502" i="3"/>
  <c r="DO502" i="3"/>
  <c r="DJ503" i="3"/>
  <c r="DK503" i="3"/>
  <c r="DL503" i="3"/>
  <c r="DM503" i="3"/>
  <c r="DN503" i="3"/>
  <c r="DO503" i="3"/>
  <c r="DJ504" i="3"/>
  <c r="DK504" i="3"/>
  <c r="DL504" i="3"/>
  <c r="DM504" i="3"/>
  <c r="DN504" i="3"/>
  <c r="DO504" i="3"/>
  <c r="DJ505" i="3"/>
  <c r="DK505" i="3"/>
  <c r="DL505" i="3"/>
  <c r="DM505" i="3"/>
  <c r="DN505" i="3"/>
  <c r="DO505" i="3"/>
  <c r="DJ506" i="3"/>
  <c r="DK506" i="3"/>
  <c r="DL506" i="3"/>
  <c r="DM506" i="3"/>
  <c r="DN506" i="3"/>
  <c r="DO506" i="3"/>
  <c r="DJ507" i="3"/>
  <c r="DK507" i="3"/>
  <c r="DL507" i="3"/>
  <c r="DM507" i="3"/>
  <c r="DN507" i="3"/>
  <c r="DO507" i="3"/>
  <c r="DJ508" i="3"/>
  <c r="DK508" i="3"/>
  <c r="DL508" i="3"/>
  <c r="DM508" i="3"/>
  <c r="DN508" i="3"/>
  <c r="DO508" i="3"/>
  <c r="DJ509" i="3"/>
  <c r="DK509" i="3"/>
  <c r="DL509" i="3"/>
  <c r="DM509" i="3"/>
  <c r="DN509" i="3"/>
  <c r="DO509" i="3"/>
  <c r="DJ510" i="3"/>
  <c r="DK510" i="3"/>
  <c r="DL510" i="3"/>
  <c r="DM510" i="3"/>
  <c r="DN510" i="3"/>
  <c r="DO510" i="3"/>
  <c r="DJ511" i="3"/>
  <c r="DK511" i="3"/>
  <c r="DL511" i="3"/>
  <c r="DM511" i="3"/>
  <c r="DN511" i="3"/>
  <c r="DO511" i="3"/>
  <c r="DJ512" i="3"/>
  <c r="DK512" i="3"/>
  <c r="DL512" i="3"/>
  <c r="DM512" i="3"/>
  <c r="DN512" i="3"/>
  <c r="DO512" i="3"/>
  <c r="DJ513" i="3"/>
  <c r="DK513" i="3"/>
  <c r="DL513" i="3"/>
  <c r="DM513" i="3"/>
  <c r="DN513" i="3"/>
  <c r="DO513" i="3"/>
  <c r="DJ514" i="3"/>
  <c r="DK514" i="3"/>
  <c r="DL514" i="3"/>
  <c r="DM514" i="3"/>
  <c r="DN514" i="3"/>
  <c r="DO514" i="3"/>
  <c r="DJ515" i="3"/>
  <c r="DK515" i="3"/>
  <c r="DL515" i="3"/>
  <c r="DM515" i="3"/>
  <c r="DN515" i="3"/>
  <c r="DO515" i="3"/>
  <c r="DJ516" i="3"/>
  <c r="DK516" i="3"/>
  <c r="DL516" i="3"/>
  <c r="DM516" i="3"/>
  <c r="DN516" i="3"/>
  <c r="DO516" i="3"/>
  <c r="DJ517" i="3"/>
  <c r="DK517" i="3"/>
  <c r="DL517" i="3"/>
  <c r="DM517" i="3"/>
  <c r="DN517" i="3"/>
  <c r="DO517" i="3"/>
  <c r="DJ518" i="3"/>
  <c r="DK518" i="3"/>
  <c r="DL518" i="3"/>
  <c r="DM518" i="3"/>
  <c r="DN518" i="3"/>
  <c r="DO518" i="3"/>
  <c r="DJ519" i="3"/>
  <c r="DK519" i="3"/>
  <c r="DL519" i="3"/>
  <c r="DM519" i="3"/>
  <c r="DN519" i="3"/>
  <c r="DO519" i="3"/>
  <c r="DJ520" i="3"/>
  <c r="DK520" i="3"/>
  <c r="DL520" i="3"/>
  <c r="DM520" i="3"/>
  <c r="DN520" i="3"/>
  <c r="DO520" i="3"/>
  <c r="DO12" i="3"/>
  <c r="DN12" i="3"/>
  <c r="DN8" i="3" s="1"/>
  <c r="DM12" i="3"/>
  <c r="DL12" i="3"/>
  <c r="DK12" i="3"/>
  <c r="DJ12" i="3"/>
  <c r="BN520" i="9" l="1"/>
  <c r="CL366" i="9"/>
  <c r="BV514" i="9"/>
  <c r="BN363" i="9"/>
  <c r="BV181" i="9"/>
  <c r="CT156" i="9"/>
  <c r="CD144" i="9"/>
  <c r="BN510" i="9"/>
  <c r="CT490" i="9"/>
  <c r="BV382" i="9"/>
  <c r="CT359" i="9"/>
  <c r="BV335" i="9"/>
  <c r="CT329" i="9"/>
  <c r="CT183" i="9"/>
  <c r="CL156" i="9"/>
  <c r="BV144" i="9"/>
  <c r="BJ14" i="9"/>
  <c r="CD452" i="9"/>
  <c r="CD378" i="9"/>
  <c r="CT345" i="9"/>
  <c r="CL197" i="9"/>
  <c r="BK14" i="9"/>
  <c r="BM14" i="9" s="1"/>
  <c r="CL367" i="9"/>
  <c r="BN343" i="9"/>
  <c r="CL199" i="9"/>
  <c r="BV191" i="9"/>
  <c r="CL232" i="9"/>
  <c r="BN378" i="9"/>
  <c r="BV337" i="9"/>
  <c r="BT14" i="9"/>
  <c r="BJ16" i="9"/>
  <c r="BV508" i="9"/>
  <c r="CT476" i="9"/>
  <c r="CT454" i="9"/>
  <c r="CL386" i="9"/>
  <c r="CL419" i="9"/>
  <c r="CT254" i="9"/>
  <c r="BV256" i="9"/>
  <c r="CL420" i="9"/>
  <c r="CD262" i="9"/>
  <c r="CT230" i="9"/>
  <c r="CL262" i="9"/>
  <c r="CD260" i="9"/>
  <c r="CT258" i="9"/>
  <c r="CT250" i="9"/>
  <c r="BN230" i="9"/>
  <c r="BV244" i="9"/>
  <c r="BN479" i="9"/>
  <c r="BN17" i="9"/>
  <c r="CL439" i="9"/>
  <c r="BV262" i="9"/>
  <c r="BN234" i="9"/>
  <c r="CL224" i="9"/>
  <c r="BN224" i="9"/>
  <c r="CD252" i="9"/>
  <c r="CT246" i="9"/>
  <c r="CT220" i="9"/>
  <c r="CD256" i="9"/>
  <c r="BV252" i="9"/>
  <c r="CT248" i="9"/>
  <c r="BV222" i="9"/>
  <c r="CT240" i="9"/>
  <c r="BN355" i="9"/>
  <c r="BM355" i="9"/>
  <c r="BV349" i="9"/>
  <c r="BU349" i="9"/>
  <c r="CD347" i="9"/>
  <c r="CC347" i="9"/>
  <c r="BV339" i="9"/>
  <c r="BU339" i="9"/>
  <c r="CT260" i="9"/>
  <c r="CL355" i="9"/>
  <c r="CK355" i="9"/>
  <c r="BN258" i="9"/>
  <c r="CD333" i="9"/>
  <c r="CC333" i="9"/>
  <c r="BV341" i="9"/>
  <c r="BU341" i="9"/>
  <c r="BV347" i="9"/>
  <c r="BU347" i="9"/>
  <c r="CT339" i="9"/>
  <c r="CS339" i="9"/>
  <c r="BN339" i="9"/>
  <c r="BM339" i="9"/>
  <c r="BN331" i="9"/>
  <c r="BM331" i="9"/>
  <c r="BV331" i="9"/>
  <c r="BU331" i="9"/>
  <c r="BU8" i="9" s="1"/>
  <c r="CD331" i="9"/>
  <c r="CC331" i="9"/>
  <c r="BN264" i="9"/>
  <c r="BM264" i="9"/>
  <c r="CL220" i="9"/>
  <c r="BN214" i="9"/>
  <c r="CD355" i="9"/>
  <c r="CC355" i="9"/>
  <c r="BV333" i="9"/>
  <c r="BU333" i="9"/>
  <c r="CT341" i="9"/>
  <c r="CS341" i="9"/>
  <c r="BN341" i="9"/>
  <c r="BM341" i="9"/>
  <c r="CL421" i="9"/>
  <c r="CL349" i="9"/>
  <c r="CK349" i="9"/>
  <c r="BN347" i="9"/>
  <c r="BM347" i="9"/>
  <c r="CL339" i="9"/>
  <c r="CK339" i="9"/>
  <c r="BV260" i="9"/>
  <c r="CL254" i="9"/>
  <c r="CT264" i="9"/>
  <c r="CS264" i="9"/>
  <c r="BN256" i="9"/>
  <c r="CD238" i="9"/>
  <c r="CD232" i="9"/>
  <c r="CT216" i="9"/>
  <c r="CL242" i="9"/>
  <c r="CD220" i="9"/>
  <c r="CD222" i="9"/>
  <c r="CD218" i="9"/>
  <c r="CT333" i="9"/>
  <c r="CS333" i="9"/>
  <c r="BN333" i="9"/>
  <c r="BM333" i="9"/>
  <c r="CL341" i="9"/>
  <c r="CK341" i="9"/>
  <c r="BN13" i="9"/>
  <c r="CD448" i="9"/>
  <c r="CC448" i="9"/>
  <c r="CL453" i="9"/>
  <c r="CK453" i="9"/>
  <c r="CT450" i="9"/>
  <c r="CS450" i="9"/>
  <c r="CT355" i="9"/>
  <c r="CS355" i="9"/>
  <c r="CL347" i="9"/>
  <c r="CK347" i="9"/>
  <c r="CD339" i="9"/>
  <c r="CC339" i="9"/>
  <c r="BV232" i="9"/>
  <c r="BN232" i="9"/>
  <c r="CD244" i="9"/>
  <c r="CT234" i="9"/>
  <c r="BV224" i="9"/>
  <c r="BN218" i="9"/>
  <c r="BN220" i="9"/>
  <c r="CL333" i="9"/>
  <c r="CK333" i="9"/>
  <c r="CD341" i="9"/>
  <c r="CC341" i="9"/>
  <c r="DL8" i="3"/>
  <c r="CD492" i="9"/>
  <c r="BN437" i="9"/>
  <c r="CD487" i="9"/>
  <c r="BV441" i="9"/>
  <c r="CT439" i="9"/>
  <c r="CD399" i="9"/>
  <c r="CL357" i="9"/>
  <c r="CL423" i="9"/>
  <c r="CT357" i="9"/>
  <c r="BN357" i="9"/>
  <c r="CT349" i="9"/>
  <c r="BN349" i="9"/>
  <c r="CD258" i="9"/>
  <c r="CT252" i="9"/>
  <c r="BN252" i="9"/>
  <c r="CT262" i="9"/>
  <c r="BN254" i="9"/>
  <c r="BN262" i="9"/>
  <c r="BV250" i="9"/>
  <c r="CT244" i="9"/>
  <c r="BN240" i="9"/>
  <c r="CD234" i="9"/>
  <c r="CD230" i="9"/>
  <c r="CL250" i="9"/>
  <c r="BN216" i="9"/>
  <c r="CL230" i="9"/>
  <c r="BV246" i="9"/>
  <c r="CD226" i="9"/>
  <c r="CT218" i="9"/>
  <c r="BV218" i="9"/>
  <c r="CL216" i="9"/>
  <c r="DK8" i="3"/>
  <c r="DO8" i="3"/>
  <c r="CT511" i="9"/>
  <c r="CD437" i="9"/>
  <c r="BN450" i="9"/>
  <c r="CT397" i="9"/>
  <c r="CT395" i="9"/>
  <c r="BN439" i="9"/>
  <c r="BV236" i="9"/>
  <c r="BN244" i="9"/>
  <c r="CT238" i="9"/>
  <c r="BN246" i="9"/>
  <c r="CD236" i="9"/>
  <c r="CT204" i="9"/>
  <c r="CD240" i="9"/>
  <c r="CD248" i="9"/>
  <c r="BN242" i="9"/>
  <c r="CT208" i="9"/>
  <c r="CD208" i="9"/>
  <c r="CL515" i="9"/>
  <c r="CL519" i="9"/>
  <c r="BV437" i="9"/>
  <c r="CT441" i="9"/>
  <c r="CL418" i="9"/>
  <c r="CT393" i="9"/>
  <c r="BV367" i="9"/>
  <c r="BN397" i="9"/>
  <c r="BV357" i="9"/>
  <c r="CL258" i="9"/>
  <c r="CD357" i="9"/>
  <c r="CD349" i="9"/>
  <c r="CL264" i="9"/>
  <c r="CL260" i="9"/>
  <c r="CL252" i="9"/>
  <c r="CT256" i="9"/>
  <c r="CD254" i="9"/>
  <c r="BV258" i="9"/>
  <c r="CD250" i="9"/>
  <c r="CL234" i="9"/>
  <c r="CL256" i="9"/>
  <c r="BN248" i="9"/>
  <c r="CD242" i="9"/>
  <c r="CT236" i="9"/>
  <c r="CT232" i="9"/>
  <c r="BV240" i="9"/>
  <c r="CL218" i="9"/>
  <c r="BV248" i="9"/>
  <c r="BN238" i="9"/>
  <c r="CL208" i="9"/>
  <c r="CL246" i="9"/>
  <c r="BN228" i="9"/>
  <c r="BN250" i="9"/>
  <c r="CT242" i="9"/>
  <c r="CT228" i="9"/>
  <c r="CL226" i="9"/>
  <c r="BN222" i="9"/>
  <c r="BV216" i="9"/>
  <c r="BV228" i="9"/>
  <c r="CD216" i="9"/>
  <c r="CT224" i="9"/>
  <c r="CD203" i="9"/>
  <c r="BN511" i="9"/>
  <c r="BN441" i="9"/>
  <c r="CD421" i="9"/>
  <c r="BN395" i="9"/>
  <c r="CD439" i="9"/>
  <c r="CD423" i="9"/>
  <c r="CL238" i="9"/>
  <c r="CD246" i="9"/>
  <c r="BN236" i="9"/>
  <c r="BV208" i="9"/>
  <c r="BN208" i="9"/>
  <c r="BR14" i="9"/>
  <c r="CD512" i="9"/>
  <c r="CL500" i="9"/>
  <c r="CL494" i="9"/>
  <c r="CL491" i="9"/>
  <c r="CT492" i="9"/>
  <c r="BV486" i="9"/>
  <c r="BV487" i="9"/>
  <c r="BN484" i="9"/>
  <c r="CD473" i="9"/>
  <c r="CT471" i="9"/>
  <c r="BN462" i="9"/>
  <c r="CT459" i="9"/>
  <c r="BV455" i="9"/>
  <c r="BV453" i="9"/>
  <c r="CL451" i="9"/>
  <c r="BN460" i="9"/>
  <c r="CL457" i="9"/>
  <c r="CD455" i="9"/>
  <c r="CL447" i="9"/>
  <c r="BN466" i="9"/>
  <c r="CT460" i="9"/>
  <c r="BV442" i="9"/>
  <c r="CT438" i="9"/>
  <c r="CT431" i="9"/>
  <c r="CD431" i="9"/>
  <c r="BN431" i="9"/>
  <c r="CL427" i="9"/>
  <c r="BV427" i="9"/>
  <c r="CT436" i="9"/>
  <c r="CD432" i="9"/>
  <c r="CD428" i="9"/>
  <c r="CT440" i="9"/>
  <c r="CT428" i="9"/>
  <c r="CL416" i="9"/>
  <c r="BV401" i="9"/>
  <c r="BN369" i="9"/>
  <c r="BN371" i="9"/>
  <c r="BV358" i="9"/>
  <c r="BV330" i="9"/>
  <c r="BN325" i="9"/>
  <c r="CT315" i="9"/>
  <c r="CT305" i="9"/>
  <c r="CD299" i="9"/>
  <c r="CL284" i="9"/>
  <c r="CD320" i="9"/>
  <c r="CT310" i="9"/>
  <c r="CT302" i="9"/>
  <c r="CD296" i="9"/>
  <c r="CD288" i="9"/>
  <c r="BV281" i="9"/>
  <c r="CT278" i="9"/>
  <c r="CD259" i="9"/>
  <c r="CL249" i="9"/>
  <c r="CL245" i="9"/>
  <c r="CL241" i="9"/>
  <c r="CL233" i="9"/>
  <c r="CL229" i="9"/>
  <c r="CL225" i="9"/>
  <c r="CL221" i="9"/>
  <c r="CL217" i="9"/>
  <c r="CL214" i="9"/>
  <c r="BN213" i="9"/>
  <c r="CL211" i="9"/>
  <c r="CT207" i="9"/>
  <c r="BV205" i="9"/>
  <c r="CL257" i="9"/>
  <c r="CD215" i="9"/>
  <c r="BN249" i="9"/>
  <c r="CT247" i="9"/>
  <c r="BN245" i="9"/>
  <c r="CT243" i="9"/>
  <c r="BN241" i="9"/>
  <c r="CT239" i="9"/>
  <c r="BN237" i="9"/>
  <c r="CT235" i="9"/>
  <c r="BN233" i="9"/>
  <c r="CT231" i="9"/>
  <c r="BN229" i="9"/>
  <c r="CT227" i="9"/>
  <c r="BN225" i="9"/>
  <c r="CT223" i="9"/>
  <c r="BN221" i="9"/>
  <c r="CT219" i="9"/>
  <c r="BN217" i="9"/>
  <c r="CT214" i="9"/>
  <c r="BV213" i="9"/>
  <c r="CT210" i="9"/>
  <c r="CD210" i="9"/>
  <c r="BN210" i="9"/>
  <c r="BN209" i="9"/>
  <c r="CL205" i="9"/>
  <c r="CD255" i="9"/>
  <c r="CL215" i="9"/>
  <c r="CL212" i="9"/>
  <c r="BV203" i="9"/>
  <c r="CL155" i="9"/>
  <c r="CD147" i="9"/>
  <c r="CL145" i="9"/>
  <c r="CL143" i="9"/>
  <c r="CL141" i="9"/>
  <c r="CL179" i="9"/>
  <c r="CL177" i="9"/>
  <c r="CL175" i="9"/>
  <c r="CL173" i="9"/>
  <c r="CL171" i="9"/>
  <c r="CL169" i="9"/>
  <c r="CL167" i="9"/>
  <c r="CL165" i="9"/>
  <c r="CL163" i="9"/>
  <c r="CL161" i="9"/>
  <c r="CL159" i="9"/>
  <c r="CL157" i="9"/>
  <c r="CL153" i="9"/>
  <c r="CT145" i="9"/>
  <c r="BN143" i="9"/>
  <c r="CT141" i="9"/>
  <c r="BN155" i="9"/>
  <c r="BV151" i="9"/>
  <c r="CL140" i="9"/>
  <c r="CT135" i="9"/>
  <c r="BN135" i="9"/>
  <c r="BV133" i="9"/>
  <c r="CD131" i="9"/>
  <c r="CL129" i="9"/>
  <c r="CT127" i="9"/>
  <c r="BN127" i="9"/>
  <c r="BV125" i="9"/>
  <c r="CD123" i="9"/>
  <c r="CL121" i="9"/>
  <c r="CT119" i="9"/>
  <c r="BN119" i="9"/>
  <c r="BN205" i="9"/>
  <c r="BN177" i="9"/>
  <c r="CD175" i="9"/>
  <c r="CT173" i="9"/>
  <c r="BN169" i="9"/>
  <c r="CD167" i="9"/>
  <c r="CT165" i="9"/>
  <c r="BN161" i="9"/>
  <c r="CD159" i="9"/>
  <c r="CT157" i="9"/>
  <c r="BN153" i="9"/>
  <c r="BV149" i="9"/>
  <c r="CD143" i="9"/>
  <c r="BN136" i="9"/>
  <c r="BN128" i="9"/>
  <c r="CT122" i="9"/>
  <c r="BV134" i="9"/>
  <c r="CT130" i="9"/>
  <c r="BV126" i="9"/>
  <c r="BN120" i="9"/>
  <c r="CT118" i="9"/>
  <c r="CL117" i="9"/>
  <c r="CL116" i="9"/>
  <c r="CD115" i="9"/>
  <c r="CT113" i="9"/>
  <c r="BV110" i="9"/>
  <c r="BN109" i="9"/>
  <c r="CL108" i="9"/>
  <c r="CD107" i="9"/>
  <c r="CT105" i="9"/>
  <c r="BV102" i="9"/>
  <c r="BN101" i="9"/>
  <c r="CL100" i="9"/>
  <c r="CD99" i="9"/>
  <c r="CT97" i="9"/>
  <c r="BV94" i="9"/>
  <c r="BN93" i="9"/>
  <c r="CL92" i="9"/>
  <c r="CD91" i="9"/>
  <c r="CT89" i="9"/>
  <c r="BV86" i="9"/>
  <c r="BN85" i="9"/>
  <c r="CL84" i="9"/>
  <c r="CD83" i="9"/>
  <c r="CT81" i="9"/>
  <c r="BV78" i="9"/>
  <c r="BN77" i="9"/>
  <c r="CL76" i="9"/>
  <c r="CD75" i="9"/>
  <c r="CT73" i="9"/>
  <c r="BV70" i="9"/>
  <c r="BN69" i="9"/>
  <c r="CL68" i="9"/>
  <c r="CL136" i="9"/>
  <c r="CL128" i="9"/>
  <c r="CD134" i="9"/>
  <c r="BN126" i="9"/>
  <c r="CD124" i="9"/>
  <c r="CL118" i="9"/>
  <c r="CD117" i="9"/>
  <c r="CD116" i="9"/>
  <c r="CD114" i="9"/>
  <c r="CD112" i="9"/>
  <c r="CD110" i="9"/>
  <c r="CD108" i="9"/>
  <c r="CD106" i="9"/>
  <c r="CD104" i="9"/>
  <c r="CD102" i="9"/>
  <c r="CD100" i="9"/>
  <c r="CD98" i="9"/>
  <c r="CD96" i="9"/>
  <c r="CD94" i="9"/>
  <c r="CD92" i="9"/>
  <c r="CD90" i="9"/>
  <c r="CD88" i="9"/>
  <c r="CD86" i="9"/>
  <c r="CD84" i="9"/>
  <c r="CD82" i="9"/>
  <c r="CD80" i="9"/>
  <c r="CD78" i="9"/>
  <c r="CD76" i="9"/>
  <c r="CD74" i="9"/>
  <c r="CD72" i="9"/>
  <c r="CD70" i="9"/>
  <c r="CD68" i="9"/>
  <c r="CL58" i="9"/>
  <c r="BN55" i="9"/>
  <c r="CD53" i="9"/>
  <c r="BV52" i="9"/>
  <c r="CT51" i="9"/>
  <c r="CL50" i="9"/>
  <c r="BN47" i="9"/>
  <c r="CD45" i="9"/>
  <c r="BV44" i="9"/>
  <c r="CT43" i="9"/>
  <c r="CL42" i="9"/>
  <c r="BN39" i="9"/>
  <c r="CD37" i="9"/>
  <c r="BV36" i="9"/>
  <c r="CT35" i="9"/>
  <c r="CL34" i="9"/>
  <c r="BN31" i="9"/>
  <c r="CD29" i="9"/>
  <c r="BV28" i="9"/>
  <c r="CT27" i="9"/>
  <c r="CL26" i="9"/>
  <c r="BN23" i="9"/>
  <c r="CD21" i="9"/>
  <c r="BV20" i="9"/>
  <c r="CT19" i="9"/>
  <c r="CL18" i="9"/>
  <c r="CD16" i="9"/>
  <c r="CL14" i="9"/>
  <c r="BV13" i="9"/>
  <c r="CD38" i="9"/>
  <c r="BV37" i="9"/>
  <c r="CD34" i="9"/>
  <c r="CL31" i="9"/>
  <c r="CD26" i="9"/>
  <c r="CL23" i="9"/>
  <c r="CT18" i="9"/>
  <c r="CT17" i="9"/>
  <c r="BV14" i="9"/>
  <c r="CL16" i="9"/>
  <c r="CD58" i="9"/>
  <c r="CL57" i="9"/>
  <c r="CD56" i="9"/>
  <c r="CL55" i="9"/>
  <c r="CD54" i="9"/>
  <c r="CL53" i="9"/>
  <c r="CD52" i="9"/>
  <c r="CL51" i="9"/>
  <c r="CD50" i="9"/>
  <c r="CL49" i="9"/>
  <c r="CD48" i="9"/>
  <c r="CL47" i="9"/>
  <c r="CD46" i="9"/>
  <c r="CL45" i="9"/>
  <c r="CD44" i="9"/>
  <c r="CL43" i="9"/>
  <c r="CD42" i="9"/>
  <c r="CL41" i="9"/>
  <c r="CD40" i="9"/>
  <c r="CL39" i="9"/>
  <c r="BN38" i="9"/>
  <c r="BN34" i="9"/>
  <c r="BV33" i="9"/>
  <c r="CT28" i="9"/>
  <c r="BN26" i="9"/>
  <c r="BV25" i="9"/>
  <c r="CD20" i="9"/>
  <c r="BN18" i="9"/>
  <c r="BV16" i="9"/>
  <c r="CD507" i="9"/>
  <c r="CL502" i="9"/>
  <c r="BV509" i="9"/>
  <c r="BV503" i="9"/>
  <c r="BV496" i="9"/>
  <c r="BV490" i="9"/>
  <c r="CL490" i="9"/>
  <c r="CD483" i="9"/>
  <c r="CD481" i="9"/>
  <c r="BN482" i="9"/>
  <c r="CT472" i="9"/>
  <c r="BN463" i="9"/>
  <c r="BV458" i="9"/>
  <c r="CT451" i="9"/>
  <c r="CL435" i="9"/>
  <c r="CL433" i="9"/>
  <c r="BV434" i="9"/>
  <c r="CL410" i="9"/>
  <c r="BN418" i="9"/>
  <c r="BN408" i="9"/>
  <c r="CD387" i="9"/>
  <c r="CL379" i="9"/>
  <c r="BN375" i="9"/>
  <c r="CT398" i="9"/>
  <c r="BN389" i="9"/>
  <c r="CL360" i="9"/>
  <c r="CL356" i="9"/>
  <c r="CL352" i="9"/>
  <c r="CL348" i="9"/>
  <c r="CL344" i="9"/>
  <c r="CL340" i="9"/>
  <c r="CL336" i="9"/>
  <c r="CL332" i="9"/>
  <c r="BN323" i="9"/>
  <c r="BV328" i="9"/>
  <c r="BN326" i="9"/>
  <c r="CT317" i="9"/>
  <c r="CT311" i="9"/>
  <c r="CT309" i="9"/>
  <c r="CL300" i="9"/>
  <c r="BN293" i="9"/>
  <c r="BN285" i="9"/>
  <c r="CT281" i="9"/>
  <c r="BV278" i="9"/>
  <c r="BN322" i="9"/>
  <c r="CT318" i="9"/>
  <c r="BN314" i="9"/>
  <c r="BN298" i="9"/>
  <c r="BV295" i="9"/>
  <c r="BV287" i="9"/>
  <c r="CT284" i="9"/>
  <c r="CT282" i="9"/>
  <c r="CL261" i="9"/>
  <c r="BN517" i="9"/>
  <c r="CD517" i="9"/>
  <c r="BN519" i="9"/>
  <c r="BN515" i="9"/>
  <c r="CL507" i="9"/>
  <c r="CD502" i="9"/>
  <c r="CD509" i="9"/>
  <c r="CL505" i="9"/>
  <c r="BN501" i="9"/>
  <c r="CD493" i="9"/>
  <c r="CL480" i="9"/>
  <c r="BV480" i="9"/>
  <c r="CL486" i="9"/>
  <c r="CD485" i="9"/>
  <c r="CT483" i="9"/>
  <c r="CL481" i="9"/>
  <c r="CD486" i="9"/>
  <c r="CD484" i="9"/>
  <c r="CD482" i="9"/>
  <c r="BN481" i="9"/>
  <c r="CT465" i="9"/>
  <c r="BN465" i="9"/>
  <c r="BV463" i="9"/>
  <c r="CD461" i="9"/>
  <c r="CL459" i="9"/>
  <c r="CT458" i="9"/>
  <c r="BN458" i="9"/>
  <c r="BV474" i="9"/>
  <c r="CT473" i="9"/>
  <c r="CL472" i="9"/>
  <c r="BN469" i="9"/>
  <c r="CD467" i="9"/>
  <c r="CD456" i="9"/>
  <c r="BV454" i="9"/>
  <c r="CT457" i="9"/>
  <c r="CL455" i="9"/>
  <c r="CD449" i="9"/>
  <c r="CD445" i="9"/>
  <c r="BN464" i="9"/>
  <c r="CL444" i="9"/>
  <c r="CL442" i="9"/>
  <c r="CD434" i="9"/>
  <c r="BV428" i="9"/>
  <c r="BV438" i="9"/>
  <c r="CL434" i="9"/>
  <c r="CD444" i="9"/>
  <c r="CT442" i="9"/>
  <c r="BV436" i="9"/>
  <c r="BN434" i="9"/>
  <c r="CL429" i="9"/>
  <c r="BV429" i="9"/>
  <c r="CD410" i="9"/>
  <c r="BV406" i="9"/>
  <c r="CT402" i="9"/>
  <c r="CD397" i="9"/>
  <c r="CT418" i="9"/>
  <c r="BV416" i="9"/>
  <c r="CD413" i="9"/>
  <c r="CL411" i="9"/>
  <c r="CT409" i="9"/>
  <c r="BN409" i="9"/>
  <c r="BV407" i="9"/>
  <c r="CD405" i="9"/>
  <c r="CL403" i="9"/>
  <c r="CD404" i="9"/>
  <c r="BN399" i="9"/>
  <c r="CD411" i="9"/>
  <c r="CD407" i="9"/>
  <c r="CD403" i="9"/>
  <c r="BV391" i="9"/>
  <c r="CT387" i="9"/>
  <c r="BN379" i="9"/>
  <c r="CT373" i="9"/>
  <c r="CT369" i="9"/>
  <c r="BV398" i="9"/>
  <c r="CL394" i="9"/>
  <c r="CL389" i="9"/>
  <c r="CL375" i="9"/>
  <c r="CT372" i="9"/>
  <c r="CD372" i="9"/>
  <c r="BN372" i="9"/>
  <c r="BV369" i="9"/>
  <c r="CL368" i="9"/>
  <c r="BV368" i="9"/>
  <c r="CL400" i="9"/>
  <c r="BN391" i="9"/>
  <c r="BV387" i="9"/>
  <c r="CT383" i="9"/>
  <c r="CT371" i="9"/>
  <c r="CD369" i="9"/>
  <c r="BV394" i="9"/>
  <c r="CD389" i="9"/>
  <c r="CL385" i="9"/>
  <c r="BV375" i="9"/>
  <c r="CL374" i="9"/>
  <c r="BV374" i="9"/>
  <c r="CL373" i="9"/>
  <c r="CT370" i="9"/>
  <c r="CD370" i="9"/>
  <c r="BN370" i="9"/>
  <c r="CT365" i="9"/>
  <c r="BN365" i="9"/>
  <c r="CD360" i="9"/>
  <c r="CT358" i="9"/>
  <c r="BN358" i="9"/>
  <c r="CD356" i="9"/>
  <c r="CT354" i="9"/>
  <c r="BN354" i="9"/>
  <c r="CD352" i="9"/>
  <c r="CT350" i="9"/>
  <c r="BN350" i="9"/>
  <c r="CD348" i="9"/>
  <c r="CT346" i="9"/>
  <c r="BN346" i="9"/>
  <c r="CD344" i="9"/>
  <c r="CT342" i="9"/>
  <c r="BN342" i="9"/>
  <c r="CD340" i="9"/>
  <c r="CT338" i="9"/>
  <c r="BN338" i="9"/>
  <c r="CD336" i="9"/>
  <c r="CT334" i="9"/>
  <c r="BN334" i="9"/>
  <c r="CD332" i="9"/>
  <c r="CT330" i="9"/>
  <c r="BN330" i="9"/>
  <c r="CL362" i="9"/>
  <c r="CL327" i="9"/>
  <c r="CD325" i="9"/>
  <c r="CL323" i="9"/>
  <c r="CD328" i="9"/>
  <c r="BV326" i="9"/>
  <c r="CD324" i="9"/>
  <c r="BV304" i="9"/>
  <c r="BN303" i="9"/>
  <c r="CL302" i="9"/>
  <c r="CD301" i="9"/>
  <c r="CT299" i="9"/>
  <c r="BV296" i="9"/>
  <c r="BN295" i="9"/>
  <c r="CL294" i="9"/>
  <c r="CD293" i="9"/>
  <c r="CT291" i="9"/>
  <c r="BV288" i="9"/>
  <c r="BN287" i="9"/>
  <c r="CL286" i="9"/>
  <c r="CD285" i="9"/>
  <c r="CT283" i="9"/>
  <c r="BV280" i="9"/>
  <c r="BN279" i="9"/>
  <c r="CL278" i="9"/>
  <c r="CD277" i="9"/>
  <c r="CL276" i="9"/>
  <c r="BV276" i="9"/>
  <c r="CT323" i="9"/>
  <c r="CD322" i="9"/>
  <c r="BV321" i="9"/>
  <c r="CT320" i="9"/>
  <c r="CL319" i="9"/>
  <c r="BN316" i="9"/>
  <c r="CD314" i="9"/>
  <c r="BV313" i="9"/>
  <c r="CT312" i="9"/>
  <c r="CL311" i="9"/>
  <c r="BN308" i="9"/>
  <c r="CD306" i="9"/>
  <c r="BV305" i="9"/>
  <c r="CT304" i="9"/>
  <c r="CL303" i="9"/>
  <c r="BN300" i="9"/>
  <c r="CD298" i="9"/>
  <c r="BV297" i="9"/>
  <c r="CT296" i="9"/>
  <c r="CL295" i="9"/>
  <c r="BN292" i="9"/>
  <c r="CD290" i="9"/>
  <c r="BV289" i="9"/>
  <c r="CT288" i="9"/>
  <c r="CL287" i="9"/>
  <c r="CL285" i="9"/>
  <c r="CL283" i="9"/>
  <c r="CL281" i="9"/>
  <c r="CL279" i="9"/>
  <c r="CL277" i="9"/>
  <c r="CD266" i="9"/>
  <c r="CL265" i="9"/>
  <c r="BV263" i="9"/>
  <c r="CD261" i="9"/>
  <c r="BV259" i="9"/>
  <c r="CT253" i="9"/>
  <c r="BN253" i="9"/>
  <c r="CL251" i="9"/>
  <c r="BV247" i="9"/>
  <c r="BV243" i="9"/>
  <c r="BV239" i="9"/>
  <c r="BV235" i="9"/>
  <c r="BV231" i="9"/>
  <c r="BV227" i="9"/>
  <c r="BV223" i="9"/>
  <c r="BV219" i="9"/>
  <c r="CD213" i="9"/>
  <c r="CT215" i="9"/>
  <c r="BN212" i="9"/>
  <c r="CT259" i="9"/>
  <c r="CD249" i="9"/>
  <c r="CD245" i="9"/>
  <c r="CD241" i="9"/>
  <c r="CD237" i="9"/>
  <c r="CD233" i="9"/>
  <c r="CD229" i="9"/>
  <c r="CD225" i="9"/>
  <c r="CD221" i="9"/>
  <c r="CD217" i="9"/>
  <c r="CL213" i="9"/>
  <c r="BN211" i="9"/>
  <c r="CD257" i="9"/>
  <c r="CT255" i="9"/>
  <c r="BV209" i="9"/>
  <c r="CT203" i="9"/>
  <c r="BN151" i="9"/>
  <c r="CT147" i="9"/>
  <c r="CD140" i="9"/>
  <c r="CL138" i="9"/>
  <c r="CT205" i="9"/>
  <c r="BN149" i="9"/>
  <c r="CL203" i="9"/>
  <c r="CD155" i="9"/>
  <c r="CL151" i="9"/>
  <c r="CT138" i="9"/>
  <c r="BN138" i="9"/>
  <c r="CL135" i="9"/>
  <c r="CT133" i="9"/>
  <c r="BN133" i="9"/>
  <c r="BV131" i="9"/>
  <c r="CD129" i="9"/>
  <c r="CL127" i="9"/>
  <c r="CT125" i="9"/>
  <c r="BN125" i="9"/>
  <c r="BV123" i="9"/>
  <c r="CD121" i="9"/>
  <c r="CL119" i="9"/>
  <c r="BV117" i="9"/>
  <c r="BV207" i="9"/>
  <c r="BN179" i="9"/>
  <c r="CD177" i="9"/>
  <c r="CT175" i="9"/>
  <c r="BN171" i="9"/>
  <c r="CD169" i="9"/>
  <c r="CT167" i="9"/>
  <c r="BN163" i="9"/>
  <c r="CD161" i="9"/>
  <c r="CT159" i="9"/>
  <c r="CD153" i="9"/>
  <c r="CL149" i="9"/>
  <c r="CD136" i="9"/>
  <c r="CD128" i="9"/>
  <c r="CL134" i="9"/>
  <c r="CL126" i="9"/>
  <c r="CD120" i="9"/>
  <c r="CT115" i="9"/>
  <c r="BV112" i="9"/>
  <c r="BN111" i="9"/>
  <c r="CL110" i="9"/>
  <c r="CD109" i="9"/>
  <c r="CT107" i="9"/>
  <c r="BV104" i="9"/>
  <c r="BN103" i="9"/>
  <c r="CL102" i="9"/>
  <c r="CD101" i="9"/>
  <c r="CT99" i="9"/>
  <c r="BV96" i="9"/>
  <c r="BN95" i="9"/>
  <c r="CL94" i="9"/>
  <c r="CD93" i="9"/>
  <c r="CT91" i="9"/>
  <c r="BV88" i="9"/>
  <c r="BN87" i="9"/>
  <c r="CL86" i="9"/>
  <c r="CD85" i="9"/>
  <c r="CT83" i="9"/>
  <c r="BV80" i="9"/>
  <c r="BN79" i="9"/>
  <c r="CL78" i="9"/>
  <c r="CD77" i="9"/>
  <c r="CT75" i="9"/>
  <c r="BV72" i="9"/>
  <c r="BN71" i="9"/>
  <c r="CL70" i="9"/>
  <c r="CD69" i="9"/>
  <c r="BN68" i="9"/>
  <c r="BN132" i="9"/>
  <c r="BV122" i="9"/>
  <c r="CT134" i="9"/>
  <c r="CD126" i="9"/>
  <c r="CT124" i="9"/>
  <c r="BV120" i="9"/>
  <c r="CT117" i="9"/>
  <c r="CT116" i="9"/>
  <c r="BV115" i="9"/>
  <c r="CT114" i="9"/>
  <c r="BV113" i="9"/>
  <c r="CT112" i="9"/>
  <c r="BV111" i="9"/>
  <c r="CT110" i="9"/>
  <c r="BV109" i="9"/>
  <c r="CT108" i="9"/>
  <c r="BV107" i="9"/>
  <c r="CT106" i="9"/>
  <c r="BV105" i="9"/>
  <c r="CT104" i="9"/>
  <c r="BV103" i="9"/>
  <c r="CT102" i="9"/>
  <c r="BV101" i="9"/>
  <c r="CT100" i="9"/>
  <c r="BV99" i="9"/>
  <c r="CT98" i="9"/>
  <c r="BV97" i="9"/>
  <c r="CT96" i="9"/>
  <c r="BV95" i="9"/>
  <c r="CT94" i="9"/>
  <c r="BV93" i="9"/>
  <c r="CT92" i="9"/>
  <c r="BV91" i="9"/>
  <c r="CT90" i="9"/>
  <c r="BV89" i="9"/>
  <c r="CT88" i="9"/>
  <c r="BV87" i="9"/>
  <c r="CT86" i="9"/>
  <c r="BV85" i="9"/>
  <c r="CT84" i="9"/>
  <c r="BV83" i="9"/>
  <c r="CT82" i="9"/>
  <c r="BV81" i="9"/>
  <c r="CT80" i="9"/>
  <c r="BV79" i="9"/>
  <c r="CT78" i="9"/>
  <c r="BV77" i="9"/>
  <c r="CT76" i="9"/>
  <c r="BV75" i="9"/>
  <c r="CT74" i="9"/>
  <c r="BV73" i="9"/>
  <c r="CT72" i="9"/>
  <c r="BV71" i="9"/>
  <c r="CT70" i="9"/>
  <c r="BV69" i="9"/>
  <c r="CT68" i="9"/>
  <c r="BN57" i="9"/>
  <c r="CD55" i="9"/>
  <c r="BV54" i="9"/>
  <c r="CT53" i="9"/>
  <c r="CL52" i="9"/>
  <c r="BN49" i="9"/>
  <c r="CD47" i="9"/>
  <c r="BV46" i="9"/>
  <c r="CT45" i="9"/>
  <c r="CL44" i="9"/>
  <c r="BN41" i="9"/>
  <c r="CD39" i="9"/>
  <c r="BV38" i="9"/>
  <c r="CT37" i="9"/>
  <c r="CL36" i="9"/>
  <c r="BN33" i="9"/>
  <c r="CD31" i="9"/>
  <c r="BV30" i="9"/>
  <c r="CT29" i="9"/>
  <c r="CL28" i="9"/>
  <c r="BN25" i="9"/>
  <c r="CD23" i="9"/>
  <c r="BV22" i="9"/>
  <c r="CT21" i="9"/>
  <c r="CL20" i="9"/>
  <c r="CD12" i="9"/>
  <c r="CT16" i="9"/>
  <c r="CL13" i="9"/>
  <c r="BN12" i="9"/>
  <c r="CL33" i="9"/>
  <c r="CD28" i="9"/>
  <c r="CL25" i="9"/>
  <c r="CT20" i="9"/>
  <c r="CL12" i="9"/>
  <c r="CT58" i="9"/>
  <c r="CT56" i="9"/>
  <c r="CT54" i="9"/>
  <c r="CT52" i="9"/>
  <c r="CT50" i="9"/>
  <c r="CT48" i="9"/>
  <c r="CT46" i="9"/>
  <c r="CT44" i="9"/>
  <c r="CT42" i="9"/>
  <c r="CT40" i="9"/>
  <c r="CT38" i="9"/>
  <c r="CL37" i="9"/>
  <c r="CT34" i="9"/>
  <c r="BN32" i="9"/>
  <c r="BV31" i="9"/>
  <c r="CT26" i="9"/>
  <c r="BN24" i="9"/>
  <c r="BV23" i="9"/>
  <c r="CD18" i="9"/>
  <c r="CT519" i="9"/>
  <c r="CD513" i="9"/>
  <c r="CD505" i="9"/>
  <c r="CT498" i="9"/>
  <c r="BN492" i="9"/>
  <c r="CL484" i="9"/>
  <c r="CL465" i="9"/>
  <c r="CT463" i="9"/>
  <c r="BV461" i="9"/>
  <c r="CL470" i="9"/>
  <c r="BN467" i="9"/>
  <c r="CD442" i="9"/>
  <c r="BV435" i="9"/>
  <c r="BN432" i="9"/>
  <c r="CD406" i="9"/>
  <c r="CL404" i="9"/>
  <c r="BV393" i="9"/>
  <c r="CT400" i="9"/>
  <c r="BN373" i="9"/>
  <c r="CT385" i="9"/>
  <c r="BV400" i="9"/>
  <c r="CD383" i="9"/>
  <c r="BN377" i="9"/>
  <c r="BV402" i="9"/>
  <c r="BV385" i="9"/>
  <c r="BV354" i="9"/>
  <c r="BV346" i="9"/>
  <c r="BV342" i="9"/>
  <c r="BV338" i="9"/>
  <c r="CT321" i="9"/>
  <c r="CT319" i="9"/>
  <c r="BN301" i="9"/>
  <c r="CT297" i="9"/>
  <c r="BV294" i="9"/>
  <c r="CD291" i="9"/>
  <c r="BV286" i="9"/>
  <c r="CD283" i="9"/>
  <c r="CL317" i="9"/>
  <c r="CD312" i="9"/>
  <c r="CL309" i="9"/>
  <c r="CD304" i="9"/>
  <c r="CL293" i="9"/>
  <c r="CT286" i="9"/>
  <c r="BV279" i="9"/>
  <c r="BV277" i="9"/>
  <c r="CT265" i="9"/>
  <c r="CD263" i="9"/>
  <c r="BV253" i="9"/>
  <c r="CL237" i="9"/>
  <c r="CT493" i="9"/>
  <c r="CD511" i="9"/>
  <c r="CL517" i="9"/>
  <c r="BV519" i="9"/>
  <c r="BV515" i="9"/>
  <c r="CT512" i="9"/>
  <c r="CT507" i="9"/>
  <c r="BN507" i="9"/>
  <c r="BV502" i="9"/>
  <c r="CD515" i="9"/>
  <c r="CL509" i="9"/>
  <c r="CT505" i="9"/>
  <c r="BN505" i="9"/>
  <c r="CD503" i="9"/>
  <c r="CL501" i="9"/>
  <c r="BV497" i="9"/>
  <c r="CD501" i="9"/>
  <c r="BV500" i="9"/>
  <c r="CD498" i="9"/>
  <c r="CL496" i="9"/>
  <c r="BV494" i="9"/>
  <c r="BN493" i="9"/>
  <c r="CT485" i="9"/>
  <c r="BV482" i="9"/>
  <c r="CT486" i="9"/>
  <c r="BV485" i="9"/>
  <c r="CT484" i="9"/>
  <c r="BV483" i="9"/>
  <c r="CT482" i="9"/>
  <c r="BN474" i="9"/>
  <c r="BV473" i="9"/>
  <c r="BN472" i="9"/>
  <c r="BV471" i="9"/>
  <c r="BN470" i="9"/>
  <c r="BV469" i="9"/>
  <c r="BN468" i="9"/>
  <c r="BV467" i="9"/>
  <c r="BV465" i="9"/>
  <c r="CD463" i="9"/>
  <c r="CL461" i="9"/>
  <c r="CL466" i="9"/>
  <c r="CL464" i="9"/>
  <c r="CL462" i="9"/>
  <c r="CL460" i="9"/>
  <c r="CL458" i="9"/>
  <c r="BN471" i="9"/>
  <c r="CD469" i="9"/>
  <c r="BV468" i="9"/>
  <c r="CT467" i="9"/>
  <c r="BN459" i="9"/>
  <c r="BN457" i="9"/>
  <c r="CD453" i="9"/>
  <c r="BN453" i="9"/>
  <c r="BV447" i="9"/>
  <c r="BV443" i="9"/>
  <c r="CT453" i="9"/>
  <c r="CL448" i="9"/>
  <c r="CT446" i="9"/>
  <c r="BV440" i="9"/>
  <c r="CL431" i="9"/>
  <c r="BV431" i="9"/>
  <c r="CT427" i="9"/>
  <c r="CD427" i="9"/>
  <c r="BN427" i="9"/>
  <c r="BV446" i="9"/>
  <c r="CD440" i="9"/>
  <c r="BN430" i="9"/>
  <c r="CL440" i="9"/>
  <c r="CD438" i="9"/>
  <c r="CT435" i="9"/>
  <c r="CD435" i="9"/>
  <c r="BN435" i="9"/>
  <c r="CT434" i="9"/>
  <c r="CT433" i="9"/>
  <c r="CD433" i="9"/>
  <c r="BN433" i="9"/>
  <c r="CL432" i="9"/>
  <c r="BV430" i="9"/>
  <c r="BN446" i="9"/>
  <c r="BN440" i="9"/>
  <c r="CD436" i="9"/>
  <c r="CT432" i="9"/>
  <c r="CD430" i="9"/>
  <c r="BN428" i="9"/>
  <c r="CT416" i="9"/>
  <c r="BV410" i="9"/>
  <c r="CT406" i="9"/>
  <c r="BN406" i="9"/>
  <c r="CL402" i="9"/>
  <c r="CD395" i="9"/>
  <c r="CD416" i="9"/>
  <c r="BV404" i="9"/>
  <c r="BN401" i="9"/>
  <c r="CL413" i="9"/>
  <c r="CL409" i="9"/>
  <c r="CL405" i="9"/>
  <c r="BV399" i="9"/>
  <c r="BV395" i="9"/>
  <c r="BN400" i="9"/>
  <c r="CL396" i="9"/>
  <c r="CL391" i="9"/>
  <c r="CD379" i="9"/>
  <c r="CD377" i="9"/>
  <c r="CD375" i="9"/>
  <c r="CD371" i="9"/>
  <c r="BN402" i="9"/>
  <c r="CL398" i="9"/>
  <c r="BN385" i="9"/>
  <c r="BV381" i="9"/>
  <c r="CL377" i="9"/>
  <c r="CL392" i="9"/>
  <c r="CD391" i="9"/>
  <c r="CL387" i="9"/>
  <c r="CT377" i="9"/>
  <c r="CT375" i="9"/>
  <c r="CD373" i="9"/>
  <c r="BN398" i="9"/>
  <c r="CT389" i="9"/>
  <c r="BN381" i="9"/>
  <c r="CT376" i="9"/>
  <c r="CL363" i="9"/>
  <c r="BV360" i="9"/>
  <c r="CL358" i="9"/>
  <c r="BV356" i="9"/>
  <c r="CL354" i="9"/>
  <c r="BV352" i="9"/>
  <c r="CL350" i="9"/>
  <c r="BV348" i="9"/>
  <c r="CL346" i="9"/>
  <c r="BV344" i="9"/>
  <c r="CL342" i="9"/>
  <c r="BV340" i="9"/>
  <c r="CL338" i="9"/>
  <c r="BV336" i="9"/>
  <c r="CL334" i="9"/>
  <c r="BV332" i="9"/>
  <c r="CL330" i="9"/>
  <c r="BV327" i="9"/>
  <c r="CD323" i="9"/>
  <c r="CL328" i="9"/>
  <c r="CD326" i="9"/>
  <c r="CT324" i="9"/>
  <c r="BV322" i="9"/>
  <c r="BN321" i="9"/>
  <c r="BV320" i="9"/>
  <c r="BN319" i="9"/>
  <c r="BV318" i="9"/>
  <c r="BN317" i="9"/>
  <c r="BV316" i="9"/>
  <c r="BN315" i="9"/>
  <c r="BV314" i="9"/>
  <c r="BN313" i="9"/>
  <c r="BV312" i="9"/>
  <c r="BN311" i="9"/>
  <c r="BV310" i="9"/>
  <c r="BN309" i="9"/>
  <c r="BV308" i="9"/>
  <c r="BN307" i="9"/>
  <c r="BV306" i="9"/>
  <c r="BN305" i="9"/>
  <c r="CL304" i="9"/>
  <c r="CD303" i="9"/>
  <c r="CT301" i="9"/>
  <c r="BV298" i="9"/>
  <c r="BN297" i="9"/>
  <c r="CL296" i="9"/>
  <c r="CD295" i="9"/>
  <c r="CT293" i="9"/>
  <c r="BV290" i="9"/>
  <c r="BN289" i="9"/>
  <c r="CL288" i="9"/>
  <c r="CD287" i="9"/>
  <c r="CT285" i="9"/>
  <c r="BV282" i="9"/>
  <c r="BN281" i="9"/>
  <c r="CL280" i="9"/>
  <c r="CD279" i="9"/>
  <c r="CT277" i="9"/>
  <c r="CT322" i="9"/>
  <c r="CL321" i="9"/>
  <c r="BN318" i="9"/>
  <c r="CD316" i="9"/>
  <c r="BV315" i="9"/>
  <c r="CT314" i="9"/>
  <c r="CL313" i="9"/>
  <c r="BN310" i="9"/>
  <c r="CD308" i="9"/>
  <c r="BV307" i="9"/>
  <c r="CT306" i="9"/>
  <c r="CL305" i="9"/>
  <c r="BN302" i="9"/>
  <c r="CD300" i="9"/>
  <c r="BV299" i="9"/>
  <c r="CT298" i="9"/>
  <c r="CL297" i="9"/>
  <c r="BN294" i="9"/>
  <c r="CD292" i="9"/>
  <c r="BV291" i="9"/>
  <c r="CT290" i="9"/>
  <c r="CL289" i="9"/>
  <c r="BN286" i="9"/>
  <c r="BN284" i="9"/>
  <c r="BN282" i="9"/>
  <c r="BN280" i="9"/>
  <c r="BN278" i="9"/>
  <c r="CD265" i="9"/>
  <c r="CT263" i="9"/>
  <c r="BN263" i="9"/>
  <c r="BV261" i="9"/>
  <c r="BN259" i="9"/>
  <c r="CL253" i="9"/>
  <c r="BV251" i="9"/>
  <c r="CL259" i="9"/>
  <c r="CL247" i="9"/>
  <c r="CL243" i="9"/>
  <c r="CL239" i="9"/>
  <c r="CL235" i="9"/>
  <c r="CL231" i="9"/>
  <c r="CL227" i="9"/>
  <c r="CL223" i="9"/>
  <c r="CL219" i="9"/>
  <c r="CT213" i="9"/>
  <c r="CD209" i="9"/>
  <c r="BN207" i="9"/>
  <c r="BV255" i="9"/>
  <c r="CD212" i="9"/>
  <c r="CL209" i="9"/>
  <c r="CD251" i="9"/>
  <c r="CT249" i="9"/>
  <c r="BN247" i="9"/>
  <c r="CT245" i="9"/>
  <c r="BN243" i="9"/>
  <c r="CT241" i="9"/>
  <c r="BN239" i="9"/>
  <c r="CT237" i="9"/>
  <c r="BN235" i="9"/>
  <c r="CT233" i="9"/>
  <c r="BN231" i="9"/>
  <c r="CT229" i="9"/>
  <c r="BN227" i="9"/>
  <c r="CT225" i="9"/>
  <c r="BN223" i="9"/>
  <c r="CT221" i="9"/>
  <c r="BN219" i="9"/>
  <c r="CT217" i="9"/>
  <c r="CD211" i="9"/>
  <c r="CL210" i="9"/>
  <c r="BV210" i="9"/>
  <c r="CT209" i="9"/>
  <c r="CD207" i="9"/>
  <c r="CT257" i="9"/>
  <c r="CD151" i="9"/>
  <c r="CD181" i="9"/>
  <c r="CD149" i="9"/>
  <c r="BN145" i="9"/>
  <c r="CT143" i="9"/>
  <c r="BN141" i="9"/>
  <c r="CD205" i="9"/>
  <c r="CT155" i="9"/>
  <c r="BV147" i="9"/>
  <c r="BV145" i="9"/>
  <c r="BV143" i="9"/>
  <c r="BV141" i="9"/>
  <c r="BV140" i="9"/>
  <c r="CD135" i="9"/>
  <c r="CL133" i="9"/>
  <c r="CT131" i="9"/>
  <c r="BN131" i="9"/>
  <c r="BV129" i="9"/>
  <c r="CD127" i="9"/>
  <c r="CL125" i="9"/>
  <c r="CT123" i="9"/>
  <c r="BN123" i="9"/>
  <c r="BV121" i="9"/>
  <c r="CD119" i="9"/>
  <c r="BN117" i="9"/>
  <c r="CL181" i="9"/>
  <c r="CD179" i="9"/>
  <c r="CT177" i="9"/>
  <c r="BN173" i="9"/>
  <c r="CD171" i="9"/>
  <c r="CT169" i="9"/>
  <c r="BN165" i="9"/>
  <c r="CD163" i="9"/>
  <c r="CT161" i="9"/>
  <c r="BN157" i="9"/>
  <c r="CT153" i="9"/>
  <c r="CD145" i="9"/>
  <c r="CD141" i="9"/>
  <c r="CT136" i="9"/>
  <c r="BV132" i="9"/>
  <c r="CT128" i="9"/>
  <c r="BN122" i="9"/>
  <c r="BN130" i="9"/>
  <c r="BV124" i="9"/>
  <c r="CT120" i="9"/>
  <c r="BN118" i="9"/>
  <c r="BV114" i="9"/>
  <c r="BN113" i="9"/>
  <c r="CL112" i="9"/>
  <c r="CD111" i="9"/>
  <c r="CT109" i="9"/>
  <c r="BV106" i="9"/>
  <c r="BN105" i="9"/>
  <c r="CL104" i="9"/>
  <c r="CD103" i="9"/>
  <c r="CT101" i="9"/>
  <c r="BV98" i="9"/>
  <c r="BN97" i="9"/>
  <c r="CL96" i="9"/>
  <c r="CD95" i="9"/>
  <c r="CT93" i="9"/>
  <c r="BV90" i="9"/>
  <c r="BN89" i="9"/>
  <c r="CL88" i="9"/>
  <c r="CD87" i="9"/>
  <c r="CT85" i="9"/>
  <c r="BV82" i="9"/>
  <c r="BN81" i="9"/>
  <c r="CL80" i="9"/>
  <c r="CD79" i="9"/>
  <c r="CT77" i="9"/>
  <c r="BV74" i="9"/>
  <c r="BN73" i="9"/>
  <c r="CL72" i="9"/>
  <c r="CD71" i="9"/>
  <c r="CT69" i="9"/>
  <c r="CD132" i="9"/>
  <c r="CL122" i="9"/>
  <c r="BV130" i="9"/>
  <c r="CT126" i="9"/>
  <c r="CL120" i="9"/>
  <c r="CL115" i="9"/>
  <c r="CL113" i="9"/>
  <c r="CL111" i="9"/>
  <c r="CL109" i="9"/>
  <c r="CL107" i="9"/>
  <c r="CL105" i="9"/>
  <c r="CL103" i="9"/>
  <c r="CL101" i="9"/>
  <c r="CL99" i="9"/>
  <c r="CL97" i="9"/>
  <c r="CL95" i="9"/>
  <c r="CL93" i="9"/>
  <c r="CL91" i="9"/>
  <c r="CL89" i="9"/>
  <c r="CL87" i="9"/>
  <c r="CL85" i="9"/>
  <c r="CL83" i="9"/>
  <c r="CL81" i="9"/>
  <c r="CL79" i="9"/>
  <c r="CL77" i="9"/>
  <c r="CL75" i="9"/>
  <c r="CL73" i="9"/>
  <c r="CL71" i="9"/>
  <c r="CL69" i="9"/>
  <c r="BN59" i="9"/>
  <c r="CD57" i="9"/>
  <c r="BV56" i="9"/>
  <c r="CT55" i="9"/>
  <c r="CL54" i="9"/>
  <c r="BN51" i="9"/>
  <c r="CD49" i="9"/>
  <c r="BV48" i="9"/>
  <c r="CT47" i="9"/>
  <c r="CL46" i="9"/>
  <c r="BN43" i="9"/>
  <c r="CD41" i="9"/>
  <c r="BV40" i="9"/>
  <c r="CT39" i="9"/>
  <c r="CL38" i="9"/>
  <c r="BN35" i="9"/>
  <c r="CD33" i="9"/>
  <c r="BV32" i="9"/>
  <c r="CT31" i="9"/>
  <c r="CL30" i="9"/>
  <c r="BN27" i="9"/>
  <c r="CD25" i="9"/>
  <c r="BV24" i="9"/>
  <c r="CT23" i="9"/>
  <c r="CL22" i="9"/>
  <c r="BN19" i="9"/>
  <c r="BV17" i="9"/>
  <c r="BV15" i="9"/>
  <c r="BN14" i="9"/>
  <c r="CD36" i="9"/>
  <c r="BV35" i="9"/>
  <c r="CD30" i="9"/>
  <c r="CL27" i="9"/>
  <c r="CD22" i="9"/>
  <c r="CL19" i="9"/>
  <c r="CT15" i="9"/>
  <c r="BN36" i="9"/>
  <c r="CT32" i="9"/>
  <c r="BN30" i="9"/>
  <c r="BV29" i="9"/>
  <c r="CT24" i="9"/>
  <c r="BN22" i="9"/>
  <c r="BV21" i="9"/>
  <c r="CD59" i="9"/>
  <c r="BV499" i="9"/>
  <c r="BN498" i="9"/>
  <c r="BV491" i="9"/>
  <c r="BN485" i="9"/>
  <c r="BN486" i="9"/>
  <c r="CT470" i="9"/>
  <c r="CT468" i="9"/>
  <c r="BV472" i="9"/>
  <c r="CL443" i="9"/>
  <c r="BV433" i="9"/>
  <c r="CL438" i="9"/>
  <c r="BN416" i="9"/>
  <c r="CT401" i="9"/>
  <c r="BV413" i="9"/>
  <c r="BV409" i="9"/>
  <c r="BV405" i="9"/>
  <c r="BV397" i="9"/>
  <c r="CL383" i="9"/>
  <c r="BV389" i="9"/>
  <c r="CT381" i="9"/>
  <c r="BV377" i="9"/>
  <c r="BV363" i="9"/>
  <c r="BV350" i="9"/>
  <c r="BV334" i="9"/>
  <c r="CT326" i="9"/>
  <c r="BN324" i="9"/>
  <c r="CT313" i="9"/>
  <c r="CT307" i="9"/>
  <c r="BV302" i="9"/>
  <c r="CL292" i="9"/>
  <c r="CT289" i="9"/>
  <c r="BN277" i="9"/>
  <c r="CL324" i="9"/>
  <c r="BV319" i="9"/>
  <c r="BV311" i="9"/>
  <c r="BN306" i="9"/>
  <c r="BV303" i="9"/>
  <c r="CL301" i="9"/>
  <c r="CT294" i="9"/>
  <c r="BN290" i="9"/>
  <c r="BV285" i="9"/>
  <c r="BV283" i="9"/>
  <c r="CT280" i="9"/>
  <c r="BN265" i="9"/>
  <c r="BN257" i="9"/>
  <c r="CL513" i="9"/>
  <c r="BV501" i="9"/>
  <c r="CT500" i="9"/>
  <c r="BN500" i="9"/>
  <c r="BV498" i="9"/>
  <c r="CD496" i="9"/>
  <c r="CD490" i="9"/>
  <c r="BV481" i="9"/>
  <c r="CL487" i="9"/>
  <c r="CT515" i="9"/>
  <c r="CT517" i="9"/>
  <c r="CD519" i="9"/>
  <c r="BN512" i="9"/>
  <c r="BV507" i="9"/>
  <c r="CL511" i="9"/>
  <c r="CT502" i="9"/>
  <c r="BN502" i="9"/>
  <c r="CL512" i="9"/>
  <c r="CT509" i="9"/>
  <c r="BN509" i="9"/>
  <c r="BV505" i="9"/>
  <c r="BN503" i="9"/>
  <c r="CL503" i="9"/>
  <c r="CT501" i="9"/>
  <c r="CD500" i="9"/>
  <c r="CL498" i="9"/>
  <c r="CT496" i="9"/>
  <c r="BN496" i="9"/>
  <c r="CD494" i="9"/>
  <c r="BV492" i="9"/>
  <c r="CL492" i="9"/>
  <c r="CT480" i="9"/>
  <c r="CD480" i="9"/>
  <c r="BN480" i="9"/>
  <c r="BV484" i="9"/>
  <c r="BN483" i="9"/>
  <c r="CL482" i="9"/>
  <c r="CL485" i="9"/>
  <c r="CL483" i="9"/>
  <c r="CT481" i="9"/>
  <c r="CL473" i="9"/>
  <c r="CD472" i="9"/>
  <c r="CL471" i="9"/>
  <c r="CD470" i="9"/>
  <c r="CL469" i="9"/>
  <c r="CD468" i="9"/>
  <c r="CL467" i="9"/>
  <c r="CD465" i="9"/>
  <c r="CL463" i="9"/>
  <c r="CT461" i="9"/>
  <c r="BN461" i="9"/>
  <c r="BV459" i="9"/>
  <c r="CD458" i="9"/>
  <c r="BN473" i="9"/>
  <c r="CD471" i="9"/>
  <c r="BV470" i="9"/>
  <c r="CT469" i="9"/>
  <c r="CL468" i="9"/>
  <c r="CT456" i="9"/>
  <c r="BN456" i="9"/>
  <c r="CL454" i="9"/>
  <c r="CT466" i="9"/>
  <c r="CD459" i="9"/>
  <c r="BV457" i="9"/>
  <c r="CT464" i="9"/>
  <c r="BN451" i="9"/>
  <c r="CT449" i="9"/>
  <c r="BN449" i="9"/>
  <c r="CT445" i="9"/>
  <c r="BN445" i="9"/>
  <c r="CT462" i="9"/>
  <c r="BV450" i="9"/>
  <c r="BN438" i="9"/>
  <c r="CL436" i="9"/>
  <c r="BV432" i="9"/>
  <c r="CL430" i="9"/>
  <c r="BN436" i="9"/>
  <c r="CT430" i="9"/>
  <c r="BN442" i="9"/>
  <c r="CT429" i="9"/>
  <c r="CD429" i="9"/>
  <c r="BN429" i="9"/>
  <c r="CL428" i="9"/>
  <c r="CT410" i="9"/>
  <c r="BN410" i="9"/>
  <c r="CL406" i="9"/>
  <c r="CD393" i="9"/>
  <c r="CT413" i="9"/>
  <c r="BN413" i="9"/>
  <c r="BV411" i="9"/>
  <c r="CD409" i="9"/>
  <c r="CL407" i="9"/>
  <c r="CT405" i="9"/>
  <c r="BN405" i="9"/>
  <c r="BV403" i="9"/>
  <c r="CT404" i="9"/>
  <c r="BN404" i="9"/>
  <c r="CT399" i="9"/>
  <c r="CT411" i="9"/>
  <c r="BN411" i="9"/>
  <c r="CT407" i="9"/>
  <c r="BN407" i="9"/>
  <c r="CT403" i="9"/>
  <c r="BN403" i="9"/>
  <c r="CD400" i="9"/>
  <c r="BN387" i="9"/>
  <c r="BV383" i="9"/>
  <c r="CT379" i="9"/>
  <c r="CD402" i="9"/>
  <c r="CD385" i="9"/>
  <c r="CL381" i="9"/>
  <c r="BV373" i="9"/>
  <c r="CL372" i="9"/>
  <c r="BV372" i="9"/>
  <c r="CL371" i="9"/>
  <c r="CT368" i="9"/>
  <c r="CD368" i="9"/>
  <c r="BN368" i="9"/>
  <c r="BV396" i="9"/>
  <c r="CT391" i="9"/>
  <c r="BN383" i="9"/>
  <c r="BV379" i="9"/>
  <c r="CD398" i="9"/>
  <c r="CD381" i="9"/>
  <c r="CT374" i="9"/>
  <c r="CD374" i="9"/>
  <c r="BN374" i="9"/>
  <c r="BV371" i="9"/>
  <c r="CL370" i="9"/>
  <c r="BV370" i="9"/>
  <c r="CL369" i="9"/>
  <c r="CD365" i="9"/>
  <c r="CT360" i="9"/>
  <c r="BN360" i="9"/>
  <c r="CD358" i="9"/>
  <c r="CT356" i="9"/>
  <c r="BN356" i="9"/>
  <c r="CD354" i="9"/>
  <c r="CT352" i="9"/>
  <c r="BN352" i="9"/>
  <c r="CD350" i="9"/>
  <c r="CT348" i="9"/>
  <c r="BN348" i="9"/>
  <c r="CD346" i="9"/>
  <c r="CT344" i="9"/>
  <c r="BN344" i="9"/>
  <c r="CD342" i="9"/>
  <c r="CT340" i="9"/>
  <c r="BN340" i="9"/>
  <c r="CD338" i="9"/>
  <c r="CT336" i="9"/>
  <c r="BN336" i="9"/>
  <c r="CD334" i="9"/>
  <c r="CT332" i="9"/>
  <c r="BN332" i="9"/>
  <c r="CD330" i="9"/>
  <c r="CL364" i="9"/>
  <c r="BV362" i="9"/>
  <c r="CT325" i="9"/>
  <c r="BV323" i="9"/>
  <c r="BV364" i="9"/>
  <c r="CT328" i="9"/>
  <c r="BN328" i="9"/>
  <c r="CL326" i="9"/>
  <c r="CL322" i="9"/>
  <c r="CD321" i="9"/>
  <c r="CL320" i="9"/>
  <c r="CD319" i="9"/>
  <c r="CL318" i="9"/>
  <c r="CD317" i="9"/>
  <c r="CL316" i="9"/>
  <c r="CD315" i="9"/>
  <c r="CL314" i="9"/>
  <c r="CD313" i="9"/>
  <c r="CL312" i="9"/>
  <c r="CD311" i="9"/>
  <c r="CL310" i="9"/>
  <c r="CD309" i="9"/>
  <c r="CL308" i="9"/>
  <c r="CD307" i="9"/>
  <c r="CL306" i="9"/>
  <c r="CD305" i="9"/>
  <c r="CT303" i="9"/>
  <c r="BV300" i="9"/>
  <c r="BN299" i="9"/>
  <c r="CL298" i="9"/>
  <c r="CD297" i="9"/>
  <c r="CT295" i="9"/>
  <c r="BV292" i="9"/>
  <c r="BN291" i="9"/>
  <c r="CL290" i="9"/>
  <c r="CD289" i="9"/>
  <c r="CT287" i="9"/>
  <c r="BV284" i="9"/>
  <c r="BN283" i="9"/>
  <c r="CL282" i="9"/>
  <c r="CD281" i="9"/>
  <c r="CT279" i="9"/>
  <c r="CT276" i="9"/>
  <c r="CD276" i="9"/>
  <c r="BN276" i="9"/>
  <c r="BV324" i="9"/>
  <c r="BN320" i="9"/>
  <c r="CD318" i="9"/>
  <c r="BV317" i="9"/>
  <c r="CT316" i="9"/>
  <c r="CL315" i="9"/>
  <c r="BN312" i="9"/>
  <c r="CD310" i="9"/>
  <c r="BV309" i="9"/>
  <c r="CT308" i="9"/>
  <c r="CL307" i="9"/>
  <c r="BN304" i="9"/>
  <c r="CD302" i="9"/>
  <c r="BV301" i="9"/>
  <c r="CT300" i="9"/>
  <c r="CL299" i="9"/>
  <c r="BN296" i="9"/>
  <c r="CD294" i="9"/>
  <c r="BV293" i="9"/>
  <c r="CT292" i="9"/>
  <c r="CL291" i="9"/>
  <c r="BN288" i="9"/>
  <c r="CD286" i="9"/>
  <c r="CD284" i="9"/>
  <c r="CD282" i="9"/>
  <c r="CD280" i="9"/>
  <c r="CD278" i="9"/>
  <c r="CT266" i="9"/>
  <c r="BN266" i="9"/>
  <c r="BV265" i="9"/>
  <c r="CL263" i="9"/>
  <c r="CT261" i="9"/>
  <c r="BN261" i="9"/>
  <c r="BV257" i="9"/>
  <c r="CD253" i="9"/>
  <c r="BN251" i="9"/>
  <c r="BV249" i="9"/>
  <c r="BV245" i="9"/>
  <c r="BV241" i="9"/>
  <c r="BV237" i="9"/>
  <c r="BV233" i="9"/>
  <c r="BV229" i="9"/>
  <c r="BV225" i="9"/>
  <c r="BV221" i="9"/>
  <c r="BV217" i="9"/>
  <c r="BV214" i="9"/>
  <c r="BV211" i="9"/>
  <c r="CL255" i="9"/>
  <c r="BN215" i="9"/>
  <c r="CT212" i="9"/>
  <c r="CT251" i="9"/>
  <c r="CD247" i="9"/>
  <c r="CD243" i="9"/>
  <c r="CD239" i="9"/>
  <c r="CD235" i="9"/>
  <c r="CD231" i="9"/>
  <c r="CD227" i="9"/>
  <c r="CD223" i="9"/>
  <c r="CD219" i="9"/>
  <c r="CD214" i="9"/>
  <c r="CT211" i="9"/>
  <c r="BN255" i="9"/>
  <c r="BV215" i="9"/>
  <c r="BV212" i="9"/>
  <c r="CD204" i="9"/>
  <c r="BV155" i="9"/>
  <c r="CT151" i="9"/>
  <c r="BN147" i="9"/>
  <c r="CT140" i="9"/>
  <c r="BN140" i="9"/>
  <c r="BV138" i="9"/>
  <c r="CT181" i="9"/>
  <c r="BV179" i="9"/>
  <c r="BV177" i="9"/>
  <c r="BV175" i="9"/>
  <c r="BV173" i="9"/>
  <c r="BV171" i="9"/>
  <c r="BV169" i="9"/>
  <c r="BV167" i="9"/>
  <c r="BV165" i="9"/>
  <c r="BV163" i="9"/>
  <c r="BV161" i="9"/>
  <c r="BV159" i="9"/>
  <c r="BV157" i="9"/>
  <c r="BV153" i="9"/>
  <c r="CT149" i="9"/>
  <c r="CL207" i="9"/>
  <c r="CL147" i="9"/>
  <c r="CD138" i="9"/>
  <c r="BV135" i="9"/>
  <c r="CD133" i="9"/>
  <c r="CL131" i="9"/>
  <c r="CT129" i="9"/>
  <c r="BN129" i="9"/>
  <c r="BV127" i="9"/>
  <c r="CD125" i="9"/>
  <c r="CL123" i="9"/>
  <c r="CT121" i="9"/>
  <c r="BN121" i="9"/>
  <c r="BV119" i="9"/>
  <c r="CT179" i="9"/>
  <c r="BN175" i="9"/>
  <c r="CD173" i="9"/>
  <c r="CT171" i="9"/>
  <c r="BN167" i="9"/>
  <c r="CD165" i="9"/>
  <c r="CT163" i="9"/>
  <c r="BN159" i="9"/>
  <c r="CD157" i="9"/>
  <c r="CL132" i="9"/>
  <c r="CD122" i="9"/>
  <c r="CD130" i="9"/>
  <c r="CL124" i="9"/>
  <c r="CD118" i="9"/>
  <c r="BV116" i="9"/>
  <c r="BN115" i="9"/>
  <c r="CL114" i="9"/>
  <c r="CD113" i="9"/>
  <c r="CT111" i="9"/>
  <c r="BV108" i="9"/>
  <c r="BN107" i="9"/>
  <c r="CL106" i="9"/>
  <c r="CD105" i="9"/>
  <c r="CT103" i="9"/>
  <c r="BV100" i="9"/>
  <c r="BN99" i="9"/>
  <c r="CL98" i="9"/>
  <c r="CD97" i="9"/>
  <c r="CT95" i="9"/>
  <c r="BV92" i="9"/>
  <c r="BN91" i="9"/>
  <c r="CL90" i="9"/>
  <c r="CD89" i="9"/>
  <c r="CT87" i="9"/>
  <c r="BV84" i="9"/>
  <c r="BN83" i="9"/>
  <c r="CL82" i="9"/>
  <c r="CD81" i="9"/>
  <c r="CT79" i="9"/>
  <c r="BV76" i="9"/>
  <c r="BN75" i="9"/>
  <c r="CL74" i="9"/>
  <c r="CD73" i="9"/>
  <c r="CT71" i="9"/>
  <c r="BV68" i="9"/>
  <c r="BV136" i="9"/>
  <c r="CT132" i="9"/>
  <c r="BV128" i="9"/>
  <c r="BN134" i="9"/>
  <c r="CL130" i="9"/>
  <c r="BN124" i="9"/>
  <c r="BV118" i="9"/>
  <c r="BN116" i="9"/>
  <c r="BN114" i="9"/>
  <c r="BN112" i="9"/>
  <c r="BN110" i="9"/>
  <c r="BN108" i="9"/>
  <c r="BN106" i="9"/>
  <c r="BN104" i="9"/>
  <c r="BN102" i="9"/>
  <c r="BN100" i="9"/>
  <c r="BN98" i="9"/>
  <c r="BN96" i="9"/>
  <c r="BN94" i="9"/>
  <c r="BN92" i="9"/>
  <c r="BN90" i="9"/>
  <c r="BN88" i="9"/>
  <c r="BN86" i="9"/>
  <c r="BN84" i="9"/>
  <c r="BN82" i="9"/>
  <c r="BN80" i="9"/>
  <c r="BN78" i="9"/>
  <c r="BN76" i="9"/>
  <c r="BN74" i="9"/>
  <c r="BN72" i="9"/>
  <c r="BN70" i="9"/>
  <c r="BV58" i="9"/>
  <c r="CT57" i="9"/>
  <c r="CL56" i="9"/>
  <c r="BN53" i="9"/>
  <c r="CD51" i="9"/>
  <c r="BV50" i="9"/>
  <c r="CT49" i="9"/>
  <c r="CL48" i="9"/>
  <c r="BN45" i="9"/>
  <c r="CD43" i="9"/>
  <c r="BV42" i="9"/>
  <c r="CT41" i="9"/>
  <c r="CL40" i="9"/>
  <c r="BN37" i="9"/>
  <c r="CD35" i="9"/>
  <c r="BV34" i="9"/>
  <c r="CT33" i="9"/>
  <c r="CL32" i="9"/>
  <c r="BN29" i="9"/>
  <c r="CD27" i="9"/>
  <c r="BV26" i="9"/>
  <c r="CT25" i="9"/>
  <c r="CL24" i="9"/>
  <c r="BN21" i="9"/>
  <c r="CD19" i="9"/>
  <c r="BV18" i="9"/>
  <c r="CL17" i="9"/>
  <c r="CL15" i="9"/>
  <c r="CT12" i="9"/>
  <c r="CD32" i="9"/>
  <c r="CL29" i="9"/>
  <c r="CD24" i="9"/>
  <c r="CL21" i="9"/>
  <c r="CD17" i="9"/>
  <c r="CD14" i="9"/>
  <c r="CD13" i="9"/>
  <c r="BN58" i="9"/>
  <c r="BV57" i="9"/>
  <c r="BN56" i="9"/>
  <c r="BV55" i="9"/>
  <c r="BN54" i="9"/>
  <c r="BV53" i="9"/>
  <c r="BN52" i="9"/>
  <c r="BV51" i="9"/>
  <c r="BN50" i="9"/>
  <c r="BV49" i="9"/>
  <c r="BN48" i="9"/>
  <c r="BV47" i="9"/>
  <c r="BN46" i="9"/>
  <c r="BV45" i="9"/>
  <c r="BN44" i="9"/>
  <c r="BV43" i="9"/>
  <c r="BN42" i="9"/>
  <c r="BV41" i="9"/>
  <c r="BN40" i="9"/>
  <c r="BV39" i="9"/>
  <c r="CT36" i="9"/>
  <c r="CL35" i="9"/>
  <c r="CT30" i="9"/>
  <c r="BN28" i="9"/>
  <c r="BV27" i="9"/>
  <c r="CT22" i="9"/>
  <c r="BN20" i="9"/>
  <c r="BV19" i="9"/>
  <c r="BN16" i="9"/>
  <c r="CD15" i="9"/>
  <c r="BV12" i="9"/>
  <c r="CT14" i="9"/>
  <c r="CT13" i="9"/>
  <c r="DM8" i="3"/>
  <c r="DJ8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12" i="3"/>
  <c r="DI13" i="3"/>
  <c r="DI14" i="3"/>
  <c r="DI15" i="3"/>
  <c r="DI16" i="3"/>
  <c r="DI17" i="3"/>
  <c r="DI18" i="3"/>
  <c r="DI19" i="3"/>
  <c r="DI20" i="3"/>
  <c r="DI21" i="3"/>
  <c r="DI22" i="3"/>
  <c r="DI23" i="3"/>
  <c r="DI24" i="3"/>
  <c r="DI25" i="3"/>
  <c r="DI26" i="3"/>
  <c r="DI27" i="3"/>
  <c r="DI28" i="3"/>
  <c r="DI29" i="3"/>
  <c r="DI30" i="3"/>
  <c r="DI31" i="3"/>
  <c r="DI32" i="3"/>
  <c r="DI33" i="3"/>
  <c r="DI34" i="3"/>
  <c r="DI35" i="3"/>
  <c r="DI36" i="3"/>
  <c r="DI37" i="3"/>
  <c r="DI38" i="3"/>
  <c r="DI39" i="3"/>
  <c r="DI40" i="3"/>
  <c r="DI41" i="3"/>
  <c r="DI42" i="3"/>
  <c r="DI43" i="3"/>
  <c r="DI44" i="3"/>
  <c r="DI45" i="3"/>
  <c r="DI46" i="3"/>
  <c r="DI47" i="3"/>
  <c r="DI48" i="3"/>
  <c r="DI49" i="3"/>
  <c r="DI50" i="3"/>
  <c r="DI51" i="3"/>
  <c r="DI52" i="3"/>
  <c r="DI53" i="3"/>
  <c r="DI54" i="3"/>
  <c r="DI55" i="3"/>
  <c r="DI56" i="3"/>
  <c r="DI57" i="3"/>
  <c r="DI58" i="3"/>
  <c r="DI59" i="3"/>
  <c r="DI60" i="3"/>
  <c r="DI61" i="3"/>
  <c r="DI62" i="3"/>
  <c r="DI63" i="3"/>
  <c r="DI64" i="3"/>
  <c r="DI65" i="3"/>
  <c r="DI66" i="3"/>
  <c r="DI67" i="3"/>
  <c r="DI68" i="3"/>
  <c r="DI69" i="3"/>
  <c r="DI70" i="3"/>
  <c r="DI71" i="3"/>
  <c r="DI72" i="3"/>
  <c r="DI73" i="3"/>
  <c r="DI74" i="3"/>
  <c r="DI75" i="3"/>
  <c r="DI76" i="3"/>
  <c r="DI77" i="3"/>
  <c r="DI78" i="3"/>
  <c r="DI79" i="3"/>
  <c r="DI80" i="3"/>
  <c r="DI81" i="3"/>
  <c r="DI82" i="3"/>
  <c r="DI83" i="3"/>
  <c r="DI84" i="3"/>
  <c r="DI85" i="3"/>
  <c r="DI86" i="3"/>
  <c r="DI87" i="3"/>
  <c r="DI88" i="3"/>
  <c r="DI89" i="3"/>
  <c r="DI90" i="3"/>
  <c r="DI91" i="3"/>
  <c r="DI92" i="3"/>
  <c r="DI93" i="3"/>
  <c r="DI94" i="3"/>
  <c r="DI95" i="3"/>
  <c r="DI96" i="3"/>
  <c r="DI97" i="3"/>
  <c r="DI98" i="3"/>
  <c r="DI99" i="3"/>
  <c r="DI100" i="3"/>
  <c r="DI101" i="3"/>
  <c r="DI102" i="3"/>
  <c r="DI103" i="3"/>
  <c r="DI104" i="3"/>
  <c r="DI105" i="3"/>
  <c r="DI106" i="3"/>
  <c r="DI107" i="3"/>
  <c r="DI108" i="3"/>
  <c r="DI109" i="3"/>
  <c r="DI110" i="3"/>
  <c r="DI111" i="3"/>
  <c r="DI112" i="3"/>
  <c r="DI113" i="3"/>
  <c r="DI114" i="3"/>
  <c r="DI115" i="3"/>
  <c r="DI116" i="3"/>
  <c r="DI117" i="3"/>
  <c r="DI118" i="3"/>
  <c r="DI119" i="3"/>
  <c r="DI120" i="3"/>
  <c r="DI121" i="3"/>
  <c r="DI122" i="3"/>
  <c r="DI123" i="3"/>
  <c r="DI124" i="3"/>
  <c r="DI125" i="3"/>
  <c r="DI126" i="3"/>
  <c r="DI127" i="3"/>
  <c r="DI128" i="3"/>
  <c r="DI129" i="3"/>
  <c r="DI130" i="3"/>
  <c r="DI131" i="3"/>
  <c r="DI132" i="3"/>
  <c r="DI133" i="3"/>
  <c r="DI134" i="3"/>
  <c r="DI135" i="3"/>
  <c r="DI136" i="3"/>
  <c r="DI137" i="3"/>
  <c r="DI138" i="3"/>
  <c r="DI139" i="3"/>
  <c r="DI140" i="3"/>
  <c r="DI141" i="3"/>
  <c r="DI142" i="3"/>
  <c r="DI143" i="3"/>
  <c r="DI144" i="3"/>
  <c r="DI145" i="3"/>
  <c r="DI146" i="3"/>
  <c r="DI147" i="3"/>
  <c r="DI148" i="3"/>
  <c r="DI149" i="3"/>
  <c r="DI150" i="3"/>
  <c r="DI151" i="3"/>
  <c r="DI152" i="3"/>
  <c r="DI153" i="3"/>
  <c r="DI154" i="3"/>
  <c r="DI155" i="3"/>
  <c r="DI156" i="3"/>
  <c r="DI157" i="3"/>
  <c r="DI158" i="3"/>
  <c r="DI159" i="3"/>
  <c r="DI160" i="3"/>
  <c r="DI161" i="3"/>
  <c r="DI162" i="3"/>
  <c r="DI163" i="3"/>
  <c r="DI164" i="3"/>
  <c r="DI165" i="3"/>
  <c r="DI166" i="3"/>
  <c r="DI167" i="3"/>
  <c r="DI168" i="3"/>
  <c r="DI169" i="3"/>
  <c r="DI170" i="3"/>
  <c r="DI171" i="3"/>
  <c r="DI172" i="3"/>
  <c r="DI173" i="3"/>
  <c r="DI174" i="3"/>
  <c r="DI175" i="3"/>
  <c r="DI176" i="3"/>
  <c r="DI177" i="3"/>
  <c r="DI178" i="3"/>
  <c r="DI179" i="3"/>
  <c r="DI180" i="3"/>
  <c r="DI181" i="3"/>
  <c r="DI182" i="3"/>
  <c r="DI183" i="3"/>
  <c r="DI184" i="3"/>
  <c r="DI185" i="3"/>
  <c r="DI186" i="3"/>
  <c r="DI187" i="3"/>
  <c r="DI188" i="3"/>
  <c r="DI189" i="3"/>
  <c r="DI190" i="3"/>
  <c r="DI191" i="3"/>
  <c r="DI192" i="3"/>
  <c r="DI193" i="3"/>
  <c r="DI194" i="3"/>
  <c r="DI195" i="3"/>
  <c r="DI196" i="3"/>
  <c r="DI197" i="3"/>
  <c r="DI198" i="3"/>
  <c r="DI199" i="3"/>
  <c r="DI200" i="3"/>
  <c r="DI201" i="3"/>
  <c r="DI202" i="3"/>
  <c r="DI203" i="3"/>
  <c r="DI204" i="3"/>
  <c r="DI205" i="3"/>
  <c r="DI206" i="3"/>
  <c r="DI207" i="3"/>
  <c r="DI208" i="3"/>
  <c r="DI209" i="3"/>
  <c r="DI210" i="3"/>
  <c r="DI211" i="3"/>
  <c r="DI212" i="3"/>
  <c r="DI213" i="3"/>
  <c r="DI214" i="3"/>
  <c r="DI215" i="3"/>
  <c r="DI216" i="3"/>
  <c r="DI217" i="3"/>
  <c r="DI218" i="3"/>
  <c r="DI219" i="3"/>
  <c r="DI220" i="3"/>
  <c r="DI221" i="3"/>
  <c r="DI222" i="3"/>
  <c r="DI223" i="3"/>
  <c r="DI224" i="3"/>
  <c r="DI225" i="3"/>
  <c r="DI226" i="3"/>
  <c r="DI227" i="3"/>
  <c r="DI228" i="3"/>
  <c r="DI229" i="3"/>
  <c r="DI230" i="3"/>
  <c r="DI231" i="3"/>
  <c r="DI232" i="3"/>
  <c r="DI233" i="3"/>
  <c r="DI234" i="3"/>
  <c r="DI235" i="3"/>
  <c r="DI236" i="3"/>
  <c r="DI237" i="3"/>
  <c r="DI238" i="3"/>
  <c r="DI239" i="3"/>
  <c r="DI240" i="3"/>
  <c r="DI241" i="3"/>
  <c r="DI242" i="3"/>
  <c r="DI243" i="3"/>
  <c r="DI244" i="3"/>
  <c r="DI245" i="3"/>
  <c r="DI246" i="3"/>
  <c r="DI247" i="3"/>
  <c r="DI248" i="3"/>
  <c r="DI249" i="3"/>
  <c r="DI250" i="3"/>
  <c r="DI251" i="3"/>
  <c r="DI252" i="3"/>
  <c r="DI253" i="3"/>
  <c r="DI254" i="3"/>
  <c r="DI255" i="3"/>
  <c r="DI256" i="3"/>
  <c r="DI257" i="3"/>
  <c r="DI258" i="3"/>
  <c r="DI259" i="3"/>
  <c r="DI260" i="3"/>
  <c r="DI261" i="3"/>
  <c r="DI262" i="3"/>
  <c r="DI263" i="3"/>
  <c r="DI264" i="3"/>
  <c r="DI265" i="3"/>
  <c r="DI266" i="3"/>
  <c r="DI267" i="3"/>
  <c r="DI268" i="3"/>
  <c r="DI269" i="3"/>
  <c r="DI270" i="3"/>
  <c r="DI271" i="3"/>
  <c r="DI272" i="3"/>
  <c r="DI273" i="3"/>
  <c r="DI274" i="3"/>
  <c r="DI275" i="3"/>
  <c r="DI276" i="3"/>
  <c r="DI277" i="3"/>
  <c r="DI278" i="3"/>
  <c r="DI279" i="3"/>
  <c r="DI280" i="3"/>
  <c r="DI281" i="3"/>
  <c r="DI282" i="3"/>
  <c r="DI283" i="3"/>
  <c r="DI284" i="3"/>
  <c r="DI285" i="3"/>
  <c r="DI286" i="3"/>
  <c r="DI287" i="3"/>
  <c r="DI288" i="3"/>
  <c r="DI289" i="3"/>
  <c r="DI290" i="3"/>
  <c r="DI291" i="3"/>
  <c r="DI292" i="3"/>
  <c r="DI293" i="3"/>
  <c r="DI294" i="3"/>
  <c r="DI295" i="3"/>
  <c r="DI296" i="3"/>
  <c r="DI297" i="3"/>
  <c r="DI298" i="3"/>
  <c r="DI299" i="3"/>
  <c r="DI300" i="3"/>
  <c r="DI301" i="3"/>
  <c r="DI302" i="3"/>
  <c r="DI303" i="3"/>
  <c r="DI304" i="3"/>
  <c r="DI305" i="3"/>
  <c r="DI306" i="3"/>
  <c r="DI307" i="3"/>
  <c r="DI308" i="3"/>
  <c r="DI309" i="3"/>
  <c r="DI310" i="3"/>
  <c r="DI311" i="3"/>
  <c r="DI312" i="3"/>
  <c r="DI313" i="3"/>
  <c r="DI314" i="3"/>
  <c r="DI315" i="3"/>
  <c r="DI316" i="3"/>
  <c r="DI317" i="3"/>
  <c r="DI318" i="3"/>
  <c r="DI319" i="3"/>
  <c r="DI320" i="3"/>
  <c r="DI321" i="3"/>
  <c r="DI322" i="3"/>
  <c r="DI323" i="3"/>
  <c r="DI324" i="3"/>
  <c r="DI325" i="3"/>
  <c r="DI326" i="3"/>
  <c r="DI327" i="3"/>
  <c r="DI328" i="3"/>
  <c r="DI329" i="3"/>
  <c r="DI330" i="3"/>
  <c r="DI331" i="3"/>
  <c r="DI332" i="3"/>
  <c r="DI333" i="3"/>
  <c r="DI334" i="3"/>
  <c r="DI335" i="3"/>
  <c r="DI336" i="3"/>
  <c r="DI337" i="3"/>
  <c r="DI338" i="3"/>
  <c r="DI339" i="3"/>
  <c r="DI340" i="3"/>
  <c r="DI341" i="3"/>
  <c r="DI342" i="3"/>
  <c r="DI343" i="3"/>
  <c r="DI344" i="3"/>
  <c r="DI345" i="3"/>
  <c r="DI346" i="3"/>
  <c r="DI347" i="3"/>
  <c r="DI348" i="3"/>
  <c r="DI349" i="3"/>
  <c r="DI350" i="3"/>
  <c r="DI351" i="3"/>
  <c r="DI352" i="3"/>
  <c r="DI353" i="3"/>
  <c r="DI354" i="3"/>
  <c r="DI355" i="3"/>
  <c r="DI356" i="3"/>
  <c r="DI357" i="3"/>
  <c r="DI358" i="3"/>
  <c r="DI359" i="3"/>
  <c r="DI360" i="3"/>
  <c r="DI361" i="3"/>
  <c r="DI362" i="3"/>
  <c r="DI363" i="3"/>
  <c r="DI364" i="3"/>
  <c r="DI365" i="3"/>
  <c r="DI366" i="3"/>
  <c r="DI367" i="3"/>
  <c r="DI368" i="3"/>
  <c r="DI369" i="3"/>
  <c r="DI370" i="3"/>
  <c r="DI371" i="3"/>
  <c r="DI372" i="3"/>
  <c r="DI373" i="3"/>
  <c r="DI374" i="3"/>
  <c r="DI375" i="3"/>
  <c r="DI376" i="3"/>
  <c r="DI377" i="3"/>
  <c r="DI378" i="3"/>
  <c r="DI379" i="3"/>
  <c r="DI380" i="3"/>
  <c r="DI381" i="3"/>
  <c r="DI382" i="3"/>
  <c r="DI383" i="3"/>
  <c r="DI384" i="3"/>
  <c r="DI385" i="3"/>
  <c r="DI386" i="3"/>
  <c r="DI387" i="3"/>
  <c r="DI388" i="3"/>
  <c r="DI389" i="3"/>
  <c r="DI390" i="3"/>
  <c r="DI391" i="3"/>
  <c r="DI392" i="3"/>
  <c r="DI393" i="3"/>
  <c r="DI394" i="3"/>
  <c r="DI395" i="3"/>
  <c r="DI396" i="3"/>
  <c r="DI397" i="3"/>
  <c r="DI398" i="3"/>
  <c r="DI399" i="3"/>
  <c r="DI400" i="3"/>
  <c r="DI401" i="3"/>
  <c r="DI402" i="3"/>
  <c r="DI403" i="3"/>
  <c r="DI404" i="3"/>
  <c r="DI405" i="3"/>
  <c r="DI406" i="3"/>
  <c r="DI407" i="3"/>
  <c r="DI408" i="3"/>
  <c r="DI409" i="3"/>
  <c r="DI410" i="3"/>
  <c r="DI411" i="3"/>
  <c r="DI412" i="3"/>
  <c r="DI413" i="3"/>
  <c r="DI414" i="3"/>
  <c r="DI415" i="3"/>
  <c r="DI416" i="3"/>
  <c r="DI417" i="3"/>
  <c r="DI418" i="3"/>
  <c r="DI419" i="3"/>
  <c r="DI420" i="3"/>
  <c r="DI421" i="3"/>
  <c r="DI422" i="3"/>
  <c r="DI423" i="3"/>
  <c r="DI424" i="3"/>
  <c r="DI425" i="3"/>
  <c r="DI426" i="3"/>
  <c r="DI427" i="3"/>
  <c r="DI428" i="3"/>
  <c r="DI429" i="3"/>
  <c r="DI430" i="3"/>
  <c r="DI431" i="3"/>
  <c r="DI432" i="3"/>
  <c r="DI433" i="3"/>
  <c r="DI434" i="3"/>
  <c r="DI435" i="3"/>
  <c r="DI436" i="3"/>
  <c r="DI437" i="3"/>
  <c r="DI438" i="3"/>
  <c r="DI439" i="3"/>
  <c r="DI440" i="3"/>
  <c r="DI441" i="3"/>
  <c r="DI442" i="3"/>
  <c r="DI443" i="3"/>
  <c r="DI444" i="3"/>
  <c r="DI445" i="3"/>
  <c r="DI446" i="3"/>
  <c r="DI447" i="3"/>
  <c r="DI448" i="3"/>
  <c r="DI449" i="3"/>
  <c r="DI450" i="3"/>
  <c r="DI451" i="3"/>
  <c r="DI452" i="3"/>
  <c r="DI453" i="3"/>
  <c r="DI454" i="3"/>
  <c r="DI455" i="3"/>
  <c r="DI456" i="3"/>
  <c r="DI457" i="3"/>
  <c r="DI458" i="3"/>
  <c r="DI459" i="3"/>
  <c r="DI460" i="3"/>
  <c r="DI461" i="3"/>
  <c r="DI462" i="3"/>
  <c r="DI463" i="3"/>
  <c r="DI464" i="3"/>
  <c r="DI465" i="3"/>
  <c r="DI466" i="3"/>
  <c r="DI467" i="3"/>
  <c r="DI468" i="3"/>
  <c r="DI469" i="3"/>
  <c r="DI470" i="3"/>
  <c r="DI471" i="3"/>
  <c r="DI472" i="3"/>
  <c r="DI473" i="3"/>
  <c r="DI474" i="3"/>
  <c r="DI475" i="3"/>
  <c r="DI476" i="3"/>
  <c r="DI477" i="3"/>
  <c r="DI478" i="3"/>
  <c r="DI479" i="3"/>
  <c r="DI480" i="3"/>
  <c r="DI481" i="3"/>
  <c r="DI482" i="3"/>
  <c r="DI483" i="3"/>
  <c r="DI484" i="3"/>
  <c r="DI485" i="3"/>
  <c r="DI486" i="3"/>
  <c r="DI487" i="3"/>
  <c r="DI488" i="3"/>
  <c r="DI489" i="3"/>
  <c r="DI490" i="3"/>
  <c r="DI491" i="3"/>
  <c r="DI492" i="3"/>
  <c r="DI493" i="3"/>
  <c r="DI494" i="3"/>
  <c r="DI495" i="3"/>
  <c r="DI496" i="3"/>
  <c r="DI497" i="3"/>
  <c r="DI498" i="3"/>
  <c r="DI499" i="3"/>
  <c r="DI500" i="3"/>
  <c r="DI501" i="3"/>
  <c r="DI502" i="3"/>
  <c r="DI503" i="3"/>
  <c r="DI504" i="3"/>
  <c r="DI505" i="3"/>
  <c r="DI506" i="3"/>
  <c r="DI507" i="3"/>
  <c r="DI508" i="3"/>
  <c r="DI509" i="3"/>
  <c r="DI510" i="3"/>
  <c r="DI511" i="3"/>
  <c r="DI512" i="3"/>
  <c r="DI513" i="3"/>
  <c r="DI514" i="3"/>
  <c r="DI515" i="3"/>
  <c r="DI516" i="3"/>
  <c r="DI517" i="3"/>
  <c r="DI518" i="3"/>
  <c r="DI519" i="3"/>
  <c r="DI520" i="3"/>
  <c r="DI12" i="3"/>
  <c r="AO8" i="3" l="1"/>
  <c r="CS8" i="9"/>
  <c r="BM8" i="9"/>
  <c r="CK8" i="9"/>
  <c r="CC8" i="9"/>
  <c r="DI8" i="3"/>
  <c r="DF8" i="3"/>
  <c r="DE8" i="3"/>
  <c r="DD520" i="3" l="1"/>
  <c r="DC520" i="3"/>
  <c r="DB520" i="3"/>
  <c r="DA520" i="3"/>
  <c r="CZ520" i="3"/>
  <c r="DD519" i="3"/>
  <c r="DC519" i="3"/>
  <c r="DB519" i="3"/>
  <c r="DA519" i="3"/>
  <c r="CZ519" i="3"/>
  <c r="DD518" i="3"/>
  <c r="DC518" i="3"/>
  <c r="DB518" i="3"/>
  <c r="DA518" i="3"/>
  <c r="CZ518" i="3"/>
  <c r="DD517" i="3"/>
  <c r="DC517" i="3"/>
  <c r="DB517" i="3"/>
  <c r="DA517" i="3"/>
  <c r="CZ517" i="3"/>
  <c r="DD516" i="3"/>
  <c r="DC516" i="3"/>
  <c r="DB516" i="3"/>
  <c r="DA516" i="3"/>
  <c r="CZ516" i="3"/>
  <c r="DD515" i="3"/>
  <c r="DC515" i="3"/>
  <c r="DB515" i="3"/>
  <c r="DA515" i="3"/>
  <c r="CZ515" i="3"/>
  <c r="DD514" i="3"/>
  <c r="DC514" i="3"/>
  <c r="DB514" i="3"/>
  <c r="DA514" i="3"/>
  <c r="CZ514" i="3"/>
  <c r="DD513" i="3"/>
  <c r="DC513" i="3"/>
  <c r="DB513" i="3"/>
  <c r="DA513" i="3"/>
  <c r="CZ513" i="3"/>
  <c r="DD512" i="3"/>
  <c r="DC512" i="3"/>
  <c r="DB512" i="3"/>
  <c r="DA512" i="3"/>
  <c r="CZ512" i="3"/>
  <c r="DD511" i="3"/>
  <c r="DC511" i="3"/>
  <c r="DB511" i="3"/>
  <c r="DA511" i="3"/>
  <c r="CZ511" i="3"/>
  <c r="DD510" i="3"/>
  <c r="DC510" i="3"/>
  <c r="DB510" i="3"/>
  <c r="DA510" i="3"/>
  <c r="CZ510" i="3"/>
  <c r="DD509" i="3"/>
  <c r="DC509" i="3"/>
  <c r="DB509" i="3"/>
  <c r="DA509" i="3"/>
  <c r="CZ509" i="3"/>
  <c r="DD508" i="3"/>
  <c r="DC508" i="3"/>
  <c r="DB508" i="3"/>
  <c r="DA508" i="3"/>
  <c r="CZ508" i="3"/>
  <c r="DD507" i="3"/>
  <c r="DC507" i="3"/>
  <c r="DB507" i="3"/>
  <c r="DA507" i="3"/>
  <c r="CZ507" i="3"/>
  <c r="DD506" i="3"/>
  <c r="DC506" i="3"/>
  <c r="DB506" i="3"/>
  <c r="DA506" i="3"/>
  <c r="CZ506" i="3"/>
  <c r="DD505" i="3"/>
  <c r="DC505" i="3"/>
  <c r="DB505" i="3"/>
  <c r="DA505" i="3"/>
  <c r="CZ505" i="3"/>
  <c r="DD504" i="3"/>
  <c r="DC504" i="3"/>
  <c r="DB504" i="3"/>
  <c r="DA504" i="3"/>
  <c r="CZ504" i="3"/>
  <c r="DD503" i="3"/>
  <c r="DC503" i="3"/>
  <c r="DB503" i="3"/>
  <c r="DA503" i="3"/>
  <c r="CZ503" i="3"/>
  <c r="DD502" i="3"/>
  <c r="DC502" i="3"/>
  <c r="DB502" i="3"/>
  <c r="DA502" i="3"/>
  <c r="CZ502" i="3"/>
  <c r="DD501" i="3"/>
  <c r="DC501" i="3"/>
  <c r="DB501" i="3"/>
  <c r="DA501" i="3"/>
  <c r="CZ501" i="3"/>
  <c r="DD500" i="3"/>
  <c r="DC500" i="3"/>
  <c r="DB500" i="3"/>
  <c r="DA500" i="3"/>
  <c r="CZ500" i="3"/>
  <c r="DD499" i="3"/>
  <c r="DC499" i="3"/>
  <c r="DB499" i="3"/>
  <c r="DA499" i="3"/>
  <c r="CZ499" i="3"/>
  <c r="DD498" i="3"/>
  <c r="DC498" i="3"/>
  <c r="DB498" i="3"/>
  <c r="DA498" i="3"/>
  <c r="CZ498" i="3"/>
  <c r="DD497" i="3"/>
  <c r="DC497" i="3"/>
  <c r="DB497" i="3"/>
  <c r="DA497" i="3"/>
  <c r="CZ497" i="3"/>
  <c r="DD496" i="3"/>
  <c r="DC496" i="3"/>
  <c r="DB496" i="3"/>
  <c r="DA496" i="3"/>
  <c r="CZ496" i="3"/>
  <c r="DD495" i="3"/>
  <c r="DC495" i="3"/>
  <c r="DB495" i="3"/>
  <c r="DA495" i="3"/>
  <c r="CZ495" i="3"/>
  <c r="DD494" i="3"/>
  <c r="DC494" i="3"/>
  <c r="DB494" i="3"/>
  <c r="DA494" i="3"/>
  <c r="CZ494" i="3"/>
  <c r="DD493" i="3"/>
  <c r="DC493" i="3"/>
  <c r="DB493" i="3"/>
  <c r="DA493" i="3"/>
  <c r="CZ493" i="3"/>
  <c r="DD492" i="3"/>
  <c r="DC492" i="3"/>
  <c r="DB492" i="3"/>
  <c r="DA492" i="3"/>
  <c r="CZ492" i="3"/>
  <c r="DD491" i="3"/>
  <c r="DC491" i="3"/>
  <c r="DB491" i="3"/>
  <c r="DA491" i="3"/>
  <c r="CZ491" i="3"/>
  <c r="DD490" i="3"/>
  <c r="DC490" i="3"/>
  <c r="DB490" i="3"/>
  <c r="DA490" i="3"/>
  <c r="CZ490" i="3"/>
  <c r="DD489" i="3"/>
  <c r="DC489" i="3"/>
  <c r="DB489" i="3"/>
  <c r="DA489" i="3"/>
  <c r="CZ489" i="3"/>
  <c r="DD488" i="3"/>
  <c r="DC488" i="3"/>
  <c r="DB488" i="3"/>
  <c r="DA488" i="3"/>
  <c r="CZ488" i="3"/>
  <c r="DD487" i="3"/>
  <c r="DC487" i="3"/>
  <c r="DB487" i="3"/>
  <c r="DA487" i="3"/>
  <c r="CZ487" i="3"/>
  <c r="DD486" i="3"/>
  <c r="DC486" i="3"/>
  <c r="DB486" i="3"/>
  <c r="DA486" i="3"/>
  <c r="CZ486" i="3"/>
  <c r="DD485" i="3"/>
  <c r="DC485" i="3"/>
  <c r="DB485" i="3"/>
  <c r="DA485" i="3"/>
  <c r="CZ485" i="3"/>
  <c r="DD484" i="3"/>
  <c r="DC484" i="3"/>
  <c r="DB484" i="3"/>
  <c r="DA484" i="3"/>
  <c r="CZ484" i="3"/>
  <c r="DD483" i="3"/>
  <c r="DC483" i="3"/>
  <c r="DB483" i="3"/>
  <c r="DA483" i="3"/>
  <c r="CZ483" i="3"/>
  <c r="DD482" i="3"/>
  <c r="DC482" i="3"/>
  <c r="DB482" i="3"/>
  <c r="DA482" i="3"/>
  <c r="CZ482" i="3"/>
  <c r="DD481" i="3"/>
  <c r="DC481" i="3"/>
  <c r="DB481" i="3"/>
  <c r="DA481" i="3"/>
  <c r="CZ481" i="3"/>
  <c r="DD480" i="3"/>
  <c r="DC480" i="3"/>
  <c r="DB480" i="3"/>
  <c r="DA480" i="3"/>
  <c r="CZ480" i="3"/>
  <c r="DD479" i="3"/>
  <c r="DC479" i="3"/>
  <c r="DB479" i="3"/>
  <c r="DA479" i="3"/>
  <c r="CZ479" i="3"/>
  <c r="DD478" i="3"/>
  <c r="DC478" i="3"/>
  <c r="DB478" i="3"/>
  <c r="DA478" i="3"/>
  <c r="CZ478" i="3"/>
  <c r="DD477" i="3"/>
  <c r="DC477" i="3"/>
  <c r="DB477" i="3"/>
  <c r="DA477" i="3"/>
  <c r="CZ477" i="3"/>
  <c r="DD476" i="3"/>
  <c r="DC476" i="3"/>
  <c r="DB476" i="3"/>
  <c r="DA476" i="3"/>
  <c r="CZ476" i="3"/>
  <c r="DD475" i="3"/>
  <c r="DC475" i="3"/>
  <c r="DB475" i="3"/>
  <c r="DA475" i="3"/>
  <c r="CZ475" i="3"/>
  <c r="DD474" i="3"/>
  <c r="DC474" i="3"/>
  <c r="DB474" i="3"/>
  <c r="DA474" i="3"/>
  <c r="CZ474" i="3"/>
  <c r="DD473" i="3"/>
  <c r="DC473" i="3"/>
  <c r="DB473" i="3"/>
  <c r="DA473" i="3"/>
  <c r="CZ473" i="3"/>
  <c r="DD472" i="3"/>
  <c r="DC472" i="3"/>
  <c r="DB472" i="3"/>
  <c r="DA472" i="3"/>
  <c r="CZ472" i="3"/>
  <c r="DD471" i="3"/>
  <c r="DC471" i="3"/>
  <c r="DB471" i="3"/>
  <c r="DA471" i="3"/>
  <c r="CZ471" i="3"/>
  <c r="DD470" i="3"/>
  <c r="DC470" i="3"/>
  <c r="DB470" i="3"/>
  <c r="DA470" i="3"/>
  <c r="CZ470" i="3"/>
  <c r="DD469" i="3"/>
  <c r="DC469" i="3"/>
  <c r="DB469" i="3"/>
  <c r="DA469" i="3"/>
  <c r="CZ469" i="3"/>
  <c r="DD468" i="3"/>
  <c r="DC468" i="3"/>
  <c r="DB468" i="3"/>
  <c r="DA468" i="3"/>
  <c r="CZ468" i="3"/>
  <c r="DD467" i="3"/>
  <c r="DC467" i="3"/>
  <c r="DB467" i="3"/>
  <c r="DA467" i="3"/>
  <c r="CZ467" i="3"/>
  <c r="DD466" i="3"/>
  <c r="DC466" i="3"/>
  <c r="DB466" i="3"/>
  <c r="DA466" i="3"/>
  <c r="CZ466" i="3"/>
  <c r="DD465" i="3"/>
  <c r="DC465" i="3"/>
  <c r="DB465" i="3"/>
  <c r="DA465" i="3"/>
  <c r="CZ465" i="3"/>
  <c r="DD464" i="3"/>
  <c r="DC464" i="3"/>
  <c r="DB464" i="3"/>
  <c r="DA464" i="3"/>
  <c r="CZ464" i="3"/>
  <c r="DD463" i="3"/>
  <c r="DC463" i="3"/>
  <c r="DB463" i="3"/>
  <c r="DA463" i="3"/>
  <c r="CZ463" i="3"/>
  <c r="DD462" i="3"/>
  <c r="DC462" i="3"/>
  <c r="DB462" i="3"/>
  <c r="DA462" i="3"/>
  <c r="CZ462" i="3"/>
  <c r="DD461" i="3"/>
  <c r="DC461" i="3"/>
  <c r="DB461" i="3"/>
  <c r="DA461" i="3"/>
  <c r="CZ461" i="3"/>
  <c r="DD460" i="3"/>
  <c r="DC460" i="3"/>
  <c r="DB460" i="3"/>
  <c r="DA460" i="3"/>
  <c r="CZ460" i="3"/>
  <c r="DD459" i="3"/>
  <c r="DC459" i="3"/>
  <c r="DB459" i="3"/>
  <c r="DA459" i="3"/>
  <c r="CZ459" i="3"/>
  <c r="DD458" i="3"/>
  <c r="DC458" i="3"/>
  <c r="DB458" i="3"/>
  <c r="DA458" i="3"/>
  <c r="CZ458" i="3"/>
  <c r="DD457" i="3"/>
  <c r="DC457" i="3"/>
  <c r="DB457" i="3"/>
  <c r="DA457" i="3"/>
  <c r="CZ457" i="3"/>
  <c r="DD456" i="3"/>
  <c r="DC456" i="3"/>
  <c r="DB456" i="3"/>
  <c r="DA456" i="3"/>
  <c r="CZ456" i="3"/>
  <c r="DD455" i="3"/>
  <c r="DC455" i="3"/>
  <c r="DB455" i="3"/>
  <c r="DA455" i="3"/>
  <c r="CZ455" i="3"/>
  <c r="DD454" i="3"/>
  <c r="DC454" i="3"/>
  <c r="DB454" i="3"/>
  <c r="DA454" i="3"/>
  <c r="CZ454" i="3"/>
  <c r="DD453" i="3"/>
  <c r="DC453" i="3"/>
  <c r="DB453" i="3"/>
  <c r="DA453" i="3"/>
  <c r="CZ453" i="3"/>
  <c r="DD452" i="3"/>
  <c r="DC452" i="3"/>
  <c r="DB452" i="3"/>
  <c r="DA452" i="3"/>
  <c r="CZ452" i="3"/>
  <c r="DD451" i="3"/>
  <c r="DC451" i="3"/>
  <c r="DB451" i="3"/>
  <c r="DA451" i="3"/>
  <c r="CZ451" i="3"/>
  <c r="DD450" i="3"/>
  <c r="DC450" i="3"/>
  <c r="DB450" i="3"/>
  <c r="DA450" i="3"/>
  <c r="CZ450" i="3"/>
  <c r="DD449" i="3"/>
  <c r="DC449" i="3"/>
  <c r="DB449" i="3"/>
  <c r="DA449" i="3"/>
  <c r="CZ449" i="3"/>
  <c r="DD448" i="3"/>
  <c r="DC448" i="3"/>
  <c r="DB448" i="3"/>
  <c r="DA448" i="3"/>
  <c r="CZ448" i="3"/>
  <c r="DD447" i="3"/>
  <c r="DC447" i="3"/>
  <c r="DB447" i="3"/>
  <c r="DA447" i="3"/>
  <c r="CZ447" i="3"/>
  <c r="DD446" i="3"/>
  <c r="DC446" i="3"/>
  <c r="DB446" i="3"/>
  <c r="DA446" i="3"/>
  <c r="CZ446" i="3"/>
  <c r="DD445" i="3"/>
  <c r="DC445" i="3"/>
  <c r="DB445" i="3"/>
  <c r="DA445" i="3"/>
  <c r="CZ445" i="3"/>
  <c r="DD444" i="3"/>
  <c r="DC444" i="3"/>
  <c r="DB444" i="3"/>
  <c r="DA444" i="3"/>
  <c r="CZ444" i="3"/>
  <c r="DD443" i="3"/>
  <c r="DC443" i="3"/>
  <c r="DB443" i="3"/>
  <c r="DA443" i="3"/>
  <c r="CZ443" i="3"/>
  <c r="DD442" i="3"/>
  <c r="DC442" i="3"/>
  <c r="DB442" i="3"/>
  <c r="DA442" i="3"/>
  <c r="CZ442" i="3"/>
  <c r="DD441" i="3"/>
  <c r="DC441" i="3"/>
  <c r="DB441" i="3"/>
  <c r="DA441" i="3"/>
  <c r="CZ441" i="3"/>
  <c r="DD440" i="3"/>
  <c r="DC440" i="3"/>
  <c r="DB440" i="3"/>
  <c r="DA440" i="3"/>
  <c r="CZ440" i="3"/>
  <c r="DD439" i="3"/>
  <c r="DC439" i="3"/>
  <c r="DB439" i="3"/>
  <c r="DA439" i="3"/>
  <c r="CZ439" i="3"/>
  <c r="DD438" i="3"/>
  <c r="DC438" i="3"/>
  <c r="DB438" i="3"/>
  <c r="DA438" i="3"/>
  <c r="CZ438" i="3"/>
  <c r="DD437" i="3"/>
  <c r="DC437" i="3"/>
  <c r="DB437" i="3"/>
  <c r="DA437" i="3"/>
  <c r="CZ437" i="3"/>
  <c r="DD436" i="3"/>
  <c r="DC436" i="3"/>
  <c r="DB436" i="3"/>
  <c r="DA436" i="3"/>
  <c r="CZ436" i="3"/>
  <c r="DD435" i="3"/>
  <c r="DC435" i="3"/>
  <c r="DB435" i="3"/>
  <c r="DA435" i="3"/>
  <c r="CZ435" i="3"/>
  <c r="DD434" i="3"/>
  <c r="DC434" i="3"/>
  <c r="DB434" i="3"/>
  <c r="DA434" i="3"/>
  <c r="CZ434" i="3"/>
  <c r="DD433" i="3"/>
  <c r="DC433" i="3"/>
  <c r="DB433" i="3"/>
  <c r="DA433" i="3"/>
  <c r="CZ433" i="3"/>
  <c r="DD432" i="3"/>
  <c r="DC432" i="3"/>
  <c r="DB432" i="3"/>
  <c r="DA432" i="3"/>
  <c r="CZ432" i="3"/>
  <c r="DD431" i="3"/>
  <c r="DC431" i="3"/>
  <c r="DB431" i="3"/>
  <c r="DA431" i="3"/>
  <c r="CZ431" i="3"/>
  <c r="DD430" i="3"/>
  <c r="DC430" i="3"/>
  <c r="DB430" i="3"/>
  <c r="DA430" i="3"/>
  <c r="CZ430" i="3"/>
  <c r="DD429" i="3"/>
  <c r="DC429" i="3"/>
  <c r="DB429" i="3"/>
  <c r="DA429" i="3"/>
  <c r="CZ429" i="3"/>
  <c r="DD428" i="3"/>
  <c r="DC428" i="3"/>
  <c r="DB428" i="3"/>
  <c r="DA428" i="3"/>
  <c r="CZ428" i="3"/>
  <c r="DD427" i="3"/>
  <c r="DC427" i="3"/>
  <c r="DB427" i="3"/>
  <c r="DA427" i="3"/>
  <c r="CZ427" i="3"/>
  <c r="DD426" i="3"/>
  <c r="DC426" i="3"/>
  <c r="DB426" i="3"/>
  <c r="DA426" i="3"/>
  <c r="CZ426" i="3"/>
  <c r="DD425" i="3"/>
  <c r="DC425" i="3"/>
  <c r="DB425" i="3"/>
  <c r="DA425" i="3"/>
  <c r="CZ425" i="3"/>
  <c r="DD424" i="3"/>
  <c r="DC424" i="3"/>
  <c r="DB424" i="3"/>
  <c r="DA424" i="3"/>
  <c r="CZ424" i="3"/>
  <c r="DD423" i="3"/>
  <c r="DC423" i="3"/>
  <c r="DB423" i="3"/>
  <c r="DA423" i="3"/>
  <c r="CZ423" i="3"/>
  <c r="DD422" i="3"/>
  <c r="DC422" i="3"/>
  <c r="DB422" i="3"/>
  <c r="DA422" i="3"/>
  <c r="CZ422" i="3"/>
  <c r="DD421" i="3"/>
  <c r="DC421" i="3"/>
  <c r="DB421" i="3"/>
  <c r="DA421" i="3"/>
  <c r="CZ421" i="3"/>
  <c r="DD420" i="3"/>
  <c r="DC420" i="3"/>
  <c r="DB420" i="3"/>
  <c r="DA420" i="3"/>
  <c r="CZ420" i="3"/>
  <c r="DD419" i="3"/>
  <c r="DC419" i="3"/>
  <c r="DB419" i="3"/>
  <c r="DA419" i="3"/>
  <c r="CZ419" i="3"/>
  <c r="DD418" i="3"/>
  <c r="DC418" i="3"/>
  <c r="DB418" i="3"/>
  <c r="DA418" i="3"/>
  <c r="CZ418" i="3"/>
  <c r="DD417" i="3"/>
  <c r="DC417" i="3"/>
  <c r="DB417" i="3"/>
  <c r="DA417" i="3"/>
  <c r="CZ417" i="3"/>
  <c r="DD416" i="3"/>
  <c r="DC416" i="3"/>
  <c r="DB416" i="3"/>
  <c r="DA416" i="3"/>
  <c r="CZ416" i="3"/>
  <c r="DD415" i="3"/>
  <c r="DC415" i="3"/>
  <c r="DB415" i="3"/>
  <c r="DA415" i="3"/>
  <c r="CZ415" i="3"/>
  <c r="DD414" i="3"/>
  <c r="DC414" i="3"/>
  <c r="DB414" i="3"/>
  <c r="DA414" i="3"/>
  <c r="CZ414" i="3"/>
  <c r="DD413" i="3"/>
  <c r="DC413" i="3"/>
  <c r="DB413" i="3"/>
  <c r="DA413" i="3"/>
  <c r="CZ413" i="3"/>
  <c r="DD412" i="3"/>
  <c r="DC412" i="3"/>
  <c r="DB412" i="3"/>
  <c r="DA412" i="3"/>
  <c r="CZ412" i="3"/>
  <c r="DD411" i="3"/>
  <c r="DC411" i="3"/>
  <c r="DB411" i="3"/>
  <c r="DA411" i="3"/>
  <c r="CZ411" i="3"/>
  <c r="DD410" i="3"/>
  <c r="DC410" i="3"/>
  <c r="DB410" i="3"/>
  <c r="DA410" i="3"/>
  <c r="CZ410" i="3"/>
  <c r="DD409" i="3"/>
  <c r="DC409" i="3"/>
  <c r="DB409" i="3"/>
  <c r="DA409" i="3"/>
  <c r="CZ409" i="3"/>
  <c r="DD408" i="3"/>
  <c r="DC408" i="3"/>
  <c r="DB408" i="3"/>
  <c r="DA408" i="3"/>
  <c r="CZ408" i="3"/>
  <c r="DD407" i="3"/>
  <c r="DC407" i="3"/>
  <c r="DB407" i="3"/>
  <c r="DA407" i="3"/>
  <c r="CZ407" i="3"/>
  <c r="DD406" i="3"/>
  <c r="DC406" i="3"/>
  <c r="DB406" i="3"/>
  <c r="DA406" i="3"/>
  <c r="CZ406" i="3"/>
  <c r="DD405" i="3"/>
  <c r="DC405" i="3"/>
  <c r="DB405" i="3"/>
  <c r="DA405" i="3"/>
  <c r="CZ405" i="3"/>
  <c r="DD404" i="3"/>
  <c r="DC404" i="3"/>
  <c r="DB404" i="3"/>
  <c r="DA404" i="3"/>
  <c r="CZ404" i="3"/>
  <c r="DD403" i="3"/>
  <c r="DC403" i="3"/>
  <c r="DB403" i="3"/>
  <c r="DA403" i="3"/>
  <c r="CZ403" i="3"/>
  <c r="DD402" i="3"/>
  <c r="DC402" i="3"/>
  <c r="DB402" i="3"/>
  <c r="DA402" i="3"/>
  <c r="CZ402" i="3"/>
  <c r="DD401" i="3"/>
  <c r="DC401" i="3"/>
  <c r="DB401" i="3"/>
  <c r="DA401" i="3"/>
  <c r="CZ401" i="3"/>
  <c r="DD400" i="3"/>
  <c r="DC400" i="3"/>
  <c r="DB400" i="3"/>
  <c r="DA400" i="3"/>
  <c r="CZ400" i="3"/>
  <c r="DD399" i="3"/>
  <c r="DC399" i="3"/>
  <c r="DB399" i="3"/>
  <c r="DA399" i="3"/>
  <c r="CZ399" i="3"/>
  <c r="DD398" i="3"/>
  <c r="DC398" i="3"/>
  <c r="DB398" i="3"/>
  <c r="DA398" i="3"/>
  <c r="CZ398" i="3"/>
  <c r="DD397" i="3"/>
  <c r="DC397" i="3"/>
  <c r="DB397" i="3"/>
  <c r="DA397" i="3"/>
  <c r="CZ397" i="3"/>
  <c r="DD396" i="3"/>
  <c r="DC396" i="3"/>
  <c r="DB396" i="3"/>
  <c r="DA396" i="3"/>
  <c r="CZ396" i="3"/>
  <c r="DD395" i="3"/>
  <c r="DC395" i="3"/>
  <c r="DB395" i="3"/>
  <c r="DA395" i="3"/>
  <c r="CZ395" i="3"/>
  <c r="DD394" i="3"/>
  <c r="DC394" i="3"/>
  <c r="DB394" i="3"/>
  <c r="DA394" i="3"/>
  <c r="CZ394" i="3"/>
  <c r="DD393" i="3"/>
  <c r="DC393" i="3"/>
  <c r="DB393" i="3"/>
  <c r="DA393" i="3"/>
  <c r="CZ393" i="3"/>
  <c r="DD392" i="3"/>
  <c r="DC392" i="3"/>
  <c r="DB392" i="3"/>
  <c r="DA392" i="3"/>
  <c r="CZ392" i="3"/>
  <c r="DD391" i="3"/>
  <c r="DC391" i="3"/>
  <c r="DB391" i="3"/>
  <c r="DA391" i="3"/>
  <c r="CZ391" i="3"/>
  <c r="DD390" i="3"/>
  <c r="DC390" i="3"/>
  <c r="DB390" i="3"/>
  <c r="DA390" i="3"/>
  <c r="CZ390" i="3"/>
  <c r="DD389" i="3"/>
  <c r="DC389" i="3"/>
  <c r="DB389" i="3"/>
  <c r="DA389" i="3"/>
  <c r="CZ389" i="3"/>
  <c r="DD388" i="3"/>
  <c r="DC388" i="3"/>
  <c r="DB388" i="3"/>
  <c r="DA388" i="3"/>
  <c r="CZ388" i="3"/>
  <c r="DD387" i="3"/>
  <c r="DC387" i="3"/>
  <c r="DB387" i="3"/>
  <c r="DA387" i="3"/>
  <c r="CZ387" i="3"/>
  <c r="DD386" i="3"/>
  <c r="DC386" i="3"/>
  <c r="DB386" i="3"/>
  <c r="DA386" i="3"/>
  <c r="CZ386" i="3"/>
  <c r="DD385" i="3"/>
  <c r="DC385" i="3"/>
  <c r="DB385" i="3"/>
  <c r="DA385" i="3"/>
  <c r="CZ385" i="3"/>
  <c r="DD384" i="3"/>
  <c r="DC384" i="3"/>
  <c r="DB384" i="3"/>
  <c r="DA384" i="3"/>
  <c r="CZ384" i="3"/>
  <c r="DD383" i="3"/>
  <c r="DC383" i="3"/>
  <c r="DB383" i="3"/>
  <c r="DA383" i="3"/>
  <c r="CZ383" i="3"/>
  <c r="DD382" i="3"/>
  <c r="DC382" i="3"/>
  <c r="DB382" i="3"/>
  <c r="DA382" i="3"/>
  <c r="CZ382" i="3"/>
  <c r="DD381" i="3"/>
  <c r="DC381" i="3"/>
  <c r="DB381" i="3"/>
  <c r="DA381" i="3"/>
  <c r="CZ381" i="3"/>
  <c r="DD380" i="3"/>
  <c r="DC380" i="3"/>
  <c r="DB380" i="3"/>
  <c r="DA380" i="3"/>
  <c r="CZ380" i="3"/>
  <c r="DD379" i="3"/>
  <c r="DC379" i="3"/>
  <c r="DB379" i="3"/>
  <c r="DA379" i="3"/>
  <c r="CZ379" i="3"/>
  <c r="DD378" i="3"/>
  <c r="DC378" i="3"/>
  <c r="DB378" i="3"/>
  <c r="DA378" i="3"/>
  <c r="CZ378" i="3"/>
  <c r="DD377" i="3"/>
  <c r="DC377" i="3"/>
  <c r="DB377" i="3"/>
  <c r="DA377" i="3"/>
  <c r="CZ377" i="3"/>
  <c r="DD376" i="3"/>
  <c r="DC376" i="3"/>
  <c r="DB376" i="3"/>
  <c r="DA376" i="3"/>
  <c r="CZ376" i="3"/>
  <c r="DD375" i="3"/>
  <c r="DC375" i="3"/>
  <c r="DB375" i="3"/>
  <c r="DA375" i="3"/>
  <c r="CZ375" i="3"/>
  <c r="DD374" i="3"/>
  <c r="DC374" i="3"/>
  <c r="DB374" i="3"/>
  <c r="DA374" i="3"/>
  <c r="CZ374" i="3"/>
  <c r="DD373" i="3"/>
  <c r="DC373" i="3"/>
  <c r="DB373" i="3"/>
  <c r="DA373" i="3"/>
  <c r="CZ373" i="3"/>
  <c r="DD372" i="3"/>
  <c r="DC372" i="3"/>
  <c r="DB372" i="3"/>
  <c r="DA372" i="3"/>
  <c r="CZ372" i="3"/>
  <c r="DD371" i="3"/>
  <c r="DC371" i="3"/>
  <c r="DB371" i="3"/>
  <c r="DA371" i="3"/>
  <c r="CZ371" i="3"/>
  <c r="DD370" i="3"/>
  <c r="DC370" i="3"/>
  <c r="DB370" i="3"/>
  <c r="DA370" i="3"/>
  <c r="CZ370" i="3"/>
  <c r="DD369" i="3"/>
  <c r="DC369" i="3"/>
  <c r="DB369" i="3"/>
  <c r="DA369" i="3"/>
  <c r="CZ369" i="3"/>
  <c r="DD368" i="3"/>
  <c r="DC368" i="3"/>
  <c r="DB368" i="3"/>
  <c r="DA368" i="3"/>
  <c r="CZ368" i="3"/>
  <c r="DD367" i="3"/>
  <c r="DC367" i="3"/>
  <c r="DB367" i="3"/>
  <c r="DA367" i="3"/>
  <c r="CZ367" i="3"/>
  <c r="DD366" i="3"/>
  <c r="DC366" i="3"/>
  <c r="DB366" i="3"/>
  <c r="DA366" i="3"/>
  <c r="CZ366" i="3"/>
  <c r="DD365" i="3"/>
  <c r="DC365" i="3"/>
  <c r="DB365" i="3"/>
  <c r="DA365" i="3"/>
  <c r="CZ365" i="3"/>
  <c r="DD364" i="3"/>
  <c r="DC364" i="3"/>
  <c r="DB364" i="3"/>
  <c r="DA364" i="3"/>
  <c r="CZ364" i="3"/>
  <c r="DD363" i="3"/>
  <c r="DC363" i="3"/>
  <c r="DB363" i="3"/>
  <c r="DA363" i="3"/>
  <c r="CZ363" i="3"/>
  <c r="DD362" i="3"/>
  <c r="DC362" i="3"/>
  <c r="DB362" i="3"/>
  <c r="DA362" i="3"/>
  <c r="CZ362" i="3"/>
  <c r="DD361" i="3"/>
  <c r="DC361" i="3"/>
  <c r="DB361" i="3"/>
  <c r="DA361" i="3"/>
  <c r="CZ361" i="3"/>
  <c r="DD360" i="3"/>
  <c r="DC360" i="3"/>
  <c r="DB360" i="3"/>
  <c r="DA360" i="3"/>
  <c r="CZ360" i="3"/>
  <c r="DD359" i="3"/>
  <c r="DC359" i="3"/>
  <c r="DB359" i="3"/>
  <c r="DA359" i="3"/>
  <c r="CZ359" i="3"/>
  <c r="DD358" i="3"/>
  <c r="DC358" i="3"/>
  <c r="DB358" i="3"/>
  <c r="DA358" i="3"/>
  <c r="CZ358" i="3"/>
  <c r="DD357" i="3"/>
  <c r="DC357" i="3"/>
  <c r="DB357" i="3"/>
  <c r="DA357" i="3"/>
  <c r="CZ357" i="3"/>
  <c r="DD356" i="3"/>
  <c r="DC356" i="3"/>
  <c r="DB356" i="3"/>
  <c r="DA356" i="3"/>
  <c r="CZ356" i="3"/>
  <c r="DD355" i="3"/>
  <c r="DC355" i="3"/>
  <c r="DB355" i="3"/>
  <c r="DA355" i="3"/>
  <c r="CZ355" i="3"/>
  <c r="DD354" i="3"/>
  <c r="DC354" i="3"/>
  <c r="DB354" i="3"/>
  <c r="DA354" i="3"/>
  <c r="CZ354" i="3"/>
  <c r="DD353" i="3"/>
  <c r="DC353" i="3"/>
  <c r="DB353" i="3"/>
  <c r="DA353" i="3"/>
  <c r="CZ353" i="3"/>
  <c r="DD352" i="3"/>
  <c r="DC352" i="3"/>
  <c r="DB352" i="3"/>
  <c r="DA352" i="3"/>
  <c r="CZ352" i="3"/>
  <c r="DD351" i="3"/>
  <c r="DC351" i="3"/>
  <c r="DB351" i="3"/>
  <c r="DA351" i="3"/>
  <c r="CZ351" i="3"/>
  <c r="DD350" i="3"/>
  <c r="DC350" i="3"/>
  <c r="DB350" i="3"/>
  <c r="DA350" i="3"/>
  <c r="CZ350" i="3"/>
  <c r="DD349" i="3"/>
  <c r="DC349" i="3"/>
  <c r="DB349" i="3"/>
  <c r="DA349" i="3"/>
  <c r="CZ349" i="3"/>
  <c r="DD348" i="3"/>
  <c r="DC348" i="3"/>
  <c r="DB348" i="3"/>
  <c r="DA348" i="3"/>
  <c r="CZ348" i="3"/>
  <c r="DD347" i="3"/>
  <c r="DC347" i="3"/>
  <c r="DB347" i="3"/>
  <c r="DA347" i="3"/>
  <c r="CZ347" i="3"/>
  <c r="DD346" i="3"/>
  <c r="DC346" i="3"/>
  <c r="DB346" i="3"/>
  <c r="DA346" i="3"/>
  <c r="CZ346" i="3"/>
  <c r="DD345" i="3"/>
  <c r="DC345" i="3"/>
  <c r="DB345" i="3"/>
  <c r="DA345" i="3"/>
  <c r="CZ345" i="3"/>
  <c r="DD344" i="3"/>
  <c r="DC344" i="3"/>
  <c r="DB344" i="3"/>
  <c r="DA344" i="3"/>
  <c r="CZ344" i="3"/>
  <c r="DD343" i="3"/>
  <c r="DC343" i="3"/>
  <c r="DB343" i="3"/>
  <c r="DA343" i="3"/>
  <c r="CZ343" i="3"/>
  <c r="DD342" i="3"/>
  <c r="DC342" i="3"/>
  <c r="DB342" i="3"/>
  <c r="DA342" i="3"/>
  <c r="CZ342" i="3"/>
  <c r="DD341" i="3"/>
  <c r="DC341" i="3"/>
  <c r="DB341" i="3"/>
  <c r="DA341" i="3"/>
  <c r="CZ341" i="3"/>
  <c r="DD340" i="3"/>
  <c r="DC340" i="3"/>
  <c r="DB340" i="3"/>
  <c r="DA340" i="3"/>
  <c r="CZ340" i="3"/>
  <c r="DD339" i="3"/>
  <c r="DC339" i="3"/>
  <c r="DB339" i="3"/>
  <c r="DA339" i="3"/>
  <c r="CZ339" i="3"/>
  <c r="DD338" i="3"/>
  <c r="DC338" i="3"/>
  <c r="DB338" i="3"/>
  <c r="DA338" i="3"/>
  <c r="CZ338" i="3"/>
  <c r="DD337" i="3"/>
  <c r="DC337" i="3"/>
  <c r="DB337" i="3"/>
  <c r="DA337" i="3"/>
  <c r="CZ337" i="3"/>
  <c r="DD336" i="3"/>
  <c r="DC336" i="3"/>
  <c r="DB336" i="3"/>
  <c r="DA336" i="3"/>
  <c r="CZ336" i="3"/>
  <c r="DD335" i="3"/>
  <c r="DC335" i="3"/>
  <c r="DB335" i="3"/>
  <c r="DA335" i="3"/>
  <c r="CZ335" i="3"/>
  <c r="DD334" i="3"/>
  <c r="DC334" i="3"/>
  <c r="DB334" i="3"/>
  <c r="DA334" i="3"/>
  <c r="CZ334" i="3"/>
  <c r="DD333" i="3"/>
  <c r="DC333" i="3"/>
  <c r="DB333" i="3"/>
  <c r="DA333" i="3"/>
  <c r="CZ333" i="3"/>
  <c r="DD332" i="3"/>
  <c r="DC332" i="3"/>
  <c r="DB332" i="3"/>
  <c r="DA332" i="3"/>
  <c r="CZ332" i="3"/>
  <c r="DD331" i="3"/>
  <c r="DC331" i="3"/>
  <c r="DB331" i="3"/>
  <c r="DA331" i="3"/>
  <c r="CZ331" i="3"/>
  <c r="DD330" i="3"/>
  <c r="DC330" i="3"/>
  <c r="DB330" i="3"/>
  <c r="DA330" i="3"/>
  <c r="CZ330" i="3"/>
  <c r="DD329" i="3"/>
  <c r="DC329" i="3"/>
  <c r="DB329" i="3"/>
  <c r="DA329" i="3"/>
  <c r="CZ329" i="3"/>
  <c r="DD328" i="3"/>
  <c r="DC328" i="3"/>
  <c r="DB328" i="3"/>
  <c r="DA328" i="3"/>
  <c r="CZ328" i="3"/>
  <c r="DD327" i="3"/>
  <c r="DC327" i="3"/>
  <c r="DB327" i="3"/>
  <c r="DA327" i="3"/>
  <c r="CZ327" i="3"/>
  <c r="DD326" i="3"/>
  <c r="DC326" i="3"/>
  <c r="DB326" i="3"/>
  <c r="DA326" i="3"/>
  <c r="CZ326" i="3"/>
  <c r="DD325" i="3"/>
  <c r="DC325" i="3"/>
  <c r="DB325" i="3"/>
  <c r="DA325" i="3"/>
  <c r="CZ325" i="3"/>
  <c r="DD324" i="3"/>
  <c r="DC324" i="3"/>
  <c r="DB324" i="3"/>
  <c r="DA324" i="3"/>
  <c r="CZ324" i="3"/>
  <c r="DD323" i="3"/>
  <c r="DC323" i="3"/>
  <c r="DB323" i="3"/>
  <c r="DA323" i="3"/>
  <c r="CZ323" i="3"/>
  <c r="DD322" i="3"/>
  <c r="DC322" i="3"/>
  <c r="DB322" i="3"/>
  <c r="DA322" i="3"/>
  <c r="CZ322" i="3"/>
  <c r="DD321" i="3"/>
  <c r="DC321" i="3"/>
  <c r="DB321" i="3"/>
  <c r="DA321" i="3"/>
  <c r="CZ321" i="3"/>
  <c r="DD320" i="3"/>
  <c r="DC320" i="3"/>
  <c r="DB320" i="3"/>
  <c r="DA320" i="3"/>
  <c r="CZ320" i="3"/>
  <c r="DD319" i="3"/>
  <c r="DC319" i="3"/>
  <c r="DB319" i="3"/>
  <c r="DA319" i="3"/>
  <c r="CZ319" i="3"/>
  <c r="DD318" i="3"/>
  <c r="DC318" i="3"/>
  <c r="DB318" i="3"/>
  <c r="DA318" i="3"/>
  <c r="CZ318" i="3"/>
  <c r="DD317" i="3"/>
  <c r="DC317" i="3"/>
  <c r="DB317" i="3"/>
  <c r="DA317" i="3"/>
  <c r="CZ317" i="3"/>
  <c r="DD316" i="3"/>
  <c r="DC316" i="3"/>
  <c r="DB316" i="3"/>
  <c r="DA316" i="3"/>
  <c r="CZ316" i="3"/>
  <c r="DD315" i="3"/>
  <c r="DC315" i="3"/>
  <c r="DB315" i="3"/>
  <c r="DA315" i="3"/>
  <c r="CZ315" i="3"/>
  <c r="DD314" i="3"/>
  <c r="DC314" i="3"/>
  <c r="DB314" i="3"/>
  <c r="DA314" i="3"/>
  <c r="CZ314" i="3"/>
  <c r="DD313" i="3"/>
  <c r="DC313" i="3"/>
  <c r="DB313" i="3"/>
  <c r="DA313" i="3"/>
  <c r="CZ313" i="3"/>
  <c r="DD312" i="3"/>
  <c r="DC312" i="3"/>
  <c r="DB312" i="3"/>
  <c r="DA312" i="3"/>
  <c r="CZ312" i="3"/>
  <c r="DD311" i="3"/>
  <c r="DC311" i="3"/>
  <c r="DB311" i="3"/>
  <c r="DA311" i="3"/>
  <c r="CZ311" i="3"/>
  <c r="DD310" i="3"/>
  <c r="DC310" i="3"/>
  <c r="DB310" i="3"/>
  <c r="DA310" i="3"/>
  <c r="CZ310" i="3"/>
  <c r="DD309" i="3"/>
  <c r="DC309" i="3"/>
  <c r="DB309" i="3"/>
  <c r="DA309" i="3"/>
  <c r="CZ309" i="3"/>
  <c r="DD308" i="3"/>
  <c r="DC308" i="3"/>
  <c r="DB308" i="3"/>
  <c r="DA308" i="3"/>
  <c r="CZ308" i="3"/>
  <c r="DD307" i="3"/>
  <c r="DC307" i="3"/>
  <c r="DB307" i="3"/>
  <c r="DA307" i="3"/>
  <c r="CZ307" i="3"/>
  <c r="DD306" i="3"/>
  <c r="DC306" i="3"/>
  <c r="DB306" i="3"/>
  <c r="DA306" i="3"/>
  <c r="CZ306" i="3"/>
  <c r="DD305" i="3"/>
  <c r="DC305" i="3"/>
  <c r="DB305" i="3"/>
  <c r="DA305" i="3"/>
  <c r="CZ305" i="3"/>
  <c r="DD304" i="3"/>
  <c r="DC304" i="3"/>
  <c r="DB304" i="3"/>
  <c r="DA304" i="3"/>
  <c r="CZ304" i="3"/>
  <c r="DD303" i="3"/>
  <c r="DC303" i="3"/>
  <c r="DB303" i="3"/>
  <c r="DA303" i="3"/>
  <c r="CZ303" i="3"/>
  <c r="DD302" i="3"/>
  <c r="DC302" i="3"/>
  <c r="DB302" i="3"/>
  <c r="DA302" i="3"/>
  <c r="CZ302" i="3"/>
  <c r="DD301" i="3"/>
  <c r="DC301" i="3"/>
  <c r="DB301" i="3"/>
  <c r="DA301" i="3"/>
  <c r="CZ301" i="3"/>
  <c r="DD300" i="3"/>
  <c r="DC300" i="3"/>
  <c r="DB300" i="3"/>
  <c r="DA300" i="3"/>
  <c r="CZ300" i="3"/>
  <c r="DD299" i="3"/>
  <c r="DC299" i="3"/>
  <c r="DB299" i="3"/>
  <c r="DA299" i="3"/>
  <c r="CZ299" i="3"/>
  <c r="DD298" i="3"/>
  <c r="DC298" i="3"/>
  <c r="DB298" i="3"/>
  <c r="DA298" i="3"/>
  <c r="CZ298" i="3"/>
  <c r="DD297" i="3"/>
  <c r="DC297" i="3"/>
  <c r="DB297" i="3"/>
  <c r="DA297" i="3"/>
  <c r="CZ297" i="3"/>
  <c r="DD296" i="3"/>
  <c r="DC296" i="3"/>
  <c r="DB296" i="3"/>
  <c r="DA296" i="3"/>
  <c r="CZ296" i="3"/>
  <c r="DD295" i="3"/>
  <c r="DC295" i="3"/>
  <c r="DB295" i="3"/>
  <c r="DA295" i="3"/>
  <c r="CZ295" i="3"/>
  <c r="DD294" i="3"/>
  <c r="DC294" i="3"/>
  <c r="DB294" i="3"/>
  <c r="DA294" i="3"/>
  <c r="CZ294" i="3"/>
  <c r="DD293" i="3"/>
  <c r="DC293" i="3"/>
  <c r="DB293" i="3"/>
  <c r="DA293" i="3"/>
  <c r="CZ293" i="3"/>
  <c r="DD292" i="3"/>
  <c r="DC292" i="3"/>
  <c r="DB292" i="3"/>
  <c r="DA292" i="3"/>
  <c r="CZ292" i="3"/>
  <c r="DD291" i="3"/>
  <c r="DC291" i="3"/>
  <c r="DB291" i="3"/>
  <c r="DA291" i="3"/>
  <c r="CZ291" i="3"/>
  <c r="DD290" i="3"/>
  <c r="DC290" i="3"/>
  <c r="DB290" i="3"/>
  <c r="DA290" i="3"/>
  <c r="CZ290" i="3"/>
  <c r="DD289" i="3"/>
  <c r="DC289" i="3"/>
  <c r="DB289" i="3"/>
  <c r="DA289" i="3"/>
  <c r="CZ289" i="3"/>
  <c r="DD288" i="3"/>
  <c r="DC288" i="3"/>
  <c r="DB288" i="3"/>
  <c r="DA288" i="3"/>
  <c r="CZ288" i="3"/>
  <c r="DD287" i="3"/>
  <c r="DC287" i="3"/>
  <c r="DB287" i="3"/>
  <c r="DA287" i="3"/>
  <c r="CZ287" i="3"/>
  <c r="DD286" i="3"/>
  <c r="DC286" i="3"/>
  <c r="DB286" i="3"/>
  <c r="DA286" i="3"/>
  <c r="CZ286" i="3"/>
  <c r="DD285" i="3"/>
  <c r="DC285" i="3"/>
  <c r="DB285" i="3"/>
  <c r="DA285" i="3"/>
  <c r="CZ285" i="3"/>
  <c r="DD284" i="3"/>
  <c r="DC284" i="3"/>
  <c r="DB284" i="3"/>
  <c r="DA284" i="3"/>
  <c r="CZ284" i="3"/>
  <c r="DD283" i="3"/>
  <c r="DC283" i="3"/>
  <c r="DB283" i="3"/>
  <c r="DA283" i="3"/>
  <c r="CZ283" i="3"/>
  <c r="DD282" i="3"/>
  <c r="DC282" i="3"/>
  <c r="DB282" i="3"/>
  <c r="DA282" i="3"/>
  <c r="CZ282" i="3"/>
  <c r="DD281" i="3"/>
  <c r="DC281" i="3"/>
  <c r="DB281" i="3"/>
  <c r="DA281" i="3"/>
  <c r="CZ281" i="3"/>
  <c r="DD280" i="3"/>
  <c r="DC280" i="3"/>
  <c r="DB280" i="3"/>
  <c r="DA280" i="3"/>
  <c r="CZ280" i="3"/>
  <c r="DD279" i="3"/>
  <c r="DC279" i="3"/>
  <c r="DB279" i="3"/>
  <c r="DA279" i="3"/>
  <c r="CZ279" i="3"/>
  <c r="DD278" i="3"/>
  <c r="DC278" i="3"/>
  <c r="DB278" i="3"/>
  <c r="DA278" i="3"/>
  <c r="CZ278" i="3"/>
  <c r="DD277" i="3"/>
  <c r="DC277" i="3"/>
  <c r="DB277" i="3"/>
  <c r="DA277" i="3"/>
  <c r="CZ277" i="3"/>
  <c r="DD276" i="3"/>
  <c r="DC276" i="3"/>
  <c r="DB276" i="3"/>
  <c r="DA276" i="3"/>
  <c r="CZ276" i="3"/>
  <c r="DD275" i="3"/>
  <c r="DC275" i="3"/>
  <c r="DB275" i="3"/>
  <c r="DA275" i="3"/>
  <c r="CZ275" i="3"/>
  <c r="DD274" i="3"/>
  <c r="DC274" i="3"/>
  <c r="DB274" i="3"/>
  <c r="DA274" i="3"/>
  <c r="CZ274" i="3"/>
  <c r="DD273" i="3"/>
  <c r="DC273" i="3"/>
  <c r="DB273" i="3"/>
  <c r="DA273" i="3"/>
  <c r="CZ273" i="3"/>
  <c r="DD272" i="3"/>
  <c r="DC272" i="3"/>
  <c r="DB272" i="3"/>
  <c r="DA272" i="3"/>
  <c r="CZ272" i="3"/>
  <c r="DD271" i="3"/>
  <c r="DC271" i="3"/>
  <c r="DB271" i="3"/>
  <c r="DA271" i="3"/>
  <c r="CZ271" i="3"/>
  <c r="DD270" i="3"/>
  <c r="DC270" i="3"/>
  <c r="DB270" i="3"/>
  <c r="DA270" i="3"/>
  <c r="CZ270" i="3"/>
  <c r="DD269" i="3"/>
  <c r="DC269" i="3"/>
  <c r="DB269" i="3"/>
  <c r="DA269" i="3"/>
  <c r="CZ269" i="3"/>
  <c r="DD268" i="3"/>
  <c r="DC268" i="3"/>
  <c r="DB268" i="3"/>
  <c r="DA268" i="3"/>
  <c r="CZ268" i="3"/>
  <c r="DD267" i="3"/>
  <c r="DC267" i="3"/>
  <c r="DB267" i="3"/>
  <c r="DA267" i="3"/>
  <c r="CZ267" i="3"/>
  <c r="DD266" i="3"/>
  <c r="DC266" i="3"/>
  <c r="DB266" i="3"/>
  <c r="DA266" i="3"/>
  <c r="CZ266" i="3"/>
  <c r="DD265" i="3"/>
  <c r="DC265" i="3"/>
  <c r="DB265" i="3"/>
  <c r="DA265" i="3"/>
  <c r="CZ265" i="3"/>
  <c r="DD264" i="3"/>
  <c r="DC264" i="3"/>
  <c r="DB264" i="3"/>
  <c r="DA264" i="3"/>
  <c r="CZ264" i="3"/>
  <c r="DD263" i="3"/>
  <c r="DC263" i="3"/>
  <c r="DB263" i="3"/>
  <c r="DA263" i="3"/>
  <c r="CZ263" i="3"/>
  <c r="DD262" i="3"/>
  <c r="DC262" i="3"/>
  <c r="DB262" i="3"/>
  <c r="DA262" i="3"/>
  <c r="CZ262" i="3"/>
  <c r="DD261" i="3"/>
  <c r="DC261" i="3"/>
  <c r="DB261" i="3"/>
  <c r="DA261" i="3"/>
  <c r="CZ261" i="3"/>
  <c r="DD260" i="3"/>
  <c r="DC260" i="3"/>
  <c r="DB260" i="3"/>
  <c r="DA260" i="3"/>
  <c r="CZ260" i="3"/>
  <c r="DD259" i="3"/>
  <c r="DC259" i="3"/>
  <c r="DB259" i="3"/>
  <c r="DA259" i="3"/>
  <c r="CZ259" i="3"/>
  <c r="DD258" i="3"/>
  <c r="DC258" i="3"/>
  <c r="DB258" i="3"/>
  <c r="DA258" i="3"/>
  <c r="CZ258" i="3"/>
  <c r="DD257" i="3"/>
  <c r="DC257" i="3"/>
  <c r="DB257" i="3"/>
  <c r="DA257" i="3"/>
  <c r="CZ257" i="3"/>
  <c r="DD256" i="3"/>
  <c r="DC256" i="3"/>
  <c r="DB256" i="3"/>
  <c r="DA256" i="3"/>
  <c r="CZ256" i="3"/>
  <c r="DD255" i="3"/>
  <c r="DC255" i="3"/>
  <c r="DB255" i="3"/>
  <c r="DA255" i="3"/>
  <c r="CZ255" i="3"/>
  <c r="DD254" i="3"/>
  <c r="DC254" i="3"/>
  <c r="DB254" i="3"/>
  <c r="DA254" i="3"/>
  <c r="CZ254" i="3"/>
  <c r="DD253" i="3"/>
  <c r="DC253" i="3"/>
  <c r="DB253" i="3"/>
  <c r="DA253" i="3"/>
  <c r="CZ253" i="3"/>
  <c r="DD252" i="3"/>
  <c r="DC252" i="3"/>
  <c r="DB252" i="3"/>
  <c r="DA252" i="3"/>
  <c r="CZ252" i="3"/>
  <c r="DD251" i="3"/>
  <c r="DC251" i="3"/>
  <c r="DB251" i="3"/>
  <c r="DA251" i="3"/>
  <c r="CZ251" i="3"/>
  <c r="DD250" i="3"/>
  <c r="DC250" i="3"/>
  <c r="DB250" i="3"/>
  <c r="DA250" i="3"/>
  <c r="CZ250" i="3"/>
  <c r="DD249" i="3"/>
  <c r="DC249" i="3"/>
  <c r="DB249" i="3"/>
  <c r="DA249" i="3"/>
  <c r="CZ249" i="3"/>
  <c r="DD248" i="3"/>
  <c r="DC248" i="3"/>
  <c r="DB248" i="3"/>
  <c r="DA248" i="3"/>
  <c r="CZ248" i="3"/>
  <c r="DD247" i="3"/>
  <c r="DC247" i="3"/>
  <c r="DB247" i="3"/>
  <c r="DA247" i="3"/>
  <c r="CZ247" i="3"/>
  <c r="DD246" i="3"/>
  <c r="DC246" i="3"/>
  <c r="DB246" i="3"/>
  <c r="DA246" i="3"/>
  <c r="CZ246" i="3"/>
  <c r="DD245" i="3"/>
  <c r="DC245" i="3"/>
  <c r="DB245" i="3"/>
  <c r="DA245" i="3"/>
  <c r="CZ245" i="3"/>
  <c r="DD244" i="3"/>
  <c r="DC244" i="3"/>
  <c r="DB244" i="3"/>
  <c r="DA244" i="3"/>
  <c r="CZ244" i="3"/>
  <c r="DD243" i="3"/>
  <c r="DC243" i="3"/>
  <c r="DB243" i="3"/>
  <c r="DA243" i="3"/>
  <c r="CZ243" i="3"/>
  <c r="DD242" i="3"/>
  <c r="DC242" i="3"/>
  <c r="DB242" i="3"/>
  <c r="DA242" i="3"/>
  <c r="CZ242" i="3"/>
  <c r="DD241" i="3"/>
  <c r="DC241" i="3"/>
  <c r="DB241" i="3"/>
  <c r="DA241" i="3"/>
  <c r="CZ241" i="3"/>
  <c r="DD240" i="3"/>
  <c r="DC240" i="3"/>
  <c r="DB240" i="3"/>
  <c r="DA240" i="3"/>
  <c r="CZ240" i="3"/>
  <c r="DD239" i="3"/>
  <c r="DC239" i="3"/>
  <c r="DB239" i="3"/>
  <c r="DA239" i="3"/>
  <c r="CZ239" i="3"/>
  <c r="DD238" i="3"/>
  <c r="DC238" i="3"/>
  <c r="DB238" i="3"/>
  <c r="DA238" i="3"/>
  <c r="CZ238" i="3"/>
  <c r="DD237" i="3"/>
  <c r="DC237" i="3"/>
  <c r="DB237" i="3"/>
  <c r="DA237" i="3"/>
  <c r="CZ237" i="3"/>
  <c r="DD236" i="3"/>
  <c r="DC236" i="3"/>
  <c r="DB236" i="3"/>
  <c r="DA236" i="3"/>
  <c r="CZ236" i="3"/>
  <c r="DD235" i="3"/>
  <c r="DC235" i="3"/>
  <c r="DB235" i="3"/>
  <c r="DA235" i="3"/>
  <c r="CZ235" i="3"/>
  <c r="DD234" i="3"/>
  <c r="DC234" i="3"/>
  <c r="DB234" i="3"/>
  <c r="DA234" i="3"/>
  <c r="CZ234" i="3"/>
  <c r="DD233" i="3"/>
  <c r="DC233" i="3"/>
  <c r="DB233" i="3"/>
  <c r="DA233" i="3"/>
  <c r="CZ233" i="3"/>
  <c r="DD232" i="3"/>
  <c r="DC232" i="3"/>
  <c r="DB232" i="3"/>
  <c r="DA232" i="3"/>
  <c r="CZ232" i="3"/>
  <c r="DD231" i="3"/>
  <c r="DC231" i="3"/>
  <c r="DB231" i="3"/>
  <c r="DA231" i="3"/>
  <c r="CZ231" i="3"/>
  <c r="DD230" i="3"/>
  <c r="DC230" i="3"/>
  <c r="DB230" i="3"/>
  <c r="DA230" i="3"/>
  <c r="CZ230" i="3"/>
  <c r="DD229" i="3"/>
  <c r="DC229" i="3"/>
  <c r="DB229" i="3"/>
  <c r="DA229" i="3"/>
  <c r="CZ229" i="3"/>
  <c r="DD228" i="3"/>
  <c r="DC228" i="3"/>
  <c r="DB228" i="3"/>
  <c r="DA228" i="3"/>
  <c r="CZ228" i="3"/>
  <c r="DD227" i="3"/>
  <c r="DC227" i="3"/>
  <c r="DB227" i="3"/>
  <c r="DA227" i="3"/>
  <c r="CZ227" i="3"/>
  <c r="DD226" i="3"/>
  <c r="DC226" i="3"/>
  <c r="DB226" i="3"/>
  <c r="DA226" i="3"/>
  <c r="CZ226" i="3"/>
  <c r="DD225" i="3"/>
  <c r="DC225" i="3"/>
  <c r="DB225" i="3"/>
  <c r="DA225" i="3"/>
  <c r="CZ225" i="3"/>
  <c r="DD224" i="3"/>
  <c r="DC224" i="3"/>
  <c r="DB224" i="3"/>
  <c r="DA224" i="3"/>
  <c r="CZ224" i="3"/>
  <c r="DD223" i="3"/>
  <c r="DC223" i="3"/>
  <c r="DB223" i="3"/>
  <c r="DA223" i="3"/>
  <c r="CZ223" i="3"/>
  <c r="DD222" i="3"/>
  <c r="DC222" i="3"/>
  <c r="DB222" i="3"/>
  <c r="DA222" i="3"/>
  <c r="CZ222" i="3"/>
  <c r="DD221" i="3"/>
  <c r="DC221" i="3"/>
  <c r="DB221" i="3"/>
  <c r="DA221" i="3"/>
  <c r="CZ221" i="3"/>
  <c r="DD220" i="3"/>
  <c r="DC220" i="3"/>
  <c r="DB220" i="3"/>
  <c r="DA220" i="3"/>
  <c r="CZ220" i="3"/>
  <c r="DD219" i="3"/>
  <c r="DC219" i="3"/>
  <c r="DB219" i="3"/>
  <c r="DA219" i="3"/>
  <c r="CZ219" i="3"/>
  <c r="DD218" i="3"/>
  <c r="DC218" i="3"/>
  <c r="DB218" i="3"/>
  <c r="DA218" i="3"/>
  <c r="CZ218" i="3"/>
  <c r="DD217" i="3"/>
  <c r="DC217" i="3"/>
  <c r="DB217" i="3"/>
  <c r="DA217" i="3"/>
  <c r="CZ217" i="3"/>
  <c r="DD216" i="3"/>
  <c r="DC216" i="3"/>
  <c r="DB216" i="3"/>
  <c r="DA216" i="3"/>
  <c r="CZ216" i="3"/>
  <c r="DD215" i="3"/>
  <c r="DC215" i="3"/>
  <c r="DB215" i="3"/>
  <c r="DA215" i="3"/>
  <c r="CZ215" i="3"/>
  <c r="DD214" i="3"/>
  <c r="DC214" i="3"/>
  <c r="DB214" i="3"/>
  <c r="DA214" i="3"/>
  <c r="CZ214" i="3"/>
  <c r="DD213" i="3"/>
  <c r="DC213" i="3"/>
  <c r="DB213" i="3"/>
  <c r="DA213" i="3"/>
  <c r="CZ213" i="3"/>
  <c r="DD212" i="3"/>
  <c r="DC212" i="3"/>
  <c r="DB212" i="3"/>
  <c r="DA212" i="3"/>
  <c r="CZ212" i="3"/>
  <c r="DD211" i="3"/>
  <c r="DC211" i="3"/>
  <c r="DB211" i="3"/>
  <c r="DA211" i="3"/>
  <c r="CZ211" i="3"/>
  <c r="DD210" i="3"/>
  <c r="DC210" i="3"/>
  <c r="DB210" i="3"/>
  <c r="DA210" i="3"/>
  <c r="CZ210" i="3"/>
  <c r="DD209" i="3"/>
  <c r="DC209" i="3"/>
  <c r="DB209" i="3"/>
  <c r="DA209" i="3"/>
  <c r="CZ209" i="3"/>
  <c r="DD208" i="3"/>
  <c r="DC208" i="3"/>
  <c r="DB208" i="3"/>
  <c r="DA208" i="3"/>
  <c r="CZ208" i="3"/>
  <c r="DD207" i="3"/>
  <c r="DC207" i="3"/>
  <c r="DB207" i="3"/>
  <c r="DA207" i="3"/>
  <c r="CZ207" i="3"/>
  <c r="DD206" i="3"/>
  <c r="DC206" i="3"/>
  <c r="DB206" i="3"/>
  <c r="DA206" i="3"/>
  <c r="CZ206" i="3"/>
  <c r="DD205" i="3"/>
  <c r="DC205" i="3"/>
  <c r="DB205" i="3"/>
  <c r="DA205" i="3"/>
  <c r="CZ205" i="3"/>
  <c r="DD204" i="3"/>
  <c r="DC204" i="3"/>
  <c r="DB204" i="3"/>
  <c r="DA204" i="3"/>
  <c r="CZ204" i="3"/>
  <c r="DD203" i="3"/>
  <c r="DC203" i="3"/>
  <c r="DB203" i="3"/>
  <c r="DA203" i="3"/>
  <c r="CZ203" i="3"/>
  <c r="DD202" i="3"/>
  <c r="DC202" i="3"/>
  <c r="DB202" i="3"/>
  <c r="DA202" i="3"/>
  <c r="CZ202" i="3"/>
  <c r="DD201" i="3"/>
  <c r="DC201" i="3"/>
  <c r="DB201" i="3"/>
  <c r="DA201" i="3"/>
  <c r="CZ201" i="3"/>
  <c r="DD200" i="3"/>
  <c r="DC200" i="3"/>
  <c r="DB200" i="3"/>
  <c r="DA200" i="3"/>
  <c r="CZ200" i="3"/>
  <c r="DD199" i="3"/>
  <c r="DC199" i="3"/>
  <c r="DB199" i="3"/>
  <c r="DA199" i="3"/>
  <c r="CZ199" i="3"/>
  <c r="DD198" i="3"/>
  <c r="DC198" i="3"/>
  <c r="DB198" i="3"/>
  <c r="DA198" i="3"/>
  <c r="CZ198" i="3"/>
  <c r="DD197" i="3"/>
  <c r="DC197" i="3"/>
  <c r="DB197" i="3"/>
  <c r="DA197" i="3"/>
  <c r="CZ197" i="3"/>
  <c r="DD196" i="3"/>
  <c r="DC196" i="3"/>
  <c r="DB196" i="3"/>
  <c r="DA196" i="3"/>
  <c r="CZ196" i="3"/>
  <c r="DD195" i="3"/>
  <c r="DC195" i="3"/>
  <c r="DB195" i="3"/>
  <c r="DA195" i="3"/>
  <c r="CZ195" i="3"/>
  <c r="DD194" i="3"/>
  <c r="DC194" i="3"/>
  <c r="DB194" i="3"/>
  <c r="DA194" i="3"/>
  <c r="CZ194" i="3"/>
  <c r="DD193" i="3"/>
  <c r="DC193" i="3"/>
  <c r="DB193" i="3"/>
  <c r="DA193" i="3"/>
  <c r="CZ193" i="3"/>
  <c r="DD192" i="3"/>
  <c r="DC192" i="3"/>
  <c r="DB192" i="3"/>
  <c r="DA192" i="3"/>
  <c r="CZ192" i="3"/>
  <c r="DD191" i="3"/>
  <c r="DC191" i="3"/>
  <c r="DB191" i="3"/>
  <c r="DA191" i="3"/>
  <c r="CZ191" i="3"/>
  <c r="DD190" i="3"/>
  <c r="DC190" i="3"/>
  <c r="DB190" i="3"/>
  <c r="DA190" i="3"/>
  <c r="CZ190" i="3"/>
  <c r="DD189" i="3"/>
  <c r="DC189" i="3"/>
  <c r="DB189" i="3"/>
  <c r="DA189" i="3"/>
  <c r="CZ189" i="3"/>
  <c r="DD188" i="3"/>
  <c r="DC188" i="3"/>
  <c r="DB188" i="3"/>
  <c r="DA188" i="3"/>
  <c r="CZ188" i="3"/>
  <c r="DD187" i="3"/>
  <c r="DC187" i="3"/>
  <c r="DB187" i="3"/>
  <c r="DA187" i="3"/>
  <c r="CZ187" i="3"/>
  <c r="DD186" i="3"/>
  <c r="DC186" i="3"/>
  <c r="DB186" i="3"/>
  <c r="DA186" i="3"/>
  <c r="CZ186" i="3"/>
  <c r="DD185" i="3"/>
  <c r="DC185" i="3"/>
  <c r="DB185" i="3"/>
  <c r="DA185" i="3"/>
  <c r="CZ185" i="3"/>
  <c r="DD184" i="3"/>
  <c r="DC184" i="3"/>
  <c r="DB184" i="3"/>
  <c r="DA184" i="3"/>
  <c r="CZ184" i="3"/>
  <c r="DD183" i="3"/>
  <c r="DC183" i="3"/>
  <c r="DB183" i="3"/>
  <c r="DA183" i="3"/>
  <c r="CZ183" i="3"/>
  <c r="DD182" i="3"/>
  <c r="DC182" i="3"/>
  <c r="DB182" i="3"/>
  <c r="DA182" i="3"/>
  <c r="CZ182" i="3"/>
  <c r="DD181" i="3"/>
  <c r="DC181" i="3"/>
  <c r="DB181" i="3"/>
  <c r="DA181" i="3"/>
  <c r="CZ181" i="3"/>
  <c r="DD180" i="3"/>
  <c r="DC180" i="3"/>
  <c r="DB180" i="3"/>
  <c r="DA180" i="3"/>
  <c r="CZ180" i="3"/>
  <c r="DD179" i="3"/>
  <c r="DC179" i="3"/>
  <c r="DB179" i="3"/>
  <c r="DA179" i="3"/>
  <c r="CZ179" i="3"/>
  <c r="DD178" i="3"/>
  <c r="DC178" i="3"/>
  <c r="DB178" i="3"/>
  <c r="DA178" i="3"/>
  <c r="CZ178" i="3"/>
  <c r="DD177" i="3"/>
  <c r="DC177" i="3"/>
  <c r="DB177" i="3"/>
  <c r="DA177" i="3"/>
  <c r="CZ177" i="3"/>
  <c r="DD176" i="3"/>
  <c r="DC176" i="3"/>
  <c r="DB176" i="3"/>
  <c r="DA176" i="3"/>
  <c r="CZ176" i="3"/>
  <c r="DD175" i="3"/>
  <c r="DC175" i="3"/>
  <c r="DB175" i="3"/>
  <c r="DA175" i="3"/>
  <c r="CZ175" i="3"/>
  <c r="DD174" i="3"/>
  <c r="DC174" i="3"/>
  <c r="DB174" i="3"/>
  <c r="DA174" i="3"/>
  <c r="CZ174" i="3"/>
  <c r="DD173" i="3"/>
  <c r="DC173" i="3"/>
  <c r="DB173" i="3"/>
  <c r="DA173" i="3"/>
  <c r="CZ173" i="3"/>
  <c r="DD172" i="3"/>
  <c r="DC172" i="3"/>
  <c r="DB172" i="3"/>
  <c r="DA172" i="3"/>
  <c r="CZ172" i="3"/>
  <c r="DD171" i="3"/>
  <c r="DC171" i="3"/>
  <c r="DB171" i="3"/>
  <c r="DA171" i="3"/>
  <c r="CZ171" i="3"/>
  <c r="DD170" i="3"/>
  <c r="DC170" i="3"/>
  <c r="DB170" i="3"/>
  <c r="DA170" i="3"/>
  <c r="CZ170" i="3"/>
  <c r="DD169" i="3"/>
  <c r="DC169" i="3"/>
  <c r="DB169" i="3"/>
  <c r="DA169" i="3"/>
  <c r="CZ169" i="3"/>
  <c r="DD168" i="3"/>
  <c r="DC168" i="3"/>
  <c r="DB168" i="3"/>
  <c r="DA168" i="3"/>
  <c r="CZ168" i="3"/>
  <c r="DD167" i="3"/>
  <c r="DC167" i="3"/>
  <c r="DB167" i="3"/>
  <c r="DA167" i="3"/>
  <c r="CZ167" i="3"/>
  <c r="DD166" i="3"/>
  <c r="DC166" i="3"/>
  <c r="DB166" i="3"/>
  <c r="DA166" i="3"/>
  <c r="CZ166" i="3"/>
  <c r="DD165" i="3"/>
  <c r="DC165" i="3"/>
  <c r="DB165" i="3"/>
  <c r="DA165" i="3"/>
  <c r="CZ165" i="3"/>
  <c r="DD164" i="3"/>
  <c r="DC164" i="3"/>
  <c r="DB164" i="3"/>
  <c r="DA164" i="3"/>
  <c r="CZ164" i="3"/>
  <c r="DD163" i="3"/>
  <c r="DC163" i="3"/>
  <c r="DB163" i="3"/>
  <c r="DA163" i="3"/>
  <c r="CZ163" i="3"/>
  <c r="DD162" i="3"/>
  <c r="DC162" i="3"/>
  <c r="DB162" i="3"/>
  <c r="DA162" i="3"/>
  <c r="CZ162" i="3"/>
  <c r="DD161" i="3"/>
  <c r="DC161" i="3"/>
  <c r="DB161" i="3"/>
  <c r="DA161" i="3"/>
  <c r="CZ161" i="3"/>
  <c r="DD160" i="3"/>
  <c r="DC160" i="3"/>
  <c r="DB160" i="3"/>
  <c r="DA160" i="3"/>
  <c r="CZ160" i="3"/>
  <c r="DD159" i="3"/>
  <c r="DC159" i="3"/>
  <c r="DB159" i="3"/>
  <c r="DA159" i="3"/>
  <c r="CZ159" i="3"/>
  <c r="DD158" i="3"/>
  <c r="DC158" i="3"/>
  <c r="DB158" i="3"/>
  <c r="DA158" i="3"/>
  <c r="CZ158" i="3"/>
  <c r="DD157" i="3"/>
  <c r="DC157" i="3"/>
  <c r="DB157" i="3"/>
  <c r="DA157" i="3"/>
  <c r="CZ157" i="3"/>
  <c r="DD156" i="3"/>
  <c r="DC156" i="3"/>
  <c r="DB156" i="3"/>
  <c r="DA156" i="3"/>
  <c r="CZ156" i="3"/>
  <c r="DD155" i="3"/>
  <c r="DC155" i="3"/>
  <c r="DB155" i="3"/>
  <c r="DA155" i="3"/>
  <c r="CZ155" i="3"/>
  <c r="DD154" i="3"/>
  <c r="DC154" i="3"/>
  <c r="DB154" i="3"/>
  <c r="DA154" i="3"/>
  <c r="CZ154" i="3"/>
  <c r="DD153" i="3"/>
  <c r="DC153" i="3"/>
  <c r="DB153" i="3"/>
  <c r="DA153" i="3"/>
  <c r="CZ153" i="3"/>
  <c r="DD152" i="3"/>
  <c r="DC152" i="3"/>
  <c r="DB152" i="3"/>
  <c r="DA152" i="3"/>
  <c r="CZ152" i="3"/>
  <c r="DD151" i="3"/>
  <c r="DC151" i="3"/>
  <c r="DB151" i="3"/>
  <c r="DA151" i="3"/>
  <c r="CZ151" i="3"/>
  <c r="DD150" i="3"/>
  <c r="DC150" i="3"/>
  <c r="DB150" i="3"/>
  <c r="DA150" i="3"/>
  <c r="CZ150" i="3"/>
  <c r="DD149" i="3"/>
  <c r="DC149" i="3"/>
  <c r="DB149" i="3"/>
  <c r="DA149" i="3"/>
  <c r="CZ149" i="3"/>
  <c r="DD148" i="3"/>
  <c r="DC148" i="3"/>
  <c r="DB148" i="3"/>
  <c r="DA148" i="3"/>
  <c r="CZ148" i="3"/>
  <c r="DD147" i="3"/>
  <c r="DC147" i="3"/>
  <c r="DB147" i="3"/>
  <c r="DA147" i="3"/>
  <c r="CZ147" i="3"/>
  <c r="DD146" i="3"/>
  <c r="DC146" i="3"/>
  <c r="DB146" i="3"/>
  <c r="DA146" i="3"/>
  <c r="CZ146" i="3"/>
  <c r="DD145" i="3"/>
  <c r="DC145" i="3"/>
  <c r="DB145" i="3"/>
  <c r="DA145" i="3"/>
  <c r="CZ145" i="3"/>
  <c r="DD144" i="3"/>
  <c r="DC144" i="3"/>
  <c r="DB144" i="3"/>
  <c r="DA144" i="3"/>
  <c r="CZ144" i="3"/>
  <c r="DD143" i="3"/>
  <c r="DC143" i="3"/>
  <c r="DB143" i="3"/>
  <c r="DA143" i="3"/>
  <c r="CZ143" i="3"/>
  <c r="DD142" i="3"/>
  <c r="DC142" i="3"/>
  <c r="DB142" i="3"/>
  <c r="DA142" i="3"/>
  <c r="CZ142" i="3"/>
  <c r="DD141" i="3"/>
  <c r="DC141" i="3"/>
  <c r="DB141" i="3"/>
  <c r="DA141" i="3"/>
  <c r="CZ141" i="3"/>
  <c r="DD140" i="3"/>
  <c r="DC140" i="3"/>
  <c r="DB140" i="3"/>
  <c r="DA140" i="3"/>
  <c r="CZ140" i="3"/>
  <c r="DD139" i="3"/>
  <c r="DC139" i="3"/>
  <c r="DB139" i="3"/>
  <c r="DA139" i="3"/>
  <c r="CZ139" i="3"/>
  <c r="DD138" i="3"/>
  <c r="DC138" i="3"/>
  <c r="DB138" i="3"/>
  <c r="DA138" i="3"/>
  <c r="CZ138" i="3"/>
  <c r="DD137" i="3"/>
  <c r="DC137" i="3"/>
  <c r="DB137" i="3"/>
  <c r="DA137" i="3"/>
  <c r="CZ137" i="3"/>
  <c r="DD136" i="3"/>
  <c r="DC136" i="3"/>
  <c r="DB136" i="3"/>
  <c r="DA136" i="3"/>
  <c r="CZ136" i="3"/>
  <c r="DD135" i="3"/>
  <c r="DC135" i="3"/>
  <c r="DB135" i="3"/>
  <c r="DA135" i="3"/>
  <c r="CZ135" i="3"/>
  <c r="DD134" i="3"/>
  <c r="DC134" i="3"/>
  <c r="DB134" i="3"/>
  <c r="DA134" i="3"/>
  <c r="CZ134" i="3"/>
  <c r="DD133" i="3"/>
  <c r="DC133" i="3"/>
  <c r="DB133" i="3"/>
  <c r="DA133" i="3"/>
  <c r="CZ133" i="3"/>
  <c r="DD132" i="3"/>
  <c r="DC132" i="3"/>
  <c r="DB132" i="3"/>
  <c r="DA132" i="3"/>
  <c r="CZ132" i="3"/>
  <c r="DD131" i="3"/>
  <c r="DC131" i="3"/>
  <c r="DB131" i="3"/>
  <c r="DA131" i="3"/>
  <c r="CZ131" i="3"/>
  <c r="DD130" i="3"/>
  <c r="DC130" i="3"/>
  <c r="DB130" i="3"/>
  <c r="DA130" i="3"/>
  <c r="CZ130" i="3"/>
  <c r="DD129" i="3"/>
  <c r="DC129" i="3"/>
  <c r="DB129" i="3"/>
  <c r="DA129" i="3"/>
  <c r="CZ129" i="3"/>
  <c r="DD128" i="3"/>
  <c r="DC128" i="3"/>
  <c r="DB128" i="3"/>
  <c r="DA128" i="3"/>
  <c r="CZ128" i="3"/>
  <c r="DD127" i="3"/>
  <c r="DC127" i="3"/>
  <c r="DB127" i="3"/>
  <c r="DA127" i="3"/>
  <c r="CZ127" i="3"/>
  <c r="DD126" i="3"/>
  <c r="DC126" i="3"/>
  <c r="DB126" i="3"/>
  <c r="DA126" i="3"/>
  <c r="CZ126" i="3"/>
  <c r="DD125" i="3"/>
  <c r="DC125" i="3"/>
  <c r="DB125" i="3"/>
  <c r="DA125" i="3"/>
  <c r="CZ125" i="3"/>
  <c r="DD124" i="3"/>
  <c r="DC124" i="3"/>
  <c r="DB124" i="3"/>
  <c r="DA124" i="3"/>
  <c r="CZ124" i="3"/>
  <c r="DD123" i="3"/>
  <c r="DC123" i="3"/>
  <c r="DB123" i="3"/>
  <c r="DA123" i="3"/>
  <c r="CZ123" i="3"/>
  <c r="DD122" i="3"/>
  <c r="DC122" i="3"/>
  <c r="DB122" i="3"/>
  <c r="DA122" i="3"/>
  <c r="CZ122" i="3"/>
  <c r="DD121" i="3"/>
  <c r="DC121" i="3"/>
  <c r="DB121" i="3"/>
  <c r="DA121" i="3"/>
  <c r="CZ121" i="3"/>
  <c r="DD120" i="3"/>
  <c r="DC120" i="3"/>
  <c r="DB120" i="3"/>
  <c r="DA120" i="3"/>
  <c r="CZ120" i="3"/>
  <c r="DD119" i="3"/>
  <c r="DC119" i="3"/>
  <c r="DB119" i="3"/>
  <c r="DA119" i="3"/>
  <c r="CZ119" i="3"/>
  <c r="DD118" i="3"/>
  <c r="DC118" i="3"/>
  <c r="DB118" i="3"/>
  <c r="DA118" i="3"/>
  <c r="CZ118" i="3"/>
  <c r="DD117" i="3"/>
  <c r="DC117" i="3"/>
  <c r="DB117" i="3"/>
  <c r="DA117" i="3"/>
  <c r="CZ117" i="3"/>
  <c r="DD116" i="3"/>
  <c r="DC116" i="3"/>
  <c r="DB116" i="3"/>
  <c r="DA116" i="3"/>
  <c r="CZ116" i="3"/>
  <c r="DD115" i="3"/>
  <c r="DC115" i="3"/>
  <c r="DB115" i="3"/>
  <c r="DA115" i="3"/>
  <c r="CZ115" i="3"/>
  <c r="DD114" i="3"/>
  <c r="DC114" i="3"/>
  <c r="DB114" i="3"/>
  <c r="DA114" i="3"/>
  <c r="CZ114" i="3"/>
  <c r="DD113" i="3"/>
  <c r="DC113" i="3"/>
  <c r="DB113" i="3"/>
  <c r="DA113" i="3"/>
  <c r="CZ113" i="3"/>
  <c r="DD112" i="3"/>
  <c r="DC112" i="3"/>
  <c r="DB112" i="3"/>
  <c r="DA112" i="3"/>
  <c r="CZ112" i="3"/>
  <c r="DD111" i="3"/>
  <c r="DC111" i="3"/>
  <c r="DB111" i="3"/>
  <c r="DA111" i="3"/>
  <c r="CZ111" i="3"/>
  <c r="DD110" i="3"/>
  <c r="DC110" i="3"/>
  <c r="DB110" i="3"/>
  <c r="DA110" i="3"/>
  <c r="CZ110" i="3"/>
  <c r="DD109" i="3"/>
  <c r="DC109" i="3"/>
  <c r="DB109" i="3"/>
  <c r="DA109" i="3"/>
  <c r="CZ109" i="3"/>
  <c r="DD108" i="3"/>
  <c r="DC108" i="3"/>
  <c r="DB108" i="3"/>
  <c r="DA108" i="3"/>
  <c r="CZ108" i="3"/>
  <c r="DD107" i="3"/>
  <c r="DC107" i="3"/>
  <c r="DB107" i="3"/>
  <c r="DA107" i="3"/>
  <c r="CZ107" i="3"/>
  <c r="DD106" i="3"/>
  <c r="DC106" i="3"/>
  <c r="DB106" i="3"/>
  <c r="DA106" i="3"/>
  <c r="CZ106" i="3"/>
  <c r="DD105" i="3"/>
  <c r="DC105" i="3"/>
  <c r="DB105" i="3"/>
  <c r="DA105" i="3"/>
  <c r="CZ105" i="3"/>
  <c r="DD104" i="3"/>
  <c r="DC104" i="3"/>
  <c r="DB104" i="3"/>
  <c r="DA104" i="3"/>
  <c r="CZ104" i="3"/>
  <c r="DD103" i="3"/>
  <c r="DC103" i="3"/>
  <c r="DB103" i="3"/>
  <c r="DA103" i="3"/>
  <c r="CZ103" i="3"/>
  <c r="DD102" i="3"/>
  <c r="DC102" i="3"/>
  <c r="DB102" i="3"/>
  <c r="DA102" i="3"/>
  <c r="CZ102" i="3"/>
  <c r="DD101" i="3"/>
  <c r="DC101" i="3"/>
  <c r="DB101" i="3"/>
  <c r="DA101" i="3"/>
  <c r="CZ101" i="3"/>
  <c r="DD100" i="3"/>
  <c r="DC100" i="3"/>
  <c r="DB100" i="3"/>
  <c r="DA100" i="3"/>
  <c r="CZ100" i="3"/>
  <c r="DD99" i="3"/>
  <c r="DC99" i="3"/>
  <c r="DB99" i="3"/>
  <c r="DA99" i="3"/>
  <c r="CZ99" i="3"/>
  <c r="DD98" i="3"/>
  <c r="DC98" i="3"/>
  <c r="DB98" i="3"/>
  <c r="DA98" i="3"/>
  <c r="CZ98" i="3"/>
  <c r="DD97" i="3"/>
  <c r="DC97" i="3"/>
  <c r="DB97" i="3"/>
  <c r="DA97" i="3"/>
  <c r="CZ97" i="3"/>
  <c r="DD96" i="3"/>
  <c r="DC96" i="3"/>
  <c r="DB96" i="3"/>
  <c r="DA96" i="3"/>
  <c r="CZ96" i="3"/>
  <c r="DD95" i="3"/>
  <c r="DC95" i="3"/>
  <c r="DB95" i="3"/>
  <c r="DA95" i="3"/>
  <c r="CZ95" i="3"/>
  <c r="DD94" i="3"/>
  <c r="DC94" i="3"/>
  <c r="DB94" i="3"/>
  <c r="DA94" i="3"/>
  <c r="CZ94" i="3"/>
  <c r="DD93" i="3"/>
  <c r="DC93" i="3"/>
  <c r="DB93" i="3"/>
  <c r="DA93" i="3"/>
  <c r="CZ93" i="3"/>
  <c r="DD92" i="3"/>
  <c r="DC92" i="3"/>
  <c r="DB92" i="3"/>
  <c r="DA92" i="3"/>
  <c r="CZ92" i="3"/>
  <c r="DD91" i="3"/>
  <c r="DC91" i="3"/>
  <c r="DB91" i="3"/>
  <c r="DA91" i="3"/>
  <c r="CZ91" i="3"/>
  <c r="DD90" i="3"/>
  <c r="DC90" i="3"/>
  <c r="DB90" i="3"/>
  <c r="DA90" i="3"/>
  <c r="CZ90" i="3"/>
  <c r="DD89" i="3"/>
  <c r="DC89" i="3"/>
  <c r="DB89" i="3"/>
  <c r="DA89" i="3"/>
  <c r="CZ89" i="3"/>
  <c r="DD88" i="3"/>
  <c r="DC88" i="3"/>
  <c r="DB88" i="3"/>
  <c r="DA88" i="3"/>
  <c r="CZ88" i="3"/>
  <c r="DD87" i="3"/>
  <c r="DC87" i="3"/>
  <c r="DB87" i="3"/>
  <c r="DA87" i="3"/>
  <c r="CZ87" i="3"/>
  <c r="DD86" i="3"/>
  <c r="DC86" i="3"/>
  <c r="DB86" i="3"/>
  <c r="DA86" i="3"/>
  <c r="CZ86" i="3"/>
  <c r="DD85" i="3"/>
  <c r="DC85" i="3"/>
  <c r="DB85" i="3"/>
  <c r="DA85" i="3"/>
  <c r="CZ85" i="3"/>
  <c r="DD84" i="3"/>
  <c r="DC84" i="3"/>
  <c r="DB84" i="3"/>
  <c r="DA84" i="3"/>
  <c r="CZ84" i="3"/>
  <c r="DD83" i="3"/>
  <c r="DC83" i="3"/>
  <c r="DB83" i="3"/>
  <c r="DA83" i="3"/>
  <c r="CZ83" i="3"/>
  <c r="DD82" i="3"/>
  <c r="DC82" i="3"/>
  <c r="DB82" i="3"/>
  <c r="DA82" i="3"/>
  <c r="CZ82" i="3"/>
  <c r="DD81" i="3"/>
  <c r="DC81" i="3"/>
  <c r="DB81" i="3"/>
  <c r="DA81" i="3"/>
  <c r="CZ81" i="3"/>
  <c r="DD80" i="3"/>
  <c r="DC80" i="3"/>
  <c r="DB80" i="3"/>
  <c r="DA80" i="3"/>
  <c r="CZ80" i="3"/>
  <c r="DD79" i="3"/>
  <c r="DC79" i="3"/>
  <c r="DB79" i="3"/>
  <c r="DA79" i="3"/>
  <c r="CZ79" i="3"/>
  <c r="DD78" i="3"/>
  <c r="DC78" i="3"/>
  <c r="DB78" i="3"/>
  <c r="DA78" i="3"/>
  <c r="CZ78" i="3"/>
  <c r="DD77" i="3"/>
  <c r="DC77" i="3"/>
  <c r="DB77" i="3"/>
  <c r="DA77" i="3"/>
  <c r="CZ77" i="3"/>
  <c r="DD76" i="3"/>
  <c r="DC76" i="3"/>
  <c r="DB76" i="3"/>
  <c r="DA76" i="3"/>
  <c r="CZ76" i="3"/>
  <c r="DD75" i="3"/>
  <c r="DC75" i="3"/>
  <c r="DB75" i="3"/>
  <c r="DA75" i="3"/>
  <c r="CZ75" i="3"/>
  <c r="DD74" i="3"/>
  <c r="DC74" i="3"/>
  <c r="DB74" i="3"/>
  <c r="DA74" i="3"/>
  <c r="CZ74" i="3"/>
  <c r="DD73" i="3"/>
  <c r="DC73" i="3"/>
  <c r="DB73" i="3"/>
  <c r="DA73" i="3"/>
  <c r="CZ73" i="3"/>
  <c r="DD72" i="3"/>
  <c r="DC72" i="3"/>
  <c r="DB72" i="3"/>
  <c r="DA72" i="3"/>
  <c r="CZ72" i="3"/>
  <c r="DD71" i="3"/>
  <c r="DC71" i="3"/>
  <c r="DB71" i="3"/>
  <c r="DA71" i="3"/>
  <c r="CZ71" i="3"/>
  <c r="DD70" i="3"/>
  <c r="DC70" i="3"/>
  <c r="DB70" i="3"/>
  <c r="DA70" i="3"/>
  <c r="CZ70" i="3"/>
  <c r="DD69" i="3"/>
  <c r="DC69" i="3"/>
  <c r="DB69" i="3"/>
  <c r="DA69" i="3"/>
  <c r="CZ69" i="3"/>
  <c r="DD68" i="3"/>
  <c r="DC68" i="3"/>
  <c r="DB68" i="3"/>
  <c r="DA68" i="3"/>
  <c r="CZ68" i="3"/>
  <c r="DD67" i="3"/>
  <c r="DC67" i="3"/>
  <c r="DB67" i="3"/>
  <c r="DA67" i="3"/>
  <c r="CZ67" i="3"/>
  <c r="DD66" i="3"/>
  <c r="DC66" i="3"/>
  <c r="DB66" i="3"/>
  <c r="DA66" i="3"/>
  <c r="CZ66" i="3"/>
  <c r="DD65" i="3"/>
  <c r="DC65" i="3"/>
  <c r="DB65" i="3"/>
  <c r="DA65" i="3"/>
  <c r="CZ65" i="3"/>
  <c r="DD64" i="3"/>
  <c r="DC64" i="3"/>
  <c r="DB64" i="3"/>
  <c r="DA64" i="3"/>
  <c r="CZ64" i="3"/>
  <c r="DD63" i="3"/>
  <c r="DC63" i="3"/>
  <c r="DB63" i="3"/>
  <c r="DA63" i="3"/>
  <c r="CZ63" i="3"/>
  <c r="DD62" i="3"/>
  <c r="DC62" i="3"/>
  <c r="DB62" i="3"/>
  <c r="DA62" i="3"/>
  <c r="CZ62" i="3"/>
  <c r="DD61" i="3"/>
  <c r="DC61" i="3"/>
  <c r="DB61" i="3"/>
  <c r="DA61" i="3"/>
  <c r="CZ61" i="3"/>
  <c r="DD60" i="3"/>
  <c r="DC60" i="3"/>
  <c r="DB60" i="3"/>
  <c r="DA60" i="3"/>
  <c r="CZ60" i="3"/>
  <c r="DD59" i="3"/>
  <c r="DC59" i="3"/>
  <c r="DB59" i="3"/>
  <c r="DA59" i="3"/>
  <c r="CZ59" i="3"/>
  <c r="DD58" i="3"/>
  <c r="DC58" i="3"/>
  <c r="DB58" i="3"/>
  <c r="DA58" i="3"/>
  <c r="CZ58" i="3"/>
  <c r="DD57" i="3"/>
  <c r="DC57" i="3"/>
  <c r="DB57" i="3"/>
  <c r="DA57" i="3"/>
  <c r="CZ57" i="3"/>
  <c r="DD56" i="3"/>
  <c r="DC56" i="3"/>
  <c r="DB56" i="3"/>
  <c r="DA56" i="3"/>
  <c r="CZ56" i="3"/>
  <c r="DD55" i="3"/>
  <c r="DC55" i="3"/>
  <c r="DB55" i="3"/>
  <c r="DA55" i="3"/>
  <c r="CZ55" i="3"/>
  <c r="DD54" i="3"/>
  <c r="DC54" i="3"/>
  <c r="DB54" i="3"/>
  <c r="DA54" i="3"/>
  <c r="CZ54" i="3"/>
  <c r="DD53" i="3"/>
  <c r="DC53" i="3"/>
  <c r="DB53" i="3"/>
  <c r="DA53" i="3"/>
  <c r="CZ53" i="3"/>
  <c r="DD52" i="3"/>
  <c r="DC52" i="3"/>
  <c r="DB52" i="3"/>
  <c r="DA52" i="3"/>
  <c r="CZ52" i="3"/>
  <c r="DD51" i="3"/>
  <c r="DC51" i="3"/>
  <c r="DB51" i="3"/>
  <c r="DA51" i="3"/>
  <c r="CZ51" i="3"/>
  <c r="DD50" i="3"/>
  <c r="DC50" i="3"/>
  <c r="DB50" i="3"/>
  <c r="DA50" i="3"/>
  <c r="CZ50" i="3"/>
  <c r="DD49" i="3"/>
  <c r="DC49" i="3"/>
  <c r="DB49" i="3"/>
  <c r="DA49" i="3"/>
  <c r="CZ49" i="3"/>
  <c r="DD48" i="3"/>
  <c r="DC48" i="3"/>
  <c r="DB48" i="3"/>
  <c r="DA48" i="3"/>
  <c r="CZ48" i="3"/>
  <c r="DD47" i="3"/>
  <c r="DC47" i="3"/>
  <c r="DB47" i="3"/>
  <c r="DA47" i="3"/>
  <c r="CZ47" i="3"/>
  <c r="DD46" i="3"/>
  <c r="DC46" i="3"/>
  <c r="DB46" i="3"/>
  <c r="DA46" i="3"/>
  <c r="CZ46" i="3"/>
  <c r="DD45" i="3"/>
  <c r="DC45" i="3"/>
  <c r="DB45" i="3"/>
  <c r="DA45" i="3"/>
  <c r="CZ45" i="3"/>
  <c r="DD44" i="3"/>
  <c r="DC44" i="3"/>
  <c r="DB44" i="3"/>
  <c r="DA44" i="3"/>
  <c r="CZ44" i="3"/>
  <c r="DD43" i="3"/>
  <c r="DC43" i="3"/>
  <c r="DB43" i="3"/>
  <c r="DA43" i="3"/>
  <c r="CZ43" i="3"/>
  <c r="DD42" i="3"/>
  <c r="DC42" i="3"/>
  <c r="DB42" i="3"/>
  <c r="DA42" i="3"/>
  <c r="CZ42" i="3"/>
  <c r="DD41" i="3"/>
  <c r="DC41" i="3"/>
  <c r="DB41" i="3"/>
  <c r="DA41" i="3"/>
  <c r="CZ41" i="3"/>
  <c r="DD40" i="3"/>
  <c r="DC40" i="3"/>
  <c r="DB40" i="3"/>
  <c r="DA40" i="3"/>
  <c r="CZ40" i="3"/>
  <c r="DD39" i="3"/>
  <c r="DC39" i="3"/>
  <c r="DB39" i="3"/>
  <c r="DA39" i="3"/>
  <c r="CZ39" i="3"/>
  <c r="DD38" i="3"/>
  <c r="DC38" i="3"/>
  <c r="DB38" i="3"/>
  <c r="DA38" i="3"/>
  <c r="CZ38" i="3"/>
  <c r="DD37" i="3"/>
  <c r="DC37" i="3"/>
  <c r="DB37" i="3"/>
  <c r="DA37" i="3"/>
  <c r="CZ37" i="3"/>
  <c r="DD36" i="3"/>
  <c r="DC36" i="3"/>
  <c r="DB36" i="3"/>
  <c r="DA36" i="3"/>
  <c r="CZ36" i="3"/>
  <c r="DD35" i="3"/>
  <c r="DC35" i="3"/>
  <c r="DB35" i="3"/>
  <c r="DA35" i="3"/>
  <c r="CZ35" i="3"/>
  <c r="DD34" i="3"/>
  <c r="DC34" i="3"/>
  <c r="DB34" i="3"/>
  <c r="DA34" i="3"/>
  <c r="CZ34" i="3"/>
  <c r="DD33" i="3"/>
  <c r="DC33" i="3"/>
  <c r="DB33" i="3"/>
  <c r="DA33" i="3"/>
  <c r="CZ33" i="3"/>
  <c r="DD32" i="3"/>
  <c r="DC32" i="3"/>
  <c r="DB32" i="3"/>
  <c r="DA32" i="3"/>
  <c r="CZ32" i="3"/>
  <c r="DD31" i="3"/>
  <c r="DC31" i="3"/>
  <c r="DB31" i="3"/>
  <c r="DA31" i="3"/>
  <c r="CZ31" i="3"/>
  <c r="DD30" i="3"/>
  <c r="DC30" i="3"/>
  <c r="DB30" i="3"/>
  <c r="DA30" i="3"/>
  <c r="CZ30" i="3"/>
  <c r="DD29" i="3"/>
  <c r="DC29" i="3"/>
  <c r="DB29" i="3"/>
  <c r="DA29" i="3"/>
  <c r="CZ29" i="3"/>
  <c r="DD28" i="3"/>
  <c r="DC28" i="3"/>
  <c r="DB28" i="3"/>
  <c r="DA28" i="3"/>
  <c r="CZ28" i="3"/>
  <c r="DD27" i="3"/>
  <c r="DC27" i="3"/>
  <c r="DB27" i="3"/>
  <c r="DA27" i="3"/>
  <c r="CZ27" i="3"/>
  <c r="DD26" i="3"/>
  <c r="DC26" i="3"/>
  <c r="DB26" i="3"/>
  <c r="DA26" i="3"/>
  <c r="CZ26" i="3"/>
  <c r="DD25" i="3"/>
  <c r="DC25" i="3"/>
  <c r="DB25" i="3"/>
  <c r="DA25" i="3"/>
  <c r="CZ25" i="3"/>
  <c r="DD24" i="3"/>
  <c r="DC24" i="3"/>
  <c r="DB24" i="3"/>
  <c r="DA24" i="3"/>
  <c r="CZ24" i="3"/>
  <c r="DD23" i="3"/>
  <c r="DC23" i="3"/>
  <c r="DB23" i="3"/>
  <c r="DA23" i="3"/>
  <c r="CZ23" i="3"/>
  <c r="DD22" i="3"/>
  <c r="DC22" i="3"/>
  <c r="DB22" i="3"/>
  <c r="DA22" i="3"/>
  <c r="CZ22" i="3"/>
  <c r="DD21" i="3"/>
  <c r="DC21" i="3"/>
  <c r="DB21" i="3"/>
  <c r="DA21" i="3"/>
  <c r="CZ21" i="3"/>
  <c r="DD20" i="3"/>
  <c r="DC20" i="3"/>
  <c r="DB20" i="3"/>
  <c r="DA20" i="3"/>
  <c r="CZ20" i="3"/>
  <c r="DD19" i="3"/>
  <c r="DC19" i="3"/>
  <c r="DB19" i="3"/>
  <c r="DA19" i="3"/>
  <c r="CZ19" i="3"/>
  <c r="DD18" i="3"/>
  <c r="DC18" i="3"/>
  <c r="DB18" i="3"/>
  <c r="DA18" i="3"/>
  <c r="CZ18" i="3"/>
  <c r="DD17" i="3"/>
  <c r="DC17" i="3"/>
  <c r="DB17" i="3"/>
  <c r="DA17" i="3"/>
  <c r="CZ17" i="3"/>
  <c r="DD16" i="3"/>
  <c r="DC16" i="3"/>
  <c r="DB16" i="3"/>
  <c r="DA16" i="3"/>
  <c r="CZ16" i="3"/>
  <c r="DD15" i="3"/>
  <c r="DC15" i="3"/>
  <c r="DB15" i="3"/>
  <c r="DA15" i="3"/>
  <c r="CZ15" i="3"/>
  <c r="DD14" i="3"/>
  <c r="DC14" i="3"/>
  <c r="DB14" i="3"/>
  <c r="DA14" i="3"/>
  <c r="CZ14" i="3"/>
  <c r="DD13" i="3"/>
  <c r="DC13" i="3"/>
  <c r="DB13" i="3"/>
  <c r="DA13" i="3"/>
  <c r="CZ13" i="3"/>
  <c r="DD12" i="3"/>
  <c r="DC12" i="3"/>
  <c r="DB12" i="3"/>
  <c r="DA12" i="3"/>
  <c r="CZ12" i="3"/>
  <c r="B31" i="24" l="1"/>
  <c r="CW14" i="3"/>
  <c r="CX14" i="3"/>
  <c r="CU14" i="3"/>
  <c r="CY14" i="3"/>
  <c r="CV14" i="3"/>
  <c r="DA8" i="3"/>
  <c r="DD8" i="3"/>
  <c r="CZ8" i="3"/>
  <c r="DB8" i="3"/>
  <c r="DC8" i="3"/>
  <c r="AP14" i="3"/>
  <c r="AP19" i="3"/>
  <c r="AS14" i="3"/>
  <c r="AQ14" i="3"/>
  <c r="V48" i="3"/>
  <c r="V49" i="3"/>
  <c r="V50" i="3"/>
  <c r="CN520" i="3" l="1"/>
  <c r="CO520" i="3" s="1"/>
  <c r="CM520" i="3"/>
  <c r="CN519" i="3"/>
  <c r="CO519" i="3" s="1"/>
  <c r="CM519" i="3"/>
  <c r="CN518" i="3"/>
  <c r="CO518" i="3" s="1"/>
  <c r="CR518" i="3" s="1"/>
  <c r="CM518" i="3"/>
  <c r="CN517" i="3"/>
  <c r="CO517" i="3" s="1"/>
  <c r="CM517" i="3"/>
  <c r="CN516" i="3"/>
  <c r="CO516" i="3" s="1"/>
  <c r="CQ516" i="3" s="1"/>
  <c r="CS516" i="3" s="1"/>
  <c r="CM516" i="3"/>
  <c r="CN515" i="3"/>
  <c r="CO515" i="3" s="1"/>
  <c r="CR515" i="3" s="1"/>
  <c r="CM515" i="3"/>
  <c r="CN514" i="3"/>
  <c r="CO514" i="3" s="1"/>
  <c r="CM514" i="3"/>
  <c r="CN513" i="3"/>
  <c r="CO513" i="3" s="1"/>
  <c r="CM513" i="3"/>
  <c r="CN512" i="3"/>
  <c r="CO512" i="3" s="1"/>
  <c r="CM512" i="3"/>
  <c r="CN511" i="3"/>
  <c r="CO511" i="3" s="1"/>
  <c r="CM511" i="3"/>
  <c r="CN510" i="3"/>
  <c r="CO510" i="3" s="1"/>
  <c r="CM510" i="3"/>
  <c r="CN509" i="3"/>
  <c r="CO509" i="3" s="1"/>
  <c r="CM509" i="3"/>
  <c r="CN508" i="3"/>
  <c r="CO508" i="3" s="1"/>
  <c r="CQ508" i="3" s="1"/>
  <c r="CS508" i="3" s="1"/>
  <c r="CM508" i="3"/>
  <c r="CN507" i="3"/>
  <c r="CO507" i="3" s="1"/>
  <c r="CR507" i="3" s="1"/>
  <c r="CM507" i="3"/>
  <c r="CN506" i="3"/>
  <c r="CO506" i="3" s="1"/>
  <c r="CM506" i="3"/>
  <c r="CN505" i="3"/>
  <c r="CO505" i="3" s="1"/>
  <c r="CM505" i="3"/>
  <c r="CN504" i="3"/>
  <c r="CO504" i="3" s="1"/>
  <c r="CM504" i="3"/>
  <c r="CN503" i="3"/>
  <c r="CO503" i="3" s="1"/>
  <c r="CR503" i="3" s="1"/>
  <c r="CM503" i="3"/>
  <c r="CN502" i="3"/>
  <c r="CO502" i="3" s="1"/>
  <c r="CM502" i="3"/>
  <c r="CN501" i="3"/>
  <c r="CO501" i="3" s="1"/>
  <c r="CM501" i="3"/>
  <c r="CN500" i="3"/>
  <c r="CO500" i="3" s="1"/>
  <c r="CM500" i="3"/>
  <c r="CN499" i="3"/>
  <c r="CO499" i="3" s="1"/>
  <c r="CR499" i="3" s="1"/>
  <c r="CM499" i="3"/>
  <c r="CN498" i="3"/>
  <c r="CO498" i="3" s="1"/>
  <c r="CM498" i="3"/>
  <c r="CN497" i="3"/>
  <c r="CO497" i="3" s="1"/>
  <c r="CM497" i="3"/>
  <c r="CN496" i="3"/>
  <c r="CO496" i="3" s="1"/>
  <c r="CM496" i="3"/>
  <c r="CN495" i="3"/>
  <c r="CO495" i="3" s="1"/>
  <c r="CM495" i="3"/>
  <c r="CN494" i="3"/>
  <c r="CO494" i="3" s="1"/>
  <c r="CM494" i="3"/>
  <c r="CN493" i="3"/>
  <c r="CO493" i="3" s="1"/>
  <c r="CM493" i="3"/>
  <c r="CN492" i="3"/>
  <c r="CO492" i="3" s="1"/>
  <c r="CM492" i="3"/>
  <c r="CN491" i="3"/>
  <c r="CO491" i="3" s="1"/>
  <c r="CR491" i="3" s="1"/>
  <c r="CM491" i="3"/>
  <c r="CN490" i="3"/>
  <c r="CO490" i="3" s="1"/>
  <c r="CQ490" i="3" s="1"/>
  <c r="CS490" i="3" s="1"/>
  <c r="CM490" i="3"/>
  <c r="CN489" i="3"/>
  <c r="CO489" i="3" s="1"/>
  <c r="CM489" i="3"/>
  <c r="CN488" i="3"/>
  <c r="CO488" i="3" s="1"/>
  <c r="CM488" i="3"/>
  <c r="CO487" i="3"/>
  <c r="CN487" i="3"/>
  <c r="CM487" i="3"/>
  <c r="CN486" i="3"/>
  <c r="CO486" i="3" s="1"/>
  <c r="CR486" i="3" s="1"/>
  <c r="CM486" i="3"/>
  <c r="CN485" i="3"/>
  <c r="CO485" i="3" s="1"/>
  <c r="CM485" i="3"/>
  <c r="CN484" i="3"/>
  <c r="CO484" i="3" s="1"/>
  <c r="CM484" i="3"/>
  <c r="CN483" i="3"/>
  <c r="CO483" i="3" s="1"/>
  <c r="CR483" i="3" s="1"/>
  <c r="CM483" i="3"/>
  <c r="CN482" i="3"/>
  <c r="CO482" i="3" s="1"/>
  <c r="CM482" i="3"/>
  <c r="CN481" i="3"/>
  <c r="CO481" i="3" s="1"/>
  <c r="CM481" i="3"/>
  <c r="CN480" i="3"/>
  <c r="CO480" i="3" s="1"/>
  <c r="CM480" i="3"/>
  <c r="CN479" i="3"/>
  <c r="CO479" i="3" s="1"/>
  <c r="CM479" i="3"/>
  <c r="CN478" i="3"/>
  <c r="CO478" i="3" s="1"/>
  <c r="CP478" i="3" s="1"/>
  <c r="CM478" i="3"/>
  <c r="CN477" i="3"/>
  <c r="CO477" i="3" s="1"/>
  <c r="CR477" i="3" s="1"/>
  <c r="CM477" i="3"/>
  <c r="CN476" i="3"/>
  <c r="CO476" i="3" s="1"/>
  <c r="CM476" i="3"/>
  <c r="CN475" i="3"/>
  <c r="CO475" i="3" s="1"/>
  <c r="CM475" i="3"/>
  <c r="CN474" i="3"/>
  <c r="CO474" i="3" s="1"/>
  <c r="CP474" i="3" s="1"/>
  <c r="CM474" i="3"/>
  <c r="CN473" i="3"/>
  <c r="CO473" i="3" s="1"/>
  <c r="CR473" i="3" s="1"/>
  <c r="CM473" i="3"/>
  <c r="CN472" i="3"/>
  <c r="CO472" i="3" s="1"/>
  <c r="CM472" i="3"/>
  <c r="CN471" i="3"/>
  <c r="CO471" i="3" s="1"/>
  <c r="CM471" i="3"/>
  <c r="CN470" i="3"/>
  <c r="CO470" i="3" s="1"/>
  <c r="CM470" i="3"/>
  <c r="CN469" i="3"/>
  <c r="CO469" i="3" s="1"/>
  <c r="CM469" i="3"/>
  <c r="CN468" i="3"/>
  <c r="CO468" i="3" s="1"/>
  <c r="CM468" i="3"/>
  <c r="CN467" i="3"/>
  <c r="CO467" i="3" s="1"/>
  <c r="CM467" i="3"/>
  <c r="CN466" i="3"/>
  <c r="CO466" i="3" s="1"/>
  <c r="CQ466" i="3" s="1"/>
  <c r="CS466" i="3" s="1"/>
  <c r="CM466" i="3"/>
  <c r="CN465" i="3"/>
  <c r="CO465" i="3" s="1"/>
  <c r="CM465" i="3"/>
  <c r="CN464" i="3"/>
  <c r="CO464" i="3" s="1"/>
  <c r="CR464" i="3" s="1"/>
  <c r="CM464" i="3"/>
  <c r="CN463" i="3"/>
  <c r="CO463" i="3" s="1"/>
  <c r="CP463" i="3" s="1"/>
  <c r="CM463" i="3"/>
  <c r="CN462" i="3"/>
  <c r="CO462" i="3" s="1"/>
  <c r="CP462" i="3" s="1"/>
  <c r="CM462" i="3"/>
  <c r="CN461" i="3"/>
  <c r="CO461" i="3" s="1"/>
  <c r="CR461" i="3" s="1"/>
  <c r="CM461" i="3"/>
  <c r="CN460" i="3"/>
  <c r="CO460" i="3" s="1"/>
  <c r="CM460" i="3"/>
  <c r="CN459" i="3"/>
  <c r="CO459" i="3" s="1"/>
  <c r="CM459" i="3"/>
  <c r="CN458" i="3"/>
  <c r="CO458" i="3" s="1"/>
  <c r="CM458" i="3"/>
  <c r="CN457" i="3"/>
  <c r="CO457" i="3" s="1"/>
  <c r="CR457" i="3" s="1"/>
  <c r="CM457" i="3"/>
  <c r="CN456" i="3"/>
  <c r="CO456" i="3" s="1"/>
  <c r="CM456" i="3"/>
  <c r="CN455" i="3"/>
  <c r="CO455" i="3" s="1"/>
  <c r="CM455" i="3"/>
  <c r="CN454" i="3"/>
  <c r="CO454" i="3" s="1"/>
  <c r="CM454" i="3"/>
  <c r="CN453" i="3"/>
  <c r="CO453" i="3" s="1"/>
  <c r="CM453" i="3"/>
  <c r="CN452" i="3"/>
  <c r="CO452" i="3" s="1"/>
  <c r="CR452" i="3" s="1"/>
  <c r="CM452" i="3"/>
  <c r="CN451" i="3"/>
  <c r="CO451" i="3" s="1"/>
  <c r="CM451" i="3"/>
  <c r="CN450" i="3"/>
  <c r="CO450" i="3" s="1"/>
  <c r="CM450" i="3"/>
  <c r="CN449" i="3"/>
  <c r="CO449" i="3" s="1"/>
  <c r="CR449" i="3" s="1"/>
  <c r="CM449" i="3"/>
  <c r="CN448" i="3"/>
  <c r="CO448" i="3" s="1"/>
  <c r="CR448" i="3" s="1"/>
  <c r="CM448" i="3"/>
  <c r="CN447" i="3"/>
  <c r="CO447" i="3" s="1"/>
  <c r="CP447" i="3" s="1"/>
  <c r="CM447" i="3"/>
  <c r="CN446" i="3"/>
  <c r="CO446" i="3" s="1"/>
  <c r="CM446" i="3"/>
  <c r="CN445" i="3"/>
  <c r="CO445" i="3" s="1"/>
  <c r="CP445" i="3" s="1"/>
  <c r="CM445" i="3"/>
  <c r="CN444" i="3"/>
  <c r="CO444" i="3" s="1"/>
  <c r="CM444" i="3"/>
  <c r="CN443" i="3"/>
  <c r="CO443" i="3" s="1"/>
  <c r="CM443" i="3"/>
  <c r="CN442" i="3"/>
  <c r="CO442" i="3" s="1"/>
  <c r="CM442" i="3"/>
  <c r="CN441" i="3"/>
  <c r="CO441" i="3" s="1"/>
  <c r="CM441" i="3"/>
  <c r="CN440" i="3"/>
  <c r="CO440" i="3" s="1"/>
  <c r="CM440" i="3"/>
  <c r="CN439" i="3"/>
  <c r="CO439" i="3" s="1"/>
  <c r="CM439" i="3"/>
  <c r="CN438" i="3"/>
  <c r="CO438" i="3" s="1"/>
  <c r="CM438" i="3"/>
  <c r="CN437" i="3"/>
  <c r="CO437" i="3" s="1"/>
  <c r="CR437" i="3" s="1"/>
  <c r="CM437" i="3"/>
  <c r="CN436" i="3"/>
  <c r="CO436" i="3" s="1"/>
  <c r="CM436" i="3"/>
  <c r="CN435" i="3"/>
  <c r="CO435" i="3" s="1"/>
  <c r="CM435" i="3"/>
  <c r="CN434" i="3"/>
  <c r="CO434" i="3" s="1"/>
  <c r="CQ434" i="3" s="1"/>
  <c r="CS434" i="3" s="1"/>
  <c r="CM434" i="3"/>
  <c r="CN433" i="3"/>
  <c r="CO433" i="3" s="1"/>
  <c r="CR433" i="3" s="1"/>
  <c r="CM433" i="3"/>
  <c r="CN432" i="3"/>
  <c r="CO432" i="3" s="1"/>
  <c r="CR432" i="3" s="1"/>
  <c r="CM432" i="3"/>
  <c r="CN431" i="3"/>
  <c r="CO431" i="3" s="1"/>
  <c r="CP431" i="3" s="1"/>
  <c r="CM431" i="3"/>
  <c r="CN430" i="3"/>
  <c r="CO430" i="3" s="1"/>
  <c r="CM430" i="3"/>
  <c r="CN429" i="3"/>
  <c r="CO429" i="3" s="1"/>
  <c r="CM429" i="3"/>
  <c r="CN428" i="3"/>
  <c r="CO428" i="3" s="1"/>
  <c r="CM428" i="3"/>
  <c r="CN427" i="3"/>
  <c r="CO427" i="3" s="1"/>
  <c r="CM427" i="3"/>
  <c r="CN426" i="3"/>
  <c r="CO426" i="3" s="1"/>
  <c r="CP426" i="3" s="1"/>
  <c r="CM426" i="3"/>
  <c r="CN425" i="3"/>
  <c r="CO425" i="3" s="1"/>
  <c r="CM425" i="3"/>
  <c r="CN424" i="3"/>
  <c r="CO424" i="3" s="1"/>
  <c r="CM424" i="3"/>
  <c r="CN423" i="3"/>
  <c r="CO423" i="3" s="1"/>
  <c r="CM423" i="3"/>
  <c r="CN422" i="3"/>
  <c r="CO422" i="3" s="1"/>
  <c r="CM422" i="3"/>
  <c r="CN421" i="3"/>
  <c r="CO421" i="3" s="1"/>
  <c r="CR421" i="3" s="1"/>
  <c r="CM421" i="3"/>
  <c r="CN420" i="3"/>
  <c r="CO420" i="3" s="1"/>
  <c r="CR420" i="3" s="1"/>
  <c r="CM420" i="3"/>
  <c r="CN419" i="3"/>
  <c r="CO419" i="3" s="1"/>
  <c r="CM419" i="3"/>
  <c r="CN418" i="3"/>
  <c r="CO418" i="3" s="1"/>
  <c r="CM418" i="3"/>
  <c r="CP417" i="3"/>
  <c r="CN417" i="3"/>
  <c r="CO417" i="3" s="1"/>
  <c r="CM417" i="3"/>
  <c r="CN416" i="3"/>
  <c r="CO416" i="3" s="1"/>
  <c r="CR416" i="3" s="1"/>
  <c r="CM416" i="3"/>
  <c r="CN415" i="3"/>
  <c r="CO415" i="3" s="1"/>
  <c r="CP415" i="3" s="1"/>
  <c r="CM415" i="3"/>
  <c r="CN414" i="3"/>
  <c r="CO414" i="3" s="1"/>
  <c r="CQ414" i="3" s="1"/>
  <c r="CS414" i="3" s="1"/>
  <c r="CM414" i="3"/>
  <c r="CN413" i="3"/>
  <c r="CO413" i="3" s="1"/>
  <c r="CM413" i="3"/>
  <c r="CN412" i="3"/>
  <c r="CO412" i="3" s="1"/>
  <c r="CM412" i="3"/>
  <c r="CN411" i="3"/>
  <c r="CO411" i="3" s="1"/>
  <c r="CM411" i="3"/>
  <c r="CN410" i="3"/>
  <c r="CO410" i="3" s="1"/>
  <c r="CQ410" i="3" s="1"/>
  <c r="CS410" i="3" s="1"/>
  <c r="CM410" i="3"/>
  <c r="CN409" i="3"/>
  <c r="CO409" i="3" s="1"/>
  <c r="CQ409" i="3" s="1"/>
  <c r="CS409" i="3" s="1"/>
  <c r="CM409" i="3"/>
  <c r="CN408" i="3"/>
  <c r="CO408" i="3" s="1"/>
  <c r="CM408" i="3"/>
  <c r="CN407" i="3"/>
  <c r="CO407" i="3" s="1"/>
  <c r="CM407" i="3"/>
  <c r="CN406" i="3"/>
  <c r="CO406" i="3" s="1"/>
  <c r="CM406" i="3"/>
  <c r="CN405" i="3"/>
  <c r="CO405" i="3" s="1"/>
  <c r="CM405" i="3"/>
  <c r="CN404" i="3"/>
  <c r="CO404" i="3" s="1"/>
  <c r="CM404" i="3"/>
  <c r="CN403" i="3"/>
  <c r="CO403" i="3" s="1"/>
  <c r="CR403" i="3" s="1"/>
  <c r="CM403" i="3"/>
  <c r="CN402" i="3"/>
  <c r="CO402" i="3" s="1"/>
  <c r="CM402" i="3"/>
  <c r="CN401" i="3"/>
  <c r="CO401" i="3" s="1"/>
  <c r="CM401" i="3"/>
  <c r="CN400" i="3"/>
  <c r="CO400" i="3" s="1"/>
  <c r="CM400" i="3"/>
  <c r="CN399" i="3"/>
  <c r="CO399" i="3" s="1"/>
  <c r="CM399" i="3"/>
  <c r="CN398" i="3"/>
  <c r="CO398" i="3" s="1"/>
  <c r="CQ398" i="3" s="1"/>
  <c r="CS398" i="3" s="1"/>
  <c r="CM398" i="3"/>
  <c r="CN397" i="3"/>
  <c r="CO397" i="3" s="1"/>
  <c r="CM397" i="3"/>
  <c r="CN396" i="3"/>
  <c r="CO396" i="3" s="1"/>
  <c r="CM396" i="3"/>
  <c r="CN395" i="3"/>
  <c r="CO395" i="3" s="1"/>
  <c r="CM395" i="3"/>
  <c r="CN394" i="3"/>
  <c r="CO394" i="3" s="1"/>
  <c r="CQ394" i="3" s="1"/>
  <c r="CS394" i="3" s="1"/>
  <c r="CM394" i="3"/>
  <c r="CN393" i="3"/>
  <c r="CO393" i="3" s="1"/>
  <c r="CM393" i="3"/>
  <c r="CN392" i="3"/>
  <c r="CO392" i="3" s="1"/>
  <c r="CP392" i="3" s="1"/>
  <c r="CM392" i="3"/>
  <c r="CN391" i="3"/>
  <c r="CO391" i="3" s="1"/>
  <c r="CM391" i="3"/>
  <c r="CN390" i="3"/>
  <c r="CO390" i="3" s="1"/>
  <c r="CP390" i="3" s="1"/>
  <c r="CM390" i="3"/>
  <c r="CN389" i="3"/>
  <c r="CO389" i="3" s="1"/>
  <c r="CM389" i="3"/>
  <c r="CN388" i="3"/>
  <c r="CO388" i="3" s="1"/>
  <c r="CM388" i="3"/>
  <c r="CN387" i="3"/>
  <c r="CO387" i="3" s="1"/>
  <c r="CM387" i="3"/>
  <c r="CN386" i="3"/>
  <c r="CO386" i="3" s="1"/>
  <c r="CM386" i="3"/>
  <c r="CN385" i="3"/>
  <c r="CO385" i="3" s="1"/>
  <c r="CM385" i="3"/>
  <c r="CN384" i="3"/>
  <c r="CO384" i="3" s="1"/>
  <c r="CM384" i="3"/>
  <c r="CN383" i="3"/>
  <c r="CO383" i="3" s="1"/>
  <c r="CM383" i="3"/>
  <c r="CN382" i="3"/>
  <c r="CO382" i="3" s="1"/>
  <c r="CQ382" i="3" s="1"/>
  <c r="CS382" i="3" s="1"/>
  <c r="CM382" i="3"/>
  <c r="CN381" i="3"/>
  <c r="CO381" i="3" s="1"/>
  <c r="CM381" i="3"/>
  <c r="CN380" i="3"/>
  <c r="CO380" i="3" s="1"/>
  <c r="CP380" i="3" s="1"/>
  <c r="CM380" i="3"/>
  <c r="CN379" i="3"/>
  <c r="CO379" i="3" s="1"/>
  <c r="CM379" i="3"/>
  <c r="CN378" i="3"/>
  <c r="CO378" i="3" s="1"/>
  <c r="CP378" i="3" s="1"/>
  <c r="CM378" i="3"/>
  <c r="CN377" i="3"/>
  <c r="CO377" i="3" s="1"/>
  <c r="CQ377" i="3" s="1"/>
  <c r="CS377" i="3" s="1"/>
  <c r="CM377" i="3"/>
  <c r="CN376" i="3"/>
  <c r="CO376" i="3" s="1"/>
  <c r="CM376" i="3"/>
  <c r="CN375" i="3"/>
  <c r="CO375" i="3" s="1"/>
  <c r="CM375" i="3"/>
  <c r="CN374" i="3"/>
  <c r="CO374" i="3" s="1"/>
  <c r="CM374" i="3"/>
  <c r="CN373" i="3"/>
  <c r="CO373" i="3" s="1"/>
  <c r="CP373" i="3" s="1"/>
  <c r="CM373" i="3"/>
  <c r="CN372" i="3"/>
  <c r="CO372" i="3" s="1"/>
  <c r="CM372" i="3"/>
  <c r="CN371" i="3"/>
  <c r="CO371" i="3" s="1"/>
  <c r="CM371" i="3"/>
  <c r="CN370" i="3"/>
  <c r="CO370" i="3" s="1"/>
  <c r="CM370" i="3"/>
  <c r="CN369" i="3"/>
  <c r="CO369" i="3" s="1"/>
  <c r="CP369" i="3" s="1"/>
  <c r="CM369" i="3"/>
  <c r="CN368" i="3"/>
  <c r="CO368" i="3" s="1"/>
  <c r="CM368" i="3"/>
  <c r="CN367" i="3"/>
  <c r="CO367" i="3" s="1"/>
  <c r="CR367" i="3" s="1"/>
  <c r="CM367" i="3"/>
  <c r="CN366" i="3"/>
  <c r="CO366" i="3" s="1"/>
  <c r="CQ366" i="3" s="1"/>
  <c r="CS366" i="3" s="1"/>
  <c r="CM366" i="3"/>
  <c r="CN365" i="3"/>
  <c r="CO365" i="3" s="1"/>
  <c r="CM365" i="3"/>
  <c r="CN364" i="3"/>
  <c r="CO364" i="3" s="1"/>
  <c r="CM364" i="3"/>
  <c r="CN363" i="3"/>
  <c r="CO363" i="3" s="1"/>
  <c r="CM363" i="3"/>
  <c r="CN362" i="3"/>
  <c r="CO362" i="3" s="1"/>
  <c r="CQ362" i="3" s="1"/>
  <c r="CS362" i="3" s="1"/>
  <c r="CM362" i="3"/>
  <c r="CN361" i="3"/>
  <c r="CO361" i="3" s="1"/>
  <c r="CQ361" i="3" s="1"/>
  <c r="CS361" i="3" s="1"/>
  <c r="CM361" i="3"/>
  <c r="CN360" i="3"/>
  <c r="CO360" i="3" s="1"/>
  <c r="CM360" i="3"/>
  <c r="CN359" i="3"/>
  <c r="CO359" i="3" s="1"/>
  <c r="CM359" i="3"/>
  <c r="CN358" i="3"/>
  <c r="CO358" i="3" s="1"/>
  <c r="CM358" i="3"/>
  <c r="CN357" i="3"/>
  <c r="CO357" i="3" s="1"/>
  <c r="CM357" i="3"/>
  <c r="CN356" i="3"/>
  <c r="CO356" i="3" s="1"/>
  <c r="CM356" i="3"/>
  <c r="CN355" i="3"/>
  <c r="CO355" i="3" s="1"/>
  <c r="CR355" i="3" s="1"/>
  <c r="CM355" i="3"/>
  <c r="CN354" i="3"/>
  <c r="CO354" i="3" s="1"/>
  <c r="CP354" i="3" s="1"/>
  <c r="CM354" i="3"/>
  <c r="CN353" i="3"/>
  <c r="CO353" i="3" s="1"/>
  <c r="CM353" i="3"/>
  <c r="CN352" i="3"/>
  <c r="CO352" i="3" s="1"/>
  <c r="CM352" i="3"/>
  <c r="CO351" i="3"/>
  <c r="CN351" i="3"/>
  <c r="CM351" i="3"/>
  <c r="CN350" i="3"/>
  <c r="CO350" i="3" s="1"/>
  <c r="CM350" i="3"/>
  <c r="CN349" i="3"/>
  <c r="CO349" i="3" s="1"/>
  <c r="CM349" i="3"/>
  <c r="CN348" i="3"/>
  <c r="CO348" i="3" s="1"/>
  <c r="CM348" i="3"/>
  <c r="CN347" i="3"/>
  <c r="CO347" i="3" s="1"/>
  <c r="CM347" i="3"/>
  <c r="CN346" i="3"/>
  <c r="CO346" i="3" s="1"/>
  <c r="CP346" i="3" s="1"/>
  <c r="CM346" i="3"/>
  <c r="CN345" i="3"/>
  <c r="CO345" i="3" s="1"/>
  <c r="CM345" i="3"/>
  <c r="CN344" i="3"/>
  <c r="CO344" i="3" s="1"/>
  <c r="CP344" i="3" s="1"/>
  <c r="CM344" i="3"/>
  <c r="CN343" i="3"/>
  <c r="CO343" i="3" s="1"/>
  <c r="CM343" i="3"/>
  <c r="CN342" i="3"/>
  <c r="CO342" i="3" s="1"/>
  <c r="CQ342" i="3" s="1"/>
  <c r="CS342" i="3" s="1"/>
  <c r="CM342" i="3"/>
  <c r="CN341" i="3"/>
  <c r="CO341" i="3" s="1"/>
  <c r="CM341" i="3"/>
  <c r="CN340" i="3"/>
  <c r="CO340" i="3" s="1"/>
  <c r="CM340" i="3"/>
  <c r="CN339" i="3"/>
  <c r="CO339" i="3" s="1"/>
  <c r="CM339" i="3"/>
  <c r="CN338" i="3"/>
  <c r="CO338" i="3" s="1"/>
  <c r="CM338" i="3"/>
  <c r="CN337" i="3"/>
  <c r="CO337" i="3" s="1"/>
  <c r="CQ337" i="3" s="1"/>
  <c r="CS337" i="3" s="1"/>
  <c r="CM337" i="3"/>
  <c r="CN336" i="3"/>
  <c r="CO336" i="3" s="1"/>
  <c r="CM336" i="3"/>
  <c r="CN335" i="3"/>
  <c r="CO335" i="3" s="1"/>
  <c r="CR335" i="3" s="1"/>
  <c r="CM335" i="3"/>
  <c r="CN334" i="3"/>
  <c r="CO334" i="3" s="1"/>
  <c r="CM334" i="3"/>
  <c r="CN333" i="3"/>
  <c r="CO333" i="3" s="1"/>
  <c r="CM333" i="3"/>
  <c r="CN332" i="3"/>
  <c r="CO332" i="3" s="1"/>
  <c r="CM332" i="3"/>
  <c r="CN331" i="3"/>
  <c r="CO331" i="3" s="1"/>
  <c r="CM331" i="3"/>
  <c r="CN330" i="3"/>
  <c r="CO330" i="3" s="1"/>
  <c r="CM330" i="3"/>
  <c r="CN329" i="3"/>
  <c r="CO329" i="3" s="1"/>
  <c r="CM329" i="3"/>
  <c r="CN328" i="3"/>
  <c r="CO328" i="3" s="1"/>
  <c r="CM328" i="3"/>
  <c r="CN327" i="3"/>
  <c r="CO327" i="3" s="1"/>
  <c r="CM327" i="3"/>
  <c r="CN326" i="3"/>
  <c r="CO326" i="3" s="1"/>
  <c r="CP326" i="3" s="1"/>
  <c r="CM326" i="3"/>
  <c r="CN325" i="3"/>
  <c r="CO325" i="3" s="1"/>
  <c r="CP325" i="3" s="1"/>
  <c r="CM325" i="3"/>
  <c r="CN324" i="3"/>
  <c r="CO324" i="3" s="1"/>
  <c r="CM324" i="3"/>
  <c r="CN323" i="3"/>
  <c r="CO323" i="3" s="1"/>
  <c r="CR323" i="3" s="1"/>
  <c r="CM323" i="3"/>
  <c r="CN322" i="3"/>
  <c r="CO322" i="3" s="1"/>
  <c r="CP322" i="3" s="1"/>
  <c r="CM322" i="3"/>
  <c r="CN321" i="3"/>
  <c r="CO321" i="3" s="1"/>
  <c r="CQ321" i="3" s="1"/>
  <c r="CS321" i="3" s="1"/>
  <c r="CM321" i="3"/>
  <c r="CN320" i="3"/>
  <c r="CO320" i="3" s="1"/>
  <c r="CM320" i="3"/>
  <c r="CN319" i="3"/>
  <c r="CO319" i="3" s="1"/>
  <c r="CM319" i="3"/>
  <c r="CN318" i="3"/>
  <c r="CO318" i="3" s="1"/>
  <c r="CM318" i="3"/>
  <c r="CN317" i="3"/>
  <c r="CO317" i="3" s="1"/>
  <c r="CM317" i="3"/>
  <c r="CN316" i="3"/>
  <c r="CO316" i="3" s="1"/>
  <c r="CM316" i="3"/>
  <c r="CN315" i="3"/>
  <c r="CO315" i="3" s="1"/>
  <c r="CM315" i="3"/>
  <c r="CN314" i="3"/>
  <c r="CO314" i="3" s="1"/>
  <c r="CQ314" i="3" s="1"/>
  <c r="CS314" i="3" s="1"/>
  <c r="CM314" i="3"/>
  <c r="CN313" i="3"/>
  <c r="CO313" i="3" s="1"/>
  <c r="CM313" i="3"/>
  <c r="CN312" i="3"/>
  <c r="CO312" i="3" s="1"/>
  <c r="CP312" i="3" s="1"/>
  <c r="CM312" i="3"/>
  <c r="CN311" i="3"/>
  <c r="CO311" i="3" s="1"/>
  <c r="CM311" i="3"/>
  <c r="CN310" i="3"/>
  <c r="CO310" i="3" s="1"/>
  <c r="CQ310" i="3" s="1"/>
  <c r="CS310" i="3" s="1"/>
  <c r="CM310" i="3"/>
  <c r="CN309" i="3"/>
  <c r="CO309" i="3" s="1"/>
  <c r="CM309" i="3"/>
  <c r="CN308" i="3"/>
  <c r="CO308" i="3" s="1"/>
  <c r="CM308" i="3"/>
  <c r="CN307" i="3"/>
  <c r="CO307" i="3" s="1"/>
  <c r="CM307" i="3"/>
  <c r="CN306" i="3"/>
  <c r="CO306" i="3" s="1"/>
  <c r="CM306" i="3"/>
  <c r="CN305" i="3"/>
  <c r="CO305" i="3" s="1"/>
  <c r="CQ305" i="3" s="1"/>
  <c r="CS305" i="3" s="1"/>
  <c r="CM305" i="3"/>
  <c r="CN304" i="3"/>
  <c r="CO304" i="3" s="1"/>
  <c r="CM304" i="3"/>
  <c r="CN303" i="3"/>
  <c r="CO303" i="3" s="1"/>
  <c r="CR303" i="3" s="1"/>
  <c r="CM303" i="3"/>
  <c r="CN302" i="3"/>
  <c r="CO302" i="3" s="1"/>
  <c r="CM302" i="3"/>
  <c r="CN301" i="3"/>
  <c r="CO301" i="3" s="1"/>
  <c r="CM301" i="3"/>
  <c r="CN300" i="3"/>
  <c r="CO300" i="3" s="1"/>
  <c r="CM300" i="3"/>
  <c r="CN299" i="3"/>
  <c r="CO299" i="3" s="1"/>
  <c r="CM299" i="3"/>
  <c r="CN298" i="3"/>
  <c r="CO298" i="3" s="1"/>
  <c r="CP298" i="3" s="1"/>
  <c r="CM298" i="3"/>
  <c r="CN297" i="3"/>
  <c r="CO297" i="3" s="1"/>
  <c r="CM297" i="3"/>
  <c r="CN296" i="3"/>
  <c r="CO296" i="3" s="1"/>
  <c r="CM296" i="3"/>
  <c r="CN295" i="3"/>
  <c r="CO295" i="3" s="1"/>
  <c r="CM295" i="3"/>
  <c r="CN294" i="3"/>
  <c r="CO294" i="3" s="1"/>
  <c r="CQ294" i="3" s="1"/>
  <c r="CS294" i="3" s="1"/>
  <c r="CM294" i="3"/>
  <c r="CN293" i="3"/>
  <c r="CO293" i="3" s="1"/>
  <c r="CM293" i="3"/>
  <c r="CN292" i="3"/>
  <c r="CO292" i="3" s="1"/>
  <c r="CM292" i="3"/>
  <c r="CN291" i="3"/>
  <c r="CO291" i="3" s="1"/>
  <c r="CR291" i="3" s="1"/>
  <c r="CM291" i="3"/>
  <c r="CN290" i="3"/>
  <c r="CO290" i="3" s="1"/>
  <c r="CP290" i="3" s="1"/>
  <c r="CM290" i="3"/>
  <c r="CN289" i="3"/>
  <c r="CO289" i="3" s="1"/>
  <c r="CM289" i="3"/>
  <c r="CN288" i="3"/>
  <c r="CO288" i="3" s="1"/>
  <c r="CM288" i="3"/>
  <c r="CN287" i="3"/>
  <c r="CO287" i="3" s="1"/>
  <c r="CM287" i="3"/>
  <c r="CN286" i="3"/>
  <c r="CO286" i="3" s="1"/>
  <c r="CM286" i="3"/>
  <c r="CN285" i="3"/>
  <c r="CO285" i="3" s="1"/>
  <c r="CM285" i="3"/>
  <c r="CN284" i="3"/>
  <c r="CO284" i="3" s="1"/>
  <c r="CM284" i="3"/>
  <c r="CN283" i="3"/>
  <c r="CO283" i="3" s="1"/>
  <c r="CM283" i="3"/>
  <c r="CN282" i="3"/>
  <c r="CO282" i="3" s="1"/>
  <c r="CQ282" i="3" s="1"/>
  <c r="CS282" i="3" s="1"/>
  <c r="CM282" i="3"/>
  <c r="CN281" i="3"/>
  <c r="CO281" i="3" s="1"/>
  <c r="CM281" i="3"/>
  <c r="CO280" i="3"/>
  <c r="CP280" i="3" s="1"/>
  <c r="CN280" i="3"/>
  <c r="CM280" i="3"/>
  <c r="CN279" i="3"/>
  <c r="CO279" i="3" s="1"/>
  <c r="CM279" i="3"/>
  <c r="CN278" i="3"/>
  <c r="CO278" i="3" s="1"/>
  <c r="CQ278" i="3" s="1"/>
  <c r="CS278" i="3" s="1"/>
  <c r="CM278" i="3"/>
  <c r="CN277" i="3"/>
  <c r="CO277" i="3" s="1"/>
  <c r="CM277" i="3"/>
  <c r="CN276" i="3"/>
  <c r="CO276" i="3" s="1"/>
  <c r="CM276" i="3"/>
  <c r="CN275" i="3"/>
  <c r="CO275" i="3" s="1"/>
  <c r="CM275" i="3"/>
  <c r="CN274" i="3"/>
  <c r="CO274" i="3" s="1"/>
  <c r="CM274" i="3"/>
  <c r="CN273" i="3"/>
  <c r="CO273" i="3" s="1"/>
  <c r="CQ273" i="3" s="1"/>
  <c r="CS273" i="3" s="1"/>
  <c r="CM273" i="3"/>
  <c r="CN272" i="3"/>
  <c r="CO272" i="3" s="1"/>
  <c r="CM272" i="3"/>
  <c r="CN271" i="3"/>
  <c r="CO271" i="3" s="1"/>
  <c r="CR271" i="3" s="1"/>
  <c r="CM271" i="3"/>
  <c r="CN270" i="3"/>
  <c r="CO270" i="3" s="1"/>
  <c r="CM270" i="3"/>
  <c r="CN269" i="3"/>
  <c r="CO269" i="3" s="1"/>
  <c r="CM269" i="3"/>
  <c r="CN268" i="3"/>
  <c r="CO268" i="3" s="1"/>
  <c r="CM268" i="3"/>
  <c r="CN267" i="3"/>
  <c r="CO267" i="3" s="1"/>
  <c r="CM267" i="3"/>
  <c r="CN266" i="3"/>
  <c r="CO266" i="3" s="1"/>
  <c r="CQ266" i="3" s="1"/>
  <c r="CS266" i="3" s="1"/>
  <c r="CM266" i="3"/>
  <c r="CN265" i="3"/>
  <c r="CO265" i="3" s="1"/>
  <c r="CM265" i="3"/>
  <c r="CN264" i="3"/>
  <c r="CO264" i="3" s="1"/>
  <c r="CM264" i="3"/>
  <c r="CN263" i="3"/>
  <c r="CO263" i="3" s="1"/>
  <c r="CM263" i="3"/>
  <c r="CN262" i="3"/>
  <c r="CO262" i="3" s="1"/>
  <c r="CQ262" i="3" s="1"/>
  <c r="CS262" i="3" s="1"/>
  <c r="CM262" i="3"/>
  <c r="CN261" i="3"/>
  <c r="CO261" i="3" s="1"/>
  <c r="CR261" i="3" s="1"/>
  <c r="CM261" i="3"/>
  <c r="CN260" i="3"/>
  <c r="CO260" i="3" s="1"/>
  <c r="CM260" i="3"/>
  <c r="CN259" i="3"/>
  <c r="CO259" i="3" s="1"/>
  <c r="CR259" i="3" s="1"/>
  <c r="CM259" i="3"/>
  <c r="CN258" i="3"/>
  <c r="CO258" i="3" s="1"/>
  <c r="CP258" i="3" s="1"/>
  <c r="CM258" i="3"/>
  <c r="CN257" i="3"/>
  <c r="CO257" i="3" s="1"/>
  <c r="CM257" i="3"/>
  <c r="CN256" i="3"/>
  <c r="CO256" i="3" s="1"/>
  <c r="CM256" i="3"/>
  <c r="CN255" i="3"/>
  <c r="CO255" i="3" s="1"/>
  <c r="CM255" i="3"/>
  <c r="CN254" i="3"/>
  <c r="CO254" i="3" s="1"/>
  <c r="CM254" i="3"/>
  <c r="CN253" i="3"/>
  <c r="CO253" i="3" s="1"/>
  <c r="CM253" i="3"/>
  <c r="CN252" i="3"/>
  <c r="CO252" i="3" s="1"/>
  <c r="CM252" i="3"/>
  <c r="CN251" i="3"/>
  <c r="CO251" i="3" s="1"/>
  <c r="CM251" i="3"/>
  <c r="CN250" i="3"/>
  <c r="CO250" i="3" s="1"/>
  <c r="CM250" i="3"/>
  <c r="CN249" i="3"/>
  <c r="CO249" i="3" s="1"/>
  <c r="CM249" i="3"/>
  <c r="CN248" i="3"/>
  <c r="CO248" i="3" s="1"/>
  <c r="CP248" i="3" s="1"/>
  <c r="CM248" i="3"/>
  <c r="CN247" i="3"/>
  <c r="CO247" i="3" s="1"/>
  <c r="CM247" i="3"/>
  <c r="CN246" i="3"/>
  <c r="CO246" i="3" s="1"/>
  <c r="CQ246" i="3" s="1"/>
  <c r="CS246" i="3" s="1"/>
  <c r="CM246" i="3"/>
  <c r="CN245" i="3"/>
  <c r="CO245" i="3" s="1"/>
  <c r="CR245" i="3" s="1"/>
  <c r="CM245" i="3"/>
  <c r="CN244" i="3"/>
  <c r="CO244" i="3" s="1"/>
  <c r="CM244" i="3"/>
  <c r="CN243" i="3"/>
  <c r="CO243" i="3" s="1"/>
  <c r="CM243" i="3"/>
  <c r="CN242" i="3"/>
  <c r="CO242" i="3" s="1"/>
  <c r="CM242" i="3"/>
  <c r="CN241" i="3"/>
  <c r="CO241" i="3" s="1"/>
  <c r="CQ241" i="3" s="1"/>
  <c r="CS241" i="3" s="1"/>
  <c r="CM241" i="3"/>
  <c r="CN240" i="3"/>
  <c r="CO240" i="3" s="1"/>
  <c r="CM240" i="3"/>
  <c r="CN239" i="3"/>
  <c r="CO239" i="3" s="1"/>
  <c r="CR239" i="3" s="1"/>
  <c r="CM239" i="3"/>
  <c r="CN238" i="3"/>
  <c r="CO238" i="3" s="1"/>
  <c r="CM238" i="3"/>
  <c r="CN237" i="3"/>
  <c r="CO237" i="3" s="1"/>
  <c r="CM237" i="3"/>
  <c r="CN236" i="3"/>
  <c r="CO236" i="3" s="1"/>
  <c r="CM236" i="3"/>
  <c r="CN235" i="3"/>
  <c r="CO235" i="3" s="1"/>
  <c r="CM235" i="3"/>
  <c r="CN234" i="3"/>
  <c r="CO234" i="3" s="1"/>
  <c r="CQ234" i="3" s="1"/>
  <c r="CS234" i="3" s="1"/>
  <c r="CM234" i="3"/>
  <c r="CN233" i="3"/>
  <c r="CO233" i="3" s="1"/>
  <c r="CM233" i="3"/>
  <c r="CN232" i="3"/>
  <c r="CO232" i="3" s="1"/>
  <c r="CM232" i="3"/>
  <c r="CN231" i="3"/>
  <c r="CO231" i="3" s="1"/>
  <c r="CM231" i="3"/>
  <c r="CN230" i="3"/>
  <c r="CO230" i="3" s="1"/>
  <c r="CM230" i="3"/>
  <c r="CN229" i="3"/>
  <c r="CO229" i="3" s="1"/>
  <c r="CM229" i="3"/>
  <c r="CN228" i="3"/>
  <c r="CO228" i="3" s="1"/>
  <c r="CM228" i="3"/>
  <c r="CN227" i="3"/>
  <c r="CO227" i="3" s="1"/>
  <c r="CR227" i="3" s="1"/>
  <c r="CM227" i="3"/>
  <c r="CN226" i="3"/>
  <c r="CO226" i="3" s="1"/>
  <c r="CP226" i="3" s="1"/>
  <c r="CM226" i="3"/>
  <c r="CN225" i="3"/>
  <c r="CO225" i="3" s="1"/>
  <c r="CP225" i="3" s="1"/>
  <c r="CM225" i="3"/>
  <c r="CN224" i="3"/>
  <c r="CO224" i="3" s="1"/>
  <c r="CM224" i="3"/>
  <c r="CN223" i="3"/>
  <c r="CO223" i="3" s="1"/>
  <c r="CM223" i="3"/>
  <c r="CN222" i="3"/>
  <c r="CO222" i="3" s="1"/>
  <c r="CM222" i="3"/>
  <c r="CN221" i="3"/>
  <c r="CO221" i="3" s="1"/>
  <c r="CM221" i="3"/>
  <c r="CN220" i="3"/>
  <c r="CO220" i="3" s="1"/>
  <c r="CM220" i="3"/>
  <c r="CN219" i="3"/>
  <c r="CO219" i="3" s="1"/>
  <c r="CM219" i="3"/>
  <c r="CN218" i="3"/>
  <c r="CO218" i="3" s="1"/>
  <c r="CM218" i="3"/>
  <c r="CN217" i="3"/>
  <c r="CO217" i="3" s="1"/>
  <c r="CM217" i="3"/>
  <c r="CN216" i="3"/>
  <c r="CO216" i="3" s="1"/>
  <c r="CP216" i="3" s="1"/>
  <c r="CM216" i="3"/>
  <c r="CN215" i="3"/>
  <c r="CO215" i="3" s="1"/>
  <c r="CM215" i="3"/>
  <c r="CN214" i="3"/>
  <c r="CO214" i="3" s="1"/>
  <c r="CQ214" i="3" s="1"/>
  <c r="CS214" i="3" s="1"/>
  <c r="CM214" i="3"/>
  <c r="CN213" i="3"/>
  <c r="CO213" i="3" s="1"/>
  <c r="CM213" i="3"/>
  <c r="CN212" i="3"/>
  <c r="CO212" i="3" s="1"/>
  <c r="CM212" i="3"/>
  <c r="CN211" i="3"/>
  <c r="CO211" i="3" s="1"/>
  <c r="CM211" i="3"/>
  <c r="CN210" i="3"/>
  <c r="CO210" i="3" s="1"/>
  <c r="CM210" i="3"/>
  <c r="CO209" i="3"/>
  <c r="CQ209" i="3" s="1"/>
  <c r="CS209" i="3" s="1"/>
  <c r="CN209" i="3"/>
  <c r="CM209" i="3"/>
  <c r="CN208" i="3"/>
  <c r="CO208" i="3" s="1"/>
  <c r="CM208" i="3"/>
  <c r="CN207" i="3"/>
  <c r="CO207" i="3" s="1"/>
  <c r="CR207" i="3" s="1"/>
  <c r="CM207" i="3"/>
  <c r="CN206" i="3"/>
  <c r="CO206" i="3" s="1"/>
  <c r="CM206" i="3"/>
  <c r="CN205" i="3"/>
  <c r="CO205" i="3" s="1"/>
  <c r="CM205" i="3"/>
  <c r="CN204" i="3"/>
  <c r="CO204" i="3" s="1"/>
  <c r="CM204" i="3"/>
  <c r="CN203" i="3"/>
  <c r="CO203" i="3" s="1"/>
  <c r="CM203" i="3"/>
  <c r="CN202" i="3"/>
  <c r="CO202" i="3" s="1"/>
  <c r="CM202" i="3"/>
  <c r="CN201" i="3"/>
  <c r="CO201" i="3" s="1"/>
  <c r="CM201" i="3"/>
  <c r="CN200" i="3"/>
  <c r="CO200" i="3" s="1"/>
  <c r="CM200" i="3"/>
  <c r="CN199" i="3"/>
  <c r="CO199" i="3" s="1"/>
  <c r="CM199" i="3"/>
  <c r="CN198" i="3"/>
  <c r="CO198" i="3" s="1"/>
  <c r="CP198" i="3" s="1"/>
  <c r="CM198" i="3"/>
  <c r="CN197" i="3"/>
  <c r="CO197" i="3" s="1"/>
  <c r="CM197" i="3"/>
  <c r="CN196" i="3"/>
  <c r="CO196" i="3" s="1"/>
  <c r="CM196" i="3"/>
  <c r="CN195" i="3"/>
  <c r="CO195" i="3" s="1"/>
  <c r="CR195" i="3" s="1"/>
  <c r="CM195" i="3"/>
  <c r="CN194" i="3"/>
  <c r="CO194" i="3" s="1"/>
  <c r="CP194" i="3" s="1"/>
  <c r="CM194" i="3"/>
  <c r="CN193" i="3"/>
  <c r="CO193" i="3" s="1"/>
  <c r="CR193" i="3" s="1"/>
  <c r="CM193" i="3"/>
  <c r="CN192" i="3"/>
  <c r="CO192" i="3" s="1"/>
  <c r="CM192" i="3"/>
  <c r="CN191" i="3"/>
  <c r="CO191" i="3" s="1"/>
  <c r="CM191" i="3"/>
  <c r="CN190" i="3"/>
  <c r="CO190" i="3" s="1"/>
  <c r="CM190" i="3"/>
  <c r="CN189" i="3"/>
  <c r="CO189" i="3" s="1"/>
  <c r="CM189" i="3"/>
  <c r="CN188" i="3"/>
  <c r="CO188" i="3" s="1"/>
  <c r="CM188" i="3"/>
  <c r="CN187" i="3"/>
  <c r="CO187" i="3" s="1"/>
  <c r="CM187" i="3"/>
  <c r="CN186" i="3"/>
  <c r="CO186" i="3" s="1"/>
  <c r="CQ186" i="3" s="1"/>
  <c r="CS186" i="3" s="1"/>
  <c r="CM186" i="3"/>
  <c r="CN185" i="3"/>
  <c r="CO185" i="3" s="1"/>
  <c r="CM185" i="3"/>
  <c r="CN184" i="3"/>
  <c r="CO184" i="3" s="1"/>
  <c r="CP184" i="3" s="1"/>
  <c r="CM184" i="3"/>
  <c r="CN183" i="3"/>
  <c r="CO183" i="3" s="1"/>
  <c r="CM183" i="3"/>
  <c r="CN182" i="3"/>
  <c r="CO182" i="3" s="1"/>
  <c r="CQ182" i="3" s="1"/>
  <c r="CS182" i="3" s="1"/>
  <c r="CM182" i="3"/>
  <c r="CN181" i="3"/>
  <c r="CO181" i="3" s="1"/>
  <c r="CQ181" i="3" s="1"/>
  <c r="CS181" i="3" s="1"/>
  <c r="CM181" i="3"/>
  <c r="CN180" i="3"/>
  <c r="CO180" i="3" s="1"/>
  <c r="CM180" i="3"/>
  <c r="CN179" i="3"/>
  <c r="CO179" i="3" s="1"/>
  <c r="CM179" i="3"/>
  <c r="CN178" i="3"/>
  <c r="CO178" i="3" s="1"/>
  <c r="CM178" i="3"/>
  <c r="CN177" i="3"/>
  <c r="CO177" i="3" s="1"/>
  <c r="CQ177" i="3" s="1"/>
  <c r="CS177" i="3" s="1"/>
  <c r="CM177" i="3"/>
  <c r="CN176" i="3"/>
  <c r="CO176" i="3" s="1"/>
  <c r="CM176" i="3"/>
  <c r="CN175" i="3"/>
  <c r="CO175" i="3" s="1"/>
  <c r="CR175" i="3" s="1"/>
  <c r="CM175" i="3"/>
  <c r="CN174" i="3"/>
  <c r="CO174" i="3" s="1"/>
  <c r="CM174" i="3"/>
  <c r="CN173" i="3"/>
  <c r="CO173" i="3" s="1"/>
  <c r="CM173" i="3"/>
  <c r="CN172" i="3"/>
  <c r="CO172" i="3" s="1"/>
  <c r="CM172" i="3"/>
  <c r="CN171" i="3"/>
  <c r="CO171" i="3" s="1"/>
  <c r="CM171" i="3"/>
  <c r="CN170" i="3"/>
  <c r="CO170" i="3" s="1"/>
  <c r="CQ170" i="3" s="1"/>
  <c r="CS170" i="3" s="1"/>
  <c r="CM170" i="3"/>
  <c r="CN169" i="3"/>
  <c r="CO169" i="3" s="1"/>
  <c r="CM169" i="3"/>
  <c r="CN168" i="3"/>
  <c r="CO168" i="3" s="1"/>
  <c r="CM168" i="3"/>
  <c r="CN167" i="3"/>
  <c r="CO167" i="3" s="1"/>
  <c r="CM167" i="3"/>
  <c r="CN166" i="3"/>
  <c r="CO166" i="3" s="1"/>
  <c r="CQ166" i="3" s="1"/>
  <c r="CS166" i="3" s="1"/>
  <c r="CM166" i="3"/>
  <c r="CN165" i="3"/>
  <c r="CO165" i="3" s="1"/>
  <c r="CR165" i="3" s="1"/>
  <c r="CM165" i="3"/>
  <c r="CN164" i="3"/>
  <c r="CO164" i="3" s="1"/>
  <c r="CM164" i="3"/>
  <c r="CN163" i="3"/>
  <c r="CO163" i="3" s="1"/>
  <c r="CR163" i="3" s="1"/>
  <c r="CM163" i="3"/>
  <c r="CN162" i="3"/>
  <c r="CO162" i="3" s="1"/>
  <c r="CP162" i="3" s="1"/>
  <c r="CM162" i="3"/>
  <c r="CN161" i="3"/>
  <c r="CO161" i="3" s="1"/>
  <c r="CM161" i="3"/>
  <c r="CN160" i="3"/>
  <c r="CO160" i="3" s="1"/>
  <c r="CM160" i="3"/>
  <c r="CN159" i="3"/>
  <c r="CO159" i="3" s="1"/>
  <c r="CM159" i="3"/>
  <c r="CN158" i="3"/>
  <c r="CO158" i="3" s="1"/>
  <c r="CM158" i="3"/>
  <c r="CN157" i="3"/>
  <c r="CO157" i="3" s="1"/>
  <c r="CM157" i="3"/>
  <c r="CN156" i="3"/>
  <c r="CO156" i="3" s="1"/>
  <c r="CM156" i="3"/>
  <c r="CN155" i="3"/>
  <c r="CO155" i="3" s="1"/>
  <c r="CP155" i="3" s="1"/>
  <c r="CM155" i="3"/>
  <c r="CN154" i="3"/>
  <c r="CO154" i="3" s="1"/>
  <c r="CM154" i="3"/>
  <c r="CN153" i="3"/>
  <c r="CO153" i="3" s="1"/>
  <c r="CM153" i="3"/>
  <c r="CN152" i="3"/>
  <c r="CO152" i="3" s="1"/>
  <c r="CM152" i="3"/>
  <c r="CN151" i="3"/>
  <c r="CO151" i="3" s="1"/>
  <c r="CP151" i="3" s="1"/>
  <c r="CM151" i="3"/>
  <c r="CN150" i="3"/>
  <c r="CO150" i="3" s="1"/>
  <c r="CM150" i="3"/>
  <c r="CN149" i="3"/>
  <c r="CO149" i="3" s="1"/>
  <c r="CM149" i="3"/>
  <c r="CN148" i="3"/>
  <c r="CO148" i="3" s="1"/>
  <c r="CM148" i="3"/>
  <c r="CN147" i="3"/>
  <c r="CO147" i="3" s="1"/>
  <c r="CP147" i="3" s="1"/>
  <c r="CM147" i="3"/>
  <c r="CN146" i="3"/>
  <c r="CO146" i="3" s="1"/>
  <c r="CM146" i="3"/>
  <c r="CN145" i="3"/>
  <c r="CO145" i="3" s="1"/>
  <c r="CM145" i="3"/>
  <c r="CN144" i="3"/>
  <c r="CO144" i="3" s="1"/>
  <c r="CM144" i="3"/>
  <c r="CN143" i="3"/>
  <c r="CO143" i="3" s="1"/>
  <c r="CP143" i="3" s="1"/>
  <c r="CM143" i="3"/>
  <c r="CN142" i="3"/>
  <c r="CO142" i="3" s="1"/>
  <c r="CM142" i="3"/>
  <c r="CN141" i="3"/>
  <c r="CO141" i="3" s="1"/>
  <c r="CQ141" i="3" s="1"/>
  <c r="CS141" i="3" s="1"/>
  <c r="CM141" i="3"/>
  <c r="CN140" i="3"/>
  <c r="CO140" i="3" s="1"/>
  <c r="CM140" i="3"/>
  <c r="CN139" i="3"/>
  <c r="CO139" i="3" s="1"/>
  <c r="CP139" i="3" s="1"/>
  <c r="CM139" i="3"/>
  <c r="CN138" i="3"/>
  <c r="CO138" i="3" s="1"/>
  <c r="CM138" i="3"/>
  <c r="CN137" i="3"/>
  <c r="CO137" i="3" s="1"/>
  <c r="CP137" i="3" s="1"/>
  <c r="CM137" i="3"/>
  <c r="CN136" i="3"/>
  <c r="CO136" i="3" s="1"/>
  <c r="CM136" i="3"/>
  <c r="CN135" i="3"/>
  <c r="CO135" i="3" s="1"/>
  <c r="CP135" i="3" s="1"/>
  <c r="CM135" i="3"/>
  <c r="CN134" i="3"/>
  <c r="CO134" i="3" s="1"/>
  <c r="CM134" i="3"/>
  <c r="CN133" i="3"/>
  <c r="CO133" i="3" s="1"/>
  <c r="CR133" i="3" s="1"/>
  <c r="CM133" i="3"/>
  <c r="CN132" i="3"/>
  <c r="CO132" i="3" s="1"/>
  <c r="CM132" i="3"/>
  <c r="CN131" i="3"/>
  <c r="CO131" i="3" s="1"/>
  <c r="CP131" i="3" s="1"/>
  <c r="CM131" i="3"/>
  <c r="CN130" i="3"/>
  <c r="CO130" i="3" s="1"/>
  <c r="CM130" i="3"/>
  <c r="CN129" i="3"/>
  <c r="CO129" i="3" s="1"/>
  <c r="CM129" i="3"/>
  <c r="CN128" i="3"/>
  <c r="CO128" i="3" s="1"/>
  <c r="CM128" i="3"/>
  <c r="CN127" i="3"/>
  <c r="CO127" i="3" s="1"/>
  <c r="CP127" i="3" s="1"/>
  <c r="CM127" i="3"/>
  <c r="CN126" i="3"/>
  <c r="CO126" i="3" s="1"/>
  <c r="CM126" i="3"/>
  <c r="CN125" i="3"/>
  <c r="CO125" i="3" s="1"/>
  <c r="CM125" i="3"/>
  <c r="CN124" i="3"/>
  <c r="CO124" i="3" s="1"/>
  <c r="CM124" i="3"/>
  <c r="CN123" i="3"/>
  <c r="CO123" i="3" s="1"/>
  <c r="CP123" i="3" s="1"/>
  <c r="CM123" i="3"/>
  <c r="CN122" i="3"/>
  <c r="CO122" i="3" s="1"/>
  <c r="CM122" i="3"/>
  <c r="CN121" i="3"/>
  <c r="CO121" i="3" s="1"/>
  <c r="CM121" i="3"/>
  <c r="CN120" i="3"/>
  <c r="CO120" i="3" s="1"/>
  <c r="CM120" i="3"/>
  <c r="CN119" i="3"/>
  <c r="CO119" i="3" s="1"/>
  <c r="CP119" i="3" s="1"/>
  <c r="CM119" i="3"/>
  <c r="CN118" i="3"/>
  <c r="CO118" i="3" s="1"/>
  <c r="CM118" i="3"/>
  <c r="CN117" i="3"/>
  <c r="CO117" i="3" s="1"/>
  <c r="CM117" i="3"/>
  <c r="CN116" i="3"/>
  <c r="CO116" i="3" s="1"/>
  <c r="CM116" i="3"/>
  <c r="CN115" i="3"/>
  <c r="CO115" i="3" s="1"/>
  <c r="CP115" i="3" s="1"/>
  <c r="CM115" i="3"/>
  <c r="CN114" i="3"/>
  <c r="CO114" i="3" s="1"/>
  <c r="CM114" i="3"/>
  <c r="CN113" i="3"/>
  <c r="CO113" i="3" s="1"/>
  <c r="CM113" i="3"/>
  <c r="CN112" i="3"/>
  <c r="CO112" i="3" s="1"/>
  <c r="CM112" i="3"/>
  <c r="CN111" i="3"/>
  <c r="CO111" i="3" s="1"/>
  <c r="CP111" i="3" s="1"/>
  <c r="CM111" i="3"/>
  <c r="CN110" i="3"/>
  <c r="CO110" i="3" s="1"/>
  <c r="CM110" i="3"/>
  <c r="CN109" i="3"/>
  <c r="CO109" i="3" s="1"/>
  <c r="CQ109" i="3" s="1"/>
  <c r="CS109" i="3" s="1"/>
  <c r="CM109" i="3"/>
  <c r="CN108" i="3"/>
  <c r="CO108" i="3" s="1"/>
  <c r="CM108" i="3"/>
  <c r="CN107" i="3"/>
  <c r="CO107" i="3" s="1"/>
  <c r="CP107" i="3" s="1"/>
  <c r="CM107" i="3"/>
  <c r="CN106" i="3"/>
  <c r="CO106" i="3" s="1"/>
  <c r="CM106" i="3"/>
  <c r="CN105" i="3"/>
  <c r="CO105" i="3" s="1"/>
  <c r="CP105" i="3" s="1"/>
  <c r="CM105" i="3"/>
  <c r="CN104" i="3"/>
  <c r="CO104" i="3" s="1"/>
  <c r="CM104" i="3"/>
  <c r="CN103" i="3"/>
  <c r="CO103" i="3" s="1"/>
  <c r="CP103" i="3" s="1"/>
  <c r="CM103" i="3"/>
  <c r="CN102" i="3"/>
  <c r="CO102" i="3" s="1"/>
  <c r="CM102" i="3"/>
  <c r="CN101" i="3"/>
  <c r="CO101" i="3" s="1"/>
  <c r="CR101" i="3" s="1"/>
  <c r="CM101" i="3"/>
  <c r="CN100" i="3"/>
  <c r="CO100" i="3" s="1"/>
  <c r="CM100" i="3"/>
  <c r="CN99" i="3"/>
  <c r="CO99" i="3" s="1"/>
  <c r="CP99" i="3" s="1"/>
  <c r="CM99" i="3"/>
  <c r="CN98" i="3"/>
  <c r="CO98" i="3" s="1"/>
  <c r="CM98" i="3"/>
  <c r="CN97" i="3"/>
  <c r="CO97" i="3" s="1"/>
  <c r="CM97" i="3"/>
  <c r="CN96" i="3"/>
  <c r="CO96" i="3" s="1"/>
  <c r="CM96" i="3"/>
  <c r="CN95" i="3"/>
  <c r="CO95" i="3" s="1"/>
  <c r="CP95" i="3" s="1"/>
  <c r="CM95" i="3"/>
  <c r="CN94" i="3"/>
  <c r="CO94" i="3" s="1"/>
  <c r="CM94" i="3"/>
  <c r="CN93" i="3"/>
  <c r="CO93" i="3" s="1"/>
  <c r="CM93" i="3"/>
  <c r="CN92" i="3"/>
  <c r="CO92" i="3" s="1"/>
  <c r="CM92" i="3"/>
  <c r="CN91" i="3"/>
  <c r="CO91" i="3" s="1"/>
  <c r="CP91" i="3" s="1"/>
  <c r="CM91" i="3"/>
  <c r="CN90" i="3"/>
  <c r="CO90" i="3" s="1"/>
  <c r="CM90" i="3"/>
  <c r="CN89" i="3"/>
  <c r="CO89" i="3" s="1"/>
  <c r="CM89" i="3"/>
  <c r="CN88" i="3"/>
  <c r="CO88" i="3" s="1"/>
  <c r="CM88" i="3"/>
  <c r="CN87" i="3"/>
  <c r="CO87" i="3" s="1"/>
  <c r="CP87" i="3" s="1"/>
  <c r="CM87" i="3"/>
  <c r="CN86" i="3"/>
  <c r="CO86" i="3" s="1"/>
  <c r="CM86" i="3"/>
  <c r="CN85" i="3"/>
  <c r="CO85" i="3" s="1"/>
  <c r="CM85" i="3"/>
  <c r="CN84" i="3"/>
  <c r="CO84" i="3" s="1"/>
  <c r="CM84" i="3"/>
  <c r="CN83" i="3"/>
  <c r="CO83" i="3" s="1"/>
  <c r="CP83" i="3" s="1"/>
  <c r="CM83" i="3"/>
  <c r="CN82" i="3"/>
  <c r="CO82" i="3" s="1"/>
  <c r="CM82" i="3"/>
  <c r="CN81" i="3"/>
  <c r="CO81" i="3" s="1"/>
  <c r="CM81" i="3"/>
  <c r="CN80" i="3"/>
  <c r="CO80" i="3" s="1"/>
  <c r="CM80" i="3"/>
  <c r="CN79" i="3"/>
  <c r="CO79" i="3" s="1"/>
  <c r="CP79" i="3" s="1"/>
  <c r="CM79" i="3"/>
  <c r="CN78" i="3"/>
  <c r="CO78" i="3" s="1"/>
  <c r="CM78" i="3"/>
  <c r="CN77" i="3"/>
  <c r="CO77" i="3" s="1"/>
  <c r="CQ77" i="3" s="1"/>
  <c r="CS77" i="3" s="1"/>
  <c r="CM77" i="3"/>
  <c r="CN76" i="3"/>
  <c r="CO76" i="3" s="1"/>
  <c r="CM76" i="3"/>
  <c r="CN75" i="3"/>
  <c r="CO75" i="3" s="1"/>
  <c r="CP75" i="3" s="1"/>
  <c r="CM75" i="3"/>
  <c r="CN74" i="3"/>
  <c r="CO74" i="3" s="1"/>
  <c r="CM74" i="3"/>
  <c r="CN73" i="3"/>
  <c r="CO73" i="3" s="1"/>
  <c r="CP73" i="3" s="1"/>
  <c r="CM73" i="3"/>
  <c r="CN72" i="3"/>
  <c r="CO72" i="3" s="1"/>
  <c r="CM72" i="3"/>
  <c r="CN71" i="3"/>
  <c r="CO71" i="3" s="1"/>
  <c r="CP71" i="3" s="1"/>
  <c r="CM71" i="3"/>
  <c r="CN70" i="3"/>
  <c r="CO70" i="3" s="1"/>
  <c r="CR70" i="3" s="1"/>
  <c r="CM70" i="3"/>
  <c r="CN69" i="3"/>
  <c r="CO69" i="3" s="1"/>
  <c r="CR69" i="3" s="1"/>
  <c r="CM69" i="3"/>
  <c r="CN68" i="3"/>
  <c r="CO68" i="3" s="1"/>
  <c r="CM68" i="3"/>
  <c r="CN67" i="3"/>
  <c r="CO67" i="3" s="1"/>
  <c r="CP67" i="3" s="1"/>
  <c r="CM67" i="3"/>
  <c r="CN66" i="3"/>
  <c r="CO66" i="3" s="1"/>
  <c r="CM66" i="3"/>
  <c r="CN65" i="3"/>
  <c r="CO65" i="3" s="1"/>
  <c r="CM65" i="3"/>
  <c r="CN64" i="3"/>
  <c r="CO64" i="3" s="1"/>
  <c r="CM64" i="3"/>
  <c r="CN63" i="3"/>
  <c r="CO63" i="3" s="1"/>
  <c r="CP63" i="3" s="1"/>
  <c r="CM63" i="3"/>
  <c r="CN62" i="3"/>
  <c r="CO62" i="3" s="1"/>
  <c r="CM62" i="3"/>
  <c r="CN61" i="3"/>
  <c r="CO61" i="3" s="1"/>
  <c r="CM61" i="3"/>
  <c r="CN60" i="3"/>
  <c r="CO60" i="3" s="1"/>
  <c r="CM60" i="3"/>
  <c r="CN59" i="3"/>
  <c r="CO59" i="3" s="1"/>
  <c r="CP59" i="3" s="1"/>
  <c r="CM59" i="3"/>
  <c r="CN58" i="3"/>
  <c r="CO58" i="3" s="1"/>
  <c r="CM58" i="3"/>
  <c r="CN57" i="3"/>
  <c r="CO57" i="3" s="1"/>
  <c r="CM57" i="3"/>
  <c r="CN56" i="3"/>
  <c r="CO56" i="3" s="1"/>
  <c r="CM56" i="3"/>
  <c r="CN55" i="3"/>
  <c r="CO55" i="3" s="1"/>
  <c r="CP55" i="3" s="1"/>
  <c r="CM55" i="3"/>
  <c r="CN54" i="3"/>
  <c r="CO54" i="3" s="1"/>
  <c r="CM54" i="3"/>
  <c r="CN53" i="3"/>
  <c r="CO53" i="3" s="1"/>
  <c r="CM53" i="3"/>
  <c r="CN52" i="3"/>
  <c r="CO52" i="3" s="1"/>
  <c r="CM52" i="3"/>
  <c r="CN51" i="3"/>
  <c r="CO51" i="3" s="1"/>
  <c r="CP51" i="3" s="1"/>
  <c r="CM51" i="3"/>
  <c r="CN50" i="3"/>
  <c r="CO50" i="3" s="1"/>
  <c r="CM50" i="3"/>
  <c r="CN49" i="3"/>
  <c r="CO49" i="3" s="1"/>
  <c r="CM49" i="3"/>
  <c r="CN48" i="3"/>
  <c r="CO48" i="3" s="1"/>
  <c r="CM48" i="3"/>
  <c r="CN47" i="3"/>
  <c r="CO47" i="3" s="1"/>
  <c r="CP47" i="3" s="1"/>
  <c r="CM47" i="3"/>
  <c r="CN46" i="3"/>
  <c r="CO46" i="3" s="1"/>
  <c r="CR46" i="3" s="1"/>
  <c r="CM46" i="3"/>
  <c r="CN45" i="3"/>
  <c r="CO45" i="3" s="1"/>
  <c r="CQ45" i="3" s="1"/>
  <c r="CS45" i="3" s="1"/>
  <c r="CM45" i="3"/>
  <c r="CN44" i="3"/>
  <c r="CO44" i="3" s="1"/>
  <c r="CM44" i="3"/>
  <c r="CN43" i="3"/>
  <c r="CO43" i="3" s="1"/>
  <c r="CP43" i="3" s="1"/>
  <c r="CM43" i="3"/>
  <c r="CN42" i="3"/>
  <c r="CO42" i="3" s="1"/>
  <c r="CM42" i="3"/>
  <c r="CN41" i="3"/>
  <c r="CO41" i="3" s="1"/>
  <c r="CP41" i="3" s="1"/>
  <c r="CM41" i="3"/>
  <c r="CN40" i="3"/>
  <c r="CO40" i="3" s="1"/>
  <c r="CM40" i="3"/>
  <c r="CN39" i="3"/>
  <c r="CO39" i="3" s="1"/>
  <c r="CP39" i="3" s="1"/>
  <c r="CM39" i="3"/>
  <c r="CN38" i="3"/>
  <c r="CO38" i="3" s="1"/>
  <c r="CM38" i="3"/>
  <c r="CN37" i="3"/>
  <c r="CO37" i="3" s="1"/>
  <c r="CR37" i="3" s="1"/>
  <c r="CM37" i="3"/>
  <c r="CN36" i="3"/>
  <c r="CO36" i="3" s="1"/>
  <c r="CM36" i="3"/>
  <c r="CN35" i="3"/>
  <c r="CO35" i="3" s="1"/>
  <c r="CP35" i="3" s="1"/>
  <c r="CM35" i="3"/>
  <c r="CN34" i="3"/>
  <c r="CO34" i="3" s="1"/>
  <c r="CM34" i="3"/>
  <c r="CN33" i="3"/>
  <c r="CO33" i="3" s="1"/>
  <c r="CM33" i="3"/>
  <c r="CN32" i="3"/>
  <c r="CO32" i="3" s="1"/>
  <c r="CM32" i="3"/>
  <c r="CN31" i="3"/>
  <c r="CO31" i="3" s="1"/>
  <c r="CP31" i="3" s="1"/>
  <c r="CM31" i="3"/>
  <c r="CN30" i="3"/>
  <c r="CO30" i="3" s="1"/>
  <c r="CM30" i="3"/>
  <c r="CN29" i="3"/>
  <c r="CO29" i="3" s="1"/>
  <c r="CM29" i="3"/>
  <c r="CN28" i="3"/>
  <c r="CO28" i="3" s="1"/>
  <c r="CM28" i="3"/>
  <c r="CN27" i="3"/>
  <c r="CO27" i="3" s="1"/>
  <c r="CP27" i="3" s="1"/>
  <c r="CM27" i="3"/>
  <c r="CN26" i="3"/>
  <c r="CO26" i="3" s="1"/>
  <c r="CM26" i="3"/>
  <c r="CN25" i="3"/>
  <c r="CO25" i="3" s="1"/>
  <c r="CM25" i="3"/>
  <c r="CN24" i="3"/>
  <c r="CO24" i="3" s="1"/>
  <c r="CM24" i="3"/>
  <c r="CN23" i="3"/>
  <c r="CO23" i="3" s="1"/>
  <c r="CP23" i="3" s="1"/>
  <c r="CM23" i="3"/>
  <c r="CN22" i="3"/>
  <c r="CO22" i="3" s="1"/>
  <c r="CM22" i="3"/>
  <c r="CN21" i="3"/>
  <c r="CO21" i="3" s="1"/>
  <c r="CM21" i="3"/>
  <c r="CN20" i="3"/>
  <c r="CO20" i="3" s="1"/>
  <c r="CM20" i="3"/>
  <c r="CN19" i="3"/>
  <c r="CO19" i="3" s="1"/>
  <c r="CP19" i="3" s="1"/>
  <c r="CM19" i="3"/>
  <c r="CN18" i="3"/>
  <c r="CO18" i="3" s="1"/>
  <c r="CM18" i="3"/>
  <c r="CN17" i="3"/>
  <c r="CO17" i="3" s="1"/>
  <c r="CM17" i="3"/>
  <c r="CN16" i="3"/>
  <c r="CO16" i="3" s="1"/>
  <c r="CM16" i="3"/>
  <c r="CN15" i="3"/>
  <c r="CO15" i="3" s="1"/>
  <c r="CP15" i="3" s="1"/>
  <c r="CM15" i="3"/>
  <c r="CN14" i="3"/>
  <c r="CO14" i="3" s="1"/>
  <c r="CM14" i="3"/>
  <c r="CN13" i="3"/>
  <c r="CO13" i="3" s="1"/>
  <c r="CM13" i="3"/>
  <c r="CN12" i="3"/>
  <c r="CO12" i="3" s="1"/>
  <c r="CQ12" i="3" s="1"/>
  <c r="CS12" i="3" s="1"/>
  <c r="CM12" i="3"/>
  <c r="CF520" i="3"/>
  <c r="CG520" i="3" s="1"/>
  <c r="CE520" i="3"/>
  <c r="CF519" i="3"/>
  <c r="CG519" i="3" s="1"/>
  <c r="CE519" i="3"/>
  <c r="CF518" i="3"/>
  <c r="CG518" i="3" s="1"/>
  <c r="CH518" i="3" s="1"/>
  <c r="CE518" i="3"/>
  <c r="CF517" i="3"/>
  <c r="CG517" i="3" s="1"/>
  <c r="CE517" i="3"/>
  <c r="CF516" i="3"/>
  <c r="CG516" i="3" s="1"/>
  <c r="CI516" i="3" s="1"/>
  <c r="CK516" i="3" s="1"/>
  <c r="CE516" i="3"/>
  <c r="CF515" i="3"/>
  <c r="CG515" i="3" s="1"/>
  <c r="CJ515" i="3" s="1"/>
  <c r="CE515" i="3"/>
  <c r="CF514" i="3"/>
  <c r="CG514" i="3" s="1"/>
  <c r="CE514" i="3"/>
  <c r="CF513" i="3"/>
  <c r="CG513" i="3" s="1"/>
  <c r="CE513" i="3"/>
  <c r="CF512" i="3"/>
  <c r="CG512" i="3" s="1"/>
  <c r="CE512" i="3"/>
  <c r="CF511" i="3"/>
  <c r="CG511" i="3" s="1"/>
  <c r="CE511" i="3"/>
  <c r="CF510" i="3"/>
  <c r="CG510" i="3" s="1"/>
  <c r="CE510" i="3"/>
  <c r="CF509" i="3"/>
  <c r="CG509" i="3" s="1"/>
  <c r="CE509" i="3"/>
  <c r="CF508" i="3"/>
  <c r="CG508" i="3" s="1"/>
  <c r="CI508" i="3" s="1"/>
  <c r="CK508" i="3" s="1"/>
  <c r="CE508" i="3"/>
  <c r="CF507" i="3"/>
  <c r="CG507" i="3" s="1"/>
  <c r="CJ507" i="3" s="1"/>
  <c r="CE507" i="3"/>
  <c r="CF506" i="3"/>
  <c r="CG506" i="3" s="1"/>
  <c r="CE506" i="3"/>
  <c r="CF505" i="3"/>
  <c r="CG505" i="3" s="1"/>
  <c r="CE505" i="3"/>
  <c r="CF504" i="3"/>
  <c r="CG504" i="3" s="1"/>
  <c r="CE504" i="3"/>
  <c r="CF503" i="3"/>
  <c r="CG503" i="3" s="1"/>
  <c r="CJ503" i="3" s="1"/>
  <c r="CE503" i="3"/>
  <c r="CF502" i="3"/>
  <c r="CG502" i="3" s="1"/>
  <c r="CE502" i="3"/>
  <c r="CF501" i="3"/>
  <c r="CG501" i="3" s="1"/>
  <c r="CE501" i="3"/>
  <c r="CF500" i="3"/>
  <c r="CG500" i="3" s="1"/>
  <c r="CE500" i="3"/>
  <c r="CF499" i="3"/>
  <c r="CG499" i="3" s="1"/>
  <c r="CJ499" i="3" s="1"/>
  <c r="CE499" i="3"/>
  <c r="CF498" i="3"/>
  <c r="CG498" i="3" s="1"/>
  <c r="CE498" i="3"/>
  <c r="CF497" i="3"/>
  <c r="CG497" i="3" s="1"/>
  <c r="CE497" i="3"/>
  <c r="CF496" i="3"/>
  <c r="CG496" i="3" s="1"/>
  <c r="CE496" i="3"/>
  <c r="CF495" i="3"/>
  <c r="CG495" i="3" s="1"/>
  <c r="CE495" i="3"/>
  <c r="CF494" i="3"/>
  <c r="CG494" i="3" s="1"/>
  <c r="CE494" i="3"/>
  <c r="CF493" i="3"/>
  <c r="CG493" i="3" s="1"/>
  <c r="CE493" i="3"/>
  <c r="CF492" i="3"/>
  <c r="CG492" i="3" s="1"/>
  <c r="CE492" i="3"/>
  <c r="CF491" i="3"/>
  <c r="CG491" i="3" s="1"/>
  <c r="CJ491" i="3" s="1"/>
  <c r="CE491" i="3"/>
  <c r="CF490" i="3"/>
  <c r="CG490" i="3" s="1"/>
  <c r="CE490" i="3"/>
  <c r="CF489" i="3"/>
  <c r="CG489" i="3" s="1"/>
  <c r="CE489" i="3"/>
  <c r="CF488" i="3"/>
  <c r="CG488" i="3" s="1"/>
  <c r="CE488" i="3"/>
  <c r="CF487" i="3"/>
  <c r="CG487" i="3" s="1"/>
  <c r="CE487" i="3"/>
  <c r="CF486" i="3"/>
  <c r="CG486" i="3" s="1"/>
  <c r="CH486" i="3" s="1"/>
  <c r="CE486" i="3"/>
  <c r="CF485" i="3"/>
  <c r="CG485" i="3" s="1"/>
  <c r="CE485" i="3"/>
  <c r="CF484" i="3"/>
  <c r="CG484" i="3" s="1"/>
  <c r="CE484" i="3"/>
  <c r="CF483" i="3"/>
  <c r="CG483" i="3" s="1"/>
  <c r="CJ483" i="3" s="1"/>
  <c r="CE483" i="3"/>
  <c r="CG482" i="3"/>
  <c r="CI482" i="3" s="1"/>
  <c r="CK482" i="3" s="1"/>
  <c r="CF482" i="3"/>
  <c r="CE482" i="3"/>
  <c r="CF481" i="3"/>
  <c r="CG481" i="3" s="1"/>
  <c r="CE481" i="3"/>
  <c r="CF480" i="3"/>
  <c r="CG480" i="3" s="1"/>
  <c r="CE480" i="3"/>
  <c r="CF479" i="3"/>
  <c r="CG479" i="3" s="1"/>
  <c r="CJ479" i="3" s="1"/>
  <c r="CE479" i="3"/>
  <c r="CF478" i="3"/>
  <c r="CG478" i="3" s="1"/>
  <c r="CH478" i="3" s="1"/>
  <c r="CE478" i="3"/>
  <c r="CF477" i="3"/>
  <c r="CG477" i="3" s="1"/>
  <c r="CE477" i="3"/>
  <c r="CF476" i="3"/>
  <c r="CG476" i="3" s="1"/>
  <c r="CE476" i="3"/>
  <c r="CF475" i="3"/>
  <c r="CG475" i="3" s="1"/>
  <c r="CE475" i="3"/>
  <c r="CF474" i="3"/>
  <c r="CG474" i="3" s="1"/>
  <c r="CH474" i="3" s="1"/>
  <c r="CE474" i="3"/>
  <c r="CF473" i="3"/>
  <c r="CG473" i="3" s="1"/>
  <c r="CE473" i="3"/>
  <c r="CF472" i="3"/>
  <c r="CG472" i="3" s="1"/>
  <c r="CE472" i="3"/>
  <c r="CF471" i="3"/>
  <c r="CG471" i="3" s="1"/>
  <c r="CE471" i="3"/>
  <c r="CF470" i="3"/>
  <c r="CG470" i="3" s="1"/>
  <c r="CE470" i="3"/>
  <c r="CF469" i="3"/>
  <c r="CG469" i="3" s="1"/>
  <c r="CJ469" i="3" s="1"/>
  <c r="CE469" i="3"/>
  <c r="CF468" i="3"/>
  <c r="CG468" i="3" s="1"/>
  <c r="CE468" i="3"/>
  <c r="CF467" i="3"/>
  <c r="CG467" i="3" s="1"/>
  <c r="CH467" i="3" s="1"/>
  <c r="CE467" i="3"/>
  <c r="CF466" i="3"/>
  <c r="CG466" i="3" s="1"/>
  <c r="CE466" i="3"/>
  <c r="CF465" i="3"/>
  <c r="CG465" i="3" s="1"/>
  <c r="CE465" i="3"/>
  <c r="CF464" i="3"/>
  <c r="CG464" i="3" s="1"/>
  <c r="CJ464" i="3" s="1"/>
  <c r="CE464" i="3"/>
  <c r="CF463" i="3"/>
  <c r="CG463" i="3" s="1"/>
  <c r="CH463" i="3" s="1"/>
  <c r="CE463" i="3"/>
  <c r="CF462" i="3"/>
  <c r="CG462" i="3" s="1"/>
  <c r="CH462" i="3" s="1"/>
  <c r="CE462" i="3"/>
  <c r="CF461" i="3"/>
  <c r="CG461" i="3" s="1"/>
  <c r="CJ461" i="3" s="1"/>
  <c r="CE461" i="3"/>
  <c r="CF460" i="3"/>
  <c r="CG460" i="3" s="1"/>
  <c r="CE460" i="3"/>
  <c r="CF459" i="3"/>
  <c r="CG459" i="3" s="1"/>
  <c r="CE459" i="3"/>
  <c r="CF458" i="3"/>
  <c r="CG458" i="3" s="1"/>
  <c r="CH458" i="3" s="1"/>
  <c r="CE458" i="3"/>
  <c r="CF457" i="3"/>
  <c r="CG457" i="3" s="1"/>
  <c r="CJ457" i="3" s="1"/>
  <c r="CE457" i="3"/>
  <c r="CF456" i="3"/>
  <c r="CG456" i="3" s="1"/>
  <c r="CE456" i="3"/>
  <c r="CF455" i="3"/>
  <c r="CG455" i="3" s="1"/>
  <c r="CE455" i="3"/>
  <c r="CF454" i="3"/>
  <c r="CG454" i="3" s="1"/>
  <c r="CE454" i="3"/>
  <c r="CF453" i="3"/>
  <c r="CG453" i="3" s="1"/>
  <c r="CH453" i="3" s="1"/>
  <c r="CE453" i="3"/>
  <c r="CF452" i="3"/>
  <c r="CG452" i="3" s="1"/>
  <c r="CE452" i="3"/>
  <c r="CF451" i="3"/>
  <c r="CG451" i="3" s="1"/>
  <c r="CE451" i="3"/>
  <c r="CF450" i="3"/>
  <c r="CG450" i="3" s="1"/>
  <c r="CE450" i="3"/>
  <c r="CF449" i="3"/>
  <c r="CG449" i="3" s="1"/>
  <c r="CJ449" i="3" s="1"/>
  <c r="CE449" i="3"/>
  <c r="CF448" i="3"/>
  <c r="CG448" i="3" s="1"/>
  <c r="CJ448" i="3" s="1"/>
  <c r="CE448" i="3"/>
  <c r="CF447" i="3"/>
  <c r="CG447" i="3" s="1"/>
  <c r="CH447" i="3" s="1"/>
  <c r="CE447" i="3"/>
  <c r="CF446" i="3"/>
  <c r="CG446" i="3" s="1"/>
  <c r="CE446" i="3"/>
  <c r="CF445" i="3"/>
  <c r="CG445" i="3" s="1"/>
  <c r="CJ445" i="3" s="1"/>
  <c r="CE445" i="3"/>
  <c r="CF444" i="3"/>
  <c r="CG444" i="3" s="1"/>
  <c r="CE444" i="3"/>
  <c r="CF443" i="3"/>
  <c r="CG443" i="3" s="1"/>
  <c r="CE443" i="3"/>
  <c r="CF442" i="3"/>
  <c r="CG442" i="3" s="1"/>
  <c r="CE442" i="3"/>
  <c r="CF441" i="3"/>
  <c r="CG441" i="3" s="1"/>
  <c r="CJ441" i="3" s="1"/>
  <c r="CE441" i="3"/>
  <c r="CF440" i="3"/>
  <c r="CG440" i="3" s="1"/>
  <c r="CE440" i="3"/>
  <c r="CF439" i="3"/>
  <c r="CG439" i="3" s="1"/>
  <c r="CE439" i="3"/>
  <c r="CF438" i="3"/>
  <c r="CG438" i="3" s="1"/>
  <c r="CE438" i="3"/>
  <c r="CF437" i="3"/>
  <c r="CG437" i="3" s="1"/>
  <c r="CE437" i="3"/>
  <c r="CF436" i="3"/>
  <c r="CG436" i="3" s="1"/>
  <c r="CE436" i="3"/>
  <c r="CF435" i="3"/>
  <c r="CG435" i="3" s="1"/>
  <c r="CH435" i="3" s="1"/>
  <c r="CE435" i="3"/>
  <c r="CF434" i="3"/>
  <c r="CG434" i="3" s="1"/>
  <c r="CI434" i="3" s="1"/>
  <c r="CK434" i="3" s="1"/>
  <c r="CE434" i="3"/>
  <c r="CF433" i="3"/>
  <c r="CG433" i="3" s="1"/>
  <c r="CE433" i="3"/>
  <c r="CF432" i="3"/>
  <c r="CG432" i="3" s="1"/>
  <c r="CJ432" i="3" s="1"/>
  <c r="CE432" i="3"/>
  <c r="CF431" i="3"/>
  <c r="CG431" i="3" s="1"/>
  <c r="CH431" i="3" s="1"/>
  <c r="CE431" i="3"/>
  <c r="CF430" i="3"/>
  <c r="CG430" i="3" s="1"/>
  <c r="CH430" i="3" s="1"/>
  <c r="CE430" i="3"/>
  <c r="CF429" i="3"/>
  <c r="CG429" i="3" s="1"/>
  <c r="CJ429" i="3" s="1"/>
  <c r="CE429" i="3"/>
  <c r="CF428" i="3"/>
  <c r="CG428" i="3" s="1"/>
  <c r="CE428" i="3"/>
  <c r="CF427" i="3"/>
  <c r="CG427" i="3" s="1"/>
  <c r="CE427" i="3"/>
  <c r="CF426" i="3"/>
  <c r="CG426" i="3" s="1"/>
  <c r="CH426" i="3" s="1"/>
  <c r="CE426" i="3"/>
  <c r="CF425" i="3"/>
  <c r="CG425" i="3" s="1"/>
  <c r="CJ425" i="3" s="1"/>
  <c r="CE425" i="3"/>
  <c r="CF424" i="3"/>
  <c r="CG424" i="3" s="1"/>
  <c r="CE424" i="3"/>
  <c r="CF423" i="3"/>
  <c r="CG423" i="3" s="1"/>
  <c r="CE423" i="3"/>
  <c r="CF422" i="3"/>
  <c r="CG422" i="3" s="1"/>
  <c r="CE422" i="3"/>
  <c r="CF421" i="3"/>
  <c r="CG421" i="3" s="1"/>
  <c r="CE421" i="3"/>
  <c r="CF420" i="3"/>
  <c r="CG420" i="3" s="1"/>
  <c r="CJ420" i="3" s="1"/>
  <c r="CE420" i="3"/>
  <c r="CF419" i="3"/>
  <c r="CG419" i="3" s="1"/>
  <c r="CE419" i="3"/>
  <c r="CF418" i="3"/>
  <c r="CG418" i="3" s="1"/>
  <c r="CE418" i="3"/>
  <c r="CF417" i="3"/>
  <c r="CG417" i="3" s="1"/>
  <c r="CJ417" i="3" s="1"/>
  <c r="CE417" i="3"/>
  <c r="CF416" i="3"/>
  <c r="CG416" i="3" s="1"/>
  <c r="CJ416" i="3" s="1"/>
  <c r="CE416" i="3"/>
  <c r="CF415" i="3"/>
  <c r="CG415" i="3" s="1"/>
  <c r="CH415" i="3" s="1"/>
  <c r="CE415" i="3"/>
  <c r="CF414" i="3"/>
  <c r="CG414" i="3" s="1"/>
  <c r="CI414" i="3" s="1"/>
  <c r="CK414" i="3" s="1"/>
  <c r="CE414" i="3"/>
  <c r="CF413" i="3"/>
  <c r="CG413" i="3" s="1"/>
  <c r="CE413" i="3"/>
  <c r="CF412" i="3"/>
  <c r="CG412" i="3" s="1"/>
  <c r="CE412" i="3"/>
  <c r="CF411" i="3"/>
  <c r="CG411" i="3" s="1"/>
  <c r="CE411" i="3"/>
  <c r="CF410" i="3"/>
  <c r="CG410" i="3" s="1"/>
  <c r="CE410" i="3"/>
  <c r="CF409" i="3"/>
  <c r="CG409" i="3" s="1"/>
  <c r="CE409" i="3"/>
  <c r="CF408" i="3"/>
  <c r="CG408" i="3" s="1"/>
  <c r="CE408" i="3"/>
  <c r="CF407" i="3"/>
  <c r="CG407" i="3" s="1"/>
  <c r="CE407" i="3"/>
  <c r="CF406" i="3"/>
  <c r="CG406" i="3" s="1"/>
  <c r="CE406" i="3"/>
  <c r="CF405" i="3"/>
  <c r="CG405" i="3" s="1"/>
  <c r="CE405" i="3"/>
  <c r="CF404" i="3"/>
  <c r="CG404" i="3" s="1"/>
  <c r="CE404" i="3"/>
  <c r="CF403" i="3"/>
  <c r="CG403" i="3" s="1"/>
  <c r="CJ403" i="3" s="1"/>
  <c r="CE403" i="3"/>
  <c r="CF402" i="3"/>
  <c r="CG402" i="3" s="1"/>
  <c r="CE402" i="3"/>
  <c r="CF401" i="3"/>
  <c r="CG401" i="3" s="1"/>
  <c r="CE401" i="3"/>
  <c r="CF400" i="3"/>
  <c r="CG400" i="3" s="1"/>
  <c r="CE400" i="3"/>
  <c r="CF399" i="3"/>
  <c r="CG399" i="3" s="1"/>
  <c r="CE399" i="3"/>
  <c r="CF398" i="3"/>
  <c r="CG398" i="3" s="1"/>
  <c r="CE398" i="3"/>
  <c r="CF397" i="3"/>
  <c r="CG397" i="3" s="1"/>
  <c r="CE397" i="3"/>
  <c r="CF396" i="3"/>
  <c r="CG396" i="3" s="1"/>
  <c r="CE396" i="3"/>
  <c r="CF395" i="3"/>
  <c r="CG395" i="3" s="1"/>
  <c r="CE395" i="3"/>
  <c r="CF394" i="3"/>
  <c r="CG394" i="3" s="1"/>
  <c r="CI394" i="3" s="1"/>
  <c r="CK394" i="3" s="1"/>
  <c r="CE394" i="3"/>
  <c r="CF393" i="3"/>
  <c r="CG393" i="3" s="1"/>
  <c r="CE393" i="3"/>
  <c r="CF392" i="3"/>
  <c r="CG392" i="3" s="1"/>
  <c r="CE392" i="3"/>
  <c r="CF391" i="3"/>
  <c r="CG391" i="3" s="1"/>
  <c r="CE391" i="3"/>
  <c r="CF390" i="3"/>
  <c r="CG390" i="3" s="1"/>
  <c r="CE390" i="3"/>
  <c r="CF389" i="3"/>
  <c r="CG389" i="3" s="1"/>
  <c r="CE389" i="3"/>
  <c r="CF388" i="3"/>
  <c r="CG388" i="3" s="1"/>
  <c r="CE388" i="3"/>
  <c r="CF387" i="3"/>
  <c r="CG387" i="3" s="1"/>
  <c r="CJ387" i="3" s="1"/>
  <c r="CE387" i="3"/>
  <c r="CF386" i="3"/>
  <c r="CG386" i="3" s="1"/>
  <c r="CE386" i="3"/>
  <c r="CF385" i="3"/>
  <c r="CG385" i="3" s="1"/>
  <c r="CH385" i="3" s="1"/>
  <c r="CE385" i="3"/>
  <c r="CF384" i="3"/>
  <c r="CG384" i="3" s="1"/>
  <c r="CE384" i="3"/>
  <c r="CF383" i="3"/>
  <c r="CG383" i="3" s="1"/>
  <c r="CJ383" i="3" s="1"/>
  <c r="CE383" i="3"/>
  <c r="CF382" i="3"/>
  <c r="CG382" i="3" s="1"/>
  <c r="CE382" i="3"/>
  <c r="CF381" i="3"/>
  <c r="CG381" i="3" s="1"/>
  <c r="CE381" i="3"/>
  <c r="CF380" i="3"/>
  <c r="CG380" i="3" s="1"/>
  <c r="CE380" i="3"/>
  <c r="CF379" i="3"/>
  <c r="CG379" i="3" s="1"/>
  <c r="CE379" i="3"/>
  <c r="CF378" i="3"/>
  <c r="CG378" i="3" s="1"/>
  <c r="CH378" i="3" s="1"/>
  <c r="CE378" i="3"/>
  <c r="CF377" i="3"/>
  <c r="CG377" i="3" s="1"/>
  <c r="CE377" i="3"/>
  <c r="CF376" i="3"/>
  <c r="CG376" i="3" s="1"/>
  <c r="CH376" i="3" s="1"/>
  <c r="CE376" i="3"/>
  <c r="CF375" i="3"/>
  <c r="CG375" i="3" s="1"/>
  <c r="CE375" i="3"/>
  <c r="CF374" i="3"/>
  <c r="CG374" i="3" s="1"/>
  <c r="CH374" i="3" s="1"/>
  <c r="CE374" i="3"/>
  <c r="CF373" i="3"/>
  <c r="CG373" i="3" s="1"/>
  <c r="CE373" i="3"/>
  <c r="CF372" i="3"/>
  <c r="CG372" i="3" s="1"/>
  <c r="CE372" i="3"/>
  <c r="CF371" i="3"/>
  <c r="CG371" i="3" s="1"/>
  <c r="CE371" i="3"/>
  <c r="CF370" i="3"/>
  <c r="CG370" i="3" s="1"/>
  <c r="CE370" i="3"/>
  <c r="CF369" i="3"/>
  <c r="CG369" i="3" s="1"/>
  <c r="CE369" i="3"/>
  <c r="CF368" i="3"/>
  <c r="CG368" i="3" s="1"/>
  <c r="CE368" i="3"/>
  <c r="CF367" i="3"/>
  <c r="CG367" i="3" s="1"/>
  <c r="CE367" i="3"/>
  <c r="CF366" i="3"/>
  <c r="CG366" i="3" s="1"/>
  <c r="CI366" i="3" s="1"/>
  <c r="CK366" i="3" s="1"/>
  <c r="CE366" i="3"/>
  <c r="CF365" i="3"/>
  <c r="CG365" i="3" s="1"/>
  <c r="CE365" i="3"/>
  <c r="CF364" i="3"/>
  <c r="CG364" i="3" s="1"/>
  <c r="CH364" i="3" s="1"/>
  <c r="CE364" i="3"/>
  <c r="CF363" i="3"/>
  <c r="CG363" i="3" s="1"/>
  <c r="CE363" i="3"/>
  <c r="CF362" i="3"/>
  <c r="CG362" i="3" s="1"/>
  <c r="CI362" i="3" s="1"/>
  <c r="CK362" i="3" s="1"/>
  <c r="CE362" i="3"/>
  <c r="CF361" i="3"/>
  <c r="CG361" i="3" s="1"/>
  <c r="CE361" i="3"/>
  <c r="CF360" i="3"/>
  <c r="CG360" i="3" s="1"/>
  <c r="CE360" i="3"/>
  <c r="CF359" i="3"/>
  <c r="CG359" i="3" s="1"/>
  <c r="CE359" i="3"/>
  <c r="CF358" i="3"/>
  <c r="CG358" i="3" s="1"/>
  <c r="CE358" i="3"/>
  <c r="CF357" i="3"/>
  <c r="CG357" i="3" s="1"/>
  <c r="CE357" i="3"/>
  <c r="CF356" i="3"/>
  <c r="CG356" i="3" s="1"/>
  <c r="CE356" i="3"/>
  <c r="CF355" i="3"/>
  <c r="CG355" i="3" s="1"/>
  <c r="CJ355" i="3" s="1"/>
  <c r="CE355" i="3"/>
  <c r="CF354" i="3"/>
  <c r="CG354" i="3" s="1"/>
  <c r="CE354" i="3"/>
  <c r="CF353" i="3"/>
  <c r="CG353" i="3" s="1"/>
  <c r="CH353" i="3" s="1"/>
  <c r="CE353" i="3"/>
  <c r="CF352" i="3"/>
  <c r="CG352" i="3" s="1"/>
  <c r="CE352" i="3"/>
  <c r="CF351" i="3"/>
  <c r="CG351" i="3" s="1"/>
  <c r="CJ351" i="3" s="1"/>
  <c r="CE351" i="3"/>
  <c r="CF350" i="3"/>
  <c r="CG350" i="3" s="1"/>
  <c r="CI350" i="3" s="1"/>
  <c r="CK350" i="3" s="1"/>
  <c r="CE350" i="3"/>
  <c r="CF349" i="3"/>
  <c r="CG349" i="3" s="1"/>
  <c r="CE349" i="3"/>
  <c r="CF348" i="3"/>
  <c r="CG348" i="3" s="1"/>
  <c r="CE348" i="3"/>
  <c r="CF347" i="3"/>
  <c r="CG347" i="3" s="1"/>
  <c r="CE347" i="3"/>
  <c r="CF346" i="3"/>
  <c r="CG346" i="3" s="1"/>
  <c r="CE346" i="3"/>
  <c r="CF345" i="3"/>
  <c r="CG345" i="3" s="1"/>
  <c r="CE345" i="3"/>
  <c r="CF344" i="3"/>
  <c r="CG344" i="3" s="1"/>
  <c r="CH344" i="3" s="1"/>
  <c r="CE344" i="3"/>
  <c r="CF343" i="3"/>
  <c r="CG343" i="3" s="1"/>
  <c r="CE343" i="3"/>
  <c r="CF342" i="3"/>
  <c r="CG342" i="3" s="1"/>
  <c r="CH342" i="3" s="1"/>
  <c r="CE342" i="3"/>
  <c r="CF341" i="3"/>
  <c r="CG341" i="3" s="1"/>
  <c r="CE341" i="3"/>
  <c r="CF340" i="3"/>
  <c r="CG340" i="3" s="1"/>
  <c r="CE340" i="3"/>
  <c r="CF339" i="3"/>
  <c r="CG339" i="3" s="1"/>
  <c r="CJ339" i="3" s="1"/>
  <c r="CE339" i="3"/>
  <c r="CF338" i="3"/>
  <c r="CG338" i="3" s="1"/>
  <c r="CE338" i="3"/>
  <c r="CF337" i="3"/>
  <c r="CG337" i="3" s="1"/>
  <c r="CE337" i="3"/>
  <c r="CF336" i="3"/>
  <c r="CG336" i="3" s="1"/>
  <c r="CE336" i="3"/>
  <c r="CF335" i="3"/>
  <c r="CG335" i="3" s="1"/>
  <c r="CE335" i="3"/>
  <c r="CF334" i="3"/>
  <c r="CG334" i="3" s="1"/>
  <c r="CI334" i="3" s="1"/>
  <c r="CK334" i="3" s="1"/>
  <c r="CE334" i="3"/>
  <c r="CF333" i="3"/>
  <c r="CG333" i="3" s="1"/>
  <c r="CE333" i="3"/>
  <c r="CF332" i="3"/>
  <c r="CG332" i="3" s="1"/>
  <c r="CE332" i="3"/>
  <c r="CF331" i="3"/>
  <c r="CG331" i="3" s="1"/>
  <c r="CE331" i="3"/>
  <c r="CF330" i="3"/>
  <c r="CG330" i="3" s="1"/>
  <c r="CE330" i="3"/>
  <c r="CF329" i="3"/>
  <c r="CG329" i="3" s="1"/>
  <c r="CE329" i="3"/>
  <c r="CF328" i="3"/>
  <c r="CG328" i="3" s="1"/>
  <c r="CE328" i="3"/>
  <c r="CF327" i="3"/>
  <c r="CG327" i="3" s="1"/>
  <c r="CE327" i="3"/>
  <c r="CF326" i="3"/>
  <c r="CG326" i="3" s="1"/>
  <c r="CE326" i="3"/>
  <c r="CF325" i="3"/>
  <c r="CG325" i="3" s="1"/>
  <c r="CE325" i="3"/>
  <c r="CF324" i="3"/>
  <c r="CG324" i="3" s="1"/>
  <c r="CE324" i="3"/>
  <c r="CF323" i="3"/>
  <c r="CG323" i="3" s="1"/>
  <c r="CJ323" i="3" s="1"/>
  <c r="CE323" i="3"/>
  <c r="CF322" i="3"/>
  <c r="CG322" i="3" s="1"/>
  <c r="CE322" i="3"/>
  <c r="CF321" i="3"/>
  <c r="CG321" i="3" s="1"/>
  <c r="CE321" i="3"/>
  <c r="CF320" i="3"/>
  <c r="CG320" i="3" s="1"/>
  <c r="CE320" i="3"/>
  <c r="CF319" i="3"/>
  <c r="CG319" i="3" s="1"/>
  <c r="CE319" i="3"/>
  <c r="CF318" i="3"/>
  <c r="CG318" i="3" s="1"/>
  <c r="CI318" i="3" s="1"/>
  <c r="CK318" i="3" s="1"/>
  <c r="CE318" i="3"/>
  <c r="CF317" i="3"/>
  <c r="CG317" i="3" s="1"/>
  <c r="CE317" i="3"/>
  <c r="CF316" i="3"/>
  <c r="CG316" i="3" s="1"/>
  <c r="CE316" i="3"/>
  <c r="CF315" i="3"/>
  <c r="CG315" i="3" s="1"/>
  <c r="CE315" i="3"/>
  <c r="CF314" i="3"/>
  <c r="CG314" i="3" s="1"/>
  <c r="CI314" i="3" s="1"/>
  <c r="CK314" i="3" s="1"/>
  <c r="CE314" i="3"/>
  <c r="CF313" i="3"/>
  <c r="CG313" i="3" s="1"/>
  <c r="CE313" i="3"/>
  <c r="CF312" i="3"/>
  <c r="CG312" i="3" s="1"/>
  <c r="CH312" i="3" s="1"/>
  <c r="CE312" i="3"/>
  <c r="CF311" i="3"/>
  <c r="CG311" i="3" s="1"/>
  <c r="CE311" i="3"/>
  <c r="CF310" i="3"/>
  <c r="CG310" i="3" s="1"/>
  <c r="CH310" i="3" s="1"/>
  <c r="CE310" i="3"/>
  <c r="CF309" i="3"/>
  <c r="CG309" i="3" s="1"/>
  <c r="CE309" i="3"/>
  <c r="CF308" i="3"/>
  <c r="CG308" i="3" s="1"/>
  <c r="CE308" i="3"/>
  <c r="CF307" i="3"/>
  <c r="CG307" i="3" s="1"/>
  <c r="CE307" i="3"/>
  <c r="CF306" i="3"/>
  <c r="CG306" i="3" s="1"/>
  <c r="CE306" i="3"/>
  <c r="CF305" i="3"/>
  <c r="CG305" i="3" s="1"/>
  <c r="CH305" i="3" s="1"/>
  <c r="CE305" i="3"/>
  <c r="CF304" i="3"/>
  <c r="CG304" i="3" s="1"/>
  <c r="CE304" i="3"/>
  <c r="CF303" i="3"/>
  <c r="CG303" i="3" s="1"/>
  <c r="CJ303" i="3" s="1"/>
  <c r="CE303" i="3"/>
  <c r="CF302" i="3"/>
  <c r="CG302" i="3" s="1"/>
  <c r="CI302" i="3" s="1"/>
  <c r="CK302" i="3" s="1"/>
  <c r="CE302" i="3"/>
  <c r="CF301" i="3"/>
  <c r="CG301" i="3" s="1"/>
  <c r="CE301" i="3"/>
  <c r="CF300" i="3"/>
  <c r="CG300" i="3" s="1"/>
  <c r="CH300" i="3" s="1"/>
  <c r="CE300" i="3"/>
  <c r="CF299" i="3"/>
  <c r="CG299" i="3" s="1"/>
  <c r="CE299" i="3"/>
  <c r="CF298" i="3"/>
  <c r="CG298" i="3" s="1"/>
  <c r="CH298" i="3" s="1"/>
  <c r="CE298" i="3"/>
  <c r="CF297" i="3"/>
  <c r="CG297" i="3" s="1"/>
  <c r="CE297" i="3"/>
  <c r="CF296" i="3"/>
  <c r="CG296" i="3" s="1"/>
  <c r="CE296" i="3"/>
  <c r="CF295" i="3"/>
  <c r="CG295" i="3" s="1"/>
  <c r="CE295" i="3"/>
  <c r="CF294" i="3"/>
  <c r="CG294" i="3" s="1"/>
  <c r="CE294" i="3"/>
  <c r="CF293" i="3"/>
  <c r="CG293" i="3" s="1"/>
  <c r="CH293" i="3" s="1"/>
  <c r="CE293" i="3"/>
  <c r="CF292" i="3"/>
  <c r="CG292" i="3" s="1"/>
  <c r="CE292" i="3"/>
  <c r="CF291" i="3"/>
  <c r="CG291" i="3" s="1"/>
  <c r="CE291" i="3"/>
  <c r="CF290" i="3"/>
  <c r="CG290" i="3" s="1"/>
  <c r="CE290" i="3"/>
  <c r="CF289" i="3"/>
  <c r="CG289" i="3" s="1"/>
  <c r="CH289" i="3" s="1"/>
  <c r="CE289" i="3"/>
  <c r="CF288" i="3"/>
  <c r="CG288" i="3" s="1"/>
  <c r="CE288" i="3"/>
  <c r="CF287" i="3"/>
  <c r="CG287" i="3" s="1"/>
  <c r="CJ287" i="3" s="1"/>
  <c r="CE287" i="3"/>
  <c r="CF286" i="3"/>
  <c r="CG286" i="3" s="1"/>
  <c r="CI286" i="3" s="1"/>
  <c r="CK286" i="3" s="1"/>
  <c r="CE286" i="3"/>
  <c r="CF285" i="3"/>
  <c r="CG285" i="3" s="1"/>
  <c r="CE285" i="3"/>
  <c r="CF284" i="3"/>
  <c r="CG284" i="3" s="1"/>
  <c r="CE284" i="3"/>
  <c r="CF283" i="3"/>
  <c r="CG283" i="3" s="1"/>
  <c r="CE283" i="3"/>
  <c r="CF282" i="3"/>
  <c r="CG282" i="3" s="1"/>
  <c r="CE282" i="3"/>
  <c r="CF281" i="3"/>
  <c r="CG281" i="3" s="1"/>
  <c r="CE281" i="3"/>
  <c r="CF280" i="3"/>
  <c r="CG280" i="3" s="1"/>
  <c r="CH280" i="3" s="1"/>
  <c r="CE280" i="3"/>
  <c r="CF279" i="3"/>
  <c r="CG279" i="3" s="1"/>
  <c r="CE279" i="3"/>
  <c r="CF278" i="3"/>
  <c r="CG278" i="3" s="1"/>
  <c r="CH278" i="3" s="1"/>
  <c r="CE278" i="3"/>
  <c r="CF277" i="3"/>
  <c r="CG277" i="3" s="1"/>
  <c r="CJ277" i="3" s="1"/>
  <c r="CE277" i="3"/>
  <c r="CF276" i="3"/>
  <c r="CG276" i="3" s="1"/>
  <c r="CE276" i="3"/>
  <c r="CF275" i="3"/>
  <c r="CG275" i="3" s="1"/>
  <c r="CE275" i="3"/>
  <c r="CF274" i="3"/>
  <c r="CG274" i="3" s="1"/>
  <c r="CE274" i="3"/>
  <c r="CF273" i="3"/>
  <c r="CG273" i="3" s="1"/>
  <c r="CE273" i="3"/>
  <c r="CF272" i="3"/>
  <c r="CG272" i="3" s="1"/>
  <c r="CE272" i="3"/>
  <c r="CF271" i="3"/>
  <c r="CG271" i="3" s="1"/>
  <c r="CE271" i="3"/>
  <c r="CF270" i="3"/>
  <c r="CG270" i="3" s="1"/>
  <c r="CI270" i="3" s="1"/>
  <c r="CK270" i="3" s="1"/>
  <c r="CE270" i="3"/>
  <c r="CF269" i="3"/>
  <c r="CG269" i="3" s="1"/>
  <c r="CE269" i="3"/>
  <c r="CF268" i="3"/>
  <c r="CG268" i="3" s="1"/>
  <c r="CH268" i="3" s="1"/>
  <c r="CE268" i="3"/>
  <c r="CF267" i="3"/>
  <c r="CG267" i="3" s="1"/>
  <c r="CE267" i="3"/>
  <c r="CF266" i="3"/>
  <c r="CG266" i="3" s="1"/>
  <c r="CI266" i="3" s="1"/>
  <c r="CK266" i="3" s="1"/>
  <c r="CE266" i="3"/>
  <c r="CF265" i="3"/>
  <c r="CG265" i="3" s="1"/>
  <c r="CE265" i="3"/>
  <c r="CF264" i="3"/>
  <c r="CG264" i="3" s="1"/>
  <c r="CH264" i="3" s="1"/>
  <c r="CE264" i="3"/>
  <c r="CF263" i="3"/>
  <c r="CG263" i="3" s="1"/>
  <c r="CE263" i="3"/>
  <c r="CF262" i="3"/>
  <c r="CG262" i="3" s="1"/>
  <c r="CH262" i="3" s="1"/>
  <c r="CE262" i="3"/>
  <c r="CF261" i="3"/>
  <c r="CG261" i="3" s="1"/>
  <c r="CE261" i="3"/>
  <c r="CF260" i="3"/>
  <c r="CG260" i="3" s="1"/>
  <c r="CE260" i="3"/>
  <c r="CF259" i="3"/>
  <c r="CG259" i="3" s="1"/>
  <c r="CJ259" i="3" s="1"/>
  <c r="CE259" i="3"/>
  <c r="CF258" i="3"/>
  <c r="CG258" i="3" s="1"/>
  <c r="CE258" i="3"/>
  <c r="CF257" i="3"/>
  <c r="CG257" i="3" s="1"/>
  <c r="CH257" i="3" s="1"/>
  <c r="CE257" i="3"/>
  <c r="CF256" i="3"/>
  <c r="CG256" i="3" s="1"/>
  <c r="CE256" i="3"/>
  <c r="CF255" i="3"/>
  <c r="CG255" i="3" s="1"/>
  <c r="CE255" i="3"/>
  <c r="CF254" i="3"/>
  <c r="CG254" i="3" s="1"/>
  <c r="CE254" i="3"/>
  <c r="CF253" i="3"/>
  <c r="CG253" i="3" s="1"/>
  <c r="CE253" i="3"/>
  <c r="CF252" i="3"/>
  <c r="CG252" i="3" s="1"/>
  <c r="CH252" i="3" s="1"/>
  <c r="CE252" i="3"/>
  <c r="CF251" i="3"/>
  <c r="CG251" i="3" s="1"/>
  <c r="CE251" i="3"/>
  <c r="CF250" i="3"/>
  <c r="CG250" i="3" s="1"/>
  <c r="CI250" i="3" s="1"/>
  <c r="CK250" i="3" s="1"/>
  <c r="CE250" i="3"/>
  <c r="CF249" i="3"/>
  <c r="CG249" i="3" s="1"/>
  <c r="CE249" i="3"/>
  <c r="CF248" i="3"/>
  <c r="CG248" i="3" s="1"/>
  <c r="CH248" i="3" s="1"/>
  <c r="CE248" i="3"/>
  <c r="CF247" i="3"/>
  <c r="CG247" i="3" s="1"/>
  <c r="CE247" i="3"/>
  <c r="CF246" i="3"/>
  <c r="CG246" i="3" s="1"/>
  <c r="CH246" i="3" s="1"/>
  <c r="CE246" i="3"/>
  <c r="CF245" i="3"/>
  <c r="CG245" i="3" s="1"/>
  <c r="CH245" i="3" s="1"/>
  <c r="CE245" i="3"/>
  <c r="CF244" i="3"/>
  <c r="CG244" i="3" s="1"/>
  <c r="CE244" i="3"/>
  <c r="CF243" i="3"/>
  <c r="CG243" i="3" s="1"/>
  <c r="CE243" i="3"/>
  <c r="CF242" i="3"/>
  <c r="CG242" i="3" s="1"/>
  <c r="CE242" i="3"/>
  <c r="CF241" i="3"/>
  <c r="CG241" i="3" s="1"/>
  <c r="CH241" i="3" s="1"/>
  <c r="CE241" i="3"/>
  <c r="CF240" i="3"/>
  <c r="CG240" i="3" s="1"/>
  <c r="CE240" i="3"/>
  <c r="CF239" i="3"/>
  <c r="CG239" i="3" s="1"/>
  <c r="CJ239" i="3" s="1"/>
  <c r="CE239" i="3"/>
  <c r="CF238" i="3"/>
  <c r="CG238" i="3" s="1"/>
  <c r="CE238" i="3"/>
  <c r="CF237" i="3"/>
  <c r="CG237" i="3" s="1"/>
  <c r="CE237" i="3"/>
  <c r="CF236" i="3"/>
  <c r="CG236" i="3" s="1"/>
  <c r="CE236" i="3"/>
  <c r="CF235" i="3"/>
  <c r="CG235" i="3" s="1"/>
  <c r="CE235" i="3"/>
  <c r="CF234" i="3"/>
  <c r="CG234" i="3" s="1"/>
  <c r="CE234" i="3"/>
  <c r="CF233" i="3"/>
  <c r="CG233" i="3" s="1"/>
  <c r="CE233" i="3"/>
  <c r="CF232" i="3"/>
  <c r="CG232" i="3" s="1"/>
  <c r="CH232" i="3" s="1"/>
  <c r="CE232" i="3"/>
  <c r="CF231" i="3"/>
  <c r="CG231" i="3" s="1"/>
  <c r="CE231" i="3"/>
  <c r="CF230" i="3"/>
  <c r="CG230" i="3" s="1"/>
  <c r="CI230" i="3" s="1"/>
  <c r="CK230" i="3" s="1"/>
  <c r="CE230" i="3"/>
  <c r="CF229" i="3"/>
  <c r="CG229" i="3" s="1"/>
  <c r="CE229" i="3"/>
  <c r="CF228" i="3"/>
  <c r="CG228" i="3" s="1"/>
  <c r="CE228" i="3"/>
  <c r="CF227" i="3"/>
  <c r="CG227" i="3" s="1"/>
  <c r="CJ227" i="3" s="1"/>
  <c r="CE227" i="3"/>
  <c r="CF226" i="3"/>
  <c r="CG226" i="3" s="1"/>
  <c r="CH226" i="3" s="1"/>
  <c r="CE226" i="3"/>
  <c r="CF225" i="3"/>
  <c r="CG225" i="3" s="1"/>
  <c r="CE225" i="3"/>
  <c r="CF224" i="3"/>
  <c r="CG224" i="3" s="1"/>
  <c r="CE224" i="3"/>
  <c r="CF223" i="3"/>
  <c r="CG223" i="3" s="1"/>
  <c r="CJ223" i="3" s="1"/>
  <c r="CE223" i="3"/>
  <c r="CF222" i="3"/>
  <c r="CG222" i="3" s="1"/>
  <c r="CJ222" i="3" s="1"/>
  <c r="CE222" i="3"/>
  <c r="CF221" i="3"/>
  <c r="CG221" i="3" s="1"/>
  <c r="CH221" i="3" s="1"/>
  <c r="CE221" i="3"/>
  <c r="CF220" i="3"/>
  <c r="CG220" i="3" s="1"/>
  <c r="CE220" i="3"/>
  <c r="CF219" i="3"/>
  <c r="CG219" i="3" s="1"/>
  <c r="CE219" i="3"/>
  <c r="CF218" i="3"/>
  <c r="CG218" i="3" s="1"/>
  <c r="CE218" i="3"/>
  <c r="CF217" i="3"/>
  <c r="CG217" i="3" s="1"/>
  <c r="CE217" i="3"/>
  <c r="CF216" i="3"/>
  <c r="CG216" i="3" s="1"/>
  <c r="CH216" i="3" s="1"/>
  <c r="CE216" i="3"/>
  <c r="CF215" i="3"/>
  <c r="CG215" i="3" s="1"/>
  <c r="CE215" i="3"/>
  <c r="CF214" i="3"/>
  <c r="CG214" i="3" s="1"/>
  <c r="CH214" i="3" s="1"/>
  <c r="CE214" i="3"/>
  <c r="CF213" i="3"/>
  <c r="CG213" i="3" s="1"/>
  <c r="CH213" i="3" s="1"/>
  <c r="CE213" i="3"/>
  <c r="CF212" i="3"/>
  <c r="CG212" i="3" s="1"/>
  <c r="CH212" i="3" s="1"/>
  <c r="CE212" i="3"/>
  <c r="CF211" i="3"/>
  <c r="CG211" i="3" s="1"/>
  <c r="CJ211" i="3" s="1"/>
  <c r="CE211" i="3"/>
  <c r="CF210" i="3"/>
  <c r="CG210" i="3" s="1"/>
  <c r="CH210" i="3" s="1"/>
  <c r="CE210" i="3"/>
  <c r="CF209" i="3"/>
  <c r="CG209" i="3" s="1"/>
  <c r="CH209" i="3" s="1"/>
  <c r="CE209" i="3"/>
  <c r="CF208" i="3"/>
  <c r="CG208" i="3" s="1"/>
  <c r="CE208" i="3"/>
  <c r="CF207" i="3"/>
  <c r="CG207" i="3" s="1"/>
  <c r="CJ207" i="3" s="1"/>
  <c r="CE207" i="3"/>
  <c r="CF206" i="3"/>
  <c r="CG206" i="3" s="1"/>
  <c r="CE206" i="3"/>
  <c r="CF205" i="3"/>
  <c r="CG205" i="3" s="1"/>
  <c r="CE205" i="3"/>
  <c r="CF204" i="3"/>
  <c r="CG204" i="3" s="1"/>
  <c r="CH204" i="3" s="1"/>
  <c r="CE204" i="3"/>
  <c r="CF203" i="3"/>
  <c r="CG203" i="3" s="1"/>
  <c r="CJ203" i="3" s="1"/>
  <c r="CE203" i="3"/>
  <c r="CF202" i="3"/>
  <c r="CG202" i="3" s="1"/>
  <c r="CI202" i="3" s="1"/>
  <c r="CK202" i="3" s="1"/>
  <c r="CE202" i="3"/>
  <c r="CF201" i="3"/>
  <c r="CG201" i="3" s="1"/>
  <c r="CE201" i="3"/>
  <c r="CF200" i="3"/>
  <c r="CG200" i="3" s="1"/>
  <c r="CE200" i="3"/>
  <c r="CF199" i="3"/>
  <c r="CG199" i="3" s="1"/>
  <c r="CE199" i="3"/>
  <c r="CF198" i="3"/>
  <c r="CG198" i="3" s="1"/>
  <c r="CI198" i="3" s="1"/>
  <c r="CK198" i="3" s="1"/>
  <c r="CE198" i="3"/>
  <c r="CF197" i="3"/>
  <c r="CG197" i="3" s="1"/>
  <c r="CJ197" i="3" s="1"/>
  <c r="CE197" i="3"/>
  <c r="CF196" i="3"/>
  <c r="CG196" i="3" s="1"/>
  <c r="CE196" i="3"/>
  <c r="CF195" i="3"/>
  <c r="CG195" i="3" s="1"/>
  <c r="CJ195" i="3" s="1"/>
  <c r="CE195" i="3"/>
  <c r="CF194" i="3"/>
  <c r="CG194" i="3" s="1"/>
  <c r="CH194" i="3" s="1"/>
  <c r="CE194" i="3"/>
  <c r="CF193" i="3"/>
  <c r="CG193" i="3" s="1"/>
  <c r="CE193" i="3"/>
  <c r="CF192" i="3"/>
  <c r="CG192" i="3" s="1"/>
  <c r="CE192" i="3"/>
  <c r="CF191" i="3"/>
  <c r="CG191" i="3" s="1"/>
  <c r="CJ191" i="3" s="1"/>
  <c r="CE191" i="3"/>
  <c r="CF190" i="3"/>
  <c r="CG190" i="3" s="1"/>
  <c r="CJ190" i="3" s="1"/>
  <c r="CE190" i="3"/>
  <c r="CF189" i="3"/>
  <c r="CG189" i="3" s="1"/>
  <c r="CH189" i="3" s="1"/>
  <c r="CE189" i="3"/>
  <c r="CF188" i="3"/>
  <c r="CG188" i="3" s="1"/>
  <c r="CE188" i="3"/>
  <c r="CF187" i="3"/>
  <c r="CG187" i="3" s="1"/>
  <c r="CE187" i="3"/>
  <c r="CF186" i="3"/>
  <c r="CG186" i="3" s="1"/>
  <c r="CE186" i="3"/>
  <c r="CF185" i="3"/>
  <c r="CG185" i="3" s="1"/>
  <c r="CE185" i="3"/>
  <c r="CF184" i="3"/>
  <c r="CG184" i="3" s="1"/>
  <c r="CH184" i="3" s="1"/>
  <c r="CE184" i="3"/>
  <c r="CF183" i="3"/>
  <c r="CG183" i="3" s="1"/>
  <c r="CE183" i="3"/>
  <c r="CF182" i="3"/>
  <c r="CG182" i="3" s="1"/>
  <c r="CE182" i="3"/>
  <c r="CF181" i="3"/>
  <c r="CG181" i="3" s="1"/>
  <c r="CE181" i="3"/>
  <c r="CF180" i="3"/>
  <c r="CG180" i="3" s="1"/>
  <c r="CH180" i="3" s="1"/>
  <c r="CE180" i="3"/>
  <c r="CF179" i="3"/>
  <c r="CG179" i="3" s="1"/>
  <c r="CJ179" i="3" s="1"/>
  <c r="CE179" i="3"/>
  <c r="CF178" i="3"/>
  <c r="CG178" i="3" s="1"/>
  <c r="CE178" i="3"/>
  <c r="CF177" i="3"/>
  <c r="CG177" i="3" s="1"/>
  <c r="CE177" i="3"/>
  <c r="CF176" i="3"/>
  <c r="CG176" i="3" s="1"/>
  <c r="CE176" i="3"/>
  <c r="CF175" i="3"/>
  <c r="CG175" i="3" s="1"/>
  <c r="CJ175" i="3" s="1"/>
  <c r="CE175" i="3"/>
  <c r="CF174" i="3"/>
  <c r="CG174" i="3" s="1"/>
  <c r="CE174" i="3"/>
  <c r="CF173" i="3"/>
  <c r="CG173" i="3" s="1"/>
  <c r="CE173" i="3"/>
  <c r="CF172" i="3"/>
  <c r="CG172" i="3" s="1"/>
  <c r="CH172" i="3" s="1"/>
  <c r="CE172" i="3"/>
  <c r="CF171" i="3"/>
  <c r="CG171" i="3" s="1"/>
  <c r="CJ171" i="3" s="1"/>
  <c r="CE171" i="3"/>
  <c r="CF170" i="3"/>
  <c r="CG170" i="3" s="1"/>
  <c r="CE170" i="3"/>
  <c r="CF169" i="3"/>
  <c r="CG169" i="3" s="1"/>
  <c r="CE169" i="3"/>
  <c r="CF168" i="3"/>
  <c r="CG168" i="3" s="1"/>
  <c r="CH168" i="3" s="1"/>
  <c r="CE168" i="3"/>
  <c r="CF167" i="3"/>
  <c r="CG167" i="3" s="1"/>
  <c r="CE167" i="3"/>
  <c r="CF166" i="3"/>
  <c r="CG166" i="3" s="1"/>
  <c r="CI166" i="3" s="1"/>
  <c r="CK166" i="3" s="1"/>
  <c r="CE166" i="3"/>
  <c r="CF165" i="3"/>
  <c r="CG165" i="3" s="1"/>
  <c r="CE165" i="3"/>
  <c r="CF164" i="3"/>
  <c r="CG164" i="3" s="1"/>
  <c r="CH164" i="3" s="1"/>
  <c r="CE164" i="3"/>
  <c r="CF163" i="3"/>
  <c r="CG163" i="3" s="1"/>
  <c r="CJ163" i="3" s="1"/>
  <c r="CE163" i="3"/>
  <c r="CF162" i="3"/>
  <c r="CG162" i="3" s="1"/>
  <c r="CH162" i="3" s="1"/>
  <c r="CE162" i="3"/>
  <c r="CF161" i="3"/>
  <c r="CG161" i="3" s="1"/>
  <c r="CE161" i="3"/>
  <c r="CF160" i="3"/>
  <c r="CG160" i="3" s="1"/>
  <c r="CE160" i="3"/>
  <c r="CF159" i="3"/>
  <c r="CG159" i="3" s="1"/>
  <c r="CE159" i="3"/>
  <c r="CF158" i="3"/>
  <c r="CG158" i="3" s="1"/>
  <c r="CE158" i="3"/>
  <c r="CF157" i="3"/>
  <c r="CG157" i="3" s="1"/>
  <c r="CE157" i="3"/>
  <c r="CF156" i="3"/>
  <c r="CG156" i="3" s="1"/>
  <c r="CE156" i="3"/>
  <c r="CF155" i="3"/>
  <c r="CG155" i="3" s="1"/>
  <c r="CI155" i="3" s="1"/>
  <c r="CK155" i="3" s="1"/>
  <c r="CE155" i="3"/>
  <c r="CF154" i="3"/>
  <c r="CG154" i="3" s="1"/>
  <c r="CJ154" i="3" s="1"/>
  <c r="CE154" i="3"/>
  <c r="CF153" i="3"/>
  <c r="CG153" i="3" s="1"/>
  <c r="CH153" i="3" s="1"/>
  <c r="CE153" i="3"/>
  <c r="CF152" i="3"/>
  <c r="CG152" i="3" s="1"/>
  <c r="CE152" i="3"/>
  <c r="CF151" i="3"/>
  <c r="CG151" i="3" s="1"/>
  <c r="CE151" i="3"/>
  <c r="CF150" i="3"/>
  <c r="CG150" i="3" s="1"/>
  <c r="CE150" i="3"/>
  <c r="CF149" i="3"/>
  <c r="CG149" i="3" s="1"/>
  <c r="CE149" i="3"/>
  <c r="CF148" i="3"/>
  <c r="CG148" i="3" s="1"/>
  <c r="CE148" i="3"/>
  <c r="CF147" i="3"/>
  <c r="CG147" i="3" s="1"/>
  <c r="CI147" i="3" s="1"/>
  <c r="CK147" i="3" s="1"/>
  <c r="CE147" i="3"/>
  <c r="CF146" i="3"/>
  <c r="CG146" i="3" s="1"/>
  <c r="CJ146" i="3" s="1"/>
  <c r="CE146" i="3"/>
  <c r="CF145" i="3"/>
  <c r="CG145" i="3" s="1"/>
  <c r="CJ145" i="3" s="1"/>
  <c r="CE145" i="3"/>
  <c r="CF144" i="3"/>
  <c r="CG144" i="3" s="1"/>
  <c r="CE144" i="3"/>
  <c r="CF143" i="3"/>
  <c r="CG143" i="3" s="1"/>
  <c r="CE143" i="3"/>
  <c r="CF142" i="3"/>
  <c r="CG142" i="3" s="1"/>
  <c r="CE142" i="3"/>
  <c r="CF141" i="3"/>
  <c r="CG141" i="3" s="1"/>
  <c r="CE141" i="3"/>
  <c r="CF140" i="3"/>
  <c r="CG140" i="3" s="1"/>
  <c r="CE140" i="3"/>
  <c r="CF139" i="3"/>
  <c r="CG139" i="3" s="1"/>
  <c r="CI139" i="3" s="1"/>
  <c r="CK139" i="3" s="1"/>
  <c r="CE139" i="3"/>
  <c r="CF138" i="3"/>
  <c r="CG138" i="3" s="1"/>
  <c r="CJ138" i="3" s="1"/>
  <c r="CE138" i="3"/>
  <c r="CF137" i="3"/>
  <c r="CG137" i="3" s="1"/>
  <c r="CE137" i="3"/>
  <c r="CF136" i="3"/>
  <c r="CG136" i="3" s="1"/>
  <c r="CE136" i="3"/>
  <c r="CF135" i="3"/>
  <c r="CG135" i="3" s="1"/>
  <c r="CE135" i="3"/>
  <c r="CF134" i="3"/>
  <c r="CG134" i="3" s="1"/>
  <c r="CE134" i="3"/>
  <c r="CF133" i="3"/>
  <c r="CG133" i="3" s="1"/>
  <c r="CI133" i="3" s="1"/>
  <c r="CK133" i="3" s="1"/>
  <c r="CE133" i="3"/>
  <c r="CF132" i="3"/>
  <c r="CG132" i="3" s="1"/>
  <c r="CE132" i="3"/>
  <c r="CF131" i="3"/>
  <c r="CG131" i="3" s="1"/>
  <c r="CI131" i="3" s="1"/>
  <c r="CK131" i="3" s="1"/>
  <c r="CE131" i="3"/>
  <c r="CF130" i="3"/>
  <c r="CG130" i="3" s="1"/>
  <c r="CJ130" i="3" s="1"/>
  <c r="CE130" i="3"/>
  <c r="CF129" i="3"/>
  <c r="CG129" i="3" s="1"/>
  <c r="CI129" i="3" s="1"/>
  <c r="CK129" i="3" s="1"/>
  <c r="CE129" i="3"/>
  <c r="CF128" i="3"/>
  <c r="CG128" i="3" s="1"/>
  <c r="CE128" i="3"/>
  <c r="CF127" i="3"/>
  <c r="CG127" i="3" s="1"/>
  <c r="CE127" i="3"/>
  <c r="CF126" i="3"/>
  <c r="CG126" i="3" s="1"/>
  <c r="CE126" i="3"/>
  <c r="CF125" i="3"/>
  <c r="CG125" i="3" s="1"/>
  <c r="CH125" i="3" s="1"/>
  <c r="CE125" i="3"/>
  <c r="CF124" i="3"/>
  <c r="CG124" i="3" s="1"/>
  <c r="CE124" i="3"/>
  <c r="CF123" i="3"/>
  <c r="CG123" i="3" s="1"/>
  <c r="CI123" i="3" s="1"/>
  <c r="CK123" i="3" s="1"/>
  <c r="CE123" i="3"/>
  <c r="CF122" i="3"/>
  <c r="CG122" i="3" s="1"/>
  <c r="CJ122" i="3" s="1"/>
  <c r="CE122" i="3"/>
  <c r="CF121" i="3"/>
  <c r="CG121" i="3" s="1"/>
  <c r="CE121" i="3"/>
  <c r="CF120" i="3"/>
  <c r="CG120" i="3" s="1"/>
  <c r="CE120" i="3"/>
  <c r="CF119" i="3"/>
  <c r="CG119" i="3" s="1"/>
  <c r="CE119" i="3"/>
  <c r="CF118" i="3"/>
  <c r="CG118" i="3" s="1"/>
  <c r="CE118" i="3"/>
  <c r="CF117" i="3"/>
  <c r="CG117" i="3" s="1"/>
  <c r="CH117" i="3" s="1"/>
  <c r="CE117" i="3"/>
  <c r="CF116" i="3"/>
  <c r="CG116" i="3" s="1"/>
  <c r="CE116" i="3"/>
  <c r="CF115" i="3"/>
  <c r="CG115" i="3" s="1"/>
  <c r="CI115" i="3" s="1"/>
  <c r="CK115" i="3" s="1"/>
  <c r="CE115" i="3"/>
  <c r="CF114" i="3"/>
  <c r="CG114" i="3" s="1"/>
  <c r="CJ114" i="3" s="1"/>
  <c r="CE114" i="3"/>
  <c r="CF113" i="3"/>
  <c r="CG113" i="3" s="1"/>
  <c r="CE113" i="3"/>
  <c r="CF112" i="3"/>
  <c r="CG112" i="3" s="1"/>
  <c r="CE112" i="3"/>
  <c r="CF111" i="3"/>
  <c r="CG111" i="3" s="1"/>
  <c r="CE111" i="3"/>
  <c r="CF110" i="3"/>
  <c r="CG110" i="3" s="1"/>
  <c r="CE110" i="3"/>
  <c r="CF109" i="3"/>
  <c r="CG109" i="3" s="1"/>
  <c r="CE109" i="3"/>
  <c r="CF108" i="3"/>
  <c r="CG108" i="3" s="1"/>
  <c r="CE108" i="3"/>
  <c r="CF107" i="3"/>
  <c r="CG107" i="3" s="1"/>
  <c r="CI107" i="3" s="1"/>
  <c r="CK107" i="3" s="1"/>
  <c r="CE107" i="3"/>
  <c r="CF106" i="3"/>
  <c r="CG106" i="3" s="1"/>
  <c r="CJ106" i="3" s="1"/>
  <c r="CE106" i="3"/>
  <c r="CF105" i="3"/>
  <c r="CG105" i="3" s="1"/>
  <c r="CE105" i="3"/>
  <c r="CF104" i="3"/>
  <c r="CG104" i="3" s="1"/>
  <c r="CE104" i="3"/>
  <c r="CF103" i="3"/>
  <c r="CG103" i="3" s="1"/>
  <c r="CE103" i="3"/>
  <c r="CF102" i="3"/>
  <c r="CG102" i="3" s="1"/>
  <c r="CE102" i="3"/>
  <c r="CF101" i="3"/>
  <c r="CG101" i="3" s="1"/>
  <c r="CE101" i="3"/>
  <c r="CF100" i="3"/>
  <c r="CG100" i="3" s="1"/>
  <c r="CE100" i="3"/>
  <c r="CF99" i="3"/>
  <c r="CG99" i="3" s="1"/>
  <c r="CI99" i="3" s="1"/>
  <c r="CK99" i="3" s="1"/>
  <c r="CE99" i="3"/>
  <c r="CF98" i="3"/>
  <c r="CG98" i="3" s="1"/>
  <c r="CJ98" i="3" s="1"/>
  <c r="CE98" i="3"/>
  <c r="CF97" i="3"/>
  <c r="CG97" i="3" s="1"/>
  <c r="CI97" i="3" s="1"/>
  <c r="CK97" i="3" s="1"/>
  <c r="CE97" i="3"/>
  <c r="CF96" i="3"/>
  <c r="CG96" i="3" s="1"/>
  <c r="CE96" i="3"/>
  <c r="CF95" i="3"/>
  <c r="CG95" i="3" s="1"/>
  <c r="CE95" i="3"/>
  <c r="CF94" i="3"/>
  <c r="CG94" i="3" s="1"/>
  <c r="CE94" i="3"/>
  <c r="CF93" i="3"/>
  <c r="CG93" i="3" s="1"/>
  <c r="CE93" i="3"/>
  <c r="CF92" i="3"/>
  <c r="CG92" i="3" s="1"/>
  <c r="CE92" i="3"/>
  <c r="CF91" i="3"/>
  <c r="CG91" i="3" s="1"/>
  <c r="CI91" i="3" s="1"/>
  <c r="CK91" i="3" s="1"/>
  <c r="CE91" i="3"/>
  <c r="CF90" i="3"/>
  <c r="CG90" i="3" s="1"/>
  <c r="CJ90" i="3" s="1"/>
  <c r="CE90" i="3"/>
  <c r="CF89" i="3"/>
  <c r="CG89" i="3" s="1"/>
  <c r="CE89" i="3"/>
  <c r="CF88" i="3"/>
  <c r="CG88" i="3" s="1"/>
  <c r="CE88" i="3"/>
  <c r="CF87" i="3"/>
  <c r="CG87" i="3" s="1"/>
  <c r="CE87" i="3"/>
  <c r="CF86" i="3"/>
  <c r="CG86" i="3" s="1"/>
  <c r="CE86" i="3"/>
  <c r="CF85" i="3"/>
  <c r="CG85" i="3" s="1"/>
  <c r="CH85" i="3" s="1"/>
  <c r="CE85" i="3"/>
  <c r="CF84" i="3"/>
  <c r="CG84" i="3" s="1"/>
  <c r="CE84" i="3"/>
  <c r="CF83" i="3"/>
  <c r="CG83" i="3" s="1"/>
  <c r="CI83" i="3" s="1"/>
  <c r="CK83" i="3" s="1"/>
  <c r="CE83" i="3"/>
  <c r="CF82" i="3"/>
  <c r="CG82" i="3" s="1"/>
  <c r="CJ82" i="3" s="1"/>
  <c r="CE82" i="3"/>
  <c r="CF81" i="3"/>
  <c r="CG81" i="3" s="1"/>
  <c r="CI81" i="3" s="1"/>
  <c r="CK81" i="3" s="1"/>
  <c r="CE81" i="3"/>
  <c r="CF80" i="3"/>
  <c r="CG80" i="3" s="1"/>
  <c r="CE80" i="3"/>
  <c r="CF79" i="3"/>
  <c r="CG79" i="3" s="1"/>
  <c r="CE79" i="3"/>
  <c r="CF78" i="3"/>
  <c r="CG78" i="3" s="1"/>
  <c r="CE78" i="3"/>
  <c r="CF77" i="3"/>
  <c r="CG77" i="3" s="1"/>
  <c r="CE77" i="3"/>
  <c r="CF76" i="3"/>
  <c r="CG76" i="3" s="1"/>
  <c r="CE76" i="3"/>
  <c r="CF75" i="3"/>
  <c r="CG75" i="3" s="1"/>
  <c r="CI75" i="3" s="1"/>
  <c r="CK75" i="3" s="1"/>
  <c r="CE75" i="3"/>
  <c r="CF74" i="3"/>
  <c r="CG74" i="3" s="1"/>
  <c r="CJ74" i="3" s="1"/>
  <c r="CE74" i="3"/>
  <c r="CF73" i="3"/>
  <c r="CG73" i="3" s="1"/>
  <c r="CJ73" i="3" s="1"/>
  <c r="CE73" i="3"/>
  <c r="CF72" i="3"/>
  <c r="CG72" i="3" s="1"/>
  <c r="CE72" i="3"/>
  <c r="CF71" i="3"/>
  <c r="CG71" i="3" s="1"/>
  <c r="CE71" i="3"/>
  <c r="CF70" i="3"/>
  <c r="CG70" i="3" s="1"/>
  <c r="CE70" i="3"/>
  <c r="CF69" i="3"/>
  <c r="CG69" i="3" s="1"/>
  <c r="CE69" i="3"/>
  <c r="CF68" i="3"/>
  <c r="CG68" i="3" s="1"/>
  <c r="CE68" i="3"/>
  <c r="CF67" i="3"/>
  <c r="CG67" i="3" s="1"/>
  <c r="CI67" i="3" s="1"/>
  <c r="CK67" i="3" s="1"/>
  <c r="CE67" i="3"/>
  <c r="CF66" i="3"/>
  <c r="CG66" i="3" s="1"/>
  <c r="CJ66" i="3" s="1"/>
  <c r="CE66" i="3"/>
  <c r="CF65" i="3"/>
  <c r="CG65" i="3" s="1"/>
  <c r="CE65" i="3"/>
  <c r="CF64" i="3"/>
  <c r="CG64" i="3" s="1"/>
  <c r="CE64" i="3"/>
  <c r="CF63" i="3"/>
  <c r="CG63" i="3" s="1"/>
  <c r="CE63" i="3"/>
  <c r="CF62" i="3"/>
  <c r="CG62" i="3" s="1"/>
  <c r="CE62" i="3"/>
  <c r="CF61" i="3"/>
  <c r="CG61" i="3" s="1"/>
  <c r="CE61" i="3"/>
  <c r="CF60" i="3"/>
  <c r="CG60" i="3" s="1"/>
  <c r="CE60" i="3"/>
  <c r="CF59" i="3"/>
  <c r="CG59" i="3" s="1"/>
  <c r="CI59" i="3" s="1"/>
  <c r="CK59" i="3" s="1"/>
  <c r="CE59" i="3"/>
  <c r="CF58" i="3"/>
  <c r="CG58" i="3" s="1"/>
  <c r="CE58" i="3"/>
  <c r="CF57" i="3"/>
  <c r="CG57" i="3" s="1"/>
  <c r="CE57" i="3"/>
  <c r="CF56" i="3"/>
  <c r="CG56" i="3" s="1"/>
  <c r="CJ56" i="3" s="1"/>
  <c r="CE56" i="3"/>
  <c r="CG55" i="3"/>
  <c r="CF55" i="3"/>
  <c r="CE55" i="3"/>
  <c r="CF54" i="3"/>
  <c r="CG54" i="3" s="1"/>
  <c r="CE54" i="3"/>
  <c r="CF53" i="3"/>
  <c r="CG53" i="3" s="1"/>
  <c r="CE53" i="3"/>
  <c r="CF52" i="3"/>
  <c r="CG52" i="3" s="1"/>
  <c r="CJ52" i="3" s="1"/>
  <c r="CE52" i="3"/>
  <c r="CF51" i="3"/>
  <c r="CG51" i="3" s="1"/>
  <c r="CE51" i="3"/>
  <c r="CF50" i="3"/>
  <c r="CG50" i="3" s="1"/>
  <c r="CE50" i="3"/>
  <c r="CF49" i="3"/>
  <c r="CG49" i="3" s="1"/>
  <c r="CE49" i="3"/>
  <c r="CF48" i="3"/>
  <c r="CG48" i="3" s="1"/>
  <c r="CJ48" i="3" s="1"/>
  <c r="CE48" i="3"/>
  <c r="CF47" i="3"/>
  <c r="CG47" i="3" s="1"/>
  <c r="CJ47" i="3" s="1"/>
  <c r="CE47" i="3"/>
  <c r="CF46" i="3"/>
  <c r="CG46" i="3" s="1"/>
  <c r="CE46" i="3"/>
  <c r="CF45" i="3"/>
  <c r="CG45" i="3" s="1"/>
  <c r="CE45" i="3"/>
  <c r="CF44" i="3"/>
  <c r="CG44" i="3" s="1"/>
  <c r="CJ44" i="3" s="1"/>
  <c r="CE44" i="3"/>
  <c r="CF43" i="3"/>
  <c r="CG43" i="3" s="1"/>
  <c r="CE43" i="3"/>
  <c r="CF42" i="3"/>
  <c r="CG42" i="3" s="1"/>
  <c r="CE42" i="3"/>
  <c r="CF41" i="3"/>
  <c r="CG41" i="3" s="1"/>
  <c r="CE41" i="3"/>
  <c r="CF40" i="3"/>
  <c r="CG40" i="3" s="1"/>
  <c r="CJ40" i="3" s="1"/>
  <c r="CE40" i="3"/>
  <c r="CF39" i="3"/>
  <c r="CG39" i="3" s="1"/>
  <c r="CJ39" i="3" s="1"/>
  <c r="CE39" i="3"/>
  <c r="CF38" i="3"/>
  <c r="CG38" i="3" s="1"/>
  <c r="CE38" i="3"/>
  <c r="CF37" i="3"/>
  <c r="CG37" i="3" s="1"/>
  <c r="CE37" i="3"/>
  <c r="CF36" i="3"/>
  <c r="CG36" i="3" s="1"/>
  <c r="CJ36" i="3" s="1"/>
  <c r="CE36" i="3"/>
  <c r="CF35" i="3"/>
  <c r="CG35" i="3" s="1"/>
  <c r="CJ35" i="3" s="1"/>
  <c r="CE35" i="3"/>
  <c r="CF34" i="3"/>
  <c r="CG34" i="3" s="1"/>
  <c r="CE34" i="3"/>
  <c r="CF33" i="3"/>
  <c r="CG33" i="3" s="1"/>
  <c r="CE33" i="3"/>
  <c r="CF32" i="3"/>
  <c r="CG32" i="3" s="1"/>
  <c r="CJ32" i="3" s="1"/>
  <c r="CE32" i="3"/>
  <c r="CF31" i="3"/>
  <c r="CG31" i="3" s="1"/>
  <c r="CE31" i="3"/>
  <c r="CF30" i="3"/>
  <c r="CG30" i="3" s="1"/>
  <c r="CE30" i="3"/>
  <c r="CF29" i="3"/>
  <c r="CG29" i="3" s="1"/>
  <c r="CE29" i="3"/>
  <c r="CF28" i="3"/>
  <c r="CG28" i="3" s="1"/>
  <c r="CJ28" i="3" s="1"/>
  <c r="CE28" i="3"/>
  <c r="CF27" i="3"/>
  <c r="CG27" i="3" s="1"/>
  <c r="CI27" i="3" s="1"/>
  <c r="CK27" i="3" s="1"/>
  <c r="CE27" i="3"/>
  <c r="CF26" i="3"/>
  <c r="CG26" i="3" s="1"/>
  <c r="CE26" i="3"/>
  <c r="CF25" i="3"/>
  <c r="CG25" i="3" s="1"/>
  <c r="CE25" i="3"/>
  <c r="CF24" i="3"/>
  <c r="CG24" i="3" s="1"/>
  <c r="CJ24" i="3" s="1"/>
  <c r="CE24" i="3"/>
  <c r="CF23" i="3"/>
  <c r="CG23" i="3" s="1"/>
  <c r="CE23" i="3"/>
  <c r="CF22" i="3"/>
  <c r="CG22" i="3" s="1"/>
  <c r="CE22" i="3"/>
  <c r="CF21" i="3"/>
  <c r="CG21" i="3" s="1"/>
  <c r="CE21" i="3"/>
  <c r="CF20" i="3"/>
  <c r="CG20" i="3" s="1"/>
  <c r="CJ20" i="3" s="1"/>
  <c r="CE20" i="3"/>
  <c r="CF19" i="3"/>
  <c r="CG19" i="3" s="1"/>
  <c r="CE19" i="3"/>
  <c r="CF18" i="3"/>
  <c r="CG18" i="3" s="1"/>
  <c r="CE18" i="3"/>
  <c r="CF17" i="3"/>
  <c r="CG17" i="3" s="1"/>
  <c r="CE17" i="3"/>
  <c r="CF16" i="3"/>
  <c r="CG16" i="3" s="1"/>
  <c r="CJ16" i="3" s="1"/>
  <c r="CE16" i="3"/>
  <c r="CF15" i="3"/>
  <c r="CG15" i="3" s="1"/>
  <c r="CJ15" i="3" s="1"/>
  <c r="CE15" i="3"/>
  <c r="CF14" i="3"/>
  <c r="CG14" i="3" s="1"/>
  <c r="CE14" i="3"/>
  <c r="CF13" i="3"/>
  <c r="CG13" i="3" s="1"/>
  <c r="CE13" i="3"/>
  <c r="CF12" i="3"/>
  <c r="CG12" i="3" s="1"/>
  <c r="CI12" i="3" s="1"/>
  <c r="CK12" i="3" s="1"/>
  <c r="CE12" i="3"/>
  <c r="BX520" i="3"/>
  <c r="BY520" i="3" s="1"/>
  <c r="BW520" i="3"/>
  <c r="BX519" i="3"/>
  <c r="BY519" i="3" s="1"/>
  <c r="BW519" i="3"/>
  <c r="BX518" i="3"/>
  <c r="BY518" i="3" s="1"/>
  <c r="BW518" i="3"/>
  <c r="BX517" i="3"/>
  <c r="BY517" i="3" s="1"/>
  <c r="BW517" i="3"/>
  <c r="BX516" i="3"/>
  <c r="BY516" i="3" s="1"/>
  <c r="CA516" i="3" s="1"/>
  <c r="CC516" i="3" s="1"/>
  <c r="BW516" i="3"/>
  <c r="BX515" i="3"/>
  <c r="BY515" i="3" s="1"/>
  <c r="CB515" i="3" s="1"/>
  <c r="BW515" i="3"/>
  <c r="BX514" i="3"/>
  <c r="BY514" i="3" s="1"/>
  <c r="BW514" i="3"/>
  <c r="BX513" i="3"/>
  <c r="BY513" i="3" s="1"/>
  <c r="BW513" i="3"/>
  <c r="BX512" i="3"/>
  <c r="BY512" i="3" s="1"/>
  <c r="BW512" i="3"/>
  <c r="BX511" i="3"/>
  <c r="BY511" i="3" s="1"/>
  <c r="CB511" i="3" s="1"/>
  <c r="BW511" i="3"/>
  <c r="BX510" i="3"/>
  <c r="BY510" i="3" s="1"/>
  <c r="CB510" i="3" s="1"/>
  <c r="BW510" i="3"/>
  <c r="BX509" i="3"/>
  <c r="BY509" i="3" s="1"/>
  <c r="BW509" i="3"/>
  <c r="BX508" i="3"/>
  <c r="BY508" i="3" s="1"/>
  <c r="CA508" i="3" s="1"/>
  <c r="CC508" i="3" s="1"/>
  <c r="BW508" i="3"/>
  <c r="BX507" i="3"/>
  <c r="BY507" i="3" s="1"/>
  <c r="CB507" i="3" s="1"/>
  <c r="BW507" i="3"/>
  <c r="BX506" i="3"/>
  <c r="BY506" i="3" s="1"/>
  <c r="CB506" i="3" s="1"/>
  <c r="BW506" i="3"/>
  <c r="BX505" i="3"/>
  <c r="BY505" i="3" s="1"/>
  <c r="BW505" i="3"/>
  <c r="BX504" i="3"/>
  <c r="BY504" i="3" s="1"/>
  <c r="BW504" i="3"/>
  <c r="BX503" i="3"/>
  <c r="BY503" i="3" s="1"/>
  <c r="CB503" i="3" s="1"/>
  <c r="BW503" i="3"/>
  <c r="BX502" i="3"/>
  <c r="BY502" i="3" s="1"/>
  <c r="BW502" i="3"/>
  <c r="BX501" i="3"/>
  <c r="BY501" i="3" s="1"/>
  <c r="BW501" i="3"/>
  <c r="BX500" i="3"/>
  <c r="BY500" i="3" s="1"/>
  <c r="BW500" i="3"/>
  <c r="BX499" i="3"/>
  <c r="BY499" i="3" s="1"/>
  <c r="CB499" i="3" s="1"/>
  <c r="BW499" i="3"/>
  <c r="BX498" i="3"/>
  <c r="BY498" i="3" s="1"/>
  <c r="BW498" i="3"/>
  <c r="BX497" i="3"/>
  <c r="BY497" i="3" s="1"/>
  <c r="BW497" i="3"/>
  <c r="BX496" i="3"/>
  <c r="BY496" i="3" s="1"/>
  <c r="BW496" i="3"/>
  <c r="BX495" i="3"/>
  <c r="BY495" i="3" s="1"/>
  <c r="BW495" i="3"/>
  <c r="BX494" i="3"/>
  <c r="BY494" i="3" s="1"/>
  <c r="BW494" i="3"/>
  <c r="BX493" i="3"/>
  <c r="BY493" i="3" s="1"/>
  <c r="BW493" i="3"/>
  <c r="BX492" i="3"/>
  <c r="BY492" i="3" s="1"/>
  <c r="BW492" i="3"/>
  <c r="BX491" i="3"/>
  <c r="BY491" i="3" s="1"/>
  <c r="CB491" i="3" s="1"/>
  <c r="BW491" i="3"/>
  <c r="BX490" i="3"/>
  <c r="BY490" i="3" s="1"/>
  <c r="BW490" i="3"/>
  <c r="BX489" i="3"/>
  <c r="BY489" i="3" s="1"/>
  <c r="BW489" i="3"/>
  <c r="BX488" i="3"/>
  <c r="BY488" i="3" s="1"/>
  <c r="BW488" i="3"/>
  <c r="BX487" i="3"/>
  <c r="BY487" i="3" s="1"/>
  <c r="BW487" i="3"/>
  <c r="BX486" i="3"/>
  <c r="BY486" i="3" s="1"/>
  <c r="BW486" i="3"/>
  <c r="BX485" i="3"/>
  <c r="BY485" i="3" s="1"/>
  <c r="BW485" i="3"/>
  <c r="BX484" i="3"/>
  <c r="BY484" i="3" s="1"/>
  <c r="BW484" i="3"/>
  <c r="BX483" i="3"/>
  <c r="BY483" i="3" s="1"/>
  <c r="CB483" i="3" s="1"/>
  <c r="BW483" i="3"/>
  <c r="BX482" i="3"/>
  <c r="BY482" i="3" s="1"/>
  <c r="BW482" i="3"/>
  <c r="BX481" i="3"/>
  <c r="BY481" i="3" s="1"/>
  <c r="BW481" i="3"/>
  <c r="BX480" i="3"/>
  <c r="BY480" i="3" s="1"/>
  <c r="BW480" i="3"/>
  <c r="BX479" i="3"/>
  <c r="BY479" i="3" s="1"/>
  <c r="BW479" i="3"/>
  <c r="BX478" i="3"/>
  <c r="BY478" i="3" s="1"/>
  <c r="BW478" i="3"/>
  <c r="BX477" i="3"/>
  <c r="BY477" i="3" s="1"/>
  <c r="CA477" i="3" s="1"/>
  <c r="CC477" i="3" s="1"/>
  <c r="BW477" i="3"/>
  <c r="BX476" i="3"/>
  <c r="BY476" i="3" s="1"/>
  <c r="BW476" i="3"/>
  <c r="BX475" i="3"/>
  <c r="BY475" i="3" s="1"/>
  <c r="BW475" i="3"/>
  <c r="BX474" i="3"/>
  <c r="BY474" i="3" s="1"/>
  <c r="BW474" i="3"/>
  <c r="BX473" i="3"/>
  <c r="BY473" i="3" s="1"/>
  <c r="BW473" i="3"/>
  <c r="BX472" i="3"/>
  <c r="BY472" i="3" s="1"/>
  <c r="BW472" i="3"/>
  <c r="BX471" i="3"/>
  <c r="BY471" i="3" s="1"/>
  <c r="BW471" i="3"/>
  <c r="BX470" i="3"/>
  <c r="BY470" i="3" s="1"/>
  <c r="BW470" i="3"/>
  <c r="BX469" i="3"/>
  <c r="BY469" i="3" s="1"/>
  <c r="BW469" i="3"/>
  <c r="BX468" i="3"/>
  <c r="BY468" i="3" s="1"/>
  <c r="BW468" i="3"/>
  <c r="BX467" i="3"/>
  <c r="BY467" i="3" s="1"/>
  <c r="BW467" i="3"/>
  <c r="BX466" i="3"/>
  <c r="BY466" i="3" s="1"/>
  <c r="CA466" i="3" s="1"/>
  <c r="CC466" i="3" s="1"/>
  <c r="BW466" i="3"/>
  <c r="BX465" i="3"/>
  <c r="BY465" i="3" s="1"/>
  <c r="BZ465" i="3" s="1"/>
  <c r="BW465" i="3"/>
  <c r="BX464" i="3"/>
  <c r="BY464" i="3" s="1"/>
  <c r="CB464" i="3" s="1"/>
  <c r="BW464" i="3"/>
  <c r="BX463" i="3"/>
  <c r="BY463" i="3" s="1"/>
  <c r="BZ463" i="3" s="1"/>
  <c r="BW463" i="3"/>
  <c r="BX462" i="3"/>
  <c r="BY462" i="3" s="1"/>
  <c r="BW462" i="3"/>
  <c r="BX461" i="3"/>
  <c r="BY461" i="3" s="1"/>
  <c r="BW461" i="3"/>
  <c r="BX460" i="3"/>
  <c r="BY460" i="3" s="1"/>
  <c r="BW460" i="3"/>
  <c r="BX459" i="3"/>
  <c r="BY459" i="3" s="1"/>
  <c r="BW459" i="3"/>
  <c r="BX458" i="3"/>
  <c r="BY458" i="3" s="1"/>
  <c r="BZ458" i="3" s="1"/>
  <c r="BW458" i="3"/>
  <c r="BX457" i="3"/>
  <c r="BY457" i="3" s="1"/>
  <c r="BW457" i="3"/>
  <c r="BX456" i="3"/>
  <c r="BY456" i="3" s="1"/>
  <c r="BW456" i="3"/>
  <c r="BX455" i="3"/>
  <c r="BY455" i="3" s="1"/>
  <c r="BW455" i="3"/>
  <c r="BX454" i="3"/>
  <c r="BY454" i="3" s="1"/>
  <c r="BW454" i="3"/>
  <c r="BX453" i="3"/>
  <c r="BY453" i="3" s="1"/>
  <c r="BW453" i="3"/>
  <c r="BX452" i="3"/>
  <c r="BY452" i="3" s="1"/>
  <c r="CB452" i="3" s="1"/>
  <c r="BW452" i="3"/>
  <c r="BX451" i="3"/>
  <c r="BY451" i="3" s="1"/>
  <c r="BW451" i="3"/>
  <c r="BX450" i="3"/>
  <c r="BY450" i="3" s="1"/>
  <c r="BW450" i="3"/>
  <c r="BX449" i="3"/>
  <c r="BY449" i="3" s="1"/>
  <c r="BW449" i="3"/>
  <c r="BX448" i="3"/>
  <c r="BY448" i="3" s="1"/>
  <c r="CB448" i="3" s="1"/>
  <c r="BW448" i="3"/>
  <c r="BX447" i="3"/>
  <c r="BY447" i="3" s="1"/>
  <c r="BZ447" i="3" s="1"/>
  <c r="BW447" i="3"/>
  <c r="BX446" i="3"/>
  <c r="BY446" i="3" s="1"/>
  <c r="BZ446" i="3" s="1"/>
  <c r="BW446" i="3"/>
  <c r="BX445" i="3"/>
  <c r="BY445" i="3" s="1"/>
  <c r="CB445" i="3" s="1"/>
  <c r="BW445" i="3"/>
  <c r="BX444" i="3"/>
  <c r="BY444" i="3" s="1"/>
  <c r="BW444" i="3"/>
  <c r="BX443" i="3"/>
  <c r="BY443" i="3" s="1"/>
  <c r="BW443" i="3"/>
  <c r="BX442" i="3"/>
  <c r="BY442" i="3" s="1"/>
  <c r="BZ442" i="3" s="1"/>
  <c r="BW442" i="3"/>
  <c r="BX441" i="3"/>
  <c r="BY441" i="3" s="1"/>
  <c r="BW441" i="3"/>
  <c r="BX440" i="3"/>
  <c r="BY440" i="3" s="1"/>
  <c r="BW440" i="3"/>
  <c r="BX439" i="3"/>
  <c r="BY439" i="3" s="1"/>
  <c r="BW439" i="3"/>
  <c r="BX438" i="3"/>
  <c r="BY438" i="3" s="1"/>
  <c r="BW438" i="3"/>
  <c r="BX437" i="3"/>
  <c r="BY437" i="3" s="1"/>
  <c r="CA437" i="3" s="1"/>
  <c r="CC437" i="3" s="1"/>
  <c r="BW437" i="3"/>
  <c r="BX436" i="3"/>
  <c r="BY436" i="3" s="1"/>
  <c r="BW436" i="3"/>
  <c r="BX435" i="3"/>
  <c r="BY435" i="3" s="1"/>
  <c r="BW435" i="3"/>
  <c r="BX434" i="3"/>
  <c r="BY434" i="3" s="1"/>
  <c r="CA434" i="3" s="1"/>
  <c r="CC434" i="3" s="1"/>
  <c r="BW434" i="3"/>
  <c r="BX433" i="3"/>
  <c r="BY433" i="3" s="1"/>
  <c r="BW433" i="3"/>
  <c r="BX432" i="3"/>
  <c r="BY432" i="3" s="1"/>
  <c r="CB432" i="3" s="1"/>
  <c r="BW432" i="3"/>
  <c r="BX431" i="3"/>
  <c r="BY431" i="3" s="1"/>
  <c r="BZ431" i="3" s="1"/>
  <c r="BW431" i="3"/>
  <c r="BX430" i="3"/>
  <c r="BY430" i="3" s="1"/>
  <c r="CA430" i="3" s="1"/>
  <c r="CC430" i="3" s="1"/>
  <c r="BW430" i="3"/>
  <c r="BX429" i="3"/>
  <c r="BY429" i="3" s="1"/>
  <c r="BW429" i="3"/>
  <c r="BX428" i="3"/>
  <c r="BY428" i="3" s="1"/>
  <c r="BW428" i="3"/>
  <c r="BX427" i="3"/>
  <c r="BY427" i="3" s="1"/>
  <c r="BW427" i="3"/>
  <c r="BX426" i="3"/>
  <c r="BY426" i="3" s="1"/>
  <c r="BW426" i="3"/>
  <c r="BX425" i="3"/>
  <c r="BY425" i="3" s="1"/>
  <c r="BZ425" i="3" s="1"/>
  <c r="BW425" i="3"/>
  <c r="BX424" i="3"/>
  <c r="BY424" i="3" s="1"/>
  <c r="BW424" i="3"/>
  <c r="BX423" i="3"/>
  <c r="BY423" i="3" s="1"/>
  <c r="BW423" i="3"/>
  <c r="BX422" i="3"/>
  <c r="BY422" i="3" s="1"/>
  <c r="BW422" i="3"/>
  <c r="BX421" i="3"/>
  <c r="BY421" i="3" s="1"/>
  <c r="CB421" i="3" s="1"/>
  <c r="BW421" i="3"/>
  <c r="BX420" i="3"/>
  <c r="BY420" i="3" s="1"/>
  <c r="CB420" i="3" s="1"/>
  <c r="BW420" i="3"/>
  <c r="BX419" i="3"/>
  <c r="BY419" i="3" s="1"/>
  <c r="BW419" i="3"/>
  <c r="BX418" i="3"/>
  <c r="BY418" i="3" s="1"/>
  <c r="BW418" i="3"/>
  <c r="BX417" i="3"/>
  <c r="BY417" i="3" s="1"/>
  <c r="CB417" i="3" s="1"/>
  <c r="BW417" i="3"/>
  <c r="BX416" i="3"/>
  <c r="BY416" i="3" s="1"/>
  <c r="CB416" i="3" s="1"/>
  <c r="BW416" i="3"/>
  <c r="BX415" i="3"/>
  <c r="BY415" i="3" s="1"/>
  <c r="BZ415" i="3" s="1"/>
  <c r="BW415" i="3"/>
  <c r="BX414" i="3"/>
  <c r="BY414" i="3" s="1"/>
  <c r="BW414" i="3"/>
  <c r="BX413" i="3"/>
  <c r="BY413" i="3" s="1"/>
  <c r="BW413" i="3"/>
  <c r="BX412" i="3"/>
  <c r="BY412" i="3" s="1"/>
  <c r="BW412" i="3"/>
  <c r="BX411" i="3"/>
  <c r="BY411" i="3" s="1"/>
  <c r="BW411" i="3"/>
  <c r="BX410" i="3"/>
  <c r="BY410" i="3" s="1"/>
  <c r="CB410" i="3" s="1"/>
  <c r="BW410" i="3"/>
  <c r="BX409" i="3"/>
  <c r="BY409" i="3" s="1"/>
  <c r="CA409" i="3" s="1"/>
  <c r="CC409" i="3" s="1"/>
  <c r="BW409" i="3"/>
  <c r="BX408" i="3"/>
  <c r="BY408" i="3" s="1"/>
  <c r="BW408" i="3"/>
  <c r="BX407" i="3"/>
  <c r="BY407" i="3" s="1"/>
  <c r="BW407" i="3"/>
  <c r="BX406" i="3"/>
  <c r="BY406" i="3" s="1"/>
  <c r="BW406" i="3"/>
  <c r="BX405" i="3"/>
  <c r="BY405" i="3" s="1"/>
  <c r="BW405" i="3"/>
  <c r="BX404" i="3"/>
  <c r="BY404" i="3" s="1"/>
  <c r="BW404" i="3"/>
  <c r="BX403" i="3"/>
  <c r="BY403" i="3" s="1"/>
  <c r="CB403" i="3" s="1"/>
  <c r="BW403" i="3"/>
  <c r="BX402" i="3"/>
  <c r="BY402" i="3" s="1"/>
  <c r="BW402" i="3"/>
  <c r="BX401" i="3"/>
  <c r="BY401" i="3" s="1"/>
  <c r="BW401" i="3"/>
  <c r="BX400" i="3"/>
  <c r="BY400" i="3" s="1"/>
  <c r="BW400" i="3"/>
  <c r="BX399" i="3"/>
  <c r="BY399" i="3" s="1"/>
  <c r="BW399" i="3"/>
  <c r="BX398" i="3"/>
  <c r="BY398" i="3" s="1"/>
  <c r="BW398" i="3"/>
  <c r="BX397" i="3"/>
  <c r="BY397" i="3" s="1"/>
  <c r="BW397" i="3"/>
  <c r="BX396" i="3"/>
  <c r="BY396" i="3" s="1"/>
  <c r="BZ396" i="3" s="1"/>
  <c r="BW396" i="3"/>
  <c r="BX395" i="3"/>
  <c r="BY395" i="3" s="1"/>
  <c r="BW395" i="3"/>
  <c r="BX394" i="3"/>
  <c r="BY394" i="3" s="1"/>
  <c r="BZ394" i="3" s="1"/>
  <c r="BW394" i="3"/>
  <c r="BX393" i="3"/>
  <c r="BY393" i="3" s="1"/>
  <c r="BW393" i="3"/>
  <c r="BX392" i="3"/>
  <c r="BY392" i="3" s="1"/>
  <c r="BZ392" i="3" s="1"/>
  <c r="BW392" i="3"/>
  <c r="BX391" i="3"/>
  <c r="BY391" i="3" s="1"/>
  <c r="BW391" i="3"/>
  <c r="BX390" i="3"/>
  <c r="BY390" i="3" s="1"/>
  <c r="BZ390" i="3" s="1"/>
  <c r="BW390" i="3"/>
  <c r="BX389" i="3"/>
  <c r="BY389" i="3" s="1"/>
  <c r="BW389" i="3"/>
  <c r="BX388" i="3"/>
  <c r="BY388" i="3" s="1"/>
  <c r="BW388" i="3"/>
  <c r="BX387" i="3"/>
  <c r="BY387" i="3" s="1"/>
  <c r="BW387" i="3"/>
  <c r="BX386" i="3"/>
  <c r="BY386" i="3" s="1"/>
  <c r="BW386" i="3"/>
  <c r="BX385" i="3"/>
  <c r="BY385" i="3" s="1"/>
  <c r="BZ385" i="3" s="1"/>
  <c r="BW385" i="3"/>
  <c r="BX384" i="3"/>
  <c r="BY384" i="3" s="1"/>
  <c r="BW384" i="3"/>
  <c r="BX383" i="3"/>
  <c r="BY383" i="3" s="1"/>
  <c r="CB383" i="3" s="1"/>
  <c r="BW383" i="3"/>
  <c r="BX382" i="3"/>
  <c r="BY382" i="3" s="1"/>
  <c r="BW382" i="3"/>
  <c r="BX381" i="3"/>
  <c r="BY381" i="3" s="1"/>
  <c r="BW381" i="3"/>
  <c r="BX380" i="3"/>
  <c r="BY380" i="3" s="1"/>
  <c r="BZ380" i="3" s="1"/>
  <c r="BW380" i="3"/>
  <c r="BX379" i="3"/>
  <c r="BY379" i="3" s="1"/>
  <c r="BW379" i="3"/>
  <c r="BX378" i="3"/>
  <c r="BY378" i="3" s="1"/>
  <c r="BW378" i="3"/>
  <c r="BX377" i="3"/>
  <c r="BY377" i="3" s="1"/>
  <c r="BW377" i="3"/>
  <c r="BX376" i="3"/>
  <c r="BY376" i="3" s="1"/>
  <c r="BW376" i="3"/>
  <c r="BX375" i="3"/>
  <c r="BY375" i="3" s="1"/>
  <c r="BW375" i="3"/>
  <c r="BX374" i="3"/>
  <c r="BY374" i="3" s="1"/>
  <c r="BW374" i="3"/>
  <c r="BX373" i="3"/>
  <c r="BY373" i="3" s="1"/>
  <c r="CB373" i="3" s="1"/>
  <c r="BW373" i="3"/>
  <c r="BX372" i="3"/>
  <c r="BY372" i="3" s="1"/>
  <c r="BW372" i="3"/>
  <c r="BX371" i="3"/>
  <c r="BY371" i="3" s="1"/>
  <c r="BW371" i="3"/>
  <c r="BX370" i="3"/>
  <c r="BY370" i="3" s="1"/>
  <c r="BW370" i="3"/>
  <c r="BX369" i="3"/>
  <c r="BY369" i="3" s="1"/>
  <c r="BZ369" i="3" s="1"/>
  <c r="BW369" i="3"/>
  <c r="BX368" i="3"/>
  <c r="BY368" i="3" s="1"/>
  <c r="BW368" i="3"/>
  <c r="BX367" i="3"/>
  <c r="BY367" i="3" s="1"/>
  <c r="CB367" i="3" s="1"/>
  <c r="BW367" i="3"/>
  <c r="BX366" i="3"/>
  <c r="BY366" i="3" s="1"/>
  <c r="BW366" i="3"/>
  <c r="BX365" i="3"/>
  <c r="BY365" i="3" s="1"/>
  <c r="BW365" i="3"/>
  <c r="BX364" i="3"/>
  <c r="BY364" i="3" s="1"/>
  <c r="BW364" i="3"/>
  <c r="BX363" i="3"/>
  <c r="BY363" i="3" s="1"/>
  <c r="BW363" i="3"/>
  <c r="BX362" i="3"/>
  <c r="BY362" i="3" s="1"/>
  <c r="BZ362" i="3" s="1"/>
  <c r="BW362" i="3"/>
  <c r="BX361" i="3"/>
  <c r="BY361" i="3" s="1"/>
  <c r="BW361" i="3"/>
  <c r="BX360" i="3"/>
  <c r="BY360" i="3" s="1"/>
  <c r="BW360" i="3"/>
  <c r="BX359" i="3"/>
  <c r="BY359" i="3" s="1"/>
  <c r="BW359" i="3"/>
  <c r="BX358" i="3"/>
  <c r="BY358" i="3" s="1"/>
  <c r="BW358" i="3"/>
  <c r="BX357" i="3"/>
  <c r="BY357" i="3" s="1"/>
  <c r="BW357" i="3"/>
  <c r="BX356" i="3"/>
  <c r="BY356" i="3" s="1"/>
  <c r="BW356" i="3"/>
  <c r="BX355" i="3"/>
  <c r="BY355" i="3" s="1"/>
  <c r="CB355" i="3" s="1"/>
  <c r="BW355" i="3"/>
  <c r="BX354" i="3"/>
  <c r="BY354" i="3" s="1"/>
  <c r="BW354" i="3"/>
  <c r="BX353" i="3"/>
  <c r="BY353" i="3" s="1"/>
  <c r="BW353" i="3"/>
  <c r="BX352" i="3"/>
  <c r="BY352" i="3" s="1"/>
  <c r="BW352" i="3"/>
  <c r="BX351" i="3"/>
  <c r="BY351" i="3" s="1"/>
  <c r="BW351" i="3"/>
  <c r="BX350" i="3"/>
  <c r="BY350" i="3" s="1"/>
  <c r="BW350" i="3"/>
  <c r="BX349" i="3"/>
  <c r="BY349" i="3" s="1"/>
  <c r="BW349" i="3"/>
  <c r="BX348" i="3"/>
  <c r="BY348" i="3" s="1"/>
  <c r="BW348" i="3"/>
  <c r="BX347" i="3"/>
  <c r="BY347" i="3" s="1"/>
  <c r="BW347" i="3"/>
  <c r="BX346" i="3"/>
  <c r="BY346" i="3" s="1"/>
  <c r="BZ346" i="3" s="1"/>
  <c r="BW346" i="3"/>
  <c r="BX345" i="3"/>
  <c r="BY345" i="3" s="1"/>
  <c r="BW345" i="3"/>
  <c r="BX344" i="3"/>
  <c r="BY344" i="3" s="1"/>
  <c r="BZ344" i="3" s="1"/>
  <c r="BW344" i="3"/>
  <c r="BX343" i="3"/>
  <c r="BY343" i="3" s="1"/>
  <c r="BW343" i="3"/>
  <c r="BX342" i="3"/>
  <c r="BY342" i="3" s="1"/>
  <c r="BZ342" i="3" s="1"/>
  <c r="BW342" i="3"/>
  <c r="BX341" i="3"/>
  <c r="BY341" i="3" s="1"/>
  <c r="BW341" i="3"/>
  <c r="BX340" i="3"/>
  <c r="BY340" i="3" s="1"/>
  <c r="BW340" i="3"/>
  <c r="BX339" i="3"/>
  <c r="BY339" i="3" s="1"/>
  <c r="CB339" i="3" s="1"/>
  <c r="BW339" i="3"/>
  <c r="BX338" i="3"/>
  <c r="BY338" i="3" s="1"/>
  <c r="BW338" i="3"/>
  <c r="BX337" i="3"/>
  <c r="BY337" i="3" s="1"/>
  <c r="BW337" i="3"/>
  <c r="BX336" i="3"/>
  <c r="BY336" i="3" s="1"/>
  <c r="BW336" i="3"/>
  <c r="BX335" i="3"/>
  <c r="BY335" i="3" s="1"/>
  <c r="BW335" i="3"/>
  <c r="BX334" i="3"/>
  <c r="BY334" i="3" s="1"/>
  <c r="CA334" i="3" s="1"/>
  <c r="CC334" i="3" s="1"/>
  <c r="BW334" i="3"/>
  <c r="BX333" i="3"/>
  <c r="BY333" i="3" s="1"/>
  <c r="BW333" i="3"/>
  <c r="BX332" i="3"/>
  <c r="BY332" i="3" s="1"/>
  <c r="BW332" i="3"/>
  <c r="BX331" i="3"/>
  <c r="BY331" i="3" s="1"/>
  <c r="BW331" i="3"/>
  <c r="BX330" i="3"/>
  <c r="BY330" i="3" s="1"/>
  <c r="CA330" i="3" s="1"/>
  <c r="CC330" i="3" s="1"/>
  <c r="BW330" i="3"/>
  <c r="BX329" i="3"/>
  <c r="BY329" i="3" s="1"/>
  <c r="CA329" i="3" s="1"/>
  <c r="CC329" i="3" s="1"/>
  <c r="BW329" i="3"/>
  <c r="BX328" i="3"/>
  <c r="BY328" i="3" s="1"/>
  <c r="BZ328" i="3" s="1"/>
  <c r="BW328" i="3"/>
  <c r="BX327" i="3"/>
  <c r="BY327" i="3" s="1"/>
  <c r="BW327" i="3"/>
  <c r="BX326" i="3"/>
  <c r="BY326" i="3" s="1"/>
  <c r="BZ326" i="3" s="1"/>
  <c r="BW326" i="3"/>
  <c r="BX325" i="3"/>
  <c r="BY325" i="3" s="1"/>
  <c r="CB325" i="3" s="1"/>
  <c r="BW325" i="3"/>
  <c r="BX324" i="3"/>
  <c r="BY324" i="3" s="1"/>
  <c r="BW324" i="3"/>
  <c r="BX323" i="3"/>
  <c r="BY323" i="3" s="1"/>
  <c r="BW323" i="3"/>
  <c r="BX322" i="3"/>
  <c r="BY322" i="3" s="1"/>
  <c r="BW322" i="3"/>
  <c r="BX321" i="3"/>
  <c r="BY321" i="3" s="1"/>
  <c r="BW321" i="3"/>
  <c r="BX320" i="3"/>
  <c r="BY320" i="3" s="1"/>
  <c r="BW320" i="3"/>
  <c r="BX319" i="3"/>
  <c r="BY319" i="3" s="1"/>
  <c r="BW319" i="3"/>
  <c r="BX318" i="3"/>
  <c r="BY318" i="3" s="1"/>
  <c r="CA318" i="3" s="1"/>
  <c r="CC318" i="3" s="1"/>
  <c r="BW318" i="3"/>
  <c r="BX317" i="3"/>
  <c r="BY317" i="3" s="1"/>
  <c r="BW317" i="3"/>
  <c r="BX316" i="3"/>
  <c r="BY316" i="3" s="1"/>
  <c r="BZ316" i="3" s="1"/>
  <c r="BW316" i="3"/>
  <c r="BX315" i="3"/>
  <c r="BY315" i="3" s="1"/>
  <c r="BW315" i="3"/>
  <c r="BX314" i="3"/>
  <c r="BY314" i="3" s="1"/>
  <c r="BW314" i="3"/>
  <c r="BX313" i="3"/>
  <c r="BY313" i="3" s="1"/>
  <c r="BW313" i="3"/>
  <c r="BX312" i="3"/>
  <c r="BY312" i="3" s="1"/>
  <c r="BW312" i="3"/>
  <c r="BX311" i="3"/>
  <c r="BY311" i="3" s="1"/>
  <c r="BW311" i="3"/>
  <c r="BX310" i="3"/>
  <c r="BY310" i="3" s="1"/>
  <c r="BW310" i="3"/>
  <c r="BX309" i="3"/>
  <c r="BY309" i="3" s="1"/>
  <c r="BW309" i="3"/>
  <c r="BX308" i="3"/>
  <c r="BY308" i="3" s="1"/>
  <c r="BW308" i="3"/>
  <c r="BX307" i="3"/>
  <c r="BY307" i="3" s="1"/>
  <c r="BW307" i="3"/>
  <c r="BX306" i="3"/>
  <c r="BY306" i="3" s="1"/>
  <c r="BW306" i="3"/>
  <c r="BX305" i="3"/>
  <c r="BY305" i="3" s="1"/>
  <c r="BZ305" i="3" s="1"/>
  <c r="BW305" i="3"/>
  <c r="BX304" i="3"/>
  <c r="BY304" i="3" s="1"/>
  <c r="BW304" i="3"/>
  <c r="BX303" i="3"/>
  <c r="BY303" i="3" s="1"/>
  <c r="CB303" i="3" s="1"/>
  <c r="BW303" i="3"/>
  <c r="BX302" i="3"/>
  <c r="BY302" i="3" s="1"/>
  <c r="BW302" i="3"/>
  <c r="BX301" i="3"/>
  <c r="BY301" i="3" s="1"/>
  <c r="BW301" i="3"/>
  <c r="BX300" i="3"/>
  <c r="BY300" i="3" s="1"/>
  <c r="BW300" i="3"/>
  <c r="BX299" i="3"/>
  <c r="BY299" i="3" s="1"/>
  <c r="BW299" i="3"/>
  <c r="BX298" i="3"/>
  <c r="BY298" i="3" s="1"/>
  <c r="CA298" i="3" s="1"/>
  <c r="CC298" i="3" s="1"/>
  <c r="BW298" i="3"/>
  <c r="BX297" i="3"/>
  <c r="BY297" i="3" s="1"/>
  <c r="BW297" i="3"/>
  <c r="BX296" i="3"/>
  <c r="BY296" i="3" s="1"/>
  <c r="BW296" i="3"/>
  <c r="BX295" i="3"/>
  <c r="BY295" i="3" s="1"/>
  <c r="BW295" i="3"/>
  <c r="BX294" i="3"/>
  <c r="BY294" i="3" s="1"/>
  <c r="BW294" i="3"/>
  <c r="BX293" i="3"/>
  <c r="BY293" i="3" s="1"/>
  <c r="BW293" i="3"/>
  <c r="BX292" i="3"/>
  <c r="BY292" i="3" s="1"/>
  <c r="BW292" i="3"/>
  <c r="BX291" i="3"/>
  <c r="BY291" i="3" s="1"/>
  <c r="CB291" i="3" s="1"/>
  <c r="BW291" i="3"/>
  <c r="BX290" i="3"/>
  <c r="BY290" i="3" s="1"/>
  <c r="BW290" i="3"/>
  <c r="BX289" i="3"/>
  <c r="BY289" i="3" s="1"/>
  <c r="BW289" i="3"/>
  <c r="BX288" i="3"/>
  <c r="BY288" i="3" s="1"/>
  <c r="BW288" i="3"/>
  <c r="BX287" i="3"/>
  <c r="BY287" i="3" s="1"/>
  <c r="BW287" i="3"/>
  <c r="BX286" i="3"/>
  <c r="BY286" i="3" s="1"/>
  <c r="BW286" i="3"/>
  <c r="BX285" i="3"/>
  <c r="BY285" i="3" s="1"/>
  <c r="BW285" i="3"/>
  <c r="BX284" i="3"/>
  <c r="BY284" i="3" s="1"/>
  <c r="BW284" i="3"/>
  <c r="BX283" i="3"/>
  <c r="BY283" i="3" s="1"/>
  <c r="BW283" i="3"/>
  <c r="BX282" i="3"/>
  <c r="BY282" i="3" s="1"/>
  <c r="CB282" i="3" s="1"/>
  <c r="BW282" i="3"/>
  <c r="BX281" i="3"/>
  <c r="BY281" i="3" s="1"/>
  <c r="CA281" i="3" s="1"/>
  <c r="CC281" i="3" s="1"/>
  <c r="BW281" i="3"/>
  <c r="BX280" i="3"/>
  <c r="BY280" i="3" s="1"/>
  <c r="BW280" i="3"/>
  <c r="BX279" i="3"/>
  <c r="BY279" i="3" s="1"/>
  <c r="BW279" i="3"/>
  <c r="BX278" i="3"/>
  <c r="BY278" i="3" s="1"/>
  <c r="BW278" i="3"/>
  <c r="BX277" i="3"/>
  <c r="BY277" i="3" s="1"/>
  <c r="BW277" i="3"/>
  <c r="BX276" i="3"/>
  <c r="BY276" i="3" s="1"/>
  <c r="BW276" i="3"/>
  <c r="BX275" i="3"/>
  <c r="BY275" i="3" s="1"/>
  <c r="CB275" i="3" s="1"/>
  <c r="BW275" i="3"/>
  <c r="BX274" i="3"/>
  <c r="BY274" i="3" s="1"/>
  <c r="BW274" i="3"/>
  <c r="BX273" i="3"/>
  <c r="BY273" i="3" s="1"/>
  <c r="BW273" i="3"/>
  <c r="BX272" i="3"/>
  <c r="BY272" i="3" s="1"/>
  <c r="BW272" i="3"/>
  <c r="BX271" i="3"/>
  <c r="BY271" i="3" s="1"/>
  <c r="BW271" i="3"/>
  <c r="BX270" i="3"/>
  <c r="BY270" i="3" s="1"/>
  <c r="BW270" i="3"/>
  <c r="BX269" i="3"/>
  <c r="BY269" i="3" s="1"/>
  <c r="BZ269" i="3" s="1"/>
  <c r="BW269" i="3"/>
  <c r="BX268" i="3"/>
  <c r="BY268" i="3" s="1"/>
  <c r="BW268" i="3"/>
  <c r="BX267" i="3"/>
  <c r="BY267" i="3" s="1"/>
  <c r="BW267" i="3"/>
  <c r="BX266" i="3"/>
  <c r="BY266" i="3" s="1"/>
  <c r="CA266" i="3" s="1"/>
  <c r="CC266" i="3" s="1"/>
  <c r="BW266" i="3"/>
  <c r="BX265" i="3"/>
  <c r="BY265" i="3" s="1"/>
  <c r="CB265" i="3" s="1"/>
  <c r="BW265" i="3"/>
  <c r="BX264" i="3"/>
  <c r="BY264" i="3" s="1"/>
  <c r="BZ264" i="3" s="1"/>
  <c r="BW264" i="3"/>
  <c r="BX263" i="3"/>
  <c r="BY263" i="3" s="1"/>
  <c r="BW263" i="3"/>
  <c r="BX262" i="3"/>
  <c r="BY262" i="3" s="1"/>
  <c r="BW262" i="3"/>
  <c r="BX261" i="3"/>
  <c r="BY261" i="3" s="1"/>
  <c r="BW261" i="3"/>
  <c r="BX260" i="3"/>
  <c r="BY260" i="3" s="1"/>
  <c r="BZ260" i="3" s="1"/>
  <c r="BW260" i="3"/>
  <c r="BX259" i="3"/>
  <c r="BY259" i="3" s="1"/>
  <c r="BW259" i="3"/>
  <c r="BX258" i="3"/>
  <c r="BY258" i="3" s="1"/>
  <c r="BW258" i="3"/>
  <c r="BX257" i="3"/>
  <c r="BY257" i="3" s="1"/>
  <c r="BW257" i="3"/>
  <c r="BX256" i="3"/>
  <c r="BY256" i="3" s="1"/>
  <c r="BW256" i="3"/>
  <c r="BX255" i="3"/>
  <c r="BY255" i="3" s="1"/>
  <c r="CB255" i="3" s="1"/>
  <c r="BW255" i="3"/>
  <c r="BX254" i="3"/>
  <c r="BY254" i="3" s="1"/>
  <c r="BW254" i="3"/>
  <c r="BX253" i="3"/>
  <c r="BY253" i="3" s="1"/>
  <c r="BW253" i="3"/>
  <c r="BX252" i="3"/>
  <c r="BY252" i="3" s="1"/>
  <c r="BZ252" i="3" s="1"/>
  <c r="BW252" i="3"/>
  <c r="BX251" i="3"/>
  <c r="BY251" i="3" s="1"/>
  <c r="BW251" i="3"/>
  <c r="BX250" i="3"/>
  <c r="BY250" i="3" s="1"/>
  <c r="BW250" i="3"/>
  <c r="BX249" i="3"/>
  <c r="BY249" i="3" s="1"/>
  <c r="BW249" i="3"/>
  <c r="BX248" i="3"/>
  <c r="BY248" i="3" s="1"/>
  <c r="BW248" i="3"/>
  <c r="BX247" i="3"/>
  <c r="BY247" i="3" s="1"/>
  <c r="BW247" i="3"/>
  <c r="BX246" i="3"/>
  <c r="BY246" i="3" s="1"/>
  <c r="BW246" i="3"/>
  <c r="BX245" i="3"/>
  <c r="BY245" i="3" s="1"/>
  <c r="BW245" i="3"/>
  <c r="BX244" i="3"/>
  <c r="BY244" i="3" s="1"/>
  <c r="BW244" i="3"/>
  <c r="BX243" i="3"/>
  <c r="BY243" i="3" s="1"/>
  <c r="CB243" i="3" s="1"/>
  <c r="BW243" i="3"/>
  <c r="BX242" i="3"/>
  <c r="BY242" i="3" s="1"/>
  <c r="BZ242" i="3" s="1"/>
  <c r="BW242" i="3"/>
  <c r="BX241" i="3"/>
  <c r="BY241" i="3" s="1"/>
  <c r="BW241" i="3"/>
  <c r="BX240" i="3"/>
  <c r="BY240" i="3" s="1"/>
  <c r="BW240" i="3"/>
  <c r="BX239" i="3"/>
  <c r="BY239" i="3" s="1"/>
  <c r="BW239" i="3"/>
  <c r="BX238" i="3"/>
  <c r="BY238" i="3" s="1"/>
  <c r="BW238" i="3"/>
  <c r="BX237" i="3"/>
  <c r="BY237" i="3" s="1"/>
  <c r="BW237" i="3"/>
  <c r="BX236" i="3"/>
  <c r="BY236" i="3" s="1"/>
  <c r="BW236" i="3"/>
  <c r="BX235" i="3"/>
  <c r="BY235" i="3" s="1"/>
  <c r="BW235" i="3"/>
  <c r="BX234" i="3"/>
  <c r="BY234" i="3" s="1"/>
  <c r="CB234" i="3" s="1"/>
  <c r="BW234" i="3"/>
  <c r="BX233" i="3"/>
  <c r="BY233" i="3" s="1"/>
  <c r="BW233" i="3"/>
  <c r="BX232" i="3"/>
  <c r="BY232" i="3" s="1"/>
  <c r="BZ232" i="3" s="1"/>
  <c r="BW232" i="3"/>
  <c r="BX231" i="3"/>
  <c r="BY231" i="3" s="1"/>
  <c r="BW231" i="3"/>
  <c r="BX230" i="3"/>
  <c r="BY230" i="3" s="1"/>
  <c r="BW230" i="3"/>
  <c r="BX229" i="3"/>
  <c r="BY229" i="3" s="1"/>
  <c r="BW229" i="3"/>
  <c r="BX228" i="3"/>
  <c r="BY228" i="3" s="1"/>
  <c r="BW228" i="3"/>
  <c r="BX227" i="3"/>
  <c r="BY227" i="3" s="1"/>
  <c r="BW227" i="3"/>
  <c r="BX226" i="3"/>
  <c r="BY226" i="3" s="1"/>
  <c r="BW226" i="3"/>
  <c r="BX225" i="3"/>
  <c r="BY225" i="3" s="1"/>
  <c r="BW225" i="3"/>
  <c r="BX224" i="3"/>
  <c r="BY224" i="3" s="1"/>
  <c r="BW224" i="3"/>
  <c r="BX223" i="3"/>
  <c r="BY223" i="3" s="1"/>
  <c r="CB223" i="3" s="1"/>
  <c r="BW223" i="3"/>
  <c r="BX222" i="3"/>
  <c r="BY222" i="3" s="1"/>
  <c r="BW222" i="3"/>
  <c r="BX221" i="3"/>
  <c r="BY221" i="3" s="1"/>
  <c r="BW221" i="3"/>
  <c r="BX220" i="3"/>
  <c r="BY220" i="3" s="1"/>
  <c r="BZ220" i="3" s="1"/>
  <c r="BW220" i="3"/>
  <c r="BX219" i="3"/>
  <c r="BY219" i="3" s="1"/>
  <c r="CB219" i="3" s="1"/>
  <c r="BW219" i="3"/>
  <c r="BX218" i="3"/>
  <c r="BY218" i="3" s="1"/>
  <c r="BW218" i="3"/>
  <c r="BX217" i="3"/>
  <c r="BY217" i="3" s="1"/>
  <c r="BW217" i="3"/>
  <c r="BX216" i="3"/>
  <c r="BY216" i="3" s="1"/>
  <c r="BW216" i="3"/>
  <c r="BX215" i="3"/>
  <c r="BY215" i="3" s="1"/>
  <c r="BW215" i="3"/>
  <c r="BX214" i="3"/>
  <c r="BY214" i="3" s="1"/>
  <c r="BW214" i="3"/>
  <c r="BX213" i="3"/>
  <c r="BY213" i="3" s="1"/>
  <c r="CA213" i="3" s="1"/>
  <c r="CC213" i="3" s="1"/>
  <c r="BW213" i="3"/>
  <c r="BX212" i="3"/>
  <c r="BY212" i="3" s="1"/>
  <c r="BW212" i="3"/>
  <c r="BX211" i="3"/>
  <c r="BY211" i="3" s="1"/>
  <c r="CB211" i="3" s="1"/>
  <c r="BW211" i="3"/>
  <c r="BX210" i="3"/>
  <c r="BY210" i="3" s="1"/>
  <c r="BZ210" i="3" s="1"/>
  <c r="BW210" i="3"/>
  <c r="BX209" i="3"/>
  <c r="BY209" i="3" s="1"/>
  <c r="CA209" i="3" s="1"/>
  <c r="CC209" i="3" s="1"/>
  <c r="BW209" i="3"/>
  <c r="BX208" i="3"/>
  <c r="BY208" i="3" s="1"/>
  <c r="BW208" i="3"/>
  <c r="BX207" i="3"/>
  <c r="BY207" i="3" s="1"/>
  <c r="BW207" i="3"/>
  <c r="BX206" i="3"/>
  <c r="BY206" i="3" s="1"/>
  <c r="CB206" i="3" s="1"/>
  <c r="BW206" i="3"/>
  <c r="BX205" i="3"/>
  <c r="BY205" i="3" s="1"/>
  <c r="BW205" i="3"/>
  <c r="BX204" i="3"/>
  <c r="BY204" i="3" s="1"/>
  <c r="BW204" i="3"/>
  <c r="BX203" i="3"/>
  <c r="BY203" i="3" s="1"/>
  <c r="BW203" i="3"/>
  <c r="BX202" i="3"/>
  <c r="BY202" i="3" s="1"/>
  <c r="CB202" i="3" s="1"/>
  <c r="BW202" i="3"/>
  <c r="BX201" i="3"/>
  <c r="BY201" i="3" s="1"/>
  <c r="BW201" i="3"/>
  <c r="BX200" i="3"/>
  <c r="BY200" i="3" s="1"/>
  <c r="BZ200" i="3" s="1"/>
  <c r="BW200" i="3"/>
  <c r="BX199" i="3"/>
  <c r="BY199" i="3" s="1"/>
  <c r="BW199" i="3"/>
  <c r="BX198" i="3"/>
  <c r="BY198" i="3" s="1"/>
  <c r="BW198" i="3"/>
  <c r="BX197" i="3"/>
  <c r="BY197" i="3" s="1"/>
  <c r="BW197" i="3"/>
  <c r="BX196" i="3"/>
  <c r="BY196" i="3" s="1"/>
  <c r="BZ196" i="3" s="1"/>
  <c r="BW196" i="3"/>
  <c r="BX195" i="3"/>
  <c r="BY195" i="3" s="1"/>
  <c r="BW195" i="3"/>
  <c r="BX194" i="3"/>
  <c r="BY194" i="3" s="1"/>
  <c r="BW194" i="3"/>
  <c r="BX193" i="3"/>
  <c r="BY193" i="3" s="1"/>
  <c r="BW193" i="3"/>
  <c r="BX192" i="3"/>
  <c r="BY192" i="3" s="1"/>
  <c r="BW192" i="3"/>
  <c r="BX191" i="3"/>
  <c r="BY191" i="3" s="1"/>
  <c r="CB191" i="3" s="1"/>
  <c r="BW191" i="3"/>
  <c r="BX190" i="3"/>
  <c r="BY190" i="3" s="1"/>
  <c r="BW190" i="3"/>
  <c r="BX189" i="3"/>
  <c r="BY189" i="3" s="1"/>
  <c r="BW189" i="3"/>
  <c r="BX188" i="3"/>
  <c r="BY188" i="3" s="1"/>
  <c r="BW188" i="3"/>
  <c r="BX187" i="3"/>
  <c r="BY187" i="3" s="1"/>
  <c r="CB187" i="3" s="1"/>
  <c r="BW187" i="3"/>
  <c r="BX186" i="3"/>
  <c r="BY186" i="3" s="1"/>
  <c r="CB186" i="3" s="1"/>
  <c r="BW186" i="3"/>
  <c r="BX185" i="3"/>
  <c r="BY185" i="3" s="1"/>
  <c r="BW185" i="3"/>
  <c r="BX184" i="3"/>
  <c r="BY184" i="3" s="1"/>
  <c r="BW184" i="3"/>
  <c r="BX183" i="3"/>
  <c r="BY183" i="3" s="1"/>
  <c r="BW183" i="3"/>
  <c r="BX182" i="3"/>
  <c r="BY182" i="3" s="1"/>
  <c r="BZ182" i="3" s="1"/>
  <c r="BW182" i="3"/>
  <c r="BX181" i="3"/>
  <c r="BY181" i="3" s="1"/>
  <c r="BZ181" i="3" s="1"/>
  <c r="BW181" i="3"/>
  <c r="BX180" i="3"/>
  <c r="BY180" i="3" s="1"/>
  <c r="BW180" i="3"/>
  <c r="BX179" i="3"/>
  <c r="BY179" i="3" s="1"/>
  <c r="CB179" i="3" s="1"/>
  <c r="BW179" i="3"/>
  <c r="BX178" i="3"/>
  <c r="BY178" i="3" s="1"/>
  <c r="BZ178" i="3" s="1"/>
  <c r="BW178" i="3"/>
  <c r="BX177" i="3"/>
  <c r="BY177" i="3" s="1"/>
  <c r="BW177" i="3"/>
  <c r="BX176" i="3"/>
  <c r="BY176" i="3" s="1"/>
  <c r="BW176" i="3"/>
  <c r="BX175" i="3"/>
  <c r="BY175" i="3" s="1"/>
  <c r="BW175" i="3"/>
  <c r="BX174" i="3"/>
  <c r="BY174" i="3" s="1"/>
  <c r="CB174" i="3" s="1"/>
  <c r="BW174" i="3"/>
  <c r="BX173" i="3"/>
  <c r="BY173" i="3" s="1"/>
  <c r="BZ173" i="3" s="1"/>
  <c r="BW173" i="3"/>
  <c r="BX172" i="3"/>
  <c r="BY172" i="3" s="1"/>
  <c r="BW172" i="3"/>
  <c r="BX171" i="3"/>
  <c r="BY171" i="3" s="1"/>
  <c r="BW171" i="3"/>
  <c r="BX170" i="3"/>
  <c r="BY170" i="3" s="1"/>
  <c r="CB170" i="3" s="1"/>
  <c r="BW170" i="3"/>
  <c r="BX169" i="3"/>
  <c r="BY169" i="3" s="1"/>
  <c r="CB169" i="3" s="1"/>
  <c r="BW169" i="3"/>
  <c r="BX168" i="3"/>
  <c r="BY168" i="3" s="1"/>
  <c r="BZ168" i="3" s="1"/>
  <c r="BW168" i="3"/>
  <c r="BX167" i="3"/>
  <c r="BY167" i="3" s="1"/>
  <c r="BW167" i="3"/>
  <c r="BX166" i="3"/>
  <c r="BY166" i="3" s="1"/>
  <c r="BW166" i="3"/>
  <c r="BX165" i="3"/>
  <c r="BY165" i="3" s="1"/>
  <c r="BW165" i="3"/>
  <c r="BX164" i="3"/>
  <c r="BY164" i="3" s="1"/>
  <c r="BZ164" i="3" s="1"/>
  <c r="BW164" i="3"/>
  <c r="BX163" i="3"/>
  <c r="BY163" i="3" s="1"/>
  <c r="BW163" i="3"/>
  <c r="BX162" i="3"/>
  <c r="BY162" i="3" s="1"/>
  <c r="BW162" i="3"/>
  <c r="BX161" i="3"/>
  <c r="BY161" i="3" s="1"/>
  <c r="BW161" i="3"/>
  <c r="BX160" i="3"/>
  <c r="BY160" i="3" s="1"/>
  <c r="BW160" i="3"/>
  <c r="BX159" i="3"/>
  <c r="BY159" i="3" s="1"/>
  <c r="CB159" i="3" s="1"/>
  <c r="BW159" i="3"/>
  <c r="BX158" i="3"/>
  <c r="BY158" i="3" s="1"/>
  <c r="BW158" i="3"/>
  <c r="BX157" i="3"/>
  <c r="BY157" i="3" s="1"/>
  <c r="BW157" i="3"/>
  <c r="BX156" i="3"/>
  <c r="BY156" i="3" s="1"/>
  <c r="BW156" i="3"/>
  <c r="BX155" i="3"/>
  <c r="BY155" i="3" s="1"/>
  <c r="CA155" i="3" s="1"/>
  <c r="CC155" i="3" s="1"/>
  <c r="BW155" i="3"/>
  <c r="BX154" i="3"/>
  <c r="BY154" i="3" s="1"/>
  <c r="BW154" i="3"/>
  <c r="BX153" i="3"/>
  <c r="BY153" i="3" s="1"/>
  <c r="BW153" i="3"/>
  <c r="BX152" i="3"/>
  <c r="BY152" i="3" s="1"/>
  <c r="CB152" i="3" s="1"/>
  <c r="BW152" i="3"/>
  <c r="BX151" i="3"/>
  <c r="BY151" i="3" s="1"/>
  <c r="BW151" i="3"/>
  <c r="BX150" i="3"/>
  <c r="BY150" i="3" s="1"/>
  <c r="BW150" i="3"/>
  <c r="BX149" i="3"/>
  <c r="BY149" i="3" s="1"/>
  <c r="BW149" i="3"/>
  <c r="BX148" i="3"/>
  <c r="BY148" i="3" s="1"/>
  <c r="CB148" i="3" s="1"/>
  <c r="BW148" i="3"/>
  <c r="BX147" i="3"/>
  <c r="BY147" i="3" s="1"/>
  <c r="CB147" i="3" s="1"/>
  <c r="BW147" i="3"/>
  <c r="BX146" i="3"/>
  <c r="BY146" i="3" s="1"/>
  <c r="BW146" i="3"/>
  <c r="BX145" i="3"/>
  <c r="BY145" i="3" s="1"/>
  <c r="BW145" i="3"/>
  <c r="BX144" i="3"/>
  <c r="BY144" i="3" s="1"/>
  <c r="BW144" i="3"/>
  <c r="BX143" i="3"/>
  <c r="BY143" i="3" s="1"/>
  <c r="CA143" i="3" s="1"/>
  <c r="CC143" i="3" s="1"/>
  <c r="BW143" i="3"/>
  <c r="BX142" i="3"/>
  <c r="BY142" i="3" s="1"/>
  <c r="BW142" i="3"/>
  <c r="BX141" i="3"/>
  <c r="BY141" i="3" s="1"/>
  <c r="BW141" i="3"/>
  <c r="BX140" i="3"/>
  <c r="BY140" i="3" s="1"/>
  <c r="BW140" i="3"/>
  <c r="BX139" i="3"/>
  <c r="BY139" i="3" s="1"/>
  <c r="BW139" i="3"/>
  <c r="BX138" i="3"/>
  <c r="BY138" i="3" s="1"/>
  <c r="BW138" i="3"/>
  <c r="BX137" i="3"/>
  <c r="BY137" i="3" s="1"/>
  <c r="BW137" i="3"/>
  <c r="BX136" i="3"/>
  <c r="BY136" i="3" s="1"/>
  <c r="CB136" i="3" s="1"/>
  <c r="BW136" i="3"/>
  <c r="BX135" i="3"/>
  <c r="BY135" i="3" s="1"/>
  <c r="CB135" i="3" s="1"/>
  <c r="BW135" i="3"/>
  <c r="BX134" i="3"/>
  <c r="BY134" i="3" s="1"/>
  <c r="BW134" i="3"/>
  <c r="BX133" i="3"/>
  <c r="BY133" i="3" s="1"/>
  <c r="BW133" i="3"/>
  <c r="BX132" i="3"/>
  <c r="BY132" i="3" s="1"/>
  <c r="CB132" i="3" s="1"/>
  <c r="BW132" i="3"/>
  <c r="BX131" i="3"/>
  <c r="BY131" i="3" s="1"/>
  <c r="CA131" i="3" s="1"/>
  <c r="CC131" i="3" s="1"/>
  <c r="BW131" i="3"/>
  <c r="BX130" i="3"/>
  <c r="BY130" i="3" s="1"/>
  <c r="BW130" i="3"/>
  <c r="BX129" i="3"/>
  <c r="BY129" i="3" s="1"/>
  <c r="BW129" i="3"/>
  <c r="BX128" i="3"/>
  <c r="BY128" i="3" s="1"/>
  <c r="BW128" i="3"/>
  <c r="BX127" i="3"/>
  <c r="BY127" i="3" s="1"/>
  <c r="BZ127" i="3" s="1"/>
  <c r="BW127" i="3"/>
  <c r="BX126" i="3"/>
  <c r="BY126" i="3" s="1"/>
  <c r="BW126" i="3"/>
  <c r="BX125" i="3"/>
  <c r="BY125" i="3" s="1"/>
  <c r="BW125" i="3"/>
  <c r="BX124" i="3"/>
  <c r="BY124" i="3" s="1"/>
  <c r="BW124" i="3"/>
  <c r="BX123" i="3"/>
  <c r="BY123" i="3" s="1"/>
  <c r="BZ123" i="3" s="1"/>
  <c r="BW123" i="3"/>
  <c r="BX122" i="3"/>
  <c r="BY122" i="3" s="1"/>
  <c r="BW122" i="3"/>
  <c r="BX121" i="3"/>
  <c r="BY121" i="3" s="1"/>
  <c r="BW121" i="3"/>
  <c r="BX120" i="3"/>
  <c r="BY120" i="3" s="1"/>
  <c r="CB120" i="3" s="1"/>
  <c r="BW120" i="3"/>
  <c r="BX119" i="3"/>
  <c r="BY119" i="3" s="1"/>
  <c r="BW119" i="3"/>
  <c r="BX118" i="3"/>
  <c r="BY118" i="3" s="1"/>
  <c r="BW118" i="3"/>
  <c r="BX117" i="3"/>
  <c r="BY117" i="3" s="1"/>
  <c r="BW117" i="3"/>
  <c r="BX116" i="3"/>
  <c r="BY116" i="3" s="1"/>
  <c r="CB116" i="3" s="1"/>
  <c r="BW116" i="3"/>
  <c r="BX115" i="3"/>
  <c r="BY115" i="3" s="1"/>
  <c r="BW115" i="3"/>
  <c r="BX114" i="3"/>
  <c r="BY114" i="3" s="1"/>
  <c r="BW114" i="3"/>
  <c r="BX113" i="3"/>
  <c r="BY113" i="3" s="1"/>
  <c r="BW113" i="3"/>
  <c r="BX112" i="3"/>
  <c r="BY112" i="3" s="1"/>
  <c r="BW112" i="3"/>
  <c r="BX111" i="3"/>
  <c r="BY111" i="3" s="1"/>
  <c r="CA111" i="3" s="1"/>
  <c r="CC111" i="3" s="1"/>
  <c r="BW111" i="3"/>
  <c r="BX110" i="3"/>
  <c r="BY110" i="3" s="1"/>
  <c r="BW110" i="3"/>
  <c r="BX109" i="3"/>
  <c r="BY109" i="3" s="1"/>
  <c r="BW109" i="3"/>
  <c r="BX108" i="3"/>
  <c r="BY108" i="3" s="1"/>
  <c r="CB108" i="3" s="1"/>
  <c r="BW108" i="3"/>
  <c r="BX107" i="3"/>
  <c r="BY107" i="3" s="1"/>
  <c r="CA107" i="3" s="1"/>
  <c r="CC107" i="3" s="1"/>
  <c r="BW107" i="3"/>
  <c r="BX106" i="3"/>
  <c r="BY106" i="3" s="1"/>
  <c r="BW106" i="3"/>
  <c r="BX105" i="3"/>
  <c r="BY105" i="3" s="1"/>
  <c r="CA105" i="3" s="1"/>
  <c r="CC105" i="3" s="1"/>
  <c r="BW105" i="3"/>
  <c r="BX104" i="3"/>
  <c r="BY104" i="3" s="1"/>
  <c r="BW104" i="3"/>
  <c r="BX103" i="3"/>
  <c r="BY103" i="3" s="1"/>
  <c r="BW103" i="3"/>
  <c r="BX102" i="3"/>
  <c r="BY102" i="3" s="1"/>
  <c r="BW102" i="3"/>
  <c r="BX101" i="3"/>
  <c r="BY101" i="3" s="1"/>
  <c r="BW101" i="3"/>
  <c r="BX100" i="3"/>
  <c r="BY100" i="3" s="1"/>
  <c r="CB100" i="3" s="1"/>
  <c r="BW100" i="3"/>
  <c r="BX99" i="3"/>
  <c r="BY99" i="3" s="1"/>
  <c r="BW99" i="3"/>
  <c r="BX98" i="3"/>
  <c r="BY98" i="3" s="1"/>
  <c r="BW98" i="3"/>
  <c r="BX97" i="3"/>
  <c r="BY97" i="3" s="1"/>
  <c r="BW97" i="3"/>
  <c r="BX96" i="3"/>
  <c r="BY96" i="3" s="1"/>
  <c r="BW96" i="3"/>
  <c r="BX95" i="3"/>
  <c r="BY95" i="3" s="1"/>
  <c r="BW95" i="3"/>
  <c r="BX94" i="3"/>
  <c r="BY94" i="3" s="1"/>
  <c r="BW94" i="3"/>
  <c r="BX93" i="3"/>
  <c r="BY93" i="3" s="1"/>
  <c r="BW93" i="3"/>
  <c r="BX92" i="3"/>
  <c r="BY92" i="3" s="1"/>
  <c r="CB92" i="3" s="1"/>
  <c r="BW92" i="3"/>
  <c r="BX91" i="3"/>
  <c r="BY91" i="3" s="1"/>
  <c r="CA91" i="3" s="1"/>
  <c r="CC91" i="3" s="1"/>
  <c r="BW91" i="3"/>
  <c r="BX90" i="3"/>
  <c r="BY90" i="3" s="1"/>
  <c r="BW90" i="3"/>
  <c r="BX89" i="3"/>
  <c r="BY89" i="3" s="1"/>
  <c r="BW89" i="3"/>
  <c r="BX88" i="3"/>
  <c r="BY88" i="3" s="1"/>
  <c r="BW88" i="3"/>
  <c r="BX87" i="3"/>
  <c r="BY87" i="3" s="1"/>
  <c r="CB87" i="3" s="1"/>
  <c r="BW87" i="3"/>
  <c r="BX86" i="3"/>
  <c r="BY86" i="3" s="1"/>
  <c r="BW86" i="3"/>
  <c r="BX85" i="3"/>
  <c r="BY85" i="3" s="1"/>
  <c r="BW85" i="3"/>
  <c r="BX84" i="3"/>
  <c r="BY84" i="3" s="1"/>
  <c r="CB84" i="3" s="1"/>
  <c r="BW84" i="3"/>
  <c r="BX83" i="3"/>
  <c r="BY83" i="3" s="1"/>
  <c r="BW83" i="3"/>
  <c r="BX82" i="3"/>
  <c r="BY82" i="3" s="1"/>
  <c r="BW82" i="3"/>
  <c r="BX81" i="3"/>
  <c r="BY81" i="3" s="1"/>
  <c r="BW81" i="3"/>
  <c r="BX80" i="3"/>
  <c r="BY80" i="3" s="1"/>
  <c r="BW80" i="3"/>
  <c r="BX79" i="3"/>
  <c r="BY79" i="3" s="1"/>
  <c r="BW79" i="3"/>
  <c r="BX78" i="3"/>
  <c r="BY78" i="3" s="1"/>
  <c r="BW78" i="3"/>
  <c r="BX77" i="3"/>
  <c r="BY77" i="3" s="1"/>
  <c r="CA77" i="3" s="1"/>
  <c r="CC77" i="3" s="1"/>
  <c r="BW77" i="3"/>
  <c r="BX76" i="3"/>
  <c r="BY76" i="3" s="1"/>
  <c r="CB76" i="3" s="1"/>
  <c r="BW76" i="3"/>
  <c r="BX75" i="3"/>
  <c r="BY75" i="3" s="1"/>
  <c r="BZ75" i="3" s="1"/>
  <c r="BW75" i="3"/>
  <c r="BX74" i="3"/>
  <c r="BY74" i="3" s="1"/>
  <c r="BW74" i="3"/>
  <c r="BX73" i="3"/>
  <c r="BY73" i="3" s="1"/>
  <c r="BW73" i="3"/>
  <c r="BX72" i="3"/>
  <c r="BY72" i="3" s="1"/>
  <c r="CB72" i="3" s="1"/>
  <c r="BW72" i="3"/>
  <c r="BX71" i="3"/>
  <c r="BY71" i="3" s="1"/>
  <c r="BW71" i="3"/>
  <c r="BX70" i="3"/>
  <c r="BY70" i="3" s="1"/>
  <c r="BW70" i="3"/>
  <c r="BX69" i="3"/>
  <c r="BY69" i="3" s="1"/>
  <c r="BW69" i="3"/>
  <c r="BX68" i="3"/>
  <c r="BY68" i="3" s="1"/>
  <c r="CB68" i="3" s="1"/>
  <c r="BW68" i="3"/>
  <c r="BX67" i="3"/>
  <c r="BY67" i="3" s="1"/>
  <c r="BW67" i="3"/>
  <c r="BX66" i="3"/>
  <c r="BY66" i="3" s="1"/>
  <c r="BW66" i="3"/>
  <c r="BX65" i="3"/>
  <c r="BY65" i="3" s="1"/>
  <c r="BW65" i="3"/>
  <c r="BX64" i="3"/>
  <c r="BY64" i="3" s="1"/>
  <c r="CB64" i="3" s="1"/>
  <c r="BW64" i="3"/>
  <c r="BX63" i="3"/>
  <c r="BY63" i="3" s="1"/>
  <c r="BW63" i="3"/>
  <c r="BX62" i="3"/>
  <c r="BY62" i="3" s="1"/>
  <c r="BW62" i="3"/>
  <c r="BX61" i="3"/>
  <c r="BY61" i="3" s="1"/>
  <c r="BW61" i="3"/>
  <c r="BX60" i="3"/>
  <c r="BY60" i="3" s="1"/>
  <c r="BW60" i="3"/>
  <c r="BX59" i="3"/>
  <c r="BY59" i="3" s="1"/>
  <c r="BW59" i="3"/>
  <c r="BX58" i="3"/>
  <c r="BY58" i="3" s="1"/>
  <c r="BW58" i="3"/>
  <c r="BX57" i="3"/>
  <c r="BY57" i="3" s="1"/>
  <c r="BW57" i="3"/>
  <c r="BX56" i="3"/>
  <c r="BY56" i="3" s="1"/>
  <c r="CB56" i="3" s="1"/>
  <c r="BW56" i="3"/>
  <c r="BX55" i="3"/>
  <c r="BY55" i="3" s="1"/>
  <c r="BW55" i="3"/>
  <c r="BX54" i="3"/>
  <c r="BY54" i="3" s="1"/>
  <c r="BW54" i="3"/>
  <c r="BX53" i="3"/>
  <c r="BY53" i="3" s="1"/>
  <c r="BW53" i="3"/>
  <c r="BX52" i="3"/>
  <c r="BY52" i="3" s="1"/>
  <c r="BW52" i="3"/>
  <c r="BX51" i="3"/>
  <c r="BY51" i="3" s="1"/>
  <c r="BW51" i="3"/>
  <c r="BX50" i="3"/>
  <c r="BY50" i="3" s="1"/>
  <c r="BW50" i="3"/>
  <c r="BX49" i="3"/>
  <c r="BY49" i="3" s="1"/>
  <c r="BW49" i="3"/>
  <c r="BX48" i="3"/>
  <c r="BY48" i="3" s="1"/>
  <c r="CB48" i="3" s="1"/>
  <c r="BW48" i="3"/>
  <c r="BX47" i="3"/>
  <c r="BY47" i="3" s="1"/>
  <c r="BW47" i="3"/>
  <c r="BX46" i="3"/>
  <c r="BY46" i="3" s="1"/>
  <c r="BW46" i="3"/>
  <c r="BX45" i="3"/>
  <c r="BY45" i="3" s="1"/>
  <c r="BW45" i="3"/>
  <c r="BX44" i="3"/>
  <c r="BY44" i="3" s="1"/>
  <c r="BW44" i="3"/>
  <c r="BX43" i="3"/>
  <c r="BY43" i="3" s="1"/>
  <c r="BW43" i="3"/>
  <c r="BX42" i="3"/>
  <c r="BY42" i="3" s="1"/>
  <c r="BW42" i="3"/>
  <c r="BX41" i="3"/>
  <c r="BY41" i="3" s="1"/>
  <c r="BW41" i="3"/>
  <c r="BX40" i="3"/>
  <c r="BY40" i="3" s="1"/>
  <c r="CB40" i="3" s="1"/>
  <c r="BW40" i="3"/>
  <c r="BX39" i="3"/>
  <c r="BY39" i="3" s="1"/>
  <c r="BW39" i="3"/>
  <c r="BX38" i="3"/>
  <c r="BY38" i="3" s="1"/>
  <c r="BW38" i="3"/>
  <c r="BX37" i="3"/>
  <c r="BY37" i="3" s="1"/>
  <c r="BW37" i="3"/>
  <c r="BX36" i="3"/>
  <c r="BY36" i="3" s="1"/>
  <c r="BW36" i="3"/>
  <c r="BX35" i="3"/>
  <c r="BY35" i="3" s="1"/>
  <c r="BW35" i="3"/>
  <c r="BX34" i="3"/>
  <c r="BY34" i="3" s="1"/>
  <c r="BW34" i="3"/>
  <c r="BY33" i="3"/>
  <c r="BX33" i="3"/>
  <c r="BW33" i="3"/>
  <c r="BX32" i="3"/>
  <c r="BY32" i="3" s="1"/>
  <c r="CB32" i="3" s="1"/>
  <c r="BW32" i="3"/>
  <c r="BX31" i="3"/>
  <c r="BY31" i="3" s="1"/>
  <c r="BW31" i="3"/>
  <c r="BX30" i="3"/>
  <c r="BY30" i="3" s="1"/>
  <c r="BW30" i="3"/>
  <c r="BX29" i="3"/>
  <c r="BY29" i="3" s="1"/>
  <c r="BW29" i="3"/>
  <c r="BX28" i="3"/>
  <c r="BY28" i="3" s="1"/>
  <c r="BW28" i="3"/>
  <c r="BX27" i="3"/>
  <c r="BY27" i="3" s="1"/>
  <c r="BW27" i="3"/>
  <c r="BX26" i="3"/>
  <c r="BY26" i="3" s="1"/>
  <c r="BW26" i="3"/>
  <c r="BX25" i="3"/>
  <c r="BY25" i="3" s="1"/>
  <c r="BW25" i="3"/>
  <c r="BX24" i="3"/>
  <c r="BY24" i="3" s="1"/>
  <c r="BW24" i="3"/>
  <c r="BX23" i="3"/>
  <c r="BY23" i="3" s="1"/>
  <c r="BZ23" i="3" s="1"/>
  <c r="BW23" i="3"/>
  <c r="BX22" i="3"/>
  <c r="BY22" i="3" s="1"/>
  <c r="BW22" i="3"/>
  <c r="BX21" i="3"/>
  <c r="BY21" i="3" s="1"/>
  <c r="BW21" i="3"/>
  <c r="BX20" i="3"/>
  <c r="BY20" i="3" s="1"/>
  <c r="BW20" i="3"/>
  <c r="BX19" i="3"/>
  <c r="BY19" i="3" s="1"/>
  <c r="BZ19" i="3" s="1"/>
  <c r="BW19" i="3"/>
  <c r="BX18" i="3"/>
  <c r="BY18" i="3" s="1"/>
  <c r="BW18" i="3"/>
  <c r="BX17" i="3"/>
  <c r="BY17" i="3" s="1"/>
  <c r="BZ17" i="3" s="1"/>
  <c r="BW17" i="3"/>
  <c r="BX16" i="3"/>
  <c r="BY16" i="3" s="1"/>
  <c r="BW16" i="3"/>
  <c r="BX15" i="3"/>
  <c r="BY15" i="3" s="1"/>
  <c r="BZ15" i="3" s="1"/>
  <c r="BW15" i="3"/>
  <c r="BX14" i="3"/>
  <c r="BY14" i="3" s="1"/>
  <c r="BW14" i="3"/>
  <c r="BX13" i="3"/>
  <c r="BY13" i="3" s="1"/>
  <c r="BZ13" i="3" s="1"/>
  <c r="BW13" i="3"/>
  <c r="BX12" i="3"/>
  <c r="BY12" i="3" s="1"/>
  <c r="BW12" i="3"/>
  <c r="BP520" i="3"/>
  <c r="BQ520" i="3" s="1"/>
  <c r="BO520" i="3"/>
  <c r="BP519" i="3"/>
  <c r="BQ519" i="3" s="1"/>
  <c r="BS519" i="3" s="1"/>
  <c r="BU519" i="3" s="1"/>
  <c r="BO519" i="3"/>
  <c r="BP518" i="3"/>
  <c r="BQ518" i="3" s="1"/>
  <c r="BO518" i="3"/>
  <c r="BP517" i="3"/>
  <c r="BQ517" i="3" s="1"/>
  <c r="BR517" i="3" s="1"/>
  <c r="BO517" i="3"/>
  <c r="BP516" i="3"/>
  <c r="BQ516" i="3" s="1"/>
  <c r="BO516" i="3"/>
  <c r="BP515" i="3"/>
  <c r="BQ515" i="3" s="1"/>
  <c r="BS515" i="3" s="1"/>
  <c r="BU515" i="3" s="1"/>
  <c r="BO515" i="3"/>
  <c r="BP514" i="3"/>
  <c r="BQ514" i="3" s="1"/>
  <c r="BO514" i="3"/>
  <c r="BP513" i="3"/>
  <c r="BQ513" i="3" s="1"/>
  <c r="BO513" i="3"/>
  <c r="BP512" i="3"/>
  <c r="BQ512" i="3" s="1"/>
  <c r="BO512" i="3"/>
  <c r="BP511" i="3"/>
  <c r="BQ511" i="3" s="1"/>
  <c r="BS511" i="3" s="1"/>
  <c r="BU511" i="3" s="1"/>
  <c r="BO511" i="3"/>
  <c r="BP510" i="3"/>
  <c r="BQ510" i="3" s="1"/>
  <c r="BO510" i="3"/>
  <c r="BP509" i="3"/>
  <c r="BQ509" i="3" s="1"/>
  <c r="BO509" i="3"/>
  <c r="BP508" i="3"/>
  <c r="BQ508" i="3" s="1"/>
  <c r="BO508" i="3"/>
  <c r="BP507" i="3"/>
  <c r="BQ507" i="3" s="1"/>
  <c r="BR507" i="3" s="1"/>
  <c r="BO507" i="3"/>
  <c r="BP506" i="3"/>
  <c r="BQ506" i="3" s="1"/>
  <c r="BO506" i="3"/>
  <c r="BP505" i="3"/>
  <c r="BQ505" i="3" s="1"/>
  <c r="BT505" i="3" s="1"/>
  <c r="BO505" i="3"/>
  <c r="BP504" i="3"/>
  <c r="BQ504" i="3" s="1"/>
  <c r="BO504" i="3"/>
  <c r="BP503" i="3"/>
  <c r="BQ503" i="3" s="1"/>
  <c r="BS503" i="3" s="1"/>
  <c r="BU503" i="3" s="1"/>
  <c r="BO503" i="3"/>
  <c r="BP502" i="3"/>
  <c r="BQ502" i="3" s="1"/>
  <c r="BO502" i="3"/>
  <c r="BP501" i="3"/>
  <c r="BQ501" i="3" s="1"/>
  <c r="BR501" i="3" s="1"/>
  <c r="BO501" i="3"/>
  <c r="BP500" i="3"/>
  <c r="BQ500" i="3" s="1"/>
  <c r="BO500" i="3"/>
  <c r="BP499" i="3"/>
  <c r="BQ499" i="3" s="1"/>
  <c r="BT499" i="3" s="1"/>
  <c r="BO499" i="3"/>
  <c r="BP498" i="3"/>
  <c r="BQ498" i="3" s="1"/>
  <c r="BS498" i="3" s="1"/>
  <c r="BU498" i="3" s="1"/>
  <c r="BO498" i="3"/>
  <c r="BP497" i="3"/>
  <c r="BQ497" i="3" s="1"/>
  <c r="BT497" i="3" s="1"/>
  <c r="BO497" i="3"/>
  <c r="BP496" i="3"/>
  <c r="BQ496" i="3" s="1"/>
  <c r="BO496" i="3"/>
  <c r="BP495" i="3"/>
  <c r="BQ495" i="3" s="1"/>
  <c r="BT495" i="3" s="1"/>
  <c r="BO495" i="3"/>
  <c r="BP494" i="3"/>
  <c r="BQ494" i="3" s="1"/>
  <c r="BS494" i="3" s="1"/>
  <c r="BU494" i="3" s="1"/>
  <c r="BO494" i="3"/>
  <c r="BP493" i="3"/>
  <c r="BQ493" i="3" s="1"/>
  <c r="BT493" i="3" s="1"/>
  <c r="BO493" i="3"/>
  <c r="BP492" i="3"/>
  <c r="BQ492" i="3" s="1"/>
  <c r="BO492" i="3"/>
  <c r="BP491" i="3"/>
  <c r="BQ491" i="3" s="1"/>
  <c r="BS491" i="3" s="1"/>
  <c r="BU491" i="3" s="1"/>
  <c r="BO491" i="3"/>
  <c r="BP490" i="3"/>
  <c r="BQ490" i="3" s="1"/>
  <c r="BO490" i="3"/>
  <c r="BP489" i="3"/>
  <c r="BQ489" i="3" s="1"/>
  <c r="BS489" i="3" s="1"/>
  <c r="BU489" i="3" s="1"/>
  <c r="BO489" i="3"/>
  <c r="BP488" i="3"/>
  <c r="BQ488" i="3" s="1"/>
  <c r="BO488" i="3"/>
  <c r="BP487" i="3"/>
  <c r="BQ487" i="3" s="1"/>
  <c r="BR487" i="3" s="1"/>
  <c r="BO487" i="3"/>
  <c r="BP486" i="3"/>
  <c r="BQ486" i="3" s="1"/>
  <c r="BS486" i="3" s="1"/>
  <c r="BU486" i="3" s="1"/>
  <c r="BO486" i="3"/>
  <c r="BP485" i="3"/>
  <c r="BQ485" i="3" s="1"/>
  <c r="BR485" i="3" s="1"/>
  <c r="BO485" i="3"/>
  <c r="BP484" i="3"/>
  <c r="BQ484" i="3" s="1"/>
  <c r="BO484" i="3"/>
  <c r="BP483" i="3"/>
  <c r="BQ483" i="3" s="1"/>
  <c r="BT483" i="3" s="1"/>
  <c r="BO483" i="3"/>
  <c r="BP482" i="3"/>
  <c r="BQ482" i="3" s="1"/>
  <c r="BS482" i="3" s="1"/>
  <c r="BU482" i="3" s="1"/>
  <c r="BO482" i="3"/>
  <c r="BP481" i="3"/>
  <c r="BQ481" i="3" s="1"/>
  <c r="BR481" i="3" s="1"/>
  <c r="BO481" i="3"/>
  <c r="BP480" i="3"/>
  <c r="BQ480" i="3" s="1"/>
  <c r="BO480" i="3"/>
  <c r="BP479" i="3"/>
  <c r="BQ479" i="3" s="1"/>
  <c r="BT479" i="3" s="1"/>
  <c r="BO479" i="3"/>
  <c r="BP478" i="3"/>
  <c r="BQ478" i="3" s="1"/>
  <c r="BS478" i="3" s="1"/>
  <c r="BU478" i="3" s="1"/>
  <c r="BO478" i="3"/>
  <c r="BP477" i="3"/>
  <c r="BQ477" i="3" s="1"/>
  <c r="BR477" i="3" s="1"/>
  <c r="BO477" i="3"/>
  <c r="BP476" i="3"/>
  <c r="BQ476" i="3" s="1"/>
  <c r="BT476" i="3" s="1"/>
  <c r="BO476" i="3"/>
  <c r="BP475" i="3"/>
  <c r="BQ475" i="3" s="1"/>
  <c r="BO475" i="3"/>
  <c r="BP474" i="3"/>
  <c r="BQ474" i="3" s="1"/>
  <c r="BT474" i="3" s="1"/>
  <c r="BO474" i="3"/>
  <c r="BP473" i="3"/>
  <c r="BQ473" i="3" s="1"/>
  <c r="BO473" i="3"/>
  <c r="BP472" i="3"/>
  <c r="BQ472" i="3" s="1"/>
  <c r="BO472" i="3"/>
  <c r="BP471" i="3"/>
  <c r="BQ471" i="3" s="1"/>
  <c r="BT471" i="3" s="1"/>
  <c r="BO471" i="3"/>
  <c r="BP470" i="3"/>
  <c r="BQ470" i="3" s="1"/>
  <c r="BO470" i="3"/>
  <c r="BP469" i="3"/>
  <c r="BQ469" i="3" s="1"/>
  <c r="BO469" i="3"/>
  <c r="BP468" i="3"/>
  <c r="BQ468" i="3" s="1"/>
  <c r="BT468" i="3" s="1"/>
  <c r="BO468" i="3"/>
  <c r="BP467" i="3"/>
  <c r="BQ467" i="3" s="1"/>
  <c r="BS467" i="3" s="1"/>
  <c r="BU467" i="3" s="1"/>
  <c r="BO467" i="3"/>
  <c r="BP466" i="3"/>
  <c r="BQ466" i="3" s="1"/>
  <c r="BT466" i="3" s="1"/>
  <c r="BO466" i="3"/>
  <c r="BP465" i="3"/>
  <c r="BQ465" i="3" s="1"/>
  <c r="BO465" i="3"/>
  <c r="BP464" i="3"/>
  <c r="BQ464" i="3" s="1"/>
  <c r="BO464" i="3"/>
  <c r="BP463" i="3"/>
  <c r="BQ463" i="3" s="1"/>
  <c r="BT463" i="3" s="1"/>
  <c r="BO463" i="3"/>
  <c r="BP462" i="3"/>
  <c r="BQ462" i="3" s="1"/>
  <c r="BS462" i="3" s="1"/>
  <c r="BU462" i="3" s="1"/>
  <c r="BO462" i="3"/>
  <c r="BP461" i="3"/>
  <c r="BQ461" i="3" s="1"/>
  <c r="BR461" i="3" s="1"/>
  <c r="BO461" i="3"/>
  <c r="BP460" i="3"/>
  <c r="BQ460" i="3" s="1"/>
  <c r="BT460" i="3" s="1"/>
  <c r="BO460" i="3"/>
  <c r="BP459" i="3"/>
  <c r="BQ459" i="3" s="1"/>
  <c r="BS459" i="3" s="1"/>
  <c r="BU459" i="3" s="1"/>
  <c r="BO459" i="3"/>
  <c r="BP458" i="3"/>
  <c r="BQ458" i="3" s="1"/>
  <c r="BT458" i="3" s="1"/>
  <c r="BO458" i="3"/>
  <c r="BP457" i="3"/>
  <c r="BQ457" i="3" s="1"/>
  <c r="BO457" i="3"/>
  <c r="BP456" i="3"/>
  <c r="BQ456" i="3" s="1"/>
  <c r="BO456" i="3"/>
  <c r="BP455" i="3"/>
  <c r="BQ455" i="3" s="1"/>
  <c r="BT455" i="3" s="1"/>
  <c r="BO455" i="3"/>
  <c r="BP454" i="3"/>
  <c r="BQ454" i="3" s="1"/>
  <c r="BS454" i="3" s="1"/>
  <c r="BU454" i="3" s="1"/>
  <c r="BO454" i="3"/>
  <c r="BP453" i="3"/>
  <c r="BQ453" i="3" s="1"/>
  <c r="BR453" i="3" s="1"/>
  <c r="BO453" i="3"/>
  <c r="BP452" i="3"/>
  <c r="BQ452" i="3" s="1"/>
  <c r="BT452" i="3" s="1"/>
  <c r="BO452" i="3"/>
  <c r="BP451" i="3"/>
  <c r="BQ451" i="3" s="1"/>
  <c r="BO451" i="3"/>
  <c r="BP450" i="3"/>
  <c r="BQ450" i="3" s="1"/>
  <c r="BT450" i="3" s="1"/>
  <c r="BO450" i="3"/>
  <c r="BP449" i="3"/>
  <c r="BQ449" i="3" s="1"/>
  <c r="BO449" i="3"/>
  <c r="BP448" i="3"/>
  <c r="BQ448" i="3" s="1"/>
  <c r="BO448" i="3"/>
  <c r="BP447" i="3"/>
  <c r="BQ447" i="3" s="1"/>
  <c r="BT447" i="3" s="1"/>
  <c r="BO447" i="3"/>
  <c r="BP446" i="3"/>
  <c r="BQ446" i="3" s="1"/>
  <c r="BO446" i="3"/>
  <c r="BP445" i="3"/>
  <c r="BQ445" i="3" s="1"/>
  <c r="BO445" i="3"/>
  <c r="BP444" i="3"/>
  <c r="BQ444" i="3" s="1"/>
  <c r="BO444" i="3"/>
  <c r="BP443" i="3"/>
  <c r="BQ443" i="3" s="1"/>
  <c r="BO443" i="3"/>
  <c r="BP442" i="3"/>
  <c r="BQ442" i="3" s="1"/>
  <c r="BO442" i="3"/>
  <c r="BP441" i="3"/>
  <c r="BQ441" i="3" s="1"/>
  <c r="BO441" i="3"/>
  <c r="BP440" i="3"/>
  <c r="BQ440" i="3" s="1"/>
  <c r="BO440" i="3"/>
  <c r="BP439" i="3"/>
  <c r="BQ439" i="3" s="1"/>
  <c r="BO439" i="3"/>
  <c r="BP438" i="3"/>
  <c r="BQ438" i="3" s="1"/>
  <c r="BS438" i="3" s="1"/>
  <c r="BU438" i="3" s="1"/>
  <c r="BO438" i="3"/>
  <c r="BP437" i="3"/>
  <c r="BQ437" i="3" s="1"/>
  <c r="BO437" i="3"/>
  <c r="BP436" i="3"/>
  <c r="BQ436" i="3" s="1"/>
  <c r="BT436" i="3" s="1"/>
  <c r="BO436" i="3"/>
  <c r="BP435" i="3"/>
  <c r="BQ435" i="3" s="1"/>
  <c r="BO435" i="3"/>
  <c r="BP434" i="3"/>
  <c r="BQ434" i="3" s="1"/>
  <c r="BS434" i="3" s="1"/>
  <c r="BU434" i="3" s="1"/>
  <c r="BO434" i="3"/>
  <c r="BP433" i="3"/>
  <c r="BQ433" i="3" s="1"/>
  <c r="BO433" i="3"/>
  <c r="BP432" i="3"/>
  <c r="BQ432" i="3" s="1"/>
  <c r="BS432" i="3" s="1"/>
  <c r="BU432" i="3" s="1"/>
  <c r="BO432" i="3"/>
  <c r="BP431" i="3"/>
  <c r="BQ431" i="3" s="1"/>
  <c r="BO431" i="3"/>
  <c r="BP430" i="3"/>
  <c r="BQ430" i="3" s="1"/>
  <c r="BS430" i="3" s="1"/>
  <c r="BU430" i="3" s="1"/>
  <c r="BO430" i="3"/>
  <c r="BP429" i="3"/>
  <c r="BQ429" i="3" s="1"/>
  <c r="BO429" i="3"/>
  <c r="BP428" i="3"/>
  <c r="BQ428" i="3" s="1"/>
  <c r="BS428" i="3" s="1"/>
  <c r="BU428" i="3" s="1"/>
  <c r="BO428" i="3"/>
  <c r="BP427" i="3"/>
  <c r="BQ427" i="3" s="1"/>
  <c r="BO427" i="3"/>
  <c r="BP426" i="3"/>
  <c r="BQ426" i="3" s="1"/>
  <c r="BS426" i="3" s="1"/>
  <c r="BU426" i="3" s="1"/>
  <c r="BO426" i="3"/>
  <c r="BP425" i="3"/>
  <c r="BQ425" i="3" s="1"/>
  <c r="BO425" i="3"/>
  <c r="BP424" i="3"/>
  <c r="BQ424" i="3" s="1"/>
  <c r="BS424" i="3" s="1"/>
  <c r="BU424" i="3" s="1"/>
  <c r="BO424" i="3"/>
  <c r="BP423" i="3"/>
  <c r="BQ423" i="3" s="1"/>
  <c r="BO423" i="3"/>
  <c r="BP422" i="3"/>
  <c r="BQ422" i="3" s="1"/>
  <c r="BS422" i="3" s="1"/>
  <c r="BU422" i="3" s="1"/>
  <c r="BO422" i="3"/>
  <c r="BP421" i="3"/>
  <c r="BQ421" i="3" s="1"/>
  <c r="BO421" i="3"/>
  <c r="BP420" i="3"/>
  <c r="BQ420" i="3" s="1"/>
  <c r="BS420" i="3" s="1"/>
  <c r="BU420" i="3" s="1"/>
  <c r="BO420" i="3"/>
  <c r="BP419" i="3"/>
  <c r="BQ419" i="3" s="1"/>
  <c r="BO419" i="3"/>
  <c r="BP418" i="3"/>
  <c r="BQ418" i="3" s="1"/>
  <c r="BS418" i="3" s="1"/>
  <c r="BU418" i="3" s="1"/>
  <c r="BO418" i="3"/>
  <c r="BP417" i="3"/>
  <c r="BQ417" i="3" s="1"/>
  <c r="BO417" i="3"/>
  <c r="BP416" i="3"/>
  <c r="BQ416" i="3" s="1"/>
  <c r="BS416" i="3" s="1"/>
  <c r="BU416" i="3" s="1"/>
  <c r="BO416" i="3"/>
  <c r="BP415" i="3"/>
  <c r="BQ415" i="3" s="1"/>
  <c r="BO415" i="3"/>
  <c r="BP414" i="3"/>
  <c r="BQ414" i="3" s="1"/>
  <c r="BS414" i="3" s="1"/>
  <c r="BU414" i="3" s="1"/>
  <c r="BO414" i="3"/>
  <c r="BP413" i="3"/>
  <c r="BQ413" i="3" s="1"/>
  <c r="BO413" i="3"/>
  <c r="BP412" i="3"/>
  <c r="BQ412" i="3" s="1"/>
  <c r="BS412" i="3" s="1"/>
  <c r="BU412" i="3" s="1"/>
  <c r="BO412" i="3"/>
  <c r="BP411" i="3"/>
  <c r="BQ411" i="3" s="1"/>
  <c r="BO411" i="3"/>
  <c r="BP410" i="3"/>
  <c r="BQ410" i="3" s="1"/>
  <c r="BS410" i="3" s="1"/>
  <c r="BU410" i="3" s="1"/>
  <c r="BO410" i="3"/>
  <c r="BP409" i="3"/>
  <c r="BQ409" i="3" s="1"/>
  <c r="BO409" i="3"/>
  <c r="BP408" i="3"/>
  <c r="BQ408" i="3" s="1"/>
  <c r="BS408" i="3" s="1"/>
  <c r="BU408" i="3" s="1"/>
  <c r="BO408" i="3"/>
  <c r="BP407" i="3"/>
  <c r="BQ407" i="3" s="1"/>
  <c r="BO407" i="3"/>
  <c r="BP406" i="3"/>
  <c r="BQ406" i="3" s="1"/>
  <c r="BS406" i="3" s="1"/>
  <c r="BU406" i="3" s="1"/>
  <c r="BO406" i="3"/>
  <c r="BP405" i="3"/>
  <c r="BQ405" i="3" s="1"/>
  <c r="BO405" i="3"/>
  <c r="BP404" i="3"/>
  <c r="BQ404" i="3" s="1"/>
  <c r="BS404" i="3" s="1"/>
  <c r="BU404" i="3" s="1"/>
  <c r="BO404" i="3"/>
  <c r="BP403" i="3"/>
  <c r="BQ403" i="3" s="1"/>
  <c r="BO403" i="3"/>
  <c r="BP402" i="3"/>
  <c r="BQ402" i="3" s="1"/>
  <c r="BR402" i="3" s="1"/>
  <c r="BO402" i="3"/>
  <c r="BP401" i="3"/>
  <c r="BQ401" i="3" s="1"/>
  <c r="BO401" i="3"/>
  <c r="BP400" i="3"/>
  <c r="BQ400" i="3" s="1"/>
  <c r="BS400" i="3" s="1"/>
  <c r="BU400" i="3" s="1"/>
  <c r="BO400" i="3"/>
  <c r="BP399" i="3"/>
  <c r="BQ399" i="3" s="1"/>
  <c r="BO399" i="3"/>
  <c r="BP398" i="3"/>
  <c r="BQ398" i="3" s="1"/>
  <c r="BS398" i="3" s="1"/>
  <c r="BU398" i="3" s="1"/>
  <c r="BO398" i="3"/>
  <c r="BP397" i="3"/>
  <c r="BQ397" i="3" s="1"/>
  <c r="BO397" i="3"/>
  <c r="BP396" i="3"/>
  <c r="BQ396" i="3" s="1"/>
  <c r="BS396" i="3" s="1"/>
  <c r="BU396" i="3" s="1"/>
  <c r="BO396" i="3"/>
  <c r="BP395" i="3"/>
  <c r="BQ395" i="3" s="1"/>
  <c r="BO395" i="3"/>
  <c r="BP394" i="3"/>
  <c r="BQ394" i="3" s="1"/>
  <c r="BO394" i="3"/>
  <c r="BP393" i="3"/>
  <c r="BQ393" i="3" s="1"/>
  <c r="BO393" i="3"/>
  <c r="BP392" i="3"/>
  <c r="BQ392" i="3" s="1"/>
  <c r="BT392" i="3" s="1"/>
  <c r="BO392" i="3"/>
  <c r="BP391" i="3"/>
  <c r="BQ391" i="3" s="1"/>
  <c r="BT391" i="3" s="1"/>
  <c r="BO391" i="3"/>
  <c r="BP390" i="3"/>
  <c r="BQ390" i="3" s="1"/>
  <c r="BT390" i="3" s="1"/>
  <c r="BO390" i="3"/>
  <c r="BP389" i="3"/>
  <c r="BQ389" i="3" s="1"/>
  <c r="BT389" i="3" s="1"/>
  <c r="BO389" i="3"/>
  <c r="BP388" i="3"/>
  <c r="BQ388" i="3" s="1"/>
  <c r="BR388" i="3" s="1"/>
  <c r="BO388" i="3"/>
  <c r="BP387" i="3"/>
  <c r="BQ387" i="3" s="1"/>
  <c r="BT387" i="3" s="1"/>
  <c r="BO387" i="3"/>
  <c r="BP386" i="3"/>
  <c r="BQ386" i="3" s="1"/>
  <c r="BO386" i="3"/>
  <c r="BP385" i="3"/>
  <c r="BQ385" i="3" s="1"/>
  <c r="BO385" i="3"/>
  <c r="BP384" i="3"/>
  <c r="BQ384" i="3" s="1"/>
  <c r="BR384" i="3" s="1"/>
  <c r="BO384" i="3"/>
  <c r="BP383" i="3"/>
  <c r="BQ383" i="3" s="1"/>
  <c r="BT383" i="3" s="1"/>
  <c r="BO383" i="3"/>
  <c r="BP382" i="3"/>
  <c r="BQ382" i="3" s="1"/>
  <c r="BR382" i="3" s="1"/>
  <c r="BO382" i="3"/>
  <c r="BP381" i="3"/>
  <c r="BQ381" i="3" s="1"/>
  <c r="BT381" i="3" s="1"/>
  <c r="BO381" i="3"/>
  <c r="BP380" i="3"/>
  <c r="BQ380" i="3" s="1"/>
  <c r="BR380" i="3" s="1"/>
  <c r="BO380" i="3"/>
  <c r="BP379" i="3"/>
  <c r="BQ379" i="3" s="1"/>
  <c r="BT379" i="3" s="1"/>
  <c r="BO379" i="3"/>
  <c r="BP378" i="3"/>
  <c r="BQ378" i="3" s="1"/>
  <c r="BO378" i="3"/>
  <c r="BP377" i="3"/>
  <c r="BQ377" i="3" s="1"/>
  <c r="BO377" i="3"/>
  <c r="BP376" i="3"/>
  <c r="BQ376" i="3" s="1"/>
  <c r="BR376" i="3" s="1"/>
  <c r="BO376" i="3"/>
  <c r="BP375" i="3"/>
  <c r="BQ375" i="3" s="1"/>
  <c r="BT375" i="3" s="1"/>
  <c r="BO375" i="3"/>
  <c r="BP374" i="3"/>
  <c r="BQ374" i="3" s="1"/>
  <c r="BR374" i="3" s="1"/>
  <c r="BO374" i="3"/>
  <c r="BP373" i="3"/>
  <c r="BQ373" i="3" s="1"/>
  <c r="BT373" i="3" s="1"/>
  <c r="BO373" i="3"/>
  <c r="BP372" i="3"/>
  <c r="BQ372" i="3" s="1"/>
  <c r="BR372" i="3" s="1"/>
  <c r="BO372" i="3"/>
  <c r="BP371" i="3"/>
  <c r="BQ371" i="3" s="1"/>
  <c r="BT371" i="3" s="1"/>
  <c r="BO371" i="3"/>
  <c r="BP370" i="3"/>
  <c r="BQ370" i="3" s="1"/>
  <c r="BO370" i="3"/>
  <c r="BP369" i="3"/>
  <c r="BQ369" i="3" s="1"/>
  <c r="BO369" i="3"/>
  <c r="BP368" i="3"/>
  <c r="BQ368" i="3" s="1"/>
  <c r="BR368" i="3" s="1"/>
  <c r="BO368" i="3"/>
  <c r="BP367" i="3"/>
  <c r="BQ367" i="3" s="1"/>
  <c r="BT367" i="3" s="1"/>
  <c r="BO367" i="3"/>
  <c r="BP366" i="3"/>
  <c r="BQ366" i="3" s="1"/>
  <c r="BR366" i="3" s="1"/>
  <c r="BO366" i="3"/>
  <c r="BP365" i="3"/>
  <c r="BQ365" i="3" s="1"/>
  <c r="BT365" i="3" s="1"/>
  <c r="BO365" i="3"/>
  <c r="BP364" i="3"/>
  <c r="BQ364" i="3" s="1"/>
  <c r="BR364" i="3" s="1"/>
  <c r="BO364" i="3"/>
  <c r="BP363" i="3"/>
  <c r="BQ363" i="3" s="1"/>
  <c r="BT363" i="3" s="1"/>
  <c r="BO363" i="3"/>
  <c r="BP362" i="3"/>
  <c r="BQ362" i="3" s="1"/>
  <c r="BO362" i="3"/>
  <c r="BP361" i="3"/>
  <c r="BQ361" i="3" s="1"/>
  <c r="BO361" i="3"/>
  <c r="BP360" i="3"/>
  <c r="BQ360" i="3" s="1"/>
  <c r="BR360" i="3" s="1"/>
  <c r="BO360" i="3"/>
  <c r="BP359" i="3"/>
  <c r="BQ359" i="3" s="1"/>
  <c r="BT359" i="3" s="1"/>
  <c r="BO359" i="3"/>
  <c r="BP358" i="3"/>
  <c r="BQ358" i="3" s="1"/>
  <c r="BR358" i="3" s="1"/>
  <c r="BO358" i="3"/>
  <c r="BP357" i="3"/>
  <c r="BQ357" i="3" s="1"/>
  <c r="BT357" i="3" s="1"/>
  <c r="BO357" i="3"/>
  <c r="BP356" i="3"/>
  <c r="BQ356" i="3" s="1"/>
  <c r="BR356" i="3" s="1"/>
  <c r="BO356" i="3"/>
  <c r="BP355" i="3"/>
  <c r="BQ355" i="3" s="1"/>
  <c r="BT355" i="3" s="1"/>
  <c r="BO355" i="3"/>
  <c r="BP354" i="3"/>
  <c r="BQ354" i="3" s="1"/>
  <c r="BO354" i="3"/>
  <c r="BP353" i="3"/>
  <c r="BQ353" i="3" s="1"/>
  <c r="BO353" i="3"/>
  <c r="BP352" i="3"/>
  <c r="BQ352" i="3" s="1"/>
  <c r="BR352" i="3" s="1"/>
  <c r="BO352" i="3"/>
  <c r="BP351" i="3"/>
  <c r="BQ351" i="3" s="1"/>
  <c r="BT351" i="3" s="1"/>
  <c r="BO351" i="3"/>
  <c r="BP350" i="3"/>
  <c r="BQ350" i="3" s="1"/>
  <c r="BR350" i="3" s="1"/>
  <c r="BO350" i="3"/>
  <c r="BP349" i="3"/>
  <c r="BQ349" i="3" s="1"/>
  <c r="BT349" i="3" s="1"/>
  <c r="BO349" i="3"/>
  <c r="BP348" i="3"/>
  <c r="BQ348" i="3" s="1"/>
  <c r="BR348" i="3" s="1"/>
  <c r="BO348" i="3"/>
  <c r="BP347" i="3"/>
  <c r="BQ347" i="3" s="1"/>
  <c r="BT347" i="3" s="1"/>
  <c r="BO347" i="3"/>
  <c r="BP346" i="3"/>
  <c r="BQ346" i="3" s="1"/>
  <c r="BO346" i="3"/>
  <c r="BP345" i="3"/>
  <c r="BQ345" i="3" s="1"/>
  <c r="BO345" i="3"/>
  <c r="BP344" i="3"/>
  <c r="BQ344" i="3" s="1"/>
  <c r="BR344" i="3" s="1"/>
  <c r="BO344" i="3"/>
  <c r="BP343" i="3"/>
  <c r="BQ343" i="3" s="1"/>
  <c r="BT343" i="3" s="1"/>
  <c r="BO343" i="3"/>
  <c r="BP342" i="3"/>
  <c r="BQ342" i="3" s="1"/>
  <c r="BR342" i="3" s="1"/>
  <c r="BO342" i="3"/>
  <c r="BP341" i="3"/>
  <c r="BQ341" i="3" s="1"/>
  <c r="BT341" i="3" s="1"/>
  <c r="BO341" i="3"/>
  <c r="BP340" i="3"/>
  <c r="BQ340" i="3" s="1"/>
  <c r="BR340" i="3" s="1"/>
  <c r="BO340" i="3"/>
  <c r="BP339" i="3"/>
  <c r="BQ339" i="3" s="1"/>
  <c r="BT339" i="3" s="1"/>
  <c r="BO339" i="3"/>
  <c r="BP338" i="3"/>
  <c r="BQ338" i="3" s="1"/>
  <c r="BO338" i="3"/>
  <c r="BP337" i="3"/>
  <c r="BQ337" i="3" s="1"/>
  <c r="BO337" i="3"/>
  <c r="BP336" i="3"/>
  <c r="BQ336" i="3" s="1"/>
  <c r="BR336" i="3" s="1"/>
  <c r="BO336" i="3"/>
  <c r="BP335" i="3"/>
  <c r="BQ335" i="3" s="1"/>
  <c r="BT335" i="3" s="1"/>
  <c r="BO335" i="3"/>
  <c r="BP334" i="3"/>
  <c r="BQ334" i="3" s="1"/>
  <c r="BS334" i="3" s="1"/>
  <c r="BU334" i="3" s="1"/>
  <c r="BO334" i="3"/>
  <c r="BP333" i="3"/>
  <c r="BQ333" i="3" s="1"/>
  <c r="BS333" i="3" s="1"/>
  <c r="BU333" i="3" s="1"/>
  <c r="BO333" i="3"/>
  <c r="BP332" i="3"/>
  <c r="BQ332" i="3" s="1"/>
  <c r="BO332" i="3"/>
  <c r="BP331" i="3"/>
  <c r="BQ331" i="3" s="1"/>
  <c r="BS331" i="3" s="1"/>
  <c r="BU331" i="3" s="1"/>
  <c r="BO331" i="3"/>
  <c r="BP330" i="3"/>
  <c r="BQ330" i="3" s="1"/>
  <c r="BS330" i="3" s="1"/>
  <c r="BU330" i="3" s="1"/>
  <c r="BO330" i="3"/>
  <c r="BP329" i="3"/>
  <c r="BQ329" i="3" s="1"/>
  <c r="BS329" i="3" s="1"/>
  <c r="BU329" i="3" s="1"/>
  <c r="BO329" i="3"/>
  <c r="BP328" i="3"/>
  <c r="BQ328" i="3" s="1"/>
  <c r="BO328" i="3"/>
  <c r="BP327" i="3"/>
  <c r="BQ327" i="3" s="1"/>
  <c r="BS327" i="3" s="1"/>
  <c r="BU327" i="3" s="1"/>
  <c r="BO327" i="3"/>
  <c r="BP326" i="3"/>
  <c r="BQ326" i="3" s="1"/>
  <c r="BS326" i="3" s="1"/>
  <c r="BU326" i="3" s="1"/>
  <c r="BO326" i="3"/>
  <c r="BP325" i="3"/>
  <c r="BQ325" i="3" s="1"/>
  <c r="BS325" i="3" s="1"/>
  <c r="BU325" i="3" s="1"/>
  <c r="BO325" i="3"/>
  <c r="BP324" i="3"/>
  <c r="BQ324" i="3" s="1"/>
  <c r="BO324" i="3"/>
  <c r="BP323" i="3"/>
  <c r="BQ323" i="3" s="1"/>
  <c r="BS323" i="3" s="1"/>
  <c r="BU323" i="3" s="1"/>
  <c r="BO323" i="3"/>
  <c r="BP322" i="3"/>
  <c r="BQ322" i="3" s="1"/>
  <c r="BS322" i="3" s="1"/>
  <c r="BU322" i="3" s="1"/>
  <c r="BO322" i="3"/>
  <c r="BP321" i="3"/>
  <c r="BQ321" i="3" s="1"/>
  <c r="BS321" i="3" s="1"/>
  <c r="BU321" i="3" s="1"/>
  <c r="BO321" i="3"/>
  <c r="BP320" i="3"/>
  <c r="BQ320" i="3" s="1"/>
  <c r="BO320" i="3"/>
  <c r="BP319" i="3"/>
  <c r="BQ319" i="3" s="1"/>
  <c r="BS319" i="3" s="1"/>
  <c r="BU319" i="3" s="1"/>
  <c r="BO319" i="3"/>
  <c r="BP318" i="3"/>
  <c r="BQ318" i="3" s="1"/>
  <c r="BS318" i="3" s="1"/>
  <c r="BU318" i="3" s="1"/>
  <c r="BO318" i="3"/>
  <c r="BP317" i="3"/>
  <c r="BQ317" i="3" s="1"/>
  <c r="BS317" i="3" s="1"/>
  <c r="BU317" i="3" s="1"/>
  <c r="BO317" i="3"/>
  <c r="BP316" i="3"/>
  <c r="BQ316" i="3" s="1"/>
  <c r="BO316" i="3"/>
  <c r="BP315" i="3"/>
  <c r="BQ315" i="3" s="1"/>
  <c r="BS315" i="3" s="1"/>
  <c r="BU315" i="3" s="1"/>
  <c r="BO315" i="3"/>
  <c r="BP314" i="3"/>
  <c r="BQ314" i="3" s="1"/>
  <c r="BS314" i="3" s="1"/>
  <c r="BU314" i="3" s="1"/>
  <c r="BO314" i="3"/>
  <c r="BP313" i="3"/>
  <c r="BQ313" i="3" s="1"/>
  <c r="BS313" i="3" s="1"/>
  <c r="BU313" i="3" s="1"/>
  <c r="BO313" i="3"/>
  <c r="BP312" i="3"/>
  <c r="BQ312" i="3" s="1"/>
  <c r="BO312" i="3"/>
  <c r="BP311" i="3"/>
  <c r="BQ311" i="3" s="1"/>
  <c r="BS311" i="3" s="1"/>
  <c r="BU311" i="3" s="1"/>
  <c r="BO311" i="3"/>
  <c r="BP310" i="3"/>
  <c r="BQ310" i="3" s="1"/>
  <c r="BS310" i="3" s="1"/>
  <c r="BU310" i="3" s="1"/>
  <c r="BO310" i="3"/>
  <c r="BP309" i="3"/>
  <c r="BQ309" i="3" s="1"/>
  <c r="BS309" i="3" s="1"/>
  <c r="BU309" i="3" s="1"/>
  <c r="BO309" i="3"/>
  <c r="BP308" i="3"/>
  <c r="BQ308" i="3" s="1"/>
  <c r="BO308" i="3"/>
  <c r="BP307" i="3"/>
  <c r="BQ307" i="3" s="1"/>
  <c r="BS307" i="3" s="1"/>
  <c r="BU307" i="3" s="1"/>
  <c r="BO307" i="3"/>
  <c r="BP306" i="3"/>
  <c r="BQ306" i="3" s="1"/>
  <c r="BS306" i="3" s="1"/>
  <c r="BU306" i="3" s="1"/>
  <c r="BO306" i="3"/>
  <c r="BP305" i="3"/>
  <c r="BQ305" i="3" s="1"/>
  <c r="BS305" i="3" s="1"/>
  <c r="BU305" i="3" s="1"/>
  <c r="BO305" i="3"/>
  <c r="BP304" i="3"/>
  <c r="BQ304" i="3" s="1"/>
  <c r="BO304" i="3"/>
  <c r="BP303" i="3"/>
  <c r="BQ303" i="3" s="1"/>
  <c r="BS303" i="3" s="1"/>
  <c r="BU303" i="3" s="1"/>
  <c r="BO303" i="3"/>
  <c r="BP302" i="3"/>
  <c r="BQ302" i="3" s="1"/>
  <c r="BT302" i="3" s="1"/>
  <c r="BO302" i="3"/>
  <c r="BP301" i="3"/>
  <c r="BQ301" i="3" s="1"/>
  <c r="BO301" i="3"/>
  <c r="BP300" i="3"/>
  <c r="BQ300" i="3" s="1"/>
  <c r="BO300" i="3"/>
  <c r="BP299" i="3"/>
  <c r="BQ299" i="3" s="1"/>
  <c r="BO299" i="3"/>
  <c r="BP298" i="3"/>
  <c r="BQ298" i="3" s="1"/>
  <c r="BT298" i="3" s="1"/>
  <c r="BO298" i="3"/>
  <c r="BP297" i="3"/>
  <c r="BQ297" i="3" s="1"/>
  <c r="BS297" i="3" s="1"/>
  <c r="BU297" i="3" s="1"/>
  <c r="BO297" i="3"/>
  <c r="BP296" i="3"/>
  <c r="BQ296" i="3" s="1"/>
  <c r="BO296" i="3"/>
  <c r="BP295" i="3"/>
  <c r="BQ295" i="3" s="1"/>
  <c r="BO295" i="3"/>
  <c r="BP294" i="3"/>
  <c r="BQ294" i="3" s="1"/>
  <c r="BT294" i="3" s="1"/>
  <c r="BO294" i="3"/>
  <c r="BP293" i="3"/>
  <c r="BQ293" i="3" s="1"/>
  <c r="BO293" i="3"/>
  <c r="BP292" i="3"/>
  <c r="BQ292" i="3" s="1"/>
  <c r="BR292" i="3" s="1"/>
  <c r="BO292" i="3"/>
  <c r="BP291" i="3"/>
  <c r="BQ291" i="3" s="1"/>
  <c r="BO291" i="3"/>
  <c r="BP290" i="3"/>
  <c r="BQ290" i="3" s="1"/>
  <c r="BO290" i="3"/>
  <c r="BP289" i="3"/>
  <c r="BQ289" i="3" s="1"/>
  <c r="BO289" i="3"/>
  <c r="BP288" i="3"/>
  <c r="BQ288" i="3" s="1"/>
  <c r="BR288" i="3" s="1"/>
  <c r="BO288" i="3"/>
  <c r="BP287" i="3"/>
  <c r="BQ287" i="3" s="1"/>
  <c r="BO287" i="3"/>
  <c r="BP286" i="3"/>
  <c r="BQ286" i="3" s="1"/>
  <c r="BO286" i="3"/>
  <c r="BP285" i="3"/>
  <c r="BQ285" i="3" s="1"/>
  <c r="BO285" i="3"/>
  <c r="BP284" i="3"/>
  <c r="BQ284" i="3" s="1"/>
  <c r="BO284" i="3"/>
  <c r="BP283" i="3"/>
  <c r="BQ283" i="3" s="1"/>
  <c r="BO283" i="3"/>
  <c r="BP282" i="3"/>
  <c r="BQ282" i="3" s="1"/>
  <c r="BO282" i="3"/>
  <c r="BP281" i="3"/>
  <c r="BQ281" i="3" s="1"/>
  <c r="BR281" i="3" s="1"/>
  <c r="BO281" i="3"/>
  <c r="BP280" i="3"/>
  <c r="BQ280" i="3" s="1"/>
  <c r="BO280" i="3"/>
  <c r="BP279" i="3"/>
  <c r="BQ279" i="3" s="1"/>
  <c r="BO279" i="3"/>
  <c r="BP278" i="3"/>
  <c r="BQ278" i="3" s="1"/>
  <c r="BO278" i="3"/>
  <c r="BP277" i="3"/>
  <c r="BQ277" i="3" s="1"/>
  <c r="BO277" i="3"/>
  <c r="BP276" i="3"/>
  <c r="BQ276" i="3" s="1"/>
  <c r="BR276" i="3" s="1"/>
  <c r="BO276" i="3"/>
  <c r="BP275" i="3"/>
  <c r="BQ275" i="3" s="1"/>
  <c r="BO275" i="3"/>
  <c r="BP274" i="3"/>
  <c r="BQ274" i="3" s="1"/>
  <c r="BO274" i="3"/>
  <c r="BP273" i="3"/>
  <c r="BQ273" i="3" s="1"/>
  <c r="BO273" i="3"/>
  <c r="BP272" i="3"/>
  <c r="BQ272" i="3" s="1"/>
  <c r="BR272" i="3" s="1"/>
  <c r="BO272" i="3"/>
  <c r="BP271" i="3"/>
  <c r="BQ271" i="3" s="1"/>
  <c r="BO271" i="3"/>
  <c r="BP270" i="3"/>
  <c r="BQ270" i="3" s="1"/>
  <c r="BO270" i="3"/>
  <c r="BP269" i="3"/>
  <c r="BQ269" i="3" s="1"/>
  <c r="BT269" i="3" s="1"/>
  <c r="BO269" i="3"/>
  <c r="BP268" i="3"/>
  <c r="BQ268" i="3" s="1"/>
  <c r="BR268" i="3" s="1"/>
  <c r="BO268" i="3"/>
  <c r="BP267" i="3"/>
  <c r="BQ267" i="3" s="1"/>
  <c r="BO267" i="3"/>
  <c r="BP266" i="3"/>
  <c r="BQ266" i="3" s="1"/>
  <c r="BO266" i="3"/>
  <c r="BP265" i="3"/>
  <c r="BQ265" i="3" s="1"/>
  <c r="BT265" i="3" s="1"/>
  <c r="BO265" i="3"/>
  <c r="BP264" i="3"/>
  <c r="BQ264" i="3" s="1"/>
  <c r="BO264" i="3"/>
  <c r="BP263" i="3"/>
  <c r="BQ263" i="3" s="1"/>
  <c r="BO263" i="3"/>
  <c r="BP262" i="3"/>
  <c r="BQ262" i="3" s="1"/>
  <c r="BO262" i="3"/>
  <c r="BP261" i="3"/>
  <c r="BQ261" i="3" s="1"/>
  <c r="BO261" i="3"/>
  <c r="BP260" i="3"/>
  <c r="BQ260" i="3" s="1"/>
  <c r="BR260" i="3" s="1"/>
  <c r="BO260" i="3"/>
  <c r="BP259" i="3"/>
  <c r="BQ259" i="3" s="1"/>
  <c r="BO259" i="3"/>
  <c r="BP258" i="3"/>
  <c r="BQ258" i="3" s="1"/>
  <c r="BO258" i="3"/>
  <c r="BP257" i="3"/>
  <c r="BQ257" i="3" s="1"/>
  <c r="BO257" i="3"/>
  <c r="BP256" i="3"/>
  <c r="BQ256" i="3" s="1"/>
  <c r="BR256" i="3" s="1"/>
  <c r="BO256" i="3"/>
  <c r="BP255" i="3"/>
  <c r="BQ255" i="3" s="1"/>
  <c r="BO255" i="3"/>
  <c r="BP254" i="3"/>
  <c r="BQ254" i="3" s="1"/>
  <c r="BO254" i="3"/>
  <c r="BP253" i="3"/>
  <c r="BQ253" i="3" s="1"/>
  <c r="BO253" i="3"/>
  <c r="BP252" i="3"/>
  <c r="BQ252" i="3" s="1"/>
  <c r="BR252" i="3" s="1"/>
  <c r="BO252" i="3"/>
  <c r="BP251" i="3"/>
  <c r="BQ251" i="3" s="1"/>
  <c r="BO251" i="3"/>
  <c r="BP250" i="3"/>
  <c r="BQ250" i="3" s="1"/>
  <c r="BS250" i="3" s="1"/>
  <c r="BU250" i="3" s="1"/>
  <c r="BO250" i="3"/>
  <c r="BP249" i="3"/>
  <c r="BQ249" i="3" s="1"/>
  <c r="BO249" i="3"/>
  <c r="BP248" i="3"/>
  <c r="BQ248" i="3" s="1"/>
  <c r="BO248" i="3"/>
  <c r="BP247" i="3"/>
  <c r="BQ247" i="3" s="1"/>
  <c r="BO247" i="3"/>
  <c r="BP246" i="3"/>
  <c r="BQ246" i="3" s="1"/>
  <c r="BO246" i="3"/>
  <c r="BP245" i="3"/>
  <c r="BQ245" i="3" s="1"/>
  <c r="BT245" i="3" s="1"/>
  <c r="BO245" i="3"/>
  <c r="BP244" i="3"/>
  <c r="BQ244" i="3" s="1"/>
  <c r="BO244" i="3"/>
  <c r="BP243" i="3"/>
  <c r="BQ243" i="3" s="1"/>
  <c r="BO243" i="3"/>
  <c r="BP242" i="3"/>
  <c r="BQ242" i="3" s="1"/>
  <c r="BO242" i="3"/>
  <c r="BP241" i="3"/>
  <c r="BQ241" i="3" s="1"/>
  <c r="BO241" i="3"/>
  <c r="BP240" i="3"/>
  <c r="BQ240" i="3" s="1"/>
  <c r="BT240" i="3" s="1"/>
  <c r="BO240" i="3"/>
  <c r="BP239" i="3"/>
  <c r="BQ239" i="3" s="1"/>
  <c r="BR239" i="3" s="1"/>
  <c r="BO239" i="3"/>
  <c r="BP238" i="3"/>
  <c r="BQ238" i="3" s="1"/>
  <c r="BT238" i="3" s="1"/>
  <c r="BO238" i="3"/>
  <c r="BP237" i="3"/>
  <c r="BQ237" i="3" s="1"/>
  <c r="BT237" i="3" s="1"/>
  <c r="BO237" i="3"/>
  <c r="BP236" i="3"/>
  <c r="BQ236" i="3" s="1"/>
  <c r="BO236" i="3"/>
  <c r="BP235" i="3"/>
  <c r="BQ235" i="3" s="1"/>
  <c r="BO235" i="3"/>
  <c r="BP234" i="3"/>
  <c r="BQ234" i="3" s="1"/>
  <c r="BT234" i="3" s="1"/>
  <c r="BO234" i="3"/>
  <c r="BP233" i="3"/>
  <c r="BQ233" i="3" s="1"/>
  <c r="BO233" i="3"/>
  <c r="BP232" i="3"/>
  <c r="BQ232" i="3" s="1"/>
  <c r="BO232" i="3"/>
  <c r="BP231" i="3"/>
  <c r="BQ231" i="3" s="1"/>
  <c r="BO231" i="3"/>
  <c r="BP230" i="3"/>
  <c r="BQ230" i="3" s="1"/>
  <c r="BT230" i="3" s="1"/>
  <c r="BO230" i="3"/>
  <c r="BP229" i="3"/>
  <c r="BQ229" i="3" s="1"/>
  <c r="BO229" i="3"/>
  <c r="BP228" i="3"/>
  <c r="BQ228" i="3" s="1"/>
  <c r="BO228" i="3"/>
  <c r="BP227" i="3"/>
  <c r="BQ227" i="3" s="1"/>
  <c r="BO227" i="3"/>
  <c r="BP226" i="3"/>
  <c r="BQ226" i="3" s="1"/>
  <c r="BT226" i="3" s="1"/>
  <c r="BO226" i="3"/>
  <c r="BP225" i="3"/>
  <c r="BQ225" i="3" s="1"/>
  <c r="BS225" i="3" s="1"/>
  <c r="BU225" i="3" s="1"/>
  <c r="BO225" i="3"/>
  <c r="BP224" i="3"/>
  <c r="BQ224" i="3" s="1"/>
  <c r="BR224" i="3" s="1"/>
  <c r="BO224" i="3"/>
  <c r="BP223" i="3"/>
  <c r="BQ223" i="3" s="1"/>
  <c r="BT223" i="3" s="1"/>
  <c r="BO223" i="3"/>
  <c r="BP222" i="3"/>
  <c r="BQ222" i="3" s="1"/>
  <c r="BO222" i="3"/>
  <c r="BP221" i="3"/>
  <c r="BQ221" i="3" s="1"/>
  <c r="BO221" i="3"/>
  <c r="BP220" i="3"/>
  <c r="BQ220" i="3" s="1"/>
  <c r="BT220" i="3" s="1"/>
  <c r="BO220" i="3"/>
  <c r="BP219" i="3"/>
  <c r="BQ219" i="3" s="1"/>
  <c r="BO219" i="3"/>
  <c r="BP218" i="3"/>
  <c r="BQ218" i="3" s="1"/>
  <c r="BO218" i="3"/>
  <c r="BP217" i="3"/>
  <c r="BQ217" i="3" s="1"/>
  <c r="BO217" i="3"/>
  <c r="BP216" i="3"/>
  <c r="BQ216" i="3" s="1"/>
  <c r="BO216" i="3"/>
  <c r="BP215" i="3"/>
  <c r="BQ215" i="3" s="1"/>
  <c r="BO215" i="3"/>
  <c r="BP214" i="3"/>
  <c r="BQ214" i="3" s="1"/>
  <c r="BO214" i="3"/>
  <c r="BP213" i="3"/>
  <c r="BQ213" i="3" s="1"/>
  <c r="BT213" i="3" s="1"/>
  <c r="BO213" i="3"/>
  <c r="BP212" i="3"/>
  <c r="BQ212" i="3" s="1"/>
  <c r="BR212" i="3" s="1"/>
  <c r="BO212" i="3"/>
  <c r="BP211" i="3"/>
  <c r="BQ211" i="3" s="1"/>
  <c r="BO211" i="3"/>
  <c r="BP210" i="3"/>
  <c r="BQ210" i="3" s="1"/>
  <c r="BO210" i="3"/>
  <c r="BP209" i="3"/>
  <c r="BQ209" i="3" s="1"/>
  <c r="BR209" i="3" s="1"/>
  <c r="BO209" i="3"/>
  <c r="BP208" i="3"/>
  <c r="BQ208" i="3" s="1"/>
  <c r="BO208" i="3"/>
  <c r="BP207" i="3"/>
  <c r="BQ207" i="3" s="1"/>
  <c r="BO207" i="3"/>
  <c r="BP206" i="3"/>
  <c r="BQ206" i="3" s="1"/>
  <c r="BT206" i="3" s="1"/>
  <c r="BO206" i="3"/>
  <c r="BP205" i="3"/>
  <c r="BQ205" i="3" s="1"/>
  <c r="BO205" i="3"/>
  <c r="BP204" i="3"/>
  <c r="BQ204" i="3" s="1"/>
  <c r="BR204" i="3" s="1"/>
  <c r="BO204" i="3"/>
  <c r="BP203" i="3"/>
  <c r="BQ203" i="3" s="1"/>
  <c r="BO203" i="3"/>
  <c r="BP202" i="3"/>
  <c r="BQ202" i="3" s="1"/>
  <c r="BT202" i="3" s="1"/>
  <c r="BO202" i="3"/>
  <c r="BP201" i="3"/>
  <c r="BQ201" i="3" s="1"/>
  <c r="BS201" i="3" s="1"/>
  <c r="BU201" i="3" s="1"/>
  <c r="BO201" i="3"/>
  <c r="BP200" i="3"/>
  <c r="BQ200" i="3" s="1"/>
  <c r="BR200" i="3" s="1"/>
  <c r="BO200" i="3"/>
  <c r="BP199" i="3"/>
  <c r="BQ199" i="3" s="1"/>
  <c r="BO199" i="3"/>
  <c r="BP198" i="3"/>
  <c r="BQ198" i="3" s="1"/>
  <c r="BO198" i="3"/>
  <c r="BP197" i="3"/>
  <c r="BQ197" i="3" s="1"/>
  <c r="BO197" i="3"/>
  <c r="BP196" i="3"/>
  <c r="BQ196" i="3" s="1"/>
  <c r="BR196" i="3" s="1"/>
  <c r="BO196" i="3"/>
  <c r="BP195" i="3"/>
  <c r="BQ195" i="3" s="1"/>
  <c r="BO195" i="3"/>
  <c r="BP194" i="3"/>
  <c r="BQ194" i="3" s="1"/>
  <c r="BO194" i="3"/>
  <c r="BP193" i="3"/>
  <c r="BQ193" i="3" s="1"/>
  <c r="BO193" i="3"/>
  <c r="BP192" i="3"/>
  <c r="BQ192" i="3" s="1"/>
  <c r="BO192" i="3"/>
  <c r="BP191" i="3"/>
  <c r="BQ191" i="3" s="1"/>
  <c r="BO191" i="3"/>
  <c r="BP190" i="3"/>
  <c r="BQ190" i="3" s="1"/>
  <c r="BS190" i="3" s="1"/>
  <c r="BU190" i="3" s="1"/>
  <c r="BO190" i="3"/>
  <c r="BP189" i="3"/>
  <c r="BQ189" i="3" s="1"/>
  <c r="BO189" i="3"/>
  <c r="BP188" i="3"/>
  <c r="BQ188" i="3" s="1"/>
  <c r="BO188" i="3"/>
  <c r="BP187" i="3"/>
  <c r="BQ187" i="3" s="1"/>
  <c r="BO187" i="3"/>
  <c r="BP186" i="3"/>
  <c r="BQ186" i="3" s="1"/>
  <c r="BO186" i="3"/>
  <c r="BP185" i="3"/>
  <c r="BQ185" i="3" s="1"/>
  <c r="BO185" i="3"/>
  <c r="BP184" i="3"/>
  <c r="BQ184" i="3" s="1"/>
  <c r="BR184" i="3" s="1"/>
  <c r="BO184" i="3"/>
  <c r="BP183" i="3"/>
  <c r="BQ183" i="3" s="1"/>
  <c r="BO183" i="3"/>
  <c r="BP182" i="3"/>
  <c r="BQ182" i="3" s="1"/>
  <c r="BO182" i="3"/>
  <c r="BP181" i="3"/>
  <c r="BQ181" i="3" s="1"/>
  <c r="BO181" i="3"/>
  <c r="BP180" i="3"/>
  <c r="BQ180" i="3" s="1"/>
  <c r="BR180" i="3" s="1"/>
  <c r="BO180" i="3"/>
  <c r="BP179" i="3"/>
  <c r="BQ179" i="3" s="1"/>
  <c r="BO179" i="3"/>
  <c r="BP178" i="3"/>
  <c r="BQ178" i="3" s="1"/>
  <c r="BO178" i="3"/>
  <c r="BP177" i="3"/>
  <c r="BQ177" i="3" s="1"/>
  <c r="BO177" i="3"/>
  <c r="BP176" i="3"/>
  <c r="BQ176" i="3" s="1"/>
  <c r="BO176" i="3"/>
  <c r="BP175" i="3"/>
  <c r="BQ175" i="3" s="1"/>
  <c r="BO175" i="3"/>
  <c r="BP174" i="3"/>
  <c r="BQ174" i="3" s="1"/>
  <c r="BT174" i="3" s="1"/>
  <c r="BO174" i="3"/>
  <c r="BP173" i="3"/>
  <c r="BQ173" i="3" s="1"/>
  <c r="BT173" i="3" s="1"/>
  <c r="BO173" i="3"/>
  <c r="BP172" i="3"/>
  <c r="BQ172" i="3" s="1"/>
  <c r="BO172" i="3"/>
  <c r="BP171" i="3"/>
  <c r="BQ171" i="3" s="1"/>
  <c r="BO171" i="3"/>
  <c r="BP170" i="3"/>
  <c r="BQ170" i="3" s="1"/>
  <c r="BT170" i="3" s="1"/>
  <c r="BO170" i="3"/>
  <c r="BP169" i="3"/>
  <c r="BQ169" i="3" s="1"/>
  <c r="BO169" i="3"/>
  <c r="BP168" i="3"/>
  <c r="BQ168" i="3" s="1"/>
  <c r="BR168" i="3" s="1"/>
  <c r="BO168" i="3"/>
  <c r="BP167" i="3"/>
  <c r="BQ167" i="3" s="1"/>
  <c r="BO167" i="3"/>
  <c r="BP166" i="3"/>
  <c r="BQ166" i="3" s="1"/>
  <c r="BS166" i="3" s="1"/>
  <c r="BU166" i="3" s="1"/>
  <c r="BO166" i="3"/>
  <c r="BP165" i="3"/>
  <c r="BQ165" i="3" s="1"/>
  <c r="BR165" i="3" s="1"/>
  <c r="BO165" i="3"/>
  <c r="BP164" i="3"/>
  <c r="BQ164" i="3" s="1"/>
  <c r="BR164" i="3" s="1"/>
  <c r="BO164" i="3"/>
  <c r="BP163" i="3"/>
  <c r="BQ163" i="3" s="1"/>
  <c r="BO163" i="3"/>
  <c r="BP162" i="3"/>
  <c r="BQ162" i="3" s="1"/>
  <c r="BO162" i="3"/>
  <c r="BP161" i="3"/>
  <c r="BQ161" i="3" s="1"/>
  <c r="BO161" i="3"/>
  <c r="BP160" i="3"/>
  <c r="BQ160" i="3" s="1"/>
  <c r="BO160" i="3"/>
  <c r="BP159" i="3"/>
  <c r="BQ159" i="3" s="1"/>
  <c r="BO159" i="3"/>
  <c r="BP158" i="3"/>
  <c r="BQ158" i="3" s="1"/>
  <c r="BO158" i="3"/>
  <c r="BP157" i="3"/>
  <c r="BQ157" i="3" s="1"/>
  <c r="BO157" i="3"/>
  <c r="BP156" i="3"/>
  <c r="BQ156" i="3" s="1"/>
  <c r="BO156" i="3"/>
  <c r="BP155" i="3"/>
  <c r="BQ155" i="3" s="1"/>
  <c r="BO155" i="3"/>
  <c r="BP154" i="3"/>
  <c r="BQ154" i="3" s="1"/>
  <c r="BO154" i="3"/>
  <c r="BP153" i="3"/>
  <c r="BQ153" i="3" s="1"/>
  <c r="BO153" i="3"/>
  <c r="BP152" i="3"/>
  <c r="BQ152" i="3" s="1"/>
  <c r="BR152" i="3" s="1"/>
  <c r="BO152" i="3"/>
  <c r="BP151" i="3"/>
  <c r="BQ151" i="3" s="1"/>
  <c r="BO151" i="3"/>
  <c r="BP150" i="3"/>
  <c r="BQ150" i="3" s="1"/>
  <c r="BO150" i="3"/>
  <c r="BP149" i="3"/>
  <c r="BQ149" i="3" s="1"/>
  <c r="BO149" i="3"/>
  <c r="BP148" i="3"/>
  <c r="BQ148" i="3" s="1"/>
  <c r="BR148" i="3" s="1"/>
  <c r="BO148" i="3"/>
  <c r="BP147" i="3"/>
  <c r="BQ147" i="3" s="1"/>
  <c r="BO147" i="3"/>
  <c r="BP146" i="3"/>
  <c r="BQ146" i="3" s="1"/>
  <c r="BS146" i="3" s="1"/>
  <c r="BU146" i="3" s="1"/>
  <c r="BO146" i="3"/>
  <c r="BP145" i="3"/>
  <c r="BQ145" i="3" s="1"/>
  <c r="BO145" i="3"/>
  <c r="BP144" i="3"/>
  <c r="BQ144" i="3" s="1"/>
  <c r="BO144" i="3"/>
  <c r="BP143" i="3"/>
  <c r="BQ143" i="3" s="1"/>
  <c r="BO143" i="3"/>
  <c r="BP142" i="3"/>
  <c r="BQ142" i="3" s="1"/>
  <c r="BS142" i="3" s="1"/>
  <c r="BU142" i="3" s="1"/>
  <c r="BO142" i="3"/>
  <c r="BP141" i="3"/>
  <c r="BQ141" i="3" s="1"/>
  <c r="BO141" i="3"/>
  <c r="BP140" i="3"/>
  <c r="BQ140" i="3" s="1"/>
  <c r="BR140" i="3" s="1"/>
  <c r="BO140" i="3"/>
  <c r="BP139" i="3"/>
  <c r="BQ139" i="3" s="1"/>
  <c r="BO139" i="3"/>
  <c r="BP138" i="3"/>
  <c r="BQ138" i="3" s="1"/>
  <c r="BO138" i="3"/>
  <c r="BP137" i="3"/>
  <c r="BQ137" i="3" s="1"/>
  <c r="BO137" i="3"/>
  <c r="BP136" i="3"/>
  <c r="BQ136" i="3" s="1"/>
  <c r="BR136" i="3" s="1"/>
  <c r="BO136" i="3"/>
  <c r="BP135" i="3"/>
  <c r="BQ135" i="3" s="1"/>
  <c r="BO135" i="3"/>
  <c r="BP134" i="3"/>
  <c r="BQ134" i="3" s="1"/>
  <c r="BO134" i="3"/>
  <c r="BP133" i="3"/>
  <c r="BQ133" i="3" s="1"/>
  <c r="BT133" i="3" s="1"/>
  <c r="BO133" i="3"/>
  <c r="BP132" i="3"/>
  <c r="BQ132" i="3" s="1"/>
  <c r="BR132" i="3" s="1"/>
  <c r="BO132" i="3"/>
  <c r="BP131" i="3"/>
  <c r="BQ131" i="3" s="1"/>
  <c r="BO131" i="3"/>
  <c r="BP130" i="3"/>
  <c r="BQ130" i="3" s="1"/>
  <c r="BO130" i="3"/>
  <c r="BP129" i="3"/>
  <c r="BQ129" i="3" s="1"/>
  <c r="BT129" i="3" s="1"/>
  <c r="BO129" i="3"/>
  <c r="BP128" i="3"/>
  <c r="BQ128" i="3" s="1"/>
  <c r="BO128" i="3"/>
  <c r="BP127" i="3"/>
  <c r="BQ127" i="3" s="1"/>
  <c r="BO127" i="3"/>
  <c r="BP126" i="3"/>
  <c r="BQ126" i="3" s="1"/>
  <c r="BR126" i="3" s="1"/>
  <c r="BO126" i="3"/>
  <c r="BP125" i="3"/>
  <c r="BQ125" i="3" s="1"/>
  <c r="BO125" i="3"/>
  <c r="BP124" i="3"/>
  <c r="BQ124" i="3" s="1"/>
  <c r="BR124" i="3" s="1"/>
  <c r="BO124" i="3"/>
  <c r="BP123" i="3"/>
  <c r="BQ123" i="3" s="1"/>
  <c r="BO123" i="3"/>
  <c r="BP122" i="3"/>
  <c r="BQ122" i="3" s="1"/>
  <c r="BO122" i="3"/>
  <c r="BP121" i="3"/>
  <c r="BQ121" i="3" s="1"/>
  <c r="BS121" i="3" s="1"/>
  <c r="BU121" i="3" s="1"/>
  <c r="BO121" i="3"/>
  <c r="BP120" i="3"/>
  <c r="BQ120" i="3" s="1"/>
  <c r="BR120" i="3" s="1"/>
  <c r="BO120" i="3"/>
  <c r="BP119" i="3"/>
  <c r="BQ119" i="3" s="1"/>
  <c r="BO119" i="3"/>
  <c r="BP118" i="3"/>
  <c r="BQ118" i="3" s="1"/>
  <c r="BS118" i="3" s="1"/>
  <c r="BU118" i="3" s="1"/>
  <c r="BO118" i="3"/>
  <c r="BP117" i="3"/>
  <c r="BQ117" i="3" s="1"/>
  <c r="BO117" i="3"/>
  <c r="BP116" i="3"/>
  <c r="BQ116" i="3" s="1"/>
  <c r="BR116" i="3" s="1"/>
  <c r="BO116" i="3"/>
  <c r="BP115" i="3"/>
  <c r="BQ115" i="3" s="1"/>
  <c r="BO115" i="3"/>
  <c r="BP114" i="3"/>
  <c r="BQ114" i="3" s="1"/>
  <c r="BO114" i="3"/>
  <c r="BP113" i="3"/>
  <c r="BQ113" i="3" s="1"/>
  <c r="BO113" i="3"/>
  <c r="BP112" i="3"/>
  <c r="BQ112" i="3" s="1"/>
  <c r="BO112" i="3"/>
  <c r="BP111" i="3"/>
  <c r="BQ111" i="3" s="1"/>
  <c r="BO111" i="3"/>
  <c r="BP110" i="3"/>
  <c r="BQ110" i="3" s="1"/>
  <c r="BO110" i="3"/>
  <c r="BP109" i="3"/>
  <c r="BQ109" i="3" s="1"/>
  <c r="BO109" i="3"/>
  <c r="BP108" i="3"/>
  <c r="BQ108" i="3" s="1"/>
  <c r="BO108" i="3"/>
  <c r="BP107" i="3"/>
  <c r="BQ107" i="3" s="1"/>
  <c r="BO107" i="3"/>
  <c r="BP106" i="3"/>
  <c r="BQ106" i="3" s="1"/>
  <c r="BO106" i="3"/>
  <c r="BP105" i="3"/>
  <c r="BQ105" i="3" s="1"/>
  <c r="BR105" i="3" s="1"/>
  <c r="BO105" i="3"/>
  <c r="BP104" i="3"/>
  <c r="BQ104" i="3" s="1"/>
  <c r="BR104" i="3" s="1"/>
  <c r="BO104" i="3"/>
  <c r="BP103" i="3"/>
  <c r="BQ103" i="3" s="1"/>
  <c r="BO103" i="3"/>
  <c r="BP102" i="3"/>
  <c r="BQ102" i="3" s="1"/>
  <c r="BR102" i="3" s="1"/>
  <c r="BO102" i="3"/>
  <c r="BP101" i="3"/>
  <c r="BQ101" i="3" s="1"/>
  <c r="BT101" i="3" s="1"/>
  <c r="BO101" i="3"/>
  <c r="BP100" i="3"/>
  <c r="BQ100" i="3" s="1"/>
  <c r="BR100" i="3" s="1"/>
  <c r="BO100" i="3"/>
  <c r="BP99" i="3"/>
  <c r="BQ99" i="3" s="1"/>
  <c r="BO99" i="3"/>
  <c r="BP98" i="3"/>
  <c r="BQ98" i="3" s="1"/>
  <c r="BO98" i="3"/>
  <c r="BP97" i="3"/>
  <c r="BQ97" i="3" s="1"/>
  <c r="BO97" i="3"/>
  <c r="BP96" i="3"/>
  <c r="BQ96" i="3" s="1"/>
  <c r="BO96" i="3"/>
  <c r="BP95" i="3"/>
  <c r="BQ95" i="3" s="1"/>
  <c r="BO95" i="3"/>
  <c r="BP94" i="3"/>
  <c r="BQ94" i="3" s="1"/>
  <c r="BO94" i="3"/>
  <c r="BP93" i="3"/>
  <c r="BQ93" i="3" s="1"/>
  <c r="BO93" i="3"/>
  <c r="BP92" i="3"/>
  <c r="BQ92" i="3" s="1"/>
  <c r="BO92" i="3"/>
  <c r="BP91" i="3"/>
  <c r="BQ91" i="3" s="1"/>
  <c r="BO91" i="3"/>
  <c r="BP90" i="3"/>
  <c r="BQ90" i="3" s="1"/>
  <c r="BO90" i="3"/>
  <c r="BP89" i="3"/>
  <c r="BQ89" i="3" s="1"/>
  <c r="BO89" i="3"/>
  <c r="BP88" i="3"/>
  <c r="BQ88" i="3" s="1"/>
  <c r="BR88" i="3" s="1"/>
  <c r="BO88" i="3"/>
  <c r="BP87" i="3"/>
  <c r="BQ87" i="3" s="1"/>
  <c r="BO87" i="3"/>
  <c r="BP86" i="3"/>
  <c r="BQ86" i="3" s="1"/>
  <c r="BO86" i="3"/>
  <c r="BP85" i="3"/>
  <c r="BQ85" i="3" s="1"/>
  <c r="BO85" i="3"/>
  <c r="BP84" i="3"/>
  <c r="BQ84" i="3" s="1"/>
  <c r="BR84" i="3" s="1"/>
  <c r="BO84" i="3"/>
  <c r="BP83" i="3"/>
  <c r="BQ83" i="3" s="1"/>
  <c r="BO83" i="3"/>
  <c r="BP82" i="3"/>
  <c r="BQ82" i="3" s="1"/>
  <c r="BS82" i="3" s="1"/>
  <c r="BU82" i="3" s="1"/>
  <c r="BO82" i="3"/>
  <c r="BP81" i="3"/>
  <c r="BQ81" i="3" s="1"/>
  <c r="BO81" i="3"/>
  <c r="BP80" i="3"/>
  <c r="BQ80" i="3" s="1"/>
  <c r="BO80" i="3"/>
  <c r="BP79" i="3"/>
  <c r="BQ79" i="3" s="1"/>
  <c r="BO79" i="3"/>
  <c r="BP78" i="3"/>
  <c r="BQ78" i="3" s="1"/>
  <c r="BS78" i="3" s="1"/>
  <c r="BU78" i="3" s="1"/>
  <c r="BO78" i="3"/>
  <c r="BP77" i="3"/>
  <c r="BQ77" i="3" s="1"/>
  <c r="BO77" i="3"/>
  <c r="BP76" i="3"/>
  <c r="BQ76" i="3" s="1"/>
  <c r="BR76" i="3" s="1"/>
  <c r="BO76" i="3"/>
  <c r="BP75" i="3"/>
  <c r="BQ75" i="3" s="1"/>
  <c r="BO75" i="3"/>
  <c r="BP74" i="3"/>
  <c r="BQ74" i="3" s="1"/>
  <c r="BO74" i="3"/>
  <c r="BP73" i="3"/>
  <c r="BQ73" i="3" s="1"/>
  <c r="BT73" i="3" s="1"/>
  <c r="BO73" i="3"/>
  <c r="BP72" i="3"/>
  <c r="BQ72" i="3" s="1"/>
  <c r="BR72" i="3" s="1"/>
  <c r="BO72" i="3"/>
  <c r="BP71" i="3"/>
  <c r="BQ71" i="3" s="1"/>
  <c r="BS71" i="3" s="1"/>
  <c r="BU71" i="3" s="1"/>
  <c r="BO71" i="3"/>
  <c r="BP70" i="3"/>
  <c r="BQ70" i="3" s="1"/>
  <c r="BO70" i="3"/>
  <c r="BP69" i="3"/>
  <c r="BQ69" i="3" s="1"/>
  <c r="BT69" i="3" s="1"/>
  <c r="BO69" i="3"/>
  <c r="BP68" i="3"/>
  <c r="BQ68" i="3" s="1"/>
  <c r="BR68" i="3" s="1"/>
  <c r="BO68" i="3"/>
  <c r="BP67" i="3"/>
  <c r="BQ67" i="3" s="1"/>
  <c r="BS67" i="3" s="1"/>
  <c r="BU67" i="3" s="1"/>
  <c r="BO67" i="3"/>
  <c r="BP66" i="3"/>
  <c r="BQ66" i="3" s="1"/>
  <c r="BO66" i="3"/>
  <c r="BP65" i="3"/>
  <c r="BQ65" i="3" s="1"/>
  <c r="BT65" i="3" s="1"/>
  <c r="BO65" i="3"/>
  <c r="BP64" i="3"/>
  <c r="BQ64" i="3" s="1"/>
  <c r="BR64" i="3" s="1"/>
  <c r="BO64" i="3"/>
  <c r="BP63" i="3"/>
  <c r="BQ63" i="3" s="1"/>
  <c r="BS63" i="3" s="1"/>
  <c r="BU63" i="3" s="1"/>
  <c r="BO63" i="3"/>
  <c r="BP62" i="3"/>
  <c r="BO62" i="3"/>
  <c r="BP61" i="3"/>
  <c r="BQ61" i="3" s="1"/>
  <c r="BT61" i="3" s="1"/>
  <c r="BO61" i="3"/>
  <c r="BP60" i="3"/>
  <c r="BO60" i="3"/>
  <c r="BP59" i="3"/>
  <c r="BQ59" i="3" s="1"/>
  <c r="BS59" i="3" s="1"/>
  <c r="BU59" i="3" s="1"/>
  <c r="BO59" i="3"/>
  <c r="BP58" i="3"/>
  <c r="BQ58" i="3" s="1"/>
  <c r="BO58" i="3"/>
  <c r="BP57" i="3"/>
  <c r="BO57" i="3"/>
  <c r="BP56" i="3"/>
  <c r="BQ56" i="3" s="1"/>
  <c r="BR56" i="3" s="1"/>
  <c r="BO56" i="3"/>
  <c r="BP55" i="3"/>
  <c r="BQ55" i="3" s="1"/>
  <c r="BS55" i="3" s="1"/>
  <c r="BU55" i="3" s="1"/>
  <c r="BO55" i="3"/>
  <c r="BP54" i="3"/>
  <c r="BQ54" i="3" s="1"/>
  <c r="BT54" i="3" s="1"/>
  <c r="BO54" i="3"/>
  <c r="BP53" i="3"/>
  <c r="BQ53" i="3" s="1"/>
  <c r="BT53" i="3" s="1"/>
  <c r="BO53" i="3"/>
  <c r="BP52" i="3"/>
  <c r="BO52" i="3"/>
  <c r="BP51" i="3"/>
  <c r="BQ51" i="3" s="1"/>
  <c r="BO51" i="3"/>
  <c r="BP50" i="3"/>
  <c r="BO50" i="3"/>
  <c r="BP49" i="3"/>
  <c r="BQ49" i="3" s="1"/>
  <c r="BT49" i="3" s="1"/>
  <c r="BO49" i="3"/>
  <c r="BP48" i="3"/>
  <c r="BQ48" i="3" s="1"/>
  <c r="BR48" i="3" s="1"/>
  <c r="BO48" i="3"/>
  <c r="BP47" i="3"/>
  <c r="BO47" i="3"/>
  <c r="BP46" i="3"/>
  <c r="BQ46" i="3" s="1"/>
  <c r="BT46" i="3" s="1"/>
  <c r="BO46" i="3"/>
  <c r="BP45" i="3"/>
  <c r="BO45" i="3"/>
  <c r="BP44" i="3"/>
  <c r="BO44" i="3"/>
  <c r="BP43" i="3"/>
  <c r="BO43" i="3"/>
  <c r="BP42" i="3"/>
  <c r="BO42" i="3"/>
  <c r="BP41" i="3"/>
  <c r="BQ41" i="3" s="1"/>
  <c r="BT41" i="3" s="1"/>
  <c r="BO41" i="3"/>
  <c r="BP40" i="3"/>
  <c r="BO40" i="3"/>
  <c r="BP39" i="3"/>
  <c r="BO39" i="3"/>
  <c r="BP38" i="3"/>
  <c r="BO38" i="3"/>
  <c r="BP37" i="3"/>
  <c r="BO37" i="3"/>
  <c r="BP36" i="3"/>
  <c r="BQ36" i="3" s="1"/>
  <c r="BR36" i="3" s="1"/>
  <c r="BO36" i="3"/>
  <c r="BP35" i="3"/>
  <c r="BO35" i="3"/>
  <c r="BP34" i="3"/>
  <c r="BQ34" i="3" s="1"/>
  <c r="BO34" i="3"/>
  <c r="BP33" i="3"/>
  <c r="BO33" i="3"/>
  <c r="BP32" i="3"/>
  <c r="BO32" i="3"/>
  <c r="BP31" i="3"/>
  <c r="BQ31" i="3" s="1"/>
  <c r="BO31" i="3"/>
  <c r="BP30" i="3"/>
  <c r="BO30" i="3"/>
  <c r="BP29" i="3"/>
  <c r="BQ29" i="3" s="1"/>
  <c r="BT29" i="3" s="1"/>
  <c r="BO29" i="3"/>
  <c r="BP28" i="3"/>
  <c r="BO28" i="3"/>
  <c r="BP27" i="3"/>
  <c r="BQ27" i="3" s="1"/>
  <c r="BS27" i="3" s="1"/>
  <c r="BU27" i="3" s="1"/>
  <c r="BO27" i="3"/>
  <c r="BP26" i="3"/>
  <c r="BQ26" i="3" s="1"/>
  <c r="BO26" i="3"/>
  <c r="BP25" i="3"/>
  <c r="BO25" i="3"/>
  <c r="BP24" i="3"/>
  <c r="BQ24" i="3" s="1"/>
  <c r="BT24" i="3" s="1"/>
  <c r="BO24" i="3"/>
  <c r="BP23" i="3"/>
  <c r="BO23" i="3"/>
  <c r="BP22" i="3"/>
  <c r="BQ22" i="3" s="1"/>
  <c r="BO22" i="3"/>
  <c r="BP21" i="3"/>
  <c r="BO21" i="3"/>
  <c r="BP20" i="3"/>
  <c r="BQ20" i="3" s="1"/>
  <c r="BO20" i="3"/>
  <c r="BP19" i="3"/>
  <c r="BO19" i="3"/>
  <c r="BP18" i="3"/>
  <c r="BQ18" i="3" s="1"/>
  <c r="BO18" i="3"/>
  <c r="BP17" i="3"/>
  <c r="BO17" i="3"/>
  <c r="BP16" i="3"/>
  <c r="BQ16" i="3" s="1"/>
  <c r="BO16" i="3"/>
  <c r="BP15" i="3"/>
  <c r="BO15" i="3"/>
  <c r="BP14" i="3"/>
  <c r="BO14" i="3"/>
  <c r="BP13" i="3"/>
  <c r="BO13" i="3"/>
  <c r="BP12" i="3"/>
  <c r="BO12" i="3"/>
  <c r="BR230" i="3" l="1"/>
  <c r="BR515" i="3"/>
  <c r="BT515" i="3"/>
  <c r="CA123" i="3"/>
  <c r="CC123" i="3" s="1"/>
  <c r="CB458" i="3"/>
  <c r="BQ62" i="3"/>
  <c r="BR479" i="3"/>
  <c r="CJ414" i="3"/>
  <c r="CL414" i="3" s="1"/>
  <c r="CP170" i="3"/>
  <c r="CB409" i="3"/>
  <c r="CD409" i="3" s="1"/>
  <c r="CP461" i="3"/>
  <c r="BS507" i="3"/>
  <c r="BU507" i="3" s="1"/>
  <c r="CP477" i="3"/>
  <c r="BR493" i="3"/>
  <c r="BZ445" i="3"/>
  <c r="CA446" i="3"/>
  <c r="CC446" i="3" s="1"/>
  <c r="BR497" i="3"/>
  <c r="CA445" i="3"/>
  <c r="CC445" i="3" s="1"/>
  <c r="CB446" i="3"/>
  <c r="CP234" i="3"/>
  <c r="CB123" i="3"/>
  <c r="BZ330" i="3"/>
  <c r="CR170" i="3"/>
  <c r="BS170" i="3"/>
  <c r="BU170" i="3" s="1"/>
  <c r="BR202" i="3"/>
  <c r="BT485" i="3"/>
  <c r="BR494" i="3"/>
  <c r="BT501" i="3"/>
  <c r="BZ266" i="3"/>
  <c r="CH314" i="3"/>
  <c r="CJ350" i="3"/>
  <c r="CJ394" i="3"/>
  <c r="CL394" i="3" s="1"/>
  <c r="CI469" i="3"/>
  <c r="CK469" i="3" s="1"/>
  <c r="CQ437" i="3"/>
  <c r="CS437" i="3" s="1"/>
  <c r="CB266" i="3"/>
  <c r="BZ298" i="3"/>
  <c r="CB334" i="3"/>
  <c r="CD334" i="3" s="1"/>
  <c r="BZ421" i="3"/>
  <c r="CJ318" i="3"/>
  <c r="CI462" i="3"/>
  <c r="CK462" i="3" s="1"/>
  <c r="CR105" i="3"/>
  <c r="CQ449" i="3"/>
  <c r="CS449" i="3" s="1"/>
  <c r="BT507" i="3"/>
  <c r="CB298" i="3"/>
  <c r="CJ166" i="3"/>
  <c r="CL166" i="3" s="1"/>
  <c r="CJ270" i="3"/>
  <c r="CI445" i="3"/>
  <c r="CK445" i="3" s="1"/>
  <c r="CH461" i="3"/>
  <c r="CA341" i="3"/>
  <c r="CC341" i="3" s="1"/>
  <c r="BZ341" i="3"/>
  <c r="CB341" i="3"/>
  <c r="BT154" i="3"/>
  <c r="BR154" i="3"/>
  <c r="BQ37" i="3"/>
  <c r="BT37" i="3" s="1"/>
  <c r="BQ39" i="3"/>
  <c r="BQ45" i="3"/>
  <c r="BT45" i="3" s="1"/>
  <c r="BQ47" i="3"/>
  <c r="BT47" i="3" s="1"/>
  <c r="BR173" i="3"/>
  <c r="BS298" i="3"/>
  <c r="BT402" i="3"/>
  <c r="BS481" i="3"/>
  <c r="BR482" i="3"/>
  <c r="BR483" i="3"/>
  <c r="BZ474" i="3"/>
  <c r="CB474" i="3"/>
  <c r="CI165" i="3"/>
  <c r="CK165" i="3" s="1"/>
  <c r="CH165" i="3"/>
  <c r="CJ165" i="3"/>
  <c r="CI265" i="3"/>
  <c r="CK265" i="3" s="1"/>
  <c r="CJ265" i="3"/>
  <c r="BR467" i="3"/>
  <c r="BT481" i="3"/>
  <c r="BT482" i="3"/>
  <c r="BV482" i="3" s="1"/>
  <c r="BS483" i="3"/>
  <c r="BU483" i="3" s="1"/>
  <c r="BS493" i="3"/>
  <c r="BU493" i="3" s="1"/>
  <c r="BR499" i="3"/>
  <c r="BR505" i="3"/>
  <c r="CB330" i="3"/>
  <c r="CB433" i="3"/>
  <c r="BZ433" i="3"/>
  <c r="BZ494" i="3"/>
  <c r="CB494" i="3"/>
  <c r="CA494" i="3"/>
  <c r="CC494" i="3" s="1"/>
  <c r="CI373" i="3"/>
  <c r="CK373" i="3" s="1"/>
  <c r="CH373" i="3"/>
  <c r="BQ30" i="3"/>
  <c r="BQ50" i="3"/>
  <c r="BS213" i="3"/>
  <c r="BU213" i="3" s="1"/>
  <c r="BS302" i="3"/>
  <c r="BU302" i="3" s="1"/>
  <c r="BR459" i="3"/>
  <c r="BS499" i="3"/>
  <c r="BU499" i="3" s="1"/>
  <c r="CB281" i="3"/>
  <c r="CD281" i="3" s="1"/>
  <c r="CB318" i="3"/>
  <c r="CD318" i="3" s="1"/>
  <c r="CB442" i="3"/>
  <c r="CQ405" i="3"/>
  <c r="CS405" i="3" s="1"/>
  <c r="CR405" i="3"/>
  <c r="BS495" i="3"/>
  <c r="BT519" i="3"/>
  <c r="CB441" i="3"/>
  <c r="BZ441" i="3"/>
  <c r="CH121" i="3"/>
  <c r="CI121" i="3"/>
  <c r="CK121" i="3" s="1"/>
  <c r="CI117" i="3"/>
  <c r="CK117" i="3" s="1"/>
  <c r="CI125" i="3"/>
  <c r="CK125" i="3" s="1"/>
  <c r="CI153" i="3"/>
  <c r="CK153" i="3" s="1"/>
  <c r="CJ198" i="3"/>
  <c r="CJ230" i="3"/>
  <c r="CJ286" i="3"/>
  <c r="CJ362" i="3"/>
  <c r="CL362" i="3" s="1"/>
  <c r="CJ366" i="3"/>
  <c r="CI425" i="3"/>
  <c r="CK425" i="3" s="1"/>
  <c r="CI518" i="3"/>
  <c r="CK518" i="3" s="1"/>
  <c r="CQ73" i="3"/>
  <c r="CS73" i="3" s="1"/>
  <c r="CP181" i="3"/>
  <c r="CP266" i="3"/>
  <c r="CP294" i="3"/>
  <c r="CP362" i="3"/>
  <c r="CR410" i="3"/>
  <c r="CI85" i="3"/>
  <c r="CK85" i="3" s="1"/>
  <c r="CH266" i="3"/>
  <c r="CJ302" i="3"/>
  <c r="CL302" i="3" s="1"/>
  <c r="CJ334" i="3"/>
  <c r="CH417" i="3"/>
  <c r="CI449" i="3"/>
  <c r="CK449" i="3" s="1"/>
  <c r="CI478" i="3"/>
  <c r="CK478" i="3" s="1"/>
  <c r="CJ518" i="3"/>
  <c r="CR73" i="3"/>
  <c r="CR186" i="3"/>
  <c r="CT186" i="3" s="1"/>
  <c r="CR234" i="3"/>
  <c r="CT234" i="3" s="1"/>
  <c r="CR282" i="3"/>
  <c r="CR362" i="3"/>
  <c r="CQ421" i="3"/>
  <c r="CS421" i="3" s="1"/>
  <c r="CP457" i="3"/>
  <c r="CQ478" i="3"/>
  <c r="CS478" i="3" s="1"/>
  <c r="CJ85" i="3"/>
  <c r="CH166" i="3"/>
  <c r="CJ202" i="3"/>
  <c r="CL202" i="3" s="1"/>
  <c r="CH250" i="3"/>
  <c r="CJ266" i="3"/>
  <c r="CI417" i="3"/>
  <c r="CK417" i="3" s="1"/>
  <c r="CJ478" i="3"/>
  <c r="CP262" i="3"/>
  <c r="CR314" i="3"/>
  <c r="CR382" i="3"/>
  <c r="CT382" i="3" s="1"/>
  <c r="CR394" i="3"/>
  <c r="CT394" i="3" s="1"/>
  <c r="CQ457" i="3"/>
  <c r="CS457" i="3" s="1"/>
  <c r="CQ462" i="3"/>
  <c r="CS462" i="3" s="1"/>
  <c r="BT93" i="3"/>
  <c r="BS93" i="3"/>
  <c r="BU93" i="3" s="1"/>
  <c r="BR93" i="3"/>
  <c r="BT157" i="3"/>
  <c r="BS157" i="3"/>
  <c r="BU157" i="3" s="1"/>
  <c r="BR157" i="3"/>
  <c r="BT261" i="3"/>
  <c r="BR261" i="3"/>
  <c r="BS261" i="3"/>
  <c r="BU261" i="3" s="1"/>
  <c r="BT178" i="3"/>
  <c r="BS178" i="3"/>
  <c r="BU178" i="3" s="1"/>
  <c r="BR178" i="3"/>
  <c r="BT227" i="3"/>
  <c r="BV227" i="3" s="1"/>
  <c r="BS227" i="3"/>
  <c r="BU227" i="3" s="1"/>
  <c r="BR227" i="3"/>
  <c r="BZ151" i="3"/>
  <c r="CB151" i="3"/>
  <c r="CA151" i="3"/>
  <c r="CC151" i="3" s="1"/>
  <c r="BT97" i="3"/>
  <c r="BS97" i="3"/>
  <c r="BU97" i="3" s="1"/>
  <c r="BR97" i="3"/>
  <c r="BT266" i="3"/>
  <c r="BS266" i="3"/>
  <c r="BU266" i="3" s="1"/>
  <c r="BT90" i="3"/>
  <c r="BR90" i="3"/>
  <c r="BS90" i="3"/>
  <c r="BT125" i="3"/>
  <c r="BS125" i="3"/>
  <c r="BU125" i="3" s="1"/>
  <c r="BR125" i="3"/>
  <c r="BZ115" i="3"/>
  <c r="CB115" i="3"/>
  <c r="CA115" i="3"/>
  <c r="CC115" i="3" s="1"/>
  <c r="BT70" i="3"/>
  <c r="BR70" i="3"/>
  <c r="BS70" i="3"/>
  <c r="BU70" i="3" s="1"/>
  <c r="BT122" i="3"/>
  <c r="BR122" i="3"/>
  <c r="BS122" i="3"/>
  <c r="BT248" i="3"/>
  <c r="BS248" i="3"/>
  <c r="BU248" i="3" s="1"/>
  <c r="BR248" i="3"/>
  <c r="BR101" i="3"/>
  <c r="BZ103" i="3"/>
  <c r="CA103" i="3"/>
  <c r="CC103" i="3" s="1"/>
  <c r="BZ139" i="3"/>
  <c r="CA139" i="3"/>
  <c r="CC139" i="3" s="1"/>
  <c r="CA177" i="3"/>
  <c r="CC177" i="3" s="1"/>
  <c r="CB177" i="3"/>
  <c r="CA246" i="3"/>
  <c r="CC246" i="3" s="1"/>
  <c r="CB246" i="3"/>
  <c r="BZ246" i="3"/>
  <c r="CA389" i="3"/>
  <c r="CC389" i="3" s="1"/>
  <c r="CB389" i="3"/>
  <c r="BZ389" i="3"/>
  <c r="BZ462" i="3"/>
  <c r="CB462" i="3"/>
  <c r="CA462" i="3"/>
  <c r="CC462" i="3" s="1"/>
  <c r="BZ514" i="3"/>
  <c r="CB514" i="3"/>
  <c r="CA514" i="3"/>
  <c r="CC514" i="3" s="1"/>
  <c r="CH51" i="3"/>
  <c r="CJ51" i="3"/>
  <c r="CI51" i="3"/>
  <c r="CK51" i="3" s="1"/>
  <c r="CH89" i="3"/>
  <c r="CJ89" i="3"/>
  <c r="CI89" i="3"/>
  <c r="CK89" i="3" s="1"/>
  <c r="CH113" i="3"/>
  <c r="CJ113" i="3"/>
  <c r="CI113" i="3"/>
  <c r="CK113" i="3" s="1"/>
  <c r="CH157" i="3"/>
  <c r="CJ157" i="3"/>
  <c r="CI157" i="3"/>
  <c r="CK157" i="3" s="1"/>
  <c r="CI254" i="3"/>
  <c r="CK254" i="3" s="1"/>
  <c r="CJ254" i="3"/>
  <c r="CI282" i="3"/>
  <c r="CK282" i="3" s="1"/>
  <c r="CJ282" i="3"/>
  <c r="CH282" i="3"/>
  <c r="CI389" i="3"/>
  <c r="CK389" i="3" s="1"/>
  <c r="CJ389" i="3"/>
  <c r="CH389" i="3"/>
  <c r="CI393" i="3"/>
  <c r="CK393" i="3" s="1"/>
  <c r="CJ393" i="3"/>
  <c r="CQ393" i="3"/>
  <c r="CS393" i="3" s="1"/>
  <c r="CR393" i="3"/>
  <c r="CP494" i="3"/>
  <c r="CR494" i="3"/>
  <c r="CQ494" i="3"/>
  <c r="CS494" i="3" s="1"/>
  <c r="BS101" i="3"/>
  <c r="BU101" i="3" s="1"/>
  <c r="BS129" i="3"/>
  <c r="BU129" i="3" s="1"/>
  <c r="BR133" i="3"/>
  <c r="BS154" i="3"/>
  <c r="BU154" i="3" s="1"/>
  <c r="BS173" i="3"/>
  <c r="BU173" i="3" s="1"/>
  <c r="BR174" i="3"/>
  <c r="BS202" i="3"/>
  <c r="BR206" i="3"/>
  <c r="BR226" i="3"/>
  <c r="BS230" i="3"/>
  <c r="BU230" i="3" s="1"/>
  <c r="BR238" i="3"/>
  <c r="BR240" i="3"/>
  <c r="BR265" i="3"/>
  <c r="BR438" i="3"/>
  <c r="BT459" i="3"/>
  <c r="BT467" i="3"/>
  <c r="BS479" i="3"/>
  <c r="BU479" i="3" s="1"/>
  <c r="BR489" i="3"/>
  <c r="BS497" i="3"/>
  <c r="BU497" i="3" s="1"/>
  <c r="BS505" i="3"/>
  <c r="BU505" i="3" s="1"/>
  <c r="BR511" i="3"/>
  <c r="CB103" i="3"/>
  <c r="CA127" i="3"/>
  <c r="CC127" i="3" s="1"/>
  <c r="CB139" i="3"/>
  <c r="CA165" i="3"/>
  <c r="CC165" i="3" s="1"/>
  <c r="BZ165" i="3"/>
  <c r="BZ177" i="3"/>
  <c r="CA250" i="3"/>
  <c r="CC250" i="3" s="1"/>
  <c r="CB250" i="3"/>
  <c r="BZ250" i="3"/>
  <c r="CB329" i="3"/>
  <c r="CD329" i="3" s="1"/>
  <c r="CB457" i="3"/>
  <c r="CA457" i="3"/>
  <c r="CC457" i="3" s="1"/>
  <c r="BZ457" i="3"/>
  <c r="BZ518" i="3"/>
  <c r="CB518" i="3"/>
  <c r="CA518" i="3"/>
  <c r="CC518" i="3" s="1"/>
  <c r="CH93" i="3"/>
  <c r="CJ93" i="3"/>
  <c r="CI93" i="3"/>
  <c r="CK93" i="3" s="1"/>
  <c r="CI330" i="3"/>
  <c r="CK330" i="3" s="1"/>
  <c r="CJ330" i="3"/>
  <c r="CH330" i="3"/>
  <c r="CQ277" i="3"/>
  <c r="CS277" i="3" s="1"/>
  <c r="CR277" i="3"/>
  <c r="CP277" i="3"/>
  <c r="BR129" i="3"/>
  <c r="BQ25" i="3"/>
  <c r="BR25" i="3" s="1"/>
  <c r="BQ32" i="3"/>
  <c r="BR32" i="3" s="1"/>
  <c r="BQ38" i="3"/>
  <c r="BT38" i="3" s="1"/>
  <c r="BQ40" i="3"/>
  <c r="BR40" i="3" s="1"/>
  <c r="BQ42" i="3"/>
  <c r="BR42" i="3" s="1"/>
  <c r="BS133" i="3"/>
  <c r="BU133" i="3" s="1"/>
  <c r="BR170" i="3"/>
  <c r="BS174" i="3"/>
  <c r="BS206" i="3"/>
  <c r="BR213" i="3"/>
  <c r="BS226" i="3"/>
  <c r="BU226" i="3" s="1"/>
  <c r="BS238" i="3"/>
  <c r="BU238" i="3" s="1"/>
  <c r="BS240" i="3"/>
  <c r="BU240" i="3" s="1"/>
  <c r="BS265" i="3"/>
  <c r="BU265" i="3" s="1"/>
  <c r="BS402" i="3"/>
  <c r="BU402" i="3" s="1"/>
  <c r="BR462" i="3"/>
  <c r="BS485" i="3"/>
  <c r="BU485" i="3" s="1"/>
  <c r="BR486" i="3"/>
  <c r="BT489" i="3"/>
  <c r="BR495" i="3"/>
  <c r="BS501" i="3"/>
  <c r="BU501" i="3" s="1"/>
  <c r="BT511" i="3"/>
  <c r="BR519" i="3"/>
  <c r="BZ87" i="3"/>
  <c r="CA87" i="3"/>
  <c r="CC87" i="3" s="1"/>
  <c r="CB127" i="3"/>
  <c r="BZ135" i="3"/>
  <c r="CA135" i="3"/>
  <c r="CC135" i="3" s="1"/>
  <c r="CB165" i="3"/>
  <c r="CA170" i="3"/>
  <c r="CC170" i="3" s="1"/>
  <c r="BZ170" i="3"/>
  <c r="CA245" i="3"/>
  <c r="CC245" i="3" s="1"/>
  <c r="CB245" i="3"/>
  <c r="BZ245" i="3"/>
  <c r="CA277" i="3"/>
  <c r="CC277" i="3" s="1"/>
  <c r="CB277" i="3"/>
  <c r="BZ277" i="3"/>
  <c r="CA302" i="3"/>
  <c r="CC302" i="3" s="1"/>
  <c r="CB302" i="3"/>
  <c r="CD302" i="3" s="1"/>
  <c r="CB461" i="3"/>
  <c r="CA461" i="3"/>
  <c r="CC461" i="3" s="1"/>
  <c r="BZ461" i="3"/>
  <c r="CQ293" i="3"/>
  <c r="CS293" i="3" s="1"/>
  <c r="CR293" i="3"/>
  <c r="CP293" i="3"/>
  <c r="BZ111" i="3"/>
  <c r="CB111" i="3"/>
  <c r="CD111" i="3" s="1"/>
  <c r="CA229" i="3"/>
  <c r="CC229" i="3" s="1"/>
  <c r="CB229" i="3"/>
  <c r="BZ229" i="3"/>
  <c r="CH43" i="3"/>
  <c r="CJ43" i="3"/>
  <c r="CI43" i="3"/>
  <c r="CK43" i="3" s="1"/>
  <c r="CP13" i="3"/>
  <c r="CR13" i="3"/>
  <c r="CQ13" i="3"/>
  <c r="CS13" i="3" s="1"/>
  <c r="CP482" i="3"/>
  <c r="CR482" i="3"/>
  <c r="CQ482" i="3"/>
  <c r="CA421" i="3"/>
  <c r="CC421" i="3" s="1"/>
  <c r="CA433" i="3"/>
  <c r="CC433" i="3" s="1"/>
  <c r="CA441" i="3"/>
  <c r="CC441" i="3" s="1"/>
  <c r="CJ117" i="3"/>
  <c r="CL117" i="3" s="1"/>
  <c r="CJ121" i="3"/>
  <c r="CJ125" i="3"/>
  <c r="CJ153" i="3"/>
  <c r="CJ250" i="3"/>
  <c r="CL250" i="3" s="1"/>
  <c r="CJ314" i="3"/>
  <c r="CJ373" i="3"/>
  <c r="CL373" i="3" s="1"/>
  <c r="CP282" i="3"/>
  <c r="CP314" i="3"/>
  <c r="CR361" i="3"/>
  <c r="CT361" i="3" s="1"/>
  <c r="CP394" i="3"/>
  <c r="CR398" i="3"/>
  <c r="CP405" i="3"/>
  <c r="CP421" i="3"/>
  <c r="CP449" i="3"/>
  <c r="CH198" i="3"/>
  <c r="CH202" i="3"/>
  <c r="CH230" i="3"/>
  <c r="CH362" i="3"/>
  <c r="CH394" i="3"/>
  <c r="CH441" i="3"/>
  <c r="CH429" i="3"/>
  <c r="CI430" i="3"/>
  <c r="CK430" i="3" s="1"/>
  <c r="CI441" i="3"/>
  <c r="CK441" i="3" s="1"/>
  <c r="CH457" i="3"/>
  <c r="CJ458" i="3"/>
  <c r="CI461" i="3"/>
  <c r="CK461" i="3" s="1"/>
  <c r="CJ462" i="3"/>
  <c r="CI486" i="3"/>
  <c r="CQ137" i="3"/>
  <c r="CS137" i="3" s="1"/>
  <c r="CR181" i="3"/>
  <c r="CT181" i="3" s="1"/>
  <c r="CR262" i="3"/>
  <c r="CR266" i="3"/>
  <c r="CT266" i="3" s="1"/>
  <c r="CR294" i="3"/>
  <c r="CP321" i="3"/>
  <c r="CR366" i="3"/>
  <c r="CR377" i="3"/>
  <c r="CP433" i="3"/>
  <c r="CQ461" i="3"/>
  <c r="CS461" i="3" s="1"/>
  <c r="CR462" i="3"/>
  <c r="CQ473" i="3"/>
  <c r="CS473" i="3" s="1"/>
  <c r="CR474" i="3"/>
  <c r="CQ477" i="3"/>
  <c r="CS477" i="3" s="1"/>
  <c r="CR478" i="3"/>
  <c r="CH425" i="3"/>
  <c r="CJ426" i="3"/>
  <c r="CI429" i="3"/>
  <c r="CK429" i="3" s="1"/>
  <c r="CJ430" i="3"/>
  <c r="CH445" i="3"/>
  <c r="CH449" i="3"/>
  <c r="CI457" i="3"/>
  <c r="CK457" i="3" s="1"/>
  <c r="CH469" i="3"/>
  <c r="CJ474" i="3"/>
  <c r="CJ486" i="3"/>
  <c r="CQ105" i="3"/>
  <c r="CS105" i="3" s="1"/>
  <c r="CR137" i="3"/>
  <c r="CR166" i="3"/>
  <c r="CT166" i="3" s="1"/>
  <c r="CR321" i="3"/>
  <c r="CQ433" i="3"/>
  <c r="CS433" i="3" s="1"/>
  <c r="BQ12" i="3"/>
  <c r="BS12" i="3" s="1"/>
  <c r="BU12" i="3" s="1"/>
  <c r="CQ41" i="3"/>
  <c r="CS41" i="3" s="1"/>
  <c r="CR41" i="3"/>
  <c r="CH19" i="3"/>
  <c r="CJ19" i="3"/>
  <c r="CI19" i="3"/>
  <c r="CK19" i="3" s="1"/>
  <c r="CA17" i="3"/>
  <c r="CC17" i="3" s="1"/>
  <c r="CB17" i="3"/>
  <c r="CA13" i="3"/>
  <c r="CC13" i="3" s="1"/>
  <c r="CB13" i="3"/>
  <c r="BT62" i="3"/>
  <c r="BS62" i="3"/>
  <c r="BU62" i="3" s="1"/>
  <c r="BR62" i="3"/>
  <c r="BR54" i="3"/>
  <c r="BQ60" i="3"/>
  <c r="BR60" i="3" s="1"/>
  <c r="BR46" i="3"/>
  <c r="BQ52" i="3"/>
  <c r="BR52" i="3" s="1"/>
  <c r="BS54" i="3"/>
  <c r="BQ57" i="3"/>
  <c r="BT57" i="3" s="1"/>
  <c r="BS46" i="3"/>
  <c r="BQ43" i="3"/>
  <c r="BS43" i="3" s="1"/>
  <c r="BU43" i="3" s="1"/>
  <c r="BQ35" i="3"/>
  <c r="BR35" i="3" s="1"/>
  <c r="BQ44" i="3"/>
  <c r="BR44" i="3" s="1"/>
  <c r="BT30" i="3"/>
  <c r="BS30" i="3"/>
  <c r="BU30" i="3" s="1"/>
  <c r="BR30" i="3"/>
  <c r="BQ33" i="3"/>
  <c r="BT33" i="3" s="1"/>
  <c r="BQ28" i="3"/>
  <c r="BR28" i="3" s="1"/>
  <c r="BQ23" i="3"/>
  <c r="BR23" i="3" s="1"/>
  <c r="BQ21" i="3"/>
  <c r="BR21" i="3" s="1"/>
  <c r="BQ19" i="3"/>
  <c r="BR19" i="3" s="1"/>
  <c r="BQ17" i="3"/>
  <c r="BR17" i="3" s="1"/>
  <c r="BQ15" i="3"/>
  <c r="BR15" i="3" s="1"/>
  <c r="BQ14" i="3"/>
  <c r="BR14" i="3" s="1"/>
  <c r="BQ13" i="3"/>
  <c r="BR13" i="3" s="1"/>
  <c r="BT85" i="3"/>
  <c r="BS85" i="3"/>
  <c r="BU85" i="3" s="1"/>
  <c r="BR85" i="3"/>
  <c r="BT109" i="3"/>
  <c r="BS109" i="3"/>
  <c r="BU109" i="3" s="1"/>
  <c r="BR109" i="3"/>
  <c r="BT106" i="3"/>
  <c r="BS106" i="3"/>
  <c r="BU106" i="3" s="1"/>
  <c r="BR106" i="3"/>
  <c r="BT113" i="3"/>
  <c r="BS113" i="3"/>
  <c r="BU113" i="3" s="1"/>
  <c r="BR113" i="3"/>
  <c r="BT141" i="3"/>
  <c r="BS141" i="3"/>
  <c r="BU141" i="3" s="1"/>
  <c r="BR141" i="3"/>
  <c r="BT117" i="3"/>
  <c r="BS117" i="3"/>
  <c r="BU117" i="3" s="1"/>
  <c r="BR117" i="3"/>
  <c r="BT77" i="3"/>
  <c r="BS77" i="3"/>
  <c r="BU77" i="3" s="1"/>
  <c r="BR77" i="3"/>
  <c r="BT149" i="3"/>
  <c r="BS149" i="3"/>
  <c r="BU149" i="3" s="1"/>
  <c r="BR149" i="3"/>
  <c r="BT194" i="3"/>
  <c r="BR194" i="3"/>
  <c r="BS194" i="3"/>
  <c r="BU194" i="3" s="1"/>
  <c r="BT26" i="3"/>
  <c r="BS26" i="3"/>
  <c r="BU26" i="3" s="1"/>
  <c r="BR26" i="3"/>
  <c r="BT42" i="3"/>
  <c r="BS42" i="3"/>
  <c r="BU42" i="3" s="1"/>
  <c r="BT58" i="3"/>
  <c r="BS58" i="3"/>
  <c r="BU58" i="3" s="1"/>
  <c r="BR58" i="3"/>
  <c r="BT74" i="3"/>
  <c r="BS74" i="3"/>
  <c r="BU74" i="3" s="1"/>
  <c r="BR74" i="3"/>
  <c r="BT81" i="3"/>
  <c r="BS81" i="3"/>
  <c r="BU81" i="3" s="1"/>
  <c r="BR81" i="3"/>
  <c r="BT114" i="3"/>
  <c r="BR114" i="3"/>
  <c r="BT138" i="3"/>
  <c r="BS138" i="3"/>
  <c r="BU138" i="3" s="1"/>
  <c r="BR138" i="3"/>
  <c r="BT169" i="3"/>
  <c r="BR169" i="3"/>
  <c r="BT177" i="3"/>
  <c r="BS177" i="3"/>
  <c r="BU177" i="3" s="1"/>
  <c r="BR177" i="3"/>
  <c r="BT189" i="3"/>
  <c r="BS189" i="3"/>
  <c r="BU189" i="3" s="1"/>
  <c r="BT198" i="3"/>
  <c r="BR198" i="3"/>
  <c r="BS198" i="3"/>
  <c r="BU198" i="3" s="1"/>
  <c r="BT218" i="3"/>
  <c r="BR218" i="3"/>
  <c r="BS218" i="3"/>
  <c r="BU218" i="3" s="1"/>
  <c r="BT232" i="3"/>
  <c r="BR232" i="3"/>
  <c r="BS232" i="3"/>
  <c r="BU232" i="3" s="1"/>
  <c r="BT285" i="3"/>
  <c r="BS285" i="3"/>
  <c r="BU285" i="3" s="1"/>
  <c r="BR285" i="3"/>
  <c r="BS443" i="3"/>
  <c r="BU443" i="3" s="1"/>
  <c r="BT443" i="3"/>
  <c r="BR443" i="3"/>
  <c r="BZ35" i="3"/>
  <c r="CA35" i="3"/>
  <c r="CC35" i="3" s="1"/>
  <c r="CB35" i="3"/>
  <c r="BZ47" i="3"/>
  <c r="CB47" i="3"/>
  <c r="CA47" i="3"/>
  <c r="CC47" i="3" s="1"/>
  <c r="BZ83" i="3"/>
  <c r="CB83" i="3"/>
  <c r="CA83" i="3"/>
  <c r="CC83" i="3" s="1"/>
  <c r="CA313" i="3"/>
  <c r="CC313" i="3" s="1"/>
  <c r="CB313" i="3"/>
  <c r="CA357" i="3"/>
  <c r="CC357" i="3" s="1"/>
  <c r="BZ357" i="3"/>
  <c r="CB357" i="3"/>
  <c r="BZ486" i="3"/>
  <c r="CA486" i="3"/>
  <c r="CC486" i="3" s="1"/>
  <c r="CB486" i="3"/>
  <c r="CH65" i="3"/>
  <c r="CJ65" i="3"/>
  <c r="CI65" i="3"/>
  <c r="CK65" i="3" s="1"/>
  <c r="CI225" i="3"/>
  <c r="CK225" i="3" s="1"/>
  <c r="CJ225" i="3"/>
  <c r="CH225" i="3"/>
  <c r="BT89" i="3"/>
  <c r="BR89" i="3"/>
  <c r="BT94" i="3"/>
  <c r="BS94" i="3"/>
  <c r="BU94" i="3" s="1"/>
  <c r="BT110" i="3"/>
  <c r="BR110" i="3"/>
  <c r="BS114" i="3"/>
  <c r="BU114" i="3" s="1"/>
  <c r="BT134" i="3"/>
  <c r="BS134" i="3"/>
  <c r="BU134" i="3" s="1"/>
  <c r="BT150" i="3"/>
  <c r="BR150" i="3"/>
  <c r="BT161" i="3"/>
  <c r="BS161" i="3"/>
  <c r="BU161" i="3" s="1"/>
  <c r="BR161" i="3"/>
  <c r="BS169" i="3"/>
  <c r="BU169" i="3" s="1"/>
  <c r="BT182" i="3"/>
  <c r="BS182" i="3"/>
  <c r="BU182" i="3" s="1"/>
  <c r="BR182" i="3"/>
  <c r="BR189" i="3"/>
  <c r="BT236" i="3"/>
  <c r="BR236" i="3"/>
  <c r="BS236" i="3"/>
  <c r="BU236" i="3" s="1"/>
  <c r="BT244" i="3"/>
  <c r="BS244" i="3"/>
  <c r="BU244" i="3" s="1"/>
  <c r="BR244" i="3"/>
  <c r="BT258" i="3"/>
  <c r="BS258" i="3"/>
  <c r="BU258" i="3" s="1"/>
  <c r="BS470" i="3"/>
  <c r="BU470" i="3" s="1"/>
  <c r="BR470" i="3"/>
  <c r="BT470" i="3"/>
  <c r="BZ25" i="3"/>
  <c r="CA25" i="3"/>
  <c r="CC25" i="3" s="1"/>
  <c r="CB25" i="3"/>
  <c r="BZ59" i="3"/>
  <c r="CA59" i="3"/>
  <c r="CC59" i="3" s="1"/>
  <c r="CB59" i="3"/>
  <c r="BZ71" i="3"/>
  <c r="CB71" i="3"/>
  <c r="CA71" i="3"/>
  <c r="BZ95" i="3"/>
  <c r="CB95" i="3"/>
  <c r="CA95" i="3"/>
  <c r="CC95" i="3" s="1"/>
  <c r="CA286" i="3"/>
  <c r="CC286" i="3" s="1"/>
  <c r="CB286" i="3"/>
  <c r="CA378" i="3"/>
  <c r="CC378" i="3" s="1"/>
  <c r="BZ378" i="3"/>
  <c r="CB378" i="3"/>
  <c r="CB469" i="3"/>
  <c r="BZ469" i="3"/>
  <c r="CA469" i="3"/>
  <c r="CC469" i="3" s="1"/>
  <c r="CH77" i="3"/>
  <c r="CI77" i="3"/>
  <c r="CK77" i="3" s="1"/>
  <c r="CJ77" i="3"/>
  <c r="CI261" i="3"/>
  <c r="CK261" i="3" s="1"/>
  <c r="CJ261" i="3"/>
  <c r="CH261" i="3"/>
  <c r="CI377" i="3"/>
  <c r="CK377" i="3" s="1"/>
  <c r="CJ377" i="3"/>
  <c r="CQ230" i="3"/>
  <c r="CS230" i="3" s="1"/>
  <c r="CR230" i="3"/>
  <c r="CP230" i="3"/>
  <c r="BR94" i="3"/>
  <c r="BS110" i="3"/>
  <c r="BT130" i="3"/>
  <c r="BS130" i="3"/>
  <c r="BU130" i="3" s="1"/>
  <c r="BT205" i="3"/>
  <c r="BS205" i="3"/>
  <c r="BU205" i="3" s="1"/>
  <c r="BR205" i="3"/>
  <c r="BT78" i="3"/>
  <c r="BV78" i="3" s="1"/>
  <c r="BR78" i="3"/>
  <c r="BT102" i="3"/>
  <c r="BS102" i="3"/>
  <c r="BU102" i="3" s="1"/>
  <c r="BT118" i="3"/>
  <c r="BV118" i="3" s="1"/>
  <c r="BR118" i="3"/>
  <c r="BT121" i="3"/>
  <c r="BR121" i="3"/>
  <c r="BT126" i="3"/>
  <c r="BS126" i="3"/>
  <c r="BU126" i="3" s="1"/>
  <c r="BR130" i="3"/>
  <c r="BT142" i="3"/>
  <c r="BV142" i="3" s="1"/>
  <c r="BR142" i="3"/>
  <c r="BV154" i="3"/>
  <c r="BT162" i="3"/>
  <c r="BR162" i="3"/>
  <c r="BS162" i="3"/>
  <c r="BU162" i="3" s="1"/>
  <c r="BT186" i="3"/>
  <c r="BS186" i="3"/>
  <c r="BU186" i="3" s="1"/>
  <c r="BR186" i="3"/>
  <c r="BT209" i="3"/>
  <c r="BS209" i="3"/>
  <c r="BU209" i="3" s="1"/>
  <c r="BT210" i="3"/>
  <c r="BS210" i="3"/>
  <c r="BU210" i="3" s="1"/>
  <c r="BR210" i="3"/>
  <c r="BT214" i="3"/>
  <c r="BS214" i="3"/>
  <c r="BU214" i="3" s="1"/>
  <c r="BR214" i="3"/>
  <c r="BT221" i="3"/>
  <c r="BS221" i="3"/>
  <c r="BU221" i="3" s="1"/>
  <c r="BR221" i="3"/>
  <c r="BT229" i="3"/>
  <c r="BR229" i="3"/>
  <c r="BS229" i="3"/>
  <c r="BU229" i="3" s="1"/>
  <c r="BT235" i="3"/>
  <c r="BS235" i="3"/>
  <c r="BU235" i="3" s="1"/>
  <c r="BR235" i="3"/>
  <c r="BT241" i="3"/>
  <c r="BR241" i="3"/>
  <c r="BS241" i="3"/>
  <c r="BU241" i="3" s="1"/>
  <c r="BT243" i="3"/>
  <c r="BR243" i="3"/>
  <c r="BS243" i="3"/>
  <c r="BU243" i="3" s="1"/>
  <c r="BT254" i="3"/>
  <c r="BS254" i="3"/>
  <c r="BU254" i="3" s="1"/>
  <c r="BT257" i="3"/>
  <c r="BR257" i="3"/>
  <c r="BS257" i="3"/>
  <c r="BU257" i="3" s="1"/>
  <c r="BT270" i="3"/>
  <c r="BS270" i="3"/>
  <c r="BU270" i="3" s="1"/>
  <c r="BT274" i="3"/>
  <c r="BS274" i="3"/>
  <c r="BU274" i="3" s="1"/>
  <c r="BT286" i="3"/>
  <c r="BS286" i="3"/>
  <c r="BU286" i="3" s="1"/>
  <c r="BT290" i="3"/>
  <c r="BS290" i="3"/>
  <c r="BU290" i="3" s="1"/>
  <c r="BZ43" i="3"/>
  <c r="CA43" i="3"/>
  <c r="CC43" i="3" s="1"/>
  <c r="CB43" i="3"/>
  <c r="BZ55" i="3"/>
  <c r="CA55" i="3"/>
  <c r="CC55" i="3" s="1"/>
  <c r="CB55" i="3"/>
  <c r="CA197" i="3"/>
  <c r="CC197" i="3" s="1"/>
  <c r="BZ197" i="3"/>
  <c r="CB197" i="3"/>
  <c r="CA377" i="3"/>
  <c r="CC377" i="3" s="1"/>
  <c r="CB377" i="3"/>
  <c r="BZ502" i="3"/>
  <c r="CA502" i="3"/>
  <c r="CC502" i="3" s="1"/>
  <c r="CB502" i="3"/>
  <c r="CH55" i="3"/>
  <c r="CI55" i="3"/>
  <c r="CK55" i="3" s="1"/>
  <c r="CJ55" i="3"/>
  <c r="CH69" i="3"/>
  <c r="CJ69" i="3"/>
  <c r="CI69" i="3"/>
  <c r="CK69" i="3" s="1"/>
  <c r="CH109" i="3"/>
  <c r="CI109" i="3"/>
  <c r="CK109" i="3" s="1"/>
  <c r="CJ109" i="3"/>
  <c r="CI297" i="3"/>
  <c r="CK297" i="3" s="1"/>
  <c r="CJ297" i="3"/>
  <c r="CH514" i="3"/>
  <c r="CJ514" i="3"/>
  <c r="CI514" i="3"/>
  <c r="CK514" i="3" s="1"/>
  <c r="CP442" i="3"/>
  <c r="CR442" i="3"/>
  <c r="CP446" i="3"/>
  <c r="CR446" i="3"/>
  <c r="CQ446" i="3"/>
  <c r="CS446" i="3" s="1"/>
  <c r="BT25" i="3"/>
  <c r="BS25" i="3"/>
  <c r="BU25" i="3" s="1"/>
  <c r="BT34" i="3"/>
  <c r="BS34" i="3"/>
  <c r="BU34" i="3" s="1"/>
  <c r="BR34" i="3"/>
  <c r="BT50" i="3"/>
  <c r="BS50" i="3"/>
  <c r="BU50" i="3" s="1"/>
  <c r="BR50" i="3"/>
  <c r="BT66" i="3"/>
  <c r="BS66" i="3"/>
  <c r="BU66" i="3" s="1"/>
  <c r="BR66" i="3"/>
  <c r="BT98" i="3"/>
  <c r="BS98" i="3"/>
  <c r="BU98" i="3" s="1"/>
  <c r="BT137" i="3"/>
  <c r="BS137" i="3"/>
  <c r="BU137" i="3" s="1"/>
  <c r="BT145" i="3"/>
  <c r="BS145" i="3"/>
  <c r="BU145" i="3" s="1"/>
  <c r="BR145" i="3"/>
  <c r="BT190" i="3"/>
  <c r="BV190" i="3" s="1"/>
  <c r="BR190" i="3"/>
  <c r="BT193" i="3"/>
  <c r="BS193" i="3"/>
  <c r="BU193" i="3" s="1"/>
  <c r="BR193" i="3"/>
  <c r="BT216" i="3"/>
  <c r="BR216" i="3"/>
  <c r="BS216" i="3"/>
  <c r="BU216" i="3" s="1"/>
  <c r="BT228" i="3"/>
  <c r="BS228" i="3"/>
  <c r="BU228" i="3" s="1"/>
  <c r="BR228" i="3"/>
  <c r="BT247" i="3"/>
  <c r="BR247" i="3"/>
  <c r="BS247" i="3"/>
  <c r="BU247" i="3" s="1"/>
  <c r="BT251" i="3"/>
  <c r="BR251" i="3"/>
  <c r="BS251" i="3"/>
  <c r="BU251" i="3" s="1"/>
  <c r="BT278" i="3"/>
  <c r="BS278" i="3"/>
  <c r="BU278" i="3" s="1"/>
  <c r="BR509" i="3"/>
  <c r="BS509" i="3"/>
  <c r="BU509" i="3" s="1"/>
  <c r="BT509" i="3"/>
  <c r="BZ67" i="3"/>
  <c r="CA67" i="3"/>
  <c r="CC67" i="3" s="1"/>
  <c r="CB67" i="3"/>
  <c r="CA293" i="3"/>
  <c r="CC293" i="3" s="1"/>
  <c r="CB293" i="3"/>
  <c r="BZ293" i="3"/>
  <c r="CA309" i="3"/>
  <c r="CC309" i="3" s="1"/>
  <c r="CB309" i="3"/>
  <c r="BZ309" i="3"/>
  <c r="CA345" i="3"/>
  <c r="CC345" i="3" s="1"/>
  <c r="CB345" i="3"/>
  <c r="CA350" i="3"/>
  <c r="CC350" i="3" s="1"/>
  <c r="CB350" i="3"/>
  <c r="CB429" i="3"/>
  <c r="CA429" i="3"/>
  <c r="CC429" i="3" s="1"/>
  <c r="BZ429" i="3"/>
  <c r="BZ498" i="3"/>
  <c r="CB498" i="3"/>
  <c r="CA498" i="3"/>
  <c r="CC498" i="3" s="1"/>
  <c r="CI309" i="3"/>
  <c r="CK309" i="3" s="1"/>
  <c r="CH309" i="3"/>
  <c r="CJ309" i="3"/>
  <c r="BT86" i="3"/>
  <c r="BR86" i="3"/>
  <c r="BR98" i="3"/>
  <c r="BR137" i="3"/>
  <c r="BT153" i="3"/>
  <c r="BR153" i="3"/>
  <c r="BT158" i="3"/>
  <c r="BS158" i="3"/>
  <c r="BU158" i="3" s="1"/>
  <c r="BT181" i="3"/>
  <c r="BS181" i="3"/>
  <c r="BU181" i="3" s="1"/>
  <c r="BT185" i="3"/>
  <c r="BS185" i="3"/>
  <c r="BU185" i="3" s="1"/>
  <c r="BR185" i="3"/>
  <c r="BT222" i="3"/>
  <c r="BR222" i="3"/>
  <c r="BS222" i="3"/>
  <c r="BU222" i="3" s="1"/>
  <c r="BT242" i="3"/>
  <c r="BS242" i="3"/>
  <c r="BU242" i="3" s="1"/>
  <c r="BR242" i="3"/>
  <c r="BV266" i="3"/>
  <c r="BT273" i="3"/>
  <c r="BS273" i="3"/>
  <c r="BU273" i="3" s="1"/>
  <c r="BR273" i="3"/>
  <c r="BT289" i="3"/>
  <c r="BR289" i="3"/>
  <c r="BS289" i="3"/>
  <c r="BU289" i="3" s="1"/>
  <c r="BT301" i="3"/>
  <c r="BR301" i="3"/>
  <c r="BS301" i="3"/>
  <c r="BU301" i="3" s="1"/>
  <c r="BZ27" i="3"/>
  <c r="CA27" i="3"/>
  <c r="CC27" i="3" s="1"/>
  <c r="CB27" i="3"/>
  <c r="BZ39" i="3"/>
  <c r="CA39" i="3"/>
  <c r="CC39" i="3" s="1"/>
  <c r="CB39" i="3"/>
  <c r="CA261" i="3"/>
  <c r="CC261" i="3" s="1"/>
  <c r="CB261" i="3"/>
  <c r="BZ261" i="3"/>
  <c r="CA297" i="3"/>
  <c r="CC297" i="3" s="1"/>
  <c r="CB297" i="3"/>
  <c r="CA361" i="3"/>
  <c r="CC361" i="3" s="1"/>
  <c r="CB361" i="3"/>
  <c r="CA366" i="3"/>
  <c r="CC366" i="3" s="1"/>
  <c r="CB366" i="3"/>
  <c r="CA393" i="3"/>
  <c r="CC393" i="3" s="1"/>
  <c r="CB393" i="3"/>
  <c r="CH446" i="3"/>
  <c r="CJ446" i="3"/>
  <c r="CI446" i="3"/>
  <c r="CK446" i="3" s="1"/>
  <c r="BT82" i="3"/>
  <c r="BV82" i="3" s="1"/>
  <c r="BR82" i="3"/>
  <c r="BS86" i="3"/>
  <c r="BU86" i="3" s="1"/>
  <c r="BS89" i="3"/>
  <c r="BT105" i="3"/>
  <c r="BS105" i="3"/>
  <c r="BU105" i="3" s="1"/>
  <c r="BR134" i="3"/>
  <c r="BT146" i="3"/>
  <c r="BV146" i="3" s="1"/>
  <c r="BR146" i="3"/>
  <c r="BS150" i="3"/>
  <c r="BS153" i="3"/>
  <c r="BU153" i="3" s="1"/>
  <c r="BR158" i="3"/>
  <c r="BR181" i="3"/>
  <c r="BT197" i="3"/>
  <c r="BS197" i="3"/>
  <c r="BU197" i="3" s="1"/>
  <c r="BR197" i="3"/>
  <c r="BT217" i="3"/>
  <c r="BS217" i="3"/>
  <c r="BU217" i="3" s="1"/>
  <c r="BR217" i="3"/>
  <c r="BT219" i="3"/>
  <c r="BR219" i="3"/>
  <c r="BS219" i="3"/>
  <c r="BU219" i="3" s="1"/>
  <c r="BT231" i="3"/>
  <c r="BS231" i="3"/>
  <c r="BU231" i="3" s="1"/>
  <c r="BR231" i="3"/>
  <c r="BT233" i="3"/>
  <c r="BR233" i="3"/>
  <c r="BS233" i="3"/>
  <c r="BU233" i="3" s="1"/>
  <c r="BT246" i="3"/>
  <c r="BS246" i="3"/>
  <c r="BU246" i="3" s="1"/>
  <c r="BR246" i="3"/>
  <c r="BT262" i="3"/>
  <c r="BS262" i="3"/>
  <c r="BU262" i="3" s="1"/>
  <c r="BT277" i="3"/>
  <c r="BS277" i="3"/>
  <c r="BU277" i="3" s="1"/>
  <c r="BR277" i="3"/>
  <c r="BT293" i="3"/>
  <c r="BR293" i="3"/>
  <c r="BS293" i="3"/>
  <c r="BU293" i="3" s="1"/>
  <c r="BS446" i="3"/>
  <c r="BU446" i="3" s="1"/>
  <c r="BR446" i="3"/>
  <c r="BS475" i="3"/>
  <c r="BU475" i="3" s="1"/>
  <c r="BR475" i="3"/>
  <c r="BT475" i="3"/>
  <c r="BT513" i="3"/>
  <c r="BR513" i="3"/>
  <c r="BS513" i="3"/>
  <c r="BU513" i="3" s="1"/>
  <c r="BZ21" i="3"/>
  <c r="CB21" i="3"/>
  <c r="CA21" i="3"/>
  <c r="CC21" i="3" s="1"/>
  <c r="BZ31" i="3"/>
  <c r="CB31" i="3"/>
  <c r="CA31" i="3"/>
  <c r="CC31" i="3" s="1"/>
  <c r="BZ51" i="3"/>
  <c r="CA51" i="3"/>
  <c r="CC51" i="3" s="1"/>
  <c r="CB51" i="3"/>
  <c r="BZ63" i="3"/>
  <c r="CB63" i="3"/>
  <c r="CA63" i="3"/>
  <c r="CC63" i="3" s="1"/>
  <c r="BZ79" i="3"/>
  <c r="CA79" i="3"/>
  <c r="CC79" i="3" s="1"/>
  <c r="CB79" i="3"/>
  <c r="BZ99" i="3"/>
  <c r="CB99" i="3"/>
  <c r="CA99" i="3"/>
  <c r="CC99" i="3" s="1"/>
  <c r="BZ119" i="3"/>
  <c r="CA119" i="3"/>
  <c r="CC119" i="3" s="1"/>
  <c r="CB119" i="3"/>
  <c r="CA241" i="3"/>
  <c r="CC241" i="3" s="1"/>
  <c r="BZ241" i="3"/>
  <c r="CB241" i="3"/>
  <c r="CA314" i="3"/>
  <c r="CC314" i="3" s="1"/>
  <c r="CB314" i="3"/>
  <c r="BZ314" i="3"/>
  <c r="CA382" i="3"/>
  <c r="CC382" i="3" s="1"/>
  <c r="CB382" i="3"/>
  <c r="CA405" i="3"/>
  <c r="CC405" i="3" s="1"/>
  <c r="CB405" i="3"/>
  <c r="BZ405" i="3"/>
  <c r="CB449" i="3"/>
  <c r="BZ449" i="3"/>
  <c r="CA449" i="3"/>
  <c r="CC449" i="3" s="1"/>
  <c r="BZ482" i="3"/>
  <c r="CA482" i="3"/>
  <c r="CC482" i="3" s="1"/>
  <c r="CB482" i="3"/>
  <c r="BZ490" i="3"/>
  <c r="CA490" i="3"/>
  <c r="CC490" i="3" s="1"/>
  <c r="CB490" i="3"/>
  <c r="CH23" i="3"/>
  <c r="CI23" i="3"/>
  <c r="CK23" i="3" s="1"/>
  <c r="CJ23" i="3"/>
  <c r="CH105" i="3"/>
  <c r="CI105" i="3"/>
  <c r="CK105" i="3" s="1"/>
  <c r="CJ105" i="3"/>
  <c r="CH137" i="3"/>
  <c r="CJ137" i="3"/>
  <c r="CI137" i="3"/>
  <c r="CK137" i="3" s="1"/>
  <c r="CI181" i="3"/>
  <c r="CK181" i="3" s="1"/>
  <c r="CJ181" i="3"/>
  <c r="CH181" i="3"/>
  <c r="CI193" i="3"/>
  <c r="CK193" i="3" s="1"/>
  <c r="CJ193" i="3"/>
  <c r="CH193" i="3"/>
  <c r="CI313" i="3"/>
  <c r="CK313" i="3" s="1"/>
  <c r="CJ313" i="3"/>
  <c r="CI325" i="3"/>
  <c r="CK325" i="3" s="1"/>
  <c r="CJ325" i="3"/>
  <c r="CH325" i="3"/>
  <c r="CI346" i="3"/>
  <c r="CK346" i="3" s="1"/>
  <c r="CJ346" i="3"/>
  <c r="CH346" i="3"/>
  <c r="CP21" i="3"/>
  <c r="CQ21" i="3"/>
  <c r="CS21" i="3" s="1"/>
  <c r="CR21" i="3"/>
  <c r="CP93" i="3"/>
  <c r="CR93" i="3"/>
  <c r="CQ93" i="3"/>
  <c r="CS93" i="3" s="1"/>
  <c r="CP149" i="3"/>
  <c r="CQ149" i="3"/>
  <c r="CS149" i="3" s="1"/>
  <c r="CR149" i="3"/>
  <c r="CQ197" i="3"/>
  <c r="CS197" i="3" s="1"/>
  <c r="CR197" i="3"/>
  <c r="CP197" i="3"/>
  <c r="BS451" i="3"/>
  <c r="BU451" i="3" s="1"/>
  <c r="BT451" i="3"/>
  <c r="CA214" i="3"/>
  <c r="CC214" i="3" s="1"/>
  <c r="CB214" i="3"/>
  <c r="CA218" i="3"/>
  <c r="CC218" i="3" s="1"/>
  <c r="BZ218" i="3"/>
  <c r="CD441" i="3"/>
  <c r="CB453" i="3"/>
  <c r="CA453" i="3"/>
  <c r="CC453" i="3" s="1"/>
  <c r="BZ453" i="3"/>
  <c r="CB473" i="3"/>
  <c r="BZ473" i="3"/>
  <c r="CH31" i="3"/>
  <c r="CI31" i="3"/>
  <c r="CK31" i="3" s="1"/>
  <c r="CH61" i="3"/>
  <c r="CJ61" i="3"/>
  <c r="CH149" i="3"/>
  <c r="CI149" i="3"/>
  <c r="CK149" i="3" s="1"/>
  <c r="CI161" i="3"/>
  <c r="CK161" i="3" s="1"/>
  <c r="CJ161" i="3"/>
  <c r="CI170" i="3"/>
  <c r="CK170" i="3" s="1"/>
  <c r="CJ170" i="3"/>
  <c r="CH170" i="3"/>
  <c r="CI234" i="3"/>
  <c r="CK234" i="3" s="1"/>
  <c r="CJ234" i="3"/>
  <c r="CH234" i="3"/>
  <c r="CI329" i="3"/>
  <c r="CK329" i="3" s="1"/>
  <c r="CJ329" i="3"/>
  <c r="CI341" i="3"/>
  <c r="CK341" i="3" s="1"/>
  <c r="CJ341" i="3"/>
  <c r="CH341" i="3"/>
  <c r="CH494" i="3"/>
  <c r="CJ494" i="3"/>
  <c r="CH498" i="3"/>
  <c r="CI498" i="3"/>
  <c r="CK498" i="3" s="1"/>
  <c r="CJ498" i="3"/>
  <c r="CP17" i="3"/>
  <c r="CR17" i="3"/>
  <c r="CQ17" i="3"/>
  <c r="CS17" i="3" s="1"/>
  <c r="CP61" i="3"/>
  <c r="CR61" i="3"/>
  <c r="CQ61" i="3"/>
  <c r="CS61" i="3" s="1"/>
  <c r="CP117" i="3"/>
  <c r="CQ117" i="3"/>
  <c r="CS117" i="3" s="1"/>
  <c r="CR117" i="3"/>
  <c r="CQ218" i="3"/>
  <c r="CS218" i="3" s="1"/>
  <c r="CR218" i="3"/>
  <c r="CP218" i="3"/>
  <c r="BR220" i="3"/>
  <c r="BR223" i="3"/>
  <c r="BR234" i="3"/>
  <c r="BR237" i="3"/>
  <c r="BV238" i="3"/>
  <c r="BR245" i="3"/>
  <c r="BR269" i="3"/>
  <c r="BS294" i="3"/>
  <c r="BU294" i="3" s="1"/>
  <c r="BR451" i="3"/>
  <c r="BR454" i="3"/>
  <c r="BR478" i="3"/>
  <c r="BS487" i="3"/>
  <c r="BU487" i="3" s="1"/>
  <c r="BR491" i="3"/>
  <c r="BR498" i="3"/>
  <c r="BR503" i="3"/>
  <c r="BS517" i="3"/>
  <c r="BU517" i="3" s="1"/>
  <c r="CA75" i="3"/>
  <c r="CC75" i="3" s="1"/>
  <c r="CA182" i="3"/>
  <c r="CC182" i="3" s="1"/>
  <c r="CB182" i="3"/>
  <c r="CA186" i="3"/>
  <c r="CC186" i="3" s="1"/>
  <c r="BZ186" i="3"/>
  <c r="BZ209" i="3"/>
  <c r="BZ213" i="3"/>
  <c r="BZ214" i="3"/>
  <c r="CB218" i="3"/>
  <c r="CA346" i="3"/>
  <c r="CC346" i="3" s="1"/>
  <c r="CB346" i="3"/>
  <c r="CA362" i="3"/>
  <c r="CC362" i="3" s="1"/>
  <c r="CB362" i="3"/>
  <c r="CA398" i="3"/>
  <c r="CC398" i="3" s="1"/>
  <c r="CB398" i="3"/>
  <c r="CA410" i="3"/>
  <c r="CC410" i="3" s="1"/>
  <c r="BZ410" i="3"/>
  <c r="BZ417" i="3"/>
  <c r="CB425" i="3"/>
  <c r="CA425" i="3"/>
  <c r="CC425" i="3" s="1"/>
  <c r="BZ426" i="3"/>
  <c r="CB426" i="3"/>
  <c r="CB465" i="3"/>
  <c r="CA465" i="3"/>
  <c r="CC465" i="3" s="1"/>
  <c r="CA473" i="3"/>
  <c r="CC473" i="3" s="1"/>
  <c r="BZ510" i="3"/>
  <c r="CA510" i="3"/>
  <c r="CH27" i="3"/>
  <c r="CJ27" i="3"/>
  <c r="CJ31" i="3"/>
  <c r="CH39" i="3"/>
  <c r="CI39" i="3"/>
  <c r="CK39" i="3" s="1"/>
  <c r="CH59" i="3"/>
  <c r="CJ59" i="3"/>
  <c r="CL59" i="3" s="1"/>
  <c r="CI61" i="3"/>
  <c r="CK61" i="3" s="1"/>
  <c r="CH73" i="3"/>
  <c r="CI73" i="3"/>
  <c r="CH81" i="3"/>
  <c r="CJ81" i="3"/>
  <c r="CL81" i="3" s="1"/>
  <c r="CH129" i="3"/>
  <c r="CJ129" i="3"/>
  <c r="CL129" i="3" s="1"/>
  <c r="CH133" i="3"/>
  <c r="CJ133" i="3"/>
  <c r="CL133" i="3" s="1"/>
  <c r="CJ149" i="3"/>
  <c r="CH161" i="3"/>
  <c r="CI186" i="3"/>
  <c r="CK186" i="3" s="1"/>
  <c r="CJ186" i="3"/>
  <c r="CH186" i="3"/>
  <c r="CI229" i="3"/>
  <c r="CK229" i="3" s="1"/>
  <c r="CH229" i="3"/>
  <c r="CJ229" i="3"/>
  <c r="CI277" i="3"/>
  <c r="CK277" i="3" s="1"/>
  <c r="CH277" i="3"/>
  <c r="CI281" i="3"/>
  <c r="CK281" i="3" s="1"/>
  <c r="CJ281" i="3"/>
  <c r="CI298" i="3"/>
  <c r="CK298" i="3" s="1"/>
  <c r="CJ298" i="3"/>
  <c r="CI345" i="3"/>
  <c r="CK345" i="3" s="1"/>
  <c r="CJ345" i="3"/>
  <c r="CJ473" i="3"/>
  <c r="CH473" i="3"/>
  <c r="CI473" i="3"/>
  <c r="CK473" i="3" s="1"/>
  <c r="CI494" i="3"/>
  <c r="CK494" i="3" s="1"/>
  <c r="BT250" i="3"/>
  <c r="BV250" i="3" s="1"/>
  <c r="BR250" i="3"/>
  <c r="CA234" i="3"/>
  <c r="CC234" i="3" s="1"/>
  <c r="BZ234" i="3"/>
  <c r="CA282" i="3"/>
  <c r="CC282" i="3" s="1"/>
  <c r="BZ282" i="3"/>
  <c r="CA414" i="3"/>
  <c r="CC414" i="3" s="1"/>
  <c r="CB414" i="3"/>
  <c r="BT165" i="3"/>
  <c r="BS165" i="3"/>
  <c r="BU165" i="3" s="1"/>
  <c r="BT166" i="3"/>
  <c r="BV166" i="3" s="1"/>
  <c r="BR166" i="3"/>
  <c r="BT201" i="3"/>
  <c r="BR201" i="3"/>
  <c r="BS220" i="3"/>
  <c r="BU220" i="3" s="1"/>
  <c r="BS223" i="3"/>
  <c r="BU223" i="3" s="1"/>
  <c r="BT224" i="3"/>
  <c r="BS224" i="3"/>
  <c r="BU224" i="3" s="1"/>
  <c r="BT225" i="3"/>
  <c r="BR225" i="3"/>
  <c r="BV230" i="3"/>
  <c r="BS234" i="3"/>
  <c r="BU234" i="3" s="1"/>
  <c r="BS237" i="3"/>
  <c r="BU237" i="3" s="1"/>
  <c r="BT239" i="3"/>
  <c r="BS239" i="3"/>
  <c r="BU239" i="3" s="1"/>
  <c r="BV240" i="3"/>
  <c r="BS245" i="3"/>
  <c r="BU245" i="3" s="1"/>
  <c r="BS269" i="3"/>
  <c r="BU269" i="3" s="1"/>
  <c r="BT281" i="3"/>
  <c r="BS281" i="3"/>
  <c r="BU281" i="3" s="1"/>
  <c r="BT282" i="3"/>
  <c r="BS282" i="3"/>
  <c r="BU282" i="3" s="1"/>
  <c r="BT297" i="3"/>
  <c r="BV297" i="3" s="1"/>
  <c r="BR297" i="3"/>
  <c r="BT487" i="3"/>
  <c r="BS490" i="3"/>
  <c r="BU490" i="3" s="1"/>
  <c r="BR490" i="3"/>
  <c r="BT491" i="3"/>
  <c r="BT503" i="3"/>
  <c r="BT517" i="3"/>
  <c r="CB75" i="3"/>
  <c r="BZ91" i="3"/>
  <c r="CB91" i="3"/>
  <c r="BZ107" i="3"/>
  <c r="CB107" i="3"/>
  <c r="BZ131" i="3"/>
  <c r="CB131" i="3"/>
  <c r="BZ143" i="3"/>
  <c r="CB143" i="3"/>
  <c r="BZ147" i="3"/>
  <c r="CA147" i="3"/>
  <c r="BZ155" i="3"/>
  <c r="CB155" i="3"/>
  <c r="CA181" i="3"/>
  <c r="CC181" i="3" s="1"/>
  <c r="CB181" i="3"/>
  <c r="CA202" i="3"/>
  <c r="CC202" i="3" s="1"/>
  <c r="BZ202" i="3"/>
  <c r="CB209" i="3"/>
  <c r="CB213" i="3"/>
  <c r="CD213" i="3" s="1"/>
  <c r="CA325" i="3"/>
  <c r="CC325" i="3" s="1"/>
  <c r="BZ325" i="3"/>
  <c r="CA373" i="3"/>
  <c r="CC373" i="3" s="1"/>
  <c r="BZ373" i="3"/>
  <c r="CA394" i="3"/>
  <c r="CC394" i="3" s="1"/>
  <c r="CB394" i="3"/>
  <c r="CA417" i="3"/>
  <c r="CC417" i="3" s="1"/>
  <c r="BZ478" i="3"/>
  <c r="CA478" i="3"/>
  <c r="CC478" i="3" s="1"/>
  <c r="CB478" i="3"/>
  <c r="BZ506" i="3"/>
  <c r="CA506" i="3"/>
  <c r="CH15" i="3"/>
  <c r="CI15" i="3"/>
  <c r="CH35" i="3"/>
  <c r="CI35" i="3"/>
  <c r="CH47" i="3"/>
  <c r="CI47" i="3"/>
  <c r="CK47" i="3" s="1"/>
  <c r="CH97" i="3"/>
  <c r="CJ97" i="3"/>
  <c r="CH101" i="3"/>
  <c r="CJ101" i="3"/>
  <c r="CI101" i="3"/>
  <c r="CH141" i="3"/>
  <c r="CJ141" i="3"/>
  <c r="CI141" i="3"/>
  <c r="CK141" i="3" s="1"/>
  <c r="CI245" i="3"/>
  <c r="CK245" i="3" s="1"/>
  <c r="CJ245" i="3"/>
  <c r="CL277" i="3"/>
  <c r="CI409" i="3"/>
  <c r="CK409" i="3" s="1"/>
  <c r="CJ409" i="3"/>
  <c r="CJ465" i="3"/>
  <c r="CI465" i="3"/>
  <c r="CK465" i="3" s="1"/>
  <c r="CH465" i="3"/>
  <c r="BZ430" i="3"/>
  <c r="CB430" i="3"/>
  <c r="CD430" i="3" s="1"/>
  <c r="CB437" i="3"/>
  <c r="BZ437" i="3"/>
  <c r="CB477" i="3"/>
  <c r="BZ477" i="3"/>
  <c r="CH145" i="3"/>
  <c r="CI145" i="3"/>
  <c r="CK145" i="3" s="1"/>
  <c r="CI197" i="3"/>
  <c r="CK197" i="3" s="1"/>
  <c r="CH197" i="3"/>
  <c r="CI213" i="3"/>
  <c r="CK213" i="3" s="1"/>
  <c r="CJ213" i="3"/>
  <c r="CI218" i="3"/>
  <c r="CK218" i="3" s="1"/>
  <c r="CJ218" i="3"/>
  <c r="CH218" i="3"/>
  <c r="CI249" i="3"/>
  <c r="CK249" i="3" s="1"/>
  <c r="CJ249" i="3"/>
  <c r="CI293" i="3"/>
  <c r="CK293" i="3" s="1"/>
  <c r="CJ293" i="3"/>
  <c r="CI357" i="3"/>
  <c r="CK357" i="3" s="1"/>
  <c r="CJ357" i="3"/>
  <c r="CH357" i="3"/>
  <c r="CI378" i="3"/>
  <c r="CK378" i="3" s="1"/>
  <c r="CJ378" i="3"/>
  <c r="CI398" i="3"/>
  <c r="CK398" i="3" s="1"/>
  <c r="CJ398" i="3"/>
  <c r="CJ433" i="3"/>
  <c r="CH433" i="3"/>
  <c r="CI433" i="3"/>
  <c r="CK433" i="3" s="1"/>
  <c r="CH482" i="3"/>
  <c r="CJ482" i="3"/>
  <c r="CL482" i="3" s="1"/>
  <c r="CH490" i="3"/>
  <c r="CI490" i="3"/>
  <c r="CK490" i="3" s="1"/>
  <c r="CJ490" i="3"/>
  <c r="CH506" i="3"/>
  <c r="CI506" i="3"/>
  <c r="CK506" i="3" s="1"/>
  <c r="CJ506" i="3"/>
  <c r="CP29" i="3"/>
  <c r="CR29" i="3"/>
  <c r="CQ29" i="3"/>
  <c r="CS29" i="3" s="1"/>
  <c r="CP85" i="3"/>
  <c r="CQ85" i="3"/>
  <c r="CS85" i="3" s="1"/>
  <c r="CR85" i="3"/>
  <c r="CP157" i="3"/>
  <c r="CR157" i="3"/>
  <c r="CQ157" i="3"/>
  <c r="CS157" i="3" s="1"/>
  <c r="CI361" i="3"/>
  <c r="CK361" i="3" s="1"/>
  <c r="CJ361" i="3"/>
  <c r="CI382" i="3"/>
  <c r="CK382" i="3" s="1"/>
  <c r="CJ382" i="3"/>
  <c r="CL425" i="3"/>
  <c r="CJ437" i="3"/>
  <c r="CH437" i="3"/>
  <c r="CI437" i="3"/>
  <c r="CK437" i="3" s="1"/>
  <c r="CH442" i="3"/>
  <c r="CJ442" i="3"/>
  <c r="CP53" i="3"/>
  <c r="CQ53" i="3"/>
  <c r="CS53" i="3" s="1"/>
  <c r="CR53" i="3"/>
  <c r="CP125" i="3"/>
  <c r="CR125" i="3"/>
  <c r="CQ125" i="3"/>
  <c r="CS125" i="3" s="1"/>
  <c r="CI410" i="3"/>
  <c r="CK410" i="3" s="1"/>
  <c r="CJ410" i="3"/>
  <c r="CL410" i="3" s="1"/>
  <c r="CL445" i="3"/>
  <c r="CH502" i="3"/>
  <c r="CJ502" i="3"/>
  <c r="CP25" i="3"/>
  <c r="CQ25" i="3"/>
  <c r="CS25" i="3" s="1"/>
  <c r="CR25" i="3"/>
  <c r="CP57" i="3"/>
  <c r="CQ57" i="3"/>
  <c r="CS57" i="3" s="1"/>
  <c r="CR57" i="3"/>
  <c r="CP89" i="3"/>
  <c r="CQ89" i="3"/>
  <c r="CS89" i="3" s="1"/>
  <c r="CR89" i="3"/>
  <c r="CP121" i="3"/>
  <c r="CQ121" i="3"/>
  <c r="CS121" i="3" s="1"/>
  <c r="CR121" i="3"/>
  <c r="CP153" i="3"/>
  <c r="CQ153" i="3"/>
  <c r="CS153" i="3" s="1"/>
  <c r="CR153" i="3"/>
  <c r="CQ325" i="3"/>
  <c r="CS325" i="3" s="1"/>
  <c r="CR325" i="3"/>
  <c r="CQ346" i="3"/>
  <c r="CS346" i="3" s="1"/>
  <c r="CR346" i="3"/>
  <c r="CQ357" i="3"/>
  <c r="CS357" i="3" s="1"/>
  <c r="CR357" i="3"/>
  <c r="CP357" i="3"/>
  <c r="CQ389" i="3"/>
  <c r="CS389" i="3" s="1"/>
  <c r="CR389" i="3"/>
  <c r="CP389" i="3"/>
  <c r="CP506" i="3"/>
  <c r="CR506" i="3"/>
  <c r="CQ506" i="3"/>
  <c r="CS506" i="3" s="1"/>
  <c r="CI405" i="3"/>
  <c r="CK405" i="3" s="1"/>
  <c r="CH405" i="3"/>
  <c r="CJ405" i="3"/>
  <c r="CH410" i="3"/>
  <c r="CJ421" i="3"/>
  <c r="CL421" i="3" s="1"/>
  <c r="CH421" i="3"/>
  <c r="CI421" i="3"/>
  <c r="CK421" i="3" s="1"/>
  <c r="CL441" i="3"/>
  <c r="CJ453" i="3"/>
  <c r="CI453" i="3"/>
  <c r="CK453" i="3" s="1"/>
  <c r="CL457" i="3"/>
  <c r="CJ477" i="3"/>
  <c r="CH477" i="3"/>
  <c r="CI477" i="3"/>
  <c r="CK477" i="3" s="1"/>
  <c r="CI502" i="3"/>
  <c r="CH510" i="3"/>
  <c r="CI510" i="3"/>
  <c r="CK510" i="3" s="1"/>
  <c r="CJ510" i="3"/>
  <c r="CP33" i="3"/>
  <c r="CQ33" i="3"/>
  <c r="CS33" i="3" s="1"/>
  <c r="CR33" i="3"/>
  <c r="CP65" i="3"/>
  <c r="CQ65" i="3"/>
  <c r="CS65" i="3" s="1"/>
  <c r="CR65" i="3"/>
  <c r="CP97" i="3"/>
  <c r="CQ97" i="3"/>
  <c r="CS97" i="3" s="1"/>
  <c r="CR97" i="3"/>
  <c r="CP129" i="3"/>
  <c r="CQ129" i="3"/>
  <c r="CS129" i="3" s="1"/>
  <c r="CR129" i="3"/>
  <c r="CQ161" i="3"/>
  <c r="CS161" i="3" s="1"/>
  <c r="CP161" i="3"/>
  <c r="CR161" i="3"/>
  <c r="CQ289" i="3"/>
  <c r="CS289" i="3" s="1"/>
  <c r="CP289" i="3"/>
  <c r="CR289" i="3"/>
  <c r="CQ353" i="3"/>
  <c r="CS353" i="3" s="1"/>
  <c r="CR353" i="3"/>
  <c r="CP353" i="3"/>
  <c r="CR453" i="3"/>
  <c r="CQ453" i="3"/>
  <c r="CS453" i="3" s="1"/>
  <c r="CP453" i="3"/>
  <c r="CP458" i="3"/>
  <c r="CR458" i="3"/>
  <c r="CP510" i="3"/>
  <c r="CR510" i="3"/>
  <c r="CQ510" i="3"/>
  <c r="CS510" i="3" s="1"/>
  <c r="CP45" i="3"/>
  <c r="CR45" i="3"/>
  <c r="CP49" i="3"/>
  <c r="CQ49" i="3"/>
  <c r="CS49" i="3" s="1"/>
  <c r="CR49" i="3"/>
  <c r="CP77" i="3"/>
  <c r="CR77" i="3"/>
  <c r="CT77" i="3" s="1"/>
  <c r="CP81" i="3"/>
  <c r="CQ81" i="3"/>
  <c r="CS81" i="3" s="1"/>
  <c r="CR81" i="3"/>
  <c r="CT81" i="3" s="1"/>
  <c r="CP109" i="3"/>
  <c r="CR109" i="3"/>
  <c r="CT109" i="3" s="1"/>
  <c r="CP113" i="3"/>
  <c r="CQ113" i="3"/>
  <c r="CS113" i="3" s="1"/>
  <c r="CR113" i="3"/>
  <c r="CP141" i="3"/>
  <c r="CR141" i="3"/>
  <c r="CP145" i="3"/>
  <c r="CQ145" i="3"/>
  <c r="CS145" i="3" s="1"/>
  <c r="CR145" i="3"/>
  <c r="CQ193" i="3"/>
  <c r="CS193" i="3" s="1"/>
  <c r="CP193" i="3"/>
  <c r="CQ213" i="3"/>
  <c r="CS213" i="3" s="1"/>
  <c r="CR213" i="3"/>
  <c r="CP213" i="3"/>
  <c r="CQ257" i="3"/>
  <c r="CS257" i="3" s="1"/>
  <c r="CR257" i="3"/>
  <c r="CP257" i="3"/>
  <c r="CR429" i="3"/>
  <c r="CQ429" i="3"/>
  <c r="CS429" i="3" s="1"/>
  <c r="CP429" i="3"/>
  <c r="CR441" i="3"/>
  <c r="CQ441" i="3"/>
  <c r="CS441" i="3" s="1"/>
  <c r="CP441" i="3"/>
  <c r="CR465" i="3"/>
  <c r="CQ465" i="3"/>
  <c r="CS465" i="3" s="1"/>
  <c r="CP465" i="3"/>
  <c r="CR469" i="3"/>
  <c r="CQ469" i="3"/>
  <c r="CS469" i="3" s="1"/>
  <c r="CP469" i="3"/>
  <c r="CP498" i="3"/>
  <c r="CR498" i="3"/>
  <c r="CQ498" i="3"/>
  <c r="CS498" i="3" s="1"/>
  <c r="CP37" i="3"/>
  <c r="CQ37" i="3"/>
  <c r="CS37" i="3" s="1"/>
  <c r="CP69" i="3"/>
  <c r="CQ69" i="3"/>
  <c r="CP101" i="3"/>
  <c r="CQ101" i="3"/>
  <c r="CS101" i="3" s="1"/>
  <c r="CP133" i="3"/>
  <c r="CQ133" i="3"/>
  <c r="CS133" i="3" s="1"/>
  <c r="CQ165" i="3"/>
  <c r="CS165" i="3" s="1"/>
  <c r="CP165" i="3"/>
  <c r="CQ229" i="3"/>
  <c r="CS229" i="3" s="1"/>
  <c r="CR229" i="3"/>
  <c r="CP229" i="3"/>
  <c r="CQ250" i="3"/>
  <c r="CS250" i="3" s="1"/>
  <c r="CR250" i="3"/>
  <c r="CT250" i="3" s="1"/>
  <c r="CP250" i="3"/>
  <c r="CQ298" i="3"/>
  <c r="CS298" i="3" s="1"/>
  <c r="CR298" i="3"/>
  <c r="CQ309" i="3"/>
  <c r="CS309" i="3" s="1"/>
  <c r="CR309" i="3"/>
  <c r="CP309" i="3"/>
  <c r="CQ341" i="3"/>
  <c r="CS341" i="3" s="1"/>
  <c r="CR341" i="3"/>
  <c r="CT341" i="3" s="1"/>
  <c r="CP341" i="3"/>
  <c r="CQ373" i="3"/>
  <c r="CS373" i="3" s="1"/>
  <c r="CR373" i="3"/>
  <c r="CP502" i="3"/>
  <c r="CQ502" i="3"/>
  <c r="CS502" i="3" s="1"/>
  <c r="CR502" i="3"/>
  <c r="CP514" i="3"/>
  <c r="CQ514" i="3"/>
  <c r="CS514" i="3" s="1"/>
  <c r="CR514" i="3"/>
  <c r="CP166" i="3"/>
  <c r="CP186" i="3"/>
  <c r="CQ261" i="3"/>
  <c r="CS261" i="3" s="1"/>
  <c r="CP261" i="3"/>
  <c r="CQ326" i="3"/>
  <c r="CR326" i="3"/>
  <c r="CQ358" i="3"/>
  <c r="CS358" i="3" s="1"/>
  <c r="CR358" i="3"/>
  <c r="CP358" i="3"/>
  <c r="CT377" i="3"/>
  <c r="CR409" i="3"/>
  <c r="CT409" i="3" s="1"/>
  <c r="CR417" i="3"/>
  <c r="CQ417" i="3"/>
  <c r="CS417" i="3" s="1"/>
  <c r="CR425" i="3"/>
  <c r="CQ425" i="3"/>
  <c r="CS425" i="3" s="1"/>
  <c r="CP425" i="3"/>
  <c r="CT457" i="3"/>
  <c r="CP486" i="3"/>
  <c r="CQ486" i="3"/>
  <c r="CS486" i="3" s="1"/>
  <c r="CP490" i="3"/>
  <c r="CR490" i="3"/>
  <c r="CT490" i="3" s="1"/>
  <c r="CP518" i="3"/>
  <c r="CQ518" i="3"/>
  <c r="CS518" i="3" s="1"/>
  <c r="CQ198" i="3"/>
  <c r="CS198" i="3" s="1"/>
  <c r="CR198" i="3"/>
  <c r="CQ202" i="3"/>
  <c r="CS202" i="3" s="1"/>
  <c r="CR202" i="3"/>
  <c r="CP202" i="3"/>
  <c r="CQ225" i="3"/>
  <c r="CS225" i="3" s="1"/>
  <c r="CR225" i="3"/>
  <c r="CQ245" i="3"/>
  <c r="CS245" i="3" s="1"/>
  <c r="CP245" i="3"/>
  <c r="CQ330" i="3"/>
  <c r="CS330" i="3" s="1"/>
  <c r="CR330" i="3"/>
  <c r="CP330" i="3"/>
  <c r="CQ378" i="3"/>
  <c r="CS378" i="3" s="1"/>
  <c r="CR378" i="3"/>
  <c r="CP430" i="3"/>
  <c r="CR430" i="3"/>
  <c r="CQ430" i="3"/>
  <c r="CS430" i="3" s="1"/>
  <c r="CR445" i="3"/>
  <c r="CQ445" i="3"/>
  <c r="CS445" i="3" s="1"/>
  <c r="CP410" i="3"/>
  <c r="CR414" i="3"/>
  <c r="CT414" i="3" s="1"/>
  <c r="CR426" i="3"/>
  <c r="CP437" i="3"/>
  <c r="CP473" i="3"/>
  <c r="CP16" i="3"/>
  <c r="CQ16" i="3"/>
  <c r="CS16" i="3" s="1"/>
  <c r="CR16" i="3"/>
  <c r="CP32" i="3"/>
  <c r="CQ32" i="3"/>
  <c r="CS32" i="3" s="1"/>
  <c r="CR32" i="3"/>
  <c r="CP64" i="3"/>
  <c r="CQ64" i="3"/>
  <c r="CS64" i="3" s="1"/>
  <c r="CR64" i="3"/>
  <c r="CP80" i="3"/>
  <c r="CQ80" i="3"/>
  <c r="CS80" i="3" s="1"/>
  <c r="CR80" i="3"/>
  <c r="CP96" i="3"/>
  <c r="CQ96" i="3"/>
  <c r="CS96" i="3" s="1"/>
  <c r="CR96" i="3"/>
  <c r="CP112" i="3"/>
  <c r="CQ112" i="3"/>
  <c r="CS112" i="3" s="1"/>
  <c r="CR112" i="3"/>
  <c r="CP144" i="3"/>
  <c r="CQ144" i="3"/>
  <c r="CS144" i="3" s="1"/>
  <c r="CR144" i="3"/>
  <c r="CQ160" i="3"/>
  <c r="CS160" i="3" s="1"/>
  <c r="CR160" i="3"/>
  <c r="CP160" i="3"/>
  <c r="CQ215" i="3"/>
  <c r="CS215" i="3" s="1"/>
  <c r="CP215" i="3"/>
  <c r="CR215" i="3"/>
  <c r="CQ244" i="3"/>
  <c r="CS244" i="3" s="1"/>
  <c r="CR244" i="3"/>
  <c r="CP244" i="3"/>
  <c r="CQ260" i="3"/>
  <c r="CS260" i="3" s="1"/>
  <c r="CR260" i="3"/>
  <c r="CP260" i="3"/>
  <c r="CQ283" i="3"/>
  <c r="CS283" i="3" s="1"/>
  <c r="CP283" i="3"/>
  <c r="CR283" i="3"/>
  <c r="CQ288" i="3"/>
  <c r="CS288" i="3" s="1"/>
  <c r="CR288" i="3"/>
  <c r="CP288" i="3"/>
  <c r="CQ343" i="3"/>
  <c r="CS343" i="3" s="1"/>
  <c r="CP343" i="3"/>
  <c r="CR343" i="3"/>
  <c r="CQ395" i="3"/>
  <c r="CS395" i="3" s="1"/>
  <c r="CP395" i="3"/>
  <c r="CR395" i="3"/>
  <c r="CQ411" i="3"/>
  <c r="CS411" i="3" s="1"/>
  <c r="CP411" i="3"/>
  <c r="CR411" i="3"/>
  <c r="CP20" i="3"/>
  <c r="CQ20" i="3"/>
  <c r="CS20" i="3" s="1"/>
  <c r="CR20" i="3"/>
  <c r="CP36" i="3"/>
  <c r="CQ36" i="3"/>
  <c r="CS36" i="3" s="1"/>
  <c r="CR36" i="3"/>
  <c r="CP52" i="3"/>
  <c r="CQ52" i="3"/>
  <c r="CS52" i="3" s="1"/>
  <c r="CR52" i="3"/>
  <c r="CP68" i="3"/>
  <c r="CQ68" i="3"/>
  <c r="CS68" i="3" s="1"/>
  <c r="CR68" i="3"/>
  <c r="CP84" i="3"/>
  <c r="CQ84" i="3"/>
  <c r="CS84" i="3" s="1"/>
  <c r="CR84" i="3"/>
  <c r="CP100" i="3"/>
  <c r="CQ100" i="3"/>
  <c r="CS100" i="3" s="1"/>
  <c r="CR100" i="3"/>
  <c r="CP116" i="3"/>
  <c r="CQ116" i="3"/>
  <c r="CS116" i="3" s="1"/>
  <c r="CR116" i="3"/>
  <c r="CP132" i="3"/>
  <c r="CQ132" i="3"/>
  <c r="CS132" i="3" s="1"/>
  <c r="CR132" i="3"/>
  <c r="CP148" i="3"/>
  <c r="CQ148" i="3"/>
  <c r="CS148" i="3" s="1"/>
  <c r="CR148" i="3"/>
  <c r="CQ164" i="3"/>
  <c r="CS164" i="3" s="1"/>
  <c r="CR164" i="3"/>
  <c r="CP164" i="3"/>
  <c r="CQ187" i="3"/>
  <c r="CS187" i="3" s="1"/>
  <c r="CP187" i="3"/>
  <c r="CR187" i="3"/>
  <c r="CQ192" i="3"/>
  <c r="CS192" i="3" s="1"/>
  <c r="CR192" i="3"/>
  <c r="CP192" i="3"/>
  <c r="CQ247" i="3"/>
  <c r="CS247" i="3" s="1"/>
  <c r="CP247" i="3"/>
  <c r="CR247" i="3"/>
  <c r="CQ276" i="3"/>
  <c r="CS276" i="3" s="1"/>
  <c r="CR276" i="3"/>
  <c r="CP276" i="3"/>
  <c r="CQ292" i="3"/>
  <c r="CS292" i="3" s="1"/>
  <c r="CR292" i="3"/>
  <c r="CP292" i="3"/>
  <c r="CQ315" i="3"/>
  <c r="CS315" i="3" s="1"/>
  <c r="CP315" i="3"/>
  <c r="CR315" i="3"/>
  <c r="CQ320" i="3"/>
  <c r="CS320" i="3" s="1"/>
  <c r="CR320" i="3"/>
  <c r="CP320" i="3"/>
  <c r="CQ363" i="3"/>
  <c r="CS363" i="3" s="1"/>
  <c r="CP363" i="3"/>
  <c r="CR363" i="3"/>
  <c r="CP48" i="3"/>
  <c r="CQ48" i="3"/>
  <c r="CS48" i="3" s="1"/>
  <c r="CR48" i="3"/>
  <c r="CP128" i="3"/>
  <c r="CQ128" i="3"/>
  <c r="CS128" i="3" s="1"/>
  <c r="CR128" i="3"/>
  <c r="CP24" i="3"/>
  <c r="CQ24" i="3"/>
  <c r="CS24" i="3" s="1"/>
  <c r="CR24" i="3"/>
  <c r="CP40" i="3"/>
  <c r="CQ40" i="3"/>
  <c r="CS40" i="3" s="1"/>
  <c r="CR40" i="3"/>
  <c r="CP56" i="3"/>
  <c r="CQ56" i="3"/>
  <c r="CS56" i="3" s="1"/>
  <c r="CR56" i="3"/>
  <c r="CP72" i="3"/>
  <c r="CQ72" i="3"/>
  <c r="CS72" i="3" s="1"/>
  <c r="CR72" i="3"/>
  <c r="CP88" i="3"/>
  <c r="CQ88" i="3"/>
  <c r="CS88" i="3" s="1"/>
  <c r="CR88" i="3"/>
  <c r="CP104" i="3"/>
  <c r="CQ104" i="3"/>
  <c r="CS104" i="3" s="1"/>
  <c r="CR104" i="3"/>
  <c r="CP120" i="3"/>
  <c r="CQ120" i="3"/>
  <c r="CS120" i="3" s="1"/>
  <c r="CR120" i="3"/>
  <c r="CP136" i="3"/>
  <c r="CQ136" i="3"/>
  <c r="CS136" i="3" s="1"/>
  <c r="CR136" i="3"/>
  <c r="CP152" i="3"/>
  <c r="CQ152" i="3"/>
  <c r="CS152" i="3" s="1"/>
  <c r="CR152" i="3"/>
  <c r="CQ180" i="3"/>
  <c r="CS180" i="3" s="1"/>
  <c r="CR180" i="3"/>
  <c r="CP180" i="3"/>
  <c r="CQ196" i="3"/>
  <c r="CS196" i="3" s="1"/>
  <c r="CR196" i="3"/>
  <c r="CP196" i="3"/>
  <c r="CQ219" i="3"/>
  <c r="CS219" i="3" s="1"/>
  <c r="CP219" i="3"/>
  <c r="CR219" i="3"/>
  <c r="CQ224" i="3"/>
  <c r="CS224" i="3" s="1"/>
  <c r="CR224" i="3"/>
  <c r="CP224" i="3"/>
  <c r="CQ279" i="3"/>
  <c r="CS279" i="3" s="1"/>
  <c r="CP279" i="3"/>
  <c r="CR279" i="3"/>
  <c r="CQ308" i="3"/>
  <c r="CS308" i="3" s="1"/>
  <c r="CR308" i="3"/>
  <c r="CP308" i="3"/>
  <c r="CQ324" i="3"/>
  <c r="CS324" i="3" s="1"/>
  <c r="CR324" i="3"/>
  <c r="CP324" i="3"/>
  <c r="CQ347" i="3"/>
  <c r="CS347" i="3" s="1"/>
  <c r="CP347" i="3"/>
  <c r="CR347" i="3"/>
  <c r="CQ352" i="3"/>
  <c r="CS352" i="3" s="1"/>
  <c r="CR352" i="3"/>
  <c r="CP352" i="3"/>
  <c r="CQ372" i="3"/>
  <c r="CS372" i="3" s="1"/>
  <c r="CR372" i="3"/>
  <c r="CP372" i="3"/>
  <c r="CP497" i="3"/>
  <c r="CQ497" i="3"/>
  <c r="CS497" i="3" s="1"/>
  <c r="CR497" i="3"/>
  <c r="CP28" i="3"/>
  <c r="CQ28" i="3"/>
  <c r="CS28" i="3" s="1"/>
  <c r="CR28" i="3"/>
  <c r="CP44" i="3"/>
  <c r="CQ44" i="3"/>
  <c r="CS44" i="3" s="1"/>
  <c r="CR44" i="3"/>
  <c r="CP60" i="3"/>
  <c r="CQ60" i="3"/>
  <c r="CS60" i="3" s="1"/>
  <c r="CR60" i="3"/>
  <c r="CP76" i="3"/>
  <c r="CQ76" i="3"/>
  <c r="CS76" i="3" s="1"/>
  <c r="CR76" i="3"/>
  <c r="CP92" i="3"/>
  <c r="CQ92" i="3"/>
  <c r="CS92" i="3" s="1"/>
  <c r="CR92" i="3"/>
  <c r="CP108" i="3"/>
  <c r="CQ108" i="3"/>
  <c r="CS108" i="3" s="1"/>
  <c r="CR108" i="3"/>
  <c r="CP124" i="3"/>
  <c r="CQ124" i="3"/>
  <c r="CS124" i="3" s="1"/>
  <c r="CR124" i="3"/>
  <c r="CP140" i="3"/>
  <c r="CQ140" i="3"/>
  <c r="CS140" i="3" s="1"/>
  <c r="CR140" i="3"/>
  <c r="CP156" i="3"/>
  <c r="CQ156" i="3"/>
  <c r="CS156" i="3" s="1"/>
  <c r="CR156" i="3"/>
  <c r="CQ183" i="3"/>
  <c r="CS183" i="3" s="1"/>
  <c r="CP183" i="3"/>
  <c r="CR183" i="3"/>
  <c r="CQ212" i="3"/>
  <c r="CS212" i="3" s="1"/>
  <c r="CR212" i="3"/>
  <c r="CP212" i="3"/>
  <c r="CQ228" i="3"/>
  <c r="CS228" i="3" s="1"/>
  <c r="CR228" i="3"/>
  <c r="CP228" i="3"/>
  <c r="CQ251" i="3"/>
  <c r="CS251" i="3" s="1"/>
  <c r="CP251" i="3"/>
  <c r="CR251" i="3"/>
  <c r="CQ256" i="3"/>
  <c r="CS256" i="3" s="1"/>
  <c r="CR256" i="3"/>
  <c r="CP256" i="3"/>
  <c r="CQ311" i="3"/>
  <c r="CS311" i="3" s="1"/>
  <c r="CP311" i="3"/>
  <c r="CR311" i="3"/>
  <c r="CQ340" i="3"/>
  <c r="CS340" i="3" s="1"/>
  <c r="CR340" i="3"/>
  <c r="CP340" i="3"/>
  <c r="CQ356" i="3"/>
  <c r="CS356" i="3" s="1"/>
  <c r="CR356" i="3"/>
  <c r="CP356" i="3"/>
  <c r="CQ388" i="3"/>
  <c r="CS388" i="3" s="1"/>
  <c r="CR388" i="3"/>
  <c r="CP388" i="3"/>
  <c r="CP18" i="3"/>
  <c r="CQ18" i="3"/>
  <c r="CS18" i="3" s="1"/>
  <c r="CP38" i="3"/>
  <c r="CQ38" i="3"/>
  <c r="CS38" i="3" s="1"/>
  <c r="CT45" i="3"/>
  <c r="CP58" i="3"/>
  <c r="CQ58" i="3"/>
  <c r="CS58" i="3" s="1"/>
  <c r="CT65" i="3"/>
  <c r="CP78" i="3"/>
  <c r="CQ78" i="3"/>
  <c r="CS78" i="3" s="1"/>
  <c r="CP94" i="3"/>
  <c r="CQ94" i="3"/>
  <c r="CS94" i="3" s="1"/>
  <c r="CT101" i="3"/>
  <c r="CT105" i="3"/>
  <c r="CP114" i="3"/>
  <c r="CQ114" i="3"/>
  <c r="CS114" i="3" s="1"/>
  <c r="CP126" i="3"/>
  <c r="CQ126" i="3"/>
  <c r="CS126" i="3" s="1"/>
  <c r="CP142" i="3"/>
  <c r="CQ142" i="3"/>
  <c r="CS142" i="3" s="1"/>
  <c r="CT149" i="3"/>
  <c r="CQ167" i="3"/>
  <c r="CS167" i="3" s="1"/>
  <c r="CP167" i="3"/>
  <c r="CR167" i="3"/>
  <c r="CQ185" i="3"/>
  <c r="CS185" i="3" s="1"/>
  <c r="CP185" i="3"/>
  <c r="CQ199" i="3"/>
  <c r="CS199" i="3" s="1"/>
  <c r="CP199" i="3"/>
  <c r="CR199" i="3"/>
  <c r="CQ221" i="3"/>
  <c r="CS221" i="3" s="1"/>
  <c r="CR221" i="3"/>
  <c r="CQ254" i="3"/>
  <c r="CS254" i="3" s="1"/>
  <c r="CP254" i="3"/>
  <c r="CQ285" i="3"/>
  <c r="CS285" i="3" s="1"/>
  <c r="CR285" i="3"/>
  <c r="CQ317" i="3"/>
  <c r="CS317" i="3" s="1"/>
  <c r="CR317" i="3"/>
  <c r="CQ350" i="3"/>
  <c r="CS350" i="3" s="1"/>
  <c r="CP350" i="3"/>
  <c r="CQ383" i="3"/>
  <c r="CS383" i="3" s="1"/>
  <c r="CP383" i="3"/>
  <c r="CQ406" i="3"/>
  <c r="CS406" i="3" s="1"/>
  <c r="CR406" i="3"/>
  <c r="CR423" i="3"/>
  <c r="CQ423" i="3"/>
  <c r="CS423" i="3" s="1"/>
  <c r="CP423" i="3"/>
  <c r="CR451" i="3"/>
  <c r="CQ451" i="3"/>
  <c r="CS451" i="3" s="1"/>
  <c r="CP492" i="3"/>
  <c r="CR492" i="3"/>
  <c r="CQ492" i="3"/>
  <c r="CS492" i="3" s="1"/>
  <c r="CP22" i="3"/>
  <c r="CQ22" i="3"/>
  <c r="CS22" i="3" s="1"/>
  <c r="CP26" i="3"/>
  <c r="CQ26" i="3"/>
  <c r="CS26" i="3" s="1"/>
  <c r="CP34" i="3"/>
  <c r="CQ34" i="3"/>
  <c r="CS34" i="3" s="1"/>
  <c r="CP42" i="3"/>
  <c r="CQ42" i="3"/>
  <c r="CS42" i="3" s="1"/>
  <c r="CP50" i="3"/>
  <c r="CQ50" i="3"/>
  <c r="CS50" i="3" s="1"/>
  <c r="CP54" i="3"/>
  <c r="CQ54" i="3"/>
  <c r="CS54" i="3" s="1"/>
  <c r="CP62" i="3"/>
  <c r="CQ62" i="3"/>
  <c r="CS62" i="3" s="1"/>
  <c r="CP66" i="3"/>
  <c r="CQ66" i="3"/>
  <c r="CS66" i="3" s="1"/>
  <c r="CP74" i="3"/>
  <c r="CQ74" i="3"/>
  <c r="CS74" i="3" s="1"/>
  <c r="CP82" i="3"/>
  <c r="CQ82" i="3"/>
  <c r="CS82" i="3" s="1"/>
  <c r="CP90" i="3"/>
  <c r="CQ90" i="3"/>
  <c r="CS90" i="3" s="1"/>
  <c r="CP98" i="3"/>
  <c r="CQ98" i="3"/>
  <c r="CS98" i="3" s="1"/>
  <c r="CP106" i="3"/>
  <c r="CQ106" i="3"/>
  <c r="CS106" i="3" s="1"/>
  <c r="CP110" i="3"/>
  <c r="CQ110" i="3"/>
  <c r="CS110" i="3" s="1"/>
  <c r="CP122" i="3"/>
  <c r="CQ122" i="3"/>
  <c r="CS122" i="3" s="1"/>
  <c r="CP130" i="3"/>
  <c r="CQ130" i="3"/>
  <c r="CS130" i="3" s="1"/>
  <c r="CP134" i="3"/>
  <c r="CQ134" i="3"/>
  <c r="CS134" i="3" s="1"/>
  <c r="CT137" i="3"/>
  <c r="CT141" i="3"/>
  <c r="CP146" i="3"/>
  <c r="CQ146" i="3"/>
  <c r="CS146" i="3" s="1"/>
  <c r="CP150" i="3"/>
  <c r="CQ150" i="3"/>
  <c r="CS150" i="3" s="1"/>
  <c r="CP158" i="3"/>
  <c r="CQ158" i="3"/>
  <c r="CS158" i="3" s="1"/>
  <c r="CQ172" i="3"/>
  <c r="CS172" i="3" s="1"/>
  <c r="CR172" i="3"/>
  <c r="CQ176" i="3"/>
  <c r="CS176" i="3" s="1"/>
  <c r="CR176" i="3"/>
  <c r="CP176" i="3"/>
  <c r="CQ190" i="3"/>
  <c r="CS190" i="3" s="1"/>
  <c r="CP190" i="3"/>
  <c r="CQ204" i="3"/>
  <c r="CS204" i="3" s="1"/>
  <c r="CR204" i="3"/>
  <c r="CQ208" i="3"/>
  <c r="CS208" i="3" s="1"/>
  <c r="CR208" i="3"/>
  <c r="CP208" i="3"/>
  <c r="CQ222" i="3"/>
  <c r="CS222" i="3" s="1"/>
  <c r="CP222" i="3"/>
  <c r="CQ231" i="3"/>
  <c r="CS231" i="3" s="1"/>
  <c r="CP231" i="3"/>
  <c r="CR231" i="3"/>
  <c r="CQ236" i="3"/>
  <c r="CS236" i="3" s="1"/>
  <c r="CR236" i="3"/>
  <c r="CQ240" i="3"/>
  <c r="CS240" i="3" s="1"/>
  <c r="CR240" i="3"/>
  <c r="CP240" i="3"/>
  <c r="CQ253" i="3"/>
  <c r="CS253" i="3" s="1"/>
  <c r="CR253" i="3"/>
  <c r="CQ263" i="3"/>
  <c r="CS263" i="3" s="1"/>
  <c r="CP263" i="3"/>
  <c r="CR263" i="3"/>
  <c r="CQ268" i="3"/>
  <c r="CS268" i="3" s="1"/>
  <c r="CR268" i="3"/>
  <c r="CQ272" i="3"/>
  <c r="CS272" i="3" s="1"/>
  <c r="CR272" i="3"/>
  <c r="CP272" i="3"/>
  <c r="CQ286" i="3"/>
  <c r="CS286" i="3" s="1"/>
  <c r="CP286" i="3"/>
  <c r="CQ295" i="3"/>
  <c r="CS295" i="3" s="1"/>
  <c r="CP295" i="3"/>
  <c r="CR295" i="3"/>
  <c r="CQ300" i="3"/>
  <c r="CS300" i="3" s="1"/>
  <c r="CR300" i="3"/>
  <c r="CQ304" i="3"/>
  <c r="CS304" i="3" s="1"/>
  <c r="CR304" i="3"/>
  <c r="CP304" i="3"/>
  <c r="CQ318" i="3"/>
  <c r="CS318" i="3" s="1"/>
  <c r="CP318" i="3"/>
  <c r="CQ327" i="3"/>
  <c r="CS327" i="3" s="1"/>
  <c r="CP327" i="3"/>
  <c r="CR327" i="3"/>
  <c r="CQ332" i="3"/>
  <c r="CS332" i="3" s="1"/>
  <c r="CR332" i="3"/>
  <c r="CQ336" i="3"/>
  <c r="CS336" i="3" s="1"/>
  <c r="CR336" i="3"/>
  <c r="CP336" i="3"/>
  <c r="CQ349" i="3"/>
  <c r="CS349" i="3" s="1"/>
  <c r="CR349" i="3"/>
  <c r="CQ359" i="3"/>
  <c r="CS359" i="3" s="1"/>
  <c r="CP359" i="3"/>
  <c r="CR359" i="3"/>
  <c r="CQ379" i="3"/>
  <c r="CS379" i="3" s="1"/>
  <c r="CP379" i="3"/>
  <c r="CR379" i="3"/>
  <c r="CQ385" i="3"/>
  <c r="CS385" i="3" s="1"/>
  <c r="CR385" i="3"/>
  <c r="CQ396" i="3"/>
  <c r="CS396" i="3" s="1"/>
  <c r="CR396" i="3"/>
  <c r="CQ402" i="3"/>
  <c r="CS402" i="3" s="1"/>
  <c r="CR402" i="3"/>
  <c r="CP402" i="3"/>
  <c r="CQ404" i="3"/>
  <c r="CS404" i="3" s="1"/>
  <c r="CR404" i="3"/>
  <c r="CP404" i="3"/>
  <c r="CR419" i="3"/>
  <c r="CQ419" i="3"/>
  <c r="CS419" i="3" s="1"/>
  <c r="CP438" i="3"/>
  <c r="CR438" i="3"/>
  <c r="CQ438" i="3"/>
  <c r="CS438" i="3" s="1"/>
  <c r="CR455" i="3"/>
  <c r="CQ455" i="3"/>
  <c r="CS455" i="3" s="1"/>
  <c r="CP455" i="3"/>
  <c r="CT462" i="3"/>
  <c r="CP472" i="3"/>
  <c r="CQ472" i="3"/>
  <c r="CS472" i="3" s="1"/>
  <c r="CR472" i="3"/>
  <c r="CP481" i="3"/>
  <c r="CQ481" i="3"/>
  <c r="CS481" i="3" s="1"/>
  <c r="CR481" i="3"/>
  <c r="CP489" i="3"/>
  <c r="CQ489" i="3"/>
  <c r="CS489" i="3" s="1"/>
  <c r="CR489" i="3"/>
  <c r="CP519" i="3"/>
  <c r="CQ519" i="3"/>
  <c r="CS519" i="3" s="1"/>
  <c r="CR519" i="3"/>
  <c r="CR22" i="3"/>
  <c r="CR26" i="3"/>
  <c r="CR34" i="3"/>
  <c r="CR42" i="3"/>
  <c r="CR62" i="3"/>
  <c r="CR74" i="3"/>
  <c r="CR82" i="3"/>
  <c r="CT461" i="3"/>
  <c r="CP14" i="3"/>
  <c r="CQ14" i="3"/>
  <c r="CS14" i="3" s="1"/>
  <c r="CP30" i="3"/>
  <c r="CQ30" i="3"/>
  <c r="CS30" i="3" s="1"/>
  <c r="CP46" i="3"/>
  <c r="CQ46" i="3"/>
  <c r="CS46" i="3" s="1"/>
  <c r="CP70" i="3"/>
  <c r="CQ70" i="3"/>
  <c r="CS70" i="3" s="1"/>
  <c r="CP86" i="3"/>
  <c r="CQ86" i="3"/>
  <c r="CS86" i="3" s="1"/>
  <c r="CP102" i="3"/>
  <c r="CQ102" i="3"/>
  <c r="CS102" i="3" s="1"/>
  <c r="CP118" i="3"/>
  <c r="CQ118" i="3"/>
  <c r="CS118" i="3" s="1"/>
  <c r="CP138" i="3"/>
  <c r="CQ138" i="3"/>
  <c r="CS138" i="3" s="1"/>
  <c r="CP154" i="3"/>
  <c r="CQ154" i="3"/>
  <c r="CS154" i="3" s="1"/>
  <c r="CQ171" i="3"/>
  <c r="CS171" i="3" s="1"/>
  <c r="CP171" i="3"/>
  <c r="CQ189" i="3"/>
  <c r="CS189" i="3" s="1"/>
  <c r="CR189" i="3"/>
  <c r="CQ203" i="3"/>
  <c r="CS203" i="3" s="1"/>
  <c r="CP203" i="3"/>
  <c r="CQ217" i="3"/>
  <c r="CS217" i="3" s="1"/>
  <c r="CP217" i="3"/>
  <c r="CQ235" i="3"/>
  <c r="CS235" i="3" s="1"/>
  <c r="CP235" i="3"/>
  <c r="CQ249" i="3"/>
  <c r="CS249" i="3" s="1"/>
  <c r="CP249" i="3"/>
  <c r="CQ267" i="3"/>
  <c r="CS267" i="3" s="1"/>
  <c r="CP267" i="3"/>
  <c r="CQ281" i="3"/>
  <c r="CS281" i="3" s="1"/>
  <c r="CP281" i="3"/>
  <c r="CQ299" i="3"/>
  <c r="CS299" i="3" s="1"/>
  <c r="CP299" i="3"/>
  <c r="CQ313" i="3"/>
  <c r="CS313" i="3" s="1"/>
  <c r="CP313" i="3"/>
  <c r="CQ331" i="3"/>
  <c r="CS331" i="3" s="1"/>
  <c r="CP331" i="3"/>
  <c r="CQ345" i="3"/>
  <c r="CS345" i="3" s="1"/>
  <c r="CP345" i="3"/>
  <c r="CQ381" i="3"/>
  <c r="CS381" i="3" s="1"/>
  <c r="CR381" i="3"/>
  <c r="CP381" i="3"/>
  <c r="CQ400" i="3"/>
  <c r="CS400" i="3" s="1"/>
  <c r="CR400" i="3"/>
  <c r="CP400" i="3"/>
  <c r="CQ408" i="3"/>
  <c r="CS408" i="3" s="1"/>
  <c r="CR408" i="3"/>
  <c r="CP440" i="3"/>
  <c r="CQ440" i="3"/>
  <c r="CS440" i="3" s="1"/>
  <c r="CR440" i="3"/>
  <c r="CP470" i="3"/>
  <c r="CR470" i="3"/>
  <c r="CQ470" i="3"/>
  <c r="CS470" i="3" s="1"/>
  <c r="CP511" i="3"/>
  <c r="CQ511" i="3"/>
  <c r="CS511" i="3" s="1"/>
  <c r="CR14" i="3"/>
  <c r="CR18" i="3"/>
  <c r="CR30" i="3"/>
  <c r="CR38" i="3"/>
  <c r="CR50" i="3"/>
  <c r="CR54" i="3"/>
  <c r="CR58" i="3"/>
  <c r="CR66" i="3"/>
  <c r="CR78" i="3"/>
  <c r="CR86" i="3"/>
  <c r="CR90" i="3"/>
  <c r="CR94" i="3"/>
  <c r="CR98" i="3"/>
  <c r="CR102" i="3"/>
  <c r="CR106" i="3"/>
  <c r="CR110" i="3"/>
  <c r="CR114" i="3"/>
  <c r="CR118" i="3"/>
  <c r="CR122" i="3"/>
  <c r="CR126" i="3"/>
  <c r="CR130" i="3"/>
  <c r="CR134" i="3"/>
  <c r="CR138" i="3"/>
  <c r="CR142" i="3"/>
  <c r="CR146" i="3"/>
  <c r="CR150" i="3"/>
  <c r="CR154" i="3"/>
  <c r="CR158" i="3"/>
  <c r="CQ159" i="3"/>
  <c r="CS159" i="3" s="1"/>
  <c r="CP159" i="3"/>
  <c r="CQ168" i="3"/>
  <c r="CS168" i="3" s="1"/>
  <c r="CR168" i="3"/>
  <c r="CR171" i="3"/>
  <c r="CP172" i="3"/>
  <c r="CQ178" i="3"/>
  <c r="CS178" i="3" s="1"/>
  <c r="CR178" i="3"/>
  <c r="CQ179" i="3"/>
  <c r="CS179" i="3" s="1"/>
  <c r="CP179" i="3"/>
  <c r="CR185" i="3"/>
  <c r="CP189" i="3"/>
  <c r="CR190" i="3"/>
  <c r="CQ191" i="3"/>
  <c r="CS191" i="3" s="1"/>
  <c r="CP191" i="3"/>
  <c r="CQ200" i="3"/>
  <c r="CS200" i="3" s="1"/>
  <c r="CR200" i="3"/>
  <c r="CR203" i="3"/>
  <c r="CP204" i="3"/>
  <c r="CQ210" i="3"/>
  <c r="CS210" i="3" s="1"/>
  <c r="CR210" i="3"/>
  <c r="CQ211" i="3"/>
  <c r="CS211" i="3" s="1"/>
  <c r="CP211" i="3"/>
  <c r="CR217" i="3"/>
  <c r="CP221" i="3"/>
  <c r="CR222" i="3"/>
  <c r="CQ223" i="3"/>
  <c r="CS223" i="3" s="1"/>
  <c r="CP223" i="3"/>
  <c r="CQ232" i="3"/>
  <c r="CS232" i="3" s="1"/>
  <c r="CR232" i="3"/>
  <c r="CR235" i="3"/>
  <c r="CP236" i="3"/>
  <c r="CQ242" i="3"/>
  <c r="CS242" i="3" s="1"/>
  <c r="CR242" i="3"/>
  <c r="CQ243" i="3"/>
  <c r="CS243" i="3" s="1"/>
  <c r="CP243" i="3"/>
  <c r="CR249" i="3"/>
  <c r="CP253" i="3"/>
  <c r="CR254" i="3"/>
  <c r="CQ255" i="3"/>
  <c r="CS255" i="3" s="1"/>
  <c r="CP255" i="3"/>
  <c r="CQ264" i="3"/>
  <c r="CS264" i="3" s="1"/>
  <c r="CR264" i="3"/>
  <c r="CR267" i="3"/>
  <c r="CP268" i="3"/>
  <c r="CQ274" i="3"/>
  <c r="CS274" i="3" s="1"/>
  <c r="CR274" i="3"/>
  <c r="CQ275" i="3"/>
  <c r="CS275" i="3" s="1"/>
  <c r="CP275" i="3"/>
  <c r="CR281" i="3"/>
  <c r="CP285" i="3"/>
  <c r="CR286" i="3"/>
  <c r="CQ287" i="3"/>
  <c r="CS287" i="3" s="1"/>
  <c r="CP287" i="3"/>
  <c r="CQ296" i="3"/>
  <c r="CS296" i="3" s="1"/>
  <c r="CR296" i="3"/>
  <c r="CR299" i="3"/>
  <c r="CP300" i="3"/>
  <c r="CQ306" i="3"/>
  <c r="CS306" i="3" s="1"/>
  <c r="CR306" i="3"/>
  <c r="CQ307" i="3"/>
  <c r="CS307" i="3" s="1"/>
  <c r="CP307" i="3"/>
  <c r="CR313" i="3"/>
  <c r="CP317" i="3"/>
  <c r="CR318" i="3"/>
  <c r="CQ319" i="3"/>
  <c r="CS319" i="3" s="1"/>
  <c r="CP319" i="3"/>
  <c r="CQ328" i="3"/>
  <c r="CS328" i="3" s="1"/>
  <c r="CR328" i="3"/>
  <c r="CR331" i="3"/>
  <c r="CP332" i="3"/>
  <c r="CQ338" i="3"/>
  <c r="CS338" i="3" s="1"/>
  <c r="CR338" i="3"/>
  <c r="CQ339" i="3"/>
  <c r="CS339" i="3" s="1"/>
  <c r="CP339" i="3"/>
  <c r="CR345" i="3"/>
  <c r="CP349" i="3"/>
  <c r="CR350" i="3"/>
  <c r="CQ351" i="3"/>
  <c r="CS351" i="3" s="1"/>
  <c r="CP351" i="3"/>
  <c r="CQ360" i="3"/>
  <c r="CS360" i="3" s="1"/>
  <c r="CR360" i="3"/>
  <c r="CQ371" i="3"/>
  <c r="CS371" i="3" s="1"/>
  <c r="CP371" i="3"/>
  <c r="CQ375" i="3"/>
  <c r="CS375" i="3" s="1"/>
  <c r="CP375" i="3"/>
  <c r="CR375" i="3"/>
  <c r="CR383" i="3"/>
  <c r="CP385" i="3"/>
  <c r="CP396" i="3"/>
  <c r="CQ397" i="3"/>
  <c r="CS397" i="3" s="1"/>
  <c r="CR397" i="3"/>
  <c r="CP397" i="3"/>
  <c r="CQ399" i="3"/>
  <c r="CS399" i="3" s="1"/>
  <c r="CP399" i="3"/>
  <c r="CQ401" i="3"/>
  <c r="CS401" i="3" s="1"/>
  <c r="CR401" i="3"/>
  <c r="CP406" i="3"/>
  <c r="CP408" i="3"/>
  <c r="CQ412" i="3"/>
  <c r="CS412" i="3" s="1"/>
  <c r="CR412" i="3"/>
  <c r="CP418" i="3"/>
  <c r="CR418" i="3"/>
  <c r="CP419" i="3"/>
  <c r="CT433" i="3"/>
  <c r="CP436" i="3"/>
  <c r="CQ436" i="3"/>
  <c r="CS436" i="3" s="1"/>
  <c r="CP450" i="3"/>
  <c r="CR450" i="3"/>
  <c r="CP451" i="3"/>
  <c r="CT465" i="3"/>
  <c r="CP468" i="3"/>
  <c r="CQ468" i="3"/>
  <c r="CS468" i="3" s="1"/>
  <c r="CP484" i="3"/>
  <c r="CR484" i="3"/>
  <c r="CP485" i="3"/>
  <c r="CQ485" i="3"/>
  <c r="CS485" i="3" s="1"/>
  <c r="CR485" i="3"/>
  <c r="CP488" i="3"/>
  <c r="CR488" i="3"/>
  <c r="CQ488" i="3"/>
  <c r="CS488" i="3" s="1"/>
  <c r="CR511" i="3"/>
  <c r="CQ15" i="3"/>
  <c r="CS15" i="3" s="1"/>
  <c r="CQ19" i="3"/>
  <c r="CS19" i="3" s="1"/>
  <c r="CQ23" i="3"/>
  <c r="CS23" i="3" s="1"/>
  <c r="CQ27" i="3"/>
  <c r="CS27" i="3" s="1"/>
  <c r="CQ31" i="3"/>
  <c r="CS31" i="3" s="1"/>
  <c r="CQ35" i="3"/>
  <c r="CS35" i="3" s="1"/>
  <c r="CQ39" i="3"/>
  <c r="CS39" i="3" s="1"/>
  <c r="CQ43" i="3"/>
  <c r="CS43" i="3" s="1"/>
  <c r="CQ47" i="3"/>
  <c r="CS47" i="3" s="1"/>
  <c r="CQ51" i="3"/>
  <c r="CS51" i="3" s="1"/>
  <c r="CQ55" i="3"/>
  <c r="CS55" i="3" s="1"/>
  <c r="CQ59" i="3"/>
  <c r="CS59" i="3" s="1"/>
  <c r="CQ63" i="3"/>
  <c r="CS63" i="3" s="1"/>
  <c r="CQ67" i="3"/>
  <c r="CS67" i="3" s="1"/>
  <c r="CQ71" i="3"/>
  <c r="CS71" i="3" s="1"/>
  <c r="CQ75" i="3"/>
  <c r="CS75" i="3" s="1"/>
  <c r="CQ79" i="3"/>
  <c r="CS79" i="3" s="1"/>
  <c r="CQ83" i="3"/>
  <c r="CS83" i="3" s="1"/>
  <c r="CQ87" i="3"/>
  <c r="CS87" i="3" s="1"/>
  <c r="CQ91" i="3"/>
  <c r="CS91" i="3" s="1"/>
  <c r="CQ95" i="3"/>
  <c r="CS95" i="3" s="1"/>
  <c r="CQ99" i="3"/>
  <c r="CS99" i="3" s="1"/>
  <c r="CQ103" i="3"/>
  <c r="CS103" i="3" s="1"/>
  <c r="CQ107" i="3"/>
  <c r="CS107" i="3" s="1"/>
  <c r="CQ111" i="3"/>
  <c r="CS111" i="3" s="1"/>
  <c r="CQ115" i="3"/>
  <c r="CS115" i="3" s="1"/>
  <c r="CQ119" i="3"/>
  <c r="CS119" i="3" s="1"/>
  <c r="CQ123" i="3"/>
  <c r="CS123" i="3" s="1"/>
  <c r="CQ127" i="3"/>
  <c r="CS127" i="3" s="1"/>
  <c r="CQ131" i="3"/>
  <c r="CS131" i="3" s="1"/>
  <c r="CQ135" i="3"/>
  <c r="CS135" i="3" s="1"/>
  <c r="CQ139" i="3"/>
  <c r="CS139" i="3" s="1"/>
  <c r="CQ143" i="3"/>
  <c r="CS143" i="3" s="1"/>
  <c r="CQ147" i="3"/>
  <c r="CS147" i="3" s="1"/>
  <c r="CQ151" i="3"/>
  <c r="CS151" i="3" s="1"/>
  <c r="CQ155" i="3"/>
  <c r="CS155" i="3" s="1"/>
  <c r="CR159" i="3"/>
  <c r="CP168" i="3"/>
  <c r="CQ169" i="3"/>
  <c r="CS169" i="3" s="1"/>
  <c r="CP169" i="3"/>
  <c r="CQ173" i="3"/>
  <c r="CS173" i="3" s="1"/>
  <c r="CR173" i="3"/>
  <c r="CQ174" i="3"/>
  <c r="CS174" i="3" s="1"/>
  <c r="CP174" i="3"/>
  <c r="CP177" i="3"/>
  <c r="CP178" i="3"/>
  <c r="CR179" i="3"/>
  <c r="CP182" i="3"/>
  <c r="CQ188" i="3"/>
  <c r="CS188" i="3" s="1"/>
  <c r="CR188" i="3"/>
  <c r="CR191" i="3"/>
  <c r="CP200" i="3"/>
  <c r="CQ201" i="3"/>
  <c r="CS201" i="3" s="1"/>
  <c r="CP201" i="3"/>
  <c r="CQ205" i="3"/>
  <c r="CS205" i="3" s="1"/>
  <c r="CR205" i="3"/>
  <c r="CQ206" i="3"/>
  <c r="CS206" i="3" s="1"/>
  <c r="CP206" i="3"/>
  <c r="CP209" i="3"/>
  <c r="CP210" i="3"/>
  <c r="CR211" i="3"/>
  <c r="CP214" i="3"/>
  <c r="CQ220" i="3"/>
  <c r="CS220" i="3" s="1"/>
  <c r="CR220" i="3"/>
  <c r="CR223" i="3"/>
  <c r="CP232" i="3"/>
  <c r="CQ233" i="3"/>
  <c r="CS233" i="3" s="1"/>
  <c r="CP233" i="3"/>
  <c r="CQ237" i="3"/>
  <c r="CS237" i="3" s="1"/>
  <c r="CR237" i="3"/>
  <c r="CQ238" i="3"/>
  <c r="CS238" i="3" s="1"/>
  <c r="CP238" i="3"/>
  <c r="CP241" i="3"/>
  <c r="CP242" i="3"/>
  <c r="CR243" i="3"/>
  <c r="CP246" i="3"/>
  <c r="CQ252" i="3"/>
  <c r="CS252" i="3" s="1"/>
  <c r="CR252" i="3"/>
  <c r="CR255" i="3"/>
  <c r="CP264" i="3"/>
  <c r="CQ265" i="3"/>
  <c r="CS265" i="3" s="1"/>
  <c r="CP265" i="3"/>
  <c r="CQ269" i="3"/>
  <c r="CS269" i="3" s="1"/>
  <c r="CR269" i="3"/>
  <c r="CQ270" i="3"/>
  <c r="CS270" i="3" s="1"/>
  <c r="CP270" i="3"/>
  <c r="CP273" i="3"/>
  <c r="CP274" i="3"/>
  <c r="CR275" i="3"/>
  <c r="CP278" i="3"/>
  <c r="CQ284" i="3"/>
  <c r="CS284" i="3" s="1"/>
  <c r="CR284" i="3"/>
  <c r="CR287" i="3"/>
  <c r="CP296" i="3"/>
  <c r="CQ297" i="3"/>
  <c r="CS297" i="3" s="1"/>
  <c r="CP297" i="3"/>
  <c r="CQ301" i="3"/>
  <c r="CS301" i="3" s="1"/>
  <c r="CR301" i="3"/>
  <c r="CQ302" i="3"/>
  <c r="CS302" i="3" s="1"/>
  <c r="CP302" i="3"/>
  <c r="CP305" i="3"/>
  <c r="CP306" i="3"/>
  <c r="CR307" i="3"/>
  <c r="CP310" i="3"/>
  <c r="CQ316" i="3"/>
  <c r="CS316" i="3" s="1"/>
  <c r="CR316" i="3"/>
  <c r="CR319" i="3"/>
  <c r="CP328" i="3"/>
  <c r="CQ329" i="3"/>
  <c r="CS329" i="3" s="1"/>
  <c r="CP329" i="3"/>
  <c r="CQ333" i="3"/>
  <c r="CS333" i="3" s="1"/>
  <c r="CR333" i="3"/>
  <c r="CQ334" i="3"/>
  <c r="CS334" i="3" s="1"/>
  <c r="CP334" i="3"/>
  <c r="CP337" i="3"/>
  <c r="CP338" i="3"/>
  <c r="CR339" i="3"/>
  <c r="CP342" i="3"/>
  <c r="CQ348" i="3"/>
  <c r="CS348" i="3" s="1"/>
  <c r="CR348" i="3"/>
  <c r="CR351" i="3"/>
  <c r="CP360" i="3"/>
  <c r="CQ364" i="3"/>
  <c r="CS364" i="3" s="1"/>
  <c r="CR364" i="3"/>
  <c r="CQ368" i="3"/>
  <c r="CS368" i="3" s="1"/>
  <c r="CR368" i="3"/>
  <c r="CP368" i="3"/>
  <c r="CQ370" i="3"/>
  <c r="CS370" i="3" s="1"/>
  <c r="CR370" i="3"/>
  <c r="CP370" i="3"/>
  <c r="CR371" i="3"/>
  <c r="CQ374" i="3"/>
  <c r="CS374" i="3" s="1"/>
  <c r="CR374" i="3"/>
  <c r="CQ376" i="3"/>
  <c r="CS376" i="3" s="1"/>
  <c r="CR376" i="3"/>
  <c r="CQ387" i="3"/>
  <c r="CS387" i="3" s="1"/>
  <c r="CP387" i="3"/>
  <c r="CQ391" i="3"/>
  <c r="CS391" i="3" s="1"/>
  <c r="CP391" i="3"/>
  <c r="CR391" i="3"/>
  <c r="CR399" i="3"/>
  <c r="CP401" i="3"/>
  <c r="CP412" i="3"/>
  <c r="CQ413" i="3"/>
  <c r="CS413" i="3" s="1"/>
  <c r="CR413" i="3"/>
  <c r="CP413" i="3"/>
  <c r="CQ418" i="3"/>
  <c r="CS418" i="3" s="1"/>
  <c r="CP422" i="3"/>
  <c r="CR422" i="3"/>
  <c r="CQ422" i="3"/>
  <c r="CS422" i="3" s="1"/>
  <c r="CP424" i="3"/>
  <c r="CQ424" i="3"/>
  <c r="CS424" i="3" s="1"/>
  <c r="CR424" i="3"/>
  <c r="CR435" i="3"/>
  <c r="CQ435" i="3"/>
  <c r="CS435" i="3" s="1"/>
  <c r="CR436" i="3"/>
  <c r="CR439" i="3"/>
  <c r="CQ439" i="3"/>
  <c r="CS439" i="3" s="1"/>
  <c r="CP439" i="3"/>
  <c r="CQ450" i="3"/>
  <c r="CS450" i="3" s="1"/>
  <c r="CP454" i="3"/>
  <c r="CR454" i="3"/>
  <c r="CQ454" i="3"/>
  <c r="CS454" i="3" s="1"/>
  <c r="CP456" i="3"/>
  <c r="CQ456" i="3"/>
  <c r="CS456" i="3" s="1"/>
  <c r="CR456" i="3"/>
  <c r="CR467" i="3"/>
  <c r="CQ467" i="3"/>
  <c r="CS467" i="3" s="1"/>
  <c r="CR468" i="3"/>
  <c r="CR471" i="3"/>
  <c r="CQ471" i="3"/>
  <c r="CS471" i="3" s="1"/>
  <c r="CP471" i="3"/>
  <c r="CT478" i="3"/>
  <c r="CP479" i="3"/>
  <c r="CQ479" i="3"/>
  <c r="CS479" i="3" s="1"/>
  <c r="CP480" i="3"/>
  <c r="CR480" i="3"/>
  <c r="CQ480" i="3"/>
  <c r="CS480" i="3" s="1"/>
  <c r="CQ484" i="3"/>
  <c r="CS484" i="3" s="1"/>
  <c r="CP487" i="3"/>
  <c r="CQ487" i="3"/>
  <c r="CS487" i="3" s="1"/>
  <c r="CR487" i="3"/>
  <c r="CP505" i="3"/>
  <c r="CQ505" i="3"/>
  <c r="CS505" i="3" s="1"/>
  <c r="CR505" i="3"/>
  <c r="CR15" i="3"/>
  <c r="CR19" i="3"/>
  <c r="CR23" i="3"/>
  <c r="CR27" i="3"/>
  <c r="CR31" i="3"/>
  <c r="CR35" i="3"/>
  <c r="CR39" i="3"/>
  <c r="CR43" i="3"/>
  <c r="CR47" i="3"/>
  <c r="CR51" i="3"/>
  <c r="CR55" i="3"/>
  <c r="CR59" i="3"/>
  <c r="CR63" i="3"/>
  <c r="CR67" i="3"/>
  <c r="CR71" i="3"/>
  <c r="CR75" i="3"/>
  <c r="CR79" i="3"/>
  <c r="CR83" i="3"/>
  <c r="CR87" i="3"/>
  <c r="CR91" i="3"/>
  <c r="CR95" i="3"/>
  <c r="CR99" i="3"/>
  <c r="CR103" i="3"/>
  <c r="CR107" i="3"/>
  <c r="CR111" i="3"/>
  <c r="CR115" i="3"/>
  <c r="CR119" i="3"/>
  <c r="CR123" i="3"/>
  <c r="CR127" i="3"/>
  <c r="CR131" i="3"/>
  <c r="CR135" i="3"/>
  <c r="CR139" i="3"/>
  <c r="CR143" i="3"/>
  <c r="CR147" i="3"/>
  <c r="CR151" i="3"/>
  <c r="CR155" i="3"/>
  <c r="CT161" i="3"/>
  <c r="CQ162" i="3"/>
  <c r="CS162" i="3" s="1"/>
  <c r="CR162" i="3"/>
  <c r="CQ163" i="3"/>
  <c r="CS163" i="3" s="1"/>
  <c r="CP163" i="3"/>
  <c r="CR169" i="3"/>
  <c r="CP173" i="3"/>
  <c r="CR174" i="3"/>
  <c r="CQ175" i="3"/>
  <c r="CS175" i="3" s="1"/>
  <c r="CP175" i="3"/>
  <c r="CR177" i="3"/>
  <c r="CT177" i="3" s="1"/>
  <c r="CR182" i="3"/>
  <c r="CT182" i="3" s="1"/>
  <c r="CQ184" i="3"/>
  <c r="CS184" i="3" s="1"/>
  <c r="CR184" i="3"/>
  <c r="CP188" i="3"/>
  <c r="CT193" i="3"/>
  <c r="CQ194" i="3"/>
  <c r="CS194" i="3" s="1"/>
  <c r="CR194" i="3"/>
  <c r="CQ195" i="3"/>
  <c r="CS195" i="3" s="1"/>
  <c r="CP195" i="3"/>
  <c r="CR201" i="3"/>
  <c r="CP205" i="3"/>
  <c r="CR206" i="3"/>
  <c r="CQ207" i="3"/>
  <c r="CS207" i="3" s="1"/>
  <c r="CP207" i="3"/>
  <c r="CR209" i="3"/>
  <c r="CT209" i="3" s="1"/>
  <c r="CR214" i="3"/>
  <c r="CT214" i="3" s="1"/>
  <c r="CQ216" i="3"/>
  <c r="CS216" i="3" s="1"/>
  <c r="CR216" i="3"/>
  <c r="CP220" i="3"/>
  <c r="CQ226" i="3"/>
  <c r="CS226" i="3" s="1"/>
  <c r="CR226" i="3"/>
  <c r="CQ227" i="3"/>
  <c r="CS227" i="3" s="1"/>
  <c r="CP227" i="3"/>
  <c r="CR233" i="3"/>
  <c r="CP237" i="3"/>
  <c r="CR238" i="3"/>
  <c r="CQ239" i="3"/>
  <c r="CS239" i="3" s="1"/>
  <c r="CP239" i="3"/>
  <c r="CR241" i="3"/>
  <c r="CT241" i="3" s="1"/>
  <c r="CR246" i="3"/>
  <c r="CT246" i="3" s="1"/>
  <c r="CQ248" i="3"/>
  <c r="CS248" i="3" s="1"/>
  <c r="CR248" i="3"/>
  <c r="CP252" i="3"/>
  <c r="CQ258" i="3"/>
  <c r="CS258" i="3" s="1"/>
  <c r="CR258" i="3"/>
  <c r="CQ259" i="3"/>
  <c r="CS259" i="3" s="1"/>
  <c r="CP259" i="3"/>
  <c r="CT262" i="3"/>
  <c r="CR265" i="3"/>
  <c r="CP269" i="3"/>
  <c r="CR270" i="3"/>
  <c r="CQ271" i="3"/>
  <c r="CS271" i="3" s="1"/>
  <c r="CP271" i="3"/>
  <c r="CR273" i="3"/>
  <c r="CT273" i="3" s="1"/>
  <c r="CR278" i="3"/>
  <c r="CT278" i="3" s="1"/>
  <c r="CQ280" i="3"/>
  <c r="CS280" i="3" s="1"/>
  <c r="CR280" i="3"/>
  <c r="CP284" i="3"/>
  <c r="CT289" i="3"/>
  <c r="CQ290" i="3"/>
  <c r="CS290" i="3" s="1"/>
  <c r="CR290" i="3"/>
  <c r="CQ291" i="3"/>
  <c r="CS291" i="3" s="1"/>
  <c r="CP291" i="3"/>
  <c r="CT294" i="3"/>
  <c r="CR297" i="3"/>
  <c r="CP301" i="3"/>
  <c r="CR302" i="3"/>
  <c r="CQ303" i="3"/>
  <c r="CS303" i="3" s="1"/>
  <c r="CP303" i="3"/>
  <c r="CR305" i="3"/>
  <c r="CT305" i="3" s="1"/>
  <c r="CR310" i="3"/>
  <c r="CT310" i="3" s="1"/>
  <c r="CQ312" i="3"/>
  <c r="CS312" i="3" s="1"/>
  <c r="CR312" i="3"/>
  <c r="CP316" i="3"/>
  <c r="CT321" i="3"/>
  <c r="CQ322" i="3"/>
  <c r="CS322" i="3" s="1"/>
  <c r="CR322" i="3"/>
  <c r="CQ323" i="3"/>
  <c r="CS323" i="3" s="1"/>
  <c r="CP323" i="3"/>
  <c r="CR329" i="3"/>
  <c r="CP333" i="3"/>
  <c r="CR334" i="3"/>
  <c r="CQ335" i="3"/>
  <c r="CS335" i="3" s="1"/>
  <c r="CP335" i="3"/>
  <c r="CR337" i="3"/>
  <c r="CT337" i="3" s="1"/>
  <c r="CR342" i="3"/>
  <c r="CT342" i="3" s="1"/>
  <c r="CQ344" i="3"/>
  <c r="CS344" i="3" s="1"/>
  <c r="CR344" i="3"/>
  <c r="CP348" i="3"/>
  <c r="CQ354" i="3"/>
  <c r="CS354" i="3" s="1"/>
  <c r="CR354" i="3"/>
  <c r="CQ355" i="3"/>
  <c r="CS355" i="3" s="1"/>
  <c r="CP355" i="3"/>
  <c r="CP364" i="3"/>
  <c r="CQ365" i="3"/>
  <c r="CS365" i="3" s="1"/>
  <c r="CR365" i="3"/>
  <c r="CP365" i="3"/>
  <c r="CQ367" i="3"/>
  <c r="CS367" i="3" s="1"/>
  <c r="CP367" i="3"/>
  <c r="CQ369" i="3"/>
  <c r="CS369" i="3" s="1"/>
  <c r="CR369" i="3"/>
  <c r="CP374" i="3"/>
  <c r="CP376" i="3"/>
  <c r="CQ380" i="3"/>
  <c r="CS380" i="3" s="1"/>
  <c r="CR380" i="3"/>
  <c r="CQ384" i="3"/>
  <c r="CS384" i="3" s="1"/>
  <c r="CR384" i="3"/>
  <c r="CP384" i="3"/>
  <c r="CQ386" i="3"/>
  <c r="CS386" i="3" s="1"/>
  <c r="CR386" i="3"/>
  <c r="CP386" i="3"/>
  <c r="CR387" i="3"/>
  <c r="CQ390" i="3"/>
  <c r="CS390" i="3" s="1"/>
  <c r="CR390" i="3"/>
  <c r="CQ392" i="3"/>
  <c r="CS392" i="3" s="1"/>
  <c r="CR392" i="3"/>
  <c r="CQ403" i="3"/>
  <c r="CS403" i="3" s="1"/>
  <c r="CP403" i="3"/>
  <c r="CQ407" i="3"/>
  <c r="CS407" i="3" s="1"/>
  <c r="CP407" i="3"/>
  <c r="CR407" i="3"/>
  <c r="CP420" i="3"/>
  <c r="CQ420" i="3"/>
  <c r="CS420" i="3" s="1"/>
  <c r="CP434" i="3"/>
  <c r="CR434" i="3"/>
  <c r="CT434" i="3" s="1"/>
  <c r="CP435" i="3"/>
  <c r="CT449" i="3"/>
  <c r="CP452" i="3"/>
  <c r="CQ452" i="3"/>
  <c r="CS452" i="3" s="1"/>
  <c r="CP466" i="3"/>
  <c r="CR466" i="3"/>
  <c r="CT466" i="3" s="1"/>
  <c r="CP467" i="3"/>
  <c r="CT477" i="3"/>
  <c r="CR479" i="3"/>
  <c r="CP493" i="3"/>
  <c r="CQ493" i="3"/>
  <c r="CS493" i="3" s="1"/>
  <c r="CR493" i="3"/>
  <c r="CT366" i="3"/>
  <c r="CT398" i="3"/>
  <c r="CR427" i="3"/>
  <c r="CQ427" i="3"/>
  <c r="CS427" i="3" s="1"/>
  <c r="CP428" i="3"/>
  <c r="CQ428" i="3"/>
  <c r="CS428" i="3" s="1"/>
  <c r="CR443" i="3"/>
  <c r="CQ443" i="3"/>
  <c r="CS443" i="3" s="1"/>
  <c r="CP444" i="3"/>
  <c r="CQ444" i="3"/>
  <c r="CS444" i="3" s="1"/>
  <c r="CR459" i="3"/>
  <c r="CQ459" i="3"/>
  <c r="CS459" i="3" s="1"/>
  <c r="CP460" i="3"/>
  <c r="CQ460" i="3"/>
  <c r="CS460" i="3" s="1"/>
  <c r="CR475" i="3"/>
  <c r="CQ475" i="3"/>
  <c r="CS475" i="3" s="1"/>
  <c r="CP476" i="3"/>
  <c r="CQ476" i="3"/>
  <c r="CS476" i="3" s="1"/>
  <c r="CP495" i="3"/>
  <c r="CQ495" i="3"/>
  <c r="CS495" i="3" s="1"/>
  <c r="CP496" i="3"/>
  <c r="CR496" i="3"/>
  <c r="CQ496" i="3"/>
  <c r="CS496" i="3" s="1"/>
  <c r="CP500" i="3"/>
  <c r="CR500" i="3"/>
  <c r="CP501" i="3"/>
  <c r="CQ501" i="3"/>
  <c r="CS501" i="3" s="1"/>
  <c r="CR501" i="3"/>
  <c r="CP513" i="3"/>
  <c r="CQ513" i="3"/>
  <c r="CS513" i="3" s="1"/>
  <c r="CR513" i="3"/>
  <c r="CT170" i="3"/>
  <c r="CT282" i="3"/>
  <c r="CT298" i="3"/>
  <c r="CT314" i="3"/>
  <c r="CP361" i="3"/>
  <c r="CT362" i="3"/>
  <c r="CP366" i="3"/>
  <c r="CP377" i="3"/>
  <c r="CP382" i="3"/>
  <c r="CP393" i="3"/>
  <c r="CP398" i="3"/>
  <c r="CP409" i="3"/>
  <c r="CT410" i="3"/>
  <c r="CP414" i="3"/>
  <c r="CR415" i="3"/>
  <c r="CQ415" i="3"/>
  <c r="CS415" i="3" s="1"/>
  <c r="CP416" i="3"/>
  <c r="CQ416" i="3"/>
  <c r="CS416" i="3" s="1"/>
  <c r="CT421" i="3"/>
  <c r="CQ426" i="3"/>
  <c r="CS426" i="3" s="1"/>
  <c r="CP427" i="3"/>
  <c r="CR428" i="3"/>
  <c r="CR431" i="3"/>
  <c r="CQ431" i="3"/>
  <c r="CS431" i="3" s="1"/>
  <c r="CP432" i="3"/>
  <c r="CQ432" i="3"/>
  <c r="CS432" i="3" s="1"/>
  <c r="CT437" i="3"/>
  <c r="CQ442" i="3"/>
  <c r="CS442" i="3" s="1"/>
  <c r="CP443" i="3"/>
  <c r="CR444" i="3"/>
  <c r="CR447" i="3"/>
  <c r="CQ447" i="3"/>
  <c r="CS447" i="3" s="1"/>
  <c r="CP448" i="3"/>
  <c r="CQ448" i="3"/>
  <c r="CS448" i="3" s="1"/>
  <c r="CQ458" i="3"/>
  <c r="CS458" i="3" s="1"/>
  <c r="CP459" i="3"/>
  <c r="CR460" i="3"/>
  <c r="CR463" i="3"/>
  <c r="CQ463" i="3"/>
  <c r="CS463" i="3" s="1"/>
  <c r="CP464" i="3"/>
  <c r="CQ464" i="3"/>
  <c r="CS464" i="3" s="1"/>
  <c r="CQ474" i="3"/>
  <c r="CS474" i="3" s="1"/>
  <c r="CP475" i="3"/>
  <c r="CR476" i="3"/>
  <c r="CR495" i="3"/>
  <c r="CQ500" i="3"/>
  <c r="CS500" i="3" s="1"/>
  <c r="CP503" i="3"/>
  <c r="CQ503" i="3"/>
  <c r="CS503" i="3" s="1"/>
  <c r="CP504" i="3"/>
  <c r="CR504" i="3"/>
  <c r="CQ504" i="3"/>
  <c r="CS504" i="3" s="1"/>
  <c r="CP508" i="3"/>
  <c r="CR508" i="3"/>
  <c r="CT508" i="3" s="1"/>
  <c r="CP509" i="3"/>
  <c r="CQ509" i="3"/>
  <c r="CS509" i="3" s="1"/>
  <c r="CR509" i="3"/>
  <c r="CP516" i="3"/>
  <c r="CR516" i="3"/>
  <c r="CT516" i="3" s="1"/>
  <c r="CP517" i="3"/>
  <c r="CQ517" i="3"/>
  <c r="CS517" i="3" s="1"/>
  <c r="CR517" i="3"/>
  <c r="CP512" i="3"/>
  <c r="CR512" i="3"/>
  <c r="CP520" i="3"/>
  <c r="CR520" i="3"/>
  <c r="CP483" i="3"/>
  <c r="CQ483" i="3"/>
  <c r="CS483" i="3" s="1"/>
  <c r="CP491" i="3"/>
  <c r="CQ491" i="3"/>
  <c r="CS491" i="3" s="1"/>
  <c r="CP499" i="3"/>
  <c r="CQ499" i="3"/>
  <c r="CS499" i="3" s="1"/>
  <c r="CT506" i="3"/>
  <c r="CP507" i="3"/>
  <c r="CQ507" i="3"/>
  <c r="CS507" i="3" s="1"/>
  <c r="CQ512" i="3"/>
  <c r="CS512" i="3" s="1"/>
  <c r="CP515" i="3"/>
  <c r="CQ515" i="3"/>
  <c r="CS515" i="3" s="1"/>
  <c r="CQ520" i="3"/>
  <c r="CS520" i="3" s="1"/>
  <c r="CR12" i="3"/>
  <c r="CT12" i="3" s="1"/>
  <c r="CP12" i="3"/>
  <c r="CH62" i="3"/>
  <c r="CI62" i="3"/>
  <c r="CK62" i="3" s="1"/>
  <c r="CJ62" i="3"/>
  <c r="CH72" i="3"/>
  <c r="CI72" i="3"/>
  <c r="CK72" i="3" s="1"/>
  <c r="CJ72" i="3"/>
  <c r="CL93" i="3"/>
  <c r="CH94" i="3"/>
  <c r="CI94" i="3"/>
  <c r="CK94" i="3" s="1"/>
  <c r="CJ94" i="3"/>
  <c r="CH104" i="3"/>
  <c r="CI104" i="3"/>
  <c r="CK104" i="3" s="1"/>
  <c r="CJ104" i="3"/>
  <c r="CH126" i="3"/>
  <c r="CI126" i="3"/>
  <c r="CK126" i="3" s="1"/>
  <c r="CJ126" i="3"/>
  <c r="CH136" i="3"/>
  <c r="CI136" i="3"/>
  <c r="CK136" i="3" s="1"/>
  <c r="CJ136" i="3"/>
  <c r="CL157" i="3"/>
  <c r="CH158" i="3"/>
  <c r="CI158" i="3"/>
  <c r="CK158" i="3" s="1"/>
  <c r="CJ158" i="3"/>
  <c r="CI219" i="3"/>
  <c r="CK219" i="3" s="1"/>
  <c r="CH219" i="3"/>
  <c r="CJ219" i="3"/>
  <c r="CH14" i="3"/>
  <c r="CI14" i="3"/>
  <c r="CK14" i="3" s="1"/>
  <c r="CJ14" i="3"/>
  <c r="CH17" i="3"/>
  <c r="CJ17" i="3"/>
  <c r="CI17" i="3"/>
  <c r="CK17" i="3" s="1"/>
  <c r="CH22" i="3"/>
  <c r="CI22" i="3"/>
  <c r="CK22" i="3" s="1"/>
  <c r="CJ22" i="3"/>
  <c r="CH25" i="3"/>
  <c r="CJ25" i="3"/>
  <c r="CI25" i="3"/>
  <c r="CK25" i="3" s="1"/>
  <c r="CH30" i="3"/>
  <c r="CI30" i="3"/>
  <c r="CK30" i="3" s="1"/>
  <c r="CJ30" i="3"/>
  <c r="CH33" i="3"/>
  <c r="CJ33" i="3"/>
  <c r="CI33" i="3"/>
  <c r="CK33" i="3" s="1"/>
  <c r="CH38" i="3"/>
  <c r="CI38" i="3"/>
  <c r="CK38" i="3" s="1"/>
  <c r="CJ38" i="3"/>
  <c r="CH41" i="3"/>
  <c r="CJ41" i="3"/>
  <c r="CI41" i="3"/>
  <c r="CK41" i="3" s="1"/>
  <c r="CH46" i="3"/>
  <c r="CI46" i="3"/>
  <c r="CK46" i="3" s="1"/>
  <c r="CJ46" i="3"/>
  <c r="CH49" i="3"/>
  <c r="CJ49" i="3"/>
  <c r="CI49" i="3"/>
  <c r="CK49" i="3" s="1"/>
  <c r="CH54" i="3"/>
  <c r="CI54" i="3"/>
  <c r="CK54" i="3" s="1"/>
  <c r="CJ54" i="3"/>
  <c r="CH57" i="3"/>
  <c r="CJ57" i="3"/>
  <c r="CI57" i="3"/>
  <c r="CK57" i="3" s="1"/>
  <c r="CH64" i="3"/>
  <c r="CI64" i="3"/>
  <c r="CK64" i="3" s="1"/>
  <c r="CJ64" i="3"/>
  <c r="CL85" i="3"/>
  <c r="CH86" i="3"/>
  <c r="CI86" i="3"/>
  <c r="CK86" i="3" s="1"/>
  <c r="CJ86" i="3"/>
  <c r="CH96" i="3"/>
  <c r="CI96" i="3"/>
  <c r="CK96" i="3" s="1"/>
  <c r="CJ96" i="3"/>
  <c r="CH118" i="3"/>
  <c r="CI118" i="3"/>
  <c r="CK118" i="3" s="1"/>
  <c r="CJ118" i="3"/>
  <c r="CH128" i="3"/>
  <c r="CI128" i="3"/>
  <c r="CK128" i="3" s="1"/>
  <c r="CJ128" i="3"/>
  <c r="CH150" i="3"/>
  <c r="CI150" i="3"/>
  <c r="CK150" i="3" s="1"/>
  <c r="CJ150" i="3"/>
  <c r="CI160" i="3"/>
  <c r="CK160" i="3" s="1"/>
  <c r="CJ160" i="3"/>
  <c r="CH160" i="3"/>
  <c r="CI176" i="3"/>
  <c r="CK176" i="3" s="1"/>
  <c r="CJ176" i="3"/>
  <c r="CH176" i="3"/>
  <c r="CI196" i="3"/>
  <c r="CK196" i="3" s="1"/>
  <c r="CJ196" i="3"/>
  <c r="CH196" i="3"/>
  <c r="CI228" i="3"/>
  <c r="CK228" i="3" s="1"/>
  <c r="CJ228" i="3"/>
  <c r="CH228" i="3"/>
  <c r="CI267" i="3"/>
  <c r="CK267" i="3" s="1"/>
  <c r="CH267" i="3"/>
  <c r="CJ267" i="3"/>
  <c r="CI276" i="3"/>
  <c r="CK276" i="3" s="1"/>
  <c r="CJ276" i="3"/>
  <c r="CH276" i="3"/>
  <c r="CI379" i="3"/>
  <c r="CK379" i="3" s="1"/>
  <c r="CH379" i="3"/>
  <c r="CJ379" i="3"/>
  <c r="CH78" i="3"/>
  <c r="CI78" i="3"/>
  <c r="CK78" i="3" s="1"/>
  <c r="CJ78" i="3"/>
  <c r="CH88" i="3"/>
  <c r="CI88" i="3"/>
  <c r="CK88" i="3" s="1"/>
  <c r="CJ88" i="3"/>
  <c r="CH110" i="3"/>
  <c r="CI110" i="3"/>
  <c r="CK110" i="3" s="1"/>
  <c r="CJ110" i="3"/>
  <c r="CH120" i="3"/>
  <c r="CI120" i="3"/>
  <c r="CK120" i="3" s="1"/>
  <c r="CJ120" i="3"/>
  <c r="CH142" i="3"/>
  <c r="CI142" i="3"/>
  <c r="CK142" i="3" s="1"/>
  <c r="CJ142" i="3"/>
  <c r="CH152" i="3"/>
  <c r="CI152" i="3"/>
  <c r="CK152" i="3" s="1"/>
  <c r="CJ152" i="3"/>
  <c r="CI178" i="3"/>
  <c r="CK178" i="3" s="1"/>
  <c r="CJ178" i="3"/>
  <c r="CH178" i="3"/>
  <c r="CH497" i="3"/>
  <c r="CI497" i="3"/>
  <c r="CK497" i="3" s="1"/>
  <c r="CJ497" i="3"/>
  <c r="CH13" i="3"/>
  <c r="CJ13" i="3"/>
  <c r="CI13" i="3"/>
  <c r="CK13" i="3" s="1"/>
  <c r="CH18" i="3"/>
  <c r="CI18" i="3"/>
  <c r="CK18" i="3" s="1"/>
  <c r="CJ18" i="3"/>
  <c r="CH21" i="3"/>
  <c r="CJ21" i="3"/>
  <c r="CI21" i="3"/>
  <c r="CK21" i="3" s="1"/>
  <c r="CH26" i="3"/>
  <c r="CI26" i="3"/>
  <c r="CK26" i="3" s="1"/>
  <c r="CJ26" i="3"/>
  <c r="CH29" i="3"/>
  <c r="CJ29" i="3"/>
  <c r="CI29" i="3"/>
  <c r="CK29" i="3" s="1"/>
  <c r="CH34" i="3"/>
  <c r="CI34" i="3"/>
  <c r="CK34" i="3" s="1"/>
  <c r="CJ34" i="3"/>
  <c r="CH37" i="3"/>
  <c r="CJ37" i="3"/>
  <c r="CI37" i="3"/>
  <c r="CK37" i="3" s="1"/>
  <c r="CH42" i="3"/>
  <c r="CI42" i="3"/>
  <c r="CK42" i="3" s="1"/>
  <c r="CJ42" i="3"/>
  <c r="CH45" i="3"/>
  <c r="CJ45" i="3"/>
  <c r="CI45" i="3"/>
  <c r="CK45" i="3" s="1"/>
  <c r="CH50" i="3"/>
  <c r="CI50" i="3"/>
  <c r="CK50" i="3" s="1"/>
  <c r="CJ50" i="3"/>
  <c r="CH53" i="3"/>
  <c r="CJ53" i="3"/>
  <c r="CI53" i="3"/>
  <c r="CK53" i="3" s="1"/>
  <c r="CH58" i="3"/>
  <c r="CI58" i="3"/>
  <c r="CK58" i="3" s="1"/>
  <c r="CJ58" i="3"/>
  <c r="CH70" i="3"/>
  <c r="CI70" i="3"/>
  <c r="CK70" i="3" s="1"/>
  <c r="CJ70" i="3"/>
  <c r="CH80" i="3"/>
  <c r="CI80" i="3"/>
  <c r="CK80" i="3" s="1"/>
  <c r="CJ80" i="3"/>
  <c r="CH102" i="3"/>
  <c r="CI102" i="3"/>
  <c r="CK102" i="3" s="1"/>
  <c r="CJ102" i="3"/>
  <c r="CH112" i="3"/>
  <c r="CI112" i="3"/>
  <c r="CK112" i="3" s="1"/>
  <c r="CJ112" i="3"/>
  <c r="CH134" i="3"/>
  <c r="CI134" i="3"/>
  <c r="CK134" i="3" s="1"/>
  <c r="CJ134" i="3"/>
  <c r="CH144" i="3"/>
  <c r="CI144" i="3"/>
  <c r="CK144" i="3" s="1"/>
  <c r="CJ144" i="3"/>
  <c r="CI173" i="3"/>
  <c r="CK173" i="3" s="1"/>
  <c r="CJ173" i="3"/>
  <c r="CH173" i="3"/>
  <c r="CI292" i="3"/>
  <c r="CK292" i="3" s="1"/>
  <c r="CJ292" i="3"/>
  <c r="CH292" i="3"/>
  <c r="CI315" i="3"/>
  <c r="CK315" i="3" s="1"/>
  <c r="CH315" i="3"/>
  <c r="CJ315" i="3"/>
  <c r="CI331" i="3"/>
  <c r="CK331" i="3" s="1"/>
  <c r="CH331" i="3"/>
  <c r="CJ331" i="3"/>
  <c r="CI356" i="3"/>
  <c r="CK356" i="3" s="1"/>
  <c r="CJ356" i="3"/>
  <c r="CH356" i="3"/>
  <c r="CI182" i="3"/>
  <c r="CK182" i="3" s="1"/>
  <c r="CJ182" i="3"/>
  <c r="CI192" i="3"/>
  <c r="CK192" i="3" s="1"/>
  <c r="CJ192" i="3"/>
  <c r="CH192" i="3"/>
  <c r="CI199" i="3"/>
  <c r="CK199" i="3" s="1"/>
  <c r="CH199" i="3"/>
  <c r="CJ199" i="3"/>
  <c r="CI217" i="3"/>
  <c r="CK217" i="3" s="1"/>
  <c r="CH217" i="3"/>
  <c r="CI233" i="3"/>
  <c r="CK233" i="3" s="1"/>
  <c r="CH233" i="3"/>
  <c r="CJ233" i="3"/>
  <c r="CI253" i="3"/>
  <c r="CK253" i="3" s="1"/>
  <c r="CJ253" i="3"/>
  <c r="CH253" i="3"/>
  <c r="CI255" i="3"/>
  <c r="CK255" i="3" s="1"/>
  <c r="CH255" i="3"/>
  <c r="CI273" i="3"/>
  <c r="CK273" i="3" s="1"/>
  <c r="CJ273" i="3"/>
  <c r="CH273" i="3"/>
  <c r="CI288" i="3"/>
  <c r="CK288" i="3" s="1"/>
  <c r="CJ288" i="3"/>
  <c r="CH288" i="3"/>
  <c r="CI308" i="3"/>
  <c r="CK308" i="3" s="1"/>
  <c r="CJ308" i="3"/>
  <c r="CH308" i="3"/>
  <c r="CI316" i="3"/>
  <c r="CK316" i="3" s="1"/>
  <c r="CJ316" i="3"/>
  <c r="CI322" i="3"/>
  <c r="CK322" i="3" s="1"/>
  <c r="CJ322" i="3"/>
  <c r="CH322" i="3"/>
  <c r="CI324" i="3"/>
  <c r="CK324" i="3" s="1"/>
  <c r="CJ324" i="3"/>
  <c r="CH324" i="3"/>
  <c r="CI326" i="3"/>
  <c r="CK326" i="3" s="1"/>
  <c r="CJ326" i="3"/>
  <c r="CI328" i="3"/>
  <c r="CK328" i="3" s="1"/>
  <c r="CJ328" i="3"/>
  <c r="CI332" i="3"/>
  <c r="CK332" i="3" s="1"/>
  <c r="CJ332" i="3"/>
  <c r="CI354" i="3"/>
  <c r="CK354" i="3" s="1"/>
  <c r="CJ354" i="3"/>
  <c r="CH354" i="3"/>
  <c r="CI363" i="3"/>
  <c r="CK363" i="3" s="1"/>
  <c r="CH363" i="3"/>
  <c r="CJ363" i="3"/>
  <c r="CI365" i="3"/>
  <c r="CK365" i="3" s="1"/>
  <c r="CJ365" i="3"/>
  <c r="CH365" i="3"/>
  <c r="CI367" i="3"/>
  <c r="CK367" i="3" s="1"/>
  <c r="CH367" i="3"/>
  <c r="CI369" i="3"/>
  <c r="CK369" i="3" s="1"/>
  <c r="CJ369" i="3"/>
  <c r="CI375" i="3"/>
  <c r="CK375" i="3" s="1"/>
  <c r="CH375" i="3"/>
  <c r="CJ375" i="3"/>
  <c r="CI399" i="3"/>
  <c r="CK399" i="3" s="1"/>
  <c r="CH399" i="3"/>
  <c r="CJ399" i="3"/>
  <c r="CI402" i="3"/>
  <c r="CK402" i="3" s="1"/>
  <c r="CJ402" i="3"/>
  <c r="CH402" i="3"/>
  <c r="CI404" i="3"/>
  <c r="CK404" i="3" s="1"/>
  <c r="CJ404" i="3"/>
  <c r="CH404" i="3"/>
  <c r="CI406" i="3"/>
  <c r="CK406" i="3" s="1"/>
  <c r="CJ406" i="3"/>
  <c r="CI408" i="3"/>
  <c r="CK408" i="3" s="1"/>
  <c r="CJ408" i="3"/>
  <c r="CI411" i="3"/>
  <c r="CK411" i="3" s="1"/>
  <c r="CH411" i="3"/>
  <c r="CJ411" i="3"/>
  <c r="CL417" i="3"/>
  <c r="CJ419" i="3"/>
  <c r="CI419" i="3"/>
  <c r="CK419" i="3" s="1"/>
  <c r="CJ423" i="3"/>
  <c r="CI423" i="3"/>
  <c r="CK423" i="3" s="1"/>
  <c r="CH423" i="3"/>
  <c r="CL430" i="3"/>
  <c r="CH452" i="3"/>
  <c r="CI452" i="3"/>
  <c r="CK452" i="3" s="1"/>
  <c r="CH466" i="3"/>
  <c r="CJ466" i="3"/>
  <c r="CH470" i="3"/>
  <c r="CJ470" i="3"/>
  <c r="CI470" i="3"/>
  <c r="CK470" i="3" s="1"/>
  <c r="CH472" i="3"/>
  <c r="CI472" i="3"/>
  <c r="CK472" i="3" s="1"/>
  <c r="CJ472" i="3"/>
  <c r="CH489" i="3"/>
  <c r="CI489" i="3"/>
  <c r="CK489" i="3" s="1"/>
  <c r="CJ489" i="3"/>
  <c r="CH492" i="3"/>
  <c r="CJ492" i="3"/>
  <c r="CI492" i="3"/>
  <c r="CK492" i="3" s="1"/>
  <c r="CL510" i="3"/>
  <c r="CH511" i="3"/>
  <c r="CI511" i="3"/>
  <c r="CK511" i="3" s="1"/>
  <c r="CH519" i="3"/>
  <c r="CI519" i="3"/>
  <c r="CK519" i="3" s="1"/>
  <c r="CJ519" i="3"/>
  <c r="CH63" i="3"/>
  <c r="CJ63" i="3"/>
  <c r="CH71" i="3"/>
  <c r="CJ71" i="3"/>
  <c r="CH79" i="3"/>
  <c r="CJ79" i="3"/>
  <c r="CH87" i="3"/>
  <c r="CJ87" i="3"/>
  <c r="CH95" i="3"/>
  <c r="CJ95" i="3"/>
  <c r="CH103" i="3"/>
  <c r="CJ103" i="3"/>
  <c r="CH111" i="3"/>
  <c r="CJ111" i="3"/>
  <c r="CH119" i="3"/>
  <c r="CJ119" i="3"/>
  <c r="CH127" i="3"/>
  <c r="CJ127" i="3"/>
  <c r="CH135" i="3"/>
  <c r="CJ135" i="3"/>
  <c r="CH143" i="3"/>
  <c r="CJ143" i="3"/>
  <c r="CH151" i="3"/>
  <c r="CJ151" i="3"/>
  <c r="CI159" i="3"/>
  <c r="CK159" i="3" s="1"/>
  <c r="CH159" i="3"/>
  <c r="CI167" i="3"/>
  <c r="CK167" i="3" s="1"/>
  <c r="CH167" i="3"/>
  <c r="CJ167" i="3"/>
  <c r="CI177" i="3"/>
  <c r="CK177" i="3" s="1"/>
  <c r="CJ177" i="3"/>
  <c r="CH182" i="3"/>
  <c r="CI185" i="3"/>
  <c r="CK185" i="3" s="1"/>
  <c r="CH185" i="3"/>
  <c r="CI200" i="3"/>
  <c r="CK200" i="3" s="1"/>
  <c r="CJ200" i="3"/>
  <c r="CI201" i="3"/>
  <c r="CK201" i="3" s="1"/>
  <c r="CH201" i="3"/>
  <c r="CJ201" i="3"/>
  <c r="CJ217" i="3"/>
  <c r="CI220" i="3"/>
  <c r="CK220" i="3" s="1"/>
  <c r="CJ220" i="3"/>
  <c r="CH220" i="3"/>
  <c r="CI235" i="3"/>
  <c r="CK235" i="3" s="1"/>
  <c r="CH235" i="3"/>
  <c r="CI236" i="3"/>
  <c r="CK236" i="3" s="1"/>
  <c r="CJ236" i="3"/>
  <c r="CI238" i="3"/>
  <c r="CK238" i="3" s="1"/>
  <c r="CH238" i="3"/>
  <c r="CJ238" i="3"/>
  <c r="CJ255" i="3"/>
  <c r="CI275" i="3"/>
  <c r="CK275" i="3" s="1"/>
  <c r="CH275" i="3"/>
  <c r="CI279" i="3"/>
  <c r="CK279" i="3" s="1"/>
  <c r="CH279" i="3"/>
  <c r="CJ279" i="3"/>
  <c r="CI284" i="3"/>
  <c r="CK284" i="3" s="1"/>
  <c r="CJ284" i="3"/>
  <c r="CH284" i="3"/>
  <c r="CI291" i="3"/>
  <c r="CK291" i="3" s="1"/>
  <c r="CH291" i="3"/>
  <c r="CI307" i="3"/>
  <c r="CK307" i="3" s="1"/>
  <c r="CH307" i="3"/>
  <c r="CJ307" i="3"/>
  <c r="CH316" i="3"/>
  <c r="CI317" i="3"/>
  <c r="CK317" i="3" s="1"/>
  <c r="CJ317" i="3"/>
  <c r="CH317" i="3"/>
  <c r="CI319" i="3"/>
  <c r="CK319" i="3" s="1"/>
  <c r="CH319" i="3"/>
  <c r="CI321" i="3"/>
  <c r="CK321" i="3" s="1"/>
  <c r="CJ321" i="3"/>
  <c r="CH326" i="3"/>
  <c r="CH328" i="3"/>
  <c r="CH332" i="3"/>
  <c r="CI336" i="3"/>
  <c r="CK336" i="3" s="1"/>
  <c r="CJ336" i="3"/>
  <c r="CH336" i="3"/>
  <c r="CI337" i="3"/>
  <c r="CK337" i="3" s="1"/>
  <c r="CJ337" i="3"/>
  <c r="CH337" i="3"/>
  <c r="CI352" i="3"/>
  <c r="CK352" i="3" s="1"/>
  <c r="CJ352" i="3"/>
  <c r="CH352" i="3"/>
  <c r="CI358" i="3"/>
  <c r="CK358" i="3" s="1"/>
  <c r="CJ358" i="3"/>
  <c r="CH358" i="3"/>
  <c r="CJ367" i="3"/>
  <c r="CH369" i="3"/>
  <c r="CI372" i="3"/>
  <c r="CK372" i="3" s="1"/>
  <c r="CJ372" i="3"/>
  <c r="CH372" i="3"/>
  <c r="CI380" i="3"/>
  <c r="CK380" i="3" s="1"/>
  <c r="CJ380" i="3"/>
  <c r="CI384" i="3"/>
  <c r="CK384" i="3" s="1"/>
  <c r="CJ384" i="3"/>
  <c r="CH384" i="3"/>
  <c r="CI386" i="3"/>
  <c r="CK386" i="3" s="1"/>
  <c r="CJ386" i="3"/>
  <c r="CH386" i="3"/>
  <c r="CI388" i="3"/>
  <c r="CK388" i="3" s="1"/>
  <c r="CJ388" i="3"/>
  <c r="CH388" i="3"/>
  <c r="CI390" i="3"/>
  <c r="CK390" i="3" s="1"/>
  <c r="CJ390" i="3"/>
  <c r="CI392" i="3"/>
  <c r="CK392" i="3" s="1"/>
  <c r="CJ392" i="3"/>
  <c r="CI396" i="3"/>
  <c r="CK396" i="3" s="1"/>
  <c r="CJ396" i="3"/>
  <c r="CI397" i="3"/>
  <c r="CK397" i="3" s="1"/>
  <c r="CJ397" i="3"/>
  <c r="CH397" i="3"/>
  <c r="CH406" i="3"/>
  <c r="CH408" i="3"/>
  <c r="CH419" i="3"/>
  <c r="CL429" i="3"/>
  <c r="CH436" i="3"/>
  <c r="CI436" i="3"/>
  <c r="CK436" i="3" s="1"/>
  <c r="CJ436" i="3"/>
  <c r="CL449" i="3"/>
  <c r="CJ451" i="3"/>
  <c r="CI451" i="3"/>
  <c r="CK451" i="3" s="1"/>
  <c r="CJ452" i="3"/>
  <c r="CJ455" i="3"/>
  <c r="CI455" i="3"/>
  <c r="CK455" i="3" s="1"/>
  <c r="CH455" i="3"/>
  <c r="CI466" i="3"/>
  <c r="CK466" i="3" s="1"/>
  <c r="CH488" i="3"/>
  <c r="CJ488" i="3"/>
  <c r="CI488" i="3"/>
  <c r="CK488" i="3" s="1"/>
  <c r="CJ511" i="3"/>
  <c r="CI63" i="3"/>
  <c r="CK63" i="3" s="1"/>
  <c r="CL65" i="3"/>
  <c r="CH66" i="3"/>
  <c r="CI66" i="3"/>
  <c r="CK66" i="3" s="1"/>
  <c r="CI71" i="3"/>
  <c r="CK71" i="3" s="1"/>
  <c r="CH74" i="3"/>
  <c r="CI74" i="3"/>
  <c r="CK74" i="3" s="1"/>
  <c r="CI79" i="3"/>
  <c r="CK79" i="3" s="1"/>
  <c r="CH82" i="3"/>
  <c r="CI82" i="3"/>
  <c r="CK82" i="3" s="1"/>
  <c r="CI87" i="3"/>
  <c r="CK87" i="3" s="1"/>
  <c r="CH90" i="3"/>
  <c r="CI90" i="3"/>
  <c r="CK90" i="3" s="1"/>
  <c r="CI95" i="3"/>
  <c r="CK95" i="3" s="1"/>
  <c r="CL97" i="3"/>
  <c r="CH98" i="3"/>
  <c r="CI98" i="3"/>
  <c r="CK98" i="3" s="1"/>
  <c r="CI103" i="3"/>
  <c r="CK103" i="3" s="1"/>
  <c r="CL105" i="3"/>
  <c r="CH106" i="3"/>
  <c r="CI106" i="3"/>
  <c r="CK106" i="3" s="1"/>
  <c r="CI111" i="3"/>
  <c r="CK111" i="3" s="1"/>
  <c r="CL113" i="3"/>
  <c r="CH114" i="3"/>
  <c r="CI114" i="3"/>
  <c r="CK114" i="3" s="1"/>
  <c r="CI119" i="3"/>
  <c r="CK119" i="3" s="1"/>
  <c r="CL121" i="3"/>
  <c r="CH122" i="3"/>
  <c r="CI122" i="3"/>
  <c r="CK122" i="3" s="1"/>
  <c r="CI127" i="3"/>
  <c r="CK127" i="3" s="1"/>
  <c r="CH130" i="3"/>
  <c r="CI130" i="3"/>
  <c r="CK130" i="3" s="1"/>
  <c r="CI135" i="3"/>
  <c r="CK135" i="3" s="1"/>
  <c r="CH138" i="3"/>
  <c r="CI138" i="3"/>
  <c r="CK138" i="3" s="1"/>
  <c r="CI143" i="3"/>
  <c r="CK143" i="3" s="1"/>
  <c r="CL145" i="3"/>
  <c r="CH146" i="3"/>
  <c r="CI146" i="3"/>
  <c r="CK146" i="3" s="1"/>
  <c r="CI151" i="3"/>
  <c r="CK151" i="3" s="1"/>
  <c r="CH154" i="3"/>
  <c r="CI154" i="3"/>
  <c r="CK154" i="3" s="1"/>
  <c r="CJ159" i="3"/>
  <c r="CI168" i="3"/>
  <c r="CK168" i="3" s="1"/>
  <c r="CJ168" i="3"/>
  <c r="CI169" i="3"/>
  <c r="CK169" i="3" s="1"/>
  <c r="CH169" i="3"/>
  <c r="CJ169" i="3"/>
  <c r="CH177" i="3"/>
  <c r="CJ185" i="3"/>
  <c r="CI188" i="3"/>
  <c r="CK188" i="3" s="1"/>
  <c r="CJ188" i="3"/>
  <c r="CH188" i="3"/>
  <c r="CH200" i="3"/>
  <c r="CI203" i="3"/>
  <c r="CK203" i="3" s="1"/>
  <c r="CH203" i="3"/>
  <c r="CI204" i="3"/>
  <c r="CK204" i="3" s="1"/>
  <c r="CJ204" i="3"/>
  <c r="CI206" i="3"/>
  <c r="CK206" i="3" s="1"/>
  <c r="CH206" i="3"/>
  <c r="CJ206" i="3"/>
  <c r="CI211" i="3"/>
  <c r="CK211" i="3" s="1"/>
  <c r="CH211" i="3"/>
  <c r="CI212" i="3"/>
  <c r="CK212" i="3" s="1"/>
  <c r="CJ212" i="3"/>
  <c r="CI221" i="3"/>
  <c r="CK221" i="3" s="1"/>
  <c r="CJ221" i="3"/>
  <c r="CI222" i="3"/>
  <c r="CK222" i="3" s="1"/>
  <c r="CH222" i="3"/>
  <c r="CJ235" i="3"/>
  <c r="CH236" i="3"/>
  <c r="CI237" i="3"/>
  <c r="CK237" i="3" s="1"/>
  <c r="CJ237" i="3"/>
  <c r="CH237" i="3"/>
  <c r="CI241" i="3"/>
  <c r="CK241" i="3" s="1"/>
  <c r="CJ241" i="3"/>
  <c r="CI247" i="3"/>
  <c r="CK247" i="3" s="1"/>
  <c r="CH247" i="3"/>
  <c r="CJ247" i="3"/>
  <c r="CI271" i="3"/>
  <c r="CK271" i="3" s="1"/>
  <c r="CH271" i="3"/>
  <c r="CJ271" i="3"/>
  <c r="CI274" i="3"/>
  <c r="CK274" i="3" s="1"/>
  <c r="CJ274" i="3"/>
  <c r="CH274" i="3"/>
  <c r="CJ275" i="3"/>
  <c r="CI278" i="3"/>
  <c r="CK278" i="3" s="1"/>
  <c r="CJ278" i="3"/>
  <c r="CI280" i="3"/>
  <c r="CK280" i="3" s="1"/>
  <c r="CJ280" i="3"/>
  <c r="CI283" i="3"/>
  <c r="CK283" i="3" s="1"/>
  <c r="CH283" i="3"/>
  <c r="CJ283" i="3"/>
  <c r="CJ291" i="3"/>
  <c r="CI295" i="3"/>
  <c r="CK295" i="3" s="1"/>
  <c r="CH295" i="3"/>
  <c r="CJ295" i="3"/>
  <c r="CI296" i="3"/>
  <c r="CK296" i="3" s="1"/>
  <c r="CJ296" i="3"/>
  <c r="CH296" i="3"/>
  <c r="CJ319" i="3"/>
  <c r="CH321" i="3"/>
  <c r="CI339" i="3"/>
  <c r="CK339" i="3" s="1"/>
  <c r="CH339" i="3"/>
  <c r="CI343" i="3"/>
  <c r="CK343" i="3" s="1"/>
  <c r="CH343" i="3"/>
  <c r="CJ343" i="3"/>
  <c r="CI348" i="3"/>
  <c r="CK348" i="3" s="1"/>
  <c r="CJ348" i="3"/>
  <c r="CH348" i="3"/>
  <c r="CI355" i="3"/>
  <c r="CK355" i="3" s="1"/>
  <c r="CH355" i="3"/>
  <c r="CI371" i="3"/>
  <c r="CK371" i="3" s="1"/>
  <c r="CH371" i="3"/>
  <c r="CJ371" i="3"/>
  <c r="CH380" i="3"/>
  <c r="CI381" i="3"/>
  <c r="CK381" i="3" s="1"/>
  <c r="CJ381" i="3"/>
  <c r="CH381" i="3"/>
  <c r="CI383" i="3"/>
  <c r="CK383" i="3" s="1"/>
  <c r="CH383" i="3"/>
  <c r="CI385" i="3"/>
  <c r="CK385" i="3" s="1"/>
  <c r="CJ385" i="3"/>
  <c r="CH390" i="3"/>
  <c r="CH392" i="3"/>
  <c r="CH396" i="3"/>
  <c r="CI400" i="3"/>
  <c r="CK400" i="3" s="1"/>
  <c r="CJ400" i="3"/>
  <c r="CH400" i="3"/>
  <c r="CI401" i="3"/>
  <c r="CK401" i="3" s="1"/>
  <c r="CJ401" i="3"/>
  <c r="CH401" i="3"/>
  <c r="CH418" i="3"/>
  <c r="CJ418" i="3"/>
  <c r="CI418" i="3"/>
  <c r="CK418" i="3" s="1"/>
  <c r="CH451" i="3"/>
  <c r="CL461" i="3"/>
  <c r="CH468" i="3"/>
  <c r="CI468" i="3"/>
  <c r="CK468" i="3" s="1"/>
  <c r="CJ468" i="3"/>
  <c r="CH485" i="3"/>
  <c r="CI485" i="3"/>
  <c r="CK485" i="3" s="1"/>
  <c r="CJ485" i="3"/>
  <c r="CI183" i="3"/>
  <c r="CK183" i="3" s="1"/>
  <c r="CH183" i="3"/>
  <c r="CJ183" i="3"/>
  <c r="CI191" i="3"/>
  <c r="CK191" i="3" s="1"/>
  <c r="CH191" i="3"/>
  <c r="CI209" i="3"/>
  <c r="CK209" i="3" s="1"/>
  <c r="CJ209" i="3"/>
  <c r="CI232" i="3"/>
  <c r="CK232" i="3" s="1"/>
  <c r="CJ232" i="3"/>
  <c r="CI243" i="3"/>
  <c r="CK243" i="3" s="1"/>
  <c r="CH243" i="3"/>
  <c r="CJ243" i="3"/>
  <c r="CI251" i="3"/>
  <c r="CK251" i="3" s="1"/>
  <c r="CH251" i="3"/>
  <c r="CJ251" i="3"/>
  <c r="CI257" i="3"/>
  <c r="CK257" i="3" s="1"/>
  <c r="CJ257" i="3"/>
  <c r="CI272" i="3"/>
  <c r="CK272" i="3" s="1"/>
  <c r="CJ272" i="3"/>
  <c r="CH272" i="3"/>
  <c r="CI294" i="3"/>
  <c r="CK294" i="3" s="1"/>
  <c r="CJ294" i="3"/>
  <c r="CH294" i="3"/>
  <c r="CI320" i="3"/>
  <c r="CK320" i="3" s="1"/>
  <c r="CJ320" i="3"/>
  <c r="CH320" i="3"/>
  <c r="CI333" i="3"/>
  <c r="CK333" i="3" s="1"/>
  <c r="CJ333" i="3"/>
  <c r="CH333" i="3"/>
  <c r="CH16" i="3"/>
  <c r="CI16" i="3"/>
  <c r="CK16" i="3" s="1"/>
  <c r="CH20" i="3"/>
  <c r="CI20" i="3"/>
  <c r="CK20" i="3" s="1"/>
  <c r="CH24" i="3"/>
  <c r="CI24" i="3"/>
  <c r="CK24" i="3" s="1"/>
  <c r="CL27" i="3"/>
  <c r="CH28" i="3"/>
  <c r="CI28" i="3"/>
  <c r="CK28" i="3" s="1"/>
  <c r="CH32" i="3"/>
  <c r="CI32" i="3"/>
  <c r="CK32" i="3" s="1"/>
  <c r="CH36" i="3"/>
  <c r="CI36" i="3"/>
  <c r="CK36" i="3" s="1"/>
  <c r="CH40" i="3"/>
  <c r="CI40" i="3"/>
  <c r="CK40" i="3" s="1"/>
  <c r="CL43" i="3"/>
  <c r="CH44" i="3"/>
  <c r="CI44" i="3"/>
  <c r="CK44" i="3" s="1"/>
  <c r="CL47" i="3"/>
  <c r="CH48" i="3"/>
  <c r="CI48" i="3"/>
  <c r="CK48" i="3" s="1"/>
  <c r="CL51" i="3"/>
  <c r="CH52" i="3"/>
  <c r="CI52" i="3"/>
  <c r="CK52" i="3" s="1"/>
  <c r="CL55" i="3"/>
  <c r="CH56" i="3"/>
  <c r="CI56" i="3"/>
  <c r="CK56" i="3" s="1"/>
  <c r="CH60" i="3"/>
  <c r="CI60" i="3"/>
  <c r="CK60" i="3" s="1"/>
  <c r="CJ60" i="3"/>
  <c r="CH67" i="3"/>
  <c r="CJ67" i="3"/>
  <c r="CL67" i="3" s="1"/>
  <c r="CH68" i="3"/>
  <c r="CI68" i="3"/>
  <c r="CK68" i="3" s="1"/>
  <c r="CJ68" i="3"/>
  <c r="CH75" i="3"/>
  <c r="CJ75" i="3"/>
  <c r="CL75" i="3" s="1"/>
  <c r="CH76" i="3"/>
  <c r="CI76" i="3"/>
  <c r="CK76" i="3" s="1"/>
  <c r="CJ76" i="3"/>
  <c r="CH83" i="3"/>
  <c r="CJ83" i="3"/>
  <c r="CL83" i="3" s="1"/>
  <c r="CH84" i="3"/>
  <c r="CI84" i="3"/>
  <c r="CK84" i="3" s="1"/>
  <c r="CJ84" i="3"/>
  <c r="CH91" i="3"/>
  <c r="CJ91" i="3"/>
  <c r="CL91" i="3" s="1"/>
  <c r="CH92" i="3"/>
  <c r="CI92" i="3"/>
  <c r="CK92" i="3" s="1"/>
  <c r="CJ92" i="3"/>
  <c r="CH99" i="3"/>
  <c r="CJ99" i="3"/>
  <c r="CL99" i="3" s="1"/>
  <c r="CH100" i="3"/>
  <c r="CI100" i="3"/>
  <c r="CK100" i="3" s="1"/>
  <c r="CJ100" i="3"/>
  <c r="CH107" i="3"/>
  <c r="CJ107" i="3"/>
  <c r="CL107" i="3" s="1"/>
  <c r="CH108" i="3"/>
  <c r="CI108" i="3"/>
  <c r="CK108" i="3" s="1"/>
  <c r="CJ108" i="3"/>
  <c r="CH115" i="3"/>
  <c r="CJ115" i="3"/>
  <c r="CL115" i="3" s="1"/>
  <c r="CH116" i="3"/>
  <c r="CI116" i="3"/>
  <c r="CK116" i="3" s="1"/>
  <c r="CJ116" i="3"/>
  <c r="CH123" i="3"/>
  <c r="CJ123" i="3"/>
  <c r="CL123" i="3" s="1"/>
  <c r="CH124" i="3"/>
  <c r="CI124" i="3"/>
  <c r="CK124" i="3" s="1"/>
  <c r="CJ124" i="3"/>
  <c r="CH131" i="3"/>
  <c r="CJ131" i="3"/>
  <c r="CL131" i="3" s="1"/>
  <c r="CH132" i="3"/>
  <c r="CI132" i="3"/>
  <c r="CK132" i="3" s="1"/>
  <c r="CJ132" i="3"/>
  <c r="CH139" i="3"/>
  <c r="CJ139" i="3"/>
  <c r="CL139" i="3" s="1"/>
  <c r="CH140" i="3"/>
  <c r="CI140" i="3"/>
  <c r="CK140" i="3" s="1"/>
  <c r="CJ140" i="3"/>
  <c r="CH147" i="3"/>
  <c r="CJ147" i="3"/>
  <c r="CL147" i="3" s="1"/>
  <c r="CH148" i="3"/>
  <c r="CI148" i="3"/>
  <c r="CK148" i="3" s="1"/>
  <c r="CJ148" i="3"/>
  <c r="CH155" i="3"/>
  <c r="CJ155" i="3"/>
  <c r="CL155" i="3" s="1"/>
  <c r="CH156" i="3"/>
  <c r="CI156" i="3"/>
  <c r="CK156" i="3" s="1"/>
  <c r="CJ156" i="3"/>
  <c r="CI164" i="3"/>
  <c r="CK164" i="3" s="1"/>
  <c r="CJ164" i="3"/>
  <c r="CI171" i="3"/>
  <c r="CK171" i="3" s="1"/>
  <c r="CH171" i="3"/>
  <c r="CI172" i="3"/>
  <c r="CK172" i="3" s="1"/>
  <c r="CJ172" i="3"/>
  <c r="CI174" i="3"/>
  <c r="CK174" i="3" s="1"/>
  <c r="CH174" i="3"/>
  <c r="CJ174" i="3"/>
  <c r="CI179" i="3"/>
  <c r="CK179" i="3" s="1"/>
  <c r="CH179" i="3"/>
  <c r="CI180" i="3"/>
  <c r="CK180" i="3" s="1"/>
  <c r="CJ180" i="3"/>
  <c r="CI187" i="3"/>
  <c r="CK187" i="3" s="1"/>
  <c r="CH187" i="3"/>
  <c r="CJ187" i="3"/>
  <c r="CI189" i="3"/>
  <c r="CK189" i="3" s="1"/>
  <c r="CJ189" i="3"/>
  <c r="CI190" i="3"/>
  <c r="CK190" i="3" s="1"/>
  <c r="CH190" i="3"/>
  <c r="CI205" i="3"/>
  <c r="CK205" i="3" s="1"/>
  <c r="CJ205" i="3"/>
  <c r="CH205" i="3"/>
  <c r="CI208" i="3"/>
  <c r="CK208" i="3" s="1"/>
  <c r="CJ208" i="3"/>
  <c r="CH208" i="3"/>
  <c r="CI210" i="3"/>
  <c r="CK210" i="3" s="1"/>
  <c r="CJ210" i="3"/>
  <c r="CI214" i="3"/>
  <c r="CK214" i="3" s="1"/>
  <c r="CJ214" i="3"/>
  <c r="CI215" i="3"/>
  <c r="CK215" i="3" s="1"/>
  <c r="CH215" i="3"/>
  <c r="CJ215" i="3"/>
  <c r="CI223" i="3"/>
  <c r="CK223" i="3" s="1"/>
  <c r="CH223" i="3"/>
  <c r="CI224" i="3"/>
  <c r="CK224" i="3" s="1"/>
  <c r="CJ224" i="3"/>
  <c r="CH224" i="3"/>
  <c r="CI231" i="3"/>
  <c r="CK231" i="3" s="1"/>
  <c r="CH231" i="3"/>
  <c r="CJ231" i="3"/>
  <c r="CI244" i="3"/>
  <c r="CK244" i="3" s="1"/>
  <c r="CJ244" i="3"/>
  <c r="CH244" i="3"/>
  <c r="CI252" i="3"/>
  <c r="CK252" i="3" s="1"/>
  <c r="CJ252" i="3"/>
  <c r="CI256" i="3"/>
  <c r="CK256" i="3" s="1"/>
  <c r="CJ256" i="3"/>
  <c r="CH256" i="3"/>
  <c r="CI258" i="3"/>
  <c r="CK258" i="3" s="1"/>
  <c r="CJ258" i="3"/>
  <c r="CH258" i="3"/>
  <c r="CI260" i="3"/>
  <c r="CK260" i="3" s="1"/>
  <c r="CJ260" i="3"/>
  <c r="CH260" i="3"/>
  <c r="CI262" i="3"/>
  <c r="CK262" i="3" s="1"/>
  <c r="CJ262" i="3"/>
  <c r="CI264" i="3"/>
  <c r="CK264" i="3" s="1"/>
  <c r="CJ264" i="3"/>
  <c r="CI268" i="3"/>
  <c r="CK268" i="3" s="1"/>
  <c r="CJ268" i="3"/>
  <c r="CI269" i="3"/>
  <c r="CK269" i="3" s="1"/>
  <c r="CJ269" i="3"/>
  <c r="CH269" i="3"/>
  <c r="CI290" i="3"/>
  <c r="CK290" i="3" s="1"/>
  <c r="CJ290" i="3"/>
  <c r="CH290" i="3"/>
  <c r="CI299" i="3"/>
  <c r="CK299" i="3" s="1"/>
  <c r="CH299" i="3"/>
  <c r="CJ299" i="3"/>
  <c r="CI301" i="3"/>
  <c r="CK301" i="3" s="1"/>
  <c r="CJ301" i="3"/>
  <c r="CH301" i="3"/>
  <c r="CI303" i="3"/>
  <c r="CK303" i="3" s="1"/>
  <c r="CH303" i="3"/>
  <c r="CI305" i="3"/>
  <c r="CK305" i="3" s="1"/>
  <c r="CJ305" i="3"/>
  <c r="CI311" i="3"/>
  <c r="CK311" i="3" s="1"/>
  <c r="CH311" i="3"/>
  <c r="CJ311" i="3"/>
  <c r="CI335" i="3"/>
  <c r="CK335" i="3" s="1"/>
  <c r="CH335" i="3"/>
  <c r="CJ335" i="3"/>
  <c r="CI338" i="3"/>
  <c r="CK338" i="3" s="1"/>
  <c r="CJ338" i="3"/>
  <c r="CH338" i="3"/>
  <c r="CI340" i="3"/>
  <c r="CK340" i="3" s="1"/>
  <c r="CJ340" i="3"/>
  <c r="CH340" i="3"/>
  <c r="CI342" i="3"/>
  <c r="CK342" i="3" s="1"/>
  <c r="CJ342" i="3"/>
  <c r="CI344" i="3"/>
  <c r="CK344" i="3" s="1"/>
  <c r="CJ344" i="3"/>
  <c r="CI347" i="3"/>
  <c r="CK347" i="3" s="1"/>
  <c r="CH347" i="3"/>
  <c r="CJ347" i="3"/>
  <c r="CI359" i="3"/>
  <c r="CK359" i="3" s="1"/>
  <c r="CH359" i="3"/>
  <c r="CJ359" i="3"/>
  <c r="CI360" i="3"/>
  <c r="CK360" i="3" s="1"/>
  <c r="CJ360" i="3"/>
  <c r="CH360" i="3"/>
  <c r="CI395" i="3"/>
  <c r="CK395" i="3" s="1"/>
  <c r="CH395" i="3"/>
  <c r="CJ395" i="3"/>
  <c r="CI403" i="3"/>
  <c r="CK403" i="3" s="1"/>
  <c r="CH403" i="3"/>
  <c r="CI407" i="3"/>
  <c r="CK407" i="3" s="1"/>
  <c r="CH407" i="3"/>
  <c r="CJ407" i="3"/>
  <c r="CI412" i="3"/>
  <c r="CK412" i="3" s="1"/>
  <c r="CJ412" i="3"/>
  <c r="CH412" i="3"/>
  <c r="CH420" i="3"/>
  <c r="CI420" i="3"/>
  <c r="CK420" i="3" s="1"/>
  <c r="CH434" i="3"/>
  <c r="CJ434" i="3"/>
  <c r="CL434" i="3" s="1"/>
  <c r="CH438" i="3"/>
  <c r="CJ438" i="3"/>
  <c r="CI438" i="3"/>
  <c r="CK438" i="3" s="1"/>
  <c r="CH440" i="3"/>
  <c r="CI440" i="3"/>
  <c r="CK440" i="3" s="1"/>
  <c r="CJ440" i="3"/>
  <c r="CH450" i="3"/>
  <c r="CJ450" i="3"/>
  <c r="CI450" i="3"/>
  <c r="CK450" i="3" s="1"/>
  <c r="CH481" i="3"/>
  <c r="CI481" i="3"/>
  <c r="CK481" i="3" s="1"/>
  <c r="CJ481" i="3"/>
  <c r="CH484" i="3"/>
  <c r="CJ484" i="3"/>
  <c r="CI484" i="3"/>
  <c r="CK484" i="3" s="1"/>
  <c r="CH493" i="3"/>
  <c r="CI493" i="3"/>
  <c r="CK493" i="3" s="1"/>
  <c r="CJ493" i="3"/>
  <c r="CL161" i="3"/>
  <c r="CI162" i="3"/>
  <c r="CK162" i="3" s="1"/>
  <c r="CJ162" i="3"/>
  <c r="CI163" i="3"/>
  <c r="CK163" i="3" s="1"/>
  <c r="CH163" i="3"/>
  <c r="CI175" i="3"/>
  <c r="CK175" i="3" s="1"/>
  <c r="CH175" i="3"/>
  <c r="CI184" i="3"/>
  <c r="CK184" i="3" s="1"/>
  <c r="CJ184" i="3"/>
  <c r="CL193" i="3"/>
  <c r="CI194" i="3"/>
  <c r="CK194" i="3" s="1"/>
  <c r="CJ194" i="3"/>
  <c r="CI195" i="3"/>
  <c r="CK195" i="3" s="1"/>
  <c r="CH195" i="3"/>
  <c r="CL198" i="3"/>
  <c r="CI207" i="3"/>
  <c r="CK207" i="3" s="1"/>
  <c r="CH207" i="3"/>
  <c r="CI216" i="3"/>
  <c r="CK216" i="3" s="1"/>
  <c r="CJ216" i="3"/>
  <c r="CI226" i="3"/>
  <c r="CK226" i="3" s="1"/>
  <c r="CJ226" i="3"/>
  <c r="CI227" i="3"/>
  <c r="CK227" i="3" s="1"/>
  <c r="CH227" i="3"/>
  <c r="CL230" i="3"/>
  <c r="CI239" i="3"/>
  <c r="CK239" i="3" s="1"/>
  <c r="CH239" i="3"/>
  <c r="CI240" i="3"/>
  <c r="CK240" i="3" s="1"/>
  <c r="CJ240" i="3"/>
  <c r="CH240" i="3"/>
  <c r="CI242" i="3"/>
  <c r="CK242" i="3" s="1"/>
  <c r="CJ242" i="3"/>
  <c r="CH242" i="3"/>
  <c r="CI246" i="3"/>
  <c r="CK246" i="3" s="1"/>
  <c r="CJ246" i="3"/>
  <c r="CI248" i="3"/>
  <c r="CK248" i="3" s="1"/>
  <c r="CJ248" i="3"/>
  <c r="CI259" i="3"/>
  <c r="CK259" i="3" s="1"/>
  <c r="CH259" i="3"/>
  <c r="CI263" i="3"/>
  <c r="CK263" i="3" s="1"/>
  <c r="CH263" i="3"/>
  <c r="CJ263" i="3"/>
  <c r="CI285" i="3"/>
  <c r="CK285" i="3" s="1"/>
  <c r="CJ285" i="3"/>
  <c r="CH285" i="3"/>
  <c r="CI287" i="3"/>
  <c r="CK287" i="3" s="1"/>
  <c r="CH287" i="3"/>
  <c r="CI289" i="3"/>
  <c r="CK289" i="3" s="1"/>
  <c r="CJ289" i="3"/>
  <c r="CI300" i="3"/>
  <c r="CK300" i="3" s="1"/>
  <c r="CJ300" i="3"/>
  <c r="CI304" i="3"/>
  <c r="CK304" i="3" s="1"/>
  <c r="CJ304" i="3"/>
  <c r="CH304" i="3"/>
  <c r="CI306" i="3"/>
  <c r="CK306" i="3" s="1"/>
  <c r="CJ306" i="3"/>
  <c r="CH306" i="3"/>
  <c r="CI310" i="3"/>
  <c r="CK310" i="3" s="1"/>
  <c r="CJ310" i="3"/>
  <c r="CI312" i="3"/>
  <c r="CK312" i="3" s="1"/>
  <c r="CJ312" i="3"/>
  <c r="CI323" i="3"/>
  <c r="CK323" i="3" s="1"/>
  <c r="CH323" i="3"/>
  <c r="CI327" i="3"/>
  <c r="CK327" i="3" s="1"/>
  <c r="CH327" i="3"/>
  <c r="CJ327" i="3"/>
  <c r="CI349" i="3"/>
  <c r="CK349" i="3" s="1"/>
  <c r="CJ349" i="3"/>
  <c r="CH349" i="3"/>
  <c r="CI351" i="3"/>
  <c r="CK351" i="3" s="1"/>
  <c r="CH351" i="3"/>
  <c r="CI353" i="3"/>
  <c r="CK353" i="3" s="1"/>
  <c r="CJ353" i="3"/>
  <c r="CI364" i="3"/>
  <c r="CK364" i="3" s="1"/>
  <c r="CJ364" i="3"/>
  <c r="CI368" i="3"/>
  <c r="CK368" i="3" s="1"/>
  <c r="CJ368" i="3"/>
  <c r="CH368" i="3"/>
  <c r="CI370" i="3"/>
  <c r="CK370" i="3" s="1"/>
  <c r="CJ370" i="3"/>
  <c r="CH370" i="3"/>
  <c r="CI374" i="3"/>
  <c r="CK374" i="3" s="1"/>
  <c r="CJ374" i="3"/>
  <c r="CI376" i="3"/>
  <c r="CK376" i="3" s="1"/>
  <c r="CJ376" i="3"/>
  <c r="CI387" i="3"/>
  <c r="CK387" i="3" s="1"/>
  <c r="CH387" i="3"/>
  <c r="CI391" i="3"/>
  <c r="CK391" i="3" s="1"/>
  <c r="CH391" i="3"/>
  <c r="CJ391" i="3"/>
  <c r="CI413" i="3"/>
  <c r="CK413" i="3" s="1"/>
  <c r="CJ413" i="3"/>
  <c r="CH413" i="3"/>
  <c r="CH422" i="3"/>
  <c r="CJ422" i="3"/>
  <c r="CI422" i="3"/>
  <c r="CK422" i="3" s="1"/>
  <c r="CH424" i="3"/>
  <c r="CI424" i="3"/>
  <c r="CK424" i="3" s="1"/>
  <c r="CJ424" i="3"/>
  <c r="CJ435" i="3"/>
  <c r="CI435" i="3"/>
  <c r="CK435" i="3" s="1"/>
  <c r="CJ439" i="3"/>
  <c r="CI439" i="3"/>
  <c r="CK439" i="3" s="1"/>
  <c r="CH439" i="3"/>
  <c r="CH454" i="3"/>
  <c r="CJ454" i="3"/>
  <c r="CI454" i="3"/>
  <c r="CK454" i="3" s="1"/>
  <c r="CH456" i="3"/>
  <c r="CI456" i="3"/>
  <c r="CK456" i="3" s="1"/>
  <c r="CJ456" i="3"/>
  <c r="CJ467" i="3"/>
  <c r="CI467" i="3"/>
  <c r="CK467" i="3" s="1"/>
  <c r="CJ471" i="3"/>
  <c r="CI471" i="3"/>
  <c r="CK471" i="3" s="1"/>
  <c r="CH471" i="3"/>
  <c r="CL478" i="3"/>
  <c r="CH479" i="3"/>
  <c r="CI479" i="3"/>
  <c r="CK479" i="3" s="1"/>
  <c r="CH480" i="3"/>
  <c r="CJ480" i="3"/>
  <c r="CI480" i="3"/>
  <c r="CK480" i="3" s="1"/>
  <c r="CH487" i="3"/>
  <c r="CI487" i="3"/>
  <c r="CK487" i="3" s="1"/>
  <c r="CJ487" i="3"/>
  <c r="CH505" i="3"/>
  <c r="CI505" i="3"/>
  <c r="CK505" i="3" s="1"/>
  <c r="CJ505" i="3"/>
  <c r="CL270" i="3"/>
  <c r="CL286" i="3"/>
  <c r="CL350" i="3"/>
  <c r="CL318" i="3"/>
  <c r="CL334" i="3"/>
  <c r="CL366" i="3"/>
  <c r="CL382" i="3"/>
  <c r="CJ427" i="3"/>
  <c r="CI427" i="3"/>
  <c r="CK427" i="3" s="1"/>
  <c r="CH428" i="3"/>
  <c r="CI428" i="3"/>
  <c r="CK428" i="3" s="1"/>
  <c r="CJ443" i="3"/>
  <c r="CI443" i="3"/>
  <c r="CK443" i="3" s="1"/>
  <c r="CH444" i="3"/>
  <c r="CI444" i="3"/>
  <c r="CK444" i="3" s="1"/>
  <c r="CJ459" i="3"/>
  <c r="CI459" i="3"/>
  <c r="CK459" i="3" s="1"/>
  <c r="CH460" i="3"/>
  <c r="CI460" i="3"/>
  <c r="CK460" i="3" s="1"/>
  <c r="CJ475" i="3"/>
  <c r="CI475" i="3"/>
  <c r="CK475" i="3" s="1"/>
  <c r="CH476" i="3"/>
  <c r="CI476" i="3"/>
  <c r="CK476" i="3" s="1"/>
  <c r="CL494" i="3"/>
  <c r="CH495" i="3"/>
  <c r="CI495" i="3"/>
  <c r="CK495" i="3" s="1"/>
  <c r="CH496" i="3"/>
  <c r="CJ496" i="3"/>
  <c r="CI496" i="3"/>
  <c r="CK496" i="3" s="1"/>
  <c r="CH500" i="3"/>
  <c r="CJ500" i="3"/>
  <c r="CH501" i="3"/>
  <c r="CI501" i="3"/>
  <c r="CK501" i="3" s="1"/>
  <c r="CJ501" i="3"/>
  <c r="CH513" i="3"/>
  <c r="CI513" i="3"/>
  <c r="CK513" i="3" s="1"/>
  <c r="CJ513" i="3"/>
  <c r="CH249" i="3"/>
  <c r="CH254" i="3"/>
  <c r="CH265" i="3"/>
  <c r="CL266" i="3"/>
  <c r="CH270" i="3"/>
  <c r="CH281" i="3"/>
  <c r="CL282" i="3"/>
  <c r="CH286" i="3"/>
  <c r="CH297" i="3"/>
  <c r="CH302" i="3"/>
  <c r="CH313" i="3"/>
  <c r="CL314" i="3"/>
  <c r="CH318" i="3"/>
  <c r="CH329" i="3"/>
  <c r="CH334" i="3"/>
  <c r="CH345" i="3"/>
  <c r="CH350" i="3"/>
  <c r="CH361" i="3"/>
  <c r="CH366" i="3"/>
  <c r="CH377" i="3"/>
  <c r="CL378" i="3"/>
  <c r="CH382" i="3"/>
  <c r="CH393" i="3"/>
  <c r="CH398" i="3"/>
  <c r="CH409" i="3"/>
  <c r="CH414" i="3"/>
  <c r="CJ415" i="3"/>
  <c r="CI415" i="3"/>
  <c r="CK415" i="3" s="1"/>
  <c r="CH416" i="3"/>
  <c r="CI416" i="3"/>
  <c r="CK416" i="3" s="1"/>
  <c r="CI426" i="3"/>
  <c r="CK426" i="3" s="1"/>
  <c r="CH427" i="3"/>
  <c r="CJ428" i="3"/>
  <c r="CJ431" i="3"/>
  <c r="CI431" i="3"/>
  <c r="CK431" i="3" s="1"/>
  <c r="CH432" i="3"/>
  <c r="CI432" i="3"/>
  <c r="CK432" i="3" s="1"/>
  <c r="CI442" i="3"/>
  <c r="CK442" i="3" s="1"/>
  <c r="CH443" i="3"/>
  <c r="CJ444" i="3"/>
  <c r="CJ447" i="3"/>
  <c r="CI447" i="3"/>
  <c r="CK447" i="3" s="1"/>
  <c r="CH448" i="3"/>
  <c r="CI448" i="3"/>
  <c r="CK448" i="3" s="1"/>
  <c r="CI458" i="3"/>
  <c r="CK458" i="3" s="1"/>
  <c r="CH459" i="3"/>
  <c r="CJ460" i="3"/>
  <c r="CJ463" i="3"/>
  <c r="CI463" i="3"/>
  <c r="CK463" i="3" s="1"/>
  <c r="CH464" i="3"/>
  <c r="CI464" i="3"/>
  <c r="CK464" i="3" s="1"/>
  <c r="CI474" i="3"/>
  <c r="CK474" i="3" s="1"/>
  <c r="CH475" i="3"/>
  <c r="CJ476" i="3"/>
  <c r="CJ495" i="3"/>
  <c r="CI500" i="3"/>
  <c r="CK500" i="3" s="1"/>
  <c r="CH503" i="3"/>
  <c r="CI503" i="3"/>
  <c r="CK503" i="3" s="1"/>
  <c r="CH504" i="3"/>
  <c r="CJ504" i="3"/>
  <c r="CI504" i="3"/>
  <c r="CK504" i="3" s="1"/>
  <c r="CH508" i="3"/>
  <c r="CJ508" i="3"/>
  <c r="CL508" i="3" s="1"/>
  <c r="CH509" i="3"/>
  <c r="CI509" i="3"/>
  <c r="CK509" i="3" s="1"/>
  <c r="CJ509" i="3"/>
  <c r="CH516" i="3"/>
  <c r="CJ516" i="3"/>
  <c r="CL516" i="3" s="1"/>
  <c r="CH517" i="3"/>
  <c r="CI517" i="3"/>
  <c r="CK517" i="3" s="1"/>
  <c r="CJ517" i="3"/>
  <c r="CH512" i="3"/>
  <c r="CJ512" i="3"/>
  <c r="CH520" i="3"/>
  <c r="CJ520" i="3"/>
  <c r="CH483" i="3"/>
  <c r="CI483" i="3"/>
  <c r="CK483" i="3" s="1"/>
  <c r="CH491" i="3"/>
  <c r="CI491" i="3"/>
  <c r="CK491" i="3" s="1"/>
  <c r="CL498" i="3"/>
  <c r="CH499" i="3"/>
  <c r="CI499" i="3"/>
  <c r="CK499" i="3" s="1"/>
  <c r="CH507" i="3"/>
  <c r="CI507" i="3"/>
  <c r="CK507" i="3" s="1"/>
  <c r="CI512" i="3"/>
  <c r="CK512" i="3" s="1"/>
  <c r="CH515" i="3"/>
  <c r="CI515" i="3"/>
  <c r="CK515" i="3" s="1"/>
  <c r="CI520" i="3"/>
  <c r="CK520" i="3" s="1"/>
  <c r="CJ12" i="3"/>
  <c r="CL12" i="3" s="1"/>
  <c r="CH12" i="3"/>
  <c r="BZ16" i="3"/>
  <c r="CA16" i="3"/>
  <c r="CC16" i="3" s="1"/>
  <c r="CB16" i="3"/>
  <c r="BZ82" i="3"/>
  <c r="CA82" i="3"/>
  <c r="CC82" i="3" s="1"/>
  <c r="CB82" i="3"/>
  <c r="BZ20" i="3"/>
  <c r="CA20" i="3"/>
  <c r="CC20" i="3" s="1"/>
  <c r="CB20" i="3"/>
  <c r="BZ98" i="3"/>
  <c r="CA98" i="3"/>
  <c r="CC98" i="3" s="1"/>
  <c r="CB98" i="3"/>
  <c r="CA180" i="3"/>
  <c r="CC180" i="3" s="1"/>
  <c r="CB180" i="3"/>
  <c r="BZ180" i="3"/>
  <c r="BZ24" i="3"/>
  <c r="CA24" i="3"/>
  <c r="CC24" i="3" s="1"/>
  <c r="CB24" i="3"/>
  <c r="BZ30" i="3"/>
  <c r="CA30" i="3"/>
  <c r="CC30" i="3" s="1"/>
  <c r="CB30" i="3"/>
  <c r="BZ38" i="3"/>
  <c r="CA38" i="3"/>
  <c r="CC38" i="3" s="1"/>
  <c r="CB38" i="3"/>
  <c r="BZ46" i="3"/>
  <c r="CA46" i="3"/>
  <c r="CC46" i="3" s="1"/>
  <c r="CB46" i="3"/>
  <c r="BZ54" i="3"/>
  <c r="CA54" i="3"/>
  <c r="CC54" i="3" s="1"/>
  <c r="CB54" i="3"/>
  <c r="BZ62" i="3"/>
  <c r="CA62" i="3"/>
  <c r="CC62" i="3" s="1"/>
  <c r="CB62" i="3"/>
  <c r="BZ74" i="3"/>
  <c r="CA74" i="3"/>
  <c r="CC74" i="3" s="1"/>
  <c r="CB74" i="3"/>
  <c r="BZ14" i="3"/>
  <c r="CA14" i="3"/>
  <c r="CC14" i="3" s="1"/>
  <c r="BZ18" i="3"/>
  <c r="CA18" i="3"/>
  <c r="CC18" i="3" s="1"/>
  <c r="BZ22" i="3"/>
  <c r="CA22" i="3"/>
  <c r="CC22" i="3" s="1"/>
  <c r="BZ26" i="3"/>
  <c r="CA26" i="3"/>
  <c r="CC26" i="3" s="1"/>
  <c r="CB26" i="3"/>
  <c r="BZ33" i="3"/>
  <c r="CB33" i="3"/>
  <c r="BZ34" i="3"/>
  <c r="CA34" i="3"/>
  <c r="CC34" i="3" s="1"/>
  <c r="CB34" i="3"/>
  <c r="BZ41" i="3"/>
  <c r="CB41" i="3"/>
  <c r="BZ42" i="3"/>
  <c r="CA42" i="3"/>
  <c r="CC42" i="3" s="1"/>
  <c r="CB42" i="3"/>
  <c r="BZ49" i="3"/>
  <c r="CB49" i="3"/>
  <c r="BZ50" i="3"/>
  <c r="CA50" i="3"/>
  <c r="CC50" i="3" s="1"/>
  <c r="CB50" i="3"/>
  <c r="BZ57" i="3"/>
  <c r="CB57" i="3"/>
  <c r="BZ58" i="3"/>
  <c r="CA58" i="3"/>
  <c r="CC58" i="3" s="1"/>
  <c r="CB58" i="3"/>
  <c r="BZ65" i="3"/>
  <c r="CB65" i="3"/>
  <c r="BZ66" i="3"/>
  <c r="CA66" i="3"/>
  <c r="CC66" i="3" s="1"/>
  <c r="CB66" i="3"/>
  <c r="BZ80" i="3"/>
  <c r="CA80" i="3"/>
  <c r="CC80" i="3" s="1"/>
  <c r="BZ81" i="3"/>
  <c r="CB81" i="3"/>
  <c r="CA81" i="3"/>
  <c r="CC81" i="3" s="1"/>
  <c r="BZ85" i="3"/>
  <c r="CB85" i="3"/>
  <c r="BZ86" i="3"/>
  <c r="CA86" i="3"/>
  <c r="CC86" i="3" s="1"/>
  <c r="CB86" i="3"/>
  <c r="BZ90" i="3"/>
  <c r="CA90" i="3"/>
  <c r="CC90" i="3" s="1"/>
  <c r="CB90" i="3"/>
  <c r="BZ106" i="3"/>
  <c r="CA106" i="3"/>
  <c r="CC106" i="3" s="1"/>
  <c r="CB106" i="3"/>
  <c r="CA212" i="3"/>
  <c r="CC212" i="3" s="1"/>
  <c r="CB212" i="3"/>
  <c r="BZ212" i="3"/>
  <c r="CA226" i="3"/>
  <c r="CC226" i="3" s="1"/>
  <c r="CB226" i="3"/>
  <c r="BZ226" i="3"/>
  <c r="CA228" i="3"/>
  <c r="CC228" i="3" s="1"/>
  <c r="CB228" i="3"/>
  <c r="BZ228" i="3"/>
  <c r="CA235" i="3"/>
  <c r="CC235" i="3" s="1"/>
  <c r="BZ235" i="3"/>
  <c r="CB235" i="3"/>
  <c r="CA238" i="3"/>
  <c r="CC238" i="3" s="1"/>
  <c r="BZ238" i="3"/>
  <c r="CA239" i="3"/>
  <c r="CC239" i="3" s="1"/>
  <c r="BZ239" i="3"/>
  <c r="CB239" i="3"/>
  <c r="CA280" i="3"/>
  <c r="CC280" i="3" s="1"/>
  <c r="CB280" i="3"/>
  <c r="BZ280" i="3"/>
  <c r="CA348" i="3"/>
  <c r="CC348" i="3" s="1"/>
  <c r="CB348" i="3"/>
  <c r="BZ348" i="3"/>
  <c r="CA352" i="3"/>
  <c r="CC352" i="3" s="1"/>
  <c r="CB352" i="3"/>
  <c r="BZ352" i="3"/>
  <c r="CA359" i="3"/>
  <c r="CC359" i="3" s="1"/>
  <c r="BZ359" i="3"/>
  <c r="CB359" i="3"/>
  <c r="CA395" i="3"/>
  <c r="CC395" i="3" s="1"/>
  <c r="BZ395" i="3"/>
  <c r="CB395" i="3"/>
  <c r="CA399" i="3"/>
  <c r="CC399" i="3" s="1"/>
  <c r="BZ399" i="3"/>
  <c r="CB399" i="3"/>
  <c r="CA402" i="3"/>
  <c r="CC402" i="3" s="1"/>
  <c r="CB402" i="3"/>
  <c r="BZ402" i="3"/>
  <c r="CB14" i="3"/>
  <c r="CB22" i="3"/>
  <c r="BZ28" i="3"/>
  <c r="CA28" i="3"/>
  <c r="CC28" i="3" s="1"/>
  <c r="CA33" i="3"/>
  <c r="CC33" i="3" s="1"/>
  <c r="BZ36" i="3"/>
  <c r="CA36" i="3"/>
  <c r="CC36" i="3" s="1"/>
  <c r="CA41" i="3"/>
  <c r="CC41" i="3" s="1"/>
  <c r="BZ44" i="3"/>
  <c r="CA44" i="3"/>
  <c r="CC44" i="3" s="1"/>
  <c r="CA49" i="3"/>
  <c r="CC49" i="3" s="1"/>
  <c r="BZ52" i="3"/>
  <c r="CA52" i="3"/>
  <c r="CC52" i="3" s="1"/>
  <c r="CA57" i="3"/>
  <c r="CC57" i="3" s="1"/>
  <c r="BZ60" i="3"/>
  <c r="CA60" i="3"/>
  <c r="CC60" i="3" s="1"/>
  <c r="CA65" i="3"/>
  <c r="CC65" i="3" s="1"/>
  <c r="CB80" i="3"/>
  <c r="CA85" i="3"/>
  <c r="CC85" i="3" s="1"/>
  <c r="CD87" i="3"/>
  <c r="BZ88" i="3"/>
  <c r="CA88" i="3"/>
  <c r="CC88" i="3" s="1"/>
  <c r="BZ89" i="3"/>
  <c r="CB89" i="3"/>
  <c r="CA89" i="3"/>
  <c r="CC89" i="3" s="1"/>
  <c r="BZ93" i="3"/>
  <c r="CB93" i="3"/>
  <c r="BZ94" i="3"/>
  <c r="CA94" i="3"/>
  <c r="CC94" i="3" s="1"/>
  <c r="CB94" i="3"/>
  <c r="BZ109" i="3"/>
  <c r="CB109" i="3"/>
  <c r="BZ112" i="3"/>
  <c r="CA112" i="3"/>
  <c r="CC112" i="3" s="1"/>
  <c r="BZ113" i="3"/>
  <c r="CB113" i="3"/>
  <c r="CA113" i="3"/>
  <c r="CC113" i="3" s="1"/>
  <c r="BZ118" i="3"/>
  <c r="CA118" i="3"/>
  <c r="CC118" i="3" s="1"/>
  <c r="CB118" i="3"/>
  <c r="CD127" i="3"/>
  <c r="BZ128" i="3"/>
  <c r="CA128" i="3"/>
  <c r="CC128" i="3" s="1"/>
  <c r="BZ129" i="3"/>
  <c r="CB129" i="3"/>
  <c r="CA129" i="3"/>
  <c r="CC129" i="3" s="1"/>
  <c r="BZ134" i="3"/>
  <c r="CA134" i="3"/>
  <c r="CC134" i="3" s="1"/>
  <c r="CB134" i="3"/>
  <c r="CD143" i="3"/>
  <c r="BZ144" i="3"/>
  <c r="CA144" i="3"/>
  <c r="CC144" i="3" s="1"/>
  <c r="BZ145" i="3"/>
  <c r="CB145" i="3"/>
  <c r="CA145" i="3"/>
  <c r="CC145" i="3" s="1"/>
  <c r="BZ150" i="3"/>
  <c r="CA150" i="3"/>
  <c r="CC150" i="3" s="1"/>
  <c r="CB150" i="3"/>
  <c r="CA160" i="3"/>
  <c r="CC160" i="3" s="1"/>
  <c r="CB160" i="3"/>
  <c r="BZ160" i="3"/>
  <c r="CA161" i="3"/>
  <c r="CC161" i="3" s="1"/>
  <c r="CB161" i="3"/>
  <c r="BZ161" i="3"/>
  <c r="CA163" i="3"/>
  <c r="CC163" i="3" s="1"/>
  <c r="BZ163" i="3"/>
  <c r="CB163" i="3"/>
  <c r="CA166" i="3"/>
  <c r="CC166" i="3" s="1"/>
  <c r="CB166" i="3"/>
  <c r="BZ166" i="3"/>
  <c r="CA188" i="3"/>
  <c r="CC188" i="3" s="1"/>
  <c r="CB188" i="3"/>
  <c r="BZ188" i="3"/>
  <c r="CA193" i="3"/>
  <c r="CC193" i="3" s="1"/>
  <c r="CB193" i="3"/>
  <c r="BZ193" i="3"/>
  <c r="CA195" i="3"/>
  <c r="CC195" i="3" s="1"/>
  <c r="BZ195" i="3"/>
  <c r="CB195" i="3"/>
  <c r="CA231" i="3"/>
  <c r="CC231" i="3" s="1"/>
  <c r="BZ231" i="3"/>
  <c r="CB231" i="3"/>
  <c r="CA233" i="3"/>
  <c r="CC233" i="3" s="1"/>
  <c r="BZ233" i="3"/>
  <c r="CB233" i="3"/>
  <c r="CB238" i="3"/>
  <c r="CA244" i="3"/>
  <c r="CC244" i="3" s="1"/>
  <c r="CB244" i="3"/>
  <c r="BZ244" i="3"/>
  <c r="CA263" i="3"/>
  <c r="CC263" i="3" s="1"/>
  <c r="BZ263" i="3"/>
  <c r="CB263" i="3"/>
  <c r="CA271" i="3"/>
  <c r="CC271" i="3" s="1"/>
  <c r="BZ271" i="3"/>
  <c r="CB271" i="3"/>
  <c r="CA274" i="3"/>
  <c r="CC274" i="3" s="1"/>
  <c r="CB274" i="3"/>
  <c r="BZ274" i="3"/>
  <c r="CA294" i="3"/>
  <c r="CC294" i="3" s="1"/>
  <c r="CB294" i="3"/>
  <c r="BZ294" i="3"/>
  <c r="CA311" i="3"/>
  <c r="CC311" i="3" s="1"/>
  <c r="BZ311" i="3"/>
  <c r="CB311" i="3"/>
  <c r="CA315" i="3"/>
  <c r="CC315" i="3" s="1"/>
  <c r="BZ315" i="3"/>
  <c r="CB315" i="3"/>
  <c r="CA317" i="3"/>
  <c r="CC317" i="3" s="1"/>
  <c r="CB317" i="3"/>
  <c r="BZ317" i="3"/>
  <c r="CA319" i="3"/>
  <c r="CC319" i="3" s="1"/>
  <c r="BZ319" i="3"/>
  <c r="CA321" i="3"/>
  <c r="CC321" i="3" s="1"/>
  <c r="CB321" i="3"/>
  <c r="CA324" i="3"/>
  <c r="CC324" i="3" s="1"/>
  <c r="CB324" i="3"/>
  <c r="BZ324" i="3"/>
  <c r="CA332" i="3"/>
  <c r="CC332" i="3" s="1"/>
  <c r="CB332" i="3"/>
  <c r="CA333" i="3"/>
  <c r="CC333" i="3" s="1"/>
  <c r="CB333" i="3"/>
  <c r="BZ333" i="3"/>
  <c r="CA337" i="3"/>
  <c r="CC337" i="3" s="1"/>
  <c r="CB337" i="3"/>
  <c r="BZ337" i="3"/>
  <c r="CA406" i="3"/>
  <c r="CC406" i="3" s="1"/>
  <c r="CB406" i="3"/>
  <c r="BZ406" i="3"/>
  <c r="CB419" i="3"/>
  <c r="CA419" i="3"/>
  <c r="CC419" i="3" s="1"/>
  <c r="CB423" i="3"/>
  <c r="CA423" i="3"/>
  <c r="CC423" i="3" s="1"/>
  <c r="BZ423" i="3"/>
  <c r="BZ436" i="3"/>
  <c r="CA436" i="3"/>
  <c r="CC436" i="3" s="1"/>
  <c r="CB436" i="3"/>
  <c r="CB451" i="3"/>
  <c r="CA451" i="3"/>
  <c r="CC451" i="3" s="1"/>
  <c r="CB455" i="3"/>
  <c r="CA455" i="3"/>
  <c r="CC455" i="3" s="1"/>
  <c r="BZ455" i="3"/>
  <c r="CD462" i="3"/>
  <c r="BZ468" i="3"/>
  <c r="CA468" i="3"/>
  <c r="CC468" i="3" s="1"/>
  <c r="CB468" i="3"/>
  <c r="BZ488" i="3"/>
  <c r="CB488" i="3"/>
  <c r="CA488" i="3"/>
  <c r="CC488" i="3" s="1"/>
  <c r="BZ497" i="3"/>
  <c r="CA497" i="3"/>
  <c r="CC497" i="3" s="1"/>
  <c r="CB497" i="3"/>
  <c r="CA15" i="3"/>
  <c r="CC15" i="3" s="1"/>
  <c r="CA19" i="3"/>
  <c r="CC19" i="3" s="1"/>
  <c r="CA23" i="3"/>
  <c r="CC23" i="3" s="1"/>
  <c r="CB28" i="3"/>
  <c r="BZ29" i="3"/>
  <c r="CB29" i="3"/>
  <c r="CB36" i="3"/>
  <c r="BZ37" i="3"/>
  <c r="CB37" i="3"/>
  <c r="CB44" i="3"/>
  <c r="BZ45" i="3"/>
  <c r="CB45" i="3"/>
  <c r="CB52" i="3"/>
  <c r="BZ53" i="3"/>
  <c r="CB53" i="3"/>
  <c r="CB60" i="3"/>
  <c r="BZ61" i="3"/>
  <c r="CB61" i="3"/>
  <c r="BZ69" i="3"/>
  <c r="CB69" i="3"/>
  <c r="BZ70" i="3"/>
  <c r="CA70" i="3"/>
  <c r="CC70" i="3" s="1"/>
  <c r="CB70" i="3"/>
  <c r="CB88" i="3"/>
  <c r="CA93" i="3"/>
  <c r="CC93" i="3" s="1"/>
  <c r="BZ96" i="3"/>
  <c r="CA96" i="3"/>
  <c r="CC96" i="3" s="1"/>
  <c r="BZ97" i="3"/>
  <c r="CB97" i="3"/>
  <c r="CA97" i="3"/>
  <c r="CC97" i="3" s="1"/>
  <c r="BZ101" i="3"/>
  <c r="CB101" i="3"/>
  <c r="BZ102" i="3"/>
  <c r="CA102" i="3"/>
  <c r="CC102" i="3" s="1"/>
  <c r="CB102" i="3"/>
  <c r="CA109" i="3"/>
  <c r="CC109" i="3" s="1"/>
  <c r="CB112" i="3"/>
  <c r="BZ122" i="3"/>
  <c r="CA122" i="3"/>
  <c r="CC122" i="3" s="1"/>
  <c r="CB122" i="3"/>
  <c r="BZ125" i="3"/>
  <c r="CB125" i="3"/>
  <c r="CA125" i="3"/>
  <c r="CC125" i="3" s="1"/>
  <c r="CB128" i="3"/>
  <c r="BZ138" i="3"/>
  <c r="CA138" i="3"/>
  <c r="CC138" i="3" s="1"/>
  <c r="CB138" i="3"/>
  <c r="BZ141" i="3"/>
  <c r="CB141" i="3"/>
  <c r="CA141" i="3"/>
  <c r="CC141" i="3" s="1"/>
  <c r="CB144" i="3"/>
  <c r="BZ154" i="3"/>
  <c r="CA154" i="3"/>
  <c r="CC154" i="3" s="1"/>
  <c r="CB154" i="3"/>
  <c r="BZ157" i="3"/>
  <c r="CB157" i="3"/>
  <c r="CA157" i="3"/>
  <c r="CC157" i="3" s="1"/>
  <c r="CA176" i="3"/>
  <c r="CC176" i="3" s="1"/>
  <c r="CB176" i="3"/>
  <c r="BZ176" i="3"/>
  <c r="CA192" i="3"/>
  <c r="CC192" i="3" s="1"/>
  <c r="CB192" i="3"/>
  <c r="BZ192" i="3"/>
  <c r="CA201" i="3"/>
  <c r="CC201" i="3" s="1"/>
  <c r="BZ201" i="3"/>
  <c r="CA203" i="3"/>
  <c r="CC203" i="3" s="1"/>
  <c r="BZ203" i="3"/>
  <c r="CB203" i="3"/>
  <c r="CA205" i="3"/>
  <c r="CC205" i="3" s="1"/>
  <c r="CB205" i="3"/>
  <c r="CA237" i="3"/>
  <c r="CC237" i="3" s="1"/>
  <c r="CB237" i="3"/>
  <c r="BZ237" i="3"/>
  <c r="CA247" i="3"/>
  <c r="CC247" i="3" s="1"/>
  <c r="BZ247" i="3"/>
  <c r="CB247" i="3"/>
  <c r="CA248" i="3"/>
  <c r="CC248" i="3" s="1"/>
  <c r="CB248" i="3"/>
  <c r="BZ248" i="3"/>
  <c r="CA251" i="3"/>
  <c r="CC251" i="3" s="1"/>
  <c r="BZ251" i="3"/>
  <c r="CA258" i="3"/>
  <c r="CC258" i="3" s="1"/>
  <c r="CB258" i="3"/>
  <c r="BZ258" i="3"/>
  <c r="CA270" i="3"/>
  <c r="CC270" i="3" s="1"/>
  <c r="BZ270" i="3"/>
  <c r="CB270" i="3"/>
  <c r="CA278" i="3"/>
  <c r="CC278" i="3" s="1"/>
  <c r="CB278" i="3"/>
  <c r="BZ278" i="3"/>
  <c r="CA290" i="3"/>
  <c r="CC290" i="3" s="1"/>
  <c r="CB290" i="3"/>
  <c r="BZ290" i="3"/>
  <c r="CA292" i="3"/>
  <c r="CC292" i="3" s="1"/>
  <c r="CB292" i="3"/>
  <c r="BZ292" i="3"/>
  <c r="CA307" i="3"/>
  <c r="CC307" i="3" s="1"/>
  <c r="BZ307" i="3"/>
  <c r="CB307" i="3"/>
  <c r="CB319" i="3"/>
  <c r="BZ321" i="3"/>
  <c r="BZ332" i="3"/>
  <c r="CA336" i="3"/>
  <c r="CC336" i="3" s="1"/>
  <c r="CB336" i="3"/>
  <c r="BZ336" i="3"/>
  <c r="CA363" i="3"/>
  <c r="CC363" i="3" s="1"/>
  <c r="BZ363" i="3"/>
  <c r="CB363" i="3"/>
  <c r="CA372" i="3"/>
  <c r="CC372" i="3" s="1"/>
  <c r="CB372" i="3"/>
  <c r="BZ372" i="3"/>
  <c r="CA404" i="3"/>
  <c r="CC404" i="3" s="1"/>
  <c r="CB404" i="3"/>
  <c r="BZ404" i="3"/>
  <c r="CA411" i="3"/>
  <c r="CC411" i="3" s="1"/>
  <c r="BZ411" i="3"/>
  <c r="CB411" i="3"/>
  <c r="BZ419" i="3"/>
  <c r="CD433" i="3"/>
  <c r="BZ451" i="3"/>
  <c r="CD461" i="3"/>
  <c r="BZ485" i="3"/>
  <c r="CA485" i="3"/>
  <c r="CC485" i="3" s="1"/>
  <c r="CB485" i="3"/>
  <c r="CB18" i="3"/>
  <c r="CB15" i="3"/>
  <c r="CB19" i="3"/>
  <c r="CB23" i="3"/>
  <c r="CA29" i="3"/>
  <c r="CC29" i="3" s="1"/>
  <c r="BZ32" i="3"/>
  <c r="CA32" i="3"/>
  <c r="CC32" i="3" s="1"/>
  <c r="CA37" i="3"/>
  <c r="CC37" i="3" s="1"/>
  <c r="BZ40" i="3"/>
  <c r="CA40" i="3"/>
  <c r="CC40" i="3" s="1"/>
  <c r="CA45" i="3"/>
  <c r="CC45" i="3" s="1"/>
  <c r="BZ48" i="3"/>
  <c r="CA48" i="3"/>
  <c r="CC48" i="3" s="1"/>
  <c r="CA53" i="3"/>
  <c r="CC53" i="3" s="1"/>
  <c r="BZ56" i="3"/>
  <c r="CA56" i="3"/>
  <c r="CC56" i="3" s="1"/>
  <c r="CA61" i="3"/>
  <c r="CC61" i="3" s="1"/>
  <c r="BZ64" i="3"/>
  <c r="CA64" i="3"/>
  <c r="CC64" i="3" s="1"/>
  <c r="CA69" i="3"/>
  <c r="CC69" i="3" s="1"/>
  <c r="BZ72" i="3"/>
  <c r="CA72" i="3"/>
  <c r="CC72" i="3" s="1"/>
  <c r="BZ73" i="3"/>
  <c r="CB73" i="3"/>
  <c r="CA73" i="3"/>
  <c r="CC73" i="3" s="1"/>
  <c r="BZ77" i="3"/>
  <c r="CB77" i="3"/>
  <c r="CD77" i="3" s="1"/>
  <c r="BZ78" i="3"/>
  <c r="CA78" i="3"/>
  <c r="CC78" i="3" s="1"/>
  <c r="CB78" i="3"/>
  <c r="CB96" i="3"/>
  <c r="CA101" i="3"/>
  <c r="CC101" i="3" s="1"/>
  <c r="BZ104" i="3"/>
  <c r="CA104" i="3"/>
  <c r="CC104" i="3" s="1"/>
  <c r="CB104" i="3"/>
  <c r="CD123" i="3"/>
  <c r="BZ124" i="3"/>
  <c r="CA124" i="3"/>
  <c r="CC124" i="3" s="1"/>
  <c r="CB124" i="3"/>
  <c r="BZ140" i="3"/>
  <c r="CA140" i="3"/>
  <c r="CC140" i="3" s="1"/>
  <c r="CB140" i="3"/>
  <c r="CD155" i="3"/>
  <c r="BZ156" i="3"/>
  <c r="CA156" i="3"/>
  <c r="CC156" i="3" s="1"/>
  <c r="CB156" i="3"/>
  <c r="CA196" i="3"/>
  <c r="CC196" i="3" s="1"/>
  <c r="CB196" i="3"/>
  <c r="CA198" i="3"/>
  <c r="CC198" i="3" s="1"/>
  <c r="CB198" i="3"/>
  <c r="BZ198" i="3"/>
  <c r="CB201" i="3"/>
  <c r="BZ205" i="3"/>
  <c r="CA208" i="3"/>
  <c r="CC208" i="3" s="1"/>
  <c r="CB208" i="3"/>
  <c r="BZ208" i="3"/>
  <c r="CB251" i="3"/>
  <c r="CA276" i="3"/>
  <c r="CC276" i="3" s="1"/>
  <c r="CB276" i="3"/>
  <c r="BZ276" i="3"/>
  <c r="CA283" i="3"/>
  <c r="CC283" i="3" s="1"/>
  <c r="BZ283" i="3"/>
  <c r="CB283" i="3"/>
  <c r="CA331" i="3"/>
  <c r="CC331" i="3" s="1"/>
  <c r="BZ331" i="3"/>
  <c r="CB331" i="3"/>
  <c r="CA355" i="3"/>
  <c r="CC355" i="3" s="1"/>
  <c r="BZ355" i="3"/>
  <c r="CA356" i="3"/>
  <c r="CC356" i="3" s="1"/>
  <c r="CB356" i="3"/>
  <c r="BZ356" i="3"/>
  <c r="CA360" i="3"/>
  <c r="CC360" i="3" s="1"/>
  <c r="CB360" i="3"/>
  <c r="BZ360" i="3"/>
  <c r="CA408" i="3"/>
  <c r="CC408" i="3" s="1"/>
  <c r="CB408" i="3"/>
  <c r="BZ408" i="3"/>
  <c r="BZ68" i="3"/>
  <c r="CA68" i="3"/>
  <c r="CC68" i="3" s="1"/>
  <c r="BZ76" i="3"/>
  <c r="CA76" i="3"/>
  <c r="CC76" i="3" s="1"/>
  <c r="BZ84" i="3"/>
  <c r="CA84" i="3"/>
  <c r="CC84" i="3" s="1"/>
  <c r="CD91" i="3"/>
  <c r="BZ92" i="3"/>
  <c r="CA92" i="3"/>
  <c r="CC92" i="3" s="1"/>
  <c r="BZ100" i="3"/>
  <c r="CA100" i="3"/>
  <c r="CC100" i="3" s="1"/>
  <c r="CD107" i="3"/>
  <c r="BZ108" i="3"/>
  <c r="CA108" i="3"/>
  <c r="CC108" i="3" s="1"/>
  <c r="BZ110" i="3"/>
  <c r="CA110" i="3"/>
  <c r="CC110" i="3" s="1"/>
  <c r="CB110" i="3"/>
  <c r="CD115" i="3"/>
  <c r="BZ116" i="3"/>
  <c r="CA116" i="3"/>
  <c r="CC116" i="3" s="1"/>
  <c r="BZ117" i="3"/>
  <c r="CB117" i="3"/>
  <c r="CA117" i="3"/>
  <c r="CC117" i="3" s="1"/>
  <c r="BZ126" i="3"/>
  <c r="CA126" i="3"/>
  <c r="CC126" i="3" s="1"/>
  <c r="CB126" i="3"/>
  <c r="CD131" i="3"/>
  <c r="BZ132" i="3"/>
  <c r="CA132" i="3"/>
  <c r="CC132" i="3" s="1"/>
  <c r="BZ133" i="3"/>
  <c r="CB133" i="3"/>
  <c r="CA133" i="3"/>
  <c r="CC133" i="3" s="1"/>
  <c r="BZ142" i="3"/>
  <c r="CA142" i="3"/>
  <c r="CC142" i="3" s="1"/>
  <c r="CB142" i="3"/>
  <c r="BZ148" i="3"/>
  <c r="CA148" i="3"/>
  <c r="CC148" i="3" s="1"/>
  <c r="BZ149" i="3"/>
  <c r="CB149" i="3"/>
  <c r="CA149" i="3"/>
  <c r="CC149" i="3" s="1"/>
  <c r="BZ158" i="3"/>
  <c r="CA158" i="3"/>
  <c r="CC158" i="3" s="1"/>
  <c r="CB158" i="3"/>
  <c r="CA164" i="3"/>
  <c r="CC164" i="3" s="1"/>
  <c r="CB164" i="3"/>
  <c r="CA169" i="3"/>
  <c r="CC169" i="3" s="1"/>
  <c r="BZ169" i="3"/>
  <c r="CA171" i="3"/>
  <c r="CC171" i="3" s="1"/>
  <c r="BZ171" i="3"/>
  <c r="CB171" i="3"/>
  <c r="CA173" i="3"/>
  <c r="CC173" i="3" s="1"/>
  <c r="CB173" i="3"/>
  <c r="CA194" i="3"/>
  <c r="CC194" i="3" s="1"/>
  <c r="CB194" i="3"/>
  <c r="BZ194" i="3"/>
  <c r="CA199" i="3"/>
  <c r="CC199" i="3" s="1"/>
  <c r="BZ199" i="3"/>
  <c r="CB199" i="3"/>
  <c r="CA206" i="3"/>
  <c r="CC206" i="3" s="1"/>
  <c r="BZ206" i="3"/>
  <c r="CA207" i="3"/>
  <c r="CC207" i="3" s="1"/>
  <c r="BZ207" i="3"/>
  <c r="CB207" i="3"/>
  <c r="CA215" i="3"/>
  <c r="CC215" i="3" s="1"/>
  <c r="BZ215" i="3"/>
  <c r="CB215" i="3"/>
  <c r="CA216" i="3"/>
  <c r="CC216" i="3" s="1"/>
  <c r="CB216" i="3"/>
  <c r="BZ216" i="3"/>
  <c r="CA219" i="3"/>
  <c r="CC219" i="3" s="1"/>
  <c r="BZ219" i="3"/>
  <c r="CA252" i="3"/>
  <c r="CC252" i="3" s="1"/>
  <c r="CB252" i="3"/>
  <c r="CA256" i="3"/>
  <c r="CC256" i="3" s="1"/>
  <c r="CB256" i="3"/>
  <c r="BZ256" i="3"/>
  <c r="CA257" i="3"/>
  <c r="CC257" i="3" s="1"/>
  <c r="CB257" i="3"/>
  <c r="BZ257" i="3"/>
  <c r="CA259" i="3"/>
  <c r="CC259" i="3" s="1"/>
  <c r="BZ259" i="3"/>
  <c r="CB259" i="3"/>
  <c r="CA262" i="3"/>
  <c r="CC262" i="3" s="1"/>
  <c r="CB262" i="3"/>
  <c r="BZ262" i="3"/>
  <c r="CA272" i="3"/>
  <c r="CC272" i="3" s="1"/>
  <c r="CB272" i="3"/>
  <c r="BZ272" i="3"/>
  <c r="CA273" i="3"/>
  <c r="CC273" i="3" s="1"/>
  <c r="CB273" i="3"/>
  <c r="BZ273" i="3"/>
  <c r="CA284" i="3"/>
  <c r="CC284" i="3" s="1"/>
  <c r="CB284" i="3"/>
  <c r="BZ284" i="3"/>
  <c r="CA288" i="3"/>
  <c r="CC288" i="3" s="1"/>
  <c r="CB288" i="3"/>
  <c r="BZ288" i="3"/>
  <c r="CA295" i="3"/>
  <c r="CC295" i="3" s="1"/>
  <c r="BZ295" i="3"/>
  <c r="CB295" i="3"/>
  <c r="CA296" i="3"/>
  <c r="CC296" i="3" s="1"/>
  <c r="CB296" i="3"/>
  <c r="BZ296" i="3"/>
  <c r="CA308" i="3"/>
  <c r="CC308" i="3" s="1"/>
  <c r="CB308" i="3"/>
  <c r="BZ308" i="3"/>
  <c r="CA335" i="3"/>
  <c r="CC335" i="3" s="1"/>
  <c r="BZ335" i="3"/>
  <c r="CB335" i="3"/>
  <c r="CA338" i="3"/>
  <c r="CC338" i="3" s="1"/>
  <c r="CB338" i="3"/>
  <c r="BZ338" i="3"/>
  <c r="CA340" i="3"/>
  <c r="CC340" i="3" s="1"/>
  <c r="CB340" i="3"/>
  <c r="BZ340" i="3"/>
  <c r="CA342" i="3"/>
  <c r="CC342" i="3" s="1"/>
  <c r="CB342" i="3"/>
  <c r="CA344" i="3"/>
  <c r="CC344" i="3" s="1"/>
  <c r="CB344" i="3"/>
  <c r="CA347" i="3"/>
  <c r="CC347" i="3" s="1"/>
  <c r="BZ347" i="3"/>
  <c r="CB347" i="3"/>
  <c r="CA358" i="3"/>
  <c r="CC358" i="3" s="1"/>
  <c r="CB358" i="3"/>
  <c r="BZ358" i="3"/>
  <c r="CA371" i="3"/>
  <c r="CC371" i="3" s="1"/>
  <c r="BZ371" i="3"/>
  <c r="CB371" i="3"/>
  <c r="CA388" i="3"/>
  <c r="CC388" i="3" s="1"/>
  <c r="CB388" i="3"/>
  <c r="BZ388" i="3"/>
  <c r="CA400" i="3"/>
  <c r="CC400" i="3" s="1"/>
  <c r="CB400" i="3"/>
  <c r="BZ400" i="3"/>
  <c r="CA401" i="3"/>
  <c r="CC401" i="3" s="1"/>
  <c r="CB401" i="3"/>
  <c r="BZ401" i="3"/>
  <c r="CA412" i="3"/>
  <c r="CC412" i="3" s="1"/>
  <c r="CB412" i="3"/>
  <c r="BZ412" i="3"/>
  <c r="BZ489" i="3"/>
  <c r="CA489" i="3"/>
  <c r="CC489" i="3" s="1"/>
  <c r="CB489" i="3"/>
  <c r="BZ492" i="3"/>
  <c r="CB492" i="3"/>
  <c r="CA492" i="3"/>
  <c r="CC492" i="3" s="1"/>
  <c r="BZ511" i="3"/>
  <c r="CA511" i="3"/>
  <c r="CC511" i="3" s="1"/>
  <c r="CD518" i="3"/>
  <c r="BZ519" i="3"/>
  <c r="CA519" i="3"/>
  <c r="CC519" i="3" s="1"/>
  <c r="CB519" i="3"/>
  <c r="BZ105" i="3"/>
  <c r="CB105" i="3"/>
  <c r="CD105" i="3" s="1"/>
  <c r="BZ114" i="3"/>
  <c r="CA114" i="3"/>
  <c r="CC114" i="3" s="1"/>
  <c r="CB114" i="3"/>
  <c r="BZ120" i="3"/>
  <c r="CA120" i="3"/>
  <c r="CC120" i="3" s="1"/>
  <c r="BZ121" i="3"/>
  <c r="CB121" i="3"/>
  <c r="CA121" i="3"/>
  <c r="CC121" i="3" s="1"/>
  <c r="BZ130" i="3"/>
  <c r="CA130" i="3"/>
  <c r="CC130" i="3" s="1"/>
  <c r="CB130" i="3"/>
  <c r="CD135" i="3"/>
  <c r="BZ136" i="3"/>
  <c r="CA136" i="3"/>
  <c r="CC136" i="3" s="1"/>
  <c r="BZ137" i="3"/>
  <c r="CB137" i="3"/>
  <c r="CA137" i="3"/>
  <c r="CC137" i="3" s="1"/>
  <c r="BZ146" i="3"/>
  <c r="CA146" i="3"/>
  <c r="CC146" i="3" s="1"/>
  <c r="CB146" i="3"/>
  <c r="CD151" i="3"/>
  <c r="BZ152" i="3"/>
  <c r="CA152" i="3"/>
  <c r="CC152" i="3" s="1"/>
  <c r="BZ153" i="3"/>
  <c r="CB153" i="3"/>
  <c r="CA153" i="3"/>
  <c r="CC153" i="3" s="1"/>
  <c r="CA162" i="3"/>
  <c r="CC162" i="3" s="1"/>
  <c r="CB162" i="3"/>
  <c r="BZ162" i="3"/>
  <c r="CA167" i="3"/>
  <c r="CC167" i="3" s="1"/>
  <c r="BZ167" i="3"/>
  <c r="CB167" i="3"/>
  <c r="CA174" i="3"/>
  <c r="CC174" i="3" s="1"/>
  <c r="BZ174" i="3"/>
  <c r="CA175" i="3"/>
  <c r="CC175" i="3" s="1"/>
  <c r="BZ175" i="3"/>
  <c r="CB175" i="3"/>
  <c r="CA183" i="3"/>
  <c r="CC183" i="3" s="1"/>
  <c r="BZ183" i="3"/>
  <c r="CB183" i="3"/>
  <c r="CA184" i="3"/>
  <c r="CC184" i="3" s="1"/>
  <c r="CB184" i="3"/>
  <c r="BZ184" i="3"/>
  <c r="CA187" i="3"/>
  <c r="CC187" i="3" s="1"/>
  <c r="BZ187" i="3"/>
  <c r="CA220" i="3"/>
  <c r="CC220" i="3" s="1"/>
  <c r="CB220" i="3"/>
  <c r="CA224" i="3"/>
  <c r="CC224" i="3" s="1"/>
  <c r="CB224" i="3"/>
  <c r="BZ224" i="3"/>
  <c r="CA225" i="3"/>
  <c r="CC225" i="3" s="1"/>
  <c r="CB225" i="3"/>
  <c r="BZ225" i="3"/>
  <c r="CA227" i="3"/>
  <c r="CC227" i="3" s="1"/>
  <c r="BZ227" i="3"/>
  <c r="CB227" i="3"/>
  <c r="CA230" i="3"/>
  <c r="CC230" i="3" s="1"/>
  <c r="CB230" i="3"/>
  <c r="BZ230" i="3"/>
  <c r="CA240" i="3"/>
  <c r="CC240" i="3" s="1"/>
  <c r="CB240" i="3"/>
  <c r="BZ240" i="3"/>
  <c r="CA260" i="3"/>
  <c r="CC260" i="3" s="1"/>
  <c r="CB260" i="3"/>
  <c r="CA265" i="3"/>
  <c r="CC265" i="3" s="1"/>
  <c r="BZ265" i="3"/>
  <c r="CA267" i="3"/>
  <c r="CC267" i="3" s="1"/>
  <c r="BZ267" i="3"/>
  <c r="CB267" i="3"/>
  <c r="CA269" i="3"/>
  <c r="CC269" i="3" s="1"/>
  <c r="CB269" i="3"/>
  <c r="CA291" i="3"/>
  <c r="CC291" i="3" s="1"/>
  <c r="BZ291" i="3"/>
  <c r="CA299" i="3"/>
  <c r="CC299" i="3" s="1"/>
  <c r="BZ299" i="3"/>
  <c r="CB299" i="3"/>
  <c r="CA354" i="3"/>
  <c r="CC354" i="3" s="1"/>
  <c r="CB354" i="3"/>
  <c r="BZ354" i="3"/>
  <c r="CA375" i="3"/>
  <c r="CC375" i="3" s="1"/>
  <c r="BZ375" i="3"/>
  <c r="CB375" i="3"/>
  <c r="CA379" i="3"/>
  <c r="CC379" i="3" s="1"/>
  <c r="BZ379" i="3"/>
  <c r="CB379" i="3"/>
  <c r="CA381" i="3"/>
  <c r="CC381" i="3" s="1"/>
  <c r="CB381" i="3"/>
  <c r="BZ381" i="3"/>
  <c r="CA383" i="3"/>
  <c r="CC383" i="3" s="1"/>
  <c r="BZ383" i="3"/>
  <c r="CA385" i="3"/>
  <c r="CC385" i="3" s="1"/>
  <c r="CB385" i="3"/>
  <c r="CA396" i="3"/>
  <c r="CC396" i="3" s="1"/>
  <c r="CB396" i="3"/>
  <c r="CA397" i="3"/>
  <c r="CC397" i="3" s="1"/>
  <c r="CB397" i="3"/>
  <c r="BZ397" i="3"/>
  <c r="BZ418" i="3"/>
  <c r="CB418" i="3"/>
  <c r="CA418" i="3"/>
  <c r="CC418" i="3" s="1"/>
  <c r="BZ438" i="3"/>
  <c r="CB438" i="3"/>
  <c r="CA438" i="3"/>
  <c r="CC438" i="3" s="1"/>
  <c r="BZ440" i="3"/>
  <c r="CA440" i="3"/>
  <c r="CC440" i="3" s="1"/>
  <c r="CB440" i="3"/>
  <c r="BZ450" i="3"/>
  <c r="CB450" i="3"/>
  <c r="CA450" i="3"/>
  <c r="CC450" i="3" s="1"/>
  <c r="BZ470" i="3"/>
  <c r="CB470" i="3"/>
  <c r="CA470" i="3"/>
  <c r="CC470" i="3" s="1"/>
  <c r="BZ472" i="3"/>
  <c r="CA472" i="3"/>
  <c r="CC472" i="3" s="1"/>
  <c r="CB472" i="3"/>
  <c r="BZ481" i="3"/>
  <c r="CA481" i="3"/>
  <c r="CC481" i="3" s="1"/>
  <c r="CB481" i="3"/>
  <c r="BZ484" i="3"/>
  <c r="CB484" i="3"/>
  <c r="CA484" i="3"/>
  <c r="CC484" i="3" s="1"/>
  <c r="CA172" i="3"/>
  <c r="CC172" i="3" s="1"/>
  <c r="CB172" i="3"/>
  <c r="CA185" i="3"/>
  <c r="CC185" i="3" s="1"/>
  <c r="BZ185" i="3"/>
  <c r="CA189" i="3"/>
  <c r="CC189" i="3" s="1"/>
  <c r="CB189" i="3"/>
  <c r="CA190" i="3"/>
  <c r="CC190" i="3" s="1"/>
  <c r="BZ190" i="3"/>
  <c r="CA204" i="3"/>
  <c r="CC204" i="3" s="1"/>
  <c r="CB204" i="3"/>
  <c r="CA217" i="3"/>
  <c r="CC217" i="3" s="1"/>
  <c r="BZ217" i="3"/>
  <c r="CA221" i="3"/>
  <c r="CC221" i="3" s="1"/>
  <c r="CB221" i="3"/>
  <c r="CA222" i="3"/>
  <c r="CC222" i="3" s="1"/>
  <c r="BZ222" i="3"/>
  <c r="CA236" i="3"/>
  <c r="CC236" i="3" s="1"/>
  <c r="CB236" i="3"/>
  <c r="CA249" i="3"/>
  <c r="CC249" i="3" s="1"/>
  <c r="BZ249" i="3"/>
  <c r="CA253" i="3"/>
  <c r="CC253" i="3" s="1"/>
  <c r="CB253" i="3"/>
  <c r="CA254" i="3"/>
  <c r="CC254" i="3" s="1"/>
  <c r="BZ254" i="3"/>
  <c r="CA268" i="3"/>
  <c r="CC268" i="3" s="1"/>
  <c r="CB268" i="3"/>
  <c r="CA285" i="3"/>
  <c r="CC285" i="3" s="1"/>
  <c r="CB285" i="3"/>
  <c r="BZ285" i="3"/>
  <c r="CA287" i="3"/>
  <c r="CC287" i="3" s="1"/>
  <c r="BZ287" i="3"/>
  <c r="CA289" i="3"/>
  <c r="CC289" i="3" s="1"/>
  <c r="CB289" i="3"/>
  <c r="CA300" i="3"/>
  <c r="CC300" i="3" s="1"/>
  <c r="CB300" i="3"/>
  <c r="CA304" i="3"/>
  <c r="CC304" i="3" s="1"/>
  <c r="CB304" i="3"/>
  <c r="BZ304" i="3"/>
  <c r="CA306" i="3"/>
  <c r="CC306" i="3" s="1"/>
  <c r="CB306" i="3"/>
  <c r="BZ306" i="3"/>
  <c r="CA310" i="3"/>
  <c r="CC310" i="3" s="1"/>
  <c r="CB310" i="3"/>
  <c r="CA312" i="3"/>
  <c r="CC312" i="3" s="1"/>
  <c r="CB312" i="3"/>
  <c r="CA323" i="3"/>
  <c r="CC323" i="3" s="1"/>
  <c r="BZ323" i="3"/>
  <c r="CA327" i="3"/>
  <c r="CC327" i="3" s="1"/>
  <c r="BZ327" i="3"/>
  <c r="CB327" i="3"/>
  <c r="CA349" i="3"/>
  <c r="CC349" i="3" s="1"/>
  <c r="CB349" i="3"/>
  <c r="BZ349" i="3"/>
  <c r="CA351" i="3"/>
  <c r="CC351" i="3" s="1"/>
  <c r="BZ351" i="3"/>
  <c r="CA353" i="3"/>
  <c r="CC353" i="3" s="1"/>
  <c r="CB353" i="3"/>
  <c r="CA364" i="3"/>
  <c r="CC364" i="3" s="1"/>
  <c r="CB364" i="3"/>
  <c r="CA368" i="3"/>
  <c r="CC368" i="3" s="1"/>
  <c r="CB368" i="3"/>
  <c r="BZ368" i="3"/>
  <c r="CA370" i="3"/>
  <c r="CC370" i="3" s="1"/>
  <c r="CB370" i="3"/>
  <c r="BZ370" i="3"/>
  <c r="CA374" i="3"/>
  <c r="CC374" i="3" s="1"/>
  <c r="CB374" i="3"/>
  <c r="CA376" i="3"/>
  <c r="CC376" i="3" s="1"/>
  <c r="CB376" i="3"/>
  <c r="CA387" i="3"/>
  <c r="CC387" i="3" s="1"/>
  <c r="BZ387" i="3"/>
  <c r="CA391" i="3"/>
  <c r="CC391" i="3" s="1"/>
  <c r="BZ391" i="3"/>
  <c r="CB391" i="3"/>
  <c r="CA413" i="3"/>
  <c r="CC413" i="3" s="1"/>
  <c r="CB413" i="3"/>
  <c r="BZ413" i="3"/>
  <c r="BZ422" i="3"/>
  <c r="CB422" i="3"/>
  <c r="CA422" i="3"/>
  <c r="CC422" i="3" s="1"/>
  <c r="BZ424" i="3"/>
  <c r="CA424" i="3"/>
  <c r="CC424" i="3" s="1"/>
  <c r="CB424" i="3"/>
  <c r="CB435" i="3"/>
  <c r="CA435" i="3"/>
  <c r="CC435" i="3" s="1"/>
  <c r="CB439" i="3"/>
  <c r="CA439" i="3"/>
  <c r="CC439" i="3" s="1"/>
  <c r="BZ439" i="3"/>
  <c r="BZ454" i="3"/>
  <c r="CB454" i="3"/>
  <c r="CA454" i="3"/>
  <c r="CC454" i="3" s="1"/>
  <c r="BZ456" i="3"/>
  <c r="CA456" i="3"/>
  <c r="CC456" i="3" s="1"/>
  <c r="CB456" i="3"/>
  <c r="CB467" i="3"/>
  <c r="CA467" i="3"/>
  <c r="CC467" i="3" s="1"/>
  <c r="CB471" i="3"/>
  <c r="CA471" i="3"/>
  <c r="CC471" i="3" s="1"/>
  <c r="BZ471" i="3"/>
  <c r="BZ479" i="3"/>
  <c r="CA479" i="3"/>
  <c r="CC479" i="3" s="1"/>
  <c r="BZ480" i="3"/>
  <c r="CB480" i="3"/>
  <c r="CA480" i="3"/>
  <c r="CC480" i="3" s="1"/>
  <c r="BZ487" i="3"/>
  <c r="CA487" i="3"/>
  <c r="CC487" i="3" s="1"/>
  <c r="CB487" i="3"/>
  <c r="BZ505" i="3"/>
  <c r="CA505" i="3"/>
  <c r="CC505" i="3" s="1"/>
  <c r="CB505" i="3"/>
  <c r="CA159" i="3"/>
  <c r="CC159" i="3" s="1"/>
  <c r="BZ159" i="3"/>
  <c r="CA168" i="3"/>
  <c r="CC168" i="3" s="1"/>
  <c r="CB168" i="3"/>
  <c r="BZ172" i="3"/>
  <c r="CD177" i="3"/>
  <c r="CA178" i="3"/>
  <c r="CC178" i="3" s="1"/>
  <c r="CB178" i="3"/>
  <c r="CA179" i="3"/>
  <c r="CC179" i="3" s="1"/>
  <c r="BZ179" i="3"/>
  <c r="CB185" i="3"/>
  <c r="BZ189" i="3"/>
  <c r="CB190" i="3"/>
  <c r="CA191" i="3"/>
  <c r="CC191" i="3" s="1"/>
  <c r="BZ191" i="3"/>
  <c r="CA200" i="3"/>
  <c r="CC200" i="3" s="1"/>
  <c r="CB200" i="3"/>
  <c r="BZ204" i="3"/>
  <c r="CD209" i="3"/>
  <c r="CA210" i="3"/>
  <c r="CC210" i="3" s="1"/>
  <c r="CB210" i="3"/>
  <c r="CA211" i="3"/>
  <c r="CC211" i="3" s="1"/>
  <c r="BZ211" i="3"/>
  <c r="CB217" i="3"/>
  <c r="BZ221" i="3"/>
  <c r="CB222" i="3"/>
  <c r="CA223" i="3"/>
  <c r="CC223" i="3" s="1"/>
  <c r="BZ223" i="3"/>
  <c r="CA232" i="3"/>
  <c r="CC232" i="3" s="1"/>
  <c r="CB232" i="3"/>
  <c r="BZ236" i="3"/>
  <c r="CD241" i="3"/>
  <c r="CA242" i="3"/>
  <c r="CC242" i="3" s="1"/>
  <c r="CB242" i="3"/>
  <c r="CA243" i="3"/>
  <c r="CC243" i="3" s="1"/>
  <c r="BZ243" i="3"/>
  <c r="CB249" i="3"/>
  <c r="BZ253" i="3"/>
  <c r="CB254" i="3"/>
  <c r="CA255" i="3"/>
  <c r="CC255" i="3" s="1"/>
  <c r="BZ255" i="3"/>
  <c r="CA264" i="3"/>
  <c r="CC264" i="3" s="1"/>
  <c r="CB264" i="3"/>
  <c r="BZ268" i="3"/>
  <c r="CA275" i="3"/>
  <c r="CC275" i="3" s="1"/>
  <c r="BZ275" i="3"/>
  <c r="CA279" i="3"/>
  <c r="CC279" i="3" s="1"/>
  <c r="BZ279" i="3"/>
  <c r="CB279" i="3"/>
  <c r="CB287" i="3"/>
  <c r="BZ289" i="3"/>
  <c r="BZ300" i="3"/>
  <c r="CA301" i="3"/>
  <c r="CC301" i="3" s="1"/>
  <c r="CB301" i="3"/>
  <c r="BZ301" i="3"/>
  <c r="CA303" i="3"/>
  <c r="CC303" i="3" s="1"/>
  <c r="BZ303" i="3"/>
  <c r="CA305" i="3"/>
  <c r="CC305" i="3" s="1"/>
  <c r="CB305" i="3"/>
  <c r="BZ310" i="3"/>
  <c r="BZ312" i="3"/>
  <c r="CA316" i="3"/>
  <c r="CC316" i="3" s="1"/>
  <c r="CB316" i="3"/>
  <c r="CA320" i="3"/>
  <c r="CC320" i="3" s="1"/>
  <c r="CB320" i="3"/>
  <c r="BZ320" i="3"/>
  <c r="CA322" i="3"/>
  <c r="CC322" i="3" s="1"/>
  <c r="CB322" i="3"/>
  <c r="BZ322" i="3"/>
  <c r="CB323" i="3"/>
  <c r="CA326" i="3"/>
  <c r="CC326" i="3" s="1"/>
  <c r="CB326" i="3"/>
  <c r="CA328" i="3"/>
  <c r="CC328" i="3" s="1"/>
  <c r="CB328" i="3"/>
  <c r="CA339" i="3"/>
  <c r="CC339" i="3" s="1"/>
  <c r="BZ339" i="3"/>
  <c r="CA343" i="3"/>
  <c r="CC343" i="3" s="1"/>
  <c r="BZ343" i="3"/>
  <c r="CB343" i="3"/>
  <c r="CB351" i="3"/>
  <c r="BZ353" i="3"/>
  <c r="BZ364" i="3"/>
  <c r="CA365" i="3"/>
  <c r="CC365" i="3" s="1"/>
  <c r="CB365" i="3"/>
  <c r="BZ365" i="3"/>
  <c r="CA367" i="3"/>
  <c r="CC367" i="3" s="1"/>
  <c r="BZ367" i="3"/>
  <c r="CA369" i="3"/>
  <c r="CC369" i="3" s="1"/>
  <c r="CB369" i="3"/>
  <c r="BZ374" i="3"/>
  <c r="BZ376" i="3"/>
  <c r="CA380" i="3"/>
  <c r="CC380" i="3" s="1"/>
  <c r="CB380" i="3"/>
  <c r="CA384" i="3"/>
  <c r="CC384" i="3" s="1"/>
  <c r="CB384" i="3"/>
  <c r="BZ384" i="3"/>
  <c r="CA386" i="3"/>
  <c r="CC386" i="3" s="1"/>
  <c r="CB386" i="3"/>
  <c r="BZ386" i="3"/>
  <c r="CB387" i="3"/>
  <c r="CA390" i="3"/>
  <c r="CC390" i="3" s="1"/>
  <c r="CB390" i="3"/>
  <c r="CA392" i="3"/>
  <c r="CC392" i="3" s="1"/>
  <c r="CB392" i="3"/>
  <c r="CA403" i="3"/>
  <c r="CC403" i="3" s="1"/>
  <c r="BZ403" i="3"/>
  <c r="CA407" i="3"/>
  <c r="CC407" i="3" s="1"/>
  <c r="BZ407" i="3"/>
  <c r="CB407" i="3"/>
  <c r="CD417" i="3"/>
  <c r="BZ420" i="3"/>
  <c r="CA420" i="3"/>
  <c r="CC420" i="3" s="1"/>
  <c r="BZ434" i="3"/>
  <c r="CB434" i="3"/>
  <c r="CD434" i="3" s="1"/>
  <c r="BZ435" i="3"/>
  <c r="CD445" i="3"/>
  <c r="BZ452" i="3"/>
  <c r="CA452" i="3"/>
  <c r="CC452" i="3" s="1"/>
  <c r="BZ466" i="3"/>
  <c r="CB466" i="3"/>
  <c r="CD466" i="3" s="1"/>
  <c r="BZ467" i="3"/>
  <c r="CD477" i="3"/>
  <c r="CB479" i="3"/>
  <c r="BZ493" i="3"/>
  <c r="CA493" i="3"/>
  <c r="CC493" i="3" s="1"/>
  <c r="CB493" i="3"/>
  <c r="CD398" i="3"/>
  <c r="CB427" i="3"/>
  <c r="CA427" i="3"/>
  <c r="CC427" i="3" s="1"/>
  <c r="CB443" i="3"/>
  <c r="CA443" i="3"/>
  <c r="CC443" i="3" s="1"/>
  <c r="CB459" i="3"/>
  <c r="CA459" i="3"/>
  <c r="CC459" i="3" s="1"/>
  <c r="BZ476" i="3"/>
  <c r="CA476" i="3"/>
  <c r="CC476" i="3" s="1"/>
  <c r="CD494" i="3"/>
  <c r="BZ495" i="3"/>
  <c r="CA495" i="3"/>
  <c r="CC495" i="3" s="1"/>
  <c r="BZ500" i="3"/>
  <c r="CB500" i="3"/>
  <c r="BZ501" i="3"/>
  <c r="CA501" i="3"/>
  <c r="CC501" i="3" s="1"/>
  <c r="CB501" i="3"/>
  <c r="BZ513" i="3"/>
  <c r="CA513" i="3"/>
  <c r="CC513" i="3" s="1"/>
  <c r="CB513" i="3"/>
  <c r="CD414" i="3"/>
  <c r="BZ428" i="3"/>
  <c r="CA428" i="3"/>
  <c r="CC428" i="3" s="1"/>
  <c r="BZ444" i="3"/>
  <c r="CA444" i="3"/>
  <c r="CC444" i="3" s="1"/>
  <c r="BZ460" i="3"/>
  <c r="CA460" i="3"/>
  <c r="CC460" i="3" s="1"/>
  <c r="CB475" i="3"/>
  <c r="CA475" i="3"/>
  <c r="CC475" i="3" s="1"/>
  <c r="BZ496" i="3"/>
  <c r="CB496" i="3"/>
  <c r="CA496" i="3"/>
  <c r="CC496" i="3" s="1"/>
  <c r="CD170" i="3"/>
  <c r="CD186" i="3"/>
  <c r="CD218" i="3"/>
  <c r="CD234" i="3"/>
  <c r="CD250" i="3"/>
  <c r="CD266" i="3"/>
  <c r="BZ281" i="3"/>
  <c r="BZ286" i="3"/>
  <c r="BZ297" i="3"/>
  <c r="CD298" i="3"/>
  <c r="BZ302" i="3"/>
  <c r="BZ313" i="3"/>
  <c r="BZ318" i="3"/>
  <c r="BZ329" i="3"/>
  <c r="CD330" i="3"/>
  <c r="BZ334" i="3"/>
  <c r="BZ345" i="3"/>
  <c r="CD346" i="3"/>
  <c r="BZ350" i="3"/>
  <c r="BZ361" i="3"/>
  <c r="BZ366" i="3"/>
  <c r="BZ377" i="3"/>
  <c r="BZ382" i="3"/>
  <c r="BZ393" i="3"/>
  <c r="BZ398" i="3"/>
  <c r="BZ409" i="3"/>
  <c r="BZ414" i="3"/>
  <c r="CB415" i="3"/>
  <c r="CA415" i="3"/>
  <c r="CC415" i="3" s="1"/>
  <c r="BZ416" i="3"/>
  <c r="CA416" i="3"/>
  <c r="CC416" i="3" s="1"/>
  <c r="CD421" i="3"/>
  <c r="CA426" i="3"/>
  <c r="CC426" i="3" s="1"/>
  <c r="BZ427" i="3"/>
  <c r="CB428" i="3"/>
  <c r="CB431" i="3"/>
  <c r="CA431" i="3"/>
  <c r="CC431" i="3" s="1"/>
  <c r="BZ432" i="3"/>
  <c r="CA432" i="3"/>
  <c r="CC432" i="3" s="1"/>
  <c r="CD437" i="3"/>
  <c r="CA442" i="3"/>
  <c r="CC442" i="3" s="1"/>
  <c r="BZ443" i="3"/>
  <c r="CB444" i="3"/>
  <c r="CB447" i="3"/>
  <c r="CA447" i="3"/>
  <c r="CC447" i="3" s="1"/>
  <c r="BZ448" i="3"/>
  <c r="CA448" i="3"/>
  <c r="CC448" i="3" s="1"/>
  <c r="CA458" i="3"/>
  <c r="CC458" i="3" s="1"/>
  <c r="BZ459" i="3"/>
  <c r="CB460" i="3"/>
  <c r="CB463" i="3"/>
  <c r="CA463" i="3"/>
  <c r="CC463" i="3" s="1"/>
  <c r="BZ464" i="3"/>
  <c r="CA464" i="3"/>
  <c r="CC464" i="3" s="1"/>
  <c r="CA474" i="3"/>
  <c r="CC474" i="3" s="1"/>
  <c r="BZ475" i="3"/>
  <c r="CB476" i="3"/>
  <c r="CB495" i="3"/>
  <c r="CA500" i="3"/>
  <c r="CC500" i="3" s="1"/>
  <c r="CD502" i="3"/>
  <c r="BZ503" i="3"/>
  <c r="CA503" i="3"/>
  <c r="CC503" i="3" s="1"/>
  <c r="BZ504" i="3"/>
  <c r="CB504" i="3"/>
  <c r="CA504" i="3"/>
  <c r="CC504" i="3" s="1"/>
  <c r="BZ508" i="3"/>
  <c r="CB508" i="3"/>
  <c r="CD508" i="3" s="1"/>
  <c r="BZ509" i="3"/>
  <c r="CA509" i="3"/>
  <c r="CC509" i="3" s="1"/>
  <c r="CB509" i="3"/>
  <c r="BZ516" i="3"/>
  <c r="CB516" i="3"/>
  <c r="CD516" i="3" s="1"/>
  <c r="BZ517" i="3"/>
  <c r="CA517" i="3"/>
  <c r="CC517" i="3" s="1"/>
  <c r="CB517" i="3"/>
  <c r="BZ512" i="3"/>
  <c r="CB512" i="3"/>
  <c r="BZ520" i="3"/>
  <c r="CB520" i="3"/>
  <c r="BZ483" i="3"/>
  <c r="CA483" i="3"/>
  <c r="CC483" i="3" s="1"/>
  <c r="BZ491" i="3"/>
  <c r="CA491" i="3"/>
  <c r="CC491" i="3" s="1"/>
  <c r="BZ499" i="3"/>
  <c r="CA499" i="3"/>
  <c r="CC499" i="3" s="1"/>
  <c r="BZ507" i="3"/>
  <c r="CA507" i="3"/>
  <c r="CC507" i="3" s="1"/>
  <c r="CA512" i="3"/>
  <c r="CC512" i="3" s="1"/>
  <c r="CD514" i="3"/>
  <c r="BZ515" i="3"/>
  <c r="CA515" i="3"/>
  <c r="CC515" i="3" s="1"/>
  <c r="CA520" i="3"/>
  <c r="CC520" i="3" s="1"/>
  <c r="BZ12" i="3"/>
  <c r="CB12" i="3"/>
  <c r="CA12" i="3"/>
  <c r="CC12" i="3" s="1"/>
  <c r="BT17" i="3"/>
  <c r="BT19" i="3"/>
  <c r="BS14" i="3"/>
  <c r="BU14" i="3" s="1"/>
  <c r="BR16" i="3"/>
  <c r="BT16" i="3"/>
  <c r="BS16" i="3"/>
  <c r="BU16" i="3" s="1"/>
  <c r="BR18" i="3"/>
  <c r="BT18" i="3"/>
  <c r="BS18" i="3"/>
  <c r="BU18" i="3" s="1"/>
  <c r="BR20" i="3"/>
  <c r="BT20" i="3"/>
  <c r="BS20" i="3"/>
  <c r="BU20" i="3" s="1"/>
  <c r="BR22" i="3"/>
  <c r="BT22" i="3"/>
  <c r="BS22" i="3"/>
  <c r="BU22" i="3" s="1"/>
  <c r="BR29" i="3"/>
  <c r="BR37" i="3"/>
  <c r="BR53" i="3"/>
  <c r="BR61" i="3"/>
  <c r="BR65" i="3"/>
  <c r="BR69" i="3"/>
  <c r="BR73" i="3"/>
  <c r="BT83" i="3"/>
  <c r="BR83" i="3"/>
  <c r="BS83" i="3"/>
  <c r="BU83" i="3" s="1"/>
  <c r="BT96" i="3"/>
  <c r="BS96" i="3"/>
  <c r="BU96" i="3" s="1"/>
  <c r="BT112" i="3"/>
  <c r="BS112" i="3"/>
  <c r="BU112" i="3" s="1"/>
  <c r="BT131" i="3"/>
  <c r="BR131" i="3"/>
  <c r="BS131" i="3"/>
  <c r="BU131" i="3" s="1"/>
  <c r="BV133" i="3"/>
  <c r="BT147" i="3"/>
  <c r="BR147" i="3"/>
  <c r="BS147" i="3"/>
  <c r="BU147" i="3" s="1"/>
  <c r="BT160" i="3"/>
  <c r="BS160" i="3"/>
  <c r="BU160" i="3" s="1"/>
  <c r="BT176" i="3"/>
  <c r="BS176" i="3"/>
  <c r="BU176" i="3" s="1"/>
  <c r="BT192" i="3"/>
  <c r="BS192" i="3"/>
  <c r="BU192" i="3" s="1"/>
  <c r="BT211" i="3"/>
  <c r="BR211" i="3"/>
  <c r="BS211" i="3"/>
  <c r="BU211" i="3" s="1"/>
  <c r="BT296" i="3"/>
  <c r="BS296" i="3"/>
  <c r="BU296" i="3" s="1"/>
  <c r="BR411" i="3"/>
  <c r="BT411" i="3"/>
  <c r="BS411" i="3"/>
  <c r="BU411" i="3" s="1"/>
  <c r="BR427" i="3"/>
  <c r="BT427" i="3"/>
  <c r="BS427" i="3"/>
  <c r="BU427" i="3" s="1"/>
  <c r="BR435" i="3"/>
  <c r="BT435" i="3"/>
  <c r="BS435" i="3"/>
  <c r="BU435" i="3" s="1"/>
  <c r="BV489" i="3"/>
  <c r="BV497" i="3"/>
  <c r="BS514" i="3"/>
  <c r="BU514" i="3" s="1"/>
  <c r="BR514" i="3"/>
  <c r="BT514" i="3"/>
  <c r="BT75" i="3"/>
  <c r="BR75" i="3"/>
  <c r="BS75" i="3"/>
  <c r="BU75" i="3" s="1"/>
  <c r="BT88" i="3"/>
  <c r="BS88" i="3"/>
  <c r="BU88" i="3" s="1"/>
  <c r="BT91" i="3"/>
  <c r="BR91" i="3"/>
  <c r="BS91" i="3"/>
  <c r="BU91" i="3" s="1"/>
  <c r="BT104" i="3"/>
  <c r="BS104" i="3"/>
  <c r="BU104" i="3" s="1"/>
  <c r="BT107" i="3"/>
  <c r="BR107" i="3"/>
  <c r="BS107" i="3"/>
  <c r="BU107" i="3" s="1"/>
  <c r="BT120" i="3"/>
  <c r="BS120" i="3"/>
  <c r="BU120" i="3" s="1"/>
  <c r="BT123" i="3"/>
  <c r="BR123" i="3"/>
  <c r="BS123" i="3"/>
  <c r="BU123" i="3" s="1"/>
  <c r="BV125" i="3"/>
  <c r="BT136" i="3"/>
  <c r="BS136" i="3"/>
  <c r="BU136" i="3" s="1"/>
  <c r="BT139" i="3"/>
  <c r="BR139" i="3"/>
  <c r="BS139" i="3"/>
  <c r="BU139" i="3" s="1"/>
  <c r="BT152" i="3"/>
  <c r="BS152" i="3"/>
  <c r="BU152" i="3" s="1"/>
  <c r="BT155" i="3"/>
  <c r="BR155" i="3"/>
  <c r="BS155" i="3"/>
  <c r="BU155" i="3" s="1"/>
  <c r="BT168" i="3"/>
  <c r="BS168" i="3"/>
  <c r="BU168" i="3" s="1"/>
  <c r="BT171" i="3"/>
  <c r="BR171" i="3"/>
  <c r="BS171" i="3"/>
  <c r="BU171" i="3" s="1"/>
  <c r="BV173" i="3"/>
  <c r="BT184" i="3"/>
  <c r="BS184" i="3"/>
  <c r="BU184" i="3" s="1"/>
  <c r="BT187" i="3"/>
  <c r="BR187" i="3"/>
  <c r="BS187" i="3"/>
  <c r="BU187" i="3" s="1"/>
  <c r="BT200" i="3"/>
  <c r="BS200" i="3"/>
  <c r="BU200" i="3" s="1"/>
  <c r="BT203" i="3"/>
  <c r="BR203" i="3"/>
  <c r="BS203" i="3"/>
  <c r="BU203" i="3" s="1"/>
  <c r="BV225" i="3"/>
  <c r="BT249" i="3"/>
  <c r="BR249" i="3"/>
  <c r="BS249" i="3"/>
  <c r="BU249" i="3" s="1"/>
  <c r="BT252" i="3"/>
  <c r="BS252" i="3"/>
  <c r="BU252" i="3" s="1"/>
  <c r="BT256" i="3"/>
  <c r="BS256" i="3"/>
  <c r="BU256" i="3" s="1"/>
  <c r="BT272" i="3"/>
  <c r="BS272" i="3"/>
  <c r="BU272" i="3" s="1"/>
  <c r="BT288" i="3"/>
  <c r="BS288" i="3"/>
  <c r="BU288" i="3" s="1"/>
  <c r="BT31" i="3"/>
  <c r="BR31" i="3"/>
  <c r="BR47" i="3"/>
  <c r="BT55" i="3"/>
  <c r="BV55" i="3" s="1"/>
  <c r="BR55" i="3"/>
  <c r="BT67" i="3"/>
  <c r="BV67" i="3" s="1"/>
  <c r="BR67" i="3"/>
  <c r="BT76" i="3"/>
  <c r="BS76" i="3"/>
  <c r="BU76" i="3" s="1"/>
  <c r="BT79" i="3"/>
  <c r="BR79" i="3"/>
  <c r="BS79" i="3"/>
  <c r="BU79" i="3" s="1"/>
  <c r="BT92" i="3"/>
  <c r="BS92" i="3"/>
  <c r="BU92" i="3" s="1"/>
  <c r="BT95" i="3"/>
  <c r="BR95" i="3"/>
  <c r="BS95" i="3"/>
  <c r="BU95" i="3" s="1"/>
  <c r="BV97" i="3"/>
  <c r="BT108" i="3"/>
  <c r="BS108" i="3"/>
  <c r="BU108" i="3" s="1"/>
  <c r="BT111" i="3"/>
  <c r="BR111" i="3"/>
  <c r="BS111" i="3"/>
  <c r="BU111" i="3" s="1"/>
  <c r="BT124" i="3"/>
  <c r="BS124" i="3"/>
  <c r="BU124" i="3" s="1"/>
  <c r="BT127" i="3"/>
  <c r="BR127" i="3"/>
  <c r="BS127" i="3"/>
  <c r="BU127" i="3" s="1"/>
  <c r="BV129" i="3"/>
  <c r="BT140" i="3"/>
  <c r="BS140" i="3"/>
  <c r="BU140" i="3" s="1"/>
  <c r="BT27" i="3"/>
  <c r="BV27" i="3" s="1"/>
  <c r="BR27" i="3"/>
  <c r="BT35" i="3"/>
  <c r="BT39" i="3"/>
  <c r="BR39" i="3"/>
  <c r="BT51" i="3"/>
  <c r="BR51" i="3"/>
  <c r="BT59" i="3"/>
  <c r="BV59" i="3" s="1"/>
  <c r="BR59" i="3"/>
  <c r="BT63" i="3"/>
  <c r="BV63" i="3" s="1"/>
  <c r="BR63" i="3"/>
  <c r="BT71" i="3"/>
  <c r="BV71" i="3" s="1"/>
  <c r="BR71" i="3"/>
  <c r="BT143" i="3"/>
  <c r="BR143" i="3"/>
  <c r="BS143" i="3"/>
  <c r="BU143" i="3" s="1"/>
  <c r="BT156" i="3"/>
  <c r="BS156" i="3"/>
  <c r="BU156" i="3" s="1"/>
  <c r="BT159" i="3"/>
  <c r="BR159" i="3"/>
  <c r="BS159" i="3"/>
  <c r="BU159" i="3" s="1"/>
  <c r="BT172" i="3"/>
  <c r="BS172" i="3"/>
  <c r="BU172" i="3" s="1"/>
  <c r="BT175" i="3"/>
  <c r="BR175" i="3"/>
  <c r="BS175" i="3"/>
  <c r="BU175" i="3" s="1"/>
  <c r="BV177" i="3"/>
  <c r="BT188" i="3"/>
  <c r="BS188" i="3"/>
  <c r="BU188" i="3" s="1"/>
  <c r="BT191" i="3"/>
  <c r="BR191" i="3"/>
  <c r="BS191" i="3"/>
  <c r="BU191" i="3" s="1"/>
  <c r="BV193" i="3"/>
  <c r="BT204" i="3"/>
  <c r="BS204" i="3"/>
  <c r="BU204" i="3" s="1"/>
  <c r="BT207" i="3"/>
  <c r="BR207" i="3"/>
  <c r="BS207" i="3"/>
  <c r="BU207" i="3" s="1"/>
  <c r="BT268" i="3"/>
  <c r="BS268" i="3"/>
  <c r="BU268" i="3" s="1"/>
  <c r="BT284" i="3"/>
  <c r="BS284" i="3"/>
  <c r="BU284" i="3" s="1"/>
  <c r="BT300" i="3"/>
  <c r="BS300" i="3"/>
  <c r="BU300" i="3" s="1"/>
  <c r="BS346" i="3"/>
  <c r="BU346" i="3" s="1"/>
  <c r="BT346" i="3"/>
  <c r="BR346" i="3"/>
  <c r="BS362" i="3"/>
  <c r="BU362" i="3" s="1"/>
  <c r="BT362" i="3"/>
  <c r="BR362" i="3"/>
  <c r="BS378" i="3"/>
  <c r="BU378" i="3" s="1"/>
  <c r="BT378" i="3"/>
  <c r="BR378" i="3"/>
  <c r="BR24" i="3"/>
  <c r="BS31" i="3"/>
  <c r="BU31" i="3" s="1"/>
  <c r="BS39" i="3"/>
  <c r="BU39" i="3" s="1"/>
  <c r="BR41" i="3"/>
  <c r="BR49" i="3"/>
  <c r="BS51" i="3"/>
  <c r="BU51" i="3" s="1"/>
  <c r="BT80" i="3"/>
  <c r="BS80" i="3"/>
  <c r="BU80" i="3" s="1"/>
  <c r="BV85" i="3"/>
  <c r="BR92" i="3"/>
  <c r="BT99" i="3"/>
  <c r="BR99" i="3"/>
  <c r="BS99" i="3"/>
  <c r="BU99" i="3" s="1"/>
  <c r="BV101" i="3"/>
  <c r="BR108" i="3"/>
  <c r="BT115" i="3"/>
  <c r="BR115" i="3"/>
  <c r="BS115" i="3"/>
  <c r="BU115" i="3" s="1"/>
  <c r="BT128" i="3"/>
  <c r="BS128" i="3"/>
  <c r="BU128" i="3" s="1"/>
  <c r="BT144" i="3"/>
  <c r="BS144" i="3"/>
  <c r="BU144" i="3" s="1"/>
  <c r="BV149" i="3"/>
  <c r="BR156" i="3"/>
  <c r="BT163" i="3"/>
  <c r="BR163" i="3"/>
  <c r="BS163" i="3"/>
  <c r="BU163" i="3" s="1"/>
  <c r="BR172" i="3"/>
  <c r="BT179" i="3"/>
  <c r="BR179" i="3"/>
  <c r="BS179" i="3"/>
  <c r="BU179" i="3" s="1"/>
  <c r="BV181" i="3"/>
  <c r="BR188" i="3"/>
  <c r="BT195" i="3"/>
  <c r="BR195" i="3"/>
  <c r="BS195" i="3"/>
  <c r="BU195" i="3" s="1"/>
  <c r="BT208" i="3"/>
  <c r="BS208" i="3"/>
  <c r="BU208" i="3" s="1"/>
  <c r="BV237" i="3"/>
  <c r="BV245" i="3"/>
  <c r="BT264" i="3"/>
  <c r="BS264" i="3"/>
  <c r="BU264" i="3" s="1"/>
  <c r="BT280" i="3"/>
  <c r="BS280" i="3"/>
  <c r="BU280" i="3" s="1"/>
  <c r="BR284" i="3"/>
  <c r="BR300" i="3"/>
  <c r="BR403" i="3"/>
  <c r="BT403" i="3"/>
  <c r="BS403" i="3"/>
  <c r="BU403" i="3" s="1"/>
  <c r="BR419" i="3"/>
  <c r="BT419" i="3"/>
  <c r="BS419" i="3"/>
  <c r="BU419" i="3" s="1"/>
  <c r="BS442" i="3"/>
  <c r="BU442" i="3" s="1"/>
  <c r="BR442" i="3"/>
  <c r="BT442" i="3"/>
  <c r="BV485" i="3"/>
  <c r="BV493" i="3"/>
  <c r="BS506" i="3"/>
  <c r="BU506" i="3" s="1"/>
  <c r="BR506" i="3"/>
  <c r="BT506" i="3"/>
  <c r="BS24" i="3"/>
  <c r="BU24" i="3" s="1"/>
  <c r="BS28" i="3"/>
  <c r="BU28" i="3" s="1"/>
  <c r="BS29" i="3"/>
  <c r="BU29" i="3" s="1"/>
  <c r="BT32" i="3"/>
  <c r="BS32" i="3"/>
  <c r="BU32" i="3" s="1"/>
  <c r="BS33" i="3"/>
  <c r="BU33" i="3" s="1"/>
  <c r="BT36" i="3"/>
  <c r="BS36" i="3"/>
  <c r="BU36" i="3" s="1"/>
  <c r="BS37" i="3"/>
  <c r="BU37" i="3" s="1"/>
  <c r="BT40" i="3"/>
  <c r="BS40" i="3"/>
  <c r="BU40" i="3" s="1"/>
  <c r="BS41" i="3"/>
  <c r="BU41" i="3" s="1"/>
  <c r="BT48" i="3"/>
  <c r="BS48" i="3"/>
  <c r="BU48" i="3" s="1"/>
  <c r="BS49" i="3"/>
  <c r="BU49" i="3" s="1"/>
  <c r="BT52" i="3"/>
  <c r="BS53" i="3"/>
  <c r="BU53" i="3" s="1"/>
  <c r="BT56" i="3"/>
  <c r="BS56" i="3"/>
  <c r="BU56" i="3" s="1"/>
  <c r="BS57" i="3"/>
  <c r="BU57" i="3" s="1"/>
  <c r="BT60" i="3"/>
  <c r="BS61" i="3"/>
  <c r="BU61" i="3" s="1"/>
  <c r="BT64" i="3"/>
  <c r="BS64" i="3"/>
  <c r="BU64" i="3" s="1"/>
  <c r="BS65" i="3"/>
  <c r="BU65" i="3" s="1"/>
  <c r="BT68" i="3"/>
  <c r="BS68" i="3"/>
  <c r="BU68" i="3" s="1"/>
  <c r="BS69" i="3"/>
  <c r="BU69" i="3" s="1"/>
  <c r="BT72" i="3"/>
  <c r="BS72" i="3"/>
  <c r="BU72" i="3" s="1"/>
  <c r="BS73" i="3"/>
  <c r="BU73" i="3" s="1"/>
  <c r="BR80" i="3"/>
  <c r="BT84" i="3"/>
  <c r="BS84" i="3"/>
  <c r="BU84" i="3" s="1"/>
  <c r="BT87" i="3"/>
  <c r="BR87" i="3"/>
  <c r="BS87" i="3"/>
  <c r="BU87" i="3" s="1"/>
  <c r="BR96" i="3"/>
  <c r="BT100" i="3"/>
  <c r="BS100" i="3"/>
  <c r="BU100" i="3" s="1"/>
  <c r="BT103" i="3"/>
  <c r="BR103" i="3"/>
  <c r="BS103" i="3"/>
  <c r="BU103" i="3" s="1"/>
  <c r="BR112" i="3"/>
  <c r="BT116" i="3"/>
  <c r="BS116" i="3"/>
  <c r="BU116" i="3" s="1"/>
  <c r="BT119" i="3"/>
  <c r="BR119" i="3"/>
  <c r="BS119" i="3"/>
  <c r="BU119" i="3" s="1"/>
  <c r="BV121" i="3"/>
  <c r="BR128" i="3"/>
  <c r="BT132" i="3"/>
  <c r="BS132" i="3"/>
  <c r="BU132" i="3" s="1"/>
  <c r="BT135" i="3"/>
  <c r="BR135" i="3"/>
  <c r="BS135" i="3"/>
  <c r="BU135" i="3" s="1"/>
  <c r="BV137" i="3"/>
  <c r="BR144" i="3"/>
  <c r="BT148" i="3"/>
  <c r="BS148" i="3"/>
  <c r="BU148" i="3" s="1"/>
  <c r="BT151" i="3"/>
  <c r="BR151" i="3"/>
  <c r="BS151" i="3"/>
  <c r="BU151" i="3" s="1"/>
  <c r="BR160" i="3"/>
  <c r="BT164" i="3"/>
  <c r="BS164" i="3"/>
  <c r="BU164" i="3" s="1"/>
  <c r="BT167" i="3"/>
  <c r="BR167" i="3"/>
  <c r="BS167" i="3"/>
  <c r="BU167" i="3" s="1"/>
  <c r="BR176" i="3"/>
  <c r="BT180" i="3"/>
  <c r="BS180" i="3"/>
  <c r="BU180" i="3" s="1"/>
  <c r="BT183" i="3"/>
  <c r="BR183" i="3"/>
  <c r="BS183" i="3"/>
  <c r="BU183" i="3" s="1"/>
  <c r="BR192" i="3"/>
  <c r="BT196" i="3"/>
  <c r="BS196" i="3"/>
  <c r="BU196" i="3" s="1"/>
  <c r="BT199" i="3"/>
  <c r="BR199" i="3"/>
  <c r="BS199" i="3"/>
  <c r="BU199" i="3" s="1"/>
  <c r="BV201" i="3"/>
  <c r="BR208" i="3"/>
  <c r="BT212" i="3"/>
  <c r="BS212" i="3"/>
  <c r="BU212" i="3" s="1"/>
  <c r="BT215" i="3"/>
  <c r="BR215" i="3"/>
  <c r="BS215" i="3"/>
  <c r="BU215" i="3" s="1"/>
  <c r="BT253" i="3"/>
  <c r="BR253" i="3"/>
  <c r="BS253" i="3"/>
  <c r="BU253" i="3" s="1"/>
  <c r="BT260" i="3"/>
  <c r="BS260" i="3"/>
  <c r="BU260" i="3" s="1"/>
  <c r="BR264" i="3"/>
  <c r="BT276" i="3"/>
  <c r="BS276" i="3"/>
  <c r="BU276" i="3" s="1"/>
  <c r="BR280" i="3"/>
  <c r="BT292" i="3"/>
  <c r="BS292" i="3"/>
  <c r="BU292" i="3" s="1"/>
  <c r="BR296" i="3"/>
  <c r="BS338" i="3"/>
  <c r="BU338" i="3" s="1"/>
  <c r="BT338" i="3"/>
  <c r="BR338" i="3"/>
  <c r="BS354" i="3"/>
  <c r="BU354" i="3" s="1"/>
  <c r="BT354" i="3"/>
  <c r="BR354" i="3"/>
  <c r="BS370" i="3"/>
  <c r="BU370" i="3" s="1"/>
  <c r="BT370" i="3"/>
  <c r="BR370" i="3"/>
  <c r="BS386" i="3"/>
  <c r="BU386" i="3" s="1"/>
  <c r="BT386" i="3"/>
  <c r="BR386" i="3"/>
  <c r="BR394" i="3"/>
  <c r="BS394" i="3"/>
  <c r="BU394" i="3" s="1"/>
  <c r="BT394" i="3"/>
  <c r="BT255" i="3"/>
  <c r="BR255" i="3"/>
  <c r="BS255" i="3"/>
  <c r="BU255" i="3" s="1"/>
  <c r="BV257" i="3"/>
  <c r="BT259" i="3"/>
  <c r="BR259" i="3"/>
  <c r="BS259" i="3"/>
  <c r="BU259" i="3" s="1"/>
  <c r="BV261" i="3"/>
  <c r="BT263" i="3"/>
  <c r="BR263" i="3"/>
  <c r="BS263" i="3"/>
  <c r="BU263" i="3" s="1"/>
  <c r="BV265" i="3"/>
  <c r="BT267" i="3"/>
  <c r="BR267" i="3"/>
  <c r="BS267" i="3"/>
  <c r="BU267" i="3" s="1"/>
  <c r="BT271" i="3"/>
  <c r="BR271" i="3"/>
  <c r="BS271" i="3"/>
  <c r="BU271" i="3" s="1"/>
  <c r="BV273" i="3"/>
  <c r="BT275" i="3"/>
  <c r="BR275" i="3"/>
  <c r="BS275" i="3"/>
  <c r="BU275" i="3" s="1"/>
  <c r="BT279" i="3"/>
  <c r="BR279" i="3"/>
  <c r="BS279" i="3"/>
  <c r="BU279" i="3" s="1"/>
  <c r="BV281" i="3"/>
  <c r="BT283" i="3"/>
  <c r="BR283" i="3"/>
  <c r="BS283" i="3"/>
  <c r="BU283" i="3" s="1"/>
  <c r="BT287" i="3"/>
  <c r="BR287" i="3"/>
  <c r="BS287" i="3"/>
  <c r="BU287" i="3" s="1"/>
  <c r="BV289" i="3"/>
  <c r="BT291" i="3"/>
  <c r="BR291" i="3"/>
  <c r="BS291" i="3"/>
  <c r="BU291" i="3" s="1"/>
  <c r="BT295" i="3"/>
  <c r="BR295" i="3"/>
  <c r="BS295" i="3"/>
  <c r="BU295" i="3" s="1"/>
  <c r="BT299" i="3"/>
  <c r="BR299" i="3"/>
  <c r="BS299" i="3"/>
  <c r="BU299" i="3" s="1"/>
  <c r="BT303" i="3"/>
  <c r="BV303" i="3" s="1"/>
  <c r="BR303" i="3"/>
  <c r="BT304" i="3"/>
  <c r="BR304" i="3"/>
  <c r="BS304" i="3"/>
  <c r="BU304" i="3" s="1"/>
  <c r="BT307" i="3"/>
  <c r="BV307" i="3" s="1"/>
  <c r="BR307" i="3"/>
  <c r="BT308" i="3"/>
  <c r="BR308" i="3"/>
  <c r="BS308" i="3"/>
  <c r="BU308" i="3" s="1"/>
  <c r="BT311" i="3"/>
  <c r="BV311" i="3" s="1"/>
  <c r="BR311" i="3"/>
  <c r="BT312" i="3"/>
  <c r="BR312" i="3"/>
  <c r="BS312" i="3"/>
  <c r="BU312" i="3" s="1"/>
  <c r="BT315" i="3"/>
  <c r="BV315" i="3" s="1"/>
  <c r="BR315" i="3"/>
  <c r="BT316" i="3"/>
  <c r="BR316" i="3"/>
  <c r="BS316" i="3"/>
  <c r="BU316" i="3" s="1"/>
  <c r="BT319" i="3"/>
  <c r="BV319" i="3" s="1"/>
  <c r="BR319" i="3"/>
  <c r="BT320" i="3"/>
  <c r="BR320" i="3"/>
  <c r="BS320" i="3"/>
  <c r="BU320" i="3" s="1"/>
  <c r="BT323" i="3"/>
  <c r="BV323" i="3" s="1"/>
  <c r="BR323" i="3"/>
  <c r="BT324" i="3"/>
  <c r="BR324" i="3"/>
  <c r="BS324" i="3"/>
  <c r="BU324" i="3" s="1"/>
  <c r="BT327" i="3"/>
  <c r="BV327" i="3" s="1"/>
  <c r="BR327" i="3"/>
  <c r="BT328" i="3"/>
  <c r="BR328" i="3"/>
  <c r="BS328" i="3"/>
  <c r="BU328" i="3" s="1"/>
  <c r="BT331" i="3"/>
  <c r="BV331" i="3" s="1"/>
  <c r="BR331" i="3"/>
  <c r="BT332" i="3"/>
  <c r="BR332" i="3"/>
  <c r="BS332" i="3"/>
  <c r="BU332" i="3" s="1"/>
  <c r="BS335" i="3"/>
  <c r="BU335" i="3" s="1"/>
  <c r="BR335" i="3"/>
  <c r="BS343" i="3"/>
  <c r="BU343" i="3" s="1"/>
  <c r="BR343" i="3"/>
  <c r="BS351" i="3"/>
  <c r="BU351" i="3" s="1"/>
  <c r="BR351" i="3"/>
  <c r="BS359" i="3"/>
  <c r="BU359" i="3" s="1"/>
  <c r="BR359" i="3"/>
  <c r="BS367" i="3"/>
  <c r="BU367" i="3" s="1"/>
  <c r="BR367" i="3"/>
  <c r="BS375" i="3"/>
  <c r="BU375" i="3" s="1"/>
  <c r="BR375" i="3"/>
  <c r="BS383" i="3"/>
  <c r="BU383" i="3" s="1"/>
  <c r="BR383" i="3"/>
  <c r="BR395" i="3"/>
  <c r="BS395" i="3"/>
  <c r="BU395" i="3" s="1"/>
  <c r="BT395" i="3"/>
  <c r="BR401" i="3"/>
  <c r="BS401" i="3"/>
  <c r="BU401" i="3" s="1"/>
  <c r="BT401" i="3"/>
  <c r="BS336" i="3"/>
  <c r="BU336" i="3" s="1"/>
  <c r="BT336" i="3"/>
  <c r="BS337" i="3"/>
  <c r="BU337" i="3" s="1"/>
  <c r="BR337" i="3"/>
  <c r="BT337" i="3"/>
  <c r="BS344" i="3"/>
  <c r="BU344" i="3" s="1"/>
  <c r="BT344" i="3"/>
  <c r="BS345" i="3"/>
  <c r="BU345" i="3" s="1"/>
  <c r="BR345" i="3"/>
  <c r="BT345" i="3"/>
  <c r="BS352" i="3"/>
  <c r="BU352" i="3" s="1"/>
  <c r="BT352" i="3"/>
  <c r="BS353" i="3"/>
  <c r="BU353" i="3" s="1"/>
  <c r="BR353" i="3"/>
  <c r="BT353" i="3"/>
  <c r="BS360" i="3"/>
  <c r="BU360" i="3" s="1"/>
  <c r="BT360" i="3"/>
  <c r="BS361" i="3"/>
  <c r="BU361" i="3" s="1"/>
  <c r="BR361" i="3"/>
  <c r="BT361" i="3"/>
  <c r="BS368" i="3"/>
  <c r="BU368" i="3" s="1"/>
  <c r="BT368" i="3"/>
  <c r="BS369" i="3"/>
  <c r="BU369" i="3" s="1"/>
  <c r="BR369" i="3"/>
  <c r="BT369" i="3"/>
  <c r="BS376" i="3"/>
  <c r="BU376" i="3" s="1"/>
  <c r="BT376" i="3"/>
  <c r="BS377" i="3"/>
  <c r="BU377" i="3" s="1"/>
  <c r="BR377" i="3"/>
  <c r="BT377" i="3"/>
  <c r="BS384" i="3"/>
  <c r="BU384" i="3" s="1"/>
  <c r="BT384" i="3"/>
  <c r="BS385" i="3"/>
  <c r="BU385" i="3" s="1"/>
  <c r="BR385" i="3"/>
  <c r="BT385" i="3"/>
  <c r="BR393" i="3"/>
  <c r="BS393" i="3"/>
  <c r="BU393" i="3" s="1"/>
  <c r="BT393" i="3"/>
  <c r="BR405" i="3"/>
  <c r="BT405" i="3"/>
  <c r="BS405" i="3"/>
  <c r="BU405" i="3" s="1"/>
  <c r="BR413" i="3"/>
  <c r="BT413" i="3"/>
  <c r="BS413" i="3"/>
  <c r="BU413" i="3" s="1"/>
  <c r="BR421" i="3"/>
  <c r="BT421" i="3"/>
  <c r="BS421" i="3"/>
  <c r="BU421" i="3" s="1"/>
  <c r="BR429" i="3"/>
  <c r="BT429" i="3"/>
  <c r="BS429" i="3"/>
  <c r="BU429" i="3" s="1"/>
  <c r="BS437" i="3"/>
  <c r="BU437" i="3" s="1"/>
  <c r="BT437" i="3"/>
  <c r="BR437" i="3"/>
  <c r="BR254" i="3"/>
  <c r="BR258" i="3"/>
  <c r="BR262" i="3"/>
  <c r="BR266" i="3"/>
  <c r="BR270" i="3"/>
  <c r="BR274" i="3"/>
  <c r="BR278" i="3"/>
  <c r="BR282" i="3"/>
  <c r="BR286" i="3"/>
  <c r="BR290" i="3"/>
  <c r="BR294" i="3"/>
  <c r="BR298" i="3"/>
  <c r="BR302" i="3"/>
  <c r="BT306" i="3"/>
  <c r="BV306" i="3" s="1"/>
  <c r="BR306" i="3"/>
  <c r="BT310" i="3"/>
  <c r="BV310" i="3" s="1"/>
  <c r="BR310" i="3"/>
  <c r="BT314" i="3"/>
  <c r="BV314" i="3" s="1"/>
  <c r="BR314" i="3"/>
  <c r="BT318" i="3"/>
  <c r="BV318" i="3" s="1"/>
  <c r="BR318" i="3"/>
  <c r="BT322" i="3"/>
  <c r="BV322" i="3" s="1"/>
  <c r="BR322" i="3"/>
  <c r="BT326" i="3"/>
  <c r="BV326" i="3" s="1"/>
  <c r="BR326" i="3"/>
  <c r="BT330" i="3"/>
  <c r="BV330" i="3" s="1"/>
  <c r="BR330" i="3"/>
  <c r="BT334" i="3"/>
  <c r="BV334" i="3" s="1"/>
  <c r="BR334" i="3"/>
  <c r="BS341" i="3"/>
  <c r="BU341" i="3" s="1"/>
  <c r="BR341" i="3"/>
  <c r="BS342" i="3"/>
  <c r="BU342" i="3" s="1"/>
  <c r="BT342" i="3"/>
  <c r="BS349" i="3"/>
  <c r="BU349" i="3" s="1"/>
  <c r="BR349" i="3"/>
  <c r="BS350" i="3"/>
  <c r="BU350" i="3" s="1"/>
  <c r="BT350" i="3"/>
  <c r="BS357" i="3"/>
  <c r="BU357" i="3" s="1"/>
  <c r="BR357" i="3"/>
  <c r="BS358" i="3"/>
  <c r="BU358" i="3" s="1"/>
  <c r="BT358" i="3"/>
  <c r="BS365" i="3"/>
  <c r="BU365" i="3" s="1"/>
  <c r="BR365" i="3"/>
  <c r="BS366" i="3"/>
  <c r="BU366" i="3" s="1"/>
  <c r="BT366" i="3"/>
  <c r="BS373" i="3"/>
  <c r="BU373" i="3" s="1"/>
  <c r="BR373" i="3"/>
  <c r="BS374" i="3"/>
  <c r="BU374" i="3" s="1"/>
  <c r="BT374" i="3"/>
  <c r="BS381" i="3"/>
  <c r="BU381" i="3" s="1"/>
  <c r="BR381" i="3"/>
  <c r="BS382" i="3"/>
  <c r="BU382" i="3" s="1"/>
  <c r="BT382" i="3"/>
  <c r="BS389" i="3"/>
  <c r="BU389" i="3" s="1"/>
  <c r="BR389" i="3"/>
  <c r="BR390" i="3"/>
  <c r="BS390" i="3"/>
  <c r="BU390" i="3" s="1"/>
  <c r="BR397" i="3"/>
  <c r="BS397" i="3"/>
  <c r="BU397" i="3" s="1"/>
  <c r="BT397" i="3"/>
  <c r="BR409" i="3"/>
  <c r="BT409" i="3"/>
  <c r="BS409" i="3"/>
  <c r="BU409" i="3" s="1"/>
  <c r="BR417" i="3"/>
  <c r="BT417" i="3"/>
  <c r="BS417" i="3"/>
  <c r="BU417" i="3" s="1"/>
  <c r="BR425" i="3"/>
  <c r="BT425" i="3"/>
  <c r="BS425" i="3"/>
  <c r="BU425" i="3" s="1"/>
  <c r="BR433" i="3"/>
  <c r="BT433" i="3"/>
  <c r="BS433" i="3"/>
  <c r="BU433" i="3" s="1"/>
  <c r="BT305" i="3"/>
  <c r="BV305" i="3" s="1"/>
  <c r="BR305" i="3"/>
  <c r="BT309" i="3"/>
  <c r="BV309" i="3" s="1"/>
  <c r="BR309" i="3"/>
  <c r="BT313" i="3"/>
  <c r="BV313" i="3" s="1"/>
  <c r="BR313" i="3"/>
  <c r="BT317" i="3"/>
  <c r="BV317" i="3" s="1"/>
  <c r="BR317" i="3"/>
  <c r="BT321" i="3"/>
  <c r="BV321" i="3" s="1"/>
  <c r="BR321" i="3"/>
  <c r="BT325" i="3"/>
  <c r="BV325" i="3" s="1"/>
  <c r="BR325" i="3"/>
  <c r="BT329" i="3"/>
  <c r="BV329" i="3" s="1"/>
  <c r="BR329" i="3"/>
  <c r="BT333" i="3"/>
  <c r="BV333" i="3" s="1"/>
  <c r="BR333" i="3"/>
  <c r="BS339" i="3"/>
  <c r="BU339" i="3" s="1"/>
  <c r="BR339" i="3"/>
  <c r="BS340" i="3"/>
  <c r="BU340" i="3" s="1"/>
  <c r="BT340" i="3"/>
  <c r="BS347" i="3"/>
  <c r="BU347" i="3" s="1"/>
  <c r="BR347" i="3"/>
  <c r="BS348" i="3"/>
  <c r="BU348" i="3" s="1"/>
  <c r="BT348" i="3"/>
  <c r="BS355" i="3"/>
  <c r="BU355" i="3" s="1"/>
  <c r="BR355" i="3"/>
  <c r="BS356" i="3"/>
  <c r="BU356" i="3" s="1"/>
  <c r="BT356" i="3"/>
  <c r="BS363" i="3"/>
  <c r="BU363" i="3" s="1"/>
  <c r="BR363" i="3"/>
  <c r="BS364" i="3"/>
  <c r="BU364" i="3" s="1"/>
  <c r="BT364" i="3"/>
  <c r="BS371" i="3"/>
  <c r="BU371" i="3" s="1"/>
  <c r="BR371" i="3"/>
  <c r="BS372" i="3"/>
  <c r="BU372" i="3" s="1"/>
  <c r="BT372" i="3"/>
  <c r="BS379" i="3"/>
  <c r="BU379" i="3" s="1"/>
  <c r="BR379" i="3"/>
  <c r="BS380" i="3"/>
  <c r="BU380" i="3" s="1"/>
  <c r="BT380" i="3"/>
  <c r="BS387" i="3"/>
  <c r="BU387" i="3" s="1"/>
  <c r="BR387" i="3"/>
  <c r="BS388" i="3"/>
  <c r="BU388" i="3" s="1"/>
  <c r="BT388" i="3"/>
  <c r="BR391" i="3"/>
  <c r="BS391" i="3"/>
  <c r="BU391" i="3" s="1"/>
  <c r="BR392" i="3"/>
  <c r="BS392" i="3"/>
  <c r="BU392" i="3" s="1"/>
  <c r="BR399" i="3"/>
  <c r="BS399" i="3"/>
  <c r="BU399" i="3" s="1"/>
  <c r="BT399" i="3"/>
  <c r="BR407" i="3"/>
  <c r="BT407" i="3"/>
  <c r="BS407" i="3"/>
  <c r="BU407" i="3" s="1"/>
  <c r="BR415" i="3"/>
  <c r="BT415" i="3"/>
  <c r="BS415" i="3"/>
  <c r="BU415" i="3" s="1"/>
  <c r="BR423" i="3"/>
  <c r="BT423" i="3"/>
  <c r="BS423" i="3"/>
  <c r="BU423" i="3" s="1"/>
  <c r="BR431" i="3"/>
  <c r="BT431" i="3"/>
  <c r="BS431" i="3"/>
  <c r="BU431" i="3" s="1"/>
  <c r="BS440" i="3"/>
  <c r="BU440" i="3" s="1"/>
  <c r="BR440" i="3"/>
  <c r="BT440" i="3"/>
  <c r="BS469" i="3"/>
  <c r="BU469" i="3" s="1"/>
  <c r="BT469" i="3"/>
  <c r="BR469" i="3"/>
  <c r="BR396" i="3"/>
  <c r="BT396" i="3"/>
  <c r="BV396" i="3" s="1"/>
  <c r="BR398" i="3"/>
  <c r="BT398" i="3"/>
  <c r="BV398" i="3" s="1"/>
  <c r="BR400" i="3"/>
  <c r="BT400" i="3"/>
  <c r="BV400" i="3" s="1"/>
  <c r="BR406" i="3"/>
  <c r="BT406" i="3"/>
  <c r="BV406" i="3" s="1"/>
  <c r="BR410" i="3"/>
  <c r="BT410" i="3"/>
  <c r="BV410" i="3" s="1"/>
  <c r="BR414" i="3"/>
  <c r="BT414" i="3"/>
  <c r="BV414" i="3" s="1"/>
  <c r="BR418" i="3"/>
  <c r="BT418" i="3"/>
  <c r="BV418" i="3" s="1"/>
  <c r="BR422" i="3"/>
  <c r="BT422" i="3"/>
  <c r="BV422" i="3" s="1"/>
  <c r="BR426" i="3"/>
  <c r="BT426" i="3"/>
  <c r="BV426" i="3" s="1"/>
  <c r="BR430" i="3"/>
  <c r="BT430" i="3"/>
  <c r="BV430" i="3" s="1"/>
  <c r="BR434" i="3"/>
  <c r="BT434" i="3"/>
  <c r="BV434" i="3" s="1"/>
  <c r="BS439" i="3"/>
  <c r="BU439" i="3" s="1"/>
  <c r="BR439" i="3"/>
  <c r="BT439" i="3"/>
  <c r="BS444" i="3"/>
  <c r="BU444" i="3" s="1"/>
  <c r="BR444" i="3"/>
  <c r="BT444" i="3"/>
  <c r="BS463" i="3"/>
  <c r="BU463" i="3" s="1"/>
  <c r="BR463" i="3"/>
  <c r="BS464" i="3"/>
  <c r="BU464" i="3" s="1"/>
  <c r="BR464" i="3"/>
  <c r="BT464" i="3"/>
  <c r="BS465" i="3"/>
  <c r="BU465" i="3" s="1"/>
  <c r="BT465" i="3"/>
  <c r="BR465" i="3"/>
  <c r="BS466" i="3"/>
  <c r="BU466" i="3" s="1"/>
  <c r="BR466" i="3"/>
  <c r="BS468" i="3"/>
  <c r="BU468" i="3" s="1"/>
  <c r="BR468" i="3"/>
  <c r="BS484" i="3"/>
  <c r="BU484" i="3" s="1"/>
  <c r="BR484" i="3"/>
  <c r="BT484" i="3"/>
  <c r="BS488" i="3"/>
  <c r="BU488" i="3" s="1"/>
  <c r="BR488" i="3"/>
  <c r="BT488" i="3"/>
  <c r="BS492" i="3"/>
  <c r="BU492" i="3" s="1"/>
  <c r="BR492" i="3"/>
  <c r="BT492" i="3"/>
  <c r="BS496" i="3"/>
  <c r="BU496" i="3" s="1"/>
  <c r="BR496" i="3"/>
  <c r="BT496" i="3"/>
  <c r="BS500" i="3"/>
  <c r="BU500" i="3" s="1"/>
  <c r="BR500" i="3"/>
  <c r="BT500" i="3"/>
  <c r="BS508" i="3"/>
  <c r="BU508" i="3" s="1"/>
  <c r="BR508" i="3"/>
  <c r="BT508" i="3"/>
  <c r="BS516" i="3"/>
  <c r="BU516" i="3" s="1"/>
  <c r="BR516" i="3"/>
  <c r="BT516" i="3"/>
  <c r="BR404" i="3"/>
  <c r="BT404" i="3"/>
  <c r="BV404" i="3" s="1"/>
  <c r="BR408" i="3"/>
  <c r="BT408" i="3"/>
  <c r="BV408" i="3" s="1"/>
  <c r="BR412" i="3"/>
  <c r="BT412" i="3"/>
  <c r="BV412" i="3" s="1"/>
  <c r="BR416" i="3"/>
  <c r="BT416" i="3"/>
  <c r="BV416" i="3" s="1"/>
  <c r="BR420" i="3"/>
  <c r="BT420" i="3"/>
  <c r="BV420" i="3" s="1"/>
  <c r="BR424" i="3"/>
  <c r="BT424" i="3"/>
  <c r="BV424" i="3" s="1"/>
  <c r="BR428" i="3"/>
  <c r="BT428" i="3"/>
  <c r="BV428" i="3" s="1"/>
  <c r="BR432" i="3"/>
  <c r="BT432" i="3"/>
  <c r="BV432" i="3" s="1"/>
  <c r="BS436" i="3"/>
  <c r="BU436" i="3" s="1"/>
  <c r="BR436" i="3"/>
  <c r="BS441" i="3"/>
  <c r="BU441" i="3" s="1"/>
  <c r="BT441" i="3"/>
  <c r="BR441" i="3"/>
  <c r="BS445" i="3"/>
  <c r="BU445" i="3" s="1"/>
  <c r="BT445" i="3"/>
  <c r="BR445" i="3"/>
  <c r="BS455" i="3"/>
  <c r="BU455" i="3" s="1"/>
  <c r="BR455" i="3"/>
  <c r="BS456" i="3"/>
  <c r="BU456" i="3" s="1"/>
  <c r="BR456" i="3"/>
  <c r="BT456" i="3"/>
  <c r="BS457" i="3"/>
  <c r="BU457" i="3" s="1"/>
  <c r="BT457" i="3"/>
  <c r="BR457" i="3"/>
  <c r="BS458" i="3"/>
  <c r="BU458" i="3" s="1"/>
  <c r="BR458" i="3"/>
  <c r="BS460" i="3"/>
  <c r="BU460" i="3" s="1"/>
  <c r="BR460" i="3"/>
  <c r="BS461" i="3"/>
  <c r="BU461" i="3" s="1"/>
  <c r="BT461" i="3"/>
  <c r="BS480" i="3"/>
  <c r="BU480" i="3" s="1"/>
  <c r="BR480" i="3"/>
  <c r="BT480" i="3"/>
  <c r="BS502" i="3"/>
  <c r="BU502" i="3" s="1"/>
  <c r="BR502" i="3"/>
  <c r="BT502" i="3"/>
  <c r="BS510" i="3"/>
  <c r="BU510" i="3" s="1"/>
  <c r="BR510" i="3"/>
  <c r="BT510" i="3"/>
  <c r="BS518" i="3"/>
  <c r="BU518" i="3" s="1"/>
  <c r="BR518" i="3"/>
  <c r="BT518" i="3"/>
  <c r="BS447" i="3"/>
  <c r="BU447" i="3" s="1"/>
  <c r="BR447" i="3"/>
  <c r="BS448" i="3"/>
  <c r="BU448" i="3" s="1"/>
  <c r="BR448" i="3"/>
  <c r="BT448" i="3"/>
  <c r="BS449" i="3"/>
  <c r="BU449" i="3" s="1"/>
  <c r="BT449" i="3"/>
  <c r="BR449" i="3"/>
  <c r="BS450" i="3"/>
  <c r="BU450" i="3" s="1"/>
  <c r="BR450" i="3"/>
  <c r="BS452" i="3"/>
  <c r="BU452" i="3" s="1"/>
  <c r="BR452" i="3"/>
  <c r="BS453" i="3"/>
  <c r="BU453" i="3" s="1"/>
  <c r="BT453" i="3"/>
  <c r="BS471" i="3"/>
  <c r="BU471" i="3" s="1"/>
  <c r="BR471" i="3"/>
  <c r="BS472" i="3"/>
  <c r="BU472" i="3" s="1"/>
  <c r="BR472" i="3"/>
  <c r="BT472" i="3"/>
  <c r="BS473" i="3"/>
  <c r="BU473" i="3" s="1"/>
  <c r="BT473" i="3"/>
  <c r="BR473" i="3"/>
  <c r="BS474" i="3"/>
  <c r="BU474" i="3" s="1"/>
  <c r="BR474" i="3"/>
  <c r="BS476" i="3"/>
  <c r="BU476" i="3" s="1"/>
  <c r="BR476" i="3"/>
  <c r="BS477" i="3"/>
  <c r="BU477" i="3" s="1"/>
  <c r="BT477" i="3"/>
  <c r="BS504" i="3"/>
  <c r="BU504" i="3" s="1"/>
  <c r="BR504" i="3"/>
  <c r="BT504" i="3"/>
  <c r="BS512" i="3"/>
  <c r="BU512" i="3" s="1"/>
  <c r="BR512" i="3"/>
  <c r="BT512" i="3"/>
  <c r="BS520" i="3"/>
  <c r="BU520" i="3" s="1"/>
  <c r="BR520" i="3"/>
  <c r="BT520" i="3"/>
  <c r="BT446" i="3"/>
  <c r="BV446" i="3" s="1"/>
  <c r="BV459" i="3"/>
  <c r="BT462" i="3"/>
  <c r="BV462" i="3" s="1"/>
  <c r="BT478" i="3"/>
  <c r="BV478" i="3" s="1"/>
  <c r="BT486" i="3"/>
  <c r="BV486" i="3" s="1"/>
  <c r="BT494" i="3"/>
  <c r="BV494" i="3" s="1"/>
  <c r="BT438" i="3"/>
  <c r="BV438" i="3" s="1"/>
  <c r="BV451" i="3"/>
  <c r="BT454" i="3"/>
  <c r="BV454" i="3" s="1"/>
  <c r="BV467" i="3"/>
  <c r="BT490" i="3"/>
  <c r="BT498" i="3"/>
  <c r="BV498" i="3" s="1"/>
  <c r="BV479" i="3"/>
  <c r="BV483" i="3"/>
  <c r="BV487" i="3"/>
  <c r="BV491" i="3"/>
  <c r="BV499" i="3"/>
  <c r="BV503" i="3"/>
  <c r="BV507" i="3"/>
  <c r="BV511" i="3"/>
  <c r="BV515" i="3"/>
  <c r="BV519" i="3"/>
  <c r="BV501" i="3"/>
  <c r="BV505" i="3"/>
  <c r="BR12" i="3"/>
  <c r="BS45" i="3" l="1"/>
  <c r="BU45" i="3" s="1"/>
  <c r="CD465" i="3"/>
  <c r="BV402" i="3"/>
  <c r="BS35" i="3"/>
  <c r="BU35" i="3" s="1"/>
  <c r="BS21" i="3"/>
  <c r="BU21" i="3" s="1"/>
  <c r="CL518" i="3"/>
  <c r="CT486" i="3"/>
  <c r="BV113" i="3"/>
  <c r="BT21" i="3"/>
  <c r="CD119" i="3"/>
  <c r="CL514" i="3"/>
  <c r="BV213" i="3"/>
  <c r="CD410" i="3"/>
  <c r="CD446" i="3"/>
  <c r="CL39" i="3"/>
  <c r="CL462" i="3"/>
  <c r="BV170" i="3"/>
  <c r="BV251" i="3"/>
  <c r="BR45" i="3"/>
  <c r="BV157" i="3"/>
  <c r="CL506" i="3"/>
  <c r="CL125" i="3"/>
  <c r="BV517" i="3"/>
  <c r="CD103" i="3"/>
  <c r="CT417" i="3"/>
  <c r="CT389" i="3"/>
  <c r="CT125" i="3"/>
  <c r="CT157" i="3"/>
  <c r="CL409" i="3"/>
  <c r="BV117" i="3"/>
  <c r="CT393" i="3"/>
  <c r="CT13" i="3"/>
  <c r="CT37" i="3"/>
  <c r="BR38" i="3"/>
  <c r="CD165" i="3"/>
  <c r="CT121" i="3"/>
  <c r="BV248" i="3"/>
  <c r="CD95" i="3"/>
  <c r="BV189" i="3"/>
  <c r="CD229" i="3"/>
  <c r="CD245" i="3"/>
  <c r="CL357" i="3"/>
  <c r="CL346" i="3"/>
  <c r="CT230" i="3"/>
  <c r="BV174" i="3"/>
  <c r="BU174" i="3"/>
  <c r="BV202" i="3"/>
  <c r="BU202" i="3"/>
  <c r="CT494" i="3"/>
  <c r="CL254" i="3"/>
  <c r="CD246" i="3"/>
  <c r="BV122" i="3"/>
  <c r="BU122" i="3"/>
  <c r="BV90" i="3"/>
  <c r="BU90" i="3"/>
  <c r="BV495" i="3"/>
  <c r="BU495" i="3"/>
  <c r="BV481" i="3"/>
  <c r="BU481" i="3"/>
  <c r="CT378" i="3"/>
  <c r="CT198" i="3"/>
  <c r="CT326" i="3"/>
  <c r="CS326" i="3"/>
  <c r="CT97" i="3"/>
  <c r="CL502" i="3"/>
  <c r="CK502" i="3"/>
  <c r="CL35" i="3"/>
  <c r="CK35" i="3"/>
  <c r="CD506" i="3"/>
  <c r="CC506" i="3"/>
  <c r="CD147" i="3"/>
  <c r="CC147" i="3"/>
  <c r="CL186" i="3"/>
  <c r="CD510" i="3"/>
  <c r="CC510" i="3"/>
  <c r="CT218" i="3"/>
  <c r="BV150" i="3"/>
  <c r="BU150" i="3"/>
  <c r="BV110" i="3"/>
  <c r="BU110" i="3"/>
  <c r="CL261" i="3"/>
  <c r="CD71" i="3"/>
  <c r="CC71" i="3"/>
  <c r="BV54" i="3"/>
  <c r="BU54" i="3"/>
  <c r="CL486" i="3"/>
  <c r="CK486" i="3"/>
  <c r="CT482" i="3"/>
  <c r="CS482" i="3"/>
  <c r="CL330" i="3"/>
  <c r="CT69" i="3"/>
  <c r="CS69" i="3"/>
  <c r="CL101" i="3"/>
  <c r="CK101" i="3"/>
  <c r="BV298" i="3"/>
  <c r="BU298" i="3"/>
  <c r="CT430" i="3"/>
  <c r="CL15" i="3"/>
  <c r="CK15" i="3"/>
  <c r="CL73" i="3"/>
  <c r="CK73" i="3"/>
  <c r="BV89" i="3"/>
  <c r="BU89" i="3"/>
  <c r="BV46" i="3"/>
  <c r="BU46" i="3"/>
  <c r="BV206" i="3"/>
  <c r="BU206" i="3"/>
  <c r="CT518" i="3"/>
  <c r="CT498" i="3"/>
  <c r="CT113" i="3"/>
  <c r="CL453" i="3"/>
  <c r="CT53" i="3"/>
  <c r="CL433" i="3"/>
  <c r="CL141" i="3"/>
  <c r="CL298" i="3"/>
  <c r="CD362" i="3"/>
  <c r="CD75" i="3"/>
  <c r="CL77" i="3"/>
  <c r="CL61" i="3"/>
  <c r="CD382" i="3"/>
  <c r="CD51" i="3"/>
  <c r="CD261" i="3"/>
  <c r="BV158" i="3"/>
  <c r="BV66" i="3"/>
  <c r="BV214" i="3"/>
  <c r="BV102" i="3"/>
  <c r="CD63" i="3"/>
  <c r="BV277" i="3"/>
  <c r="BV197" i="3"/>
  <c r="BV301" i="3"/>
  <c r="CD55" i="3"/>
  <c r="BV243" i="3"/>
  <c r="BV221" i="3"/>
  <c r="BV209" i="3"/>
  <c r="CD139" i="3"/>
  <c r="CT73" i="3"/>
  <c r="CL153" i="3"/>
  <c r="BV475" i="3"/>
  <c r="BV443" i="3"/>
  <c r="BR33" i="3"/>
  <c r="BV93" i="3"/>
  <c r="BV77" i="3"/>
  <c r="CD350" i="3"/>
  <c r="CL89" i="3"/>
  <c r="CT453" i="3"/>
  <c r="CT346" i="3"/>
  <c r="CT353" i="3"/>
  <c r="CT446" i="3"/>
  <c r="CT129" i="3"/>
  <c r="CT153" i="3"/>
  <c r="CT41" i="3"/>
  <c r="CT49" i="3"/>
  <c r="CT89" i="3"/>
  <c r="CD378" i="3"/>
  <c r="BV302" i="3"/>
  <c r="CD341" i="3"/>
  <c r="BS19" i="3"/>
  <c r="BU19" i="3" s="1"/>
  <c r="CD282" i="3"/>
  <c r="CT429" i="3"/>
  <c r="CT330" i="3"/>
  <c r="CT225" i="3"/>
  <c r="CT309" i="3"/>
  <c r="CT229" i="3"/>
  <c r="CT25" i="3"/>
  <c r="BV226" i="3"/>
  <c r="BV98" i="3"/>
  <c r="BS38" i="3"/>
  <c r="CT293" i="3"/>
  <c r="CD277" i="3"/>
  <c r="CL389" i="3"/>
  <c r="BV178" i="3"/>
  <c r="BV219" i="3"/>
  <c r="BT44" i="3"/>
  <c r="BS47" i="3"/>
  <c r="BU47" i="3" s="1"/>
  <c r="BV217" i="3"/>
  <c r="CD366" i="3"/>
  <c r="CL469" i="3"/>
  <c r="CL437" i="3"/>
  <c r="CT358" i="3"/>
  <c r="BV229" i="3"/>
  <c r="BV161" i="3"/>
  <c r="BV285" i="3"/>
  <c r="CL165" i="3"/>
  <c r="BT12" i="3"/>
  <c r="BV12" i="3" s="1"/>
  <c r="BS13" i="3"/>
  <c r="BU13" i="3" s="1"/>
  <c r="BT13" i="3"/>
  <c r="BV210" i="3"/>
  <c r="CD469" i="3"/>
  <c r="BV236" i="3"/>
  <c r="CD83" i="3"/>
  <c r="CT405" i="3"/>
  <c r="BV70" i="3"/>
  <c r="CL265" i="3"/>
  <c r="CL465" i="3"/>
  <c r="CT61" i="3"/>
  <c r="CL234" i="3"/>
  <c r="CD99" i="3"/>
  <c r="BV513" i="3"/>
  <c r="BV293" i="3"/>
  <c r="CD361" i="3"/>
  <c r="BV153" i="3"/>
  <c r="CD498" i="3"/>
  <c r="CD345" i="3"/>
  <c r="CD67" i="3"/>
  <c r="BV42" i="3"/>
  <c r="CL19" i="3"/>
  <c r="CT245" i="3"/>
  <c r="CT502" i="3"/>
  <c r="CT145" i="3"/>
  <c r="CD182" i="3"/>
  <c r="CT117" i="3"/>
  <c r="CT21" i="3"/>
  <c r="CD79" i="3"/>
  <c r="BV246" i="3"/>
  <c r="BV105" i="3"/>
  <c r="BV185" i="3"/>
  <c r="BV509" i="3"/>
  <c r="BV228" i="3"/>
  <c r="BV145" i="3"/>
  <c r="CL69" i="3"/>
  <c r="CD486" i="3"/>
  <c r="BV109" i="3"/>
  <c r="CT473" i="3"/>
  <c r="CT514" i="3"/>
  <c r="CT257" i="3"/>
  <c r="CT29" i="3"/>
  <c r="CD478" i="3"/>
  <c r="BV224" i="3"/>
  <c r="BV165" i="3"/>
  <c r="BV220" i="3"/>
  <c r="CT93" i="3"/>
  <c r="CL137" i="3"/>
  <c r="CD482" i="3"/>
  <c r="CD449" i="3"/>
  <c r="BV222" i="3"/>
  <c r="CL309" i="3"/>
  <c r="CL109" i="3"/>
  <c r="CD13" i="3"/>
  <c r="CT357" i="3"/>
  <c r="CT325" i="3"/>
  <c r="CT85" i="3"/>
  <c r="CL490" i="3"/>
  <c r="CL245" i="3"/>
  <c r="CD181" i="3"/>
  <c r="CT17" i="3"/>
  <c r="CL341" i="3"/>
  <c r="CL149" i="3"/>
  <c r="CD214" i="3"/>
  <c r="CL325" i="3"/>
  <c r="CL181" i="3"/>
  <c r="CD490" i="3"/>
  <c r="BV114" i="3"/>
  <c r="BV26" i="3"/>
  <c r="BV30" i="3"/>
  <c r="CT277" i="3"/>
  <c r="CD457" i="3"/>
  <c r="CL393" i="3"/>
  <c r="CD389" i="3"/>
  <c r="BT15" i="3"/>
  <c r="BS17" i="3"/>
  <c r="BT28" i="3"/>
  <c r="BS60" i="3"/>
  <c r="BU60" i="3" s="1"/>
  <c r="BR43" i="3"/>
  <c r="BS15" i="3"/>
  <c r="BU15" i="3" s="1"/>
  <c r="BT23" i="3"/>
  <c r="BR57" i="3"/>
  <c r="CT33" i="3"/>
  <c r="CL31" i="3"/>
  <c r="CL23" i="3"/>
  <c r="CD17" i="3"/>
  <c r="CD35" i="3"/>
  <c r="CD31" i="3"/>
  <c r="CD43" i="3"/>
  <c r="CD59" i="3"/>
  <c r="CD27" i="3"/>
  <c r="CD25" i="3"/>
  <c r="CD47" i="3"/>
  <c r="CD21" i="3"/>
  <c r="CD39" i="3"/>
  <c r="BV62" i="3"/>
  <c r="BS52" i="3"/>
  <c r="BU52" i="3" s="1"/>
  <c r="BT43" i="3"/>
  <c r="BV43" i="3" s="1"/>
  <c r="BS44" i="3"/>
  <c r="BS23" i="3"/>
  <c r="BU23" i="3" s="1"/>
  <c r="BT14" i="3"/>
  <c r="BV14" i="3" s="1"/>
  <c r="CT425" i="3"/>
  <c r="BV282" i="3"/>
  <c r="BV239" i="3"/>
  <c r="CL473" i="3"/>
  <c r="BV262" i="3"/>
  <c r="BV290" i="3"/>
  <c r="BV274" i="3"/>
  <c r="BV470" i="3"/>
  <c r="BV269" i="3"/>
  <c r="BV241" i="3"/>
  <c r="BV223" i="3"/>
  <c r="CD393" i="3"/>
  <c r="CD377" i="3"/>
  <c r="BV186" i="3"/>
  <c r="BV258" i="3"/>
  <c r="BV244" i="3"/>
  <c r="BV235" i="3"/>
  <c r="BV169" i="3"/>
  <c r="BV81" i="3"/>
  <c r="BV233" i="3"/>
  <c r="BV205" i="3"/>
  <c r="BV141" i="3"/>
  <c r="CD453" i="3"/>
  <c r="CD314" i="3"/>
  <c r="CD202" i="3"/>
  <c r="CD429" i="3"/>
  <c r="CL170" i="3"/>
  <c r="CL446" i="3"/>
  <c r="CL225" i="3"/>
  <c r="CT57" i="3"/>
  <c r="CT510" i="3"/>
  <c r="CT133" i="3"/>
  <c r="CT373" i="3"/>
  <c r="CT441" i="3"/>
  <c r="CT261" i="3"/>
  <c r="CL477" i="3"/>
  <c r="CL405" i="3"/>
  <c r="CL249" i="3"/>
  <c r="CL213" i="3"/>
  <c r="CL197" i="3"/>
  <c r="CD473" i="3"/>
  <c r="CL329" i="3"/>
  <c r="CT197" i="3"/>
  <c r="CD405" i="3"/>
  <c r="CD325" i="3"/>
  <c r="BV86" i="3"/>
  <c r="CD297" i="3"/>
  <c r="BV242" i="3"/>
  <c r="CD293" i="3"/>
  <c r="BV278" i="3"/>
  <c r="BV34" i="3"/>
  <c r="CD373" i="3"/>
  <c r="BV286" i="3"/>
  <c r="BV270" i="3"/>
  <c r="CL377" i="3"/>
  <c r="BV94" i="3"/>
  <c r="BV218" i="3"/>
  <c r="BV138" i="3"/>
  <c r="BV58" i="3"/>
  <c r="BV194" i="3"/>
  <c r="CT202" i="3"/>
  <c r="CL229" i="3"/>
  <c r="BV231" i="3"/>
  <c r="BV490" i="3"/>
  <c r="BV25" i="3"/>
  <c r="CD394" i="3"/>
  <c r="CD286" i="3"/>
  <c r="CL218" i="3"/>
  <c r="CL398" i="3"/>
  <c r="CT469" i="3"/>
  <c r="CT445" i="3"/>
  <c r="CT213" i="3"/>
  <c r="CT165" i="3"/>
  <c r="CL361" i="3"/>
  <c r="CL293" i="3"/>
  <c r="CL345" i="3"/>
  <c r="CL281" i="3"/>
  <c r="CD425" i="3"/>
  <c r="BV294" i="3"/>
  <c r="BV234" i="3"/>
  <c r="CL313" i="3"/>
  <c r="CD309" i="3"/>
  <c r="BV247" i="3"/>
  <c r="BV216" i="3"/>
  <c r="BV50" i="3"/>
  <c r="CL297" i="3"/>
  <c r="CD197" i="3"/>
  <c r="BV254" i="3"/>
  <c r="BV162" i="3"/>
  <c r="BV126" i="3"/>
  <c r="BV130" i="3"/>
  <c r="BV182" i="3"/>
  <c r="BV134" i="3"/>
  <c r="CD357" i="3"/>
  <c r="CD313" i="3"/>
  <c r="BV232" i="3"/>
  <c r="BV198" i="3"/>
  <c r="BV74" i="3"/>
  <c r="BV106" i="3"/>
  <c r="CT512" i="3"/>
  <c r="CT448" i="3"/>
  <c r="CT501" i="3"/>
  <c r="CT369" i="3"/>
  <c r="CT290" i="3"/>
  <c r="CT226" i="3"/>
  <c r="CT195" i="3"/>
  <c r="CT471" i="3"/>
  <c r="CT368" i="3"/>
  <c r="CT329" i="3"/>
  <c r="CT301" i="3"/>
  <c r="CT270" i="3"/>
  <c r="CT237" i="3"/>
  <c r="CT206" i="3"/>
  <c r="CT173" i="3"/>
  <c r="CT127" i="3"/>
  <c r="CT79" i="3"/>
  <c r="CT31" i="3"/>
  <c r="CT399" i="3"/>
  <c r="CT319" i="3"/>
  <c r="CT210" i="3"/>
  <c r="CT511" i="3"/>
  <c r="CT154" i="3"/>
  <c r="CT272" i="3"/>
  <c r="CT190" i="3"/>
  <c r="CT134" i="3"/>
  <c r="CT50" i="3"/>
  <c r="CT22" i="3"/>
  <c r="CT18" i="3"/>
  <c r="CT120" i="3"/>
  <c r="CT56" i="3"/>
  <c r="CT48" i="3"/>
  <c r="CT363" i="3"/>
  <c r="CT276" i="3"/>
  <c r="CT164" i="3"/>
  <c r="CT116" i="3"/>
  <c r="CT52" i="3"/>
  <c r="CT343" i="3"/>
  <c r="CT244" i="3"/>
  <c r="CT144" i="3"/>
  <c r="CT64" i="3"/>
  <c r="CT464" i="3"/>
  <c r="CT432" i="3"/>
  <c r="CT416" i="3"/>
  <c r="CT496" i="3"/>
  <c r="CT493" i="3"/>
  <c r="CT380" i="3"/>
  <c r="CT354" i="3"/>
  <c r="CT323" i="3"/>
  <c r="CT259" i="3"/>
  <c r="CT162" i="3"/>
  <c r="CT505" i="3"/>
  <c r="CT480" i="3"/>
  <c r="CT454" i="3"/>
  <c r="CT334" i="3"/>
  <c r="CT316" i="3"/>
  <c r="CT265" i="3"/>
  <c r="CT252" i="3"/>
  <c r="CT201" i="3"/>
  <c r="CT188" i="3"/>
  <c r="CT143" i="3"/>
  <c r="CT111" i="3"/>
  <c r="CT95" i="3"/>
  <c r="CT63" i="3"/>
  <c r="CT47" i="3"/>
  <c r="CT15" i="3"/>
  <c r="CT338" i="3"/>
  <c r="CT275" i="3"/>
  <c r="CT264" i="3"/>
  <c r="CT191" i="3"/>
  <c r="CT472" i="3"/>
  <c r="CT379" i="3"/>
  <c r="CT336" i="3"/>
  <c r="CT300" i="3"/>
  <c r="CT236" i="3"/>
  <c r="CT208" i="3"/>
  <c r="CT150" i="3"/>
  <c r="CT122" i="3"/>
  <c r="CT106" i="3"/>
  <c r="CT62" i="3"/>
  <c r="CT492" i="3"/>
  <c r="CT199" i="3"/>
  <c r="CT142" i="3"/>
  <c r="CT126" i="3"/>
  <c r="CT58" i="3"/>
  <c r="CT388" i="3"/>
  <c r="CT256" i="3"/>
  <c r="CT183" i="3"/>
  <c r="CT124" i="3"/>
  <c r="CT60" i="3"/>
  <c r="CT352" i="3"/>
  <c r="CT279" i="3"/>
  <c r="CT180" i="3"/>
  <c r="CT507" i="3"/>
  <c r="CT499" i="3"/>
  <c r="CT491" i="3"/>
  <c r="CT483" i="3"/>
  <c r="CT513" i="3"/>
  <c r="CT475" i="3"/>
  <c r="CT459" i="3"/>
  <c r="CT443" i="3"/>
  <c r="CT427" i="3"/>
  <c r="CT407" i="3"/>
  <c r="CT392" i="3"/>
  <c r="CT365" i="3"/>
  <c r="CT344" i="3"/>
  <c r="CT335" i="3"/>
  <c r="CT280" i="3"/>
  <c r="CT271" i="3"/>
  <c r="CT216" i="3"/>
  <c r="CT207" i="3"/>
  <c r="CT424" i="3"/>
  <c r="CT413" i="3"/>
  <c r="CT387" i="3"/>
  <c r="CT374" i="3"/>
  <c r="CT370" i="3"/>
  <c r="CT155" i="3"/>
  <c r="CT139" i="3"/>
  <c r="CT123" i="3"/>
  <c r="CT107" i="3"/>
  <c r="CT91" i="3"/>
  <c r="CT75" i="3"/>
  <c r="CT59" i="3"/>
  <c r="CT43" i="3"/>
  <c r="CT27" i="3"/>
  <c r="CT436" i="3"/>
  <c r="CT375" i="3"/>
  <c r="CT360" i="3"/>
  <c r="CT306" i="3"/>
  <c r="CT287" i="3"/>
  <c r="CT243" i="3"/>
  <c r="CT232" i="3"/>
  <c r="CT178" i="3"/>
  <c r="CT159" i="3"/>
  <c r="CT381" i="3"/>
  <c r="CT331" i="3"/>
  <c r="CT299" i="3"/>
  <c r="CT267" i="3"/>
  <c r="CT235" i="3"/>
  <c r="CT203" i="3"/>
  <c r="CT171" i="3"/>
  <c r="CT519" i="3"/>
  <c r="CT481" i="3"/>
  <c r="CT438" i="3"/>
  <c r="CT402" i="3"/>
  <c r="CT385" i="3"/>
  <c r="CT349" i="3"/>
  <c r="CT327" i="3"/>
  <c r="CT286" i="3"/>
  <c r="CT263" i="3"/>
  <c r="CT222" i="3"/>
  <c r="CT172" i="3"/>
  <c r="CT406" i="3"/>
  <c r="CT350" i="3"/>
  <c r="CT285" i="3"/>
  <c r="CT221" i="3"/>
  <c r="CT167" i="3"/>
  <c r="CT311" i="3"/>
  <c r="CT212" i="3"/>
  <c r="CT140" i="3"/>
  <c r="CT76" i="3"/>
  <c r="CT497" i="3"/>
  <c r="CT372" i="3"/>
  <c r="CT308" i="3"/>
  <c r="CT196" i="3"/>
  <c r="CT136" i="3"/>
  <c r="CT72" i="3"/>
  <c r="CT128" i="3"/>
  <c r="CT292" i="3"/>
  <c r="CT187" i="3"/>
  <c r="CT132" i="3"/>
  <c r="CT68" i="3"/>
  <c r="CT395" i="3"/>
  <c r="CT260" i="3"/>
  <c r="CT80" i="3"/>
  <c r="CT517" i="3"/>
  <c r="CT503" i="3"/>
  <c r="CT500" i="3"/>
  <c r="CT474" i="3"/>
  <c r="CT463" i="3"/>
  <c r="CT458" i="3"/>
  <c r="CT447" i="3"/>
  <c r="CT442" i="3"/>
  <c r="CT431" i="3"/>
  <c r="CT426" i="3"/>
  <c r="CT415" i="3"/>
  <c r="CT384" i="3"/>
  <c r="CT367" i="3"/>
  <c r="CT355" i="3"/>
  <c r="CT322" i="3"/>
  <c r="CT291" i="3"/>
  <c r="CT258" i="3"/>
  <c r="CT227" i="3"/>
  <c r="CT194" i="3"/>
  <c r="CT163" i="3"/>
  <c r="CT456" i="3"/>
  <c r="CT435" i="3"/>
  <c r="CT418" i="3"/>
  <c r="CT364" i="3"/>
  <c r="CT348" i="3"/>
  <c r="CT333" i="3"/>
  <c r="CT302" i="3"/>
  <c r="CT297" i="3"/>
  <c r="CT284" i="3"/>
  <c r="CT269" i="3"/>
  <c r="CT238" i="3"/>
  <c r="CT233" i="3"/>
  <c r="CT220" i="3"/>
  <c r="CT205" i="3"/>
  <c r="CT174" i="3"/>
  <c r="CT169" i="3"/>
  <c r="CT151" i="3"/>
  <c r="CT135" i="3"/>
  <c r="CT119" i="3"/>
  <c r="CT103" i="3"/>
  <c r="CT87" i="3"/>
  <c r="CT71" i="3"/>
  <c r="CT55" i="3"/>
  <c r="CT39" i="3"/>
  <c r="CT23" i="3"/>
  <c r="CT488" i="3"/>
  <c r="CT485" i="3"/>
  <c r="CT468" i="3"/>
  <c r="CT412" i="3"/>
  <c r="CT401" i="3"/>
  <c r="CT339" i="3"/>
  <c r="CT328" i="3"/>
  <c r="CT274" i="3"/>
  <c r="CT255" i="3"/>
  <c r="CT211" i="3"/>
  <c r="CT200" i="3"/>
  <c r="CT470" i="3"/>
  <c r="CT440" i="3"/>
  <c r="CT400" i="3"/>
  <c r="CT138" i="3"/>
  <c r="CT118" i="3"/>
  <c r="CT102" i="3"/>
  <c r="CT86" i="3"/>
  <c r="CT70" i="3"/>
  <c r="CT46" i="3"/>
  <c r="CT30" i="3"/>
  <c r="CT14" i="3"/>
  <c r="CT489" i="3"/>
  <c r="CT419" i="3"/>
  <c r="CT404" i="3"/>
  <c r="CT332" i="3"/>
  <c r="CT304" i="3"/>
  <c r="CT268" i="3"/>
  <c r="CT240" i="3"/>
  <c r="CT204" i="3"/>
  <c r="CT158" i="3"/>
  <c r="CT146" i="3"/>
  <c r="CT130" i="3"/>
  <c r="CT110" i="3"/>
  <c r="CT98" i="3"/>
  <c r="CT90" i="3"/>
  <c r="CT82" i="3"/>
  <c r="CT74" i="3"/>
  <c r="CT66" i="3"/>
  <c r="CT54" i="3"/>
  <c r="CT42" i="3"/>
  <c r="CT34" i="3"/>
  <c r="CT26" i="3"/>
  <c r="CT423" i="3"/>
  <c r="CT185" i="3"/>
  <c r="CT114" i="3"/>
  <c r="CT94" i="3"/>
  <c r="CT78" i="3"/>
  <c r="CT38" i="3"/>
  <c r="CT340" i="3"/>
  <c r="CT228" i="3"/>
  <c r="CT156" i="3"/>
  <c r="CT92" i="3"/>
  <c r="CT28" i="3"/>
  <c r="CT324" i="3"/>
  <c r="CT219" i="3"/>
  <c r="CT152" i="3"/>
  <c r="CT88" i="3"/>
  <c r="CT24" i="3"/>
  <c r="CT315" i="3"/>
  <c r="CT192" i="3"/>
  <c r="CT148" i="3"/>
  <c r="CT84" i="3"/>
  <c r="CT20" i="3"/>
  <c r="CT411" i="3"/>
  <c r="CT283" i="3"/>
  <c r="CT160" i="3"/>
  <c r="CT96" i="3"/>
  <c r="CT16" i="3"/>
  <c r="CT515" i="3"/>
  <c r="CT520" i="3"/>
  <c r="CT509" i="3"/>
  <c r="CT504" i="3"/>
  <c r="CT495" i="3"/>
  <c r="CT476" i="3"/>
  <c r="CT460" i="3"/>
  <c r="CT444" i="3"/>
  <c r="CT428" i="3"/>
  <c r="CT452" i="3"/>
  <c r="CT420" i="3"/>
  <c r="CT403" i="3"/>
  <c r="CT390" i="3"/>
  <c r="CT386" i="3"/>
  <c r="CT312" i="3"/>
  <c r="CT303" i="3"/>
  <c r="CT248" i="3"/>
  <c r="CT239" i="3"/>
  <c r="CT184" i="3"/>
  <c r="CT175" i="3"/>
  <c r="CT487" i="3"/>
  <c r="CT484" i="3"/>
  <c r="CT479" i="3"/>
  <c r="CT467" i="3"/>
  <c r="CT450" i="3"/>
  <c r="CT439" i="3"/>
  <c r="CT422" i="3"/>
  <c r="CT391" i="3"/>
  <c r="CT376" i="3"/>
  <c r="CT147" i="3"/>
  <c r="CT131" i="3"/>
  <c r="CT115" i="3"/>
  <c r="CT99" i="3"/>
  <c r="CT83" i="3"/>
  <c r="CT67" i="3"/>
  <c r="CT51" i="3"/>
  <c r="CT35" i="3"/>
  <c r="CT19" i="3"/>
  <c r="CT397" i="3"/>
  <c r="CT371" i="3"/>
  <c r="CT351" i="3"/>
  <c r="CT307" i="3"/>
  <c r="CT296" i="3"/>
  <c r="CT242" i="3"/>
  <c r="CT223" i="3"/>
  <c r="CT179" i="3"/>
  <c r="CT168" i="3"/>
  <c r="CT408" i="3"/>
  <c r="CT345" i="3"/>
  <c r="CT313" i="3"/>
  <c r="CT281" i="3"/>
  <c r="CT249" i="3"/>
  <c r="CT217" i="3"/>
  <c r="CT189" i="3"/>
  <c r="CT455" i="3"/>
  <c r="CT396" i="3"/>
  <c r="CT359" i="3"/>
  <c r="CT318" i="3"/>
  <c r="CT295" i="3"/>
  <c r="CT253" i="3"/>
  <c r="CT231" i="3"/>
  <c r="CT176" i="3"/>
  <c r="CT451" i="3"/>
  <c r="CT383" i="3"/>
  <c r="CT317" i="3"/>
  <c r="CT254" i="3"/>
  <c r="CT356" i="3"/>
  <c r="CT251" i="3"/>
  <c r="CT108" i="3"/>
  <c r="CT44" i="3"/>
  <c r="CT347" i="3"/>
  <c r="CT224" i="3"/>
  <c r="CT104" i="3"/>
  <c r="CT40" i="3"/>
  <c r="CT320" i="3"/>
  <c r="CT247" i="3"/>
  <c r="CT100" i="3"/>
  <c r="CT36" i="3"/>
  <c r="CT288" i="3"/>
  <c r="CT215" i="3"/>
  <c r="CT112" i="3"/>
  <c r="CT32" i="3"/>
  <c r="CL517" i="3"/>
  <c r="CL503" i="3"/>
  <c r="CL500" i="3"/>
  <c r="CL474" i="3"/>
  <c r="CL463" i="3"/>
  <c r="CL458" i="3"/>
  <c r="CL447" i="3"/>
  <c r="CL442" i="3"/>
  <c r="CL431" i="3"/>
  <c r="CL426" i="3"/>
  <c r="CL415" i="3"/>
  <c r="CL501" i="3"/>
  <c r="CL496" i="3"/>
  <c r="CL479" i="3"/>
  <c r="CL454" i="3"/>
  <c r="CL435" i="3"/>
  <c r="CL300" i="3"/>
  <c r="CL287" i="3"/>
  <c r="CL259" i="3"/>
  <c r="CL246" i="3"/>
  <c r="CL239" i="3"/>
  <c r="CL227" i="3"/>
  <c r="CL207" i="3"/>
  <c r="CL195" i="3"/>
  <c r="CL175" i="3"/>
  <c r="CL163" i="3"/>
  <c r="CL484" i="3"/>
  <c r="CL481" i="3"/>
  <c r="CL438" i="3"/>
  <c r="CL407" i="3"/>
  <c r="CL360" i="3"/>
  <c r="CL344" i="3"/>
  <c r="CL338" i="3"/>
  <c r="CL305" i="3"/>
  <c r="CL299" i="3"/>
  <c r="CL268" i="3"/>
  <c r="CL262" i="3"/>
  <c r="CL224" i="3"/>
  <c r="CL208" i="3"/>
  <c r="CL180" i="3"/>
  <c r="CL132" i="3"/>
  <c r="CL100" i="3"/>
  <c r="CL68" i="3"/>
  <c r="CL320" i="3"/>
  <c r="CL257" i="3"/>
  <c r="CL232" i="3"/>
  <c r="CL191" i="3"/>
  <c r="CL468" i="3"/>
  <c r="CL381" i="3"/>
  <c r="CL371" i="3"/>
  <c r="CL343" i="3"/>
  <c r="CL280" i="3"/>
  <c r="CL247" i="3"/>
  <c r="CL204" i="3"/>
  <c r="CL146" i="3"/>
  <c r="CL143" i="3"/>
  <c r="CL114" i="3"/>
  <c r="CL111" i="3"/>
  <c r="CL82" i="3"/>
  <c r="CL79" i="3"/>
  <c r="CL488" i="3"/>
  <c r="CL384" i="3"/>
  <c r="CL337" i="3"/>
  <c r="CL321" i="3"/>
  <c r="CL200" i="3"/>
  <c r="CL167" i="3"/>
  <c r="CL519" i="3"/>
  <c r="CL511" i="3"/>
  <c r="CL452" i="3"/>
  <c r="CL399" i="3"/>
  <c r="CL354" i="3"/>
  <c r="CL328" i="3"/>
  <c r="CL322" i="3"/>
  <c r="CL288" i="3"/>
  <c r="CL253" i="3"/>
  <c r="CL199" i="3"/>
  <c r="CL356" i="3"/>
  <c r="CL173" i="3"/>
  <c r="CL112" i="3"/>
  <c r="CL58" i="3"/>
  <c r="CL45" i="3"/>
  <c r="CL42" i="3"/>
  <c r="CL29" i="3"/>
  <c r="CL26" i="3"/>
  <c r="CL13" i="3"/>
  <c r="CL497" i="3"/>
  <c r="CL178" i="3"/>
  <c r="CL120" i="3"/>
  <c r="CL276" i="3"/>
  <c r="CL176" i="3"/>
  <c r="CL128" i="3"/>
  <c r="CL64" i="3"/>
  <c r="CL49" i="3"/>
  <c r="CL46" i="3"/>
  <c r="CL33" i="3"/>
  <c r="CL30" i="3"/>
  <c r="CL17" i="3"/>
  <c r="CL14" i="3"/>
  <c r="CL219" i="3"/>
  <c r="CL126" i="3"/>
  <c r="CL62" i="3"/>
  <c r="CL507" i="3"/>
  <c r="CL499" i="3"/>
  <c r="CL491" i="3"/>
  <c r="CL483" i="3"/>
  <c r="CL495" i="3"/>
  <c r="CL476" i="3"/>
  <c r="CL460" i="3"/>
  <c r="CL444" i="3"/>
  <c r="CL428" i="3"/>
  <c r="CL467" i="3"/>
  <c r="CL424" i="3"/>
  <c r="CL387" i="3"/>
  <c r="CL374" i="3"/>
  <c r="CL364" i="3"/>
  <c r="CL351" i="3"/>
  <c r="CL323" i="3"/>
  <c r="CL310" i="3"/>
  <c r="CL285" i="3"/>
  <c r="CL242" i="3"/>
  <c r="CL359" i="3"/>
  <c r="CL335" i="3"/>
  <c r="CL290" i="3"/>
  <c r="CL260" i="3"/>
  <c r="CL252" i="3"/>
  <c r="CL214" i="3"/>
  <c r="CL205" i="3"/>
  <c r="CL189" i="3"/>
  <c r="CL172" i="3"/>
  <c r="CL164" i="3"/>
  <c r="CL140" i="3"/>
  <c r="CL108" i="3"/>
  <c r="CL76" i="3"/>
  <c r="CL294" i="3"/>
  <c r="CL251" i="3"/>
  <c r="CL183" i="3"/>
  <c r="CL401" i="3"/>
  <c r="CL385" i="3"/>
  <c r="CL296" i="3"/>
  <c r="CL221" i="3"/>
  <c r="CL211" i="3"/>
  <c r="CL169" i="3"/>
  <c r="CL154" i="3"/>
  <c r="CL151" i="3"/>
  <c r="CL122" i="3"/>
  <c r="CL119" i="3"/>
  <c r="CL90" i="3"/>
  <c r="CL87" i="3"/>
  <c r="CL466" i="3"/>
  <c r="CL455" i="3"/>
  <c r="CL436" i="3"/>
  <c r="CL396" i="3"/>
  <c r="CL390" i="3"/>
  <c r="CL336" i="3"/>
  <c r="CL291" i="3"/>
  <c r="CL275" i="3"/>
  <c r="CL238" i="3"/>
  <c r="CL235" i="3"/>
  <c r="CL470" i="3"/>
  <c r="CL423" i="3"/>
  <c r="CL411" i="3"/>
  <c r="CL406" i="3"/>
  <c r="CL375" i="3"/>
  <c r="CL367" i="3"/>
  <c r="CL273" i="3"/>
  <c r="CL233" i="3"/>
  <c r="CL192" i="3"/>
  <c r="CL331" i="3"/>
  <c r="CL102" i="3"/>
  <c r="CL110" i="3"/>
  <c r="CL267" i="3"/>
  <c r="CL160" i="3"/>
  <c r="CL118" i="3"/>
  <c r="CL104" i="3"/>
  <c r="CL520" i="3"/>
  <c r="CL509" i="3"/>
  <c r="CL504" i="3"/>
  <c r="CL513" i="3"/>
  <c r="CL475" i="3"/>
  <c r="CL459" i="3"/>
  <c r="CL443" i="3"/>
  <c r="CL427" i="3"/>
  <c r="CL487" i="3"/>
  <c r="CL480" i="3"/>
  <c r="CL471" i="3"/>
  <c r="CL422" i="3"/>
  <c r="CL391" i="3"/>
  <c r="CL376" i="3"/>
  <c r="CL368" i="3"/>
  <c r="CL353" i="3"/>
  <c r="CL327" i="3"/>
  <c r="CL312" i="3"/>
  <c r="CL304" i="3"/>
  <c r="CL420" i="3"/>
  <c r="CL412" i="3"/>
  <c r="CL395" i="3"/>
  <c r="CL340" i="3"/>
  <c r="CL301" i="3"/>
  <c r="CL256" i="3"/>
  <c r="CL231" i="3"/>
  <c r="CL215" i="3"/>
  <c r="CL210" i="3"/>
  <c r="CL190" i="3"/>
  <c r="CL174" i="3"/>
  <c r="CL171" i="3"/>
  <c r="CL156" i="3"/>
  <c r="CL124" i="3"/>
  <c r="CL92" i="3"/>
  <c r="CL60" i="3"/>
  <c r="CL56" i="3"/>
  <c r="CL52" i="3"/>
  <c r="CL48" i="3"/>
  <c r="CL44" i="3"/>
  <c r="CL40" i="3"/>
  <c r="CL36" i="3"/>
  <c r="CL32" i="3"/>
  <c r="CL28" i="3"/>
  <c r="CL24" i="3"/>
  <c r="CL20" i="3"/>
  <c r="CL16" i="3"/>
  <c r="CL333" i="3"/>
  <c r="CL485" i="3"/>
  <c r="CL383" i="3"/>
  <c r="CL348" i="3"/>
  <c r="CL271" i="3"/>
  <c r="CL237" i="3"/>
  <c r="CL222" i="3"/>
  <c r="CL212" i="3"/>
  <c r="CL168" i="3"/>
  <c r="CL138" i="3"/>
  <c r="CL135" i="3"/>
  <c r="CL106" i="3"/>
  <c r="CL103" i="3"/>
  <c r="CL74" i="3"/>
  <c r="CL71" i="3"/>
  <c r="CL397" i="3"/>
  <c r="CL392" i="3"/>
  <c r="CL386" i="3"/>
  <c r="CL372" i="3"/>
  <c r="CL352" i="3"/>
  <c r="CL317" i="3"/>
  <c r="CL307" i="3"/>
  <c r="CL279" i="3"/>
  <c r="CL236" i="3"/>
  <c r="CL177" i="3"/>
  <c r="CL472" i="3"/>
  <c r="CL419" i="3"/>
  <c r="CL408" i="3"/>
  <c r="CL402" i="3"/>
  <c r="CL369" i="3"/>
  <c r="CL363" i="3"/>
  <c r="CL324" i="3"/>
  <c r="CL308" i="3"/>
  <c r="CL255" i="3"/>
  <c r="CL217" i="3"/>
  <c r="CL182" i="3"/>
  <c r="CL292" i="3"/>
  <c r="CL134" i="3"/>
  <c r="CL70" i="3"/>
  <c r="CL142" i="3"/>
  <c r="CL78" i="3"/>
  <c r="CL379" i="3"/>
  <c r="CL196" i="3"/>
  <c r="CL150" i="3"/>
  <c r="CL86" i="3"/>
  <c r="CL136" i="3"/>
  <c r="CL72" i="3"/>
  <c r="CL515" i="3"/>
  <c r="CL512" i="3"/>
  <c r="CL464" i="3"/>
  <c r="CL448" i="3"/>
  <c r="CL432" i="3"/>
  <c r="CL416" i="3"/>
  <c r="CL505" i="3"/>
  <c r="CL456" i="3"/>
  <c r="CL439" i="3"/>
  <c r="CL413" i="3"/>
  <c r="CL370" i="3"/>
  <c r="CL349" i="3"/>
  <c r="CL306" i="3"/>
  <c r="CL289" i="3"/>
  <c r="CL263" i="3"/>
  <c r="CL248" i="3"/>
  <c r="CL240" i="3"/>
  <c r="CL226" i="3"/>
  <c r="CL216" i="3"/>
  <c r="CL194" i="3"/>
  <c r="CL184" i="3"/>
  <c r="CL162" i="3"/>
  <c r="CL493" i="3"/>
  <c r="CL450" i="3"/>
  <c r="CL440" i="3"/>
  <c r="CL403" i="3"/>
  <c r="CL347" i="3"/>
  <c r="CL342" i="3"/>
  <c r="CL311" i="3"/>
  <c r="CL303" i="3"/>
  <c r="CL269" i="3"/>
  <c r="CL264" i="3"/>
  <c r="CL258" i="3"/>
  <c r="CL244" i="3"/>
  <c r="CL223" i="3"/>
  <c r="CL187" i="3"/>
  <c r="CL179" i="3"/>
  <c r="CL148" i="3"/>
  <c r="CL116" i="3"/>
  <c r="CL84" i="3"/>
  <c r="CL272" i="3"/>
  <c r="CL243" i="3"/>
  <c r="CL209" i="3"/>
  <c r="CL418" i="3"/>
  <c r="CL400" i="3"/>
  <c r="CL355" i="3"/>
  <c r="CL339" i="3"/>
  <c r="CL295" i="3"/>
  <c r="CL283" i="3"/>
  <c r="CL278" i="3"/>
  <c r="CL274" i="3"/>
  <c r="CL241" i="3"/>
  <c r="CL206" i="3"/>
  <c r="CL203" i="3"/>
  <c r="CL188" i="3"/>
  <c r="CL130" i="3"/>
  <c r="CL127" i="3"/>
  <c r="CL98" i="3"/>
  <c r="CL95" i="3"/>
  <c r="CL66" i="3"/>
  <c r="CL63" i="3"/>
  <c r="CL451" i="3"/>
  <c r="CL388" i="3"/>
  <c r="CL380" i="3"/>
  <c r="CL358" i="3"/>
  <c r="CL319" i="3"/>
  <c r="CL284" i="3"/>
  <c r="CL220" i="3"/>
  <c r="CL201" i="3"/>
  <c r="CL185" i="3"/>
  <c r="CL159" i="3"/>
  <c r="CL492" i="3"/>
  <c r="CL489" i="3"/>
  <c r="CL404" i="3"/>
  <c r="CL365" i="3"/>
  <c r="CL332" i="3"/>
  <c r="CL326" i="3"/>
  <c r="CL316" i="3"/>
  <c r="CL315" i="3"/>
  <c r="CL144" i="3"/>
  <c r="CL80" i="3"/>
  <c r="CL53" i="3"/>
  <c r="CL50" i="3"/>
  <c r="CL37" i="3"/>
  <c r="CL34" i="3"/>
  <c r="CL21" i="3"/>
  <c r="CL18" i="3"/>
  <c r="CL152" i="3"/>
  <c r="CL88" i="3"/>
  <c r="CL228" i="3"/>
  <c r="CL96" i="3"/>
  <c r="CL57" i="3"/>
  <c r="CL54" i="3"/>
  <c r="CL41" i="3"/>
  <c r="CL38" i="3"/>
  <c r="CL25" i="3"/>
  <c r="CL22" i="3"/>
  <c r="CL158" i="3"/>
  <c r="CL94" i="3"/>
  <c r="CD520" i="3"/>
  <c r="CD509" i="3"/>
  <c r="CD504" i="3"/>
  <c r="CD460" i="3"/>
  <c r="CD428" i="3"/>
  <c r="CD459" i="3"/>
  <c r="CD427" i="3"/>
  <c r="CD493" i="3"/>
  <c r="CD380" i="3"/>
  <c r="CD369" i="3"/>
  <c r="CD320" i="3"/>
  <c r="CD303" i="3"/>
  <c r="CD255" i="3"/>
  <c r="CD223" i="3"/>
  <c r="CD191" i="3"/>
  <c r="CD159" i="3"/>
  <c r="CD479" i="3"/>
  <c r="CD454" i="3"/>
  <c r="CD435" i="3"/>
  <c r="CD268" i="3"/>
  <c r="CD253" i="3"/>
  <c r="CD236" i="3"/>
  <c r="CD221" i="3"/>
  <c r="CD204" i="3"/>
  <c r="CD189" i="3"/>
  <c r="CD172" i="3"/>
  <c r="CD472" i="3"/>
  <c r="CD381" i="3"/>
  <c r="CD299" i="3"/>
  <c r="CD269" i="3"/>
  <c r="CD227" i="3"/>
  <c r="CD220" i="3"/>
  <c r="CD183" i="3"/>
  <c r="CD167" i="3"/>
  <c r="CD153" i="3"/>
  <c r="CD146" i="3"/>
  <c r="CD121" i="3"/>
  <c r="CD114" i="3"/>
  <c r="CD401" i="3"/>
  <c r="CD358" i="3"/>
  <c r="CD335" i="3"/>
  <c r="CD288" i="3"/>
  <c r="CD262" i="3"/>
  <c r="CD216" i="3"/>
  <c r="CD206" i="3"/>
  <c r="CD173" i="3"/>
  <c r="CD132" i="3"/>
  <c r="CD276" i="3"/>
  <c r="CD208" i="3"/>
  <c r="CD104" i="3"/>
  <c r="CD101" i="3"/>
  <c r="CD56" i="3"/>
  <c r="CD53" i="3"/>
  <c r="CD404" i="3"/>
  <c r="CD278" i="3"/>
  <c r="CD251" i="3"/>
  <c r="CD201" i="3"/>
  <c r="CD109" i="3"/>
  <c r="CD102" i="3"/>
  <c r="CD97" i="3"/>
  <c r="CD451" i="3"/>
  <c r="CD419" i="3"/>
  <c r="CD406" i="3"/>
  <c r="CD332" i="3"/>
  <c r="CD311" i="3"/>
  <c r="CD263" i="3"/>
  <c r="CD193" i="3"/>
  <c r="CD161" i="3"/>
  <c r="CD128" i="3"/>
  <c r="CD88" i="3"/>
  <c r="CD85" i="3"/>
  <c r="CD52" i="3"/>
  <c r="CD49" i="3"/>
  <c r="CD359" i="3"/>
  <c r="CD239" i="3"/>
  <c r="CD228" i="3"/>
  <c r="CD106" i="3"/>
  <c r="CD66" i="3"/>
  <c r="CD34" i="3"/>
  <c r="CD54" i="3"/>
  <c r="CD24" i="3"/>
  <c r="CD180" i="3"/>
  <c r="CD82" i="3"/>
  <c r="CD515" i="3"/>
  <c r="CD512" i="3"/>
  <c r="CD464" i="3"/>
  <c r="CD448" i="3"/>
  <c r="CD432" i="3"/>
  <c r="CD416" i="3"/>
  <c r="CD407" i="3"/>
  <c r="CD392" i="3"/>
  <c r="CD365" i="3"/>
  <c r="CD339" i="3"/>
  <c r="CD326" i="3"/>
  <c r="CD322" i="3"/>
  <c r="CD279" i="3"/>
  <c r="CD242" i="3"/>
  <c r="CD210" i="3"/>
  <c r="CD178" i="3"/>
  <c r="CD487" i="3"/>
  <c r="CD480" i="3"/>
  <c r="CD471" i="3"/>
  <c r="CD422" i="3"/>
  <c r="CD391" i="3"/>
  <c r="CD376" i="3"/>
  <c r="CD368" i="3"/>
  <c r="CD353" i="3"/>
  <c r="CD327" i="3"/>
  <c r="CD312" i="3"/>
  <c r="CD304" i="3"/>
  <c r="CD289" i="3"/>
  <c r="CD484" i="3"/>
  <c r="CD481" i="3"/>
  <c r="CD450" i="3"/>
  <c r="CD440" i="3"/>
  <c r="CD396" i="3"/>
  <c r="CD383" i="3"/>
  <c r="CD354" i="3"/>
  <c r="CD265" i="3"/>
  <c r="CD230" i="3"/>
  <c r="CD184" i="3"/>
  <c r="CD174" i="3"/>
  <c r="CD136" i="3"/>
  <c r="CD519" i="3"/>
  <c r="CD492" i="3"/>
  <c r="CD489" i="3"/>
  <c r="CD412" i="3"/>
  <c r="CD371" i="3"/>
  <c r="CD344" i="3"/>
  <c r="CD338" i="3"/>
  <c r="CD295" i="3"/>
  <c r="CD272" i="3"/>
  <c r="CD256" i="3"/>
  <c r="CD219" i="3"/>
  <c r="CD169" i="3"/>
  <c r="CD158" i="3"/>
  <c r="CD133" i="3"/>
  <c r="CD126" i="3"/>
  <c r="CD108" i="3"/>
  <c r="CD100" i="3"/>
  <c r="CD92" i="3"/>
  <c r="CD84" i="3"/>
  <c r="CD76" i="3"/>
  <c r="CD68" i="3"/>
  <c r="CD356" i="3"/>
  <c r="CD283" i="3"/>
  <c r="CD198" i="3"/>
  <c r="CD156" i="3"/>
  <c r="CD48" i="3"/>
  <c r="CD45" i="3"/>
  <c r="CD485" i="3"/>
  <c r="CD411" i="3"/>
  <c r="CD336" i="3"/>
  <c r="CD290" i="3"/>
  <c r="CD237" i="3"/>
  <c r="CD125" i="3"/>
  <c r="CD122" i="3"/>
  <c r="CD23" i="3"/>
  <c r="CD497" i="3"/>
  <c r="CD321" i="3"/>
  <c r="CD315" i="3"/>
  <c r="CD271" i="3"/>
  <c r="CD195" i="3"/>
  <c r="CD163" i="3"/>
  <c r="CD150" i="3"/>
  <c r="CD129" i="3"/>
  <c r="CD118" i="3"/>
  <c r="CD94" i="3"/>
  <c r="CD89" i="3"/>
  <c r="CD44" i="3"/>
  <c r="CD41" i="3"/>
  <c r="CD395" i="3"/>
  <c r="CD280" i="3"/>
  <c r="CD235" i="3"/>
  <c r="CD80" i="3"/>
  <c r="CD58" i="3"/>
  <c r="CD26" i="3"/>
  <c r="CD22" i="3"/>
  <c r="CD18" i="3"/>
  <c r="CD14" i="3"/>
  <c r="CD62" i="3"/>
  <c r="CD30" i="3"/>
  <c r="CD20" i="3"/>
  <c r="CD507" i="3"/>
  <c r="CD499" i="3"/>
  <c r="CD491" i="3"/>
  <c r="CD483" i="3"/>
  <c r="CD475" i="3"/>
  <c r="CD444" i="3"/>
  <c r="CD501" i="3"/>
  <c r="CD495" i="3"/>
  <c r="CD476" i="3"/>
  <c r="CD443" i="3"/>
  <c r="CD384" i="3"/>
  <c r="CD367" i="3"/>
  <c r="CD316" i="3"/>
  <c r="CD305" i="3"/>
  <c r="CD264" i="3"/>
  <c r="CD232" i="3"/>
  <c r="CD200" i="3"/>
  <c r="CD168" i="3"/>
  <c r="CD505" i="3"/>
  <c r="CD456" i="3"/>
  <c r="CD439" i="3"/>
  <c r="CD413" i="3"/>
  <c r="CD370" i="3"/>
  <c r="CD349" i="3"/>
  <c r="CD306" i="3"/>
  <c r="CD285" i="3"/>
  <c r="CD254" i="3"/>
  <c r="CD249" i="3"/>
  <c r="CD222" i="3"/>
  <c r="CD217" i="3"/>
  <c r="CD190" i="3"/>
  <c r="CD185" i="3"/>
  <c r="CD470" i="3"/>
  <c r="CD418" i="3"/>
  <c r="CD375" i="3"/>
  <c r="CD291" i="3"/>
  <c r="CD240" i="3"/>
  <c r="CD224" i="3"/>
  <c r="CD187" i="3"/>
  <c r="CD137" i="3"/>
  <c r="CD130" i="3"/>
  <c r="CD388" i="3"/>
  <c r="CD340" i="3"/>
  <c r="CD296" i="3"/>
  <c r="CD273" i="3"/>
  <c r="CD257" i="3"/>
  <c r="CD207" i="3"/>
  <c r="CD194" i="3"/>
  <c r="CD148" i="3"/>
  <c r="CD116" i="3"/>
  <c r="CD360" i="3"/>
  <c r="CD331" i="3"/>
  <c r="CD140" i="3"/>
  <c r="CD72" i="3"/>
  <c r="CD69" i="3"/>
  <c r="CD40" i="3"/>
  <c r="CD37" i="3"/>
  <c r="CD363" i="3"/>
  <c r="CD292" i="3"/>
  <c r="CD258" i="3"/>
  <c r="CD247" i="3"/>
  <c r="CD203" i="3"/>
  <c r="CD176" i="3"/>
  <c r="CD141" i="3"/>
  <c r="CD138" i="3"/>
  <c r="CD70" i="3"/>
  <c r="CD19" i="3"/>
  <c r="CD455" i="3"/>
  <c r="CD423" i="3"/>
  <c r="CD333" i="3"/>
  <c r="CD317" i="3"/>
  <c r="CD274" i="3"/>
  <c r="CD231" i="3"/>
  <c r="CD166" i="3"/>
  <c r="CD144" i="3"/>
  <c r="CD112" i="3"/>
  <c r="CD65" i="3"/>
  <c r="CD36" i="3"/>
  <c r="CD33" i="3"/>
  <c r="CD399" i="3"/>
  <c r="CD348" i="3"/>
  <c r="CD238" i="3"/>
  <c r="CD212" i="3"/>
  <c r="CD86" i="3"/>
  <c r="CD81" i="3"/>
  <c r="CD50" i="3"/>
  <c r="CD74" i="3"/>
  <c r="CD38" i="3"/>
  <c r="CD98" i="3"/>
  <c r="CD517" i="3"/>
  <c r="CD503" i="3"/>
  <c r="CD500" i="3"/>
  <c r="CD474" i="3"/>
  <c r="CD463" i="3"/>
  <c r="CD458" i="3"/>
  <c r="CD447" i="3"/>
  <c r="CD442" i="3"/>
  <c r="CD431" i="3"/>
  <c r="CD426" i="3"/>
  <c r="CD415" i="3"/>
  <c r="CD496" i="3"/>
  <c r="CD513" i="3"/>
  <c r="CD452" i="3"/>
  <c r="CD420" i="3"/>
  <c r="CD403" i="3"/>
  <c r="CD390" i="3"/>
  <c r="CD386" i="3"/>
  <c r="CD343" i="3"/>
  <c r="CD328" i="3"/>
  <c r="CD301" i="3"/>
  <c r="CD275" i="3"/>
  <c r="CD243" i="3"/>
  <c r="CD211" i="3"/>
  <c r="CD179" i="3"/>
  <c r="CD467" i="3"/>
  <c r="CD424" i="3"/>
  <c r="CD387" i="3"/>
  <c r="CD374" i="3"/>
  <c r="CD364" i="3"/>
  <c r="CD351" i="3"/>
  <c r="CD323" i="3"/>
  <c r="CD310" i="3"/>
  <c r="CD300" i="3"/>
  <c r="CD287" i="3"/>
  <c r="CD438" i="3"/>
  <c r="CD397" i="3"/>
  <c r="CD385" i="3"/>
  <c r="CD379" i="3"/>
  <c r="CD267" i="3"/>
  <c r="CD260" i="3"/>
  <c r="CD225" i="3"/>
  <c r="CD175" i="3"/>
  <c r="CD162" i="3"/>
  <c r="CD152" i="3"/>
  <c r="CD120" i="3"/>
  <c r="CD511" i="3"/>
  <c r="CD400" i="3"/>
  <c r="CD347" i="3"/>
  <c r="CD342" i="3"/>
  <c r="CD308" i="3"/>
  <c r="CD284" i="3"/>
  <c r="CD259" i="3"/>
  <c r="CD252" i="3"/>
  <c r="CD215" i="3"/>
  <c r="CD199" i="3"/>
  <c r="CD171" i="3"/>
  <c r="CD164" i="3"/>
  <c r="CD149" i="3"/>
  <c r="CD142" i="3"/>
  <c r="CD117" i="3"/>
  <c r="CD110" i="3"/>
  <c r="CD408" i="3"/>
  <c r="CD355" i="3"/>
  <c r="CD196" i="3"/>
  <c r="CD124" i="3"/>
  <c r="CD78" i="3"/>
  <c r="CD73" i="3"/>
  <c r="CD64" i="3"/>
  <c r="CD61" i="3"/>
  <c r="CD32" i="3"/>
  <c r="CD29" i="3"/>
  <c r="CD372" i="3"/>
  <c r="CD307" i="3"/>
  <c r="CD270" i="3"/>
  <c r="CD248" i="3"/>
  <c r="CD205" i="3"/>
  <c r="CD192" i="3"/>
  <c r="CD157" i="3"/>
  <c r="CD154" i="3"/>
  <c r="CD96" i="3"/>
  <c r="CD93" i="3"/>
  <c r="CD15" i="3"/>
  <c r="CD488" i="3"/>
  <c r="CD468" i="3"/>
  <c r="CD436" i="3"/>
  <c r="CD337" i="3"/>
  <c r="CD324" i="3"/>
  <c r="CD319" i="3"/>
  <c r="CD294" i="3"/>
  <c r="CD244" i="3"/>
  <c r="CD233" i="3"/>
  <c r="CD188" i="3"/>
  <c r="CD160" i="3"/>
  <c r="CD145" i="3"/>
  <c r="CD134" i="3"/>
  <c r="CD113" i="3"/>
  <c r="CD60" i="3"/>
  <c r="CD57" i="3"/>
  <c r="CD28" i="3"/>
  <c r="CD402" i="3"/>
  <c r="CD352" i="3"/>
  <c r="CD226" i="3"/>
  <c r="CD90" i="3"/>
  <c r="CD42" i="3"/>
  <c r="CD46" i="3"/>
  <c r="CD16" i="3"/>
  <c r="CD12" i="3"/>
  <c r="BV518" i="3"/>
  <c r="BV464" i="3"/>
  <c r="BV399" i="3"/>
  <c r="BV382" i="3"/>
  <c r="BV342" i="3"/>
  <c r="BV385" i="3"/>
  <c r="BV368" i="3"/>
  <c r="BV336" i="3"/>
  <c r="BV375" i="3"/>
  <c r="BV332" i="3"/>
  <c r="BV324" i="3"/>
  <c r="BV255" i="3"/>
  <c r="BV276" i="3"/>
  <c r="BV87" i="3"/>
  <c r="BV264" i="3"/>
  <c r="BV179" i="3"/>
  <c r="BV31" i="3"/>
  <c r="BV346" i="3"/>
  <c r="BV159" i="3"/>
  <c r="BV108" i="3"/>
  <c r="BV252" i="3"/>
  <c r="BV171" i="3"/>
  <c r="BV91" i="3"/>
  <c r="BV75" i="3"/>
  <c r="BV296" i="3"/>
  <c r="BV192" i="3"/>
  <c r="BV160" i="3"/>
  <c r="BV131" i="3"/>
  <c r="BV96" i="3"/>
  <c r="BV20" i="3"/>
  <c r="BV504" i="3"/>
  <c r="BV476" i="3"/>
  <c r="BV472" i="3"/>
  <c r="BV453" i="3"/>
  <c r="BV450" i="3"/>
  <c r="BV447" i="3"/>
  <c r="BV480" i="3"/>
  <c r="BV460" i="3"/>
  <c r="BV456" i="3"/>
  <c r="BV441" i="3"/>
  <c r="BV508" i="3"/>
  <c r="BV488" i="3"/>
  <c r="BV465" i="3"/>
  <c r="BV444" i="3"/>
  <c r="BV431" i="3"/>
  <c r="BV387" i="3"/>
  <c r="BV379" i="3"/>
  <c r="BV371" i="3"/>
  <c r="BV363" i="3"/>
  <c r="BV355" i="3"/>
  <c r="BV347" i="3"/>
  <c r="BV339" i="3"/>
  <c r="BV409" i="3"/>
  <c r="BV397" i="3"/>
  <c r="BV429" i="3"/>
  <c r="BV377" i="3"/>
  <c r="BV360" i="3"/>
  <c r="BV345" i="3"/>
  <c r="BV299" i="3"/>
  <c r="BV283" i="3"/>
  <c r="BV267" i="3"/>
  <c r="BV338" i="3"/>
  <c r="BV292" i="3"/>
  <c r="BV253" i="3"/>
  <c r="BV199" i="3"/>
  <c r="BV180" i="3"/>
  <c r="BV135" i="3"/>
  <c r="BV116" i="3"/>
  <c r="BV65" i="3"/>
  <c r="BV49" i="3"/>
  <c r="BV33" i="3"/>
  <c r="BV28" i="3"/>
  <c r="BV442" i="3"/>
  <c r="BV195" i="3"/>
  <c r="BV99" i="3"/>
  <c r="BV47" i="3"/>
  <c r="BV39" i="3"/>
  <c r="BV362" i="3"/>
  <c r="BV284" i="3"/>
  <c r="BV188" i="3"/>
  <c r="BV175" i="3"/>
  <c r="BV124" i="3"/>
  <c r="BV111" i="3"/>
  <c r="BV22" i="3"/>
  <c r="BV21" i="3"/>
  <c r="BV13" i="3"/>
  <c r="BV484" i="3"/>
  <c r="BV439" i="3"/>
  <c r="BV391" i="3"/>
  <c r="BV417" i="3"/>
  <c r="BV366" i="3"/>
  <c r="BV358" i="3"/>
  <c r="BV405" i="3"/>
  <c r="BV359" i="3"/>
  <c r="BV343" i="3"/>
  <c r="BV316" i="3"/>
  <c r="BV287" i="3"/>
  <c r="BV271" i="3"/>
  <c r="BV394" i="3"/>
  <c r="BV196" i="3"/>
  <c r="BV151" i="3"/>
  <c r="BV61" i="3"/>
  <c r="BV56" i="3"/>
  <c r="BV45" i="3"/>
  <c r="BV29" i="3"/>
  <c r="BV128" i="3"/>
  <c r="BV80" i="3"/>
  <c r="BV95" i="3"/>
  <c r="BV203" i="3"/>
  <c r="BV187" i="3"/>
  <c r="BV155" i="3"/>
  <c r="BV19" i="3"/>
  <c r="BV512" i="3"/>
  <c r="BV473" i="3"/>
  <c r="BV502" i="3"/>
  <c r="BV457" i="3"/>
  <c r="BV445" i="3"/>
  <c r="BV516" i="3"/>
  <c r="BV492" i="3"/>
  <c r="BV466" i="3"/>
  <c r="BV463" i="3"/>
  <c r="BV440" i="3"/>
  <c r="BV423" i="3"/>
  <c r="BV392" i="3"/>
  <c r="BV433" i="3"/>
  <c r="BV389" i="3"/>
  <c r="BV381" i="3"/>
  <c r="BV373" i="3"/>
  <c r="BV365" i="3"/>
  <c r="BV357" i="3"/>
  <c r="BV349" i="3"/>
  <c r="BV341" i="3"/>
  <c r="BV437" i="3"/>
  <c r="BV421" i="3"/>
  <c r="BV384" i="3"/>
  <c r="BV369" i="3"/>
  <c r="BV352" i="3"/>
  <c r="BV337" i="3"/>
  <c r="BV401" i="3"/>
  <c r="BV383" i="3"/>
  <c r="BV367" i="3"/>
  <c r="BV351" i="3"/>
  <c r="BV335" i="3"/>
  <c r="BV328" i="3"/>
  <c r="BV320" i="3"/>
  <c r="BV312" i="3"/>
  <c r="BV304" i="3"/>
  <c r="BV295" i="3"/>
  <c r="BV279" i="3"/>
  <c r="BV263" i="3"/>
  <c r="BV354" i="3"/>
  <c r="BV183" i="3"/>
  <c r="BV164" i="3"/>
  <c r="BV119" i="3"/>
  <c r="BV100" i="3"/>
  <c r="BV69" i="3"/>
  <c r="BV64" i="3"/>
  <c r="BV53" i="3"/>
  <c r="BV48" i="3"/>
  <c r="BV37" i="3"/>
  <c r="BV32" i="3"/>
  <c r="BV506" i="3"/>
  <c r="BV419" i="3"/>
  <c r="BV280" i="3"/>
  <c r="BV144" i="3"/>
  <c r="BV115" i="3"/>
  <c r="BV35" i="3"/>
  <c r="BV378" i="3"/>
  <c r="BV204" i="3"/>
  <c r="BV191" i="3"/>
  <c r="BV140" i="3"/>
  <c r="BV127" i="3"/>
  <c r="BV76" i="3"/>
  <c r="BV288" i="3"/>
  <c r="BV256" i="3"/>
  <c r="BV249" i="3"/>
  <c r="BV514" i="3"/>
  <c r="BV427" i="3"/>
  <c r="BV211" i="3"/>
  <c r="BV176" i="3"/>
  <c r="BV147" i="3"/>
  <c r="BV112" i="3"/>
  <c r="BV83" i="3"/>
  <c r="BV16" i="3"/>
  <c r="BV449" i="3"/>
  <c r="BV500" i="3"/>
  <c r="BV468" i="3"/>
  <c r="BV407" i="3"/>
  <c r="BV374" i="3"/>
  <c r="BV350" i="3"/>
  <c r="BV393" i="3"/>
  <c r="BV353" i="3"/>
  <c r="BV308" i="3"/>
  <c r="BV386" i="3"/>
  <c r="BV215" i="3"/>
  <c r="BV132" i="3"/>
  <c r="BV72" i="3"/>
  <c r="BV40" i="3"/>
  <c r="BV172" i="3"/>
  <c r="BV272" i="3"/>
  <c r="BV139" i="3"/>
  <c r="BV123" i="3"/>
  <c r="BV107" i="3"/>
  <c r="BV520" i="3"/>
  <c r="BV477" i="3"/>
  <c r="BV474" i="3"/>
  <c r="BV471" i="3"/>
  <c r="BV452" i="3"/>
  <c r="BV448" i="3"/>
  <c r="BV510" i="3"/>
  <c r="BV461" i="3"/>
  <c r="BV458" i="3"/>
  <c r="BV455" i="3"/>
  <c r="BV436" i="3"/>
  <c r="BV496" i="3"/>
  <c r="BV469" i="3"/>
  <c r="BV415" i="3"/>
  <c r="BV388" i="3"/>
  <c r="BV380" i="3"/>
  <c r="BV372" i="3"/>
  <c r="BV364" i="3"/>
  <c r="BV356" i="3"/>
  <c r="BV348" i="3"/>
  <c r="BV340" i="3"/>
  <c r="BV425" i="3"/>
  <c r="BV390" i="3"/>
  <c r="BV413" i="3"/>
  <c r="BV376" i="3"/>
  <c r="BV361" i="3"/>
  <c r="BV344" i="3"/>
  <c r="BV395" i="3"/>
  <c r="BV291" i="3"/>
  <c r="BV275" i="3"/>
  <c r="BV259" i="3"/>
  <c r="BV370" i="3"/>
  <c r="BV260" i="3"/>
  <c r="BV212" i="3"/>
  <c r="BV167" i="3"/>
  <c r="BV148" i="3"/>
  <c r="BV103" i="3"/>
  <c r="BV84" i="3"/>
  <c r="BV73" i="3"/>
  <c r="BV68" i="3"/>
  <c r="BV57" i="3"/>
  <c r="BV52" i="3"/>
  <c r="BV41" i="3"/>
  <c r="BV36" i="3"/>
  <c r="BV24" i="3"/>
  <c r="BV403" i="3"/>
  <c r="BV208" i="3"/>
  <c r="BV163" i="3"/>
  <c r="BV51" i="3"/>
  <c r="BV300" i="3"/>
  <c r="BV268" i="3"/>
  <c r="BV207" i="3"/>
  <c r="BV156" i="3"/>
  <c r="BV143" i="3"/>
  <c r="BV92" i="3"/>
  <c r="BV79" i="3"/>
  <c r="BV200" i="3"/>
  <c r="BV184" i="3"/>
  <c r="BV168" i="3"/>
  <c r="BV152" i="3"/>
  <c r="BV136" i="3"/>
  <c r="BV120" i="3"/>
  <c r="BV104" i="3"/>
  <c r="BV88" i="3"/>
  <c r="BV435" i="3"/>
  <c r="BV411" i="3"/>
  <c r="BV18" i="3"/>
  <c r="BV60" i="3" l="1"/>
  <c r="BV44" i="3"/>
  <c r="BU44" i="3"/>
  <c r="BV38" i="3"/>
  <c r="BU38" i="3"/>
  <c r="BV17" i="3"/>
  <c r="BU17" i="3"/>
  <c r="BV15" i="3"/>
  <c r="CS8" i="3"/>
  <c r="BV23" i="3"/>
  <c r="CC8" i="3"/>
  <c r="CK8" i="3"/>
  <c r="BU8" i="3" l="1"/>
  <c r="BG13" i="3"/>
  <c r="BH13" i="3"/>
  <c r="BG14" i="3"/>
  <c r="BH14" i="3"/>
  <c r="BG15" i="3"/>
  <c r="BH15" i="3"/>
  <c r="BG16" i="3"/>
  <c r="BH16" i="3"/>
  <c r="BG17" i="3"/>
  <c r="BH17" i="3"/>
  <c r="BI17" i="3" s="1"/>
  <c r="BJ17" i="3" s="1"/>
  <c r="BG18" i="3"/>
  <c r="BH18" i="3"/>
  <c r="BI18" i="3" s="1"/>
  <c r="BG19" i="3"/>
  <c r="BH19" i="3"/>
  <c r="BG20" i="3"/>
  <c r="BH20" i="3"/>
  <c r="BG21" i="3"/>
  <c r="BH21" i="3"/>
  <c r="BG22" i="3"/>
  <c r="BH22" i="3"/>
  <c r="BG23" i="3"/>
  <c r="BH23" i="3"/>
  <c r="BG24" i="3"/>
  <c r="BH24" i="3"/>
  <c r="BG25" i="3"/>
  <c r="BH25" i="3"/>
  <c r="BG26" i="3"/>
  <c r="BH26" i="3"/>
  <c r="BI26" i="3" s="1"/>
  <c r="BL26" i="3" s="1"/>
  <c r="BG27" i="3"/>
  <c r="BH27" i="3"/>
  <c r="BG28" i="3"/>
  <c r="BH28" i="3"/>
  <c r="BI28" i="3" s="1"/>
  <c r="BL28" i="3" s="1"/>
  <c r="BG29" i="3"/>
  <c r="BH29" i="3"/>
  <c r="BI29" i="3" s="1"/>
  <c r="BG30" i="3"/>
  <c r="BH30" i="3"/>
  <c r="BI30" i="3" s="1"/>
  <c r="BG31" i="3"/>
  <c r="BH31" i="3"/>
  <c r="BI31" i="3" s="1"/>
  <c r="BG32" i="3"/>
  <c r="BH32" i="3"/>
  <c r="BI32" i="3" s="1"/>
  <c r="BG33" i="3"/>
  <c r="BH33" i="3"/>
  <c r="BI33" i="3" s="1"/>
  <c r="BG34" i="3"/>
  <c r="BH34" i="3"/>
  <c r="BI34" i="3" s="1"/>
  <c r="BG35" i="3"/>
  <c r="BH35" i="3"/>
  <c r="BG36" i="3"/>
  <c r="BH36" i="3"/>
  <c r="BG37" i="3"/>
  <c r="BH37" i="3"/>
  <c r="BI37" i="3" s="1"/>
  <c r="BL37" i="3" s="1"/>
  <c r="BG38" i="3"/>
  <c r="BH38" i="3"/>
  <c r="BI38" i="3" s="1"/>
  <c r="BL38" i="3" s="1"/>
  <c r="BG39" i="3"/>
  <c r="BH39" i="3"/>
  <c r="BG40" i="3"/>
  <c r="BH40" i="3"/>
  <c r="BG41" i="3"/>
  <c r="BH41" i="3"/>
  <c r="BI41" i="3" s="1"/>
  <c r="BJ41" i="3" s="1"/>
  <c r="BG42" i="3"/>
  <c r="BH42" i="3"/>
  <c r="BG43" i="3"/>
  <c r="BH43" i="3"/>
  <c r="BG44" i="3"/>
  <c r="BH44" i="3"/>
  <c r="BG45" i="3"/>
  <c r="BH45" i="3"/>
  <c r="BG46" i="3"/>
  <c r="BH46" i="3"/>
  <c r="BI46" i="3" s="1"/>
  <c r="BG47" i="3"/>
  <c r="BH47" i="3"/>
  <c r="BI47" i="3" s="1"/>
  <c r="BG48" i="3"/>
  <c r="BH48" i="3"/>
  <c r="BI48" i="3" s="1"/>
  <c r="BG49" i="3"/>
  <c r="BH49" i="3"/>
  <c r="BG50" i="3"/>
  <c r="BH50" i="3"/>
  <c r="BG51" i="3"/>
  <c r="BH51" i="3"/>
  <c r="BG52" i="3"/>
  <c r="BH52" i="3"/>
  <c r="BI52" i="3" s="1"/>
  <c r="BG53" i="3"/>
  <c r="BH53" i="3"/>
  <c r="BG54" i="3"/>
  <c r="BH54" i="3"/>
  <c r="BI54" i="3" s="1"/>
  <c r="BL54" i="3" s="1"/>
  <c r="BG55" i="3"/>
  <c r="BH55" i="3"/>
  <c r="BG56" i="3"/>
  <c r="BH56" i="3"/>
  <c r="BI56" i="3" s="1"/>
  <c r="BL56" i="3" s="1"/>
  <c r="BG57" i="3"/>
  <c r="BH57" i="3"/>
  <c r="BG58" i="3"/>
  <c r="BH58" i="3"/>
  <c r="BI58" i="3" s="1"/>
  <c r="BL58" i="3" s="1"/>
  <c r="BG59" i="3"/>
  <c r="BH59" i="3"/>
  <c r="BI59" i="3" s="1"/>
  <c r="BG60" i="3"/>
  <c r="BH60" i="3"/>
  <c r="BI60" i="3" s="1"/>
  <c r="BL60" i="3" s="1"/>
  <c r="BG61" i="3"/>
  <c r="BH61" i="3"/>
  <c r="BI61" i="3" s="1"/>
  <c r="BG62" i="3"/>
  <c r="BH62" i="3"/>
  <c r="BI62" i="3" s="1"/>
  <c r="BG63" i="3"/>
  <c r="BH63" i="3"/>
  <c r="BI63" i="3" s="1"/>
  <c r="BG64" i="3"/>
  <c r="BH64" i="3"/>
  <c r="BI64" i="3" s="1"/>
  <c r="BG65" i="3"/>
  <c r="BH65" i="3"/>
  <c r="BI65" i="3" s="1"/>
  <c r="BG66" i="3"/>
  <c r="BH66" i="3"/>
  <c r="BI66" i="3" s="1"/>
  <c r="BG67" i="3"/>
  <c r="BH67" i="3"/>
  <c r="BG68" i="3"/>
  <c r="BH68" i="3"/>
  <c r="BG69" i="3"/>
  <c r="BH69" i="3"/>
  <c r="BI69" i="3" s="1"/>
  <c r="BG70" i="3"/>
  <c r="BH70" i="3"/>
  <c r="BG71" i="3"/>
  <c r="BH71" i="3"/>
  <c r="BG72" i="3"/>
  <c r="BH72" i="3"/>
  <c r="BG73" i="3"/>
  <c r="BH73" i="3"/>
  <c r="BG74" i="3"/>
  <c r="BH74" i="3"/>
  <c r="BG75" i="3"/>
  <c r="BH75" i="3"/>
  <c r="BG76" i="3"/>
  <c r="BH76" i="3"/>
  <c r="BG77" i="3"/>
  <c r="BH77" i="3"/>
  <c r="BG78" i="3"/>
  <c r="BH78" i="3"/>
  <c r="BG79" i="3"/>
  <c r="BH79" i="3"/>
  <c r="BG80" i="3"/>
  <c r="BH80" i="3"/>
  <c r="BG81" i="3"/>
  <c r="BH81" i="3"/>
  <c r="BG82" i="3"/>
  <c r="BH82" i="3"/>
  <c r="BG83" i="3"/>
  <c r="BH83" i="3"/>
  <c r="BI83" i="3" s="1"/>
  <c r="BG84" i="3"/>
  <c r="BH84" i="3"/>
  <c r="BG85" i="3"/>
  <c r="BH85" i="3"/>
  <c r="BI85" i="3" s="1"/>
  <c r="BL85" i="3" s="1"/>
  <c r="BG86" i="3"/>
  <c r="BH86" i="3"/>
  <c r="BG87" i="3"/>
  <c r="BH87" i="3"/>
  <c r="BI87" i="3" s="1"/>
  <c r="BG88" i="3"/>
  <c r="BH88" i="3"/>
  <c r="BG89" i="3"/>
  <c r="BH89" i="3"/>
  <c r="BG90" i="3"/>
  <c r="BH90" i="3"/>
  <c r="BI90" i="3" s="1"/>
  <c r="BL90" i="3" s="1"/>
  <c r="BG91" i="3"/>
  <c r="BH91" i="3"/>
  <c r="BG92" i="3"/>
  <c r="BH92" i="3"/>
  <c r="BI92" i="3" s="1"/>
  <c r="BL92" i="3" s="1"/>
  <c r="BG93" i="3"/>
  <c r="BH93" i="3"/>
  <c r="BG94" i="3"/>
  <c r="BH94" i="3"/>
  <c r="BG95" i="3"/>
  <c r="BH95" i="3"/>
  <c r="BG96" i="3"/>
  <c r="BH96" i="3"/>
  <c r="BG97" i="3"/>
  <c r="BH97" i="3"/>
  <c r="BG98" i="3"/>
  <c r="BH98" i="3"/>
  <c r="BG99" i="3"/>
  <c r="BH99" i="3"/>
  <c r="BG100" i="3"/>
  <c r="BH100" i="3"/>
  <c r="BG101" i="3"/>
  <c r="BH101" i="3"/>
  <c r="BG102" i="3"/>
  <c r="BH102" i="3"/>
  <c r="BI102" i="3" s="1"/>
  <c r="BG103" i="3"/>
  <c r="BH103" i="3"/>
  <c r="BG104" i="3"/>
  <c r="BH104" i="3"/>
  <c r="BI104" i="3" s="1"/>
  <c r="BG105" i="3"/>
  <c r="BH105" i="3"/>
  <c r="BG106" i="3"/>
  <c r="BH106" i="3"/>
  <c r="BI106" i="3" s="1"/>
  <c r="BJ106" i="3" s="1"/>
  <c r="BG107" i="3"/>
  <c r="BH107" i="3"/>
  <c r="BG108" i="3"/>
  <c r="BH108" i="3"/>
  <c r="BG109" i="3"/>
  <c r="BH109" i="3"/>
  <c r="BG110" i="3"/>
  <c r="BH110" i="3"/>
  <c r="BG111" i="3"/>
  <c r="BH111" i="3"/>
  <c r="BG112" i="3"/>
  <c r="BH112" i="3"/>
  <c r="BG113" i="3"/>
  <c r="BH113" i="3"/>
  <c r="BG114" i="3"/>
  <c r="BH114" i="3"/>
  <c r="BG115" i="3"/>
  <c r="BH115" i="3"/>
  <c r="BG116" i="3"/>
  <c r="BH116" i="3"/>
  <c r="BI116" i="3" s="1"/>
  <c r="BG117" i="3"/>
  <c r="BH117" i="3"/>
  <c r="BG118" i="3"/>
  <c r="BH118" i="3"/>
  <c r="BI118" i="3" s="1"/>
  <c r="BG119" i="3"/>
  <c r="BH119" i="3"/>
  <c r="BG120" i="3"/>
  <c r="BH120" i="3"/>
  <c r="BI120" i="3" s="1"/>
  <c r="BG121" i="3"/>
  <c r="BH121" i="3"/>
  <c r="BG122" i="3"/>
  <c r="BH122" i="3"/>
  <c r="BI122" i="3" s="1"/>
  <c r="BJ122" i="3" s="1"/>
  <c r="BG123" i="3"/>
  <c r="BH123" i="3"/>
  <c r="BG124" i="3"/>
  <c r="BH124" i="3"/>
  <c r="BI124" i="3" s="1"/>
  <c r="BG125" i="3"/>
  <c r="BH125" i="3"/>
  <c r="BG126" i="3"/>
  <c r="BH126" i="3"/>
  <c r="BI126" i="3" s="1"/>
  <c r="BG127" i="3"/>
  <c r="BH127" i="3"/>
  <c r="BG128" i="3"/>
  <c r="BH128" i="3"/>
  <c r="BI128" i="3" s="1"/>
  <c r="BG129" i="3"/>
  <c r="BH129" i="3"/>
  <c r="BG130" i="3"/>
  <c r="BH130" i="3"/>
  <c r="BI130" i="3" s="1"/>
  <c r="BG131" i="3"/>
  <c r="BH131" i="3"/>
  <c r="BG132" i="3"/>
  <c r="BH132" i="3"/>
  <c r="BG133" i="3"/>
  <c r="BH133" i="3"/>
  <c r="BG134" i="3"/>
  <c r="BH134" i="3"/>
  <c r="BG135" i="3"/>
  <c r="BH135" i="3"/>
  <c r="BG136" i="3"/>
  <c r="BH136" i="3"/>
  <c r="BG137" i="3"/>
  <c r="BH137" i="3"/>
  <c r="BG138" i="3"/>
  <c r="BH138" i="3"/>
  <c r="BG139" i="3"/>
  <c r="BH139" i="3"/>
  <c r="BG140" i="3"/>
  <c r="BH140" i="3"/>
  <c r="BG141" i="3"/>
  <c r="BH141" i="3"/>
  <c r="BG142" i="3"/>
  <c r="BH142" i="3"/>
  <c r="BG143" i="3"/>
  <c r="BH143" i="3"/>
  <c r="BG144" i="3"/>
  <c r="BH144" i="3"/>
  <c r="BG145" i="3"/>
  <c r="BH145" i="3"/>
  <c r="BG146" i="3"/>
  <c r="BH146" i="3"/>
  <c r="BG147" i="3"/>
  <c r="BH147" i="3"/>
  <c r="BG148" i="3"/>
  <c r="BH148" i="3"/>
  <c r="BG149" i="3"/>
  <c r="BH149" i="3"/>
  <c r="BG150" i="3"/>
  <c r="BH150" i="3"/>
  <c r="BI150" i="3" s="1"/>
  <c r="BJ150" i="3" s="1"/>
  <c r="BG151" i="3"/>
  <c r="BH151" i="3"/>
  <c r="BG152" i="3"/>
  <c r="BH152" i="3"/>
  <c r="BI152" i="3" s="1"/>
  <c r="BJ152" i="3" s="1"/>
  <c r="BG153" i="3"/>
  <c r="BH153" i="3"/>
  <c r="BG154" i="3"/>
  <c r="BH154" i="3"/>
  <c r="BI154" i="3" s="1"/>
  <c r="BJ154" i="3" s="1"/>
  <c r="BG155" i="3"/>
  <c r="BH155" i="3"/>
  <c r="BG156" i="3"/>
  <c r="BH156" i="3"/>
  <c r="BI156" i="3" s="1"/>
  <c r="BJ156" i="3" s="1"/>
  <c r="BG157" i="3"/>
  <c r="BH157" i="3"/>
  <c r="BG158" i="3"/>
  <c r="BH158" i="3"/>
  <c r="BI158" i="3" s="1"/>
  <c r="BJ158" i="3" s="1"/>
  <c r="BG159" i="3"/>
  <c r="BH159" i="3"/>
  <c r="BG160" i="3"/>
  <c r="BH160" i="3"/>
  <c r="BG161" i="3"/>
  <c r="BH161" i="3"/>
  <c r="BI161" i="3" s="1"/>
  <c r="BL161" i="3" s="1"/>
  <c r="BG162" i="3"/>
  <c r="BH162" i="3"/>
  <c r="BG163" i="3"/>
  <c r="BH163" i="3"/>
  <c r="BI163" i="3" s="1"/>
  <c r="BG164" i="3"/>
  <c r="BH164" i="3"/>
  <c r="BG165" i="3"/>
  <c r="BH165" i="3"/>
  <c r="BI165" i="3" s="1"/>
  <c r="BL165" i="3" s="1"/>
  <c r="BG166" i="3"/>
  <c r="BH166" i="3"/>
  <c r="BG167" i="3"/>
  <c r="BH167" i="3"/>
  <c r="BI167" i="3" s="1"/>
  <c r="BG168" i="3"/>
  <c r="BH168" i="3"/>
  <c r="BI168" i="3" s="1"/>
  <c r="BJ168" i="3" s="1"/>
  <c r="BG169" i="3"/>
  <c r="BH169" i="3"/>
  <c r="BI169" i="3" s="1"/>
  <c r="BL169" i="3" s="1"/>
  <c r="BG170" i="3"/>
  <c r="BH170" i="3"/>
  <c r="BI170" i="3" s="1"/>
  <c r="BJ170" i="3" s="1"/>
  <c r="BG171" i="3"/>
  <c r="BH171" i="3"/>
  <c r="BI171" i="3" s="1"/>
  <c r="BG172" i="3"/>
  <c r="BH172" i="3"/>
  <c r="BI172" i="3" s="1"/>
  <c r="BJ172" i="3" s="1"/>
  <c r="BG173" i="3"/>
  <c r="BH173" i="3"/>
  <c r="BI173" i="3" s="1"/>
  <c r="BL173" i="3" s="1"/>
  <c r="BG174" i="3"/>
  <c r="BH174" i="3"/>
  <c r="BI174" i="3" s="1"/>
  <c r="BJ174" i="3" s="1"/>
  <c r="BG175" i="3"/>
  <c r="BH175" i="3"/>
  <c r="BI175" i="3" s="1"/>
  <c r="BG176" i="3"/>
  <c r="BH176" i="3"/>
  <c r="BI176" i="3" s="1"/>
  <c r="BJ176" i="3" s="1"/>
  <c r="BG177" i="3"/>
  <c r="BH177" i="3"/>
  <c r="BI177" i="3" s="1"/>
  <c r="BL177" i="3" s="1"/>
  <c r="BG178" i="3"/>
  <c r="BH178" i="3"/>
  <c r="BI178" i="3" s="1"/>
  <c r="BJ178" i="3" s="1"/>
  <c r="BG179" i="3"/>
  <c r="BH179" i="3"/>
  <c r="BI179" i="3" s="1"/>
  <c r="BG180" i="3"/>
  <c r="BH180" i="3"/>
  <c r="BI180" i="3" s="1"/>
  <c r="BG181" i="3"/>
  <c r="BH181" i="3"/>
  <c r="BI181" i="3" s="1"/>
  <c r="BK181" i="3" s="1"/>
  <c r="BM181" i="3" s="1"/>
  <c r="BG182" i="3"/>
  <c r="BH182" i="3"/>
  <c r="BI182" i="3" s="1"/>
  <c r="BK182" i="3" s="1"/>
  <c r="BM182" i="3" s="1"/>
  <c r="BG183" i="3"/>
  <c r="BH183" i="3"/>
  <c r="BG184" i="3"/>
  <c r="BH184" i="3"/>
  <c r="BI184" i="3" s="1"/>
  <c r="BG185" i="3"/>
  <c r="BH185" i="3"/>
  <c r="BG186" i="3"/>
  <c r="BH186" i="3"/>
  <c r="BI186" i="3" s="1"/>
  <c r="BK186" i="3" s="1"/>
  <c r="BM186" i="3" s="1"/>
  <c r="BG187" i="3"/>
  <c r="BH187" i="3"/>
  <c r="BI187" i="3" s="1"/>
  <c r="BG188" i="3"/>
  <c r="BH188" i="3"/>
  <c r="BI188" i="3" s="1"/>
  <c r="BG189" i="3"/>
  <c r="BH189" i="3"/>
  <c r="BI189" i="3" s="1"/>
  <c r="BK189" i="3" s="1"/>
  <c r="BM189" i="3" s="1"/>
  <c r="BG190" i="3"/>
  <c r="BH190" i="3"/>
  <c r="BG191" i="3"/>
  <c r="BH191" i="3"/>
  <c r="BI191" i="3" s="1"/>
  <c r="BG192" i="3"/>
  <c r="BH192" i="3"/>
  <c r="BG193" i="3"/>
  <c r="BH193" i="3"/>
  <c r="BI193" i="3" s="1"/>
  <c r="BK193" i="3" s="1"/>
  <c r="BM193" i="3" s="1"/>
  <c r="BG194" i="3"/>
  <c r="BH194" i="3"/>
  <c r="BI194" i="3" s="1"/>
  <c r="BK194" i="3" s="1"/>
  <c r="BM194" i="3" s="1"/>
  <c r="BG195" i="3"/>
  <c r="BH195" i="3"/>
  <c r="BI195" i="3" s="1"/>
  <c r="BG196" i="3"/>
  <c r="BH196" i="3"/>
  <c r="BI196" i="3" s="1"/>
  <c r="BG197" i="3"/>
  <c r="BH197" i="3"/>
  <c r="BI197" i="3" s="1"/>
  <c r="BG198" i="3"/>
  <c r="BH198" i="3"/>
  <c r="BG199" i="3"/>
  <c r="BH199" i="3"/>
  <c r="BG200" i="3"/>
  <c r="BH200" i="3"/>
  <c r="BG201" i="3"/>
  <c r="BH201" i="3"/>
  <c r="BG202" i="3"/>
  <c r="BH202" i="3"/>
  <c r="BG203" i="3"/>
  <c r="BH203" i="3"/>
  <c r="BG204" i="3"/>
  <c r="BH204" i="3"/>
  <c r="BG205" i="3"/>
  <c r="BH205" i="3"/>
  <c r="BG206" i="3"/>
  <c r="BH206" i="3"/>
  <c r="BG207" i="3"/>
  <c r="BH207" i="3"/>
  <c r="BI207" i="3" s="1"/>
  <c r="BG208" i="3"/>
  <c r="BH208" i="3"/>
  <c r="BI208" i="3" s="1"/>
  <c r="BK208" i="3" s="1"/>
  <c r="BM208" i="3" s="1"/>
  <c r="BG209" i="3"/>
  <c r="BH209" i="3"/>
  <c r="BI209" i="3" s="1"/>
  <c r="BL209" i="3" s="1"/>
  <c r="BG210" i="3"/>
  <c r="BH210" i="3"/>
  <c r="BI210" i="3" s="1"/>
  <c r="BG211" i="3"/>
  <c r="BH211" i="3"/>
  <c r="BI211" i="3" s="1"/>
  <c r="BG212" i="3"/>
  <c r="BH212" i="3"/>
  <c r="BG213" i="3"/>
  <c r="BH213" i="3"/>
  <c r="BI213" i="3" s="1"/>
  <c r="BJ213" i="3" s="1"/>
  <c r="BG214" i="3"/>
  <c r="BH214" i="3"/>
  <c r="BI214" i="3" s="1"/>
  <c r="BK214" i="3" s="1"/>
  <c r="BM214" i="3" s="1"/>
  <c r="BG215" i="3"/>
  <c r="BH215" i="3"/>
  <c r="BG216" i="3"/>
  <c r="BH216" i="3"/>
  <c r="BI216" i="3" s="1"/>
  <c r="BK216" i="3" s="1"/>
  <c r="BM216" i="3" s="1"/>
  <c r="BG217" i="3"/>
  <c r="BH217" i="3"/>
  <c r="BG218" i="3"/>
  <c r="BH218" i="3"/>
  <c r="BI218" i="3" s="1"/>
  <c r="BG219" i="3"/>
  <c r="BH219" i="3"/>
  <c r="BG220" i="3"/>
  <c r="BH220" i="3"/>
  <c r="BI220" i="3" s="1"/>
  <c r="BG221" i="3"/>
  <c r="BH221" i="3"/>
  <c r="BG222" i="3"/>
  <c r="BH222" i="3"/>
  <c r="BI222" i="3" s="1"/>
  <c r="BG223" i="3"/>
  <c r="BH223" i="3"/>
  <c r="BG224" i="3"/>
  <c r="BH224" i="3"/>
  <c r="BG225" i="3"/>
  <c r="BH225" i="3"/>
  <c r="BI225" i="3" s="1"/>
  <c r="BG226" i="3"/>
  <c r="BH226" i="3"/>
  <c r="BG227" i="3"/>
  <c r="BH227" i="3"/>
  <c r="BI227" i="3" s="1"/>
  <c r="BG228" i="3"/>
  <c r="BH228" i="3"/>
  <c r="BG229" i="3"/>
  <c r="BH229" i="3"/>
  <c r="BI229" i="3" s="1"/>
  <c r="BJ229" i="3" s="1"/>
  <c r="BG230" i="3"/>
  <c r="BH230" i="3"/>
  <c r="BG231" i="3"/>
  <c r="BH231" i="3"/>
  <c r="BI231" i="3" s="1"/>
  <c r="BG232" i="3"/>
  <c r="BH232" i="3"/>
  <c r="BG233" i="3"/>
  <c r="BH233" i="3"/>
  <c r="BI233" i="3" s="1"/>
  <c r="BL233" i="3" s="1"/>
  <c r="BG234" i="3"/>
  <c r="BH234" i="3"/>
  <c r="BG235" i="3"/>
  <c r="BH235" i="3"/>
  <c r="BI235" i="3" s="1"/>
  <c r="BG236" i="3"/>
  <c r="BH236" i="3"/>
  <c r="BG237" i="3"/>
  <c r="BH237" i="3"/>
  <c r="BI237" i="3" s="1"/>
  <c r="BJ237" i="3" s="1"/>
  <c r="BG238" i="3"/>
  <c r="BH238" i="3"/>
  <c r="BG239" i="3"/>
  <c r="BH239" i="3"/>
  <c r="BI239" i="3" s="1"/>
  <c r="BK239" i="3" s="1"/>
  <c r="BM239" i="3" s="1"/>
  <c r="BG240" i="3"/>
  <c r="BH240" i="3"/>
  <c r="BG241" i="3"/>
  <c r="BH241" i="3"/>
  <c r="BI241" i="3" s="1"/>
  <c r="BG242" i="3"/>
  <c r="BH242" i="3"/>
  <c r="BG243" i="3"/>
  <c r="BH243" i="3"/>
  <c r="BI243" i="3" s="1"/>
  <c r="BG244" i="3"/>
  <c r="BH244" i="3"/>
  <c r="BG245" i="3"/>
  <c r="BH245" i="3"/>
  <c r="BI245" i="3" s="1"/>
  <c r="BG246" i="3"/>
  <c r="BH246" i="3"/>
  <c r="BG247" i="3"/>
  <c r="BH247" i="3"/>
  <c r="BI247" i="3" s="1"/>
  <c r="BG248" i="3"/>
  <c r="BH248" i="3"/>
  <c r="BG249" i="3"/>
  <c r="BH249" i="3"/>
  <c r="BI249" i="3" s="1"/>
  <c r="BL249" i="3" s="1"/>
  <c r="BG250" i="3"/>
  <c r="BH250" i="3"/>
  <c r="BG251" i="3"/>
  <c r="BH251" i="3"/>
  <c r="BI251" i="3" s="1"/>
  <c r="BG252" i="3"/>
  <c r="BH252" i="3"/>
  <c r="BG253" i="3"/>
  <c r="BH253" i="3"/>
  <c r="BI253" i="3" s="1"/>
  <c r="BJ253" i="3" s="1"/>
  <c r="BG254" i="3"/>
  <c r="BH254" i="3"/>
  <c r="BG255" i="3"/>
  <c r="BH255" i="3"/>
  <c r="BI255" i="3" s="1"/>
  <c r="BK255" i="3" s="1"/>
  <c r="BM255" i="3" s="1"/>
  <c r="BG256" i="3"/>
  <c r="BH256" i="3"/>
  <c r="BG257" i="3"/>
  <c r="BH257" i="3"/>
  <c r="BI257" i="3" s="1"/>
  <c r="BG258" i="3"/>
  <c r="BH258" i="3"/>
  <c r="BG259" i="3"/>
  <c r="BH259" i="3"/>
  <c r="BG260" i="3"/>
  <c r="BH260" i="3"/>
  <c r="BG261" i="3"/>
  <c r="BH261" i="3"/>
  <c r="BG262" i="3"/>
  <c r="BH262" i="3"/>
  <c r="BG263" i="3"/>
  <c r="BH263" i="3"/>
  <c r="BG264" i="3"/>
  <c r="BH264" i="3"/>
  <c r="BG265" i="3"/>
  <c r="BH265" i="3"/>
  <c r="BI265" i="3" s="1"/>
  <c r="BK265" i="3" s="1"/>
  <c r="BM265" i="3" s="1"/>
  <c r="BG266" i="3"/>
  <c r="BH266" i="3"/>
  <c r="BG267" i="3"/>
  <c r="BH267" i="3"/>
  <c r="BI267" i="3" s="1"/>
  <c r="BG268" i="3"/>
  <c r="BH268" i="3"/>
  <c r="BG269" i="3"/>
  <c r="BH269" i="3"/>
  <c r="BG270" i="3"/>
  <c r="BH270" i="3"/>
  <c r="BG271" i="3"/>
  <c r="BH271" i="3"/>
  <c r="BG272" i="3"/>
  <c r="BH272" i="3"/>
  <c r="BG273" i="3"/>
  <c r="BH273" i="3"/>
  <c r="BG274" i="3"/>
  <c r="BH274" i="3"/>
  <c r="BG275" i="3"/>
  <c r="BH275" i="3"/>
  <c r="BG276" i="3"/>
  <c r="BH276" i="3"/>
  <c r="BG277" i="3"/>
  <c r="BH277" i="3"/>
  <c r="BG278" i="3"/>
  <c r="BH278" i="3"/>
  <c r="BG279" i="3"/>
  <c r="BH279" i="3"/>
  <c r="BG280" i="3"/>
  <c r="BH280" i="3"/>
  <c r="BG281" i="3"/>
  <c r="BH281" i="3"/>
  <c r="BI281" i="3" s="1"/>
  <c r="BK281" i="3" s="1"/>
  <c r="BM281" i="3" s="1"/>
  <c r="BG282" i="3"/>
  <c r="BH282" i="3"/>
  <c r="BI282" i="3" s="1"/>
  <c r="BK282" i="3" s="1"/>
  <c r="BM282" i="3" s="1"/>
  <c r="BG283" i="3"/>
  <c r="BH283" i="3"/>
  <c r="BI283" i="3" s="1"/>
  <c r="BG284" i="3"/>
  <c r="BH284" i="3"/>
  <c r="BI284" i="3" s="1"/>
  <c r="BG285" i="3"/>
  <c r="BH285" i="3"/>
  <c r="BG286" i="3"/>
  <c r="BH286" i="3"/>
  <c r="BG287" i="3"/>
  <c r="BH287" i="3"/>
  <c r="BG288" i="3"/>
  <c r="BH288" i="3"/>
  <c r="BG289" i="3"/>
  <c r="BH289" i="3"/>
  <c r="BG290" i="3"/>
  <c r="BH290" i="3"/>
  <c r="BG291" i="3"/>
  <c r="BH291" i="3"/>
  <c r="BG292" i="3"/>
  <c r="BH292" i="3"/>
  <c r="BG293" i="3"/>
  <c r="BH293" i="3"/>
  <c r="BG294" i="3"/>
  <c r="BH294" i="3"/>
  <c r="BG295" i="3"/>
  <c r="BH295" i="3"/>
  <c r="BG296" i="3"/>
  <c r="BH296" i="3"/>
  <c r="BG297" i="3"/>
  <c r="BH297" i="3"/>
  <c r="BG298" i="3"/>
  <c r="BH298" i="3"/>
  <c r="BG299" i="3"/>
  <c r="BH299" i="3"/>
  <c r="BG300" i="3"/>
  <c r="BH300" i="3"/>
  <c r="BG301" i="3"/>
  <c r="BH301" i="3"/>
  <c r="BG302" i="3"/>
  <c r="BH302" i="3"/>
  <c r="BG303" i="3"/>
  <c r="BH303" i="3"/>
  <c r="BG304" i="3"/>
  <c r="BH304" i="3"/>
  <c r="BI304" i="3" s="1"/>
  <c r="BG305" i="3"/>
  <c r="BH305" i="3"/>
  <c r="BG306" i="3"/>
  <c r="BH306" i="3"/>
  <c r="BI306" i="3" s="1"/>
  <c r="BK306" i="3" s="1"/>
  <c r="BM306" i="3" s="1"/>
  <c r="BG307" i="3"/>
  <c r="BH307" i="3"/>
  <c r="BG308" i="3"/>
  <c r="BH308" i="3"/>
  <c r="BI308" i="3" s="1"/>
  <c r="BG309" i="3"/>
  <c r="BH309" i="3"/>
  <c r="BG310" i="3"/>
  <c r="BH310" i="3"/>
  <c r="BI310" i="3" s="1"/>
  <c r="BK310" i="3" s="1"/>
  <c r="BM310" i="3" s="1"/>
  <c r="BG311" i="3"/>
  <c r="BH311" i="3"/>
  <c r="BG312" i="3"/>
  <c r="BH312" i="3"/>
  <c r="BI312" i="3" s="1"/>
  <c r="BG313" i="3"/>
  <c r="BH313" i="3"/>
  <c r="BG314" i="3"/>
  <c r="BH314" i="3"/>
  <c r="BI314" i="3" s="1"/>
  <c r="BK314" i="3" s="1"/>
  <c r="BM314" i="3" s="1"/>
  <c r="BG315" i="3"/>
  <c r="BH315" i="3"/>
  <c r="BG316" i="3"/>
  <c r="BH316" i="3"/>
  <c r="BG317" i="3"/>
  <c r="BH317" i="3"/>
  <c r="BI317" i="3" s="1"/>
  <c r="BL317" i="3" s="1"/>
  <c r="BG318" i="3"/>
  <c r="BH318" i="3"/>
  <c r="BG319" i="3"/>
  <c r="BH319" i="3"/>
  <c r="BI319" i="3" s="1"/>
  <c r="BL319" i="3" s="1"/>
  <c r="BG320" i="3"/>
  <c r="BH320" i="3"/>
  <c r="BG321" i="3"/>
  <c r="BH321" i="3"/>
  <c r="BI321" i="3" s="1"/>
  <c r="BL321" i="3" s="1"/>
  <c r="BG322" i="3"/>
  <c r="BH322" i="3"/>
  <c r="BG323" i="3"/>
  <c r="BH323" i="3"/>
  <c r="BI323" i="3" s="1"/>
  <c r="BL323" i="3" s="1"/>
  <c r="BG324" i="3"/>
  <c r="BH324" i="3"/>
  <c r="BG325" i="3"/>
  <c r="BH325" i="3"/>
  <c r="BI325" i="3" s="1"/>
  <c r="BL325" i="3" s="1"/>
  <c r="BG326" i="3"/>
  <c r="BH326" i="3"/>
  <c r="BG327" i="3"/>
  <c r="BH327" i="3"/>
  <c r="BI327" i="3" s="1"/>
  <c r="BG328" i="3"/>
  <c r="BH328" i="3"/>
  <c r="BI328" i="3" s="1"/>
  <c r="BL328" i="3" s="1"/>
  <c r="BG329" i="3"/>
  <c r="BH329" i="3"/>
  <c r="BI329" i="3" s="1"/>
  <c r="BG330" i="3"/>
  <c r="BH330" i="3"/>
  <c r="BI330" i="3" s="1"/>
  <c r="BK330" i="3" s="1"/>
  <c r="BM330" i="3" s="1"/>
  <c r="BG331" i="3"/>
  <c r="BH331" i="3"/>
  <c r="BG332" i="3"/>
  <c r="BH332" i="3"/>
  <c r="BI332" i="3" s="1"/>
  <c r="BL332" i="3" s="1"/>
  <c r="BG333" i="3"/>
  <c r="BH333" i="3"/>
  <c r="BI333" i="3" s="1"/>
  <c r="BL333" i="3" s="1"/>
  <c r="BG334" i="3"/>
  <c r="BH334" i="3"/>
  <c r="BI334" i="3" s="1"/>
  <c r="BG335" i="3"/>
  <c r="BH335" i="3"/>
  <c r="BI335" i="3" s="1"/>
  <c r="BL335" i="3" s="1"/>
  <c r="BG336" i="3"/>
  <c r="BH336" i="3"/>
  <c r="BG337" i="3"/>
  <c r="BH337" i="3"/>
  <c r="BI337" i="3" s="1"/>
  <c r="BL337" i="3" s="1"/>
  <c r="BG338" i="3"/>
  <c r="BH338" i="3"/>
  <c r="BG339" i="3"/>
  <c r="BH339" i="3"/>
  <c r="BI339" i="3" s="1"/>
  <c r="BL339" i="3" s="1"/>
  <c r="BG340" i="3"/>
  <c r="BH340" i="3"/>
  <c r="BG341" i="3"/>
  <c r="BH341" i="3"/>
  <c r="BI341" i="3" s="1"/>
  <c r="BL341" i="3" s="1"/>
  <c r="BG342" i="3"/>
  <c r="BH342" i="3"/>
  <c r="BI342" i="3" s="1"/>
  <c r="BK342" i="3" s="1"/>
  <c r="BM342" i="3" s="1"/>
  <c r="BG343" i="3"/>
  <c r="BH343" i="3"/>
  <c r="BG344" i="3"/>
  <c r="BH344" i="3"/>
  <c r="BG345" i="3"/>
  <c r="BH345" i="3"/>
  <c r="BG346" i="3"/>
  <c r="BH346" i="3"/>
  <c r="BG347" i="3"/>
  <c r="BH347" i="3"/>
  <c r="BG348" i="3"/>
  <c r="BH348" i="3"/>
  <c r="BG349" i="3"/>
  <c r="BH349" i="3"/>
  <c r="BI349" i="3" s="1"/>
  <c r="BL349" i="3" s="1"/>
  <c r="BG350" i="3"/>
  <c r="BH350" i="3"/>
  <c r="BI350" i="3" s="1"/>
  <c r="BL350" i="3" s="1"/>
  <c r="BG351" i="3"/>
  <c r="BH351" i="3"/>
  <c r="BI351" i="3" s="1"/>
  <c r="BL351" i="3" s="1"/>
  <c r="BG352" i="3"/>
  <c r="BH352" i="3"/>
  <c r="BI352" i="3" s="1"/>
  <c r="BL352" i="3" s="1"/>
  <c r="BG353" i="3"/>
  <c r="BH353" i="3"/>
  <c r="BI353" i="3" s="1"/>
  <c r="BL353" i="3" s="1"/>
  <c r="BG354" i="3"/>
  <c r="BH354" i="3"/>
  <c r="BI354" i="3" s="1"/>
  <c r="BG355" i="3"/>
  <c r="BH355" i="3"/>
  <c r="BI355" i="3" s="1"/>
  <c r="BL355" i="3" s="1"/>
  <c r="BG356" i="3"/>
  <c r="BH356" i="3"/>
  <c r="BI356" i="3" s="1"/>
  <c r="BG357" i="3"/>
  <c r="BH357" i="3"/>
  <c r="BI357" i="3" s="1"/>
  <c r="BL357" i="3" s="1"/>
  <c r="BG358" i="3"/>
  <c r="BH358" i="3"/>
  <c r="BI358" i="3" s="1"/>
  <c r="BG359" i="3"/>
  <c r="BH359" i="3"/>
  <c r="BI359" i="3" s="1"/>
  <c r="BG360" i="3"/>
  <c r="BH360" i="3"/>
  <c r="BI360" i="3" s="1"/>
  <c r="BK360" i="3" s="1"/>
  <c r="BM360" i="3" s="1"/>
  <c r="BG361" i="3"/>
  <c r="BH361" i="3"/>
  <c r="BI361" i="3" s="1"/>
  <c r="BK361" i="3" s="1"/>
  <c r="BM361" i="3" s="1"/>
  <c r="BG362" i="3"/>
  <c r="BH362" i="3"/>
  <c r="BI362" i="3" s="1"/>
  <c r="BK362" i="3" s="1"/>
  <c r="BM362" i="3" s="1"/>
  <c r="BG363" i="3"/>
  <c r="BH363" i="3"/>
  <c r="BI363" i="3" s="1"/>
  <c r="BK363" i="3" s="1"/>
  <c r="BM363" i="3" s="1"/>
  <c r="BG364" i="3"/>
  <c r="BH364" i="3"/>
  <c r="BI364" i="3" s="1"/>
  <c r="BK364" i="3" s="1"/>
  <c r="BM364" i="3" s="1"/>
  <c r="BG365" i="3"/>
  <c r="BH365" i="3"/>
  <c r="BI365" i="3" s="1"/>
  <c r="BK365" i="3" s="1"/>
  <c r="BM365" i="3" s="1"/>
  <c r="BG366" i="3"/>
  <c r="BH366" i="3"/>
  <c r="BI366" i="3" s="1"/>
  <c r="BG367" i="3"/>
  <c r="BH367" i="3"/>
  <c r="BI367" i="3" s="1"/>
  <c r="BK367" i="3" s="1"/>
  <c r="BM367" i="3" s="1"/>
  <c r="BG368" i="3"/>
  <c r="BH368" i="3"/>
  <c r="BI368" i="3" s="1"/>
  <c r="BK368" i="3" s="1"/>
  <c r="BM368" i="3" s="1"/>
  <c r="BG369" i="3"/>
  <c r="BH369" i="3"/>
  <c r="BI369" i="3" s="1"/>
  <c r="BK369" i="3" s="1"/>
  <c r="BM369" i="3" s="1"/>
  <c r="BG370" i="3"/>
  <c r="BH370" i="3"/>
  <c r="BG371" i="3"/>
  <c r="BH371" i="3"/>
  <c r="BG372" i="3"/>
  <c r="BH372" i="3"/>
  <c r="BG373" i="3"/>
  <c r="BH373" i="3"/>
  <c r="BI373" i="3" s="1"/>
  <c r="BG374" i="3"/>
  <c r="BH374" i="3"/>
  <c r="BI374" i="3" s="1"/>
  <c r="BG375" i="3"/>
  <c r="BH375" i="3"/>
  <c r="BG376" i="3"/>
  <c r="BH376" i="3"/>
  <c r="BG377" i="3"/>
  <c r="BH377" i="3"/>
  <c r="BI377" i="3" s="1"/>
  <c r="BK377" i="3" s="1"/>
  <c r="BM377" i="3" s="1"/>
  <c r="BG378" i="3"/>
  <c r="BH378" i="3"/>
  <c r="BG379" i="3"/>
  <c r="BH379" i="3"/>
  <c r="BI379" i="3" s="1"/>
  <c r="BK379" i="3" s="1"/>
  <c r="BM379" i="3" s="1"/>
  <c r="BG380" i="3"/>
  <c r="BH380" i="3"/>
  <c r="BI380" i="3" s="1"/>
  <c r="BK380" i="3" s="1"/>
  <c r="BM380" i="3" s="1"/>
  <c r="BG381" i="3"/>
  <c r="BH381" i="3"/>
  <c r="BI381" i="3" s="1"/>
  <c r="BK381" i="3" s="1"/>
  <c r="BM381" i="3" s="1"/>
  <c r="BG382" i="3"/>
  <c r="BH382" i="3"/>
  <c r="BI382" i="3" s="1"/>
  <c r="BG383" i="3"/>
  <c r="BH383" i="3"/>
  <c r="BI383" i="3" s="1"/>
  <c r="BK383" i="3" s="1"/>
  <c r="BM383" i="3" s="1"/>
  <c r="BG384" i="3"/>
  <c r="BH384" i="3"/>
  <c r="BI384" i="3" s="1"/>
  <c r="BK384" i="3" s="1"/>
  <c r="BM384" i="3" s="1"/>
  <c r="BG385" i="3"/>
  <c r="BH385" i="3"/>
  <c r="BI385" i="3" s="1"/>
  <c r="BK385" i="3" s="1"/>
  <c r="BM385" i="3" s="1"/>
  <c r="BG386" i="3"/>
  <c r="BH386" i="3"/>
  <c r="BI386" i="3" s="1"/>
  <c r="BG387" i="3"/>
  <c r="BH387" i="3"/>
  <c r="BG388" i="3"/>
  <c r="BH388" i="3"/>
  <c r="BI388" i="3" s="1"/>
  <c r="BK388" i="3" s="1"/>
  <c r="BM388" i="3" s="1"/>
  <c r="BG389" i="3"/>
  <c r="BH389" i="3"/>
  <c r="BI389" i="3" s="1"/>
  <c r="BK389" i="3" s="1"/>
  <c r="BM389" i="3" s="1"/>
  <c r="BG390" i="3"/>
  <c r="BH390" i="3"/>
  <c r="BG391" i="3"/>
  <c r="BH391" i="3"/>
  <c r="BI391" i="3" s="1"/>
  <c r="BK391" i="3" s="1"/>
  <c r="BM391" i="3" s="1"/>
  <c r="BG392" i="3"/>
  <c r="BH392" i="3"/>
  <c r="BI392" i="3" s="1"/>
  <c r="BK392" i="3" s="1"/>
  <c r="BM392" i="3" s="1"/>
  <c r="BG393" i="3"/>
  <c r="BH393" i="3"/>
  <c r="BG394" i="3"/>
  <c r="BH394" i="3"/>
  <c r="BI394" i="3" s="1"/>
  <c r="BG395" i="3"/>
  <c r="BH395" i="3"/>
  <c r="BG396" i="3"/>
  <c r="BH396" i="3"/>
  <c r="BI396" i="3" s="1"/>
  <c r="BK396" i="3" s="1"/>
  <c r="BM396" i="3" s="1"/>
  <c r="BG397" i="3"/>
  <c r="BH397" i="3"/>
  <c r="BI397" i="3" s="1"/>
  <c r="BK397" i="3" s="1"/>
  <c r="BM397" i="3" s="1"/>
  <c r="BG398" i="3"/>
  <c r="BH398" i="3"/>
  <c r="BI398" i="3" s="1"/>
  <c r="BG399" i="3"/>
  <c r="BH399" i="3"/>
  <c r="BI399" i="3" s="1"/>
  <c r="BK399" i="3" s="1"/>
  <c r="BM399" i="3" s="1"/>
  <c r="BG400" i="3"/>
  <c r="BH400" i="3"/>
  <c r="BI400" i="3" s="1"/>
  <c r="BK400" i="3" s="1"/>
  <c r="BM400" i="3" s="1"/>
  <c r="BG401" i="3"/>
  <c r="BH401" i="3"/>
  <c r="BI401" i="3" s="1"/>
  <c r="BK401" i="3" s="1"/>
  <c r="BM401" i="3" s="1"/>
  <c r="BG402" i="3"/>
  <c r="BH402" i="3"/>
  <c r="BG403" i="3"/>
  <c r="BH403" i="3"/>
  <c r="BI403" i="3" s="1"/>
  <c r="BK403" i="3" s="1"/>
  <c r="BM403" i="3" s="1"/>
  <c r="BG404" i="3"/>
  <c r="BH404" i="3"/>
  <c r="BG405" i="3"/>
  <c r="BH405" i="3"/>
  <c r="BI405" i="3" s="1"/>
  <c r="BK405" i="3" s="1"/>
  <c r="BM405" i="3" s="1"/>
  <c r="BG406" i="3"/>
  <c r="BH406" i="3"/>
  <c r="BI406" i="3" s="1"/>
  <c r="BG407" i="3"/>
  <c r="BH407" i="3"/>
  <c r="BG408" i="3"/>
  <c r="BH408" i="3"/>
  <c r="BI408" i="3" s="1"/>
  <c r="BK408" i="3" s="1"/>
  <c r="BM408" i="3" s="1"/>
  <c r="BG409" i="3"/>
  <c r="BH409" i="3"/>
  <c r="BI409" i="3" s="1"/>
  <c r="BK409" i="3" s="1"/>
  <c r="BM409" i="3" s="1"/>
  <c r="BG410" i="3"/>
  <c r="BH410" i="3"/>
  <c r="BG411" i="3"/>
  <c r="BH411" i="3"/>
  <c r="BI411" i="3" s="1"/>
  <c r="BK411" i="3" s="1"/>
  <c r="BM411" i="3" s="1"/>
  <c r="BG412" i="3"/>
  <c r="BH412" i="3"/>
  <c r="BI412" i="3" s="1"/>
  <c r="BK412" i="3" s="1"/>
  <c r="BM412" i="3" s="1"/>
  <c r="BG413" i="3"/>
  <c r="BH413" i="3"/>
  <c r="BI413" i="3" s="1"/>
  <c r="BK413" i="3" s="1"/>
  <c r="BM413" i="3" s="1"/>
  <c r="BG414" i="3"/>
  <c r="BH414" i="3"/>
  <c r="BI414" i="3" s="1"/>
  <c r="BG415" i="3"/>
  <c r="BH415" i="3"/>
  <c r="BI415" i="3" s="1"/>
  <c r="BK415" i="3" s="1"/>
  <c r="BM415" i="3" s="1"/>
  <c r="BG416" i="3"/>
  <c r="BH416" i="3"/>
  <c r="BI416" i="3" s="1"/>
  <c r="BK416" i="3" s="1"/>
  <c r="BM416" i="3" s="1"/>
  <c r="BG417" i="3"/>
  <c r="BH417" i="3"/>
  <c r="BI417" i="3" s="1"/>
  <c r="BK417" i="3" s="1"/>
  <c r="BM417" i="3" s="1"/>
  <c r="BG418" i="3"/>
  <c r="BH418" i="3"/>
  <c r="BI418" i="3" s="1"/>
  <c r="BG419" i="3"/>
  <c r="BH419" i="3"/>
  <c r="BG420" i="3"/>
  <c r="BH420" i="3"/>
  <c r="BI420" i="3" s="1"/>
  <c r="BK420" i="3" s="1"/>
  <c r="BM420" i="3" s="1"/>
  <c r="BG421" i="3"/>
  <c r="BH421" i="3"/>
  <c r="BI421" i="3" s="1"/>
  <c r="BK421" i="3" s="1"/>
  <c r="BM421" i="3" s="1"/>
  <c r="BG422" i="3"/>
  <c r="BH422" i="3"/>
  <c r="BG423" i="3"/>
  <c r="BH423" i="3"/>
  <c r="BI423" i="3" s="1"/>
  <c r="BK423" i="3" s="1"/>
  <c r="BM423" i="3" s="1"/>
  <c r="BG424" i="3"/>
  <c r="BH424" i="3"/>
  <c r="BI424" i="3" s="1"/>
  <c r="BK424" i="3" s="1"/>
  <c r="BM424" i="3" s="1"/>
  <c r="BG425" i="3"/>
  <c r="BH425" i="3"/>
  <c r="BG426" i="3"/>
  <c r="BH426" i="3"/>
  <c r="BI426" i="3" s="1"/>
  <c r="BG427" i="3"/>
  <c r="BH427" i="3"/>
  <c r="BG428" i="3"/>
  <c r="BH428" i="3"/>
  <c r="BI428" i="3" s="1"/>
  <c r="BK428" i="3" s="1"/>
  <c r="BM428" i="3" s="1"/>
  <c r="BG429" i="3"/>
  <c r="BH429" i="3"/>
  <c r="BI429" i="3" s="1"/>
  <c r="BK429" i="3" s="1"/>
  <c r="BM429" i="3" s="1"/>
  <c r="BG430" i="3"/>
  <c r="BH430" i="3"/>
  <c r="BI430" i="3" s="1"/>
  <c r="BG431" i="3"/>
  <c r="BH431" i="3"/>
  <c r="BI431" i="3" s="1"/>
  <c r="BK431" i="3" s="1"/>
  <c r="BM431" i="3" s="1"/>
  <c r="BG432" i="3"/>
  <c r="BH432" i="3"/>
  <c r="BI432" i="3" s="1"/>
  <c r="BK432" i="3" s="1"/>
  <c r="BM432" i="3" s="1"/>
  <c r="BG433" i="3"/>
  <c r="BH433" i="3"/>
  <c r="BI433" i="3" s="1"/>
  <c r="BK433" i="3" s="1"/>
  <c r="BM433" i="3" s="1"/>
  <c r="BG434" i="3"/>
  <c r="BH434" i="3"/>
  <c r="BG435" i="3"/>
  <c r="BH435" i="3"/>
  <c r="BI435" i="3" s="1"/>
  <c r="BK435" i="3" s="1"/>
  <c r="BM435" i="3" s="1"/>
  <c r="BG436" i="3"/>
  <c r="BH436" i="3"/>
  <c r="BG437" i="3"/>
  <c r="BH437" i="3"/>
  <c r="BI437" i="3" s="1"/>
  <c r="BK437" i="3" s="1"/>
  <c r="BM437" i="3" s="1"/>
  <c r="BG438" i="3"/>
  <c r="BH438" i="3"/>
  <c r="BI438" i="3" s="1"/>
  <c r="BG439" i="3"/>
  <c r="BH439" i="3"/>
  <c r="BG440" i="3"/>
  <c r="BH440" i="3"/>
  <c r="BI440" i="3" s="1"/>
  <c r="BK440" i="3" s="1"/>
  <c r="BM440" i="3" s="1"/>
  <c r="BG441" i="3"/>
  <c r="BH441" i="3"/>
  <c r="BI441" i="3" s="1"/>
  <c r="BK441" i="3" s="1"/>
  <c r="BM441" i="3" s="1"/>
  <c r="BG442" i="3"/>
  <c r="BH442" i="3"/>
  <c r="BG443" i="3"/>
  <c r="BH443" i="3"/>
  <c r="BI443" i="3" s="1"/>
  <c r="BK443" i="3" s="1"/>
  <c r="BM443" i="3" s="1"/>
  <c r="BG444" i="3"/>
  <c r="BH444" i="3"/>
  <c r="BI444" i="3" s="1"/>
  <c r="BK444" i="3" s="1"/>
  <c r="BM444" i="3" s="1"/>
  <c r="BG445" i="3"/>
  <c r="BH445" i="3"/>
  <c r="BI445" i="3" s="1"/>
  <c r="BK445" i="3" s="1"/>
  <c r="BM445" i="3" s="1"/>
  <c r="BG446" i="3"/>
  <c r="BH446" i="3"/>
  <c r="BI446" i="3" s="1"/>
  <c r="BG447" i="3"/>
  <c r="BH447" i="3"/>
  <c r="BI447" i="3" s="1"/>
  <c r="BK447" i="3" s="1"/>
  <c r="BM447" i="3" s="1"/>
  <c r="BG448" i="3"/>
  <c r="BH448" i="3"/>
  <c r="BI448" i="3" s="1"/>
  <c r="BK448" i="3" s="1"/>
  <c r="BM448" i="3" s="1"/>
  <c r="BG449" i="3"/>
  <c r="BH449" i="3"/>
  <c r="BI449" i="3" s="1"/>
  <c r="BK449" i="3" s="1"/>
  <c r="BM449" i="3" s="1"/>
  <c r="BG450" i="3"/>
  <c r="BH450" i="3"/>
  <c r="BI450" i="3" s="1"/>
  <c r="BG451" i="3"/>
  <c r="BH451" i="3"/>
  <c r="BG452" i="3"/>
  <c r="BH452" i="3"/>
  <c r="BI452" i="3" s="1"/>
  <c r="BK452" i="3" s="1"/>
  <c r="BM452" i="3" s="1"/>
  <c r="BG453" i="3"/>
  <c r="BH453" i="3"/>
  <c r="BI453" i="3" s="1"/>
  <c r="BK453" i="3" s="1"/>
  <c r="BM453" i="3" s="1"/>
  <c r="BG454" i="3"/>
  <c r="BH454" i="3"/>
  <c r="BG455" i="3"/>
  <c r="BH455" i="3"/>
  <c r="BI455" i="3" s="1"/>
  <c r="BK455" i="3" s="1"/>
  <c r="BM455" i="3" s="1"/>
  <c r="BG456" i="3"/>
  <c r="BH456" i="3"/>
  <c r="BI456" i="3" s="1"/>
  <c r="BK456" i="3" s="1"/>
  <c r="BM456" i="3" s="1"/>
  <c r="BG457" i="3"/>
  <c r="BH457" i="3"/>
  <c r="BG458" i="3"/>
  <c r="BH458" i="3"/>
  <c r="BI458" i="3" s="1"/>
  <c r="BG459" i="3"/>
  <c r="BH459" i="3"/>
  <c r="BG460" i="3"/>
  <c r="BH460" i="3"/>
  <c r="BI460" i="3" s="1"/>
  <c r="BK460" i="3" s="1"/>
  <c r="BM460" i="3" s="1"/>
  <c r="BG461" i="3"/>
  <c r="BH461" i="3"/>
  <c r="BI461" i="3" s="1"/>
  <c r="BK461" i="3" s="1"/>
  <c r="BM461" i="3" s="1"/>
  <c r="BG462" i="3"/>
  <c r="BH462" i="3"/>
  <c r="BI462" i="3" s="1"/>
  <c r="BG463" i="3"/>
  <c r="BH463" i="3"/>
  <c r="BI463" i="3" s="1"/>
  <c r="BK463" i="3" s="1"/>
  <c r="BM463" i="3" s="1"/>
  <c r="BG464" i="3"/>
  <c r="BH464" i="3"/>
  <c r="BI464" i="3" s="1"/>
  <c r="BK464" i="3" s="1"/>
  <c r="BM464" i="3" s="1"/>
  <c r="BG465" i="3"/>
  <c r="BH465" i="3"/>
  <c r="BI465" i="3" s="1"/>
  <c r="BK465" i="3" s="1"/>
  <c r="BM465" i="3" s="1"/>
  <c r="BG466" i="3"/>
  <c r="BH466" i="3"/>
  <c r="BG467" i="3"/>
  <c r="BH467" i="3"/>
  <c r="BI467" i="3" s="1"/>
  <c r="BK467" i="3" s="1"/>
  <c r="BM467" i="3" s="1"/>
  <c r="BG468" i="3"/>
  <c r="BH468" i="3"/>
  <c r="BG469" i="3"/>
  <c r="BH469" i="3"/>
  <c r="BI469" i="3" s="1"/>
  <c r="BK469" i="3" s="1"/>
  <c r="BM469" i="3" s="1"/>
  <c r="BG470" i="3"/>
  <c r="BH470" i="3"/>
  <c r="BI470" i="3" s="1"/>
  <c r="BG471" i="3"/>
  <c r="BH471" i="3"/>
  <c r="BG472" i="3"/>
  <c r="BH472" i="3"/>
  <c r="BG473" i="3"/>
  <c r="BH473" i="3"/>
  <c r="BI473" i="3" s="1"/>
  <c r="BK473" i="3" s="1"/>
  <c r="BM473" i="3" s="1"/>
  <c r="BG474" i="3"/>
  <c r="BH474" i="3"/>
  <c r="BI474" i="3" s="1"/>
  <c r="BG475" i="3"/>
  <c r="BH475" i="3"/>
  <c r="BI475" i="3" s="1"/>
  <c r="BG476" i="3"/>
  <c r="BH476" i="3"/>
  <c r="BI476" i="3" s="1"/>
  <c r="BG477" i="3"/>
  <c r="BH477" i="3"/>
  <c r="BI477" i="3" s="1"/>
  <c r="BG478" i="3"/>
  <c r="BH478" i="3"/>
  <c r="BI478" i="3" s="1"/>
  <c r="BG479" i="3"/>
  <c r="BH479" i="3"/>
  <c r="BG480" i="3"/>
  <c r="BH480" i="3"/>
  <c r="BI480" i="3" s="1"/>
  <c r="BG481" i="3"/>
  <c r="BH481" i="3"/>
  <c r="BG482" i="3"/>
  <c r="BH482" i="3"/>
  <c r="BI482" i="3" s="1"/>
  <c r="BG483" i="3"/>
  <c r="BH483" i="3"/>
  <c r="BI483" i="3" s="1"/>
  <c r="BG484" i="3"/>
  <c r="BH484" i="3"/>
  <c r="BG485" i="3"/>
  <c r="BH485" i="3"/>
  <c r="BI485" i="3" s="1"/>
  <c r="BG486" i="3"/>
  <c r="BH486" i="3"/>
  <c r="BG487" i="3"/>
  <c r="BH487" i="3"/>
  <c r="BI487" i="3" s="1"/>
  <c r="BG488" i="3"/>
  <c r="BH488" i="3"/>
  <c r="BG489" i="3"/>
  <c r="BH489" i="3"/>
  <c r="BG490" i="3"/>
  <c r="BH490" i="3"/>
  <c r="BI490" i="3" s="1"/>
  <c r="BG491" i="3"/>
  <c r="BH491" i="3"/>
  <c r="BG492" i="3"/>
  <c r="BH492" i="3"/>
  <c r="BI492" i="3" s="1"/>
  <c r="BG493" i="3"/>
  <c r="BH493" i="3"/>
  <c r="BG494" i="3"/>
  <c r="BH494" i="3"/>
  <c r="BI494" i="3" s="1"/>
  <c r="BG495" i="3"/>
  <c r="BH495" i="3"/>
  <c r="BI495" i="3" s="1"/>
  <c r="BG496" i="3"/>
  <c r="BH496" i="3"/>
  <c r="BI496" i="3" s="1"/>
  <c r="BG497" i="3"/>
  <c r="BH497" i="3"/>
  <c r="BI497" i="3" s="1"/>
  <c r="BG498" i="3"/>
  <c r="BH498" i="3"/>
  <c r="BG499" i="3"/>
  <c r="BH499" i="3"/>
  <c r="BI499" i="3" s="1"/>
  <c r="BG500" i="3"/>
  <c r="BH500" i="3"/>
  <c r="BG501" i="3"/>
  <c r="BH501" i="3"/>
  <c r="BI501" i="3" s="1"/>
  <c r="BG502" i="3"/>
  <c r="BH502" i="3"/>
  <c r="BI502" i="3" s="1"/>
  <c r="BG503" i="3"/>
  <c r="BH503" i="3"/>
  <c r="BI503" i="3" s="1"/>
  <c r="BG504" i="3"/>
  <c r="BH504" i="3"/>
  <c r="BI504" i="3" s="1"/>
  <c r="BG505" i="3"/>
  <c r="BH505" i="3"/>
  <c r="BI505" i="3" s="1"/>
  <c r="BG506" i="3"/>
  <c r="BH506" i="3"/>
  <c r="BI506" i="3" s="1"/>
  <c r="BG507" i="3"/>
  <c r="BH507" i="3"/>
  <c r="BI507" i="3" s="1"/>
  <c r="BG508" i="3"/>
  <c r="BH508" i="3"/>
  <c r="BI508" i="3" s="1"/>
  <c r="BG509" i="3"/>
  <c r="BH509" i="3"/>
  <c r="BI509" i="3" s="1"/>
  <c r="BG510" i="3"/>
  <c r="BH510" i="3"/>
  <c r="BG511" i="3"/>
  <c r="BH511" i="3"/>
  <c r="BI511" i="3" s="1"/>
  <c r="BG512" i="3"/>
  <c r="BH512" i="3"/>
  <c r="BG513" i="3"/>
  <c r="BH513" i="3"/>
  <c r="BI513" i="3" s="1"/>
  <c r="BG514" i="3"/>
  <c r="BH514" i="3"/>
  <c r="BG515" i="3"/>
  <c r="BH515" i="3"/>
  <c r="BI515" i="3" s="1"/>
  <c r="BG516" i="3"/>
  <c r="BH516" i="3"/>
  <c r="BI516" i="3" s="1"/>
  <c r="BK516" i="3" s="1"/>
  <c r="BM516" i="3" s="1"/>
  <c r="BG517" i="3"/>
  <c r="BH517" i="3"/>
  <c r="BG518" i="3"/>
  <c r="BH518" i="3"/>
  <c r="BI518" i="3" s="1"/>
  <c r="BG519" i="3"/>
  <c r="BH519" i="3"/>
  <c r="BG520" i="3"/>
  <c r="BH520" i="3"/>
  <c r="BI520" i="3" s="1"/>
  <c r="BI15" i="3" l="1"/>
  <c r="BL15" i="3" s="1"/>
  <c r="BI20" i="3"/>
  <c r="BI13" i="3"/>
  <c r="BJ13" i="3" s="1"/>
  <c r="BJ411" i="3"/>
  <c r="BJ456" i="3"/>
  <c r="BI166" i="3"/>
  <c r="BJ166" i="3" s="1"/>
  <c r="BJ423" i="3"/>
  <c r="BJ392" i="3"/>
  <c r="BJ473" i="3"/>
  <c r="BI472" i="3"/>
  <c r="BK472" i="3" s="1"/>
  <c r="BM472" i="3" s="1"/>
  <c r="BI81" i="3"/>
  <c r="BI49" i="3"/>
  <c r="BK49" i="3" s="1"/>
  <c r="BM49" i="3" s="1"/>
  <c r="BI45" i="3"/>
  <c r="BI39" i="3"/>
  <c r="BL39" i="3" s="1"/>
  <c r="BI35" i="3"/>
  <c r="BL35" i="3" s="1"/>
  <c r="BI25" i="3"/>
  <c r="BK504" i="3"/>
  <c r="BM504" i="3" s="1"/>
  <c r="BJ504" i="3"/>
  <c r="BJ453" i="3"/>
  <c r="BJ420" i="3"/>
  <c r="BJ401" i="3"/>
  <c r="BI343" i="3"/>
  <c r="BI500" i="3"/>
  <c r="BK500" i="3" s="1"/>
  <c r="BM500" i="3" s="1"/>
  <c r="BI498" i="3"/>
  <c r="BJ465" i="3"/>
  <c r="BJ389" i="3"/>
  <c r="BI280" i="3"/>
  <c r="BI268" i="3"/>
  <c r="BI93" i="3"/>
  <c r="BI73" i="3"/>
  <c r="BJ73" i="3" s="1"/>
  <c r="BI71" i="3"/>
  <c r="BJ71" i="3" s="1"/>
  <c r="BI14" i="3"/>
  <c r="BJ14" i="3" s="1"/>
  <c r="BI148" i="3"/>
  <c r="BJ148" i="3" s="1"/>
  <c r="BI140" i="3"/>
  <c r="BL140" i="3" s="1"/>
  <c r="BI132" i="3"/>
  <c r="BK132" i="3" s="1"/>
  <c r="BM132" i="3" s="1"/>
  <c r="BI74" i="3"/>
  <c r="BL74" i="3" s="1"/>
  <c r="BI72" i="3"/>
  <c r="BL72" i="3" s="1"/>
  <c r="BI70" i="3"/>
  <c r="BL70" i="3" s="1"/>
  <c r="BI68" i="3"/>
  <c r="BJ68" i="3" s="1"/>
  <c r="BI50" i="3"/>
  <c r="BJ50" i="3" s="1"/>
  <c r="BI42" i="3"/>
  <c r="BL42" i="3" s="1"/>
  <c r="BI40" i="3"/>
  <c r="BL40" i="3" s="1"/>
  <c r="BI316" i="3"/>
  <c r="BK316" i="3" s="1"/>
  <c r="BM316" i="3" s="1"/>
  <c r="BI160" i="3"/>
  <c r="BJ160" i="3" s="1"/>
  <c r="BI326" i="3"/>
  <c r="BL326" i="3" s="1"/>
  <c r="BI324" i="3"/>
  <c r="BI322" i="3"/>
  <c r="BL322" i="3" s="1"/>
  <c r="BI320" i="3"/>
  <c r="BL320" i="3" s="1"/>
  <c r="BI318" i="3"/>
  <c r="BL318" i="3" s="1"/>
  <c r="BI303" i="3"/>
  <c r="BJ303" i="3" s="1"/>
  <c r="BI301" i="3"/>
  <c r="BK301" i="3" s="1"/>
  <c r="BM301" i="3" s="1"/>
  <c r="BI299" i="3"/>
  <c r="BL299" i="3" s="1"/>
  <c r="BI297" i="3"/>
  <c r="BK297" i="3" s="1"/>
  <c r="BM297" i="3" s="1"/>
  <c r="BI295" i="3"/>
  <c r="BI266" i="3"/>
  <c r="BK266" i="3" s="1"/>
  <c r="BM266" i="3" s="1"/>
  <c r="BI264" i="3"/>
  <c r="BJ264" i="3" s="1"/>
  <c r="BI262" i="3"/>
  <c r="BK262" i="3" s="1"/>
  <c r="BM262" i="3" s="1"/>
  <c r="BI260" i="3"/>
  <c r="BL260" i="3" s="1"/>
  <c r="BI258" i="3"/>
  <c r="BL258" i="3" s="1"/>
  <c r="BI256" i="3"/>
  <c r="BK256" i="3" s="1"/>
  <c r="BM256" i="3" s="1"/>
  <c r="BI254" i="3"/>
  <c r="BI252" i="3"/>
  <c r="BI250" i="3"/>
  <c r="BJ250" i="3" s="1"/>
  <c r="BI248" i="3"/>
  <c r="BK248" i="3" s="1"/>
  <c r="BM248" i="3" s="1"/>
  <c r="BI155" i="3"/>
  <c r="BI153" i="3"/>
  <c r="BL153" i="3" s="1"/>
  <c r="BI151" i="3"/>
  <c r="BK151" i="3" s="1"/>
  <c r="BM151" i="3" s="1"/>
  <c r="BI149" i="3"/>
  <c r="BL149" i="3" s="1"/>
  <c r="BI147" i="3"/>
  <c r="BI145" i="3"/>
  <c r="BL145" i="3" s="1"/>
  <c r="BI143" i="3"/>
  <c r="BK143" i="3" s="1"/>
  <c r="BM143" i="3" s="1"/>
  <c r="BI141" i="3"/>
  <c r="BL141" i="3" s="1"/>
  <c r="BI139" i="3"/>
  <c r="BI137" i="3"/>
  <c r="BL137" i="3" s="1"/>
  <c r="BI135" i="3"/>
  <c r="BK135" i="3" s="1"/>
  <c r="BM135" i="3" s="1"/>
  <c r="BI133" i="3"/>
  <c r="BL133" i="3" s="1"/>
  <c r="BI115" i="3"/>
  <c r="BI113" i="3"/>
  <c r="BL113" i="3" s="1"/>
  <c r="BI111" i="3"/>
  <c r="BK111" i="3" s="1"/>
  <c r="BM111" i="3" s="1"/>
  <c r="BI109" i="3"/>
  <c r="BJ109" i="3" s="1"/>
  <c r="BI107" i="3"/>
  <c r="BI105" i="3"/>
  <c r="BL105" i="3" s="1"/>
  <c r="BI103" i="3"/>
  <c r="BK103" i="3" s="1"/>
  <c r="BM103" i="3" s="1"/>
  <c r="BI101" i="3"/>
  <c r="BJ101" i="3" s="1"/>
  <c r="BI91" i="3"/>
  <c r="BI89" i="3"/>
  <c r="BJ89" i="3" s="1"/>
  <c r="BL71" i="3"/>
  <c r="BI88" i="3"/>
  <c r="BL88" i="3" s="1"/>
  <c r="BI86" i="3"/>
  <c r="BL86" i="3" s="1"/>
  <c r="BI80" i="3"/>
  <c r="BL80" i="3" s="1"/>
  <c r="BI78" i="3"/>
  <c r="BL78" i="3" s="1"/>
  <c r="BI76" i="3"/>
  <c r="BL76" i="3" s="1"/>
  <c r="BI57" i="3"/>
  <c r="BJ57" i="3" s="1"/>
  <c r="BI55" i="3"/>
  <c r="BK55" i="3" s="1"/>
  <c r="BM55" i="3" s="1"/>
  <c r="BI53" i="3"/>
  <c r="BJ53" i="3" s="1"/>
  <c r="BI51" i="3"/>
  <c r="BL51" i="3" s="1"/>
  <c r="BI44" i="3"/>
  <c r="BL44" i="3" s="1"/>
  <c r="BI27" i="3"/>
  <c r="BJ27" i="3" s="1"/>
  <c r="BI21" i="3"/>
  <c r="BL21" i="3" s="1"/>
  <c r="BI484" i="3"/>
  <c r="BK484" i="3" s="1"/>
  <c r="BM484" i="3" s="1"/>
  <c r="BI234" i="3"/>
  <c r="BI100" i="3"/>
  <c r="BK100" i="3" s="1"/>
  <c r="BM100" i="3" s="1"/>
  <c r="BI19" i="3"/>
  <c r="BL19" i="3" s="1"/>
  <c r="BI514" i="3"/>
  <c r="BK514" i="3" s="1"/>
  <c r="BM514" i="3" s="1"/>
  <c r="BI510" i="3"/>
  <c r="BJ443" i="3"/>
  <c r="BJ424" i="3"/>
  <c r="BJ421" i="3"/>
  <c r="BJ379" i="3"/>
  <c r="BI348" i="3"/>
  <c r="BL348" i="3" s="1"/>
  <c r="BI296" i="3"/>
  <c r="BL296" i="3" s="1"/>
  <c r="BI294" i="3"/>
  <c r="BK294" i="3" s="1"/>
  <c r="BM294" i="3" s="1"/>
  <c r="BI212" i="3"/>
  <c r="BJ212" i="3" s="1"/>
  <c r="BI206" i="3"/>
  <c r="BK206" i="3" s="1"/>
  <c r="BM206" i="3" s="1"/>
  <c r="BI192" i="3"/>
  <c r="BJ192" i="3" s="1"/>
  <c r="BI82" i="3"/>
  <c r="BJ82" i="3" s="1"/>
  <c r="BI36" i="3"/>
  <c r="BI22" i="3"/>
  <c r="BL22" i="3" s="1"/>
  <c r="BI488" i="3"/>
  <c r="BL488" i="3" s="1"/>
  <c r="BI246" i="3"/>
  <c r="BK246" i="3" s="1"/>
  <c r="BM246" i="3" s="1"/>
  <c r="BI108" i="3"/>
  <c r="BI67" i="3"/>
  <c r="BJ67" i="3" s="1"/>
  <c r="BJ455" i="3"/>
  <c r="BJ452" i="3"/>
  <c r="BJ433" i="3"/>
  <c r="BJ391" i="3"/>
  <c r="BJ388" i="3"/>
  <c r="BI259" i="3"/>
  <c r="BL259" i="3" s="1"/>
  <c r="BL334" i="3"/>
  <c r="BJ334" i="3"/>
  <c r="BJ197" i="3"/>
  <c r="BK197" i="3"/>
  <c r="BM197" i="3" s="1"/>
  <c r="BK373" i="3"/>
  <c r="BM373" i="3" s="1"/>
  <c r="BJ373" i="3"/>
  <c r="BI519" i="3"/>
  <c r="BK519" i="3" s="1"/>
  <c r="BM519" i="3" s="1"/>
  <c r="BI517" i="3"/>
  <c r="BJ517" i="3" s="1"/>
  <c r="BI512" i="3"/>
  <c r="BI493" i="3"/>
  <c r="BL493" i="3" s="1"/>
  <c r="BI491" i="3"/>
  <c r="BJ491" i="3" s="1"/>
  <c r="BI489" i="3"/>
  <c r="BJ489" i="3" s="1"/>
  <c r="BI486" i="3"/>
  <c r="BI481" i="3"/>
  <c r="BK481" i="3" s="1"/>
  <c r="BM481" i="3" s="1"/>
  <c r="BI479" i="3"/>
  <c r="BJ479" i="3" s="1"/>
  <c r="BI471" i="3"/>
  <c r="BJ469" i="3"/>
  <c r="BI468" i="3"/>
  <c r="BL468" i="3" s="1"/>
  <c r="BI466" i="3"/>
  <c r="BL466" i="3" s="1"/>
  <c r="BI459" i="3"/>
  <c r="BL459" i="3" s="1"/>
  <c r="BI457" i="3"/>
  <c r="BK457" i="3" s="1"/>
  <c r="BM457" i="3" s="1"/>
  <c r="BI454" i="3"/>
  <c r="BL454" i="3" s="1"/>
  <c r="BI451" i="3"/>
  <c r="BK451" i="3" s="1"/>
  <c r="BM451" i="3" s="1"/>
  <c r="BJ449" i="3"/>
  <c r="BI442" i="3"/>
  <c r="BJ440" i="3"/>
  <c r="BI439" i="3"/>
  <c r="BL439" i="3" s="1"/>
  <c r="BJ437" i="3"/>
  <c r="BI436" i="3"/>
  <c r="BI434" i="3"/>
  <c r="BL434" i="3" s="1"/>
  <c r="BI427" i="3"/>
  <c r="BI425" i="3"/>
  <c r="BK425" i="3" s="1"/>
  <c r="BM425" i="3" s="1"/>
  <c r="BI422" i="3"/>
  <c r="BI419" i="3"/>
  <c r="BK419" i="3" s="1"/>
  <c r="BM419" i="3" s="1"/>
  <c r="BJ417" i="3"/>
  <c r="BI410" i="3"/>
  <c r="BJ410" i="3" s="1"/>
  <c r="BJ408" i="3"/>
  <c r="BI407" i="3"/>
  <c r="BJ405" i="3"/>
  <c r="BI404" i="3"/>
  <c r="BL404" i="3" s="1"/>
  <c r="BI402" i="3"/>
  <c r="BI395" i="3"/>
  <c r="BL395" i="3" s="1"/>
  <c r="BI393" i="3"/>
  <c r="BK393" i="3" s="1"/>
  <c r="BM393" i="3" s="1"/>
  <c r="BI390" i="3"/>
  <c r="BL390" i="3" s="1"/>
  <c r="BI387" i="3"/>
  <c r="BK387" i="3" s="1"/>
  <c r="BM387" i="3" s="1"/>
  <c r="BJ385" i="3"/>
  <c r="BI378" i="3"/>
  <c r="BJ378" i="3" s="1"/>
  <c r="BI376" i="3"/>
  <c r="BL376" i="3" s="1"/>
  <c r="BI371" i="3"/>
  <c r="BK371" i="3" s="1"/>
  <c r="BM371" i="3" s="1"/>
  <c r="BJ369" i="3"/>
  <c r="BI346" i="3"/>
  <c r="BL346" i="3" s="1"/>
  <c r="BI344" i="3"/>
  <c r="BL344" i="3" s="1"/>
  <c r="BI307" i="3"/>
  <c r="BL307" i="3" s="1"/>
  <c r="BI305" i="3"/>
  <c r="BK305" i="3" s="1"/>
  <c r="BM305" i="3" s="1"/>
  <c r="BI292" i="3"/>
  <c r="BL292" i="3" s="1"/>
  <c r="BI290" i="3"/>
  <c r="BK290" i="3" s="1"/>
  <c r="BM290" i="3" s="1"/>
  <c r="BI288" i="3"/>
  <c r="BK288" i="3" s="1"/>
  <c r="BM288" i="3" s="1"/>
  <c r="BI286" i="3"/>
  <c r="BK286" i="3" s="1"/>
  <c r="BM286" i="3" s="1"/>
  <c r="BI279" i="3"/>
  <c r="BL279" i="3" s="1"/>
  <c r="BI277" i="3"/>
  <c r="BK277" i="3" s="1"/>
  <c r="BM277" i="3" s="1"/>
  <c r="BI275" i="3"/>
  <c r="BJ275" i="3" s="1"/>
  <c r="BI273" i="3"/>
  <c r="BK273" i="3" s="1"/>
  <c r="BM273" i="3" s="1"/>
  <c r="BI271" i="3"/>
  <c r="BJ271" i="3" s="1"/>
  <c r="BI269" i="3"/>
  <c r="BK269" i="3" s="1"/>
  <c r="BM269" i="3" s="1"/>
  <c r="BI232" i="3"/>
  <c r="BK232" i="3" s="1"/>
  <c r="BM232" i="3" s="1"/>
  <c r="BI230" i="3"/>
  <c r="BK230" i="3" s="1"/>
  <c r="BM230" i="3" s="1"/>
  <c r="BI228" i="3"/>
  <c r="BL228" i="3" s="1"/>
  <c r="BI226" i="3"/>
  <c r="BJ226" i="3" s="1"/>
  <c r="BI224" i="3"/>
  <c r="BK224" i="3" s="1"/>
  <c r="BM224" i="3" s="1"/>
  <c r="BI221" i="3"/>
  <c r="BL221" i="3" s="1"/>
  <c r="BI219" i="3"/>
  <c r="BL219" i="3" s="1"/>
  <c r="BI217" i="3"/>
  <c r="BL217" i="3" s="1"/>
  <c r="BI215" i="3"/>
  <c r="BK215" i="3" s="1"/>
  <c r="BM215" i="3" s="1"/>
  <c r="BK213" i="3"/>
  <c r="BM213" i="3" s="1"/>
  <c r="BI204" i="3"/>
  <c r="BL204" i="3" s="1"/>
  <c r="BI202" i="3"/>
  <c r="BL202" i="3" s="1"/>
  <c r="BI200" i="3"/>
  <c r="BK200" i="3" s="1"/>
  <c r="BM200" i="3" s="1"/>
  <c r="BI198" i="3"/>
  <c r="BK198" i="3" s="1"/>
  <c r="BM198" i="3" s="1"/>
  <c r="BI138" i="3"/>
  <c r="BJ138" i="3" s="1"/>
  <c r="BI136" i="3"/>
  <c r="BJ136" i="3" s="1"/>
  <c r="BI134" i="3"/>
  <c r="BK134" i="3" s="1"/>
  <c r="BM134" i="3" s="1"/>
  <c r="BI123" i="3"/>
  <c r="BJ123" i="3" s="1"/>
  <c r="BI121" i="3"/>
  <c r="BL121" i="3" s="1"/>
  <c r="BI119" i="3"/>
  <c r="BK119" i="3" s="1"/>
  <c r="BM119" i="3" s="1"/>
  <c r="BI117" i="3"/>
  <c r="BJ117" i="3" s="1"/>
  <c r="BI98" i="3"/>
  <c r="BJ98" i="3" s="1"/>
  <c r="BI96" i="3"/>
  <c r="BJ96" i="3" s="1"/>
  <c r="BI94" i="3"/>
  <c r="BJ94" i="3" s="1"/>
  <c r="BJ37" i="3"/>
  <c r="BI23" i="3"/>
  <c r="BL23" i="3" s="1"/>
  <c r="BI375" i="3"/>
  <c r="BI372" i="3"/>
  <c r="BL372" i="3" s="1"/>
  <c r="BI370" i="3"/>
  <c r="BI347" i="3"/>
  <c r="BL347" i="3" s="1"/>
  <c r="BI345" i="3"/>
  <c r="BJ345" i="3" s="1"/>
  <c r="BI340" i="3"/>
  <c r="BI338" i="3"/>
  <c r="BI336" i="3"/>
  <c r="BL336" i="3" s="1"/>
  <c r="BI331" i="3"/>
  <c r="BL331" i="3" s="1"/>
  <c r="BI315" i="3"/>
  <c r="BK315" i="3" s="1"/>
  <c r="BM315" i="3" s="1"/>
  <c r="BI313" i="3"/>
  <c r="BL313" i="3" s="1"/>
  <c r="BI311" i="3"/>
  <c r="BL311" i="3" s="1"/>
  <c r="BI309" i="3"/>
  <c r="BK309" i="3" s="1"/>
  <c r="BM309" i="3" s="1"/>
  <c r="BI302" i="3"/>
  <c r="BK302" i="3" s="1"/>
  <c r="BM302" i="3" s="1"/>
  <c r="BI300" i="3"/>
  <c r="BK300" i="3" s="1"/>
  <c r="BM300" i="3" s="1"/>
  <c r="BI298" i="3"/>
  <c r="BK298" i="3" s="1"/>
  <c r="BM298" i="3" s="1"/>
  <c r="BI293" i="3"/>
  <c r="BK293" i="3" s="1"/>
  <c r="BM293" i="3" s="1"/>
  <c r="BI291" i="3"/>
  <c r="BK291" i="3" s="1"/>
  <c r="BM291" i="3" s="1"/>
  <c r="BI289" i="3"/>
  <c r="BK289" i="3" s="1"/>
  <c r="BM289" i="3" s="1"/>
  <c r="BI287" i="3"/>
  <c r="BL287" i="3" s="1"/>
  <c r="BI285" i="3"/>
  <c r="BK285" i="3" s="1"/>
  <c r="BM285" i="3" s="1"/>
  <c r="BI278" i="3"/>
  <c r="BK278" i="3" s="1"/>
  <c r="BM278" i="3" s="1"/>
  <c r="BI276" i="3"/>
  <c r="BJ276" i="3" s="1"/>
  <c r="BI274" i="3"/>
  <c r="BK274" i="3" s="1"/>
  <c r="BM274" i="3" s="1"/>
  <c r="BI272" i="3"/>
  <c r="BJ272" i="3" s="1"/>
  <c r="BI270" i="3"/>
  <c r="BK270" i="3" s="1"/>
  <c r="BM270" i="3" s="1"/>
  <c r="BI263" i="3"/>
  <c r="BL263" i="3" s="1"/>
  <c r="BI261" i="3"/>
  <c r="BK261" i="3" s="1"/>
  <c r="BM261" i="3" s="1"/>
  <c r="BI244" i="3"/>
  <c r="BL244" i="3" s="1"/>
  <c r="BI242" i="3"/>
  <c r="BL242" i="3" s="1"/>
  <c r="BI240" i="3"/>
  <c r="BK240" i="3" s="1"/>
  <c r="BM240" i="3" s="1"/>
  <c r="BI238" i="3"/>
  <c r="BJ238" i="3" s="1"/>
  <c r="BI236" i="3"/>
  <c r="BK236" i="3" s="1"/>
  <c r="BM236" i="3" s="1"/>
  <c r="BI223" i="3"/>
  <c r="BK223" i="3" s="1"/>
  <c r="BM223" i="3" s="1"/>
  <c r="BI205" i="3"/>
  <c r="BL205" i="3" s="1"/>
  <c r="BI203" i="3"/>
  <c r="BK203" i="3" s="1"/>
  <c r="BM203" i="3" s="1"/>
  <c r="BI201" i="3"/>
  <c r="BJ201" i="3" s="1"/>
  <c r="BI199" i="3"/>
  <c r="BK199" i="3" s="1"/>
  <c r="BM199" i="3" s="1"/>
  <c r="BI190" i="3"/>
  <c r="BK190" i="3" s="1"/>
  <c r="BM190" i="3" s="1"/>
  <c r="BI185" i="3"/>
  <c r="BK185" i="3" s="1"/>
  <c r="BM185" i="3" s="1"/>
  <c r="BI183" i="3"/>
  <c r="BK183" i="3" s="1"/>
  <c r="BM183" i="3" s="1"/>
  <c r="BI164" i="3"/>
  <c r="BJ164" i="3" s="1"/>
  <c r="BI162" i="3"/>
  <c r="BJ162" i="3" s="1"/>
  <c r="BI159" i="3"/>
  <c r="BL159" i="3" s="1"/>
  <c r="BI157" i="3"/>
  <c r="BL157" i="3" s="1"/>
  <c r="BI146" i="3"/>
  <c r="BJ146" i="3" s="1"/>
  <c r="BI144" i="3"/>
  <c r="BJ144" i="3" s="1"/>
  <c r="BI142" i="3"/>
  <c r="BJ142" i="3" s="1"/>
  <c r="BI131" i="3"/>
  <c r="BK131" i="3" s="1"/>
  <c r="BM131" i="3" s="1"/>
  <c r="BI129" i="3"/>
  <c r="BL129" i="3" s="1"/>
  <c r="BI127" i="3"/>
  <c r="BK127" i="3" s="1"/>
  <c r="BM127" i="3" s="1"/>
  <c r="BI125" i="3"/>
  <c r="BK125" i="3" s="1"/>
  <c r="BM125" i="3" s="1"/>
  <c r="BI114" i="3"/>
  <c r="BL114" i="3" s="1"/>
  <c r="BI112" i="3"/>
  <c r="BL112" i="3" s="1"/>
  <c r="BI110" i="3"/>
  <c r="BJ110" i="3" s="1"/>
  <c r="BI99" i="3"/>
  <c r="BK99" i="3" s="1"/>
  <c r="BM99" i="3" s="1"/>
  <c r="BI97" i="3"/>
  <c r="BL97" i="3" s="1"/>
  <c r="BI95" i="3"/>
  <c r="BL95" i="3" s="1"/>
  <c r="BI84" i="3"/>
  <c r="BJ84" i="3" s="1"/>
  <c r="BI79" i="3"/>
  <c r="BJ79" i="3" s="1"/>
  <c r="BI77" i="3"/>
  <c r="BL77" i="3" s="1"/>
  <c r="BI75" i="3"/>
  <c r="BL75" i="3" s="1"/>
  <c r="BI43" i="3"/>
  <c r="BL43" i="3" s="1"/>
  <c r="BI24" i="3"/>
  <c r="BL24" i="3" s="1"/>
  <c r="BI16" i="3"/>
  <c r="BK16" i="3" s="1"/>
  <c r="BM16" i="3" s="1"/>
  <c r="BK492" i="3"/>
  <c r="BM492" i="3" s="1"/>
  <c r="BJ492" i="3"/>
  <c r="BK480" i="3"/>
  <c r="BM480" i="3" s="1"/>
  <c r="BJ480" i="3"/>
  <c r="BK476" i="3"/>
  <c r="BM476" i="3" s="1"/>
  <c r="BJ476" i="3"/>
  <c r="BK512" i="3"/>
  <c r="BM512" i="3" s="1"/>
  <c r="BJ512" i="3"/>
  <c r="BL83" i="3"/>
  <c r="BJ83" i="3"/>
  <c r="BK508" i="3"/>
  <c r="BM508" i="3" s="1"/>
  <c r="BJ508" i="3"/>
  <c r="BK496" i="3"/>
  <c r="BM496" i="3" s="1"/>
  <c r="BJ496" i="3"/>
  <c r="BL358" i="3"/>
  <c r="BJ358" i="3"/>
  <c r="BK358" i="3"/>
  <c r="BM358" i="3" s="1"/>
  <c r="BL356" i="3"/>
  <c r="BJ356" i="3"/>
  <c r="BL87" i="3"/>
  <c r="BJ87" i="3"/>
  <c r="BL69" i="3"/>
  <c r="BJ69" i="3"/>
  <c r="BK69" i="3"/>
  <c r="BM69" i="3" s="1"/>
  <c r="BL55" i="3"/>
  <c r="BJ55" i="3"/>
  <c r="BJ463" i="3"/>
  <c r="BJ460" i="3"/>
  <c r="BJ457" i="3"/>
  <c r="BJ447" i="3"/>
  <c r="BJ444" i="3"/>
  <c r="BJ441" i="3"/>
  <c r="BJ431" i="3"/>
  <c r="BJ428" i="3"/>
  <c r="BJ415" i="3"/>
  <c r="BJ412" i="3"/>
  <c r="BJ409" i="3"/>
  <c r="BJ399" i="3"/>
  <c r="BJ396" i="3"/>
  <c r="BJ383" i="3"/>
  <c r="BJ380" i="3"/>
  <c r="BJ377" i="3"/>
  <c r="BJ367" i="3"/>
  <c r="BL364" i="3"/>
  <c r="BN364" i="3" s="1"/>
  <c r="BL363" i="3"/>
  <c r="BN363" i="3" s="1"/>
  <c r="BL362" i="3"/>
  <c r="BN362" i="3" s="1"/>
  <c r="BL361" i="3"/>
  <c r="BN361" i="3" s="1"/>
  <c r="BL360" i="3"/>
  <c r="BN360" i="3" s="1"/>
  <c r="BK350" i="3"/>
  <c r="BM350" i="3" s="1"/>
  <c r="BK326" i="3"/>
  <c r="BK318" i="3"/>
  <c r="BK253" i="3"/>
  <c r="BM253" i="3" s="1"/>
  <c r="BL229" i="3"/>
  <c r="BK85" i="3"/>
  <c r="BM85" i="3" s="1"/>
  <c r="BJ516" i="3"/>
  <c r="BJ500" i="3"/>
  <c r="BJ467" i="3"/>
  <c r="BJ464" i="3"/>
  <c r="BJ461" i="3"/>
  <c r="BJ448" i="3"/>
  <c r="BJ445" i="3"/>
  <c r="BJ435" i="3"/>
  <c r="BJ432" i="3"/>
  <c r="BJ429" i="3"/>
  <c r="BJ416" i="3"/>
  <c r="BJ413" i="3"/>
  <c r="BJ403" i="3"/>
  <c r="BJ400" i="3"/>
  <c r="BJ397" i="3"/>
  <c r="BJ387" i="3"/>
  <c r="BJ384" i="3"/>
  <c r="BJ381" i="3"/>
  <c r="BJ371" i="3"/>
  <c r="BJ368" i="3"/>
  <c r="BJ365" i="3"/>
  <c r="BJ364" i="3"/>
  <c r="BJ363" i="3"/>
  <c r="BJ362" i="3"/>
  <c r="BJ361" i="3"/>
  <c r="BJ360" i="3"/>
  <c r="BJ352" i="3"/>
  <c r="BJ350" i="3"/>
  <c r="BJ348" i="3"/>
  <c r="BJ326" i="3"/>
  <c r="BK229" i="3"/>
  <c r="BM229" i="3" s="1"/>
  <c r="BJ85" i="3"/>
  <c r="BJ39" i="3"/>
  <c r="BK37" i="3"/>
  <c r="BM37" i="3" s="1"/>
  <c r="BJ35" i="3"/>
  <c r="BK502" i="3"/>
  <c r="BM502" i="3" s="1"/>
  <c r="BJ502" i="3"/>
  <c r="BK506" i="3"/>
  <c r="BM506" i="3" s="1"/>
  <c r="BJ506" i="3"/>
  <c r="BK490" i="3"/>
  <c r="BM490" i="3" s="1"/>
  <c r="BJ490" i="3"/>
  <c r="BK438" i="3"/>
  <c r="BM438" i="3" s="1"/>
  <c r="BJ438" i="3"/>
  <c r="BK422" i="3"/>
  <c r="BM422" i="3" s="1"/>
  <c r="BJ422" i="3"/>
  <c r="BK406" i="3"/>
  <c r="BM406" i="3" s="1"/>
  <c r="BJ406" i="3"/>
  <c r="BK390" i="3"/>
  <c r="BM390" i="3" s="1"/>
  <c r="BK374" i="3"/>
  <c r="BM374" i="3" s="1"/>
  <c r="BJ374" i="3"/>
  <c r="BL226" i="3"/>
  <c r="BL65" i="3"/>
  <c r="BK65" i="3"/>
  <c r="BM65" i="3" s="1"/>
  <c r="BJ65" i="3"/>
  <c r="BL63" i="3"/>
  <c r="BJ63" i="3"/>
  <c r="BL61" i="3"/>
  <c r="BJ61" i="3"/>
  <c r="BK61" i="3"/>
  <c r="BM61" i="3" s="1"/>
  <c r="BL31" i="3"/>
  <c r="BJ31" i="3"/>
  <c r="BL29" i="3"/>
  <c r="BK29" i="3"/>
  <c r="BM29" i="3" s="1"/>
  <c r="BJ29" i="3"/>
  <c r="BL27" i="3"/>
  <c r="BK510" i="3"/>
  <c r="BM510" i="3" s="1"/>
  <c r="BJ510" i="3"/>
  <c r="BK494" i="3"/>
  <c r="BM494" i="3" s="1"/>
  <c r="BJ494" i="3"/>
  <c r="BK478" i="3"/>
  <c r="BM478" i="3" s="1"/>
  <c r="BJ478" i="3"/>
  <c r="BJ472" i="3"/>
  <c r="BK458" i="3"/>
  <c r="BM458" i="3" s="1"/>
  <c r="BJ458" i="3"/>
  <c r="BK442" i="3"/>
  <c r="BM442" i="3" s="1"/>
  <c r="BJ442" i="3"/>
  <c r="BK426" i="3"/>
  <c r="BM426" i="3" s="1"/>
  <c r="BJ426" i="3"/>
  <c r="BK394" i="3"/>
  <c r="BM394" i="3" s="1"/>
  <c r="BJ394" i="3"/>
  <c r="BL342" i="3"/>
  <c r="BN342" i="3" s="1"/>
  <c r="BJ342" i="3"/>
  <c r="BJ245" i="3"/>
  <c r="BL245" i="3"/>
  <c r="BK245" i="3"/>
  <c r="BM245" i="3" s="1"/>
  <c r="BJ205" i="3"/>
  <c r="BK205" i="3"/>
  <c r="BM205" i="3" s="1"/>
  <c r="BL93" i="3"/>
  <c r="BJ93" i="3"/>
  <c r="BK93" i="3"/>
  <c r="BM93" i="3" s="1"/>
  <c r="BJ514" i="3"/>
  <c r="BK498" i="3"/>
  <c r="BM498" i="3" s="1"/>
  <c r="BJ498" i="3"/>
  <c r="BK482" i="3"/>
  <c r="BM482" i="3" s="1"/>
  <c r="BJ482" i="3"/>
  <c r="BK475" i="3"/>
  <c r="BM475" i="3" s="1"/>
  <c r="BL475" i="3"/>
  <c r="BJ475" i="3"/>
  <c r="BK462" i="3"/>
  <c r="BM462" i="3" s="1"/>
  <c r="BJ462" i="3"/>
  <c r="BK446" i="3"/>
  <c r="BM446" i="3" s="1"/>
  <c r="BJ446" i="3"/>
  <c r="BK430" i="3"/>
  <c r="BM430" i="3" s="1"/>
  <c r="BJ430" i="3"/>
  <c r="BK414" i="3"/>
  <c r="BM414" i="3" s="1"/>
  <c r="BJ414" i="3"/>
  <c r="BK398" i="3"/>
  <c r="BM398" i="3" s="1"/>
  <c r="BJ398" i="3"/>
  <c r="BK382" i="3"/>
  <c r="BM382" i="3" s="1"/>
  <c r="BJ382" i="3"/>
  <c r="BK366" i="3"/>
  <c r="BM366" i="3" s="1"/>
  <c r="BJ366" i="3"/>
  <c r="BL324" i="3"/>
  <c r="BJ324" i="3"/>
  <c r="BJ322" i="3"/>
  <c r="BK322" i="3"/>
  <c r="BM322" i="3" s="1"/>
  <c r="BL234" i="3"/>
  <c r="BJ234" i="3"/>
  <c r="BL210" i="3"/>
  <c r="BJ210" i="3"/>
  <c r="BK210" i="3"/>
  <c r="BM210" i="3" s="1"/>
  <c r="BJ134" i="3"/>
  <c r="BL118" i="3"/>
  <c r="BJ118" i="3"/>
  <c r="BK118" i="3"/>
  <c r="BM118" i="3" s="1"/>
  <c r="BL102" i="3"/>
  <c r="BJ102" i="3"/>
  <c r="BK102" i="3"/>
  <c r="BM102" i="3" s="1"/>
  <c r="BK518" i="3"/>
  <c r="BM518" i="3" s="1"/>
  <c r="BJ518" i="3"/>
  <c r="BK486" i="3"/>
  <c r="BM486" i="3" s="1"/>
  <c r="BJ486" i="3"/>
  <c r="BK450" i="3"/>
  <c r="BM450" i="3" s="1"/>
  <c r="BJ450" i="3"/>
  <c r="BJ434" i="3"/>
  <c r="BK418" i="3"/>
  <c r="BM418" i="3" s="1"/>
  <c r="BJ418" i="3"/>
  <c r="BK402" i="3"/>
  <c r="BM402" i="3" s="1"/>
  <c r="BJ402" i="3"/>
  <c r="BK386" i="3"/>
  <c r="BM386" i="3" s="1"/>
  <c r="BJ386" i="3"/>
  <c r="BK370" i="3"/>
  <c r="BM370" i="3" s="1"/>
  <c r="BJ370" i="3"/>
  <c r="BL354" i="3"/>
  <c r="BJ354" i="3"/>
  <c r="BK354" i="3"/>
  <c r="BM354" i="3" s="1"/>
  <c r="BJ344" i="3"/>
  <c r="BL338" i="3"/>
  <c r="BJ338" i="3"/>
  <c r="BK338" i="3"/>
  <c r="BM338" i="3" s="1"/>
  <c r="BL218" i="3"/>
  <c r="BJ218" i="3"/>
  <c r="BJ15" i="3"/>
  <c r="BK334" i="3"/>
  <c r="BM334" i="3" s="1"/>
  <c r="BL130" i="3"/>
  <c r="BK130" i="3"/>
  <c r="BM130" i="3" s="1"/>
  <c r="BL89" i="3"/>
  <c r="BK89" i="3"/>
  <c r="BM89" i="3" s="1"/>
  <c r="BK57" i="3"/>
  <c r="BM57" i="3" s="1"/>
  <c r="BJ43" i="3"/>
  <c r="BL33" i="3"/>
  <c r="BK33" i="3"/>
  <c r="BM33" i="3" s="1"/>
  <c r="BJ33" i="3"/>
  <c r="BL330" i="3"/>
  <c r="BN330" i="3" s="1"/>
  <c r="BJ330" i="3"/>
  <c r="BK313" i="3"/>
  <c r="BM313" i="3" s="1"/>
  <c r="BL126" i="3"/>
  <c r="BJ126" i="3"/>
  <c r="BK126" i="3"/>
  <c r="BM126" i="3" s="1"/>
  <c r="BL122" i="3"/>
  <c r="BK122" i="3"/>
  <c r="BM122" i="3" s="1"/>
  <c r="BL110" i="3"/>
  <c r="BL106" i="3"/>
  <c r="BK106" i="3"/>
  <c r="BM106" i="3" s="1"/>
  <c r="BL91" i="3"/>
  <c r="BJ91" i="3"/>
  <c r="BL81" i="3"/>
  <c r="BK81" i="3"/>
  <c r="BM81" i="3" s="1"/>
  <c r="BJ81" i="3"/>
  <c r="BL73" i="3"/>
  <c r="BK73" i="3"/>
  <c r="BM73" i="3" s="1"/>
  <c r="BL59" i="3"/>
  <c r="BJ59" i="3"/>
  <c r="BL49" i="3"/>
  <c r="BL41" i="3"/>
  <c r="BK41" i="3"/>
  <c r="BM41" i="3" s="1"/>
  <c r="BJ332" i="3"/>
  <c r="BJ328" i="3"/>
  <c r="BJ318" i="3"/>
  <c r="BK242" i="3"/>
  <c r="BM242" i="3" s="1"/>
  <c r="BJ130" i="3"/>
  <c r="BL47" i="3"/>
  <c r="BJ47" i="3"/>
  <c r="BL45" i="3"/>
  <c r="BJ45" i="3"/>
  <c r="BK45" i="3"/>
  <c r="BM45" i="3" s="1"/>
  <c r="BL25" i="3"/>
  <c r="BK25" i="3"/>
  <c r="BM25" i="3" s="1"/>
  <c r="BJ25" i="3"/>
  <c r="BK237" i="3"/>
  <c r="BM237" i="3" s="1"/>
  <c r="BL17" i="3"/>
  <c r="BK17" i="3"/>
  <c r="BM17" i="3" s="1"/>
  <c r="BK520" i="3"/>
  <c r="BM520" i="3" s="1"/>
  <c r="BJ520" i="3"/>
  <c r="BL517" i="3"/>
  <c r="BJ513" i="3"/>
  <c r="BL513" i="3"/>
  <c r="BK513" i="3"/>
  <c r="BM513" i="3" s="1"/>
  <c r="BJ509" i="3"/>
  <c r="BL509" i="3"/>
  <c r="BK509" i="3"/>
  <c r="BM509" i="3" s="1"/>
  <c r="BJ505" i="3"/>
  <c r="BL505" i="3"/>
  <c r="BK505" i="3"/>
  <c r="BM505" i="3" s="1"/>
  <c r="BJ501" i="3"/>
  <c r="BK501" i="3"/>
  <c r="BM501" i="3" s="1"/>
  <c r="BL501" i="3"/>
  <c r="BJ497" i="3"/>
  <c r="BK497" i="3"/>
  <c r="BM497" i="3" s="1"/>
  <c r="BL497" i="3"/>
  <c r="BJ485" i="3"/>
  <c r="BK485" i="3"/>
  <c r="BM485" i="3" s="1"/>
  <c r="BL485" i="3"/>
  <c r="BJ481" i="3"/>
  <c r="BL481" i="3"/>
  <c r="BJ477" i="3"/>
  <c r="BK477" i="3"/>
  <c r="BM477" i="3" s="1"/>
  <c r="BL477" i="3"/>
  <c r="BK474" i="3"/>
  <c r="BM474" i="3" s="1"/>
  <c r="BJ474" i="3"/>
  <c r="BL474" i="3"/>
  <c r="BK470" i="3"/>
  <c r="BM470" i="3" s="1"/>
  <c r="BJ470" i="3"/>
  <c r="BL470" i="3"/>
  <c r="BJ515" i="3"/>
  <c r="BK515" i="3"/>
  <c r="BM515" i="3" s="1"/>
  <c r="BL515" i="3"/>
  <c r="BJ511" i="3"/>
  <c r="BK511" i="3"/>
  <c r="BM511" i="3" s="1"/>
  <c r="BL511" i="3"/>
  <c r="BJ507" i="3"/>
  <c r="BK507" i="3"/>
  <c r="BM507" i="3" s="1"/>
  <c r="BL507" i="3"/>
  <c r="BJ503" i="3"/>
  <c r="BK503" i="3"/>
  <c r="BM503" i="3" s="1"/>
  <c r="BL503" i="3"/>
  <c r="BJ499" i="3"/>
  <c r="BL499" i="3"/>
  <c r="BK499" i="3"/>
  <c r="BM499" i="3" s="1"/>
  <c r="BJ495" i="3"/>
  <c r="BK495" i="3"/>
  <c r="BM495" i="3" s="1"/>
  <c r="BL495" i="3"/>
  <c r="BK491" i="3"/>
  <c r="BM491" i="3" s="1"/>
  <c r="BJ487" i="3"/>
  <c r="BL487" i="3"/>
  <c r="BK487" i="3"/>
  <c r="BM487" i="3" s="1"/>
  <c r="BJ483" i="3"/>
  <c r="BK483" i="3"/>
  <c r="BM483" i="3" s="1"/>
  <c r="BL483" i="3"/>
  <c r="BJ329" i="3"/>
  <c r="BK329" i="3"/>
  <c r="BM329" i="3" s="1"/>
  <c r="BL254" i="3"/>
  <c r="BJ254" i="3"/>
  <c r="BK254" i="3"/>
  <c r="BM254" i="3" s="1"/>
  <c r="BJ231" i="3"/>
  <c r="BL231" i="3"/>
  <c r="BK231" i="3"/>
  <c r="BM231" i="3" s="1"/>
  <c r="BL220" i="3"/>
  <c r="BJ220" i="3"/>
  <c r="BK220" i="3"/>
  <c r="BM220" i="3" s="1"/>
  <c r="BJ167" i="3"/>
  <c r="BK167" i="3"/>
  <c r="BM167" i="3" s="1"/>
  <c r="BL167" i="3"/>
  <c r="BJ62" i="3"/>
  <c r="BK62" i="3"/>
  <c r="BM62" i="3" s="1"/>
  <c r="BL62" i="3"/>
  <c r="BJ357" i="3"/>
  <c r="BK357" i="3"/>
  <c r="BM357" i="3" s="1"/>
  <c r="BJ355" i="3"/>
  <c r="BK355" i="3"/>
  <c r="BM355" i="3" s="1"/>
  <c r="BJ341" i="3"/>
  <c r="BK341" i="3"/>
  <c r="BM341" i="3" s="1"/>
  <c r="BJ339" i="3"/>
  <c r="BK339" i="3"/>
  <c r="BM339" i="3" s="1"/>
  <c r="BJ325" i="3"/>
  <c r="BK325" i="3"/>
  <c r="BM325" i="3" s="1"/>
  <c r="BJ323" i="3"/>
  <c r="BK323" i="3"/>
  <c r="BM323" i="3" s="1"/>
  <c r="BL314" i="3"/>
  <c r="BN314" i="3" s="1"/>
  <c r="BJ314" i="3"/>
  <c r="BJ225" i="3"/>
  <c r="BK225" i="3"/>
  <c r="BM225" i="3" s="1"/>
  <c r="BL225" i="3"/>
  <c r="BJ211" i="3"/>
  <c r="BL211" i="3"/>
  <c r="BK211" i="3"/>
  <c r="BM211" i="3" s="1"/>
  <c r="BJ359" i="3"/>
  <c r="BK359" i="3"/>
  <c r="BM359" i="3" s="1"/>
  <c r="BJ343" i="3"/>
  <c r="BK343" i="3"/>
  <c r="BM343" i="3" s="1"/>
  <c r="BJ327" i="3"/>
  <c r="BK327" i="3"/>
  <c r="BM327" i="3" s="1"/>
  <c r="BJ241" i="3"/>
  <c r="BK241" i="3"/>
  <c r="BM241" i="3" s="1"/>
  <c r="BL241" i="3"/>
  <c r="BJ207" i="3"/>
  <c r="BL207" i="3"/>
  <c r="BK207" i="3"/>
  <c r="BM207" i="3" s="1"/>
  <c r="BK94" i="3"/>
  <c r="BM94" i="3" s="1"/>
  <c r="BK78" i="3"/>
  <c r="BM78" i="3" s="1"/>
  <c r="BJ46" i="3"/>
  <c r="BK46" i="3"/>
  <c r="BM46" i="3" s="1"/>
  <c r="BL46" i="3"/>
  <c r="BJ30" i="3"/>
  <c r="BK30" i="3"/>
  <c r="BM30" i="3" s="1"/>
  <c r="BL30" i="3"/>
  <c r="BL520" i="3"/>
  <c r="BL518" i="3"/>
  <c r="BL516" i="3"/>
  <c r="BN516" i="3" s="1"/>
  <c r="BL512" i="3"/>
  <c r="BL510" i="3"/>
  <c r="BL508" i="3"/>
  <c r="BN508" i="3" s="1"/>
  <c r="BL506" i="3"/>
  <c r="BL504" i="3"/>
  <c r="BN504" i="3" s="1"/>
  <c r="BL502" i="3"/>
  <c r="BL500" i="3"/>
  <c r="BN500" i="3" s="1"/>
  <c r="BL498" i="3"/>
  <c r="BL496" i="3"/>
  <c r="BL494" i="3"/>
  <c r="BL492" i="3"/>
  <c r="BL490" i="3"/>
  <c r="BL486" i="3"/>
  <c r="BL482" i="3"/>
  <c r="BL480" i="3"/>
  <c r="BL478" i="3"/>
  <c r="BL476" i="3"/>
  <c r="BL473" i="3"/>
  <c r="BN473" i="3" s="1"/>
  <c r="BL469" i="3"/>
  <c r="BN469" i="3" s="1"/>
  <c r="BJ353" i="3"/>
  <c r="BK353" i="3"/>
  <c r="BM353" i="3" s="1"/>
  <c r="BJ351" i="3"/>
  <c r="BK351" i="3"/>
  <c r="BM351" i="3" s="1"/>
  <c r="BJ337" i="3"/>
  <c r="BK337" i="3"/>
  <c r="BM337" i="3" s="1"/>
  <c r="BJ335" i="3"/>
  <c r="BK335" i="3"/>
  <c r="BM335" i="3" s="1"/>
  <c r="BJ321" i="3"/>
  <c r="BK321" i="3"/>
  <c r="BM321" i="3" s="1"/>
  <c r="BJ319" i="3"/>
  <c r="BK319" i="3"/>
  <c r="BM319" i="3" s="1"/>
  <c r="BJ315" i="3"/>
  <c r="BJ295" i="3"/>
  <c r="BL295" i="3"/>
  <c r="BK295" i="3"/>
  <c r="BM295" i="3" s="1"/>
  <c r="BJ283" i="3"/>
  <c r="BL283" i="3"/>
  <c r="BK283" i="3"/>
  <c r="BM283" i="3" s="1"/>
  <c r="BL275" i="3"/>
  <c r="BK275" i="3"/>
  <c r="BM275" i="3" s="1"/>
  <c r="BJ267" i="3"/>
  <c r="BL267" i="3"/>
  <c r="BK267" i="3"/>
  <c r="BM267" i="3" s="1"/>
  <c r="BJ263" i="3"/>
  <c r="BL252" i="3"/>
  <c r="BJ252" i="3"/>
  <c r="BK252" i="3"/>
  <c r="BM252" i="3" s="1"/>
  <c r="BJ228" i="3"/>
  <c r="BL222" i="3"/>
  <c r="BJ222" i="3"/>
  <c r="BK222" i="3"/>
  <c r="BM222" i="3" s="1"/>
  <c r="BL196" i="3"/>
  <c r="BJ196" i="3"/>
  <c r="BK196" i="3"/>
  <c r="BM196" i="3" s="1"/>
  <c r="BL188" i="3"/>
  <c r="BJ188" i="3"/>
  <c r="BK188" i="3"/>
  <c r="BM188" i="3" s="1"/>
  <c r="BL184" i="3"/>
  <c r="BJ184" i="3"/>
  <c r="BK184" i="3"/>
  <c r="BM184" i="3" s="1"/>
  <c r="BL180" i="3"/>
  <c r="BJ180" i="3"/>
  <c r="BK180" i="3"/>
  <c r="BM180" i="3" s="1"/>
  <c r="BJ175" i="3"/>
  <c r="BK175" i="3"/>
  <c r="BM175" i="3" s="1"/>
  <c r="BL175" i="3"/>
  <c r="BJ143" i="3"/>
  <c r="BJ139" i="3"/>
  <c r="BL139" i="3"/>
  <c r="BK139" i="3"/>
  <c r="BM139" i="3" s="1"/>
  <c r="BJ131" i="3"/>
  <c r="BL123" i="3"/>
  <c r="BJ115" i="3"/>
  <c r="BL115" i="3"/>
  <c r="BK115" i="3"/>
  <c r="BM115" i="3" s="1"/>
  <c r="BJ107" i="3"/>
  <c r="BL107" i="3"/>
  <c r="BK107" i="3"/>
  <c r="BM107" i="3" s="1"/>
  <c r="BL467" i="3"/>
  <c r="BN467" i="3" s="1"/>
  <c r="BL465" i="3"/>
  <c r="BN465" i="3" s="1"/>
  <c r="BL464" i="3"/>
  <c r="BN464" i="3" s="1"/>
  <c r="BL463" i="3"/>
  <c r="BN463" i="3" s="1"/>
  <c r="BL462" i="3"/>
  <c r="BL461" i="3"/>
  <c r="BN461" i="3" s="1"/>
  <c r="BL460" i="3"/>
  <c r="BN460" i="3" s="1"/>
  <c r="BL458" i="3"/>
  <c r="BL457" i="3"/>
  <c r="BN457" i="3" s="1"/>
  <c r="BL456" i="3"/>
  <c r="BN456" i="3" s="1"/>
  <c r="BL455" i="3"/>
  <c r="BN455" i="3" s="1"/>
  <c r="BL453" i="3"/>
  <c r="BN453" i="3" s="1"/>
  <c r="BL452" i="3"/>
  <c r="BN452" i="3" s="1"/>
  <c r="BL450" i="3"/>
  <c r="BL449" i="3"/>
  <c r="BN449" i="3" s="1"/>
  <c r="BL448" i="3"/>
  <c r="BN448" i="3" s="1"/>
  <c r="BL447" i="3"/>
  <c r="BN447" i="3" s="1"/>
  <c r="BL446" i="3"/>
  <c r="BL445" i="3"/>
  <c r="BN445" i="3" s="1"/>
  <c r="BL444" i="3"/>
  <c r="BN444" i="3" s="1"/>
  <c r="BL443" i="3"/>
  <c r="BN443" i="3" s="1"/>
  <c r="BL442" i="3"/>
  <c r="BL441" i="3"/>
  <c r="BN441" i="3" s="1"/>
  <c r="BL440" i="3"/>
  <c r="BN440" i="3" s="1"/>
  <c r="BL438" i="3"/>
  <c r="BL437" i="3"/>
  <c r="BN437" i="3" s="1"/>
  <c r="BL436" i="3"/>
  <c r="BL435" i="3"/>
  <c r="BN435" i="3" s="1"/>
  <c r="BL433" i="3"/>
  <c r="BN433" i="3" s="1"/>
  <c r="BL432" i="3"/>
  <c r="BN432" i="3" s="1"/>
  <c r="BL431" i="3"/>
  <c r="BN431" i="3" s="1"/>
  <c r="BL430" i="3"/>
  <c r="BL429" i="3"/>
  <c r="BN429" i="3" s="1"/>
  <c r="BL428" i="3"/>
  <c r="BN428" i="3" s="1"/>
  <c r="BL427" i="3"/>
  <c r="BL426" i="3"/>
  <c r="BL424" i="3"/>
  <c r="BN424" i="3" s="1"/>
  <c r="BL423" i="3"/>
  <c r="BN423" i="3" s="1"/>
  <c r="BL422" i="3"/>
  <c r="BL421" i="3"/>
  <c r="BN421" i="3" s="1"/>
  <c r="BL420" i="3"/>
  <c r="BN420" i="3" s="1"/>
  <c r="BL418" i="3"/>
  <c r="BL417" i="3"/>
  <c r="BN417" i="3" s="1"/>
  <c r="BL416" i="3"/>
  <c r="BN416" i="3" s="1"/>
  <c r="BL415" i="3"/>
  <c r="BN415" i="3" s="1"/>
  <c r="BL414" i="3"/>
  <c r="BL413" i="3"/>
  <c r="BN413" i="3" s="1"/>
  <c r="BL412" i="3"/>
  <c r="BN412" i="3" s="1"/>
  <c r="BL411" i="3"/>
  <c r="BN411" i="3" s="1"/>
  <c r="BL409" i="3"/>
  <c r="BN409" i="3" s="1"/>
  <c r="BL408" i="3"/>
  <c r="BN408" i="3" s="1"/>
  <c r="BL407" i="3"/>
  <c r="BL406" i="3"/>
  <c r="BL405" i="3"/>
  <c r="BN405" i="3" s="1"/>
  <c r="BL403" i="3"/>
  <c r="BN403" i="3" s="1"/>
  <c r="BL402" i="3"/>
  <c r="BL401" i="3"/>
  <c r="BN401" i="3" s="1"/>
  <c r="BL400" i="3"/>
  <c r="BN400" i="3" s="1"/>
  <c r="BL399" i="3"/>
  <c r="BN399" i="3" s="1"/>
  <c r="BL398" i="3"/>
  <c r="BL397" i="3"/>
  <c r="BN397" i="3" s="1"/>
  <c r="BL396" i="3"/>
  <c r="BN396" i="3" s="1"/>
  <c r="BL394" i="3"/>
  <c r="BL392" i="3"/>
  <c r="BN392" i="3" s="1"/>
  <c r="BL391" i="3"/>
  <c r="BN391" i="3" s="1"/>
  <c r="BL389" i="3"/>
  <c r="BN389" i="3" s="1"/>
  <c r="BL388" i="3"/>
  <c r="BN388" i="3" s="1"/>
  <c r="BL387" i="3"/>
  <c r="BN387" i="3" s="1"/>
  <c r="BL386" i="3"/>
  <c r="BL385" i="3"/>
  <c r="BN385" i="3" s="1"/>
  <c r="BL384" i="3"/>
  <c r="BN384" i="3" s="1"/>
  <c r="BL383" i="3"/>
  <c r="BN383" i="3" s="1"/>
  <c r="BL382" i="3"/>
  <c r="BL381" i="3"/>
  <c r="BN381" i="3" s="1"/>
  <c r="BL380" i="3"/>
  <c r="BN380" i="3" s="1"/>
  <c r="BL379" i="3"/>
  <c r="BN379" i="3" s="1"/>
  <c r="BL377" i="3"/>
  <c r="BN377" i="3" s="1"/>
  <c r="BL375" i="3"/>
  <c r="BL374" i="3"/>
  <c r="BL373" i="3"/>
  <c r="BN373" i="3" s="1"/>
  <c r="BL371" i="3"/>
  <c r="BN371" i="3" s="1"/>
  <c r="BL370" i="3"/>
  <c r="BL369" i="3"/>
  <c r="BN369" i="3" s="1"/>
  <c r="BL368" i="3"/>
  <c r="BN368" i="3" s="1"/>
  <c r="BL367" i="3"/>
  <c r="BN367" i="3" s="1"/>
  <c r="BL366" i="3"/>
  <c r="BL365" i="3"/>
  <c r="BN365" i="3" s="1"/>
  <c r="BL359" i="3"/>
  <c r="BJ349" i="3"/>
  <c r="BK349" i="3"/>
  <c r="BM349" i="3" s="1"/>
  <c r="BK347" i="3"/>
  <c r="BM347" i="3" s="1"/>
  <c r="BL345" i="3"/>
  <c r="BL343" i="3"/>
  <c r="BJ333" i="3"/>
  <c r="BK333" i="3"/>
  <c r="BM333" i="3" s="1"/>
  <c r="BJ331" i="3"/>
  <c r="BL329" i="3"/>
  <c r="BL327" i="3"/>
  <c r="BJ317" i="3"/>
  <c r="BK317" i="3"/>
  <c r="BM317" i="3" s="1"/>
  <c r="BL312" i="3"/>
  <c r="BJ312" i="3"/>
  <c r="BK312" i="3"/>
  <c r="BM312" i="3" s="1"/>
  <c r="BL308" i="3"/>
  <c r="BJ308" i="3"/>
  <c r="BK308" i="3"/>
  <c r="BM308" i="3" s="1"/>
  <c r="BL304" i="3"/>
  <c r="BJ304" i="3"/>
  <c r="BK304" i="3"/>
  <c r="BM304" i="3" s="1"/>
  <c r="BK292" i="3"/>
  <c r="BM292" i="3" s="1"/>
  <c r="BL288" i="3"/>
  <c r="BL284" i="3"/>
  <c r="BJ284" i="3"/>
  <c r="BK284" i="3"/>
  <c r="BM284" i="3" s="1"/>
  <c r="BL280" i="3"/>
  <c r="BJ280" i="3"/>
  <c r="BK280" i="3"/>
  <c r="BM280" i="3" s="1"/>
  <c r="BL276" i="3"/>
  <c r="BL268" i="3"/>
  <c r="BJ268" i="3"/>
  <c r="BK268" i="3"/>
  <c r="BM268" i="3" s="1"/>
  <c r="BK264" i="3"/>
  <c r="BM264" i="3" s="1"/>
  <c r="BJ257" i="3"/>
  <c r="BK257" i="3"/>
  <c r="BM257" i="3" s="1"/>
  <c r="BL257" i="3"/>
  <c r="BJ247" i="3"/>
  <c r="BL247" i="3"/>
  <c r="BK247" i="3"/>
  <c r="BM247" i="3" s="1"/>
  <c r="BK201" i="3"/>
  <c r="BM201" i="3" s="1"/>
  <c r="BK356" i="3"/>
  <c r="BM356" i="3" s="1"/>
  <c r="BK352" i="3"/>
  <c r="BM352" i="3" s="1"/>
  <c r="BK348" i="3"/>
  <c r="BM348" i="3" s="1"/>
  <c r="BK332" i="3"/>
  <c r="BM332" i="3" s="1"/>
  <c r="BK328" i="3"/>
  <c r="BM328" i="3" s="1"/>
  <c r="BK324" i="3"/>
  <c r="BM324" i="3" s="1"/>
  <c r="BL316" i="3"/>
  <c r="BN316" i="3" s="1"/>
  <c r="BJ316" i="3"/>
  <c r="BL310" i="3"/>
  <c r="BN310" i="3" s="1"/>
  <c r="BJ310" i="3"/>
  <c r="BJ309" i="3"/>
  <c r="BL302" i="3"/>
  <c r="BN302" i="3" s="1"/>
  <c r="BJ294" i="3"/>
  <c r="BL278" i="3"/>
  <c r="BN278" i="3" s="1"/>
  <c r="BJ270" i="3"/>
  <c r="BL262" i="3"/>
  <c r="BN262" i="3" s="1"/>
  <c r="BJ262" i="3"/>
  <c r="BL246" i="3"/>
  <c r="BN246" i="3" s="1"/>
  <c r="BL214" i="3"/>
  <c r="BN214" i="3" s="1"/>
  <c r="BJ214" i="3"/>
  <c r="BJ199" i="3"/>
  <c r="BJ195" i="3"/>
  <c r="BL195" i="3"/>
  <c r="BK195" i="3"/>
  <c r="BM195" i="3" s="1"/>
  <c r="BJ191" i="3"/>
  <c r="BL191" i="3"/>
  <c r="BK191" i="3"/>
  <c r="BM191" i="3" s="1"/>
  <c r="BJ187" i="3"/>
  <c r="BL187" i="3"/>
  <c r="BK187" i="3"/>
  <c r="BM187" i="3" s="1"/>
  <c r="BJ179" i="3"/>
  <c r="BL179" i="3"/>
  <c r="BK179" i="3"/>
  <c r="BM179" i="3" s="1"/>
  <c r="BJ163" i="3"/>
  <c r="BK163" i="3"/>
  <c r="BM163" i="3" s="1"/>
  <c r="BL163" i="3"/>
  <c r="BJ147" i="3"/>
  <c r="BK147" i="3"/>
  <c r="BM147" i="3" s="1"/>
  <c r="BL147" i="3"/>
  <c r="BL306" i="3"/>
  <c r="BN306" i="3" s="1"/>
  <c r="BJ306" i="3"/>
  <c r="BJ297" i="3"/>
  <c r="BL297" i="3"/>
  <c r="BN297" i="3" s="1"/>
  <c r="BJ290" i="3"/>
  <c r="BJ289" i="3"/>
  <c r="BL282" i="3"/>
  <c r="BN282" i="3" s="1"/>
  <c r="BJ282" i="3"/>
  <c r="BJ281" i="3"/>
  <c r="BL281" i="3"/>
  <c r="BN281" i="3" s="1"/>
  <c r="BL266" i="3"/>
  <c r="BN266" i="3" s="1"/>
  <c r="BJ265" i="3"/>
  <c r="BL265" i="3"/>
  <c r="BN265" i="3" s="1"/>
  <c r="BJ259" i="3"/>
  <c r="BK259" i="3"/>
  <c r="BM259" i="3" s="1"/>
  <c r="BJ255" i="3"/>
  <c r="BL255" i="3"/>
  <c r="BN255" i="3" s="1"/>
  <c r="BJ251" i="3"/>
  <c r="BL251" i="3"/>
  <c r="BK251" i="3"/>
  <c r="BM251" i="3" s="1"/>
  <c r="BJ249" i="3"/>
  <c r="BK249" i="3"/>
  <c r="BM249" i="3" s="1"/>
  <c r="BJ243" i="3"/>
  <c r="BL243" i="3"/>
  <c r="BK243" i="3"/>
  <c r="BM243" i="3" s="1"/>
  <c r="BJ239" i="3"/>
  <c r="BL239" i="3"/>
  <c r="BN239" i="3" s="1"/>
  <c r="BJ235" i="3"/>
  <c r="BL235" i="3"/>
  <c r="BK235" i="3"/>
  <c r="BM235" i="3" s="1"/>
  <c r="BJ233" i="3"/>
  <c r="BK233" i="3"/>
  <c r="BM233" i="3" s="1"/>
  <c r="BJ227" i="3"/>
  <c r="BL227" i="3"/>
  <c r="BK227" i="3"/>
  <c r="BM227" i="3" s="1"/>
  <c r="BJ223" i="3"/>
  <c r="BL212" i="3"/>
  <c r="BK212" i="3"/>
  <c r="BM212" i="3" s="1"/>
  <c r="BJ209" i="3"/>
  <c r="BK209" i="3"/>
  <c r="BM209" i="3" s="1"/>
  <c r="BK204" i="3"/>
  <c r="BM204" i="3" s="1"/>
  <c r="BJ171" i="3"/>
  <c r="BK171" i="3"/>
  <c r="BM171" i="3" s="1"/>
  <c r="BL171" i="3"/>
  <c r="BJ155" i="3"/>
  <c r="BK155" i="3"/>
  <c r="BM155" i="3" s="1"/>
  <c r="BL155" i="3"/>
  <c r="BL253" i="3"/>
  <c r="BL237" i="3"/>
  <c r="BK234" i="3"/>
  <c r="BM234" i="3" s="1"/>
  <c r="BK218" i="3"/>
  <c r="BM218" i="3" s="1"/>
  <c r="BL208" i="3"/>
  <c r="BN208" i="3" s="1"/>
  <c r="BJ208" i="3"/>
  <c r="BK202" i="3"/>
  <c r="BM202" i="3" s="1"/>
  <c r="BL190" i="3"/>
  <c r="BN190" i="3" s="1"/>
  <c r="BJ189" i="3"/>
  <c r="BL189" i="3"/>
  <c r="BN189" i="3" s="1"/>
  <c r="BL182" i="3"/>
  <c r="BN182" i="3" s="1"/>
  <c r="BJ182" i="3"/>
  <c r="BJ181" i="3"/>
  <c r="BL181" i="3"/>
  <c r="BN181" i="3" s="1"/>
  <c r="BJ173" i="3"/>
  <c r="BK173" i="3"/>
  <c r="BM173" i="3" s="1"/>
  <c r="BJ165" i="3"/>
  <c r="BK165" i="3"/>
  <c r="BM165" i="3" s="1"/>
  <c r="BK149" i="3"/>
  <c r="BM149" i="3" s="1"/>
  <c r="BK117" i="3"/>
  <c r="BM117" i="3" s="1"/>
  <c r="BL117" i="3"/>
  <c r="BJ232" i="3"/>
  <c r="BL216" i="3"/>
  <c r="BN216" i="3" s="1"/>
  <c r="BJ216" i="3"/>
  <c r="BL213" i="3"/>
  <c r="BL200" i="3"/>
  <c r="BN200" i="3" s="1"/>
  <c r="BJ200" i="3"/>
  <c r="BL197" i="3"/>
  <c r="BL194" i="3"/>
  <c r="BN194" i="3" s="1"/>
  <c r="BJ194" i="3"/>
  <c r="BJ193" i="3"/>
  <c r="BL193" i="3"/>
  <c r="BN193" i="3" s="1"/>
  <c r="BL186" i="3"/>
  <c r="BN186" i="3" s="1"/>
  <c r="BJ186" i="3"/>
  <c r="BJ177" i="3"/>
  <c r="BK177" i="3"/>
  <c r="BM177" i="3" s="1"/>
  <c r="BJ169" i="3"/>
  <c r="BK169" i="3"/>
  <c r="BM169" i="3" s="1"/>
  <c r="BJ161" i="3"/>
  <c r="BK161" i="3"/>
  <c r="BM161" i="3" s="1"/>
  <c r="BJ145" i="3"/>
  <c r="BL132" i="3"/>
  <c r="BL124" i="3"/>
  <c r="BK124" i="3"/>
  <c r="BM124" i="3" s="1"/>
  <c r="BJ124" i="3"/>
  <c r="BL116" i="3"/>
  <c r="BK116" i="3"/>
  <c r="BM116" i="3" s="1"/>
  <c r="BJ116" i="3"/>
  <c r="BL108" i="3"/>
  <c r="BK108" i="3"/>
  <c r="BM108" i="3" s="1"/>
  <c r="BJ108" i="3"/>
  <c r="BL100" i="3"/>
  <c r="BL178" i="3"/>
  <c r="BK178" i="3"/>
  <c r="BM178" i="3" s="1"/>
  <c r="BL176" i="3"/>
  <c r="BK176" i="3"/>
  <c r="BM176" i="3" s="1"/>
  <c r="BL174" i="3"/>
  <c r="BK174" i="3"/>
  <c r="BM174" i="3" s="1"/>
  <c r="BL172" i="3"/>
  <c r="BK172" i="3"/>
  <c r="BM172" i="3" s="1"/>
  <c r="BL170" i="3"/>
  <c r="BK170" i="3"/>
  <c r="BM170" i="3" s="1"/>
  <c r="BL168" i="3"/>
  <c r="BK168" i="3"/>
  <c r="BM168" i="3" s="1"/>
  <c r="BL166" i="3"/>
  <c r="BK166" i="3"/>
  <c r="BM166" i="3" s="1"/>
  <c r="BL164" i="3"/>
  <c r="BL160" i="3"/>
  <c r="BL158" i="3"/>
  <c r="BK158" i="3"/>
  <c r="BM158" i="3" s="1"/>
  <c r="BL156" i="3"/>
  <c r="BK156" i="3"/>
  <c r="BM156" i="3" s="1"/>
  <c r="BL154" i="3"/>
  <c r="BK154" i="3"/>
  <c r="BM154" i="3" s="1"/>
  <c r="BL152" i="3"/>
  <c r="BK152" i="3"/>
  <c r="BM152" i="3" s="1"/>
  <c r="BL150" i="3"/>
  <c r="BK150" i="3"/>
  <c r="BM150" i="3" s="1"/>
  <c r="BL148" i="3"/>
  <c r="BK148" i="3"/>
  <c r="BM148" i="3" s="1"/>
  <c r="BL144" i="3"/>
  <c r="BK144" i="3"/>
  <c r="BM144" i="3" s="1"/>
  <c r="BL128" i="3"/>
  <c r="BK128" i="3"/>
  <c r="BM128" i="3" s="1"/>
  <c r="BJ128" i="3"/>
  <c r="BL127" i="3"/>
  <c r="BN127" i="3" s="1"/>
  <c r="BK121" i="3"/>
  <c r="BM121" i="3" s="1"/>
  <c r="BJ111" i="3"/>
  <c r="BL111" i="3"/>
  <c r="BN111" i="3" s="1"/>
  <c r="BJ92" i="3"/>
  <c r="BK92" i="3"/>
  <c r="BM92" i="3" s="1"/>
  <c r="BJ90" i="3"/>
  <c r="BK90" i="3"/>
  <c r="BM90" i="3" s="1"/>
  <c r="BK76" i="3"/>
  <c r="BM76" i="3" s="1"/>
  <c r="BK74" i="3"/>
  <c r="BM74" i="3" s="1"/>
  <c r="BJ64" i="3"/>
  <c r="BK64" i="3"/>
  <c r="BM64" i="3" s="1"/>
  <c r="BL64" i="3"/>
  <c r="BJ60" i="3"/>
  <c r="BK60" i="3"/>
  <c r="BM60" i="3" s="1"/>
  <c r="BJ58" i="3"/>
  <c r="BK58" i="3"/>
  <c r="BM58" i="3" s="1"/>
  <c r="BJ48" i="3"/>
  <c r="BK48" i="3"/>
  <c r="BM48" i="3" s="1"/>
  <c r="BL48" i="3"/>
  <c r="BJ44" i="3"/>
  <c r="BJ42" i="3"/>
  <c r="BK42" i="3"/>
  <c r="BM42" i="3" s="1"/>
  <c r="BJ32" i="3"/>
  <c r="BK32" i="3"/>
  <c r="BM32" i="3" s="1"/>
  <c r="BL32" i="3"/>
  <c r="BJ28" i="3"/>
  <c r="BK28" i="3"/>
  <c r="BM28" i="3" s="1"/>
  <c r="BJ26" i="3"/>
  <c r="BK26" i="3"/>
  <c r="BM26" i="3" s="1"/>
  <c r="BL136" i="3"/>
  <c r="BJ135" i="3"/>
  <c r="BL120" i="3"/>
  <c r="BK120" i="3"/>
  <c r="BM120" i="3" s="1"/>
  <c r="BJ120" i="3"/>
  <c r="BL119" i="3"/>
  <c r="BN119" i="3" s="1"/>
  <c r="BJ113" i="3"/>
  <c r="BK113" i="3"/>
  <c r="BM113" i="3" s="1"/>
  <c r="BL104" i="3"/>
  <c r="BK104" i="3"/>
  <c r="BM104" i="3" s="1"/>
  <c r="BJ104" i="3"/>
  <c r="BL103" i="3"/>
  <c r="BN103" i="3" s="1"/>
  <c r="BK96" i="3"/>
  <c r="BM96" i="3" s="1"/>
  <c r="BK95" i="3"/>
  <c r="BM95" i="3" s="1"/>
  <c r="BK84" i="3"/>
  <c r="BM84" i="3" s="1"/>
  <c r="BK82" i="3"/>
  <c r="BM82" i="3" s="1"/>
  <c r="BJ66" i="3"/>
  <c r="BK66" i="3"/>
  <c r="BM66" i="3" s="1"/>
  <c r="BJ52" i="3"/>
  <c r="BK52" i="3"/>
  <c r="BM52" i="3" s="1"/>
  <c r="BK50" i="3"/>
  <c r="BM50" i="3" s="1"/>
  <c r="BJ36" i="3"/>
  <c r="BK36" i="3"/>
  <c r="BM36" i="3" s="1"/>
  <c r="BJ34" i="3"/>
  <c r="BK34" i="3"/>
  <c r="BM34" i="3" s="1"/>
  <c r="BJ20" i="3"/>
  <c r="BK20" i="3"/>
  <c r="BM20" i="3" s="1"/>
  <c r="BJ18" i="3"/>
  <c r="BK18" i="3"/>
  <c r="BM18" i="3" s="1"/>
  <c r="BJ95" i="3"/>
  <c r="BK86" i="3"/>
  <c r="BM86" i="3" s="1"/>
  <c r="BL84" i="3"/>
  <c r="BJ72" i="3"/>
  <c r="BK72" i="3"/>
  <c r="BM72" i="3" s="1"/>
  <c r="BJ70" i="3"/>
  <c r="BK70" i="3"/>
  <c r="BM70" i="3" s="1"/>
  <c r="BL68" i="3"/>
  <c r="BL66" i="3"/>
  <c r="BJ56" i="3"/>
  <c r="BK56" i="3"/>
  <c r="BM56" i="3" s="1"/>
  <c r="BJ54" i="3"/>
  <c r="BK54" i="3"/>
  <c r="BM54" i="3" s="1"/>
  <c r="BL52" i="3"/>
  <c r="BJ40" i="3"/>
  <c r="BJ38" i="3"/>
  <c r="BK38" i="3"/>
  <c r="BM38" i="3" s="1"/>
  <c r="BL36" i="3"/>
  <c r="BL34" i="3"/>
  <c r="BL20" i="3"/>
  <c r="BL18" i="3"/>
  <c r="BK91" i="3"/>
  <c r="BM91" i="3" s="1"/>
  <c r="BK87" i="3"/>
  <c r="BM87" i="3" s="1"/>
  <c r="BK83" i="3"/>
  <c r="BM83" i="3" s="1"/>
  <c r="BK75" i="3"/>
  <c r="BM75" i="3" s="1"/>
  <c r="BK71" i="3"/>
  <c r="BM71" i="3" s="1"/>
  <c r="BK63" i="3"/>
  <c r="BM63" i="3" s="1"/>
  <c r="BK59" i="3"/>
  <c r="BM59" i="3" s="1"/>
  <c r="BK47" i="3"/>
  <c r="BM47" i="3" s="1"/>
  <c r="BK43" i="3"/>
  <c r="BM43" i="3" s="1"/>
  <c r="BK39" i="3"/>
  <c r="BM39" i="3" s="1"/>
  <c r="BK35" i="3"/>
  <c r="BM35" i="3" s="1"/>
  <c r="BK31" i="3"/>
  <c r="BM31" i="3" s="1"/>
  <c r="BK15" i="3"/>
  <c r="BM15" i="3" s="1"/>
  <c r="BH12" i="3"/>
  <c r="BG12" i="3"/>
  <c r="AU23" i="3"/>
  <c r="AV23" i="3"/>
  <c r="AW23" i="3"/>
  <c r="AX23" i="3"/>
  <c r="AY23" i="3"/>
  <c r="AU24" i="3"/>
  <c r="AV24" i="3"/>
  <c r="AW24" i="3"/>
  <c r="AX24" i="3"/>
  <c r="AY24" i="3"/>
  <c r="AU25" i="3"/>
  <c r="AV25" i="3"/>
  <c r="AW25" i="3"/>
  <c r="AX25" i="3"/>
  <c r="AY25" i="3"/>
  <c r="AU26" i="3"/>
  <c r="AV26" i="3"/>
  <c r="AW26" i="3"/>
  <c r="AX26" i="3"/>
  <c r="AY26" i="3"/>
  <c r="AU27" i="3"/>
  <c r="AV27" i="3"/>
  <c r="AW27" i="3"/>
  <c r="AX27" i="3"/>
  <c r="AY27" i="3"/>
  <c r="AU28" i="3"/>
  <c r="AV28" i="3"/>
  <c r="AW28" i="3"/>
  <c r="AX28" i="3"/>
  <c r="AY28" i="3"/>
  <c r="AU29" i="3"/>
  <c r="AV29" i="3"/>
  <c r="AW29" i="3"/>
  <c r="AX29" i="3"/>
  <c r="AY29" i="3"/>
  <c r="AU30" i="3"/>
  <c r="AV30" i="3"/>
  <c r="AW30" i="3"/>
  <c r="AX30" i="3"/>
  <c r="AY30" i="3"/>
  <c r="AU31" i="3"/>
  <c r="AV31" i="3"/>
  <c r="AW31" i="3"/>
  <c r="AX31" i="3"/>
  <c r="AY31" i="3"/>
  <c r="AU32" i="3"/>
  <c r="AV32" i="3"/>
  <c r="AW32" i="3"/>
  <c r="AX32" i="3"/>
  <c r="AY32" i="3"/>
  <c r="AU33" i="3"/>
  <c r="AV33" i="3"/>
  <c r="AW33" i="3"/>
  <c r="AX33" i="3"/>
  <c r="AY33" i="3"/>
  <c r="AU34" i="3"/>
  <c r="AV34" i="3"/>
  <c r="AW34" i="3"/>
  <c r="AX34" i="3"/>
  <c r="AY34" i="3"/>
  <c r="AU35" i="3"/>
  <c r="AV35" i="3"/>
  <c r="AW35" i="3"/>
  <c r="AX35" i="3"/>
  <c r="AY35" i="3"/>
  <c r="AU36" i="3"/>
  <c r="AV36" i="3"/>
  <c r="AW36" i="3"/>
  <c r="AX36" i="3"/>
  <c r="AY36" i="3"/>
  <c r="AU37" i="3"/>
  <c r="AV37" i="3"/>
  <c r="AW37" i="3"/>
  <c r="AX37" i="3"/>
  <c r="AY37" i="3"/>
  <c r="AU38" i="3"/>
  <c r="AV38" i="3"/>
  <c r="AW38" i="3"/>
  <c r="AX38" i="3"/>
  <c r="AY38" i="3"/>
  <c r="AU39" i="3"/>
  <c r="AV39" i="3"/>
  <c r="AW39" i="3"/>
  <c r="AX39" i="3"/>
  <c r="AY39" i="3"/>
  <c r="AU40" i="3"/>
  <c r="AV40" i="3"/>
  <c r="AW40" i="3"/>
  <c r="AX40" i="3"/>
  <c r="AY40" i="3"/>
  <c r="AU41" i="3"/>
  <c r="AV41" i="3"/>
  <c r="AW41" i="3"/>
  <c r="AX41" i="3"/>
  <c r="AY41" i="3"/>
  <c r="AU42" i="3"/>
  <c r="AV42" i="3"/>
  <c r="AW42" i="3"/>
  <c r="AX42" i="3"/>
  <c r="AY42" i="3"/>
  <c r="AU43" i="3"/>
  <c r="AV43" i="3"/>
  <c r="AW43" i="3"/>
  <c r="AX43" i="3"/>
  <c r="AY43" i="3"/>
  <c r="AU44" i="3"/>
  <c r="AV44" i="3"/>
  <c r="AW44" i="3"/>
  <c r="AX44" i="3"/>
  <c r="AY44" i="3"/>
  <c r="AU45" i="3"/>
  <c r="AV45" i="3"/>
  <c r="AW45" i="3"/>
  <c r="AX45" i="3"/>
  <c r="AY45" i="3"/>
  <c r="AU46" i="3"/>
  <c r="AV46" i="3"/>
  <c r="AW46" i="3"/>
  <c r="AX46" i="3"/>
  <c r="AY46" i="3"/>
  <c r="AU47" i="3"/>
  <c r="AV47" i="3"/>
  <c r="AW47" i="3"/>
  <c r="AX47" i="3"/>
  <c r="AY47" i="3"/>
  <c r="AU48" i="3"/>
  <c r="AV48" i="3"/>
  <c r="AW48" i="3"/>
  <c r="AX48" i="3"/>
  <c r="AY48" i="3"/>
  <c r="AU49" i="3"/>
  <c r="AV49" i="3"/>
  <c r="AW49" i="3"/>
  <c r="AX49" i="3"/>
  <c r="AY49" i="3"/>
  <c r="AU50" i="3"/>
  <c r="AV50" i="3"/>
  <c r="AW50" i="3"/>
  <c r="AX50" i="3"/>
  <c r="AY50" i="3"/>
  <c r="AU51" i="3"/>
  <c r="AV51" i="3"/>
  <c r="AW51" i="3"/>
  <c r="AX51" i="3"/>
  <c r="AY51" i="3"/>
  <c r="AU52" i="3"/>
  <c r="AV52" i="3"/>
  <c r="AW52" i="3"/>
  <c r="AX52" i="3"/>
  <c r="AY52" i="3"/>
  <c r="AU53" i="3"/>
  <c r="AV53" i="3"/>
  <c r="AW53" i="3"/>
  <c r="AX53" i="3"/>
  <c r="AY53" i="3"/>
  <c r="AU54" i="3"/>
  <c r="AV54" i="3"/>
  <c r="AW54" i="3"/>
  <c r="AX54" i="3"/>
  <c r="AY54" i="3"/>
  <c r="AU55" i="3"/>
  <c r="AV55" i="3"/>
  <c r="AW55" i="3"/>
  <c r="AX55" i="3"/>
  <c r="AY55" i="3"/>
  <c r="AU56" i="3"/>
  <c r="AV56" i="3"/>
  <c r="AW56" i="3"/>
  <c r="AX56" i="3"/>
  <c r="AY56" i="3"/>
  <c r="AU57" i="3"/>
  <c r="AV57" i="3"/>
  <c r="AW57" i="3"/>
  <c r="AX57" i="3"/>
  <c r="AY57" i="3"/>
  <c r="AU58" i="3"/>
  <c r="AV58" i="3"/>
  <c r="AW58" i="3"/>
  <c r="AX58" i="3"/>
  <c r="AY58" i="3"/>
  <c r="AU59" i="3"/>
  <c r="AV59" i="3"/>
  <c r="AW59" i="3"/>
  <c r="AX59" i="3"/>
  <c r="AY59" i="3"/>
  <c r="AU60" i="3"/>
  <c r="AV60" i="3"/>
  <c r="AW60" i="3"/>
  <c r="AX60" i="3"/>
  <c r="AY60" i="3"/>
  <c r="AU61" i="3"/>
  <c r="AV61" i="3"/>
  <c r="AW61" i="3"/>
  <c r="AX61" i="3"/>
  <c r="AY61" i="3"/>
  <c r="AU62" i="3"/>
  <c r="AV62" i="3"/>
  <c r="AW62" i="3"/>
  <c r="AX62" i="3"/>
  <c r="AY62" i="3"/>
  <c r="AU63" i="3"/>
  <c r="AV63" i="3"/>
  <c r="AW63" i="3"/>
  <c r="AX63" i="3"/>
  <c r="AY63" i="3"/>
  <c r="AU64" i="3"/>
  <c r="AV64" i="3"/>
  <c r="AW64" i="3"/>
  <c r="AX64" i="3"/>
  <c r="AY64" i="3"/>
  <c r="AU65" i="3"/>
  <c r="AV65" i="3"/>
  <c r="AW65" i="3"/>
  <c r="AX65" i="3"/>
  <c r="AY65" i="3"/>
  <c r="AU66" i="3"/>
  <c r="AV66" i="3"/>
  <c r="AW66" i="3"/>
  <c r="AX66" i="3"/>
  <c r="AY66" i="3"/>
  <c r="AU67" i="3"/>
  <c r="AV67" i="3"/>
  <c r="AW67" i="3"/>
  <c r="AX67" i="3"/>
  <c r="AY67" i="3"/>
  <c r="AU68" i="3"/>
  <c r="AV68" i="3"/>
  <c r="AW68" i="3"/>
  <c r="AX68" i="3"/>
  <c r="AY68" i="3"/>
  <c r="AU69" i="3"/>
  <c r="AV69" i="3"/>
  <c r="AW69" i="3"/>
  <c r="AX69" i="3"/>
  <c r="AY69" i="3"/>
  <c r="AU70" i="3"/>
  <c r="AV70" i="3"/>
  <c r="AW70" i="3"/>
  <c r="AX70" i="3"/>
  <c r="AY70" i="3"/>
  <c r="AU71" i="3"/>
  <c r="AV71" i="3"/>
  <c r="AW71" i="3"/>
  <c r="AX71" i="3"/>
  <c r="AY71" i="3"/>
  <c r="AU72" i="3"/>
  <c r="AV72" i="3"/>
  <c r="AW72" i="3"/>
  <c r="AX72" i="3"/>
  <c r="AY72" i="3"/>
  <c r="AU73" i="3"/>
  <c r="AV73" i="3"/>
  <c r="AW73" i="3"/>
  <c r="AX73" i="3"/>
  <c r="AY73" i="3"/>
  <c r="AU74" i="3"/>
  <c r="AV74" i="3"/>
  <c r="AW74" i="3"/>
  <c r="AX74" i="3"/>
  <c r="AY74" i="3"/>
  <c r="AU75" i="3"/>
  <c r="AV75" i="3"/>
  <c r="AW75" i="3"/>
  <c r="AX75" i="3"/>
  <c r="AY75" i="3"/>
  <c r="AU76" i="3"/>
  <c r="AV76" i="3"/>
  <c r="AW76" i="3"/>
  <c r="AX76" i="3"/>
  <c r="AY76" i="3"/>
  <c r="AU77" i="3"/>
  <c r="AV77" i="3"/>
  <c r="AW77" i="3"/>
  <c r="AX77" i="3"/>
  <c r="AY77" i="3"/>
  <c r="AU78" i="3"/>
  <c r="AV78" i="3"/>
  <c r="AW78" i="3"/>
  <c r="AX78" i="3"/>
  <c r="AY78" i="3"/>
  <c r="AU79" i="3"/>
  <c r="AV79" i="3"/>
  <c r="AW79" i="3"/>
  <c r="AX79" i="3"/>
  <c r="AY79" i="3"/>
  <c r="AU80" i="3"/>
  <c r="AV80" i="3"/>
  <c r="AW80" i="3"/>
  <c r="AX80" i="3"/>
  <c r="AY80" i="3"/>
  <c r="AU81" i="3"/>
  <c r="AV81" i="3"/>
  <c r="AW81" i="3"/>
  <c r="AX81" i="3"/>
  <c r="AY81" i="3"/>
  <c r="AU82" i="3"/>
  <c r="AV82" i="3"/>
  <c r="AW82" i="3"/>
  <c r="AX82" i="3"/>
  <c r="AY82" i="3"/>
  <c r="AU83" i="3"/>
  <c r="AV83" i="3"/>
  <c r="AW83" i="3"/>
  <c r="AX83" i="3"/>
  <c r="AY83" i="3"/>
  <c r="AU84" i="3"/>
  <c r="AV84" i="3"/>
  <c r="AW84" i="3"/>
  <c r="AX84" i="3"/>
  <c r="AY84" i="3"/>
  <c r="AU85" i="3"/>
  <c r="AV85" i="3"/>
  <c r="AW85" i="3"/>
  <c r="AX85" i="3"/>
  <c r="AY85" i="3"/>
  <c r="AU86" i="3"/>
  <c r="AV86" i="3"/>
  <c r="AW86" i="3"/>
  <c r="AX86" i="3"/>
  <c r="AY86" i="3"/>
  <c r="AU87" i="3"/>
  <c r="AV87" i="3"/>
  <c r="AW87" i="3"/>
  <c r="AX87" i="3"/>
  <c r="AY87" i="3"/>
  <c r="AU88" i="3"/>
  <c r="AV88" i="3"/>
  <c r="AW88" i="3"/>
  <c r="AX88" i="3"/>
  <c r="AY88" i="3"/>
  <c r="AU89" i="3"/>
  <c r="AV89" i="3"/>
  <c r="AW89" i="3"/>
  <c r="AX89" i="3"/>
  <c r="AY89" i="3"/>
  <c r="AU90" i="3"/>
  <c r="AV90" i="3"/>
  <c r="AW90" i="3"/>
  <c r="AX90" i="3"/>
  <c r="AY90" i="3"/>
  <c r="AU91" i="3"/>
  <c r="AV91" i="3"/>
  <c r="AW91" i="3"/>
  <c r="AX91" i="3"/>
  <c r="AY91" i="3"/>
  <c r="AU92" i="3"/>
  <c r="AV92" i="3"/>
  <c r="AW92" i="3"/>
  <c r="AX92" i="3"/>
  <c r="AY92" i="3"/>
  <c r="AU93" i="3"/>
  <c r="AV93" i="3"/>
  <c r="AW93" i="3"/>
  <c r="AX93" i="3"/>
  <c r="AY93" i="3"/>
  <c r="AU94" i="3"/>
  <c r="AV94" i="3"/>
  <c r="AW94" i="3"/>
  <c r="AX94" i="3"/>
  <c r="AY94" i="3"/>
  <c r="AU95" i="3"/>
  <c r="AV95" i="3"/>
  <c r="AW95" i="3"/>
  <c r="AX95" i="3"/>
  <c r="AY95" i="3"/>
  <c r="AU96" i="3"/>
  <c r="AV96" i="3"/>
  <c r="AW96" i="3"/>
  <c r="AX96" i="3"/>
  <c r="AY96" i="3"/>
  <c r="AU97" i="3"/>
  <c r="AV97" i="3"/>
  <c r="AW97" i="3"/>
  <c r="AX97" i="3"/>
  <c r="AY97" i="3"/>
  <c r="AU98" i="3"/>
  <c r="AV98" i="3"/>
  <c r="AW98" i="3"/>
  <c r="AX98" i="3"/>
  <c r="AY98" i="3"/>
  <c r="AU99" i="3"/>
  <c r="AV99" i="3"/>
  <c r="AW99" i="3"/>
  <c r="AX99" i="3"/>
  <c r="AY99" i="3"/>
  <c r="AU100" i="3"/>
  <c r="AV100" i="3"/>
  <c r="AW100" i="3"/>
  <c r="AX100" i="3"/>
  <c r="AY100" i="3"/>
  <c r="AU101" i="3"/>
  <c r="AV101" i="3"/>
  <c r="AW101" i="3"/>
  <c r="AX101" i="3"/>
  <c r="AY101" i="3"/>
  <c r="AU102" i="3"/>
  <c r="AV102" i="3"/>
  <c r="AW102" i="3"/>
  <c r="AX102" i="3"/>
  <c r="AY102" i="3"/>
  <c r="AU103" i="3"/>
  <c r="AV103" i="3"/>
  <c r="AW103" i="3"/>
  <c r="AX103" i="3"/>
  <c r="AY103" i="3"/>
  <c r="AU104" i="3"/>
  <c r="AV104" i="3"/>
  <c r="AW104" i="3"/>
  <c r="AX104" i="3"/>
  <c r="AY104" i="3"/>
  <c r="AU105" i="3"/>
  <c r="AV105" i="3"/>
  <c r="AW105" i="3"/>
  <c r="AX105" i="3"/>
  <c r="AY105" i="3"/>
  <c r="AU106" i="3"/>
  <c r="AV106" i="3"/>
  <c r="AW106" i="3"/>
  <c r="AX106" i="3"/>
  <c r="AY106" i="3"/>
  <c r="AU107" i="3"/>
  <c r="AV107" i="3"/>
  <c r="AW107" i="3"/>
  <c r="AX107" i="3"/>
  <c r="AY107" i="3"/>
  <c r="AU108" i="3"/>
  <c r="AV108" i="3"/>
  <c r="AW108" i="3"/>
  <c r="AX108" i="3"/>
  <c r="AY108" i="3"/>
  <c r="AU109" i="3"/>
  <c r="AV109" i="3"/>
  <c r="AW109" i="3"/>
  <c r="AX109" i="3"/>
  <c r="AY109" i="3"/>
  <c r="AU110" i="3"/>
  <c r="AV110" i="3"/>
  <c r="AW110" i="3"/>
  <c r="AX110" i="3"/>
  <c r="AY110" i="3"/>
  <c r="AU111" i="3"/>
  <c r="AV111" i="3"/>
  <c r="AW111" i="3"/>
  <c r="AX111" i="3"/>
  <c r="AY111" i="3"/>
  <c r="AU112" i="3"/>
  <c r="AV112" i="3"/>
  <c r="AW112" i="3"/>
  <c r="AX112" i="3"/>
  <c r="AY112" i="3"/>
  <c r="AU113" i="3"/>
  <c r="AV113" i="3"/>
  <c r="AW113" i="3"/>
  <c r="AX113" i="3"/>
  <c r="AY113" i="3"/>
  <c r="AU114" i="3"/>
  <c r="AV114" i="3"/>
  <c r="AW114" i="3"/>
  <c r="AX114" i="3"/>
  <c r="AY114" i="3"/>
  <c r="AU115" i="3"/>
  <c r="AV115" i="3"/>
  <c r="AW115" i="3"/>
  <c r="AX115" i="3"/>
  <c r="AY115" i="3"/>
  <c r="AU116" i="3"/>
  <c r="AV116" i="3"/>
  <c r="AW116" i="3"/>
  <c r="AX116" i="3"/>
  <c r="AY116" i="3"/>
  <c r="AU117" i="3"/>
  <c r="AV117" i="3"/>
  <c r="AW117" i="3"/>
  <c r="AX117" i="3"/>
  <c r="AY117" i="3"/>
  <c r="AU118" i="3"/>
  <c r="AV118" i="3"/>
  <c r="AW118" i="3"/>
  <c r="AX118" i="3"/>
  <c r="AY118" i="3"/>
  <c r="AU119" i="3"/>
  <c r="AV119" i="3"/>
  <c r="AW119" i="3"/>
  <c r="AX119" i="3"/>
  <c r="AY119" i="3"/>
  <c r="AU120" i="3"/>
  <c r="AV120" i="3"/>
  <c r="AW120" i="3"/>
  <c r="AX120" i="3"/>
  <c r="AY120" i="3"/>
  <c r="AU121" i="3"/>
  <c r="AV121" i="3"/>
  <c r="AW121" i="3"/>
  <c r="AX121" i="3"/>
  <c r="AY121" i="3"/>
  <c r="AU122" i="3"/>
  <c r="AV122" i="3"/>
  <c r="AW122" i="3"/>
  <c r="AX122" i="3"/>
  <c r="AY122" i="3"/>
  <c r="AU123" i="3"/>
  <c r="AV123" i="3"/>
  <c r="AW123" i="3"/>
  <c r="AX123" i="3"/>
  <c r="AY123" i="3"/>
  <c r="AU124" i="3"/>
  <c r="AV124" i="3"/>
  <c r="AW124" i="3"/>
  <c r="AX124" i="3"/>
  <c r="AY124" i="3"/>
  <c r="AU125" i="3"/>
  <c r="AV125" i="3"/>
  <c r="AW125" i="3"/>
  <c r="AX125" i="3"/>
  <c r="AY125" i="3"/>
  <c r="AU126" i="3"/>
  <c r="AV126" i="3"/>
  <c r="AW126" i="3"/>
  <c r="AX126" i="3"/>
  <c r="AY126" i="3"/>
  <c r="AU127" i="3"/>
  <c r="AV127" i="3"/>
  <c r="AW127" i="3"/>
  <c r="AX127" i="3"/>
  <c r="AY127" i="3"/>
  <c r="AU128" i="3"/>
  <c r="AV128" i="3"/>
  <c r="AW128" i="3"/>
  <c r="AX128" i="3"/>
  <c r="AY128" i="3"/>
  <c r="AU129" i="3"/>
  <c r="AV129" i="3"/>
  <c r="AW129" i="3"/>
  <c r="AX129" i="3"/>
  <c r="AY129" i="3"/>
  <c r="AU130" i="3"/>
  <c r="AV130" i="3"/>
  <c r="AW130" i="3"/>
  <c r="AX130" i="3"/>
  <c r="AY130" i="3"/>
  <c r="AU131" i="3"/>
  <c r="AV131" i="3"/>
  <c r="AW131" i="3"/>
  <c r="AX131" i="3"/>
  <c r="AY131" i="3"/>
  <c r="AU132" i="3"/>
  <c r="AV132" i="3"/>
  <c r="AW132" i="3"/>
  <c r="AX132" i="3"/>
  <c r="AY132" i="3"/>
  <c r="AU133" i="3"/>
  <c r="AV133" i="3"/>
  <c r="AW133" i="3"/>
  <c r="AX133" i="3"/>
  <c r="AY133" i="3"/>
  <c r="AU134" i="3"/>
  <c r="AV134" i="3"/>
  <c r="AW134" i="3"/>
  <c r="AX134" i="3"/>
  <c r="AY134" i="3"/>
  <c r="AU135" i="3"/>
  <c r="AV135" i="3"/>
  <c r="AW135" i="3"/>
  <c r="AX135" i="3"/>
  <c r="AY135" i="3"/>
  <c r="AU136" i="3"/>
  <c r="AV136" i="3"/>
  <c r="AW136" i="3"/>
  <c r="AX136" i="3"/>
  <c r="AY136" i="3"/>
  <c r="AU137" i="3"/>
  <c r="AV137" i="3"/>
  <c r="AW137" i="3"/>
  <c r="AX137" i="3"/>
  <c r="AY137" i="3"/>
  <c r="AU138" i="3"/>
  <c r="AV138" i="3"/>
  <c r="AW138" i="3"/>
  <c r="AX138" i="3"/>
  <c r="AY138" i="3"/>
  <c r="AU139" i="3"/>
  <c r="AV139" i="3"/>
  <c r="AW139" i="3"/>
  <c r="AX139" i="3"/>
  <c r="AY139" i="3"/>
  <c r="AU140" i="3"/>
  <c r="AV140" i="3"/>
  <c r="AW140" i="3"/>
  <c r="AX140" i="3"/>
  <c r="AY140" i="3"/>
  <c r="AU141" i="3"/>
  <c r="AV141" i="3"/>
  <c r="AW141" i="3"/>
  <c r="AX141" i="3"/>
  <c r="AY141" i="3"/>
  <c r="AU142" i="3"/>
  <c r="AV142" i="3"/>
  <c r="AW142" i="3"/>
  <c r="AX142" i="3"/>
  <c r="AY142" i="3"/>
  <c r="AU143" i="3"/>
  <c r="AV143" i="3"/>
  <c r="AW143" i="3"/>
  <c r="AX143" i="3"/>
  <c r="AY143" i="3"/>
  <c r="AU144" i="3"/>
  <c r="AV144" i="3"/>
  <c r="AW144" i="3"/>
  <c r="AX144" i="3"/>
  <c r="AY144" i="3"/>
  <c r="AU145" i="3"/>
  <c r="AV145" i="3"/>
  <c r="AW145" i="3"/>
  <c r="AX145" i="3"/>
  <c r="AY145" i="3"/>
  <c r="AU146" i="3"/>
  <c r="AV146" i="3"/>
  <c r="AW146" i="3"/>
  <c r="AX146" i="3"/>
  <c r="AY146" i="3"/>
  <c r="AU147" i="3"/>
  <c r="AV147" i="3"/>
  <c r="AW147" i="3"/>
  <c r="AX147" i="3"/>
  <c r="AY147" i="3"/>
  <c r="AU148" i="3"/>
  <c r="AV148" i="3"/>
  <c r="AW148" i="3"/>
  <c r="AX148" i="3"/>
  <c r="AY148" i="3"/>
  <c r="AU149" i="3"/>
  <c r="AV149" i="3"/>
  <c r="AW149" i="3"/>
  <c r="AX149" i="3"/>
  <c r="AY149" i="3"/>
  <c r="AU150" i="3"/>
  <c r="AV150" i="3"/>
  <c r="AW150" i="3"/>
  <c r="AX150" i="3"/>
  <c r="AY150" i="3"/>
  <c r="AU151" i="3"/>
  <c r="AV151" i="3"/>
  <c r="AW151" i="3"/>
  <c r="AX151" i="3"/>
  <c r="AY151" i="3"/>
  <c r="AU152" i="3"/>
  <c r="AV152" i="3"/>
  <c r="AW152" i="3"/>
  <c r="AX152" i="3"/>
  <c r="AY152" i="3"/>
  <c r="AU153" i="3"/>
  <c r="AV153" i="3"/>
  <c r="AW153" i="3"/>
  <c r="AX153" i="3"/>
  <c r="AY153" i="3"/>
  <c r="AU154" i="3"/>
  <c r="AV154" i="3"/>
  <c r="AW154" i="3"/>
  <c r="AX154" i="3"/>
  <c r="AY154" i="3"/>
  <c r="AU155" i="3"/>
  <c r="AV155" i="3"/>
  <c r="AW155" i="3"/>
  <c r="AX155" i="3"/>
  <c r="AY155" i="3"/>
  <c r="AU156" i="3"/>
  <c r="AV156" i="3"/>
  <c r="AW156" i="3"/>
  <c r="AX156" i="3"/>
  <c r="AY156" i="3"/>
  <c r="AU157" i="3"/>
  <c r="AV157" i="3"/>
  <c r="AW157" i="3"/>
  <c r="AX157" i="3"/>
  <c r="AY157" i="3"/>
  <c r="AU158" i="3"/>
  <c r="AV158" i="3"/>
  <c r="AW158" i="3"/>
  <c r="AX158" i="3"/>
  <c r="AY158" i="3"/>
  <c r="AU159" i="3"/>
  <c r="AV159" i="3"/>
  <c r="AW159" i="3"/>
  <c r="AX159" i="3"/>
  <c r="AY159" i="3"/>
  <c r="AU160" i="3"/>
  <c r="AV160" i="3"/>
  <c r="AW160" i="3"/>
  <c r="AX160" i="3"/>
  <c r="AY160" i="3"/>
  <c r="AU161" i="3"/>
  <c r="AV161" i="3"/>
  <c r="AW161" i="3"/>
  <c r="AX161" i="3"/>
  <c r="AY161" i="3"/>
  <c r="AU162" i="3"/>
  <c r="AV162" i="3"/>
  <c r="AW162" i="3"/>
  <c r="AX162" i="3"/>
  <c r="AY162" i="3"/>
  <c r="AU163" i="3"/>
  <c r="AV163" i="3"/>
  <c r="AW163" i="3"/>
  <c r="AX163" i="3"/>
  <c r="AY163" i="3"/>
  <c r="AU164" i="3"/>
  <c r="AV164" i="3"/>
  <c r="AW164" i="3"/>
  <c r="AX164" i="3"/>
  <c r="AY164" i="3"/>
  <c r="AU165" i="3"/>
  <c r="AV165" i="3"/>
  <c r="AW165" i="3"/>
  <c r="AX165" i="3"/>
  <c r="AY165" i="3"/>
  <c r="AU166" i="3"/>
  <c r="AV166" i="3"/>
  <c r="AW166" i="3"/>
  <c r="AX166" i="3"/>
  <c r="AY166" i="3"/>
  <c r="AU167" i="3"/>
  <c r="AV167" i="3"/>
  <c r="AW167" i="3"/>
  <c r="AX167" i="3"/>
  <c r="AY167" i="3"/>
  <c r="AU168" i="3"/>
  <c r="AV168" i="3"/>
  <c r="AW168" i="3"/>
  <c r="AX168" i="3"/>
  <c r="AY168" i="3"/>
  <c r="AU169" i="3"/>
  <c r="AV169" i="3"/>
  <c r="AW169" i="3"/>
  <c r="AX169" i="3"/>
  <c r="AY169" i="3"/>
  <c r="AU170" i="3"/>
  <c r="AV170" i="3"/>
  <c r="AW170" i="3"/>
  <c r="AX170" i="3"/>
  <c r="AY170" i="3"/>
  <c r="AU171" i="3"/>
  <c r="AV171" i="3"/>
  <c r="AW171" i="3"/>
  <c r="AX171" i="3"/>
  <c r="AY171" i="3"/>
  <c r="AU172" i="3"/>
  <c r="AV172" i="3"/>
  <c r="AW172" i="3"/>
  <c r="AX172" i="3"/>
  <c r="AY172" i="3"/>
  <c r="AU173" i="3"/>
  <c r="AV173" i="3"/>
  <c r="AW173" i="3"/>
  <c r="AX173" i="3"/>
  <c r="AY173" i="3"/>
  <c r="AU174" i="3"/>
  <c r="AV174" i="3"/>
  <c r="AW174" i="3"/>
  <c r="AX174" i="3"/>
  <c r="AY174" i="3"/>
  <c r="AU175" i="3"/>
  <c r="AV175" i="3"/>
  <c r="AW175" i="3"/>
  <c r="AX175" i="3"/>
  <c r="AY175" i="3"/>
  <c r="AU176" i="3"/>
  <c r="AV176" i="3"/>
  <c r="AW176" i="3"/>
  <c r="AX176" i="3"/>
  <c r="AY176" i="3"/>
  <c r="AU177" i="3"/>
  <c r="AV177" i="3"/>
  <c r="AW177" i="3"/>
  <c r="AX177" i="3"/>
  <c r="AY177" i="3"/>
  <c r="AU178" i="3"/>
  <c r="AV178" i="3"/>
  <c r="AW178" i="3"/>
  <c r="AX178" i="3"/>
  <c r="AY178" i="3"/>
  <c r="AU179" i="3"/>
  <c r="AV179" i="3"/>
  <c r="AW179" i="3"/>
  <c r="AX179" i="3"/>
  <c r="AY179" i="3"/>
  <c r="AU180" i="3"/>
  <c r="AV180" i="3"/>
  <c r="AW180" i="3"/>
  <c r="AX180" i="3"/>
  <c r="AY180" i="3"/>
  <c r="AU181" i="3"/>
  <c r="AV181" i="3"/>
  <c r="AW181" i="3"/>
  <c r="AX181" i="3"/>
  <c r="AY181" i="3"/>
  <c r="AU182" i="3"/>
  <c r="AV182" i="3"/>
  <c r="AW182" i="3"/>
  <c r="AX182" i="3"/>
  <c r="AY182" i="3"/>
  <c r="AU183" i="3"/>
  <c r="AV183" i="3"/>
  <c r="AW183" i="3"/>
  <c r="AX183" i="3"/>
  <c r="AY183" i="3"/>
  <c r="AU184" i="3"/>
  <c r="AV184" i="3"/>
  <c r="AW184" i="3"/>
  <c r="AX184" i="3"/>
  <c r="AY184" i="3"/>
  <c r="AU185" i="3"/>
  <c r="AV185" i="3"/>
  <c r="AW185" i="3"/>
  <c r="AX185" i="3"/>
  <c r="AY185" i="3"/>
  <c r="AU186" i="3"/>
  <c r="AV186" i="3"/>
  <c r="AW186" i="3"/>
  <c r="AX186" i="3"/>
  <c r="AY186" i="3"/>
  <c r="AU187" i="3"/>
  <c r="AV187" i="3"/>
  <c r="AW187" i="3"/>
  <c r="AX187" i="3"/>
  <c r="AY187" i="3"/>
  <c r="AU188" i="3"/>
  <c r="AV188" i="3"/>
  <c r="AW188" i="3"/>
  <c r="AX188" i="3"/>
  <c r="AY188" i="3"/>
  <c r="AU189" i="3"/>
  <c r="AV189" i="3"/>
  <c r="AW189" i="3"/>
  <c r="AX189" i="3"/>
  <c r="AY189" i="3"/>
  <c r="AU190" i="3"/>
  <c r="AV190" i="3"/>
  <c r="AW190" i="3"/>
  <c r="AX190" i="3"/>
  <c r="AY190" i="3"/>
  <c r="AU191" i="3"/>
  <c r="AV191" i="3"/>
  <c r="AW191" i="3"/>
  <c r="AX191" i="3"/>
  <c r="AY191" i="3"/>
  <c r="AU192" i="3"/>
  <c r="AV192" i="3"/>
  <c r="AW192" i="3"/>
  <c r="AX192" i="3"/>
  <c r="AY192" i="3"/>
  <c r="AU193" i="3"/>
  <c r="AV193" i="3"/>
  <c r="AW193" i="3"/>
  <c r="AX193" i="3"/>
  <c r="AY193" i="3"/>
  <c r="AU194" i="3"/>
  <c r="AV194" i="3"/>
  <c r="AW194" i="3"/>
  <c r="AX194" i="3"/>
  <c r="AY194" i="3"/>
  <c r="AU195" i="3"/>
  <c r="AV195" i="3"/>
  <c r="AW195" i="3"/>
  <c r="AX195" i="3"/>
  <c r="AY195" i="3"/>
  <c r="AU196" i="3"/>
  <c r="AV196" i="3"/>
  <c r="AW196" i="3"/>
  <c r="AX196" i="3"/>
  <c r="AY196" i="3"/>
  <c r="AU197" i="3"/>
  <c r="AV197" i="3"/>
  <c r="AW197" i="3"/>
  <c r="AX197" i="3"/>
  <c r="AY197" i="3"/>
  <c r="AU198" i="3"/>
  <c r="AV198" i="3"/>
  <c r="AW198" i="3"/>
  <c r="AX198" i="3"/>
  <c r="AY198" i="3"/>
  <c r="AU199" i="3"/>
  <c r="AV199" i="3"/>
  <c r="AW199" i="3"/>
  <c r="AX199" i="3"/>
  <c r="AY199" i="3"/>
  <c r="AU200" i="3"/>
  <c r="AV200" i="3"/>
  <c r="AW200" i="3"/>
  <c r="AX200" i="3"/>
  <c r="AY200" i="3"/>
  <c r="AU201" i="3"/>
  <c r="AV201" i="3"/>
  <c r="AW201" i="3"/>
  <c r="AX201" i="3"/>
  <c r="AY201" i="3"/>
  <c r="AU202" i="3"/>
  <c r="AV202" i="3"/>
  <c r="AW202" i="3"/>
  <c r="AX202" i="3"/>
  <c r="AY202" i="3"/>
  <c r="AU203" i="3"/>
  <c r="AV203" i="3"/>
  <c r="AW203" i="3"/>
  <c r="AX203" i="3"/>
  <c r="AY203" i="3"/>
  <c r="AU204" i="3"/>
  <c r="AV204" i="3"/>
  <c r="AW204" i="3"/>
  <c r="AX204" i="3"/>
  <c r="AY204" i="3"/>
  <c r="AU205" i="3"/>
  <c r="AV205" i="3"/>
  <c r="AW205" i="3"/>
  <c r="AX205" i="3"/>
  <c r="AY205" i="3"/>
  <c r="AU206" i="3"/>
  <c r="AV206" i="3"/>
  <c r="AW206" i="3"/>
  <c r="AX206" i="3"/>
  <c r="AY206" i="3"/>
  <c r="AU207" i="3"/>
  <c r="AV207" i="3"/>
  <c r="AW207" i="3"/>
  <c r="AX207" i="3"/>
  <c r="AY207" i="3"/>
  <c r="AU208" i="3"/>
  <c r="AV208" i="3"/>
  <c r="AW208" i="3"/>
  <c r="AX208" i="3"/>
  <c r="AY208" i="3"/>
  <c r="AU209" i="3"/>
  <c r="AV209" i="3"/>
  <c r="AW209" i="3"/>
  <c r="AX209" i="3"/>
  <c r="AY209" i="3"/>
  <c r="AU210" i="3"/>
  <c r="AV210" i="3"/>
  <c r="AW210" i="3"/>
  <c r="AX210" i="3"/>
  <c r="AY210" i="3"/>
  <c r="AU211" i="3"/>
  <c r="AV211" i="3"/>
  <c r="AW211" i="3"/>
  <c r="AX211" i="3"/>
  <c r="AY211" i="3"/>
  <c r="AU212" i="3"/>
  <c r="AV212" i="3"/>
  <c r="AW212" i="3"/>
  <c r="AX212" i="3"/>
  <c r="AY212" i="3"/>
  <c r="AU213" i="3"/>
  <c r="AV213" i="3"/>
  <c r="AW213" i="3"/>
  <c r="AX213" i="3"/>
  <c r="AY213" i="3"/>
  <c r="AU214" i="3"/>
  <c r="AV214" i="3"/>
  <c r="AW214" i="3"/>
  <c r="AX214" i="3"/>
  <c r="AY214" i="3"/>
  <c r="AU215" i="3"/>
  <c r="AV215" i="3"/>
  <c r="AW215" i="3"/>
  <c r="AX215" i="3"/>
  <c r="AY215" i="3"/>
  <c r="AU216" i="3"/>
  <c r="AV216" i="3"/>
  <c r="AW216" i="3"/>
  <c r="AX216" i="3"/>
  <c r="AY216" i="3"/>
  <c r="AU217" i="3"/>
  <c r="AV217" i="3"/>
  <c r="AW217" i="3"/>
  <c r="AX217" i="3"/>
  <c r="AY217" i="3"/>
  <c r="AU218" i="3"/>
  <c r="AV218" i="3"/>
  <c r="AW218" i="3"/>
  <c r="AX218" i="3"/>
  <c r="AY218" i="3"/>
  <c r="AU219" i="3"/>
  <c r="AV219" i="3"/>
  <c r="AW219" i="3"/>
  <c r="AX219" i="3"/>
  <c r="AY219" i="3"/>
  <c r="AU220" i="3"/>
  <c r="AV220" i="3"/>
  <c r="AW220" i="3"/>
  <c r="AX220" i="3"/>
  <c r="AY220" i="3"/>
  <c r="AU221" i="3"/>
  <c r="AV221" i="3"/>
  <c r="AW221" i="3"/>
  <c r="AX221" i="3"/>
  <c r="AY221" i="3"/>
  <c r="AU222" i="3"/>
  <c r="AV222" i="3"/>
  <c r="AW222" i="3"/>
  <c r="AX222" i="3"/>
  <c r="AY222" i="3"/>
  <c r="AU223" i="3"/>
  <c r="AV223" i="3"/>
  <c r="AW223" i="3"/>
  <c r="AX223" i="3"/>
  <c r="AY223" i="3"/>
  <c r="AU224" i="3"/>
  <c r="AV224" i="3"/>
  <c r="AW224" i="3"/>
  <c r="AX224" i="3"/>
  <c r="AY224" i="3"/>
  <c r="AU225" i="3"/>
  <c r="AV225" i="3"/>
  <c r="AW225" i="3"/>
  <c r="AX225" i="3"/>
  <c r="AY225" i="3"/>
  <c r="AU226" i="3"/>
  <c r="AV226" i="3"/>
  <c r="AW226" i="3"/>
  <c r="AX226" i="3"/>
  <c r="AY226" i="3"/>
  <c r="AU227" i="3"/>
  <c r="AV227" i="3"/>
  <c r="AW227" i="3"/>
  <c r="AX227" i="3"/>
  <c r="AY227" i="3"/>
  <c r="AU228" i="3"/>
  <c r="AV228" i="3"/>
  <c r="AW228" i="3"/>
  <c r="AX228" i="3"/>
  <c r="AY228" i="3"/>
  <c r="AU229" i="3"/>
  <c r="AV229" i="3"/>
  <c r="AW229" i="3"/>
  <c r="AX229" i="3"/>
  <c r="AY229" i="3"/>
  <c r="AU230" i="3"/>
  <c r="AV230" i="3"/>
  <c r="AW230" i="3"/>
  <c r="AX230" i="3"/>
  <c r="AY230" i="3"/>
  <c r="AU231" i="3"/>
  <c r="AV231" i="3"/>
  <c r="AW231" i="3"/>
  <c r="AX231" i="3"/>
  <c r="AY231" i="3"/>
  <c r="AU232" i="3"/>
  <c r="AV232" i="3"/>
  <c r="AW232" i="3"/>
  <c r="AX232" i="3"/>
  <c r="AY232" i="3"/>
  <c r="AU233" i="3"/>
  <c r="AV233" i="3"/>
  <c r="AW233" i="3"/>
  <c r="AX233" i="3"/>
  <c r="AY233" i="3"/>
  <c r="AU234" i="3"/>
  <c r="AV234" i="3"/>
  <c r="AW234" i="3"/>
  <c r="AX234" i="3"/>
  <c r="AY234" i="3"/>
  <c r="AU235" i="3"/>
  <c r="AV235" i="3"/>
  <c r="AW235" i="3"/>
  <c r="AX235" i="3"/>
  <c r="AY235" i="3"/>
  <c r="AU236" i="3"/>
  <c r="AV236" i="3"/>
  <c r="AW236" i="3"/>
  <c r="AX236" i="3"/>
  <c r="AY236" i="3"/>
  <c r="AU237" i="3"/>
  <c r="AV237" i="3"/>
  <c r="AW237" i="3"/>
  <c r="AX237" i="3"/>
  <c r="AY237" i="3"/>
  <c r="AU238" i="3"/>
  <c r="AV238" i="3"/>
  <c r="AW238" i="3"/>
  <c r="AX238" i="3"/>
  <c r="AY238" i="3"/>
  <c r="AU239" i="3"/>
  <c r="AV239" i="3"/>
  <c r="AW239" i="3"/>
  <c r="AX239" i="3"/>
  <c r="AY239" i="3"/>
  <c r="AU240" i="3"/>
  <c r="AV240" i="3"/>
  <c r="AW240" i="3"/>
  <c r="AX240" i="3"/>
  <c r="AY240" i="3"/>
  <c r="AU241" i="3"/>
  <c r="AV241" i="3"/>
  <c r="AW241" i="3"/>
  <c r="AX241" i="3"/>
  <c r="AY241" i="3"/>
  <c r="AU242" i="3"/>
  <c r="AV242" i="3"/>
  <c r="AW242" i="3"/>
  <c r="AX242" i="3"/>
  <c r="AY242" i="3"/>
  <c r="AU243" i="3"/>
  <c r="AV243" i="3"/>
  <c r="AW243" i="3"/>
  <c r="AX243" i="3"/>
  <c r="AY243" i="3"/>
  <c r="AU244" i="3"/>
  <c r="AV244" i="3"/>
  <c r="AW244" i="3"/>
  <c r="AX244" i="3"/>
  <c r="AY244" i="3"/>
  <c r="AU245" i="3"/>
  <c r="AV245" i="3"/>
  <c r="AW245" i="3"/>
  <c r="AX245" i="3"/>
  <c r="AY245" i="3"/>
  <c r="AU246" i="3"/>
  <c r="AV246" i="3"/>
  <c r="AW246" i="3"/>
  <c r="AX246" i="3"/>
  <c r="AY246" i="3"/>
  <c r="AU247" i="3"/>
  <c r="AV247" i="3"/>
  <c r="AW247" i="3"/>
  <c r="AX247" i="3"/>
  <c r="AY247" i="3"/>
  <c r="AU248" i="3"/>
  <c r="AV248" i="3"/>
  <c r="AW248" i="3"/>
  <c r="AX248" i="3"/>
  <c r="AY248" i="3"/>
  <c r="AU249" i="3"/>
  <c r="AV249" i="3"/>
  <c r="AW249" i="3"/>
  <c r="AX249" i="3"/>
  <c r="AY249" i="3"/>
  <c r="AU250" i="3"/>
  <c r="AV250" i="3"/>
  <c r="AW250" i="3"/>
  <c r="AX250" i="3"/>
  <c r="AY250" i="3"/>
  <c r="AU251" i="3"/>
  <c r="AV251" i="3"/>
  <c r="AW251" i="3"/>
  <c r="AX251" i="3"/>
  <c r="AY251" i="3"/>
  <c r="AU252" i="3"/>
  <c r="AV252" i="3"/>
  <c r="AW252" i="3"/>
  <c r="AX252" i="3"/>
  <c r="AY252" i="3"/>
  <c r="AU253" i="3"/>
  <c r="AV253" i="3"/>
  <c r="AW253" i="3"/>
  <c r="AX253" i="3"/>
  <c r="AY253" i="3"/>
  <c r="AU254" i="3"/>
  <c r="AV254" i="3"/>
  <c r="AW254" i="3"/>
  <c r="AX254" i="3"/>
  <c r="AY254" i="3"/>
  <c r="AU255" i="3"/>
  <c r="AV255" i="3"/>
  <c r="AW255" i="3"/>
  <c r="AX255" i="3"/>
  <c r="AY255" i="3"/>
  <c r="AU256" i="3"/>
  <c r="AV256" i="3"/>
  <c r="AW256" i="3"/>
  <c r="AX256" i="3"/>
  <c r="AY256" i="3"/>
  <c r="AU257" i="3"/>
  <c r="AV257" i="3"/>
  <c r="AW257" i="3"/>
  <c r="AX257" i="3"/>
  <c r="AY257" i="3"/>
  <c r="AU258" i="3"/>
  <c r="AV258" i="3"/>
  <c r="AW258" i="3"/>
  <c r="AX258" i="3"/>
  <c r="AY258" i="3"/>
  <c r="AU259" i="3"/>
  <c r="AV259" i="3"/>
  <c r="AW259" i="3"/>
  <c r="AX259" i="3"/>
  <c r="AY259" i="3"/>
  <c r="AU260" i="3"/>
  <c r="AV260" i="3"/>
  <c r="AW260" i="3"/>
  <c r="AX260" i="3"/>
  <c r="AY260" i="3"/>
  <c r="AU261" i="3"/>
  <c r="AV261" i="3"/>
  <c r="AW261" i="3"/>
  <c r="AX261" i="3"/>
  <c r="AY261" i="3"/>
  <c r="AU262" i="3"/>
  <c r="AV262" i="3"/>
  <c r="AW262" i="3"/>
  <c r="AX262" i="3"/>
  <c r="AY262" i="3"/>
  <c r="AU263" i="3"/>
  <c r="AV263" i="3"/>
  <c r="AW263" i="3"/>
  <c r="AX263" i="3"/>
  <c r="AY263" i="3"/>
  <c r="AU264" i="3"/>
  <c r="AV264" i="3"/>
  <c r="AW264" i="3"/>
  <c r="AX264" i="3"/>
  <c r="AY264" i="3"/>
  <c r="AU265" i="3"/>
  <c r="AV265" i="3"/>
  <c r="AW265" i="3"/>
  <c r="AX265" i="3"/>
  <c r="AY265" i="3"/>
  <c r="AU266" i="3"/>
  <c r="AV266" i="3"/>
  <c r="AW266" i="3"/>
  <c r="AX266" i="3"/>
  <c r="AY266" i="3"/>
  <c r="AU267" i="3"/>
  <c r="AV267" i="3"/>
  <c r="AW267" i="3"/>
  <c r="AX267" i="3"/>
  <c r="AY267" i="3"/>
  <c r="AU268" i="3"/>
  <c r="AV268" i="3"/>
  <c r="AW268" i="3"/>
  <c r="AX268" i="3"/>
  <c r="AY268" i="3"/>
  <c r="AU269" i="3"/>
  <c r="AV269" i="3"/>
  <c r="AW269" i="3"/>
  <c r="AX269" i="3"/>
  <c r="AY269" i="3"/>
  <c r="AU270" i="3"/>
  <c r="AV270" i="3"/>
  <c r="AW270" i="3"/>
  <c r="AX270" i="3"/>
  <c r="AY270" i="3"/>
  <c r="AU271" i="3"/>
  <c r="AV271" i="3"/>
  <c r="AW271" i="3"/>
  <c r="AX271" i="3"/>
  <c r="AY271" i="3"/>
  <c r="AU272" i="3"/>
  <c r="AV272" i="3"/>
  <c r="AW272" i="3"/>
  <c r="AX272" i="3"/>
  <c r="AY272" i="3"/>
  <c r="AU273" i="3"/>
  <c r="AV273" i="3"/>
  <c r="AW273" i="3"/>
  <c r="AX273" i="3"/>
  <c r="AY273" i="3"/>
  <c r="AU274" i="3"/>
  <c r="AV274" i="3"/>
  <c r="AW274" i="3"/>
  <c r="AX274" i="3"/>
  <c r="AY274" i="3"/>
  <c r="AU275" i="3"/>
  <c r="AV275" i="3"/>
  <c r="AW275" i="3"/>
  <c r="AX275" i="3"/>
  <c r="AY275" i="3"/>
  <c r="AU276" i="3"/>
  <c r="AV276" i="3"/>
  <c r="AW276" i="3"/>
  <c r="AX276" i="3"/>
  <c r="AY276" i="3"/>
  <c r="AU277" i="3"/>
  <c r="AV277" i="3"/>
  <c r="AW277" i="3"/>
  <c r="AX277" i="3"/>
  <c r="AY277" i="3"/>
  <c r="AU278" i="3"/>
  <c r="AV278" i="3"/>
  <c r="AW278" i="3"/>
  <c r="AX278" i="3"/>
  <c r="AY278" i="3"/>
  <c r="AU279" i="3"/>
  <c r="AV279" i="3"/>
  <c r="AW279" i="3"/>
  <c r="AX279" i="3"/>
  <c r="AY279" i="3"/>
  <c r="AU280" i="3"/>
  <c r="AV280" i="3"/>
  <c r="AW280" i="3"/>
  <c r="AX280" i="3"/>
  <c r="AY280" i="3"/>
  <c r="AU281" i="3"/>
  <c r="AV281" i="3"/>
  <c r="AW281" i="3"/>
  <c r="AX281" i="3"/>
  <c r="AY281" i="3"/>
  <c r="AU282" i="3"/>
  <c r="AV282" i="3"/>
  <c r="AW282" i="3"/>
  <c r="AX282" i="3"/>
  <c r="AY282" i="3"/>
  <c r="AU283" i="3"/>
  <c r="AV283" i="3"/>
  <c r="AW283" i="3"/>
  <c r="AX283" i="3"/>
  <c r="AY283" i="3"/>
  <c r="AU284" i="3"/>
  <c r="AV284" i="3"/>
  <c r="AW284" i="3"/>
  <c r="AX284" i="3"/>
  <c r="AY284" i="3"/>
  <c r="AU285" i="3"/>
  <c r="AV285" i="3"/>
  <c r="AW285" i="3"/>
  <c r="AX285" i="3"/>
  <c r="AY285" i="3"/>
  <c r="AU286" i="3"/>
  <c r="AV286" i="3"/>
  <c r="AW286" i="3"/>
  <c r="AX286" i="3"/>
  <c r="AY286" i="3"/>
  <c r="AU287" i="3"/>
  <c r="AV287" i="3"/>
  <c r="AW287" i="3"/>
  <c r="AX287" i="3"/>
  <c r="AY287" i="3"/>
  <c r="AU288" i="3"/>
  <c r="AV288" i="3"/>
  <c r="AW288" i="3"/>
  <c r="AX288" i="3"/>
  <c r="AY288" i="3"/>
  <c r="AU289" i="3"/>
  <c r="AV289" i="3"/>
  <c r="AW289" i="3"/>
  <c r="AX289" i="3"/>
  <c r="AY289" i="3"/>
  <c r="AU290" i="3"/>
  <c r="AV290" i="3"/>
  <c r="AW290" i="3"/>
  <c r="AX290" i="3"/>
  <c r="AY290" i="3"/>
  <c r="AU291" i="3"/>
  <c r="AV291" i="3"/>
  <c r="AW291" i="3"/>
  <c r="AX291" i="3"/>
  <c r="AY291" i="3"/>
  <c r="AU292" i="3"/>
  <c r="AV292" i="3"/>
  <c r="AW292" i="3"/>
  <c r="AX292" i="3"/>
  <c r="AY292" i="3"/>
  <c r="AU293" i="3"/>
  <c r="AV293" i="3"/>
  <c r="AW293" i="3"/>
  <c r="AX293" i="3"/>
  <c r="AY293" i="3"/>
  <c r="AU294" i="3"/>
  <c r="AV294" i="3"/>
  <c r="AW294" i="3"/>
  <c r="AX294" i="3"/>
  <c r="AY294" i="3"/>
  <c r="AU295" i="3"/>
  <c r="AV295" i="3"/>
  <c r="AW295" i="3"/>
  <c r="AX295" i="3"/>
  <c r="AY295" i="3"/>
  <c r="AU296" i="3"/>
  <c r="AV296" i="3"/>
  <c r="AW296" i="3"/>
  <c r="AX296" i="3"/>
  <c r="AY296" i="3"/>
  <c r="AU297" i="3"/>
  <c r="AV297" i="3"/>
  <c r="AW297" i="3"/>
  <c r="AX297" i="3"/>
  <c r="AY297" i="3"/>
  <c r="AU298" i="3"/>
  <c r="AV298" i="3"/>
  <c r="AW298" i="3"/>
  <c r="AX298" i="3"/>
  <c r="AY298" i="3"/>
  <c r="AU299" i="3"/>
  <c r="AV299" i="3"/>
  <c r="AW299" i="3"/>
  <c r="AX299" i="3"/>
  <c r="AY299" i="3"/>
  <c r="AU300" i="3"/>
  <c r="AV300" i="3"/>
  <c r="AW300" i="3"/>
  <c r="AX300" i="3"/>
  <c r="AY300" i="3"/>
  <c r="AU301" i="3"/>
  <c r="AV301" i="3"/>
  <c r="AW301" i="3"/>
  <c r="AX301" i="3"/>
  <c r="AY301" i="3"/>
  <c r="AU302" i="3"/>
  <c r="AV302" i="3"/>
  <c r="AW302" i="3"/>
  <c r="AX302" i="3"/>
  <c r="AY302" i="3"/>
  <c r="AU303" i="3"/>
  <c r="AV303" i="3"/>
  <c r="AW303" i="3"/>
  <c r="AX303" i="3"/>
  <c r="AY303" i="3"/>
  <c r="AU304" i="3"/>
  <c r="AV304" i="3"/>
  <c r="AW304" i="3"/>
  <c r="AX304" i="3"/>
  <c r="AY304" i="3"/>
  <c r="AU305" i="3"/>
  <c r="AV305" i="3"/>
  <c r="AW305" i="3"/>
  <c r="AX305" i="3"/>
  <c r="AY305" i="3"/>
  <c r="AU306" i="3"/>
  <c r="AV306" i="3"/>
  <c r="AW306" i="3"/>
  <c r="AX306" i="3"/>
  <c r="AY306" i="3"/>
  <c r="AU307" i="3"/>
  <c r="AV307" i="3"/>
  <c r="AW307" i="3"/>
  <c r="AX307" i="3"/>
  <c r="AY307" i="3"/>
  <c r="AU308" i="3"/>
  <c r="AV308" i="3"/>
  <c r="AW308" i="3"/>
  <c r="AX308" i="3"/>
  <c r="AY308" i="3"/>
  <c r="AU309" i="3"/>
  <c r="AV309" i="3"/>
  <c r="AW309" i="3"/>
  <c r="AX309" i="3"/>
  <c r="AY309" i="3"/>
  <c r="AU310" i="3"/>
  <c r="AV310" i="3"/>
  <c r="AW310" i="3"/>
  <c r="AX310" i="3"/>
  <c r="AY310" i="3"/>
  <c r="AU311" i="3"/>
  <c r="AV311" i="3"/>
  <c r="AW311" i="3"/>
  <c r="AX311" i="3"/>
  <c r="AY311" i="3"/>
  <c r="AU312" i="3"/>
  <c r="AV312" i="3"/>
  <c r="AW312" i="3"/>
  <c r="AX312" i="3"/>
  <c r="AY312" i="3"/>
  <c r="AU313" i="3"/>
  <c r="AV313" i="3"/>
  <c r="AW313" i="3"/>
  <c r="AX313" i="3"/>
  <c r="AY313" i="3"/>
  <c r="AU314" i="3"/>
  <c r="AV314" i="3"/>
  <c r="AW314" i="3"/>
  <c r="AX314" i="3"/>
  <c r="AY314" i="3"/>
  <c r="AU315" i="3"/>
  <c r="AV315" i="3"/>
  <c r="AW315" i="3"/>
  <c r="AX315" i="3"/>
  <c r="AY315" i="3"/>
  <c r="AU316" i="3"/>
  <c r="AV316" i="3"/>
  <c r="AW316" i="3"/>
  <c r="AX316" i="3"/>
  <c r="AY316" i="3"/>
  <c r="AU317" i="3"/>
  <c r="AV317" i="3"/>
  <c r="AW317" i="3"/>
  <c r="AX317" i="3"/>
  <c r="AY317" i="3"/>
  <c r="AU318" i="3"/>
  <c r="AV318" i="3"/>
  <c r="AW318" i="3"/>
  <c r="AX318" i="3"/>
  <c r="AY318" i="3"/>
  <c r="AU319" i="3"/>
  <c r="AV319" i="3"/>
  <c r="AW319" i="3"/>
  <c r="AX319" i="3"/>
  <c r="AY319" i="3"/>
  <c r="AU320" i="3"/>
  <c r="AV320" i="3"/>
  <c r="AW320" i="3"/>
  <c r="AX320" i="3"/>
  <c r="AY320" i="3"/>
  <c r="AU321" i="3"/>
  <c r="AV321" i="3"/>
  <c r="AW321" i="3"/>
  <c r="AX321" i="3"/>
  <c r="AY321" i="3"/>
  <c r="AU322" i="3"/>
  <c r="AV322" i="3"/>
  <c r="AW322" i="3"/>
  <c r="AX322" i="3"/>
  <c r="AY322" i="3"/>
  <c r="AU323" i="3"/>
  <c r="AV323" i="3"/>
  <c r="AW323" i="3"/>
  <c r="AX323" i="3"/>
  <c r="AY323" i="3"/>
  <c r="AU324" i="3"/>
  <c r="AV324" i="3"/>
  <c r="AW324" i="3"/>
  <c r="AX324" i="3"/>
  <c r="AY324" i="3"/>
  <c r="AU325" i="3"/>
  <c r="AV325" i="3"/>
  <c r="AW325" i="3"/>
  <c r="AX325" i="3"/>
  <c r="AY325" i="3"/>
  <c r="AU326" i="3"/>
  <c r="AV326" i="3"/>
  <c r="AW326" i="3"/>
  <c r="AX326" i="3"/>
  <c r="AY326" i="3"/>
  <c r="AU327" i="3"/>
  <c r="AV327" i="3"/>
  <c r="AW327" i="3"/>
  <c r="AX327" i="3"/>
  <c r="AY327" i="3"/>
  <c r="AU328" i="3"/>
  <c r="AV328" i="3"/>
  <c r="AW328" i="3"/>
  <c r="AX328" i="3"/>
  <c r="AY328" i="3"/>
  <c r="AU329" i="3"/>
  <c r="AV329" i="3"/>
  <c r="AW329" i="3"/>
  <c r="AX329" i="3"/>
  <c r="AY329" i="3"/>
  <c r="AU330" i="3"/>
  <c r="AV330" i="3"/>
  <c r="AW330" i="3"/>
  <c r="AX330" i="3"/>
  <c r="AY330" i="3"/>
  <c r="AU331" i="3"/>
  <c r="AV331" i="3"/>
  <c r="AW331" i="3"/>
  <c r="AX331" i="3"/>
  <c r="AY331" i="3"/>
  <c r="AU332" i="3"/>
  <c r="AV332" i="3"/>
  <c r="AW332" i="3"/>
  <c r="AX332" i="3"/>
  <c r="AY332" i="3"/>
  <c r="AU333" i="3"/>
  <c r="AV333" i="3"/>
  <c r="AW333" i="3"/>
  <c r="AX333" i="3"/>
  <c r="AY333" i="3"/>
  <c r="AU334" i="3"/>
  <c r="AV334" i="3"/>
  <c r="AW334" i="3"/>
  <c r="AX334" i="3"/>
  <c r="AY334" i="3"/>
  <c r="AU335" i="3"/>
  <c r="AV335" i="3"/>
  <c r="AW335" i="3"/>
  <c r="AX335" i="3"/>
  <c r="AY335" i="3"/>
  <c r="AU336" i="3"/>
  <c r="AV336" i="3"/>
  <c r="AW336" i="3"/>
  <c r="AX336" i="3"/>
  <c r="AY336" i="3"/>
  <c r="AU337" i="3"/>
  <c r="AV337" i="3"/>
  <c r="AW337" i="3"/>
  <c r="AX337" i="3"/>
  <c r="AY337" i="3"/>
  <c r="AU338" i="3"/>
  <c r="AV338" i="3"/>
  <c r="AW338" i="3"/>
  <c r="AX338" i="3"/>
  <c r="AY338" i="3"/>
  <c r="AU339" i="3"/>
  <c r="AV339" i="3"/>
  <c r="AW339" i="3"/>
  <c r="AX339" i="3"/>
  <c r="AY339" i="3"/>
  <c r="AU340" i="3"/>
  <c r="AV340" i="3"/>
  <c r="AW340" i="3"/>
  <c r="AX340" i="3"/>
  <c r="AY340" i="3"/>
  <c r="AU341" i="3"/>
  <c r="AV341" i="3"/>
  <c r="AW341" i="3"/>
  <c r="AX341" i="3"/>
  <c r="AY341" i="3"/>
  <c r="AU342" i="3"/>
  <c r="AV342" i="3"/>
  <c r="AW342" i="3"/>
  <c r="AX342" i="3"/>
  <c r="AY342" i="3"/>
  <c r="AU343" i="3"/>
  <c r="AV343" i="3"/>
  <c r="AW343" i="3"/>
  <c r="AX343" i="3"/>
  <c r="AY343" i="3"/>
  <c r="AU344" i="3"/>
  <c r="AV344" i="3"/>
  <c r="AW344" i="3"/>
  <c r="AX344" i="3"/>
  <c r="AY344" i="3"/>
  <c r="AU345" i="3"/>
  <c r="AV345" i="3"/>
  <c r="AW345" i="3"/>
  <c r="AX345" i="3"/>
  <c r="AY345" i="3"/>
  <c r="AU346" i="3"/>
  <c r="AV346" i="3"/>
  <c r="AW346" i="3"/>
  <c r="AX346" i="3"/>
  <c r="AY346" i="3"/>
  <c r="AU347" i="3"/>
  <c r="AV347" i="3"/>
  <c r="AW347" i="3"/>
  <c r="AX347" i="3"/>
  <c r="AY347" i="3"/>
  <c r="AU348" i="3"/>
  <c r="AV348" i="3"/>
  <c r="AW348" i="3"/>
  <c r="AX348" i="3"/>
  <c r="AY348" i="3"/>
  <c r="AU349" i="3"/>
  <c r="AV349" i="3"/>
  <c r="AW349" i="3"/>
  <c r="AX349" i="3"/>
  <c r="AY349" i="3"/>
  <c r="AU350" i="3"/>
  <c r="AV350" i="3"/>
  <c r="AW350" i="3"/>
  <c r="AX350" i="3"/>
  <c r="AY350" i="3"/>
  <c r="AU351" i="3"/>
  <c r="AV351" i="3"/>
  <c r="AW351" i="3"/>
  <c r="AX351" i="3"/>
  <c r="AY351" i="3"/>
  <c r="AU352" i="3"/>
  <c r="AV352" i="3"/>
  <c r="AW352" i="3"/>
  <c r="AX352" i="3"/>
  <c r="AY352" i="3"/>
  <c r="AU353" i="3"/>
  <c r="AV353" i="3"/>
  <c r="AW353" i="3"/>
  <c r="AX353" i="3"/>
  <c r="AY353" i="3"/>
  <c r="AU354" i="3"/>
  <c r="AV354" i="3"/>
  <c r="AW354" i="3"/>
  <c r="AX354" i="3"/>
  <c r="AY354" i="3"/>
  <c r="AU355" i="3"/>
  <c r="AV355" i="3"/>
  <c r="AW355" i="3"/>
  <c r="AX355" i="3"/>
  <c r="AY355" i="3"/>
  <c r="AU356" i="3"/>
  <c r="AV356" i="3"/>
  <c r="AW356" i="3"/>
  <c r="AX356" i="3"/>
  <c r="AY356" i="3"/>
  <c r="AU357" i="3"/>
  <c r="AV357" i="3"/>
  <c r="AW357" i="3"/>
  <c r="AX357" i="3"/>
  <c r="AY357" i="3"/>
  <c r="AU358" i="3"/>
  <c r="AV358" i="3"/>
  <c r="AW358" i="3"/>
  <c r="AX358" i="3"/>
  <c r="AY358" i="3"/>
  <c r="AU359" i="3"/>
  <c r="AV359" i="3"/>
  <c r="AW359" i="3"/>
  <c r="AX359" i="3"/>
  <c r="AY359" i="3"/>
  <c r="AU360" i="3"/>
  <c r="AV360" i="3"/>
  <c r="AW360" i="3"/>
  <c r="AX360" i="3"/>
  <c r="AY360" i="3"/>
  <c r="AU361" i="3"/>
  <c r="AV361" i="3"/>
  <c r="AW361" i="3"/>
  <c r="AX361" i="3"/>
  <c r="AY361" i="3"/>
  <c r="AU362" i="3"/>
  <c r="AV362" i="3"/>
  <c r="AW362" i="3"/>
  <c r="AX362" i="3"/>
  <c r="AY362" i="3"/>
  <c r="AU363" i="3"/>
  <c r="AV363" i="3"/>
  <c r="AW363" i="3"/>
  <c r="AX363" i="3"/>
  <c r="AY363" i="3"/>
  <c r="AU364" i="3"/>
  <c r="AV364" i="3"/>
  <c r="AW364" i="3"/>
  <c r="AX364" i="3"/>
  <c r="AY364" i="3"/>
  <c r="AU365" i="3"/>
  <c r="AV365" i="3"/>
  <c r="AW365" i="3"/>
  <c r="AX365" i="3"/>
  <c r="AY365" i="3"/>
  <c r="AU366" i="3"/>
  <c r="AV366" i="3"/>
  <c r="AW366" i="3"/>
  <c r="AX366" i="3"/>
  <c r="AY366" i="3"/>
  <c r="AU367" i="3"/>
  <c r="AV367" i="3"/>
  <c r="AW367" i="3"/>
  <c r="AX367" i="3"/>
  <c r="AY367" i="3"/>
  <c r="AU368" i="3"/>
  <c r="AV368" i="3"/>
  <c r="AW368" i="3"/>
  <c r="AX368" i="3"/>
  <c r="AY368" i="3"/>
  <c r="AU369" i="3"/>
  <c r="AV369" i="3"/>
  <c r="AW369" i="3"/>
  <c r="AX369" i="3"/>
  <c r="AY369" i="3"/>
  <c r="AU370" i="3"/>
  <c r="AV370" i="3"/>
  <c r="AW370" i="3"/>
  <c r="AX370" i="3"/>
  <c r="AY370" i="3"/>
  <c r="AU371" i="3"/>
  <c r="AV371" i="3"/>
  <c r="AW371" i="3"/>
  <c r="AX371" i="3"/>
  <c r="AY371" i="3"/>
  <c r="AU372" i="3"/>
  <c r="AV372" i="3"/>
  <c r="AW372" i="3"/>
  <c r="AX372" i="3"/>
  <c r="AY372" i="3"/>
  <c r="AU373" i="3"/>
  <c r="AV373" i="3"/>
  <c r="AW373" i="3"/>
  <c r="AX373" i="3"/>
  <c r="AY373" i="3"/>
  <c r="AU374" i="3"/>
  <c r="AV374" i="3"/>
  <c r="AW374" i="3"/>
  <c r="AX374" i="3"/>
  <c r="AY374" i="3"/>
  <c r="AU375" i="3"/>
  <c r="AV375" i="3"/>
  <c r="AW375" i="3"/>
  <c r="AX375" i="3"/>
  <c r="AY375" i="3"/>
  <c r="AU376" i="3"/>
  <c r="AV376" i="3"/>
  <c r="AW376" i="3"/>
  <c r="AX376" i="3"/>
  <c r="AY376" i="3"/>
  <c r="AU377" i="3"/>
  <c r="AV377" i="3"/>
  <c r="AW377" i="3"/>
  <c r="AX377" i="3"/>
  <c r="AY377" i="3"/>
  <c r="AU378" i="3"/>
  <c r="AV378" i="3"/>
  <c r="AW378" i="3"/>
  <c r="AX378" i="3"/>
  <c r="AY378" i="3"/>
  <c r="AU379" i="3"/>
  <c r="AV379" i="3"/>
  <c r="AW379" i="3"/>
  <c r="AX379" i="3"/>
  <c r="AY379" i="3"/>
  <c r="AU380" i="3"/>
  <c r="AV380" i="3"/>
  <c r="AW380" i="3"/>
  <c r="AX380" i="3"/>
  <c r="AY380" i="3"/>
  <c r="AU381" i="3"/>
  <c r="AV381" i="3"/>
  <c r="AW381" i="3"/>
  <c r="AX381" i="3"/>
  <c r="AY381" i="3"/>
  <c r="AU382" i="3"/>
  <c r="AV382" i="3"/>
  <c r="AW382" i="3"/>
  <c r="AX382" i="3"/>
  <c r="AY382" i="3"/>
  <c r="AU383" i="3"/>
  <c r="AV383" i="3"/>
  <c r="AW383" i="3"/>
  <c r="AX383" i="3"/>
  <c r="AY383" i="3"/>
  <c r="AU384" i="3"/>
  <c r="AV384" i="3"/>
  <c r="AW384" i="3"/>
  <c r="AX384" i="3"/>
  <c r="AY384" i="3"/>
  <c r="AU385" i="3"/>
  <c r="AV385" i="3"/>
  <c r="AW385" i="3"/>
  <c r="AX385" i="3"/>
  <c r="AY385" i="3"/>
  <c r="AU386" i="3"/>
  <c r="AV386" i="3"/>
  <c r="AW386" i="3"/>
  <c r="AX386" i="3"/>
  <c r="AY386" i="3"/>
  <c r="AU387" i="3"/>
  <c r="AV387" i="3"/>
  <c r="AW387" i="3"/>
  <c r="AX387" i="3"/>
  <c r="AY387" i="3"/>
  <c r="AU388" i="3"/>
  <c r="AV388" i="3"/>
  <c r="AW388" i="3"/>
  <c r="AX388" i="3"/>
  <c r="AY388" i="3"/>
  <c r="AU389" i="3"/>
  <c r="AV389" i="3"/>
  <c r="AW389" i="3"/>
  <c r="AX389" i="3"/>
  <c r="AY389" i="3"/>
  <c r="AU390" i="3"/>
  <c r="AV390" i="3"/>
  <c r="AW390" i="3"/>
  <c r="AX390" i="3"/>
  <c r="AY390" i="3"/>
  <c r="AU391" i="3"/>
  <c r="AV391" i="3"/>
  <c r="AW391" i="3"/>
  <c r="AX391" i="3"/>
  <c r="AY391" i="3"/>
  <c r="AU392" i="3"/>
  <c r="AV392" i="3"/>
  <c r="AW392" i="3"/>
  <c r="AX392" i="3"/>
  <c r="AY392" i="3"/>
  <c r="AU393" i="3"/>
  <c r="AV393" i="3"/>
  <c r="AW393" i="3"/>
  <c r="AX393" i="3"/>
  <c r="AY393" i="3"/>
  <c r="AU394" i="3"/>
  <c r="AV394" i="3"/>
  <c r="AW394" i="3"/>
  <c r="AX394" i="3"/>
  <c r="AY394" i="3"/>
  <c r="AU395" i="3"/>
  <c r="AV395" i="3"/>
  <c r="AW395" i="3"/>
  <c r="AX395" i="3"/>
  <c r="AY395" i="3"/>
  <c r="AU396" i="3"/>
  <c r="AV396" i="3"/>
  <c r="AW396" i="3"/>
  <c r="AX396" i="3"/>
  <c r="AY396" i="3"/>
  <c r="AU397" i="3"/>
  <c r="AV397" i="3"/>
  <c r="AW397" i="3"/>
  <c r="AX397" i="3"/>
  <c r="AY397" i="3"/>
  <c r="AU398" i="3"/>
  <c r="AV398" i="3"/>
  <c r="AW398" i="3"/>
  <c r="AX398" i="3"/>
  <c r="AY398" i="3"/>
  <c r="AU399" i="3"/>
  <c r="AV399" i="3"/>
  <c r="AW399" i="3"/>
  <c r="AX399" i="3"/>
  <c r="AY399" i="3"/>
  <c r="AU400" i="3"/>
  <c r="AV400" i="3"/>
  <c r="AW400" i="3"/>
  <c r="AX400" i="3"/>
  <c r="AY400" i="3"/>
  <c r="AU401" i="3"/>
  <c r="AV401" i="3"/>
  <c r="AW401" i="3"/>
  <c r="AX401" i="3"/>
  <c r="AY401" i="3"/>
  <c r="AU402" i="3"/>
  <c r="AV402" i="3"/>
  <c r="AW402" i="3"/>
  <c r="AX402" i="3"/>
  <c r="AY402" i="3"/>
  <c r="AU403" i="3"/>
  <c r="AV403" i="3"/>
  <c r="AW403" i="3"/>
  <c r="AX403" i="3"/>
  <c r="AY403" i="3"/>
  <c r="AU404" i="3"/>
  <c r="AV404" i="3"/>
  <c r="AW404" i="3"/>
  <c r="AX404" i="3"/>
  <c r="AY404" i="3"/>
  <c r="AU405" i="3"/>
  <c r="AV405" i="3"/>
  <c r="AW405" i="3"/>
  <c r="AX405" i="3"/>
  <c r="AY405" i="3"/>
  <c r="AU406" i="3"/>
  <c r="AV406" i="3"/>
  <c r="AW406" i="3"/>
  <c r="AX406" i="3"/>
  <c r="AY406" i="3"/>
  <c r="AU407" i="3"/>
  <c r="AV407" i="3"/>
  <c r="AW407" i="3"/>
  <c r="AX407" i="3"/>
  <c r="AY407" i="3"/>
  <c r="AU408" i="3"/>
  <c r="AV408" i="3"/>
  <c r="AW408" i="3"/>
  <c r="AX408" i="3"/>
  <c r="AY408" i="3"/>
  <c r="AU409" i="3"/>
  <c r="AV409" i="3"/>
  <c r="AW409" i="3"/>
  <c r="AX409" i="3"/>
  <c r="AY409" i="3"/>
  <c r="AU410" i="3"/>
  <c r="AV410" i="3"/>
  <c r="AW410" i="3"/>
  <c r="AX410" i="3"/>
  <c r="AY410" i="3"/>
  <c r="AU411" i="3"/>
  <c r="AV411" i="3"/>
  <c r="AW411" i="3"/>
  <c r="AX411" i="3"/>
  <c r="AY411" i="3"/>
  <c r="AU412" i="3"/>
  <c r="AV412" i="3"/>
  <c r="AW412" i="3"/>
  <c r="AX412" i="3"/>
  <c r="AY412" i="3"/>
  <c r="AU413" i="3"/>
  <c r="AV413" i="3"/>
  <c r="AW413" i="3"/>
  <c r="AX413" i="3"/>
  <c r="AY413" i="3"/>
  <c r="AU414" i="3"/>
  <c r="AV414" i="3"/>
  <c r="AW414" i="3"/>
  <c r="AX414" i="3"/>
  <c r="AY414" i="3"/>
  <c r="AU415" i="3"/>
  <c r="AV415" i="3"/>
  <c r="AW415" i="3"/>
  <c r="AX415" i="3"/>
  <c r="AY415" i="3"/>
  <c r="AU416" i="3"/>
  <c r="AV416" i="3"/>
  <c r="AW416" i="3"/>
  <c r="AX416" i="3"/>
  <c r="AY416" i="3"/>
  <c r="AU417" i="3"/>
  <c r="AV417" i="3"/>
  <c r="AW417" i="3"/>
  <c r="AX417" i="3"/>
  <c r="AY417" i="3"/>
  <c r="AU418" i="3"/>
  <c r="AV418" i="3"/>
  <c r="AW418" i="3"/>
  <c r="AX418" i="3"/>
  <c r="AY418" i="3"/>
  <c r="AU419" i="3"/>
  <c r="AV419" i="3"/>
  <c r="AW419" i="3"/>
  <c r="AX419" i="3"/>
  <c r="AY419" i="3"/>
  <c r="AU420" i="3"/>
  <c r="AV420" i="3"/>
  <c r="AW420" i="3"/>
  <c r="AX420" i="3"/>
  <c r="AY420" i="3"/>
  <c r="AU421" i="3"/>
  <c r="AV421" i="3"/>
  <c r="AW421" i="3"/>
  <c r="AX421" i="3"/>
  <c r="AY421" i="3"/>
  <c r="AU422" i="3"/>
  <c r="AV422" i="3"/>
  <c r="AW422" i="3"/>
  <c r="AX422" i="3"/>
  <c r="AY422" i="3"/>
  <c r="AU423" i="3"/>
  <c r="AV423" i="3"/>
  <c r="AW423" i="3"/>
  <c r="AX423" i="3"/>
  <c r="AY423" i="3"/>
  <c r="AU424" i="3"/>
  <c r="AV424" i="3"/>
  <c r="AW424" i="3"/>
  <c r="AX424" i="3"/>
  <c r="AY424" i="3"/>
  <c r="AU425" i="3"/>
  <c r="AV425" i="3"/>
  <c r="AW425" i="3"/>
  <c r="AX425" i="3"/>
  <c r="AY425" i="3"/>
  <c r="AU426" i="3"/>
  <c r="AV426" i="3"/>
  <c r="AW426" i="3"/>
  <c r="AX426" i="3"/>
  <c r="AY426" i="3"/>
  <c r="AU427" i="3"/>
  <c r="AV427" i="3"/>
  <c r="AW427" i="3"/>
  <c r="AX427" i="3"/>
  <c r="AY427" i="3"/>
  <c r="AU428" i="3"/>
  <c r="AV428" i="3"/>
  <c r="AW428" i="3"/>
  <c r="AX428" i="3"/>
  <c r="AY428" i="3"/>
  <c r="AU429" i="3"/>
  <c r="AV429" i="3"/>
  <c r="AW429" i="3"/>
  <c r="AX429" i="3"/>
  <c r="AY429" i="3"/>
  <c r="AU430" i="3"/>
  <c r="AV430" i="3"/>
  <c r="AW430" i="3"/>
  <c r="AX430" i="3"/>
  <c r="AY430" i="3"/>
  <c r="AU431" i="3"/>
  <c r="AV431" i="3"/>
  <c r="AW431" i="3"/>
  <c r="AX431" i="3"/>
  <c r="AY431" i="3"/>
  <c r="AU432" i="3"/>
  <c r="AV432" i="3"/>
  <c r="AW432" i="3"/>
  <c r="AX432" i="3"/>
  <c r="AY432" i="3"/>
  <c r="AU433" i="3"/>
  <c r="AV433" i="3"/>
  <c r="AW433" i="3"/>
  <c r="AX433" i="3"/>
  <c r="AY433" i="3"/>
  <c r="AU434" i="3"/>
  <c r="AV434" i="3"/>
  <c r="AW434" i="3"/>
  <c r="AX434" i="3"/>
  <c r="AY434" i="3"/>
  <c r="AU435" i="3"/>
  <c r="AV435" i="3"/>
  <c r="AW435" i="3"/>
  <c r="AX435" i="3"/>
  <c r="AY435" i="3"/>
  <c r="AU436" i="3"/>
  <c r="AV436" i="3"/>
  <c r="AW436" i="3"/>
  <c r="AX436" i="3"/>
  <c r="AY436" i="3"/>
  <c r="AU437" i="3"/>
  <c r="AV437" i="3"/>
  <c r="AW437" i="3"/>
  <c r="AX437" i="3"/>
  <c r="AY437" i="3"/>
  <c r="AU438" i="3"/>
  <c r="AV438" i="3"/>
  <c r="AW438" i="3"/>
  <c r="AX438" i="3"/>
  <c r="AY438" i="3"/>
  <c r="AU439" i="3"/>
  <c r="AV439" i="3"/>
  <c r="AW439" i="3"/>
  <c r="AX439" i="3"/>
  <c r="AY439" i="3"/>
  <c r="AU440" i="3"/>
  <c r="AV440" i="3"/>
  <c r="AW440" i="3"/>
  <c r="AX440" i="3"/>
  <c r="AY440" i="3"/>
  <c r="AU441" i="3"/>
  <c r="AV441" i="3"/>
  <c r="AW441" i="3"/>
  <c r="AX441" i="3"/>
  <c r="AY441" i="3"/>
  <c r="AU442" i="3"/>
  <c r="AV442" i="3"/>
  <c r="AW442" i="3"/>
  <c r="AX442" i="3"/>
  <c r="AY442" i="3"/>
  <c r="AU443" i="3"/>
  <c r="AV443" i="3"/>
  <c r="AW443" i="3"/>
  <c r="AX443" i="3"/>
  <c r="AY443" i="3"/>
  <c r="AU444" i="3"/>
  <c r="AV444" i="3"/>
  <c r="AW444" i="3"/>
  <c r="AX444" i="3"/>
  <c r="AY444" i="3"/>
  <c r="AU445" i="3"/>
  <c r="AV445" i="3"/>
  <c r="AW445" i="3"/>
  <c r="AX445" i="3"/>
  <c r="AY445" i="3"/>
  <c r="AU446" i="3"/>
  <c r="AV446" i="3"/>
  <c r="AW446" i="3"/>
  <c r="AX446" i="3"/>
  <c r="AY446" i="3"/>
  <c r="AU447" i="3"/>
  <c r="AV447" i="3"/>
  <c r="AW447" i="3"/>
  <c r="AX447" i="3"/>
  <c r="AY447" i="3"/>
  <c r="AU448" i="3"/>
  <c r="AV448" i="3"/>
  <c r="AW448" i="3"/>
  <c r="AX448" i="3"/>
  <c r="AY448" i="3"/>
  <c r="AU449" i="3"/>
  <c r="AV449" i="3"/>
  <c r="AW449" i="3"/>
  <c r="AX449" i="3"/>
  <c r="AY449" i="3"/>
  <c r="AU450" i="3"/>
  <c r="AV450" i="3"/>
  <c r="AW450" i="3"/>
  <c r="AX450" i="3"/>
  <c r="AY450" i="3"/>
  <c r="AU451" i="3"/>
  <c r="AV451" i="3"/>
  <c r="AW451" i="3"/>
  <c r="AX451" i="3"/>
  <c r="AY451" i="3"/>
  <c r="AU452" i="3"/>
  <c r="AV452" i="3"/>
  <c r="AW452" i="3"/>
  <c r="AX452" i="3"/>
  <c r="AY452" i="3"/>
  <c r="AU453" i="3"/>
  <c r="AV453" i="3"/>
  <c r="AW453" i="3"/>
  <c r="AX453" i="3"/>
  <c r="AY453" i="3"/>
  <c r="AU454" i="3"/>
  <c r="AV454" i="3"/>
  <c r="AW454" i="3"/>
  <c r="AX454" i="3"/>
  <c r="AY454" i="3"/>
  <c r="AU455" i="3"/>
  <c r="AV455" i="3"/>
  <c r="AW455" i="3"/>
  <c r="AX455" i="3"/>
  <c r="AY455" i="3"/>
  <c r="AU456" i="3"/>
  <c r="AV456" i="3"/>
  <c r="AW456" i="3"/>
  <c r="AX456" i="3"/>
  <c r="AY456" i="3"/>
  <c r="AU457" i="3"/>
  <c r="AV457" i="3"/>
  <c r="AW457" i="3"/>
  <c r="AX457" i="3"/>
  <c r="AY457" i="3"/>
  <c r="AU458" i="3"/>
  <c r="AV458" i="3"/>
  <c r="AW458" i="3"/>
  <c r="AX458" i="3"/>
  <c r="AY458" i="3"/>
  <c r="AU459" i="3"/>
  <c r="AV459" i="3"/>
  <c r="AW459" i="3"/>
  <c r="AX459" i="3"/>
  <c r="AY459" i="3"/>
  <c r="AU460" i="3"/>
  <c r="AV460" i="3"/>
  <c r="AW460" i="3"/>
  <c r="AX460" i="3"/>
  <c r="AY460" i="3"/>
  <c r="AU461" i="3"/>
  <c r="AV461" i="3"/>
  <c r="AW461" i="3"/>
  <c r="AX461" i="3"/>
  <c r="AY461" i="3"/>
  <c r="AU462" i="3"/>
  <c r="AV462" i="3"/>
  <c r="AW462" i="3"/>
  <c r="AX462" i="3"/>
  <c r="AY462" i="3"/>
  <c r="AU463" i="3"/>
  <c r="AV463" i="3"/>
  <c r="AW463" i="3"/>
  <c r="AX463" i="3"/>
  <c r="AY463" i="3"/>
  <c r="AU464" i="3"/>
  <c r="AV464" i="3"/>
  <c r="AW464" i="3"/>
  <c r="AX464" i="3"/>
  <c r="AY464" i="3"/>
  <c r="AU465" i="3"/>
  <c r="AV465" i="3"/>
  <c r="AW465" i="3"/>
  <c r="AX465" i="3"/>
  <c r="AY465" i="3"/>
  <c r="AU466" i="3"/>
  <c r="AV466" i="3"/>
  <c r="AW466" i="3"/>
  <c r="AX466" i="3"/>
  <c r="AY466" i="3"/>
  <c r="AU467" i="3"/>
  <c r="AV467" i="3"/>
  <c r="AW467" i="3"/>
  <c r="AX467" i="3"/>
  <c r="AY467" i="3"/>
  <c r="AU468" i="3"/>
  <c r="AV468" i="3"/>
  <c r="AW468" i="3"/>
  <c r="AX468" i="3"/>
  <c r="AY468" i="3"/>
  <c r="AU469" i="3"/>
  <c r="AV469" i="3"/>
  <c r="AW469" i="3"/>
  <c r="AX469" i="3"/>
  <c r="AY469" i="3"/>
  <c r="AU470" i="3"/>
  <c r="AV470" i="3"/>
  <c r="AW470" i="3"/>
  <c r="AX470" i="3"/>
  <c r="AY470" i="3"/>
  <c r="AU471" i="3"/>
  <c r="AV471" i="3"/>
  <c r="AW471" i="3"/>
  <c r="AX471" i="3"/>
  <c r="AY471" i="3"/>
  <c r="AU472" i="3"/>
  <c r="AV472" i="3"/>
  <c r="AW472" i="3"/>
  <c r="AX472" i="3"/>
  <c r="AY472" i="3"/>
  <c r="AU473" i="3"/>
  <c r="AV473" i="3"/>
  <c r="AW473" i="3"/>
  <c r="AX473" i="3"/>
  <c r="AY473" i="3"/>
  <c r="AU474" i="3"/>
  <c r="AV474" i="3"/>
  <c r="AW474" i="3"/>
  <c r="AX474" i="3"/>
  <c r="AY474" i="3"/>
  <c r="AU475" i="3"/>
  <c r="AV475" i="3"/>
  <c r="AW475" i="3"/>
  <c r="AX475" i="3"/>
  <c r="AY475" i="3"/>
  <c r="AU476" i="3"/>
  <c r="AV476" i="3"/>
  <c r="AW476" i="3"/>
  <c r="AX476" i="3"/>
  <c r="AY476" i="3"/>
  <c r="AU477" i="3"/>
  <c r="AV477" i="3"/>
  <c r="AW477" i="3"/>
  <c r="AX477" i="3"/>
  <c r="AY477" i="3"/>
  <c r="AU478" i="3"/>
  <c r="AV478" i="3"/>
  <c r="AW478" i="3"/>
  <c r="AX478" i="3"/>
  <c r="AY478" i="3"/>
  <c r="AU479" i="3"/>
  <c r="AV479" i="3"/>
  <c r="AW479" i="3"/>
  <c r="AX479" i="3"/>
  <c r="AY479" i="3"/>
  <c r="AU480" i="3"/>
  <c r="AV480" i="3"/>
  <c r="AW480" i="3"/>
  <c r="AX480" i="3"/>
  <c r="AY480" i="3"/>
  <c r="AU481" i="3"/>
  <c r="AV481" i="3"/>
  <c r="AW481" i="3"/>
  <c r="AX481" i="3"/>
  <c r="AY481" i="3"/>
  <c r="AU482" i="3"/>
  <c r="AV482" i="3"/>
  <c r="AW482" i="3"/>
  <c r="AX482" i="3"/>
  <c r="AY482" i="3"/>
  <c r="AU483" i="3"/>
  <c r="AV483" i="3"/>
  <c r="AW483" i="3"/>
  <c r="AX483" i="3"/>
  <c r="AY483" i="3"/>
  <c r="AU484" i="3"/>
  <c r="AV484" i="3"/>
  <c r="AW484" i="3"/>
  <c r="AX484" i="3"/>
  <c r="AY484" i="3"/>
  <c r="AU485" i="3"/>
  <c r="AV485" i="3"/>
  <c r="AW485" i="3"/>
  <c r="AX485" i="3"/>
  <c r="AY485" i="3"/>
  <c r="AU486" i="3"/>
  <c r="AV486" i="3"/>
  <c r="AW486" i="3"/>
  <c r="AX486" i="3"/>
  <c r="AY486" i="3"/>
  <c r="AU487" i="3"/>
  <c r="AV487" i="3"/>
  <c r="AW487" i="3"/>
  <c r="AX487" i="3"/>
  <c r="AY487" i="3"/>
  <c r="AU488" i="3"/>
  <c r="AV488" i="3"/>
  <c r="AW488" i="3"/>
  <c r="AX488" i="3"/>
  <c r="AY488" i="3"/>
  <c r="AU489" i="3"/>
  <c r="AV489" i="3"/>
  <c r="AW489" i="3"/>
  <c r="AX489" i="3"/>
  <c r="AY489" i="3"/>
  <c r="AU490" i="3"/>
  <c r="AV490" i="3"/>
  <c r="AW490" i="3"/>
  <c r="AX490" i="3"/>
  <c r="AY490" i="3"/>
  <c r="AU491" i="3"/>
  <c r="AV491" i="3"/>
  <c r="AW491" i="3"/>
  <c r="AX491" i="3"/>
  <c r="AY491" i="3"/>
  <c r="AU492" i="3"/>
  <c r="AV492" i="3"/>
  <c r="AW492" i="3"/>
  <c r="AX492" i="3"/>
  <c r="AY492" i="3"/>
  <c r="AU493" i="3"/>
  <c r="AV493" i="3"/>
  <c r="AW493" i="3"/>
  <c r="AX493" i="3"/>
  <c r="AY493" i="3"/>
  <c r="AU494" i="3"/>
  <c r="AV494" i="3"/>
  <c r="AW494" i="3"/>
  <c r="AX494" i="3"/>
  <c r="AY494" i="3"/>
  <c r="AU495" i="3"/>
  <c r="AV495" i="3"/>
  <c r="AW495" i="3"/>
  <c r="AX495" i="3"/>
  <c r="AY495" i="3"/>
  <c r="AU496" i="3"/>
  <c r="AV496" i="3"/>
  <c r="AW496" i="3"/>
  <c r="AX496" i="3"/>
  <c r="AY496" i="3"/>
  <c r="AU497" i="3"/>
  <c r="AV497" i="3"/>
  <c r="AW497" i="3"/>
  <c r="AX497" i="3"/>
  <c r="AY497" i="3"/>
  <c r="AU498" i="3"/>
  <c r="AV498" i="3"/>
  <c r="AW498" i="3"/>
  <c r="AX498" i="3"/>
  <c r="AY498" i="3"/>
  <c r="AU499" i="3"/>
  <c r="AV499" i="3"/>
  <c r="AW499" i="3"/>
  <c r="AX499" i="3"/>
  <c r="AY499" i="3"/>
  <c r="AU500" i="3"/>
  <c r="AV500" i="3"/>
  <c r="AW500" i="3"/>
  <c r="AX500" i="3"/>
  <c r="AY500" i="3"/>
  <c r="AU501" i="3"/>
  <c r="AV501" i="3"/>
  <c r="AW501" i="3"/>
  <c r="AX501" i="3"/>
  <c r="AY501" i="3"/>
  <c r="AU502" i="3"/>
  <c r="AV502" i="3"/>
  <c r="AW502" i="3"/>
  <c r="AX502" i="3"/>
  <c r="AY502" i="3"/>
  <c r="AU503" i="3"/>
  <c r="AV503" i="3"/>
  <c r="AW503" i="3"/>
  <c r="AX503" i="3"/>
  <c r="AY503" i="3"/>
  <c r="AU504" i="3"/>
  <c r="AV504" i="3"/>
  <c r="AW504" i="3"/>
  <c r="AX504" i="3"/>
  <c r="AY504" i="3"/>
  <c r="AU505" i="3"/>
  <c r="AV505" i="3"/>
  <c r="AW505" i="3"/>
  <c r="AX505" i="3"/>
  <c r="AY505" i="3"/>
  <c r="AU506" i="3"/>
  <c r="AV506" i="3"/>
  <c r="AW506" i="3"/>
  <c r="AX506" i="3"/>
  <c r="AY506" i="3"/>
  <c r="AU507" i="3"/>
  <c r="AV507" i="3"/>
  <c r="AW507" i="3"/>
  <c r="AX507" i="3"/>
  <c r="AY507" i="3"/>
  <c r="AU508" i="3"/>
  <c r="AV508" i="3"/>
  <c r="AW508" i="3"/>
  <c r="AX508" i="3"/>
  <c r="AY508" i="3"/>
  <c r="AU509" i="3"/>
  <c r="AV509" i="3"/>
  <c r="AW509" i="3"/>
  <c r="AX509" i="3"/>
  <c r="AY509" i="3"/>
  <c r="AU510" i="3"/>
  <c r="AV510" i="3"/>
  <c r="AW510" i="3"/>
  <c r="AX510" i="3"/>
  <c r="AY510" i="3"/>
  <c r="AU511" i="3"/>
  <c r="AV511" i="3"/>
  <c r="AW511" i="3"/>
  <c r="AX511" i="3"/>
  <c r="AY511" i="3"/>
  <c r="AU512" i="3"/>
  <c r="AV512" i="3"/>
  <c r="AW512" i="3"/>
  <c r="AX512" i="3"/>
  <c r="AY512" i="3"/>
  <c r="AU513" i="3"/>
  <c r="AV513" i="3"/>
  <c r="AW513" i="3"/>
  <c r="AX513" i="3"/>
  <c r="AY513" i="3"/>
  <c r="AU514" i="3"/>
  <c r="AV514" i="3"/>
  <c r="AW514" i="3"/>
  <c r="AX514" i="3"/>
  <c r="AY514" i="3"/>
  <c r="AU515" i="3"/>
  <c r="AV515" i="3"/>
  <c r="AW515" i="3"/>
  <c r="AX515" i="3"/>
  <c r="AY515" i="3"/>
  <c r="AU516" i="3"/>
  <c r="AV516" i="3"/>
  <c r="AW516" i="3"/>
  <c r="AX516" i="3"/>
  <c r="AY516" i="3"/>
  <c r="AU517" i="3"/>
  <c r="AV517" i="3"/>
  <c r="AW517" i="3"/>
  <c r="AX517" i="3"/>
  <c r="AY517" i="3"/>
  <c r="AU518" i="3"/>
  <c r="AV518" i="3"/>
  <c r="AW518" i="3"/>
  <c r="AX518" i="3"/>
  <c r="AY518" i="3"/>
  <c r="AU519" i="3"/>
  <c r="AV519" i="3"/>
  <c r="AW519" i="3"/>
  <c r="AX519" i="3"/>
  <c r="AY519" i="3"/>
  <c r="AU520" i="3"/>
  <c r="AV520" i="3"/>
  <c r="AW520" i="3"/>
  <c r="AX520" i="3"/>
  <c r="AY520" i="3"/>
  <c r="BF8" i="3"/>
  <c r="BJ129" i="3" l="1"/>
  <c r="BJ112" i="3"/>
  <c r="BL290" i="3"/>
  <c r="BN290" i="3" s="1"/>
  <c r="BL270" i="3"/>
  <c r="BN270" i="3" s="1"/>
  <c r="BK344" i="3"/>
  <c r="BM344" i="3" s="1"/>
  <c r="BL489" i="3"/>
  <c r="BJ425" i="3"/>
  <c r="BK112" i="3"/>
  <c r="BM112" i="3" s="1"/>
  <c r="BK146" i="3"/>
  <c r="BM146" i="3" s="1"/>
  <c r="BJ277" i="3"/>
  <c r="BN492" i="3"/>
  <c r="BK489" i="3"/>
  <c r="BM489" i="3" s="1"/>
  <c r="BJ49" i="3"/>
  <c r="BJ242" i="3"/>
  <c r="BK410" i="3"/>
  <c r="BM410" i="3" s="1"/>
  <c r="BJ484" i="3"/>
  <c r="BJ51" i="3"/>
  <c r="BK136" i="3"/>
  <c r="BM136" i="3" s="1"/>
  <c r="BJ246" i="3"/>
  <c r="BJ278" i="3"/>
  <c r="BL315" i="3"/>
  <c r="BN315" i="3" s="1"/>
  <c r="BN476" i="3"/>
  <c r="BK517" i="3"/>
  <c r="BM517" i="3" s="1"/>
  <c r="BJ202" i="3"/>
  <c r="BJ390" i="3"/>
  <c r="BL425" i="3"/>
  <c r="BN425" i="3" s="1"/>
  <c r="BL514" i="3"/>
  <c r="BK217" i="3"/>
  <c r="BM217" i="3" s="1"/>
  <c r="BL294" i="3"/>
  <c r="BN294" i="3" s="1"/>
  <c r="BL291" i="3"/>
  <c r="BK226" i="3"/>
  <c r="BM226" i="3" s="1"/>
  <c r="BJ217" i="3"/>
  <c r="BJ269" i="3"/>
  <c r="BJ302" i="3"/>
  <c r="BJ291" i="3"/>
  <c r="BL484" i="3"/>
  <c r="BN484" i="3" s="1"/>
  <c r="BJ140" i="3"/>
  <c r="BL472" i="3"/>
  <c r="BK260" i="3"/>
  <c r="BM260" i="3" s="1"/>
  <c r="BK493" i="3"/>
  <c r="BM493" i="3" s="1"/>
  <c r="BK105" i="3"/>
  <c r="BM105" i="3" s="1"/>
  <c r="BK140" i="3"/>
  <c r="BM140" i="3" s="1"/>
  <c r="BK303" i="3"/>
  <c r="BM303" i="3" s="1"/>
  <c r="BJ260" i="3"/>
  <c r="BJ493" i="3"/>
  <c r="BJ105" i="3"/>
  <c r="BL303" i="3"/>
  <c r="BJ419" i="3"/>
  <c r="BK80" i="3"/>
  <c r="BM80" i="3" s="1"/>
  <c r="BJ80" i="3"/>
  <c r="BK137" i="3"/>
  <c r="BM137" i="3" s="1"/>
  <c r="BK153" i="3"/>
  <c r="BM153" i="3" s="1"/>
  <c r="BL419" i="3"/>
  <c r="BN419" i="3" s="1"/>
  <c r="BJ137" i="3"/>
  <c r="BJ153" i="3"/>
  <c r="BK40" i="3"/>
  <c r="BM40" i="3" s="1"/>
  <c r="BJ336" i="3"/>
  <c r="BL13" i="3"/>
  <c r="BK13" i="3"/>
  <c r="BM13" i="3" s="1"/>
  <c r="BN318" i="3"/>
  <c r="BM318" i="3"/>
  <c r="BN350" i="3"/>
  <c r="BN326" i="3"/>
  <c r="BM326" i="3"/>
  <c r="BN85" i="3"/>
  <c r="BN229" i="3"/>
  <c r="BL14" i="3"/>
  <c r="BK14" i="3"/>
  <c r="BM14" i="3" s="1"/>
  <c r="BI12" i="3"/>
  <c r="BL12" i="3" s="1"/>
  <c r="BL50" i="3"/>
  <c r="BN50" i="3" s="1"/>
  <c r="BJ74" i="3"/>
  <c r="BJ99" i="3"/>
  <c r="BJ78" i="3"/>
  <c r="BK68" i="3"/>
  <c r="BM68" i="3" s="1"/>
  <c r="BJ103" i="3"/>
  <c r="BJ127" i="3"/>
  <c r="BJ132" i="3"/>
  <c r="BL232" i="3"/>
  <c r="BN232" i="3" s="1"/>
  <c r="BJ301" i="3"/>
  <c r="BJ300" i="3"/>
  <c r="BK299" i="3"/>
  <c r="BJ307" i="3"/>
  <c r="BL215" i="3"/>
  <c r="BK110" i="3"/>
  <c r="BJ313" i="3"/>
  <c r="BL250" i="3"/>
  <c r="BL134" i="3"/>
  <c r="BN69" i="3"/>
  <c r="BL67" i="3"/>
  <c r="BK160" i="3"/>
  <c r="BL109" i="3"/>
  <c r="BK133" i="3"/>
  <c r="BM133" i="3" s="1"/>
  <c r="BJ190" i="3"/>
  <c r="BK250" i="3"/>
  <c r="BM250" i="3" s="1"/>
  <c r="BL286" i="3"/>
  <c r="BN286" i="3" s="1"/>
  <c r="BJ288" i="3"/>
  <c r="BL300" i="3"/>
  <c r="BN300" i="3" s="1"/>
  <c r="BJ151" i="3"/>
  <c r="BJ215" i="3"/>
  <c r="BL198" i="3"/>
  <c r="BN37" i="3"/>
  <c r="BJ258" i="3"/>
  <c r="BL53" i="3"/>
  <c r="BJ248" i="3"/>
  <c r="BJ224" i="3"/>
  <c r="BJ240" i="3"/>
  <c r="BJ256" i="3"/>
  <c r="BL274" i="3"/>
  <c r="BN274" i="3" s="1"/>
  <c r="BL298" i="3"/>
  <c r="BN298" i="3" s="1"/>
  <c r="BL264" i="3"/>
  <c r="BK276" i="3"/>
  <c r="BM276" i="3" s="1"/>
  <c r="BK263" i="3"/>
  <c r="BJ287" i="3"/>
  <c r="BJ299" i="3"/>
  <c r="BK307" i="3"/>
  <c r="BK238" i="3"/>
  <c r="BM238" i="3" s="1"/>
  <c r="BJ320" i="3"/>
  <c r="BK258" i="3"/>
  <c r="BM258" i="3" s="1"/>
  <c r="BJ274" i="3"/>
  <c r="BJ298" i="3"/>
  <c r="BK320" i="3"/>
  <c r="BJ311" i="3"/>
  <c r="BL248" i="3"/>
  <c r="BN248" i="3" s="1"/>
  <c r="BL224" i="3"/>
  <c r="BN224" i="3" s="1"/>
  <c r="BL240" i="3"/>
  <c r="BN240" i="3" s="1"/>
  <c r="BL256" i="3"/>
  <c r="BN256" i="3" s="1"/>
  <c r="BJ266" i="3"/>
  <c r="BL289" i="3"/>
  <c r="BN289" i="3" s="1"/>
  <c r="BL301" i="3"/>
  <c r="BN301" i="3" s="1"/>
  <c r="BL238" i="3"/>
  <c r="BL261" i="3"/>
  <c r="BN261" i="3" s="1"/>
  <c r="BL125" i="3"/>
  <c r="BN125" i="3" s="1"/>
  <c r="BJ133" i="3"/>
  <c r="BJ149" i="3"/>
  <c r="BK159" i="3"/>
  <c r="BK162" i="3"/>
  <c r="BM162" i="3" s="1"/>
  <c r="BN213" i="3"/>
  <c r="BJ125" i="3"/>
  <c r="BK141" i="3"/>
  <c r="BL143" i="3"/>
  <c r="BN143" i="3" s="1"/>
  <c r="BJ159" i="3"/>
  <c r="BL151" i="3"/>
  <c r="BN151" i="3" s="1"/>
  <c r="BL135" i="3"/>
  <c r="BN135" i="3" s="1"/>
  <c r="BK142" i="3"/>
  <c r="BM142" i="3" s="1"/>
  <c r="BL146" i="3"/>
  <c r="BN146" i="3" s="1"/>
  <c r="BL162" i="3"/>
  <c r="BK145" i="3"/>
  <c r="BJ141" i="3"/>
  <c r="BL223" i="3"/>
  <c r="BN223" i="3" s="1"/>
  <c r="BL192" i="3"/>
  <c r="BJ198" i="3"/>
  <c r="BJ221" i="3"/>
  <c r="BL101" i="3"/>
  <c r="BK109" i="3"/>
  <c r="BM109" i="3" s="1"/>
  <c r="BL94" i="3"/>
  <c r="BK101" i="3"/>
  <c r="BL99" i="3"/>
  <c r="BN99" i="3" s="1"/>
  <c r="BK123" i="3"/>
  <c r="BJ86" i="3"/>
  <c r="BL82" i="3"/>
  <c r="BN82" i="3" s="1"/>
  <c r="BK88" i="3"/>
  <c r="BM88" i="3" s="1"/>
  <c r="BJ76" i="3"/>
  <c r="BJ88" i="3"/>
  <c r="BJ75" i="3"/>
  <c r="BK51" i="3"/>
  <c r="BM51" i="3" s="1"/>
  <c r="BL57" i="3"/>
  <c r="BN57" i="3" s="1"/>
  <c r="BK53" i="3"/>
  <c r="BM53" i="3" s="1"/>
  <c r="BK44" i="3"/>
  <c r="BM44" i="3" s="1"/>
  <c r="BK21" i="3"/>
  <c r="BM21" i="3" s="1"/>
  <c r="BJ24" i="3"/>
  <c r="BJ21" i="3"/>
  <c r="BK27" i="3"/>
  <c r="BM27" i="3" s="1"/>
  <c r="BJ23" i="3"/>
  <c r="BK19" i="3"/>
  <c r="BM19" i="3" s="1"/>
  <c r="BJ19" i="3"/>
  <c r="BJ16" i="3"/>
  <c r="BK157" i="3"/>
  <c r="BM157" i="3" s="1"/>
  <c r="BJ236" i="3"/>
  <c r="BK296" i="3"/>
  <c r="BM296" i="3" s="1"/>
  <c r="BL479" i="3"/>
  <c r="BK114" i="3"/>
  <c r="BM114" i="3" s="1"/>
  <c r="BJ466" i="3"/>
  <c r="BJ488" i="3"/>
  <c r="BK79" i="3"/>
  <c r="BM79" i="3" s="1"/>
  <c r="BK22" i="3"/>
  <c r="BM22" i="3" s="1"/>
  <c r="BL142" i="3"/>
  <c r="BJ100" i="3"/>
  <c r="BJ185" i="3"/>
  <c r="BJ157" i="3"/>
  <c r="BL305" i="3"/>
  <c r="BN305" i="3" s="1"/>
  <c r="BL183" i="3"/>
  <c r="BN183" i="3" s="1"/>
  <c r="BJ206" i="3"/>
  <c r="BJ230" i="3"/>
  <c r="BJ285" i="3"/>
  <c r="BK336" i="3"/>
  <c r="BM336" i="3" s="1"/>
  <c r="BL236" i="3"/>
  <c r="BN236" i="3" s="1"/>
  <c r="BJ296" i="3"/>
  <c r="BJ347" i="3"/>
  <c r="BK192" i="3"/>
  <c r="BM192" i="3" s="1"/>
  <c r="BK271" i="3"/>
  <c r="BM271" i="3" s="1"/>
  <c r="BK287" i="3"/>
  <c r="BL203" i="3"/>
  <c r="BN203" i="3" s="1"/>
  <c r="BK244" i="3"/>
  <c r="BJ77" i="3"/>
  <c r="BJ261" i="3"/>
  <c r="BK434" i="3"/>
  <c r="BM434" i="3" s="1"/>
  <c r="BJ346" i="3"/>
  <c r="BJ454" i="3"/>
  <c r="BK488" i="3"/>
  <c r="BM488" i="3" s="1"/>
  <c r="BJ121" i="3"/>
  <c r="BJ204" i="3"/>
  <c r="BJ219" i="3"/>
  <c r="BJ293" i="3"/>
  <c r="BK67" i="3"/>
  <c r="BM67" i="3" s="1"/>
  <c r="BJ22" i="3"/>
  <c r="BL96" i="3"/>
  <c r="BN96" i="3" s="1"/>
  <c r="BL273" i="3"/>
  <c r="BN273" i="3" s="1"/>
  <c r="BJ183" i="3"/>
  <c r="BL206" i="3"/>
  <c r="BN206" i="3" s="1"/>
  <c r="BL230" i="3"/>
  <c r="BN230" i="3" s="1"/>
  <c r="BJ286" i="3"/>
  <c r="BL201" i="3"/>
  <c r="BN201" i="3" s="1"/>
  <c r="BL272" i="3"/>
  <c r="BL451" i="3"/>
  <c r="BN451" i="3" s="1"/>
  <c r="BL131" i="3"/>
  <c r="BN131" i="3" s="1"/>
  <c r="BK228" i="3"/>
  <c r="BM228" i="3" s="1"/>
  <c r="BL271" i="3"/>
  <c r="BK311" i="3"/>
  <c r="BJ203" i="3"/>
  <c r="BL79" i="3"/>
  <c r="BK98" i="3"/>
  <c r="BM98" i="3" s="1"/>
  <c r="BK221" i="3"/>
  <c r="BK454" i="3"/>
  <c r="BM454" i="3" s="1"/>
  <c r="BN53" i="3"/>
  <c r="BN358" i="3"/>
  <c r="BJ279" i="3"/>
  <c r="BK479" i="3"/>
  <c r="BM479" i="3" s="1"/>
  <c r="BJ519" i="3"/>
  <c r="BK77" i="3"/>
  <c r="BM77" i="3" s="1"/>
  <c r="BJ114" i="3"/>
  <c r="BK346" i="3"/>
  <c r="BM346" i="3" s="1"/>
  <c r="BK378" i="3"/>
  <c r="BM378" i="3" s="1"/>
  <c r="BK97" i="3"/>
  <c r="BM97" i="3" s="1"/>
  <c r="BL340" i="3"/>
  <c r="BJ340" i="3"/>
  <c r="BK372" i="3"/>
  <c r="BM372" i="3" s="1"/>
  <c r="BJ372" i="3"/>
  <c r="BK376" i="3"/>
  <c r="BM376" i="3" s="1"/>
  <c r="BJ376" i="3"/>
  <c r="BK404" i="3"/>
  <c r="BM404" i="3" s="1"/>
  <c r="BJ404" i="3"/>
  <c r="BK459" i="3"/>
  <c r="BM459" i="3" s="1"/>
  <c r="BJ459" i="3"/>
  <c r="BL471" i="3"/>
  <c r="BJ471" i="3"/>
  <c r="BK375" i="3"/>
  <c r="BM375" i="3" s="1"/>
  <c r="BJ375" i="3"/>
  <c r="BK427" i="3"/>
  <c r="BM427" i="3" s="1"/>
  <c r="BJ427" i="3"/>
  <c r="BK439" i="3"/>
  <c r="BM439" i="3" s="1"/>
  <c r="BJ439" i="3"/>
  <c r="BL16" i="3"/>
  <c r="BN16" i="3" s="1"/>
  <c r="BK219" i="3"/>
  <c r="BK272" i="3"/>
  <c r="BM272" i="3" s="1"/>
  <c r="BJ292" i="3"/>
  <c r="BL393" i="3"/>
  <c r="BN393" i="3" s="1"/>
  <c r="BK279" i="3"/>
  <c r="BM279" i="3" s="1"/>
  <c r="BJ244" i="3"/>
  <c r="BK345" i="3"/>
  <c r="BL491" i="3"/>
  <c r="BN491" i="3" s="1"/>
  <c r="BL519" i="3"/>
  <c r="BN519" i="3" s="1"/>
  <c r="BK138" i="3"/>
  <c r="BM138" i="3" s="1"/>
  <c r="BK466" i="3"/>
  <c r="BM466" i="3" s="1"/>
  <c r="BJ97" i="3"/>
  <c r="BK395" i="3"/>
  <c r="BM395" i="3" s="1"/>
  <c r="BJ395" i="3"/>
  <c r="BK407" i="3"/>
  <c r="BM407" i="3" s="1"/>
  <c r="BJ407" i="3"/>
  <c r="BK468" i="3"/>
  <c r="BM468" i="3" s="1"/>
  <c r="BJ468" i="3"/>
  <c r="BK23" i="3"/>
  <c r="BM23" i="3" s="1"/>
  <c r="BK24" i="3"/>
  <c r="BM24" i="3" s="1"/>
  <c r="BJ119" i="3"/>
  <c r="BK129" i="3"/>
  <c r="BM129" i="3" s="1"/>
  <c r="BK164" i="3"/>
  <c r="BM164" i="3" s="1"/>
  <c r="BL185" i="3"/>
  <c r="BN185" i="3" s="1"/>
  <c r="BN197" i="3"/>
  <c r="BN253" i="3"/>
  <c r="BJ273" i="3"/>
  <c r="BJ305" i="3"/>
  <c r="BL199" i="3"/>
  <c r="BN199" i="3" s="1"/>
  <c r="BL269" i="3"/>
  <c r="BN269" i="3" s="1"/>
  <c r="BL277" i="3"/>
  <c r="BN277" i="3" s="1"/>
  <c r="BL285" i="3"/>
  <c r="BN285" i="3" s="1"/>
  <c r="BL293" i="3"/>
  <c r="BN293" i="3" s="1"/>
  <c r="BL309" i="3"/>
  <c r="BN309" i="3" s="1"/>
  <c r="BK340" i="3"/>
  <c r="BM340" i="3" s="1"/>
  <c r="BK331" i="3"/>
  <c r="BM331" i="3" s="1"/>
  <c r="BL378" i="3"/>
  <c r="BL410" i="3"/>
  <c r="BN410" i="3" s="1"/>
  <c r="BN480" i="3"/>
  <c r="BN512" i="3"/>
  <c r="BL138" i="3"/>
  <c r="BL98" i="3"/>
  <c r="BJ451" i="3"/>
  <c r="BK471" i="3"/>
  <c r="BM471" i="3" s="1"/>
  <c r="BJ393" i="3"/>
  <c r="BK436" i="3"/>
  <c r="BM436" i="3" s="1"/>
  <c r="BJ436" i="3"/>
  <c r="BN496" i="3"/>
  <c r="BN15" i="3"/>
  <c r="BN47" i="3"/>
  <c r="BN40" i="3"/>
  <c r="BN86" i="3"/>
  <c r="BN26" i="3"/>
  <c r="BN48" i="3"/>
  <c r="BN105" i="3"/>
  <c r="BN128" i="3"/>
  <c r="BN154" i="3"/>
  <c r="BN170" i="3"/>
  <c r="BN178" i="3"/>
  <c r="BN124" i="3"/>
  <c r="BN161" i="3"/>
  <c r="BN348" i="3"/>
  <c r="BN308" i="3"/>
  <c r="BN347" i="3"/>
  <c r="BN115" i="3"/>
  <c r="BN283" i="3"/>
  <c r="BN337" i="3"/>
  <c r="BN30" i="3"/>
  <c r="BN94" i="3"/>
  <c r="BN211" i="3"/>
  <c r="BN254" i="3"/>
  <c r="BN495" i="3"/>
  <c r="BN489" i="3"/>
  <c r="BN81" i="3"/>
  <c r="BN334" i="3"/>
  <c r="BN418" i="3"/>
  <c r="BN486" i="3"/>
  <c r="BN366" i="3"/>
  <c r="BN430" i="3"/>
  <c r="BN93" i="3"/>
  <c r="BN506" i="3"/>
  <c r="BN43" i="3"/>
  <c r="BN59" i="3"/>
  <c r="BN75" i="3"/>
  <c r="BN91" i="3"/>
  <c r="BN20" i="3"/>
  <c r="BN36" i="3"/>
  <c r="BN52" i="3"/>
  <c r="BN84" i="3"/>
  <c r="BN113" i="3"/>
  <c r="BN136" i="3"/>
  <c r="BN42" i="3"/>
  <c r="BN64" i="3"/>
  <c r="BN76" i="3"/>
  <c r="BN121" i="3"/>
  <c r="BN100" i="3"/>
  <c r="BN132" i="3"/>
  <c r="BN117" i="3"/>
  <c r="BN173" i="3"/>
  <c r="BN204" i="3"/>
  <c r="BN217" i="3"/>
  <c r="BN235" i="3"/>
  <c r="BN249" i="3"/>
  <c r="BN179" i="3"/>
  <c r="BN195" i="3"/>
  <c r="BN328" i="3"/>
  <c r="BN344" i="3"/>
  <c r="BN264" i="3"/>
  <c r="BN280" i="3"/>
  <c r="BN312" i="3"/>
  <c r="BN175" i="3"/>
  <c r="BN188" i="3"/>
  <c r="BN303" i="3"/>
  <c r="BN46" i="3"/>
  <c r="BN260" i="3"/>
  <c r="BN215" i="3"/>
  <c r="BN225" i="3"/>
  <c r="BN325" i="3"/>
  <c r="BN341" i="3"/>
  <c r="BN357" i="3"/>
  <c r="BN198" i="3"/>
  <c r="BN329" i="3"/>
  <c r="BN483" i="3"/>
  <c r="BN515" i="3"/>
  <c r="BN477" i="3"/>
  <c r="BN493" i="3"/>
  <c r="BN505" i="3"/>
  <c r="BN126" i="3"/>
  <c r="BN114" i="3"/>
  <c r="BN130" i="3"/>
  <c r="BN338" i="3"/>
  <c r="BN102" i="3"/>
  <c r="BN475" i="3"/>
  <c r="BN498" i="3"/>
  <c r="BN205" i="3"/>
  <c r="BN394" i="3"/>
  <c r="BN426" i="3"/>
  <c r="BN458" i="3"/>
  <c r="BN478" i="3"/>
  <c r="BN510" i="3"/>
  <c r="BN29" i="3"/>
  <c r="BN65" i="3"/>
  <c r="BN31" i="3"/>
  <c r="BN63" i="3"/>
  <c r="BN54" i="3"/>
  <c r="BN72" i="3"/>
  <c r="BN120" i="3"/>
  <c r="BN60" i="3"/>
  <c r="BN90" i="3"/>
  <c r="BN150" i="3"/>
  <c r="BN158" i="3"/>
  <c r="BN166" i="3"/>
  <c r="BN174" i="3"/>
  <c r="BN177" i="3"/>
  <c r="BN109" i="3"/>
  <c r="BN212" i="3"/>
  <c r="BN243" i="3"/>
  <c r="BN191" i="3"/>
  <c r="BN332" i="3"/>
  <c r="BN292" i="3"/>
  <c r="BN333" i="3"/>
  <c r="BN184" i="3"/>
  <c r="BN222" i="3"/>
  <c r="BN267" i="3"/>
  <c r="BN321" i="3"/>
  <c r="BN353" i="3"/>
  <c r="BN343" i="3"/>
  <c r="BN511" i="3"/>
  <c r="BN517" i="3"/>
  <c r="BN25" i="3"/>
  <c r="BN386" i="3"/>
  <c r="BN450" i="3"/>
  <c r="BN210" i="3"/>
  <c r="BN398" i="3"/>
  <c r="BN462" i="3"/>
  <c r="BN374" i="3"/>
  <c r="BN406" i="3"/>
  <c r="BN438" i="3"/>
  <c r="BN35" i="3"/>
  <c r="BN51" i="3"/>
  <c r="BN83" i="3"/>
  <c r="BN18" i="3"/>
  <c r="BN34" i="3"/>
  <c r="BN66" i="3"/>
  <c r="BN95" i="3"/>
  <c r="BN104" i="3"/>
  <c r="BN32" i="3"/>
  <c r="BN74" i="3"/>
  <c r="BN112" i="3"/>
  <c r="BN116" i="3"/>
  <c r="BN133" i="3"/>
  <c r="BN149" i="3"/>
  <c r="BN165" i="3"/>
  <c r="BN202" i="3"/>
  <c r="BN218" i="3"/>
  <c r="BN234" i="3"/>
  <c r="BN171" i="3"/>
  <c r="BN233" i="3"/>
  <c r="BN251" i="3"/>
  <c r="BN163" i="3"/>
  <c r="BN187" i="3"/>
  <c r="BN352" i="3"/>
  <c r="BN247" i="3"/>
  <c r="BN257" i="3"/>
  <c r="BN288" i="3"/>
  <c r="BN304" i="3"/>
  <c r="BN107" i="3"/>
  <c r="BN139" i="3"/>
  <c r="BN180" i="3"/>
  <c r="BN196" i="3"/>
  <c r="BN295" i="3"/>
  <c r="BN207" i="3"/>
  <c r="BN241" i="3"/>
  <c r="BN323" i="3"/>
  <c r="BN339" i="3"/>
  <c r="BN355" i="3"/>
  <c r="BN167" i="3"/>
  <c r="BN231" i="3"/>
  <c r="BN487" i="3"/>
  <c r="BN507" i="3"/>
  <c r="BN474" i="3"/>
  <c r="BN485" i="3"/>
  <c r="BN501" i="3"/>
  <c r="BN513" i="3"/>
  <c r="BN242" i="3"/>
  <c r="BN49" i="3"/>
  <c r="BN73" i="3"/>
  <c r="BN122" i="3"/>
  <c r="BN33" i="3"/>
  <c r="BN89" i="3"/>
  <c r="BN134" i="3"/>
  <c r="BN322" i="3"/>
  <c r="BN482" i="3"/>
  <c r="BN514" i="3"/>
  <c r="BN245" i="3"/>
  <c r="BN442" i="3"/>
  <c r="BN472" i="3"/>
  <c r="BN494" i="3"/>
  <c r="BN61" i="3"/>
  <c r="BN226" i="3"/>
  <c r="BN39" i="3"/>
  <c r="BN55" i="3"/>
  <c r="BN71" i="3"/>
  <c r="BN87" i="3"/>
  <c r="BN38" i="3"/>
  <c r="BN56" i="3"/>
  <c r="BN70" i="3"/>
  <c r="BN28" i="3"/>
  <c r="BN58" i="3"/>
  <c r="BN80" i="3"/>
  <c r="BN92" i="3"/>
  <c r="BN144" i="3"/>
  <c r="BN148" i="3"/>
  <c r="BN152" i="3"/>
  <c r="BN156" i="3"/>
  <c r="BN168" i="3"/>
  <c r="BN172" i="3"/>
  <c r="BN176" i="3"/>
  <c r="BN108" i="3"/>
  <c r="BN140" i="3"/>
  <c r="BN153" i="3"/>
  <c r="BN169" i="3"/>
  <c r="BN155" i="3"/>
  <c r="BN209" i="3"/>
  <c r="BN227" i="3"/>
  <c r="BN259" i="3"/>
  <c r="BN147" i="3"/>
  <c r="BN324" i="3"/>
  <c r="BN356" i="3"/>
  <c r="BN268" i="3"/>
  <c r="BN284" i="3"/>
  <c r="BN317" i="3"/>
  <c r="BN331" i="3"/>
  <c r="BN349" i="3"/>
  <c r="BN252" i="3"/>
  <c r="BN275" i="3"/>
  <c r="BN291" i="3"/>
  <c r="BN319" i="3"/>
  <c r="BN335" i="3"/>
  <c r="BN351" i="3"/>
  <c r="BN78" i="3"/>
  <c r="BN327" i="3"/>
  <c r="BN359" i="3"/>
  <c r="BN62" i="3"/>
  <c r="BN220" i="3"/>
  <c r="BN499" i="3"/>
  <c r="BN503" i="3"/>
  <c r="BN470" i="3"/>
  <c r="BN481" i="3"/>
  <c r="BN497" i="3"/>
  <c r="BN509" i="3"/>
  <c r="BN17" i="3"/>
  <c r="BN237" i="3"/>
  <c r="BN45" i="3"/>
  <c r="BN41" i="3"/>
  <c r="BN106" i="3"/>
  <c r="BN313" i="3"/>
  <c r="BN354" i="3"/>
  <c r="BN370" i="3"/>
  <c r="BN402" i="3"/>
  <c r="BN434" i="3"/>
  <c r="BN518" i="3"/>
  <c r="BN118" i="3"/>
  <c r="BN382" i="3"/>
  <c r="BN414" i="3"/>
  <c r="BN446" i="3"/>
  <c r="BN390" i="3"/>
  <c r="BN422" i="3"/>
  <c r="BN490" i="3"/>
  <c r="BN502" i="3"/>
  <c r="BN520" i="3"/>
  <c r="BN276" i="3" l="1"/>
  <c r="BN228" i="3"/>
  <c r="BN137" i="3"/>
  <c r="BN250" i="3"/>
  <c r="BN258" i="3"/>
  <c r="BN454" i="3"/>
  <c r="BN88" i="3"/>
  <c r="BN340" i="3"/>
  <c r="BN346" i="3"/>
  <c r="BN13" i="3"/>
  <c r="BN219" i="3"/>
  <c r="BM219" i="3"/>
  <c r="BN244" i="3"/>
  <c r="BM244" i="3"/>
  <c r="BN145" i="3"/>
  <c r="BM145" i="3"/>
  <c r="BN141" i="3"/>
  <c r="BM141" i="3"/>
  <c r="BN159" i="3"/>
  <c r="BM159" i="3"/>
  <c r="BN307" i="3"/>
  <c r="BM307" i="3"/>
  <c r="BN123" i="3"/>
  <c r="BM123" i="3"/>
  <c r="BN160" i="3"/>
  <c r="BM160" i="3"/>
  <c r="BN345" i="3"/>
  <c r="BM345" i="3"/>
  <c r="BN287" i="3"/>
  <c r="BM287" i="3"/>
  <c r="BN320" i="3"/>
  <c r="BM320" i="3"/>
  <c r="BN299" i="3"/>
  <c r="BM299" i="3"/>
  <c r="BN221" i="3"/>
  <c r="BM221" i="3"/>
  <c r="BN311" i="3"/>
  <c r="BM311" i="3"/>
  <c r="BN101" i="3"/>
  <c r="BM101" i="3"/>
  <c r="BN263" i="3"/>
  <c r="BM263" i="3"/>
  <c r="BN110" i="3"/>
  <c r="BM110" i="3"/>
  <c r="BN68" i="3"/>
  <c r="BN23" i="3"/>
  <c r="BN22" i="3"/>
  <c r="BN27" i="3"/>
  <c r="BN44" i="3"/>
  <c r="BN24" i="3"/>
  <c r="BN162" i="3"/>
  <c r="BN142" i="3"/>
  <c r="BN279" i="3"/>
  <c r="BN336" i="3"/>
  <c r="BN14" i="3"/>
  <c r="BN372" i="3"/>
  <c r="BJ12" i="3"/>
  <c r="BK12" i="3"/>
  <c r="BM12" i="3" s="1"/>
  <c r="BN19" i="3"/>
  <c r="BN238" i="3"/>
  <c r="BN272" i="3"/>
  <c r="BN67" i="3"/>
  <c r="BN296" i="3"/>
  <c r="BN271" i="3"/>
  <c r="BN79" i="3"/>
  <c r="BN164" i="3"/>
  <c r="BN98" i="3"/>
  <c r="BN129" i="3"/>
  <c r="BN192" i="3"/>
  <c r="BN21" i="3"/>
  <c r="BN479" i="3"/>
  <c r="BN157" i="3"/>
  <c r="BN138" i="3"/>
  <c r="BN376" i="3"/>
  <c r="BN378" i="3"/>
  <c r="BN459" i="3"/>
  <c r="BN466" i="3"/>
  <c r="BN77" i="3"/>
  <c r="BN488" i="3"/>
  <c r="BN468" i="3"/>
  <c r="BN97" i="3"/>
  <c r="BN436" i="3"/>
  <c r="BN407" i="3"/>
  <c r="BN404" i="3"/>
  <c r="BN427" i="3"/>
  <c r="BN471" i="3"/>
  <c r="BN439" i="3"/>
  <c r="BN375" i="3"/>
  <c r="BN395" i="3"/>
  <c r="BB41" i="3"/>
  <c r="AZ67" i="3"/>
  <c r="AZ111" i="3"/>
  <c r="BA366" i="3"/>
  <c r="AZ379" i="3"/>
  <c r="BC514" i="3"/>
  <c r="BB14" i="3"/>
  <c r="BB15" i="3"/>
  <c r="BB16" i="3"/>
  <c r="BB17" i="3"/>
  <c r="BB18" i="3"/>
  <c r="BB19" i="3"/>
  <c r="BC19" i="3"/>
  <c r="BD19" i="3"/>
  <c r="BB20" i="3"/>
  <c r="BC20" i="3"/>
  <c r="BD20" i="3"/>
  <c r="BB21" i="3"/>
  <c r="BC21" i="3"/>
  <c r="BD21" i="3"/>
  <c r="BA22" i="3"/>
  <c r="BB22" i="3"/>
  <c r="BC22" i="3"/>
  <c r="BD22" i="3"/>
  <c r="AZ23" i="3"/>
  <c r="BA23" i="3"/>
  <c r="BB23" i="3"/>
  <c r="BC23" i="3"/>
  <c r="BD23" i="3"/>
  <c r="AZ24" i="3"/>
  <c r="BA24" i="3"/>
  <c r="BB24" i="3"/>
  <c r="BC24" i="3"/>
  <c r="BD24" i="3"/>
  <c r="AZ25" i="3"/>
  <c r="BA25" i="3"/>
  <c r="BB25" i="3"/>
  <c r="BC25" i="3"/>
  <c r="BD25" i="3"/>
  <c r="AZ26" i="3"/>
  <c r="BA26" i="3"/>
  <c r="BB26" i="3"/>
  <c r="BC26" i="3"/>
  <c r="BD26" i="3"/>
  <c r="AZ27" i="3"/>
  <c r="BA27" i="3"/>
  <c r="BB27" i="3"/>
  <c r="BC27" i="3"/>
  <c r="BD27" i="3"/>
  <c r="AZ28" i="3"/>
  <c r="BA28" i="3"/>
  <c r="BB28" i="3"/>
  <c r="BC28" i="3"/>
  <c r="BD28" i="3"/>
  <c r="AZ29" i="3"/>
  <c r="BA29" i="3"/>
  <c r="BB29" i="3"/>
  <c r="BC29" i="3"/>
  <c r="BD29" i="3"/>
  <c r="AZ30" i="3"/>
  <c r="BA30" i="3"/>
  <c r="BB30" i="3"/>
  <c r="BC30" i="3"/>
  <c r="BD30" i="3"/>
  <c r="AZ31" i="3"/>
  <c r="BA31" i="3"/>
  <c r="BB31" i="3"/>
  <c r="BC31" i="3"/>
  <c r="BD31" i="3"/>
  <c r="AZ32" i="3"/>
  <c r="BA32" i="3"/>
  <c r="BB32" i="3"/>
  <c r="BC32" i="3"/>
  <c r="BD32" i="3"/>
  <c r="AZ33" i="3"/>
  <c r="BA33" i="3"/>
  <c r="BB33" i="3"/>
  <c r="BC33" i="3"/>
  <c r="BD33" i="3"/>
  <c r="AZ34" i="3"/>
  <c r="BA34" i="3"/>
  <c r="BB34" i="3"/>
  <c r="BC34" i="3"/>
  <c r="BD34" i="3"/>
  <c r="AZ35" i="3"/>
  <c r="BA35" i="3"/>
  <c r="BB35" i="3"/>
  <c r="BC35" i="3"/>
  <c r="BD35" i="3"/>
  <c r="AZ36" i="3"/>
  <c r="BA36" i="3"/>
  <c r="BB36" i="3"/>
  <c r="BC36" i="3"/>
  <c r="BD36" i="3"/>
  <c r="AZ37" i="3"/>
  <c r="BA37" i="3"/>
  <c r="BB37" i="3"/>
  <c r="BC37" i="3"/>
  <c r="BD37" i="3"/>
  <c r="AZ38" i="3"/>
  <c r="BA38" i="3"/>
  <c r="BB38" i="3"/>
  <c r="BC38" i="3"/>
  <c r="BD38" i="3"/>
  <c r="AZ39" i="3"/>
  <c r="BA39" i="3"/>
  <c r="BB39" i="3"/>
  <c r="BC39" i="3"/>
  <c r="BD39" i="3"/>
  <c r="AZ40" i="3"/>
  <c r="BA40" i="3"/>
  <c r="BB40" i="3"/>
  <c r="BC40" i="3"/>
  <c r="BD40" i="3"/>
  <c r="AZ41" i="3"/>
  <c r="BA41" i="3"/>
  <c r="BC41" i="3"/>
  <c r="BD41" i="3"/>
  <c r="AZ42" i="3"/>
  <c r="BA42" i="3"/>
  <c r="BB42" i="3"/>
  <c r="BC42" i="3"/>
  <c r="BD42" i="3"/>
  <c r="AZ43" i="3"/>
  <c r="BA43" i="3"/>
  <c r="BB43" i="3"/>
  <c r="BC43" i="3"/>
  <c r="BD43" i="3"/>
  <c r="AZ44" i="3"/>
  <c r="BA44" i="3"/>
  <c r="BB44" i="3"/>
  <c r="BC44" i="3"/>
  <c r="BD44" i="3"/>
  <c r="AZ45" i="3"/>
  <c r="BA45" i="3"/>
  <c r="BB45" i="3"/>
  <c r="BC45" i="3"/>
  <c r="BD45" i="3"/>
  <c r="AZ46" i="3"/>
  <c r="BA46" i="3"/>
  <c r="BB46" i="3"/>
  <c r="BC46" i="3"/>
  <c r="BD46" i="3"/>
  <c r="AZ47" i="3"/>
  <c r="BA47" i="3"/>
  <c r="BB47" i="3"/>
  <c r="BC47" i="3"/>
  <c r="BD47" i="3"/>
  <c r="AZ48" i="3"/>
  <c r="BA48" i="3"/>
  <c r="BB48" i="3"/>
  <c r="BC48" i="3"/>
  <c r="BD48" i="3"/>
  <c r="AZ49" i="3"/>
  <c r="BA49" i="3"/>
  <c r="BB49" i="3"/>
  <c r="BC49" i="3"/>
  <c r="BD49" i="3"/>
  <c r="AZ50" i="3"/>
  <c r="BA50" i="3"/>
  <c r="BB50" i="3"/>
  <c r="BC50" i="3"/>
  <c r="BD50" i="3"/>
  <c r="AZ51" i="3"/>
  <c r="BA51" i="3"/>
  <c r="BB51" i="3"/>
  <c r="BC51" i="3"/>
  <c r="BD51" i="3"/>
  <c r="AZ52" i="3"/>
  <c r="BA52" i="3"/>
  <c r="BB52" i="3"/>
  <c r="BC52" i="3"/>
  <c r="BD52" i="3"/>
  <c r="AZ53" i="3"/>
  <c r="BA53" i="3"/>
  <c r="BB53" i="3"/>
  <c r="BC53" i="3"/>
  <c r="BD53" i="3"/>
  <c r="AZ54" i="3"/>
  <c r="BA54" i="3"/>
  <c r="BB54" i="3"/>
  <c r="BC54" i="3"/>
  <c r="BD54" i="3"/>
  <c r="AZ55" i="3"/>
  <c r="BA55" i="3"/>
  <c r="BB55" i="3"/>
  <c r="BC55" i="3"/>
  <c r="BD55" i="3"/>
  <c r="AZ56" i="3"/>
  <c r="BA56" i="3"/>
  <c r="BB56" i="3"/>
  <c r="BC56" i="3"/>
  <c r="BD56" i="3"/>
  <c r="AZ57" i="3"/>
  <c r="BA57" i="3"/>
  <c r="BB57" i="3"/>
  <c r="BC57" i="3"/>
  <c r="BD57" i="3"/>
  <c r="AZ58" i="3"/>
  <c r="BA58" i="3"/>
  <c r="BB58" i="3"/>
  <c r="BC58" i="3"/>
  <c r="BD58" i="3"/>
  <c r="AZ59" i="3"/>
  <c r="BA59" i="3"/>
  <c r="BB59" i="3"/>
  <c r="BC59" i="3"/>
  <c r="BD59" i="3"/>
  <c r="AZ60" i="3"/>
  <c r="BA60" i="3"/>
  <c r="BB60" i="3"/>
  <c r="BC60" i="3"/>
  <c r="BD60" i="3"/>
  <c r="AZ61" i="3"/>
  <c r="BA61" i="3"/>
  <c r="BB61" i="3"/>
  <c r="BC61" i="3"/>
  <c r="BD61" i="3"/>
  <c r="AZ62" i="3"/>
  <c r="BA62" i="3"/>
  <c r="BB62" i="3"/>
  <c r="BC62" i="3"/>
  <c r="BD62" i="3"/>
  <c r="AZ63" i="3"/>
  <c r="BA63" i="3"/>
  <c r="BB63" i="3"/>
  <c r="BC63" i="3"/>
  <c r="BD63" i="3"/>
  <c r="AZ64" i="3"/>
  <c r="BA64" i="3"/>
  <c r="BB64" i="3"/>
  <c r="BC64" i="3"/>
  <c r="BD64" i="3"/>
  <c r="AZ65" i="3"/>
  <c r="BA65" i="3"/>
  <c r="BB65" i="3"/>
  <c r="BC65" i="3"/>
  <c r="BD65" i="3"/>
  <c r="AZ66" i="3"/>
  <c r="BA66" i="3"/>
  <c r="BB66" i="3"/>
  <c r="BC66" i="3"/>
  <c r="BD66" i="3"/>
  <c r="BA67" i="3"/>
  <c r="BB67" i="3"/>
  <c r="BC67" i="3"/>
  <c r="BD67" i="3"/>
  <c r="AZ68" i="3"/>
  <c r="BA68" i="3"/>
  <c r="BB68" i="3"/>
  <c r="BC68" i="3"/>
  <c r="BD68" i="3"/>
  <c r="AZ69" i="3"/>
  <c r="BA69" i="3"/>
  <c r="BB69" i="3"/>
  <c r="BC69" i="3"/>
  <c r="BD69" i="3"/>
  <c r="AZ70" i="3"/>
  <c r="BA70" i="3"/>
  <c r="BB70" i="3"/>
  <c r="BC70" i="3"/>
  <c r="BD70" i="3"/>
  <c r="AZ71" i="3"/>
  <c r="BA71" i="3"/>
  <c r="BB71" i="3"/>
  <c r="BC71" i="3"/>
  <c r="BD71" i="3"/>
  <c r="AZ72" i="3"/>
  <c r="BA72" i="3"/>
  <c r="BB72" i="3"/>
  <c r="BC72" i="3"/>
  <c r="BD72" i="3"/>
  <c r="AZ73" i="3"/>
  <c r="BA73" i="3"/>
  <c r="BB73" i="3"/>
  <c r="BC73" i="3"/>
  <c r="BD73" i="3"/>
  <c r="AZ74" i="3"/>
  <c r="BA74" i="3"/>
  <c r="BB74" i="3"/>
  <c r="BC74" i="3"/>
  <c r="BD74" i="3"/>
  <c r="AZ75" i="3"/>
  <c r="BA75" i="3"/>
  <c r="BB75" i="3"/>
  <c r="BC75" i="3"/>
  <c r="BD75" i="3"/>
  <c r="AZ76" i="3"/>
  <c r="BA76" i="3"/>
  <c r="BB76" i="3"/>
  <c r="BC76" i="3"/>
  <c r="BD76" i="3"/>
  <c r="AZ77" i="3"/>
  <c r="BA77" i="3"/>
  <c r="BB77" i="3"/>
  <c r="BC77" i="3"/>
  <c r="BD77" i="3"/>
  <c r="AZ78" i="3"/>
  <c r="BA78" i="3"/>
  <c r="BB78" i="3"/>
  <c r="BC78" i="3"/>
  <c r="BD78" i="3"/>
  <c r="AZ79" i="3"/>
  <c r="BA79" i="3"/>
  <c r="BB79" i="3"/>
  <c r="BC79" i="3"/>
  <c r="BD79" i="3"/>
  <c r="AZ80" i="3"/>
  <c r="BA80" i="3"/>
  <c r="BB80" i="3"/>
  <c r="BC80" i="3"/>
  <c r="BD80" i="3"/>
  <c r="AZ81" i="3"/>
  <c r="BA81" i="3"/>
  <c r="BB81" i="3"/>
  <c r="BC81" i="3"/>
  <c r="BD81" i="3"/>
  <c r="AZ82" i="3"/>
  <c r="BA82" i="3"/>
  <c r="BB82" i="3"/>
  <c r="BC82" i="3"/>
  <c r="BD82" i="3"/>
  <c r="AZ83" i="3"/>
  <c r="BA83" i="3"/>
  <c r="BB83" i="3"/>
  <c r="BC83" i="3"/>
  <c r="BD83" i="3"/>
  <c r="AZ84" i="3"/>
  <c r="BA84" i="3"/>
  <c r="BB84" i="3"/>
  <c r="BC84" i="3"/>
  <c r="BD84" i="3"/>
  <c r="AZ85" i="3"/>
  <c r="BA85" i="3"/>
  <c r="BB85" i="3"/>
  <c r="BC85" i="3"/>
  <c r="BD85" i="3"/>
  <c r="AZ86" i="3"/>
  <c r="BA86" i="3"/>
  <c r="BB86" i="3"/>
  <c r="BC86" i="3"/>
  <c r="BD86" i="3"/>
  <c r="AZ87" i="3"/>
  <c r="BA87" i="3"/>
  <c r="BB87" i="3"/>
  <c r="BC87" i="3"/>
  <c r="BD87" i="3"/>
  <c r="AZ88" i="3"/>
  <c r="BA88" i="3"/>
  <c r="BB88" i="3"/>
  <c r="BC88" i="3"/>
  <c r="BD88" i="3"/>
  <c r="AZ89" i="3"/>
  <c r="BA89" i="3"/>
  <c r="BB89" i="3"/>
  <c r="BC89" i="3"/>
  <c r="BD89" i="3"/>
  <c r="AZ90" i="3"/>
  <c r="BA90" i="3"/>
  <c r="BB90" i="3"/>
  <c r="BC90" i="3"/>
  <c r="BD90" i="3"/>
  <c r="AZ91" i="3"/>
  <c r="BA91" i="3"/>
  <c r="BB91" i="3"/>
  <c r="BC91" i="3"/>
  <c r="BD91" i="3"/>
  <c r="AZ92" i="3"/>
  <c r="BA92" i="3"/>
  <c r="BB92" i="3"/>
  <c r="BC92" i="3"/>
  <c r="BD92" i="3"/>
  <c r="AZ93" i="3"/>
  <c r="BA93" i="3"/>
  <c r="BB93" i="3"/>
  <c r="BC93" i="3"/>
  <c r="BD93" i="3"/>
  <c r="AZ94" i="3"/>
  <c r="BA94" i="3"/>
  <c r="BB94" i="3"/>
  <c r="BC94" i="3"/>
  <c r="BD94" i="3"/>
  <c r="AZ95" i="3"/>
  <c r="BA95" i="3"/>
  <c r="BB95" i="3"/>
  <c r="BC95" i="3"/>
  <c r="BD95" i="3"/>
  <c r="AZ96" i="3"/>
  <c r="BA96" i="3"/>
  <c r="BB96" i="3"/>
  <c r="BC96" i="3"/>
  <c r="BD96" i="3"/>
  <c r="AZ97" i="3"/>
  <c r="BA97" i="3"/>
  <c r="BB97" i="3"/>
  <c r="BC97" i="3"/>
  <c r="BD97" i="3"/>
  <c r="AZ98" i="3"/>
  <c r="BA98" i="3"/>
  <c r="BB98" i="3"/>
  <c r="BC98" i="3"/>
  <c r="BD98" i="3"/>
  <c r="AZ99" i="3"/>
  <c r="BA99" i="3"/>
  <c r="BB99" i="3"/>
  <c r="BC99" i="3"/>
  <c r="BD99" i="3"/>
  <c r="AZ100" i="3"/>
  <c r="BA100" i="3"/>
  <c r="BB100" i="3"/>
  <c r="BC100" i="3"/>
  <c r="BD100" i="3"/>
  <c r="AZ101" i="3"/>
  <c r="BA101" i="3"/>
  <c r="BB101" i="3"/>
  <c r="BC101" i="3"/>
  <c r="BD101" i="3"/>
  <c r="AZ102" i="3"/>
  <c r="BA102" i="3"/>
  <c r="BB102" i="3"/>
  <c r="BC102" i="3"/>
  <c r="BD102" i="3"/>
  <c r="AZ103" i="3"/>
  <c r="BA103" i="3"/>
  <c r="BB103" i="3"/>
  <c r="BC103" i="3"/>
  <c r="BD103" i="3"/>
  <c r="AZ104" i="3"/>
  <c r="BA104" i="3"/>
  <c r="BB104" i="3"/>
  <c r="BC104" i="3"/>
  <c r="BD104" i="3"/>
  <c r="AZ105" i="3"/>
  <c r="BA105" i="3"/>
  <c r="BB105" i="3"/>
  <c r="BC105" i="3"/>
  <c r="BD105" i="3"/>
  <c r="AZ106" i="3"/>
  <c r="BA106" i="3"/>
  <c r="BB106" i="3"/>
  <c r="BC106" i="3"/>
  <c r="BD106" i="3"/>
  <c r="AZ107" i="3"/>
  <c r="BA107" i="3"/>
  <c r="BB107" i="3"/>
  <c r="BC107" i="3"/>
  <c r="BD107" i="3"/>
  <c r="AZ108" i="3"/>
  <c r="BA108" i="3"/>
  <c r="BB108" i="3"/>
  <c r="BC108" i="3"/>
  <c r="BD108" i="3"/>
  <c r="AZ109" i="3"/>
  <c r="BA109" i="3"/>
  <c r="BB109" i="3"/>
  <c r="BC109" i="3"/>
  <c r="BD109" i="3"/>
  <c r="AZ110" i="3"/>
  <c r="BA110" i="3"/>
  <c r="BB110" i="3"/>
  <c r="BC110" i="3"/>
  <c r="BD110" i="3"/>
  <c r="BA111" i="3"/>
  <c r="BB111" i="3"/>
  <c r="BC111" i="3"/>
  <c r="BD111" i="3"/>
  <c r="AZ112" i="3"/>
  <c r="BA112" i="3"/>
  <c r="BB112" i="3"/>
  <c r="BC112" i="3"/>
  <c r="BD112" i="3"/>
  <c r="AZ113" i="3"/>
  <c r="BA113" i="3"/>
  <c r="BB113" i="3"/>
  <c r="BC113" i="3"/>
  <c r="BD113" i="3"/>
  <c r="AZ114" i="3"/>
  <c r="BA114" i="3"/>
  <c r="BB114" i="3"/>
  <c r="BC114" i="3"/>
  <c r="BD114" i="3"/>
  <c r="AZ115" i="3"/>
  <c r="BA115" i="3"/>
  <c r="BB115" i="3"/>
  <c r="BC115" i="3"/>
  <c r="BD115" i="3"/>
  <c r="AZ116" i="3"/>
  <c r="BA116" i="3"/>
  <c r="BB116" i="3"/>
  <c r="BC116" i="3"/>
  <c r="BD116" i="3"/>
  <c r="AZ117" i="3"/>
  <c r="BA117" i="3"/>
  <c r="BB117" i="3"/>
  <c r="BC117" i="3"/>
  <c r="BD117" i="3"/>
  <c r="AZ118" i="3"/>
  <c r="BA118" i="3"/>
  <c r="BB118" i="3"/>
  <c r="BC118" i="3"/>
  <c r="BD118" i="3"/>
  <c r="AZ119" i="3"/>
  <c r="BA119" i="3"/>
  <c r="BB119" i="3"/>
  <c r="BC119" i="3"/>
  <c r="BD119" i="3"/>
  <c r="AZ120" i="3"/>
  <c r="BA120" i="3"/>
  <c r="BB120" i="3"/>
  <c r="BC120" i="3"/>
  <c r="BD120" i="3"/>
  <c r="AZ121" i="3"/>
  <c r="BA121" i="3"/>
  <c r="BB121" i="3"/>
  <c r="BC121" i="3"/>
  <c r="BD121" i="3"/>
  <c r="AZ122" i="3"/>
  <c r="BA122" i="3"/>
  <c r="BB122" i="3"/>
  <c r="BC122" i="3"/>
  <c r="BD122" i="3"/>
  <c r="AZ123" i="3"/>
  <c r="BA123" i="3"/>
  <c r="BB123" i="3"/>
  <c r="BC123" i="3"/>
  <c r="BD123" i="3"/>
  <c r="AZ124" i="3"/>
  <c r="BA124" i="3"/>
  <c r="BB124" i="3"/>
  <c r="BC124" i="3"/>
  <c r="BD124" i="3"/>
  <c r="AZ125" i="3"/>
  <c r="BA125" i="3"/>
  <c r="BB125" i="3"/>
  <c r="BC125" i="3"/>
  <c r="BD125" i="3"/>
  <c r="AZ126" i="3"/>
  <c r="BA126" i="3"/>
  <c r="BB126" i="3"/>
  <c r="BC126" i="3"/>
  <c r="BD126" i="3"/>
  <c r="AZ127" i="3"/>
  <c r="BA127" i="3"/>
  <c r="BB127" i="3"/>
  <c r="BC127" i="3"/>
  <c r="BD127" i="3"/>
  <c r="AZ128" i="3"/>
  <c r="BA128" i="3"/>
  <c r="BB128" i="3"/>
  <c r="BC128" i="3"/>
  <c r="BD128" i="3"/>
  <c r="AZ129" i="3"/>
  <c r="BA129" i="3"/>
  <c r="BB129" i="3"/>
  <c r="BC129" i="3"/>
  <c r="BD129" i="3"/>
  <c r="AZ130" i="3"/>
  <c r="BA130" i="3"/>
  <c r="BB130" i="3"/>
  <c r="BC130" i="3"/>
  <c r="BD130" i="3"/>
  <c r="AZ131" i="3"/>
  <c r="BA131" i="3"/>
  <c r="BB131" i="3"/>
  <c r="BC131" i="3"/>
  <c r="BD131" i="3"/>
  <c r="AZ132" i="3"/>
  <c r="BA132" i="3"/>
  <c r="BB132" i="3"/>
  <c r="BC132" i="3"/>
  <c r="BD132" i="3"/>
  <c r="AZ133" i="3"/>
  <c r="BA133" i="3"/>
  <c r="BB133" i="3"/>
  <c r="BC133" i="3"/>
  <c r="BD133" i="3"/>
  <c r="AZ134" i="3"/>
  <c r="BA134" i="3"/>
  <c r="BB134" i="3"/>
  <c r="BC134" i="3"/>
  <c r="BD134" i="3"/>
  <c r="AZ135" i="3"/>
  <c r="BA135" i="3"/>
  <c r="BB135" i="3"/>
  <c r="BC135" i="3"/>
  <c r="BD135" i="3"/>
  <c r="AZ136" i="3"/>
  <c r="BA136" i="3"/>
  <c r="BB136" i="3"/>
  <c r="BC136" i="3"/>
  <c r="BD136" i="3"/>
  <c r="AZ137" i="3"/>
  <c r="BA137" i="3"/>
  <c r="BB137" i="3"/>
  <c r="BC137" i="3"/>
  <c r="BD137" i="3"/>
  <c r="AZ138" i="3"/>
  <c r="BA138" i="3"/>
  <c r="BB138" i="3"/>
  <c r="BC138" i="3"/>
  <c r="BD138" i="3"/>
  <c r="AZ139" i="3"/>
  <c r="BA139" i="3"/>
  <c r="BB139" i="3"/>
  <c r="BC139" i="3"/>
  <c r="BD139" i="3"/>
  <c r="AZ140" i="3"/>
  <c r="BA140" i="3"/>
  <c r="BB140" i="3"/>
  <c r="BC140" i="3"/>
  <c r="BD140" i="3"/>
  <c r="AZ141" i="3"/>
  <c r="BA141" i="3"/>
  <c r="BB141" i="3"/>
  <c r="BC141" i="3"/>
  <c r="BD141" i="3"/>
  <c r="AZ142" i="3"/>
  <c r="BA142" i="3"/>
  <c r="BB142" i="3"/>
  <c r="BC142" i="3"/>
  <c r="BD142" i="3"/>
  <c r="AZ143" i="3"/>
  <c r="BA143" i="3"/>
  <c r="BB143" i="3"/>
  <c r="BC143" i="3"/>
  <c r="BD143" i="3"/>
  <c r="AZ144" i="3"/>
  <c r="BA144" i="3"/>
  <c r="BB144" i="3"/>
  <c r="BC144" i="3"/>
  <c r="BD144" i="3"/>
  <c r="AZ145" i="3"/>
  <c r="BA145" i="3"/>
  <c r="BB145" i="3"/>
  <c r="BC145" i="3"/>
  <c r="BD145" i="3"/>
  <c r="AZ146" i="3"/>
  <c r="BA146" i="3"/>
  <c r="BB146" i="3"/>
  <c r="BC146" i="3"/>
  <c r="BD146" i="3"/>
  <c r="AZ147" i="3"/>
  <c r="BA147" i="3"/>
  <c r="BB147" i="3"/>
  <c r="BC147" i="3"/>
  <c r="BD147" i="3"/>
  <c r="AZ148" i="3"/>
  <c r="BA148" i="3"/>
  <c r="BB148" i="3"/>
  <c r="BC148" i="3"/>
  <c r="BD148" i="3"/>
  <c r="AZ149" i="3"/>
  <c r="BA149" i="3"/>
  <c r="BB149" i="3"/>
  <c r="BC149" i="3"/>
  <c r="BD149" i="3"/>
  <c r="AZ150" i="3"/>
  <c r="BA150" i="3"/>
  <c r="BB150" i="3"/>
  <c r="BC150" i="3"/>
  <c r="BD150" i="3"/>
  <c r="AZ151" i="3"/>
  <c r="BA151" i="3"/>
  <c r="BB151" i="3"/>
  <c r="BC151" i="3"/>
  <c r="BD151" i="3"/>
  <c r="AZ152" i="3"/>
  <c r="BA152" i="3"/>
  <c r="BB152" i="3"/>
  <c r="BC152" i="3"/>
  <c r="BD152" i="3"/>
  <c r="AZ153" i="3"/>
  <c r="BA153" i="3"/>
  <c r="BB153" i="3"/>
  <c r="BC153" i="3"/>
  <c r="BD153" i="3"/>
  <c r="AZ154" i="3"/>
  <c r="BA154" i="3"/>
  <c r="BB154" i="3"/>
  <c r="BC154" i="3"/>
  <c r="BD154" i="3"/>
  <c r="AZ155" i="3"/>
  <c r="BA155" i="3"/>
  <c r="BB155" i="3"/>
  <c r="BC155" i="3"/>
  <c r="BD155" i="3"/>
  <c r="AZ156" i="3"/>
  <c r="BA156" i="3"/>
  <c r="BB156" i="3"/>
  <c r="BC156" i="3"/>
  <c r="BD156" i="3"/>
  <c r="AZ157" i="3"/>
  <c r="BA157" i="3"/>
  <c r="BB157" i="3"/>
  <c r="BC157" i="3"/>
  <c r="BD157" i="3"/>
  <c r="AZ158" i="3"/>
  <c r="BA158" i="3"/>
  <c r="BB158" i="3"/>
  <c r="BC158" i="3"/>
  <c r="BD158" i="3"/>
  <c r="AZ159" i="3"/>
  <c r="BA159" i="3"/>
  <c r="BB159" i="3"/>
  <c r="BC159" i="3"/>
  <c r="BD159" i="3"/>
  <c r="AZ160" i="3"/>
  <c r="BA160" i="3"/>
  <c r="BB160" i="3"/>
  <c r="BC160" i="3"/>
  <c r="BD160" i="3"/>
  <c r="AZ161" i="3"/>
  <c r="BA161" i="3"/>
  <c r="BB161" i="3"/>
  <c r="BC161" i="3"/>
  <c r="BD161" i="3"/>
  <c r="AZ162" i="3"/>
  <c r="BA162" i="3"/>
  <c r="BB162" i="3"/>
  <c r="BC162" i="3"/>
  <c r="BD162" i="3"/>
  <c r="AZ163" i="3"/>
  <c r="BA163" i="3"/>
  <c r="BB163" i="3"/>
  <c r="BC163" i="3"/>
  <c r="BD163" i="3"/>
  <c r="AZ164" i="3"/>
  <c r="BA164" i="3"/>
  <c r="BB164" i="3"/>
  <c r="BC164" i="3"/>
  <c r="BD164" i="3"/>
  <c r="AZ165" i="3"/>
  <c r="BA165" i="3"/>
  <c r="BB165" i="3"/>
  <c r="BC165" i="3"/>
  <c r="BD165" i="3"/>
  <c r="AZ166" i="3"/>
  <c r="BA166" i="3"/>
  <c r="BB166" i="3"/>
  <c r="BC166" i="3"/>
  <c r="BD166" i="3"/>
  <c r="AZ167" i="3"/>
  <c r="BA167" i="3"/>
  <c r="BB167" i="3"/>
  <c r="BC167" i="3"/>
  <c r="BD167" i="3"/>
  <c r="AZ168" i="3"/>
  <c r="BA168" i="3"/>
  <c r="BB168" i="3"/>
  <c r="BC168" i="3"/>
  <c r="BD168" i="3"/>
  <c r="AZ169" i="3"/>
  <c r="BA169" i="3"/>
  <c r="BB169" i="3"/>
  <c r="BC169" i="3"/>
  <c r="BD169" i="3"/>
  <c r="AZ170" i="3"/>
  <c r="BA170" i="3"/>
  <c r="BB170" i="3"/>
  <c r="BC170" i="3"/>
  <c r="BD170" i="3"/>
  <c r="AZ171" i="3"/>
  <c r="BA171" i="3"/>
  <c r="BB171" i="3"/>
  <c r="BC171" i="3"/>
  <c r="BD171" i="3"/>
  <c r="AZ172" i="3"/>
  <c r="BA172" i="3"/>
  <c r="BB172" i="3"/>
  <c r="BC172" i="3"/>
  <c r="BD172" i="3"/>
  <c r="AZ173" i="3"/>
  <c r="BA173" i="3"/>
  <c r="BB173" i="3"/>
  <c r="BC173" i="3"/>
  <c r="BD173" i="3"/>
  <c r="AZ174" i="3"/>
  <c r="BA174" i="3"/>
  <c r="BB174" i="3"/>
  <c r="BC174" i="3"/>
  <c r="BD174" i="3"/>
  <c r="AZ175" i="3"/>
  <c r="BA175" i="3"/>
  <c r="BB175" i="3"/>
  <c r="BC175" i="3"/>
  <c r="BD175" i="3"/>
  <c r="AZ176" i="3"/>
  <c r="BA176" i="3"/>
  <c r="BB176" i="3"/>
  <c r="BC176" i="3"/>
  <c r="BD176" i="3"/>
  <c r="AZ177" i="3"/>
  <c r="BA177" i="3"/>
  <c r="BB177" i="3"/>
  <c r="BC177" i="3"/>
  <c r="BD177" i="3"/>
  <c r="AZ178" i="3"/>
  <c r="BA178" i="3"/>
  <c r="BB178" i="3"/>
  <c r="BC178" i="3"/>
  <c r="BD178" i="3"/>
  <c r="AZ179" i="3"/>
  <c r="BA179" i="3"/>
  <c r="BB179" i="3"/>
  <c r="BC179" i="3"/>
  <c r="BD179" i="3"/>
  <c r="AZ180" i="3"/>
  <c r="BA180" i="3"/>
  <c r="BB180" i="3"/>
  <c r="BC180" i="3"/>
  <c r="BD180" i="3"/>
  <c r="AZ181" i="3"/>
  <c r="BA181" i="3"/>
  <c r="BB181" i="3"/>
  <c r="BC181" i="3"/>
  <c r="BD181" i="3"/>
  <c r="AZ182" i="3"/>
  <c r="BA182" i="3"/>
  <c r="BB182" i="3"/>
  <c r="BC182" i="3"/>
  <c r="BD182" i="3"/>
  <c r="AZ183" i="3"/>
  <c r="BA183" i="3"/>
  <c r="BB183" i="3"/>
  <c r="BC183" i="3"/>
  <c r="BD183" i="3"/>
  <c r="AZ184" i="3"/>
  <c r="BA184" i="3"/>
  <c r="BB184" i="3"/>
  <c r="BC184" i="3"/>
  <c r="BD184" i="3"/>
  <c r="AZ185" i="3"/>
  <c r="BA185" i="3"/>
  <c r="BB185" i="3"/>
  <c r="BC185" i="3"/>
  <c r="BD185" i="3"/>
  <c r="AZ186" i="3"/>
  <c r="BA186" i="3"/>
  <c r="BB186" i="3"/>
  <c r="BC186" i="3"/>
  <c r="BD186" i="3"/>
  <c r="AZ187" i="3"/>
  <c r="BA187" i="3"/>
  <c r="BB187" i="3"/>
  <c r="BC187" i="3"/>
  <c r="BD187" i="3"/>
  <c r="AZ188" i="3"/>
  <c r="BA188" i="3"/>
  <c r="BB188" i="3"/>
  <c r="BC188" i="3"/>
  <c r="BD188" i="3"/>
  <c r="AZ189" i="3"/>
  <c r="BA189" i="3"/>
  <c r="BB189" i="3"/>
  <c r="BC189" i="3"/>
  <c r="BD189" i="3"/>
  <c r="AZ190" i="3"/>
  <c r="BA190" i="3"/>
  <c r="BB190" i="3"/>
  <c r="BC190" i="3"/>
  <c r="BD190" i="3"/>
  <c r="AZ191" i="3"/>
  <c r="BA191" i="3"/>
  <c r="BB191" i="3"/>
  <c r="BC191" i="3"/>
  <c r="BD191" i="3"/>
  <c r="AZ192" i="3"/>
  <c r="BA192" i="3"/>
  <c r="BB192" i="3"/>
  <c r="BC192" i="3"/>
  <c r="BD192" i="3"/>
  <c r="AZ193" i="3"/>
  <c r="BA193" i="3"/>
  <c r="BB193" i="3"/>
  <c r="BC193" i="3"/>
  <c r="BD193" i="3"/>
  <c r="AZ194" i="3"/>
  <c r="BA194" i="3"/>
  <c r="BB194" i="3"/>
  <c r="BC194" i="3"/>
  <c r="BD194" i="3"/>
  <c r="AZ195" i="3"/>
  <c r="BA195" i="3"/>
  <c r="BB195" i="3"/>
  <c r="BC195" i="3"/>
  <c r="BD195" i="3"/>
  <c r="AZ196" i="3"/>
  <c r="BA196" i="3"/>
  <c r="BB196" i="3"/>
  <c r="BC196" i="3"/>
  <c r="BD196" i="3"/>
  <c r="AZ197" i="3"/>
  <c r="BA197" i="3"/>
  <c r="BB197" i="3"/>
  <c r="BC197" i="3"/>
  <c r="BD197" i="3"/>
  <c r="AZ198" i="3"/>
  <c r="BA198" i="3"/>
  <c r="BB198" i="3"/>
  <c r="BC198" i="3"/>
  <c r="BD198" i="3"/>
  <c r="AZ199" i="3"/>
  <c r="BA199" i="3"/>
  <c r="BB199" i="3"/>
  <c r="BC199" i="3"/>
  <c r="BD199" i="3"/>
  <c r="AZ200" i="3"/>
  <c r="BA200" i="3"/>
  <c r="BB200" i="3"/>
  <c r="BC200" i="3"/>
  <c r="BD200" i="3"/>
  <c r="AZ201" i="3"/>
  <c r="BA201" i="3"/>
  <c r="BB201" i="3"/>
  <c r="BC201" i="3"/>
  <c r="BD201" i="3"/>
  <c r="AZ202" i="3"/>
  <c r="BA202" i="3"/>
  <c r="BB202" i="3"/>
  <c r="BC202" i="3"/>
  <c r="BD202" i="3"/>
  <c r="AZ203" i="3"/>
  <c r="BA203" i="3"/>
  <c r="BB203" i="3"/>
  <c r="BC203" i="3"/>
  <c r="BD203" i="3"/>
  <c r="AZ204" i="3"/>
  <c r="BA204" i="3"/>
  <c r="BB204" i="3"/>
  <c r="BC204" i="3"/>
  <c r="BD204" i="3"/>
  <c r="AZ205" i="3"/>
  <c r="BA205" i="3"/>
  <c r="BB205" i="3"/>
  <c r="BC205" i="3"/>
  <c r="BD205" i="3"/>
  <c r="AZ206" i="3"/>
  <c r="BA206" i="3"/>
  <c r="BB206" i="3"/>
  <c r="BC206" i="3"/>
  <c r="BD206" i="3"/>
  <c r="AZ207" i="3"/>
  <c r="BA207" i="3"/>
  <c r="BB207" i="3"/>
  <c r="BC207" i="3"/>
  <c r="BD207" i="3"/>
  <c r="AZ208" i="3"/>
  <c r="BA208" i="3"/>
  <c r="BB208" i="3"/>
  <c r="BC208" i="3"/>
  <c r="BD208" i="3"/>
  <c r="AZ209" i="3"/>
  <c r="BA209" i="3"/>
  <c r="BB209" i="3"/>
  <c r="BC209" i="3"/>
  <c r="BD209" i="3"/>
  <c r="AZ210" i="3"/>
  <c r="BA210" i="3"/>
  <c r="BB210" i="3"/>
  <c r="BC210" i="3"/>
  <c r="BD210" i="3"/>
  <c r="AZ211" i="3"/>
  <c r="BA211" i="3"/>
  <c r="BB211" i="3"/>
  <c r="BC211" i="3"/>
  <c r="BD211" i="3"/>
  <c r="AZ212" i="3"/>
  <c r="BA212" i="3"/>
  <c r="BB212" i="3"/>
  <c r="BC212" i="3"/>
  <c r="BD212" i="3"/>
  <c r="AZ213" i="3"/>
  <c r="BA213" i="3"/>
  <c r="BB213" i="3"/>
  <c r="BC213" i="3"/>
  <c r="BD213" i="3"/>
  <c r="AZ214" i="3"/>
  <c r="BA214" i="3"/>
  <c r="BB214" i="3"/>
  <c r="BC214" i="3"/>
  <c r="BD214" i="3"/>
  <c r="AZ215" i="3"/>
  <c r="BA215" i="3"/>
  <c r="BB215" i="3"/>
  <c r="BC215" i="3"/>
  <c r="BD215" i="3"/>
  <c r="AZ216" i="3"/>
  <c r="BA216" i="3"/>
  <c r="BB216" i="3"/>
  <c r="BC216" i="3"/>
  <c r="BD216" i="3"/>
  <c r="AZ217" i="3"/>
  <c r="BA217" i="3"/>
  <c r="BB217" i="3"/>
  <c r="BC217" i="3"/>
  <c r="BD217" i="3"/>
  <c r="AZ218" i="3"/>
  <c r="BA218" i="3"/>
  <c r="BB218" i="3"/>
  <c r="BC218" i="3"/>
  <c r="BD218" i="3"/>
  <c r="AZ219" i="3"/>
  <c r="BA219" i="3"/>
  <c r="BB219" i="3"/>
  <c r="BC219" i="3"/>
  <c r="BD219" i="3"/>
  <c r="AZ220" i="3"/>
  <c r="BA220" i="3"/>
  <c r="BB220" i="3"/>
  <c r="BC220" i="3"/>
  <c r="BD220" i="3"/>
  <c r="AZ221" i="3"/>
  <c r="BA221" i="3"/>
  <c r="BB221" i="3"/>
  <c r="BC221" i="3"/>
  <c r="BD221" i="3"/>
  <c r="AZ222" i="3"/>
  <c r="BA222" i="3"/>
  <c r="BB222" i="3"/>
  <c r="BC222" i="3"/>
  <c r="BD222" i="3"/>
  <c r="AZ223" i="3"/>
  <c r="BA223" i="3"/>
  <c r="BB223" i="3"/>
  <c r="BC223" i="3"/>
  <c r="BD223" i="3"/>
  <c r="AZ224" i="3"/>
  <c r="BA224" i="3"/>
  <c r="BB224" i="3"/>
  <c r="BC224" i="3"/>
  <c r="BD224" i="3"/>
  <c r="AZ225" i="3"/>
  <c r="BA225" i="3"/>
  <c r="BB225" i="3"/>
  <c r="BC225" i="3"/>
  <c r="BD225" i="3"/>
  <c r="AZ226" i="3"/>
  <c r="BA226" i="3"/>
  <c r="BB226" i="3"/>
  <c r="BC226" i="3"/>
  <c r="BD226" i="3"/>
  <c r="AZ227" i="3"/>
  <c r="BA227" i="3"/>
  <c r="BB227" i="3"/>
  <c r="BC227" i="3"/>
  <c r="BD227" i="3"/>
  <c r="AZ228" i="3"/>
  <c r="BA228" i="3"/>
  <c r="BB228" i="3"/>
  <c r="BC228" i="3"/>
  <c r="BD228" i="3"/>
  <c r="AZ229" i="3"/>
  <c r="BA229" i="3"/>
  <c r="BB229" i="3"/>
  <c r="BC229" i="3"/>
  <c r="BD229" i="3"/>
  <c r="AZ230" i="3"/>
  <c r="BA230" i="3"/>
  <c r="BB230" i="3"/>
  <c r="BC230" i="3"/>
  <c r="BD230" i="3"/>
  <c r="AZ231" i="3"/>
  <c r="BA231" i="3"/>
  <c r="BB231" i="3"/>
  <c r="BC231" i="3"/>
  <c r="BD231" i="3"/>
  <c r="AZ232" i="3"/>
  <c r="BA232" i="3"/>
  <c r="BB232" i="3"/>
  <c r="BC232" i="3"/>
  <c r="BD232" i="3"/>
  <c r="AZ233" i="3"/>
  <c r="BA233" i="3"/>
  <c r="BB233" i="3"/>
  <c r="BC233" i="3"/>
  <c r="BD233" i="3"/>
  <c r="AZ234" i="3"/>
  <c r="BA234" i="3"/>
  <c r="BB234" i="3"/>
  <c r="BC234" i="3"/>
  <c r="BD234" i="3"/>
  <c r="AZ235" i="3"/>
  <c r="BA235" i="3"/>
  <c r="BB235" i="3"/>
  <c r="BC235" i="3"/>
  <c r="BD235" i="3"/>
  <c r="AZ236" i="3"/>
  <c r="BA236" i="3"/>
  <c r="BB236" i="3"/>
  <c r="BC236" i="3"/>
  <c r="BD236" i="3"/>
  <c r="AZ237" i="3"/>
  <c r="BA237" i="3"/>
  <c r="BB237" i="3"/>
  <c r="BC237" i="3"/>
  <c r="BD237" i="3"/>
  <c r="AZ238" i="3"/>
  <c r="BA238" i="3"/>
  <c r="BB238" i="3"/>
  <c r="BC238" i="3"/>
  <c r="BD238" i="3"/>
  <c r="AZ239" i="3"/>
  <c r="BA239" i="3"/>
  <c r="BB239" i="3"/>
  <c r="BC239" i="3"/>
  <c r="BD239" i="3"/>
  <c r="AZ240" i="3"/>
  <c r="BA240" i="3"/>
  <c r="BB240" i="3"/>
  <c r="BC240" i="3"/>
  <c r="BD240" i="3"/>
  <c r="AZ241" i="3"/>
  <c r="BA241" i="3"/>
  <c r="BB241" i="3"/>
  <c r="BC241" i="3"/>
  <c r="BD241" i="3"/>
  <c r="AZ242" i="3"/>
  <c r="BA242" i="3"/>
  <c r="BB242" i="3"/>
  <c r="BC242" i="3"/>
  <c r="BD242" i="3"/>
  <c r="AZ243" i="3"/>
  <c r="BA243" i="3"/>
  <c r="BB243" i="3"/>
  <c r="BC243" i="3"/>
  <c r="BD243" i="3"/>
  <c r="AZ244" i="3"/>
  <c r="BA244" i="3"/>
  <c r="BB244" i="3"/>
  <c r="BC244" i="3"/>
  <c r="BD244" i="3"/>
  <c r="AZ245" i="3"/>
  <c r="BA245" i="3"/>
  <c r="BB245" i="3"/>
  <c r="BC245" i="3"/>
  <c r="BD245" i="3"/>
  <c r="AZ246" i="3"/>
  <c r="BA246" i="3"/>
  <c r="BB246" i="3"/>
  <c r="BC246" i="3"/>
  <c r="BD246" i="3"/>
  <c r="AZ247" i="3"/>
  <c r="BA247" i="3"/>
  <c r="BB247" i="3"/>
  <c r="BC247" i="3"/>
  <c r="BD247" i="3"/>
  <c r="AZ248" i="3"/>
  <c r="BA248" i="3"/>
  <c r="BB248" i="3"/>
  <c r="BC248" i="3"/>
  <c r="BD248" i="3"/>
  <c r="AZ249" i="3"/>
  <c r="BA249" i="3"/>
  <c r="BB249" i="3"/>
  <c r="BC249" i="3"/>
  <c r="BD249" i="3"/>
  <c r="AZ250" i="3"/>
  <c r="BA250" i="3"/>
  <c r="BB250" i="3"/>
  <c r="BC250" i="3"/>
  <c r="BD250" i="3"/>
  <c r="AZ251" i="3"/>
  <c r="BA251" i="3"/>
  <c r="BB251" i="3"/>
  <c r="BC251" i="3"/>
  <c r="BD251" i="3"/>
  <c r="AZ252" i="3"/>
  <c r="BA252" i="3"/>
  <c r="BB252" i="3"/>
  <c r="BC252" i="3"/>
  <c r="BD252" i="3"/>
  <c r="AZ253" i="3"/>
  <c r="BA253" i="3"/>
  <c r="BB253" i="3"/>
  <c r="BC253" i="3"/>
  <c r="BD253" i="3"/>
  <c r="AZ254" i="3"/>
  <c r="BA254" i="3"/>
  <c r="BB254" i="3"/>
  <c r="BC254" i="3"/>
  <c r="BD254" i="3"/>
  <c r="AZ255" i="3"/>
  <c r="BA255" i="3"/>
  <c r="BB255" i="3"/>
  <c r="BC255" i="3"/>
  <c r="BD255" i="3"/>
  <c r="AZ256" i="3"/>
  <c r="BA256" i="3"/>
  <c r="BB256" i="3"/>
  <c r="BC256" i="3"/>
  <c r="BD256" i="3"/>
  <c r="AZ257" i="3"/>
  <c r="BA257" i="3"/>
  <c r="BB257" i="3"/>
  <c r="BC257" i="3"/>
  <c r="BD257" i="3"/>
  <c r="AZ258" i="3"/>
  <c r="BA258" i="3"/>
  <c r="BB258" i="3"/>
  <c r="BC258" i="3"/>
  <c r="BD258" i="3"/>
  <c r="AZ259" i="3"/>
  <c r="BA259" i="3"/>
  <c r="BB259" i="3"/>
  <c r="BC259" i="3"/>
  <c r="BD259" i="3"/>
  <c r="AZ260" i="3"/>
  <c r="BA260" i="3"/>
  <c r="BB260" i="3"/>
  <c r="BC260" i="3"/>
  <c r="BD260" i="3"/>
  <c r="AZ261" i="3"/>
  <c r="BA261" i="3"/>
  <c r="BB261" i="3"/>
  <c r="BC261" i="3"/>
  <c r="BD261" i="3"/>
  <c r="AZ262" i="3"/>
  <c r="BA262" i="3"/>
  <c r="BB262" i="3"/>
  <c r="BC262" i="3"/>
  <c r="BD262" i="3"/>
  <c r="AZ263" i="3"/>
  <c r="BA263" i="3"/>
  <c r="BB263" i="3"/>
  <c r="BC263" i="3"/>
  <c r="BD263" i="3"/>
  <c r="AZ264" i="3"/>
  <c r="BA264" i="3"/>
  <c r="BB264" i="3"/>
  <c r="BC264" i="3"/>
  <c r="BD264" i="3"/>
  <c r="AZ265" i="3"/>
  <c r="BA265" i="3"/>
  <c r="BB265" i="3"/>
  <c r="BC265" i="3"/>
  <c r="BD265" i="3"/>
  <c r="AZ266" i="3"/>
  <c r="BA266" i="3"/>
  <c r="BB266" i="3"/>
  <c r="BC266" i="3"/>
  <c r="BD266" i="3"/>
  <c r="AZ267" i="3"/>
  <c r="BA267" i="3"/>
  <c r="BB267" i="3"/>
  <c r="BC267" i="3"/>
  <c r="BD267" i="3"/>
  <c r="AZ268" i="3"/>
  <c r="BA268" i="3"/>
  <c r="BB268" i="3"/>
  <c r="BC268" i="3"/>
  <c r="BD268" i="3"/>
  <c r="AZ269" i="3"/>
  <c r="BA269" i="3"/>
  <c r="BB269" i="3"/>
  <c r="BC269" i="3"/>
  <c r="BD269" i="3"/>
  <c r="AZ270" i="3"/>
  <c r="BA270" i="3"/>
  <c r="BB270" i="3"/>
  <c r="BC270" i="3"/>
  <c r="BD270" i="3"/>
  <c r="AZ271" i="3"/>
  <c r="BA271" i="3"/>
  <c r="BB271" i="3"/>
  <c r="BC271" i="3"/>
  <c r="BD271" i="3"/>
  <c r="AZ272" i="3"/>
  <c r="BA272" i="3"/>
  <c r="BB272" i="3"/>
  <c r="BC272" i="3"/>
  <c r="BD272" i="3"/>
  <c r="AZ273" i="3"/>
  <c r="BA273" i="3"/>
  <c r="BB273" i="3"/>
  <c r="BC273" i="3"/>
  <c r="BD273" i="3"/>
  <c r="AZ274" i="3"/>
  <c r="BA274" i="3"/>
  <c r="BB274" i="3"/>
  <c r="BC274" i="3"/>
  <c r="BD274" i="3"/>
  <c r="AZ275" i="3"/>
  <c r="BA275" i="3"/>
  <c r="BB275" i="3"/>
  <c r="BC275" i="3"/>
  <c r="BD275" i="3"/>
  <c r="AZ276" i="3"/>
  <c r="BA276" i="3"/>
  <c r="BB276" i="3"/>
  <c r="BC276" i="3"/>
  <c r="BD276" i="3"/>
  <c r="AZ277" i="3"/>
  <c r="BA277" i="3"/>
  <c r="BB277" i="3"/>
  <c r="BC277" i="3"/>
  <c r="BD277" i="3"/>
  <c r="AZ278" i="3"/>
  <c r="BA278" i="3"/>
  <c r="BB278" i="3"/>
  <c r="BC278" i="3"/>
  <c r="BD278" i="3"/>
  <c r="AZ279" i="3"/>
  <c r="BA279" i="3"/>
  <c r="BB279" i="3"/>
  <c r="BC279" i="3"/>
  <c r="BD279" i="3"/>
  <c r="AZ280" i="3"/>
  <c r="BA280" i="3"/>
  <c r="BB280" i="3"/>
  <c r="BC280" i="3"/>
  <c r="BD280" i="3"/>
  <c r="AZ281" i="3"/>
  <c r="BA281" i="3"/>
  <c r="BB281" i="3"/>
  <c r="BC281" i="3"/>
  <c r="BD281" i="3"/>
  <c r="AZ282" i="3"/>
  <c r="BA282" i="3"/>
  <c r="BB282" i="3"/>
  <c r="BC282" i="3"/>
  <c r="BD282" i="3"/>
  <c r="AZ283" i="3"/>
  <c r="BA283" i="3"/>
  <c r="BB283" i="3"/>
  <c r="BC283" i="3"/>
  <c r="BD283" i="3"/>
  <c r="AZ284" i="3"/>
  <c r="BA284" i="3"/>
  <c r="BB284" i="3"/>
  <c r="BC284" i="3"/>
  <c r="BD284" i="3"/>
  <c r="AZ285" i="3"/>
  <c r="BA285" i="3"/>
  <c r="BB285" i="3"/>
  <c r="BC285" i="3"/>
  <c r="BD285" i="3"/>
  <c r="AZ286" i="3"/>
  <c r="BA286" i="3"/>
  <c r="BB286" i="3"/>
  <c r="BC286" i="3"/>
  <c r="BD286" i="3"/>
  <c r="AZ287" i="3"/>
  <c r="BA287" i="3"/>
  <c r="BB287" i="3"/>
  <c r="BC287" i="3"/>
  <c r="BD287" i="3"/>
  <c r="AZ288" i="3"/>
  <c r="BA288" i="3"/>
  <c r="BB288" i="3"/>
  <c r="BC288" i="3"/>
  <c r="BD288" i="3"/>
  <c r="AZ289" i="3"/>
  <c r="BA289" i="3"/>
  <c r="BB289" i="3"/>
  <c r="BC289" i="3"/>
  <c r="BD289" i="3"/>
  <c r="AZ290" i="3"/>
  <c r="BA290" i="3"/>
  <c r="BB290" i="3"/>
  <c r="BC290" i="3"/>
  <c r="BD290" i="3"/>
  <c r="AZ291" i="3"/>
  <c r="BA291" i="3"/>
  <c r="BB291" i="3"/>
  <c r="BC291" i="3"/>
  <c r="BD291" i="3"/>
  <c r="AZ292" i="3"/>
  <c r="BA292" i="3"/>
  <c r="BB292" i="3"/>
  <c r="BC292" i="3"/>
  <c r="BD292" i="3"/>
  <c r="AZ293" i="3"/>
  <c r="BA293" i="3"/>
  <c r="BB293" i="3"/>
  <c r="BC293" i="3"/>
  <c r="BD293" i="3"/>
  <c r="AZ294" i="3"/>
  <c r="BA294" i="3"/>
  <c r="BB294" i="3"/>
  <c r="BC294" i="3"/>
  <c r="BD294" i="3"/>
  <c r="AZ295" i="3"/>
  <c r="BA295" i="3"/>
  <c r="BB295" i="3"/>
  <c r="BC295" i="3"/>
  <c r="BD295" i="3"/>
  <c r="AZ296" i="3"/>
  <c r="BA296" i="3"/>
  <c r="BB296" i="3"/>
  <c r="BC296" i="3"/>
  <c r="BD296" i="3"/>
  <c r="AZ297" i="3"/>
  <c r="BA297" i="3"/>
  <c r="BB297" i="3"/>
  <c r="BC297" i="3"/>
  <c r="BD297" i="3"/>
  <c r="AZ298" i="3"/>
  <c r="BA298" i="3"/>
  <c r="BB298" i="3"/>
  <c r="BC298" i="3"/>
  <c r="BD298" i="3"/>
  <c r="AZ299" i="3"/>
  <c r="BA299" i="3"/>
  <c r="BB299" i="3"/>
  <c r="BC299" i="3"/>
  <c r="BD299" i="3"/>
  <c r="AZ300" i="3"/>
  <c r="BA300" i="3"/>
  <c r="BB300" i="3"/>
  <c r="BC300" i="3"/>
  <c r="BD300" i="3"/>
  <c r="AZ301" i="3"/>
  <c r="BA301" i="3"/>
  <c r="BB301" i="3"/>
  <c r="BC301" i="3"/>
  <c r="BD301" i="3"/>
  <c r="AZ302" i="3"/>
  <c r="BA302" i="3"/>
  <c r="BB302" i="3"/>
  <c r="BC302" i="3"/>
  <c r="BD302" i="3"/>
  <c r="AZ303" i="3"/>
  <c r="BA303" i="3"/>
  <c r="BB303" i="3"/>
  <c r="BC303" i="3"/>
  <c r="BD303" i="3"/>
  <c r="AZ304" i="3"/>
  <c r="BA304" i="3"/>
  <c r="BB304" i="3"/>
  <c r="BC304" i="3"/>
  <c r="BD304" i="3"/>
  <c r="AZ305" i="3"/>
  <c r="BA305" i="3"/>
  <c r="BB305" i="3"/>
  <c r="BC305" i="3"/>
  <c r="BD305" i="3"/>
  <c r="AZ306" i="3"/>
  <c r="BA306" i="3"/>
  <c r="BB306" i="3"/>
  <c r="BC306" i="3"/>
  <c r="BD306" i="3"/>
  <c r="AZ307" i="3"/>
  <c r="BA307" i="3"/>
  <c r="BB307" i="3"/>
  <c r="BC307" i="3"/>
  <c r="BD307" i="3"/>
  <c r="AZ308" i="3"/>
  <c r="BA308" i="3"/>
  <c r="BB308" i="3"/>
  <c r="BC308" i="3"/>
  <c r="BD308" i="3"/>
  <c r="AZ309" i="3"/>
  <c r="BA309" i="3"/>
  <c r="BB309" i="3"/>
  <c r="BC309" i="3"/>
  <c r="BD309" i="3"/>
  <c r="AZ310" i="3"/>
  <c r="BA310" i="3"/>
  <c r="BB310" i="3"/>
  <c r="BC310" i="3"/>
  <c r="BD310" i="3"/>
  <c r="AZ311" i="3"/>
  <c r="BA311" i="3"/>
  <c r="BB311" i="3"/>
  <c r="BC311" i="3"/>
  <c r="BD311" i="3"/>
  <c r="AZ312" i="3"/>
  <c r="BA312" i="3"/>
  <c r="BB312" i="3"/>
  <c r="BC312" i="3"/>
  <c r="BD312" i="3"/>
  <c r="AZ313" i="3"/>
  <c r="BA313" i="3"/>
  <c r="BB313" i="3"/>
  <c r="BC313" i="3"/>
  <c r="BD313" i="3"/>
  <c r="AZ314" i="3"/>
  <c r="BA314" i="3"/>
  <c r="BB314" i="3"/>
  <c r="BC314" i="3"/>
  <c r="BD314" i="3"/>
  <c r="AZ315" i="3"/>
  <c r="BA315" i="3"/>
  <c r="BB315" i="3"/>
  <c r="BC315" i="3"/>
  <c r="BD315" i="3"/>
  <c r="AZ316" i="3"/>
  <c r="BA316" i="3"/>
  <c r="BB316" i="3"/>
  <c r="BC316" i="3"/>
  <c r="BD316" i="3"/>
  <c r="AZ317" i="3"/>
  <c r="BA317" i="3"/>
  <c r="BB317" i="3"/>
  <c r="BC317" i="3"/>
  <c r="BD317" i="3"/>
  <c r="AZ318" i="3"/>
  <c r="BA318" i="3"/>
  <c r="BB318" i="3"/>
  <c r="BC318" i="3"/>
  <c r="BD318" i="3"/>
  <c r="AZ319" i="3"/>
  <c r="BA319" i="3"/>
  <c r="BB319" i="3"/>
  <c r="BC319" i="3"/>
  <c r="BD319" i="3"/>
  <c r="AZ320" i="3"/>
  <c r="BA320" i="3"/>
  <c r="BB320" i="3"/>
  <c r="BC320" i="3"/>
  <c r="BD320" i="3"/>
  <c r="AZ321" i="3"/>
  <c r="BA321" i="3"/>
  <c r="BB321" i="3"/>
  <c r="BC321" i="3"/>
  <c r="BD321" i="3"/>
  <c r="AZ322" i="3"/>
  <c r="BA322" i="3"/>
  <c r="BB322" i="3"/>
  <c r="BC322" i="3"/>
  <c r="BD322" i="3"/>
  <c r="AZ323" i="3"/>
  <c r="BA323" i="3"/>
  <c r="BB323" i="3"/>
  <c r="BC323" i="3"/>
  <c r="BD323" i="3"/>
  <c r="AZ324" i="3"/>
  <c r="BA324" i="3"/>
  <c r="BB324" i="3"/>
  <c r="BC324" i="3"/>
  <c r="BD324" i="3"/>
  <c r="AZ325" i="3"/>
  <c r="BA325" i="3"/>
  <c r="BB325" i="3"/>
  <c r="BC325" i="3"/>
  <c r="BD325" i="3"/>
  <c r="AZ326" i="3"/>
  <c r="BA326" i="3"/>
  <c r="BB326" i="3"/>
  <c r="BC326" i="3"/>
  <c r="BD326" i="3"/>
  <c r="AZ327" i="3"/>
  <c r="BA327" i="3"/>
  <c r="BB327" i="3"/>
  <c r="BC327" i="3"/>
  <c r="BD327" i="3"/>
  <c r="AZ328" i="3"/>
  <c r="BA328" i="3"/>
  <c r="BB328" i="3"/>
  <c r="BC328" i="3"/>
  <c r="BD328" i="3"/>
  <c r="AZ329" i="3"/>
  <c r="BA329" i="3"/>
  <c r="BB329" i="3"/>
  <c r="BC329" i="3"/>
  <c r="BD329" i="3"/>
  <c r="AZ330" i="3"/>
  <c r="BA330" i="3"/>
  <c r="BB330" i="3"/>
  <c r="BC330" i="3"/>
  <c r="BD330" i="3"/>
  <c r="AZ331" i="3"/>
  <c r="BA331" i="3"/>
  <c r="BB331" i="3"/>
  <c r="BC331" i="3"/>
  <c r="BD331" i="3"/>
  <c r="AZ332" i="3"/>
  <c r="BA332" i="3"/>
  <c r="BB332" i="3"/>
  <c r="BC332" i="3"/>
  <c r="BD332" i="3"/>
  <c r="AZ333" i="3"/>
  <c r="BA333" i="3"/>
  <c r="BB333" i="3"/>
  <c r="BC333" i="3"/>
  <c r="BD333" i="3"/>
  <c r="AZ334" i="3"/>
  <c r="BA334" i="3"/>
  <c r="BB334" i="3"/>
  <c r="BC334" i="3"/>
  <c r="BD334" i="3"/>
  <c r="AZ335" i="3"/>
  <c r="BA335" i="3"/>
  <c r="BB335" i="3"/>
  <c r="BC335" i="3"/>
  <c r="BD335" i="3"/>
  <c r="AZ336" i="3"/>
  <c r="BA336" i="3"/>
  <c r="BB336" i="3"/>
  <c r="BC336" i="3"/>
  <c r="BD336" i="3"/>
  <c r="AZ337" i="3"/>
  <c r="BA337" i="3"/>
  <c r="BB337" i="3"/>
  <c r="BC337" i="3"/>
  <c r="BD337" i="3"/>
  <c r="AZ338" i="3"/>
  <c r="BA338" i="3"/>
  <c r="BB338" i="3"/>
  <c r="BC338" i="3"/>
  <c r="BD338" i="3"/>
  <c r="AZ339" i="3"/>
  <c r="BA339" i="3"/>
  <c r="BB339" i="3"/>
  <c r="BC339" i="3"/>
  <c r="BD339" i="3"/>
  <c r="AZ340" i="3"/>
  <c r="BA340" i="3"/>
  <c r="BB340" i="3"/>
  <c r="BC340" i="3"/>
  <c r="BD340" i="3"/>
  <c r="AZ341" i="3"/>
  <c r="BA341" i="3"/>
  <c r="BB341" i="3"/>
  <c r="BC341" i="3"/>
  <c r="BD341" i="3"/>
  <c r="AZ342" i="3"/>
  <c r="BA342" i="3"/>
  <c r="BB342" i="3"/>
  <c r="BC342" i="3"/>
  <c r="BD342" i="3"/>
  <c r="AZ343" i="3"/>
  <c r="BA343" i="3"/>
  <c r="BB343" i="3"/>
  <c r="BC343" i="3"/>
  <c r="BD343" i="3"/>
  <c r="AZ344" i="3"/>
  <c r="BA344" i="3"/>
  <c r="BB344" i="3"/>
  <c r="BC344" i="3"/>
  <c r="BD344" i="3"/>
  <c r="AZ345" i="3"/>
  <c r="BA345" i="3"/>
  <c r="BB345" i="3"/>
  <c r="BC345" i="3"/>
  <c r="BD345" i="3"/>
  <c r="AZ346" i="3"/>
  <c r="BA346" i="3"/>
  <c r="BB346" i="3"/>
  <c r="BC346" i="3"/>
  <c r="BD346" i="3"/>
  <c r="AZ347" i="3"/>
  <c r="BA347" i="3"/>
  <c r="BB347" i="3"/>
  <c r="BC347" i="3"/>
  <c r="BD347" i="3"/>
  <c r="AZ348" i="3"/>
  <c r="BA348" i="3"/>
  <c r="BB348" i="3"/>
  <c r="BC348" i="3"/>
  <c r="BD348" i="3"/>
  <c r="AZ349" i="3"/>
  <c r="BA349" i="3"/>
  <c r="BB349" i="3"/>
  <c r="BC349" i="3"/>
  <c r="BD349" i="3"/>
  <c r="AZ350" i="3"/>
  <c r="BA350" i="3"/>
  <c r="BB350" i="3"/>
  <c r="BC350" i="3"/>
  <c r="BD350" i="3"/>
  <c r="AZ351" i="3"/>
  <c r="BA351" i="3"/>
  <c r="BB351" i="3"/>
  <c r="BC351" i="3"/>
  <c r="BD351" i="3"/>
  <c r="AZ352" i="3"/>
  <c r="BA352" i="3"/>
  <c r="BB352" i="3"/>
  <c r="BC352" i="3"/>
  <c r="BD352" i="3"/>
  <c r="AZ353" i="3"/>
  <c r="BA353" i="3"/>
  <c r="BB353" i="3"/>
  <c r="BC353" i="3"/>
  <c r="BD353" i="3"/>
  <c r="AZ354" i="3"/>
  <c r="BA354" i="3"/>
  <c r="BB354" i="3"/>
  <c r="BC354" i="3"/>
  <c r="BD354" i="3"/>
  <c r="AZ355" i="3"/>
  <c r="BA355" i="3"/>
  <c r="BB355" i="3"/>
  <c r="BC355" i="3"/>
  <c r="BD355" i="3"/>
  <c r="AZ356" i="3"/>
  <c r="BA356" i="3"/>
  <c r="BB356" i="3"/>
  <c r="BC356" i="3"/>
  <c r="BD356" i="3"/>
  <c r="AZ357" i="3"/>
  <c r="BA357" i="3"/>
  <c r="BB357" i="3"/>
  <c r="BC357" i="3"/>
  <c r="BD357" i="3"/>
  <c r="AZ358" i="3"/>
  <c r="BA358" i="3"/>
  <c r="BB358" i="3"/>
  <c r="BC358" i="3"/>
  <c r="BD358" i="3"/>
  <c r="AZ359" i="3"/>
  <c r="BA359" i="3"/>
  <c r="BB359" i="3"/>
  <c r="BC359" i="3"/>
  <c r="BD359" i="3"/>
  <c r="AZ360" i="3"/>
  <c r="BA360" i="3"/>
  <c r="BB360" i="3"/>
  <c r="BC360" i="3"/>
  <c r="BD360" i="3"/>
  <c r="AZ361" i="3"/>
  <c r="BA361" i="3"/>
  <c r="BB361" i="3"/>
  <c r="BC361" i="3"/>
  <c r="BD361" i="3"/>
  <c r="AZ362" i="3"/>
  <c r="BA362" i="3"/>
  <c r="BB362" i="3"/>
  <c r="BC362" i="3"/>
  <c r="BD362" i="3"/>
  <c r="AZ363" i="3"/>
  <c r="BA363" i="3"/>
  <c r="BB363" i="3"/>
  <c r="BC363" i="3"/>
  <c r="BD363" i="3"/>
  <c r="AZ364" i="3"/>
  <c r="BA364" i="3"/>
  <c r="BB364" i="3"/>
  <c r="BC364" i="3"/>
  <c r="BD364" i="3"/>
  <c r="AZ365" i="3"/>
  <c r="BA365" i="3"/>
  <c r="BB365" i="3"/>
  <c r="BC365" i="3"/>
  <c r="BD365" i="3"/>
  <c r="AZ366" i="3"/>
  <c r="BB366" i="3"/>
  <c r="BC366" i="3"/>
  <c r="BD366" i="3"/>
  <c r="AZ367" i="3"/>
  <c r="BA367" i="3"/>
  <c r="BB367" i="3"/>
  <c r="BC367" i="3"/>
  <c r="BD367" i="3"/>
  <c r="AZ368" i="3"/>
  <c r="BA368" i="3"/>
  <c r="BB368" i="3"/>
  <c r="BC368" i="3"/>
  <c r="BD368" i="3"/>
  <c r="AZ369" i="3"/>
  <c r="BA369" i="3"/>
  <c r="BB369" i="3"/>
  <c r="BC369" i="3"/>
  <c r="BD369" i="3"/>
  <c r="AZ370" i="3"/>
  <c r="BA370" i="3"/>
  <c r="BB370" i="3"/>
  <c r="BC370" i="3"/>
  <c r="BD370" i="3"/>
  <c r="AZ371" i="3"/>
  <c r="BA371" i="3"/>
  <c r="BB371" i="3"/>
  <c r="BC371" i="3"/>
  <c r="BD371" i="3"/>
  <c r="AZ372" i="3"/>
  <c r="BA372" i="3"/>
  <c r="BB372" i="3"/>
  <c r="BC372" i="3"/>
  <c r="BD372" i="3"/>
  <c r="AZ373" i="3"/>
  <c r="BA373" i="3"/>
  <c r="BB373" i="3"/>
  <c r="BC373" i="3"/>
  <c r="BD373" i="3"/>
  <c r="AZ374" i="3"/>
  <c r="BA374" i="3"/>
  <c r="BB374" i="3"/>
  <c r="BC374" i="3"/>
  <c r="BD374" i="3"/>
  <c r="AZ375" i="3"/>
  <c r="BA375" i="3"/>
  <c r="BB375" i="3"/>
  <c r="BC375" i="3"/>
  <c r="BD375" i="3"/>
  <c r="AZ376" i="3"/>
  <c r="BA376" i="3"/>
  <c r="BB376" i="3"/>
  <c r="BC376" i="3"/>
  <c r="BD376" i="3"/>
  <c r="AZ377" i="3"/>
  <c r="BA377" i="3"/>
  <c r="BB377" i="3"/>
  <c r="BC377" i="3"/>
  <c r="BD377" i="3"/>
  <c r="AZ378" i="3"/>
  <c r="BA378" i="3"/>
  <c r="BB378" i="3"/>
  <c r="BC378" i="3"/>
  <c r="BD378" i="3"/>
  <c r="BA379" i="3"/>
  <c r="BB379" i="3"/>
  <c r="BC379" i="3"/>
  <c r="BD379" i="3"/>
  <c r="AZ380" i="3"/>
  <c r="BA380" i="3"/>
  <c r="BB380" i="3"/>
  <c r="BC380" i="3"/>
  <c r="BD380" i="3"/>
  <c r="AZ381" i="3"/>
  <c r="BA381" i="3"/>
  <c r="BB381" i="3"/>
  <c r="BC381" i="3"/>
  <c r="BD381" i="3"/>
  <c r="AZ382" i="3"/>
  <c r="BA382" i="3"/>
  <c r="BB382" i="3"/>
  <c r="BC382" i="3"/>
  <c r="BD382" i="3"/>
  <c r="AZ383" i="3"/>
  <c r="BA383" i="3"/>
  <c r="BB383" i="3"/>
  <c r="BC383" i="3"/>
  <c r="BD383" i="3"/>
  <c r="AZ384" i="3"/>
  <c r="BA384" i="3"/>
  <c r="BB384" i="3"/>
  <c r="BC384" i="3"/>
  <c r="BD384" i="3"/>
  <c r="AZ385" i="3"/>
  <c r="BA385" i="3"/>
  <c r="BB385" i="3"/>
  <c r="BC385" i="3"/>
  <c r="BD385" i="3"/>
  <c r="AZ386" i="3"/>
  <c r="BA386" i="3"/>
  <c r="BB386" i="3"/>
  <c r="BC386" i="3"/>
  <c r="BD386" i="3"/>
  <c r="AZ387" i="3"/>
  <c r="BA387" i="3"/>
  <c r="BB387" i="3"/>
  <c r="BC387" i="3"/>
  <c r="BD387" i="3"/>
  <c r="AZ388" i="3"/>
  <c r="BA388" i="3"/>
  <c r="BB388" i="3"/>
  <c r="BC388" i="3"/>
  <c r="BD388" i="3"/>
  <c r="AZ389" i="3"/>
  <c r="BA389" i="3"/>
  <c r="BB389" i="3"/>
  <c r="BC389" i="3"/>
  <c r="BD389" i="3"/>
  <c r="AZ390" i="3"/>
  <c r="BA390" i="3"/>
  <c r="BB390" i="3"/>
  <c r="BC390" i="3"/>
  <c r="BD390" i="3"/>
  <c r="AZ391" i="3"/>
  <c r="BA391" i="3"/>
  <c r="BB391" i="3"/>
  <c r="BC391" i="3"/>
  <c r="BD391" i="3"/>
  <c r="AZ392" i="3"/>
  <c r="BA392" i="3"/>
  <c r="BB392" i="3"/>
  <c r="BC392" i="3"/>
  <c r="BD392" i="3"/>
  <c r="AZ393" i="3"/>
  <c r="BA393" i="3"/>
  <c r="BB393" i="3"/>
  <c r="BC393" i="3"/>
  <c r="BD393" i="3"/>
  <c r="AZ394" i="3"/>
  <c r="BA394" i="3"/>
  <c r="BB394" i="3"/>
  <c r="BC394" i="3"/>
  <c r="BD394" i="3"/>
  <c r="AZ395" i="3"/>
  <c r="BA395" i="3"/>
  <c r="BB395" i="3"/>
  <c r="BC395" i="3"/>
  <c r="BD395" i="3"/>
  <c r="AZ396" i="3"/>
  <c r="BA396" i="3"/>
  <c r="BB396" i="3"/>
  <c r="BC396" i="3"/>
  <c r="BD396" i="3"/>
  <c r="AZ397" i="3"/>
  <c r="BA397" i="3"/>
  <c r="BB397" i="3"/>
  <c r="BC397" i="3"/>
  <c r="BD397" i="3"/>
  <c r="AZ398" i="3"/>
  <c r="BA398" i="3"/>
  <c r="BB398" i="3"/>
  <c r="BC398" i="3"/>
  <c r="BD398" i="3"/>
  <c r="AZ399" i="3"/>
  <c r="BA399" i="3"/>
  <c r="BB399" i="3"/>
  <c r="BC399" i="3"/>
  <c r="BD399" i="3"/>
  <c r="AZ400" i="3"/>
  <c r="BA400" i="3"/>
  <c r="BB400" i="3"/>
  <c r="BC400" i="3"/>
  <c r="BD400" i="3"/>
  <c r="AZ401" i="3"/>
  <c r="BA401" i="3"/>
  <c r="BB401" i="3"/>
  <c r="BC401" i="3"/>
  <c r="BD401" i="3"/>
  <c r="AZ402" i="3"/>
  <c r="BA402" i="3"/>
  <c r="BB402" i="3"/>
  <c r="BC402" i="3"/>
  <c r="BD402" i="3"/>
  <c r="AZ403" i="3"/>
  <c r="BA403" i="3"/>
  <c r="BB403" i="3"/>
  <c r="BC403" i="3"/>
  <c r="BD403" i="3"/>
  <c r="AZ404" i="3"/>
  <c r="BA404" i="3"/>
  <c r="BB404" i="3"/>
  <c r="BC404" i="3"/>
  <c r="BD404" i="3"/>
  <c r="AZ405" i="3"/>
  <c r="BA405" i="3"/>
  <c r="BB405" i="3"/>
  <c r="BC405" i="3"/>
  <c r="BD405" i="3"/>
  <c r="AZ406" i="3"/>
  <c r="BA406" i="3"/>
  <c r="BB406" i="3"/>
  <c r="BC406" i="3"/>
  <c r="BD406" i="3"/>
  <c r="AZ407" i="3"/>
  <c r="BA407" i="3"/>
  <c r="BB407" i="3"/>
  <c r="BC407" i="3"/>
  <c r="BD407" i="3"/>
  <c r="AZ408" i="3"/>
  <c r="BA408" i="3"/>
  <c r="BB408" i="3"/>
  <c r="BC408" i="3"/>
  <c r="BD408" i="3"/>
  <c r="AZ409" i="3"/>
  <c r="BA409" i="3"/>
  <c r="BB409" i="3"/>
  <c r="BC409" i="3"/>
  <c r="BD409" i="3"/>
  <c r="AZ410" i="3"/>
  <c r="BA410" i="3"/>
  <c r="BB410" i="3"/>
  <c r="BC410" i="3"/>
  <c r="BD410" i="3"/>
  <c r="AZ411" i="3"/>
  <c r="BA411" i="3"/>
  <c r="BB411" i="3"/>
  <c r="BC411" i="3"/>
  <c r="BD411" i="3"/>
  <c r="AZ412" i="3"/>
  <c r="BA412" i="3"/>
  <c r="BB412" i="3"/>
  <c r="BC412" i="3"/>
  <c r="BD412" i="3"/>
  <c r="AZ413" i="3"/>
  <c r="BA413" i="3"/>
  <c r="BB413" i="3"/>
  <c r="BC413" i="3"/>
  <c r="BD413" i="3"/>
  <c r="AZ414" i="3"/>
  <c r="BA414" i="3"/>
  <c r="BB414" i="3"/>
  <c r="BC414" i="3"/>
  <c r="BD414" i="3"/>
  <c r="AZ415" i="3"/>
  <c r="BA415" i="3"/>
  <c r="BB415" i="3"/>
  <c r="BC415" i="3"/>
  <c r="BD415" i="3"/>
  <c r="AZ416" i="3"/>
  <c r="BA416" i="3"/>
  <c r="BB416" i="3"/>
  <c r="BC416" i="3"/>
  <c r="BD416" i="3"/>
  <c r="AZ417" i="3"/>
  <c r="BA417" i="3"/>
  <c r="BB417" i="3"/>
  <c r="BC417" i="3"/>
  <c r="BD417" i="3"/>
  <c r="AZ418" i="3"/>
  <c r="BA418" i="3"/>
  <c r="BB418" i="3"/>
  <c r="BC418" i="3"/>
  <c r="BD418" i="3"/>
  <c r="AZ419" i="3"/>
  <c r="BA419" i="3"/>
  <c r="BB419" i="3"/>
  <c r="BC419" i="3"/>
  <c r="BD419" i="3"/>
  <c r="AZ420" i="3"/>
  <c r="BA420" i="3"/>
  <c r="BB420" i="3"/>
  <c r="BC420" i="3"/>
  <c r="BD420" i="3"/>
  <c r="AZ421" i="3"/>
  <c r="BA421" i="3"/>
  <c r="BB421" i="3"/>
  <c r="BC421" i="3"/>
  <c r="BD421" i="3"/>
  <c r="AZ422" i="3"/>
  <c r="BA422" i="3"/>
  <c r="BB422" i="3"/>
  <c r="BC422" i="3"/>
  <c r="BD422" i="3"/>
  <c r="AZ423" i="3"/>
  <c r="BA423" i="3"/>
  <c r="BB423" i="3"/>
  <c r="BC423" i="3"/>
  <c r="BD423" i="3"/>
  <c r="AZ424" i="3"/>
  <c r="BA424" i="3"/>
  <c r="BB424" i="3"/>
  <c r="BC424" i="3"/>
  <c r="BD424" i="3"/>
  <c r="AZ425" i="3"/>
  <c r="BA425" i="3"/>
  <c r="BB425" i="3"/>
  <c r="BC425" i="3"/>
  <c r="BD425" i="3"/>
  <c r="AZ426" i="3"/>
  <c r="BA426" i="3"/>
  <c r="BB426" i="3"/>
  <c r="BC426" i="3"/>
  <c r="BD426" i="3"/>
  <c r="AZ427" i="3"/>
  <c r="BA427" i="3"/>
  <c r="BB427" i="3"/>
  <c r="BC427" i="3"/>
  <c r="BD427" i="3"/>
  <c r="AZ428" i="3"/>
  <c r="BA428" i="3"/>
  <c r="BB428" i="3"/>
  <c r="BC428" i="3"/>
  <c r="BD428" i="3"/>
  <c r="AZ429" i="3"/>
  <c r="BA429" i="3"/>
  <c r="BB429" i="3"/>
  <c r="BC429" i="3"/>
  <c r="BD429" i="3"/>
  <c r="AZ430" i="3"/>
  <c r="BA430" i="3"/>
  <c r="BB430" i="3"/>
  <c r="BC430" i="3"/>
  <c r="BD430" i="3"/>
  <c r="AZ431" i="3"/>
  <c r="BA431" i="3"/>
  <c r="BB431" i="3"/>
  <c r="BC431" i="3"/>
  <c r="BD431" i="3"/>
  <c r="AZ432" i="3"/>
  <c r="BA432" i="3"/>
  <c r="BB432" i="3"/>
  <c r="BC432" i="3"/>
  <c r="BD432" i="3"/>
  <c r="AZ433" i="3"/>
  <c r="BA433" i="3"/>
  <c r="BB433" i="3"/>
  <c r="BC433" i="3"/>
  <c r="BD433" i="3"/>
  <c r="AZ434" i="3"/>
  <c r="BA434" i="3"/>
  <c r="BB434" i="3"/>
  <c r="BC434" i="3"/>
  <c r="BD434" i="3"/>
  <c r="AZ435" i="3"/>
  <c r="BA435" i="3"/>
  <c r="BB435" i="3"/>
  <c r="BC435" i="3"/>
  <c r="BD435" i="3"/>
  <c r="AZ436" i="3"/>
  <c r="BA436" i="3"/>
  <c r="BB436" i="3"/>
  <c r="BC436" i="3"/>
  <c r="BD436" i="3"/>
  <c r="AZ437" i="3"/>
  <c r="BA437" i="3"/>
  <c r="BB437" i="3"/>
  <c r="BC437" i="3"/>
  <c r="BD437" i="3"/>
  <c r="AZ438" i="3"/>
  <c r="BA438" i="3"/>
  <c r="BB438" i="3"/>
  <c r="BC438" i="3"/>
  <c r="BD438" i="3"/>
  <c r="AZ439" i="3"/>
  <c r="BA439" i="3"/>
  <c r="BB439" i="3"/>
  <c r="BC439" i="3"/>
  <c r="BD439" i="3"/>
  <c r="AZ440" i="3"/>
  <c r="BA440" i="3"/>
  <c r="BB440" i="3"/>
  <c r="BC440" i="3"/>
  <c r="BD440" i="3"/>
  <c r="AZ441" i="3"/>
  <c r="BA441" i="3"/>
  <c r="BB441" i="3"/>
  <c r="BC441" i="3"/>
  <c r="BD441" i="3"/>
  <c r="AZ442" i="3"/>
  <c r="BA442" i="3"/>
  <c r="BB442" i="3"/>
  <c r="BC442" i="3"/>
  <c r="BD442" i="3"/>
  <c r="AZ443" i="3"/>
  <c r="BA443" i="3"/>
  <c r="BB443" i="3"/>
  <c r="BC443" i="3"/>
  <c r="BD443" i="3"/>
  <c r="AZ444" i="3"/>
  <c r="BA444" i="3"/>
  <c r="BB444" i="3"/>
  <c r="BC444" i="3"/>
  <c r="BD444" i="3"/>
  <c r="AZ445" i="3"/>
  <c r="BA445" i="3"/>
  <c r="BB445" i="3"/>
  <c r="BC445" i="3"/>
  <c r="BD445" i="3"/>
  <c r="AZ446" i="3"/>
  <c r="BA446" i="3"/>
  <c r="BB446" i="3"/>
  <c r="BC446" i="3"/>
  <c r="BD446" i="3"/>
  <c r="AZ447" i="3"/>
  <c r="BA447" i="3"/>
  <c r="BB447" i="3"/>
  <c r="BC447" i="3"/>
  <c r="BD447" i="3"/>
  <c r="AZ448" i="3"/>
  <c r="BA448" i="3"/>
  <c r="BB448" i="3"/>
  <c r="BC448" i="3"/>
  <c r="BD448" i="3"/>
  <c r="AZ449" i="3"/>
  <c r="BA449" i="3"/>
  <c r="BB449" i="3"/>
  <c r="BC449" i="3"/>
  <c r="BD449" i="3"/>
  <c r="AZ450" i="3"/>
  <c r="BA450" i="3"/>
  <c r="BB450" i="3"/>
  <c r="BC450" i="3"/>
  <c r="BD450" i="3"/>
  <c r="AZ451" i="3"/>
  <c r="BA451" i="3"/>
  <c r="BB451" i="3"/>
  <c r="BC451" i="3"/>
  <c r="BD451" i="3"/>
  <c r="AZ452" i="3"/>
  <c r="BA452" i="3"/>
  <c r="BB452" i="3"/>
  <c r="BC452" i="3"/>
  <c r="BD452" i="3"/>
  <c r="AZ453" i="3"/>
  <c r="BA453" i="3"/>
  <c r="BB453" i="3"/>
  <c r="BC453" i="3"/>
  <c r="BD453" i="3"/>
  <c r="AZ454" i="3"/>
  <c r="BA454" i="3"/>
  <c r="BB454" i="3"/>
  <c r="BC454" i="3"/>
  <c r="BD454" i="3"/>
  <c r="AZ455" i="3"/>
  <c r="BA455" i="3"/>
  <c r="BB455" i="3"/>
  <c r="BC455" i="3"/>
  <c r="BD455" i="3"/>
  <c r="AZ456" i="3"/>
  <c r="BA456" i="3"/>
  <c r="BB456" i="3"/>
  <c r="BC456" i="3"/>
  <c r="BD456" i="3"/>
  <c r="AZ457" i="3"/>
  <c r="BA457" i="3"/>
  <c r="BB457" i="3"/>
  <c r="BC457" i="3"/>
  <c r="BD457" i="3"/>
  <c r="AZ458" i="3"/>
  <c r="BA458" i="3"/>
  <c r="BB458" i="3"/>
  <c r="BC458" i="3"/>
  <c r="BD458" i="3"/>
  <c r="AZ459" i="3"/>
  <c r="BA459" i="3"/>
  <c r="BB459" i="3"/>
  <c r="BC459" i="3"/>
  <c r="BD459" i="3"/>
  <c r="AZ460" i="3"/>
  <c r="BA460" i="3"/>
  <c r="BB460" i="3"/>
  <c r="BC460" i="3"/>
  <c r="BD460" i="3"/>
  <c r="AZ461" i="3"/>
  <c r="BA461" i="3"/>
  <c r="BB461" i="3"/>
  <c r="BC461" i="3"/>
  <c r="BD461" i="3"/>
  <c r="AZ462" i="3"/>
  <c r="BA462" i="3"/>
  <c r="BB462" i="3"/>
  <c r="BC462" i="3"/>
  <c r="BD462" i="3"/>
  <c r="AZ463" i="3"/>
  <c r="BA463" i="3"/>
  <c r="BB463" i="3"/>
  <c r="BC463" i="3"/>
  <c r="BD463" i="3"/>
  <c r="AZ464" i="3"/>
  <c r="BA464" i="3"/>
  <c r="BB464" i="3"/>
  <c r="BC464" i="3"/>
  <c r="BD464" i="3"/>
  <c r="AZ465" i="3"/>
  <c r="BA465" i="3"/>
  <c r="BB465" i="3"/>
  <c r="BC465" i="3"/>
  <c r="BD465" i="3"/>
  <c r="AZ466" i="3"/>
  <c r="BA466" i="3"/>
  <c r="BB466" i="3"/>
  <c r="BC466" i="3"/>
  <c r="BD466" i="3"/>
  <c r="AZ467" i="3"/>
  <c r="BA467" i="3"/>
  <c r="BB467" i="3"/>
  <c r="BC467" i="3"/>
  <c r="BD467" i="3"/>
  <c r="AZ468" i="3"/>
  <c r="BA468" i="3"/>
  <c r="BB468" i="3"/>
  <c r="BC468" i="3"/>
  <c r="BD468" i="3"/>
  <c r="AZ469" i="3"/>
  <c r="BA469" i="3"/>
  <c r="BB469" i="3"/>
  <c r="BC469" i="3"/>
  <c r="BD469" i="3"/>
  <c r="AZ470" i="3"/>
  <c r="BA470" i="3"/>
  <c r="BB470" i="3"/>
  <c r="BC470" i="3"/>
  <c r="BD470" i="3"/>
  <c r="AZ471" i="3"/>
  <c r="BA471" i="3"/>
  <c r="BB471" i="3"/>
  <c r="BC471" i="3"/>
  <c r="BD471" i="3"/>
  <c r="AZ472" i="3"/>
  <c r="BA472" i="3"/>
  <c r="BB472" i="3"/>
  <c r="BC472" i="3"/>
  <c r="BD472" i="3"/>
  <c r="AZ473" i="3"/>
  <c r="BA473" i="3"/>
  <c r="BB473" i="3"/>
  <c r="BC473" i="3"/>
  <c r="BD473" i="3"/>
  <c r="AZ474" i="3"/>
  <c r="BA474" i="3"/>
  <c r="BB474" i="3"/>
  <c r="BC474" i="3"/>
  <c r="BD474" i="3"/>
  <c r="AZ475" i="3"/>
  <c r="BA475" i="3"/>
  <c r="BB475" i="3"/>
  <c r="BC475" i="3"/>
  <c r="BD475" i="3"/>
  <c r="AZ476" i="3"/>
  <c r="BA476" i="3"/>
  <c r="BB476" i="3"/>
  <c r="BC476" i="3"/>
  <c r="BD476" i="3"/>
  <c r="AZ477" i="3"/>
  <c r="BA477" i="3"/>
  <c r="BB477" i="3"/>
  <c r="BC477" i="3"/>
  <c r="BD477" i="3"/>
  <c r="AZ478" i="3"/>
  <c r="BA478" i="3"/>
  <c r="BB478" i="3"/>
  <c r="BC478" i="3"/>
  <c r="BD478" i="3"/>
  <c r="AZ479" i="3"/>
  <c r="BA479" i="3"/>
  <c r="BB479" i="3"/>
  <c r="BC479" i="3"/>
  <c r="BD479" i="3"/>
  <c r="AZ480" i="3"/>
  <c r="BA480" i="3"/>
  <c r="BB480" i="3"/>
  <c r="BC480" i="3"/>
  <c r="BD480" i="3"/>
  <c r="AZ481" i="3"/>
  <c r="BA481" i="3"/>
  <c r="BB481" i="3"/>
  <c r="BC481" i="3"/>
  <c r="BD481" i="3"/>
  <c r="AZ482" i="3"/>
  <c r="BA482" i="3"/>
  <c r="BB482" i="3"/>
  <c r="BC482" i="3"/>
  <c r="BD482" i="3"/>
  <c r="AZ483" i="3"/>
  <c r="BA483" i="3"/>
  <c r="BB483" i="3"/>
  <c r="BC483" i="3"/>
  <c r="BD483" i="3"/>
  <c r="AZ484" i="3"/>
  <c r="BA484" i="3"/>
  <c r="BB484" i="3"/>
  <c r="BC484" i="3"/>
  <c r="BD484" i="3"/>
  <c r="AZ485" i="3"/>
  <c r="BA485" i="3"/>
  <c r="BB485" i="3"/>
  <c r="BC485" i="3"/>
  <c r="BD485" i="3"/>
  <c r="AZ486" i="3"/>
  <c r="BA486" i="3"/>
  <c r="BB486" i="3"/>
  <c r="BC486" i="3"/>
  <c r="BD486" i="3"/>
  <c r="AZ487" i="3"/>
  <c r="BA487" i="3"/>
  <c r="BB487" i="3"/>
  <c r="BC487" i="3"/>
  <c r="BD487" i="3"/>
  <c r="AZ488" i="3"/>
  <c r="BA488" i="3"/>
  <c r="BB488" i="3"/>
  <c r="BC488" i="3"/>
  <c r="BD488" i="3"/>
  <c r="AZ489" i="3"/>
  <c r="BA489" i="3"/>
  <c r="BB489" i="3"/>
  <c r="BC489" i="3"/>
  <c r="BD489" i="3"/>
  <c r="AZ490" i="3"/>
  <c r="BA490" i="3"/>
  <c r="BB490" i="3"/>
  <c r="BC490" i="3"/>
  <c r="BD490" i="3"/>
  <c r="AZ491" i="3"/>
  <c r="BA491" i="3"/>
  <c r="BB491" i="3"/>
  <c r="BC491" i="3"/>
  <c r="BD491" i="3"/>
  <c r="AZ492" i="3"/>
  <c r="BA492" i="3"/>
  <c r="BB492" i="3"/>
  <c r="BC492" i="3"/>
  <c r="BD492" i="3"/>
  <c r="AZ493" i="3"/>
  <c r="BA493" i="3"/>
  <c r="BB493" i="3"/>
  <c r="BC493" i="3"/>
  <c r="BD493" i="3"/>
  <c r="AZ494" i="3"/>
  <c r="BA494" i="3"/>
  <c r="BB494" i="3"/>
  <c r="BC494" i="3"/>
  <c r="BD494" i="3"/>
  <c r="AZ495" i="3"/>
  <c r="BA495" i="3"/>
  <c r="BB495" i="3"/>
  <c r="BC495" i="3"/>
  <c r="BD495" i="3"/>
  <c r="AZ496" i="3"/>
  <c r="BA496" i="3"/>
  <c r="BB496" i="3"/>
  <c r="BC496" i="3"/>
  <c r="BD496" i="3"/>
  <c r="AZ497" i="3"/>
  <c r="BA497" i="3"/>
  <c r="BB497" i="3"/>
  <c r="BC497" i="3"/>
  <c r="BD497" i="3"/>
  <c r="AZ498" i="3"/>
  <c r="BA498" i="3"/>
  <c r="BB498" i="3"/>
  <c r="BC498" i="3"/>
  <c r="BD498" i="3"/>
  <c r="AZ499" i="3"/>
  <c r="BA499" i="3"/>
  <c r="BB499" i="3"/>
  <c r="BC499" i="3"/>
  <c r="BD499" i="3"/>
  <c r="AZ500" i="3"/>
  <c r="BA500" i="3"/>
  <c r="BB500" i="3"/>
  <c r="BC500" i="3"/>
  <c r="BD500" i="3"/>
  <c r="AZ501" i="3"/>
  <c r="BA501" i="3"/>
  <c r="BB501" i="3"/>
  <c r="BC501" i="3"/>
  <c r="BD501" i="3"/>
  <c r="AZ502" i="3"/>
  <c r="BA502" i="3"/>
  <c r="BB502" i="3"/>
  <c r="BC502" i="3"/>
  <c r="BD502" i="3"/>
  <c r="AZ503" i="3"/>
  <c r="BA503" i="3"/>
  <c r="BB503" i="3"/>
  <c r="BC503" i="3"/>
  <c r="BD503" i="3"/>
  <c r="AZ504" i="3"/>
  <c r="BA504" i="3"/>
  <c r="BB504" i="3"/>
  <c r="BC504" i="3"/>
  <c r="BD504" i="3"/>
  <c r="AZ505" i="3"/>
  <c r="BA505" i="3"/>
  <c r="BB505" i="3"/>
  <c r="BC505" i="3"/>
  <c r="BD505" i="3"/>
  <c r="AZ506" i="3"/>
  <c r="BA506" i="3"/>
  <c r="BB506" i="3"/>
  <c r="BC506" i="3"/>
  <c r="BD506" i="3"/>
  <c r="AZ507" i="3"/>
  <c r="BA507" i="3"/>
  <c r="BB507" i="3"/>
  <c r="BC507" i="3"/>
  <c r="BD507" i="3"/>
  <c r="AZ508" i="3"/>
  <c r="BA508" i="3"/>
  <c r="BB508" i="3"/>
  <c r="BC508" i="3"/>
  <c r="BD508" i="3"/>
  <c r="AZ509" i="3"/>
  <c r="BA509" i="3"/>
  <c r="BB509" i="3"/>
  <c r="BC509" i="3"/>
  <c r="BD509" i="3"/>
  <c r="AZ510" i="3"/>
  <c r="BA510" i="3"/>
  <c r="BB510" i="3"/>
  <c r="BC510" i="3"/>
  <c r="BD510" i="3"/>
  <c r="AZ511" i="3"/>
  <c r="BA511" i="3"/>
  <c r="BB511" i="3"/>
  <c r="BC511" i="3"/>
  <c r="BD511" i="3"/>
  <c r="AZ512" i="3"/>
  <c r="BA512" i="3"/>
  <c r="BB512" i="3"/>
  <c r="BC512" i="3"/>
  <c r="BD512" i="3"/>
  <c r="AZ513" i="3"/>
  <c r="BA513" i="3"/>
  <c r="BB513" i="3"/>
  <c r="BC513" i="3"/>
  <c r="BD513" i="3"/>
  <c r="AZ514" i="3"/>
  <c r="BA514" i="3"/>
  <c r="BB514" i="3"/>
  <c r="BD514" i="3"/>
  <c r="AZ515" i="3"/>
  <c r="BA515" i="3"/>
  <c r="BB515" i="3"/>
  <c r="BC515" i="3"/>
  <c r="BD515" i="3"/>
  <c r="AZ516" i="3"/>
  <c r="BA516" i="3"/>
  <c r="BB516" i="3"/>
  <c r="BC516" i="3"/>
  <c r="BD516" i="3"/>
  <c r="AZ517" i="3"/>
  <c r="BA517" i="3"/>
  <c r="BB517" i="3"/>
  <c r="BC517" i="3"/>
  <c r="BD517" i="3"/>
  <c r="AZ518" i="3"/>
  <c r="BA518" i="3"/>
  <c r="BB518" i="3"/>
  <c r="BC518" i="3"/>
  <c r="BD518" i="3"/>
  <c r="AZ519" i="3"/>
  <c r="BA519" i="3"/>
  <c r="BB519" i="3"/>
  <c r="BC519" i="3"/>
  <c r="BD519" i="3"/>
  <c r="AZ520" i="3"/>
  <c r="BA520" i="3"/>
  <c r="BB520" i="3"/>
  <c r="BC520" i="3"/>
  <c r="BD520" i="3"/>
  <c r="V44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E31" i="24"/>
  <c r="E23" i="3"/>
  <c r="AR23" i="3" s="1"/>
  <c r="E24" i="3"/>
  <c r="AR24" i="3" s="1"/>
  <c r="E25" i="3"/>
  <c r="AR25" i="3" s="1"/>
  <c r="E26" i="3"/>
  <c r="AR26" i="3" s="1"/>
  <c r="E27" i="3"/>
  <c r="AR27" i="3" s="1"/>
  <c r="E28" i="3"/>
  <c r="AR28" i="3" s="1"/>
  <c r="E29" i="3"/>
  <c r="AR29" i="3" s="1"/>
  <c r="E30" i="3"/>
  <c r="AR30" i="3" s="1"/>
  <c r="E31" i="3"/>
  <c r="AR31" i="3" s="1"/>
  <c r="E32" i="3"/>
  <c r="AR32" i="3" s="1"/>
  <c r="E33" i="3"/>
  <c r="AR33" i="3" s="1"/>
  <c r="E34" i="3"/>
  <c r="AR34" i="3" s="1"/>
  <c r="E35" i="3"/>
  <c r="AR35" i="3" s="1"/>
  <c r="E36" i="3"/>
  <c r="AR36" i="3" s="1"/>
  <c r="E37" i="3"/>
  <c r="AR37" i="3" s="1"/>
  <c r="E38" i="3"/>
  <c r="AR38" i="3" s="1"/>
  <c r="E39" i="3"/>
  <c r="AR39" i="3" s="1"/>
  <c r="E40" i="3"/>
  <c r="AR40" i="3" s="1"/>
  <c r="E41" i="3"/>
  <c r="AR41" i="3" s="1"/>
  <c r="E42" i="3"/>
  <c r="AR42" i="3" s="1"/>
  <c r="E43" i="3"/>
  <c r="AR43" i="3" s="1"/>
  <c r="E44" i="3"/>
  <c r="AR44" i="3" s="1"/>
  <c r="E45" i="3"/>
  <c r="AR45" i="3" s="1"/>
  <c r="E46" i="3"/>
  <c r="AR46" i="3" s="1"/>
  <c r="E47" i="3"/>
  <c r="AR47" i="3" s="1"/>
  <c r="E48" i="3"/>
  <c r="AR48" i="3" s="1"/>
  <c r="E49" i="3"/>
  <c r="AR49" i="3" s="1"/>
  <c r="E50" i="3"/>
  <c r="AR50" i="3" s="1"/>
  <c r="E51" i="3"/>
  <c r="AR51" i="3" s="1"/>
  <c r="E52" i="3"/>
  <c r="AR52" i="3" s="1"/>
  <c r="E53" i="3"/>
  <c r="AR53" i="3" s="1"/>
  <c r="E54" i="3"/>
  <c r="AR54" i="3" s="1"/>
  <c r="E55" i="3"/>
  <c r="AR55" i="3" s="1"/>
  <c r="E56" i="3"/>
  <c r="AR56" i="3" s="1"/>
  <c r="E57" i="3"/>
  <c r="AR57" i="3" s="1"/>
  <c r="E58" i="3"/>
  <c r="AR58" i="3" s="1"/>
  <c r="E59" i="3"/>
  <c r="AR59" i="3" s="1"/>
  <c r="E60" i="3"/>
  <c r="AR60" i="3" s="1"/>
  <c r="E61" i="3"/>
  <c r="AR61" i="3" s="1"/>
  <c r="E62" i="3"/>
  <c r="AR62" i="3" s="1"/>
  <c r="E63" i="3"/>
  <c r="AR63" i="3" s="1"/>
  <c r="E64" i="3"/>
  <c r="AR64" i="3" s="1"/>
  <c r="E65" i="3"/>
  <c r="AR65" i="3" s="1"/>
  <c r="E66" i="3"/>
  <c r="AR66" i="3" s="1"/>
  <c r="E67" i="3"/>
  <c r="AR67" i="3" s="1"/>
  <c r="E68" i="3"/>
  <c r="AR68" i="3" s="1"/>
  <c r="E69" i="3"/>
  <c r="AR69" i="3" s="1"/>
  <c r="E70" i="3"/>
  <c r="AR70" i="3" s="1"/>
  <c r="E71" i="3"/>
  <c r="AR71" i="3" s="1"/>
  <c r="E72" i="3"/>
  <c r="AR72" i="3" s="1"/>
  <c r="E73" i="3"/>
  <c r="AR73" i="3" s="1"/>
  <c r="E74" i="3"/>
  <c r="AR74" i="3" s="1"/>
  <c r="E75" i="3"/>
  <c r="AR75" i="3" s="1"/>
  <c r="E76" i="3"/>
  <c r="AR76" i="3" s="1"/>
  <c r="E77" i="3"/>
  <c r="AR77" i="3" s="1"/>
  <c r="E78" i="3"/>
  <c r="AR78" i="3" s="1"/>
  <c r="E79" i="3"/>
  <c r="AR79" i="3" s="1"/>
  <c r="E80" i="3"/>
  <c r="AR80" i="3" s="1"/>
  <c r="E81" i="3"/>
  <c r="AR81" i="3" s="1"/>
  <c r="E82" i="3"/>
  <c r="AR82" i="3" s="1"/>
  <c r="E83" i="3"/>
  <c r="AR83" i="3" s="1"/>
  <c r="E84" i="3"/>
  <c r="AR84" i="3" s="1"/>
  <c r="E85" i="3"/>
  <c r="AR85" i="3" s="1"/>
  <c r="E86" i="3"/>
  <c r="AR86" i="3" s="1"/>
  <c r="E87" i="3"/>
  <c r="AR87" i="3" s="1"/>
  <c r="E88" i="3"/>
  <c r="AR88" i="3" s="1"/>
  <c r="E89" i="3"/>
  <c r="AR89" i="3" s="1"/>
  <c r="E90" i="3"/>
  <c r="AR90" i="3" s="1"/>
  <c r="E91" i="3"/>
  <c r="AR91" i="3" s="1"/>
  <c r="E92" i="3"/>
  <c r="AR92" i="3" s="1"/>
  <c r="E93" i="3"/>
  <c r="AR93" i="3" s="1"/>
  <c r="E94" i="3"/>
  <c r="AR94" i="3" s="1"/>
  <c r="E95" i="3"/>
  <c r="AR95" i="3" s="1"/>
  <c r="E96" i="3"/>
  <c r="AR96" i="3" s="1"/>
  <c r="E97" i="3"/>
  <c r="AR97" i="3" s="1"/>
  <c r="E98" i="3"/>
  <c r="AR98" i="3" s="1"/>
  <c r="E99" i="3"/>
  <c r="AR99" i="3" s="1"/>
  <c r="E100" i="3"/>
  <c r="AR100" i="3" s="1"/>
  <c r="E101" i="3"/>
  <c r="AR101" i="3" s="1"/>
  <c r="E102" i="3"/>
  <c r="AR102" i="3" s="1"/>
  <c r="E103" i="3"/>
  <c r="AR103" i="3" s="1"/>
  <c r="E104" i="3"/>
  <c r="AR104" i="3" s="1"/>
  <c r="E105" i="3"/>
  <c r="AR105" i="3" s="1"/>
  <c r="E106" i="3"/>
  <c r="AR106" i="3" s="1"/>
  <c r="E107" i="3"/>
  <c r="AR107" i="3" s="1"/>
  <c r="E108" i="3"/>
  <c r="AR108" i="3" s="1"/>
  <c r="E109" i="3"/>
  <c r="AR109" i="3" s="1"/>
  <c r="E110" i="3"/>
  <c r="AR110" i="3" s="1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AP16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12" i="3"/>
  <c r="AM47" i="3"/>
  <c r="AM49" i="3"/>
  <c r="AM50" i="3"/>
  <c r="AM51" i="3"/>
  <c r="AM53" i="3"/>
  <c r="AM54" i="3"/>
  <c r="AM55" i="3"/>
  <c r="AM57" i="3"/>
  <c r="AM58" i="3"/>
  <c r="AM59" i="3"/>
  <c r="AM61" i="3"/>
  <c r="AM62" i="3"/>
  <c r="AM63" i="3"/>
  <c r="AM65" i="3"/>
  <c r="AM66" i="3"/>
  <c r="AM67" i="3"/>
  <c r="AM69" i="3"/>
  <c r="AM70" i="3"/>
  <c r="AM71" i="3"/>
  <c r="AM73" i="3"/>
  <c r="AM74" i="3"/>
  <c r="AM75" i="3"/>
  <c r="AM77" i="3"/>
  <c r="AM78" i="3"/>
  <c r="AM79" i="3"/>
  <c r="AM81" i="3"/>
  <c r="AM82" i="3"/>
  <c r="AM83" i="3"/>
  <c r="AM85" i="3"/>
  <c r="AM86" i="3"/>
  <c r="AM87" i="3"/>
  <c r="AM89" i="3"/>
  <c r="AM90" i="3"/>
  <c r="AM91" i="3"/>
  <c r="AM93" i="3"/>
  <c r="AM94" i="3"/>
  <c r="AM95" i="3"/>
  <c r="AM97" i="3"/>
  <c r="AM98" i="3"/>
  <c r="AM99" i="3"/>
  <c r="AM101" i="3"/>
  <c r="AM102" i="3"/>
  <c r="AM103" i="3"/>
  <c r="AM105" i="3"/>
  <c r="AM106" i="3"/>
  <c r="AM107" i="3"/>
  <c r="AM109" i="3"/>
  <c r="AM110" i="3"/>
  <c r="AM111" i="3"/>
  <c r="AM113" i="3"/>
  <c r="AM114" i="3"/>
  <c r="AM115" i="3"/>
  <c r="AM117" i="3"/>
  <c r="AM118" i="3"/>
  <c r="AM119" i="3"/>
  <c r="AM121" i="3"/>
  <c r="AM122" i="3"/>
  <c r="AM123" i="3"/>
  <c r="AM125" i="3"/>
  <c r="AM126" i="3"/>
  <c r="AM127" i="3"/>
  <c r="AM129" i="3"/>
  <c r="AM130" i="3"/>
  <c r="AM131" i="3"/>
  <c r="AM133" i="3"/>
  <c r="AM134" i="3"/>
  <c r="AM135" i="3"/>
  <c r="AM137" i="3"/>
  <c r="AM138" i="3"/>
  <c r="AM139" i="3"/>
  <c r="AM141" i="3"/>
  <c r="AM142" i="3"/>
  <c r="AM143" i="3"/>
  <c r="AM145" i="3"/>
  <c r="AM146" i="3"/>
  <c r="AM147" i="3"/>
  <c r="AM149" i="3"/>
  <c r="AQ184" i="3" l="1"/>
  <c r="CV184" i="3"/>
  <c r="CW184" i="3"/>
  <c r="CX184" i="3"/>
  <c r="CY184" i="3"/>
  <c r="CU184" i="3"/>
  <c r="AQ180" i="3"/>
  <c r="CV180" i="3"/>
  <c r="CW180" i="3"/>
  <c r="CX180" i="3"/>
  <c r="CU180" i="3"/>
  <c r="CY180" i="3"/>
  <c r="AQ176" i="3"/>
  <c r="CV176" i="3"/>
  <c r="CW176" i="3"/>
  <c r="CX176" i="3"/>
  <c r="CU176" i="3"/>
  <c r="CY176" i="3"/>
  <c r="AQ172" i="3"/>
  <c r="CV172" i="3"/>
  <c r="CW172" i="3"/>
  <c r="CX172" i="3"/>
  <c r="CU172" i="3"/>
  <c r="CY172" i="3"/>
  <c r="AQ168" i="3"/>
  <c r="CV168" i="3"/>
  <c r="CW168" i="3"/>
  <c r="CX168" i="3"/>
  <c r="CY168" i="3"/>
  <c r="CU168" i="3"/>
  <c r="AQ164" i="3"/>
  <c r="CV164" i="3"/>
  <c r="CW164" i="3"/>
  <c r="CX164" i="3"/>
  <c r="CU164" i="3"/>
  <c r="CY164" i="3"/>
  <c r="AQ160" i="3"/>
  <c r="CV160" i="3"/>
  <c r="CW160" i="3"/>
  <c r="CX160" i="3"/>
  <c r="CU160" i="3"/>
  <c r="CY160" i="3"/>
  <c r="AQ156" i="3"/>
  <c r="CV156" i="3"/>
  <c r="CW156" i="3"/>
  <c r="CX156" i="3"/>
  <c r="CU156" i="3"/>
  <c r="CY156" i="3"/>
  <c r="AQ152" i="3"/>
  <c r="CV152" i="3"/>
  <c r="CW152" i="3"/>
  <c r="CX152" i="3"/>
  <c r="CY152" i="3"/>
  <c r="CU152" i="3"/>
  <c r="AQ148" i="3"/>
  <c r="CV148" i="3"/>
  <c r="CW148" i="3"/>
  <c r="CX148" i="3"/>
  <c r="CU148" i="3"/>
  <c r="CY148" i="3"/>
  <c r="AQ144" i="3"/>
  <c r="CV144" i="3"/>
  <c r="CW144" i="3"/>
  <c r="CX144" i="3"/>
  <c r="CU144" i="3"/>
  <c r="CY144" i="3"/>
  <c r="AQ140" i="3"/>
  <c r="CV140" i="3"/>
  <c r="CU140" i="3"/>
  <c r="CW140" i="3"/>
  <c r="CX140" i="3"/>
  <c r="CY140" i="3"/>
  <c r="AQ136" i="3"/>
  <c r="CV136" i="3"/>
  <c r="CW136" i="3"/>
  <c r="CX136" i="3"/>
  <c r="CY136" i="3"/>
  <c r="CU136" i="3"/>
  <c r="AQ132" i="3"/>
  <c r="CV132" i="3"/>
  <c r="CW132" i="3"/>
  <c r="CX132" i="3"/>
  <c r="CU132" i="3"/>
  <c r="CY132" i="3"/>
  <c r="AQ128" i="3"/>
  <c r="CV128" i="3"/>
  <c r="CW128" i="3"/>
  <c r="CX128" i="3"/>
  <c r="CU128" i="3"/>
  <c r="CY128" i="3"/>
  <c r="AQ124" i="3"/>
  <c r="CV124" i="3"/>
  <c r="CW124" i="3"/>
  <c r="CX124" i="3"/>
  <c r="CU124" i="3"/>
  <c r="CY124" i="3"/>
  <c r="AQ120" i="3"/>
  <c r="CV120" i="3"/>
  <c r="CW120" i="3"/>
  <c r="CX120" i="3"/>
  <c r="CY120" i="3"/>
  <c r="CU120" i="3"/>
  <c r="AQ116" i="3"/>
  <c r="CV116" i="3"/>
  <c r="CW116" i="3"/>
  <c r="CX116" i="3"/>
  <c r="CU116" i="3"/>
  <c r="CY116" i="3"/>
  <c r="AQ112" i="3"/>
  <c r="CV112" i="3"/>
  <c r="CW112" i="3"/>
  <c r="CX112" i="3"/>
  <c r="CU112" i="3"/>
  <c r="CY112" i="3"/>
  <c r="AQ108" i="3"/>
  <c r="AT108" i="3" s="1"/>
  <c r="CV108" i="3"/>
  <c r="CW108" i="3"/>
  <c r="CX108" i="3"/>
  <c r="CU108" i="3"/>
  <c r="CY108" i="3"/>
  <c r="AQ104" i="3"/>
  <c r="CV104" i="3"/>
  <c r="CW104" i="3"/>
  <c r="CX104" i="3"/>
  <c r="CY104" i="3"/>
  <c r="CU104" i="3"/>
  <c r="AQ100" i="3"/>
  <c r="AT100" i="3" s="1"/>
  <c r="CV100" i="3"/>
  <c r="CW100" i="3"/>
  <c r="CX100" i="3"/>
  <c r="CU100" i="3"/>
  <c r="CY100" i="3"/>
  <c r="AQ96" i="3"/>
  <c r="AT96" i="3" s="1"/>
  <c r="CV96" i="3"/>
  <c r="CW96" i="3"/>
  <c r="CX96" i="3"/>
  <c r="CU96" i="3"/>
  <c r="CY96" i="3"/>
  <c r="AQ92" i="3"/>
  <c r="AT92" i="3" s="1"/>
  <c r="CV92" i="3"/>
  <c r="CW92" i="3"/>
  <c r="CX92" i="3"/>
  <c r="CU92" i="3"/>
  <c r="CY92" i="3"/>
  <c r="AQ88" i="3"/>
  <c r="CW88" i="3"/>
  <c r="CX88" i="3"/>
  <c r="CU88" i="3"/>
  <c r="CY88" i="3"/>
  <c r="CV88" i="3"/>
  <c r="AQ84" i="3"/>
  <c r="AT84" i="3" s="1"/>
  <c r="CW84" i="3"/>
  <c r="CX84" i="3"/>
  <c r="CU84" i="3"/>
  <c r="CY84" i="3"/>
  <c r="CV84" i="3"/>
  <c r="AQ80" i="3"/>
  <c r="AT80" i="3" s="1"/>
  <c r="CW80" i="3"/>
  <c r="CX80" i="3"/>
  <c r="CU80" i="3"/>
  <c r="CY80" i="3"/>
  <c r="CV80" i="3"/>
  <c r="AQ76" i="3"/>
  <c r="AT76" i="3" s="1"/>
  <c r="CW76" i="3"/>
  <c r="CX76" i="3"/>
  <c r="CU76" i="3"/>
  <c r="CY76" i="3"/>
  <c r="CV76" i="3"/>
  <c r="AQ72" i="3"/>
  <c r="CW72" i="3"/>
  <c r="CX72" i="3"/>
  <c r="CU72" i="3"/>
  <c r="CY72" i="3"/>
  <c r="CV72" i="3"/>
  <c r="AQ68" i="3"/>
  <c r="AT68" i="3" s="1"/>
  <c r="CW68" i="3"/>
  <c r="CX68" i="3"/>
  <c r="CU68" i="3"/>
  <c r="CY68" i="3"/>
  <c r="CV68" i="3"/>
  <c r="AQ64" i="3"/>
  <c r="AT64" i="3" s="1"/>
  <c r="CW64" i="3"/>
  <c r="CX64" i="3"/>
  <c r="CU64" i="3"/>
  <c r="CY64" i="3"/>
  <c r="CV64" i="3"/>
  <c r="AQ60" i="3"/>
  <c r="AT60" i="3" s="1"/>
  <c r="CW60" i="3"/>
  <c r="CX60" i="3"/>
  <c r="CU60" i="3"/>
  <c r="CY60" i="3"/>
  <c r="CV60" i="3"/>
  <c r="AQ56" i="3"/>
  <c r="CW56" i="3"/>
  <c r="CX56" i="3"/>
  <c r="CU56" i="3"/>
  <c r="CY56" i="3"/>
  <c r="CV56" i="3"/>
  <c r="AQ52" i="3"/>
  <c r="AT52" i="3" s="1"/>
  <c r="CW52" i="3"/>
  <c r="CX52" i="3"/>
  <c r="CU52" i="3"/>
  <c r="CY52" i="3"/>
  <c r="CV52" i="3"/>
  <c r="AQ48" i="3"/>
  <c r="AT48" i="3" s="1"/>
  <c r="CW48" i="3"/>
  <c r="CX48" i="3"/>
  <c r="CU48" i="3"/>
  <c r="CY48" i="3"/>
  <c r="CV48" i="3"/>
  <c r="AQ44" i="3"/>
  <c r="AT44" i="3" s="1"/>
  <c r="CW44" i="3"/>
  <c r="CX44" i="3"/>
  <c r="CU44" i="3"/>
  <c r="CY44" i="3"/>
  <c r="CV44" i="3"/>
  <c r="AQ40" i="3"/>
  <c r="CW40" i="3"/>
  <c r="CX40" i="3"/>
  <c r="CU40" i="3"/>
  <c r="CY40" i="3"/>
  <c r="CV40" i="3"/>
  <c r="AQ36" i="3"/>
  <c r="AT36" i="3" s="1"/>
  <c r="CW36" i="3"/>
  <c r="CX36" i="3"/>
  <c r="CU36" i="3"/>
  <c r="CY36" i="3"/>
  <c r="CV36" i="3"/>
  <c r="AQ32" i="3"/>
  <c r="AT32" i="3" s="1"/>
  <c r="CW32" i="3"/>
  <c r="CX32" i="3"/>
  <c r="CU32" i="3"/>
  <c r="CY32" i="3"/>
  <c r="CV32" i="3"/>
  <c r="AQ28" i="3"/>
  <c r="AT28" i="3" s="1"/>
  <c r="CW28" i="3"/>
  <c r="CX28" i="3"/>
  <c r="CU28" i="3"/>
  <c r="CY28" i="3"/>
  <c r="CV28" i="3"/>
  <c r="AQ24" i="3"/>
  <c r="CW24" i="3"/>
  <c r="CX24" i="3"/>
  <c r="CU24" i="3"/>
  <c r="CY24" i="3"/>
  <c r="CV24" i="3"/>
  <c r="AQ183" i="3"/>
  <c r="CW183" i="3"/>
  <c r="CX183" i="3"/>
  <c r="CU183" i="3"/>
  <c r="CY183" i="3"/>
  <c r="CV183" i="3"/>
  <c r="AQ179" i="3"/>
  <c r="CW179" i="3"/>
  <c r="CX179" i="3"/>
  <c r="CU179" i="3"/>
  <c r="CY179" i="3"/>
  <c r="CV179" i="3"/>
  <c r="AQ175" i="3"/>
  <c r="CW175" i="3"/>
  <c r="CX175" i="3"/>
  <c r="CU175" i="3"/>
  <c r="CY175" i="3"/>
  <c r="CV175" i="3"/>
  <c r="AQ171" i="3"/>
  <c r="CW171" i="3"/>
  <c r="CX171" i="3"/>
  <c r="CU171" i="3"/>
  <c r="CY171" i="3"/>
  <c r="CV171" i="3"/>
  <c r="AQ167" i="3"/>
  <c r="CW167" i="3"/>
  <c r="CX167" i="3"/>
  <c r="CU167" i="3"/>
  <c r="CY167" i="3"/>
  <c r="CV167" i="3"/>
  <c r="AQ163" i="3"/>
  <c r="CW163" i="3"/>
  <c r="CX163" i="3"/>
  <c r="CU163" i="3"/>
  <c r="CY163" i="3"/>
  <c r="CV163" i="3"/>
  <c r="AQ159" i="3"/>
  <c r="CW159" i="3"/>
  <c r="CX159" i="3"/>
  <c r="CU159" i="3"/>
  <c r="CY159" i="3"/>
  <c r="CV159" i="3"/>
  <c r="AQ155" i="3"/>
  <c r="CW155" i="3"/>
  <c r="CX155" i="3"/>
  <c r="CU155" i="3"/>
  <c r="CY155" i="3"/>
  <c r="CV155" i="3"/>
  <c r="AQ151" i="3"/>
  <c r="CW151" i="3"/>
  <c r="CX151" i="3"/>
  <c r="CU151" i="3"/>
  <c r="CY151" i="3"/>
  <c r="CV151" i="3"/>
  <c r="AQ147" i="3"/>
  <c r="CW147" i="3"/>
  <c r="CX147" i="3"/>
  <c r="CU147" i="3"/>
  <c r="CY147" i="3"/>
  <c r="CV147" i="3"/>
  <c r="AQ143" i="3"/>
  <c r="CW143" i="3"/>
  <c r="CX143" i="3"/>
  <c r="CU143" i="3"/>
  <c r="CY143" i="3"/>
  <c r="CV143" i="3"/>
  <c r="AQ139" i="3"/>
  <c r="CW139" i="3"/>
  <c r="CX139" i="3"/>
  <c r="CU139" i="3"/>
  <c r="CY139" i="3"/>
  <c r="CV139" i="3"/>
  <c r="AQ135" i="3"/>
  <c r="CW135" i="3"/>
  <c r="CX135" i="3"/>
  <c r="CU135" i="3"/>
  <c r="CY135" i="3"/>
  <c r="CV135" i="3"/>
  <c r="AQ131" i="3"/>
  <c r="CW131" i="3"/>
  <c r="CX131" i="3"/>
  <c r="CU131" i="3"/>
  <c r="CY131" i="3"/>
  <c r="CV131" i="3"/>
  <c r="AQ127" i="3"/>
  <c r="CW127" i="3"/>
  <c r="CX127" i="3"/>
  <c r="CU127" i="3"/>
  <c r="CY127" i="3"/>
  <c r="CV127" i="3"/>
  <c r="AQ123" i="3"/>
  <c r="CW123" i="3"/>
  <c r="CX123" i="3"/>
  <c r="CU123" i="3"/>
  <c r="CY123" i="3"/>
  <c r="CV123" i="3"/>
  <c r="AQ119" i="3"/>
  <c r="CW119" i="3"/>
  <c r="CX119" i="3"/>
  <c r="CU119" i="3"/>
  <c r="CY119" i="3"/>
  <c r="CV119" i="3"/>
  <c r="AQ115" i="3"/>
  <c r="CW115" i="3"/>
  <c r="CX115" i="3"/>
  <c r="CU115" i="3"/>
  <c r="CY115" i="3"/>
  <c r="CV115" i="3"/>
  <c r="AQ111" i="3"/>
  <c r="CW111" i="3"/>
  <c r="CX111" i="3"/>
  <c r="CU111" i="3"/>
  <c r="CY111" i="3"/>
  <c r="CV111" i="3"/>
  <c r="AQ107" i="3"/>
  <c r="AT107" i="3" s="1"/>
  <c r="CW107" i="3"/>
  <c r="CX107" i="3"/>
  <c r="CU107" i="3"/>
  <c r="CY107" i="3"/>
  <c r="CV107" i="3"/>
  <c r="AQ103" i="3"/>
  <c r="AT103" i="3" s="1"/>
  <c r="CW103" i="3"/>
  <c r="CX103" i="3"/>
  <c r="CU103" i="3"/>
  <c r="CY103" i="3"/>
  <c r="CV103" i="3"/>
  <c r="AQ99" i="3"/>
  <c r="AT99" i="3" s="1"/>
  <c r="CW99" i="3"/>
  <c r="CX99" i="3"/>
  <c r="CU99" i="3"/>
  <c r="CY99" i="3"/>
  <c r="CV99" i="3"/>
  <c r="AQ95" i="3"/>
  <c r="CW95" i="3"/>
  <c r="CX95" i="3"/>
  <c r="CU95" i="3"/>
  <c r="CY95" i="3"/>
  <c r="CV95" i="3"/>
  <c r="AQ91" i="3"/>
  <c r="AT91" i="3" s="1"/>
  <c r="CW91" i="3"/>
  <c r="CX91" i="3"/>
  <c r="CU91" i="3"/>
  <c r="CY91" i="3"/>
  <c r="CV91" i="3"/>
  <c r="AQ87" i="3"/>
  <c r="AT87" i="3" s="1"/>
  <c r="CX87" i="3"/>
  <c r="CU87" i="3"/>
  <c r="CY87" i="3"/>
  <c r="CV87" i="3"/>
  <c r="CW87" i="3"/>
  <c r="AQ83" i="3"/>
  <c r="AT83" i="3" s="1"/>
  <c r="CX83" i="3"/>
  <c r="CU83" i="3"/>
  <c r="CY83" i="3"/>
  <c r="CV83" i="3"/>
  <c r="CW83" i="3"/>
  <c r="AQ79" i="3"/>
  <c r="AT79" i="3" s="1"/>
  <c r="CX79" i="3"/>
  <c r="CU79" i="3"/>
  <c r="CY79" i="3"/>
  <c r="CV79" i="3"/>
  <c r="CW79" i="3"/>
  <c r="AQ75" i="3"/>
  <c r="AT75" i="3" s="1"/>
  <c r="CX75" i="3"/>
  <c r="CU75" i="3"/>
  <c r="CY75" i="3"/>
  <c r="CV75" i="3"/>
  <c r="CW75" i="3"/>
  <c r="AQ71" i="3"/>
  <c r="AT71" i="3" s="1"/>
  <c r="CX71" i="3"/>
  <c r="CU71" i="3"/>
  <c r="CY71" i="3"/>
  <c r="CV71" i="3"/>
  <c r="CW71" i="3"/>
  <c r="AQ67" i="3"/>
  <c r="AT67" i="3" s="1"/>
  <c r="CX67" i="3"/>
  <c r="CU67" i="3"/>
  <c r="CY67" i="3"/>
  <c r="CV67" i="3"/>
  <c r="CW67" i="3"/>
  <c r="AQ63" i="3"/>
  <c r="CX63" i="3"/>
  <c r="CU63" i="3"/>
  <c r="CY63" i="3"/>
  <c r="CV63" i="3"/>
  <c r="CW63" i="3"/>
  <c r="AQ59" i="3"/>
  <c r="AT59" i="3" s="1"/>
  <c r="CX59" i="3"/>
  <c r="CU59" i="3"/>
  <c r="CY59" i="3"/>
  <c r="CV59" i="3"/>
  <c r="CW59" i="3"/>
  <c r="AQ55" i="3"/>
  <c r="AT55" i="3" s="1"/>
  <c r="CX55" i="3"/>
  <c r="CU55" i="3"/>
  <c r="CY55" i="3"/>
  <c r="CV55" i="3"/>
  <c r="CW55" i="3"/>
  <c r="AQ51" i="3"/>
  <c r="AT51" i="3" s="1"/>
  <c r="CX51" i="3"/>
  <c r="CU51" i="3"/>
  <c r="CY51" i="3"/>
  <c r="CV51" i="3"/>
  <c r="CW51" i="3"/>
  <c r="AQ47" i="3"/>
  <c r="AT47" i="3" s="1"/>
  <c r="CX47" i="3"/>
  <c r="CU47" i="3"/>
  <c r="CY47" i="3"/>
  <c r="CV47" i="3"/>
  <c r="CW47" i="3"/>
  <c r="AQ43" i="3"/>
  <c r="AT43" i="3" s="1"/>
  <c r="CX43" i="3"/>
  <c r="CU43" i="3"/>
  <c r="CY43" i="3"/>
  <c r="CV43" i="3"/>
  <c r="CW43" i="3"/>
  <c r="AQ39" i="3"/>
  <c r="AT39" i="3" s="1"/>
  <c r="CX39" i="3"/>
  <c r="CU39" i="3"/>
  <c r="CY39" i="3"/>
  <c r="CV39" i="3"/>
  <c r="CW39" i="3"/>
  <c r="AQ35" i="3"/>
  <c r="AT35" i="3" s="1"/>
  <c r="CX35" i="3"/>
  <c r="CU35" i="3"/>
  <c r="CY35" i="3"/>
  <c r="CV35" i="3"/>
  <c r="CW35" i="3"/>
  <c r="AQ31" i="3"/>
  <c r="CX31" i="3"/>
  <c r="CU31" i="3"/>
  <c r="CY31" i="3"/>
  <c r="CV31" i="3"/>
  <c r="CW31" i="3"/>
  <c r="AQ27" i="3"/>
  <c r="AT27" i="3" s="1"/>
  <c r="CX27" i="3"/>
  <c r="CU27" i="3"/>
  <c r="CY27" i="3"/>
  <c r="CV27" i="3"/>
  <c r="CW27" i="3"/>
  <c r="AQ23" i="3"/>
  <c r="AT23" i="3" s="1"/>
  <c r="CX23" i="3"/>
  <c r="CU23" i="3"/>
  <c r="CY23" i="3"/>
  <c r="CV23" i="3"/>
  <c r="CW23" i="3"/>
  <c r="AQ182" i="3"/>
  <c r="CX182" i="3"/>
  <c r="CU182" i="3"/>
  <c r="CY182" i="3"/>
  <c r="CV182" i="3"/>
  <c r="CW182" i="3"/>
  <c r="AQ178" i="3"/>
  <c r="CX178" i="3"/>
  <c r="CU178" i="3"/>
  <c r="CY178" i="3"/>
  <c r="CV178" i="3"/>
  <c r="CW178" i="3"/>
  <c r="AQ174" i="3"/>
  <c r="CX174" i="3"/>
  <c r="CU174" i="3"/>
  <c r="CY174" i="3"/>
  <c r="CV174" i="3"/>
  <c r="CW174" i="3"/>
  <c r="AQ170" i="3"/>
  <c r="CX170" i="3"/>
  <c r="CU170" i="3"/>
  <c r="CY170" i="3"/>
  <c r="CV170" i="3"/>
  <c r="CW170" i="3"/>
  <c r="AQ166" i="3"/>
  <c r="CX166" i="3"/>
  <c r="CU166" i="3"/>
  <c r="CY166" i="3"/>
  <c r="CV166" i="3"/>
  <c r="CW166" i="3"/>
  <c r="AQ162" i="3"/>
  <c r="CX162" i="3"/>
  <c r="CU162" i="3"/>
  <c r="CY162" i="3"/>
  <c r="CV162" i="3"/>
  <c r="CW162" i="3"/>
  <c r="AQ158" i="3"/>
  <c r="CX158" i="3"/>
  <c r="CU158" i="3"/>
  <c r="CY158" i="3"/>
  <c r="CV158" i="3"/>
  <c r="CW158" i="3"/>
  <c r="AQ154" i="3"/>
  <c r="CX154" i="3"/>
  <c r="CU154" i="3"/>
  <c r="CY154" i="3"/>
  <c r="CV154" i="3"/>
  <c r="CW154" i="3"/>
  <c r="AQ150" i="3"/>
  <c r="CX150" i="3"/>
  <c r="CU150" i="3"/>
  <c r="CY150" i="3"/>
  <c r="CV150" i="3"/>
  <c r="CW150" i="3"/>
  <c r="AQ146" i="3"/>
  <c r="CX146" i="3"/>
  <c r="CU146" i="3"/>
  <c r="CY146" i="3"/>
  <c r="CV146" i="3"/>
  <c r="CW146" i="3"/>
  <c r="AQ142" i="3"/>
  <c r="CX142" i="3"/>
  <c r="CU142" i="3"/>
  <c r="CY142" i="3"/>
  <c r="CV142" i="3"/>
  <c r="CW142" i="3"/>
  <c r="AQ138" i="3"/>
  <c r="CX138" i="3"/>
  <c r="CU138" i="3"/>
  <c r="CY138" i="3"/>
  <c r="CV138" i="3"/>
  <c r="CW138" i="3"/>
  <c r="AQ134" i="3"/>
  <c r="CX134" i="3"/>
  <c r="CU134" i="3"/>
  <c r="CY134" i="3"/>
  <c r="CV134" i="3"/>
  <c r="CW134" i="3"/>
  <c r="AQ130" i="3"/>
  <c r="CX130" i="3"/>
  <c r="CU130" i="3"/>
  <c r="CY130" i="3"/>
  <c r="CV130" i="3"/>
  <c r="CW130" i="3"/>
  <c r="AQ126" i="3"/>
  <c r="CX126" i="3"/>
  <c r="CU126" i="3"/>
  <c r="CY126" i="3"/>
  <c r="CV126" i="3"/>
  <c r="CW126" i="3"/>
  <c r="AQ122" i="3"/>
  <c r="CX122" i="3"/>
  <c r="CU122" i="3"/>
  <c r="CY122" i="3"/>
  <c r="CV122" i="3"/>
  <c r="CW122" i="3"/>
  <c r="AQ118" i="3"/>
  <c r="CX118" i="3"/>
  <c r="CU118" i="3"/>
  <c r="CY118" i="3"/>
  <c r="CV118" i="3"/>
  <c r="CW118" i="3"/>
  <c r="AQ114" i="3"/>
  <c r="CX114" i="3"/>
  <c r="CU114" i="3"/>
  <c r="CY114" i="3"/>
  <c r="CV114" i="3"/>
  <c r="CW114" i="3"/>
  <c r="AQ110" i="3"/>
  <c r="AT110" i="3" s="1"/>
  <c r="CX110" i="3"/>
  <c r="CU110" i="3"/>
  <c r="CY110" i="3"/>
  <c r="CV110" i="3"/>
  <c r="CW110" i="3"/>
  <c r="AQ106" i="3"/>
  <c r="AT106" i="3" s="1"/>
  <c r="CX106" i="3"/>
  <c r="CU106" i="3"/>
  <c r="CY106" i="3"/>
  <c r="CV106" i="3"/>
  <c r="CW106" i="3"/>
  <c r="AQ102" i="3"/>
  <c r="CX102" i="3"/>
  <c r="CU102" i="3"/>
  <c r="CY102" i="3"/>
  <c r="CV102" i="3"/>
  <c r="CW102" i="3"/>
  <c r="AQ98" i="3"/>
  <c r="AT98" i="3" s="1"/>
  <c r="CX98" i="3"/>
  <c r="CU98" i="3"/>
  <c r="CY98" i="3"/>
  <c r="CV98" i="3"/>
  <c r="CW98" i="3"/>
  <c r="AQ94" i="3"/>
  <c r="AT94" i="3" s="1"/>
  <c r="CX94" i="3"/>
  <c r="CU94" i="3"/>
  <c r="CY94" i="3"/>
  <c r="CV94" i="3"/>
  <c r="CW94" i="3"/>
  <c r="AQ90" i="3"/>
  <c r="AT90" i="3" s="1"/>
  <c r="CX90" i="3"/>
  <c r="CU90" i="3"/>
  <c r="CY90" i="3"/>
  <c r="CV90" i="3"/>
  <c r="CW90" i="3"/>
  <c r="AQ86" i="3"/>
  <c r="AT86" i="3" s="1"/>
  <c r="CU86" i="3"/>
  <c r="CY86" i="3"/>
  <c r="CV86" i="3"/>
  <c r="CW86" i="3"/>
  <c r="CX86" i="3"/>
  <c r="AQ82" i="3"/>
  <c r="AT82" i="3" s="1"/>
  <c r="CU82" i="3"/>
  <c r="CY82" i="3"/>
  <c r="CV82" i="3"/>
  <c r="CW82" i="3"/>
  <c r="CX82" i="3"/>
  <c r="AQ78" i="3"/>
  <c r="AT78" i="3" s="1"/>
  <c r="CU78" i="3"/>
  <c r="CY78" i="3"/>
  <c r="CV78" i="3"/>
  <c r="CW78" i="3"/>
  <c r="CX78" i="3"/>
  <c r="AQ74" i="3"/>
  <c r="AT74" i="3" s="1"/>
  <c r="CU74" i="3"/>
  <c r="CY74" i="3"/>
  <c r="CV74" i="3"/>
  <c r="CW74" i="3"/>
  <c r="CX74" i="3"/>
  <c r="AQ70" i="3"/>
  <c r="AT70" i="3" s="1"/>
  <c r="CU70" i="3"/>
  <c r="CY70" i="3"/>
  <c r="CV70" i="3"/>
  <c r="CW70" i="3"/>
  <c r="CX70" i="3"/>
  <c r="AQ66" i="3"/>
  <c r="AT66" i="3" s="1"/>
  <c r="CU66" i="3"/>
  <c r="CY66" i="3"/>
  <c r="CV66" i="3"/>
  <c r="CW66" i="3"/>
  <c r="CX66" i="3"/>
  <c r="AQ62" i="3"/>
  <c r="AT62" i="3" s="1"/>
  <c r="CU62" i="3"/>
  <c r="CY62" i="3"/>
  <c r="CV62" i="3"/>
  <c r="CW62" i="3"/>
  <c r="CX62" i="3"/>
  <c r="AQ58" i="3"/>
  <c r="AT58" i="3" s="1"/>
  <c r="CU58" i="3"/>
  <c r="CY58" i="3"/>
  <c r="CV58" i="3"/>
  <c r="CW58" i="3"/>
  <c r="CX58" i="3"/>
  <c r="AQ54" i="3"/>
  <c r="AT54" i="3" s="1"/>
  <c r="CU54" i="3"/>
  <c r="CY54" i="3"/>
  <c r="CV54" i="3"/>
  <c r="CW54" i="3"/>
  <c r="CX54" i="3"/>
  <c r="AQ50" i="3"/>
  <c r="AT50" i="3" s="1"/>
  <c r="CU50" i="3"/>
  <c r="CY50" i="3"/>
  <c r="CV50" i="3"/>
  <c r="CW50" i="3"/>
  <c r="CX50" i="3"/>
  <c r="AQ46" i="3"/>
  <c r="CU46" i="3"/>
  <c r="CY46" i="3"/>
  <c r="CV46" i="3"/>
  <c r="CW46" i="3"/>
  <c r="CX46" i="3"/>
  <c r="AQ42" i="3"/>
  <c r="AT42" i="3" s="1"/>
  <c r="CU42" i="3"/>
  <c r="CY42" i="3"/>
  <c r="CV42" i="3"/>
  <c r="CW42" i="3"/>
  <c r="CX42" i="3"/>
  <c r="AQ38" i="3"/>
  <c r="AT38" i="3" s="1"/>
  <c r="CU38" i="3"/>
  <c r="CY38" i="3"/>
  <c r="CV38" i="3"/>
  <c r="CW38" i="3"/>
  <c r="CX38" i="3"/>
  <c r="AQ34" i="3"/>
  <c r="AT34" i="3" s="1"/>
  <c r="CU34" i="3"/>
  <c r="CY34" i="3"/>
  <c r="CV34" i="3"/>
  <c r="CW34" i="3"/>
  <c r="CX34" i="3"/>
  <c r="AQ30" i="3"/>
  <c r="AT30" i="3" s="1"/>
  <c r="CU30" i="3"/>
  <c r="CY30" i="3"/>
  <c r="CV30" i="3"/>
  <c r="CW30" i="3"/>
  <c r="CX30" i="3"/>
  <c r="AQ26" i="3"/>
  <c r="AT26" i="3" s="1"/>
  <c r="CU26" i="3"/>
  <c r="CY26" i="3"/>
  <c r="CV26" i="3"/>
  <c r="CW26" i="3"/>
  <c r="CX26" i="3"/>
  <c r="AQ22" i="3"/>
  <c r="CU22" i="3"/>
  <c r="CY22" i="3"/>
  <c r="CV22" i="3"/>
  <c r="CW22" i="3"/>
  <c r="CX22" i="3"/>
  <c r="B47" i="24"/>
  <c r="AR22" i="3"/>
  <c r="E47" i="24"/>
  <c r="AQ185" i="3"/>
  <c r="CU185" i="3"/>
  <c r="CY185" i="3"/>
  <c r="CV185" i="3"/>
  <c r="CW185" i="3"/>
  <c r="CX185" i="3"/>
  <c r="AQ181" i="3"/>
  <c r="CU181" i="3"/>
  <c r="CY181" i="3"/>
  <c r="CV181" i="3"/>
  <c r="CW181" i="3"/>
  <c r="CX181" i="3"/>
  <c r="AQ177" i="3"/>
  <c r="CU177" i="3"/>
  <c r="CY177" i="3"/>
  <c r="CV177" i="3"/>
  <c r="CW177" i="3"/>
  <c r="CX177" i="3"/>
  <c r="AQ173" i="3"/>
  <c r="CU173" i="3"/>
  <c r="CY173" i="3"/>
  <c r="CV173" i="3"/>
  <c r="CW173" i="3"/>
  <c r="CX173" i="3"/>
  <c r="AQ169" i="3"/>
  <c r="CU169" i="3"/>
  <c r="CY169" i="3"/>
  <c r="CV169" i="3"/>
  <c r="CW169" i="3"/>
  <c r="CX169" i="3"/>
  <c r="AQ165" i="3"/>
  <c r="CU165" i="3"/>
  <c r="CY165" i="3"/>
  <c r="CV165" i="3"/>
  <c r="CW165" i="3"/>
  <c r="CX165" i="3"/>
  <c r="AQ161" i="3"/>
  <c r="CU161" i="3"/>
  <c r="CY161" i="3"/>
  <c r="CV161" i="3"/>
  <c r="CW161" i="3"/>
  <c r="CX161" i="3"/>
  <c r="AQ157" i="3"/>
  <c r="CU157" i="3"/>
  <c r="CY157" i="3"/>
  <c r="CV157" i="3"/>
  <c r="CW157" i="3"/>
  <c r="CX157" i="3"/>
  <c r="AQ153" i="3"/>
  <c r="CU153" i="3"/>
  <c r="CY153" i="3"/>
  <c r="CV153" i="3"/>
  <c r="CW153" i="3"/>
  <c r="CX153" i="3"/>
  <c r="AQ149" i="3"/>
  <c r="CU149" i="3"/>
  <c r="CY149" i="3"/>
  <c r="CV149" i="3"/>
  <c r="CW149" i="3"/>
  <c r="CX149" i="3"/>
  <c r="AQ145" i="3"/>
  <c r="CU145" i="3"/>
  <c r="CY145" i="3"/>
  <c r="CV145" i="3"/>
  <c r="CW145" i="3"/>
  <c r="CX145" i="3"/>
  <c r="AQ141" i="3"/>
  <c r="CU141" i="3"/>
  <c r="CY141" i="3"/>
  <c r="CV141" i="3"/>
  <c r="CW141" i="3"/>
  <c r="CX141" i="3"/>
  <c r="AQ137" i="3"/>
  <c r="CU137" i="3"/>
  <c r="CY137" i="3"/>
  <c r="CV137" i="3"/>
  <c r="CW137" i="3"/>
  <c r="CX137" i="3"/>
  <c r="AQ133" i="3"/>
  <c r="CU133" i="3"/>
  <c r="CY133" i="3"/>
  <c r="CV133" i="3"/>
  <c r="CW133" i="3"/>
  <c r="CX133" i="3"/>
  <c r="AQ129" i="3"/>
  <c r="CU129" i="3"/>
  <c r="CY129" i="3"/>
  <c r="CV129" i="3"/>
  <c r="CW129" i="3"/>
  <c r="CX129" i="3"/>
  <c r="AQ125" i="3"/>
  <c r="CU125" i="3"/>
  <c r="CY125" i="3"/>
  <c r="CV125" i="3"/>
  <c r="CW125" i="3"/>
  <c r="CX125" i="3"/>
  <c r="AQ121" i="3"/>
  <c r="CU121" i="3"/>
  <c r="CY121" i="3"/>
  <c r="CV121" i="3"/>
  <c r="CW121" i="3"/>
  <c r="CX121" i="3"/>
  <c r="AQ117" i="3"/>
  <c r="CU117" i="3"/>
  <c r="CY117" i="3"/>
  <c r="CV117" i="3"/>
  <c r="CW117" i="3"/>
  <c r="CX117" i="3"/>
  <c r="AQ113" i="3"/>
  <c r="CU113" i="3"/>
  <c r="CY113" i="3"/>
  <c r="CV113" i="3"/>
  <c r="CW113" i="3"/>
  <c r="CX113" i="3"/>
  <c r="AQ109" i="3"/>
  <c r="AT109" i="3" s="1"/>
  <c r="CU109" i="3"/>
  <c r="CY109" i="3"/>
  <c r="CV109" i="3"/>
  <c r="CW109" i="3"/>
  <c r="CX109" i="3"/>
  <c r="AQ105" i="3"/>
  <c r="AT105" i="3" s="1"/>
  <c r="CU105" i="3"/>
  <c r="CY105" i="3"/>
  <c r="CV105" i="3"/>
  <c r="CW105" i="3"/>
  <c r="CX105" i="3"/>
  <c r="AQ101" i="3"/>
  <c r="AT101" i="3" s="1"/>
  <c r="CU101" i="3"/>
  <c r="CY101" i="3"/>
  <c r="CV101" i="3"/>
  <c r="CW101" i="3"/>
  <c r="CX101" i="3"/>
  <c r="AQ97" i="3"/>
  <c r="AT97" i="3" s="1"/>
  <c r="CU97" i="3"/>
  <c r="CY97" i="3"/>
  <c r="CV97" i="3"/>
  <c r="CW97" i="3"/>
  <c r="CX97" i="3"/>
  <c r="AQ93" i="3"/>
  <c r="AT93" i="3" s="1"/>
  <c r="CU93" i="3"/>
  <c r="CY93" i="3"/>
  <c r="CV93" i="3"/>
  <c r="CW93" i="3"/>
  <c r="CX93" i="3"/>
  <c r="AQ89" i="3"/>
  <c r="AT89" i="3" s="1"/>
  <c r="CU89" i="3"/>
  <c r="CY89" i="3"/>
  <c r="CV89" i="3"/>
  <c r="CW89" i="3"/>
  <c r="CX89" i="3"/>
  <c r="AQ85" i="3"/>
  <c r="AT85" i="3" s="1"/>
  <c r="CV85" i="3"/>
  <c r="CW85" i="3"/>
  <c r="CX85" i="3"/>
  <c r="CY85" i="3"/>
  <c r="CU85" i="3"/>
  <c r="AQ81" i="3"/>
  <c r="AT81" i="3" s="1"/>
  <c r="CV81" i="3"/>
  <c r="CW81" i="3"/>
  <c r="CX81" i="3"/>
  <c r="CU81" i="3"/>
  <c r="CY81" i="3"/>
  <c r="AQ77" i="3"/>
  <c r="AT77" i="3" s="1"/>
  <c r="CV77" i="3"/>
  <c r="CW77" i="3"/>
  <c r="CX77" i="3"/>
  <c r="CU77" i="3"/>
  <c r="CY77" i="3"/>
  <c r="AQ73" i="3"/>
  <c r="AT73" i="3" s="1"/>
  <c r="CV73" i="3"/>
  <c r="CW73" i="3"/>
  <c r="CX73" i="3"/>
  <c r="CU73" i="3"/>
  <c r="CY73" i="3"/>
  <c r="AQ69" i="3"/>
  <c r="AT69" i="3" s="1"/>
  <c r="CV69" i="3"/>
  <c r="CW69" i="3"/>
  <c r="CX69" i="3"/>
  <c r="CY69" i="3"/>
  <c r="CU69" i="3"/>
  <c r="AQ65" i="3"/>
  <c r="AT65" i="3" s="1"/>
  <c r="CV65" i="3"/>
  <c r="CW65" i="3"/>
  <c r="CX65" i="3"/>
  <c r="CU65" i="3"/>
  <c r="CY65" i="3"/>
  <c r="AQ61" i="3"/>
  <c r="AT61" i="3" s="1"/>
  <c r="CV61" i="3"/>
  <c r="CW61" i="3"/>
  <c r="CX61" i="3"/>
  <c r="CU61" i="3"/>
  <c r="CY61" i="3"/>
  <c r="AQ57" i="3"/>
  <c r="AT57" i="3" s="1"/>
  <c r="CV57" i="3"/>
  <c r="CW57" i="3"/>
  <c r="CX57" i="3"/>
  <c r="CU57" i="3"/>
  <c r="CY57" i="3"/>
  <c r="AQ53" i="3"/>
  <c r="AT53" i="3" s="1"/>
  <c r="CV53" i="3"/>
  <c r="CW53" i="3"/>
  <c r="CX53" i="3"/>
  <c r="CY53" i="3"/>
  <c r="CU53" i="3"/>
  <c r="AQ49" i="3"/>
  <c r="AT49" i="3" s="1"/>
  <c r="CV49" i="3"/>
  <c r="CW49" i="3"/>
  <c r="CX49" i="3"/>
  <c r="CU49" i="3"/>
  <c r="CY49" i="3"/>
  <c r="AQ45" i="3"/>
  <c r="AT45" i="3" s="1"/>
  <c r="CV45" i="3"/>
  <c r="CW45" i="3"/>
  <c r="CX45" i="3"/>
  <c r="CU45" i="3"/>
  <c r="CY45" i="3"/>
  <c r="AQ41" i="3"/>
  <c r="AT41" i="3" s="1"/>
  <c r="CV41" i="3"/>
  <c r="CW41" i="3"/>
  <c r="CX41" i="3"/>
  <c r="CU41" i="3"/>
  <c r="CY41" i="3"/>
  <c r="AQ37" i="3"/>
  <c r="AT37" i="3" s="1"/>
  <c r="CV37" i="3"/>
  <c r="CW37" i="3"/>
  <c r="CX37" i="3"/>
  <c r="CY37" i="3"/>
  <c r="CU37" i="3"/>
  <c r="AQ33" i="3"/>
  <c r="AT33" i="3" s="1"/>
  <c r="CV33" i="3"/>
  <c r="CW33" i="3"/>
  <c r="CX33" i="3"/>
  <c r="CU33" i="3"/>
  <c r="CY33" i="3"/>
  <c r="AQ29" i="3"/>
  <c r="AT29" i="3" s="1"/>
  <c r="CV29" i="3"/>
  <c r="CW29" i="3"/>
  <c r="CX29" i="3"/>
  <c r="CU29" i="3"/>
  <c r="CY29" i="3"/>
  <c r="AQ25" i="3"/>
  <c r="AT25" i="3" s="1"/>
  <c r="CV25" i="3"/>
  <c r="CW25" i="3"/>
  <c r="CX25" i="3"/>
  <c r="CU25" i="3"/>
  <c r="CY25" i="3"/>
  <c r="AQ21" i="3"/>
  <c r="CV21" i="3"/>
  <c r="CW21" i="3"/>
  <c r="CX21" i="3"/>
  <c r="CY21" i="3"/>
  <c r="CU21" i="3"/>
  <c r="B45" i="24"/>
  <c r="AR21" i="3"/>
  <c r="E45" i="24"/>
  <c r="AQ20" i="3"/>
  <c r="CW20" i="3"/>
  <c r="CX20" i="3"/>
  <c r="CU20" i="3"/>
  <c r="CY20" i="3"/>
  <c r="CV20" i="3"/>
  <c r="B43" i="24"/>
  <c r="AR20" i="3"/>
  <c r="E43" i="24"/>
  <c r="B41" i="24"/>
  <c r="CW19" i="3"/>
  <c r="CX19" i="3"/>
  <c r="CU19" i="3"/>
  <c r="CY19" i="3"/>
  <c r="CV19" i="3"/>
  <c r="B39" i="24"/>
  <c r="CW18" i="3"/>
  <c r="CX18" i="3"/>
  <c r="CV18" i="3"/>
  <c r="CU18" i="3"/>
  <c r="CY18" i="3"/>
  <c r="B37" i="24"/>
  <c r="CW17" i="3"/>
  <c r="CX17" i="3"/>
  <c r="CV17" i="3"/>
  <c r="CU17" i="3"/>
  <c r="CY17" i="3"/>
  <c r="B35" i="24"/>
  <c r="CW16" i="3"/>
  <c r="CX16" i="3"/>
  <c r="CU16" i="3"/>
  <c r="CY16" i="3"/>
  <c r="CV16" i="3"/>
  <c r="B33" i="24"/>
  <c r="CW15" i="3"/>
  <c r="CX15" i="3"/>
  <c r="CU15" i="3"/>
  <c r="CY15" i="3"/>
  <c r="CV15" i="3"/>
  <c r="AR16" i="3"/>
  <c r="E35" i="24"/>
  <c r="AR19" i="3"/>
  <c r="E41" i="24"/>
  <c r="AR15" i="3"/>
  <c r="E33" i="24"/>
  <c r="AR18" i="3"/>
  <c r="E39" i="24"/>
  <c r="AR17" i="3"/>
  <c r="E37" i="24"/>
  <c r="AQ17" i="3"/>
  <c r="AQ19" i="3"/>
  <c r="AQ16" i="3"/>
  <c r="AQ15" i="3"/>
  <c r="AQ18" i="3"/>
  <c r="AW12" i="3"/>
  <c r="AX12" i="3"/>
  <c r="AY12" i="3"/>
  <c r="AR14" i="3"/>
  <c r="AT14" i="3" s="1"/>
  <c r="BN12" i="3"/>
  <c r="BM8" i="3"/>
  <c r="AT95" i="3"/>
  <c r="AT63" i="3"/>
  <c r="AT31" i="3"/>
  <c r="AT102" i="3"/>
  <c r="AM148" i="3"/>
  <c r="AM144" i="3"/>
  <c r="AM140" i="3"/>
  <c r="AM136" i="3"/>
  <c r="AM132" i="3"/>
  <c r="AM128" i="3"/>
  <c r="AM124" i="3"/>
  <c r="AM120" i="3"/>
  <c r="AM116" i="3"/>
  <c r="AM112" i="3"/>
  <c r="AM108" i="3"/>
  <c r="AM104" i="3"/>
  <c r="AM100" i="3"/>
  <c r="AM96" i="3"/>
  <c r="AM92" i="3"/>
  <c r="AM88" i="3"/>
  <c r="AM84" i="3"/>
  <c r="AM80" i="3"/>
  <c r="AM76" i="3"/>
  <c r="AM72" i="3"/>
  <c r="AM68" i="3"/>
  <c r="AM64" i="3"/>
  <c r="AM60" i="3"/>
  <c r="AM56" i="3"/>
  <c r="AM52" i="3"/>
  <c r="AM48" i="3"/>
  <c r="AT46" i="3"/>
  <c r="AT104" i="3"/>
  <c r="AT88" i="3"/>
  <c r="AT72" i="3"/>
  <c r="AT56" i="3"/>
  <c r="AT40" i="3"/>
  <c r="AT24" i="3"/>
  <c r="AP18" i="3"/>
  <c r="AP17" i="3"/>
  <c r="AP15" i="3"/>
  <c r="AP12" i="3"/>
  <c r="BE520" i="3"/>
  <c r="BE500" i="3"/>
  <c r="BE492" i="3"/>
  <c r="BE468" i="3"/>
  <c r="BE420" i="3"/>
  <c r="BE416" i="3"/>
  <c r="BE368" i="3"/>
  <c r="BE364" i="3"/>
  <c r="BE316" i="3"/>
  <c r="BE312" i="3"/>
  <c r="BE268" i="3"/>
  <c r="BE248" i="3"/>
  <c r="BE232" i="3"/>
  <c r="BE176" i="3"/>
  <c r="BE144" i="3"/>
  <c r="BE116" i="3"/>
  <c r="BE112" i="3"/>
  <c r="BE108" i="3"/>
  <c r="BE88" i="3"/>
  <c r="BE84" i="3"/>
  <c r="BE68" i="3"/>
  <c r="BE40" i="3"/>
  <c r="BE36" i="3"/>
  <c r="BE32" i="3"/>
  <c r="BE28" i="3"/>
  <c r="BE24" i="3"/>
  <c r="BE435" i="3"/>
  <c r="BE512" i="3"/>
  <c r="BE508" i="3"/>
  <c r="BE484" i="3"/>
  <c r="BE476" i="3"/>
  <c r="BE460" i="3"/>
  <c r="BE456" i="3"/>
  <c r="BE448" i="3"/>
  <c r="BE444" i="3"/>
  <c r="BE440" i="3"/>
  <c r="BE436" i="3"/>
  <c r="BE428" i="3"/>
  <c r="BE424" i="3"/>
  <c r="BE408" i="3"/>
  <c r="BE400" i="3"/>
  <c r="BE396" i="3"/>
  <c r="BE388" i="3"/>
  <c r="BE384" i="3"/>
  <c r="BE380" i="3"/>
  <c r="BE372" i="3"/>
  <c r="BE356" i="3"/>
  <c r="BE348" i="3"/>
  <c r="BE340" i="3"/>
  <c r="BE332" i="3"/>
  <c r="BE328" i="3"/>
  <c r="BE320" i="3"/>
  <c r="BE304" i="3"/>
  <c r="BE300" i="3"/>
  <c r="BE296" i="3"/>
  <c r="BE292" i="3"/>
  <c r="BE284" i="3"/>
  <c r="BE280" i="3"/>
  <c r="BE272" i="3"/>
  <c r="BE264" i="3"/>
  <c r="BE260" i="3"/>
  <c r="BE252" i="3"/>
  <c r="BE240" i="3"/>
  <c r="BE236" i="3"/>
  <c r="BE224" i="3"/>
  <c r="BE216" i="3"/>
  <c r="BE212" i="3"/>
  <c r="BE204" i="3"/>
  <c r="BE200" i="3"/>
  <c r="BE192" i="3"/>
  <c r="BE188" i="3"/>
  <c r="BE184" i="3"/>
  <c r="BE168" i="3"/>
  <c r="BE160" i="3"/>
  <c r="BE156" i="3"/>
  <c r="BE136" i="3"/>
  <c r="BE120" i="3"/>
  <c r="BE96" i="3"/>
  <c r="BE92" i="3"/>
  <c r="BE76" i="3"/>
  <c r="BE60" i="3"/>
  <c r="BE52" i="3"/>
  <c r="BE48" i="3"/>
  <c r="BE519" i="3"/>
  <c r="BE515" i="3"/>
  <c r="BE507" i="3"/>
  <c r="BE499" i="3"/>
  <c r="BE495" i="3"/>
  <c r="BE491" i="3"/>
  <c r="BE479" i="3"/>
  <c r="BE475" i="3"/>
  <c r="BE463" i="3"/>
  <c r="BE459" i="3"/>
  <c r="BE451" i="3"/>
  <c r="BE447" i="3"/>
  <c r="BE443" i="3"/>
  <c r="BE431" i="3"/>
  <c r="BE419" i="3"/>
  <c r="BE415" i="3"/>
  <c r="BE407" i="3"/>
  <c r="BE403" i="3"/>
  <c r="BE399" i="3"/>
  <c r="BE391" i="3"/>
  <c r="BE387" i="3"/>
  <c r="BE383" i="3"/>
  <c r="BE371" i="3"/>
  <c r="BE367" i="3"/>
  <c r="BE363" i="3"/>
  <c r="BE359" i="3"/>
  <c r="BE351" i="3"/>
  <c r="BE343" i="3"/>
  <c r="BE339" i="3"/>
  <c r="BE331" i="3"/>
  <c r="BE327" i="3"/>
  <c r="BE323" i="3"/>
  <c r="BE319" i="3"/>
  <c r="BE315" i="3"/>
  <c r="BE311" i="3"/>
  <c r="BE307" i="3"/>
  <c r="BE303" i="3"/>
  <c r="BE299" i="3"/>
  <c r="BE295" i="3"/>
  <c r="BE291" i="3"/>
  <c r="BE287" i="3"/>
  <c r="BE283" i="3"/>
  <c r="BE279" i="3"/>
  <c r="BE275" i="3"/>
  <c r="BE271" i="3"/>
  <c r="BE267" i="3"/>
  <c r="BE263" i="3"/>
  <c r="BE259" i="3"/>
  <c r="BE255" i="3"/>
  <c r="BE251" i="3"/>
  <c r="BE247" i="3"/>
  <c r="BE243" i="3"/>
  <c r="BE239" i="3"/>
  <c r="BE235" i="3"/>
  <c r="BE231" i="3"/>
  <c r="BE227" i="3"/>
  <c r="BE223" i="3"/>
  <c r="BE219" i="3"/>
  <c r="BE215" i="3"/>
  <c r="BE211" i="3"/>
  <c r="BE207" i="3"/>
  <c r="BE203" i="3"/>
  <c r="BE199" i="3"/>
  <c r="BE195" i="3"/>
  <c r="BE191" i="3"/>
  <c r="BE187" i="3"/>
  <c r="BE183" i="3"/>
  <c r="BE179" i="3"/>
  <c r="BE83" i="3"/>
  <c r="BE51" i="3"/>
  <c r="BE35" i="3"/>
  <c r="BE486" i="3"/>
  <c r="BE454" i="3"/>
  <c r="BE422" i="3"/>
  <c r="BE390" i="3"/>
  <c r="BE326" i="3"/>
  <c r="BE294" i="3"/>
  <c r="BE262" i="3"/>
  <c r="BE230" i="3"/>
  <c r="BE198" i="3"/>
  <c r="BE516" i="3"/>
  <c r="BE504" i="3"/>
  <c r="BE496" i="3"/>
  <c r="BE488" i="3"/>
  <c r="BE480" i="3"/>
  <c r="BE472" i="3"/>
  <c r="BE464" i="3"/>
  <c r="BE452" i="3"/>
  <c r="BE432" i="3"/>
  <c r="BE412" i="3"/>
  <c r="BE404" i="3"/>
  <c r="BE392" i="3"/>
  <c r="BE376" i="3"/>
  <c r="BE360" i="3"/>
  <c r="BE352" i="3"/>
  <c r="BE344" i="3"/>
  <c r="BE336" i="3"/>
  <c r="BE324" i="3"/>
  <c r="BE308" i="3"/>
  <c r="BE288" i="3"/>
  <c r="BE276" i="3"/>
  <c r="BE256" i="3"/>
  <c r="BE244" i="3"/>
  <c r="BE228" i="3"/>
  <c r="BE220" i="3"/>
  <c r="BE208" i="3"/>
  <c r="BE196" i="3"/>
  <c r="BE180" i="3"/>
  <c r="BE172" i="3"/>
  <c r="BE164" i="3"/>
  <c r="BE152" i="3"/>
  <c r="BE148" i="3"/>
  <c r="BE140" i="3"/>
  <c r="BE132" i="3"/>
  <c r="BE128" i="3"/>
  <c r="BE124" i="3"/>
  <c r="BE104" i="3"/>
  <c r="BE100" i="3"/>
  <c r="BE80" i="3"/>
  <c r="BE72" i="3"/>
  <c r="BE64" i="3"/>
  <c r="BE56" i="3"/>
  <c r="BE44" i="3"/>
  <c r="BE494" i="3"/>
  <c r="BE462" i="3"/>
  <c r="BE430" i="3"/>
  <c r="BE398" i="3"/>
  <c r="BE379" i="3"/>
  <c r="BE67" i="3"/>
  <c r="BE511" i="3"/>
  <c r="BE503" i="3"/>
  <c r="BE487" i="3"/>
  <c r="BE483" i="3"/>
  <c r="BE471" i="3"/>
  <c r="BE467" i="3"/>
  <c r="BE455" i="3"/>
  <c r="BE439" i="3"/>
  <c r="BE427" i="3"/>
  <c r="BE423" i="3"/>
  <c r="BE411" i="3"/>
  <c r="BE395" i="3"/>
  <c r="BE375" i="3"/>
  <c r="BE355" i="3"/>
  <c r="BE347" i="3"/>
  <c r="BE335" i="3"/>
  <c r="BE518" i="3"/>
  <c r="BE514" i="3"/>
  <c r="BE506" i="3"/>
  <c r="BE498" i="3"/>
  <c r="BE490" i="3"/>
  <c r="BE482" i="3"/>
  <c r="BE474" i="3"/>
  <c r="BE466" i="3"/>
  <c r="BE458" i="3"/>
  <c r="BE450" i="3"/>
  <c r="BE442" i="3"/>
  <c r="BE434" i="3"/>
  <c r="BE426" i="3"/>
  <c r="BE418" i="3"/>
  <c r="BE410" i="3"/>
  <c r="BE402" i="3"/>
  <c r="BE394" i="3"/>
  <c r="BE386" i="3"/>
  <c r="BE378" i="3"/>
  <c r="BE350" i="3"/>
  <c r="BE346" i="3"/>
  <c r="BE334" i="3"/>
  <c r="BE330" i="3"/>
  <c r="BE318" i="3"/>
  <c r="BE314" i="3"/>
  <c r="BE302" i="3"/>
  <c r="BE298" i="3"/>
  <c r="BE286" i="3"/>
  <c r="BE282" i="3"/>
  <c r="BE270" i="3"/>
  <c r="BE266" i="3"/>
  <c r="BE254" i="3"/>
  <c r="BE250" i="3"/>
  <c r="BE238" i="3"/>
  <c r="BE234" i="3"/>
  <c r="BE222" i="3"/>
  <c r="BE218" i="3"/>
  <c r="BE206" i="3"/>
  <c r="BE202" i="3"/>
  <c r="BE190" i="3"/>
  <c r="BE186" i="3"/>
  <c r="BE510" i="3"/>
  <c r="BE478" i="3"/>
  <c r="BE446" i="3"/>
  <c r="BE414" i="3"/>
  <c r="BE111" i="3"/>
  <c r="BE517" i="3"/>
  <c r="BE502" i="3"/>
  <c r="BE470" i="3"/>
  <c r="BE438" i="3"/>
  <c r="BE406" i="3"/>
  <c r="BE362" i="3"/>
  <c r="BE342" i="3"/>
  <c r="BE310" i="3"/>
  <c r="BE278" i="3"/>
  <c r="BE246" i="3"/>
  <c r="BE214" i="3"/>
  <c r="BE175" i="3"/>
  <c r="BE171" i="3"/>
  <c r="BE167" i="3"/>
  <c r="BE163" i="3"/>
  <c r="BE159" i="3"/>
  <c r="BE155" i="3"/>
  <c r="BE151" i="3"/>
  <c r="BE147" i="3"/>
  <c r="BE143" i="3"/>
  <c r="BE139" i="3"/>
  <c r="BE135" i="3"/>
  <c r="BE131" i="3"/>
  <c r="BE127" i="3"/>
  <c r="BE123" i="3"/>
  <c r="BE119" i="3"/>
  <c r="BE115" i="3"/>
  <c r="BE107" i="3"/>
  <c r="BE103" i="3"/>
  <c r="BE99" i="3"/>
  <c r="BE95" i="3"/>
  <c r="BE91" i="3"/>
  <c r="BE87" i="3"/>
  <c r="BE79" i="3"/>
  <c r="BE75" i="3"/>
  <c r="BE71" i="3"/>
  <c r="BE63" i="3"/>
  <c r="BE59" i="3"/>
  <c r="BE55" i="3"/>
  <c r="BE47" i="3"/>
  <c r="BE43" i="3"/>
  <c r="BE39" i="3"/>
  <c r="BE31" i="3"/>
  <c r="BE27" i="3"/>
  <c r="BE23" i="3"/>
  <c r="BE370" i="3"/>
  <c r="BE354" i="3"/>
  <c r="BE338" i="3"/>
  <c r="BE322" i="3"/>
  <c r="BE306" i="3"/>
  <c r="BE290" i="3"/>
  <c r="BE274" i="3"/>
  <c r="BE258" i="3"/>
  <c r="BE242" i="3"/>
  <c r="BE226" i="3"/>
  <c r="BE210" i="3"/>
  <c r="BE194" i="3"/>
  <c r="BE109" i="3"/>
  <c r="BE382" i="3"/>
  <c r="BE374" i="3"/>
  <c r="BE366" i="3"/>
  <c r="BE358" i="3"/>
  <c r="BE182" i="3"/>
  <c r="BE178" i="3"/>
  <c r="BE174" i="3"/>
  <c r="BE170" i="3"/>
  <c r="BE166" i="3"/>
  <c r="BE162" i="3"/>
  <c r="BE158" i="3"/>
  <c r="BE154" i="3"/>
  <c r="BE150" i="3"/>
  <c r="BE146" i="3"/>
  <c r="BE142" i="3"/>
  <c r="BE138" i="3"/>
  <c r="BE134" i="3"/>
  <c r="BE130" i="3"/>
  <c r="BE126" i="3"/>
  <c r="BE122" i="3"/>
  <c r="BE118" i="3"/>
  <c r="BE114" i="3"/>
  <c r="BE110" i="3"/>
  <c r="BE106" i="3"/>
  <c r="BE102" i="3"/>
  <c r="BE98" i="3"/>
  <c r="BE94" i="3"/>
  <c r="BE90" i="3"/>
  <c r="BE86" i="3"/>
  <c r="BE82" i="3"/>
  <c r="BE78" i="3"/>
  <c r="BE74" i="3"/>
  <c r="BE70" i="3"/>
  <c r="BE66" i="3"/>
  <c r="BE62" i="3"/>
  <c r="BE58" i="3"/>
  <c r="BE54" i="3"/>
  <c r="BE50" i="3"/>
  <c r="BE46" i="3"/>
  <c r="BE42" i="3"/>
  <c r="BE38" i="3"/>
  <c r="BE34" i="3"/>
  <c r="BE30" i="3"/>
  <c r="BE26" i="3"/>
  <c r="BE513" i="3"/>
  <c r="BE509" i="3"/>
  <c r="BE505" i="3"/>
  <c r="BE501" i="3"/>
  <c r="BE497" i="3"/>
  <c r="BE493" i="3"/>
  <c r="BE489" i="3"/>
  <c r="BE485" i="3"/>
  <c r="BE481" i="3"/>
  <c r="BE477" i="3"/>
  <c r="BE473" i="3"/>
  <c r="BE469" i="3"/>
  <c r="BE465" i="3"/>
  <c r="BE461" i="3"/>
  <c r="BE457" i="3"/>
  <c r="BE453" i="3"/>
  <c r="BE449" i="3"/>
  <c r="BE445" i="3"/>
  <c r="BE441" i="3"/>
  <c r="BE437" i="3"/>
  <c r="BE433" i="3"/>
  <c r="BE429" i="3"/>
  <c r="BE425" i="3"/>
  <c r="BE421" i="3"/>
  <c r="BE417" i="3"/>
  <c r="BE413" i="3"/>
  <c r="BE409" i="3"/>
  <c r="BE405" i="3"/>
  <c r="BE401" i="3"/>
  <c r="BE397" i="3"/>
  <c r="BE393" i="3"/>
  <c r="BE389" i="3"/>
  <c r="BE385" i="3"/>
  <c r="BE381" i="3"/>
  <c r="BE377" i="3"/>
  <c r="BE373" i="3"/>
  <c r="BE369" i="3"/>
  <c r="BE365" i="3"/>
  <c r="BE361" i="3"/>
  <c r="BE357" i="3"/>
  <c r="BE353" i="3"/>
  <c r="BE349" i="3"/>
  <c r="BE345" i="3"/>
  <c r="BE341" i="3"/>
  <c r="BE337" i="3"/>
  <c r="BE333" i="3"/>
  <c r="BE329" i="3"/>
  <c r="BE325" i="3"/>
  <c r="BE321" i="3"/>
  <c r="BE317" i="3"/>
  <c r="BE313" i="3"/>
  <c r="BE309" i="3"/>
  <c r="BE305" i="3"/>
  <c r="BE301" i="3"/>
  <c r="BE297" i="3"/>
  <c r="BE293" i="3"/>
  <c r="BE289" i="3"/>
  <c r="BE285" i="3"/>
  <c r="BE281" i="3"/>
  <c r="BE277" i="3"/>
  <c r="BE273" i="3"/>
  <c r="BE269" i="3"/>
  <c r="BE265" i="3"/>
  <c r="BE261" i="3"/>
  <c r="BE257" i="3"/>
  <c r="BE253" i="3"/>
  <c r="BE249" i="3"/>
  <c r="BE245" i="3"/>
  <c r="BE241" i="3"/>
  <c r="BE237" i="3"/>
  <c r="BE233" i="3"/>
  <c r="BE229" i="3"/>
  <c r="BE225" i="3"/>
  <c r="BE221" i="3"/>
  <c r="BE217" i="3"/>
  <c r="BE213" i="3"/>
  <c r="BE209" i="3"/>
  <c r="BE205" i="3"/>
  <c r="BE201" i="3"/>
  <c r="BE197" i="3"/>
  <c r="BE193" i="3"/>
  <c r="BE189" i="3"/>
  <c r="BE185" i="3"/>
  <c r="BE181" i="3"/>
  <c r="BE177" i="3"/>
  <c r="BE173" i="3"/>
  <c r="BE169" i="3"/>
  <c r="BE165" i="3"/>
  <c r="BE161" i="3"/>
  <c r="BE157" i="3"/>
  <c r="BE153" i="3"/>
  <c r="BE149" i="3"/>
  <c r="BE145" i="3"/>
  <c r="BE141" i="3"/>
  <c r="BE137" i="3"/>
  <c r="BE133" i="3"/>
  <c r="BE129" i="3"/>
  <c r="BE125" i="3"/>
  <c r="BE121" i="3"/>
  <c r="BE117" i="3"/>
  <c r="BE113" i="3"/>
  <c r="BE105" i="3"/>
  <c r="BE101" i="3"/>
  <c r="BE97" i="3"/>
  <c r="BE93" i="3"/>
  <c r="BE89" i="3"/>
  <c r="BE85" i="3"/>
  <c r="BE81" i="3"/>
  <c r="BE77" i="3"/>
  <c r="BE73" i="3"/>
  <c r="BE69" i="3"/>
  <c r="BE65" i="3"/>
  <c r="BE61" i="3"/>
  <c r="BE57" i="3"/>
  <c r="BE53" i="3"/>
  <c r="BE49" i="3"/>
  <c r="BE45" i="3"/>
  <c r="BE41" i="3"/>
  <c r="BE37" i="3"/>
  <c r="BE33" i="3"/>
  <c r="BE29" i="3"/>
  <c r="BE25" i="3"/>
  <c r="AT16" i="3" l="1"/>
  <c r="AT21" i="3"/>
  <c r="AT22" i="3"/>
  <c r="AT20" i="3"/>
  <c r="AT15" i="3"/>
  <c r="AT18" i="3"/>
  <c r="AT19" i="3"/>
  <c r="AT17" i="3"/>
  <c r="DP521" i="9"/>
  <c r="DQ521" i="9"/>
  <c r="DP522" i="9"/>
  <c r="DQ522" i="9"/>
  <c r="DP523" i="9"/>
  <c r="DQ523" i="9"/>
  <c r="DP524" i="9"/>
  <c r="DQ524" i="9"/>
  <c r="DP525" i="9"/>
  <c r="DQ525" i="9"/>
  <c r="DP526" i="9"/>
  <c r="DQ526" i="9"/>
  <c r="DP527" i="9"/>
  <c r="DQ527" i="9"/>
  <c r="DP528" i="9"/>
  <c r="DQ528" i="9"/>
  <c r="DP529" i="9"/>
  <c r="DQ529" i="9"/>
  <c r="DP530" i="9"/>
  <c r="DQ530" i="9"/>
  <c r="DP531" i="9"/>
  <c r="DQ531" i="9"/>
  <c r="DP532" i="9"/>
  <c r="DQ532" i="9"/>
  <c r="DP533" i="9"/>
  <c r="DQ533" i="9"/>
  <c r="DP534" i="9"/>
  <c r="DQ534" i="9"/>
  <c r="DP535" i="9"/>
  <c r="DQ535" i="9"/>
  <c r="DP536" i="9"/>
  <c r="DQ536" i="9"/>
  <c r="DP537" i="9"/>
  <c r="DQ537" i="9"/>
  <c r="DP538" i="9"/>
  <c r="DQ538" i="9"/>
  <c r="DP539" i="9"/>
  <c r="DQ539" i="9"/>
  <c r="DP540" i="9"/>
  <c r="DQ540" i="9"/>
  <c r="DP541" i="9"/>
  <c r="DQ541" i="9"/>
  <c r="DP542" i="9"/>
  <c r="DQ542" i="9"/>
  <c r="DP543" i="9"/>
  <c r="DQ543" i="9"/>
  <c r="DP544" i="9"/>
  <c r="DQ544" i="9"/>
  <c r="DP545" i="9"/>
  <c r="DQ545" i="9"/>
  <c r="DP546" i="9"/>
  <c r="DQ546" i="9"/>
  <c r="DP547" i="9"/>
  <c r="DQ547" i="9"/>
  <c r="DP548" i="9"/>
  <c r="DQ548" i="9"/>
  <c r="DP549" i="9"/>
  <c r="DQ549" i="9"/>
  <c r="DP550" i="9"/>
  <c r="DQ550" i="9"/>
  <c r="DP551" i="9"/>
  <c r="DQ551" i="9"/>
  <c r="DP552" i="9"/>
  <c r="DQ552" i="9"/>
  <c r="DP553" i="9"/>
  <c r="DQ553" i="9"/>
  <c r="DP554" i="9"/>
  <c r="DQ554" i="9"/>
  <c r="DP555" i="9"/>
  <c r="DQ555" i="9"/>
  <c r="DP556" i="9"/>
  <c r="DQ556" i="9"/>
  <c r="DP557" i="9"/>
  <c r="DQ557" i="9"/>
  <c r="DP558" i="9"/>
  <c r="DQ558" i="9"/>
  <c r="DP559" i="9"/>
  <c r="DQ559" i="9"/>
  <c r="DP560" i="9"/>
  <c r="DQ560" i="9"/>
  <c r="DP561" i="9"/>
  <c r="DQ561" i="9"/>
  <c r="DP562" i="9"/>
  <c r="DQ562" i="9"/>
  <c r="DP563" i="9"/>
  <c r="DQ563" i="9"/>
  <c r="DP564" i="9"/>
  <c r="DQ564" i="9"/>
  <c r="DP565" i="9"/>
  <c r="DQ565" i="9"/>
  <c r="DP566" i="9"/>
  <c r="DQ566" i="9"/>
  <c r="DP567" i="9"/>
  <c r="DQ567" i="9"/>
  <c r="DP568" i="9"/>
  <c r="DQ568" i="9"/>
  <c r="DP569" i="9"/>
  <c r="DQ569" i="9"/>
  <c r="DP570" i="9"/>
  <c r="DQ570" i="9"/>
  <c r="DP571" i="9"/>
  <c r="DQ571" i="9"/>
  <c r="DP572" i="9"/>
  <c r="DQ572" i="9"/>
  <c r="DP573" i="9"/>
  <c r="DQ573" i="9"/>
  <c r="DP574" i="9"/>
  <c r="DQ574" i="9"/>
  <c r="DP575" i="9"/>
  <c r="DQ575" i="9"/>
  <c r="DP576" i="9"/>
  <c r="DQ576" i="9"/>
  <c r="DP577" i="9"/>
  <c r="DQ577" i="9"/>
  <c r="DP578" i="9"/>
  <c r="DQ578" i="9"/>
  <c r="DP579" i="9"/>
  <c r="DQ579" i="9"/>
  <c r="DP580" i="9"/>
  <c r="DQ580" i="9"/>
  <c r="D12" i="9" l="1"/>
  <c r="E12" i="9"/>
  <c r="D13" i="9"/>
  <c r="E13" i="9"/>
  <c r="AR13" i="9" l="1"/>
  <c r="E29" i="25"/>
  <c r="AQ13" i="9"/>
  <c r="B29" i="25"/>
  <c r="AR12" i="9"/>
  <c r="E27" i="25"/>
  <c r="AQ12" i="9"/>
  <c r="B27" i="25"/>
  <c r="P7" i="9"/>
  <c r="P7" i="3"/>
  <c r="F20" i="9"/>
  <c r="AM20" i="9" l="1"/>
  <c r="AS20" i="9"/>
  <c r="D19" i="9"/>
  <c r="G46" i="22"/>
  <c r="G48" i="22"/>
  <c r="F26" i="22"/>
  <c r="AQ19" i="9" l="1"/>
  <c r="B41" i="25"/>
  <c r="CW12" i="3"/>
  <c r="CV12" i="3"/>
  <c r="CX12" i="3"/>
  <c r="CY12" i="3"/>
  <c r="CU12" i="3"/>
  <c r="AR12" i="3"/>
  <c r="E27" i="24"/>
  <c r="AQ12" i="3"/>
  <c r="AW13" i="3"/>
  <c r="BB13" i="3" s="1"/>
  <c r="AX13" i="3"/>
  <c r="AY13" i="3"/>
  <c r="AP13" i="3"/>
  <c r="A12" i="3"/>
  <c r="A13" i="3" s="1"/>
  <c r="S549" i="9" l="1"/>
  <c r="S550" i="9"/>
  <c r="S551" i="9"/>
  <c r="S552" i="9"/>
  <c r="S553" i="9"/>
  <c r="S554" i="9"/>
  <c r="J3043" i="19" l="1"/>
  <c r="J3042" i="19"/>
  <c r="J3041" i="19"/>
  <c r="J3040" i="19"/>
  <c r="J3039" i="19"/>
  <c r="J3038" i="19"/>
  <c r="J3037" i="19"/>
  <c r="J3036" i="19"/>
  <c r="J3035" i="19"/>
  <c r="J3034" i="19"/>
  <c r="J3033" i="19"/>
  <c r="J3032" i="19"/>
  <c r="J3031" i="19"/>
  <c r="J3030" i="19"/>
  <c r="J3029" i="19"/>
  <c r="J3028" i="19"/>
  <c r="J3027" i="19"/>
  <c r="J3026" i="19"/>
  <c r="J3025" i="19"/>
  <c r="J3024" i="19"/>
  <c r="J3023" i="19"/>
  <c r="J3022" i="19"/>
  <c r="J3021" i="19"/>
  <c r="J3020" i="19"/>
  <c r="J3019" i="19"/>
  <c r="J3018" i="19"/>
  <c r="J3017" i="19"/>
  <c r="J3016" i="19"/>
  <c r="J3015" i="19"/>
  <c r="J3014" i="19"/>
  <c r="J3013" i="19"/>
  <c r="J3012" i="19"/>
  <c r="J3011" i="19"/>
  <c r="J3010" i="19"/>
  <c r="J3009" i="19"/>
  <c r="J3008" i="19"/>
  <c r="J3007" i="19"/>
  <c r="J3006" i="19"/>
  <c r="J3005" i="19"/>
  <c r="J3004" i="19"/>
  <c r="J3003" i="19"/>
  <c r="J3002" i="19"/>
  <c r="J3001" i="19"/>
  <c r="J3000" i="19"/>
  <c r="J2999" i="19"/>
  <c r="J2998" i="19"/>
  <c r="J2997" i="19"/>
  <c r="J2996" i="19"/>
  <c r="J2995" i="19"/>
  <c r="J2994" i="19"/>
  <c r="J2993" i="19"/>
  <c r="J2992" i="19"/>
  <c r="J2991" i="19"/>
  <c r="J2990" i="19"/>
  <c r="J2989" i="19"/>
  <c r="J2988" i="19"/>
  <c r="J2987" i="19"/>
  <c r="J2986" i="19"/>
  <c r="J2985" i="19"/>
  <c r="J2984" i="19"/>
  <c r="J2983" i="19"/>
  <c r="J2982" i="19"/>
  <c r="J2981" i="19"/>
  <c r="J2980" i="19"/>
  <c r="J2979" i="19"/>
  <c r="J2978" i="19"/>
  <c r="J2977" i="19"/>
  <c r="J2976" i="19"/>
  <c r="J2975" i="19"/>
  <c r="J2974" i="19"/>
  <c r="J2973" i="19"/>
  <c r="J2972" i="19"/>
  <c r="J2971" i="19"/>
  <c r="J2970" i="19"/>
  <c r="J2969" i="19"/>
  <c r="J2968" i="19"/>
  <c r="J2967" i="19"/>
  <c r="J2966" i="19"/>
  <c r="J2965" i="19"/>
  <c r="J2964" i="19"/>
  <c r="J2963" i="19"/>
  <c r="J2962" i="19"/>
  <c r="J2961" i="19"/>
  <c r="J2960" i="19"/>
  <c r="J2959" i="19"/>
  <c r="J2958" i="19"/>
  <c r="J2957" i="19"/>
  <c r="J2956" i="19"/>
  <c r="J2955" i="19"/>
  <c r="J2954" i="19"/>
  <c r="J2953" i="19"/>
  <c r="J2952" i="19"/>
  <c r="J2951" i="19"/>
  <c r="J2950" i="19"/>
  <c r="J2949" i="19"/>
  <c r="J2948" i="19"/>
  <c r="J2947" i="19"/>
  <c r="J2946" i="19"/>
  <c r="J2945" i="19"/>
  <c r="J2944" i="19"/>
  <c r="J2943" i="19"/>
  <c r="J2942" i="19"/>
  <c r="J2941" i="19"/>
  <c r="J2940" i="19"/>
  <c r="J2939" i="19"/>
  <c r="J2938" i="19"/>
  <c r="J2937" i="19"/>
  <c r="J2936" i="19"/>
  <c r="J2935" i="19"/>
  <c r="J2934" i="19"/>
  <c r="J2933" i="19"/>
  <c r="J2932" i="19"/>
  <c r="J2931" i="19"/>
  <c r="J2930" i="19"/>
  <c r="J2929" i="19"/>
  <c r="J2928" i="19"/>
  <c r="J2927" i="19"/>
  <c r="J2926" i="19"/>
  <c r="J2925" i="19"/>
  <c r="J2924" i="19"/>
  <c r="J2923" i="19"/>
  <c r="J2922" i="19"/>
  <c r="J2921" i="19"/>
  <c r="J2920" i="19"/>
  <c r="J2919" i="19"/>
  <c r="J2918" i="19"/>
  <c r="J2917" i="19"/>
  <c r="J2916" i="19"/>
  <c r="J2915" i="19"/>
  <c r="J2914" i="19"/>
  <c r="J2913" i="19"/>
  <c r="J2912" i="19"/>
  <c r="J2911" i="19"/>
  <c r="J2910" i="19"/>
  <c r="J2909" i="19"/>
  <c r="J2908" i="19"/>
  <c r="J2907" i="19"/>
  <c r="J2906" i="19"/>
  <c r="J2905" i="19"/>
  <c r="J2904" i="19"/>
  <c r="J2903" i="19"/>
  <c r="J2902" i="19"/>
  <c r="J2901" i="19"/>
  <c r="J2900" i="19"/>
  <c r="J2899" i="19"/>
  <c r="J2898" i="19"/>
  <c r="J2897" i="19"/>
  <c r="J2896" i="19"/>
  <c r="J2895" i="19"/>
  <c r="J2894" i="19"/>
  <c r="J2893" i="19"/>
  <c r="J2892" i="19"/>
  <c r="J2891" i="19"/>
  <c r="J2890" i="19"/>
  <c r="J2889" i="19"/>
  <c r="J2888" i="19"/>
  <c r="J2887" i="19"/>
  <c r="J2886" i="19"/>
  <c r="J2885" i="19"/>
  <c r="J2884" i="19"/>
  <c r="J2883" i="19"/>
  <c r="J2882" i="19"/>
  <c r="J2881" i="19"/>
  <c r="J2880" i="19"/>
  <c r="J2879" i="19"/>
  <c r="J2878" i="19"/>
  <c r="J2877" i="19"/>
  <c r="J2876" i="19"/>
  <c r="J2875" i="19"/>
  <c r="J2874" i="19"/>
  <c r="J2873" i="19"/>
  <c r="J2872" i="19"/>
  <c r="J2871" i="19"/>
  <c r="J2870" i="19"/>
  <c r="J2869" i="19"/>
  <c r="J2868" i="19"/>
  <c r="J2867" i="19"/>
  <c r="J2866" i="19"/>
  <c r="J2865" i="19"/>
  <c r="J2864" i="19"/>
  <c r="J2863" i="19"/>
  <c r="J2862" i="19"/>
  <c r="J2861" i="19"/>
  <c r="J2860" i="19"/>
  <c r="J2859" i="19"/>
  <c r="J2858" i="19"/>
  <c r="J2857" i="19"/>
  <c r="J2856" i="19"/>
  <c r="J2855" i="19"/>
  <c r="J2854" i="19"/>
  <c r="J2853" i="19"/>
  <c r="J2852" i="19"/>
  <c r="J2851" i="19"/>
  <c r="J2850" i="19"/>
  <c r="J2849" i="19"/>
  <c r="J2848" i="19"/>
  <c r="J2847" i="19"/>
  <c r="J2846" i="19"/>
  <c r="J2845" i="19"/>
  <c r="J2844" i="19"/>
  <c r="J2843" i="19"/>
  <c r="J2842" i="19"/>
  <c r="J2841" i="19"/>
  <c r="J2840" i="19"/>
  <c r="J2839" i="19"/>
  <c r="J2838" i="19"/>
  <c r="J2837" i="19"/>
  <c r="J2836" i="19"/>
  <c r="J2835" i="19"/>
  <c r="J2834" i="19"/>
  <c r="J2833" i="19"/>
  <c r="J2832" i="19"/>
  <c r="J2831" i="19"/>
  <c r="J2830" i="19"/>
  <c r="J2829" i="19"/>
  <c r="J2828" i="19"/>
  <c r="J2827" i="19"/>
  <c r="J2826" i="19"/>
  <c r="J2825" i="19"/>
  <c r="J2824" i="19"/>
  <c r="J2823" i="19"/>
  <c r="J2822" i="19"/>
  <c r="J2821" i="19"/>
  <c r="J2820" i="19"/>
  <c r="J2819" i="19"/>
  <c r="J2818" i="19"/>
  <c r="J2817" i="19"/>
  <c r="J2816" i="19"/>
  <c r="J2815" i="19"/>
  <c r="J2814" i="19"/>
  <c r="J2813" i="19"/>
  <c r="J2812" i="19"/>
  <c r="J2811" i="19"/>
  <c r="J2810" i="19"/>
  <c r="J2809" i="19"/>
  <c r="J2808" i="19"/>
  <c r="J2807" i="19"/>
  <c r="J2806" i="19"/>
  <c r="J2805" i="19"/>
  <c r="J2804" i="19"/>
  <c r="J2803" i="19"/>
  <c r="J2802" i="19"/>
  <c r="J2801" i="19"/>
  <c r="J2800" i="19"/>
  <c r="J2799" i="19"/>
  <c r="J2798" i="19"/>
  <c r="J2797" i="19"/>
  <c r="J2796" i="19"/>
  <c r="J2795" i="19"/>
  <c r="J2794" i="19"/>
  <c r="J2793" i="19"/>
  <c r="J2792" i="19"/>
  <c r="J2791" i="19"/>
  <c r="J2790" i="19"/>
  <c r="J2789" i="19"/>
  <c r="J2788" i="19"/>
  <c r="J2787" i="19"/>
  <c r="J2786" i="19"/>
  <c r="J2785" i="19"/>
  <c r="J2784" i="19"/>
  <c r="J2783" i="19"/>
  <c r="J2782" i="19"/>
  <c r="J2781" i="19"/>
  <c r="J2780" i="19"/>
  <c r="J2779" i="19"/>
  <c r="J2778" i="19"/>
  <c r="J2777" i="19"/>
  <c r="J2776" i="19"/>
  <c r="J2775" i="19"/>
  <c r="J2774" i="19"/>
  <c r="J2773" i="19"/>
  <c r="J2772" i="19"/>
  <c r="J2771" i="19"/>
  <c r="J2770" i="19"/>
  <c r="J2769" i="19"/>
  <c r="J2768" i="19"/>
  <c r="J2767" i="19"/>
  <c r="J2766" i="19"/>
  <c r="J2765" i="19"/>
  <c r="J2764" i="19"/>
  <c r="J2763" i="19"/>
  <c r="J2762" i="19"/>
  <c r="J2761" i="19"/>
  <c r="J2760" i="19"/>
  <c r="J2759" i="19"/>
  <c r="J2758" i="19"/>
  <c r="J2757" i="19"/>
  <c r="J2756" i="19"/>
  <c r="J2755" i="19"/>
  <c r="J2754" i="19"/>
  <c r="J2753" i="19"/>
  <c r="J2752" i="19"/>
  <c r="J2751" i="19"/>
  <c r="J2750" i="19"/>
  <c r="J2749" i="19"/>
  <c r="J2748" i="19"/>
  <c r="J2747" i="19"/>
  <c r="J2746" i="19"/>
  <c r="J2745" i="19"/>
  <c r="J2744" i="19"/>
  <c r="J2743" i="19"/>
  <c r="J2742" i="19"/>
  <c r="J2741" i="19"/>
  <c r="J2740" i="19"/>
  <c r="J2739" i="19"/>
  <c r="J2738" i="19"/>
  <c r="J2737" i="19"/>
  <c r="J2736" i="19"/>
  <c r="J2735" i="19"/>
  <c r="J2734" i="19"/>
  <c r="J2733" i="19"/>
  <c r="J2732" i="19"/>
  <c r="J2731" i="19"/>
  <c r="J2730" i="19"/>
  <c r="J2729" i="19"/>
  <c r="J2728" i="19"/>
  <c r="J2727" i="19"/>
  <c r="J2726" i="19"/>
  <c r="J2725" i="19"/>
  <c r="J2724" i="19"/>
  <c r="J2723" i="19"/>
  <c r="J2722" i="19"/>
  <c r="J2721" i="19"/>
  <c r="J2720" i="19"/>
  <c r="J2719" i="19"/>
  <c r="J2718" i="19"/>
  <c r="J2717" i="19"/>
  <c r="J2716" i="19"/>
  <c r="J2715" i="19"/>
  <c r="J2714" i="19"/>
  <c r="J2713" i="19"/>
  <c r="J2712" i="19"/>
  <c r="J2711" i="19"/>
  <c r="J2710" i="19"/>
  <c r="J2709" i="19"/>
  <c r="J2708" i="19"/>
  <c r="J2707" i="19"/>
  <c r="J2706" i="19"/>
  <c r="J2705" i="19"/>
  <c r="J2704" i="19"/>
  <c r="J2703" i="19"/>
  <c r="J2702" i="19"/>
  <c r="J2701" i="19"/>
  <c r="J2700" i="19"/>
  <c r="J2699" i="19"/>
  <c r="J2698" i="19"/>
  <c r="J2697" i="19"/>
  <c r="J2696" i="19"/>
  <c r="J2695" i="19"/>
  <c r="J2694" i="19"/>
  <c r="J2693" i="19"/>
  <c r="J2692" i="19"/>
  <c r="J2691" i="19"/>
  <c r="J2690" i="19"/>
  <c r="J2689" i="19"/>
  <c r="J2688" i="19"/>
  <c r="J2687" i="19"/>
  <c r="J2686" i="19"/>
  <c r="J2685" i="19"/>
  <c r="J2684" i="19"/>
  <c r="J2683" i="19"/>
  <c r="J2682" i="19"/>
  <c r="J2681" i="19"/>
  <c r="J2680" i="19"/>
  <c r="J2679" i="19"/>
  <c r="J2678" i="19"/>
  <c r="J2677" i="19"/>
  <c r="J2676" i="19"/>
  <c r="J2675" i="19"/>
  <c r="J2674" i="19"/>
  <c r="J2673" i="19"/>
  <c r="J2672" i="19"/>
  <c r="J2671" i="19"/>
  <c r="J2670" i="19"/>
  <c r="J2669" i="19"/>
  <c r="J2668" i="19"/>
  <c r="J2667" i="19"/>
  <c r="J2666" i="19"/>
  <c r="J2665" i="19"/>
  <c r="J2664" i="19"/>
  <c r="J2663" i="19"/>
  <c r="J2662" i="19"/>
  <c r="J2661" i="19"/>
  <c r="J2660" i="19"/>
  <c r="J2659" i="19"/>
  <c r="J2658" i="19"/>
  <c r="J2657" i="19"/>
  <c r="J2656" i="19"/>
  <c r="J2655" i="19"/>
  <c r="J2654" i="19"/>
  <c r="J2653" i="19"/>
  <c r="J2652" i="19"/>
  <c r="J2651" i="19"/>
  <c r="J2650" i="19"/>
  <c r="J2649" i="19"/>
  <c r="J2648" i="19"/>
  <c r="J2647" i="19"/>
  <c r="J2646" i="19"/>
  <c r="J2645" i="19"/>
  <c r="J2644" i="19"/>
  <c r="J2643" i="19"/>
  <c r="J2642" i="19"/>
  <c r="J2641" i="19"/>
  <c r="J2640" i="19"/>
  <c r="J2639" i="19"/>
  <c r="J2638" i="19"/>
  <c r="J2637" i="19"/>
  <c r="J2636" i="19"/>
  <c r="J2635" i="19"/>
  <c r="J2634" i="19"/>
  <c r="J2633" i="19"/>
  <c r="J2632" i="19"/>
  <c r="J2631" i="19"/>
  <c r="J2630" i="19"/>
  <c r="J2629" i="19"/>
  <c r="J2628" i="19"/>
  <c r="J2627" i="19"/>
  <c r="J2626" i="19"/>
  <c r="J2625" i="19"/>
  <c r="J2624" i="19"/>
  <c r="J2623" i="19"/>
  <c r="J2622" i="19"/>
  <c r="J2621" i="19"/>
  <c r="J2620" i="19"/>
  <c r="J2619" i="19"/>
  <c r="J2618" i="19"/>
  <c r="J2617" i="19"/>
  <c r="J2616" i="19"/>
  <c r="J2615" i="19"/>
  <c r="J2614" i="19"/>
  <c r="J2613" i="19"/>
  <c r="J2612" i="19"/>
  <c r="J2611" i="19"/>
  <c r="J2610" i="19"/>
  <c r="J2609" i="19"/>
  <c r="J2608" i="19"/>
  <c r="J2607" i="19"/>
  <c r="J2606" i="19"/>
  <c r="J2605" i="19"/>
  <c r="J2604" i="19"/>
  <c r="J2603" i="19"/>
  <c r="J2602" i="19"/>
  <c r="J2601" i="19"/>
  <c r="J2600" i="19"/>
  <c r="J2599" i="19"/>
  <c r="J2598" i="19"/>
  <c r="J2597" i="19"/>
  <c r="J2596" i="19"/>
  <c r="J2595" i="19"/>
  <c r="J2594" i="19"/>
  <c r="J2593" i="19"/>
  <c r="J2592" i="19"/>
  <c r="J2591" i="19"/>
  <c r="J2590" i="19"/>
  <c r="J2589" i="19"/>
  <c r="J2588" i="19"/>
  <c r="J2587" i="19"/>
  <c r="J2586" i="19"/>
  <c r="J2585" i="19"/>
  <c r="J2584" i="19"/>
  <c r="J2583" i="19"/>
  <c r="J2582" i="19"/>
  <c r="J2581" i="19"/>
  <c r="J2580" i="19"/>
  <c r="J2579" i="19"/>
  <c r="J2578" i="19"/>
  <c r="J2577" i="19"/>
  <c r="J2576" i="19"/>
  <c r="J2575" i="19"/>
  <c r="J2574" i="19"/>
  <c r="J2573" i="19"/>
  <c r="J2572" i="19"/>
  <c r="J2571" i="19"/>
  <c r="J2570" i="19"/>
  <c r="J2569" i="19"/>
  <c r="J2568" i="19"/>
  <c r="J2567" i="19"/>
  <c r="J2566" i="19"/>
  <c r="J2565" i="19"/>
  <c r="J2564" i="19"/>
  <c r="A39" i="10" l="1"/>
  <c r="A38" i="10"/>
  <c r="A37" i="10"/>
  <c r="A36" i="10"/>
  <c r="A35" i="10"/>
  <c r="A34" i="10"/>
  <c r="A33" i="10"/>
  <c r="A32" i="10"/>
  <c r="A31" i="10"/>
  <c r="A30" i="10"/>
  <c r="A29" i="10"/>
  <c r="A28" i="10"/>
  <c r="M534" i="3" l="1"/>
  <c r="D534" i="3"/>
  <c r="G534" i="3"/>
  <c r="J534" i="3"/>
  <c r="J535" i="3"/>
  <c r="M535" i="3"/>
  <c r="G535" i="3"/>
  <c r="D535" i="3"/>
  <c r="G532" i="3"/>
  <c r="J532" i="3"/>
  <c r="M532" i="3"/>
  <c r="D532" i="3"/>
  <c r="G536" i="3"/>
  <c r="J536" i="3"/>
  <c r="M536" i="3"/>
  <c r="D536" i="3"/>
  <c r="M530" i="3"/>
  <c r="D530" i="3"/>
  <c r="J530" i="3"/>
  <c r="G530" i="3"/>
  <c r="J531" i="3"/>
  <c r="M531" i="3"/>
  <c r="D531" i="3"/>
  <c r="G531" i="3"/>
  <c r="D533" i="3"/>
  <c r="G533" i="3"/>
  <c r="M533" i="3"/>
  <c r="J533" i="3"/>
  <c r="D537" i="3"/>
  <c r="G537" i="3"/>
  <c r="M537" i="3"/>
  <c r="J537" i="3"/>
  <c r="D529" i="3"/>
  <c r="G529" i="3"/>
  <c r="J529" i="3"/>
  <c r="M529" i="3"/>
  <c r="G528" i="3"/>
  <c r="J528" i="3"/>
  <c r="M528" i="3"/>
  <c r="D528" i="3"/>
  <c r="J527" i="3"/>
  <c r="M527" i="3"/>
  <c r="D527" i="3"/>
  <c r="G527" i="3"/>
  <c r="J526" i="3"/>
  <c r="D526" i="3"/>
  <c r="M526" i="3"/>
  <c r="G526" i="3"/>
  <c r="A26" i="10"/>
  <c r="A27" i="10"/>
  <c r="R528" i="3" l="1"/>
  <c r="CU536" i="3"/>
  <c r="CW536" i="3"/>
  <c r="CV536" i="3"/>
  <c r="CU535" i="3"/>
  <c r="CV535" i="3"/>
  <c r="CW535" i="3"/>
  <c r="CU527" i="3"/>
  <c r="CV527" i="3"/>
  <c r="CW527" i="3"/>
  <c r="CU531" i="3"/>
  <c r="CV531" i="3"/>
  <c r="CW531" i="3"/>
  <c r="CU532" i="3"/>
  <c r="CW532" i="3"/>
  <c r="CV532" i="3"/>
  <c r="CV526" i="3"/>
  <c r="CW526" i="3"/>
  <c r="CU526" i="3"/>
  <c r="CV530" i="3"/>
  <c r="CW530" i="3"/>
  <c r="CU530" i="3"/>
  <c r="CV534" i="3"/>
  <c r="CW534" i="3"/>
  <c r="CU534" i="3"/>
  <c r="CU528" i="3"/>
  <c r="CV528" i="3"/>
  <c r="CW528" i="3"/>
  <c r="CW529" i="3"/>
  <c r="CV529" i="3"/>
  <c r="CU529" i="3"/>
  <c r="CW537" i="3"/>
  <c r="CU537" i="3"/>
  <c r="CV537" i="3"/>
  <c r="CW533" i="3"/>
  <c r="CV533" i="3"/>
  <c r="CU533" i="3"/>
  <c r="R526" i="3"/>
  <c r="U532" i="3"/>
  <c r="U528" i="3"/>
  <c r="U536" i="3"/>
  <c r="U526" i="3"/>
  <c r="R531" i="3"/>
  <c r="U531" i="3"/>
  <c r="R535" i="3"/>
  <c r="U535" i="3"/>
  <c r="R534" i="3"/>
  <c r="U534" i="3"/>
  <c r="R530" i="3"/>
  <c r="U530" i="3"/>
  <c r="R537" i="3"/>
  <c r="U537" i="3"/>
  <c r="R533" i="3"/>
  <c r="U533" i="3"/>
  <c r="R536" i="3"/>
  <c r="R532" i="3"/>
  <c r="R529" i="3"/>
  <c r="U529" i="3"/>
  <c r="R527" i="3"/>
  <c r="U527" i="3"/>
  <c r="G525" i="3"/>
  <c r="J525" i="3"/>
  <c r="M525" i="3"/>
  <c r="D525" i="3"/>
  <c r="G524" i="3"/>
  <c r="J524" i="3"/>
  <c r="D524" i="3"/>
  <c r="M524" i="3"/>
  <c r="F19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Z84" i="3"/>
  <c r="AA84" i="3"/>
  <c r="AB84" i="3"/>
  <c r="AC84" i="3"/>
  <c r="AD84" i="3"/>
  <c r="Z85" i="3"/>
  <c r="AA85" i="3"/>
  <c r="AB85" i="3"/>
  <c r="AC85" i="3"/>
  <c r="AD85" i="3"/>
  <c r="Z86" i="3"/>
  <c r="AA86" i="3"/>
  <c r="AB86" i="3"/>
  <c r="AC86" i="3"/>
  <c r="AD86" i="3"/>
  <c r="AB83" i="9"/>
  <c r="AC83" i="9"/>
  <c r="AD83" i="9"/>
  <c r="AB84" i="9"/>
  <c r="AC84" i="9"/>
  <c r="AD84" i="9"/>
  <c r="AB85" i="9"/>
  <c r="AC85" i="9"/>
  <c r="AD85" i="9"/>
  <c r="AB86" i="9"/>
  <c r="AC86" i="9"/>
  <c r="AD86" i="9"/>
  <c r="AB87" i="9"/>
  <c r="AC87" i="9"/>
  <c r="AD87" i="9"/>
  <c r="AB88" i="9"/>
  <c r="AC88" i="9"/>
  <c r="AD88" i="9"/>
  <c r="AB89" i="9"/>
  <c r="AC89" i="9"/>
  <c r="AD89" i="9"/>
  <c r="AB90" i="9"/>
  <c r="AC90" i="9"/>
  <c r="AD90" i="9"/>
  <c r="AB91" i="9"/>
  <c r="AC91" i="9"/>
  <c r="AD91" i="9"/>
  <c r="AB92" i="9"/>
  <c r="AC92" i="9"/>
  <c r="AD92" i="9"/>
  <c r="AB93" i="9"/>
  <c r="AC93" i="9"/>
  <c r="AD93" i="9"/>
  <c r="AB94" i="9"/>
  <c r="AC94" i="9"/>
  <c r="AD94" i="9"/>
  <c r="AB95" i="9"/>
  <c r="AC95" i="9"/>
  <c r="AD95" i="9"/>
  <c r="AB96" i="9"/>
  <c r="AC96" i="9"/>
  <c r="AD96" i="9"/>
  <c r="AB97" i="9"/>
  <c r="AC97" i="9"/>
  <c r="AD97" i="9"/>
  <c r="AB98" i="9"/>
  <c r="AC98" i="9"/>
  <c r="AD98" i="9"/>
  <c r="AB99" i="9"/>
  <c r="AC99" i="9"/>
  <c r="AD99" i="9"/>
  <c r="AB100" i="9"/>
  <c r="AC100" i="9"/>
  <c r="AD100" i="9"/>
  <c r="AB101" i="9"/>
  <c r="AC101" i="9"/>
  <c r="AD101" i="9"/>
  <c r="AB102" i="9"/>
  <c r="AC102" i="9"/>
  <c r="AD10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Z83" i="9"/>
  <c r="Z84" i="9"/>
  <c r="Z85" i="9"/>
  <c r="Z86" i="9"/>
  <c r="Z87" i="9"/>
  <c r="Z88" i="9"/>
  <c r="Z89" i="9"/>
  <c r="Z90" i="9"/>
  <c r="Z91" i="9"/>
  <c r="Z92" i="9"/>
  <c r="F12" i="9"/>
  <c r="F13" i="9"/>
  <c r="F14" i="9"/>
  <c r="F15" i="9"/>
  <c r="F16" i="9"/>
  <c r="F17" i="9"/>
  <c r="F18" i="9"/>
  <c r="H56" i="1" l="1"/>
  <c r="R525" i="3"/>
  <c r="H54" i="1"/>
  <c r="H55" i="1"/>
  <c r="H53" i="1"/>
  <c r="CW525" i="3"/>
  <c r="CU525" i="3"/>
  <c r="CV525" i="3"/>
  <c r="CU524" i="3"/>
  <c r="CW524" i="3"/>
  <c r="CV524" i="3"/>
  <c r="U525" i="3"/>
  <c r="R524" i="3"/>
  <c r="U524" i="3"/>
  <c r="AS518" i="3"/>
  <c r="AM518" i="3"/>
  <c r="AS506" i="3"/>
  <c r="AM506" i="3"/>
  <c r="AS494" i="3"/>
  <c r="AM494" i="3"/>
  <c r="AS486" i="3"/>
  <c r="AM486" i="3"/>
  <c r="AS474" i="3"/>
  <c r="AM474" i="3"/>
  <c r="AS466" i="3"/>
  <c r="AM466" i="3"/>
  <c r="AS454" i="3"/>
  <c r="AM454" i="3"/>
  <c r="AS442" i="3"/>
  <c r="AM442" i="3"/>
  <c r="AS434" i="3"/>
  <c r="AM434" i="3"/>
  <c r="AS422" i="3"/>
  <c r="AM422" i="3"/>
  <c r="AS406" i="3"/>
  <c r="AM406" i="3"/>
  <c r="AS394" i="3"/>
  <c r="AM394" i="3"/>
  <c r="AS386" i="3"/>
  <c r="AM386" i="3"/>
  <c r="AS378" i="3"/>
  <c r="AM378" i="3"/>
  <c r="AS366" i="3"/>
  <c r="AM366" i="3"/>
  <c r="AS354" i="3"/>
  <c r="AM354" i="3"/>
  <c r="AS346" i="3"/>
  <c r="AM346" i="3"/>
  <c r="AS334" i="3"/>
  <c r="AM334" i="3"/>
  <c r="AS318" i="3"/>
  <c r="AM318" i="3"/>
  <c r="AS306" i="3"/>
  <c r="AM306" i="3"/>
  <c r="AS298" i="3"/>
  <c r="AM298" i="3"/>
  <c r="AS286" i="3"/>
  <c r="AM286" i="3"/>
  <c r="AS274" i="3"/>
  <c r="AM274" i="3"/>
  <c r="AS266" i="3"/>
  <c r="AM266" i="3"/>
  <c r="AS254" i="3"/>
  <c r="AM254" i="3"/>
  <c r="AS242" i="3"/>
  <c r="AM242" i="3"/>
  <c r="AS234" i="3"/>
  <c r="AM234" i="3"/>
  <c r="AS226" i="3"/>
  <c r="AM226" i="3"/>
  <c r="AS214" i="3"/>
  <c r="AM214" i="3"/>
  <c r="AS202" i="3"/>
  <c r="AM202" i="3"/>
  <c r="AS190" i="3"/>
  <c r="AM190" i="3"/>
  <c r="AS174" i="3"/>
  <c r="AM174" i="3"/>
  <c r="AS154" i="3"/>
  <c r="AM154" i="3"/>
  <c r="AS501" i="3"/>
  <c r="AM501" i="3"/>
  <c r="AS489" i="3"/>
  <c r="AM489" i="3"/>
  <c r="AS477" i="3"/>
  <c r="AM477" i="3"/>
  <c r="AS469" i="3"/>
  <c r="AM469" i="3"/>
  <c r="AS465" i="3"/>
  <c r="AM465" i="3"/>
  <c r="AS457" i="3"/>
  <c r="AM457" i="3"/>
  <c r="AS453" i="3"/>
  <c r="AM453" i="3"/>
  <c r="AS449" i="3"/>
  <c r="AM449" i="3"/>
  <c r="AS445" i="3"/>
  <c r="AM445" i="3"/>
  <c r="AS441" i="3"/>
  <c r="AM441" i="3"/>
  <c r="AS437" i="3"/>
  <c r="AM437" i="3"/>
  <c r="AS433" i="3"/>
  <c r="AM433" i="3"/>
  <c r="AS429" i="3"/>
  <c r="AM429" i="3"/>
  <c r="AS425" i="3"/>
  <c r="AM425" i="3"/>
  <c r="AS421" i="3"/>
  <c r="AM421" i="3"/>
  <c r="AS417" i="3"/>
  <c r="AM417" i="3"/>
  <c r="AS413" i="3"/>
  <c r="AM413" i="3"/>
  <c r="AS409" i="3"/>
  <c r="AM409" i="3"/>
  <c r="AS405" i="3"/>
  <c r="AM405" i="3"/>
  <c r="AS401" i="3"/>
  <c r="AM401" i="3"/>
  <c r="AS397" i="3"/>
  <c r="AM397" i="3"/>
  <c r="AS393" i="3"/>
  <c r="AM393" i="3"/>
  <c r="AS389" i="3"/>
  <c r="AM389" i="3"/>
  <c r="AS385" i="3"/>
  <c r="AM385" i="3"/>
  <c r="AS381" i="3"/>
  <c r="AM381" i="3"/>
  <c r="AS377" i="3"/>
  <c r="AM377" i="3"/>
  <c r="AS373" i="3"/>
  <c r="AM373" i="3"/>
  <c r="AS369" i="3"/>
  <c r="AM369" i="3"/>
  <c r="AS365" i="3"/>
  <c r="AM365" i="3"/>
  <c r="AS361" i="3"/>
  <c r="AM361" i="3"/>
  <c r="AS357" i="3"/>
  <c r="AM357" i="3"/>
  <c r="AS353" i="3"/>
  <c r="AM353" i="3"/>
  <c r="AS349" i="3"/>
  <c r="AM349" i="3"/>
  <c r="AS345" i="3"/>
  <c r="AM345" i="3"/>
  <c r="AS341" i="3"/>
  <c r="AM341" i="3"/>
  <c r="AS337" i="3"/>
  <c r="AM337" i="3"/>
  <c r="AS333" i="3"/>
  <c r="AM333" i="3"/>
  <c r="AS329" i="3"/>
  <c r="AM329" i="3"/>
  <c r="AS325" i="3"/>
  <c r="AM325" i="3"/>
  <c r="AS321" i="3"/>
  <c r="AM321" i="3"/>
  <c r="AS317" i="3"/>
  <c r="AM317" i="3"/>
  <c r="AS313" i="3"/>
  <c r="AM313" i="3"/>
  <c r="AS309" i="3"/>
  <c r="AM309" i="3"/>
  <c r="AS305" i="3"/>
  <c r="AM305" i="3"/>
  <c r="AS301" i="3"/>
  <c r="AM301" i="3"/>
  <c r="AS297" i="3"/>
  <c r="AM297" i="3"/>
  <c r="AS293" i="3"/>
  <c r="AM293" i="3"/>
  <c r="AS289" i="3"/>
  <c r="AM289" i="3"/>
  <c r="AS285" i="3"/>
  <c r="AM285" i="3"/>
  <c r="AS281" i="3"/>
  <c r="AM281" i="3"/>
  <c r="AS277" i="3"/>
  <c r="AM277" i="3"/>
  <c r="AS273" i="3"/>
  <c r="AM273" i="3"/>
  <c r="AS269" i="3"/>
  <c r="AM269" i="3"/>
  <c r="AS265" i="3"/>
  <c r="AM265" i="3"/>
  <c r="AS261" i="3"/>
  <c r="AM261" i="3"/>
  <c r="AS257" i="3"/>
  <c r="AM257" i="3"/>
  <c r="AS253" i="3"/>
  <c r="AM253" i="3"/>
  <c r="AS249" i="3"/>
  <c r="AM249" i="3"/>
  <c r="AS245" i="3"/>
  <c r="AM245" i="3"/>
  <c r="AS241" i="3"/>
  <c r="AM241" i="3"/>
  <c r="AS237" i="3"/>
  <c r="AM237" i="3"/>
  <c r="AS233" i="3"/>
  <c r="AM233" i="3"/>
  <c r="AS229" i="3"/>
  <c r="AM229" i="3"/>
  <c r="AS225" i="3"/>
  <c r="AM225" i="3"/>
  <c r="AS221" i="3"/>
  <c r="AM221" i="3"/>
  <c r="AS217" i="3"/>
  <c r="AM217" i="3"/>
  <c r="AS213" i="3"/>
  <c r="AM213" i="3"/>
  <c r="AS209" i="3"/>
  <c r="AM209" i="3"/>
  <c r="AS205" i="3"/>
  <c r="AM205" i="3"/>
  <c r="AS201" i="3"/>
  <c r="AM201" i="3"/>
  <c r="AS197" i="3"/>
  <c r="AM197" i="3"/>
  <c r="AS193" i="3"/>
  <c r="AM193" i="3"/>
  <c r="AS189" i="3"/>
  <c r="AM189" i="3"/>
  <c r="AS185" i="3"/>
  <c r="AM185" i="3"/>
  <c r="AS181" i="3"/>
  <c r="AM181" i="3"/>
  <c r="AS177" i="3"/>
  <c r="AM177" i="3"/>
  <c r="AS173" i="3"/>
  <c r="AM173" i="3"/>
  <c r="AS169" i="3"/>
  <c r="AM169" i="3"/>
  <c r="AS165" i="3"/>
  <c r="AM165" i="3"/>
  <c r="AS161" i="3"/>
  <c r="AM161" i="3"/>
  <c r="AS157" i="3"/>
  <c r="AM157" i="3"/>
  <c r="AS153" i="3"/>
  <c r="AM153" i="3"/>
  <c r="AS510" i="3"/>
  <c r="AM510" i="3"/>
  <c r="AS502" i="3"/>
  <c r="AM502" i="3"/>
  <c r="AS490" i="3"/>
  <c r="AM490" i="3"/>
  <c r="AS482" i="3"/>
  <c r="AM482" i="3"/>
  <c r="AS470" i="3"/>
  <c r="AM470" i="3"/>
  <c r="AS458" i="3"/>
  <c r="AM458" i="3"/>
  <c r="AS450" i="3"/>
  <c r="AM450" i="3"/>
  <c r="AS438" i="3"/>
  <c r="AM438" i="3"/>
  <c r="AS430" i="3"/>
  <c r="AM430" i="3"/>
  <c r="AS418" i="3"/>
  <c r="AM418" i="3"/>
  <c r="AS410" i="3"/>
  <c r="AM410" i="3"/>
  <c r="AS398" i="3"/>
  <c r="AM398" i="3"/>
  <c r="AS382" i="3"/>
  <c r="AM382" i="3"/>
  <c r="AS374" i="3"/>
  <c r="AM374" i="3"/>
  <c r="AS362" i="3"/>
  <c r="AM362" i="3"/>
  <c r="AS350" i="3"/>
  <c r="AM350" i="3"/>
  <c r="AS342" i="3"/>
  <c r="AM342" i="3"/>
  <c r="AS330" i="3"/>
  <c r="AM330" i="3"/>
  <c r="AS322" i="3"/>
  <c r="AM322" i="3"/>
  <c r="AS310" i="3"/>
  <c r="AM310" i="3"/>
  <c r="AS302" i="3"/>
  <c r="AM302" i="3"/>
  <c r="AS290" i="3"/>
  <c r="AM290" i="3"/>
  <c r="AS278" i="3"/>
  <c r="AM278" i="3"/>
  <c r="AS270" i="3"/>
  <c r="AM270" i="3"/>
  <c r="AS258" i="3"/>
  <c r="AM258" i="3"/>
  <c r="AS246" i="3"/>
  <c r="AM246" i="3"/>
  <c r="AS230" i="3"/>
  <c r="AM230" i="3"/>
  <c r="AS222" i="3"/>
  <c r="AM222" i="3"/>
  <c r="AS210" i="3"/>
  <c r="AM210" i="3"/>
  <c r="AS198" i="3"/>
  <c r="AM198" i="3"/>
  <c r="AS186" i="3"/>
  <c r="AM186" i="3"/>
  <c r="AS178" i="3"/>
  <c r="AM178" i="3"/>
  <c r="AS166" i="3"/>
  <c r="AM166" i="3"/>
  <c r="AS158" i="3"/>
  <c r="AM158" i="3"/>
  <c r="AS513" i="3"/>
  <c r="AM513" i="3"/>
  <c r="AS505" i="3"/>
  <c r="AM505" i="3"/>
  <c r="AS497" i="3"/>
  <c r="AM497" i="3"/>
  <c r="AS481" i="3"/>
  <c r="AM481" i="3"/>
  <c r="AS516" i="3"/>
  <c r="AM516" i="3"/>
  <c r="AS512" i="3"/>
  <c r="AM512" i="3"/>
  <c r="AS508" i="3"/>
  <c r="AM508" i="3"/>
  <c r="AS504" i="3"/>
  <c r="AM504" i="3"/>
  <c r="AS500" i="3"/>
  <c r="AM500" i="3"/>
  <c r="AS496" i="3"/>
  <c r="AM496" i="3"/>
  <c r="AS492" i="3"/>
  <c r="AM492" i="3"/>
  <c r="AS488" i="3"/>
  <c r="AM488" i="3"/>
  <c r="AS484" i="3"/>
  <c r="AM484" i="3"/>
  <c r="AS480" i="3"/>
  <c r="AM480" i="3"/>
  <c r="AS476" i="3"/>
  <c r="AM476" i="3"/>
  <c r="AS472" i="3"/>
  <c r="AM472" i="3"/>
  <c r="AS468" i="3"/>
  <c r="AM468" i="3"/>
  <c r="AS464" i="3"/>
  <c r="AM464" i="3"/>
  <c r="AS460" i="3"/>
  <c r="AM460" i="3"/>
  <c r="AS456" i="3"/>
  <c r="AM456" i="3"/>
  <c r="AS452" i="3"/>
  <c r="AM452" i="3"/>
  <c r="AS448" i="3"/>
  <c r="AM448" i="3"/>
  <c r="AS444" i="3"/>
  <c r="AM444" i="3"/>
  <c r="AS440" i="3"/>
  <c r="AM440" i="3"/>
  <c r="AS436" i="3"/>
  <c r="AM436" i="3"/>
  <c r="AS432" i="3"/>
  <c r="AM432" i="3"/>
  <c r="AS428" i="3"/>
  <c r="AM428" i="3"/>
  <c r="AS424" i="3"/>
  <c r="AM424" i="3"/>
  <c r="AS420" i="3"/>
  <c r="AM420" i="3"/>
  <c r="AS416" i="3"/>
  <c r="AM416" i="3"/>
  <c r="AS412" i="3"/>
  <c r="AM412" i="3"/>
  <c r="AS408" i="3"/>
  <c r="AM408" i="3"/>
  <c r="AS404" i="3"/>
  <c r="AM404" i="3"/>
  <c r="AS400" i="3"/>
  <c r="AM400" i="3"/>
  <c r="AS396" i="3"/>
  <c r="AM396" i="3"/>
  <c r="AS392" i="3"/>
  <c r="AM392" i="3"/>
  <c r="AS388" i="3"/>
  <c r="AM388" i="3"/>
  <c r="AS384" i="3"/>
  <c r="AM384" i="3"/>
  <c r="AS380" i="3"/>
  <c r="AM380" i="3"/>
  <c r="AS376" i="3"/>
  <c r="AM376" i="3"/>
  <c r="AS372" i="3"/>
  <c r="AM372" i="3"/>
  <c r="AS368" i="3"/>
  <c r="AM368" i="3"/>
  <c r="AS364" i="3"/>
  <c r="AM364" i="3"/>
  <c r="AS360" i="3"/>
  <c r="AM360" i="3"/>
  <c r="AS356" i="3"/>
  <c r="AM356" i="3"/>
  <c r="AS352" i="3"/>
  <c r="AM352" i="3"/>
  <c r="AS348" i="3"/>
  <c r="AM348" i="3"/>
  <c r="AS344" i="3"/>
  <c r="AM344" i="3"/>
  <c r="AS340" i="3"/>
  <c r="AM340" i="3"/>
  <c r="AS336" i="3"/>
  <c r="AM336" i="3"/>
  <c r="AS332" i="3"/>
  <c r="AM332" i="3"/>
  <c r="AS328" i="3"/>
  <c r="AM328" i="3"/>
  <c r="AS324" i="3"/>
  <c r="AM324" i="3"/>
  <c r="AS320" i="3"/>
  <c r="AM320" i="3"/>
  <c r="AS316" i="3"/>
  <c r="AM316" i="3"/>
  <c r="AS312" i="3"/>
  <c r="AM312" i="3"/>
  <c r="AS308" i="3"/>
  <c r="AM308" i="3"/>
  <c r="AS304" i="3"/>
  <c r="AM304" i="3"/>
  <c r="AS300" i="3"/>
  <c r="AM300" i="3"/>
  <c r="AS296" i="3"/>
  <c r="AM296" i="3"/>
  <c r="AS292" i="3"/>
  <c r="AM292" i="3"/>
  <c r="AS288" i="3"/>
  <c r="AM288" i="3"/>
  <c r="AS284" i="3"/>
  <c r="AM284" i="3"/>
  <c r="AS280" i="3"/>
  <c r="AM280" i="3"/>
  <c r="AS276" i="3"/>
  <c r="AM276" i="3"/>
  <c r="AS272" i="3"/>
  <c r="AM272" i="3"/>
  <c r="AS268" i="3"/>
  <c r="AM268" i="3"/>
  <c r="AS264" i="3"/>
  <c r="AM264" i="3"/>
  <c r="AS260" i="3"/>
  <c r="AM260" i="3"/>
  <c r="AS256" i="3"/>
  <c r="AM256" i="3"/>
  <c r="AS252" i="3"/>
  <c r="AM252" i="3"/>
  <c r="AS248" i="3"/>
  <c r="AM248" i="3"/>
  <c r="AS244" i="3"/>
  <c r="AM244" i="3"/>
  <c r="AS240" i="3"/>
  <c r="AM240" i="3"/>
  <c r="AS236" i="3"/>
  <c r="AM236" i="3"/>
  <c r="AS232" i="3"/>
  <c r="AM232" i="3"/>
  <c r="AS228" i="3"/>
  <c r="AM228" i="3"/>
  <c r="AS224" i="3"/>
  <c r="AM224" i="3"/>
  <c r="AS220" i="3"/>
  <c r="AM220" i="3"/>
  <c r="AS216" i="3"/>
  <c r="AM216" i="3"/>
  <c r="AS212" i="3"/>
  <c r="AM212" i="3"/>
  <c r="AS208" i="3"/>
  <c r="AM208" i="3"/>
  <c r="AS204" i="3"/>
  <c r="AM204" i="3"/>
  <c r="AS200" i="3"/>
  <c r="AM200" i="3"/>
  <c r="AS196" i="3"/>
  <c r="AM196" i="3"/>
  <c r="AS192" i="3"/>
  <c r="AM192" i="3"/>
  <c r="AS188" i="3"/>
  <c r="AM188" i="3"/>
  <c r="AS184" i="3"/>
  <c r="AM184" i="3"/>
  <c r="AS180" i="3"/>
  <c r="AM180" i="3"/>
  <c r="AS176" i="3"/>
  <c r="AM176" i="3"/>
  <c r="AS172" i="3"/>
  <c r="AM172" i="3"/>
  <c r="AS168" i="3"/>
  <c r="AM168" i="3"/>
  <c r="AS164" i="3"/>
  <c r="AM164" i="3"/>
  <c r="AS160" i="3"/>
  <c r="AM160" i="3"/>
  <c r="AS156" i="3"/>
  <c r="AM156" i="3"/>
  <c r="AS152" i="3"/>
  <c r="AM152" i="3"/>
  <c r="AS514" i="3"/>
  <c r="AM514" i="3"/>
  <c r="AS498" i="3"/>
  <c r="AM498" i="3"/>
  <c r="AS478" i="3"/>
  <c r="AM478" i="3"/>
  <c r="AS462" i="3"/>
  <c r="AM462" i="3"/>
  <c r="AS446" i="3"/>
  <c r="AM446" i="3"/>
  <c r="AS426" i="3"/>
  <c r="AM426" i="3"/>
  <c r="AS414" i="3"/>
  <c r="AM414" i="3"/>
  <c r="AS402" i="3"/>
  <c r="AM402" i="3"/>
  <c r="AS390" i="3"/>
  <c r="AM390" i="3"/>
  <c r="AS370" i="3"/>
  <c r="AM370" i="3"/>
  <c r="AS358" i="3"/>
  <c r="AM358" i="3"/>
  <c r="AS338" i="3"/>
  <c r="AM338" i="3"/>
  <c r="AS326" i="3"/>
  <c r="AM326" i="3"/>
  <c r="AS314" i="3"/>
  <c r="AM314" i="3"/>
  <c r="AS294" i="3"/>
  <c r="AM294" i="3"/>
  <c r="AS282" i="3"/>
  <c r="AM282" i="3"/>
  <c r="AS262" i="3"/>
  <c r="AM262" i="3"/>
  <c r="AS250" i="3"/>
  <c r="AM250" i="3"/>
  <c r="AS238" i="3"/>
  <c r="AM238" i="3"/>
  <c r="AS218" i="3"/>
  <c r="AM218" i="3"/>
  <c r="AS206" i="3"/>
  <c r="AM206" i="3"/>
  <c r="AS194" i="3"/>
  <c r="AM194" i="3"/>
  <c r="AS182" i="3"/>
  <c r="AM182" i="3"/>
  <c r="AS170" i="3"/>
  <c r="AM170" i="3"/>
  <c r="AS162" i="3"/>
  <c r="AM162" i="3"/>
  <c r="AS150" i="3"/>
  <c r="AM150" i="3"/>
  <c r="AS517" i="3"/>
  <c r="AM517" i="3"/>
  <c r="AS509" i="3"/>
  <c r="AM509" i="3"/>
  <c r="AS493" i="3"/>
  <c r="AM493" i="3"/>
  <c r="AS485" i="3"/>
  <c r="AM485" i="3"/>
  <c r="AS473" i="3"/>
  <c r="AM473" i="3"/>
  <c r="AS461" i="3"/>
  <c r="AM461" i="3"/>
  <c r="AS520" i="3"/>
  <c r="AM520" i="3"/>
  <c r="AS519" i="3"/>
  <c r="AM519" i="3"/>
  <c r="AS515" i="3"/>
  <c r="AM515" i="3"/>
  <c r="AS511" i="3"/>
  <c r="AM511" i="3"/>
  <c r="AS507" i="3"/>
  <c r="AM507" i="3"/>
  <c r="AS503" i="3"/>
  <c r="AM503" i="3"/>
  <c r="AS499" i="3"/>
  <c r="AM499" i="3"/>
  <c r="AS495" i="3"/>
  <c r="AM495" i="3"/>
  <c r="AS491" i="3"/>
  <c r="AM491" i="3"/>
  <c r="AS487" i="3"/>
  <c r="AM487" i="3"/>
  <c r="AS483" i="3"/>
  <c r="AM483" i="3"/>
  <c r="AS479" i="3"/>
  <c r="AM479" i="3"/>
  <c r="AS475" i="3"/>
  <c r="AM475" i="3"/>
  <c r="AS471" i="3"/>
  <c r="AM471" i="3"/>
  <c r="AS467" i="3"/>
  <c r="AM467" i="3"/>
  <c r="AS463" i="3"/>
  <c r="AM463" i="3"/>
  <c r="AS459" i="3"/>
  <c r="AM459" i="3"/>
  <c r="AS455" i="3"/>
  <c r="AM455" i="3"/>
  <c r="AS451" i="3"/>
  <c r="AM451" i="3"/>
  <c r="AS447" i="3"/>
  <c r="AM447" i="3"/>
  <c r="AS443" i="3"/>
  <c r="AM443" i="3"/>
  <c r="AS439" i="3"/>
  <c r="AM439" i="3"/>
  <c r="AS435" i="3"/>
  <c r="AM435" i="3"/>
  <c r="AS431" i="3"/>
  <c r="AM431" i="3"/>
  <c r="AS427" i="3"/>
  <c r="AM427" i="3"/>
  <c r="AS423" i="3"/>
  <c r="AM423" i="3"/>
  <c r="AS419" i="3"/>
  <c r="AM419" i="3"/>
  <c r="AS415" i="3"/>
  <c r="AM415" i="3"/>
  <c r="AS411" i="3"/>
  <c r="AM411" i="3"/>
  <c r="AS407" i="3"/>
  <c r="AM407" i="3"/>
  <c r="AS403" i="3"/>
  <c r="AM403" i="3"/>
  <c r="AS399" i="3"/>
  <c r="AM399" i="3"/>
  <c r="AS395" i="3"/>
  <c r="AM395" i="3"/>
  <c r="AS391" i="3"/>
  <c r="AM391" i="3"/>
  <c r="AS387" i="3"/>
  <c r="AM387" i="3"/>
  <c r="AS383" i="3"/>
  <c r="AM383" i="3"/>
  <c r="AS379" i="3"/>
  <c r="AM379" i="3"/>
  <c r="AS375" i="3"/>
  <c r="AM375" i="3"/>
  <c r="AS371" i="3"/>
  <c r="AM371" i="3"/>
  <c r="AS367" i="3"/>
  <c r="AM367" i="3"/>
  <c r="AS363" i="3"/>
  <c r="AM363" i="3"/>
  <c r="AS359" i="3"/>
  <c r="AM359" i="3"/>
  <c r="AS355" i="3"/>
  <c r="AM355" i="3"/>
  <c r="AS351" i="3"/>
  <c r="AM351" i="3"/>
  <c r="AS347" i="3"/>
  <c r="AM347" i="3"/>
  <c r="AS343" i="3"/>
  <c r="AM343" i="3"/>
  <c r="AS339" i="3"/>
  <c r="AM339" i="3"/>
  <c r="AS335" i="3"/>
  <c r="AM335" i="3"/>
  <c r="AS331" i="3"/>
  <c r="AM331" i="3"/>
  <c r="AS327" i="3"/>
  <c r="AM327" i="3"/>
  <c r="AS323" i="3"/>
  <c r="AM323" i="3"/>
  <c r="AS319" i="3"/>
  <c r="AM319" i="3"/>
  <c r="AS315" i="3"/>
  <c r="AM315" i="3"/>
  <c r="AS311" i="3"/>
  <c r="AM311" i="3"/>
  <c r="AS307" i="3"/>
  <c r="AM307" i="3"/>
  <c r="AS303" i="3"/>
  <c r="AM303" i="3"/>
  <c r="AS299" i="3"/>
  <c r="AM299" i="3"/>
  <c r="AS295" i="3"/>
  <c r="AM295" i="3"/>
  <c r="AS291" i="3"/>
  <c r="AM291" i="3"/>
  <c r="AS287" i="3"/>
  <c r="AM287" i="3"/>
  <c r="AS283" i="3"/>
  <c r="AM283" i="3"/>
  <c r="AS279" i="3"/>
  <c r="AM279" i="3"/>
  <c r="AS275" i="3"/>
  <c r="AM275" i="3"/>
  <c r="AS271" i="3"/>
  <c r="AM271" i="3"/>
  <c r="AS267" i="3"/>
  <c r="AM267" i="3"/>
  <c r="AS263" i="3"/>
  <c r="AM263" i="3"/>
  <c r="AS259" i="3"/>
  <c r="AM259" i="3"/>
  <c r="AS255" i="3"/>
  <c r="AM255" i="3"/>
  <c r="AS251" i="3"/>
  <c r="AM251" i="3"/>
  <c r="AS247" i="3"/>
  <c r="AM247" i="3"/>
  <c r="AS243" i="3"/>
  <c r="AM243" i="3"/>
  <c r="AS239" i="3"/>
  <c r="AM239" i="3"/>
  <c r="AS235" i="3"/>
  <c r="AM235" i="3"/>
  <c r="AS231" i="3"/>
  <c r="AM231" i="3"/>
  <c r="AS227" i="3"/>
  <c r="AM227" i="3"/>
  <c r="AS223" i="3"/>
  <c r="AM223" i="3"/>
  <c r="AS219" i="3"/>
  <c r="AM219" i="3"/>
  <c r="AS215" i="3"/>
  <c r="AM215" i="3"/>
  <c r="AS211" i="3"/>
  <c r="AM211" i="3"/>
  <c r="AS207" i="3"/>
  <c r="AM207" i="3"/>
  <c r="AS203" i="3"/>
  <c r="AM203" i="3"/>
  <c r="AS199" i="3"/>
  <c r="AM199" i="3"/>
  <c r="AS195" i="3"/>
  <c r="AM195" i="3"/>
  <c r="AS191" i="3"/>
  <c r="AM191" i="3"/>
  <c r="AS187" i="3"/>
  <c r="AM187" i="3"/>
  <c r="AS183" i="3"/>
  <c r="AM183" i="3"/>
  <c r="AS179" i="3"/>
  <c r="AM179" i="3"/>
  <c r="AS175" i="3"/>
  <c r="AM175" i="3"/>
  <c r="AS171" i="3"/>
  <c r="AM171" i="3"/>
  <c r="AS167" i="3"/>
  <c r="AM167" i="3"/>
  <c r="AS163" i="3"/>
  <c r="AM163" i="3"/>
  <c r="AS159" i="3"/>
  <c r="AM159" i="3"/>
  <c r="AS155" i="3"/>
  <c r="AM155" i="3"/>
  <c r="AS151" i="3"/>
  <c r="AM151" i="3"/>
  <c r="AM171" i="9"/>
  <c r="AS171" i="9"/>
  <c r="AS167" i="9"/>
  <c r="AM167" i="9"/>
  <c r="AS163" i="9"/>
  <c r="AM163" i="9"/>
  <c r="AS159" i="9"/>
  <c r="AM159" i="9"/>
  <c r="AS155" i="9"/>
  <c r="AM155" i="9"/>
  <c r="AM151" i="9"/>
  <c r="AS151" i="9"/>
  <c r="AM147" i="9"/>
  <c r="AS147" i="9"/>
  <c r="AM143" i="9"/>
  <c r="AS143" i="9"/>
  <c r="AS139" i="9"/>
  <c r="AM139" i="9"/>
  <c r="AM135" i="9"/>
  <c r="AS135" i="9"/>
  <c r="AS131" i="9"/>
  <c r="AM131" i="9"/>
  <c r="AS127" i="9"/>
  <c r="AM127" i="9"/>
  <c r="AM123" i="9"/>
  <c r="AS123" i="9"/>
  <c r="AS119" i="9"/>
  <c r="AM119" i="9"/>
  <c r="AM115" i="9"/>
  <c r="AS115" i="9"/>
  <c r="AM111" i="9"/>
  <c r="AS111" i="9"/>
  <c r="AS107" i="9"/>
  <c r="AM107" i="9"/>
  <c r="AS103" i="9"/>
  <c r="AM103" i="9"/>
  <c r="AS99" i="9"/>
  <c r="AM99" i="9"/>
  <c r="AM95" i="9"/>
  <c r="AS95" i="9"/>
  <c r="AS91" i="9"/>
  <c r="AM91" i="9"/>
  <c r="AM87" i="9"/>
  <c r="AS87" i="9"/>
  <c r="AS83" i="9"/>
  <c r="AM83" i="9"/>
  <c r="AS79" i="9"/>
  <c r="AM79" i="9"/>
  <c r="AS75" i="9"/>
  <c r="AM75" i="9"/>
  <c r="AM71" i="9"/>
  <c r="AS71" i="9"/>
  <c r="AS67" i="9"/>
  <c r="AM67" i="9"/>
  <c r="AS63" i="9"/>
  <c r="AM63" i="9"/>
  <c r="AS59" i="9"/>
  <c r="AM59" i="9"/>
  <c r="AM55" i="9"/>
  <c r="AS55" i="9"/>
  <c r="AS51" i="9"/>
  <c r="AM51" i="9"/>
  <c r="AM47" i="9"/>
  <c r="AS47" i="9"/>
  <c r="AS43" i="9"/>
  <c r="AM43" i="9"/>
  <c r="AS39" i="9"/>
  <c r="AM39" i="9"/>
  <c r="AS35" i="9"/>
  <c r="AM35" i="9"/>
  <c r="AM31" i="9"/>
  <c r="AS31" i="9"/>
  <c r="AS27" i="9"/>
  <c r="AM27" i="9"/>
  <c r="AS239" i="9"/>
  <c r="AM239" i="9"/>
  <c r="AS227" i="9"/>
  <c r="AM227" i="9"/>
  <c r="AM215" i="9"/>
  <c r="AS215" i="9"/>
  <c r="AS203" i="9"/>
  <c r="AM203" i="9"/>
  <c r="AS183" i="9"/>
  <c r="AM183" i="9"/>
  <c r="AS238" i="9"/>
  <c r="AM238" i="9"/>
  <c r="AM234" i="9"/>
  <c r="AS234" i="9"/>
  <c r="AS230" i="9"/>
  <c r="AM230" i="9"/>
  <c r="AS226" i="9"/>
  <c r="AM226" i="9"/>
  <c r="AM222" i="9"/>
  <c r="AS222" i="9"/>
  <c r="AM218" i="9"/>
  <c r="AS218" i="9"/>
  <c r="AS214" i="9"/>
  <c r="AM214" i="9"/>
  <c r="AS210" i="9"/>
  <c r="AM210" i="9"/>
  <c r="AS206" i="9"/>
  <c r="AM206" i="9"/>
  <c r="AS202" i="9"/>
  <c r="AM202" i="9"/>
  <c r="AS198" i="9"/>
  <c r="AM198" i="9"/>
  <c r="AS194" i="9"/>
  <c r="AM194" i="9"/>
  <c r="AM190" i="9"/>
  <c r="AS190" i="9"/>
  <c r="AS186" i="9"/>
  <c r="AM186" i="9"/>
  <c r="AM182" i="9"/>
  <c r="AS182" i="9"/>
  <c r="AS178" i="9"/>
  <c r="AM178" i="9"/>
  <c r="AS174" i="9"/>
  <c r="AM174" i="9"/>
  <c r="AS170" i="9"/>
  <c r="AM170" i="9"/>
  <c r="AM166" i="9"/>
  <c r="AS166" i="9"/>
  <c r="AS162" i="9"/>
  <c r="AM162" i="9"/>
  <c r="AS158" i="9"/>
  <c r="AM158" i="9"/>
  <c r="AM154" i="9"/>
  <c r="AS154" i="9"/>
  <c r="AM150" i="9"/>
  <c r="AS150" i="9"/>
  <c r="AS146" i="9"/>
  <c r="AM146" i="9"/>
  <c r="AM142" i="9"/>
  <c r="AS142" i="9"/>
  <c r="AS138" i="9"/>
  <c r="AM138" i="9"/>
  <c r="AM134" i="9"/>
  <c r="AS134" i="9"/>
  <c r="AM130" i="9"/>
  <c r="AS130" i="9"/>
  <c r="AM126" i="9"/>
  <c r="AS126" i="9"/>
  <c r="AS122" i="9"/>
  <c r="AM122" i="9"/>
  <c r="AM118" i="9"/>
  <c r="AS118" i="9"/>
  <c r="AS114" i="9"/>
  <c r="AM114" i="9"/>
  <c r="AM110" i="9"/>
  <c r="AS110" i="9"/>
  <c r="AS106" i="9"/>
  <c r="AM106" i="9"/>
  <c r="AS102" i="9"/>
  <c r="AM102" i="9"/>
  <c r="AS98" i="9"/>
  <c r="AM98" i="9"/>
  <c r="AM94" i="9"/>
  <c r="AS94" i="9"/>
  <c r="AS90" i="9"/>
  <c r="AM90" i="9"/>
  <c r="AM86" i="9"/>
  <c r="AS86" i="9"/>
  <c r="AS82" i="9"/>
  <c r="AM82" i="9"/>
  <c r="AS78" i="9"/>
  <c r="AM78" i="9"/>
  <c r="AS74" i="9"/>
  <c r="AM74" i="9"/>
  <c r="AM70" i="9"/>
  <c r="AS70" i="9"/>
  <c r="AS66" i="9"/>
  <c r="AM66" i="9"/>
  <c r="AS62" i="9"/>
  <c r="AM62" i="9"/>
  <c r="AS58" i="9"/>
  <c r="AM58" i="9"/>
  <c r="AS54" i="9"/>
  <c r="AM54" i="9"/>
  <c r="AS50" i="9"/>
  <c r="AM50" i="9"/>
  <c r="AS46" i="9"/>
  <c r="AM46" i="9"/>
  <c r="AS42" i="9"/>
  <c r="AM42" i="9"/>
  <c r="AS38" i="9"/>
  <c r="AM38" i="9"/>
  <c r="AM34" i="9"/>
  <c r="AS34" i="9"/>
  <c r="AS30" i="9"/>
  <c r="AM30" i="9"/>
  <c r="AS26" i="9"/>
  <c r="AM26" i="9"/>
  <c r="AS235" i="9"/>
  <c r="AM235" i="9"/>
  <c r="AS223" i="9"/>
  <c r="AM223" i="9"/>
  <c r="AM211" i="9"/>
  <c r="AS211" i="9"/>
  <c r="AM199" i="9"/>
  <c r="AS199" i="9"/>
  <c r="AM191" i="9"/>
  <c r="AS191" i="9"/>
  <c r="AM175" i="9"/>
  <c r="AS175" i="9"/>
  <c r="AS237" i="9"/>
  <c r="AM237" i="9"/>
  <c r="AM233" i="9"/>
  <c r="AS233" i="9"/>
  <c r="AS229" i="9"/>
  <c r="AM229" i="9"/>
  <c r="AM225" i="9"/>
  <c r="AS225" i="9"/>
  <c r="AS221" i="9"/>
  <c r="AM221" i="9"/>
  <c r="AS217" i="9"/>
  <c r="AM217" i="9"/>
  <c r="AM213" i="9"/>
  <c r="AS213" i="9"/>
  <c r="AM209" i="9"/>
  <c r="AS209" i="9"/>
  <c r="AS205" i="9"/>
  <c r="AM205" i="9"/>
  <c r="AS201" i="9"/>
  <c r="AM201" i="9"/>
  <c r="AM197" i="9"/>
  <c r="AS197" i="9"/>
  <c r="AS193" i="9"/>
  <c r="AM193" i="9"/>
  <c r="AS189" i="9"/>
  <c r="AM189" i="9"/>
  <c r="AM185" i="9"/>
  <c r="AS185" i="9"/>
  <c r="AM181" i="9"/>
  <c r="AS181" i="9"/>
  <c r="AM177" i="9"/>
  <c r="AS177" i="9"/>
  <c r="AS173" i="9"/>
  <c r="AM173" i="9"/>
  <c r="AS169" i="9"/>
  <c r="AM169" i="9"/>
  <c r="AM165" i="9"/>
  <c r="AS165" i="9"/>
  <c r="AM161" i="9"/>
  <c r="AS161" i="9"/>
  <c r="AM157" i="9"/>
  <c r="AS157" i="9"/>
  <c r="AM153" i="9"/>
  <c r="AS153" i="9"/>
  <c r="AS149" i="9"/>
  <c r="AM149" i="9"/>
  <c r="AM145" i="9"/>
  <c r="AS145" i="9"/>
  <c r="AS141" i="9"/>
  <c r="AM141" i="9"/>
  <c r="AM137" i="9"/>
  <c r="AS137" i="9"/>
  <c r="AS133" i="9"/>
  <c r="AM133" i="9"/>
  <c r="AS129" i="9"/>
  <c r="AM129" i="9"/>
  <c r="AM125" i="9"/>
  <c r="AS125" i="9"/>
  <c r="AS121" i="9"/>
  <c r="AM121" i="9"/>
  <c r="AS117" i="9"/>
  <c r="AM117" i="9"/>
  <c r="AM113" i="9"/>
  <c r="AS113" i="9"/>
  <c r="AS109" i="9"/>
  <c r="AM109" i="9"/>
  <c r="AM105" i="9"/>
  <c r="AS105" i="9"/>
  <c r="AS101" i="9"/>
  <c r="AM101" i="9"/>
  <c r="AS97" i="9"/>
  <c r="AM97" i="9"/>
  <c r="AS93" i="9"/>
  <c r="AM93" i="9"/>
  <c r="AM89" i="9"/>
  <c r="AS89" i="9"/>
  <c r="AS85" i="9"/>
  <c r="AM85" i="9"/>
  <c r="AM81" i="9"/>
  <c r="AS81" i="9"/>
  <c r="AS77" i="9"/>
  <c r="AM77" i="9"/>
  <c r="AS73" i="9"/>
  <c r="AM73" i="9"/>
  <c r="AS69" i="9"/>
  <c r="AM69" i="9"/>
  <c r="AS65" i="9"/>
  <c r="AM65" i="9"/>
  <c r="AS61" i="9"/>
  <c r="AM61" i="9"/>
  <c r="AS57" i="9"/>
  <c r="AM57" i="9"/>
  <c r="AS53" i="9"/>
  <c r="AM53" i="9"/>
  <c r="AS49" i="9"/>
  <c r="AM49" i="9"/>
  <c r="AS45" i="9"/>
  <c r="AM45" i="9"/>
  <c r="AS41" i="9"/>
  <c r="AM41" i="9"/>
  <c r="AS37" i="9"/>
  <c r="AM37" i="9"/>
  <c r="AM33" i="9"/>
  <c r="AS33" i="9"/>
  <c r="AS29" i="9"/>
  <c r="AM29" i="9"/>
  <c r="AS25" i="9"/>
  <c r="AM25" i="9"/>
  <c r="AS231" i="9"/>
  <c r="AM231" i="9"/>
  <c r="AS219" i="9"/>
  <c r="AM219" i="9"/>
  <c r="AM207" i="9"/>
  <c r="AS207" i="9"/>
  <c r="AS195" i="9"/>
  <c r="AM195" i="9"/>
  <c r="AM187" i="9"/>
  <c r="AS187" i="9"/>
  <c r="AM179" i="9"/>
  <c r="AS179" i="9"/>
  <c r="AS240" i="9"/>
  <c r="AM240" i="9"/>
  <c r="AM236" i="9"/>
  <c r="AS236" i="9"/>
  <c r="AS232" i="9"/>
  <c r="AM232" i="9"/>
  <c r="AS228" i="9"/>
  <c r="AM228" i="9"/>
  <c r="AM224" i="9"/>
  <c r="AS224" i="9"/>
  <c r="AM220" i="9"/>
  <c r="AS220" i="9"/>
  <c r="AS216" i="9"/>
  <c r="AM216" i="9"/>
  <c r="AS212" i="9"/>
  <c r="AM212" i="9"/>
  <c r="AM208" i="9"/>
  <c r="AS208" i="9"/>
  <c r="AM204" i="9"/>
  <c r="AS204" i="9"/>
  <c r="AM200" i="9"/>
  <c r="AS200" i="9"/>
  <c r="AM196" i="9"/>
  <c r="AS196" i="9"/>
  <c r="AM192" i="9"/>
  <c r="AS192" i="9"/>
  <c r="AS188" i="9"/>
  <c r="AM188" i="9"/>
  <c r="AS184" i="9"/>
  <c r="AM184" i="9"/>
  <c r="AM180" i="9"/>
  <c r="AS180" i="9"/>
  <c r="AS176" i="9"/>
  <c r="AM176" i="9"/>
  <c r="AS172" i="9"/>
  <c r="AM172" i="9"/>
  <c r="AS168" i="9"/>
  <c r="AM168" i="9"/>
  <c r="AS164" i="9"/>
  <c r="AM164" i="9"/>
  <c r="AS160" i="9"/>
  <c r="AM160" i="9"/>
  <c r="AS156" i="9"/>
  <c r="AM156" i="9"/>
  <c r="AS152" i="9"/>
  <c r="AM152" i="9"/>
  <c r="AM148" i="9"/>
  <c r="AS148" i="9"/>
  <c r="AS144" i="9"/>
  <c r="AM144" i="9"/>
  <c r="AM140" i="9"/>
  <c r="AS140" i="9"/>
  <c r="AM136" i="9"/>
  <c r="AS136" i="9"/>
  <c r="AS132" i="9"/>
  <c r="AM132" i="9"/>
  <c r="AS128" i="9"/>
  <c r="AM128" i="9"/>
  <c r="AS124" i="9"/>
  <c r="AM124" i="9"/>
  <c r="AS120" i="9"/>
  <c r="AM120" i="9"/>
  <c r="AM116" i="9"/>
  <c r="AS116" i="9"/>
  <c r="AS112" i="9"/>
  <c r="AM112" i="9"/>
  <c r="AS108" i="9"/>
  <c r="AM108" i="9"/>
  <c r="AS104" i="9"/>
  <c r="AM104" i="9"/>
  <c r="AM100" i="9"/>
  <c r="AS100" i="9"/>
  <c r="AS96" i="9"/>
  <c r="AM96" i="9"/>
  <c r="AS92" i="9"/>
  <c r="AM92" i="9"/>
  <c r="AS88" i="9"/>
  <c r="AM88" i="9"/>
  <c r="AS84" i="9"/>
  <c r="AM84" i="9"/>
  <c r="AS80" i="9"/>
  <c r="AM80" i="9"/>
  <c r="AM76" i="9"/>
  <c r="AS76" i="9"/>
  <c r="AS72" i="9"/>
  <c r="AM72" i="9"/>
  <c r="AS68" i="9"/>
  <c r="AM68" i="9"/>
  <c r="AS64" i="9"/>
  <c r="AM64" i="9"/>
  <c r="AS60" i="9"/>
  <c r="AM60" i="9"/>
  <c r="AS56" i="9"/>
  <c r="AM56" i="9"/>
  <c r="AS52" i="9"/>
  <c r="AM52" i="9"/>
  <c r="AM48" i="9"/>
  <c r="AS48" i="9"/>
  <c r="AS44" i="9"/>
  <c r="AM44" i="9"/>
  <c r="AS40" i="9"/>
  <c r="AM40" i="9"/>
  <c r="AS36" i="9"/>
  <c r="AM36" i="9"/>
  <c r="AM32" i="9"/>
  <c r="AS32" i="9"/>
  <c r="AS28" i="9"/>
  <c r="AM28" i="9"/>
  <c r="AS24" i="9"/>
  <c r="AM24" i="9"/>
  <c r="AS23" i="9"/>
  <c r="AM23" i="9"/>
  <c r="AM22" i="9"/>
  <c r="AS22" i="9"/>
  <c r="AM21" i="9"/>
  <c r="AS21" i="9"/>
  <c r="AM19" i="9"/>
  <c r="AS19" i="9"/>
  <c r="AS18" i="9"/>
  <c r="AS13" i="9"/>
  <c r="AT13" i="9" s="1"/>
  <c r="AS17" i="9"/>
  <c r="AS15" i="9"/>
  <c r="AS12" i="9"/>
  <c r="AT12" i="9" s="1"/>
  <c r="AS16" i="9"/>
  <c r="AS14" i="9"/>
  <c r="AS13" i="3"/>
  <c r="AS12" i="3"/>
  <c r="AT12" i="3" s="1"/>
  <c r="H2491" i="19"/>
  <c r="H2492" i="19"/>
  <c r="H2493" i="19"/>
  <c r="H2494" i="19"/>
  <c r="H2495" i="19"/>
  <c r="H2496" i="19"/>
  <c r="H2497" i="19"/>
  <c r="H2498" i="19"/>
  <c r="H2499" i="19"/>
  <c r="H2500" i="19"/>
  <c r="H2501" i="19"/>
  <c r="H2502" i="19"/>
  <c r="H2503" i="19"/>
  <c r="H2504" i="19"/>
  <c r="H2505" i="19"/>
  <c r="H2506" i="19"/>
  <c r="H2507" i="19"/>
  <c r="H2508" i="19"/>
  <c r="H2509" i="19"/>
  <c r="H2510" i="19"/>
  <c r="H2511" i="19"/>
  <c r="H2512" i="19"/>
  <c r="H2513" i="19"/>
  <c r="H2514" i="19"/>
  <c r="H2515" i="19"/>
  <c r="H2516" i="19"/>
  <c r="H2517" i="19"/>
  <c r="H2518" i="19"/>
  <c r="H2519" i="19"/>
  <c r="H2520" i="19"/>
  <c r="H2521" i="19"/>
  <c r="H2522" i="19"/>
  <c r="H2523" i="19"/>
  <c r="H2524" i="19"/>
  <c r="H2525" i="19"/>
  <c r="H2526" i="19"/>
  <c r="H2527" i="19"/>
  <c r="H2528" i="19"/>
  <c r="H2529" i="19"/>
  <c r="H2530" i="19"/>
  <c r="H2531" i="19"/>
  <c r="H2532" i="19"/>
  <c r="H2533" i="19"/>
  <c r="H2534" i="19"/>
  <c r="H2535" i="19"/>
  <c r="H2536" i="19"/>
  <c r="H2537" i="19"/>
  <c r="H2538" i="19"/>
  <c r="H2539" i="19"/>
  <c r="H2540" i="19"/>
  <c r="H2541" i="19"/>
  <c r="H2542" i="19"/>
  <c r="H2543" i="19"/>
  <c r="H2544" i="19"/>
  <c r="H2545" i="19"/>
  <c r="H2546" i="19"/>
  <c r="H2547" i="19"/>
  <c r="H2548" i="19"/>
  <c r="H2549" i="19"/>
  <c r="H2550" i="19"/>
  <c r="H2551" i="19"/>
  <c r="H2552" i="19"/>
  <c r="H2553" i="19"/>
  <c r="H2554" i="19"/>
  <c r="H2555" i="19"/>
  <c r="H2556" i="19"/>
  <c r="H2557" i="19"/>
  <c r="H2558" i="19"/>
  <c r="H2559" i="19"/>
  <c r="H2560" i="19"/>
  <c r="H2561" i="19"/>
  <c r="H2562" i="19"/>
  <c r="H2563" i="19"/>
  <c r="H2564" i="19"/>
  <c r="H2565" i="19"/>
  <c r="H2566" i="19"/>
  <c r="H2567" i="19"/>
  <c r="H2568" i="19"/>
  <c r="H2569" i="19"/>
  <c r="H2570" i="19"/>
  <c r="H2571" i="19"/>
  <c r="H2572" i="19"/>
  <c r="H2573" i="19"/>
  <c r="H2574" i="19"/>
  <c r="H2575" i="19"/>
  <c r="H2576" i="19"/>
  <c r="H2577" i="19"/>
  <c r="H2578" i="19"/>
  <c r="H2579" i="19"/>
  <c r="H2580" i="19"/>
  <c r="H2581" i="19"/>
  <c r="H2582" i="19"/>
  <c r="H2583" i="19"/>
  <c r="H2584" i="19"/>
  <c r="H2585" i="19"/>
  <c r="H2586" i="19"/>
  <c r="H2587" i="19"/>
  <c r="H2588" i="19"/>
  <c r="H2589" i="19"/>
  <c r="H2590" i="19"/>
  <c r="H2591" i="19"/>
  <c r="H2592" i="19"/>
  <c r="H2593" i="19"/>
  <c r="H2594" i="19"/>
  <c r="H2595" i="19"/>
  <c r="H2596" i="19"/>
  <c r="H2597" i="19"/>
  <c r="H2598" i="19"/>
  <c r="H2599" i="19"/>
  <c r="H2600" i="19"/>
  <c r="H2601" i="19"/>
  <c r="H2602" i="19"/>
  <c r="H2603" i="19"/>
  <c r="H2604" i="19"/>
  <c r="H2605" i="19"/>
  <c r="H2606" i="19"/>
  <c r="H2607" i="19"/>
  <c r="H2608" i="19"/>
  <c r="H2609" i="19"/>
  <c r="H2610" i="19"/>
  <c r="H2611" i="19"/>
  <c r="H2612" i="19"/>
  <c r="H2613" i="19"/>
  <c r="H2614" i="19"/>
  <c r="H2615" i="19"/>
  <c r="H2616" i="19"/>
  <c r="H2617" i="19"/>
  <c r="H2618" i="19"/>
  <c r="H2619" i="19"/>
  <c r="H2620" i="19"/>
  <c r="H2621" i="19"/>
  <c r="H2622" i="19"/>
  <c r="H2623" i="19"/>
  <c r="H2624" i="19"/>
  <c r="H2625" i="19"/>
  <c r="H2626" i="19"/>
  <c r="H2627" i="19"/>
  <c r="H2628" i="19"/>
  <c r="H2629" i="19"/>
  <c r="H2630" i="19"/>
  <c r="H2631" i="19"/>
  <c r="H2632" i="19"/>
  <c r="H2633" i="19"/>
  <c r="H2634" i="19"/>
  <c r="H2635" i="19"/>
  <c r="H2636" i="19"/>
  <c r="H2637" i="19"/>
  <c r="H2638" i="19"/>
  <c r="H2639" i="19"/>
  <c r="H2640" i="19"/>
  <c r="H2641" i="19"/>
  <c r="H2642" i="19"/>
  <c r="H2643" i="19"/>
  <c r="H2644" i="19"/>
  <c r="H2645" i="19"/>
  <c r="H2646" i="19"/>
  <c r="H2647" i="19"/>
  <c r="H2648" i="19"/>
  <c r="H2649" i="19"/>
  <c r="H2650" i="19"/>
  <c r="H2651" i="19"/>
  <c r="H2652" i="19"/>
  <c r="H2653" i="19"/>
  <c r="H2654" i="19"/>
  <c r="H2655" i="19"/>
  <c r="H2656" i="19"/>
  <c r="H2657" i="19"/>
  <c r="H2658" i="19"/>
  <c r="H2659" i="19"/>
  <c r="H2660" i="19"/>
  <c r="H2661" i="19"/>
  <c r="H2662" i="19"/>
  <c r="H2663" i="19"/>
  <c r="H2664" i="19"/>
  <c r="H2665" i="19"/>
  <c r="H2666" i="19"/>
  <c r="H2667" i="19"/>
  <c r="H2668" i="19"/>
  <c r="H2669" i="19"/>
  <c r="H2670" i="19"/>
  <c r="H2671" i="19"/>
  <c r="H2672" i="19"/>
  <c r="H2673" i="19"/>
  <c r="H2674" i="19"/>
  <c r="H2675" i="19"/>
  <c r="H2676" i="19"/>
  <c r="H2677" i="19"/>
  <c r="H2678" i="19"/>
  <c r="H2679" i="19"/>
  <c r="H2680" i="19"/>
  <c r="H2681" i="19"/>
  <c r="H2682" i="19"/>
  <c r="H2683" i="19"/>
  <c r="H2684" i="19"/>
  <c r="H2685" i="19"/>
  <c r="H2686" i="19"/>
  <c r="H2687" i="19"/>
  <c r="H2688" i="19"/>
  <c r="H2689" i="19"/>
  <c r="H2690" i="19"/>
  <c r="H2691" i="19"/>
  <c r="H2692" i="19"/>
  <c r="H2693" i="19"/>
  <c r="H2694" i="19"/>
  <c r="H2695" i="19"/>
  <c r="H2696" i="19"/>
  <c r="H2697" i="19"/>
  <c r="H2698" i="19"/>
  <c r="H2699" i="19"/>
  <c r="H2700" i="19"/>
  <c r="H2701" i="19"/>
  <c r="H2702" i="19"/>
  <c r="H2703" i="19"/>
  <c r="H2704" i="19"/>
  <c r="H2705" i="19"/>
  <c r="H2706" i="19"/>
  <c r="H2707" i="19"/>
  <c r="H2708" i="19"/>
  <c r="H2709" i="19"/>
  <c r="H2710" i="19"/>
  <c r="H2711" i="19"/>
  <c r="H2712" i="19"/>
  <c r="H2713" i="19"/>
  <c r="H2714" i="19"/>
  <c r="H2715" i="19"/>
  <c r="H2716" i="19"/>
  <c r="H2717" i="19"/>
  <c r="H2718" i="19"/>
  <c r="H2719" i="19"/>
  <c r="H2720" i="19"/>
  <c r="H2721" i="19"/>
  <c r="H2722" i="19"/>
  <c r="H2723" i="19"/>
  <c r="H2724" i="19"/>
  <c r="H2725" i="19"/>
  <c r="H2726" i="19"/>
  <c r="H2727" i="19"/>
  <c r="H2728" i="19"/>
  <c r="H2729" i="19"/>
  <c r="H2730" i="19"/>
  <c r="H2731" i="19"/>
  <c r="H2732" i="19"/>
  <c r="H2733" i="19"/>
  <c r="H2734" i="19"/>
  <c r="H2735" i="19"/>
  <c r="H2736" i="19"/>
  <c r="H2737" i="19"/>
  <c r="H2738" i="19"/>
  <c r="H2739" i="19"/>
  <c r="H2740" i="19"/>
  <c r="H2741" i="19"/>
  <c r="H2742" i="19"/>
  <c r="H2743" i="19"/>
  <c r="H2744" i="19"/>
  <c r="H2745" i="19"/>
  <c r="H2746" i="19"/>
  <c r="H2747" i="19"/>
  <c r="H2748" i="19"/>
  <c r="H2749" i="19"/>
  <c r="H2750" i="19"/>
  <c r="H2751" i="19"/>
  <c r="H2752" i="19"/>
  <c r="H2753" i="19"/>
  <c r="H2754" i="19"/>
  <c r="H2755" i="19"/>
  <c r="H2756" i="19"/>
  <c r="H2757" i="19"/>
  <c r="H2758" i="19"/>
  <c r="H2759" i="19"/>
  <c r="H2760" i="19"/>
  <c r="H2761" i="19"/>
  <c r="H2762" i="19"/>
  <c r="H2763" i="19"/>
  <c r="H2764" i="19"/>
  <c r="H2765" i="19"/>
  <c r="H2766" i="19"/>
  <c r="H2767" i="19"/>
  <c r="H2768" i="19"/>
  <c r="H2769" i="19"/>
  <c r="H2770" i="19"/>
  <c r="H2771" i="19"/>
  <c r="H2772" i="19"/>
  <c r="H2773" i="19"/>
  <c r="H2774" i="19"/>
  <c r="H2775" i="19"/>
  <c r="H2776" i="19"/>
  <c r="H2777" i="19"/>
  <c r="H2778" i="19"/>
  <c r="H2779" i="19"/>
  <c r="H2780" i="19"/>
  <c r="H2781" i="19"/>
  <c r="H2782" i="19"/>
  <c r="H2783" i="19"/>
  <c r="H2784" i="19"/>
  <c r="H2785" i="19"/>
  <c r="H2786" i="19"/>
  <c r="H2787" i="19"/>
  <c r="H2788" i="19"/>
  <c r="H2789" i="19"/>
  <c r="H2790" i="19"/>
  <c r="H2791" i="19"/>
  <c r="H2792" i="19"/>
  <c r="H2793" i="19"/>
  <c r="H2794" i="19"/>
  <c r="H2795" i="19"/>
  <c r="H2796" i="19"/>
  <c r="H2797" i="19"/>
  <c r="H2798" i="19"/>
  <c r="H2799" i="19"/>
  <c r="H2800" i="19"/>
  <c r="H2801" i="19"/>
  <c r="H2802" i="19"/>
  <c r="H2803" i="19"/>
  <c r="H2804" i="19"/>
  <c r="H2805" i="19"/>
  <c r="H2806" i="19"/>
  <c r="H2807" i="19"/>
  <c r="H2808" i="19"/>
  <c r="H2809" i="19"/>
  <c r="H2810" i="19"/>
  <c r="H2811" i="19"/>
  <c r="H2812" i="19"/>
  <c r="H2813" i="19"/>
  <c r="H2814" i="19"/>
  <c r="H2815" i="19"/>
  <c r="H2816" i="19"/>
  <c r="H2817" i="19"/>
  <c r="H2818" i="19"/>
  <c r="H2819" i="19"/>
  <c r="H2820" i="19"/>
  <c r="H2821" i="19"/>
  <c r="H2822" i="19"/>
  <c r="H2823" i="19"/>
  <c r="H2824" i="19"/>
  <c r="H2825" i="19"/>
  <c r="H2826" i="19"/>
  <c r="H2827" i="19"/>
  <c r="H2828" i="19"/>
  <c r="H2829" i="19"/>
  <c r="H2830" i="19"/>
  <c r="H2831" i="19"/>
  <c r="H2832" i="19"/>
  <c r="H2833" i="19"/>
  <c r="H2834" i="19"/>
  <c r="H2835" i="19"/>
  <c r="H2836" i="19"/>
  <c r="H2837" i="19"/>
  <c r="H2838" i="19"/>
  <c r="H2839" i="19"/>
  <c r="H2840" i="19"/>
  <c r="H2841" i="19"/>
  <c r="H2842" i="19"/>
  <c r="H2843" i="19"/>
  <c r="H2844" i="19"/>
  <c r="H2845" i="19"/>
  <c r="H2846" i="19"/>
  <c r="H2847" i="19"/>
  <c r="H2848" i="19"/>
  <c r="H2849" i="19"/>
  <c r="H2850" i="19"/>
  <c r="H2851" i="19"/>
  <c r="H2852" i="19"/>
  <c r="H2853" i="19"/>
  <c r="H2854" i="19"/>
  <c r="H2855" i="19"/>
  <c r="H2856" i="19"/>
  <c r="H2857" i="19"/>
  <c r="H2858" i="19"/>
  <c r="H2859" i="19"/>
  <c r="H2860" i="19"/>
  <c r="H2861" i="19"/>
  <c r="H2862" i="19"/>
  <c r="H2863" i="19"/>
  <c r="H2864" i="19"/>
  <c r="H2865" i="19"/>
  <c r="H2866" i="19"/>
  <c r="H2867" i="19"/>
  <c r="H2868" i="19"/>
  <c r="H2869" i="19"/>
  <c r="H2870" i="19"/>
  <c r="H2871" i="19"/>
  <c r="H2872" i="19"/>
  <c r="H2873" i="19"/>
  <c r="H2874" i="19"/>
  <c r="H2875" i="19"/>
  <c r="H2876" i="19"/>
  <c r="H2877" i="19"/>
  <c r="H2878" i="19"/>
  <c r="H2879" i="19"/>
  <c r="H2880" i="19"/>
  <c r="H2881" i="19"/>
  <c r="H2882" i="19"/>
  <c r="H2883" i="19"/>
  <c r="H2884" i="19"/>
  <c r="H2885" i="19"/>
  <c r="H2886" i="19"/>
  <c r="H2887" i="19"/>
  <c r="H2888" i="19"/>
  <c r="H2889" i="19"/>
  <c r="H2890" i="19"/>
  <c r="H2891" i="19"/>
  <c r="H2892" i="19"/>
  <c r="H2893" i="19"/>
  <c r="H2894" i="19"/>
  <c r="H2895" i="19"/>
  <c r="H2896" i="19"/>
  <c r="H2897" i="19"/>
  <c r="H2898" i="19"/>
  <c r="H2899" i="19"/>
  <c r="H2900" i="19"/>
  <c r="H2901" i="19"/>
  <c r="H2902" i="19"/>
  <c r="H2903" i="19"/>
  <c r="H2904" i="19"/>
  <c r="H2905" i="19"/>
  <c r="H2906" i="19"/>
  <c r="H2907" i="19"/>
  <c r="H2908" i="19"/>
  <c r="H2909" i="19"/>
  <c r="H2910" i="19"/>
  <c r="H2911" i="19"/>
  <c r="H2912" i="19"/>
  <c r="H2913" i="19"/>
  <c r="H2914" i="19"/>
  <c r="H2915" i="19"/>
  <c r="H2916" i="19"/>
  <c r="H2917" i="19"/>
  <c r="H2918" i="19"/>
  <c r="H2919" i="19"/>
  <c r="H2920" i="19"/>
  <c r="H2921" i="19"/>
  <c r="H2922" i="19"/>
  <c r="H2923" i="19"/>
  <c r="H2924" i="19"/>
  <c r="H2925" i="19"/>
  <c r="H2926" i="19"/>
  <c r="H2927" i="19"/>
  <c r="H2928" i="19"/>
  <c r="H2929" i="19"/>
  <c r="H2930" i="19"/>
  <c r="H2931" i="19"/>
  <c r="H2932" i="19"/>
  <c r="H2933" i="19"/>
  <c r="H2934" i="19"/>
  <c r="H2935" i="19"/>
  <c r="H2936" i="19"/>
  <c r="H2937" i="19"/>
  <c r="H2938" i="19"/>
  <c r="H2939" i="19"/>
  <c r="H2940" i="19"/>
  <c r="H2941" i="19"/>
  <c r="H2942" i="19"/>
  <c r="H2943" i="19"/>
  <c r="H2944" i="19"/>
  <c r="H2945" i="19"/>
  <c r="H2946" i="19"/>
  <c r="H2947" i="19"/>
  <c r="H2948" i="19"/>
  <c r="H2949" i="19"/>
  <c r="H2950" i="19"/>
  <c r="H2951" i="19"/>
  <c r="H2952" i="19"/>
  <c r="H2953" i="19"/>
  <c r="H2954" i="19"/>
  <c r="H2955" i="19"/>
  <c r="H2956" i="19"/>
  <c r="H2957" i="19"/>
  <c r="H2958" i="19"/>
  <c r="H2959" i="19"/>
  <c r="H2960" i="19"/>
  <c r="H2961" i="19"/>
  <c r="H2962" i="19"/>
  <c r="H2963" i="19"/>
  <c r="H2964" i="19"/>
  <c r="H2965" i="19"/>
  <c r="H2966" i="19"/>
  <c r="H2967" i="19"/>
  <c r="H2968" i="19"/>
  <c r="H2969" i="19"/>
  <c r="H2970" i="19"/>
  <c r="H2971" i="19"/>
  <c r="H2972" i="19"/>
  <c r="H2973" i="19"/>
  <c r="H2974" i="19"/>
  <c r="H2975" i="19"/>
  <c r="H2976" i="19"/>
  <c r="H2977" i="19"/>
  <c r="H2978" i="19"/>
  <c r="H2979" i="19"/>
  <c r="H2980" i="19"/>
  <c r="H2981" i="19"/>
  <c r="H2982" i="19"/>
  <c r="H2983" i="19"/>
  <c r="H2984" i="19"/>
  <c r="H2985" i="19"/>
  <c r="H2986" i="19"/>
  <c r="H2987" i="19"/>
  <c r="H2988" i="19"/>
  <c r="H2989" i="19"/>
  <c r="H2990" i="19"/>
  <c r="H2991" i="19"/>
  <c r="H2992" i="19"/>
  <c r="H2993" i="19"/>
  <c r="H2994" i="19"/>
  <c r="H2995" i="19"/>
  <c r="H2996" i="19"/>
  <c r="H2997" i="19"/>
  <c r="H2998" i="19"/>
  <c r="H2999" i="19"/>
  <c r="H3000" i="19"/>
  <c r="H3001" i="19"/>
  <c r="H3002" i="19"/>
  <c r="H3003" i="19"/>
  <c r="H3004" i="19"/>
  <c r="H3005" i="19"/>
  <c r="H3006" i="19"/>
  <c r="H3007" i="19"/>
  <c r="H3008" i="19"/>
  <c r="H3009" i="19"/>
  <c r="H3010" i="19"/>
  <c r="H3011" i="19"/>
  <c r="H3012" i="19"/>
  <c r="H3013" i="19"/>
  <c r="H3014" i="19"/>
  <c r="H3015" i="19"/>
  <c r="H3016" i="19"/>
  <c r="H3017" i="19"/>
  <c r="H3018" i="19"/>
  <c r="H3019" i="19"/>
  <c r="H3020" i="19"/>
  <c r="H3021" i="19"/>
  <c r="H3022" i="19"/>
  <c r="H3023" i="19"/>
  <c r="H3024" i="19"/>
  <c r="H3025" i="19"/>
  <c r="H3026" i="19"/>
  <c r="H3027" i="19"/>
  <c r="H3028" i="19"/>
  <c r="H3029" i="19"/>
  <c r="H3030" i="19"/>
  <c r="H3031" i="19"/>
  <c r="H3032" i="19"/>
  <c r="H3033" i="19"/>
  <c r="H3034" i="19"/>
  <c r="H3035" i="19"/>
  <c r="H3036" i="19"/>
  <c r="H3037" i="19"/>
  <c r="H3038" i="19"/>
  <c r="H3039" i="19"/>
  <c r="H3040" i="19"/>
  <c r="H3041" i="19"/>
  <c r="H1132" i="19" l="1"/>
  <c r="V34" i="3" s="1"/>
  <c r="H1133" i="19"/>
  <c r="V35" i="3" s="1"/>
  <c r="H1134" i="19"/>
  <c r="H1135" i="19"/>
  <c r="H1136" i="19"/>
  <c r="V36" i="3" s="1"/>
  <c r="H1137" i="19"/>
  <c r="V37" i="3" s="1"/>
  <c r="H1138" i="19"/>
  <c r="V38" i="3" s="1"/>
  <c r="H1139" i="19"/>
  <c r="H1140" i="19"/>
  <c r="H1141" i="19"/>
  <c r="V39" i="3" s="1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1272" i="19"/>
  <c r="H1273" i="19"/>
  <c r="H1274" i="19"/>
  <c r="H1275" i="19"/>
  <c r="H1276" i="19"/>
  <c r="H1277" i="19"/>
  <c r="H1278" i="19"/>
  <c r="H1279" i="19"/>
  <c r="H1280" i="19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H1294" i="19"/>
  <c r="V87" i="9"/>
  <c r="V84" i="9"/>
  <c r="V85" i="9"/>
  <c r="C73" i="10"/>
  <c r="E26" i="9"/>
  <c r="AR26" i="9" s="1"/>
  <c r="E27" i="9"/>
  <c r="AR27" i="9" s="1"/>
  <c r="E28" i="9"/>
  <c r="AR28" i="9" s="1"/>
  <c r="E29" i="9"/>
  <c r="AR29" i="9" s="1"/>
  <c r="E30" i="9"/>
  <c r="AR30" i="9" s="1"/>
  <c r="E31" i="9"/>
  <c r="AR31" i="9" s="1"/>
  <c r="E32" i="9"/>
  <c r="AR32" i="9" s="1"/>
  <c r="E33" i="9"/>
  <c r="AR33" i="9" s="1"/>
  <c r="E34" i="9"/>
  <c r="AR34" i="9" s="1"/>
  <c r="E35" i="9"/>
  <c r="AR35" i="9" s="1"/>
  <c r="E36" i="9"/>
  <c r="AR36" i="9" s="1"/>
  <c r="E37" i="9"/>
  <c r="AR37" i="9" s="1"/>
  <c r="E38" i="9"/>
  <c r="AR38" i="9" s="1"/>
  <c r="E39" i="9"/>
  <c r="AR39" i="9" s="1"/>
  <c r="E40" i="9"/>
  <c r="AR40" i="9" s="1"/>
  <c r="E41" i="9"/>
  <c r="AR41" i="9" s="1"/>
  <c r="E42" i="9"/>
  <c r="AR42" i="9" s="1"/>
  <c r="E43" i="9"/>
  <c r="AR43" i="9" s="1"/>
  <c r="E44" i="9"/>
  <c r="AR44" i="9" s="1"/>
  <c r="E45" i="9"/>
  <c r="AR45" i="9" s="1"/>
  <c r="E46" i="9"/>
  <c r="AR46" i="9" s="1"/>
  <c r="E47" i="9"/>
  <c r="AR47" i="9" s="1"/>
  <c r="E48" i="9"/>
  <c r="AR48" i="9" s="1"/>
  <c r="E49" i="9"/>
  <c r="AR49" i="9" s="1"/>
  <c r="E50" i="9"/>
  <c r="AR50" i="9" s="1"/>
  <c r="E51" i="9"/>
  <c r="AR51" i="9" s="1"/>
  <c r="E52" i="9"/>
  <c r="AR52" i="9" s="1"/>
  <c r="E53" i="9"/>
  <c r="AR53" i="9" s="1"/>
  <c r="E54" i="9"/>
  <c r="AR54" i="9" s="1"/>
  <c r="E55" i="9"/>
  <c r="AR55" i="9" s="1"/>
  <c r="E56" i="9"/>
  <c r="AR56" i="9" s="1"/>
  <c r="E57" i="9"/>
  <c r="AR57" i="9" s="1"/>
  <c r="E58" i="9"/>
  <c r="AR58" i="9" s="1"/>
  <c r="E59" i="9"/>
  <c r="AR59" i="9" s="1"/>
  <c r="E60" i="9"/>
  <c r="AR60" i="9" s="1"/>
  <c r="E61" i="9"/>
  <c r="AR61" i="9" s="1"/>
  <c r="E62" i="9"/>
  <c r="AR62" i="9" s="1"/>
  <c r="E63" i="9"/>
  <c r="AR63" i="9" s="1"/>
  <c r="E64" i="9"/>
  <c r="AR64" i="9" s="1"/>
  <c r="E65" i="9"/>
  <c r="AR65" i="9" s="1"/>
  <c r="E66" i="9"/>
  <c r="AR66" i="9" s="1"/>
  <c r="E67" i="9"/>
  <c r="AR67" i="9" s="1"/>
  <c r="E68" i="9"/>
  <c r="AR68" i="9" s="1"/>
  <c r="E69" i="9"/>
  <c r="AR69" i="9" s="1"/>
  <c r="E70" i="9"/>
  <c r="AR70" i="9" s="1"/>
  <c r="E71" i="9"/>
  <c r="AR71" i="9" s="1"/>
  <c r="E72" i="9"/>
  <c r="AR72" i="9" s="1"/>
  <c r="E73" i="9"/>
  <c r="AR73" i="9" s="1"/>
  <c r="E74" i="9"/>
  <c r="AR74" i="9" s="1"/>
  <c r="E75" i="9"/>
  <c r="AR75" i="9" s="1"/>
  <c r="E76" i="9"/>
  <c r="AR76" i="9" s="1"/>
  <c r="E77" i="9"/>
  <c r="AR77" i="9" s="1"/>
  <c r="E78" i="9"/>
  <c r="AR78" i="9" s="1"/>
  <c r="E79" i="9"/>
  <c r="AR79" i="9" s="1"/>
  <c r="E80" i="9"/>
  <c r="AR80" i="9" s="1"/>
  <c r="E81" i="9"/>
  <c r="AR81" i="9" s="1"/>
  <c r="E82" i="9"/>
  <c r="AR82" i="9" s="1"/>
  <c r="E83" i="9"/>
  <c r="AR83" i="9" s="1"/>
  <c r="E84" i="9"/>
  <c r="AR84" i="9" s="1"/>
  <c r="E85" i="9"/>
  <c r="AR85" i="9" s="1"/>
  <c r="E86" i="9"/>
  <c r="AR86" i="9" s="1"/>
  <c r="E87" i="9"/>
  <c r="AR87" i="9" s="1"/>
  <c r="E88" i="9"/>
  <c r="AR88" i="9" s="1"/>
  <c r="E89" i="9"/>
  <c r="AR89" i="9" s="1"/>
  <c r="E90" i="9"/>
  <c r="AR90" i="9" s="1"/>
  <c r="E91" i="9"/>
  <c r="AR91" i="9" s="1"/>
  <c r="E92" i="9"/>
  <c r="AR92" i="9" s="1"/>
  <c r="E93" i="9"/>
  <c r="AR93" i="9" s="1"/>
  <c r="E94" i="9"/>
  <c r="AR94" i="9" s="1"/>
  <c r="E95" i="9"/>
  <c r="AR95" i="9" s="1"/>
  <c r="E96" i="9"/>
  <c r="AR96" i="9" s="1"/>
  <c r="E97" i="9"/>
  <c r="AR97" i="9" s="1"/>
  <c r="E98" i="9"/>
  <c r="AR98" i="9" s="1"/>
  <c r="E99" i="9"/>
  <c r="AR99" i="9" s="1"/>
  <c r="E100" i="9"/>
  <c r="AR100" i="9" s="1"/>
  <c r="E101" i="9"/>
  <c r="AR101" i="9" s="1"/>
  <c r="E102" i="9"/>
  <c r="AR102" i="9" s="1"/>
  <c r="E103" i="9"/>
  <c r="AR103" i="9" s="1"/>
  <c r="E104" i="9"/>
  <c r="AR104" i="9" s="1"/>
  <c r="E105" i="9"/>
  <c r="AR105" i="9" s="1"/>
  <c r="E106" i="9"/>
  <c r="AR106" i="9" s="1"/>
  <c r="E107" i="9"/>
  <c r="AR107" i="9" s="1"/>
  <c r="E108" i="9"/>
  <c r="AR108" i="9" s="1"/>
  <c r="E109" i="9"/>
  <c r="AR109" i="9" s="1"/>
  <c r="E110" i="9"/>
  <c r="AR110" i="9" s="1"/>
  <c r="E111" i="9"/>
  <c r="AR111" i="9" s="1"/>
  <c r="E112" i="9"/>
  <c r="AR112" i="9" s="1"/>
  <c r="E113" i="9"/>
  <c r="AR113" i="9" s="1"/>
  <c r="E114" i="9"/>
  <c r="AR114" i="9" s="1"/>
  <c r="E115" i="9"/>
  <c r="AR115" i="9" s="1"/>
  <c r="E116" i="9"/>
  <c r="AR116" i="9" s="1"/>
  <c r="E117" i="9"/>
  <c r="AR117" i="9" s="1"/>
  <c r="E118" i="9"/>
  <c r="AR118" i="9" s="1"/>
  <c r="E119" i="9"/>
  <c r="AR119" i="9" s="1"/>
  <c r="E120" i="9"/>
  <c r="AR120" i="9" s="1"/>
  <c r="E121" i="9"/>
  <c r="AR121" i="9" s="1"/>
  <c r="E122" i="9"/>
  <c r="AR122" i="9" s="1"/>
  <c r="E123" i="9"/>
  <c r="AR123" i="9" s="1"/>
  <c r="E124" i="9"/>
  <c r="AR124" i="9" s="1"/>
  <c r="E125" i="9"/>
  <c r="AR125" i="9" s="1"/>
  <c r="E126" i="9"/>
  <c r="AR126" i="9" s="1"/>
  <c r="E127" i="9"/>
  <c r="AR127" i="9" s="1"/>
  <c r="E128" i="9"/>
  <c r="AR128" i="9" s="1"/>
  <c r="E129" i="9"/>
  <c r="AR129" i="9" s="1"/>
  <c r="E130" i="9"/>
  <c r="AR130" i="9" s="1"/>
  <c r="E131" i="9"/>
  <c r="AR131" i="9" s="1"/>
  <c r="E132" i="9"/>
  <c r="AR132" i="9" s="1"/>
  <c r="E133" i="9"/>
  <c r="AR133" i="9" s="1"/>
  <c r="E134" i="9"/>
  <c r="AR134" i="9" s="1"/>
  <c r="E135" i="9"/>
  <c r="AR135" i="9" s="1"/>
  <c r="E136" i="9"/>
  <c r="AR136" i="9" s="1"/>
  <c r="E137" i="9"/>
  <c r="AR137" i="9" s="1"/>
  <c r="E138" i="9"/>
  <c r="AR138" i="9" s="1"/>
  <c r="E139" i="9"/>
  <c r="AR139" i="9" s="1"/>
  <c r="E140" i="9"/>
  <c r="AR140" i="9" s="1"/>
  <c r="E141" i="9"/>
  <c r="AR141" i="9" s="1"/>
  <c r="E142" i="9"/>
  <c r="AR142" i="9" s="1"/>
  <c r="E143" i="9"/>
  <c r="AR143" i="9" s="1"/>
  <c r="E144" i="9"/>
  <c r="AR144" i="9" s="1"/>
  <c r="E145" i="9"/>
  <c r="AR145" i="9" s="1"/>
  <c r="E146" i="9"/>
  <c r="AR146" i="9" s="1"/>
  <c r="E147" i="9"/>
  <c r="AR147" i="9" s="1"/>
  <c r="E148" i="9"/>
  <c r="AR148" i="9" s="1"/>
  <c r="E149" i="9"/>
  <c r="AR149" i="9" s="1"/>
  <c r="E150" i="9"/>
  <c r="AR150" i="9" s="1"/>
  <c r="E151" i="9"/>
  <c r="AR151" i="9" s="1"/>
  <c r="E152" i="9"/>
  <c r="AR152" i="9" s="1"/>
  <c r="E153" i="9"/>
  <c r="AR153" i="9" s="1"/>
  <c r="E154" i="9"/>
  <c r="AR154" i="9" s="1"/>
  <c r="E155" i="9"/>
  <c r="AR155" i="9" s="1"/>
  <c r="E156" i="9"/>
  <c r="AR156" i="9" s="1"/>
  <c r="E157" i="9"/>
  <c r="AR157" i="9" s="1"/>
  <c r="E158" i="9"/>
  <c r="AR158" i="9" s="1"/>
  <c r="E159" i="9"/>
  <c r="AR159" i="9" s="1"/>
  <c r="E160" i="9"/>
  <c r="AR160" i="9" s="1"/>
  <c r="E161" i="9"/>
  <c r="AR161" i="9" s="1"/>
  <c r="E162" i="9"/>
  <c r="AR162" i="9" s="1"/>
  <c r="E163" i="9"/>
  <c r="AR163" i="9" s="1"/>
  <c r="E164" i="9"/>
  <c r="AR164" i="9" s="1"/>
  <c r="E165" i="9"/>
  <c r="AR165" i="9" s="1"/>
  <c r="E166" i="9"/>
  <c r="AR166" i="9" s="1"/>
  <c r="E167" i="9"/>
  <c r="AR167" i="9" s="1"/>
  <c r="E168" i="9"/>
  <c r="AR168" i="9" s="1"/>
  <c r="E169" i="9"/>
  <c r="AR169" i="9" s="1"/>
  <c r="E170" i="9"/>
  <c r="AR170" i="9" s="1"/>
  <c r="E171" i="9"/>
  <c r="AR171" i="9" s="1"/>
  <c r="E172" i="9"/>
  <c r="AR172" i="9" s="1"/>
  <c r="E173" i="9"/>
  <c r="AR173" i="9" s="1"/>
  <c r="E174" i="9"/>
  <c r="AR174" i="9" s="1"/>
  <c r="E175" i="9"/>
  <c r="AR175" i="9" s="1"/>
  <c r="E176" i="9"/>
  <c r="AR176" i="9" s="1"/>
  <c r="E177" i="9"/>
  <c r="AR177" i="9" s="1"/>
  <c r="E178" i="9"/>
  <c r="AR178" i="9" s="1"/>
  <c r="E179" i="9"/>
  <c r="AR179" i="9" s="1"/>
  <c r="E180" i="9"/>
  <c r="AR180" i="9" s="1"/>
  <c r="E181" i="9"/>
  <c r="AR181" i="9" s="1"/>
  <c r="E182" i="9"/>
  <c r="AR182" i="9" s="1"/>
  <c r="E183" i="9"/>
  <c r="AR183" i="9" s="1"/>
  <c r="E184" i="9"/>
  <c r="AR184" i="9" s="1"/>
  <c r="E185" i="9"/>
  <c r="AR185" i="9" s="1"/>
  <c r="E186" i="9"/>
  <c r="AR186" i="9" s="1"/>
  <c r="E187" i="9"/>
  <c r="AR187" i="9" s="1"/>
  <c r="E188" i="9"/>
  <c r="AR188" i="9" s="1"/>
  <c r="E189" i="9"/>
  <c r="AR189" i="9" s="1"/>
  <c r="E190" i="9"/>
  <c r="AR190" i="9" s="1"/>
  <c r="E191" i="9"/>
  <c r="AR191" i="9" s="1"/>
  <c r="E192" i="9"/>
  <c r="AR192" i="9" s="1"/>
  <c r="E193" i="9"/>
  <c r="AR193" i="9" s="1"/>
  <c r="E194" i="9"/>
  <c r="AR194" i="9" s="1"/>
  <c r="E195" i="9"/>
  <c r="AR195" i="9" s="1"/>
  <c r="E196" i="9"/>
  <c r="AR196" i="9" s="1"/>
  <c r="E197" i="9"/>
  <c r="AR197" i="9" s="1"/>
  <c r="E198" i="9"/>
  <c r="AR198" i="9" s="1"/>
  <c r="E199" i="9"/>
  <c r="AR199" i="9" s="1"/>
  <c r="E200" i="9"/>
  <c r="AR200" i="9" s="1"/>
  <c r="E201" i="9"/>
  <c r="AR201" i="9" s="1"/>
  <c r="E202" i="9"/>
  <c r="AR202" i="9" s="1"/>
  <c r="E203" i="9"/>
  <c r="AR203" i="9" s="1"/>
  <c r="E204" i="9"/>
  <c r="AR204" i="9" s="1"/>
  <c r="E205" i="9"/>
  <c r="AR205" i="9" s="1"/>
  <c r="E206" i="9"/>
  <c r="AR206" i="9" s="1"/>
  <c r="E207" i="9"/>
  <c r="AR207" i="9" s="1"/>
  <c r="E208" i="9"/>
  <c r="AR208" i="9" s="1"/>
  <c r="E209" i="9"/>
  <c r="AR209" i="9" s="1"/>
  <c r="E210" i="9"/>
  <c r="AR210" i="9" s="1"/>
  <c r="E211" i="9"/>
  <c r="AR211" i="9" s="1"/>
  <c r="E212" i="9"/>
  <c r="AR212" i="9" s="1"/>
  <c r="E213" i="9"/>
  <c r="AR213" i="9" s="1"/>
  <c r="E214" i="9"/>
  <c r="AR214" i="9" s="1"/>
  <c r="E215" i="9"/>
  <c r="AR215" i="9" s="1"/>
  <c r="E216" i="9"/>
  <c r="AR216" i="9" s="1"/>
  <c r="E217" i="9"/>
  <c r="AR217" i="9" s="1"/>
  <c r="E218" i="9"/>
  <c r="AR218" i="9" s="1"/>
  <c r="E219" i="9"/>
  <c r="AR219" i="9" s="1"/>
  <c r="E220" i="9"/>
  <c r="AR220" i="9" s="1"/>
  <c r="E221" i="9"/>
  <c r="AR221" i="9" s="1"/>
  <c r="E222" i="9"/>
  <c r="AR222" i="9" s="1"/>
  <c r="E223" i="9"/>
  <c r="AR223" i="9" s="1"/>
  <c r="E224" i="9"/>
  <c r="AR224" i="9" s="1"/>
  <c r="E225" i="9"/>
  <c r="AR225" i="9" s="1"/>
  <c r="E226" i="9"/>
  <c r="AR226" i="9" s="1"/>
  <c r="E227" i="9"/>
  <c r="AR227" i="9" s="1"/>
  <c r="E228" i="9"/>
  <c r="AR228" i="9" s="1"/>
  <c r="E229" i="9"/>
  <c r="AR229" i="9" s="1"/>
  <c r="E230" i="9"/>
  <c r="AR230" i="9" s="1"/>
  <c r="E231" i="9"/>
  <c r="AR231" i="9" s="1"/>
  <c r="E232" i="9"/>
  <c r="AR232" i="9" s="1"/>
  <c r="E233" i="9"/>
  <c r="AR233" i="9" s="1"/>
  <c r="E234" i="9"/>
  <c r="AR234" i="9" s="1"/>
  <c r="E235" i="9"/>
  <c r="AR235" i="9" s="1"/>
  <c r="E236" i="9"/>
  <c r="AR236" i="9" s="1"/>
  <c r="E237" i="9"/>
  <c r="AR237" i="9" s="1"/>
  <c r="E238" i="9"/>
  <c r="AR238" i="9" s="1"/>
  <c r="E239" i="9"/>
  <c r="AR239" i="9" s="1"/>
  <c r="E240" i="9"/>
  <c r="AR240" i="9" s="1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D25" i="9"/>
  <c r="AQ25" i="9" s="1"/>
  <c r="D26" i="9"/>
  <c r="AQ26" i="9" s="1"/>
  <c r="D27" i="9"/>
  <c r="AQ27" i="9" s="1"/>
  <c r="D28" i="9"/>
  <c r="AQ28" i="9" s="1"/>
  <c r="D29" i="9"/>
  <c r="AQ29" i="9" s="1"/>
  <c r="D30" i="9"/>
  <c r="AQ30" i="9" s="1"/>
  <c r="D31" i="9"/>
  <c r="AQ31" i="9" s="1"/>
  <c r="D32" i="9"/>
  <c r="AQ32" i="9" s="1"/>
  <c r="D33" i="9"/>
  <c r="AQ33" i="9" s="1"/>
  <c r="D34" i="9"/>
  <c r="AQ34" i="9" s="1"/>
  <c r="D35" i="9"/>
  <c r="AQ35" i="9" s="1"/>
  <c r="D36" i="9"/>
  <c r="AQ36" i="9" s="1"/>
  <c r="D37" i="9"/>
  <c r="AQ37" i="9" s="1"/>
  <c r="D38" i="9"/>
  <c r="AQ38" i="9" s="1"/>
  <c r="D39" i="9"/>
  <c r="AQ39" i="9" s="1"/>
  <c r="D40" i="9"/>
  <c r="AQ40" i="9" s="1"/>
  <c r="D41" i="9"/>
  <c r="AQ41" i="9" s="1"/>
  <c r="D42" i="9"/>
  <c r="AQ42" i="9" s="1"/>
  <c r="D43" i="9"/>
  <c r="AQ43" i="9" s="1"/>
  <c r="D44" i="9"/>
  <c r="AQ44" i="9" s="1"/>
  <c r="D45" i="9"/>
  <c r="AQ45" i="9" s="1"/>
  <c r="D46" i="9"/>
  <c r="AQ46" i="9" s="1"/>
  <c r="D47" i="9"/>
  <c r="AQ47" i="9" s="1"/>
  <c r="D48" i="9"/>
  <c r="AQ48" i="9" s="1"/>
  <c r="D49" i="9"/>
  <c r="AQ49" i="9" s="1"/>
  <c r="D50" i="9"/>
  <c r="AQ50" i="9" s="1"/>
  <c r="D51" i="9"/>
  <c r="AQ51" i="9" s="1"/>
  <c r="D52" i="9"/>
  <c r="AQ52" i="9" s="1"/>
  <c r="D53" i="9"/>
  <c r="AQ53" i="9" s="1"/>
  <c r="D54" i="9"/>
  <c r="AQ54" i="9" s="1"/>
  <c r="D55" i="9"/>
  <c r="AQ55" i="9" s="1"/>
  <c r="D56" i="9"/>
  <c r="AQ56" i="9" s="1"/>
  <c r="D57" i="9"/>
  <c r="AQ57" i="9" s="1"/>
  <c r="D58" i="9"/>
  <c r="AQ58" i="9" s="1"/>
  <c r="D59" i="9"/>
  <c r="AQ59" i="9" s="1"/>
  <c r="D60" i="9"/>
  <c r="AQ60" i="9" s="1"/>
  <c r="D61" i="9"/>
  <c r="AQ61" i="9" s="1"/>
  <c r="D62" i="9"/>
  <c r="AQ62" i="9" s="1"/>
  <c r="D63" i="9"/>
  <c r="AQ63" i="9" s="1"/>
  <c r="D64" i="9"/>
  <c r="AQ64" i="9" s="1"/>
  <c r="D65" i="9"/>
  <c r="AQ65" i="9" s="1"/>
  <c r="D66" i="9"/>
  <c r="AQ66" i="9" s="1"/>
  <c r="D67" i="9"/>
  <c r="AQ67" i="9" s="1"/>
  <c r="D68" i="9"/>
  <c r="AQ68" i="9" s="1"/>
  <c r="D69" i="9"/>
  <c r="AQ69" i="9" s="1"/>
  <c r="D70" i="9"/>
  <c r="AQ70" i="9" s="1"/>
  <c r="D71" i="9"/>
  <c r="AQ71" i="9" s="1"/>
  <c r="D72" i="9"/>
  <c r="AQ72" i="9" s="1"/>
  <c r="D73" i="9"/>
  <c r="AQ73" i="9" s="1"/>
  <c r="D74" i="9"/>
  <c r="AQ74" i="9" s="1"/>
  <c r="D75" i="9"/>
  <c r="AQ75" i="9" s="1"/>
  <c r="D76" i="9"/>
  <c r="AQ76" i="9" s="1"/>
  <c r="D77" i="9"/>
  <c r="AQ77" i="9" s="1"/>
  <c r="D78" i="9"/>
  <c r="AQ78" i="9" s="1"/>
  <c r="D79" i="9"/>
  <c r="AQ79" i="9" s="1"/>
  <c r="D80" i="9"/>
  <c r="AQ80" i="9" s="1"/>
  <c r="D81" i="9"/>
  <c r="AQ81" i="9" s="1"/>
  <c r="D82" i="9"/>
  <c r="AQ82" i="9" s="1"/>
  <c r="D83" i="9"/>
  <c r="AQ83" i="9" s="1"/>
  <c r="D84" i="9"/>
  <c r="AQ84" i="9" s="1"/>
  <c r="D85" i="9"/>
  <c r="AQ85" i="9" s="1"/>
  <c r="D86" i="9"/>
  <c r="AQ86" i="9" s="1"/>
  <c r="D87" i="9"/>
  <c r="AQ87" i="9" s="1"/>
  <c r="D88" i="9"/>
  <c r="AQ88" i="9" s="1"/>
  <c r="D89" i="9"/>
  <c r="AQ89" i="9" s="1"/>
  <c r="D90" i="9"/>
  <c r="AQ90" i="9" s="1"/>
  <c r="D91" i="9"/>
  <c r="AQ91" i="9" s="1"/>
  <c r="D92" i="9"/>
  <c r="AQ92" i="9" s="1"/>
  <c r="D93" i="9"/>
  <c r="AQ93" i="9" s="1"/>
  <c r="D94" i="9"/>
  <c r="AQ94" i="9" s="1"/>
  <c r="D95" i="9"/>
  <c r="AQ95" i="9" s="1"/>
  <c r="D96" i="9"/>
  <c r="AQ96" i="9" s="1"/>
  <c r="D97" i="9"/>
  <c r="AQ97" i="9" s="1"/>
  <c r="D98" i="9"/>
  <c r="AQ98" i="9" s="1"/>
  <c r="D99" i="9"/>
  <c r="AQ99" i="9" s="1"/>
  <c r="D100" i="9"/>
  <c r="AQ100" i="9" s="1"/>
  <c r="D101" i="9"/>
  <c r="AQ101" i="9" s="1"/>
  <c r="D102" i="9"/>
  <c r="AQ102" i="9" s="1"/>
  <c r="D103" i="9"/>
  <c r="AQ103" i="9" s="1"/>
  <c r="D104" i="9"/>
  <c r="AQ104" i="9" s="1"/>
  <c r="D105" i="9"/>
  <c r="AQ105" i="9" s="1"/>
  <c r="D106" i="9"/>
  <c r="AQ106" i="9" s="1"/>
  <c r="D107" i="9"/>
  <c r="AQ107" i="9" s="1"/>
  <c r="D108" i="9"/>
  <c r="AQ108" i="9" s="1"/>
  <c r="D109" i="9"/>
  <c r="AQ109" i="9" s="1"/>
  <c r="D110" i="9"/>
  <c r="AQ110" i="9" s="1"/>
  <c r="D111" i="9"/>
  <c r="AQ111" i="9" s="1"/>
  <c r="D112" i="9"/>
  <c r="AQ112" i="9" s="1"/>
  <c r="D113" i="9"/>
  <c r="AQ113" i="9" s="1"/>
  <c r="D114" i="9"/>
  <c r="AQ114" i="9" s="1"/>
  <c r="D115" i="9"/>
  <c r="AQ115" i="9" s="1"/>
  <c r="D116" i="9"/>
  <c r="AQ116" i="9" s="1"/>
  <c r="D117" i="9"/>
  <c r="AQ117" i="9" s="1"/>
  <c r="D118" i="9"/>
  <c r="AQ118" i="9" s="1"/>
  <c r="D119" i="9"/>
  <c r="AQ119" i="9" s="1"/>
  <c r="D120" i="9"/>
  <c r="AQ120" i="9" s="1"/>
  <c r="D121" i="9"/>
  <c r="AQ121" i="9" s="1"/>
  <c r="D122" i="9"/>
  <c r="AQ122" i="9" s="1"/>
  <c r="D123" i="9"/>
  <c r="AQ123" i="9" s="1"/>
  <c r="D124" i="9"/>
  <c r="AQ124" i="9" s="1"/>
  <c r="D125" i="9"/>
  <c r="AQ125" i="9" s="1"/>
  <c r="D126" i="9"/>
  <c r="AQ126" i="9" s="1"/>
  <c r="D127" i="9"/>
  <c r="AQ127" i="9" s="1"/>
  <c r="D128" i="9"/>
  <c r="AQ128" i="9" s="1"/>
  <c r="D129" i="9"/>
  <c r="AQ129" i="9" s="1"/>
  <c r="D130" i="9"/>
  <c r="AQ130" i="9" s="1"/>
  <c r="D131" i="9"/>
  <c r="AQ131" i="9" s="1"/>
  <c r="D132" i="9"/>
  <c r="AQ132" i="9" s="1"/>
  <c r="D133" i="9"/>
  <c r="AQ133" i="9" s="1"/>
  <c r="D134" i="9"/>
  <c r="AQ134" i="9" s="1"/>
  <c r="D135" i="9"/>
  <c r="AQ135" i="9" s="1"/>
  <c r="D136" i="9"/>
  <c r="AQ136" i="9" s="1"/>
  <c r="D137" i="9"/>
  <c r="AQ137" i="9" s="1"/>
  <c r="D138" i="9"/>
  <c r="AQ138" i="9" s="1"/>
  <c r="D139" i="9"/>
  <c r="AQ139" i="9" s="1"/>
  <c r="D140" i="9"/>
  <c r="AQ140" i="9" s="1"/>
  <c r="D141" i="9"/>
  <c r="AQ141" i="9" s="1"/>
  <c r="D142" i="9"/>
  <c r="AQ142" i="9" s="1"/>
  <c r="D143" i="9"/>
  <c r="AQ143" i="9" s="1"/>
  <c r="D144" i="9"/>
  <c r="AQ144" i="9" s="1"/>
  <c r="D145" i="9"/>
  <c r="AQ145" i="9" s="1"/>
  <c r="D146" i="9"/>
  <c r="AQ146" i="9" s="1"/>
  <c r="D147" i="9"/>
  <c r="AQ147" i="9" s="1"/>
  <c r="D148" i="9"/>
  <c r="AQ148" i="9" s="1"/>
  <c r="D149" i="9"/>
  <c r="AQ149" i="9" s="1"/>
  <c r="D150" i="9"/>
  <c r="AQ150" i="9" s="1"/>
  <c r="D151" i="9"/>
  <c r="AQ151" i="9" s="1"/>
  <c r="D152" i="9"/>
  <c r="AQ152" i="9" s="1"/>
  <c r="D153" i="9"/>
  <c r="AQ153" i="9" s="1"/>
  <c r="D154" i="9"/>
  <c r="AQ154" i="9" s="1"/>
  <c r="D155" i="9"/>
  <c r="AQ155" i="9" s="1"/>
  <c r="D156" i="9"/>
  <c r="AQ156" i="9" s="1"/>
  <c r="D157" i="9"/>
  <c r="AQ157" i="9" s="1"/>
  <c r="D158" i="9"/>
  <c r="AQ158" i="9" s="1"/>
  <c r="D159" i="9"/>
  <c r="AQ159" i="9" s="1"/>
  <c r="D160" i="9"/>
  <c r="AQ160" i="9" s="1"/>
  <c r="D161" i="9"/>
  <c r="AQ161" i="9" s="1"/>
  <c r="D162" i="9"/>
  <c r="AQ162" i="9" s="1"/>
  <c r="D163" i="9"/>
  <c r="AQ163" i="9" s="1"/>
  <c r="D164" i="9"/>
  <c r="AQ164" i="9" s="1"/>
  <c r="D165" i="9"/>
  <c r="AQ165" i="9" s="1"/>
  <c r="D166" i="9"/>
  <c r="AQ166" i="9" s="1"/>
  <c r="D167" i="9"/>
  <c r="AQ167" i="9" s="1"/>
  <c r="D168" i="9"/>
  <c r="AQ168" i="9" s="1"/>
  <c r="D169" i="9"/>
  <c r="AQ169" i="9" s="1"/>
  <c r="D170" i="9"/>
  <c r="AQ170" i="9" s="1"/>
  <c r="D171" i="9"/>
  <c r="AQ171" i="9" s="1"/>
  <c r="D172" i="9"/>
  <c r="AQ172" i="9" s="1"/>
  <c r="D173" i="9"/>
  <c r="AQ173" i="9" s="1"/>
  <c r="D174" i="9"/>
  <c r="AQ174" i="9" s="1"/>
  <c r="D175" i="9"/>
  <c r="AQ175" i="9" s="1"/>
  <c r="D176" i="9"/>
  <c r="AQ176" i="9" s="1"/>
  <c r="D177" i="9"/>
  <c r="AQ177" i="9" s="1"/>
  <c r="D178" i="9"/>
  <c r="AQ178" i="9" s="1"/>
  <c r="D179" i="9"/>
  <c r="AQ179" i="9" s="1"/>
  <c r="D180" i="9"/>
  <c r="AQ180" i="9" s="1"/>
  <c r="D181" i="9"/>
  <c r="AQ181" i="9" s="1"/>
  <c r="D182" i="9"/>
  <c r="AQ182" i="9" s="1"/>
  <c r="D183" i="9"/>
  <c r="AQ183" i="9" s="1"/>
  <c r="D184" i="9"/>
  <c r="AQ184" i="9" s="1"/>
  <c r="D185" i="9"/>
  <c r="AQ185" i="9" s="1"/>
  <c r="D186" i="9"/>
  <c r="AQ186" i="9" s="1"/>
  <c r="D187" i="9"/>
  <c r="AQ187" i="9" s="1"/>
  <c r="D188" i="9"/>
  <c r="AQ188" i="9" s="1"/>
  <c r="D189" i="9"/>
  <c r="AQ189" i="9" s="1"/>
  <c r="D190" i="9"/>
  <c r="AQ190" i="9" s="1"/>
  <c r="D191" i="9"/>
  <c r="AQ191" i="9" s="1"/>
  <c r="D192" i="9"/>
  <c r="AQ192" i="9" s="1"/>
  <c r="D193" i="9"/>
  <c r="AQ193" i="9" s="1"/>
  <c r="D194" i="9"/>
  <c r="AQ194" i="9" s="1"/>
  <c r="D195" i="9"/>
  <c r="AQ195" i="9" s="1"/>
  <c r="D196" i="9"/>
  <c r="AQ196" i="9" s="1"/>
  <c r="D197" i="9"/>
  <c r="AQ197" i="9" s="1"/>
  <c r="D198" i="9"/>
  <c r="AQ198" i="9" s="1"/>
  <c r="D199" i="9"/>
  <c r="AQ199" i="9" s="1"/>
  <c r="D200" i="9"/>
  <c r="AQ200" i="9" s="1"/>
  <c r="D201" i="9"/>
  <c r="AQ201" i="9" s="1"/>
  <c r="D202" i="9"/>
  <c r="AQ202" i="9" s="1"/>
  <c r="D203" i="9"/>
  <c r="AQ203" i="9" s="1"/>
  <c r="D204" i="9"/>
  <c r="AQ204" i="9" s="1"/>
  <c r="D205" i="9"/>
  <c r="AQ205" i="9" s="1"/>
  <c r="D206" i="9"/>
  <c r="AQ206" i="9" s="1"/>
  <c r="D207" i="9"/>
  <c r="AQ207" i="9" s="1"/>
  <c r="D208" i="9"/>
  <c r="AQ208" i="9" s="1"/>
  <c r="D209" i="9"/>
  <c r="AQ209" i="9" s="1"/>
  <c r="D210" i="9"/>
  <c r="AQ210" i="9" s="1"/>
  <c r="D211" i="9"/>
  <c r="AQ211" i="9" s="1"/>
  <c r="D212" i="9"/>
  <c r="AQ212" i="9" s="1"/>
  <c r="D213" i="9"/>
  <c r="AQ213" i="9" s="1"/>
  <c r="D214" i="9"/>
  <c r="AQ214" i="9" s="1"/>
  <c r="D215" i="9"/>
  <c r="AQ215" i="9" s="1"/>
  <c r="D216" i="9"/>
  <c r="AQ216" i="9" s="1"/>
  <c r="D217" i="9"/>
  <c r="AQ217" i="9" s="1"/>
  <c r="D218" i="9"/>
  <c r="AQ218" i="9" s="1"/>
  <c r="D219" i="9"/>
  <c r="AQ219" i="9" s="1"/>
  <c r="D220" i="9"/>
  <c r="AQ220" i="9" s="1"/>
  <c r="D221" i="9"/>
  <c r="AQ221" i="9" s="1"/>
  <c r="D222" i="9"/>
  <c r="AQ222" i="9" s="1"/>
  <c r="D223" i="9"/>
  <c r="AQ223" i="9" s="1"/>
  <c r="D224" i="9"/>
  <c r="AQ224" i="9" s="1"/>
  <c r="D225" i="9"/>
  <c r="AQ225" i="9" s="1"/>
  <c r="D226" i="9"/>
  <c r="AQ226" i="9" s="1"/>
  <c r="D227" i="9"/>
  <c r="AQ227" i="9" s="1"/>
  <c r="D228" i="9"/>
  <c r="AQ228" i="9" s="1"/>
  <c r="D229" i="9"/>
  <c r="AQ229" i="9" s="1"/>
  <c r="D230" i="9"/>
  <c r="AQ230" i="9" s="1"/>
  <c r="D231" i="9"/>
  <c r="AQ231" i="9" s="1"/>
  <c r="D232" i="9"/>
  <c r="AQ232" i="9" s="1"/>
  <c r="D233" i="9"/>
  <c r="AQ233" i="9" s="1"/>
  <c r="D234" i="9"/>
  <c r="AQ234" i="9" s="1"/>
  <c r="D235" i="9"/>
  <c r="AQ235" i="9" s="1"/>
  <c r="D236" i="9"/>
  <c r="AQ236" i="9" s="1"/>
  <c r="D237" i="9"/>
  <c r="AQ237" i="9" s="1"/>
  <c r="D238" i="9"/>
  <c r="AQ238" i="9" s="1"/>
  <c r="D239" i="9"/>
  <c r="AQ239" i="9" s="1"/>
  <c r="D240" i="9"/>
  <c r="AQ240" i="9" s="1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C29" i="9"/>
  <c r="AP29" i="9" s="1"/>
  <c r="C30" i="9"/>
  <c r="AP30" i="9" s="1"/>
  <c r="C31" i="9"/>
  <c r="AP31" i="9" s="1"/>
  <c r="C32" i="9"/>
  <c r="AP32" i="9" s="1"/>
  <c r="C33" i="9"/>
  <c r="AP33" i="9" s="1"/>
  <c r="C34" i="9"/>
  <c r="AP34" i="9" s="1"/>
  <c r="C35" i="9"/>
  <c r="AP35" i="9" s="1"/>
  <c r="C36" i="9"/>
  <c r="AP36" i="9" s="1"/>
  <c r="C37" i="9"/>
  <c r="AP37" i="9" s="1"/>
  <c r="C38" i="9"/>
  <c r="AP38" i="9" s="1"/>
  <c r="C39" i="9"/>
  <c r="AP39" i="9" s="1"/>
  <c r="C40" i="9"/>
  <c r="AP40" i="9" s="1"/>
  <c r="C41" i="9"/>
  <c r="AP41" i="9" s="1"/>
  <c r="C42" i="9"/>
  <c r="AP42" i="9" s="1"/>
  <c r="C43" i="9"/>
  <c r="AP43" i="9" s="1"/>
  <c r="C44" i="9"/>
  <c r="AP44" i="9" s="1"/>
  <c r="C45" i="9"/>
  <c r="AP45" i="9" s="1"/>
  <c r="C46" i="9"/>
  <c r="AP46" i="9" s="1"/>
  <c r="C47" i="9"/>
  <c r="AP47" i="9" s="1"/>
  <c r="C48" i="9"/>
  <c r="AP48" i="9" s="1"/>
  <c r="C49" i="9"/>
  <c r="AP49" i="9" s="1"/>
  <c r="C50" i="9"/>
  <c r="AP50" i="9" s="1"/>
  <c r="C51" i="9"/>
  <c r="AP51" i="9" s="1"/>
  <c r="C52" i="9"/>
  <c r="AP52" i="9" s="1"/>
  <c r="C53" i="9"/>
  <c r="AP53" i="9" s="1"/>
  <c r="C54" i="9"/>
  <c r="AP54" i="9" s="1"/>
  <c r="C55" i="9"/>
  <c r="AP55" i="9" s="1"/>
  <c r="C56" i="9"/>
  <c r="AP56" i="9" s="1"/>
  <c r="C57" i="9"/>
  <c r="AP57" i="9" s="1"/>
  <c r="C58" i="9"/>
  <c r="AP58" i="9" s="1"/>
  <c r="C59" i="9"/>
  <c r="AP59" i="9" s="1"/>
  <c r="C60" i="9"/>
  <c r="AP60" i="9" s="1"/>
  <c r="C61" i="9"/>
  <c r="AP61" i="9" s="1"/>
  <c r="C62" i="9"/>
  <c r="AP62" i="9" s="1"/>
  <c r="C63" i="9"/>
  <c r="AP63" i="9" s="1"/>
  <c r="C64" i="9"/>
  <c r="AP64" i="9" s="1"/>
  <c r="C65" i="9"/>
  <c r="AP65" i="9" s="1"/>
  <c r="C66" i="9"/>
  <c r="AP66" i="9" s="1"/>
  <c r="C67" i="9"/>
  <c r="AP67" i="9" s="1"/>
  <c r="C68" i="9"/>
  <c r="AP68" i="9" s="1"/>
  <c r="C69" i="9"/>
  <c r="AP69" i="9" s="1"/>
  <c r="C70" i="9"/>
  <c r="AP70" i="9" s="1"/>
  <c r="C71" i="9"/>
  <c r="AP71" i="9" s="1"/>
  <c r="C72" i="9"/>
  <c r="AP72" i="9" s="1"/>
  <c r="C73" i="9"/>
  <c r="AP73" i="9" s="1"/>
  <c r="C74" i="9"/>
  <c r="AP74" i="9" s="1"/>
  <c r="C75" i="9"/>
  <c r="AP75" i="9" s="1"/>
  <c r="C76" i="9"/>
  <c r="AP76" i="9" s="1"/>
  <c r="C77" i="9"/>
  <c r="AP77" i="9" s="1"/>
  <c r="C78" i="9"/>
  <c r="AP78" i="9" s="1"/>
  <c r="C79" i="9"/>
  <c r="AP79" i="9" s="1"/>
  <c r="C80" i="9"/>
  <c r="AP80" i="9" s="1"/>
  <c r="C81" i="9"/>
  <c r="AP81" i="9" s="1"/>
  <c r="C82" i="9"/>
  <c r="AP82" i="9" s="1"/>
  <c r="C83" i="9"/>
  <c r="AP83" i="9" s="1"/>
  <c r="C84" i="9"/>
  <c r="AP84" i="9" s="1"/>
  <c r="C85" i="9"/>
  <c r="AP85" i="9" s="1"/>
  <c r="C86" i="9"/>
  <c r="AP86" i="9" s="1"/>
  <c r="C87" i="9"/>
  <c r="AP87" i="9" s="1"/>
  <c r="C88" i="9"/>
  <c r="AP88" i="9" s="1"/>
  <c r="C89" i="9"/>
  <c r="AP89" i="9" s="1"/>
  <c r="C90" i="9"/>
  <c r="AP90" i="9" s="1"/>
  <c r="C91" i="9"/>
  <c r="AP91" i="9" s="1"/>
  <c r="C92" i="9"/>
  <c r="AP92" i="9" s="1"/>
  <c r="C93" i="9"/>
  <c r="AP93" i="9" s="1"/>
  <c r="C94" i="9"/>
  <c r="AP94" i="9" s="1"/>
  <c r="C95" i="9"/>
  <c r="AP95" i="9" s="1"/>
  <c r="C96" i="9"/>
  <c r="AP96" i="9" s="1"/>
  <c r="C97" i="9"/>
  <c r="AP97" i="9" s="1"/>
  <c r="C98" i="9"/>
  <c r="AP98" i="9" s="1"/>
  <c r="C99" i="9"/>
  <c r="AP99" i="9" s="1"/>
  <c r="C100" i="9"/>
  <c r="AP100" i="9" s="1"/>
  <c r="C101" i="9"/>
  <c r="AP101" i="9" s="1"/>
  <c r="C102" i="9"/>
  <c r="AP102" i="9" s="1"/>
  <c r="C103" i="9"/>
  <c r="AP103" i="9" s="1"/>
  <c r="C104" i="9"/>
  <c r="AP104" i="9" s="1"/>
  <c r="C105" i="9"/>
  <c r="AP105" i="9" s="1"/>
  <c r="C106" i="9"/>
  <c r="AP106" i="9" s="1"/>
  <c r="C107" i="9"/>
  <c r="AP107" i="9" s="1"/>
  <c r="C108" i="9"/>
  <c r="AP108" i="9" s="1"/>
  <c r="C109" i="9"/>
  <c r="AP109" i="9" s="1"/>
  <c r="C110" i="9"/>
  <c r="AP110" i="9" s="1"/>
  <c r="C111" i="9"/>
  <c r="AP111" i="9" s="1"/>
  <c r="C112" i="9"/>
  <c r="AP112" i="9" s="1"/>
  <c r="C113" i="9"/>
  <c r="AP113" i="9" s="1"/>
  <c r="C114" i="9"/>
  <c r="AP114" i="9" s="1"/>
  <c r="C115" i="9"/>
  <c r="AP115" i="9" s="1"/>
  <c r="C116" i="9"/>
  <c r="AP116" i="9" s="1"/>
  <c r="C117" i="9"/>
  <c r="AP117" i="9" s="1"/>
  <c r="C118" i="9"/>
  <c r="AP118" i="9" s="1"/>
  <c r="C119" i="9"/>
  <c r="AP119" i="9" s="1"/>
  <c r="C120" i="9"/>
  <c r="AP120" i="9" s="1"/>
  <c r="C121" i="9"/>
  <c r="AP121" i="9" s="1"/>
  <c r="C122" i="9"/>
  <c r="AP122" i="9" s="1"/>
  <c r="C123" i="9"/>
  <c r="AP123" i="9" s="1"/>
  <c r="C124" i="9"/>
  <c r="AP124" i="9" s="1"/>
  <c r="C125" i="9"/>
  <c r="AP125" i="9" s="1"/>
  <c r="C126" i="9"/>
  <c r="AP126" i="9" s="1"/>
  <c r="C127" i="9"/>
  <c r="AP127" i="9" s="1"/>
  <c r="C128" i="9"/>
  <c r="AP128" i="9" s="1"/>
  <c r="C129" i="9"/>
  <c r="AP129" i="9" s="1"/>
  <c r="C130" i="9"/>
  <c r="AP130" i="9" s="1"/>
  <c r="C131" i="9"/>
  <c r="AP131" i="9" s="1"/>
  <c r="C132" i="9"/>
  <c r="AP132" i="9" s="1"/>
  <c r="C133" i="9"/>
  <c r="AP133" i="9" s="1"/>
  <c r="C134" i="9"/>
  <c r="AP134" i="9" s="1"/>
  <c r="C135" i="9"/>
  <c r="AP135" i="9" s="1"/>
  <c r="C136" i="9"/>
  <c r="AP136" i="9" s="1"/>
  <c r="C137" i="9"/>
  <c r="AP137" i="9" s="1"/>
  <c r="C138" i="9"/>
  <c r="AP138" i="9" s="1"/>
  <c r="C139" i="9"/>
  <c r="AP139" i="9" s="1"/>
  <c r="C140" i="9"/>
  <c r="AP140" i="9" s="1"/>
  <c r="C141" i="9"/>
  <c r="AP141" i="9" s="1"/>
  <c r="C142" i="9"/>
  <c r="AP142" i="9" s="1"/>
  <c r="C143" i="9"/>
  <c r="AP143" i="9" s="1"/>
  <c r="C144" i="9"/>
  <c r="AP144" i="9" s="1"/>
  <c r="C145" i="9"/>
  <c r="AP145" i="9" s="1"/>
  <c r="C146" i="9"/>
  <c r="AP146" i="9" s="1"/>
  <c r="C147" i="9"/>
  <c r="AP147" i="9" s="1"/>
  <c r="C148" i="9"/>
  <c r="AP148" i="9" s="1"/>
  <c r="C149" i="9"/>
  <c r="AP149" i="9" s="1"/>
  <c r="C150" i="9"/>
  <c r="AP150" i="9" s="1"/>
  <c r="C151" i="9"/>
  <c r="AP151" i="9" s="1"/>
  <c r="C152" i="9"/>
  <c r="AP152" i="9" s="1"/>
  <c r="C153" i="9"/>
  <c r="AP153" i="9" s="1"/>
  <c r="C154" i="9"/>
  <c r="AP154" i="9" s="1"/>
  <c r="C155" i="9"/>
  <c r="AP155" i="9" s="1"/>
  <c r="C156" i="9"/>
  <c r="AP156" i="9" s="1"/>
  <c r="C157" i="9"/>
  <c r="AP157" i="9" s="1"/>
  <c r="C158" i="9"/>
  <c r="AP158" i="9" s="1"/>
  <c r="C159" i="9"/>
  <c r="AP159" i="9" s="1"/>
  <c r="C160" i="9"/>
  <c r="AP160" i="9" s="1"/>
  <c r="C161" i="9"/>
  <c r="AP161" i="9" s="1"/>
  <c r="C162" i="9"/>
  <c r="AP162" i="9" s="1"/>
  <c r="C163" i="9"/>
  <c r="AP163" i="9" s="1"/>
  <c r="C164" i="9"/>
  <c r="AP164" i="9" s="1"/>
  <c r="C165" i="9"/>
  <c r="AP165" i="9" s="1"/>
  <c r="C166" i="9"/>
  <c r="AP166" i="9" s="1"/>
  <c r="C167" i="9"/>
  <c r="AP167" i="9" s="1"/>
  <c r="C168" i="9"/>
  <c r="AP168" i="9" s="1"/>
  <c r="C169" i="9"/>
  <c r="AP169" i="9" s="1"/>
  <c r="C170" i="9"/>
  <c r="AP170" i="9" s="1"/>
  <c r="C171" i="9"/>
  <c r="AP171" i="9" s="1"/>
  <c r="C172" i="9"/>
  <c r="AP172" i="9" s="1"/>
  <c r="C173" i="9"/>
  <c r="AP173" i="9" s="1"/>
  <c r="C174" i="9"/>
  <c r="AP174" i="9" s="1"/>
  <c r="C175" i="9"/>
  <c r="AP175" i="9" s="1"/>
  <c r="C176" i="9"/>
  <c r="AP176" i="9" s="1"/>
  <c r="C177" i="9"/>
  <c r="AP177" i="9" s="1"/>
  <c r="C178" i="9"/>
  <c r="AP178" i="9" s="1"/>
  <c r="C179" i="9"/>
  <c r="AP179" i="9" s="1"/>
  <c r="C180" i="9"/>
  <c r="AP180" i="9" s="1"/>
  <c r="C181" i="9"/>
  <c r="AP181" i="9" s="1"/>
  <c r="C182" i="9"/>
  <c r="AP182" i="9" s="1"/>
  <c r="C183" i="9"/>
  <c r="AP183" i="9" s="1"/>
  <c r="C184" i="9"/>
  <c r="AP184" i="9" s="1"/>
  <c r="C185" i="9"/>
  <c r="AP185" i="9" s="1"/>
  <c r="C186" i="9"/>
  <c r="AP186" i="9" s="1"/>
  <c r="C187" i="9"/>
  <c r="AP187" i="9" s="1"/>
  <c r="C188" i="9"/>
  <c r="AP188" i="9" s="1"/>
  <c r="C189" i="9"/>
  <c r="AP189" i="9" s="1"/>
  <c r="C190" i="9"/>
  <c r="AP190" i="9" s="1"/>
  <c r="C191" i="9"/>
  <c r="AP191" i="9" s="1"/>
  <c r="C192" i="9"/>
  <c r="AP192" i="9" s="1"/>
  <c r="C193" i="9"/>
  <c r="AP193" i="9" s="1"/>
  <c r="C194" i="9"/>
  <c r="AP194" i="9" s="1"/>
  <c r="C195" i="9"/>
  <c r="AP195" i="9" s="1"/>
  <c r="C196" i="9"/>
  <c r="AP196" i="9" s="1"/>
  <c r="C197" i="9"/>
  <c r="AP197" i="9" s="1"/>
  <c r="C198" i="9"/>
  <c r="AP198" i="9" s="1"/>
  <c r="C199" i="9"/>
  <c r="AP199" i="9" s="1"/>
  <c r="C200" i="9"/>
  <c r="AP200" i="9" s="1"/>
  <c r="C201" i="9"/>
  <c r="AP201" i="9" s="1"/>
  <c r="C202" i="9"/>
  <c r="AP202" i="9" s="1"/>
  <c r="C203" i="9"/>
  <c r="AP203" i="9" s="1"/>
  <c r="C204" i="9"/>
  <c r="AP204" i="9" s="1"/>
  <c r="C205" i="9"/>
  <c r="AP205" i="9" s="1"/>
  <c r="C206" i="9"/>
  <c r="AP206" i="9" s="1"/>
  <c r="C207" i="9"/>
  <c r="AP207" i="9" s="1"/>
  <c r="C208" i="9"/>
  <c r="AP208" i="9" s="1"/>
  <c r="C209" i="9"/>
  <c r="AP209" i="9" s="1"/>
  <c r="C210" i="9"/>
  <c r="AP210" i="9" s="1"/>
  <c r="C211" i="9"/>
  <c r="AP211" i="9" s="1"/>
  <c r="C212" i="9"/>
  <c r="AP212" i="9" s="1"/>
  <c r="C213" i="9"/>
  <c r="AP213" i="9" s="1"/>
  <c r="C214" i="9"/>
  <c r="AP214" i="9" s="1"/>
  <c r="C215" i="9"/>
  <c r="AP215" i="9" s="1"/>
  <c r="C216" i="9"/>
  <c r="AP216" i="9" s="1"/>
  <c r="C217" i="9"/>
  <c r="AP217" i="9" s="1"/>
  <c r="C218" i="9"/>
  <c r="AP218" i="9" s="1"/>
  <c r="C219" i="9"/>
  <c r="AP219" i="9" s="1"/>
  <c r="C220" i="9"/>
  <c r="AP220" i="9" s="1"/>
  <c r="C221" i="9"/>
  <c r="AP221" i="9" s="1"/>
  <c r="C222" i="9"/>
  <c r="AP222" i="9" s="1"/>
  <c r="C223" i="9"/>
  <c r="AP223" i="9" s="1"/>
  <c r="C224" i="9"/>
  <c r="AP224" i="9" s="1"/>
  <c r="C225" i="9"/>
  <c r="AP225" i="9" s="1"/>
  <c r="C226" i="9"/>
  <c r="AP226" i="9" s="1"/>
  <c r="C227" i="9"/>
  <c r="AP227" i="9" s="1"/>
  <c r="C228" i="9"/>
  <c r="AP228" i="9" s="1"/>
  <c r="C229" i="9"/>
  <c r="AP229" i="9" s="1"/>
  <c r="C230" i="9"/>
  <c r="AP230" i="9" s="1"/>
  <c r="C231" i="9"/>
  <c r="AP231" i="9" s="1"/>
  <c r="C232" i="9"/>
  <c r="AP232" i="9" s="1"/>
  <c r="C233" i="9"/>
  <c r="AP233" i="9" s="1"/>
  <c r="C234" i="9"/>
  <c r="AP234" i="9" s="1"/>
  <c r="C235" i="9"/>
  <c r="AP235" i="9" s="1"/>
  <c r="C236" i="9"/>
  <c r="AP236" i="9" s="1"/>
  <c r="C237" i="9"/>
  <c r="AP237" i="9" s="1"/>
  <c r="C238" i="9"/>
  <c r="AP238" i="9" s="1"/>
  <c r="C239" i="9"/>
  <c r="AP239" i="9" s="1"/>
  <c r="C240" i="9"/>
  <c r="AP240" i="9" s="1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G521" i="9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91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439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499" i="3"/>
  <c r="AP500" i="3"/>
  <c r="AP501" i="3"/>
  <c r="AP502" i="3"/>
  <c r="AP503" i="3"/>
  <c r="AP504" i="3"/>
  <c r="AP505" i="3"/>
  <c r="AP506" i="3"/>
  <c r="AP507" i="3"/>
  <c r="AP508" i="3"/>
  <c r="AP509" i="3"/>
  <c r="AP510" i="3"/>
  <c r="AP511" i="3"/>
  <c r="AP512" i="3"/>
  <c r="AP513" i="3"/>
  <c r="AP514" i="3"/>
  <c r="AP515" i="3"/>
  <c r="AP516" i="3"/>
  <c r="AP517" i="3"/>
  <c r="AP518" i="3"/>
  <c r="AP519" i="3"/>
  <c r="AP520" i="3"/>
  <c r="C587" i="3"/>
  <c r="C588" i="3"/>
  <c r="C589" i="3"/>
  <c r="C590" i="3"/>
  <c r="C591" i="3"/>
  <c r="C592" i="3"/>
  <c r="C593" i="3"/>
  <c r="C594" i="3"/>
  <c r="C595" i="3"/>
  <c r="C596" i="3"/>
  <c r="E111" i="3"/>
  <c r="AR111" i="3" s="1"/>
  <c r="AT111" i="3" s="1"/>
  <c r="E112" i="3"/>
  <c r="AR112" i="3" s="1"/>
  <c r="AT112" i="3" s="1"/>
  <c r="E113" i="3"/>
  <c r="AR113" i="3" s="1"/>
  <c r="AT113" i="3" s="1"/>
  <c r="E114" i="3"/>
  <c r="AR114" i="3" s="1"/>
  <c r="AT114" i="3" s="1"/>
  <c r="E115" i="3"/>
  <c r="AR115" i="3" s="1"/>
  <c r="AT115" i="3" s="1"/>
  <c r="E116" i="3"/>
  <c r="AR116" i="3" s="1"/>
  <c r="AT116" i="3" s="1"/>
  <c r="E117" i="3"/>
  <c r="AR117" i="3" s="1"/>
  <c r="AT117" i="3" s="1"/>
  <c r="E118" i="3"/>
  <c r="AR118" i="3" s="1"/>
  <c r="AT118" i="3" s="1"/>
  <c r="E119" i="3"/>
  <c r="AR119" i="3" s="1"/>
  <c r="AT119" i="3" s="1"/>
  <c r="E120" i="3"/>
  <c r="AR120" i="3" s="1"/>
  <c r="AT120" i="3" s="1"/>
  <c r="E121" i="3"/>
  <c r="AR121" i="3" s="1"/>
  <c r="AT121" i="3" s="1"/>
  <c r="E122" i="3"/>
  <c r="AR122" i="3" s="1"/>
  <c r="AT122" i="3" s="1"/>
  <c r="E123" i="3"/>
  <c r="AR123" i="3" s="1"/>
  <c r="AT123" i="3" s="1"/>
  <c r="E124" i="3"/>
  <c r="AR124" i="3" s="1"/>
  <c r="AT124" i="3" s="1"/>
  <c r="E125" i="3"/>
  <c r="AR125" i="3" s="1"/>
  <c r="AT125" i="3" s="1"/>
  <c r="E126" i="3"/>
  <c r="AR126" i="3" s="1"/>
  <c r="AT126" i="3" s="1"/>
  <c r="E127" i="3"/>
  <c r="AR127" i="3" s="1"/>
  <c r="AT127" i="3" s="1"/>
  <c r="E128" i="3"/>
  <c r="AR128" i="3" s="1"/>
  <c r="AT128" i="3" s="1"/>
  <c r="E129" i="3"/>
  <c r="AR129" i="3" s="1"/>
  <c r="AT129" i="3" s="1"/>
  <c r="E130" i="3"/>
  <c r="AR130" i="3" s="1"/>
  <c r="AT130" i="3" s="1"/>
  <c r="E131" i="3"/>
  <c r="AR131" i="3" s="1"/>
  <c r="AT131" i="3" s="1"/>
  <c r="E132" i="3"/>
  <c r="AR132" i="3" s="1"/>
  <c r="AT132" i="3" s="1"/>
  <c r="E133" i="3"/>
  <c r="AR133" i="3" s="1"/>
  <c r="AT133" i="3" s="1"/>
  <c r="E134" i="3"/>
  <c r="AR134" i="3" s="1"/>
  <c r="AT134" i="3" s="1"/>
  <c r="E135" i="3"/>
  <c r="AR135" i="3" s="1"/>
  <c r="AT135" i="3" s="1"/>
  <c r="E136" i="3"/>
  <c r="AR136" i="3" s="1"/>
  <c r="AT136" i="3" s="1"/>
  <c r="E137" i="3"/>
  <c r="AR137" i="3" s="1"/>
  <c r="AT137" i="3" s="1"/>
  <c r="E138" i="3"/>
  <c r="AR138" i="3" s="1"/>
  <c r="AT138" i="3" s="1"/>
  <c r="E139" i="3"/>
  <c r="AR139" i="3" s="1"/>
  <c r="AT139" i="3" s="1"/>
  <c r="E140" i="3"/>
  <c r="AR140" i="3" s="1"/>
  <c r="AT140" i="3" s="1"/>
  <c r="E141" i="3"/>
  <c r="AR141" i="3" s="1"/>
  <c r="AT141" i="3" s="1"/>
  <c r="E142" i="3"/>
  <c r="AR142" i="3" s="1"/>
  <c r="AT142" i="3" s="1"/>
  <c r="E143" i="3"/>
  <c r="AR143" i="3" s="1"/>
  <c r="AT143" i="3" s="1"/>
  <c r="E144" i="3"/>
  <c r="AR144" i="3" s="1"/>
  <c r="AT144" i="3" s="1"/>
  <c r="E145" i="3"/>
  <c r="AR145" i="3" s="1"/>
  <c r="AT145" i="3" s="1"/>
  <c r="E146" i="3"/>
  <c r="AR146" i="3" s="1"/>
  <c r="AT146" i="3" s="1"/>
  <c r="E147" i="3"/>
  <c r="AR147" i="3" s="1"/>
  <c r="AT147" i="3" s="1"/>
  <c r="E148" i="3"/>
  <c r="AR148" i="3" s="1"/>
  <c r="AT148" i="3" s="1"/>
  <c r="E149" i="3"/>
  <c r="AR149" i="3" s="1"/>
  <c r="AT149" i="3" s="1"/>
  <c r="E150" i="3"/>
  <c r="AR150" i="3" s="1"/>
  <c r="AT150" i="3" s="1"/>
  <c r="E151" i="3"/>
  <c r="AR151" i="3" s="1"/>
  <c r="AT151" i="3" s="1"/>
  <c r="E152" i="3"/>
  <c r="AR152" i="3" s="1"/>
  <c r="AT152" i="3" s="1"/>
  <c r="E153" i="3"/>
  <c r="AR153" i="3" s="1"/>
  <c r="AT153" i="3" s="1"/>
  <c r="E154" i="3"/>
  <c r="AR154" i="3" s="1"/>
  <c r="AT154" i="3" s="1"/>
  <c r="E155" i="3"/>
  <c r="AR155" i="3" s="1"/>
  <c r="AT155" i="3" s="1"/>
  <c r="E156" i="3"/>
  <c r="AR156" i="3" s="1"/>
  <c r="AT156" i="3" s="1"/>
  <c r="E157" i="3"/>
  <c r="AR157" i="3" s="1"/>
  <c r="AT157" i="3" s="1"/>
  <c r="E158" i="3"/>
  <c r="AR158" i="3" s="1"/>
  <c r="AT158" i="3" s="1"/>
  <c r="E159" i="3"/>
  <c r="AR159" i="3" s="1"/>
  <c r="AT159" i="3" s="1"/>
  <c r="E160" i="3"/>
  <c r="AR160" i="3" s="1"/>
  <c r="AT160" i="3" s="1"/>
  <c r="E161" i="3"/>
  <c r="AR161" i="3" s="1"/>
  <c r="AT161" i="3" s="1"/>
  <c r="E162" i="3"/>
  <c r="AR162" i="3" s="1"/>
  <c r="AT162" i="3" s="1"/>
  <c r="E163" i="3"/>
  <c r="AR163" i="3" s="1"/>
  <c r="E164" i="3"/>
  <c r="AR164" i="3" s="1"/>
  <c r="E165" i="3"/>
  <c r="AR165" i="3" s="1"/>
  <c r="E166" i="3"/>
  <c r="AR166" i="3" s="1"/>
  <c r="E167" i="3"/>
  <c r="AR167" i="3" s="1"/>
  <c r="E168" i="3"/>
  <c r="AR168" i="3" s="1"/>
  <c r="E169" i="3"/>
  <c r="AR169" i="3" s="1"/>
  <c r="E170" i="3"/>
  <c r="AR170" i="3" s="1"/>
  <c r="E171" i="3"/>
  <c r="AR171" i="3" s="1"/>
  <c r="E172" i="3"/>
  <c r="AR172" i="3" s="1"/>
  <c r="E173" i="3"/>
  <c r="AR173" i="3" s="1"/>
  <c r="E174" i="3"/>
  <c r="AR174" i="3" s="1"/>
  <c r="E175" i="3"/>
  <c r="AR175" i="3" s="1"/>
  <c r="E176" i="3"/>
  <c r="AR176" i="3" s="1"/>
  <c r="E177" i="3"/>
  <c r="AR177" i="3" s="1"/>
  <c r="E178" i="3"/>
  <c r="AR178" i="3" s="1"/>
  <c r="E179" i="3"/>
  <c r="AR179" i="3" s="1"/>
  <c r="E180" i="3"/>
  <c r="AR180" i="3" s="1"/>
  <c r="E181" i="3"/>
  <c r="AR181" i="3" s="1"/>
  <c r="E182" i="3"/>
  <c r="AR182" i="3" s="1"/>
  <c r="E183" i="3"/>
  <c r="AR183" i="3" s="1"/>
  <c r="E184" i="3"/>
  <c r="AR184" i="3" s="1"/>
  <c r="E185" i="3"/>
  <c r="AR185" i="3" s="1"/>
  <c r="E186" i="3"/>
  <c r="AR186" i="3" s="1"/>
  <c r="E187" i="3"/>
  <c r="AR187" i="3" s="1"/>
  <c r="E188" i="3"/>
  <c r="AR188" i="3" s="1"/>
  <c r="E189" i="3"/>
  <c r="AR189" i="3" s="1"/>
  <c r="E190" i="3"/>
  <c r="AR190" i="3" s="1"/>
  <c r="E191" i="3"/>
  <c r="AR191" i="3" s="1"/>
  <c r="E192" i="3"/>
  <c r="AR192" i="3" s="1"/>
  <c r="E193" i="3"/>
  <c r="AR193" i="3" s="1"/>
  <c r="E194" i="3"/>
  <c r="AR194" i="3" s="1"/>
  <c r="E195" i="3"/>
  <c r="AR195" i="3" s="1"/>
  <c r="E196" i="3"/>
  <c r="AR196" i="3" s="1"/>
  <c r="E197" i="3"/>
  <c r="AR197" i="3" s="1"/>
  <c r="E198" i="3"/>
  <c r="AR198" i="3" s="1"/>
  <c r="E199" i="3"/>
  <c r="AR199" i="3" s="1"/>
  <c r="E200" i="3"/>
  <c r="AR200" i="3" s="1"/>
  <c r="E201" i="3"/>
  <c r="AR201" i="3" s="1"/>
  <c r="E202" i="3"/>
  <c r="AR202" i="3" s="1"/>
  <c r="E203" i="3"/>
  <c r="AR203" i="3" s="1"/>
  <c r="E204" i="3"/>
  <c r="AR204" i="3" s="1"/>
  <c r="E205" i="3"/>
  <c r="AR205" i="3" s="1"/>
  <c r="E206" i="3"/>
  <c r="AR206" i="3" s="1"/>
  <c r="E207" i="3"/>
  <c r="AR207" i="3" s="1"/>
  <c r="E208" i="3"/>
  <c r="AR208" i="3" s="1"/>
  <c r="E209" i="3"/>
  <c r="AR209" i="3" s="1"/>
  <c r="E210" i="3"/>
  <c r="AR210" i="3" s="1"/>
  <c r="E211" i="3"/>
  <c r="AR211" i="3" s="1"/>
  <c r="E212" i="3"/>
  <c r="AR212" i="3" s="1"/>
  <c r="E213" i="3"/>
  <c r="AR213" i="3" s="1"/>
  <c r="E214" i="3"/>
  <c r="AR214" i="3" s="1"/>
  <c r="E215" i="3"/>
  <c r="AR215" i="3" s="1"/>
  <c r="E216" i="3"/>
  <c r="AR216" i="3" s="1"/>
  <c r="E217" i="3"/>
  <c r="AR217" i="3" s="1"/>
  <c r="E218" i="3"/>
  <c r="AR218" i="3" s="1"/>
  <c r="E219" i="3"/>
  <c r="AR219" i="3" s="1"/>
  <c r="E220" i="3"/>
  <c r="AR220" i="3" s="1"/>
  <c r="E221" i="3"/>
  <c r="AR221" i="3" s="1"/>
  <c r="E222" i="3"/>
  <c r="AR222" i="3" s="1"/>
  <c r="E223" i="3"/>
  <c r="AR223" i="3" s="1"/>
  <c r="E224" i="3"/>
  <c r="AR224" i="3" s="1"/>
  <c r="E225" i="3"/>
  <c r="AR225" i="3" s="1"/>
  <c r="E226" i="3"/>
  <c r="AR226" i="3" s="1"/>
  <c r="E227" i="3"/>
  <c r="AR227" i="3" s="1"/>
  <c r="E228" i="3"/>
  <c r="AR228" i="3" s="1"/>
  <c r="E229" i="3"/>
  <c r="AR229" i="3" s="1"/>
  <c r="E230" i="3"/>
  <c r="AR230" i="3" s="1"/>
  <c r="E231" i="3"/>
  <c r="AR231" i="3" s="1"/>
  <c r="E232" i="3"/>
  <c r="AR232" i="3" s="1"/>
  <c r="E233" i="3"/>
  <c r="AR233" i="3" s="1"/>
  <c r="E234" i="3"/>
  <c r="AR234" i="3" s="1"/>
  <c r="E235" i="3"/>
  <c r="AR235" i="3" s="1"/>
  <c r="E236" i="3"/>
  <c r="AR236" i="3" s="1"/>
  <c r="E237" i="3"/>
  <c r="AR237" i="3" s="1"/>
  <c r="E238" i="3"/>
  <c r="AR238" i="3" s="1"/>
  <c r="E239" i="3"/>
  <c r="AR239" i="3" s="1"/>
  <c r="E240" i="3"/>
  <c r="AR240" i="3" s="1"/>
  <c r="E241" i="3"/>
  <c r="AR241" i="3" s="1"/>
  <c r="E242" i="3"/>
  <c r="AR242" i="3" s="1"/>
  <c r="E243" i="3"/>
  <c r="AR243" i="3" s="1"/>
  <c r="E244" i="3"/>
  <c r="AR244" i="3" s="1"/>
  <c r="E245" i="3"/>
  <c r="AR245" i="3" s="1"/>
  <c r="E246" i="3"/>
  <c r="AR246" i="3" s="1"/>
  <c r="E247" i="3"/>
  <c r="AR247" i="3" s="1"/>
  <c r="E248" i="3"/>
  <c r="AR248" i="3" s="1"/>
  <c r="E249" i="3"/>
  <c r="AR249" i="3" s="1"/>
  <c r="E250" i="3"/>
  <c r="AR250" i="3" s="1"/>
  <c r="E251" i="3"/>
  <c r="AR251" i="3" s="1"/>
  <c r="E252" i="3"/>
  <c r="AR252" i="3" s="1"/>
  <c r="E253" i="3"/>
  <c r="AR253" i="3" s="1"/>
  <c r="E254" i="3"/>
  <c r="AR254" i="3" s="1"/>
  <c r="E255" i="3"/>
  <c r="AR255" i="3" s="1"/>
  <c r="E256" i="3"/>
  <c r="AR256" i="3" s="1"/>
  <c r="E257" i="3"/>
  <c r="AR257" i="3" s="1"/>
  <c r="E258" i="3"/>
  <c r="AR258" i="3" s="1"/>
  <c r="E259" i="3"/>
  <c r="AR259" i="3" s="1"/>
  <c r="E260" i="3"/>
  <c r="AR260" i="3" s="1"/>
  <c r="E261" i="3"/>
  <c r="AR261" i="3" s="1"/>
  <c r="E262" i="3"/>
  <c r="AR262" i="3" s="1"/>
  <c r="E263" i="3"/>
  <c r="AR263" i="3" s="1"/>
  <c r="E264" i="3"/>
  <c r="AR264" i="3" s="1"/>
  <c r="E265" i="3"/>
  <c r="AR265" i="3" s="1"/>
  <c r="E266" i="3"/>
  <c r="AR266" i="3" s="1"/>
  <c r="E267" i="3"/>
  <c r="AR267" i="3" s="1"/>
  <c r="E268" i="3"/>
  <c r="AR268" i="3" s="1"/>
  <c r="E269" i="3"/>
  <c r="AR269" i="3" s="1"/>
  <c r="E270" i="3"/>
  <c r="AR270" i="3" s="1"/>
  <c r="E271" i="3"/>
  <c r="AR271" i="3" s="1"/>
  <c r="E272" i="3"/>
  <c r="AR272" i="3" s="1"/>
  <c r="E273" i="3"/>
  <c r="AR273" i="3" s="1"/>
  <c r="E274" i="3"/>
  <c r="AR274" i="3" s="1"/>
  <c r="E275" i="3"/>
  <c r="AR275" i="3" s="1"/>
  <c r="E276" i="3"/>
  <c r="AR276" i="3" s="1"/>
  <c r="E277" i="3"/>
  <c r="AR277" i="3" s="1"/>
  <c r="E278" i="3"/>
  <c r="AR278" i="3" s="1"/>
  <c r="E279" i="3"/>
  <c r="AR279" i="3" s="1"/>
  <c r="E280" i="3"/>
  <c r="AR280" i="3" s="1"/>
  <c r="E281" i="3"/>
  <c r="AR281" i="3" s="1"/>
  <c r="E282" i="3"/>
  <c r="AR282" i="3" s="1"/>
  <c r="E283" i="3"/>
  <c r="AR283" i="3" s="1"/>
  <c r="E284" i="3"/>
  <c r="AR284" i="3" s="1"/>
  <c r="E285" i="3"/>
  <c r="AR285" i="3" s="1"/>
  <c r="E286" i="3"/>
  <c r="AR286" i="3" s="1"/>
  <c r="E287" i="3"/>
  <c r="AR287" i="3" s="1"/>
  <c r="E288" i="3"/>
  <c r="AR288" i="3" s="1"/>
  <c r="E289" i="3"/>
  <c r="AR289" i="3" s="1"/>
  <c r="E290" i="3"/>
  <c r="AR290" i="3" s="1"/>
  <c r="E291" i="3"/>
  <c r="AR291" i="3" s="1"/>
  <c r="E292" i="3"/>
  <c r="AR292" i="3" s="1"/>
  <c r="E293" i="3"/>
  <c r="AR293" i="3" s="1"/>
  <c r="E294" i="3"/>
  <c r="AR294" i="3" s="1"/>
  <c r="E295" i="3"/>
  <c r="AR295" i="3" s="1"/>
  <c r="E296" i="3"/>
  <c r="AR296" i="3" s="1"/>
  <c r="E297" i="3"/>
  <c r="AR297" i="3" s="1"/>
  <c r="E298" i="3"/>
  <c r="AR298" i="3" s="1"/>
  <c r="E299" i="3"/>
  <c r="AR299" i="3" s="1"/>
  <c r="E300" i="3"/>
  <c r="AR300" i="3" s="1"/>
  <c r="E301" i="3"/>
  <c r="AR301" i="3" s="1"/>
  <c r="E302" i="3"/>
  <c r="AR302" i="3" s="1"/>
  <c r="E303" i="3"/>
  <c r="AR303" i="3" s="1"/>
  <c r="E304" i="3"/>
  <c r="AR304" i="3" s="1"/>
  <c r="E305" i="3"/>
  <c r="AR305" i="3" s="1"/>
  <c r="E306" i="3"/>
  <c r="AR306" i="3" s="1"/>
  <c r="E307" i="3"/>
  <c r="AR307" i="3" s="1"/>
  <c r="E308" i="3"/>
  <c r="AR308" i="3" s="1"/>
  <c r="E309" i="3"/>
  <c r="AR309" i="3" s="1"/>
  <c r="E310" i="3"/>
  <c r="AR310" i="3" s="1"/>
  <c r="E311" i="3"/>
  <c r="AR311" i="3" s="1"/>
  <c r="E312" i="3"/>
  <c r="AR312" i="3" s="1"/>
  <c r="E313" i="3"/>
  <c r="AR313" i="3" s="1"/>
  <c r="E314" i="3"/>
  <c r="AR314" i="3" s="1"/>
  <c r="E315" i="3"/>
  <c r="AR315" i="3" s="1"/>
  <c r="E316" i="3"/>
  <c r="AR316" i="3" s="1"/>
  <c r="E317" i="3"/>
  <c r="AR317" i="3" s="1"/>
  <c r="E318" i="3"/>
  <c r="AR318" i="3" s="1"/>
  <c r="E319" i="3"/>
  <c r="AR319" i="3" s="1"/>
  <c r="E320" i="3"/>
  <c r="AR320" i="3" s="1"/>
  <c r="E321" i="3"/>
  <c r="AR321" i="3" s="1"/>
  <c r="E322" i="3"/>
  <c r="AR322" i="3" s="1"/>
  <c r="E323" i="3"/>
  <c r="AR323" i="3" s="1"/>
  <c r="E324" i="3"/>
  <c r="AR324" i="3" s="1"/>
  <c r="E325" i="3"/>
  <c r="AR325" i="3" s="1"/>
  <c r="E326" i="3"/>
  <c r="AR326" i="3" s="1"/>
  <c r="E327" i="3"/>
  <c r="AR327" i="3" s="1"/>
  <c r="E328" i="3"/>
  <c r="AR328" i="3" s="1"/>
  <c r="E329" i="3"/>
  <c r="AR329" i="3" s="1"/>
  <c r="E330" i="3"/>
  <c r="AR330" i="3" s="1"/>
  <c r="E331" i="3"/>
  <c r="AR331" i="3" s="1"/>
  <c r="E332" i="3"/>
  <c r="AR332" i="3" s="1"/>
  <c r="E333" i="3"/>
  <c r="AR333" i="3" s="1"/>
  <c r="E334" i="3"/>
  <c r="AR334" i="3" s="1"/>
  <c r="E335" i="3"/>
  <c r="AR335" i="3" s="1"/>
  <c r="E336" i="3"/>
  <c r="AR336" i="3" s="1"/>
  <c r="E337" i="3"/>
  <c r="AR337" i="3" s="1"/>
  <c r="E338" i="3"/>
  <c r="AR338" i="3" s="1"/>
  <c r="E339" i="3"/>
  <c r="AR339" i="3" s="1"/>
  <c r="E340" i="3"/>
  <c r="AR340" i="3" s="1"/>
  <c r="E341" i="3"/>
  <c r="AR341" i="3" s="1"/>
  <c r="E342" i="3"/>
  <c r="AR342" i="3" s="1"/>
  <c r="E343" i="3"/>
  <c r="AR343" i="3" s="1"/>
  <c r="E344" i="3"/>
  <c r="AR344" i="3" s="1"/>
  <c r="E345" i="3"/>
  <c r="AR345" i="3" s="1"/>
  <c r="E346" i="3"/>
  <c r="AR346" i="3" s="1"/>
  <c r="E347" i="3"/>
  <c r="AR347" i="3" s="1"/>
  <c r="E348" i="3"/>
  <c r="AR348" i="3" s="1"/>
  <c r="E349" i="3"/>
  <c r="AR349" i="3" s="1"/>
  <c r="E350" i="3"/>
  <c r="AR350" i="3" s="1"/>
  <c r="E351" i="3"/>
  <c r="AR351" i="3" s="1"/>
  <c r="E352" i="3"/>
  <c r="AR352" i="3" s="1"/>
  <c r="E353" i="3"/>
  <c r="AR353" i="3" s="1"/>
  <c r="E354" i="3"/>
  <c r="AR354" i="3" s="1"/>
  <c r="E355" i="3"/>
  <c r="AR355" i="3" s="1"/>
  <c r="E356" i="3"/>
  <c r="AR356" i="3" s="1"/>
  <c r="E357" i="3"/>
  <c r="AR357" i="3" s="1"/>
  <c r="E358" i="3"/>
  <c r="AR358" i="3" s="1"/>
  <c r="E359" i="3"/>
  <c r="AR359" i="3" s="1"/>
  <c r="E360" i="3"/>
  <c r="AR360" i="3" s="1"/>
  <c r="E361" i="3"/>
  <c r="AR361" i="3" s="1"/>
  <c r="E362" i="3"/>
  <c r="AR362" i="3" s="1"/>
  <c r="E363" i="3"/>
  <c r="AR363" i="3" s="1"/>
  <c r="E364" i="3"/>
  <c r="AR364" i="3" s="1"/>
  <c r="E365" i="3"/>
  <c r="AR365" i="3" s="1"/>
  <c r="E366" i="3"/>
  <c r="AR366" i="3" s="1"/>
  <c r="E367" i="3"/>
  <c r="AR367" i="3" s="1"/>
  <c r="E368" i="3"/>
  <c r="AR368" i="3" s="1"/>
  <c r="E369" i="3"/>
  <c r="AR369" i="3" s="1"/>
  <c r="E370" i="3"/>
  <c r="AR370" i="3" s="1"/>
  <c r="E371" i="3"/>
  <c r="AR371" i="3" s="1"/>
  <c r="E372" i="3"/>
  <c r="AR372" i="3" s="1"/>
  <c r="E373" i="3"/>
  <c r="AR373" i="3" s="1"/>
  <c r="E374" i="3"/>
  <c r="AR374" i="3" s="1"/>
  <c r="E375" i="3"/>
  <c r="AR375" i="3" s="1"/>
  <c r="E376" i="3"/>
  <c r="AR376" i="3" s="1"/>
  <c r="E377" i="3"/>
  <c r="AR377" i="3" s="1"/>
  <c r="E378" i="3"/>
  <c r="AR378" i="3" s="1"/>
  <c r="E379" i="3"/>
  <c r="AR379" i="3" s="1"/>
  <c r="E380" i="3"/>
  <c r="AR380" i="3" s="1"/>
  <c r="E381" i="3"/>
  <c r="AR381" i="3" s="1"/>
  <c r="E382" i="3"/>
  <c r="AR382" i="3" s="1"/>
  <c r="E383" i="3"/>
  <c r="AR383" i="3" s="1"/>
  <c r="E384" i="3"/>
  <c r="AR384" i="3" s="1"/>
  <c r="E385" i="3"/>
  <c r="AR385" i="3" s="1"/>
  <c r="E386" i="3"/>
  <c r="AR386" i="3" s="1"/>
  <c r="E387" i="3"/>
  <c r="AR387" i="3" s="1"/>
  <c r="E388" i="3"/>
  <c r="AR388" i="3" s="1"/>
  <c r="E389" i="3"/>
  <c r="AR389" i="3" s="1"/>
  <c r="E390" i="3"/>
  <c r="AR390" i="3" s="1"/>
  <c r="E391" i="3"/>
  <c r="AR391" i="3" s="1"/>
  <c r="E392" i="3"/>
  <c r="AR392" i="3" s="1"/>
  <c r="E393" i="3"/>
  <c r="AR393" i="3" s="1"/>
  <c r="E394" i="3"/>
  <c r="AR394" i="3" s="1"/>
  <c r="E395" i="3"/>
  <c r="AR395" i="3" s="1"/>
  <c r="E396" i="3"/>
  <c r="AR396" i="3" s="1"/>
  <c r="E397" i="3"/>
  <c r="AR397" i="3" s="1"/>
  <c r="E398" i="3"/>
  <c r="AR398" i="3" s="1"/>
  <c r="E399" i="3"/>
  <c r="AR399" i="3" s="1"/>
  <c r="E400" i="3"/>
  <c r="AR400" i="3" s="1"/>
  <c r="E401" i="3"/>
  <c r="AR401" i="3" s="1"/>
  <c r="E402" i="3"/>
  <c r="AR402" i="3" s="1"/>
  <c r="E403" i="3"/>
  <c r="AR403" i="3" s="1"/>
  <c r="E404" i="3"/>
  <c r="AR404" i="3" s="1"/>
  <c r="E405" i="3"/>
  <c r="AR405" i="3" s="1"/>
  <c r="E406" i="3"/>
  <c r="AR406" i="3" s="1"/>
  <c r="E407" i="3"/>
  <c r="AR407" i="3" s="1"/>
  <c r="E408" i="3"/>
  <c r="AR408" i="3" s="1"/>
  <c r="E409" i="3"/>
  <c r="AR409" i="3" s="1"/>
  <c r="E410" i="3"/>
  <c r="AR410" i="3" s="1"/>
  <c r="E411" i="3"/>
  <c r="AR411" i="3" s="1"/>
  <c r="E412" i="3"/>
  <c r="AR412" i="3" s="1"/>
  <c r="E413" i="3"/>
  <c r="AR413" i="3" s="1"/>
  <c r="E414" i="3"/>
  <c r="AR414" i="3" s="1"/>
  <c r="E415" i="3"/>
  <c r="AR415" i="3" s="1"/>
  <c r="E416" i="3"/>
  <c r="AR416" i="3" s="1"/>
  <c r="E417" i="3"/>
  <c r="AR417" i="3" s="1"/>
  <c r="E418" i="3"/>
  <c r="AR418" i="3" s="1"/>
  <c r="E419" i="3"/>
  <c r="AR419" i="3" s="1"/>
  <c r="E420" i="3"/>
  <c r="AR420" i="3" s="1"/>
  <c r="E421" i="3"/>
  <c r="AR421" i="3" s="1"/>
  <c r="E422" i="3"/>
  <c r="AR422" i="3" s="1"/>
  <c r="E423" i="3"/>
  <c r="AR423" i="3" s="1"/>
  <c r="E424" i="3"/>
  <c r="AR424" i="3" s="1"/>
  <c r="E425" i="3"/>
  <c r="AR425" i="3" s="1"/>
  <c r="E426" i="3"/>
  <c r="AR426" i="3" s="1"/>
  <c r="E427" i="3"/>
  <c r="AR427" i="3" s="1"/>
  <c r="E428" i="3"/>
  <c r="AR428" i="3" s="1"/>
  <c r="E429" i="3"/>
  <c r="AR429" i="3" s="1"/>
  <c r="E430" i="3"/>
  <c r="AR430" i="3" s="1"/>
  <c r="E431" i="3"/>
  <c r="AR431" i="3" s="1"/>
  <c r="E432" i="3"/>
  <c r="AR432" i="3" s="1"/>
  <c r="E433" i="3"/>
  <c r="AR433" i="3" s="1"/>
  <c r="E434" i="3"/>
  <c r="AR434" i="3" s="1"/>
  <c r="E435" i="3"/>
  <c r="AR435" i="3" s="1"/>
  <c r="E436" i="3"/>
  <c r="AR436" i="3" s="1"/>
  <c r="E437" i="3"/>
  <c r="AR437" i="3" s="1"/>
  <c r="E438" i="3"/>
  <c r="AR438" i="3" s="1"/>
  <c r="E439" i="3"/>
  <c r="AR439" i="3" s="1"/>
  <c r="E440" i="3"/>
  <c r="AR440" i="3" s="1"/>
  <c r="E441" i="3"/>
  <c r="AR441" i="3" s="1"/>
  <c r="E442" i="3"/>
  <c r="AR442" i="3" s="1"/>
  <c r="E443" i="3"/>
  <c r="AR443" i="3" s="1"/>
  <c r="E444" i="3"/>
  <c r="AR444" i="3" s="1"/>
  <c r="E445" i="3"/>
  <c r="AR445" i="3" s="1"/>
  <c r="E446" i="3"/>
  <c r="AR446" i="3" s="1"/>
  <c r="E447" i="3"/>
  <c r="AR447" i="3" s="1"/>
  <c r="E448" i="3"/>
  <c r="AR448" i="3" s="1"/>
  <c r="E449" i="3"/>
  <c r="AR449" i="3" s="1"/>
  <c r="E450" i="3"/>
  <c r="AR450" i="3" s="1"/>
  <c r="E451" i="3"/>
  <c r="AR451" i="3" s="1"/>
  <c r="E452" i="3"/>
  <c r="AR452" i="3" s="1"/>
  <c r="E453" i="3"/>
  <c r="AR453" i="3" s="1"/>
  <c r="E454" i="3"/>
  <c r="AR454" i="3" s="1"/>
  <c r="E455" i="3"/>
  <c r="AR455" i="3" s="1"/>
  <c r="E456" i="3"/>
  <c r="AR456" i="3" s="1"/>
  <c r="E457" i="3"/>
  <c r="AR457" i="3" s="1"/>
  <c r="E458" i="3"/>
  <c r="AR458" i="3" s="1"/>
  <c r="E459" i="3"/>
  <c r="AR459" i="3" s="1"/>
  <c r="E460" i="3"/>
  <c r="AR460" i="3" s="1"/>
  <c r="E461" i="3"/>
  <c r="AR461" i="3" s="1"/>
  <c r="E462" i="3"/>
  <c r="AR462" i="3" s="1"/>
  <c r="E463" i="3"/>
  <c r="AR463" i="3" s="1"/>
  <c r="E464" i="3"/>
  <c r="AR464" i="3" s="1"/>
  <c r="E465" i="3"/>
  <c r="AR465" i="3" s="1"/>
  <c r="E466" i="3"/>
  <c r="AR466" i="3" s="1"/>
  <c r="E467" i="3"/>
  <c r="AR467" i="3" s="1"/>
  <c r="E468" i="3"/>
  <c r="AR468" i="3" s="1"/>
  <c r="E469" i="3"/>
  <c r="AR469" i="3" s="1"/>
  <c r="E470" i="3"/>
  <c r="AR470" i="3" s="1"/>
  <c r="E471" i="3"/>
  <c r="AR471" i="3" s="1"/>
  <c r="E472" i="3"/>
  <c r="AR472" i="3" s="1"/>
  <c r="E473" i="3"/>
  <c r="AR473" i="3" s="1"/>
  <c r="E474" i="3"/>
  <c r="AR474" i="3" s="1"/>
  <c r="E475" i="3"/>
  <c r="AR475" i="3" s="1"/>
  <c r="E476" i="3"/>
  <c r="AR476" i="3" s="1"/>
  <c r="E477" i="3"/>
  <c r="AR477" i="3" s="1"/>
  <c r="E478" i="3"/>
  <c r="AR478" i="3" s="1"/>
  <c r="E479" i="3"/>
  <c r="AR479" i="3" s="1"/>
  <c r="E480" i="3"/>
  <c r="AR480" i="3" s="1"/>
  <c r="E481" i="3"/>
  <c r="AR481" i="3" s="1"/>
  <c r="E482" i="3"/>
  <c r="AR482" i="3" s="1"/>
  <c r="E483" i="3"/>
  <c r="AR483" i="3" s="1"/>
  <c r="E484" i="3"/>
  <c r="AR484" i="3" s="1"/>
  <c r="E485" i="3"/>
  <c r="AR485" i="3" s="1"/>
  <c r="E486" i="3"/>
  <c r="AR486" i="3" s="1"/>
  <c r="E487" i="3"/>
  <c r="AR487" i="3" s="1"/>
  <c r="E488" i="3"/>
  <c r="AR488" i="3" s="1"/>
  <c r="E489" i="3"/>
  <c r="AR489" i="3" s="1"/>
  <c r="E490" i="3"/>
  <c r="AR490" i="3" s="1"/>
  <c r="E491" i="3"/>
  <c r="AR491" i="3" s="1"/>
  <c r="E492" i="3"/>
  <c r="AR492" i="3" s="1"/>
  <c r="E493" i="3"/>
  <c r="AR493" i="3" s="1"/>
  <c r="E494" i="3"/>
  <c r="AR494" i="3" s="1"/>
  <c r="E495" i="3"/>
  <c r="AR495" i="3" s="1"/>
  <c r="E496" i="3"/>
  <c r="AR496" i="3" s="1"/>
  <c r="E497" i="3"/>
  <c r="AR497" i="3" s="1"/>
  <c r="E498" i="3"/>
  <c r="AR498" i="3" s="1"/>
  <c r="E499" i="3"/>
  <c r="AR499" i="3" s="1"/>
  <c r="E500" i="3"/>
  <c r="AR500" i="3" s="1"/>
  <c r="E501" i="3"/>
  <c r="AR501" i="3" s="1"/>
  <c r="E502" i="3"/>
  <c r="AR502" i="3" s="1"/>
  <c r="E503" i="3"/>
  <c r="AR503" i="3" s="1"/>
  <c r="E504" i="3"/>
  <c r="AR504" i="3" s="1"/>
  <c r="E505" i="3"/>
  <c r="AR505" i="3" s="1"/>
  <c r="E506" i="3"/>
  <c r="AR506" i="3" s="1"/>
  <c r="E507" i="3"/>
  <c r="AR507" i="3" s="1"/>
  <c r="E508" i="3"/>
  <c r="AR508" i="3" s="1"/>
  <c r="E509" i="3"/>
  <c r="AR509" i="3" s="1"/>
  <c r="E510" i="3"/>
  <c r="AR510" i="3" s="1"/>
  <c r="E511" i="3"/>
  <c r="AR511" i="3" s="1"/>
  <c r="E512" i="3"/>
  <c r="AR512" i="3" s="1"/>
  <c r="E513" i="3"/>
  <c r="AR513" i="3" s="1"/>
  <c r="E514" i="3"/>
  <c r="AR514" i="3" s="1"/>
  <c r="E515" i="3"/>
  <c r="AR515" i="3" s="1"/>
  <c r="E516" i="3"/>
  <c r="AR516" i="3" s="1"/>
  <c r="E517" i="3"/>
  <c r="AR517" i="3" s="1"/>
  <c r="E518" i="3"/>
  <c r="AR518" i="3" s="1"/>
  <c r="E519" i="3"/>
  <c r="AR519" i="3" s="1"/>
  <c r="E520" i="3"/>
  <c r="AR520" i="3" s="1"/>
  <c r="V47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A73" i="10"/>
  <c r="AT240" i="9" l="1"/>
  <c r="AT236" i="9"/>
  <c r="AT232" i="9"/>
  <c r="AT228" i="9"/>
  <c r="AT224" i="9"/>
  <c r="AT220" i="9"/>
  <c r="AT216" i="9"/>
  <c r="AT212" i="9"/>
  <c r="AT208" i="9"/>
  <c r="AT204" i="9"/>
  <c r="AT200" i="9"/>
  <c r="AT196" i="9"/>
  <c r="AT192" i="9"/>
  <c r="AT188" i="9"/>
  <c r="AT184" i="9"/>
  <c r="AT180" i="9"/>
  <c r="AT176" i="9"/>
  <c r="AT172" i="9"/>
  <c r="AT168" i="9"/>
  <c r="AT164" i="9"/>
  <c r="AT160" i="9"/>
  <c r="AT156" i="9"/>
  <c r="AT152" i="9"/>
  <c r="AT148" i="9"/>
  <c r="AT144" i="9"/>
  <c r="AT140" i="9"/>
  <c r="AT136" i="9"/>
  <c r="AT132" i="9"/>
  <c r="AT128" i="9"/>
  <c r="AT124" i="9"/>
  <c r="AT120" i="9"/>
  <c r="AT116" i="9"/>
  <c r="AT112" i="9"/>
  <c r="AT108" i="9"/>
  <c r="AT104" i="9"/>
  <c r="AT100" i="9"/>
  <c r="AT96" i="9"/>
  <c r="AT92" i="9"/>
  <c r="AT88" i="9"/>
  <c r="AT84" i="9"/>
  <c r="AT80" i="9"/>
  <c r="AT76" i="9"/>
  <c r="AT72" i="9"/>
  <c r="AT68" i="9"/>
  <c r="AT64" i="9"/>
  <c r="AT60" i="9"/>
  <c r="AT56" i="9"/>
  <c r="AT52" i="9"/>
  <c r="AT48" i="9"/>
  <c r="AT44" i="9"/>
  <c r="AT40" i="9"/>
  <c r="AT36" i="9"/>
  <c r="AT32" i="9"/>
  <c r="AT184" i="3"/>
  <c r="AT172" i="3"/>
  <c r="AT183" i="3"/>
  <c r="AT179" i="3"/>
  <c r="AT175" i="3"/>
  <c r="AT171" i="3"/>
  <c r="AT167" i="3"/>
  <c r="AT163" i="3"/>
  <c r="AT180" i="3"/>
  <c r="AT168" i="3"/>
  <c r="AT182" i="3"/>
  <c r="AT178" i="3"/>
  <c r="AT174" i="3"/>
  <c r="AT170" i="3"/>
  <c r="AT166" i="3"/>
  <c r="AT176" i="3"/>
  <c r="AT164" i="3"/>
  <c r="AT185" i="3"/>
  <c r="AT181" i="3"/>
  <c r="AT177" i="3"/>
  <c r="AT173" i="3"/>
  <c r="AT169" i="3"/>
  <c r="AT165" i="3"/>
  <c r="AT162" i="9"/>
  <c r="AT158" i="9"/>
  <c r="AT154" i="9"/>
  <c r="AT150" i="9"/>
  <c r="AT146" i="9"/>
  <c r="AT142" i="9"/>
  <c r="AT138" i="9"/>
  <c r="AT134" i="9"/>
  <c r="AT130" i="9"/>
  <c r="AT126" i="9"/>
  <c r="AT122" i="9"/>
  <c r="AT118" i="9"/>
  <c r="AT114" i="9"/>
  <c r="AT110" i="9"/>
  <c r="AT106" i="9"/>
  <c r="AT102" i="9"/>
  <c r="AT98" i="9"/>
  <c r="AT94" i="9"/>
  <c r="AT90" i="9"/>
  <c r="AT86" i="9"/>
  <c r="AT82" i="9"/>
  <c r="AT78" i="9"/>
  <c r="AT74" i="9"/>
  <c r="AT70" i="9"/>
  <c r="AT66" i="9"/>
  <c r="AT62" i="9"/>
  <c r="AT58" i="9"/>
  <c r="AT54" i="9"/>
  <c r="AT50" i="9"/>
  <c r="AT46" i="9"/>
  <c r="AT42" i="9"/>
  <c r="AT38" i="9"/>
  <c r="AT34" i="9"/>
  <c r="AT30" i="9"/>
  <c r="AT237" i="9"/>
  <c r="AT233" i="9"/>
  <c r="AT229" i="9"/>
  <c r="AT225" i="9"/>
  <c r="AT221" i="9"/>
  <c r="AT217" i="9"/>
  <c r="AT213" i="9"/>
  <c r="AT209" i="9"/>
  <c r="AT205" i="9"/>
  <c r="AT201" i="9"/>
  <c r="AT197" i="9"/>
  <c r="AT193" i="9"/>
  <c r="AT189" i="9"/>
  <c r="AT185" i="9"/>
  <c r="AT181" i="9"/>
  <c r="AT177" i="9"/>
  <c r="AT173" i="9"/>
  <c r="AT169" i="9"/>
  <c r="AT165" i="9"/>
  <c r="AT161" i="9"/>
  <c r="AT157" i="9"/>
  <c r="AT153" i="9"/>
  <c r="AT149" i="9"/>
  <c r="AT145" i="9"/>
  <c r="AT141" i="9"/>
  <c r="AT137" i="9"/>
  <c r="AT133" i="9"/>
  <c r="AT129" i="9"/>
  <c r="AT125" i="9"/>
  <c r="AT121" i="9"/>
  <c r="AT117" i="9"/>
  <c r="AT113" i="9"/>
  <c r="AT109" i="9"/>
  <c r="AT105" i="9"/>
  <c r="AT101" i="9"/>
  <c r="AT97" i="9"/>
  <c r="AT93" i="9"/>
  <c r="AT89" i="9"/>
  <c r="AT85" i="9"/>
  <c r="AT81" i="9"/>
  <c r="AT77" i="9"/>
  <c r="AT73" i="9"/>
  <c r="AT69" i="9"/>
  <c r="AT65" i="9"/>
  <c r="AT61" i="9"/>
  <c r="AT57" i="9"/>
  <c r="AT53" i="9"/>
  <c r="AT49" i="9"/>
  <c r="AT45" i="9"/>
  <c r="AT41" i="9"/>
  <c r="AT37" i="9"/>
  <c r="AT33" i="9"/>
  <c r="AT29" i="9"/>
  <c r="AT238" i="9"/>
  <c r="AT234" i="9"/>
  <c r="AT230" i="9"/>
  <c r="AT226" i="9"/>
  <c r="AT222" i="9"/>
  <c r="AT218" i="9"/>
  <c r="AT214" i="9"/>
  <c r="AT210" i="9"/>
  <c r="AT206" i="9"/>
  <c r="AT202" i="9"/>
  <c r="AT194" i="9"/>
  <c r="AT190" i="9"/>
  <c r="AT186" i="9"/>
  <c r="AT182" i="9"/>
  <c r="AT178" i="9"/>
  <c r="AT174" i="9"/>
  <c r="AT170" i="9"/>
  <c r="AT166" i="9"/>
  <c r="AT198" i="9"/>
  <c r="AT239" i="9"/>
  <c r="AT235" i="9"/>
  <c r="AT231" i="9"/>
  <c r="AT227" i="9"/>
  <c r="AT223" i="9"/>
  <c r="AT219" i="9"/>
  <c r="AT215" i="9"/>
  <c r="AT211" i="9"/>
  <c r="AT207" i="9"/>
  <c r="AT203" i="9"/>
  <c r="AT199" i="9"/>
  <c r="AT195" i="9"/>
  <c r="AT191" i="9"/>
  <c r="AT187" i="9"/>
  <c r="AT183" i="9"/>
  <c r="AT179" i="9"/>
  <c r="AT175" i="9"/>
  <c r="AT171" i="9"/>
  <c r="AT167" i="9"/>
  <c r="AT163" i="9"/>
  <c r="AT159" i="9"/>
  <c r="AT155" i="9"/>
  <c r="AT151" i="9"/>
  <c r="AT147" i="9"/>
  <c r="AT143" i="9"/>
  <c r="AT139" i="9"/>
  <c r="AT135" i="9"/>
  <c r="AT131" i="9"/>
  <c r="AT127" i="9"/>
  <c r="AT123" i="9"/>
  <c r="AT119" i="9"/>
  <c r="AT115" i="9"/>
  <c r="AT111" i="9"/>
  <c r="AT107" i="9"/>
  <c r="AT103" i="9"/>
  <c r="AT99" i="9"/>
  <c r="AT95" i="9"/>
  <c r="AT91" i="9"/>
  <c r="AT87" i="9"/>
  <c r="AT83" i="9"/>
  <c r="AT79" i="9"/>
  <c r="AT75" i="9"/>
  <c r="AT71" i="9"/>
  <c r="AT67" i="9"/>
  <c r="AT63" i="9"/>
  <c r="AT59" i="9"/>
  <c r="AT55" i="9"/>
  <c r="AT51" i="9"/>
  <c r="AT47" i="9"/>
  <c r="AT43" i="9"/>
  <c r="AT39" i="9"/>
  <c r="AT35" i="9"/>
  <c r="AT31" i="9"/>
  <c r="CY517" i="9"/>
  <c r="CU517" i="9"/>
  <c r="CX517" i="9"/>
  <c r="CW517" i="9"/>
  <c r="CV517" i="9"/>
  <c r="CY513" i="9"/>
  <c r="CU513" i="9"/>
  <c r="CX513" i="9"/>
  <c r="CW513" i="9"/>
  <c r="CV513" i="9"/>
  <c r="CV509" i="9"/>
  <c r="CY509" i="9"/>
  <c r="CU509" i="9"/>
  <c r="CX509" i="9"/>
  <c r="CW509" i="9"/>
  <c r="CV505" i="9"/>
  <c r="CY505" i="9"/>
  <c r="CU505" i="9"/>
  <c r="CX505" i="9"/>
  <c r="CW505" i="9"/>
  <c r="CX501" i="9"/>
  <c r="CW501" i="9"/>
  <c r="CV501" i="9"/>
  <c r="CY501" i="9"/>
  <c r="CU501" i="9"/>
  <c r="CX497" i="9"/>
  <c r="CW497" i="9"/>
  <c r="CV497" i="9"/>
  <c r="CY497" i="9"/>
  <c r="CU497" i="9"/>
  <c r="CW493" i="9"/>
  <c r="CV493" i="9"/>
  <c r="CU493" i="9"/>
  <c r="CX493" i="9"/>
  <c r="CY493" i="9"/>
  <c r="CW489" i="9"/>
  <c r="CY489" i="9"/>
  <c r="CU489" i="9"/>
  <c r="CV489" i="9"/>
  <c r="CX489" i="9"/>
  <c r="CX485" i="9"/>
  <c r="CW485" i="9"/>
  <c r="CV485" i="9"/>
  <c r="CY485" i="9"/>
  <c r="CU485" i="9"/>
  <c r="CX481" i="9"/>
  <c r="CW481" i="9"/>
  <c r="CY481" i="9"/>
  <c r="CU481" i="9"/>
  <c r="CV481" i="9"/>
  <c r="CW477" i="9"/>
  <c r="CY477" i="9"/>
  <c r="CU477" i="9"/>
  <c r="CV477" i="9"/>
  <c r="CX477" i="9"/>
  <c r="CV473" i="9"/>
  <c r="CY473" i="9"/>
  <c r="CU473" i="9"/>
  <c r="CX473" i="9"/>
  <c r="CW473" i="9"/>
  <c r="CV469" i="9"/>
  <c r="CY469" i="9"/>
  <c r="CU469" i="9"/>
  <c r="CX469" i="9"/>
  <c r="CW469" i="9"/>
  <c r="CV465" i="9"/>
  <c r="CY465" i="9"/>
  <c r="CU465" i="9"/>
  <c r="CX465" i="9"/>
  <c r="CW465" i="9"/>
  <c r="CV461" i="9"/>
  <c r="CY461" i="9"/>
  <c r="CU461" i="9"/>
  <c r="CX461" i="9"/>
  <c r="CW461" i="9"/>
  <c r="CV457" i="9"/>
  <c r="CY457" i="9"/>
  <c r="CU457" i="9"/>
  <c r="CX457" i="9"/>
  <c r="CW457" i="9"/>
  <c r="CY453" i="9"/>
  <c r="CU453" i="9"/>
  <c r="CW453" i="9"/>
  <c r="CV453" i="9"/>
  <c r="CX453" i="9"/>
  <c r="CW449" i="9"/>
  <c r="CX449" i="9"/>
  <c r="CV449" i="9"/>
  <c r="CU449" i="9"/>
  <c r="CY449" i="9"/>
  <c r="CW445" i="9"/>
  <c r="CX445" i="9"/>
  <c r="CV445" i="9"/>
  <c r="CU445" i="9"/>
  <c r="CY445" i="9"/>
  <c r="CW441" i="9"/>
  <c r="CV441" i="9"/>
  <c r="CY441" i="9"/>
  <c r="CU441" i="9"/>
  <c r="CX441" i="9"/>
  <c r="CW437" i="9"/>
  <c r="CV437" i="9"/>
  <c r="CY437" i="9"/>
  <c r="CU437" i="9"/>
  <c r="CX437" i="9"/>
  <c r="CW433" i="9"/>
  <c r="CV433" i="9"/>
  <c r="CY433" i="9"/>
  <c r="CU433" i="9"/>
  <c r="CX433" i="9"/>
  <c r="CW429" i="9"/>
  <c r="CV429" i="9"/>
  <c r="CY429" i="9"/>
  <c r="CU429" i="9"/>
  <c r="CX429" i="9"/>
  <c r="CW425" i="9"/>
  <c r="CY425" i="9"/>
  <c r="CU425" i="9"/>
  <c r="CV425" i="9"/>
  <c r="CX425" i="9"/>
  <c r="CW421" i="9"/>
  <c r="CY421" i="9"/>
  <c r="CU421" i="9"/>
  <c r="CV421" i="9"/>
  <c r="CX421" i="9"/>
  <c r="CW417" i="9"/>
  <c r="CV417" i="9"/>
  <c r="CU417" i="9"/>
  <c r="CY417" i="9"/>
  <c r="CX417" i="9"/>
  <c r="CV413" i="9"/>
  <c r="CY413" i="9"/>
  <c r="CU413" i="9"/>
  <c r="CX413" i="9"/>
  <c r="CW413" i="9"/>
  <c r="CV409" i="9"/>
  <c r="CY409" i="9"/>
  <c r="CU409" i="9"/>
  <c r="CX409" i="9"/>
  <c r="CW409" i="9"/>
  <c r="CV405" i="9"/>
  <c r="CY405" i="9"/>
  <c r="CU405" i="9"/>
  <c r="CX405" i="9"/>
  <c r="CW405" i="9"/>
  <c r="CV401" i="9"/>
  <c r="CY401" i="9"/>
  <c r="CX401" i="9"/>
  <c r="CW401" i="9"/>
  <c r="CU401" i="9"/>
  <c r="CV397" i="9"/>
  <c r="CY397" i="9"/>
  <c r="CX397" i="9"/>
  <c r="CW397" i="9"/>
  <c r="CU397" i="9"/>
  <c r="CV393" i="9"/>
  <c r="CY393" i="9"/>
  <c r="CX393" i="9"/>
  <c r="CW393" i="9"/>
  <c r="CU393" i="9"/>
  <c r="CW389" i="9"/>
  <c r="CV389" i="9"/>
  <c r="CY389" i="9"/>
  <c r="CU389" i="9"/>
  <c r="CX389" i="9"/>
  <c r="CW385" i="9"/>
  <c r="CV385" i="9"/>
  <c r="CY385" i="9"/>
  <c r="CU385" i="9"/>
  <c r="CX385" i="9"/>
  <c r="CW381" i="9"/>
  <c r="CV381" i="9"/>
  <c r="CY381" i="9"/>
  <c r="CU381" i="9"/>
  <c r="CX381" i="9"/>
  <c r="CW377" i="9"/>
  <c r="CY377" i="9"/>
  <c r="CU377" i="9"/>
  <c r="CX377" i="9"/>
  <c r="CV377" i="9"/>
  <c r="CW373" i="9"/>
  <c r="CY373" i="9"/>
  <c r="CU373" i="9"/>
  <c r="CX373" i="9"/>
  <c r="CV373" i="9"/>
  <c r="CW369" i="9"/>
  <c r="CY369" i="9"/>
  <c r="CU369" i="9"/>
  <c r="CX369" i="9"/>
  <c r="CV369" i="9"/>
  <c r="CW365" i="9"/>
  <c r="CU365" i="9"/>
  <c r="CY365" i="9"/>
  <c r="CX365" i="9"/>
  <c r="CV365" i="9"/>
  <c r="CV361" i="9"/>
  <c r="CY361" i="9"/>
  <c r="CU361" i="9"/>
  <c r="CX361" i="9"/>
  <c r="CW361" i="9"/>
  <c r="CV357" i="9"/>
  <c r="CY357" i="9"/>
  <c r="CU357" i="9"/>
  <c r="CX357" i="9"/>
  <c r="CW357" i="9"/>
  <c r="CV353" i="9"/>
  <c r="CY353" i="9"/>
  <c r="CU353" i="9"/>
  <c r="CX353" i="9"/>
  <c r="CW353" i="9"/>
  <c r="CV349" i="9"/>
  <c r="CY349" i="9"/>
  <c r="CU349" i="9"/>
  <c r="CX349" i="9"/>
  <c r="CW349" i="9"/>
  <c r="CV345" i="9"/>
  <c r="CY345" i="9"/>
  <c r="CU345" i="9"/>
  <c r="CX345" i="9"/>
  <c r="CW345" i="9"/>
  <c r="CV341" i="9"/>
  <c r="CY341" i="9"/>
  <c r="CU341" i="9"/>
  <c r="CX341" i="9"/>
  <c r="CW341" i="9"/>
  <c r="CV337" i="9"/>
  <c r="CY337" i="9"/>
  <c r="CU337" i="9"/>
  <c r="CX337" i="9"/>
  <c r="CW337" i="9"/>
  <c r="CV333" i="9"/>
  <c r="CY333" i="9"/>
  <c r="CU333" i="9"/>
  <c r="CX333" i="9"/>
  <c r="CW333" i="9"/>
  <c r="CV329" i="9"/>
  <c r="CX329" i="9"/>
  <c r="CW329" i="9"/>
  <c r="CU329" i="9"/>
  <c r="CY329" i="9"/>
  <c r="CW325" i="9"/>
  <c r="CX325" i="9"/>
  <c r="CV325" i="9"/>
  <c r="CU325" i="9"/>
  <c r="CY325" i="9"/>
  <c r="CW321" i="9"/>
  <c r="CV321" i="9"/>
  <c r="CY321" i="9"/>
  <c r="CU321" i="9"/>
  <c r="CX321" i="9"/>
  <c r="CW317" i="9"/>
  <c r="CV317" i="9"/>
  <c r="CY317" i="9"/>
  <c r="CU317" i="9"/>
  <c r="CX317" i="9"/>
  <c r="CW313" i="9"/>
  <c r="CV313" i="9"/>
  <c r="CY313" i="9"/>
  <c r="CU313" i="9"/>
  <c r="CX313" i="9"/>
  <c r="CW309" i="9"/>
  <c r="CV309" i="9"/>
  <c r="CY309" i="9"/>
  <c r="CU309" i="9"/>
  <c r="CX309" i="9"/>
  <c r="CW305" i="9"/>
  <c r="CV305" i="9"/>
  <c r="CY305" i="9"/>
  <c r="CU305" i="9"/>
  <c r="CX305" i="9"/>
  <c r="CW301" i="9"/>
  <c r="CV301" i="9"/>
  <c r="CY301" i="9"/>
  <c r="CU301" i="9"/>
  <c r="CX301" i="9"/>
  <c r="CW297" i="9"/>
  <c r="CV297" i="9"/>
  <c r="CY297" i="9"/>
  <c r="CU297" i="9"/>
  <c r="CX297" i="9"/>
  <c r="CW293" i="9"/>
  <c r="CV293" i="9"/>
  <c r="CY293" i="9"/>
  <c r="CU293" i="9"/>
  <c r="CX293" i="9"/>
  <c r="CW289" i="9"/>
  <c r="CV289" i="9"/>
  <c r="CY289" i="9"/>
  <c r="CU289" i="9"/>
  <c r="CX289" i="9"/>
  <c r="CW285" i="9"/>
  <c r="CV285" i="9"/>
  <c r="CY285" i="9"/>
  <c r="CU285" i="9"/>
  <c r="CX285" i="9"/>
  <c r="CW281" i="9"/>
  <c r="CV281" i="9"/>
  <c r="CY281" i="9"/>
  <c r="CU281" i="9"/>
  <c r="CX281" i="9"/>
  <c r="CW277" i="9"/>
  <c r="CV277" i="9"/>
  <c r="CY277" i="9"/>
  <c r="CU277" i="9"/>
  <c r="CX277" i="9"/>
  <c r="CW273" i="9"/>
  <c r="CY273" i="9"/>
  <c r="CU273" i="9"/>
  <c r="CX273" i="9"/>
  <c r="CV273" i="9"/>
  <c r="CW269" i="9"/>
  <c r="CY269" i="9"/>
  <c r="CU269" i="9"/>
  <c r="CX269" i="9"/>
  <c r="CV269" i="9"/>
  <c r="CW265" i="9"/>
  <c r="CV265" i="9"/>
  <c r="CY265" i="9"/>
  <c r="CU265" i="9"/>
  <c r="CX265" i="9"/>
  <c r="CW261" i="9"/>
  <c r="CV261" i="9"/>
  <c r="CY261" i="9"/>
  <c r="CU261" i="9"/>
  <c r="CX261" i="9"/>
  <c r="CW257" i="9"/>
  <c r="CV257" i="9"/>
  <c r="CY257" i="9"/>
  <c r="CU257" i="9"/>
  <c r="CX257" i="9"/>
  <c r="CW253" i="9"/>
  <c r="CV253" i="9"/>
  <c r="CY253" i="9"/>
  <c r="CU253" i="9"/>
  <c r="CX253" i="9"/>
  <c r="CW249" i="9"/>
  <c r="CV249" i="9"/>
  <c r="CY249" i="9"/>
  <c r="CU249" i="9"/>
  <c r="CX249" i="9"/>
  <c r="CW245" i="9"/>
  <c r="CV245" i="9"/>
  <c r="CY245" i="9"/>
  <c r="CU245" i="9"/>
  <c r="CX245" i="9"/>
  <c r="CW241" i="9"/>
  <c r="CV241" i="9"/>
  <c r="CY241" i="9"/>
  <c r="CU241" i="9"/>
  <c r="CX241" i="9"/>
  <c r="CW237" i="9"/>
  <c r="CV237" i="9"/>
  <c r="CY237" i="9"/>
  <c r="CU237" i="9"/>
  <c r="CX237" i="9"/>
  <c r="CW233" i="9"/>
  <c r="CV233" i="9"/>
  <c r="CY233" i="9"/>
  <c r="CU233" i="9"/>
  <c r="CX233" i="9"/>
  <c r="CW229" i="9"/>
  <c r="CV229" i="9"/>
  <c r="CY229" i="9"/>
  <c r="CU229" i="9"/>
  <c r="CX229" i="9"/>
  <c r="CW225" i="9"/>
  <c r="CV225" i="9"/>
  <c r="CY225" i="9"/>
  <c r="CU225" i="9"/>
  <c r="CX225" i="9"/>
  <c r="CW221" i="9"/>
  <c r="CV221" i="9"/>
  <c r="CY221" i="9"/>
  <c r="CU221" i="9"/>
  <c r="CX221" i="9"/>
  <c r="CW217" i="9"/>
  <c r="CV217" i="9"/>
  <c r="CY217" i="9"/>
  <c r="CU217" i="9"/>
  <c r="CX217" i="9"/>
  <c r="CW213" i="9"/>
  <c r="CV213" i="9"/>
  <c r="CY213" i="9"/>
  <c r="CU213" i="9"/>
  <c r="CX213" i="9"/>
  <c r="CW209" i="9"/>
  <c r="CY209" i="9"/>
  <c r="CU209" i="9"/>
  <c r="CX209" i="9"/>
  <c r="CV209" i="9"/>
  <c r="CY205" i="9"/>
  <c r="CU205" i="9"/>
  <c r="CX205" i="9"/>
  <c r="CW205" i="9"/>
  <c r="CV205" i="9"/>
  <c r="CW201" i="9"/>
  <c r="CV201" i="9"/>
  <c r="CY201" i="9"/>
  <c r="CU201" i="9"/>
  <c r="CX201" i="9"/>
  <c r="CW197" i="9"/>
  <c r="CV197" i="9"/>
  <c r="CY197" i="9"/>
  <c r="CU197" i="9"/>
  <c r="CX197" i="9"/>
  <c r="CW193" i="9"/>
  <c r="CV193" i="9"/>
  <c r="CY193" i="9"/>
  <c r="CU193" i="9"/>
  <c r="CX193" i="9"/>
  <c r="CW189" i="9"/>
  <c r="CV189" i="9"/>
  <c r="CY189" i="9"/>
  <c r="CU189" i="9"/>
  <c r="CX189" i="9"/>
  <c r="CW185" i="9"/>
  <c r="CV185" i="9"/>
  <c r="CY185" i="9"/>
  <c r="CU185" i="9"/>
  <c r="CX185" i="9"/>
  <c r="CW181" i="9"/>
  <c r="CV181" i="9"/>
  <c r="CY181" i="9"/>
  <c r="CU181" i="9"/>
  <c r="CX181" i="9"/>
  <c r="CW177" i="9"/>
  <c r="CV177" i="9"/>
  <c r="CY177" i="9"/>
  <c r="CU177" i="9"/>
  <c r="CX177" i="9"/>
  <c r="CW173" i="9"/>
  <c r="CV173" i="9"/>
  <c r="CY173" i="9"/>
  <c r="CU173" i="9"/>
  <c r="CX173" i="9"/>
  <c r="CW169" i="9"/>
  <c r="CV169" i="9"/>
  <c r="CY169" i="9"/>
  <c r="CU169" i="9"/>
  <c r="CX169" i="9"/>
  <c r="CW165" i="9"/>
  <c r="CV165" i="9"/>
  <c r="CY165" i="9"/>
  <c r="CU165" i="9"/>
  <c r="CX165" i="9"/>
  <c r="CW161" i="9"/>
  <c r="CV161" i="9"/>
  <c r="CY161" i="9"/>
  <c r="CU161" i="9"/>
  <c r="CX161" i="9"/>
  <c r="CW157" i="9"/>
  <c r="CV157" i="9"/>
  <c r="CY157" i="9"/>
  <c r="CU157" i="9"/>
  <c r="CX157" i="9"/>
  <c r="CW153" i="9"/>
  <c r="CV153" i="9"/>
  <c r="CY153" i="9"/>
  <c r="CU153" i="9"/>
  <c r="CX153" i="9"/>
  <c r="CW149" i="9"/>
  <c r="CV149" i="9"/>
  <c r="CY149" i="9"/>
  <c r="CU149" i="9"/>
  <c r="CX149" i="9"/>
  <c r="CW145" i="9"/>
  <c r="CY145" i="9"/>
  <c r="CU145" i="9"/>
  <c r="CX145" i="9"/>
  <c r="CV145" i="9"/>
  <c r="CW141" i="9"/>
  <c r="CY141" i="9"/>
  <c r="CU141" i="9"/>
  <c r="CX141" i="9"/>
  <c r="CV141" i="9"/>
  <c r="CW137" i="9"/>
  <c r="CX137" i="9"/>
  <c r="CY137" i="9"/>
  <c r="CV137" i="9"/>
  <c r="CU137" i="9"/>
  <c r="CW133" i="9"/>
  <c r="CV133" i="9"/>
  <c r="CY133" i="9"/>
  <c r="CU133" i="9"/>
  <c r="CX133" i="9"/>
  <c r="CW129" i="9"/>
  <c r="CV129" i="9"/>
  <c r="CY129" i="9"/>
  <c r="CU129" i="9"/>
  <c r="CX129" i="9"/>
  <c r="CW125" i="9"/>
  <c r="CV125" i="9"/>
  <c r="CY125" i="9"/>
  <c r="CU125" i="9"/>
  <c r="CX125" i="9"/>
  <c r="CW121" i="9"/>
  <c r="CV121" i="9"/>
  <c r="CY121" i="9"/>
  <c r="CU121" i="9"/>
  <c r="CX121" i="9"/>
  <c r="CW117" i="9"/>
  <c r="CV117" i="9"/>
  <c r="CY117" i="9"/>
  <c r="CU117" i="9"/>
  <c r="CX117" i="9"/>
  <c r="CW113" i="9"/>
  <c r="CV113" i="9"/>
  <c r="CY113" i="9"/>
  <c r="CU113" i="9"/>
  <c r="CX113" i="9"/>
  <c r="CW109" i="9"/>
  <c r="CV109" i="9"/>
  <c r="CY109" i="9"/>
  <c r="CU109" i="9"/>
  <c r="CX109" i="9"/>
  <c r="CW105" i="9"/>
  <c r="CV105" i="9"/>
  <c r="CY105" i="9"/>
  <c r="CU105" i="9"/>
  <c r="CX105" i="9"/>
  <c r="CW101" i="9"/>
  <c r="CV101" i="9"/>
  <c r="CY101" i="9"/>
  <c r="CU101" i="9"/>
  <c r="CX101" i="9"/>
  <c r="CW97" i="9"/>
  <c r="CV97" i="9"/>
  <c r="CY97" i="9"/>
  <c r="CU97" i="9"/>
  <c r="CX97" i="9"/>
  <c r="CW93" i="9"/>
  <c r="CV93" i="9"/>
  <c r="CY93" i="9"/>
  <c r="CU93" i="9"/>
  <c r="CX93" i="9"/>
  <c r="CW89" i="9"/>
  <c r="CV89" i="9"/>
  <c r="CY89" i="9"/>
  <c r="CU89" i="9"/>
  <c r="CX89" i="9"/>
  <c r="CW85" i="9"/>
  <c r="CV85" i="9"/>
  <c r="CY85" i="9"/>
  <c r="CU85" i="9"/>
  <c r="CX85" i="9"/>
  <c r="CW81" i="9"/>
  <c r="CV81" i="9"/>
  <c r="CY81" i="9"/>
  <c r="CU81" i="9"/>
  <c r="CX81" i="9"/>
  <c r="CW77" i="9"/>
  <c r="CV77" i="9"/>
  <c r="CY77" i="9"/>
  <c r="CU77" i="9"/>
  <c r="CX77" i="9"/>
  <c r="CW73" i="9"/>
  <c r="CV73" i="9"/>
  <c r="CY73" i="9"/>
  <c r="CU73" i="9"/>
  <c r="CX73" i="9"/>
  <c r="CW69" i="9"/>
  <c r="CV69" i="9"/>
  <c r="CY69" i="9"/>
  <c r="CU69" i="9"/>
  <c r="CX69" i="9"/>
  <c r="CW65" i="9"/>
  <c r="CY65" i="9"/>
  <c r="CU65" i="9"/>
  <c r="CX65" i="9"/>
  <c r="CV65" i="9"/>
  <c r="CW61" i="9"/>
  <c r="CY61" i="9"/>
  <c r="CU61" i="9"/>
  <c r="CX61" i="9"/>
  <c r="CV61" i="9"/>
  <c r="CY57" i="9"/>
  <c r="CU57" i="9"/>
  <c r="CX57" i="9"/>
  <c r="CW57" i="9"/>
  <c r="CV57" i="9"/>
  <c r="CY53" i="9"/>
  <c r="CU53" i="9"/>
  <c r="CX53" i="9"/>
  <c r="CW53" i="9"/>
  <c r="CV53" i="9"/>
  <c r="CY49" i="9"/>
  <c r="CU49" i="9"/>
  <c r="CX49" i="9"/>
  <c r="CW49" i="9"/>
  <c r="CV49" i="9"/>
  <c r="CY45" i="9"/>
  <c r="CU45" i="9"/>
  <c r="CX45" i="9"/>
  <c r="CW45" i="9"/>
  <c r="CV45" i="9"/>
  <c r="CY41" i="9"/>
  <c r="CU41" i="9"/>
  <c r="CX41" i="9"/>
  <c r="CW41" i="9"/>
  <c r="CV41" i="9"/>
  <c r="CY37" i="9"/>
  <c r="CU37" i="9"/>
  <c r="CX37" i="9"/>
  <c r="CW37" i="9"/>
  <c r="CV37" i="9"/>
  <c r="CY33" i="9"/>
  <c r="CU33" i="9"/>
  <c r="CX33" i="9"/>
  <c r="CW33" i="9"/>
  <c r="CV33" i="9"/>
  <c r="CY29" i="9"/>
  <c r="CU29" i="9"/>
  <c r="CX29" i="9"/>
  <c r="CW29" i="9"/>
  <c r="CV29" i="9"/>
  <c r="CW520" i="9"/>
  <c r="CV520" i="9"/>
  <c r="CU520" i="9"/>
  <c r="CY520" i="9"/>
  <c r="CX520" i="9"/>
  <c r="CW516" i="9"/>
  <c r="CV516" i="9"/>
  <c r="CU516" i="9"/>
  <c r="CY516" i="9"/>
  <c r="CX516" i="9"/>
  <c r="CX512" i="9"/>
  <c r="CW512" i="9"/>
  <c r="CV512" i="9"/>
  <c r="CU512" i="9"/>
  <c r="CY512" i="9"/>
  <c r="CX508" i="9"/>
  <c r="CW508" i="9"/>
  <c r="CV508" i="9"/>
  <c r="CY508" i="9"/>
  <c r="CU508" i="9"/>
  <c r="CX504" i="9"/>
  <c r="CW504" i="9"/>
  <c r="CV504" i="9"/>
  <c r="CY504" i="9"/>
  <c r="CU504" i="9"/>
  <c r="CV500" i="9"/>
  <c r="CY500" i="9"/>
  <c r="CU500" i="9"/>
  <c r="CX500" i="9"/>
  <c r="CW500" i="9"/>
  <c r="CV496" i="9"/>
  <c r="CY496" i="9"/>
  <c r="CU496" i="9"/>
  <c r="CX496" i="9"/>
  <c r="CW496" i="9"/>
  <c r="CY492" i="9"/>
  <c r="CU492" i="9"/>
  <c r="CW492" i="9"/>
  <c r="CV492" i="9"/>
  <c r="CX492" i="9"/>
  <c r="CY488" i="9"/>
  <c r="CU488" i="9"/>
  <c r="CW488" i="9"/>
  <c r="CV488" i="9"/>
  <c r="CX488" i="9"/>
  <c r="CV484" i="9"/>
  <c r="CY484" i="9"/>
  <c r="CU484" i="9"/>
  <c r="CX484" i="9"/>
  <c r="CW484" i="9"/>
  <c r="CV480" i="9"/>
  <c r="CY480" i="9"/>
  <c r="CU480" i="9"/>
  <c r="CW480" i="9"/>
  <c r="CX480" i="9"/>
  <c r="CY476" i="9"/>
  <c r="CU476" i="9"/>
  <c r="CW476" i="9"/>
  <c r="CV476" i="9"/>
  <c r="CX476" i="9"/>
  <c r="CX472" i="9"/>
  <c r="CW472" i="9"/>
  <c r="CV472" i="9"/>
  <c r="CY472" i="9"/>
  <c r="CU472" i="9"/>
  <c r="CX468" i="9"/>
  <c r="CW468" i="9"/>
  <c r="CV468" i="9"/>
  <c r="CY468" i="9"/>
  <c r="CU468" i="9"/>
  <c r="CX464" i="9"/>
  <c r="CW464" i="9"/>
  <c r="CV464" i="9"/>
  <c r="CY464" i="9"/>
  <c r="CU464" i="9"/>
  <c r="CX460" i="9"/>
  <c r="CW460" i="9"/>
  <c r="CV460" i="9"/>
  <c r="CY460" i="9"/>
  <c r="CU460" i="9"/>
  <c r="CW456" i="9"/>
  <c r="CY456" i="9"/>
  <c r="CX456" i="9"/>
  <c r="CV456" i="9"/>
  <c r="CU456" i="9"/>
  <c r="CW452" i="9"/>
  <c r="CY452" i="9"/>
  <c r="CV452" i="9"/>
  <c r="CX452" i="9"/>
  <c r="CU452" i="9"/>
  <c r="CY448" i="9"/>
  <c r="CU448" i="9"/>
  <c r="CX448" i="9"/>
  <c r="CW448" i="9"/>
  <c r="CV448" i="9"/>
  <c r="CY444" i="9"/>
  <c r="CU444" i="9"/>
  <c r="CX444" i="9"/>
  <c r="CW444" i="9"/>
  <c r="CV444" i="9"/>
  <c r="CY440" i="9"/>
  <c r="CU440" i="9"/>
  <c r="CX440" i="9"/>
  <c r="CW440" i="9"/>
  <c r="CV440" i="9"/>
  <c r="CY436" i="9"/>
  <c r="CU436" i="9"/>
  <c r="CX436" i="9"/>
  <c r="CW436" i="9"/>
  <c r="CV436" i="9"/>
  <c r="CY432" i="9"/>
  <c r="CU432" i="9"/>
  <c r="CX432" i="9"/>
  <c r="CW432" i="9"/>
  <c r="CV432" i="9"/>
  <c r="CY428" i="9"/>
  <c r="CU428" i="9"/>
  <c r="CX428" i="9"/>
  <c r="CW428" i="9"/>
  <c r="CV428" i="9"/>
  <c r="CY424" i="9"/>
  <c r="CU424" i="9"/>
  <c r="CW424" i="9"/>
  <c r="CV424" i="9"/>
  <c r="CX424" i="9"/>
  <c r="CY420" i="9"/>
  <c r="CU420" i="9"/>
  <c r="CW420" i="9"/>
  <c r="CV420" i="9"/>
  <c r="CX420" i="9"/>
  <c r="CY416" i="9"/>
  <c r="CU416" i="9"/>
  <c r="CW416" i="9"/>
  <c r="CV416" i="9"/>
  <c r="CX416" i="9"/>
  <c r="CX412" i="9"/>
  <c r="CW412" i="9"/>
  <c r="CU412" i="9"/>
  <c r="CY412" i="9"/>
  <c r="CV412" i="9"/>
  <c r="CX408" i="9"/>
  <c r="CW408" i="9"/>
  <c r="CU408" i="9"/>
  <c r="CY408" i="9"/>
  <c r="CV408" i="9"/>
  <c r="CX404" i="9"/>
  <c r="CW404" i="9"/>
  <c r="CU404" i="9"/>
  <c r="CY404" i="9"/>
  <c r="CV404" i="9"/>
  <c r="CX400" i="9"/>
  <c r="CW400" i="9"/>
  <c r="CV400" i="9"/>
  <c r="CU400" i="9"/>
  <c r="CY400" i="9"/>
  <c r="CX396" i="9"/>
  <c r="CW396" i="9"/>
  <c r="CV396" i="9"/>
  <c r="CU396" i="9"/>
  <c r="CY396" i="9"/>
  <c r="CX392" i="9"/>
  <c r="CW392" i="9"/>
  <c r="CV392" i="9"/>
  <c r="CU392" i="9"/>
  <c r="CY392" i="9"/>
  <c r="CY388" i="9"/>
  <c r="CU388" i="9"/>
  <c r="CX388" i="9"/>
  <c r="CW388" i="9"/>
  <c r="CV388" i="9"/>
  <c r="CY384" i="9"/>
  <c r="CU384" i="9"/>
  <c r="CX384" i="9"/>
  <c r="CW384" i="9"/>
  <c r="CV384" i="9"/>
  <c r="CY380" i="9"/>
  <c r="CU380" i="9"/>
  <c r="CX380" i="9"/>
  <c r="CW380" i="9"/>
  <c r="CV380" i="9"/>
  <c r="CY376" i="9"/>
  <c r="CU376" i="9"/>
  <c r="CW376" i="9"/>
  <c r="CV376" i="9"/>
  <c r="CX376" i="9"/>
  <c r="CY372" i="9"/>
  <c r="CU372" i="9"/>
  <c r="CW372" i="9"/>
  <c r="CV372" i="9"/>
  <c r="CX372" i="9"/>
  <c r="CY368" i="9"/>
  <c r="CU368" i="9"/>
  <c r="CW368" i="9"/>
  <c r="CV368" i="9"/>
  <c r="CX368" i="9"/>
  <c r="CY364" i="9"/>
  <c r="CU364" i="9"/>
  <c r="CV364" i="9"/>
  <c r="CX364" i="9"/>
  <c r="CW364" i="9"/>
  <c r="CX360" i="9"/>
  <c r="CW360" i="9"/>
  <c r="CV360" i="9"/>
  <c r="CY360" i="9"/>
  <c r="CU360" i="9"/>
  <c r="CX356" i="9"/>
  <c r="CW356" i="9"/>
  <c r="CV356" i="9"/>
  <c r="CY356" i="9"/>
  <c r="CU356" i="9"/>
  <c r="CX352" i="9"/>
  <c r="CW352" i="9"/>
  <c r="CV352" i="9"/>
  <c r="CY352" i="9"/>
  <c r="CU352" i="9"/>
  <c r="CX348" i="9"/>
  <c r="CW348" i="9"/>
  <c r="CV348" i="9"/>
  <c r="CY348" i="9"/>
  <c r="CU348" i="9"/>
  <c r="CX344" i="9"/>
  <c r="CW344" i="9"/>
  <c r="CV344" i="9"/>
  <c r="CY344" i="9"/>
  <c r="CU344" i="9"/>
  <c r="CX340" i="9"/>
  <c r="CW340" i="9"/>
  <c r="CV340" i="9"/>
  <c r="CY340" i="9"/>
  <c r="CU340" i="9"/>
  <c r="CX336" i="9"/>
  <c r="CW336" i="9"/>
  <c r="CV336" i="9"/>
  <c r="CY336" i="9"/>
  <c r="CU336" i="9"/>
  <c r="CX332" i="9"/>
  <c r="CW332" i="9"/>
  <c r="CV332" i="9"/>
  <c r="CY332" i="9"/>
  <c r="CU332" i="9"/>
  <c r="CX328" i="9"/>
  <c r="CV328" i="9"/>
  <c r="CY328" i="9"/>
  <c r="CU328" i="9"/>
  <c r="CW328" i="9"/>
  <c r="CY324" i="9"/>
  <c r="CU324" i="9"/>
  <c r="CX324" i="9"/>
  <c r="CW324" i="9"/>
  <c r="CV324" i="9"/>
  <c r="CY320" i="9"/>
  <c r="CU320" i="9"/>
  <c r="CX320" i="9"/>
  <c r="CW320" i="9"/>
  <c r="CV320" i="9"/>
  <c r="CY316" i="9"/>
  <c r="CU316" i="9"/>
  <c r="CX316" i="9"/>
  <c r="CW316" i="9"/>
  <c r="CV316" i="9"/>
  <c r="CY312" i="9"/>
  <c r="CU312" i="9"/>
  <c r="CX312" i="9"/>
  <c r="CW312" i="9"/>
  <c r="CV312" i="9"/>
  <c r="CY308" i="9"/>
  <c r="CU308" i="9"/>
  <c r="CX308" i="9"/>
  <c r="CW308" i="9"/>
  <c r="CV308" i="9"/>
  <c r="CY304" i="9"/>
  <c r="CU304" i="9"/>
  <c r="CX304" i="9"/>
  <c r="CW304" i="9"/>
  <c r="CV304" i="9"/>
  <c r="CY300" i="9"/>
  <c r="CU300" i="9"/>
  <c r="CX300" i="9"/>
  <c r="CW300" i="9"/>
  <c r="CV300" i="9"/>
  <c r="CY296" i="9"/>
  <c r="CU296" i="9"/>
  <c r="CX296" i="9"/>
  <c r="CW296" i="9"/>
  <c r="CV296" i="9"/>
  <c r="CY292" i="9"/>
  <c r="CU292" i="9"/>
  <c r="CX292" i="9"/>
  <c r="CW292" i="9"/>
  <c r="CV292" i="9"/>
  <c r="CY288" i="9"/>
  <c r="CU288" i="9"/>
  <c r="CX288" i="9"/>
  <c r="CW288" i="9"/>
  <c r="CV288" i="9"/>
  <c r="CY284" i="9"/>
  <c r="CU284" i="9"/>
  <c r="CX284" i="9"/>
  <c r="CW284" i="9"/>
  <c r="CV284" i="9"/>
  <c r="CY280" i="9"/>
  <c r="CU280" i="9"/>
  <c r="CX280" i="9"/>
  <c r="CW280" i="9"/>
  <c r="CV280" i="9"/>
  <c r="CY276" i="9"/>
  <c r="CU276" i="9"/>
  <c r="CW276" i="9"/>
  <c r="CV276" i="9"/>
  <c r="CX276" i="9"/>
  <c r="CY272" i="9"/>
  <c r="CU272" i="9"/>
  <c r="CW272" i="9"/>
  <c r="CX272" i="9"/>
  <c r="CV272" i="9"/>
  <c r="CY268" i="9"/>
  <c r="CU268" i="9"/>
  <c r="CW268" i="9"/>
  <c r="CX268" i="9"/>
  <c r="CV268" i="9"/>
  <c r="CY264" i="9"/>
  <c r="CU264" i="9"/>
  <c r="CX264" i="9"/>
  <c r="CW264" i="9"/>
  <c r="CV264" i="9"/>
  <c r="CY260" i="9"/>
  <c r="CU260" i="9"/>
  <c r="CX260" i="9"/>
  <c r="CW260" i="9"/>
  <c r="CV260" i="9"/>
  <c r="CY256" i="9"/>
  <c r="CU256" i="9"/>
  <c r="CX256" i="9"/>
  <c r="CW256" i="9"/>
  <c r="CV256" i="9"/>
  <c r="CY252" i="9"/>
  <c r="CU252" i="9"/>
  <c r="CX252" i="9"/>
  <c r="CW252" i="9"/>
  <c r="CV252" i="9"/>
  <c r="CY248" i="9"/>
  <c r="CU248" i="9"/>
  <c r="CX248" i="9"/>
  <c r="CW248" i="9"/>
  <c r="CV248" i="9"/>
  <c r="CY244" i="9"/>
  <c r="CU244" i="9"/>
  <c r="CX244" i="9"/>
  <c r="CW244" i="9"/>
  <c r="CV244" i="9"/>
  <c r="CY240" i="9"/>
  <c r="CU240" i="9"/>
  <c r="CX240" i="9"/>
  <c r="CW240" i="9"/>
  <c r="CV240" i="9"/>
  <c r="CY236" i="9"/>
  <c r="CU236" i="9"/>
  <c r="CX236" i="9"/>
  <c r="CW236" i="9"/>
  <c r="CV236" i="9"/>
  <c r="CY232" i="9"/>
  <c r="CU232" i="9"/>
  <c r="CX232" i="9"/>
  <c r="CW232" i="9"/>
  <c r="CV232" i="9"/>
  <c r="CY228" i="9"/>
  <c r="CU228" i="9"/>
  <c r="CX228" i="9"/>
  <c r="CW228" i="9"/>
  <c r="CV228" i="9"/>
  <c r="CY224" i="9"/>
  <c r="CU224" i="9"/>
  <c r="CX224" i="9"/>
  <c r="CW224" i="9"/>
  <c r="CV224" i="9"/>
  <c r="CY220" i="9"/>
  <c r="CU220" i="9"/>
  <c r="CX220" i="9"/>
  <c r="CW220" i="9"/>
  <c r="CV220" i="9"/>
  <c r="CY216" i="9"/>
  <c r="CU216" i="9"/>
  <c r="CX216" i="9"/>
  <c r="CW216" i="9"/>
  <c r="CV216" i="9"/>
  <c r="CY212" i="9"/>
  <c r="CU212" i="9"/>
  <c r="CX212" i="9"/>
  <c r="CW212" i="9"/>
  <c r="CV212" i="9"/>
  <c r="CY208" i="9"/>
  <c r="CU208" i="9"/>
  <c r="CW208" i="9"/>
  <c r="CV208" i="9"/>
  <c r="CX208" i="9"/>
  <c r="CW204" i="9"/>
  <c r="CV204" i="9"/>
  <c r="CY204" i="9"/>
  <c r="CX204" i="9"/>
  <c r="CU204" i="9"/>
  <c r="CY200" i="9"/>
  <c r="CU200" i="9"/>
  <c r="CX200" i="9"/>
  <c r="CW200" i="9"/>
  <c r="CV200" i="9"/>
  <c r="CY196" i="9"/>
  <c r="CU196" i="9"/>
  <c r="CX196" i="9"/>
  <c r="CW196" i="9"/>
  <c r="CV196" i="9"/>
  <c r="CY192" i="9"/>
  <c r="CU192" i="9"/>
  <c r="CX192" i="9"/>
  <c r="CW192" i="9"/>
  <c r="CV192" i="9"/>
  <c r="CY188" i="9"/>
  <c r="CU188" i="9"/>
  <c r="CX188" i="9"/>
  <c r="CW188" i="9"/>
  <c r="CV188" i="9"/>
  <c r="CY184" i="9"/>
  <c r="CU184" i="9"/>
  <c r="CX184" i="9"/>
  <c r="CW184" i="9"/>
  <c r="CV184" i="9"/>
  <c r="CY180" i="9"/>
  <c r="CU180" i="9"/>
  <c r="CX180" i="9"/>
  <c r="CW180" i="9"/>
  <c r="CV180" i="9"/>
  <c r="CY176" i="9"/>
  <c r="CU176" i="9"/>
  <c r="CX176" i="9"/>
  <c r="CW176" i="9"/>
  <c r="CV176" i="9"/>
  <c r="CY172" i="9"/>
  <c r="CU172" i="9"/>
  <c r="CX172" i="9"/>
  <c r="CW172" i="9"/>
  <c r="CV172" i="9"/>
  <c r="CY168" i="9"/>
  <c r="CU168" i="9"/>
  <c r="CX168" i="9"/>
  <c r="CW168" i="9"/>
  <c r="CV168" i="9"/>
  <c r="CY164" i="9"/>
  <c r="CU164" i="9"/>
  <c r="CX164" i="9"/>
  <c r="CW164" i="9"/>
  <c r="CV164" i="9"/>
  <c r="CY160" i="9"/>
  <c r="CU160" i="9"/>
  <c r="CX160" i="9"/>
  <c r="CW160" i="9"/>
  <c r="CV160" i="9"/>
  <c r="CY156" i="9"/>
  <c r="CU156" i="9"/>
  <c r="CX156" i="9"/>
  <c r="CW156" i="9"/>
  <c r="CV156" i="9"/>
  <c r="CY152" i="9"/>
  <c r="CU152" i="9"/>
  <c r="CX152" i="9"/>
  <c r="CW152" i="9"/>
  <c r="CV152" i="9"/>
  <c r="CY148" i="9"/>
  <c r="CU148" i="9"/>
  <c r="CX148" i="9"/>
  <c r="CW148" i="9"/>
  <c r="CV148" i="9"/>
  <c r="CY144" i="9"/>
  <c r="CU144" i="9"/>
  <c r="CW144" i="9"/>
  <c r="CV144" i="9"/>
  <c r="CX144" i="9"/>
  <c r="CY140" i="9"/>
  <c r="CU140" i="9"/>
  <c r="CV140" i="9"/>
  <c r="CW140" i="9"/>
  <c r="CX140" i="9"/>
  <c r="CY136" i="9"/>
  <c r="CU136" i="9"/>
  <c r="CX136" i="9"/>
  <c r="CW136" i="9"/>
  <c r="CV136" i="9"/>
  <c r="CY132" i="9"/>
  <c r="CU132" i="9"/>
  <c r="CX132" i="9"/>
  <c r="CW132" i="9"/>
  <c r="CV132" i="9"/>
  <c r="CY128" i="9"/>
  <c r="CU128" i="9"/>
  <c r="CX128" i="9"/>
  <c r="CW128" i="9"/>
  <c r="CV128" i="9"/>
  <c r="CY124" i="9"/>
  <c r="CU124" i="9"/>
  <c r="CX124" i="9"/>
  <c r="CW124" i="9"/>
  <c r="CV124" i="9"/>
  <c r="CY120" i="9"/>
  <c r="CU120" i="9"/>
  <c r="CX120" i="9"/>
  <c r="CW120" i="9"/>
  <c r="CV120" i="9"/>
  <c r="CY116" i="9"/>
  <c r="CU116" i="9"/>
  <c r="CX116" i="9"/>
  <c r="CW116" i="9"/>
  <c r="CV116" i="9"/>
  <c r="CY112" i="9"/>
  <c r="CU112" i="9"/>
  <c r="CX112" i="9"/>
  <c r="CW112" i="9"/>
  <c r="CV112" i="9"/>
  <c r="CY108" i="9"/>
  <c r="CU108" i="9"/>
  <c r="CX108" i="9"/>
  <c r="CW108" i="9"/>
  <c r="CV108" i="9"/>
  <c r="CY104" i="9"/>
  <c r="CU104" i="9"/>
  <c r="CX104" i="9"/>
  <c r="CW104" i="9"/>
  <c r="CV104" i="9"/>
  <c r="CY100" i="9"/>
  <c r="CU100" i="9"/>
  <c r="CX100" i="9"/>
  <c r="CW100" i="9"/>
  <c r="CV100" i="9"/>
  <c r="CY96" i="9"/>
  <c r="CU96" i="9"/>
  <c r="CX96" i="9"/>
  <c r="CW96" i="9"/>
  <c r="CV96" i="9"/>
  <c r="CY92" i="9"/>
  <c r="CU92" i="9"/>
  <c r="CX92" i="9"/>
  <c r="CW92" i="9"/>
  <c r="CV92" i="9"/>
  <c r="CY88" i="9"/>
  <c r="CU88" i="9"/>
  <c r="CX88" i="9"/>
  <c r="CW88" i="9"/>
  <c r="CV88" i="9"/>
  <c r="CY84" i="9"/>
  <c r="CU84" i="9"/>
  <c r="CX84" i="9"/>
  <c r="CW84" i="9"/>
  <c r="CV84" i="9"/>
  <c r="CY80" i="9"/>
  <c r="CU80" i="9"/>
  <c r="CX80" i="9"/>
  <c r="CW80" i="9"/>
  <c r="CV80" i="9"/>
  <c r="CY76" i="9"/>
  <c r="CU76" i="9"/>
  <c r="CX76" i="9"/>
  <c r="CW76" i="9"/>
  <c r="CV76" i="9"/>
  <c r="CY72" i="9"/>
  <c r="CU72" i="9"/>
  <c r="CX72" i="9"/>
  <c r="CW72" i="9"/>
  <c r="CV72" i="9"/>
  <c r="CY68" i="9"/>
  <c r="CU68" i="9"/>
  <c r="CX68" i="9"/>
  <c r="CW68" i="9"/>
  <c r="CV68" i="9"/>
  <c r="CY64" i="9"/>
  <c r="CU64" i="9"/>
  <c r="CW64" i="9"/>
  <c r="CX64" i="9"/>
  <c r="CV64" i="9"/>
  <c r="CY60" i="9"/>
  <c r="CU60" i="9"/>
  <c r="CW60" i="9"/>
  <c r="CX60" i="9"/>
  <c r="CV60" i="9"/>
  <c r="CW56" i="9"/>
  <c r="CV56" i="9"/>
  <c r="CY56" i="9"/>
  <c r="CU56" i="9"/>
  <c r="CX56" i="9"/>
  <c r="CW52" i="9"/>
  <c r="CV52" i="9"/>
  <c r="CY52" i="9"/>
  <c r="CU52" i="9"/>
  <c r="CX52" i="9"/>
  <c r="CW48" i="9"/>
  <c r="CV48" i="9"/>
  <c r="CY48" i="9"/>
  <c r="CU48" i="9"/>
  <c r="CX48" i="9"/>
  <c r="CW44" i="9"/>
  <c r="CV44" i="9"/>
  <c r="CY44" i="9"/>
  <c r="CU44" i="9"/>
  <c r="CX44" i="9"/>
  <c r="CW40" i="9"/>
  <c r="CV40" i="9"/>
  <c r="CY40" i="9"/>
  <c r="CU40" i="9"/>
  <c r="CX40" i="9"/>
  <c r="CW36" i="9"/>
  <c r="CV36" i="9"/>
  <c r="CY36" i="9"/>
  <c r="CU36" i="9"/>
  <c r="CX36" i="9"/>
  <c r="CW32" i="9"/>
  <c r="CV32" i="9"/>
  <c r="CY32" i="9"/>
  <c r="CU32" i="9"/>
  <c r="CX32" i="9"/>
  <c r="CY519" i="9"/>
  <c r="CU519" i="9"/>
  <c r="CW519" i="9"/>
  <c r="CV519" i="9"/>
  <c r="CX519" i="9"/>
  <c r="CY515" i="9"/>
  <c r="CU515" i="9"/>
  <c r="CW515" i="9"/>
  <c r="CV515" i="9"/>
  <c r="CX515" i="9"/>
  <c r="CV511" i="9"/>
  <c r="CY511" i="9"/>
  <c r="CX511" i="9"/>
  <c r="CW511" i="9"/>
  <c r="CU511" i="9"/>
  <c r="CV507" i="9"/>
  <c r="CY507" i="9"/>
  <c r="CU507" i="9"/>
  <c r="CX507" i="9"/>
  <c r="CW507" i="9"/>
  <c r="CY503" i="9"/>
  <c r="CU503" i="9"/>
  <c r="CX503" i="9"/>
  <c r="CW503" i="9"/>
  <c r="CV503" i="9"/>
  <c r="CX499" i="9"/>
  <c r="CW499" i="9"/>
  <c r="CV499" i="9"/>
  <c r="CY499" i="9"/>
  <c r="CU499" i="9"/>
  <c r="CW495" i="9"/>
  <c r="CY495" i="9"/>
  <c r="CX495" i="9"/>
  <c r="CV495" i="9"/>
  <c r="CU495" i="9"/>
  <c r="CW491" i="9"/>
  <c r="CY491" i="9"/>
  <c r="CX491" i="9"/>
  <c r="CU491" i="9"/>
  <c r="CV491" i="9"/>
  <c r="CY487" i="9"/>
  <c r="CU487" i="9"/>
  <c r="CW487" i="9"/>
  <c r="CV487" i="9"/>
  <c r="CX487" i="9"/>
  <c r="CX483" i="9"/>
  <c r="CW483" i="9"/>
  <c r="CV483" i="9"/>
  <c r="CY483" i="9"/>
  <c r="CU483" i="9"/>
  <c r="CW479" i="9"/>
  <c r="CY479" i="9"/>
  <c r="CU479" i="9"/>
  <c r="CV479" i="9"/>
  <c r="CX479" i="9"/>
  <c r="CW475" i="9"/>
  <c r="CY475" i="9"/>
  <c r="CU475" i="9"/>
  <c r="CV475" i="9"/>
  <c r="CX475" i="9"/>
  <c r="CV471" i="9"/>
  <c r="CY471" i="9"/>
  <c r="CU471" i="9"/>
  <c r="CX471" i="9"/>
  <c r="CW471" i="9"/>
  <c r="CV467" i="9"/>
  <c r="CY467" i="9"/>
  <c r="CU467" i="9"/>
  <c r="CX467" i="9"/>
  <c r="CW467" i="9"/>
  <c r="CV463" i="9"/>
  <c r="CY463" i="9"/>
  <c r="CU463" i="9"/>
  <c r="CX463" i="9"/>
  <c r="CW463" i="9"/>
  <c r="CV459" i="9"/>
  <c r="CY459" i="9"/>
  <c r="CU459" i="9"/>
  <c r="CX459" i="9"/>
  <c r="CW459" i="9"/>
  <c r="CY455" i="9"/>
  <c r="CU455" i="9"/>
  <c r="CX455" i="9"/>
  <c r="CW455" i="9"/>
  <c r="CV455" i="9"/>
  <c r="CY451" i="9"/>
  <c r="CU451" i="9"/>
  <c r="CW451" i="9"/>
  <c r="CX451" i="9"/>
  <c r="CV451" i="9"/>
  <c r="CW447" i="9"/>
  <c r="CU447" i="9"/>
  <c r="CY447" i="9"/>
  <c r="CX447" i="9"/>
  <c r="CV447" i="9"/>
  <c r="CW443" i="9"/>
  <c r="CU443" i="9"/>
  <c r="CY443" i="9"/>
  <c r="CX443" i="9"/>
  <c r="CV443" i="9"/>
  <c r="CW439" i="9"/>
  <c r="CV439" i="9"/>
  <c r="CY439" i="9"/>
  <c r="CU439" i="9"/>
  <c r="CX439" i="9"/>
  <c r="CW435" i="9"/>
  <c r="CV435" i="9"/>
  <c r="CY435" i="9"/>
  <c r="CU435" i="9"/>
  <c r="CX435" i="9"/>
  <c r="CW431" i="9"/>
  <c r="CV431" i="9"/>
  <c r="CY431" i="9"/>
  <c r="CU431" i="9"/>
  <c r="CX431" i="9"/>
  <c r="CW427" i="9"/>
  <c r="CV427" i="9"/>
  <c r="CY427" i="9"/>
  <c r="CU427" i="9"/>
  <c r="CX427" i="9"/>
  <c r="CW423" i="9"/>
  <c r="CY423" i="9"/>
  <c r="CU423" i="9"/>
  <c r="CV423" i="9"/>
  <c r="CX423" i="9"/>
  <c r="CW419" i="9"/>
  <c r="CY419" i="9"/>
  <c r="CU419" i="9"/>
  <c r="CV419" i="9"/>
  <c r="CX419" i="9"/>
  <c r="CW415" i="9"/>
  <c r="CY415" i="9"/>
  <c r="CX415" i="9"/>
  <c r="CV415" i="9"/>
  <c r="CU415" i="9"/>
  <c r="CV411" i="9"/>
  <c r="CY411" i="9"/>
  <c r="CU411" i="9"/>
  <c r="CX411" i="9"/>
  <c r="CW411" i="9"/>
  <c r="CV407" i="9"/>
  <c r="CY407" i="9"/>
  <c r="CU407" i="9"/>
  <c r="CX407" i="9"/>
  <c r="CW407" i="9"/>
  <c r="CV403" i="9"/>
  <c r="CY403" i="9"/>
  <c r="CU403" i="9"/>
  <c r="CX403" i="9"/>
  <c r="CW403" i="9"/>
  <c r="CV399" i="9"/>
  <c r="CY399" i="9"/>
  <c r="CX399" i="9"/>
  <c r="CW399" i="9"/>
  <c r="CU399" i="9"/>
  <c r="CV395" i="9"/>
  <c r="CY395" i="9"/>
  <c r="CX395" i="9"/>
  <c r="CW395" i="9"/>
  <c r="CU395" i="9"/>
  <c r="CW391" i="9"/>
  <c r="CV391" i="9"/>
  <c r="CY391" i="9"/>
  <c r="CU391" i="9"/>
  <c r="CX391" i="9"/>
  <c r="CW387" i="9"/>
  <c r="CV387" i="9"/>
  <c r="CY387" i="9"/>
  <c r="CU387" i="9"/>
  <c r="CX387" i="9"/>
  <c r="CW383" i="9"/>
  <c r="CV383" i="9"/>
  <c r="CY383" i="9"/>
  <c r="CU383" i="9"/>
  <c r="CX383" i="9"/>
  <c r="CW379" i="9"/>
  <c r="CV379" i="9"/>
  <c r="CY379" i="9"/>
  <c r="CU379" i="9"/>
  <c r="CX379" i="9"/>
  <c r="CW375" i="9"/>
  <c r="CY375" i="9"/>
  <c r="CU375" i="9"/>
  <c r="CX375" i="9"/>
  <c r="CV375" i="9"/>
  <c r="CW371" i="9"/>
  <c r="CY371" i="9"/>
  <c r="CU371" i="9"/>
  <c r="CX371" i="9"/>
  <c r="CV371" i="9"/>
  <c r="CW367" i="9"/>
  <c r="CY367" i="9"/>
  <c r="CU367" i="9"/>
  <c r="CX367" i="9"/>
  <c r="CV367" i="9"/>
  <c r="CW363" i="9"/>
  <c r="CX363" i="9"/>
  <c r="CV363" i="9"/>
  <c r="CU363" i="9"/>
  <c r="CY363" i="9"/>
  <c r="CV359" i="9"/>
  <c r="CY359" i="9"/>
  <c r="CU359" i="9"/>
  <c r="CX359" i="9"/>
  <c r="CW359" i="9"/>
  <c r="CV355" i="9"/>
  <c r="CY355" i="9"/>
  <c r="CU355" i="9"/>
  <c r="CX355" i="9"/>
  <c r="CW355" i="9"/>
  <c r="CV351" i="9"/>
  <c r="CY351" i="9"/>
  <c r="CU351" i="9"/>
  <c r="CX351" i="9"/>
  <c r="CW351" i="9"/>
  <c r="CV347" i="9"/>
  <c r="CY347" i="9"/>
  <c r="CU347" i="9"/>
  <c r="CX347" i="9"/>
  <c r="CW347" i="9"/>
  <c r="CV343" i="9"/>
  <c r="CY343" i="9"/>
  <c r="CU343" i="9"/>
  <c r="CX343" i="9"/>
  <c r="CW343" i="9"/>
  <c r="CV339" i="9"/>
  <c r="CY339" i="9"/>
  <c r="CU339" i="9"/>
  <c r="CX339" i="9"/>
  <c r="CW339" i="9"/>
  <c r="CV335" i="9"/>
  <c r="CY335" i="9"/>
  <c r="CU335" i="9"/>
  <c r="CX335" i="9"/>
  <c r="CW335" i="9"/>
  <c r="CV331" i="9"/>
  <c r="CY331" i="9"/>
  <c r="CU331" i="9"/>
  <c r="CX331" i="9"/>
  <c r="CW331" i="9"/>
  <c r="CV327" i="9"/>
  <c r="CX327" i="9"/>
  <c r="CW327" i="9"/>
  <c r="CU327" i="9"/>
  <c r="CY327" i="9"/>
  <c r="CW323" i="9"/>
  <c r="CV323" i="9"/>
  <c r="CY323" i="9"/>
  <c r="CU323" i="9"/>
  <c r="CX323" i="9"/>
  <c r="CW319" i="9"/>
  <c r="CV319" i="9"/>
  <c r="CY319" i="9"/>
  <c r="CU319" i="9"/>
  <c r="CX319" i="9"/>
  <c r="CW315" i="9"/>
  <c r="CV315" i="9"/>
  <c r="CY315" i="9"/>
  <c r="CU315" i="9"/>
  <c r="CX315" i="9"/>
  <c r="CW311" i="9"/>
  <c r="CV311" i="9"/>
  <c r="CY311" i="9"/>
  <c r="CU311" i="9"/>
  <c r="CX311" i="9"/>
  <c r="CW307" i="9"/>
  <c r="CV307" i="9"/>
  <c r="CY307" i="9"/>
  <c r="CU307" i="9"/>
  <c r="CX307" i="9"/>
  <c r="CW303" i="9"/>
  <c r="CV303" i="9"/>
  <c r="CY303" i="9"/>
  <c r="CU303" i="9"/>
  <c r="CX303" i="9"/>
  <c r="CW299" i="9"/>
  <c r="CV299" i="9"/>
  <c r="CY299" i="9"/>
  <c r="CU299" i="9"/>
  <c r="CX299" i="9"/>
  <c r="CW295" i="9"/>
  <c r="CV295" i="9"/>
  <c r="CY295" i="9"/>
  <c r="CU295" i="9"/>
  <c r="CX295" i="9"/>
  <c r="CW291" i="9"/>
  <c r="CV291" i="9"/>
  <c r="CY291" i="9"/>
  <c r="CU291" i="9"/>
  <c r="CX291" i="9"/>
  <c r="CW287" i="9"/>
  <c r="CV287" i="9"/>
  <c r="CY287" i="9"/>
  <c r="CU287" i="9"/>
  <c r="CX287" i="9"/>
  <c r="CW283" i="9"/>
  <c r="CV283" i="9"/>
  <c r="CY283" i="9"/>
  <c r="CU283" i="9"/>
  <c r="CX283" i="9"/>
  <c r="CW279" i="9"/>
  <c r="CV279" i="9"/>
  <c r="CY279" i="9"/>
  <c r="CU279" i="9"/>
  <c r="CX279" i="9"/>
  <c r="CW275" i="9"/>
  <c r="CY275" i="9"/>
  <c r="CU275" i="9"/>
  <c r="CX275" i="9"/>
  <c r="CV275" i="9"/>
  <c r="CW271" i="9"/>
  <c r="CY271" i="9"/>
  <c r="CU271" i="9"/>
  <c r="CX271" i="9"/>
  <c r="CV271" i="9"/>
  <c r="CW267" i="9"/>
  <c r="CY267" i="9"/>
  <c r="CU267" i="9"/>
  <c r="CX267" i="9"/>
  <c r="CV267" i="9"/>
  <c r="CW263" i="9"/>
  <c r="CV263" i="9"/>
  <c r="CY263" i="9"/>
  <c r="CU263" i="9"/>
  <c r="CX263" i="9"/>
  <c r="CW259" i="9"/>
  <c r="CV259" i="9"/>
  <c r="CY259" i="9"/>
  <c r="CU259" i="9"/>
  <c r="CX259" i="9"/>
  <c r="CW255" i="9"/>
  <c r="CV255" i="9"/>
  <c r="CY255" i="9"/>
  <c r="CU255" i="9"/>
  <c r="CX255" i="9"/>
  <c r="CW251" i="9"/>
  <c r="CV251" i="9"/>
  <c r="CY251" i="9"/>
  <c r="CU251" i="9"/>
  <c r="CX251" i="9"/>
  <c r="CW247" i="9"/>
  <c r="CV247" i="9"/>
  <c r="CY247" i="9"/>
  <c r="CU247" i="9"/>
  <c r="CX247" i="9"/>
  <c r="CW243" i="9"/>
  <c r="CV243" i="9"/>
  <c r="CY243" i="9"/>
  <c r="CU243" i="9"/>
  <c r="CX243" i="9"/>
  <c r="CW239" i="9"/>
  <c r="CV239" i="9"/>
  <c r="CY239" i="9"/>
  <c r="CU239" i="9"/>
  <c r="CX239" i="9"/>
  <c r="CW235" i="9"/>
  <c r="CV235" i="9"/>
  <c r="CY235" i="9"/>
  <c r="CU235" i="9"/>
  <c r="CX235" i="9"/>
  <c r="CW231" i="9"/>
  <c r="CV231" i="9"/>
  <c r="CY231" i="9"/>
  <c r="CU231" i="9"/>
  <c r="CX231" i="9"/>
  <c r="CW227" i="9"/>
  <c r="CV227" i="9"/>
  <c r="CY227" i="9"/>
  <c r="CU227" i="9"/>
  <c r="CX227" i="9"/>
  <c r="CW223" i="9"/>
  <c r="CV223" i="9"/>
  <c r="CY223" i="9"/>
  <c r="CU223" i="9"/>
  <c r="CX223" i="9"/>
  <c r="CW219" i="9"/>
  <c r="CV219" i="9"/>
  <c r="CY219" i="9"/>
  <c r="CU219" i="9"/>
  <c r="CX219" i="9"/>
  <c r="CW215" i="9"/>
  <c r="CV215" i="9"/>
  <c r="CY215" i="9"/>
  <c r="CU215" i="9"/>
  <c r="CX215" i="9"/>
  <c r="CW211" i="9"/>
  <c r="CV211" i="9"/>
  <c r="CY211" i="9"/>
  <c r="CU211" i="9"/>
  <c r="CX211" i="9"/>
  <c r="CY207" i="9"/>
  <c r="CU207" i="9"/>
  <c r="CX207" i="9"/>
  <c r="CW207" i="9"/>
  <c r="CV207" i="9"/>
  <c r="CY203" i="9"/>
  <c r="CU203" i="9"/>
  <c r="CX203" i="9"/>
  <c r="CV203" i="9"/>
  <c r="CW203" i="9"/>
  <c r="CW199" i="9"/>
  <c r="CV199" i="9"/>
  <c r="CY199" i="9"/>
  <c r="CU199" i="9"/>
  <c r="CX199" i="9"/>
  <c r="CW195" i="9"/>
  <c r="CV195" i="9"/>
  <c r="CY195" i="9"/>
  <c r="CU195" i="9"/>
  <c r="CX195" i="9"/>
  <c r="CW191" i="9"/>
  <c r="CV191" i="9"/>
  <c r="CY191" i="9"/>
  <c r="CU191" i="9"/>
  <c r="CX191" i="9"/>
  <c r="CW187" i="9"/>
  <c r="CV187" i="9"/>
  <c r="CY187" i="9"/>
  <c r="CU187" i="9"/>
  <c r="CX187" i="9"/>
  <c r="CW183" i="9"/>
  <c r="CV183" i="9"/>
  <c r="CY183" i="9"/>
  <c r="CU183" i="9"/>
  <c r="CX183" i="9"/>
  <c r="CW179" i="9"/>
  <c r="CV179" i="9"/>
  <c r="CY179" i="9"/>
  <c r="CU179" i="9"/>
  <c r="CX179" i="9"/>
  <c r="CW175" i="9"/>
  <c r="CV175" i="9"/>
  <c r="CY175" i="9"/>
  <c r="CU175" i="9"/>
  <c r="CX175" i="9"/>
  <c r="CW171" i="9"/>
  <c r="CV171" i="9"/>
  <c r="CY171" i="9"/>
  <c r="CU171" i="9"/>
  <c r="CX171" i="9"/>
  <c r="CW167" i="9"/>
  <c r="CV167" i="9"/>
  <c r="CY167" i="9"/>
  <c r="CU167" i="9"/>
  <c r="CX167" i="9"/>
  <c r="CW163" i="9"/>
  <c r="CV163" i="9"/>
  <c r="CY163" i="9"/>
  <c r="CU163" i="9"/>
  <c r="CX163" i="9"/>
  <c r="CW159" i="9"/>
  <c r="CV159" i="9"/>
  <c r="CY159" i="9"/>
  <c r="CU159" i="9"/>
  <c r="CX159" i="9"/>
  <c r="CW155" i="9"/>
  <c r="CV155" i="9"/>
  <c r="CY155" i="9"/>
  <c r="CU155" i="9"/>
  <c r="CX155" i="9"/>
  <c r="CW151" i="9"/>
  <c r="CV151" i="9"/>
  <c r="CY151" i="9"/>
  <c r="CU151" i="9"/>
  <c r="CX151" i="9"/>
  <c r="CW147" i="9"/>
  <c r="CV147" i="9"/>
  <c r="CY147" i="9"/>
  <c r="CU147" i="9"/>
  <c r="CX147" i="9"/>
  <c r="CW143" i="9"/>
  <c r="CY143" i="9"/>
  <c r="CU143" i="9"/>
  <c r="CX143" i="9"/>
  <c r="CV143" i="9"/>
  <c r="CW139" i="9"/>
  <c r="CX139" i="9"/>
  <c r="CY139" i="9"/>
  <c r="CV139" i="9"/>
  <c r="CU139" i="9"/>
  <c r="CW135" i="9"/>
  <c r="CV135" i="9"/>
  <c r="CY135" i="9"/>
  <c r="CU135" i="9"/>
  <c r="CX135" i="9"/>
  <c r="CW131" i="9"/>
  <c r="CV131" i="9"/>
  <c r="CY131" i="9"/>
  <c r="CU131" i="9"/>
  <c r="CX131" i="9"/>
  <c r="CW127" i="9"/>
  <c r="CV127" i="9"/>
  <c r="CY127" i="9"/>
  <c r="CU127" i="9"/>
  <c r="CX127" i="9"/>
  <c r="CW123" i="9"/>
  <c r="CV123" i="9"/>
  <c r="CY123" i="9"/>
  <c r="CU123" i="9"/>
  <c r="CX123" i="9"/>
  <c r="CW119" i="9"/>
  <c r="CV119" i="9"/>
  <c r="CY119" i="9"/>
  <c r="CU119" i="9"/>
  <c r="CX119" i="9"/>
  <c r="CW115" i="9"/>
  <c r="CV115" i="9"/>
  <c r="CY115" i="9"/>
  <c r="CU115" i="9"/>
  <c r="CX115" i="9"/>
  <c r="CW111" i="9"/>
  <c r="CV111" i="9"/>
  <c r="CY111" i="9"/>
  <c r="CU111" i="9"/>
  <c r="CX111" i="9"/>
  <c r="CW107" i="9"/>
  <c r="CV107" i="9"/>
  <c r="CY107" i="9"/>
  <c r="CU107" i="9"/>
  <c r="CX107" i="9"/>
  <c r="CW103" i="9"/>
  <c r="CV103" i="9"/>
  <c r="CY103" i="9"/>
  <c r="CU103" i="9"/>
  <c r="CX103" i="9"/>
  <c r="CW99" i="9"/>
  <c r="CV99" i="9"/>
  <c r="CY99" i="9"/>
  <c r="CU99" i="9"/>
  <c r="CX99" i="9"/>
  <c r="CW95" i="9"/>
  <c r="CV95" i="9"/>
  <c r="CY95" i="9"/>
  <c r="CU95" i="9"/>
  <c r="CX95" i="9"/>
  <c r="CW91" i="9"/>
  <c r="CV91" i="9"/>
  <c r="CY91" i="9"/>
  <c r="CU91" i="9"/>
  <c r="CX91" i="9"/>
  <c r="CW87" i="9"/>
  <c r="CV87" i="9"/>
  <c r="CY87" i="9"/>
  <c r="CU87" i="9"/>
  <c r="CX87" i="9"/>
  <c r="CW83" i="9"/>
  <c r="CV83" i="9"/>
  <c r="CY83" i="9"/>
  <c r="CU83" i="9"/>
  <c r="CX83" i="9"/>
  <c r="CW79" i="9"/>
  <c r="CV79" i="9"/>
  <c r="CY79" i="9"/>
  <c r="CU79" i="9"/>
  <c r="CX79" i="9"/>
  <c r="CW75" i="9"/>
  <c r="CV75" i="9"/>
  <c r="CY75" i="9"/>
  <c r="CU75" i="9"/>
  <c r="CX75" i="9"/>
  <c r="CW71" i="9"/>
  <c r="CV71" i="9"/>
  <c r="CY71" i="9"/>
  <c r="CU71" i="9"/>
  <c r="CX71" i="9"/>
  <c r="CW67" i="9"/>
  <c r="CY67" i="9"/>
  <c r="CU67" i="9"/>
  <c r="CX67" i="9"/>
  <c r="CV67" i="9"/>
  <c r="CW63" i="9"/>
  <c r="CY63" i="9"/>
  <c r="CU63" i="9"/>
  <c r="CX63" i="9"/>
  <c r="CV63" i="9"/>
  <c r="CW59" i="9"/>
  <c r="CY59" i="9"/>
  <c r="CU59" i="9"/>
  <c r="CX59" i="9"/>
  <c r="CV59" i="9"/>
  <c r="CY55" i="9"/>
  <c r="CU55" i="9"/>
  <c r="CX55" i="9"/>
  <c r="CW55" i="9"/>
  <c r="CV55" i="9"/>
  <c r="CY51" i="9"/>
  <c r="CU51" i="9"/>
  <c r="CX51" i="9"/>
  <c r="CW51" i="9"/>
  <c r="CV51" i="9"/>
  <c r="CY47" i="9"/>
  <c r="CU47" i="9"/>
  <c r="CX47" i="9"/>
  <c r="CW47" i="9"/>
  <c r="CV47" i="9"/>
  <c r="CY43" i="9"/>
  <c r="CU43" i="9"/>
  <c r="CX43" i="9"/>
  <c r="CW43" i="9"/>
  <c r="CV43" i="9"/>
  <c r="CY39" i="9"/>
  <c r="CU39" i="9"/>
  <c r="CX39" i="9"/>
  <c r="CW39" i="9"/>
  <c r="CV39" i="9"/>
  <c r="CY35" i="9"/>
  <c r="CU35" i="9"/>
  <c r="CX35" i="9"/>
  <c r="CW35" i="9"/>
  <c r="CV35" i="9"/>
  <c r="CY31" i="9"/>
  <c r="CU31" i="9"/>
  <c r="CX31" i="9"/>
  <c r="CW31" i="9"/>
  <c r="CV31" i="9"/>
  <c r="CW518" i="9"/>
  <c r="CY518" i="9"/>
  <c r="CX518" i="9"/>
  <c r="CV518" i="9"/>
  <c r="CU518" i="9"/>
  <c r="CW514" i="9"/>
  <c r="CY514" i="9"/>
  <c r="CX514" i="9"/>
  <c r="CV514" i="9"/>
  <c r="CU514" i="9"/>
  <c r="CX510" i="9"/>
  <c r="CW510" i="9"/>
  <c r="CV510" i="9"/>
  <c r="CY510" i="9"/>
  <c r="CU510" i="9"/>
  <c r="CX506" i="9"/>
  <c r="CW506" i="9"/>
  <c r="CV506" i="9"/>
  <c r="CY506" i="9"/>
  <c r="CU506" i="9"/>
  <c r="CV502" i="9"/>
  <c r="CY502" i="9"/>
  <c r="CU502" i="9"/>
  <c r="CX502" i="9"/>
  <c r="CW502" i="9"/>
  <c r="CV498" i="9"/>
  <c r="CY498" i="9"/>
  <c r="CU498" i="9"/>
  <c r="CX498" i="9"/>
  <c r="CW498" i="9"/>
  <c r="CY494" i="9"/>
  <c r="CU494" i="9"/>
  <c r="CX494" i="9"/>
  <c r="CV494" i="9"/>
  <c r="CW494" i="9"/>
  <c r="CY490" i="9"/>
  <c r="CU490" i="9"/>
  <c r="CX490" i="9"/>
  <c r="CV490" i="9"/>
  <c r="CW490" i="9"/>
  <c r="CV486" i="9"/>
  <c r="CY486" i="9"/>
  <c r="CU486" i="9"/>
  <c r="CX486" i="9"/>
  <c r="CW486" i="9"/>
  <c r="CV482" i="9"/>
  <c r="CY482" i="9"/>
  <c r="CU482" i="9"/>
  <c r="CX482" i="9"/>
  <c r="CW482" i="9"/>
  <c r="CY478" i="9"/>
  <c r="CU478" i="9"/>
  <c r="CW478" i="9"/>
  <c r="CV478" i="9"/>
  <c r="CX478" i="9"/>
  <c r="CW474" i="9"/>
  <c r="CX474" i="9"/>
  <c r="CV474" i="9"/>
  <c r="CU474" i="9"/>
  <c r="CY474" i="9"/>
  <c r="CX470" i="9"/>
  <c r="CW470" i="9"/>
  <c r="CV470" i="9"/>
  <c r="CY470" i="9"/>
  <c r="CU470" i="9"/>
  <c r="CX466" i="9"/>
  <c r="CW466" i="9"/>
  <c r="CV466" i="9"/>
  <c r="CY466" i="9"/>
  <c r="CU466" i="9"/>
  <c r="CX462" i="9"/>
  <c r="CW462" i="9"/>
  <c r="CV462" i="9"/>
  <c r="CY462" i="9"/>
  <c r="CU462" i="9"/>
  <c r="CX458" i="9"/>
  <c r="CW458" i="9"/>
  <c r="CY458" i="9"/>
  <c r="CV458" i="9"/>
  <c r="CU458" i="9"/>
  <c r="CW454" i="9"/>
  <c r="CV454" i="9"/>
  <c r="CU454" i="9"/>
  <c r="CY454" i="9"/>
  <c r="CX454" i="9"/>
  <c r="CY450" i="9"/>
  <c r="CU450" i="9"/>
  <c r="CV450" i="9"/>
  <c r="CX450" i="9"/>
  <c r="CW450" i="9"/>
  <c r="CY446" i="9"/>
  <c r="CU446" i="9"/>
  <c r="CV446" i="9"/>
  <c r="CX446" i="9"/>
  <c r="CW446" i="9"/>
  <c r="CY442" i="9"/>
  <c r="CU442" i="9"/>
  <c r="CX442" i="9"/>
  <c r="CW442" i="9"/>
  <c r="CV442" i="9"/>
  <c r="CY438" i="9"/>
  <c r="CU438" i="9"/>
  <c r="CX438" i="9"/>
  <c r="CW438" i="9"/>
  <c r="CV438" i="9"/>
  <c r="CY434" i="9"/>
  <c r="CU434" i="9"/>
  <c r="CX434" i="9"/>
  <c r="CW434" i="9"/>
  <c r="CV434" i="9"/>
  <c r="CY430" i="9"/>
  <c r="CU430" i="9"/>
  <c r="CX430" i="9"/>
  <c r="CW430" i="9"/>
  <c r="CV430" i="9"/>
  <c r="CY426" i="9"/>
  <c r="CU426" i="9"/>
  <c r="CW426" i="9"/>
  <c r="CV426" i="9"/>
  <c r="CX426" i="9"/>
  <c r="CY422" i="9"/>
  <c r="CU422" i="9"/>
  <c r="CW422" i="9"/>
  <c r="CV422" i="9"/>
  <c r="CX422" i="9"/>
  <c r="CY418" i="9"/>
  <c r="CU418" i="9"/>
  <c r="CW418" i="9"/>
  <c r="CX418" i="9"/>
  <c r="CV418" i="9"/>
  <c r="CX414" i="9"/>
  <c r="CW414" i="9"/>
  <c r="CY414" i="9"/>
  <c r="CV414" i="9"/>
  <c r="CU414" i="9"/>
  <c r="CX410" i="9"/>
  <c r="CW410" i="9"/>
  <c r="CY410" i="9"/>
  <c r="CV410" i="9"/>
  <c r="CU410" i="9"/>
  <c r="CX406" i="9"/>
  <c r="CW406" i="9"/>
  <c r="CY406" i="9"/>
  <c r="CV406" i="9"/>
  <c r="CU406" i="9"/>
  <c r="CX402" i="9"/>
  <c r="CW402" i="9"/>
  <c r="CY402" i="9"/>
  <c r="CV402" i="9"/>
  <c r="CU402" i="9"/>
  <c r="CX398" i="9"/>
  <c r="CW398" i="9"/>
  <c r="CV398" i="9"/>
  <c r="CU398" i="9"/>
  <c r="CY398" i="9"/>
  <c r="CX394" i="9"/>
  <c r="CW394" i="9"/>
  <c r="CV394" i="9"/>
  <c r="CU394" i="9"/>
  <c r="CY394" i="9"/>
  <c r="CY390" i="9"/>
  <c r="CU390" i="9"/>
  <c r="CX390" i="9"/>
  <c r="CW390" i="9"/>
  <c r="CV390" i="9"/>
  <c r="CY386" i="9"/>
  <c r="CU386" i="9"/>
  <c r="CX386" i="9"/>
  <c r="CW386" i="9"/>
  <c r="CV386" i="9"/>
  <c r="CY382" i="9"/>
  <c r="CU382" i="9"/>
  <c r="CX382" i="9"/>
  <c r="CW382" i="9"/>
  <c r="CV382" i="9"/>
  <c r="CY378" i="9"/>
  <c r="CU378" i="9"/>
  <c r="CW378" i="9"/>
  <c r="CV378" i="9"/>
  <c r="CX378" i="9"/>
  <c r="CY374" i="9"/>
  <c r="CU374" i="9"/>
  <c r="CW374" i="9"/>
  <c r="CV374" i="9"/>
  <c r="CX374" i="9"/>
  <c r="CY370" i="9"/>
  <c r="CU370" i="9"/>
  <c r="CW370" i="9"/>
  <c r="CV370" i="9"/>
  <c r="CX370" i="9"/>
  <c r="CY366" i="9"/>
  <c r="CU366" i="9"/>
  <c r="CW366" i="9"/>
  <c r="CX366" i="9"/>
  <c r="CV366" i="9"/>
  <c r="CY362" i="9"/>
  <c r="CU362" i="9"/>
  <c r="CX362" i="9"/>
  <c r="CW362" i="9"/>
  <c r="CV362" i="9"/>
  <c r="CX358" i="9"/>
  <c r="CW358" i="9"/>
  <c r="CV358" i="9"/>
  <c r="CY358" i="9"/>
  <c r="CU358" i="9"/>
  <c r="CX354" i="9"/>
  <c r="CW354" i="9"/>
  <c r="CV354" i="9"/>
  <c r="CY354" i="9"/>
  <c r="CU354" i="9"/>
  <c r="CX350" i="9"/>
  <c r="CW350" i="9"/>
  <c r="CV350" i="9"/>
  <c r="CY350" i="9"/>
  <c r="CU350" i="9"/>
  <c r="CX346" i="9"/>
  <c r="CW346" i="9"/>
  <c r="CV346" i="9"/>
  <c r="CY346" i="9"/>
  <c r="CU346" i="9"/>
  <c r="CX342" i="9"/>
  <c r="CW342" i="9"/>
  <c r="CV342" i="9"/>
  <c r="CY342" i="9"/>
  <c r="CU342" i="9"/>
  <c r="CX338" i="9"/>
  <c r="CW338" i="9"/>
  <c r="CV338" i="9"/>
  <c r="CY338" i="9"/>
  <c r="CU338" i="9"/>
  <c r="CX334" i="9"/>
  <c r="CW334" i="9"/>
  <c r="CV334" i="9"/>
  <c r="CY334" i="9"/>
  <c r="CU334" i="9"/>
  <c r="CX330" i="9"/>
  <c r="CW330" i="9"/>
  <c r="CV330" i="9"/>
  <c r="CY330" i="9"/>
  <c r="CU330" i="9"/>
  <c r="CX326" i="9"/>
  <c r="CV326" i="9"/>
  <c r="CY326" i="9"/>
  <c r="CU326" i="9"/>
  <c r="CW326" i="9"/>
  <c r="CY322" i="9"/>
  <c r="CU322" i="9"/>
  <c r="CX322" i="9"/>
  <c r="CW322" i="9"/>
  <c r="CV322" i="9"/>
  <c r="CY318" i="9"/>
  <c r="CU318" i="9"/>
  <c r="CX318" i="9"/>
  <c r="CW318" i="9"/>
  <c r="CV318" i="9"/>
  <c r="CY314" i="9"/>
  <c r="CU314" i="9"/>
  <c r="CX314" i="9"/>
  <c r="CW314" i="9"/>
  <c r="CV314" i="9"/>
  <c r="CY310" i="9"/>
  <c r="CU310" i="9"/>
  <c r="CX310" i="9"/>
  <c r="CW310" i="9"/>
  <c r="CV310" i="9"/>
  <c r="CY306" i="9"/>
  <c r="CU306" i="9"/>
  <c r="CX306" i="9"/>
  <c r="CW306" i="9"/>
  <c r="CV306" i="9"/>
  <c r="CY302" i="9"/>
  <c r="CU302" i="9"/>
  <c r="CX302" i="9"/>
  <c r="CW302" i="9"/>
  <c r="CV302" i="9"/>
  <c r="CY298" i="9"/>
  <c r="CU298" i="9"/>
  <c r="CX298" i="9"/>
  <c r="CW298" i="9"/>
  <c r="CV298" i="9"/>
  <c r="CY294" i="9"/>
  <c r="CU294" i="9"/>
  <c r="CX294" i="9"/>
  <c r="CW294" i="9"/>
  <c r="CV294" i="9"/>
  <c r="CY290" i="9"/>
  <c r="CU290" i="9"/>
  <c r="CX290" i="9"/>
  <c r="CW290" i="9"/>
  <c r="CV290" i="9"/>
  <c r="CY286" i="9"/>
  <c r="CU286" i="9"/>
  <c r="CX286" i="9"/>
  <c r="CW286" i="9"/>
  <c r="CV286" i="9"/>
  <c r="CY282" i="9"/>
  <c r="CU282" i="9"/>
  <c r="CX282" i="9"/>
  <c r="CW282" i="9"/>
  <c r="CV282" i="9"/>
  <c r="CY278" i="9"/>
  <c r="CU278" i="9"/>
  <c r="CX278" i="9"/>
  <c r="CW278" i="9"/>
  <c r="CV278" i="9"/>
  <c r="CY274" i="9"/>
  <c r="CU274" i="9"/>
  <c r="CW274" i="9"/>
  <c r="CX274" i="9"/>
  <c r="CV274" i="9"/>
  <c r="CY270" i="9"/>
  <c r="CU270" i="9"/>
  <c r="CW270" i="9"/>
  <c r="CX270" i="9"/>
  <c r="CV270" i="9"/>
  <c r="CW266" i="9"/>
  <c r="CY266" i="9"/>
  <c r="CX266" i="9"/>
  <c r="CV266" i="9"/>
  <c r="CU266" i="9"/>
  <c r="CY262" i="9"/>
  <c r="CU262" i="9"/>
  <c r="CX262" i="9"/>
  <c r="CW262" i="9"/>
  <c r="CV262" i="9"/>
  <c r="CY258" i="9"/>
  <c r="CU258" i="9"/>
  <c r="CX258" i="9"/>
  <c r="CW258" i="9"/>
  <c r="CV258" i="9"/>
  <c r="CY254" i="9"/>
  <c r="CU254" i="9"/>
  <c r="CX254" i="9"/>
  <c r="CW254" i="9"/>
  <c r="CV254" i="9"/>
  <c r="CY250" i="9"/>
  <c r="CU250" i="9"/>
  <c r="CX250" i="9"/>
  <c r="CW250" i="9"/>
  <c r="CV250" i="9"/>
  <c r="CY246" i="9"/>
  <c r="CU246" i="9"/>
  <c r="CX246" i="9"/>
  <c r="CW246" i="9"/>
  <c r="CV246" i="9"/>
  <c r="CY242" i="9"/>
  <c r="CU242" i="9"/>
  <c r="CX242" i="9"/>
  <c r="CW242" i="9"/>
  <c r="CV242" i="9"/>
  <c r="CY238" i="9"/>
  <c r="CU238" i="9"/>
  <c r="CX238" i="9"/>
  <c r="CW238" i="9"/>
  <c r="CV238" i="9"/>
  <c r="CY234" i="9"/>
  <c r="CU234" i="9"/>
  <c r="CX234" i="9"/>
  <c r="CW234" i="9"/>
  <c r="CV234" i="9"/>
  <c r="CY230" i="9"/>
  <c r="CU230" i="9"/>
  <c r="CX230" i="9"/>
  <c r="CW230" i="9"/>
  <c r="CV230" i="9"/>
  <c r="CY226" i="9"/>
  <c r="CU226" i="9"/>
  <c r="CX226" i="9"/>
  <c r="CW226" i="9"/>
  <c r="CV226" i="9"/>
  <c r="CY222" i="9"/>
  <c r="CU222" i="9"/>
  <c r="CX222" i="9"/>
  <c r="CW222" i="9"/>
  <c r="CV222" i="9"/>
  <c r="CY218" i="9"/>
  <c r="CU218" i="9"/>
  <c r="CX218" i="9"/>
  <c r="CW218" i="9"/>
  <c r="CV218" i="9"/>
  <c r="CY214" i="9"/>
  <c r="CU214" i="9"/>
  <c r="CX214" i="9"/>
  <c r="CW214" i="9"/>
  <c r="CV214" i="9"/>
  <c r="CY210" i="9"/>
  <c r="CU210" i="9"/>
  <c r="CW210" i="9"/>
  <c r="CV210" i="9"/>
  <c r="CX210" i="9"/>
  <c r="CW206" i="9"/>
  <c r="CV206" i="9"/>
  <c r="CY206" i="9"/>
  <c r="CX206" i="9"/>
  <c r="CU206" i="9"/>
  <c r="CY202" i="9"/>
  <c r="CU202" i="9"/>
  <c r="CX202" i="9"/>
  <c r="CW202" i="9"/>
  <c r="CV202" i="9"/>
  <c r="CY198" i="9"/>
  <c r="CU198" i="9"/>
  <c r="CX198" i="9"/>
  <c r="CW198" i="9"/>
  <c r="CV198" i="9"/>
  <c r="CY194" i="9"/>
  <c r="CU194" i="9"/>
  <c r="CX194" i="9"/>
  <c r="CW194" i="9"/>
  <c r="CV194" i="9"/>
  <c r="CY190" i="9"/>
  <c r="CU190" i="9"/>
  <c r="CX190" i="9"/>
  <c r="CW190" i="9"/>
  <c r="CV190" i="9"/>
  <c r="CY186" i="9"/>
  <c r="CU186" i="9"/>
  <c r="CX186" i="9"/>
  <c r="CW186" i="9"/>
  <c r="CV186" i="9"/>
  <c r="CY182" i="9"/>
  <c r="CU182" i="9"/>
  <c r="CX182" i="9"/>
  <c r="CW182" i="9"/>
  <c r="CV182" i="9"/>
  <c r="CY178" i="9"/>
  <c r="CU178" i="9"/>
  <c r="CX178" i="9"/>
  <c r="CW178" i="9"/>
  <c r="CV178" i="9"/>
  <c r="CY174" i="9"/>
  <c r="CU174" i="9"/>
  <c r="CX174" i="9"/>
  <c r="CW174" i="9"/>
  <c r="CV174" i="9"/>
  <c r="CY170" i="9"/>
  <c r="CU170" i="9"/>
  <c r="CX170" i="9"/>
  <c r="CW170" i="9"/>
  <c r="CV170" i="9"/>
  <c r="CY166" i="9"/>
  <c r="CU166" i="9"/>
  <c r="CX166" i="9"/>
  <c r="CW166" i="9"/>
  <c r="CV166" i="9"/>
  <c r="CY162" i="9"/>
  <c r="CU162" i="9"/>
  <c r="CX162" i="9"/>
  <c r="CW162" i="9"/>
  <c r="CV162" i="9"/>
  <c r="CY158" i="9"/>
  <c r="CU158" i="9"/>
  <c r="CX158" i="9"/>
  <c r="CW158" i="9"/>
  <c r="CV158" i="9"/>
  <c r="CY154" i="9"/>
  <c r="CU154" i="9"/>
  <c r="CX154" i="9"/>
  <c r="CW154" i="9"/>
  <c r="CV154" i="9"/>
  <c r="CY150" i="9"/>
  <c r="CU150" i="9"/>
  <c r="CX150" i="9"/>
  <c r="CW150" i="9"/>
  <c r="CV150" i="9"/>
  <c r="CY146" i="9"/>
  <c r="CU146" i="9"/>
  <c r="CX146" i="9"/>
  <c r="CW146" i="9"/>
  <c r="CV146" i="9"/>
  <c r="CY142" i="9"/>
  <c r="CU142" i="9"/>
  <c r="CW142" i="9"/>
  <c r="CV142" i="9"/>
  <c r="CX142" i="9"/>
  <c r="CY138" i="9"/>
  <c r="CU138" i="9"/>
  <c r="CV138" i="9"/>
  <c r="CX138" i="9"/>
  <c r="CW138" i="9"/>
  <c r="CY134" i="9"/>
  <c r="CU134" i="9"/>
  <c r="CX134" i="9"/>
  <c r="CW134" i="9"/>
  <c r="CV134" i="9"/>
  <c r="CY130" i="9"/>
  <c r="CU130" i="9"/>
  <c r="CX130" i="9"/>
  <c r="CW130" i="9"/>
  <c r="CV130" i="9"/>
  <c r="CY126" i="9"/>
  <c r="CU126" i="9"/>
  <c r="CX126" i="9"/>
  <c r="CW126" i="9"/>
  <c r="CV126" i="9"/>
  <c r="CY122" i="9"/>
  <c r="CU122" i="9"/>
  <c r="CX122" i="9"/>
  <c r="CW122" i="9"/>
  <c r="CV122" i="9"/>
  <c r="CY118" i="9"/>
  <c r="CU118" i="9"/>
  <c r="CX118" i="9"/>
  <c r="CW118" i="9"/>
  <c r="CV118" i="9"/>
  <c r="CY114" i="9"/>
  <c r="CU114" i="9"/>
  <c r="CX114" i="9"/>
  <c r="CW114" i="9"/>
  <c r="CV114" i="9"/>
  <c r="CY110" i="9"/>
  <c r="CU110" i="9"/>
  <c r="CX110" i="9"/>
  <c r="CW110" i="9"/>
  <c r="CV110" i="9"/>
  <c r="CY106" i="9"/>
  <c r="CU106" i="9"/>
  <c r="CX106" i="9"/>
  <c r="CW106" i="9"/>
  <c r="CV106" i="9"/>
  <c r="CY102" i="9"/>
  <c r="CU102" i="9"/>
  <c r="CX102" i="9"/>
  <c r="CW102" i="9"/>
  <c r="CV102" i="9"/>
  <c r="CY98" i="9"/>
  <c r="CU98" i="9"/>
  <c r="CX98" i="9"/>
  <c r="CW98" i="9"/>
  <c r="CV98" i="9"/>
  <c r="CY94" i="9"/>
  <c r="CU94" i="9"/>
  <c r="CX94" i="9"/>
  <c r="CW94" i="9"/>
  <c r="CV94" i="9"/>
  <c r="CY90" i="9"/>
  <c r="CU90" i="9"/>
  <c r="CX90" i="9"/>
  <c r="CW90" i="9"/>
  <c r="CV90" i="9"/>
  <c r="CY86" i="9"/>
  <c r="CU86" i="9"/>
  <c r="CX86" i="9"/>
  <c r="CW86" i="9"/>
  <c r="CV86" i="9"/>
  <c r="CY82" i="9"/>
  <c r="CU82" i="9"/>
  <c r="CX82" i="9"/>
  <c r="CW82" i="9"/>
  <c r="CV82" i="9"/>
  <c r="CY78" i="9"/>
  <c r="CU78" i="9"/>
  <c r="CX78" i="9"/>
  <c r="CW78" i="9"/>
  <c r="CV78" i="9"/>
  <c r="CY74" i="9"/>
  <c r="CU74" i="9"/>
  <c r="CX74" i="9"/>
  <c r="CW74" i="9"/>
  <c r="CV74" i="9"/>
  <c r="CY70" i="9"/>
  <c r="CU70" i="9"/>
  <c r="CX70" i="9"/>
  <c r="CW70" i="9"/>
  <c r="CV70" i="9"/>
  <c r="CY66" i="9"/>
  <c r="CU66" i="9"/>
  <c r="CW66" i="9"/>
  <c r="CX66" i="9"/>
  <c r="CV66" i="9"/>
  <c r="CY62" i="9"/>
  <c r="CU62" i="9"/>
  <c r="CW62" i="9"/>
  <c r="CX62" i="9"/>
  <c r="CV62" i="9"/>
  <c r="CW58" i="9"/>
  <c r="CV58" i="9"/>
  <c r="CY58" i="9"/>
  <c r="CU58" i="9"/>
  <c r="CX58" i="9"/>
  <c r="CW54" i="9"/>
  <c r="CV54" i="9"/>
  <c r="CY54" i="9"/>
  <c r="CU54" i="9"/>
  <c r="CX54" i="9"/>
  <c r="CW50" i="9"/>
  <c r="CV50" i="9"/>
  <c r="CY50" i="9"/>
  <c r="CU50" i="9"/>
  <c r="CX50" i="9"/>
  <c r="CW46" i="9"/>
  <c r="CV46" i="9"/>
  <c r="CY46" i="9"/>
  <c r="CU46" i="9"/>
  <c r="CX46" i="9"/>
  <c r="CW42" i="9"/>
  <c r="CV42" i="9"/>
  <c r="CY42" i="9"/>
  <c r="CU42" i="9"/>
  <c r="CX42" i="9"/>
  <c r="CW38" i="9"/>
  <c r="CV38" i="9"/>
  <c r="CY38" i="9"/>
  <c r="CU38" i="9"/>
  <c r="CX38" i="9"/>
  <c r="CW34" i="9"/>
  <c r="CV34" i="9"/>
  <c r="CY34" i="9"/>
  <c r="CU34" i="9"/>
  <c r="CX34" i="9"/>
  <c r="CW30" i="9"/>
  <c r="CV30" i="9"/>
  <c r="CY30" i="9"/>
  <c r="CU30" i="9"/>
  <c r="CX30" i="9"/>
  <c r="A520" i="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2452" i="19"/>
  <c r="H2453" i="19"/>
  <c r="H2454" i="19"/>
  <c r="H2455" i="19"/>
  <c r="H2456" i="19"/>
  <c r="H2457" i="19"/>
  <c r="H2458" i="19"/>
  <c r="H2459" i="19"/>
  <c r="H2460" i="19"/>
  <c r="H2461" i="19"/>
  <c r="H2462" i="19"/>
  <c r="H2463" i="19"/>
  <c r="H2464" i="19"/>
  <c r="H2465" i="19"/>
  <c r="H2466" i="19"/>
  <c r="H2467" i="19"/>
  <c r="H2468" i="19"/>
  <c r="H2469" i="19"/>
  <c r="H2470" i="19"/>
  <c r="H2471" i="19"/>
  <c r="H2472" i="19"/>
  <c r="H2473" i="19"/>
  <c r="H2474" i="19"/>
  <c r="H2475" i="19"/>
  <c r="H2476" i="19"/>
  <c r="H2477" i="19"/>
  <c r="H2478" i="19"/>
  <c r="H2479" i="19"/>
  <c r="H2480" i="19"/>
  <c r="H2481" i="19"/>
  <c r="H2482" i="19"/>
  <c r="H2483" i="19"/>
  <c r="H2484" i="19"/>
  <c r="H2485" i="19"/>
  <c r="H2486" i="19"/>
  <c r="H2487" i="19"/>
  <c r="H2488" i="19"/>
  <c r="H2489" i="19"/>
  <c r="H2490" i="19"/>
  <c r="H2395" i="19"/>
  <c r="H2396" i="19"/>
  <c r="H2397" i="19"/>
  <c r="H2398" i="19"/>
  <c r="H2399" i="19"/>
  <c r="H2400" i="19"/>
  <c r="H2401" i="19"/>
  <c r="H2402" i="19"/>
  <c r="H2403" i="19"/>
  <c r="H2404" i="19"/>
  <c r="H2405" i="19"/>
  <c r="H2406" i="19"/>
  <c r="H2407" i="19"/>
  <c r="H2408" i="19"/>
  <c r="H2409" i="19"/>
  <c r="H2410" i="19"/>
  <c r="H2411" i="19"/>
  <c r="H2412" i="19"/>
  <c r="H2413" i="19"/>
  <c r="H2414" i="19"/>
  <c r="H2415" i="19"/>
  <c r="H2416" i="19"/>
  <c r="H2417" i="19"/>
  <c r="H2418" i="19"/>
  <c r="H2419" i="19"/>
  <c r="H2420" i="19"/>
  <c r="H2421" i="19"/>
  <c r="H2422" i="19"/>
  <c r="H2423" i="19"/>
  <c r="H2424" i="19"/>
  <c r="H2425" i="19"/>
  <c r="H2426" i="19"/>
  <c r="H2427" i="19"/>
  <c r="H2428" i="19"/>
  <c r="E77" i="10" l="1"/>
  <c r="H35" i="19"/>
  <c r="S521" i="9" l="1"/>
  <c r="P521" i="9"/>
  <c r="M521" i="9"/>
  <c r="J521" i="9"/>
  <c r="G522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A241" i="9"/>
  <c r="A242" i="9"/>
  <c r="A243" i="9"/>
  <c r="A244" i="9"/>
  <c r="A246" i="9"/>
  <c r="A247" i="9"/>
  <c r="A248" i="9"/>
  <c r="A250" i="9"/>
  <c r="A251" i="9"/>
  <c r="A254" i="9"/>
  <c r="A255" i="9"/>
  <c r="A256" i="9"/>
  <c r="A257" i="9"/>
  <c r="A258" i="9"/>
  <c r="A259" i="9"/>
  <c r="A260" i="9"/>
  <c r="A261" i="9"/>
  <c r="A262" i="9"/>
  <c r="A263" i="9"/>
  <c r="A264" i="9"/>
  <c r="A266" i="9"/>
  <c r="A267" i="9"/>
  <c r="A269" i="9"/>
  <c r="A270" i="9"/>
  <c r="A271" i="9"/>
  <c r="A272" i="9"/>
  <c r="A274" i="9"/>
  <c r="A275" i="9"/>
  <c r="A276" i="9"/>
  <c r="A278" i="9"/>
  <c r="A279" i="9"/>
  <c r="A280" i="9"/>
  <c r="A281" i="9"/>
  <c r="A282" i="9"/>
  <c r="A283" i="9"/>
  <c r="A284" i="9"/>
  <c r="A286" i="9"/>
  <c r="A287" i="9"/>
  <c r="A288" i="9"/>
  <c r="A289" i="9"/>
  <c r="A290" i="9"/>
  <c r="A291" i="9"/>
  <c r="A292" i="9"/>
  <c r="A294" i="9"/>
  <c r="A295" i="9"/>
  <c r="A296" i="9"/>
  <c r="A297" i="9"/>
  <c r="A298" i="9"/>
  <c r="A299" i="9"/>
  <c r="A300" i="9"/>
  <c r="A302" i="9"/>
  <c r="A303" i="9"/>
  <c r="A304" i="9"/>
  <c r="A306" i="9"/>
  <c r="A307" i="9"/>
  <c r="A308" i="9"/>
  <c r="A310" i="9"/>
  <c r="A311" i="9"/>
  <c r="A312" i="9"/>
  <c r="A313" i="9"/>
  <c r="A314" i="9"/>
  <c r="A315" i="9"/>
  <c r="A316" i="9"/>
  <c r="A317" i="9"/>
  <c r="A318" i="9"/>
  <c r="A319" i="9"/>
  <c r="A320" i="9"/>
  <c r="A322" i="9"/>
  <c r="A323" i="9"/>
  <c r="A324" i="9"/>
  <c r="A326" i="9"/>
  <c r="A327" i="9"/>
  <c r="A330" i="9"/>
  <c r="A331" i="9"/>
  <c r="A332" i="9"/>
  <c r="A333" i="9"/>
  <c r="A334" i="9"/>
  <c r="A335" i="9"/>
  <c r="A336" i="9"/>
  <c r="A338" i="9"/>
  <c r="A339" i="9"/>
  <c r="A340" i="9"/>
  <c r="A341" i="9"/>
  <c r="A342" i="9"/>
  <c r="A343" i="9"/>
  <c r="A344" i="9"/>
  <c r="A346" i="9"/>
  <c r="A347" i="9"/>
  <c r="A348" i="9"/>
  <c r="A350" i="9"/>
  <c r="A351" i="9"/>
  <c r="A354" i="9"/>
  <c r="A355" i="9"/>
  <c r="A356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4" i="9"/>
  <c r="A375" i="9"/>
  <c r="A376" i="9"/>
  <c r="A378" i="9"/>
  <c r="A379" i="9"/>
  <c r="A380" i="9"/>
  <c r="A382" i="9"/>
  <c r="A383" i="9"/>
  <c r="A384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2" i="9"/>
  <c r="A403" i="9"/>
  <c r="A404" i="9"/>
  <c r="A406" i="9"/>
  <c r="A407" i="9"/>
  <c r="A408" i="9"/>
  <c r="A410" i="9"/>
  <c r="A411" i="9"/>
  <c r="A412" i="9"/>
  <c r="A413" i="9"/>
  <c r="A414" i="9"/>
  <c r="A415" i="9"/>
  <c r="A416" i="9"/>
  <c r="A418" i="9"/>
  <c r="A419" i="9"/>
  <c r="A420" i="9"/>
  <c r="A421" i="9"/>
  <c r="A422" i="9"/>
  <c r="A423" i="9"/>
  <c r="A424" i="9"/>
  <c r="A426" i="9"/>
  <c r="A427" i="9"/>
  <c r="A428" i="9"/>
  <c r="A429" i="9"/>
  <c r="A430" i="9"/>
  <c r="A431" i="9"/>
  <c r="A432" i="9"/>
  <c r="A434" i="9"/>
  <c r="A435" i="9"/>
  <c r="A436" i="9"/>
  <c r="A437" i="9"/>
  <c r="A438" i="9"/>
  <c r="A439" i="9"/>
  <c r="A440" i="9"/>
  <c r="A442" i="9"/>
  <c r="A443" i="9"/>
  <c r="A444" i="9"/>
  <c r="A445" i="9"/>
  <c r="A446" i="9"/>
  <c r="A447" i="9"/>
  <c r="A448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8" i="9"/>
  <c r="A479" i="9"/>
  <c r="A480" i="9"/>
  <c r="A481" i="9"/>
  <c r="A482" i="9"/>
  <c r="A483" i="9"/>
  <c r="A484" i="9"/>
  <c r="A486" i="9"/>
  <c r="A487" i="9"/>
  <c r="A488" i="9"/>
  <c r="A490" i="9"/>
  <c r="A491" i="9"/>
  <c r="A492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D520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86" i="9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T549" i="9"/>
  <c r="T550" i="9"/>
  <c r="T551" i="9"/>
  <c r="T552" i="9"/>
  <c r="T553" i="9"/>
  <c r="T554" i="9"/>
  <c r="P549" i="9"/>
  <c r="P550" i="9"/>
  <c r="P551" i="9"/>
  <c r="P552" i="9"/>
  <c r="P553" i="9"/>
  <c r="P554" i="9"/>
  <c r="AH14" i="3"/>
  <c r="AJ14" i="3" s="1"/>
  <c r="V17" i="9"/>
  <c r="E38" i="25" s="1"/>
  <c r="V18" i="9"/>
  <c r="E40" i="25" s="1"/>
  <c r="V19" i="9"/>
  <c r="E42" i="25" s="1"/>
  <c r="V20" i="9"/>
  <c r="E44" i="25" s="1"/>
  <c r="V21" i="9"/>
  <c r="E46" i="25" s="1"/>
  <c r="V22" i="9"/>
  <c r="E48" i="25" s="1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H2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V43" i="3" s="1"/>
  <c r="H92" i="19"/>
  <c r="H93" i="19"/>
  <c r="H94" i="19"/>
  <c r="H95" i="19"/>
  <c r="H96" i="19"/>
  <c r="H97" i="19"/>
  <c r="H98" i="19"/>
  <c r="H99" i="19"/>
  <c r="V21" i="3" s="1"/>
  <c r="H100" i="19"/>
  <c r="V22" i="3" s="1"/>
  <c r="H101" i="19"/>
  <c r="V23" i="3" s="1"/>
  <c r="H102" i="19"/>
  <c r="H103" i="19"/>
  <c r="H104" i="19"/>
  <c r="V24" i="3" s="1"/>
  <c r="H105" i="19"/>
  <c r="H106" i="19"/>
  <c r="V25" i="3" s="1"/>
  <c r="H107" i="19"/>
  <c r="V26" i="3" s="1"/>
  <c r="H108" i="19"/>
  <c r="V27" i="3" s="1"/>
  <c r="H109" i="19"/>
  <c r="V28" i="3" s="1"/>
  <c r="H110" i="19"/>
  <c r="V29" i="3" s="1"/>
  <c r="H111" i="19"/>
  <c r="V30" i="3" s="1"/>
  <c r="H112" i="19"/>
  <c r="V31" i="3" s="1"/>
  <c r="H113" i="19"/>
  <c r="H114" i="19"/>
  <c r="V32" i="3" s="1"/>
  <c r="H115" i="19"/>
  <c r="H116" i="19"/>
  <c r="H117" i="19"/>
  <c r="H118" i="19"/>
  <c r="V33" i="3" s="1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295" i="19"/>
  <c r="H1296" i="19"/>
  <c r="H1297" i="19"/>
  <c r="H1298" i="19"/>
  <c r="H1299" i="19"/>
  <c r="H1300" i="19"/>
  <c r="H1301" i="19"/>
  <c r="H1302" i="19"/>
  <c r="H1303" i="19"/>
  <c r="V40" i="3" s="1"/>
  <c r="H1304" i="19"/>
  <c r="V41" i="3" s="1"/>
  <c r="H1305" i="19"/>
  <c r="V42" i="3" s="1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H1319" i="19"/>
  <c r="H1320" i="19"/>
  <c r="H1321" i="19"/>
  <c r="H1322" i="19"/>
  <c r="H1323" i="19"/>
  <c r="H1324" i="19"/>
  <c r="H1325" i="19"/>
  <c r="H1326" i="19"/>
  <c r="H1327" i="19"/>
  <c r="H1328" i="19"/>
  <c r="H1329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V46" i="3" s="1"/>
  <c r="H1384" i="19"/>
  <c r="V45" i="3" s="1"/>
  <c r="H1385" i="19"/>
  <c r="H1386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H1640" i="19"/>
  <c r="H1641" i="19"/>
  <c r="H1642" i="19"/>
  <c r="H1643" i="19"/>
  <c r="H1644" i="19"/>
  <c r="H1645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H1853" i="19"/>
  <c r="H1854" i="19"/>
  <c r="H1855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H1996" i="19"/>
  <c r="H1997" i="19"/>
  <c r="H1998" i="19"/>
  <c r="H1999" i="19"/>
  <c r="H2000" i="19"/>
  <c r="H2394" i="19"/>
  <c r="H2003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V12" i="9" s="1"/>
  <c r="H2031" i="19"/>
  <c r="H2032" i="19"/>
  <c r="V13" i="9" s="1"/>
  <c r="E30" i="25" s="1"/>
  <c r="H2033" i="19"/>
  <c r="V14" i="9" s="1"/>
  <c r="E32" i="25" s="1"/>
  <c r="H2034" i="19"/>
  <c r="V15" i="9" s="1"/>
  <c r="E34" i="25" s="1"/>
  <c r="H2035" i="19"/>
  <c r="H2036" i="19"/>
  <c r="H2037" i="19"/>
  <c r="V16" i="9" s="1"/>
  <c r="E36" i="25" s="1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H2288" i="19"/>
  <c r="H2289" i="19"/>
  <c r="H2290" i="19"/>
  <c r="H2291" i="19"/>
  <c r="H2292" i="19"/>
  <c r="H2293" i="19"/>
  <c r="H2294" i="19"/>
  <c r="H2295" i="19"/>
  <c r="H2296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H2392" i="19"/>
  <c r="H2393" i="19"/>
  <c r="H2002" i="19"/>
  <c r="G67" i="10"/>
  <c r="H2001" i="19"/>
  <c r="R2" i="18"/>
  <c r="R3" i="18"/>
  <c r="R4" i="18"/>
  <c r="R5" i="18"/>
  <c r="R6" i="18"/>
  <c r="R7" i="18"/>
  <c r="R8" i="18"/>
  <c r="R9" i="18"/>
  <c r="R10" i="18"/>
  <c r="X10" i="18"/>
  <c r="R11" i="18"/>
  <c r="R12" i="18"/>
  <c r="X12" i="18"/>
  <c r="R13" i="18"/>
  <c r="R14" i="18"/>
  <c r="R15" i="18"/>
  <c r="R16" i="18"/>
  <c r="X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X30" i="18"/>
  <c r="R31" i="18"/>
  <c r="R32" i="18"/>
  <c r="R33" i="18"/>
  <c r="R34" i="18"/>
  <c r="X34" i="18"/>
  <c r="R35" i="18"/>
  <c r="R36" i="18"/>
  <c r="X36" i="18"/>
  <c r="R37" i="18"/>
  <c r="R38" i="18"/>
  <c r="X38" i="18"/>
  <c r="B39" i="17"/>
  <c r="C39" i="17"/>
  <c r="G39" i="17"/>
  <c r="P523" i="9" s="1"/>
  <c r="H39" i="17"/>
  <c r="S523" i="9" s="1"/>
  <c r="B40" i="17"/>
  <c r="C40" i="17"/>
  <c r="G40" i="17"/>
  <c r="C556" i="9" s="1"/>
  <c r="H40" i="17"/>
  <c r="B41" i="17"/>
  <c r="C41" i="17"/>
  <c r="G41" i="17"/>
  <c r="C557" i="9" s="1"/>
  <c r="H41" i="17"/>
  <c r="B42" i="17"/>
  <c r="C42" i="17"/>
  <c r="G42" i="17"/>
  <c r="C558" i="9" s="1"/>
  <c r="H42" i="17"/>
  <c r="B43" i="17"/>
  <c r="C43" i="17"/>
  <c r="G43" i="17"/>
  <c r="C559" i="9" s="1"/>
  <c r="H43" i="17"/>
  <c r="B44" i="17"/>
  <c r="C44" i="17"/>
  <c r="G44" i="17"/>
  <c r="C560" i="9" s="1"/>
  <c r="H44" i="17"/>
  <c r="B45" i="17"/>
  <c r="C45" i="17"/>
  <c r="G45" i="17"/>
  <c r="P529" i="9" s="1"/>
  <c r="H45" i="17"/>
  <c r="B46" i="17"/>
  <c r="C46" i="17"/>
  <c r="G46" i="17"/>
  <c r="C562" i="9" s="1"/>
  <c r="H46" i="17"/>
  <c r="B47" i="17"/>
  <c r="C47" i="17"/>
  <c r="G47" i="17"/>
  <c r="H47" i="17"/>
  <c r="B48" i="17"/>
  <c r="C48" i="17"/>
  <c r="G48" i="17"/>
  <c r="C564" i="9" s="1"/>
  <c r="H48" i="17"/>
  <c r="B49" i="17"/>
  <c r="C49" i="17"/>
  <c r="G49" i="17"/>
  <c r="C565" i="9" s="1"/>
  <c r="H49" i="17"/>
  <c r="B50" i="17"/>
  <c r="C50" i="17"/>
  <c r="G50" i="17"/>
  <c r="C566" i="9" s="1"/>
  <c r="H50" i="17"/>
  <c r="B51" i="17"/>
  <c r="C51" i="17"/>
  <c r="G51" i="17"/>
  <c r="C567" i="9" s="1"/>
  <c r="H51" i="17"/>
  <c r="B52" i="17"/>
  <c r="C52" i="17"/>
  <c r="G52" i="17"/>
  <c r="C568" i="9" s="1"/>
  <c r="H52" i="17"/>
  <c r="B53" i="17"/>
  <c r="C53" i="17"/>
  <c r="G53" i="17"/>
  <c r="C569" i="9" s="1"/>
  <c r="H53" i="17"/>
  <c r="B54" i="17"/>
  <c r="C54" i="17"/>
  <c r="G54" i="17"/>
  <c r="C570" i="9" s="1"/>
  <c r="H54" i="17"/>
  <c r="B55" i="17"/>
  <c r="C55" i="17"/>
  <c r="G55" i="17"/>
  <c r="C571" i="9" s="1"/>
  <c r="H55" i="17"/>
  <c r="B56" i="17"/>
  <c r="C56" i="17"/>
  <c r="G56" i="17"/>
  <c r="C572" i="9" s="1"/>
  <c r="H56" i="17"/>
  <c r="B57" i="17"/>
  <c r="C57" i="17"/>
  <c r="G57" i="17"/>
  <c r="H57" i="17"/>
  <c r="B58" i="17"/>
  <c r="C58" i="17"/>
  <c r="G58" i="17"/>
  <c r="C574" i="9" s="1"/>
  <c r="H58" i="17"/>
  <c r="B59" i="17"/>
  <c r="C59" i="17"/>
  <c r="G59" i="17"/>
  <c r="C575" i="9" s="1"/>
  <c r="H59" i="17"/>
  <c r="B60" i="17"/>
  <c r="C60" i="17"/>
  <c r="G60" i="17"/>
  <c r="C576" i="9" s="1"/>
  <c r="H60" i="17"/>
  <c r="B61" i="17"/>
  <c r="C61" i="17"/>
  <c r="G61" i="17"/>
  <c r="P545" i="9" s="1"/>
  <c r="H61" i="17"/>
  <c r="B62" i="17"/>
  <c r="C62" i="17"/>
  <c r="G62" i="17"/>
  <c r="C578" i="9" s="1"/>
  <c r="H62" i="17"/>
  <c r="B63" i="17"/>
  <c r="C63" i="17"/>
  <c r="G63" i="17"/>
  <c r="C579" i="9" s="1"/>
  <c r="H63" i="17"/>
  <c r="B64" i="17"/>
  <c r="C64" i="17"/>
  <c r="G64" i="17"/>
  <c r="C580" i="9" s="1"/>
  <c r="H64" i="17"/>
  <c r="B1" i="2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E375" i="1"/>
  <c r="F375" i="1"/>
  <c r="G375" i="1"/>
  <c r="H375" i="1"/>
  <c r="E376" i="1"/>
  <c r="F376" i="1"/>
  <c r="G376" i="1"/>
  <c r="H376" i="1"/>
  <c r="E377" i="1"/>
  <c r="F377" i="1"/>
  <c r="G377" i="1"/>
  <c r="H377" i="1"/>
  <c r="G378" i="1"/>
  <c r="H378" i="1"/>
  <c r="E379" i="1"/>
  <c r="F379" i="1"/>
  <c r="G379" i="1"/>
  <c r="H379" i="1"/>
  <c r="E380" i="1"/>
  <c r="F380" i="1"/>
  <c r="G380" i="1"/>
  <c r="H380" i="1"/>
  <c r="E381" i="1"/>
  <c r="F381" i="1"/>
  <c r="G381" i="1"/>
  <c r="H381" i="1"/>
  <c r="E382" i="1"/>
  <c r="F382" i="1"/>
  <c r="G382" i="1"/>
  <c r="H382" i="1"/>
  <c r="E383" i="1"/>
  <c r="F383" i="1"/>
  <c r="G383" i="1"/>
  <c r="H383" i="1"/>
  <c r="E384" i="1"/>
  <c r="F384" i="1"/>
  <c r="G384" i="1"/>
  <c r="H384" i="1"/>
  <c r="E385" i="1"/>
  <c r="F385" i="1"/>
  <c r="G385" i="1"/>
  <c r="H385" i="1"/>
  <c r="E386" i="1"/>
  <c r="F386" i="1"/>
  <c r="G386" i="1"/>
  <c r="H386" i="1"/>
  <c r="E387" i="1"/>
  <c r="F387" i="1"/>
  <c r="G387" i="1"/>
  <c r="H387" i="1"/>
  <c r="E388" i="1"/>
  <c r="F388" i="1"/>
  <c r="G388" i="1"/>
  <c r="H388" i="1"/>
  <c r="E389" i="1"/>
  <c r="F389" i="1"/>
  <c r="G389" i="1"/>
  <c r="H389" i="1"/>
  <c r="E390" i="1"/>
  <c r="F390" i="1"/>
  <c r="G390" i="1"/>
  <c r="H390" i="1"/>
  <c r="E391" i="1"/>
  <c r="F391" i="1"/>
  <c r="G391" i="1"/>
  <c r="H391" i="1"/>
  <c r="E392" i="1"/>
  <c r="F392" i="1"/>
  <c r="G392" i="1"/>
  <c r="H392" i="1"/>
  <c r="E393" i="1"/>
  <c r="F393" i="1"/>
  <c r="G393" i="1"/>
  <c r="H393" i="1"/>
  <c r="E394" i="1"/>
  <c r="F394" i="1"/>
  <c r="G394" i="1"/>
  <c r="H394" i="1"/>
  <c r="E395" i="1"/>
  <c r="F395" i="1"/>
  <c r="G395" i="1"/>
  <c r="H395" i="1"/>
  <c r="E396" i="1"/>
  <c r="F396" i="1"/>
  <c r="G396" i="1"/>
  <c r="H396" i="1"/>
  <c r="E397" i="1"/>
  <c r="F397" i="1"/>
  <c r="G397" i="1"/>
  <c r="H397" i="1"/>
  <c r="G398" i="1"/>
  <c r="H398" i="1"/>
  <c r="E399" i="1"/>
  <c r="F399" i="1"/>
  <c r="G399" i="1"/>
  <c r="H399" i="1"/>
  <c r="E400" i="1"/>
  <c r="F400" i="1"/>
  <c r="G400" i="1"/>
  <c r="H400" i="1"/>
  <c r="E401" i="1"/>
  <c r="F401" i="1"/>
  <c r="G401" i="1"/>
  <c r="H401" i="1"/>
  <c r="E402" i="1"/>
  <c r="F402" i="1"/>
  <c r="G402" i="1"/>
  <c r="H402" i="1"/>
  <c r="E403" i="1"/>
  <c r="F403" i="1"/>
  <c r="G403" i="1"/>
  <c r="H403" i="1"/>
  <c r="E404" i="1"/>
  <c r="F404" i="1"/>
  <c r="G404" i="1"/>
  <c r="H404" i="1"/>
  <c r="E405" i="1"/>
  <c r="F405" i="1"/>
  <c r="G405" i="1"/>
  <c r="H405" i="1"/>
  <c r="E406" i="1"/>
  <c r="F406" i="1"/>
  <c r="G406" i="1"/>
  <c r="H406" i="1"/>
  <c r="E407" i="1"/>
  <c r="F407" i="1"/>
  <c r="G407" i="1"/>
  <c r="H407" i="1"/>
  <c r="E408" i="1"/>
  <c r="F408" i="1"/>
  <c r="G408" i="1"/>
  <c r="H408" i="1"/>
  <c r="E409" i="1"/>
  <c r="F409" i="1"/>
  <c r="G409" i="1"/>
  <c r="H409" i="1"/>
  <c r="E410" i="1"/>
  <c r="F410" i="1"/>
  <c r="G410" i="1"/>
  <c r="H410" i="1"/>
  <c r="E411" i="1"/>
  <c r="F411" i="1"/>
  <c r="G411" i="1"/>
  <c r="H411" i="1"/>
  <c r="E412" i="1"/>
  <c r="F412" i="1"/>
  <c r="G412" i="1"/>
  <c r="H412" i="1"/>
  <c r="E413" i="1"/>
  <c r="F413" i="1"/>
  <c r="G413" i="1"/>
  <c r="H413" i="1"/>
  <c r="E414" i="1"/>
  <c r="F414" i="1"/>
  <c r="G414" i="1"/>
  <c r="H414" i="1"/>
  <c r="E415" i="1"/>
  <c r="F415" i="1"/>
  <c r="G415" i="1"/>
  <c r="H415" i="1"/>
  <c r="E416" i="1"/>
  <c r="F416" i="1"/>
  <c r="G416" i="1"/>
  <c r="H416" i="1"/>
  <c r="E417" i="1"/>
  <c r="F417" i="1"/>
  <c r="G417" i="1"/>
  <c r="H417" i="1"/>
  <c r="G418" i="1"/>
  <c r="H418" i="1"/>
  <c r="E419" i="1"/>
  <c r="F419" i="1"/>
  <c r="G419" i="1"/>
  <c r="H419" i="1"/>
  <c r="E420" i="1"/>
  <c r="F420" i="1"/>
  <c r="G420" i="1"/>
  <c r="H420" i="1"/>
  <c r="E421" i="1"/>
  <c r="F421" i="1"/>
  <c r="G421" i="1"/>
  <c r="H421" i="1"/>
  <c r="E422" i="1"/>
  <c r="F422" i="1"/>
  <c r="G422" i="1"/>
  <c r="H422" i="1"/>
  <c r="E423" i="1"/>
  <c r="F423" i="1"/>
  <c r="G423" i="1"/>
  <c r="H423" i="1"/>
  <c r="E424" i="1"/>
  <c r="F424" i="1"/>
  <c r="G424" i="1"/>
  <c r="H424" i="1"/>
  <c r="E425" i="1"/>
  <c r="F425" i="1"/>
  <c r="G425" i="1"/>
  <c r="H425" i="1"/>
  <c r="E426" i="1"/>
  <c r="F426" i="1"/>
  <c r="G426" i="1"/>
  <c r="H426" i="1"/>
  <c r="E427" i="1"/>
  <c r="F427" i="1"/>
  <c r="G427" i="1"/>
  <c r="H427" i="1"/>
  <c r="E428" i="1"/>
  <c r="F428" i="1"/>
  <c r="G428" i="1"/>
  <c r="H428" i="1"/>
  <c r="E429" i="1"/>
  <c r="F429" i="1"/>
  <c r="G429" i="1"/>
  <c r="H429" i="1"/>
  <c r="E430" i="1"/>
  <c r="F430" i="1"/>
  <c r="G430" i="1"/>
  <c r="H430" i="1"/>
  <c r="E431" i="1"/>
  <c r="F431" i="1"/>
  <c r="G431" i="1"/>
  <c r="H431" i="1"/>
  <c r="E432" i="1"/>
  <c r="F432" i="1"/>
  <c r="G432" i="1"/>
  <c r="H432" i="1"/>
  <c r="E433" i="1"/>
  <c r="F433" i="1"/>
  <c r="G433" i="1"/>
  <c r="H433" i="1"/>
  <c r="E434" i="1"/>
  <c r="F434" i="1"/>
  <c r="G434" i="1"/>
  <c r="H434" i="1"/>
  <c r="E435" i="1"/>
  <c r="F435" i="1"/>
  <c r="G435" i="1"/>
  <c r="H435" i="1"/>
  <c r="E436" i="1"/>
  <c r="F436" i="1"/>
  <c r="G436" i="1"/>
  <c r="H436" i="1"/>
  <c r="E437" i="1"/>
  <c r="F437" i="1"/>
  <c r="G437" i="1"/>
  <c r="H437" i="1"/>
  <c r="G438" i="1"/>
  <c r="H438" i="1"/>
  <c r="E439" i="1"/>
  <c r="F439" i="1"/>
  <c r="G439" i="1"/>
  <c r="H439" i="1"/>
  <c r="E440" i="1"/>
  <c r="F440" i="1"/>
  <c r="G440" i="1"/>
  <c r="H440" i="1"/>
  <c r="E441" i="1"/>
  <c r="F441" i="1"/>
  <c r="G441" i="1"/>
  <c r="H441" i="1"/>
  <c r="E442" i="1"/>
  <c r="F442" i="1"/>
  <c r="G442" i="1"/>
  <c r="H442" i="1"/>
  <c r="E443" i="1"/>
  <c r="F443" i="1"/>
  <c r="G443" i="1"/>
  <c r="H443" i="1"/>
  <c r="E444" i="1"/>
  <c r="F444" i="1"/>
  <c r="G444" i="1"/>
  <c r="H444" i="1"/>
  <c r="E445" i="1"/>
  <c r="F445" i="1"/>
  <c r="G445" i="1"/>
  <c r="H445" i="1"/>
  <c r="E446" i="1"/>
  <c r="F446" i="1"/>
  <c r="G446" i="1"/>
  <c r="H446" i="1"/>
  <c r="E447" i="1"/>
  <c r="F447" i="1"/>
  <c r="G447" i="1"/>
  <c r="H447" i="1"/>
  <c r="E448" i="1"/>
  <c r="F448" i="1"/>
  <c r="G448" i="1"/>
  <c r="H448" i="1"/>
  <c r="E449" i="1"/>
  <c r="F449" i="1"/>
  <c r="G449" i="1"/>
  <c r="H449" i="1"/>
  <c r="E450" i="1"/>
  <c r="F450" i="1"/>
  <c r="G450" i="1"/>
  <c r="H450" i="1"/>
  <c r="E451" i="1"/>
  <c r="F451" i="1"/>
  <c r="G451" i="1"/>
  <c r="H451" i="1"/>
  <c r="E452" i="1"/>
  <c r="F452" i="1"/>
  <c r="G452" i="1"/>
  <c r="H452" i="1"/>
  <c r="E453" i="1"/>
  <c r="F453" i="1"/>
  <c r="G453" i="1"/>
  <c r="H453" i="1"/>
  <c r="E454" i="1"/>
  <c r="F454" i="1"/>
  <c r="G454" i="1"/>
  <c r="H454" i="1"/>
  <c r="E455" i="1"/>
  <c r="F455" i="1"/>
  <c r="G455" i="1"/>
  <c r="H455" i="1"/>
  <c r="E456" i="1"/>
  <c r="F456" i="1"/>
  <c r="G456" i="1"/>
  <c r="H456" i="1"/>
  <c r="E457" i="1"/>
  <c r="F457" i="1"/>
  <c r="G457" i="1"/>
  <c r="H457" i="1"/>
  <c r="G458" i="1"/>
  <c r="H458" i="1"/>
  <c r="E459" i="1"/>
  <c r="F459" i="1"/>
  <c r="G459" i="1"/>
  <c r="H459" i="1"/>
  <c r="E460" i="1"/>
  <c r="F460" i="1"/>
  <c r="G460" i="1"/>
  <c r="H460" i="1"/>
  <c r="E461" i="1"/>
  <c r="F461" i="1"/>
  <c r="G461" i="1"/>
  <c r="H461" i="1"/>
  <c r="E462" i="1"/>
  <c r="F462" i="1"/>
  <c r="G462" i="1"/>
  <c r="H462" i="1"/>
  <c r="E463" i="1"/>
  <c r="F463" i="1"/>
  <c r="G463" i="1"/>
  <c r="H463" i="1"/>
  <c r="E464" i="1"/>
  <c r="F464" i="1"/>
  <c r="G464" i="1"/>
  <c r="H464" i="1"/>
  <c r="E465" i="1"/>
  <c r="F465" i="1"/>
  <c r="G465" i="1"/>
  <c r="H465" i="1"/>
  <c r="E466" i="1"/>
  <c r="F466" i="1"/>
  <c r="G466" i="1"/>
  <c r="H466" i="1"/>
  <c r="E467" i="1"/>
  <c r="F467" i="1"/>
  <c r="G467" i="1"/>
  <c r="H467" i="1"/>
  <c r="E468" i="1"/>
  <c r="F468" i="1"/>
  <c r="G468" i="1"/>
  <c r="H468" i="1"/>
  <c r="E469" i="1"/>
  <c r="F469" i="1"/>
  <c r="G469" i="1"/>
  <c r="H469" i="1"/>
  <c r="E470" i="1"/>
  <c r="F470" i="1"/>
  <c r="G470" i="1"/>
  <c r="H470" i="1"/>
  <c r="E471" i="1"/>
  <c r="F471" i="1"/>
  <c r="G471" i="1"/>
  <c r="H471" i="1"/>
  <c r="E472" i="1"/>
  <c r="F472" i="1"/>
  <c r="G472" i="1"/>
  <c r="H472" i="1"/>
  <c r="E473" i="1"/>
  <c r="F473" i="1"/>
  <c r="G473" i="1"/>
  <c r="H473" i="1"/>
  <c r="E474" i="1"/>
  <c r="F474" i="1"/>
  <c r="G474" i="1"/>
  <c r="H474" i="1"/>
  <c r="E475" i="1"/>
  <c r="F475" i="1"/>
  <c r="G475" i="1"/>
  <c r="H475" i="1"/>
  <c r="E476" i="1"/>
  <c r="F476" i="1"/>
  <c r="G476" i="1"/>
  <c r="H476" i="1"/>
  <c r="E477" i="1"/>
  <c r="F477" i="1"/>
  <c r="G477" i="1"/>
  <c r="H477" i="1"/>
  <c r="G478" i="1"/>
  <c r="H478" i="1"/>
  <c r="E479" i="1"/>
  <c r="F479" i="1"/>
  <c r="G479" i="1"/>
  <c r="H479" i="1"/>
  <c r="E480" i="1"/>
  <c r="F480" i="1"/>
  <c r="G480" i="1"/>
  <c r="H480" i="1"/>
  <c r="E481" i="1"/>
  <c r="F481" i="1"/>
  <c r="G481" i="1"/>
  <c r="H481" i="1"/>
  <c r="E482" i="1"/>
  <c r="F482" i="1"/>
  <c r="G482" i="1"/>
  <c r="H482" i="1"/>
  <c r="E483" i="1"/>
  <c r="F483" i="1"/>
  <c r="G483" i="1"/>
  <c r="H483" i="1"/>
  <c r="E484" i="1"/>
  <c r="F484" i="1"/>
  <c r="G484" i="1"/>
  <c r="H484" i="1"/>
  <c r="E485" i="1"/>
  <c r="F485" i="1"/>
  <c r="G485" i="1"/>
  <c r="H485" i="1"/>
  <c r="E486" i="1"/>
  <c r="F486" i="1"/>
  <c r="G486" i="1"/>
  <c r="H486" i="1"/>
  <c r="E487" i="1"/>
  <c r="F487" i="1"/>
  <c r="G487" i="1"/>
  <c r="H487" i="1"/>
  <c r="E488" i="1"/>
  <c r="F488" i="1"/>
  <c r="G488" i="1"/>
  <c r="H488" i="1"/>
  <c r="E489" i="1"/>
  <c r="F489" i="1"/>
  <c r="G489" i="1"/>
  <c r="H489" i="1"/>
  <c r="E490" i="1"/>
  <c r="F490" i="1"/>
  <c r="G490" i="1"/>
  <c r="H490" i="1"/>
  <c r="E491" i="1"/>
  <c r="F491" i="1"/>
  <c r="G491" i="1"/>
  <c r="H491" i="1"/>
  <c r="E492" i="1"/>
  <c r="F492" i="1"/>
  <c r="G492" i="1"/>
  <c r="H492" i="1"/>
  <c r="E493" i="1"/>
  <c r="F493" i="1"/>
  <c r="G493" i="1"/>
  <c r="H493" i="1"/>
  <c r="E494" i="1"/>
  <c r="F494" i="1"/>
  <c r="G494" i="1"/>
  <c r="H494" i="1"/>
  <c r="E495" i="1"/>
  <c r="F495" i="1"/>
  <c r="G495" i="1"/>
  <c r="H495" i="1"/>
  <c r="E496" i="1"/>
  <c r="F496" i="1"/>
  <c r="G496" i="1"/>
  <c r="H496" i="1"/>
  <c r="E497" i="1"/>
  <c r="F497" i="1"/>
  <c r="G497" i="1"/>
  <c r="H497" i="1"/>
  <c r="G498" i="1"/>
  <c r="H498" i="1"/>
  <c r="E499" i="1"/>
  <c r="F499" i="1"/>
  <c r="G499" i="1"/>
  <c r="H499" i="1"/>
  <c r="E500" i="1"/>
  <c r="F500" i="1"/>
  <c r="G500" i="1"/>
  <c r="H500" i="1"/>
  <c r="E501" i="1"/>
  <c r="F501" i="1"/>
  <c r="G501" i="1"/>
  <c r="H501" i="1"/>
  <c r="E502" i="1"/>
  <c r="F502" i="1"/>
  <c r="G502" i="1"/>
  <c r="H502" i="1"/>
  <c r="E503" i="1"/>
  <c r="F503" i="1"/>
  <c r="G503" i="1"/>
  <c r="H503" i="1"/>
  <c r="E504" i="1"/>
  <c r="F504" i="1"/>
  <c r="G504" i="1"/>
  <c r="H504" i="1"/>
  <c r="E505" i="1"/>
  <c r="F505" i="1"/>
  <c r="G505" i="1"/>
  <c r="H505" i="1"/>
  <c r="E506" i="1"/>
  <c r="F506" i="1"/>
  <c r="G506" i="1"/>
  <c r="H506" i="1"/>
  <c r="E507" i="1"/>
  <c r="F507" i="1"/>
  <c r="G507" i="1"/>
  <c r="H507" i="1"/>
  <c r="E508" i="1"/>
  <c r="F508" i="1"/>
  <c r="G508" i="1"/>
  <c r="H508" i="1"/>
  <c r="E509" i="1"/>
  <c r="F509" i="1"/>
  <c r="G509" i="1"/>
  <c r="H509" i="1"/>
  <c r="E510" i="1"/>
  <c r="F510" i="1"/>
  <c r="G510" i="1"/>
  <c r="H510" i="1"/>
  <c r="E511" i="1"/>
  <c r="F511" i="1"/>
  <c r="G511" i="1"/>
  <c r="H511" i="1"/>
  <c r="E512" i="1"/>
  <c r="F512" i="1"/>
  <c r="G512" i="1"/>
  <c r="H512" i="1"/>
  <c r="E513" i="1"/>
  <c r="F513" i="1"/>
  <c r="G513" i="1"/>
  <c r="H513" i="1"/>
  <c r="E514" i="1"/>
  <c r="F514" i="1"/>
  <c r="G514" i="1"/>
  <c r="H514" i="1"/>
  <c r="E515" i="1"/>
  <c r="F515" i="1"/>
  <c r="G515" i="1"/>
  <c r="H515" i="1"/>
  <c r="E516" i="1"/>
  <c r="F516" i="1"/>
  <c r="G516" i="1"/>
  <c r="H516" i="1"/>
  <c r="E517" i="1"/>
  <c r="F517" i="1"/>
  <c r="G517" i="1"/>
  <c r="H517" i="1"/>
  <c r="G518" i="1"/>
  <c r="H518" i="1"/>
  <c r="E519" i="1"/>
  <c r="F519" i="1"/>
  <c r="G519" i="1"/>
  <c r="H519" i="1"/>
  <c r="E520" i="1"/>
  <c r="F520" i="1"/>
  <c r="G520" i="1"/>
  <c r="H520" i="1"/>
  <c r="E521" i="1"/>
  <c r="F521" i="1"/>
  <c r="G521" i="1"/>
  <c r="H521" i="1"/>
  <c r="E522" i="1"/>
  <c r="F522" i="1"/>
  <c r="G522" i="1"/>
  <c r="H522" i="1"/>
  <c r="E523" i="1"/>
  <c r="F523" i="1"/>
  <c r="G523" i="1"/>
  <c r="H523" i="1"/>
  <c r="E524" i="1"/>
  <c r="F524" i="1"/>
  <c r="G524" i="1"/>
  <c r="H524" i="1"/>
  <c r="E525" i="1"/>
  <c r="F525" i="1"/>
  <c r="G525" i="1"/>
  <c r="H525" i="1"/>
  <c r="E526" i="1"/>
  <c r="F526" i="1"/>
  <c r="G526" i="1"/>
  <c r="H526" i="1"/>
  <c r="E527" i="1"/>
  <c r="F527" i="1"/>
  <c r="G527" i="1"/>
  <c r="H527" i="1"/>
  <c r="E528" i="1"/>
  <c r="F528" i="1"/>
  <c r="G528" i="1"/>
  <c r="H528" i="1"/>
  <c r="E529" i="1"/>
  <c r="F529" i="1"/>
  <c r="G529" i="1"/>
  <c r="H529" i="1"/>
  <c r="E530" i="1"/>
  <c r="F530" i="1"/>
  <c r="G530" i="1"/>
  <c r="H530" i="1"/>
  <c r="E531" i="1"/>
  <c r="F531" i="1"/>
  <c r="G531" i="1"/>
  <c r="H531" i="1"/>
  <c r="E532" i="1"/>
  <c r="F532" i="1"/>
  <c r="G532" i="1"/>
  <c r="H532" i="1"/>
  <c r="E533" i="1"/>
  <c r="F533" i="1"/>
  <c r="G533" i="1"/>
  <c r="H533" i="1"/>
  <c r="E534" i="1"/>
  <c r="F534" i="1"/>
  <c r="G534" i="1"/>
  <c r="H534" i="1"/>
  <c r="E535" i="1"/>
  <c r="F535" i="1"/>
  <c r="G535" i="1"/>
  <c r="H535" i="1"/>
  <c r="E536" i="1"/>
  <c r="F536" i="1"/>
  <c r="G536" i="1"/>
  <c r="H536" i="1"/>
  <c r="E537" i="1"/>
  <c r="F537" i="1"/>
  <c r="G537" i="1"/>
  <c r="H537" i="1"/>
  <c r="G538" i="1"/>
  <c r="H538" i="1"/>
  <c r="E539" i="1"/>
  <c r="F539" i="1"/>
  <c r="G539" i="1"/>
  <c r="H539" i="1"/>
  <c r="E540" i="1"/>
  <c r="F540" i="1"/>
  <c r="G540" i="1"/>
  <c r="H540" i="1"/>
  <c r="E541" i="1"/>
  <c r="F541" i="1"/>
  <c r="G541" i="1"/>
  <c r="H541" i="1"/>
  <c r="E542" i="1"/>
  <c r="F542" i="1"/>
  <c r="G542" i="1"/>
  <c r="H542" i="1"/>
  <c r="E543" i="1"/>
  <c r="F543" i="1"/>
  <c r="G543" i="1"/>
  <c r="H543" i="1"/>
  <c r="E544" i="1"/>
  <c r="F544" i="1"/>
  <c r="G544" i="1"/>
  <c r="H544" i="1"/>
  <c r="E545" i="1"/>
  <c r="F545" i="1"/>
  <c r="G545" i="1"/>
  <c r="H545" i="1"/>
  <c r="E546" i="1"/>
  <c r="F546" i="1"/>
  <c r="G546" i="1"/>
  <c r="H546" i="1"/>
  <c r="E547" i="1"/>
  <c r="F547" i="1"/>
  <c r="G547" i="1"/>
  <c r="H547" i="1"/>
  <c r="E548" i="1"/>
  <c r="F548" i="1"/>
  <c r="G548" i="1"/>
  <c r="H548" i="1"/>
  <c r="E549" i="1"/>
  <c r="F549" i="1"/>
  <c r="G549" i="1"/>
  <c r="H549" i="1"/>
  <c r="E550" i="1"/>
  <c r="F550" i="1"/>
  <c r="G550" i="1"/>
  <c r="H550" i="1"/>
  <c r="E551" i="1"/>
  <c r="F551" i="1"/>
  <c r="G551" i="1"/>
  <c r="H551" i="1"/>
  <c r="E552" i="1"/>
  <c r="F552" i="1"/>
  <c r="G552" i="1"/>
  <c r="H552" i="1"/>
  <c r="E553" i="1"/>
  <c r="F553" i="1"/>
  <c r="G553" i="1"/>
  <c r="H553" i="1"/>
  <c r="E554" i="1"/>
  <c r="F554" i="1"/>
  <c r="G554" i="1"/>
  <c r="H554" i="1"/>
  <c r="E555" i="1"/>
  <c r="F555" i="1"/>
  <c r="G555" i="1"/>
  <c r="H555" i="1"/>
  <c r="E556" i="1"/>
  <c r="F556" i="1"/>
  <c r="G556" i="1"/>
  <c r="H556" i="1"/>
  <c r="E557" i="1"/>
  <c r="F557" i="1"/>
  <c r="G557" i="1"/>
  <c r="H557" i="1"/>
  <c r="G558" i="1"/>
  <c r="H558" i="1"/>
  <c r="E559" i="1"/>
  <c r="F559" i="1"/>
  <c r="G559" i="1"/>
  <c r="H559" i="1"/>
  <c r="E560" i="1"/>
  <c r="F560" i="1"/>
  <c r="G560" i="1"/>
  <c r="H560" i="1"/>
  <c r="E561" i="1"/>
  <c r="F561" i="1"/>
  <c r="G561" i="1"/>
  <c r="H561" i="1"/>
  <c r="E562" i="1"/>
  <c r="F562" i="1"/>
  <c r="G562" i="1"/>
  <c r="H562" i="1"/>
  <c r="E563" i="1"/>
  <c r="F563" i="1"/>
  <c r="G563" i="1"/>
  <c r="H563" i="1"/>
  <c r="E564" i="1"/>
  <c r="F564" i="1"/>
  <c r="G564" i="1"/>
  <c r="H564" i="1"/>
  <c r="E565" i="1"/>
  <c r="F565" i="1"/>
  <c r="G565" i="1"/>
  <c r="H565" i="1"/>
  <c r="E566" i="1"/>
  <c r="F566" i="1"/>
  <c r="G566" i="1"/>
  <c r="H566" i="1"/>
  <c r="E567" i="1"/>
  <c r="F567" i="1"/>
  <c r="G567" i="1"/>
  <c r="H567" i="1"/>
  <c r="E568" i="1"/>
  <c r="F568" i="1"/>
  <c r="G568" i="1"/>
  <c r="H568" i="1"/>
  <c r="E569" i="1"/>
  <c r="F569" i="1"/>
  <c r="G569" i="1"/>
  <c r="H569" i="1"/>
  <c r="E570" i="1"/>
  <c r="F570" i="1"/>
  <c r="G570" i="1"/>
  <c r="H570" i="1"/>
  <c r="E571" i="1"/>
  <c r="F571" i="1"/>
  <c r="G571" i="1"/>
  <c r="H571" i="1"/>
  <c r="E572" i="1"/>
  <c r="F572" i="1"/>
  <c r="G572" i="1"/>
  <c r="H572" i="1"/>
  <c r="E573" i="1"/>
  <c r="F573" i="1"/>
  <c r="G573" i="1"/>
  <c r="H573" i="1"/>
  <c r="E574" i="1"/>
  <c r="F574" i="1"/>
  <c r="G574" i="1"/>
  <c r="H574" i="1"/>
  <c r="E575" i="1"/>
  <c r="F575" i="1"/>
  <c r="G575" i="1"/>
  <c r="H575" i="1"/>
  <c r="E576" i="1"/>
  <c r="F576" i="1"/>
  <c r="G576" i="1"/>
  <c r="H576" i="1"/>
  <c r="E577" i="1"/>
  <c r="F577" i="1"/>
  <c r="G577" i="1"/>
  <c r="H577" i="1"/>
  <c r="G578" i="1"/>
  <c r="H578" i="1"/>
  <c r="E579" i="1"/>
  <c r="F579" i="1"/>
  <c r="G579" i="1"/>
  <c r="H579" i="1"/>
  <c r="E580" i="1"/>
  <c r="F580" i="1"/>
  <c r="G580" i="1"/>
  <c r="H580" i="1"/>
  <c r="E581" i="1"/>
  <c r="F581" i="1"/>
  <c r="G581" i="1"/>
  <c r="H581" i="1"/>
  <c r="E582" i="1"/>
  <c r="F582" i="1"/>
  <c r="G582" i="1"/>
  <c r="H582" i="1"/>
  <c r="E583" i="1"/>
  <c r="F583" i="1"/>
  <c r="G583" i="1"/>
  <c r="H583" i="1"/>
  <c r="E584" i="1"/>
  <c r="F584" i="1"/>
  <c r="G584" i="1"/>
  <c r="H584" i="1"/>
  <c r="E585" i="1"/>
  <c r="F585" i="1"/>
  <c r="G585" i="1"/>
  <c r="H585" i="1"/>
  <c r="E586" i="1"/>
  <c r="F586" i="1"/>
  <c r="G586" i="1"/>
  <c r="H586" i="1"/>
  <c r="E587" i="1"/>
  <c r="F587" i="1"/>
  <c r="G587" i="1"/>
  <c r="H587" i="1"/>
  <c r="E588" i="1"/>
  <c r="F588" i="1"/>
  <c r="G588" i="1"/>
  <c r="H588" i="1"/>
  <c r="E589" i="1"/>
  <c r="F589" i="1"/>
  <c r="G589" i="1"/>
  <c r="H589" i="1"/>
  <c r="E590" i="1"/>
  <c r="F590" i="1"/>
  <c r="G590" i="1"/>
  <c r="H590" i="1"/>
  <c r="E591" i="1"/>
  <c r="F591" i="1"/>
  <c r="G591" i="1"/>
  <c r="H591" i="1"/>
  <c r="E592" i="1"/>
  <c r="F592" i="1"/>
  <c r="G592" i="1"/>
  <c r="H592" i="1"/>
  <c r="E593" i="1"/>
  <c r="F593" i="1"/>
  <c r="G593" i="1"/>
  <c r="H593" i="1"/>
  <c r="E594" i="1"/>
  <c r="F594" i="1"/>
  <c r="G594" i="1"/>
  <c r="H594" i="1"/>
  <c r="E595" i="1"/>
  <c r="F595" i="1"/>
  <c r="G595" i="1"/>
  <c r="H595" i="1"/>
  <c r="E596" i="1"/>
  <c r="F596" i="1"/>
  <c r="G596" i="1"/>
  <c r="H596" i="1"/>
  <c r="E597" i="1"/>
  <c r="F597" i="1"/>
  <c r="G597" i="1"/>
  <c r="H597" i="1"/>
  <c r="G598" i="1"/>
  <c r="H598" i="1"/>
  <c r="E599" i="1"/>
  <c r="F599" i="1"/>
  <c r="G599" i="1"/>
  <c r="H599" i="1"/>
  <c r="E600" i="1"/>
  <c r="F600" i="1"/>
  <c r="G600" i="1"/>
  <c r="H600" i="1"/>
  <c r="E601" i="1"/>
  <c r="F601" i="1"/>
  <c r="G601" i="1"/>
  <c r="H601" i="1"/>
  <c r="E602" i="1"/>
  <c r="F602" i="1"/>
  <c r="G602" i="1"/>
  <c r="H602" i="1"/>
  <c r="E603" i="1"/>
  <c r="F603" i="1"/>
  <c r="G603" i="1"/>
  <c r="H603" i="1"/>
  <c r="E604" i="1"/>
  <c r="F604" i="1"/>
  <c r="G604" i="1"/>
  <c r="H604" i="1"/>
  <c r="E605" i="1"/>
  <c r="F605" i="1"/>
  <c r="G605" i="1"/>
  <c r="H605" i="1"/>
  <c r="E606" i="1"/>
  <c r="F606" i="1"/>
  <c r="G606" i="1"/>
  <c r="H606" i="1"/>
  <c r="E607" i="1"/>
  <c r="F607" i="1"/>
  <c r="G607" i="1"/>
  <c r="H607" i="1"/>
  <c r="E608" i="1"/>
  <c r="F608" i="1"/>
  <c r="G608" i="1"/>
  <c r="H608" i="1"/>
  <c r="E609" i="1"/>
  <c r="F609" i="1"/>
  <c r="G609" i="1"/>
  <c r="H609" i="1"/>
  <c r="E610" i="1"/>
  <c r="F610" i="1"/>
  <c r="G610" i="1"/>
  <c r="H610" i="1"/>
  <c r="E611" i="1"/>
  <c r="F611" i="1"/>
  <c r="G611" i="1"/>
  <c r="H611" i="1"/>
  <c r="E612" i="1"/>
  <c r="F612" i="1"/>
  <c r="G612" i="1"/>
  <c r="H612" i="1"/>
  <c r="E613" i="1"/>
  <c r="F613" i="1"/>
  <c r="G613" i="1"/>
  <c r="H613" i="1"/>
  <c r="E614" i="1"/>
  <c r="F614" i="1"/>
  <c r="G614" i="1"/>
  <c r="H614" i="1"/>
  <c r="E615" i="1"/>
  <c r="F615" i="1"/>
  <c r="G615" i="1"/>
  <c r="H615" i="1"/>
  <c r="E616" i="1"/>
  <c r="F616" i="1"/>
  <c r="G616" i="1"/>
  <c r="H616" i="1"/>
  <c r="E617" i="1"/>
  <c r="F617" i="1"/>
  <c r="G617" i="1"/>
  <c r="H617" i="1"/>
  <c r="G618" i="1"/>
  <c r="H618" i="1"/>
  <c r="E619" i="1"/>
  <c r="F619" i="1"/>
  <c r="G619" i="1"/>
  <c r="H619" i="1"/>
  <c r="E620" i="1"/>
  <c r="F620" i="1"/>
  <c r="G620" i="1"/>
  <c r="H620" i="1"/>
  <c r="E621" i="1"/>
  <c r="F621" i="1"/>
  <c r="G621" i="1"/>
  <c r="H621" i="1"/>
  <c r="E622" i="1"/>
  <c r="F622" i="1"/>
  <c r="G622" i="1"/>
  <c r="H622" i="1"/>
  <c r="E623" i="1"/>
  <c r="F623" i="1"/>
  <c r="G623" i="1"/>
  <c r="H623" i="1"/>
  <c r="E624" i="1"/>
  <c r="F624" i="1"/>
  <c r="G624" i="1"/>
  <c r="H624" i="1"/>
  <c r="E625" i="1"/>
  <c r="F625" i="1"/>
  <c r="G625" i="1"/>
  <c r="H625" i="1"/>
  <c r="E626" i="1"/>
  <c r="F626" i="1"/>
  <c r="G626" i="1"/>
  <c r="H626" i="1"/>
  <c r="E627" i="1"/>
  <c r="F627" i="1"/>
  <c r="G627" i="1"/>
  <c r="H627" i="1"/>
  <c r="E628" i="1"/>
  <c r="F628" i="1"/>
  <c r="G628" i="1"/>
  <c r="H628" i="1"/>
  <c r="E629" i="1"/>
  <c r="F629" i="1"/>
  <c r="G629" i="1"/>
  <c r="H629" i="1"/>
  <c r="E630" i="1"/>
  <c r="F630" i="1"/>
  <c r="G630" i="1"/>
  <c r="H630" i="1"/>
  <c r="E631" i="1"/>
  <c r="F631" i="1"/>
  <c r="G631" i="1"/>
  <c r="H631" i="1"/>
  <c r="E632" i="1"/>
  <c r="F632" i="1"/>
  <c r="G632" i="1"/>
  <c r="H632" i="1"/>
  <c r="E633" i="1"/>
  <c r="F633" i="1"/>
  <c r="G633" i="1"/>
  <c r="H633" i="1"/>
  <c r="E634" i="1"/>
  <c r="F634" i="1"/>
  <c r="G634" i="1"/>
  <c r="H634" i="1"/>
  <c r="E635" i="1"/>
  <c r="F635" i="1"/>
  <c r="G635" i="1"/>
  <c r="H635" i="1"/>
  <c r="E636" i="1"/>
  <c r="F636" i="1"/>
  <c r="G636" i="1"/>
  <c r="H636" i="1"/>
  <c r="E637" i="1"/>
  <c r="F637" i="1"/>
  <c r="G637" i="1"/>
  <c r="H637" i="1"/>
  <c r="G638" i="1"/>
  <c r="H638" i="1"/>
  <c r="E639" i="1"/>
  <c r="F639" i="1"/>
  <c r="G639" i="1"/>
  <c r="H639" i="1"/>
  <c r="E640" i="1"/>
  <c r="F640" i="1"/>
  <c r="G640" i="1"/>
  <c r="H640" i="1"/>
  <c r="E641" i="1"/>
  <c r="F641" i="1"/>
  <c r="G641" i="1"/>
  <c r="H641" i="1"/>
  <c r="E642" i="1"/>
  <c r="F642" i="1"/>
  <c r="G642" i="1"/>
  <c r="H642" i="1"/>
  <c r="E643" i="1"/>
  <c r="F643" i="1"/>
  <c r="G643" i="1"/>
  <c r="H643" i="1"/>
  <c r="E644" i="1"/>
  <c r="F644" i="1"/>
  <c r="G644" i="1"/>
  <c r="H644" i="1"/>
  <c r="E645" i="1"/>
  <c r="F645" i="1"/>
  <c r="G645" i="1"/>
  <c r="H645" i="1"/>
  <c r="E646" i="1"/>
  <c r="F646" i="1"/>
  <c r="G646" i="1"/>
  <c r="H646" i="1"/>
  <c r="E647" i="1"/>
  <c r="F647" i="1"/>
  <c r="G647" i="1"/>
  <c r="H647" i="1"/>
  <c r="E648" i="1"/>
  <c r="F648" i="1"/>
  <c r="G648" i="1"/>
  <c r="H648" i="1"/>
  <c r="E649" i="1"/>
  <c r="F649" i="1"/>
  <c r="G649" i="1"/>
  <c r="H649" i="1"/>
  <c r="E650" i="1"/>
  <c r="F650" i="1"/>
  <c r="G650" i="1"/>
  <c r="H650" i="1"/>
  <c r="E651" i="1"/>
  <c r="F651" i="1"/>
  <c r="G651" i="1"/>
  <c r="H651" i="1"/>
  <c r="E652" i="1"/>
  <c r="F652" i="1"/>
  <c r="G652" i="1"/>
  <c r="H652" i="1"/>
  <c r="E653" i="1"/>
  <c r="F653" i="1"/>
  <c r="G653" i="1"/>
  <c r="H653" i="1"/>
  <c r="E654" i="1"/>
  <c r="F654" i="1"/>
  <c r="G654" i="1"/>
  <c r="H654" i="1"/>
  <c r="E655" i="1"/>
  <c r="F655" i="1"/>
  <c r="G655" i="1"/>
  <c r="H655" i="1"/>
  <c r="E656" i="1"/>
  <c r="F656" i="1"/>
  <c r="G656" i="1"/>
  <c r="H656" i="1"/>
  <c r="E657" i="1"/>
  <c r="F657" i="1"/>
  <c r="G657" i="1"/>
  <c r="H657" i="1"/>
  <c r="G658" i="1"/>
  <c r="H658" i="1"/>
  <c r="E659" i="1"/>
  <c r="F659" i="1"/>
  <c r="G659" i="1"/>
  <c r="H659" i="1"/>
  <c r="E660" i="1"/>
  <c r="F660" i="1"/>
  <c r="G660" i="1"/>
  <c r="H660" i="1"/>
  <c r="E661" i="1"/>
  <c r="F661" i="1"/>
  <c r="G661" i="1"/>
  <c r="H661" i="1"/>
  <c r="E662" i="1"/>
  <c r="F662" i="1"/>
  <c r="G662" i="1"/>
  <c r="H662" i="1"/>
  <c r="E663" i="1"/>
  <c r="F663" i="1"/>
  <c r="G663" i="1"/>
  <c r="H663" i="1"/>
  <c r="E664" i="1"/>
  <c r="F664" i="1"/>
  <c r="G664" i="1"/>
  <c r="H664" i="1"/>
  <c r="E665" i="1"/>
  <c r="F665" i="1"/>
  <c r="G665" i="1"/>
  <c r="H665" i="1"/>
  <c r="E666" i="1"/>
  <c r="F666" i="1"/>
  <c r="G666" i="1"/>
  <c r="H666" i="1"/>
  <c r="E667" i="1"/>
  <c r="F667" i="1"/>
  <c r="G667" i="1"/>
  <c r="H667" i="1"/>
  <c r="E668" i="1"/>
  <c r="F668" i="1"/>
  <c r="G668" i="1"/>
  <c r="H668" i="1"/>
  <c r="E669" i="1"/>
  <c r="F669" i="1"/>
  <c r="G669" i="1"/>
  <c r="H669" i="1"/>
  <c r="E670" i="1"/>
  <c r="F670" i="1"/>
  <c r="G670" i="1"/>
  <c r="H670" i="1"/>
  <c r="E671" i="1"/>
  <c r="F671" i="1"/>
  <c r="G671" i="1"/>
  <c r="H671" i="1"/>
  <c r="E672" i="1"/>
  <c r="F672" i="1"/>
  <c r="G672" i="1"/>
  <c r="H672" i="1"/>
  <c r="E673" i="1"/>
  <c r="F673" i="1"/>
  <c r="G673" i="1"/>
  <c r="H673" i="1"/>
  <c r="E674" i="1"/>
  <c r="F674" i="1"/>
  <c r="G674" i="1"/>
  <c r="H674" i="1"/>
  <c r="E675" i="1"/>
  <c r="F675" i="1"/>
  <c r="G675" i="1"/>
  <c r="H675" i="1"/>
  <c r="E676" i="1"/>
  <c r="F676" i="1"/>
  <c r="G676" i="1"/>
  <c r="H676" i="1"/>
  <c r="E677" i="1"/>
  <c r="F677" i="1"/>
  <c r="G677" i="1"/>
  <c r="H677" i="1"/>
  <c r="G678" i="1"/>
  <c r="H678" i="1"/>
  <c r="E679" i="1"/>
  <c r="F679" i="1"/>
  <c r="G679" i="1"/>
  <c r="H679" i="1"/>
  <c r="E680" i="1"/>
  <c r="F680" i="1"/>
  <c r="G680" i="1"/>
  <c r="H680" i="1"/>
  <c r="E681" i="1"/>
  <c r="F681" i="1"/>
  <c r="G681" i="1"/>
  <c r="H681" i="1"/>
  <c r="E682" i="1"/>
  <c r="F682" i="1"/>
  <c r="G682" i="1"/>
  <c r="H682" i="1"/>
  <c r="E683" i="1"/>
  <c r="F683" i="1"/>
  <c r="G683" i="1"/>
  <c r="H683" i="1"/>
  <c r="E684" i="1"/>
  <c r="F684" i="1"/>
  <c r="G684" i="1"/>
  <c r="H684" i="1"/>
  <c r="E685" i="1"/>
  <c r="F685" i="1"/>
  <c r="G685" i="1"/>
  <c r="H685" i="1"/>
  <c r="E686" i="1"/>
  <c r="F686" i="1"/>
  <c r="G686" i="1"/>
  <c r="H686" i="1"/>
  <c r="E687" i="1"/>
  <c r="F687" i="1"/>
  <c r="G687" i="1"/>
  <c r="H687" i="1"/>
  <c r="E688" i="1"/>
  <c r="F688" i="1"/>
  <c r="G688" i="1"/>
  <c r="H688" i="1"/>
  <c r="E689" i="1"/>
  <c r="F689" i="1"/>
  <c r="G689" i="1"/>
  <c r="H689" i="1"/>
  <c r="E690" i="1"/>
  <c r="F690" i="1"/>
  <c r="G690" i="1"/>
  <c r="H690" i="1"/>
  <c r="E691" i="1"/>
  <c r="F691" i="1"/>
  <c r="G691" i="1"/>
  <c r="H691" i="1"/>
  <c r="E692" i="1"/>
  <c r="F692" i="1"/>
  <c r="G692" i="1"/>
  <c r="H692" i="1"/>
  <c r="E693" i="1"/>
  <c r="F693" i="1"/>
  <c r="G693" i="1"/>
  <c r="H693" i="1"/>
  <c r="E694" i="1"/>
  <c r="F694" i="1"/>
  <c r="G694" i="1"/>
  <c r="H694" i="1"/>
  <c r="E695" i="1"/>
  <c r="F695" i="1"/>
  <c r="G695" i="1"/>
  <c r="H695" i="1"/>
  <c r="E696" i="1"/>
  <c r="F696" i="1"/>
  <c r="G696" i="1"/>
  <c r="H696" i="1"/>
  <c r="E697" i="1"/>
  <c r="F697" i="1"/>
  <c r="G697" i="1"/>
  <c r="H697" i="1"/>
  <c r="G698" i="1"/>
  <c r="H698" i="1"/>
  <c r="E699" i="1"/>
  <c r="F699" i="1"/>
  <c r="G699" i="1"/>
  <c r="H699" i="1"/>
  <c r="E700" i="1"/>
  <c r="F700" i="1"/>
  <c r="G700" i="1"/>
  <c r="H700" i="1"/>
  <c r="E701" i="1"/>
  <c r="F701" i="1"/>
  <c r="G701" i="1"/>
  <c r="H701" i="1"/>
  <c r="E702" i="1"/>
  <c r="F702" i="1"/>
  <c r="G702" i="1"/>
  <c r="H702" i="1"/>
  <c r="E703" i="1"/>
  <c r="F703" i="1"/>
  <c r="G703" i="1"/>
  <c r="H703" i="1"/>
  <c r="E704" i="1"/>
  <c r="F704" i="1"/>
  <c r="G704" i="1"/>
  <c r="H704" i="1"/>
  <c r="E705" i="1"/>
  <c r="F705" i="1"/>
  <c r="G705" i="1"/>
  <c r="H705" i="1"/>
  <c r="E706" i="1"/>
  <c r="F706" i="1"/>
  <c r="G706" i="1"/>
  <c r="H706" i="1"/>
  <c r="E707" i="1"/>
  <c r="F707" i="1"/>
  <c r="G707" i="1"/>
  <c r="H707" i="1"/>
  <c r="E708" i="1"/>
  <c r="F708" i="1"/>
  <c r="G708" i="1"/>
  <c r="H708" i="1"/>
  <c r="E709" i="1"/>
  <c r="F709" i="1"/>
  <c r="G709" i="1"/>
  <c r="H709" i="1"/>
  <c r="E710" i="1"/>
  <c r="F710" i="1"/>
  <c r="G710" i="1"/>
  <c r="H710" i="1"/>
  <c r="E711" i="1"/>
  <c r="F711" i="1"/>
  <c r="G711" i="1"/>
  <c r="H711" i="1"/>
  <c r="E712" i="1"/>
  <c r="F712" i="1"/>
  <c r="G712" i="1"/>
  <c r="H712" i="1"/>
  <c r="E713" i="1"/>
  <c r="F713" i="1"/>
  <c r="G713" i="1"/>
  <c r="H713" i="1"/>
  <c r="E714" i="1"/>
  <c r="F714" i="1"/>
  <c r="G714" i="1"/>
  <c r="H714" i="1"/>
  <c r="E715" i="1"/>
  <c r="F715" i="1"/>
  <c r="G715" i="1"/>
  <c r="H715" i="1"/>
  <c r="E716" i="1"/>
  <c r="F716" i="1"/>
  <c r="G716" i="1"/>
  <c r="H716" i="1"/>
  <c r="E717" i="1"/>
  <c r="F717" i="1"/>
  <c r="G717" i="1"/>
  <c r="H717" i="1"/>
  <c r="G718" i="1"/>
  <c r="H718" i="1"/>
  <c r="E719" i="1"/>
  <c r="F719" i="1"/>
  <c r="G719" i="1"/>
  <c r="H719" i="1"/>
  <c r="E720" i="1"/>
  <c r="F720" i="1"/>
  <c r="G720" i="1"/>
  <c r="H720" i="1"/>
  <c r="E721" i="1"/>
  <c r="F721" i="1"/>
  <c r="G721" i="1"/>
  <c r="H721" i="1"/>
  <c r="E722" i="1"/>
  <c r="F722" i="1"/>
  <c r="G722" i="1"/>
  <c r="H722" i="1"/>
  <c r="E723" i="1"/>
  <c r="F723" i="1"/>
  <c r="G723" i="1"/>
  <c r="H723" i="1"/>
  <c r="E724" i="1"/>
  <c r="F724" i="1"/>
  <c r="G724" i="1"/>
  <c r="H724" i="1"/>
  <c r="E725" i="1"/>
  <c r="F725" i="1"/>
  <c r="G725" i="1"/>
  <c r="H725" i="1"/>
  <c r="E726" i="1"/>
  <c r="F726" i="1"/>
  <c r="G726" i="1"/>
  <c r="H726" i="1"/>
  <c r="E727" i="1"/>
  <c r="F727" i="1"/>
  <c r="G727" i="1"/>
  <c r="H727" i="1"/>
  <c r="E728" i="1"/>
  <c r="F728" i="1"/>
  <c r="G728" i="1"/>
  <c r="H728" i="1"/>
  <c r="E729" i="1"/>
  <c r="F729" i="1"/>
  <c r="G729" i="1"/>
  <c r="H729" i="1"/>
  <c r="E730" i="1"/>
  <c r="F730" i="1"/>
  <c r="G730" i="1"/>
  <c r="H730" i="1"/>
  <c r="E731" i="1"/>
  <c r="F731" i="1"/>
  <c r="G731" i="1"/>
  <c r="H731" i="1"/>
  <c r="E732" i="1"/>
  <c r="F732" i="1"/>
  <c r="G732" i="1"/>
  <c r="H732" i="1"/>
  <c r="E733" i="1"/>
  <c r="F733" i="1"/>
  <c r="G733" i="1"/>
  <c r="H733" i="1"/>
  <c r="E734" i="1"/>
  <c r="F734" i="1"/>
  <c r="G734" i="1"/>
  <c r="H734" i="1"/>
  <c r="E735" i="1"/>
  <c r="F735" i="1"/>
  <c r="G735" i="1"/>
  <c r="H735" i="1"/>
  <c r="E736" i="1"/>
  <c r="F736" i="1"/>
  <c r="G736" i="1"/>
  <c r="H736" i="1"/>
  <c r="E737" i="1"/>
  <c r="F737" i="1"/>
  <c r="G737" i="1"/>
  <c r="H737" i="1"/>
  <c r="G738" i="1"/>
  <c r="H738" i="1"/>
  <c r="E739" i="1"/>
  <c r="F739" i="1"/>
  <c r="G739" i="1"/>
  <c r="H739" i="1"/>
  <c r="E740" i="1"/>
  <c r="F740" i="1"/>
  <c r="G740" i="1"/>
  <c r="H740" i="1"/>
  <c r="E741" i="1"/>
  <c r="F741" i="1"/>
  <c r="G741" i="1"/>
  <c r="H741" i="1"/>
  <c r="E742" i="1"/>
  <c r="F742" i="1"/>
  <c r="G742" i="1"/>
  <c r="H742" i="1"/>
  <c r="E743" i="1"/>
  <c r="F743" i="1"/>
  <c r="G743" i="1"/>
  <c r="H743" i="1"/>
  <c r="E744" i="1"/>
  <c r="F744" i="1"/>
  <c r="G744" i="1"/>
  <c r="H744" i="1"/>
  <c r="E745" i="1"/>
  <c r="F745" i="1"/>
  <c r="G745" i="1"/>
  <c r="H745" i="1"/>
  <c r="E746" i="1"/>
  <c r="F746" i="1"/>
  <c r="G746" i="1"/>
  <c r="H746" i="1"/>
  <c r="E747" i="1"/>
  <c r="F747" i="1"/>
  <c r="G747" i="1"/>
  <c r="H747" i="1"/>
  <c r="E748" i="1"/>
  <c r="F748" i="1"/>
  <c r="G748" i="1"/>
  <c r="H748" i="1"/>
  <c r="E749" i="1"/>
  <c r="F749" i="1"/>
  <c r="G749" i="1"/>
  <c r="H749" i="1"/>
  <c r="E750" i="1"/>
  <c r="F750" i="1"/>
  <c r="G750" i="1"/>
  <c r="H750" i="1"/>
  <c r="E751" i="1"/>
  <c r="F751" i="1"/>
  <c r="G751" i="1"/>
  <c r="H751" i="1"/>
  <c r="E752" i="1"/>
  <c r="F752" i="1"/>
  <c r="G752" i="1"/>
  <c r="H752" i="1"/>
  <c r="E753" i="1"/>
  <c r="F753" i="1"/>
  <c r="G753" i="1"/>
  <c r="H753" i="1"/>
  <c r="E754" i="1"/>
  <c r="F754" i="1"/>
  <c r="G754" i="1"/>
  <c r="H754" i="1"/>
  <c r="E755" i="1"/>
  <c r="F755" i="1"/>
  <c r="G755" i="1"/>
  <c r="H755" i="1"/>
  <c r="E756" i="1"/>
  <c r="F756" i="1"/>
  <c r="G756" i="1"/>
  <c r="H756" i="1"/>
  <c r="E757" i="1"/>
  <c r="F757" i="1"/>
  <c r="G757" i="1"/>
  <c r="H757" i="1"/>
  <c r="G758" i="1"/>
  <c r="H758" i="1"/>
  <c r="E759" i="1"/>
  <c r="F759" i="1"/>
  <c r="G759" i="1"/>
  <c r="H759" i="1"/>
  <c r="E760" i="1"/>
  <c r="F760" i="1"/>
  <c r="G760" i="1"/>
  <c r="H760" i="1"/>
  <c r="E761" i="1"/>
  <c r="F761" i="1"/>
  <c r="G761" i="1"/>
  <c r="H761" i="1"/>
  <c r="E762" i="1"/>
  <c r="F762" i="1"/>
  <c r="G762" i="1"/>
  <c r="H762" i="1"/>
  <c r="E763" i="1"/>
  <c r="F763" i="1"/>
  <c r="G763" i="1"/>
  <c r="H763" i="1"/>
  <c r="E764" i="1"/>
  <c r="F764" i="1"/>
  <c r="G764" i="1"/>
  <c r="H764" i="1"/>
  <c r="E765" i="1"/>
  <c r="F765" i="1"/>
  <c r="G765" i="1"/>
  <c r="H765" i="1"/>
  <c r="E766" i="1"/>
  <c r="F766" i="1"/>
  <c r="G766" i="1"/>
  <c r="H766" i="1"/>
  <c r="E767" i="1"/>
  <c r="F767" i="1"/>
  <c r="G767" i="1"/>
  <c r="H767" i="1"/>
  <c r="E768" i="1"/>
  <c r="F768" i="1"/>
  <c r="G768" i="1"/>
  <c r="H768" i="1"/>
  <c r="E769" i="1"/>
  <c r="F769" i="1"/>
  <c r="G769" i="1"/>
  <c r="H769" i="1"/>
  <c r="E770" i="1"/>
  <c r="F770" i="1"/>
  <c r="G770" i="1"/>
  <c r="H770" i="1"/>
  <c r="E771" i="1"/>
  <c r="F771" i="1"/>
  <c r="G771" i="1"/>
  <c r="H771" i="1"/>
  <c r="E772" i="1"/>
  <c r="F772" i="1"/>
  <c r="G772" i="1"/>
  <c r="H772" i="1"/>
  <c r="E773" i="1"/>
  <c r="F773" i="1"/>
  <c r="G773" i="1"/>
  <c r="H773" i="1"/>
  <c r="E774" i="1"/>
  <c r="F774" i="1"/>
  <c r="G774" i="1"/>
  <c r="H774" i="1"/>
  <c r="E775" i="1"/>
  <c r="F775" i="1"/>
  <c r="G775" i="1"/>
  <c r="H775" i="1"/>
  <c r="E776" i="1"/>
  <c r="F776" i="1"/>
  <c r="G776" i="1"/>
  <c r="H776" i="1"/>
  <c r="E777" i="1"/>
  <c r="F777" i="1"/>
  <c r="G777" i="1"/>
  <c r="H777" i="1"/>
  <c r="G778" i="1"/>
  <c r="H778" i="1"/>
  <c r="E779" i="1"/>
  <c r="F779" i="1"/>
  <c r="G779" i="1"/>
  <c r="H779" i="1"/>
  <c r="E780" i="1"/>
  <c r="F780" i="1"/>
  <c r="G780" i="1"/>
  <c r="H780" i="1"/>
  <c r="E781" i="1"/>
  <c r="F781" i="1"/>
  <c r="G781" i="1"/>
  <c r="H781" i="1"/>
  <c r="E782" i="1"/>
  <c r="F782" i="1"/>
  <c r="G782" i="1"/>
  <c r="H782" i="1"/>
  <c r="E783" i="1"/>
  <c r="F783" i="1"/>
  <c r="G783" i="1"/>
  <c r="H783" i="1"/>
  <c r="E784" i="1"/>
  <c r="F784" i="1"/>
  <c r="G784" i="1"/>
  <c r="H784" i="1"/>
  <c r="E785" i="1"/>
  <c r="F785" i="1"/>
  <c r="G785" i="1"/>
  <c r="H785" i="1"/>
  <c r="E786" i="1"/>
  <c r="F786" i="1"/>
  <c r="G786" i="1"/>
  <c r="H786" i="1"/>
  <c r="E787" i="1"/>
  <c r="F787" i="1"/>
  <c r="G787" i="1"/>
  <c r="H787" i="1"/>
  <c r="E788" i="1"/>
  <c r="F788" i="1"/>
  <c r="G788" i="1"/>
  <c r="H788" i="1"/>
  <c r="E789" i="1"/>
  <c r="F789" i="1"/>
  <c r="G789" i="1"/>
  <c r="H789" i="1"/>
  <c r="E790" i="1"/>
  <c r="F790" i="1"/>
  <c r="G790" i="1"/>
  <c r="H790" i="1"/>
  <c r="E791" i="1"/>
  <c r="F791" i="1"/>
  <c r="G791" i="1"/>
  <c r="H791" i="1"/>
  <c r="E792" i="1"/>
  <c r="F792" i="1"/>
  <c r="G792" i="1"/>
  <c r="H792" i="1"/>
  <c r="E793" i="1"/>
  <c r="F793" i="1"/>
  <c r="G793" i="1"/>
  <c r="H793" i="1"/>
  <c r="E794" i="1"/>
  <c r="F794" i="1"/>
  <c r="G794" i="1"/>
  <c r="H794" i="1"/>
  <c r="E795" i="1"/>
  <c r="F795" i="1"/>
  <c r="G795" i="1"/>
  <c r="H795" i="1"/>
  <c r="E796" i="1"/>
  <c r="F796" i="1"/>
  <c r="G796" i="1"/>
  <c r="H796" i="1"/>
  <c r="E797" i="1"/>
  <c r="F797" i="1"/>
  <c r="G797" i="1"/>
  <c r="H797" i="1"/>
  <c r="G798" i="1"/>
  <c r="H798" i="1"/>
  <c r="E799" i="1"/>
  <c r="F799" i="1"/>
  <c r="G799" i="1"/>
  <c r="H799" i="1"/>
  <c r="E800" i="1"/>
  <c r="F800" i="1"/>
  <c r="G800" i="1"/>
  <c r="H800" i="1"/>
  <c r="E801" i="1"/>
  <c r="F801" i="1"/>
  <c r="G801" i="1"/>
  <c r="H801" i="1"/>
  <c r="E802" i="1"/>
  <c r="F802" i="1"/>
  <c r="G802" i="1"/>
  <c r="H802" i="1"/>
  <c r="E803" i="1"/>
  <c r="F803" i="1"/>
  <c r="G803" i="1"/>
  <c r="H803" i="1"/>
  <c r="E804" i="1"/>
  <c r="F804" i="1"/>
  <c r="G804" i="1"/>
  <c r="H804" i="1"/>
  <c r="E805" i="1"/>
  <c r="F805" i="1"/>
  <c r="G805" i="1"/>
  <c r="H805" i="1"/>
  <c r="E806" i="1"/>
  <c r="F806" i="1"/>
  <c r="G806" i="1"/>
  <c r="H806" i="1"/>
  <c r="E807" i="1"/>
  <c r="F807" i="1"/>
  <c r="G807" i="1"/>
  <c r="H807" i="1"/>
  <c r="E808" i="1"/>
  <c r="F808" i="1"/>
  <c r="G808" i="1"/>
  <c r="H808" i="1"/>
  <c r="E809" i="1"/>
  <c r="F809" i="1"/>
  <c r="G809" i="1"/>
  <c r="H809" i="1"/>
  <c r="E810" i="1"/>
  <c r="F810" i="1"/>
  <c r="G810" i="1"/>
  <c r="H810" i="1"/>
  <c r="E811" i="1"/>
  <c r="F811" i="1"/>
  <c r="G811" i="1"/>
  <c r="H811" i="1"/>
  <c r="E812" i="1"/>
  <c r="F812" i="1"/>
  <c r="G812" i="1"/>
  <c r="H812" i="1"/>
  <c r="E813" i="1"/>
  <c r="F813" i="1"/>
  <c r="G813" i="1"/>
  <c r="H813" i="1"/>
  <c r="E814" i="1"/>
  <c r="F814" i="1"/>
  <c r="G814" i="1"/>
  <c r="H814" i="1"/>
  <c r="E815" i="1"/>
  <c r="F815" i="1"/>
  <c r="G815" i="1"/>
  <c r="H815" i="1"/>
  <c r="E816" i="1"/>
  <c r="F816" i="1"/>
  <c r="G816" i="1"/>
  <c r="H816" i="1"/>
  <c r="E817" i="1"/>
  <c r="F817" i="1"/>
  <c r="G817" i="1"/>
  <c r="H817" i="1"/>
  <c r="G818" i="1"/>
  <c r="H818" i="1"/>
  <c r="E819" i="1"/>
  <c r="F819" i="1"/>
  <c r="G819" i="1"/>
  <c r="H819" i="1"/>
  <c r="E820" i="1"/>
  <c r="F820" i="1"/>
  <c r="G820" i="1"/>
  <c r="H820" i="1"/>
  <c r="E821" i="1"/>
  <c r="F821" i="1"/>
  <c r="G821" i="1"/>
  <c r="H821" i="1"/>
  <c r="E822" i="1"/>
  <c r="F822" i="1"/>
  <c r="G822" i="1"/>
  <c r="H822" i="1"/>
  <c r="E823" i="1"/>
  <c r="F823" i="1"/>
  <c r="G823" i="1"/>
  <c r="H823" i="1"/>
  <c r="E824" i="1"/>
  <c r="F824" i="1"/>
  <c r="G824" i="1"/>
  <c r="H824" i="1"/>
  <c r="E825" i="1"/>
  <c r="F825" i="1"/>
  <c r="G825" i="1"/>
  <c r="H825" i="1"/>
  <c r="E826" i="1"/>
  <c r="F826" i="1"/>
  <c r="G826" i="1"/>
  <c r="H826" i="1"/>
  <c r="E827" i="1"/>
  <c r="F827" i="1"/>
  <c r="G827" i="1"/>
  <c r="H827" i="1"/>
  <c r="E828" i="1"/>
  <c r="F828" i="1"/>
  <c r="G828" i="1"/>
  <c r="H828" i="1"/>
  <c r="E829" i="1"/>
  <c r="F829" i="1"/>
  <c r="G829" i="1"/>
  <c r="H829" i="1"/>
  <c r="E830" i="1"/>
  <c r="F830" i="1"/>
  <c r="G830" i="1"/>
  <c r="H830" i="1"/>
  <c r="E831" i="1"/>
  <c r="F831" i="1"/>
  <c r="G831" i="1"/>
  <c r="H831" i="1"/>
  <c r="E832" i="1"/>
  <c r="F832" i="1"/>
  <c r="G832" i="1"/>
  <c r="H832" i="1"/>
  <c r="E833" i="1"/>
  <c r="F833" i="1"/>
  <c r="G833" i="1"/>
  <c r="H833" i="1"/>
  <c r="E834" i="1"/>
  <c r="F834" i="1"/>
  <c r="G834" i="1"/>
  <c r="H834" i="1"/>
  <c r="E835" i="1"/>
  <c r="F835" i="1"/>
  <c r="G835" i="1"/>
  <c r="H835" i="1"/>
  <c r="E836" i="1"/>
  <c r="F836" i="1"/>
  <c r="G836" i="1"/>
  <c r="H836" i="1"/>
  <c r="E837" i="1"/>
  <c r="F837" i="1"/>
  <c r="G837" i="1"/>
  <c r="H837" i="1"/>
  <c r="G838" i="1"/>
  <c r="H838" i="1"/>
  <c r="E839" i="1"/>
  <c r="F839" i="1"/>
  <c r="G839" i="1"/>
  <c r="H839" i="1"/>
  <c r="E840" i="1"/>
  <c r="F840" i="1"/>
  <c r="G840" i="1"/>
  <c r="H840" i="1"/>
  <c r="E841" i="1"/>
  <c r="F841" i="1"/>
  <c r="G841" i="1"/>
  <c r="H841" i="1"/>
  <c r="E842" i="1"/>
  <c r="F842" i="1"/>
  <c r="G842" i="1"/>
  <c r="H842" i="1"/>
  <c r="E843" i="1"/>
  <c r="F843" i="1"/>
  <c r="G843" i="1"/>
  <c r="H843" i="1"/>
  <c r="E844" i="1"/>
  <c r="F844" i="1"/>
  <c r="G844" i="1"/>
  <c r="H844" i="1"/>
  <c r="E845" i="1"/>
  <c r="F845" i="1"/>
  <c r="G845" i="1"/>
  <c r="H845" i="1"/>
  <c r="E846" i="1"/>
  <c r="F846" i="1"/>
  <c r="G846" i="1"/>
  <c r="H846" i="1"/>
  <c r="E847" i="1"/>
  <c r="F847" i="1"/>
  <c r="G847" i="1"/>
  <c r="H847" i="1"/>
  <c r="E848" i="1"/>
  <c r="F848" i="1"/>
  <c r="G848" i="1"/>
  <c r="H848" i="1"/>
  <c r="E849" i="1"/>
  <c r="F849" i="1"/>
  <c r="G849" i="1"/>
  <c r="H849" i="1"/>
  <c r="E850" i="1"/>
  <c r="F850" i="1"/>
  <c r="G850" i="1"/>
  <c r="H850" i="1"/>
  <c r="E851" i="1"/>
  <c r="F851" i="1"/>
  <c r="G851" i="1"/>
  <c r="H851" i="1"/>
  <c r="E852" i="1"/>
  <c r="F852" i="1"/>
  <c r="G852" i="1"/>
  <c r="H852" i="1"/>
  <c r="E853" i="1"/>
  <c r="F853" i="1"/>
  <c r="G853" i="1"/>
  <c r="H853" i="1"/>
  <c r="E854" i="1"/>
  <c r="F854" i="1"/>
  <c r="G854" i="1"/>
  <c r="H854" i="1"/>
  <c r="E855" i="1"/>
  <c r="F855" i="1"/>
  <c r="G855" i="1"/>
  <c r="H855" i="1"/>
  <c r="E856" i="1"/>
  <c r="F856" i="1"/>
  <c r="G856" i="1"/>
  <c r="H856" i="1"/>
  <c r="E857" i="1"/>
  <c r="F857" i="1"/>
  <c r="G857" i="1"/>
  <c r="H857" i="1"/>
  <c r="G858" i="1"/>
  <c r="H858" i="1"/>
  <c r="E859" i="1"/>
  <c r="F859" i="1"/>
  <c r="G859" i="1"/>
  <c r="H859" i="1"/>
  <c r="E860" i="1"/>
  <c r="F860" i="1"/>
  <c r="G860" i="1"/>
  <c r="H860" i="1"/>
  <c r="E861" i="1"/>
  <c r="F861" i="1"/>
  <c r="G861" i="1"/>
  <c r="H861" i="1"/>
  <c r="E862" i="1"/>
  <c r="F862" i="1"/>
  <c r="G862" i="1"/>
  <c r="H862" i="1"/>
  <c r="E863" i="1"/>
  <c r="F863" i="1"/>
  <c r="G863" i="1"/>
  <c r="H863" i="1"/>
  <c r="E864" i="1"/>
  <c r="F864" i="1"/>
  <c r="G864" i="1"/>
  <c r="H864" i="1"/>
  <c r="E865" i="1"/>
  <c r="F865" i="1"/>
  <c r="G865" i="1"/>
  <c r="H865" i="1"/>
  <c r="E866" i="1"/>
  <c r="F866" i="1"/>
  <c r="G866" i="1"/>
  <c r="H866" i="1"/>
  <c r="E867" i="1"/>
  <c r="F867" i="1"/>
  <c r="G867" i="1"/>
  <c r="H867" i="1"/>
  <c r="E868" i="1"/>
  <c r="F868" i="1"/>
  <c r="G868" i="1"/>
  <c r="H868" i="1"/>
  <c r="E869" i="1"/>
  <c r="F869" i="1"/>
  <c r="G869" i="1"/>
  <c r="H869" i="1"/>
  <c r="E870" i="1"/>
  <c r="F870" i="1"/>
  <c r="G870" i="1"/>
  <c r="H870" i="1"/>
  <c r="E871" i="1"/>
  <c r="F871" i="1"/>
  <c r="G871" i="1"/>
  <c r="H871" i="1"/>
  <c r="E872" i="1"/>
  <c r="F872" i="1"/>
  <c r="G872" i="1"/>
  <c r="H872" i="1"/>
  <c r="E873" i="1"/>
  <c r="F873" i="1"/>
  <c r="G873" i="1"/>
  <c r="H873" i="1"/>
  <c r="E874" i="1"/>
  <c r="F874" i="1"/>
  <c r="G874" i="1"/>
  <c r="H874" i="1"/>
  <c r="E875" i="1"/>
  <c r="F875" i="1"/>
  <c r="G875" i="1"/>
  <c r="H875" i="1"/>
  <c r="E876" i="1"/>
  <c r="F876" i="1"/>
  <c r="G876" i="1"/>
  <c r="H876" i="1"/>
  <c r="E877" i="1"/>
  <c r="F877" i="1"/>
  <c r="G877" i="1"/>
  <c r="H877" i="1"/>
  <c r="G878" i="1"/>
  <c r="H878" i="1"/>
  <c r="E879" i="1"/>
  <c r="F879" i="1"/>
  <c r="G879" i="1"/>
  <c r="H879" i="1"/>
  <c r="E880" i="1"/>
  <c r="F880" i="1"/>
  <c r="G880" i="1"/>
  <c r="H880" i="1"/>
  <c r="E881" i="1"/>
  <c r="F881" i="1"/>
  <c r="G881" i="1"/>
  <c r="H881" i="1"/>
  <c r="E882" i="1"/>
  <c r="F882" i="1"/>
  <c r="G882" i="1"/>
  <c r="H882" i="1"/>
  <c r="E883" i="1"/>
  <c r="F883" i="1"/>
  <c r="G883" i="1"/>
  <c r="H883" i="1"/>
  <c r="E884" i="1"/>
  <c r="F884" i="1"/>
  <c r="G884" i="1"/>
  <c r="H884" i="1"/>
  <c r="E885" i="1"/>
  <c r="F885" i="1"/>
  <c r="G885" i="1"/>
  <c r="H885" i="1"/>
  <c r="E886" i="1"/>
  <c r="F886" i="1"/>
  <c r="G886" i="1"/>
  <c r="H886" i="1"/>
  <c r="E887" i="1"/>
  <c r="F887" i="1"/>
  <c r="G887" i="1"/>
  <c r="H887" i="1"/>
  <c r="E888" i="1"/>
  <c r="F888" i="1"/>
  <c r="G888" i="1"/>
  <c r="H888" i="1"/>
  <c r="E889" i="1"/>
  <c r="F889" i="1"/>
  <c r="G889" i="1"/>
  <c r="H889" i="1"/>
  <c r="E890" i="1"/>
  <c r="F890" i="1"/>
  <c r="G890" i="1"/>
  <c r="H890" i="1"/>
  <c r="E891" i="1"/>
  <c r="F891" i="1"/>
  <c r="G891" i="1"/>
  <c r="H891" i="1"/>
  <c r="E892" i="1"/>
  <c r="F892" i="1"/>
  <c r="G892" i="1"/>
  <c r="H892" i="1"/>
  <c r="E893" i="1"/>
  <c r="F893" i="1"/>
  <c r="G893" i="1"/>
  <c r="H893" i="1"/>
  <c r="E894" i="1"/>
  <c r="F894" i="1"/>
  <c r="G894" i="1"/>
  <c r="H894" i="1"/>
  <c r="E895" i="1"/>
  <c r="F895" i="1"/>
  <c r="G895" i="1"/>
  <c r="H895" i="1"/>
  <c r="E896" i="1"/>
  <c r="F896" i="1"/>
  <c r="G896" i="1"/>
  <c r="H896" i="1"/>
  <c r="E897" i="1"/>
  <c r="F897" i="1"/>
  <c r="G897" i="1"/>
  <c r="H897" i="1"/>
  <c r="G898" i="1"/>
  <c r="H898" i="1"/>
  <c r="E899" i="1"/>
  <c r="F899" i="1"/>
  <c r="G899" i="1"/>
  <c r="H899" i="1"/>
  <c r="E900" i="1"/>
  <c r="F900" i="1"/>
  <c r="G900" i="1"/>
  <c r="H900" i="1"/>
  <c r="E901" i="1"/>
  <c r="F901" i="1"/>
  <c r="G901" i="1"/>
  <c r="H901" i="1"/>
  <c r="E902" i="1"/>
  <c r="F902" i="1"/>
  <c r="G902" i="1"/>
  <c r="H902" i="1"/>
  <c r="E903" i="1"/>
  <c r="F903" i="1"/>
  <c r="G903" i="1"/>
  <c r="H903" i="1"/>
  <c r="E904" i="1"/>
  <c r="F904" i="1"/>
  <c r="G904" i="1"/>
  <c r="H904" i="1"/>
  <c r="E905" i="1"/>
  <c r="F905" i="1"/>
  <c r="G905" i="1"/>
  <c r="H905" i="1"/>
  <c r="E906" i="1"/>
  <c r="F906" i="1"/>
  <c r="G906" i="1"/>
  <c r="H906" i="1"/>
  <c r="E907" i="1"/>
  <c r="F907" i="1"/>
  <c r="G907" i="1"/>
  <c r="H907" i="1"/>
  <c r="E908" i="1"/>
  <c r="F908" i="1"/>
  <c r="G908" i="1"/>
  <c r="H908" i="1"/>
  <c r="E909" i="1"/>
  <c r="F909" i="1"/>
  <c r="G909" i="1"/>
  <c r="H909" i="1"/>
  <c r="E910" i="1"/>
  <c r="F910" i="1"/>
  <c r="G910" i="1"/>
  <c r="H910" i="1"/>
  <c r="E911" i="1"/>
  <c r="F911" i="1"/>
  <c r="G911" i="1"/>
  <c r="H911" i="1"/>
  <c r="E912" i="1"/>
  <c r="F912" i="1"/>
  <c r="G912" i="1"/>
  <c r="H912" i="1"/>
  <c r="E913" i="1"/>
  <c r="F913" i="1"/>
  <c r="G913" i="1"/>
  <c r="H913" i="1"/>
  <c r="E914" i="1"/>
  <c r="F914" i="1"/>
  <c r="G914" i="1"/>
  <c r="H914" i="1"/>
  <c r="E915" i="1"/>
  <c r="F915" i="1"/>
  <c r="G915" i="1"/>
  <c r="H915" i="1"/>
  <c r="E916" i="1"/>
  <c r="F916" i="1"/>
  <c r="G916" i="1"/>
  <c r="H916" i="1"/>
  <c r="E917" i="1"/>
  <c r="F917" i="1"/>
  <c r="G917" i="1"/>
  <c r="H917" i="1"/>
  <c r="G918" i="1"/>
  <c r="H918" i="1"/>
  <c r="E919" i="1"/>
  <c r="F919" i="1"/>
  <c r="G919" i="1"/>
  <c r="H919" i="1"/>
  <c r="E920" i="1"/>
  <c r="F920" i="1"/>
  <c r="G920" i="1"/>
  <c r="H920" i="1"/>
  <c r="E921" i="1"/>
  <c r="F921" i="1"/>
  <c r="G921" i="1"/>
  <c r="H921" i="1"/>
  <c r="E922" i="1"/>
  <c r="F922" i="1"/>
  <c r="G922" i="1"/>
  <c r="H922" i="1"/>
  <c r="E923" i="1"/>
  <c r="F923" i="1"/>
  <c r="G923" i="1"/>
  <c r="H923" i="1"/>
  <c r="E924" i="1"/>
  <c r="F924" i="1"/>
  <c r="G924" i="1"/>
  <c r="H924" i="1"/>
  <c r="E925" i="1"/>
  <c r="F925" i="1"/>
  <c r="G925" i="1"/>
  <c r="H925" i="1"/>
  <c r="E926" i="1"/>
  <c r="F926" i="1"/>
  <c r="G926" i="1"/>
  <c r="H926" i="1"/>
  <c r="E927" i="1"/>
  <c r="F927" i="1"/>
  <c r="G927" i="1"/>
  <c r="H927" i="1"/>
  <c r="E928" i="1"/>
  <c r="F928" i="1"/>
  <c r="G928" i="1"/>
  <c r="H928" i="1"/>
  <c r="E929" i="1"/>
  <c r="F929" i="1"/>
  <c r="G929" i="1"/>
  <c r="H929" i="1"/>
  <c r="E930" i="1"/>
  <c r="F930" i="1"/>
  <c r="G930" i="1"/>
  <c r="H930" i="1"/>
  <c r="E931" i="1"/>
  <c r="F931" i="1"/>
  <c r="G931" i="1"/>
  <c r="H931" i="1"/>
  <c r="E932" i="1"/>
  <c r="F932" i="1"/>
  <c r="G932" i="1"/>
  <c r="H932" i="1"/>
  <c r="E933" i="1"/>
  <c r="F933" i="1"/>
  <c r="G933" i="1"/>
  <c r="H933" i="1"/>
  <c r="E934" i="1"/>
  <c r="F934" i="1"/>
  <c r="G934" i="1"/>
  <c r="H934" i="1"/>
  <c r="E935" i="1"/>
  <c r="F935" i="1"/>
  <c r="G935" i="1"/>
  <c r="H935" i="1"/>
  <c r="E936" i="1"/>
  <c r="F936" i="1"/>
  <c r="G936" i="1"/>
  <c r="H936" i="1"/>
  <c r="E937" i="1"/>
  <c r="F937" i="1"/>
  <c r="G937" i="1"/>
  <c r="H937" i="1"/>
  <c r="G938" i="1"/>
  <c r="H938" i="1"/>
  <c r="E939" i="1"/>
  <c r="F939" i="1"/>
  <c r="G939" i="1"/>
  <c r="H939" i="1"/>
  <c r="E940" i="1"/>
  <c r="F940" i="1"/>
  <c r="G940" i="1"/>
  <c r="H940" i="1"/>
  <c r="E941" i="1"/>
  <c r="F941" i="1"/>
  <c r="G941" i="1"/>
  <c r="H941" i="1"/>
  <c r="E942" i="1"/>
  <c r="F942" i="1"/>
  <c r="G942" i="1"/>
  <c r="H942" i="1"/>
  <c r="E943" i="1"/>
  <c r="F943" i="1"/>
  <c r="G943" i="1"/>
  <c r="H943" i="1"/>
  <c r="E944" i="1"/>
  <c r="F944" i="1"/>
  <c r="G944" i="1"/>
  <c r="H944" i="1"/>
  <c r="E945" i="1"/>
  <c r="F945" i="1"/>
  <c r="G945" i="1"/>
  <c r="H945" i="1"/>
  <c r="E946" i="1"/>
  <c r="F946" i="1"/>
  <c r="G946" i="1"/>
  <c r="H946" i="1"/>
  <c r="E947" i="1"/>
  <c r="F947" i="1"/>
  <c r="G947" i="1"/>
  <c r="H947" i="1"/>
  <c r="E948" i="1"/>
  <c r="F948" i="1"/>
  <c r="G948" i="1"/>
  <c r="H948" i="1"/>
  <c r="E949" i="1"/>
  <c r="F949" i="1"/>
  <c r="G949" i="1"/>
  <c r="H949" i="1"/>
  <c r="E950" i="1"/>
  <c r="F950" i="1"/>
  <c r="G950" i="1"/>
  <c r="H950" i="1"/>
  <c r="E951" i="1"/>
  <c r="F951" i="1"/>
  <c r="G951" i="1"/>
  <c r="H951" i="1"/>
  <c r="E952" i="1"/>
  <c r="F952" i="1"/>
  <c r="G952" i="1"/>
  <c r="H952" i="1"/>
  <c r="E953" i="1"/>
  <c r="F953" i="1"/>
  <c r="G953" i="1"/>
  <c r="H953" i="1"/>
  <c r="E954" i="1"/>
  <c r="F954" i="1"/>
  <c r="G954" i="1"/>
  <c r="H954" i="1"/>
  <c r="E955" i="1"/>
  <c r="F955" i="1"/>
  <c r="G955" i="1"/>
  <c r="H955" i="1"/>
  <c r="E956" i="1"/>
  <c r="F956" i="1"/>
  <c r="G956" i="1"/>
  <c r="H956" i="1"/>
  <c r="E957" i="1"/>
  <c r="F957" i="1"/>
  <c r="G957" i="1"/>
  <c r="H957" i="1"/>
  <c r="G958" i="1"/>
  <c r="H958" i="1"/>
  <c r="E959" i="1"/>
  <c r="F959" i="1"/>
  <c r="G959" i="1"/>
  <c r="H959" i="1"/>
  <c r="E960" i="1"/>
  <c r="F960" i="1"/>
  <c r="G960" i="1"/>
  <c r="H960" i="1"/>
  <c r="E961" i="1"/>
  <c r="F961" i="1"/>
  <c r="G961" i="1"/>
  <c r="H961" i="1"/>
  <c r="E962" i="1"/>
  <c r="F962" i="1"/>
  <c r="G962" i="1"/>
  <c r="H962" i="1"/>
  <c r="E963" i="1"/>
  <c r="F963" i="1"/>
  <c r="G963" i="1"/>
  <c r="H963" i="1"/>
  <c r="E964" i="1"/>
  <c r="F964" i="1"/>
  <c r="G964" i="1"/>
  <c r="H964" i="1"/>
  <c r="E965" i="1"/>
  <c r="F965" i="1"/>
  <c r="G965" i="1"/>
  <c r="H965" i="1"/>
  <c r="E966" i="1"/>
  <c r="F966" i="1"/>
  <c r="G966" i="1"/>
  <c r="H966" i="1"/>
  <c r="E967" i="1"/>
  <c r="F967" i="1"/>
  <c r="G967" i="1"/>
  <c r="H967" i="1"/>
  <c r="E968" i="1"/>
  <c r="F968" i="1"/>
  <c r="G968" i="1"/>
  <c r="H968" i="1"/>
  <c r="E969" i="1"/>
  <c r="F969" i="1"/>
  <c r="G969" i="1"/>
  <c r="H969" i="1"/>
  <c r="E970" i="1"/>
  <c r="F970" i="1"/>
  <c r="G970" i="1"/>
  <c r="H970" i="1"/>
  <c r="E971" i="1"/>
  <c r="F971" i="1"/>
  <c r="G971" i="1"/>
  <c r="H971" i="1"/>
  <c r="E972" i="1"/>
  <c r="F972" i="1"/>
  <c r="G972" i="1"/>
  <c r="H972" i="1"/>
  <c r="E973" i="1"/>
  <c r="F973" i="1"/>
  <c r="G973" i="1"/>
  <c r="H973" i="1"/>
  <c r="E974" i="1"/>
  <c r="F974" i="1"/>
  <c r="G974" i="1"/>
  <c r="H974" i="1"/>
  <c r="E975" i="1"/>
  <c r="F975" i="1"/>
  <c r="G975" i="1"/>
  <c r="H975" i="1"/>
  <c r="E976" i="1"/>
  <c r="F976" i="1"/>
  <c r="G976" i="1"/>
  <c r="H976" i="1"/>
  <c r="E977" i="1"/>
  <c r="F977" i="1"/>
  <c r="G977" i="1"/>
  <c r="H977" i="1"/>
  <c r="G978" i="1"/>
  <c r="H978" i="1"/>
  <c r="E979" i="1"/>
  <c r="F979" i="1"/>
  <c r="G979" i="1"/>
  <c r="H979" i="1"/>
  <c r="E980" i="1"/>
  <c r="F980" i="1"/>
  <c r="G980" i="1"/>
  <c r="H980" i="1"/>
  <c r="E981" i="1"/>
  <c r="F981" i="1"/>
  <c r="G981" i="1"/>
  <c r="H981" i="1"/>
  <c r="E982" i="1"/>
  <c r="F982" i="1"/>
  <c r="G982" i="1"/>
  <c r="H982" i="1"/>
  <c r="E983" i="1"/>
  <c r="F983" i="1"/>
  <c r="G983" i="1"/>
  <c r="H983" i="1"/>
  <c r="E984" i="1"/>
  <c r="F984" i="1"/>
  <c r="G984" i="1"/>
  <c r="H984" i="1"/>
  <c r="E985" i="1"/>
  <c r="F985" i="1"/>
  <c r="G985" i="1"/>
  <c r="H985" i="1"/>
  <c r="E986" i="1"/>
  <c r="F986" i="1"/>
  <c r="G986" i="1"/>
  <c r="H986" i="1"/>
  <c r="E987" i="1"/>
  <c r="F987" i="1"/>
  <c r="G987" i="1"/>
  <c r="H987" i="1"/>
  <c r="E988" i="1"/>
  <c r="F988" i="1"/>
  <c r="G988" i="1"/>
  <c r="H988" i="1"/>
  <c r="E989" i="1"/>
  <c r="F989" i="1"/>
  <c r="G989" i="1"/>
  <c r="H989" i="1"/>
  <c r="E990" i="1"/>
  <c r="F990" i="1"/>
  <c r="G990" i="1"/>
  <c r="H990" i="1"/>
  <c r="E991" i="1"/>
  <c r="F991" i="1"/>
  <c r="G991" i="1"/>
  <c r="H991" i="1"/>
  <c r="E992" i="1"/>
  <c r="F992" i="1"/>
  <c r="G992" i="1"/>
  <c r="H992" i="1"/>
  <c r="E993" i="1"/>
  <c r="F993" i="1"/>
  <c r="G993" i="1"/>
  <c r="H993" i="1"/>
  <c r="E994" i="1"/>
  <c r="F994" i="1"/>
  <c r="G994" i="1"/>
  <c r="H994" i="1"/>
  <c r="E995" i="1"/>
  <c r="F995" i="1"/>
  <c r="G995" i="1"/>
  <c r="H995" i="1"/>
  <c r="E996" i="1"/>
  <c r="F996" i="1"/>
  <c r="G996" i="1"/>
  <c r="H996" i="1"/>
  <c r="E997" i="1"/>
  <c r="F997" i="1"/>
  <c r="G997" i="1"/>
  <c r="H997" i="1"/>
  <c r="G998" i="1"/>
  <c r="H998" i="1"/>
  <c r="E999" i="1"/>
  <c r="F999" i="1"/>
  <c r="G999" i="1"/>
  <c r="H999" i="1"/>
  <c r="E1000" i="1"/>
  <c r="F1000" i="1"/>
  <c r="G1000" i="1"/>
  <c r="H1000" i="1"/>
  <c r="E1001" i="1"/>
  <c r="F1001" i="1"/>
  <c r="G1001" i="1"/>
  <c r="H1001" i="1"/>
  <c r="E1002" i="1"/>
  <c r="F1002" i="1"/>
  <c r="G1002" i="1"/>
  <c r="H1002" i="1"/>
  <c r="E1003" i="1"/>
  <c r="F1003" i="1"/>
  <c r="G1003" i="1"/>
  <c r="H1003" i="1"/>
  <c r="E1004" i="1"/>
  <c r="F1004" i="1"/>
  <c r="G1004" i="1"/>
  <c r="H1004" i="1"/>
  <c r="E1005" i="1"/>
  <c r="F1005" i="1"/>
  <c r="G1005" i="1"/>
  <c r="H1005" i="1"/>
  <c r="E1006" i="1"/>
  <c r="F1006" i="1"/>
  <c r="G1006" i="1"/>
  <c r="H1006" i="1"/>
  <c r="E1007" i="1"/>
  <c r="F1007" i="1"/>
  <c r="G1007" i="1"/>
  <c r="H1007" i="1"/>
  <c r="E1008" i="1"/>
  <c r="F1008" i="1"/>
  <c r="G1008" i="1"/>
  <c r="H1008" i="1"/>
  <c r="E1009" i="1"/>
  <c r="F1009" i="1"/>
  <c r="G1009" i="1"/>
  <c r="H1009" i="1"/>
  <c r="E1010" i="1"/>
  <c r="F1010" i="1"/>
  <c r="G1010" i="1"/>
  <c r="H1010" i="1"/>
  <c r="E1011" i="1"/>
  <c r="F1011" i="1"/>
  <c r="G1011" i="1"/>
  <c r="H1011" i="1"/>
  <c r="E1012" i="1"/>
  <c r="F1012" i="1"/>
  <c r="G1012" i="1"/>
  <c r="H1012" i="1"/>
  <c r="E1013" i="1"/>
  <c r="F1013" i="1"/>
  <c r="G1013" i="1"/>
  <c r="H1013" i="1"/>
  <c r="E1014" i="1"/>
  <c r="F1014" i="1"/>
  <c r="G1014" i="1"/>
  <c r="H1014" i="1"/>
  <c r="E1015" i="1"/>
  <c r="F1015" i="1"/>
  <c r="G1015" i="1"/>
  <c r="H1015" i="1"/>
  <c r="E1016" i="1"/>
  <c r="F1016" i="1"/>
  <c r="G1016" i="1"/>
  <c r="H1016" i="1"/>
  <c r="E1017" i="1"/>
  <c r="F1017" i="1"/>
  <c r="G1017" i="1"/>
  <c r="H1017" i="1"/>
  <c r="G1018" i="1"/>
  <c r="H1018" i="1"/>
  <c r="E1019" i="1"/>
  <c r="F1019" i="1"/>
  <c r="G1019" i="1"/>
  <c r="H1019" i="1"/>
  <c r="E1020" i="1"/>
  <c r="F1020" i="1"/>
  <c r="G1020" i="1"/>
  <c r="H1020" i="1"/>
  <c r="E1021" i="1"/>
  <c r="F1021" i="1"/>
  <c r="G1021" i="1"/>
  <c r="H1021" i="1"/>
  <c r="E1022" i="1"/>
  <c r="F1022" i="1"/>
  <c r="G1022" i="1"/>
  <c r="H1022" i="1"/>
  <c r="E1023" i="1"/>
  <c r="F1023" i="1"/>
  <c r="G1023" i="1"/>
  <c r="H1023" i="1"/>
  <c r="E1024" i="1"/>
  <c r="F1024" i="1"/>
  <c r="G1024" i="1"/>
  <c r="H1024" i="1"/>
  <c r="E1025" i="1"/>
  <c r="F1025" i="1"/>
  <c r="G1025" i="1"/>
  <c r="H1025" i="1"/>
  <c r="E1026" i="1"/>
  <c r="F1026" i="1"/>
  <c r="G1026" i="1"/>
  <c r="H1026" i="1"/>
  <c r="E1027" i="1"/>
  <c r="F1027" i="1"/>
  <c r="G1027" i="1"/>
  <c r="H1027" i="1"/>
  <c r="E1028" i="1"/>
  <c r="F1028" i="1"/>
  <c r="G1028" i="1"/>
  <c r="H1028" i="1"/>
  <c r="E1029" i="1"/>
  <c r="F1029" i="1"/>
  <c r="G1029" i="1"/>
  <c r="H1029" i="1"/>
  <c r="E1030" i="1"/>
  <c r="F1030" i="1"/>
  <c r="G1030" i="1"/>
  <c r="H1030" i="1"/>
  <c r="E1031" i="1"/>
  <c r="F1031" i="1"/>
  <c r="G1031" i="1"/>
  <c r="H1031" i="1"/>
  <c r="E1032" i="1"/>
  <c r="F1032" i="1"/>
  <c r="G1032" i="1"/>
  <c r="H1032" i="1"/>
  <c r="E1033" i="1"/>
  <c r="F1033" i="1"/>
  <c r="G1033" i="1"/>
  <c r="H1033" i="1"/>
  <c r="E1034" i="1"/>
  <c r="F1034" i="1"/>
  <c r="G1034" i="1"/>
  <c r="H1034" i="1"/>
  <c r="E1035" i="1"/>
  <c r="F1035" i="1"/>
  <c r="G1035" i="1"/>
  <c r="H1035" i="1"/>
  <c r="E1036" i="1"/>
  <c r="F1036" i="1"/>
  <c r="G1036" i="1"/>
  <c r="H1036" i="1"/>
  <c r="E1037" i="1"/>
  <c r="F1037" i="1"/>
  <c r="G1037" i="1"/>
  <c r="H1037" i="1"/>
  <c r="G1038" i="1"/>
  <c r="H1038" i="1"/>
  <c r="E1039" i="1"/>
  <c r="F1039" i="1"/>
  <c r="G1039" i="1"/>
  <c r="H1039" i="1"/>
  <c r="E1040" i="1"/>
  <c r="F1040" i="1"/>
  <c r="G1040" i="1"/>
  <c r="H1040" i="1"/>
  <c r="E1041" i="1"/>
  <c r="F1041" i="1"/>
  <c r="G1041" i="1"/>
  <c r="H1041" i="1"/>
  <c r="E1042" i="1"/>
  <c r="F1042" i="1"/>
  <c r="G1042" i="1"/>
  <c r="H1042" i="1"/>
  <c r="E1043" i="1"/>
  <c r="F1043" i="1"/>
  <c r="G1043" i="1"/>
  <c r="H1043" i="1"/>
  <c r="E1044" i="1"/>
  <c r="F1044" i="1"/>
  <c r="G1044" i="1"/>
  <c r="H1044" i="1"/>
  <c r="E1045" i="1"/>
  <c r="F1045" i="1"/>
  <c r="G1045" i="1"/>
  <c r="H1045" i="1"/>
  <c r="E1046" i="1"/>
  <c r="F1046" i="1"/>
  <c r="G1046" i="1"/>
  <c r="H1046" i="1"/>
  <c r="E1047" i="1"/>
  <c r="F1047" i="1"/>
  <c r="G1047" i="1"/>
  <c r="H1047" i="1"/>
  <c r="E1048" i="1"/>
  <c r="F1048" i="1"/>
  <c r="G1048" i="1"/>
  <c r="H1048" i="1"/>
  <c r="E1049" i="1"/>
  <c r="F1049" i="1"/>
  <c r="G1049" i="1"/>
  <c r="H1049" i="1"/>
  <c r="E1050" i="1"/>
  <c r="F1050" i="1"/>
  <c r="G1050" i="1"/>
  <c r="H1050" i="1"/>
  <c r="E1051" i="1"/>
  <c r="F1051" i="1"/>
  <c r="G1051" i="1"/>
  <c r="H1051" i="1"/>
  <c r="E1052" i="1"/>
  <c r="F1052" i="1"/>
  <c r="G1052" i="1"/>
  <c r="H1052" i="1"/>
  <c r="E1053" i="1"/>
  <c r="F1053" i="1"/>
  <c r="G1053" i="1"/>
  <c r="H1053" i="1"/>
  <c r="E1054" i="1"/>
  <c r="F1054" i="1"/>
  <c r="G1054" i="1"/>
  <c r="H1054" i="1"/>
  <c r="E1055" i="1"/>
  <c r="F1055" i="1"/>
  <c r="G1055" i="1"/>
  <c r="H1055" i="1"/>
  <c r="E1056" i="1"/>
  <c r="F1056" i="1"/>
  <c r="G1056" i="1"/>
  <c r="H1056" i="1"/>
  <c r="E1057" i="1"/>
  <c r="F1057" i="1"/>
  <c r="G1057" i="1"/>
  <c r="H1057" i="1"/>
  <c r="G1058" i="1"/>
  <c r="H1058" i="1"/>
  <c r="E1059" i="1"/>
  <c r="F1059" i="1"/>
  <c r="G1059" i="1"/>
  <c r="H1059" i="1"/>
  <c r="E1060" i="1"/>
  <c r="F1060" i="1"/>
  <c r="G1060" i="1"/>
  <c r="H1060" i="1"/>
  <c r="E1061" i="1"/>
  <c r="F1061" i="1"/>
  <c r="G1061" i="1"/>
  <c r="H1061" i="1"/>
  <c r="E1062" i="1"/>
  <c r="F1062" i="1"/>
  <c r="G1062" i="1"/>
  <c r="H1062" i="1"/>
  <c r="E1063" i="1"/>
  <c r="F1063" i="1"/>
  <c r="G1063" i="1"/>
  <c r="H1063" i="1"/>
  <c r="E1064" i="1"/>
  <c r="F1064" i="1"/>
  <c r="G1064" i="1"/>
  <c r="H1064" i="1"/>
  <c r="E1065" i="1"/>
  <c r="F1065" i="1"/>
  <c r="G1065" i="1"/>
  <c r="H1065" i="1"/>
  <c r="E1066" i="1"/>
  <c r="F1066" i="1"/>
  <c r="G1066" i="1"/>
  <c r="H1066" i="1"/>
  <c r="E1067" i="1"/>
  <c r="F1067" i="1"/>
  <c r="G1067" i="1"/>
  <c r="H1067" i="1"/>
  <c r="E1068" i="1"/>
  <c r="F1068" i="1"/>
  <c r="G1068" i="1"/>
  <c r="H1068" i="1"/>
  <c r="E1069" i="1"/>
  <c r="F1069" i="1"/>
  <c r="G1069" i="1"/>
  <c r="H1069" i="1"/>
  <c r="E1070" i="1"/>
  <c r="F1070" i="1"/>
  <c r="G1070" i="1"/>
  <c r="H1070" i="1"/>
  <c r="E1071" i="1"/>
  <c r="F1071" i="1"/>
  <c r="G1071" i="1"/>
  <c r="H1071" i="1"/>
  <c r="E1072" i="1"/>
  <c r="F1072" i="1"/>
  <c r="G1072" i="1"/>
  <c r="H1072" i="1"/>
  <c r="E1073" i="1"/>
  <c r="F1073" i="1"/>
  <c r="G1073" i="1"/>
  <c r="H1073" i="1"/>
  <c r="E1074" i="1"/>
  <c r="F1074" i="1"/>
  <c r="G1074" i="1"/>
  <c r="H1074" i="1"/>
  <c r="E1075" i="1"/>
  <c r="F1075" i="1"/>
  <c r="G1075" i="1"/>
  <c r="H1075" i="1"/>
  <c r="E1076" i="1"/>
  <c r="F1076" i="1"/>
  <c r="G1076" i="1"/>
  <c r="H1076" i="1"/>
  <c r="E1077" i="1"/>
  <c r="F1077" i="1"/>
  <c r="G1077" i="1"/>
  <c r="H1077" i="1"/>
  <c r="G1078" i="1"/>
  <c r="H1078" i="1"/>
  <c r="E1079" i="1"/>
  <c r="F1079" i="1"/>
  <c r="G1079" i="1"/>
  <c r="H1079" i="1"/>
  <c r="E1080" i="1"/>
  <c r="F1080" i="1"/>
  <c r="G1080" i="1"/>
  <c r="H1080" i="1"/>
  <c r="E1081" i="1"/>
  <c r="F1081" i="1"/>
  <c r="G1081" i="1"/>
  <c r="H1081" i="1"/>
  <c r="E1082" i="1"/>
  <c r="F1082" i="1"/>
  <c r="G1082" i="1"/>
  <c r="H1082" i="1"/>
  <c r="E1083" i="1"/>
  <c r="F1083" i="1"/>
  <c r="G1083" i="1"/>
  <c r="H1083" i="1"/>
  <c r="E1084" i="1"/>
  <c r="F1084" i="1"/>
  <c r="G1084" i="1"/>
  <c r="H1084" i="1"/>
  <c r="E1085" i="1"/>
  <c r="F1085" i="1"/>
  <c r="G1085" i="1"/>
  <c r="H1085" i="1"/>
  <c r="E1086" i="1"/>
  <c r="F1086" i="1"/>
  <c r="G1086" i="1"/>
  <c r="H1086" i="1"/>
  <c r="E1087" i="1"/>
  <c r="F1087" i="1"/>
  <c r="G1087" i="1"/>
  <c r="H1087" i="1"/>
  <c r="E1088" i="1"/>
  <c r="F1088" i="1"/>
  <c r="G1088" i="1"/>
  <c r="H1088" i="1"/>
  <c r="E1089" i="1"/>
  <c r="F1089" i="1"/>
  <c r="G1089" i="1"/>
  <c r="H1089" i="1"/>
  <c r="E1090" i="1"/>
  <c r="F1090" i="1"/>
  <c r="G1090" i="1"/>
  <c r="H1090" i="1"/>
  <c r="E1091" i="1"/>
  <c r="F1091" i="1"/>
  <c r="G1091" i="1"/>
  <c r="H1091" i="1"/>
  <c r="E1092" i="1"/>
  <c r="F1092" i="1"/>
  <c r="G1092" i="1"/>
  <c r="H1092" i="1"/>
  <c r="E1093" i="1"/>
  <c r="F1093" i="1"/>
  <c r="G1093" i="1"/>
  <c r="H1093" i="1"/>
  <c r="E1094" i="1"/>
  <c r="F1094" i="1"/>
  <c r="G1094" i="1"/>
  <c r="H1094" i="1"/>
  <c r="E1095" i="1"/>
  <c r="F1095" i="1"/>
  <c r="G1095" i="1"/>
  <c r="H1095" i="1"/>
  <c r="E1096" i="1"/>
  <c r="F1096" i="1"/>
  <c r="G1096" i="1"/>
  <c r="H1096" i="1"/>
  <c r="E1097" i="1"/>
  <c r="F1097" i="1"/>
  <c r="G1097" i="1"/>
  <c r="H1097" i="1"/>
  <c r="G1098" i="1"/>
  <c r="H1098" i="1"/>
  <c r="E1099" i="1"/>
  <c r="F1099" i="1"/>
  <c r="G1099" i="1"/>
  <c r="H1099" i="1"/>
  <c r="E1100" i="1"/>
  <c r="F1100" i="1"/>
  <c r="G1100" i="1"/>
  <c r="H1100" i="1"/>
  <c r="E1101" i="1"/>
  <c r="F1101" i="1"/>
  <c r="G1101" i="1"/>
  <c r="H1101" i="1"/>
  <c r="E1102" i="1"/>
  <c r="F1102" i="1"/>
  <c r="G1102" i="1"/>
  <c r="H1102" i="1"/>
  <c r="E1103" i="1"/>
  <c r="F1103" i="1"/>
  <c r="G1103" i="1"/>
  <c r="H1103" i="1"/>
  <c r="E1104" i="1"/>
  <c r="F1104" i="1"/>
  <c r="G1104" i="1"/>
  <c r="H1104" i="1"/>
  <c r="E1105" i="1"/>
  <c r="F1105" i="1"/>
  <c r="G1105" i="1"/>
  <c r="H1105" i="1"/>
  <c r="E1106" i="1"/>
  <c r="F1106" i="1"/>
  <c r="G1106" i="1"/>
  <c r="H1106" i="1"/>
  <c r="E1107" i="1"/>
  <c r="F1107" i="1"/>
  <c r="G1107" i="1"/>
  <c r="H1107" i="1"/>
  <c r="E1108" i="1"/>
  <c r="F1108" i="1"/>
  <c r="G1108" i="1"/>
  <c r="H1108" i="1"/>
  <c r="E1109" i="1"/>
  <c r="F1109" i="1"/>
  <c r="G1109" i="1"/>
  <c r="H1109" i="1"/>
  <c r="E1110" i="1"/>
  <c r="F1110" i="1"/>
  <c r="G1110" i="1"/>
  <c r="H1110" i="1"/>
  <c r="E1111" i="1"/>
  <c r="F1111" i="1"/>
  <c r="G1111" i="1"/>
  <c r="H1111" i="1"/>
  <c r="E1112" i="1"/>
  <c r="F1112" i="1"/>
  <c r="G1112" i="1"/>
  <c r="H1112" i="1"/>
  <c r="E1113" i="1"/>
  <c r="F1113" i="1"/>
  <c r="G1113" i="1"/>
  <c r="H1113" i="1"/>
  <c r="E1114" i="1"/>
  <c r="F1114" i="1"/>
  <c r="G1114" i="1"/>
  <c r="H1114" i="1"/>
  <c r="E1115" i="1"/>
  <c r="F1115" i="1"/>
  <c r="G1115" i="1"/>
  <c r="H1115" i="1"/>
  <c r="E1116" i="1"/>
  <c r="F1116" i="1"/>
  <c r="G1116" i="1"/>
  <c r="H1116" i="1"/>
  <c r="E1117" i="1"/>
  <c r="F1117" i="1"/>
  <c r="G1117" i="1"/>
  <c r="H1117" i="1"/>
  <c r="G1118" i="1"/>
  <c r="H1118" i="1"/>
  <c r="E1119" i="1"/>
  <c r="F1119" i="1"/>
  <c r="G1119" i="1"/>
  <c r="H1119" i="1"/>
  <c r="E1120" i="1"/>
  <c r="F1120" i="1"/>
  <c r="G1120" i="1"/>
  <c r="H1120" i="1"/>
  <c r="E1121" i="1"/>
  <c r="F1121" i="1"/>
  <c r="G1121" i="1"/>
  <c r="H1121" i="1"/>
  <c r="E1122" i="1"/>
  <c r="F1122" i="1"/>
  <c r="G1122" i="1"/>
  <c r="H1122" i="1"/>
  <c r="E1123" i="1"/>
  <c r="F1123" i="1"/>
  <c r="G1123" i="1"/>
  <c r="H1123" i="1"/>
  <c r="E1124" i="1"/>
  <c r="F1124" i="1"/>
  <c r="G1124" i="1"/>
  <c r="H1124" i="1"/>
  <c r="E1125" i="1"/>
  <c r="F1125" i="1"/>
  <c r="G1125" i="1"/>
  <c r="H1125" i="1"/>
  <c r="E1126" i="1"/>
  <c r="F1126" i="1"/>
  <c r="G1126" i="1"/>
  <c r="H1126" i="1"/>
  <c r="E1127" i="1"/>
  <c r="F1127" i="1"/>
  <c r="G1127" i="1"/>
  <c r="H1127" i="1"/>
  <c r="E1128" i="1"/>
  <c r="F1128" i="1"/>
  <c r="G1128" i="1"/>
  <c r="H1128" i="1"/>
  <c r="E1129" i="1"/>
  <c r="F1129" i="1"/>
  <c r="G1129" i="1"/>
  <c r="H1129" i="1"/>
  <c r="E1130" i="1"/>
  <c r="F1130" i="1"/>
  <c r="G1130" i="1"/>
  <c r="H1130" i="1"/>
  <c r="E1131" i="1"/>
  <c r="F1131" i="1"/>
  <c r="G1131" i="1"/>
  <c r="H1131" i="1"/>
  <c r="E1132" i="1"/>
  <c r="F1132" i="1"/>
  <c r="G1132" i="1"/>
  <c r="H1132" i="1"/>
  <c r="E1133" i="1"/>
  <c r="F1133" i="1"/>
  <c r="G1133" i="1"/>
  <c r="H1133" i="1"/>
  <c r="E1134" i="1"/>
  <c r="F1134" i="1"/>
  <c r="G1134" i="1"/>
  <c r="H1134" i="1"/>
  <c r="E1135" i="1"/>
  <c r="F1135" i="1"/>
  <c r="G1135" i="1"/>
  <c r="H1135" i="1"/>
  <c r="E1136" i="1"/>
  <c r="F1136" i="1"/>
  <c r="G1136" i="1"/>
  <c r="H1136" i="1"/>
  <c r="E1137" i="1"/>
  <c r="F1137" i="1"/>
  <c r="G1137" i="1"/>
  <c r="H1137" i="1"/>
  <c r="G1138" i="1"/>
  <c r="H1138" i="1"/>
  <c r="E1139" i="1"/>
  <c r="F1139" i="1"/>
  <c r="G1139" i="1"/>
  <c r="H1139" i="1"/>
  <c r="E1140" i="1"/>
  <c r="F1140" i="1"/>
  <c r="G1140" i="1"/>
  <c r="H1140" i="1"/>
  <c r="E1141" i="1"/>
  <c r="F1141" i="1"/>
  <c r="G1141" i="1"/>
  <c r="H1141" i="1"/>
  <c r="E1142" i="1"/>
  <c r="F1142" i="1"/>
  <c r="G1142" i="1"/>
  <c r="H1142" i="1"/>
  <c r="E1143" i="1"/>
  <c r="F1143" i="1"/>
  <c r="G1143" i="1"/>
  <c r="H1143" i="1"/>
  <c r="E1144" i="1"/>
  <c r="F1144" i="1"/>
  <c r="G1144" i="1"/>
  <c r="H1144" i="1"/>
  <c r="E1145" i="1"/>
  <c r="F1145" i="1"/>
  <c r="G1145" i="1"/>
  <c r="H1145" i="1"/>
  <c r="E1146" i="1"/>
  <c r="F1146" i="1"/>
  <c r="G1146" i="1"/>
  <c r="H1146" i="1"/>
  <c r="E1147" i="1"/>
  <c r="F1147" i="1"/>
  <c r="G1147" i="1"/>
  <c r="H1147" i="1"/>
  <c r="E1148" i="1"/>
  <c r="F1148" i="1"/>
  <c r="G1148" i="1"/>
  <c r="H1148" i="1"/>
  <c r="E1149" i="1"/>
  <c r="F1149" i="1"/>
  <c r="G1149" i="1"/>
  <c r="H1149" i="1"/>
  <c r="E1150" i="1"/>
  <c r="F1150" i="1"/>
  <c r="G1150" i="1"/>
  <c r="H1150" i="1"/>
  <c r="E1151" i="1"/>
  <c r="F1151" i="1"/>
  <c r="G1151" i="1"/>
  <c r="H1151" i="1"/>
  <c r="E1152" i="1"/>
  <c r="F1152" i="1"/>
  <c r="G1152" i="1"/>
  <c r="H1152" i="1"/>
  <c r="E1153" i="1"/>
  <c r="F1153" i="1"/>
  <c r="G1153" i="1"/>
  <c r="H1153" i="1"/>
  <c r="E1154" i="1"/>
  <c r="F1154" i="1"/>
  <c r="G1154" i="1"/>
  <c r="H1154" i="1"/>
  <c r="E1155" i="1"/>
  <c r="F1155" i="1"/>
  <c r="G1155" i="1"/>
  <c r="H1155" i="1"/>
  <c r="E1156" i="1"/>
  <c r="F1156" i="1"/>
  <c r="G1156" i="1"/>
  <c r="H1156" i="1"/>
  <c r="E1157" i="1"/>
  <c r="F1157" i="1"/>
  <c r="G1157" i="1"/>
  <c r="H1157" i="1"/>
  <c r="G1158" i="1"/>
  <c r="H1158" i="1"/>
  <c r="E1159" i="1"/>
  <c r="F1159" i="1"/>
  <c r="G1159" i="1"/>
  <c r="H1159" i="1"/>
  <c r="E1160" i="1"/>
  <c r="F1160" i="1"/>
  <c r="G1160" i="1"/>
  <c r="H1160" i="1"/>
  <c r="E1161" i="1"/>
  <c r="F1161" i="1"/>
  <c r="G1161" i="1"/>
  <c r="H1161" i="1"/>
  <c r="E1162" i="1"/>
  <c r="F1162" i="1"/>
  <c r="G1162" i="1"/>
  <c r="H1162" i="1"/>
  <c r="E1163" i="1"/>
  <c r="F1163" i="1"/>
  <c r="G1163" i="1"/>
  <c r="H1163" i="1"/>
  <c r="E1164" i="1"/>
  <c r="F1164" i="1"/>
  <c r="G1164" i="1"/>
  <c r="H1164" i="1"/>
  <c r="E1165" i="1"/>
  <c r="F1165" i="1"/>
  <c r="G1165" i="1"/>
  <c r="H1165" i="1"/>
  <c r="E1166" i="1"/>
  <c r="F1166" i="1"/>
  <c r="G1166" i="1"/>
  <c r="H1166" i="1"/>
  <c r="E1167" i="1"/>
  <c r="F1167" i="1"/>
  <c r="G1167" i="1"/>
  <c r="H1167" i="1"/>
  <c r="E1168" i="1"/>
  <c r="F1168" i="1"/>
  <c r="G1168" i="1"/>
  <c r="H1168" i="1"/>
  <c r="E1169" i="1"/>
  <c r="F1169" i="1"/>
  <c r="G1169" i="1"/>
  <c r="H1169" i="1"/>
  <c r="E1170" i="1"/>
  <c r="F1170" i="1"/>
  <c r="G1170" i="1"/>
  <c r="H1170" i="1"/>
  <c r="E1171" i="1"/>
  <c r="F1171" i="1"/>
  <c r="G1171" i="1"/>
  <c r="H1171" i="1"/>
  <c r="E1172" i="1"/>
  <c r="F1172" i="1"/>
  <c r="G1172" i="1"/>
  <c r="H1172" i="1"/>
  <c r="E1173" i="1"/>
  <c r="F1173" i="1"/>
  <c r="G1173" i="1"/>
  <c r="H1173" i="1"/>
  <c r="E1174" i="1"/>
  <c r="F1174" i="1"/>
  <c r="G1174" i="1"/>
  <c r="H1174" i="1"/>
  <c r="E1175" i="1"/>
  <c r="F1175" i="1"/>
  <c r="G1175" i="1"/>
  <c r="H1175" i="1"/>
  <c r="E1176" i="1"/>
  <c r="F1176" i="1"/>
  <c r="G1176" i="1"/>
  <c r="H1176" i="1"/>
  <c r="E1177" i="1"/>
  <c r="F1177" i="1"/>
  <c r="G1177" i="1"/>
  <c r="H1177" i="1"/>
  <c r="G1178" i="1"/>
  <c r="H1178" i="1"/>
  <c r="E1179" i="1"/>
  <c r="F1179" i="1"/>
  <c r="G1179" i="1"/>
  <c r="H1179" i="1"/>
  <c r="E1180" i="1"/>
  <c r="F1180" i="1"/>
  <c r="G1180" i="1"/>
  <c r="H1180" i="1"/>
  <c r="E1181" i="1"/>
  <c r="F1181" i="1"/>
  <c r="G1181" i="1"/>
  <c r="H1181" i="1"/>
  <c r="E1182" i="1"/>
  <c r="F1182" i="1"/>
  <c r="G1182" i="1"/>
  <c r="H1182" i="1"/>
  <c r="E1183" i="1"/>
  <c r="F1183" i="1"/>
  <c r="G1183" i="1"/>
  <c r="H1183" i="1"/>
  <c r="E1184" i="1"/>
  <c r="F1184" i="1"/>
  <c r="G1184" i="1"/>
  <c r="H1184" i="1"/>
  <c r="E1185" i="1"/>
  <c r="F1185" i="1"/>
  <c r="G1185" i="1"/>
  <c r="H1185" i="1"/>
  <c r="E1186" i="1"/>
  <c r="F1186" i="1"/>
  <c r="G1186" i="1"/>
  <c r="H1186" i="1"/>
  <c r="E1187" i="1"/>
  <c r="F1187" i="1"/>
  <c r="G1187" i="1"/>
  <c r="H1187" i="1"/>
  <c r="E1188" i="1"/>
  <c r="F1188" i="1"/>
  <c r="G1188" i="1"/>
  <c r="H1188" i="1"/>
  <c r="E1189" i="1"/>
  <c r="F1189" i="1"/>
  <c r="G1189" i="1"/>
  <c r="H1189" i="1"/>
  <c r="E1190" i="1"/>
  <c r="F1190" i="1"/>
  <c r="G1190" i="1"/>
  <c r="H1190" i="1"/>
  <c r="E1191" i="1"/>
  <c r="F1191" i="1"/>
  <c r="G1191" i="1"/>
  <c r="H1191" i="1"/>
  <c r="E1192" i="1"/>
  <c r="F1192" i="1"/>
  <c r="G1192" i="1"/>
  <c r="H1192" i="1"/>
  <c r="E1193" i="1"/>
  <c r="F1193" i="1"/>
  <c r="G1193" i="1"/>
  <c r="H1193" i="1"/>
  <c r="E1194" i="1"/>
  <c r="F1194" i="1"/>
  <c r="G1194" i="1"/>
  <c r="H1194" i="1"/>
  <c r="E1195" i="1"/>
  <c r="F1195" i="1"/>
  <c r="G1195" i="1"/>
  <c r="H1195" i="1"/>
  <c r="E1196" i="1"/>
  <c r="F1196" i="1"/>
  <c r="G1196" i="1"/>
  <c r="H1196" i="1"/>
  <c r="E1197" i="1"/>
  <c r="F1197" i="1"/>
  <c r="G1197" i="1"/>
  <c r="H1197" i="1"/>
  <c r="G1198" i="1"/>
  <c r="H1198" i="1"/>
  <c r="E1199" i="1"/>
  <c r="F1199" i="1"/>
  <c r="G1199" i="1"/>
  <c r="H1199" i="1"/>
  <c r="E1200" i="1"/>
  <c r="F1200" i="1"/>
  <c r="G1200" i="1"/>
  <c r="H1200" i="1"/>
  <c r="E1201" i="1"/>
  <c r="F1201" i="1"/>
  <c r="G1201" i="1"/>
  <c r="H1201" i="1"/>
  <c r="E1202" i="1"/>
  <c r="F1202" i="1"/>
  <c r="G1202" i="1"/>
  <c r="H1202" i="1"/>
  <c r="E1203" i="1"/>
  <c r="F1203" i="1"/>
  <c r="G1203" i="1"/>
  <c r="H1203" i="1"/>
  <c r="E1204" i="1"/>
  <c r="F1204" i="1"/>
  <c r="G1204" i="1"/>
  <c r="H1204" i="1"/>
  <c r="E1205" i="1"/>
  <c r="F1205" i="1"/>
  <c r="G1205" i="1"/>
  <c r="H1205" i="1"/>
  <c r="E1206" i="1"/>
  <c r="F1206" i="1"/>
  <c r="G1206" i="1"/>
  <c r="H1206" i="1"/>
  <c r="E1207" i="1"/>
  <c r="F1207" i="1"/>
  <c r="G1207" i="1"/>
  <c r="H1207" i="1"/>
  <c r="E1208" i="1"/>
  <c r="F1208" i="1"/>
  <c r="G1208" i="1"/>
  <c r="H1208" i="1"/>
  <c r="E1209" i="1"/>
  <c r="F1209" i="1"/>
  <c r="G1209" i="1"/>
  <c r="H1209" i="1"/>
  <c r="E1210" i="1"/>
  <c r="F1210" i="1"/>
  <c r="G1210" i="1"/>
  <c r="H1210" i="1"/>
  <c r="E1211" i="1"/>
  <c r="F1211" i="1"/>
  <c r="G1211" i="1"/>
  <c r="H1211" i="1"/>
  <c r="E1212" i="1"/>
  <c r="F1212" i="1"/>
  <c r="G1212" i="1"/>
  <c r="H1212" i="1"/>
  <c r="E1213" i="1"/>
  <c r="F1213" i="1"/>
  <c r="G1213" i="1"/>
  <c r="H1213" i="1"/>
  <c r="E1214" i="1"/>
  <c r="F1214" i="1"/>
  <c r="G1214" i="1"/>
  <c r="H1214" i="1"/>
  <c r="E1215" i="1"/>
  <c r="F1215" i="1"/>
  <c r="G1215" i="1"/>
  <c r="H1215" i="1"/>
  <c r="E1216" i="1"/>
  <c r="F1216" i="1"/>
  <c r="G1216" i="1"/>
  <c r="H1216" i="1"/>
  <c r="E1217" i="1"/>
  <c r="F1217" i="1"/>
  <c r="G1217" i="1"/>
  <c r="H1217" i="1"/>
  <c r="G1218" i="1"/>
  <c r="H1218" i="1"/>
  <c r="E1219" i="1"/>
  <c r="F1219" i="1"/>
  <c r="G1219" i="1"/>
  <c r="H1219" i="1"/>
  <c r="E1220" i="1"/>
  <c r="F1220" i="1"/>
  <c r="G1220" i="1"/>
  <c r="H1220" i="1"/>
  <c r="E1221" i="1"/>
  <c r="F1221" i="1"/>
  <c r="G1221" i="1"/>
  <c r="H1221" i="1"/>
  <c r="E1222" i="1"/>
  <c r="F1222" i="1"/>
  <c r="G1222" i="1"/>
  <c r="H1222" i="1"/>
  <c r="E1223" i="1"/>
  <c r="F1223" i="1"/>
  <c r="G1223" i="1"/>
  <c r="H1223" i="1"/>
  <c r="E1224" i="1"/>
  <c r="F1224" i="1"/>
  <c r="G1224" i="1"/>
  <c r="H1224" i="1"/>
  <c r="E1225" i="1"/>
  <c r="F1225" i="1"/>
  <c r="G1225" i="1"/>
  <c r="H1225" i="1"/>
  <c r="E1226" i="1"/>
  <c r="F1226" i="1"/>
  <c r="G1226" i="1"/>
  <c r="H1226" i="1"/>
  <c r="E1227" i="1"/>
  <c r="F1227" i="1"/>
  <c r="G1227" i="1"/>
  <c r="H1227" i="1"/>
  <c r="E1228" i="1"/>
  <c r="F1228" i="1"/>
  <c r="G1228" i="1"/>
  <c r="H1228" i="1"/>
  <c r="E1229" i="1"/>
  <c r="F1229" i="1"/>
  <c r="G1229" i="1"/>
  <c r="H1229" i="1"/>
  <c r="E1230" i="1"/>
  <c r="F1230" i="1"/>
  <c r="G1230" i="1"/>
  <c r="H1230" i="1"/>
  <c r="E1231" i="1"/>
  <c r="F1231" i="1"/>
  <c r="G1231" i="1"/>
  <c r="H1231" i="1"/>
  <c r="E1232" i="1"/>
  <c r="F1232" i="1"/>
  <c r="G1232" i="1"/>
  <c r="H1232" i="1"/>
  <c r="E1233" i="1"/>
  <c r="F1233" i="1"/>
  <c r="G1233" i="1"/>
  <c r="H1233" i="1"/>
  <c r="E1234" i="1"/>
  <c r="F1234" i="1"/>
  <c r="G1234" i="1"/>
  <c r="H1234" i="1"/>
  <c r="E1235" i="1"/>
  <c r="F1235" i="1"/>
  <c r="G1235" i="1"/>
  <c r="H1235" i="1"/>
  <c r="E1236" i="1"/>
  <c r="F1236" i="1"/>
  <c r="G1236" i="1"/>
  <c r="H1236" i="1"/>
  <c r="E1237" i="1"/>
  <c r="F1237" i="1"/>
  <c r="G1237" i="1"/>
  <c r="H1237" i="1"/>
  <c r="G1238" i="1"/>
  <c r="H1238" i="1"/>
  <c r="E1239" i="1"/>
  <c r="F1239" i="1"/>
  <c r="G1239" i="1"/>
  <c r="H1239" i="1"/>
  <c r="E1240" i="1"/>
  <c r="F1240" i="1"/>
  <c r="G1240" i="1"/>
  <c r="H1240" i="1"/>
  <c r="E1241" i="1"/>
  <c r="F1241" i="1"/>
  <c r="G1241" i="1"/>
  <c r="H1241" i="1"/>
  <c r="E1242" i="1"/>
  <c r="F1242" i="1"/>
  <c r="G1242" i="1"/>
  <c r="H1242" i="1"/>
  <c r="E1243" i="1"/>
  <c r="F1243" i="1"/>
  <c r="G1243" i="1"/>
  <c r="H1243" i="1"/>
  <c r="E1244" i="1"/>
  <c r="F1244" i="1"/>
  <c r="G1244" i="1"/>
  <c r="H1244" i="1"/>
  <c r="E1245" i="1"/>
  <c r="F1245" i="1"/>
  <c r="G1245" i="1"/>
  <c r="H1245" i="1"/>
  <c r="E1246" i="1"/>
  <c r="F1246" i="1"/>
  <c r="G1246" i="1"/>
  <c r="H1246" i="1"/>
  <c r="E1247" i="1"/>
  <c r="F1247" i="1"/>
  <c r="G1247" i="1"/>
  <c r="H1247" i="1"/>
  <c r="E1248" i="1"/>
  <c r="F1248" i="1"/>
  <c r="G1248" i="1"/>
  <c r="H1248" i="1"/>
  <c r="E1249" i="1"/>
  <c r="F1249" i="1"/>
  <c r="G1249" i="1"/>
  <c r="H1249" i="1"/>
  <c r="E1250" i="1"/>
  <c r="F1250" i="1"/>
  <c r="G1250" i="1"/>
  <c r="H1250" i="1"/>
  <c r="E1251" i="1"/>
  <c r="F1251" i="1"/>
  <c r="G1251" i="1"/>
  <c r="H1251" i="1"/>
  <c r="E1252" i="1"/>
  <c r="F1252" i="1"/>
  <c r="G1252" i="1"/>
  <c r="H1252" i="1"/>
  <c r="E1253" i="1"/>
  <c r="F1253" i="1"/>
  <c r="G1253" i="1"/>
  <c r="H1253" i="1"/>
  <c r="E1254" i="1"/>
  <c r="F1254" i="1"/>
  <c r="G1254" i="1"/>
  <c r="H1254" i="1"/>
  <c r="E1255" i="1"/>
  <c r="F1255" i="1"/>
  <c r="G1255" i="1"/>
  <c r="H1255" i="1"/>
  <c r="E1256" i="1"/>
  <c r="F1256" i="1"/>
  <c r="G1256" i="1"/>
  <c r="H1256" i="1"/>
  <c r="E1257" i="1"/>
  <c r="F1257" i="1"/>
  <c r="G1257" i="1"/>
  <c r="H1257" i="1"/>
  <c r="G1258" i="1"/>
  <c r="H1258" i="1"/>
  <c r="E1259" i="1"/>
  <c r="F1259" i="1"/>
  <c r="G1259" i="1"/>
  <c r="H1259" i="1"/>
  <c r="E1260" i="1"/>
  <c r="F1260" i="1"/>
  <c r="G1260" i="1"/>
  <c r="H1260" i="1"/>
  <c r="E1261" i="1"/>
  <c r="F1261" i="1"/>
  <c r="G1261" i="1"/>
  <c r="H1261" i="1"/>
  <c r="E1262" i="1"/>
  <c r="F1262" i="1"/>
  <c r="G1262" i="1"/>
  <c r="H1262" i="1"/>
  <c r="E1263" i="1"/>
  <c r="F1263" i="1"/>
  <c r="G1263" i="1"/>
  <c r="H1263" i="1"/>
  <c r="E1264" i="1"/>
  <c r="F1264" i="1"/>
  <c r="G1264" i="1"/>
  <c r="H1264" i="1"/>
  <c r="E1265" i="1"/>
  <c r="F1265" i="1"/>
  <c r="G1265" i="1"/>
  <c r="H1265" i="1"/>
  <c r="E1266" i="1"/>
  <c r="F1266" i="1"/>
  <c r="G1266" i="1"/>
  <c r="H1266" i="1"/>
  <c r="E1267" i="1"/>
  <c r="F1267" i="1"/>
  <c r="G1267" i="1"/>
  <c r="H1267" i="1"/>
  <c r="E1268" i="1"/>
  <c r="F1268" i="1"/>
  <c r="G1268" i="1"/>
  <c r="H1268" i="1"/>
  <c r="E1269" i="1"/>
  <c r="F1269" i="1"/>
  <c r="G1269" i="1"/>
  <c r="H1269" i="1"/>
  <c r="E1270" i="1"/>
  <c r="F1270" i="1"/>
  <c r="G1270" i="1"/>
  <c r="H1270" i="1"/>
  <c r="E1271" i="1"/>
  <c r="F1271" i="1"/>
  <c r="G1271" i="1"/>
  <c r="H1271" i="1"/>
  <c r="E1272" i="1"/>
  <c r="F1272" i="1"/>
  <c r="G1272" i="1"/>
  <c r="H1272" i="1"/>
  <c r="E1273" i="1"/>
  <c r="F1273" i="1"/>
  <c r="G1273" i="1"/>
  <c r="H1273" i="1"/>
  <c r="E1274" i="1"/>
  <c r="F1274" i="1"/>
  <c r="G1274" i="1"/>
  <c r="H1274" i="1"/>
  <c r="E1275" i="1"/>
  <c r="F1275" i="1"/>
  <c r="G1275" i="1"/>
  <c r="H1275" i="1"/>
  <c r="E1276" i="1"/>
  <c r="F1276" i="1"/>
  <c r="G1276" i="1"/>
  <c r="H1276" i="1"/>
  <c r="E1277" i="1"/>
  <c r="F1277" i="1"/>
  <c r="G1277" i="1"/>
  <c r="H1277" i="1"/>
  <c r="G1278" i="1"/>
  <c r="H1278" i="1"/>
  <c r="E1279" i="1"/>
  <c r="F1279" i="1"/>
  <c r="G1279" i="1"/>
  <c r="H1279" i="1"/>
  <c r="E1280" i="1"/>
  <c r="F1280" i="1"/>
  <c r="G1280" i="1"/>
  <c r="H1280" i="1"/>
  <c r="E1281" i="1"/>
  <c r="F1281" i="1"/>
  <c r="G1281" i="1"/>
  <c r="H1281" i="1"/>
  <c r="E1282" i="1"/>
  <c r="F1282" i="1"/>
  <c r="G1282" i="1"/>
  <c r="H1282" i="1"/>
  <c r="E1283" i="1"/>
  <c r="F1283" i="1"/>
  <c r="G1283" i="1"/>
  <c r="H1283" i="1"/>
  <c r="E1284" i="1"/>
  <c r="F1284" i="1"/>
  <c r="G1284" i="1"/>
  <c r="H1284" i="1"/>
  <c r="E1285" i="1"/>
  <c r="F1285" i="1"/>
  <c r="G1285" i="1"/>
  <c r="H1285" i="1"/>
  <c r="E1286" i="1"/>
  <c r="F1286" i="1"/>
  <c r="G1286" i="1"/>
  <c r="H1286" i="1"/>
  <c r="E1287" i="1"/>
  <c r="F1287" i="1"/>
  <c r="G1287" i="1"/>
  <c r="H1287" i="1"/>
  <c r="E1288" i="1"/>
  <c r="F1288" i="1"/>
  <c r="G1288" i="1"/>
  <c r="H1288" i="1"/>
  <c r="E1289" i="1"/>
  <c r="F1289" i="1"/>
  <c r="G1289" i="1"/>
  <c r="H1289" i="1"/>
  <c r="E1290" i="1"/>
  <c r="F1290" i="1"/>
  <c r="G1290" i="1"/>
  <c r="H1290" i="1"/>
  <c r="E1291" i="1"/>
  <c r="F1291" i="1"/>
  <c r="G1291" i="1"/>
  <c r="H1291" i="1"/>
  <c r="E1292" i="1"/>
  <c r="F1292" i="1"/>
  <c r="G1292" i="1"/>
  <c r="H1292" i="1"/>
  <c r="E1293" i="1"/>
  <c r="F1293" i="1"/>
  <c r="G1293" i="1"/>
  <c r="H1293" i="1"/>
  <c r="E1294" i="1"/>
  <c r="F1294" i="1"/>
  <c r="G1294" i="1"/>
  <c r="H1294" i="1"/>
  <c r="E1295" i="1"/>
  <c r="F1295" i="1"/>
  <c r="G1295" i="1"/>
  <c r="H1295" i="1"/>
  <c r="E1296" i="1"/>
  <c r="F1296" i="1"/>
  <c r="G1296" i="1"/>
  <c r="H1296" i="1"/>
  <c r="E1297" i="1"/>
  <c r="F1297" i="1"/>
  <c r="G1297" i="1"/>
  <c r="H1297" i="1"/>
  <c r="G1298" i="1"/>
  <c r="H1298" i="1"/>
  <c r="E1299" i="1"/>
  <c r="F1299" i="1"/>
  <c r="G1299" i="1"/>
  <c r="H1299" i="1"/>
  <c r="E1300" i="1"/>
  <c r="F1300" i="1"/>
  <c r="G1300" i="1"/>
  <c r="H1300" i="1"/>
  <c r="E1301" i="1"/>
  <c r="F1301" i="1"/>
  <c r="G1301" i="1"/>
  <c r="H1301" i="1"/>
  <c r="E1302" i="1"/>
  <c r="F1302" i="1"/>
  <c r="G1302" i="1"/>
  <c r="H1302" i="1"/>
  <c r="E1303" i="1"/>
  <c r="F1303" i="1"/>
  <c r="G1303" i="1"/>
  <c r="H1303" i="1"/>
  <c r="E1304" i="1"/>
  <c r="F1304" i="1"/>
  <c r="G1304" i="1"/>
  <c r="H1304" i="1"/>
  <c r="E1305" i="1"/>
  <c r="F1305" i="1"/>
  <c r="G1305" i="1"/>
  <c r="H1305" i="1"/>
  <c r="E1306" i="1"/>
  <c r="F1306" i="1"/>
  <c r="G1306" i="1"/>
  <c r="H1306" i="1"/>
  <c r="E1307" i="1"/>
  <c r="F1307" i="1"/>
  <c r="G1307" i="1"/>
  <c r="H1307" i="1"/>
  <c r="E1308" i="1"/>
  <c r="F1308" i="1"/>
  <c r="G1308" i="1"/>
  <c r="H1308" i="1"/>
  <c r="E1309" i="1"/>
  <c r="F1309" i="1"/>
  <c r="G1309" i="1"/>
  <c r="H1309" i="1"/>
  <c r="E1310" i="1"/>
  <c r="F1310" i="1"/>
  <c r="G1310" i="1"/>
  <c r="H1310" i="1"/>
  <c r="E1311" i="1"/>
  <c r="F1311" i="1"/>
  <c r="G1311" i="1"/>
  <c r="H1311" i="1"/>
  <c r="E1312" i="1"/>
  <c r="F1312" i="1"/>
  <c r="G1312" i="1"/>
  <c r="H1312" i="1"/>
  <c r="E1313" i="1"/>
  <c r="F1313" i="1"/>
  <c r="G1313" i="1"/>
  <c r="H1313" i="1"/>
  <c r="E1314" i="1"/>
  <c r="F1314" i="1"/>
  <c r="G1314" i="1"/>
  <c r="H1314" i="1"/>
  <c r="E1315" i="1"/>
  <c r="F1315" i="1"/>
  <c r="G1315" i="1"/>
  <c r="H1315" i="1"/>
  <c r="E1316" i="1"/>
  <c r="F1316" i="1"/>
  <c r="G1316" i="1"/>
  <c r="H1316" i="1"/>
  <c r="E1317" i="1"/>
  <c r="F1317" i="1"/>
  <c r="G1317" i="1"/>
  <c r="H1317" i="1"/>
  <c r="G1318" i="1"/>
  <c r="H1318" i="1"/>
  <c r="E1319" i="1"/>
  <c r="F1319" i="1"/>
  <c r="G1319" i="1"/>
  <c r="H1319" i="1"/>
  <c r="E1320" i="1"/>
  <c r="F1320" i="1"/>
  <c r="G1320" i="1"/>
  <c r="H1320" i="1"/>
  <c r="E1321" i="1"/>
  <c r="F1321" i="1"/>
  <c r="G1321" i="1"/>
  <c r="H1321" i="1"/>
  <c r="E1322" i="1"/>
  <c r="F1322" i="1"/>
  <c r="G1322" i="1"/>
  <c r="H1322" i="1"/>
  <c r="E1323" i="1"/>
  <c r="F1323" i="1"/>
  <c r="G1323" i="1"/>
  <c r="H1323" i="1"/>
  <c r="E1324" i="1"/>
  <c r="F1324" i="1"/>
  <c r="G1324" i="1"/>
  <c r="H1324" i="1"/>
  <c r="E1325" i="1"/>
  <c r="F1325" i="1"/>
  <c r="G1325" i="1"/>
  <c r="H1325" i="1"/>
  <c r="E1326" i="1"/>
  <c r="F1326" i="1"/>
  <c r="G1326" i="1"/>
  <c r="H1326" i="1"/>
  <c r="E1327" i="1"/>
  <c r="F1327" i="1"/>
  <c r="G1327" i="1"/>
  <c r="H1327" i="1"/>
  <c r="E1328" i="1"/>
  <c r="F1328" i="1"/>
  <c r="G1328" i="1"/>
  <c r="H1328" i="1"/>
  <c r="E1329" i="1"/>
  <c r="F1329" i="1"/>
  <c r="G1329" i="1"/>
  <c r="H1329" i="1"/>
  <c r="E1330" i="1"/>
  <c r="F1330" i="1"/>
  <c r="G1330" i="1"/>
  <c r="H1330" i="1"/>
  <c r="E1331" i="1"/>
  <c r="F1331" i="1"/>
  <c r="G1331" i="1"/>
  <c r="H1331" i="1"/>
  <c r="E1332" i="1"/>
  <c r="F1332" i="1"/>
  <c r="G1332" i="1"/>
  <c r="H1332" i="1"/>
  <c r="E1333" i="1"/>
  <c r="F1333" i="1"/>
  <c r="G1333" i="1"/>
  <c r="H1333" i="1"/>
  <c r="E1334" i="1"/>
  <c r="F1334" i="1"/>
  <c r="G1334" i="1"/>
  <c r="H1334" i="1"/>
  <c r="E1335" i="1"/>
  <c r="F1335" i="1"/>
  <c r="G1335" i="1"/>
  <c r="H1335" i="1"/>
  <c r="E1336" i="1"/>
  <c r="F1336" i="1"/>
  <c r="G1336" i="1"/>
  <c r="H1336" i="1"/>
  <c r="E1337" i="1"/>
  <c r="F1337" i="1"/>
  <c r="G1337" i="1"/>
  <c r="H1337" i="1"/>
  <c r="G1338" i="1"/>
  <c r="H1338" i="1"/>
  <c r="E1339" i="1"/>
  <c r="F1339" i="1"/>
  <c r="G1339" i="1"/>
  <c r="H1339" i="1"/>
  <c r="E1340" i="1"/>
  <c r="F1340" i="1"/>
  <c r="G1340" i="1"/>
  <c r="H1340" i="1"/>
  <c r="E1341" i="1"/>
  <c r="F1341" i="1"/>
  <c r="G1341" i="1"/>
  <c r="H1341" i="1"/>
  <c r="E1342" i="1"/>
  <c r="F1342" i="1"/>
  <c r="G1342" i="1"/>
  <c r="H1342" i="1"/>
  <c r="E1343" i="1"/>
  <c r="F1343" i="1"/>
  <c r="G1343" i="1"/>
  <c r="H1343" i="1"/>
  <c r="E1344" i="1"/>
  <c r="F1344" i="1"/>
  <c r="G1344" i="1"/>
  <c r="H1344" i="1"/>
  <c r="E1345" i="1"/>
  <c r="F1345" i="1"/>
  <c r="G1345" i="1"/>
  <c r="H1345" i="1"/>
  <c r="E1346" i="1"/>
  <c r="F1346" i="1"/>
  <c r="G1346" i="1"/>
  <c r="H1346" i="1"/>
  <c r="E1347" i="1"/>
  <c r="F1347" i="1"/>
  <c r="G1347" i="1"/>
  <c r="H1347" i="1"/>
  <c r="E1348" i="1"/>
  <c r="F1348" i="1"/>
  <c r="G1348" i="1"/>
  <c r="H1348" i="1"/>
  <c r="E1349" i="1"/>
  <c r="F1349" i="1"/>
  <c r="G1349" i="1"/>
  <c r="H1349" i="1"/>
  <c r="E1350" i="1"/>
  <c r="F1350" i="1"/>
  <c r="G1350" i="1"/>
  <c r="H1350" i="1"/>
  <c r="E1351" i="1"/>
  <c r="F1351" i="1"/>
  <c r="G1351" i="1"/>
  <c r="H1351" i="1"/>
  <c r="E1352" i="1"/>
  <c r="F1352" i="1"/>
  <c r="G1352" i="1"/>
  <c r="H1352" i="1"/>
  <c r="E1353" i="1"/>
  <c r="F1353" i="1"/>
  <c r="G1353" i="1"/>
  <c r="H1353" i="1"/>
  <c r="E1354" i="1"/>
  <c r="F1354" i="1"/>
  <c r="G1354" i="1"/>
  <c r="H1354" i="1"/>
  <c r="E1355" i="1"/>
  <c r="F1355" i="1"/>
  <c r="G1355" i="1"/>
  <c r="H1355" i="1"/>
  <c r="E1356" i="1"/>
  <c r="F1356" i="1"/>
  <c r="G1356" i="1"/>
  <c r="H1356" i="1"/>
  <c r="E1357" i="1"/>
  <c r="F1357" i="1"/>
  <c r="G1357" i="1"/>
  <c r="H1357" i="1"/>
  <c r="G1358" i="1"/>
  <c r="H1358" i="1"/>
  <c r="E1359" i="1"/>
  <c r="F1359" i="1"/>
  <c r="G1359" i="1"/>
  <c r="H1359" i="1"/>
  <c r="E1360" i="1"/>
  <c r="F1360" i="1"/>
  <c r="G1360" i="1"/>
  <c r="H1360" i="1"/>
  <c r="E1361" i="1"/>
  <c r="F1361" i="1"/>
  <c r="G1361" i="1"/>
  <c r="H1361" i="1"/>
  <c r="E1362" i="1"/>
  <c r="F1362" i="1"/>
  <c r="G1362" i="1"/>
  <c r="H1362" i="1"/>
  <c r="E1363" i="1"/>
  <c r="F1363" i="1"/>
  <c r="G1363" i="1"/>
  <c r="H1363" i="1"/>
  <c r="E1364" i="1"/>
  <c r="F1364" i="1"/>
  <c r="G1364" i="1"/>
  <c r="H1364" i="1"/>
  <c r="E1365" i="1"/>
  <c r="F1365" i="1"/>
  <c r="G1365" i="1"/>
  <c r="H1365" i="1"/>
  <c r="E1366" i="1"/>
  <c r="F1366" i="1"/>
  <c r="G1366" i="1"/>
  <c r="H1366" i="1"/>
  <c r="E1367" i="1"/>
  <c r="F1367" i="1"/>
  <c r="G1367" i="1"/>
  <c r="H1367" i="1"/>
  <c r="E1368" i="1"/>
  <c r="F1368" i="1"/>
  <c r="G1368" i="1"/>
  <c r="H1368" i="1"/>
  <c r="E1369" i="1"/>
  <c r="F1369" i="1"/>
  <c r="G1369" i="1"/>
  <c r="H1369" i="1"/>
  <c r="E1370" i="1"/>
  <c r="F1370" i="1"/>
  <c r="G1370" i="1"/>
  <c r="H1370" i="1"/>
  <c r="E1371" i="1"/>
  <c r="F1371" i="1"/>
  <c r="G1371" i="1"/>
  <c r="H1371" i="1"/>
  <c r="E1372" i="1"/>
  <c r="F1372" i="1"/>
  <c r="G1372" i="1"/>
  <c r="H1372" i="1"/>
  <c r="E1373" i="1"/>
  <c r="F1373" i="1"/>
  <c r="G1373" i="1"/>
  <c r="H1373" i="1"/>
  <c r="E1374" i="1"/>
  <c r="F1374" i="1"/>
  <c r="G1374" i="1"/>
  <c r="H1374" i="1"/>
  <c r="E1375" i="1"/>
  <c r="F1375" i="1"/>
  <c r="G1375" i="1"/>
  <c r="H1375" i="1"/>
  <c r="E1376" i="1"/>
  <c r="F1376" i="1"/>
  <c r="G1376" i="1"/>
  <c r="H1376" i="1"/>
  <c r="E1377" i="1"/>
  <c r="F1377" i="1"/>
  <c r="G1377" i="1"/>
  <c r="H1377" i="1"/>
  <c r="G1378" i="1"/>
  <c r="H1378" i="1"/>
  <c r="E1379" i="1"/>
  <c r="F1379" i="1"/>
  <c r="G1379" i="1"/>
  <c r="H1379" i="1"/>
  <c r="E1380" i="1"/>
  <c r="F1380" i="1"/>
  <c r="G1380" i="1"/>
  <c r="H1380" i="1"/>
  <c r="E1381" i="1"/>
  <c r="F1381" i="1"/>
  <c r="G1381" i="1"/>
  <c r="H1381" i="1"/>
  <c r="E1382" i="1"/>
  <c r="F1382" i="1"/>
  <c r="G1382" i="1"/>
  <c r="H1382" i="1"/>
  <c r="E1383" i="1"/>
  <c r="F1383" i="1"/>
  <c r="G1383" i="1"/>
  <c r="H1383" i="1"/>
  <c r="E1384" i="1"/>
  <c r="F1384" i="1"/>
  <c r="G1384" i="1"/>
  <c r="H1384" i="1"/>
  <c r="E1385" i="1"/>
  <c r="F1385" i="1"/>
  <c r="G1385" i="1"/>
  <c r="H1385" i="1"/>
  <c r="E1386" i="1"/>
  <c r="F1386" i="1"/>
  <c r="G1386" i="1"/>
  <c r="H1386" i="1"/>
  <c r="E1387" i="1"/>
  <c r="F1387" i="1"/>
  <c r="G1387" i="1"/>
  <c r="H1387" i="1"/>
  <c r="E1388" i="1"/>
  <c r="F1388" i="1"/>
  <c r="G1388" i="1"/>
  <c r="H1388" i="1"/>
  <c r="E1389" i="1"/>
  <c r="F1389" i="1"/>
  <c r="G1389" i="1"/>
  <c r="H1389" i="1"/>
  <c r="E1390" i="1"/>
  <c r="F1390" i="1"/>
  <c r="G1390" i="1"/>
  <c r="H1390" i="1"/>
  <c r="E1391" i="1"/>
  <c r="F1391" i="1"/>
  <c r="G1391" i="1"/>
  <c r="H1391" i="1"/>
  <c r="E1392" i="1"/>
  <c r="F1392" i="1"/>
  <c r="G1392" i="1"/>
  <c r="H1392" i="1"/>
  <c r="E1393" i="1"/>
  <c r="F1393" i="1"/>
  <c r="G1393" i="1"/>
  <c r="H1393" i="1"/>
  <c r="E1394" i="1"/>
  <c r="F1394" i="1"/>
  <c r="G1394" i="1"/>
  <c r="H1394" i="1"/>
  <c r="E1395" i="1"/>
  <c r="F1395" i="1"/>
  <c r="G1395" i="1"/>
  <c r="H1395" i="1"/>
  <c r="E1396" i="1"/>
  <c r="F1396" i="1"/>
  <c r="G1396" i="1"/>
  <c r="H1396" i="1"/>
  <c r="E1397" i="1"/>
  <c r="F1397" i="1"/>
  <c r="G1397" i="1"/>
  <c r="H1397" i="1"/>
  <c r="G1398" i="1"/>
  <c r="H1398" i="1"/>
  <c r="E1399" i="1"/>
  <c r="F1399" i="1"/>
  <c r="G1399" i="1"/>
  <c r="H1399" i="1"/>
  <c r="E1400" i="1"/>
  <c r="F1400" i="1"/>
  <c r="G1400" i="1"/>
  <c r="H1400" i="1"/>
  <c r="E1401" i="1"/>
  <c r="F1401" i="1"/>
  <c r="G1401" i="1"/>
  <c r="H1401" i="1"/>
  <c r="E1402" i="1"/>
  <c r="F1402" i="1"/>
  <c r="G1402" i="1"/>
  <c r="H1402" i="1"/>
  <c r="E1403" i="1"/>
  <c r="F1403" i="1"/>
  <c r="G1403" i="1"/>
  <c r="H1403" i="1"/>
  <c r="E1404" i="1"/>
  <c r="F1404" i="1"/>
  <c r="G1404" i="1"/>
  <c r="H1404" i="1"/>
  <c r="E1405" i="1"/>
  <c r="F1405" i="1"/>
  <c r="G1405" i="1"/>
  <c r="H1405" i="1"/>
  <c r="E1406" i="1"/>
  <c r="F1406" i="1"/>
  <c r="G1406" i="1"/>
  <c r="H1406" i="1"/>
  <c r="E1407" i="1"/>
  <c r="F1407" i="1"/>
  <c r="G1407" i="1"/>
  <c r="H1407" i="1"/>
  <c r="E1408" i="1"/>
  <c r="F1408" i="1"/>
  <c r="G1408" i="1"/>
  <c r="H1408" i="1"/>
  <c r="E1409" i="1"/>
  <c r="F1409" i="1"/>
  <c r="G1409" i="1"/>
  <c r="H1409" i="1"/>
  <c r="E1410" i="1"/>
  <c r="F1410" i="1"/>
  <c r="G1410" i="1"/>
  <c r="H1410" i="1"/>
  <c r="E1411" i="1"/>
  <c r="F1411" i="1"/>
  <c r="G1411" i="1"/>
  <c r="H1411" i="1"/>
  <c r="E1412" i="1"/>
  <c r="F1412" i="1"/>
  <c r="G1412" i="1"/>
  <c r="H1412" i="1"/>
  <c r="E1413" i="1"/>
  <c r="F1413" i="1"/>
  <c r="G1413" i="1"/>
  <c r="H1413" i="1"/>
  <c r="E1414" i="1"/>
  <c r="F1414" i="1"/>
  <c r="G1414" i="1"/>
  <c r="H1414" i="1"/>
  <c r="E1415" i="1"/>
  <c r="F1415" i="1"/>
  <c r="G1415" i="1"/>
  <c r="H1415" i="1"/>
  <c r="E1416" i="1"/>
  <c r="F1416" i="1"/>
  <c r="G1416" i="1"/>
  <c r="H1416" i="1"/>
  <c r="E1417" i="1"/>
  <c r="F1417" i="1"/>
  <c r="G1417" i="1"/>
  <c r="H1417" i="1"/>
  <c r="E23" i="22"/>
  <c r="H36" i="22"/>
  <c r="Z12" i="9"/>
  <c r="AU12" i="9" s="1"/>
  <c r="AA12" i="9"/>
  <c r="AB12" i="9"/>
  <c r="AE12" i="9"/>
  <c r="AG12" i="9" s="1"/>
  <c r="AH12" i="9"/>
  <c r="Z13" i="9"/>
  <c r="AU13" i="9" s="1"/>
  <c r="AA13" i="9"/>
  <c r="AB13" i="9"/>
  <c r="AE13" i="9"/>
  <c r="AG13" i="9" s="1"/>
  <c r="AH13" i="9"/>
  <c r="D14" i="9"/>
  <c r="E14" i="9"/>
  <c r="Z14" i="9"/>
  <c r="AU14" i="9" s="1"/>
  <c r="AA14" i="9"/>
  <c r="AV14" i="9" s="1"/>
  <c r="AB14" i="9"/>
  <c r="AE14" i="9"/>
  <c r="AG14" i="9" s="1"/>
  <c r="AH14" i="9"/>
  <c r="D15" i="9"/>
  <c r="E15" i="9"/>
  <c r="Z15" i="9"/>
  <c r="AU15" i="9" s="1"/>
  <c r="AA15" i="9"/>
  <c r="AB15" i="9"/>
  <c r="AE15" i="9"/>
  <c r="AF15" i="9" s="1"/>
  <c r="AC15" i="9" s="1"/>
  <c r="AH15" i="9"/>
  <c r="D16" i="9"/>
  <c r="E16" i="9"/>
  <c r="Z16" i="9"/>
  <c r="AU16" i="9" s="1"/>
  <c r="AA16" i="9"/>
  <c r="AB16" i="9"/>
  <c r="AE16" i="9"/>
  <c r="AF16" i="9" s="1"/>
  <c r="AC16" i="9" s="1"/>
  <c r="AH16" i="9"/>
  <c r="D17" i="9"/>
  <c r="E17" i="9"/>
  <c r="Z17" i="9"/>
  <c r="AU17" i="9" s="1"/>
  <c r="AA17" i="9"/>
  <c r="AB17" i="9"/>
  <c r="AE17" i="9"/>
  <c r="AF17" i="9" s="1"/>
  <c r="AC17" i="9" s="1"/>
  <c r="AH17" i="9"/>
  <c r="D18" i="9"/>
  <c r="E18" i="9"/>
  <c r="Z18" i="9"/>
  <c r="AU18" i="9" s="1"/>
  <c r="AA18" i="9"/>
  <c r="AB18" i="9"/>
  <c r="AE18" i="9"/>
  <c r="AG18" i="9" s="1"/>
  <c r="AH18" i="9"/>
  <c r="E19" i="9"/>
  <c r="Z19" i="9"/>
  <c r="AA19" i="9"/>
  <c r="AB19" i="9"/>
  <c r="AC19" i="9"/>
  <c r="AE19" i="9"/>
  <c r="AF19" i="9" s="1"/>
  <c r="AH19" i="9"/>
  <c r="C20" i="9"/>
  <c r="D20" i="9"/>
  <c r="E20" i="9"/>
  <c r="Z20" i="9"/>
  <c r="AA20" i="9"/>
  <c r="AB20" i="9"/>
  <c r="AC20" i="9"/>
  <c r="AE20" i="9"/>
  <c r="AG20" i="9" s="1"/>
  <c r="AH20" i="9"/>
  <c r="C21" i="9"/>
  <c r="D21" i="9"/>
  <c r="E21" i="9"/>
  <c r="Z21" i="9"/>
  <c r="AA21" i="9"/>
  <c r="AB21" i="9"/>
  <c r="AC21" i="9"/>
  <c r="AD21" i="9"/>
  <c r="AE21" i="9"/>
  <c r="AH21" i="9"/>
  <c r="C22" i="9"/>
  <c r="D22" i="9"/>
  <c r="E22" i="9"/>
  <c r="Z22" i="9"/>
  <c r="AA22" i="9"/>
  <c r="AB22" i="9"/>
  <c r="AC22" i="9"/>
  <c r="AD22" i="9"/>
  <c r="AE22" i="9"/>
  <c r="AF22" i="9" s="1"/>
  <c r="AH22" i="9"/>
  <c r="C23" i="9"/>
  <c r="AP23" i="9" s="1"/>
  <c r="D23" i="9"/>
  <c r="AQ23" i="9" s="1"/>
  <c r="E23" i="9"/>
  <c r="AR23" i="9" s="1"/>
  <c r="Z23" i="9"/>
  <c r="AA23" i="9"/>
  <c r="AB23" i="9"/>
  <c r="AC23" i="9"/>
  <c r="AD23" i="9"/>
  <c r="AE23" i="9"/>
  <c r="AF23" i="9" s="1"/>
  <c r="AH23" i="9"/>
  <c r="C24" i="9"/>
  <c r="AP24" i="9" s="1"/>
  <c r="D24" i="9"/>
  <c r="AQ24" i="9" s="1"/>
  <c r="E24" i="9"/>
  <c r="AR24" i="9" s="1"/>
  <c r="Z24" i="9"/>
  <c r="AA24" i="9"/>
  <c r="AB24" i="9"/>
  <c r="AC24" i="9"/>
  <c r="AD24" i="9"/>
  <c r="AE24" i="9"/>
  <c r="AF24" i="9" s="1"/>
  <c r="AH24" i="9"/>
  <c r="C25" i="9"/>
  <c r="AP25" i="9" s="1"/>
  <c r="E25" i="9"/>
  <c r="AR25" i="9" s="1"/>
  <c r="Z25" i="9"/>
  <c r="AA25" i="9"/>
  <c r="AB25" i="9"/>
  <c r="AD25" i="9"/>
  <c r="AE25" i="9"/>
  <c r="AG25" i="9" s="1"/>
  <c r="AH25" i="9"/>
  <c r="C26" i="9"/>
  <c r="AP26" i="9" s="1"/>
  <c r="AT26" i="9" s="1"/>
  <c r="Z26" i="9"/>
  <c r="AA26" i="9"/>
  <c r="AB26" i="9"/>
  <c r="AC26" i="9"/>
  <c r="AD26" i="9"/>
  <c r="AE26" i="9"/>
  <c r="AF26" i="9" s="1"/>
  <c r="AH26" i="9"/>
  <c r="C27" i="9"/>
  <c r="AP27" i="9" s="1"/>
  <c r="AT27" i="9" s="1"/>
  <c r="Z27" i="9"/>
  <c r="AA27" i="9"/>
  <c r="AB27" i="9"/>
  <c r="AC27" i="9"/>
  <c r="AD27" i="9"/>
  <c r="AE27" i="9"/>
  <c r="AF27" i="9" s="1"/>
  <c r="AH27" i="9"/>
  <c r="C28" i="9"/>
  <c r="AP28" i="9" s="1"/>
  <c r="AT28" i="9" s="1"/>
  <c r="Z28" i="9"/>
  <c r="AA28" i="9"/>
  <c r="AB28" i="9"/>
  <c r="AC28" i="9"/>
  <c r="AD28" i="9"/>
  <c r="AE28" i="9"/>
  <c r="AF28" i="9" s="1"/>
  <c r="AH28" i="9"/>
  <c r="Z29" i="9"/>
  <c r="AA29" i="9"/>
  <c r="AB29" i="9"/>
  <c r="AC29" i="9"/>
  <c r="AD29" i="9"/>
  <c r="AE29" i="9"/>
  <c r="AF29" i="9" s="1"/>
  <c r="AH29" i="9"/>
  <c r="Z30" i="9"/>
  <c r="AA30" i="9"/>
  <c r="AB30" i="9"/>
  <c r="AC30" i="9"/>
  <c r="AD30" i="9"/>
  <c r="AE30" i="9"/>
  <c r="AH30" i="9"/>
  <c r="Z31" i="9"/>
  <c r="AA31" i="9"/>
  <c r="AB31" i="9"/>
  <c r="AC31" i="9"/>
  <c r="AD31" i="9"/>
  <c r="AE31" i="9"/>
  <c r="AF31" i="9" s="1"/>
  <c r="AH31" i="9"/>
  <c r="Z32" i="9"/>
  <c r="AA32" i="9"/>
  <c r="AB32" i="9"/>
  <c r="AC32" i="9"/>
  <c r="AD32" i="9"/>
  <c r="AE32" i="9"/>
  <c r="AF32" i="9" s="1"/>
  <c r="AH32" i="9"/>
  <c r="Y33" i="9"/>
  <c r="Z33" i="9"/>
  <c r="AA33" i="9"/>
  <c r="AB33" i="9"/>
  <c r="AC33" i="9"/>
  <c r="AD33" i="9"/>
  <c r="AE33" i="9"/>
  <c r="AH33" i="9"/>
  <c r="Z34" i="9"/>
  <c r="AA34" i="9"/>
  <c r="AB34" i="9"/>
  <c r="AC34" i="9"/>
  <c r="AD34" i="9"/>
  <c r="AE34" i="9"/>
  <c r="AF34" i="9" s="1"/>
  <c r="AH34" i="9"/>
  <c r="Y35" i="9"/>
  <c r="Z35" i="9"/>
  <c r="AA35" i="9"/>
  <c r="AB35" i="9"/>
  <c r="AC35" i="9"/>
  <c r="AD35" i="9"/>
  <c r="AE35" i="9"/>
  <c r="AG35" i="9" s="1"/>
  <c r="AH35" i="9"/>
  <c r="Z36" i="9"/>
  <c r="AA36" i="9"/>
  <c r="AB36" i="9"/>
  <c r="AC36" i="9"/>
  <c r="AD36" i="9"/>
  <c r="AE36" i="9"/>
  <c r="AF36" i="9" s="1"/>
  <c r="AH36" i="9"/>
  <c r="Z37" i="9"/>
  <c r="AA37" i="9"/>
  <c r="AB37" i="9"/>
  <c r="AC37" i="9"/>
  <c r="AD37" i="9"/>
  <c r="AE37" i="9"/>
  <c r="AF37" i="9" s="1"/>
  <c r="AH37" i="9"/>
  <c r="Y38" i="9"/>
  <c r="Z38" i="9"/>
  <c r="AA38" i="9"/>
  <c r="AB38" i="9"/>
  <c r="AC38" i="9"/>
  <c r="AD38" i="9"/>
  <c r="AE38" i="9"/>
  <c r="AG38" i="9" s="1"/>
  <c r="AH38" i="9"/>
  <c r="Z39" i="9"/>
  <c r="AA39" i="9"/>
  <c r="AB39" i="9"/>
  <c r="AC39" i="9"/>
  <c r="AD39" i="9"/>
  <c r="AE39" i="9"/>
  <c r="AF39" i="9" s="1"/>
  <c r="AH39" i="9"/>
  <c r="Z40" i="9"/>
  <c r="AA40" i="9"/>
  <c r="AB40" i="9"/>
  <c r="AC40" i="9"/>
  <c r="AD40" i="9"/>
  <c r="AE40" i="9"/>
  <c r="AF40" i="9" s="1"/>
  <c r="AH40" i="9"/>
  <c r="Y41" i="9"/>
  <c r="Z41" i="9"/>
  <c r="AA41" i="9"/>
  <c r="AB41" i="9"/>
  <c r="AC41" i="9"/>
  <c r="AD41" i="9"/>
  <c r="AE41" i="9"/>
  <c r="AH41" i="9"/>
  <c r="Y42" i="9"/>
  <c r="Z42" i="9"/>
  <c r="AA42" i="9"/>
  <c r="AB42" i="9"/>
  <c r="AC42" i="9"/>
  <c r="AD42" i="9"/>
  <c r="AE42" i="9"/>
  <c r="AG42" i="9" s="1"/>
  <c r="AH42" i="9"/>
  <c r="Z43" i="9"/>
  <c r="AA43" i="9"/>
  <c r="AB43" i="9"/>
  <c r="AC43" i="9"/>
  <c r="AD43" i="9"/>
  <c r="AE43" i="9"/>
  <c r="AG43" i="9" s="1"/>
  <c r="AH43" i="9"/>
  <c r="Z44" i="9"/>
  <c r="AA44" i="9"/>
  <c r="AB44" i="9"/>
  <c r="AC44" i="9"/>
  <c r="AD44" i="9"/>
  <c r="AE44" i="9"/>
  <c r="AH44" i="9"/>
  <c r="Y45" i="9"/>
  <c r="Z45" i="9"/>
  <c r="AA45" i="9"/>
  <c r="AB45" i="9"/>
  <c r="AC45" i="9"/>
  <c r="AD45" i="9"/>
  <c r="AE45" i="9"/>
  <c r="AH45" i="9"/>
  <c r="Z46" i="9"/>
  <c r="AA46" i="9"/>
  <c r="AB46" i="9"/>
  <c r="AC46" i="9"/>
  <c r="AD46" i="9"/>
  <c r="AE46" i="9"/>
  <c r="AG46" i="9" s="1"/>
  <c r="AH46" i="9"/>
  <c r="Z47" i="9"/>
  <c r="AA47" i="9"/>
  <c r="AB47" i="9"/>
  <c r="AC47" i="9"/>
  <c r="AD47" i="9"/>
  <c r="AE47" i="9"/>
  <c r="AG47" i="9" s="1"/>
  <c r="AH47" i="9"/>
  <c r="Z48" i="9"/>
  <c r="AA48" i="9"/>
  <c r="AB48" i="9"/>
  <c r="AC48" i="9"/>
  <c r="AD48" i="9"/>
  <c r="AE48" i="9"/>
  <c r="AG48" i="9" s="1"/>
  <c r="AH48" i="9"/>
  <c r="Z49" i="9"/>
  <c r="AA49" i="9"/>
  <c r="AB49" i="9"/>
  <c r="AC49" i="9"/>
  <c r="AD49" i="9"/>
  <c r="AE49" i="9"/>
  <c r="AF49" i="9" s="1"/>
  <c r="AH49" i="9"/>
  <c r="Z50" i="9"/>
  <c r="AA50" i="9"/>
  <c r="AB50" i="9"/>
  <c r="AC50" i="9"/>
  <c r="AD50" i="9"/>
  <c r="AE50" i="9"/>
  <c r="AH50" i="9"/>
  <c r="Z51" i="9"/>
  <c r="AA51" i="9"/>
  <c r="AB51" i="9"/>
  <c r="AC51" i="9"/>
  <c r="AD51" i="9"/>
  <c r="AE51" i="9"/>
  <c r="AG51" i="9" s="1"/>
  <c r="AH51" i="9"/>
  <c r="Z52" i="9"/>
  <c r="AA52" i="9"/>
  <c r="AB52" i="9"/>
  <c r="AC52" i="9"/>
  <c r="AD52" i="9"/>
  <c r="AE52" i="9"/>
  <c r="AF52" i="9" s="1"/>
  <c r="AH52" i="9"/>
  <c r="Y53" i="9"/>
  <c r="Z53" i="9"/>
  <c r="AA53" i="9"/>
  <c r="AB53" i="9"/>
  <c r="AC53" i="9"/>
  <c r="AD53" i="9"/>
  <c r="AE53" i="9"/>
  <c r="AF53" i="9" s="1"/>
  <c r="AH53" i="9"/>
  <c r="Z54" i="9"/>
  <c r="AA54" i="9"/>
  <c r="AB54" i="9"/>
  <c r="AC54" i="9"/>
  <c r="AD54" i="9"/>
  <c r="AE54" i="9"/>
  <c r="AG54" i="9" s="1"/>
  <c r="AH54" i="9"/>
  <c r="Y55" i="9"/>
  <c r="Z55" i="9"/>
  <c r="AA55" i="9"/>
  <c r="AB55" i="9"/>
  <c r="AC55" i="9"/>
  <c r="AD55" i="9"/>
  <c r="AE55" i="9"/>
  <c r="AF55" i="9" s="1"/>
  <c r="AH55" i="9"/>
  <c r="Z56" i="9"/>
  <c r="AA56" i="9"/>
  <c r="AB56" i="9"/>
  <c r="AC56" i="9"/>
  <c r="AD56" i="9"/>
  <c r="AE56" i="9"/>
  <c r="AH56" i="9"/>
  <c r="Z57" i="9"/>
  <c r="AA57" i="9"/>
  <c r="AB57" i="9"/>
  <c r="AC57" i="9"/>
  <c r="AD57" i="9"/>
  <c r="AE57" i="9"/>
  <c r="AH57" i="9"/>
  <c r="Y58" i="9"/>
  <c r="Z58" i="9"/>
  <c r="AA58" i="9"/>
  <c r="AB58" i="9"/>
  <c r="AC58" i="9"/>
  <c r="AD58" i="9"/>
  <c r="AE58" i="9"/>
  <c r="AH58" i="9"/>
  <c r="Y59" i="9"/>
  <c r="Z59" i="9"/>
  <c r="AA59" i="9"/>
  <c r="AB59" i="9"/>
  <c r="AC59" i="9"/>
  <c r="AD59" i="9"/>
  <c r="AE59" i="9"/>
  <c r="AH59" i="9"/>
  <c r="Z60" i="9"/>
  <c r="AA60" i="9"/>
  <c r="AB60" i="9"/>
  <c r="AC60" i="9"/>
  <c r="AD60" i="9"/>
  <c r="AE60" i="9"/>
  <c r="AF60" i="9" s="1"/>
  <c r="AH60" i="9"/>
  <c r="Y61" i="9"/>
  <c r="Z61" i="9"/>
  <c r="AA61" i="9"/>
  <c r="AB61" i="9"/>
  <c r="AC61" i="9"/>
  <c r="AD61" i="9"/>
  <c r="AE61" i="9"/>
  <c r="AG61" i="9" s="1"/>
  <c r="AH61" i="9"/>
  <c r="Z62" i="9"/>
  <c r="AA62" i="9"/>
  <c r="AB62" i="9"/>
  <c r="AC62" i="9"/>
  <c r="AD62" i="9"/>
  <c r="AE62" i="9"/>
  <c r="AF62" i="9" s="1"/>
  <c r="AH62" i="9"/>
  <c r="Z63" i="9"/>
  <c r="AA63" i="9"/>
  <c r="AB63" i="9"/>
  <c r="AC63" i="9"/>
  <c r="AD63" i="9"/>
  <c r="AE63" i="9"/>
  <c r="AG63" i="9" s="1"/>
  <c r="AH63" i="9"/>
  <c r="Z64" i="9"/>
  <c r="AA64" i="9"/>
  <c r="AB64" i="9"/>
  <c r="AC64" i="9"/>
  <c r="AD64" i="9"/>
  <c r="AE64" i="9"/>
  <c r="AH64" i="9"/>
  <c r="Y65" i="9"/>
  <c r="Z65" i="9"/>
  <c r="AA65" i="9"/>
  <c r="AB65" i="9"/>
  <c r="AC65" i="9"/>
  <c r="AD65" i="9"/>
  <c r="AE65" i="9"/>
  <c r="AF65" i="9" s="1"/>
  <c r="AH65" i="9"/>
  <c r="Y66" i="9"/>
  <c r="Z66" i="9"/>
  <c r="AA66" i="9"/>
  <c r="AB66" i="9"/>
  <c r="AC66" i="9"/>
  <c r="AD66" i="9"/>
  <c r="AE66" i="9"/>
  <c r="AG66" i="9" s="1"/>
  <c r="AH66" i="9"/>
  <c r="Y67" i="9"/>
  <c r="Z67" i="9"/>
  <c r="AA67" i="9"/>
  <c r="AB67" i="9"/>
  <c r="AC67" i="9"/>
  <c r="AD67" i="9"/>
  <c r="AE67" i="9"/>
  <c r="AF67" i="9" s="1"/>
  <c r="AH67" i="9"/>
  <c r="Z68" i="9"/>
  <c r="AA68" i="9"/>
  <c r="AB68" i="9"/>
  <c r="AC68" i="9"/>
  <c r="AD68" i="9"/>
  <c r="AE68" i="9"/>
  <c r="AH68" i="9"/>
  <c r="Z69" i="9"/>
  <c r="AA69" i="9"/>
  <c r="AB69" i="9"/>
  <c r="AC69" i="9"/>
  <c r="AD69" i="9"/>
  <c r="AE69" i="9"/>
  <c r="AH69" i="9"/>
  <c r="Y70" i="9"/>
  <c r="Z70" i="9"/>
  <c r="AA70" i="9"/>
  <c r="AB70" i="9"/>
  <c r="AC70" i="9"/>
  <c r="AD70" i="9"/>
  <c r="AE70" i="9"/>
  <c r="AG70" i="9" s="1"/>
  <c r="AH70" i="9"/>
  <c r="Y71" i="9"/>
  <c r="Z71" i="9"/>
  <c r="AA71" i="9"/>
  <c r="AB71" i="9"/>
  <c r="AC71" i="9"/>
  <c r="AD71" i="9"/>
  <c r="AE71" i="9"/>
  <c r="AH71" i="9"/>
  <c r="Z72" i="9"/>
  <c r="AA72" i="9"/>
  <c r="AB72" i="9"/>
  <c r="AC72" i="9"/>
  <c r="AD72" i="9"/>
  <c r="AE72" i="9"/>
  <c r="AG72" i="9" s="1"/>
  <c r="AH72" i="9"/>
  <c r="Z73" i="9"/>
  <c r="AA73" i="9"/>
  <c r="AB73" i="9"/>
  <c r="AC73" i="9"/>
  <c r="AD73" i="9"/>
  <c r="AE73" i="9"/>
  <c r="AF73" i="9" s="1"/>
  <c r="AH73" i="9"/>
  <c r="Z74" i="9"/>
  <c r="AA74" i="9"/>
  <c r="AB74" i="9"/>
  <c r="AC74" i="9"/>
  <c r="AD74" i="9"/>
  <c r="AE74" i="9"/>
  <c r="AH74" i="9"/>
  <c r="Y75" i="9"/>
  <c r="Z75" i="9"/>
  <c r="AA75" i="9"/>
  <c r="AB75" i="9"/>
  <c r="AC75" i="9"/>
  <c r="AD75" i="9"/>
  <c r="AE75" i="9"/>
  <c r="AG75" i="9" s="1"/>
  <c r="AH75" i="9"/>
  <c r="Y76" i="9"/>
  <c r="Z76" i="9"/>
  <c r="AA76" i="9"/>
  <c r="AB76" i="9"/>
  <c r="AC76" i="9"/>
  <c r="AD76" i="9"/>
  <c r="AE76" i="9"/>
  <c r="AF76" i="9" s="1"/>
  <c r="AH76" i="9"/>
  <c r="Z77" i="9"/>
  <c r="AA77" i="9"/>
  <c r="AB77" i="9"/>
  <c r="AC77" i="9"/>
  <c r="AD77" i="9"/>
  <c r="AE77" i="9"/>
  <c r="AG77" i="9" s="1"/>
  <c r="AH77" i="9"/>
  <c r="Z78" i="9"/>
  <c r="AA78" i="9"/>
  <c r="AB78" i="9"/>
  <c r="AC78" i="9"/>
  <c r="AD78" i="9"/>
  <c r="AE78" i="9"/>
  <c r="AF78" i="9" s="1"/>
  <c r="AH78" i="9"/>
  <c r="Z79" i="9"/>
  <c r="AA79" i="9"/>
  <c r="AB79" i="9"/>
  <c r="AC79" i="9"/>
  <c r="AD79" i="9"/>
  <c r="AE79" i="9"/>
  <c r="AH79" i="9"/>
  <c r="Y80" i="9"/>
  <c r="Z80" i="9"/>
  <c r="AA80" i="9"/>
  <c r="AB80" i="9"/>
  <c r="AC80" i="9"/>
  <c r="AD80" i="9"/>
  <c r="AE80" i="9"/>
  <c r="AG80" i="9" s="1"/>
  <c r="AH80" i="9"/>
  <c r="Z81" i="9"/>
  <c r="AA81" i="9"/>
  <c r="AB81" i="9"/>
  <c r="AC81" i="9"/>
  <c r="AD81" i="9"/>
  <c r="AE81" i="9"/>
  <c r="AF81" i="9" s="1"/>
  <c r="AH81" i="9"/>
  <c r="Z82" i="9"/>
  <c r="AA82" i="9"/>
  <c r="AB82" i="9"/>
  <c r="AC82" i="9"/>
  <c r="AD82" i="9"/>
  <c r="AE82" i="9"/>
  <c r="AG82" i="9" s="1"/>
  <c r="AH82" i="9"/>
  <c r="AE83" i="9"/>
  <c r="AF83" i="9" s="1"/>
  <c r="AH83" i="9"/>
  <c r="AE86" i="9"/>
  <c r="AF86" i="9" s="1"/>
  <c r="AH86" i="9"/>
  <c r="AE87" i="9"/>
  <c r="AH87" i="9"/>
  <c r="AE88" i="9"/>
  <c r="AF88" i="9" s="1"/>
  <c r="AH88" i="9"/>
  <c r="AE89" i="9"/>
  <c r="AH89" i="9"/>
  <c r="AE90" i="9"/>
  <c r="AG90" i="9" s="1"/>
  <c r="AH90" i="9"/>
  <c r="AE91" i="9"/>
  <c r="AG91" i="9" s="1"/>
  <c r="AH91" i="9"/>
  <c r="AE92" i="9"/>
  <c r="AH92" i="9"/>
  <c r="Z93" i="9"/>
  <c r="AE93" i="9"/>
  <c r="AF93" i="9" s="1"/>
  <c r="AH93" i="9"/>
  <c r="Z94" i="9"/>
  <c r="AE94" i="9"/>
  <c r="AG94" i="9" s="1"/>
  <c r="AH94" i="9"/>
  <c r="Z95" i="9"/>
  <c r="AE95" i="9"/>
  <c r="AF95" i="9" s="1"/>
  <c r="AH95" i="9"/>
  <c r="Z96" i="9"/>
  <c r="AE96" i="9"/>
  <c r="AH96" i="9"/>
  <c r="Z97" i="9"/>
  <c r="AE97" i="9"/>
  <c r="AF97" i="9" s="1"/>
  <c r="AH97" i="9"/>
  <c r="Z98" i="9"/>
  <c r="AE98" i="9"/>
  <c r="AF98" i="9" s="1"/>
  <c r="AH98" i="9"/>
  <c r="Z99" i="9"/>
  <c r="AE99" i="9"/>
  <c r="AF99" i="9" s="1"/>
  <c r="AH99" i="9"/>
  <c r="Z100" i="9"/>
  <c r="AE100" i="9"/>
  <c r="AH100" i="9"/>
  <c r="Z101" i="9"/>
  <c r="AE101" i="9"/>
  <c r="AG101" i="9" s="1"/>
  <c r="AH101" i="9"/>
  <c r="Z102" i="9"/>
  <c r="AE102" i="9"/>
  <c r="AG102" i="9" s="1"/>
  <c r="AH102" i="9"/>
  <c r="Z103" i="9"/>
  <c r="AB103" i="9"/>
  <c r="AC103" i="9"/>
  <c r="AD103" i="9"/>
  <c r="AE103" i="9"/>
  <c r="AG103" i="9" s="1"/>
  <c r="AH103" i="9"/>
  <c r="Z104" i="9"/>
  <c r="AB104" i="9"/>
  <c r="AC104" i="9"/>
  <c r="AD104" i="9"/>
  <c r="AE104" i="9"/>
  <c r="AF104" i="9" s="1"/>
  <c r="AH104" i="9"/>
  <c r="Z105" i="9"/>
  <c r="AB105" i="9"/>
  <c r="AC105" i="9"/>
  <c r="AD105" i="9"/>
  <c r="AE105" i="9"/>
  <c r="AG105" i="9" s="1"/>
  <c r="AH105" i="9"/>
  <c r="Y106" i="9"/>
  <c r="Z106" i="9"/>
  <c r="AB106" i="9"/>
  <c r="AC106" i="9"/>
  <c r="AD106" i="9"/>
  <c r="AE106" i="9"/>
  <c r="AH106" i="9"/>
  <c r="Z107" i="9"/>
  <c r="AB107" i="9"/>
  <c r="AC107" i="9"/>
  <c r="AD107" i="9"/>
  <c r="AE107" i="9"/>
  <c r="AF107" i="9" s="1"/>
  <c r="AH107" i="9"/>
  <c r="Z108" i="9"/>
  <c r="AA108" i="9"/>
  <c r="AB108" i="9"/>
  <c r="AC108" i="9"/>
  <c r="AD108" i="9"/>
  <c r="AE108" i="9"/>
  <c r="AF108" i="9" s="1"/>
  <c r="AH108" i="9"/>
  <c r="Z109" i="9"/>
  <c r="AA109" i="9"/>
  <c r="AB109" i="9"/>
  <c r="AC109" i="9"/>
  <c r="AD109" i="9"/>
  <c r="AE109" i="9"/>
  <c r="AF109" i="9" s="1"/>
  <c r="AH109" i="9"/>
  <c r="Y110" i="9"/>
  <c r="Z110" i="9"/>
  <c r="AA110" i="9"/>
  <c r="AB110" i="9"/>
  <c r="AC110" i="9"/>
  <c r="AD110" i="9"/>
  <c r="AE110" i="9"/>
  <c r="AG110" i="9" s="1"/>
  <c r="AH110" i="9"/>
  <c r="Z111" i="9"/>
  <c r="AA111" i="9"/>
  <c r="AB111" i="9"/>
  <c r="AC111" i="9"/>
  <c r="AD111" i="9"/>
  <c r="AE111" i="9"/>
  <c r="AG111" i="9" s="1"/>
  <c r="AH111" i="9"/>
  <c r="Z112" i="9"/>
  <c r="AA112" i="9"/>
  <c r="AB112" i="9"/>
  <c r="AC112" i="9"/>
  <c r="AD112" i="9"/>
  <c r="AE112" i="9"/>
  <c r="AG112" i="9" s="1"/>
  <c r="AH112" i="9"/>
  <c r="Z113" i="9"/>
  <c r="AA113" i="9"/>
  <c r="AB113" i="9"/>
  <c r="AC113" i="9"/>
  <c r="AD113" i="9"/>
  <c r="AE113" i="9"/>
  <c r="AG113" i="9" s="1"/>
  <c r="AH113" i="9"/>
  <c r="Z114" i="9"/>
  <c r="AA114" i="9"/>
  <c r="AB114" i="9"/>
  <c r="AC114" i="9"/>
  <c r="AD114" i="9"/>
  <c r="AE114" i="9"/>
  <c r="AH114" i="9"/>
  <c r="Z115" i="9"/>
  <c r="AA115" i="9"/>
  <c r="AB115" i="9"/>
  <c r="AC115" i="9"/>
  <c r="AD115" i="9"/>
  <c r="AE115" i="9"/>
  <c r="AF115" i="9" s="1"/>
  <c r="AH115" i="9"/>
  <c r="Z116" i="9"/>
  <c r="AA116" i="9"/>
  <c r="AB116" i="9"/>
  <c r="AC116" i="9"/>
  <c r="AD116" i="9"/>
  <c r="AE116" i="9"/>
  <c r="AH116" i="9"/>
  <c r="Z117" i="9"/>
  <c r="AA117" i="9"/>
  <c r="AB117" i="9"/>
  <c r="AC117" i="9"/>
  <c r="AD117" i="9"/>
  <c r="AE117" i="9"/>
  <c r="AG117" i="9" s="1"/>
  <c r="AH117" i="9"/>
  <c r="Z118" i="9"/>
  <c r="AA118" i="9"/>
  <c r="AB118" i="9"/>
  <c r="AC118" i="9"/>
  <c r="AD118" i="9"/>
  <c r="AE118" i="9"/>
  <c r="AF118" i="9" s="1"/>
  <c r="AH118" i="9"/>
  <c r="Z119" i="9"/>
  <c r="AA119" i="9"/>
  <c r="AB119" i="9"/>
  <c r="AC119" i="9"/>
  <c r="AD119" i="9"/>
  <c r="AE119" i="9"/>
  <c r="AG119" i="9" s="1"/>
  <c r="AH119" i="9"/>
  <c r="Z120" i="9"/>
  <c r="AA120" i="9"/>
  <c r="AB120" i="9"/>
  <c r="AC120" i="9"/>
  <c r="AD120" i="9"/>
  <c r="AE120" i="9"/>
  <c r="AF120" i="9" s="1"/>
  <c r="AH120" i="9"/>
  <c r="Z121" i="9"/>
  <c r="AA121" i="9"/>
  <c r="AB121" i="9"/>
  <c r="AC121" i="9"/>
  <c r="AD121" i="9"/>
  <c r="AE121" i="9"/>
  <c r="AG121" i="9" s="1"/>
  <c r="AH121" i="9"/>
  <c r="Y122" i="9"/>
  <c r="Z122" i="9"/>
  <c r="AA122" i="9"/>
  <c r="AB122" i="9"/>
  <c r="AC122" i="9"/>
  <c r="AD122" i="9"/>
  <c r="AE122" i="9"/>
  <c r="AG122" i="9" s="1"/>
  <c r="AH122" i="9"/>
  <c r="Y123" i="9"/>
  <c r="Z123" i="9"/>
  <c r="AA123" i="9"/>
  <c r="AB123" i="9"/>
  <c r="AC123" i="9"/>
  <c r="AD123" i="9"/>
  <c r="AE123" i="9"/>
  <c r="AG123" i="9" s="1"/>
  <c r="AH123" i="9"/>
  <c r="Z124" i="9"/>
  <c r="AA124" i="9"/>
  <c r="AB124" i="9"/>
  <c r="AC124" i="9"/>
  <c r="AD124" i="9"/>
  <c r="AE124" i="9"/>
  <c r="AG124" i="9" s="1"/>
  <c r="AH124" i="9"/>
  <c r="Z125" i="9"/>
  <c r="AA125" i="9"/>
  <c r="AB125" i="9"/>
  <c r="AC125" i="9"/>
  <c r="AD125" i="9"/>
  <c r="AE125" i="9"/>
  <c r="AF125" i="9" s="1"/>
  <c r="AH125" i="9"/>
  <c r="Y126" i="9"/>
  <c r="Z126" i="9"/>
  <c r="AA126" i="9"/>
  <c r="AB126" i="9"/>
  <c r="AC126" i="9"/>
  <c r="AD126" i="9"/>
  <c r="AE126" i="9"/>
  <c r="AF126" i="9" s="1"/>
  <c r="AH126" i="9"/>
  <c r="Z127" i="9"/>
  <c r="AA127" i="9"/>
  <c r="AB127" i="9"/>
  <c r="AC127" i="9"/>
  <c r="AD127" i="9"/>
  <c r="AE127" i="9"/>
  <c r="AH127" i="9"/>
  <c r="Z128" i="9"/>
  <c r="AA128" i="9"/>
  <c r="AB128" i="9"/>
  <c r="AC128" i="9"/>
  <c r="AD128" i="9"/>
  <c r="AE128" i="9"/>
  <c r="AF128" i="9" s="1"/>
  <c r="AH128" i="9"/>
  <c r="Z129" i="9"/>
  <c r="AA129" i="9"/>
  <c r="AB129" i="9"/>
  <c r="AC129" i="9"/>
  <c r="AD129" i="9"/>
  <c r="AE129" i="9"/>
  <c r="AG129" i="9" s="1"/>
  <c r="AH129" i="9"/>
  <c r="Z130" i="9"/>
  <c r="AA130" i="9"/>
  <c r="AB130" i="9"/>
  <c r="AC130" i="9"/>
  <c r="AD130" i="9"/>
  <c r="AE130" i="9"/>
  <c r="AF130" i="9" s="1"/>
  <c r="AH130" i="9"/>
  <c r="Y131" i="9"/>
  <c r="Z131" i="9"/>
  <c r="AA131" i="9"/>
  <c r="AB131" i="9"/>
  <c r="AC131" i="9"/>
  <c r="AD131" i="9"/>
  <c r="AE131" i="9"/>
  <c r="AG131" i="9" s="1"/>
  <c r="AH131" i="9"/>
  <c r="Z132" i="9"/>
  <c r="AA132" i="9"/>
  <c r="AB132" i="9"/>
  <c r="AC132" i="9"/>
  <c r="AD132" i="9"/>
  <c r="AE132" i="9"/>
  <c r="AG132" i="9" s="1"/>
  <c r="AH132" i="9"/>
  <c r="Z133" i="9"/>
  <c r="AA133" i="9"/>
  <c r="AB133" i="9"/>
  <c r="AC133" i="9"/>
  <c r="AD133" i="9"/>
  <c r="AE133" i="9"/>
  <c r="AF133" i="9" s="1"/>
  <c r="AH133" i="9"/>
  <c r="Z134" i="9"/>
  <c r="AA134" i="9"/>
  <c r="AB134" i="9"/>
  <c r="AC134" i="9"/>
  <c r="AD134" i="9"/>
  <c r="AE134" i="9"/>
  <c r="AF134" i="9" s="1"/>
  <c r="AH134" i="9"/>
  <c r="Z135" i="9"/>
  <c r="AA135" i="9"/>
  <c r="AB135" i="9"/>
  <c r="AC135" i="9"/>
  <c r="AD135" i="9"/>
  <c r="AE135" i="9"/>
  <c r="AF135" i="9" s="1"/>
  <c r="AH135" i="9"/>
  <c r="Z136" i="9"/>
  <c r="AA136" i="9"/>
  <c r="AB136" i="9"/>
  <c r="AC136" i="9"/>
  <c r="AD136" i="9"/>
  <c r="AE136" i="9"/>
  <c r="AG136" i="9" s="1"/>
  <c r="AH136" i="9"/>
  <c r="Z137" i="9"/>
  <c r="AA137" i="9"/>
  <c r="AB137" i="9"/>
  <c r="AC137" i="9"/>
  <c r="AD137" i="9"/>
  <c r="AE137" i="9"/>
  <c r="AH137" i="9"/>
  <c r="Z138" i="9"/>
  <c r="AA138" i="9"/>
  <c r="AB138" i="9"/>
  <c r="AC138" i="9"/>
  <c r="AD138" i="9"/>
  <c r="AE138" i="9"/>
  <c r="AH138" i="9"/>
  <c r="Z139" i="9"/>
  <c r="AA139" i="9"/>
  <c r="AB139" i="9"/>
  <c r="AC139" i="9"/>
  <c r="AD139" i="9"/>
  <c r="AE139" i="9"/>
  <c r="AF139" i="9" s="1"/>
  <c r="AH139" i="9"/>
  <c r="Z140" i="9"/>
  <c r="AA140" i="9"/>
  <c r="AB140" i="9"/>
  <c r="AC140" i="9"/>
  <c r="AD140" i="9"/>
  <c r="AE140" i="9"/>
  <c r="AG140" i="9" s="1"/>
  <c r="AH140" i="9"/>
  <c r="Z141" i="9"/>
  <c r="AA141" i="9"/>
  <c r="AB141" i="9"/>
  <c r="AC141" i="9"/>
  <c r="AD141" i="9"/>
  <c r="AE141" i="9"/>
  <c r="AH141" i="9"/>
  <c r="Z142" i="9"/>
  <c r="AA142" i="9"/>
  <c r="AB142" i="9"/>
  <c r="AC142" i="9"/>
  <c r="AD142" i="9"/>
  <c r="AE142" i="9"/>
  <c r="AG142" i="9" s="1"/>
  <c r="AH142" i="9"/>
  <c r="Z143" i="9"/>
  <c r="AA143" i="9"/>
  <c r="AB143" i="9"/>
  <c r="AC143" i="9"/>
  <c r="AD143" i="9"/>
  <c r="AE143" i="9"/>
  <c r="AG143" i="9" s="1"/>
  <c r="AH143" i="9"/>
  <c r="Z144" i="9"/>
  <c r="AA144" i="9"/>
  <c r="AB144" i="9"/>
  <c r="AC144" i="9"/>
  <c r="AD144" i="9"/>
  <c r="AE144" i="9"/>
  <c r="AG144" i="9" s="1"/>
  <c r="AH144" i="9"/>
  <c r="Z145" i="9"/>
  <c r="AA145" i="9"/>
  <c r="AB145" i="9"/>
  <c r="AC145" i="9"/>
  <c r="AD145" i="9"/>
  <c r="AE145" i="9"/>
  <c r="AH145" i="9"/>
  <c r="Z146" i="9"/>
  <c r="AA146" i="9"/>
  <c r="AB146" i="9"/>
  <c r="AC146" i="9"/>
  <c r="AD146" i="9"/>
  <c r="AE146" i="9"/>
  <c r="AG146" i="9" s="1"/>
  <c r="AH146" i="9"/>
  <c r="Z147" i="9"/>
  <c r="AA147" i="9"/>
  <c r="AB147" i="9"/>
  <c r="AC147" i="9"/>
  <c r="AD147" i="9"/>
  <c r="AE147" i="9"/>
  <c r="AF147" i="9" s="1"/>
  <c r="AH147" i="9"/>
  <c r="Y148" i="9"/>
  <c r="Z148" i="9"/>
  <c r="AA148" i="9"/>
  <c r="AB148" i="9"/>
  <c r="AC148" i="9"/>
  <c r="AD148" i="9"/>
  <c r="AE148" i="9"/>
  <c r="AF148" i="9" s="1"/>
  <c r="AH148" i="9"/>
  <c r="Z149" i="9"/>
  <c r="AA149" i="9"/>
  <c r="AB149" i="9"/>
  <c r="AC149" i="9"/>
  <c r="AD149" i="9"/>
  <c r="AE149" i="9"/>
  <c r="AF149" i="9" s="1"/>
  <c r="AH149" i="9"/>
  <c r="Z150" i="9"/>
  <c r="AA150" i="9"/>
  <c r="AB150" i="9"/>
  <c r="AC150" i="9"/>
  <c r="AD150" i="9"/>
  <c r="AE150" i="9"/>
  <c r="AH150" i="9"/>
  <c r="Z151" i="9"/>
  <c r="AA151" i="9"/>
  <c r="AB151" i="9"/>
  <c r="AC151" i="9"/>
  <c r="AD151" i="9"/>
  <c r="AE151" i="9"/>
  <c r="AG151" i="9" s="1"/>
  <c r="AH151" i="9"/>
  <c r="Y152" i="9"/>
  <c r="Z152" i="9"/>
  <c r="AA152" i="9"/>
  <c r="AB152" i="9"/>
  <c r="AC152" i="9"/>
  <c r="AD152" i="9"/>
  <c r="AE152" i="9"/>
  <c r="AF152" i="9" s="1"/>
  <c r="AH152" i="9"/>
  <c r="Z153" i="9"/>
  <c r="AA153" i="9"/>
  <c r="AB153" i="9"/>
  <c r="AC153" i="9"/>
  <c r="AD153" i="9"/>
  <c r="AE153" i="9"/>
  <c r="AG153" i="9" s="1"/>
  <c r="AH153" i="9"/>
  <c r="Z154" i="9"/>
  <c r="AA154" i="9"/>
  <c r="AB154" i="9"/>
  <c r="AC154" i="9"/>
  <c r="AD154" i="9"/>
  <c r="AE154" i="9"/>
  <c r="AF154" i="9" s="1"/>
  <c r="AH154" i="9"/>
  <c r="Z155" i="9"/>
  <c r="AA155" i="9"/>
  <c r="AB155" i="9"/>
  <c r="AC155" i="9"/>
  <c r="AD155" i="9"/>
  <c r="AE155" i="9"/>
  <c r="AG155" i="9" s="1"/>
  <c r="AH155" i="9"/>
  <c r="Y156" i="9"/>
  <c r="Z156" i="9"/>
  <c r="AA156" i="9"/>
  <c r="AB156" i="9"/>
  <c r="AC156" i="9"/>
  <c r="AD156" i="9"/>
  <c r="AE156" i="9"/>
  <c r="AH156" i="9"/>
  <c r="Z157" i="9"/>
  <c r="AA157" i="9"/>
  <c r="AB157" i="9"/>
  <c r="AC157" i="9"/>
  <c r="AD157" i="9"/>
  <c r="AE157" i="9"/>
  <c r="AH157" i="9"/>
  <c r="Z158" i="9"/>
  <c r="AA158" i="9"/>
  <c r="AB158" i="9"/>
  <c r="AC158" i="9"/>
  <c r="AD158" i="9"/>
  <c r="AE158" i="9"/>
  <c r="AF158" i="9" s="1"/>
  <c r="AH158" i="9"/>
  <c r="Z159" i="9"/>
  <c r="AA159" i="9"/>
  <c r="AB159" i="9"/>
  <c r="AC159" i="9"/>
  <c r="AD159" i="9"/>
  <c r="AE159" i="9"/>
  <c r="AF159" i="9" s="1"/>
  <c r="AH159" i="9"/>
  <c r="Y160" i="9"/>
  <c r="Z160" i="9"/>
  <c r="AA160" i="9"/>
  <c r="AB160" i="9"/>
  <c r="AC160" i="9"/>
  <c r="AD160" i="9"/>
  <c r="AE160" i="9"/>
  <c r="AF160" i="9" s="1"/>
  <c r="AH160" i="9"/>
  <c r="Z161" i="9"/>
  <c r="AA161" i="9"/>
  <c r="AB161" i="9"/>
  <c r="AC161" i="9"/>
  <c r="AD161" i="9"/>
  <c r="AE161" i="9"/>
  <c r="AG161" i="9" s="1"/>
  <c r="AH161" i="9"/>
  <c r="Z162" i="9"/>
  <c r="AA162" i="9"/>
  <c r="AB162" i="9"/>
  <c r="AC162" i="9"/>
  <c r="AD162" i="9"/>
  <c r="AE162" i="9"/>
  <c r="AF162" i="9" s="1"/>
  <c r="AH162" i="9"/>
  <c r="Z163" i="9"/>
  <c r="AA163" i="9"/>
  <c r="AB163" i="9"/>
  <c r="AC163" i="9"/>
  <c r="AD163" i="9"/>
  <c r="AE163" i="9"/>
  <c r="AF163" i="9" s="1"/>
  <c r="AH163" i="9"/>
  <c r="Y164" i="9"/>
  <c r="Z164" i="9"/>
  <c r="AA164" i="9"/>
  <c r="AB164" i="9"/>
  <c r="AC164" i="9"/>
  <c r="AD164" i="9"/>
  <c r="AE164" i="9"/>
  <c r="AH164" i="9"/>
  <c r="Z165" i="9"/>
  <c r="AA165" i="9"/>
  <c r="AB165" i="9"/>
  <c r="AC165" i="9"/>
  <c r="AD165" i="9"/>
  <c r="AE165" i="9"/>
  <c r="AF165" i="9" s="1"/>
  <c r="AH165" i="9"/>
  <c r="Z166" i="9"/>
  <c r="AA166" i="9"/>
  <c r="AB166" i="9"/>
  <c r="AC166" i="9"/>
  <c r="AD166" i="9"/>
  <c r="AE166" i="9"/>
  <c r="AG166" i="9" s="1"/>
  <c r="AH166" i="9"/>
  <c r="Z167" i="9"/>
  <c r="AA167" i="9"/>
  <c r="AB167" i="9"/>
  <c r="AC167" i="9"/>
  <c r="AD167" i="9"/>
  <c r="AE167" i="9"/>
  <c r="AF167" i="9" s="1"/>
  <c r="AH167" i="9"/>
  <c r="Y168" i="9"/>
  <c r="Z168" i="9"/>
  <c r="AA168" i="9"/>
  <c r="AB168" i="9"/>
  <c r="AC168" i="9"/>
  <c r="AD168" i="9"/>
  <c r="AE168" i="9"/>
  <c r="AG168" i="9" s="1"/>
  <c r="AH168" i="9"/>
  <c r="Z169" i="9"/>
  <c r="AA169" i="9"/>
  <c r="AB169" i="9"/>
  <c r="AC169" i="9"/>
  <c r="AD169" i="9"/>
  <c r="AE169" i="9"/>
  <c r="AG169" i="9" s="1"/>
  <c r="AH169" i="9"/>
  <c r="Y170" i="9"/>
  <c r="Z170" i="9"/>
  <c r="AA170" i="9"/>
  <c r="AB170" i="9"/>
  <c r="AC170" i="9"/>
  <c r="AD170" i="9"/>
  <c r="AE170" i="9"/>
  <c r="AF170" i="9" s="1"/>
  <c r="AH170" i="9"/>
  <c r="Z171" i="9"/>
  <c r="AA171" i="9"/>
  <c r="AB171" i="9"/>
  <c r="AC171" i="9"/>
  <c r="AD171" i="9"/>
  <c r="AE171" i="9"/>
  <c r="AG171" i="9" s="1"/>
  <c r="AH171" i="9"/>
  <c r="Z172" i="9"/>
  <c r="AA172" i="9"/>
  <c r="AB172" i="9"/>
  <c r="AC172" i="9"/>
  <c r="AD172" i="9"/>
  <c r="AE172" i="9"/>
  <c r="AG172" i="9" s="1"/>
  <c r="AH172" i="9"/>
  <c r="Z173" i="9"/>
  <c r="AA173" i="9"/>
  <c r="AB173" i="9"/>
  <c r="AC173" i="9"/>
  <c r="AD173" i="9"/>
  <c r="AE173" i="9"/>
  <c r="AF173" i="9" s="1"/>
  <c r="AH173" i="9"/>
  <c r="Z174" i="9"/>
  <c r="AA174" i="9"/>
  <c r="AB174" i="9"/>
  <c r="AC174" i="9"/>
  <c r="AD174" i="9"/>
  <c r="AE174" i="9"/>
  <c r="AF174" i="9" s="1"/>
  <c r="AH174" i="9"/>
  <c r="Z175" i="9"/>
  <c r="AA175" i="9"/>
  <c r="AB175" i="9"/>
  <c r="AC175" i="9"/>
  <c r="AD175" i="9"/>
  <c r="AE175" i="9"/>
  <c r="AG175" i="9" s="1"/>
  <c r="AH175" i="9"/>
  <c r="Z176" i="9"/>
  <c r="AA176" i="9"/>
  <c r="AB176" i="9"/>
  <c r="AC176" i="9"/>
  <c r="AD176" i="9"/>
  <c r="AE176" i="9"/>
  <c r="AG176" i="9" s="1"/>
  <c r="AH176" i="9"/>
  <c r="Z177" i="9"/>
  <c r="AA177" i="9"/>
  <c r="AB177" i="9"/>
  <c r="AC177" i="9"/>
  <c r="AD177" i="9"/>
  <c r="AE177" i="9"/>
  <c r="AF177" i="9" s="1"/>
  <c r="AH177" i="9"/>
  <c r="Z178" i="9"/>
  <c r="AA178" i="9"/>
  <c r="AB178" i="9"/>
  <c r="AC178" i="9"/>
  <c r="AD178" i="9"/>
  <c r="AE178" i="9"/>
  <c r="AG178" i="9" s="1"/>
  <c r="AH178" i="9"/>
  <c r="Z179" i="9"/>
  <c r="AA179" i="9"/>
  <c r="AB179" i="9"/>
  <c r="AC179" i="9"/>
  <c r="AD179" i="9"/>
  <c r="AE179" i="9"/>
  <c r="AH179" i="9"/>
  <c r="Z180" i="9"/>
  <c r="AA180" i="9"/>
  <c r="AB180" i="9"/>
  <c r="AC180" i="9"/>
  <c r="AD180" i="9"/>
  <c r="AE180" i="9"/>
  <c r="AF180" i="9" s="1"/>
  <c r="AH180" i="9"/>
  <c r="Z181" i="9"/>
  <c r="AA181" i="9"/>
  <c r="AB181" i="9"/>
  <c r="AC181" i="9"/>
  <c r="AD181" i="9"/>
  <c r="AE181" i="9"/>
  <c r="AG181" i="9" s="1"/>
  <c r="AH181" i="9"/>
  <c r="Z182" i="9"/>
  <c r="AA182" i="9"/>
  <c r="AB182" i="9"/>
  <c r="AC182" i="9"/>
  <c r="AD182" i="9"/>
  <c r="AE182" i="9"/>
  <c r="AH182" i="9"/>
  <c r="Z183" i="9"/>
  <c r="AA183" i="9"/>
  <c r="AB183" i="9"/>
  <c r="AC183" i="9"/>
  <c r="AD183" i="9"/>
  <c r="AE183" i="9"/>
  <c r="AG183" i="9" s="1"/>
  <c r="AH183" i="9"/>
  <c r="Y184" i="9"/>
  <c r="Z184" i="9"/>
  <c r="AA184" i="9"/>
  <c r="AB184" i="9"/>
  <c r="AC184" i="9"/>
  <c r="AD184" i="9"/>
  <c r="AE184" i="9"/>
  <c r="AG184" i="9" s="1"/>
  <c r="AH184" i="9"/>
  <c r="Z185" i="9"/>
  <c r="AA185" i="9"/>
  <c r="AB185" i="9"/>
  <c r="AC185" i="9"/>
  <c r="AD185" i="9"/>
  <c r="AE185" i="9"/>
  <c r="AG185" i="9" s="1"/>
  <c r="AH185" i="9"/>
  <c r="Y186" i="9"/>
  <c r="Z186" i="9"/>
  <c r="AA186" i="9"/>
  <c r="AB186" i="9"/>
  <c r="AC186" i="9"/>
  <c r="AD186" i="9"/>
  <c r="AE186" i="9"/>
  <c r="AG186" i="9" s="1"/>
  <c r="AH186" i="9"/>
  <c r="Z187" i="9"/>
  <c r="AA187" i="9"/>
  <c r="AB187" i="9"/>
  <c r="AC187" i="9"/>
  <c r="AD187" i="9"/>
  <c r="AE187" i="9"/>
  <c r="AF187" i="9" s="1"/>
  <c r="AH187" i="9"/>
  <c r="Z188" i="9"/>
  <c r="AA188" i="9"/>
  <c r="AB188" i="9"/>
  <c r="AC188" i="9"/>
  <c r="AD188" i="9"/>
  <c r="AE188" i="9"/>
  <c r="AF188" i="9" s="1"/>
  <c r="AH188" i="9"/>
  <c r="Z189" i="9"/>
  <c r="AA189" i="9"/>
  <c r="AB189" i="9"/>
  <c r="AC189" i="9"/>
  <c r="AD189" i="9"/>
  <c r="AE189" i="9"/>
  <c r="AG189" i="9" s="1"/>
  <c r="AH189" i="9"/>
  <c r="Y190" i="9"/>
  <c r="Z190" i="9"/>
  <c r="AA190" i="9"/>
  <c r="AB190" i="9"/>
  <c r="AC190" i="9"/>
  <c r="AD190" i="9"/>
  <c r="AE190" i="9"/>
  <c r="AF190" i="9" s="1"/>
  <c r="AH190" i="9"/>
  <c r="Z191" i="9"/>
  <c r="AA191" i="9"/>
  <c r="AB191" i="9"/>
  <c r="AC191" i="9"/>
  <c r="AD191" i="9"/>
  <c r="AE191" i="9"/>
  <c r="AG191" i="9" s="1"/>
  <c r="AH191" i="9"/>
  <c r="Y192" i="9"/>
  <c r="Z192" i="9"/>
  <c r="AA192" i="9"/>
  <c r="AB192" i="9"/>
  <c r="AC192" i="9"/>
  <c r="AD192" i="9"/>
  <c r="AE192" i="9"/>
  <c r="AG192" i="9" s="1"/>
  <c r="AH192" i="9"/>
  <c r="Z193" i="9"/>
  <c r="AA193" i="9"/>
  <c r="AB193" i="9"/>
  <c r="AC193" i="9"/>
  <c r="AD193" i="9"/>
  <c r="AE193" i="9"/>
  <c r="AG193" i="9" s="1"/>
  <c r="AH193" i="9"/>
  <c r="Z194" i="9"/>
  <c r="AA194" i="9"/>
  <c r="AB194" i="9"/>
  <c r="AC194" i="9"/>
  <c r="AD194" i="9"/>
  <c r="AE194" i="9"/>
  <c r="AF194" i="9" s="1"/>
  <c r="AH194" i="9"/>
  <c r="Z195" i="9"/>
  <c r="AA195" i="9"/>
  <c r="AB195" i="9"/>
  <c r="AC195" i="9"/>
  <c r="AD195" i="9"/>
  <c r="AE195" i="9"/>
  <c r="AF195" i="9" s="1"/>
  <c r="AH195" i="9"/>
  <c r="Y196" i="9"/>
  <c r="Z196" i="9"/>
  <c r="AA196" i="9"/>
  <c r="AB196" i="9"/>
  <c r="AC196" i="9"/>
  <c r="AD196" i="9"/>
  <c r="AE196" i="9"/>
  <c r="AG196" i="9" s="1"/>
  <c r="AH196" i="9"/>
  <c r="Z197" i="9"/>
  <c r="AA197" i="9"/>
  <c r="AB197" i="9"/>
  <c r="AC197" i="9"/>
  <c r="AD197" i="9"/>
  <c r="AE197" i="9"/>
  <c r="AG197" i="9" s="1"/>
  <c r="AH197" i="9"/>
  <c r="Z198" i="9"/>
  <c r="AA198" i="9"/>
  <c r="AB198" i="9"/>
  <c r="AC198" i="9"/>
  <c r="AD198" i="9"/>
  <c r="AE198" i="9"/>
  <c r="AF198" i="9" s="1"/>
  <c r="AH198" i="9"/>
  <c r="Z199" i="9"/>
  <c r="AA199" i="9"/>
  <c r="AB199" i="9"/>
  <c r="AC199" i="9"/>
  <c r="AD199" i="9"/>
  <c r="AE199" i="9"/>
  <c r="AH199" i="9"/>
  <c r="Z200" i="9"/>
  <c r="AA200" i="9"/>
  <c r="AB200" i="9"/>
  <c r="AC200" i="9"/>
  <c r="AD200" i="9"/>
  <c r="AE200" i="9"/>
  <c r="AG200" i="9" s="1"/>
  <c r="AH200" i="9"/>
  <c r="Z201" i="9"/>
  <c r="AA201" i="9"/>
  <c r="AB201" i="9"/>
  <c r="AC201" i="9"/>
  <c r="AD201" i="9"/>
  <c r="AE201" i="9"/>
  <c r="AG201" i="9" s="1"/>
  <c r="AH201" i="9"/>
  <c r="Z202" i="9"/>
  <c r="AA202" i="9"/>
  <c r="AB202" i="9"/>
  <c r="AC202" i="9"/>
  <c r="AD202" i="9"/>
  <c r="AE202" i="9"/>
  <c r="AF202" i="9" s="1"/>
  <c r="AH202" i="9"/>
  <c r="Z203" i="9"/>
  <c r="AA203" i="9"/>
  <c r="AB203" i="9"/>
  <c r="AC203" i="9"/>
  <c r="AD203" i="9"/>
  <c r="AE203" i="9"/>
  <c r="AF203" i="9" s="1"/>
  <c r="AH203" i="9"/>
  <c r="Z204" i="9"/>
  <c r="AA204" i="9"/>
  <c r="AB204" i="9"/>
  <c r="AC204" i="9"/>
  <c r="AD204" i="9"/>
  <c r="AE204" i="9"/>
  <c r="AG204" i="9" s="1"/>
  <c r="AH204" i="9"/>
  <c r="Z205" i="9"/>
  <c r="AA205" i="9"/>
  <c r="AB205" i="9"/>
  <c r="AC205" i="9"/>
  <c r="AD205" i="9"/>
  <c r="AE205" i="9"/>
  <c r="AG205" i="9" s="1"/>
  <c r="AH205" i="9"/>
  <c r="Z206" i="9"/>
  <c r="AA206" i="9"/>
  <c r="AB206" i="9"/>
  <c r="AC206" i="9"/>
  <c r="AD206" i="9"/>
  <c r="AE206" i="9"/>
  <c r="AG206" i="9" s="1"/>
  <c r="AH206" i="9"/>
  <c r="Z207" i="9"/>
  <c r="AA207" i="9"/>
  <c r="AB207" i="9"/>
  <c r="AC207" i="9"/>
  <c r="AD207" i="9"/>
  <c r="AE207" i="9"/>
  <c r="AH207" i="9"/>
  <c r="Z208" i="9"/>
  <c r="AA208" i="9"/>
  <c r="AB208" i="9"/>
  <c r="AC208" i="9"/>
  <c r="AD208" i="9"/>
  <c r="AE208" i="9"/>
  <c r="AG208" i="9" s="1"/>
  <c r="AH208" i="9"/>
  <c r="Z209" i="9"/>
  <c r="AA209" i="9"/>
  <c r="AB209" i="9"/>
  <c r="AC209" i="9"/>
  <c r="AD209" i="9"/>
  <c r="AE209" i="9"/>
  <c r="AG209" i="9" s="1"/>
  <c r="AH209" i="9"/>
  <c r="Z210" i="9"/>
  <c r="AA210" i="9"/>
  <c r="AB210" i="9"/>
  <c r="AC210" i="9"/>
  <c r="AD210" i="9"/>
  <c r="AE210" i="9"/>
  <c r="AG210" i="9" s="1"/>
  <c r="AH210" i="9"/>
  <c r="Y211" i="9"/>
  <c r="Z211" i="9"/>
  <c r="AA211" i="9"/>
  <c r="AB211" i="9"/>
  <c r="AC211" i="9"/>
  <c r="AD211" i="9"/>
  <c r="AE211" i="9"/>
  <c r="AG211" i="9" s="1"/>
  <c r="AH211" i="9"/>
  <c r="Z212" i="9"/>
  <c r="AA212" i="9"/>
  <c r="AB212" i="9"/>
  <c r="AC212" i="9"/>
  <c r="AD212" i="9"/>
  <c r="AE212" i="9"/>
  <c r="AG212" i="9" s="1"/>
  <c r="AH212" i="9"/>
  <c r="Z213" i="9"/>
  <c r="AA213" i="9"/>
  <c r="AB213" i="9"/>
  <c r="AC213" i="9"/>
  <c r="AD213" i="9"/>
  <c r="AE213" i="9"/>
  <c r="AF213" i="9" s="1"/>
  <c r="AH213" i="9"/>
  <c r="Z214" i="9"/>
  <c r="AA214" i="9"/>
  <c r="AB214" i="9"/>
  <c r="AC214" i="9"/>
  <c r="AD214" i="9"/>
  <c r="AE214" i="9"/>
  <c r="AF214" i="9" s="1"/>
  <c r="AH214" i="9"/>
  <c r="Z215" i="9"/>
  <c r="AA215" i="9"/>
  <c r="AB215" i="9"/>
  <c r="AC215" i="9"/>
  <c r="AD215" i="9"/>
  <c r="AE215" i="9"/>
  <c r="AF215" i="9" s="1"/>
  <c r="AH215" i="9"/>
  <c r="Z216" i="9"/>
  <c r="AA216" i="9"/>
  <c r="AB216" i="9"/>
  <c r="AC216" i="9"/>
  <c r="AD216" i="9"/>
  <c r="AE216" i="9"/>
  <c r="AG216" i="9" s="1"/>
  <c r="AH216" i="9"/>
  <c r="Z217" i="9"/>
  <c r="AA217" i="9"/>
  <c r="AB217" i="9"/>
  <c r="AC217" i="9"/>
  <c r="AD217" i="9"/>
  <c r="AE217" i="9"/>
  <c r="AF217" i="9" s="1"/>
  <c r="AH217" i="9"/>
  <c r="Z218" i="9"/>
  <c r="AA218" i="9"/>
  <c r="AB218" i="9"/>
  <c r="AC218" i="9"/>
  <c r="AD218" i="9"/>
  <c r="AE218" i="9"/>
  <c r="AH218" i="9"/>
  <c r="Z219" i="9"/>
  <c r="AA219" i="9"/>
  <c r="AB219" i="9"/>
  <c r="AC219" i="9"/>
  <c r="AD219" i="9"/>
  <c r="AE219" i="9"/>
  <c r="AF219" i="9" s="1"/>
  <c r="AH219" i="9"/>
  <c r="Z220" i="9"/>
  <c r="AA220" i="9"/>
  <c r="AB220" i="9"/>
  <c r="AC220" i="9"/>
  <c r="AD220" i="9"/>
  <c r="AE220" i="9"/>
  <c r="AG220" i="9" s="1"/>
  <c r="AH220" i="9"/>
  <c r="Z221" i="9"/>
  <c r="AA221" i="9"/>
  <c r="AB221" i="9"/>
  <c r="AC221" i="9"/>
  <c r="AD221" i="9"/>
  <c r="AE221" i="9"/>
  <c r="AG221" i="9" s="1"/>
  <c r="AH221" i="9"/>
  <c r="Z222" i="9"/>
  <c r="AA222" i="9"/>
  <c r="AB222" i="9"/>
  <c r="AC222" i="9"/>
  <c r="AD222" i="9"/>
  <c r="AE222" i="9"/>
  <c r="AG222" i="9" s="1"/>
  <c r="AH222" i="9"/>
  <c r="Z223" i="9"/>
  <c r="AA223" i="9"/>
  <c r="AB223" i="9"/>
  <c r="AC223" i="9"/>
  <c r="AD223" i="9"/>
  <c r="AE223" i="9"/>
  <c r="AF223" i="9" s="1"/>
  <c r="AH223" i="9"/>
  <c r="Z224" i="9"/>
  <c r="AA224" i="9"/>
  <c r="AB224" i="9"/>
  <c r="AC224" i="9"/>
  <c r="AD224" i="9"/>
  <c r="AE224" i="9"/>
  <c r="AF224" i="9" s="1"/>
  <c r="AH224" i="9"/>
  <c r="Z225" i="9"/>
  <c r="AA225" i="9"/>
  <c r="AB225" i="9"/>
  <c r="AC225" i="9"/>
  <c r="AD225" i="9"/>
  <c r="AE225" i="9"/>
  <c r="AG225" i="9" s="1"/>
  <c r="AH225" i="9"/>
  <c r="Z226" i="9"/>
  <c r="AA226" i="9"/>
  <c r="AB226" i="9"/>
  <c r="AC226" i="9"/>
  <c r="AD226" i="9"/>
  <c r="AE226" i="9"/>
  <c r="AF226" i="9" s="1"/>
  <c r="AH226" i="9"/>
  <c r="Z227" i="9"/>
  <c r="AA227" i="9"/>
  <c r="AB227" i="9"/>
  <c r="AC227" i="9"/>
  <c r="AD227" i="9"/>
  <c r="AE227" i="9"/>
  <c r="AH227" i="9"/>
  <c r="Y228" i="9"/>
  <c r="Z228" i="9"/>
  <c r="AA228" i="9"/>
  <c r="AB228" i="9"/>
  <c r="AC228" i="9"/>
  <c r="AD228" i="9"/>
  <c r="AE228" i="9"/>
  <c r="AH228" i="9"/>
  <c r="Z229" i="9"/>
  <c r="AA229" i="9"/>
  <c r="AB229" i="9"/>
  <c r="AC229" i="9"/>
  <c r="AD229" i="9"/>
  <c r="AE229" i="9"/>
  <c r="AG229" i="9" s="1"/>
  <c r="AH229" i="9"/>
  <c r="Z230" i="9"/>
  <c r="AA230" i="9"/>
  <c r="AB230" i="9"/>
  <c r="AC230" i="9"/>
  <c r="AD230" i="9"/>
  <c r="AE230" i="9"/>
  <c r="AG230" i="9" s="1"/>
  <c r="AH230" i="9"/>
  <c r="Z231" i="9"/>
  <c r="AA231" i="9"/>
  <c r="AB231" i="9"/>
  <c r="AC231" i="9"/>
  <c r="AD231" i="9"/>
  <c r="AE231" i="9"/>
  <c r="AF231" i="9" s="1"/>
  <c r="AH231" i="9"/>
  <c r="Z232" i="9"/>
  <c r="AA232" i="9"/>
  <c r="AB232" i="9"/>
  <c r="AC232" i="9"/>
  <c r="AD232" i="9"/>
  <c r="AE232" i="9"/>
  <c r="AH232" i="9"/>
  <c r="Z233" i="9"/>
  <c r="AA233" i="9"/>
  <c r="AB233" i="9"/>
  <c r="AC233" i="9"/>
  <c r="AD233" i="9"/>
  <c r="AE233" i="9"/>
  <c r="AF233" i="9" s="1"/>
  <c r="AH233" i="9"/>
  <c r="Z234" i="9"/>
  <c r="AA234" i="9"/>
  <c r="AB234" i="9"/>
  <c r="AC234" i="9"/>
  <c r="AD234" i="9"/>
  <c r="AE234" i="9"/>
  <c r="AF234" i="9" s="1"/>
  <c r="AH234" i="9"/>
  <c r="Z235" i="9"/>
  <c r="AA235" i="9"/>
  <c r="AB235" i="9"/>
  <c r="AC235" i="9"/>
  <c r="AD235" i="9"/>
  <c r="AE235" i="9"/>
  <c r="AH235" i="9"/>
  <c r="Z236" i="9"/>
  <c r="AA236" i="9"/>
  <c r="AB236" i="9"/>
  <c r="AC236" i="9"/>
  <c r="AD236" i="9"/>
  <c r="AE236" i="9"/>
  <c r="AH236" i="9"/>
  <c r="Z237" i="9"/>
  <c r="AA237" i="9"/>
  <c r="AB237" i="9"/>
  <c r="AC237" i="9"/>
  <c r="AD237" i="9"/>
  <c r="AE237" i="9"/>
  <c r="AG237" i="9" s="1"/>
  <c r="AH237" i="9"/>
  <c r="Z238" i="9"/>
  <c r="AA238" i="9"/>
  <c r="AB238" i="9"/>
  <c r="AC238" i="9"/>
  <c r="AD238" i="9"/>
  <c r="AE238" i="9"/>
  <c r="AF238" i="9" s="1"/>
  <c r="AH238" i="9"/>
  <c r="Z239" i="9"/>
  <c r="AA239" i="9"/>
  <c r="AB239" i="9"/>
  <c r="AC239" i="9"/>
  <c r="AD239" i="9"/>
  <c r="AE239" i="9"/>
  <c r="AH239" i="9"/>
  <c r="Y240" i="9"/>
  <c r="Z240" i="9"/>
  <c r="AA240" i="9"/>
  <c r="AB240" i="9"/>
  <c r="AC240" i="9"/>
  <c r="AD240" i="9"/>
  <c r="AE240" i="9"/>
  <c r="AG240" i="9" s="1"/>
  <c r="AH240" i="9"/>
  <c r="Z241" i="9"/>
  <c r="AA241" i="9"/>
  <c r="AB241" i="9"/>
  <c r="AC241" i="9"/>
  <c r="AD241" i="9"/>
  <c r="AE241" i="9"/>
  <c r="AF241" i="9" s="1"/>
  <c r="AH241" i="9"/>
  <c r="Z242" i="9"/>
  <c r="AA242" i="9"/>
  <c r="AB242" i="9"/>
  <c r="AC242" i="9"/>
  <c r="AD242" i="9"/>
  <c r="AE242" i="9"/>
  <c r="AF242" i="9" s="1"/>
  <c r="AH242" i="9"/>
  <c r="Y243" i="9"/>
  <c r="Z243" i="9"/>
  <c r="AA243" i="9"/>
  <c r="AB243" i="9"/>
  <c r="AC243" i="9"/>
  <c r="AD243" i="9"/>
  <c r="AE243" i="9"/>
  <c r="AG243" i="9" s="1"/>
  <c r="AH243" i="9"/>
  <c r="Z244" i="9"/>
  <c r="AA244" i="9"/>
  <c r="AB244" i="9"/>
  <c r="AC244" i="9"/>
  <c r="AD244" i="9"/>
  <c r="AE244" i="9"/>
  <c r="AF244" i="9" s="1"/>
  <c r="AH244" i="9"/>
  <c r="Z245" i="9"/>
  <c r="AA245" i="9"/>
  <c r="AB245" i="9"/>
  <c r="AC245" i="9"/>
  <c r="AD245" i="9"/>
  <c r="AE245" i="9"/>
  <c r="AF245" i="9" s="1"/>
  <c r="AH245" i="9"/>
  <c r="Z246" i="9"/>
  <c r="AA246" i="9"/>
  <c r="AB246" i="9"/>
  <c r="AC246" i="9"/>
  <c r="AD246" i="9"/>
  <c r="AE246" i="9"/>
  <c r="AH246" i="9"/>
  <c r="Z247" i="9"/>
  <c r="AA247" i="9"/>
  <c r="AB247" i="9"/>
  <c r="AC247" i="9"/>
  <c r="AD247" i="9"/>
  <c r="AE247" i="9"/>
  <c r="AG247" i="9" s="1"/>
  <c r="AH247" i="9"/>
  <c r="Z248" i="9"/>
  <c r="AA248" i="9"/>
  <c r="AB248" i="9"/>
  <c r="AC248" i="9"/>
  <c r="AD248" i="9"/>
  <c r="AE248" i="9"/>
  <c r="AG248" i="9" s="1"/>
  <c r="AH248" i="9"/>
  <c r="Z249" i="9"/>
  <c r="AA249" i="9"/>
  <c r="AB249" i="9"/>
  <c r="AC249" i="9"/>
  <c r="AD249" i="9"/>
  <c r="AE249" i="9"/>
  <c r="AG249" i="9" s="1"/>
  <c r="AH249" i="9"/>
  <c r="Y250" i="9"/>
  <c r="Z250" i="9"/>
  <c r="AA250" i="9"/>
  <c r="AB250" i="9"/>
  <c r="AC250" i="9"/>
  <c r="AD250" i="9"/>
  <c r="AE250" i="9"/>
  <c r="AF250" i="9" s="1"/>
  <c r="AH250" i="9"/>
  <c r="Z251" i="9"/>
  <c r="AA251" i="9"/>
  <c r="AB251" i="9"/>
  <c r="AC251" i="9"/>
  <c r="AD251" i="9"/>
  <c r="AE251" i="9"/>
  <c r="AF251" i="9" s="1"/>
  <c r="AH251" i="9"/>
  <c r="Z252" i="9"/>
  <c r="AA252" i="9"/>
  <c r="AB252" i="9"/>
  <c r="AC252" i="9"/>
  <c r="AD252" i="9"/>
  <c r="AE252" i="9"/>
  <c r="AH252" i="9"/>
  <c r="Z253" i="9"/>
  <c r="AA253" i="9"/>
  <c r="AB253" i="9"/>
  <c r="AC253" i="9"/>
  <c r="AD253" i="9"/>
  <c r="AE253" i="9"/>
  <c r="AF253" i="9" s="1"/>
  <c r="AH253" i="9"/>
  <c r="Z254" i="9"/>
  <c r="AA254" i="9"/>
  <c r="AB254" i="9"/>
  <c r="AC254" i="9"/>
  <c r="AD254" i="9"/>
  <c r="AE254" i="9"/>
  <c r="AH254" i="9"/>
  <c r="Z255" i="9"/>
  <c r="AA255" i="9"/>
  <c r="AB255" i="9"/>
  <c r="AC255" i="9"/>
  <c r="AD255" i="9"/>
  <c r="AE255" i="9"/>
  <c r="AF255" i="9" s="1"/>
  <c r="AH255" i="9"/>
  <c r="Z256" i="9"/>
  <c r="AA256" i="9"/>
  <c r="AB256" i="9"/>
  <c r="AC256" i="9"/>
  <c r="AD256" i="9"/>
  <c r="AE256" i="9"/>
  <c r="AF256" i="9" s="1"/>
  <c r="AH256" i="9"/>
  <c r="Z257" i="9"/>
  <c r="AA257" i="9"/>
  <c r="AB257" i="9"/>
  <c r="AC257" i="9"/>
  <c r="AD257" i="9"/>
  <c r="AE257" i="9"/>
  <c r="AG257" i="9" s="1"/>
  <c r="AH257" i="9"/>
  <c r="Z258" i="9"/>
  <c r="AA258" i="9"/>
  <c r="AB258" i="9"/>
  <c r="AC258" i="9"/>
  <c r="AD258" i="9"/>
  <c r="AE258" i="9"/>
  <c r="AH258" i="9"/>
  <c r="Z259" i="9"/>
  <c r="AA259" i="9"/>
  <c r="AB259" i="9"/>
  <c r="AC259" i="9"/>
  <c r="AD259" i="9"/>
  <c r="AE259" i="9"/>
  <c r="AG259" i="9" s="1"/>
  <c r="AH259" i="9"/>
  <c r="Z260" i="9"/>
  <c r="AA260" i="9"/>
  <c r="AB260" i="9"/>
  <c r="AC260" i="9"/>
  <c r="AD260" i="9"/>
  <c r="AE260" i="9"/>
  <c r="AF260" i="9" s="1"/>
  <c r="AH260" i="9"/>
  <c r="Z261" i="9"/>
  <c r="AA261" i="9"/>
  <c r="AB261" i="9"/>
  <c r="AC261" i="9"/>
  <c r="AD261" i="9"/>
  <c r="AE261" i="9"/>
  <c r="AG261" i="9" s="1"/>
  <c r="AH261" i="9"/>
  <c r="Z262" i="9"/>
  <c r="AA262" i="9"/>
  <c r="AB262" i="9"/>
  <c r="AC262" i="9"/>
  <c r="AD262" i="9"/>
  <c r="AE262" i="9"/>
  <c r="AG262" i="9" s="1"/>
  <c r="AH262" i="9"/>
  <c r="Y263" i="9"/>
  <c r="Z263" i="9"/>
  <c r="AA263" i="9"/>
  <c r="AB263" i="9"/>
  <c r="AC263" i="9"/>
  <c r="AD263" i="9"/>
  <c r="AE263" i="9"/>
  <c r="AG263" i="9" s="1"/>
  <c r="AH263" i="9"/>
  <c r="Y264" i="9"/>
  <c r="Z264" i="9"/>
  <c r="AA264" i="9"/>
  <c r="AB264" i="9"/>
  <c r="AC264" i="9"/>
  <c r="AD264" i="9"/>
  <c r="AE264" i="9"/>
  <c r="AF264" i="9" s="1"/>
  <c r="AH264" i="9"/>
  <c r="Z265" i="9"/>
  <c r="AA265" i="9"/>
  <c r="AB265" i="9"/>
  <c r="AC265" i="9"/>
  <c r="AD265" i="9"/>
  <c r="AE265" i="9"/>
  <c r="AH265" i="9"/>
  <c r="Z266" i="9"/>
  <c r="AA266" i="9"/>
  <c r="AB266" i="9"/>
  <c r="AC266" i="9"/>
  <c r="AD266" i="9"/>
  <c r="AE266" i="9"/>
  <c r="AF266" i="9" s="1"/>
  <c r="AH266" i="9"/>
  <c r="Y267" i="9"/>
  <c r="Z267" i="9"/>
  <c r="AA267" i="9"/>
  <c r="AB267" i="9"/>
  <c r="AC267" i="9"/>
  <c r="AD267" i="9"/>
  <c r="AE267" i="9"/>
  <c r="AF267" i="9" s="1"/>
  <c r="AH267" i="9"/>
  <c r="Z268" i="9"/>
  <c r="AA268" i="9"/>
  <c r="AB268" i="9"/>
  <c r="AC268" i="9"/>
  <c r="AD268" i="9"/>
  <c r="AE268" i="9"/>
  <c r="AF268" i="9" s="1"/>
  <c r="AH268" i="9"/>
  <c r="Z269" i="9"/>
  <c r="AA269" i="9"/>
  <c r="AB269" i="9"/>
  <c r="AC269" i="9"/>
  <c r="AD269" i="9"/>
  <c r="AE269" i="9"/>
  <c r="AF269" i="9" s="1"/>
  <c r="AH269" i="9"/>
  <c r="Z270" i="9"/>
  <c r="AA270" i="9"/>
  <c r="AB270" i="9"/>
  <c r="AC270" i="9"/>
  <c r="AD270" i="9"/>
  <c r="AE270" i="9"/>
  <c r="AH270" i="9"/>
  <c r="Z271" i="9"/>
  <c r="AA271" i="9"/>
  <c r="AB271" i="9"/>
  <c r="AC271" i="9"/>
  <c r="AD271" i="9"/>
  <c r="AE271" i="9"/>
  <c r="AF271" i="9" s="1"/>
  <c r="AH271" i="9"/>
  <c r="Z272" i="9"/>
  <c r="AA272" i="9"/>
  <c r="AB272" i="9"/>
  <c r="AC272" i="9"/>
  <c r="AD272" i="9"/>
  <c r="AE272" i="9"/>
  <c r="AG272" i="9" s="1"/>
  <c r="AH272" i="9"/>
  <c r="Z273" i="9"/>
  <c r="AA273" i="9"/>
  <c r="AB273" i="9"/>
  <c r="AC273" i="9"/>
  <c r="AD273" i="9"/>
  <c r="AE273" i="9"/>
  <c r="AF273" i="9" s="1"/>
  <c r="AH273" i="9"/>
  <c r="Z274" i="9"/>
  <c r="AA274" i="9"/>
  <c r="AB274" i="9"/>
  <c r="AC274" i="9"/>
  <c r="AD274" i="9"/>
  <c r="AE274" i="9"/>
  <c r="AH274" i="9"/>
  <c r="Z275" i="9"/>
  <c r="AA275" i="9"/>
  <c r="AB275" i="9"/>
  <c r="AC275" i="9"/>
  <c r="AD275" i="9"/>
  <c r="AE275" i="9"/>
  <c r="AG275" i="9" s="1"/>
  <c r="AH275" i="9"/>
  <c r="Z276" i="9"/>
  <c r="AA276" i="9"/>
  <c r="AB276" i="9"/>
  <c r="AC276" i="9"/>
  <c r="AD276" i="9"/>
  <c r="AE276" i="9"/>
  <c r="AG276" i="9" s="1"/>
  <c r="AH276" i="9"/>
  <c r="Z277" i="9"/>
  <c r="AA277" i="9"/>
  <c r="AB277" i="9"/>
  <c r="AC277" i="9"/>
  <c r="AD277" i="9"/>
  <c r="AE277" i="9"/>
  <c r="AF277" i="9" s="1"/>
  <c r="AH277" i="9"/>
  <c r="Z278" i="9"/>
  <c r="AA278" i="9"/>
  <c r="AB278" i="9"/>
  <c r="AC278" i="9"/>
  <c r="AD278" i="9"/>
  <c r="AE278" i="9"/>
  <c r="AF278" i="9" s="1"/>
  <c r="AH278" i="9"/>
  <c r="Z279" i="9"/>
  <c r="AA279" i="9"/>
  <c r="AB279" i="9"/>
  <c r="AC279" i="9"/>
  <c r="AD279" i="9"/>
  <c r="AE279" i="9"/>
  <c r="AH279" i="9"/>
  <c r="Z280" i="9"/>
  <c r="AA280" i="9"/>
  <c r="AB280" i="9"/>
  <c r="AC280" i="9"/>
  <c r="AD280" i="9"/>
  <c r="AE280" i="9"/>
  <c r="AF280" i="9" s="1"/>
  <c r="AH280" i="9"/>
  <c r="Z281" i="9"/>
  <c r="AA281" i="9"/>
  <c r="AB281" i="9"/>
  <c r="AC281" i="9"/>
  <c r="AD281" i="9"/>
  <c r="AE281" i="9"/>
  <c r="AG281" i="9" s="1"/>
  <c r="AH281" i="9"/>
  <c r="Z282" i="9"/>
  <c r="AA282" i="9"/>
  <c r="AB282" i="9"/>
  <c r="AC282" i="9"/>
  <c r="AD282" i="9"/>
  <c r="AE282" i="9"/>
  <c r="AG282" i="9" s="1"/>
  <c r="AH282" i="9"/>
  <c r="Z283" i="9"/>
  <c r="AA283" i="9"/>
  <c r="AB283" i="9"/>
  <c r="AC283" i="9"/>
  <c r="AD283" i="9"/>
  <c r="AE283" i="9"/>
  <c r="AH283" i="9"/>
  <c r="Z284" i="9"/>
  <c r="AA284" i="9"/>
  <c r="AB284" i="9"/>
  <c r="AC284" i="9"/>
  <c r="AD284" i="9"/>
  <c r="AE284" i="9"/>
  <c r="AF284" i="9" s="1"/>
  <c r="AH284" i="9"/>
  <c r="Z285" i="9"/>
  <c r="AA285" i="9"/>
  <c r="AB285" i="9"/>
  <c r="AC285" i="9"/>
  <c r="AD285" i="9"/>
  <c r="AE285" i="9"/>
  <c r="AF285" i="9" s="1"/>
  <c r="AH285" i="9"/>
  <c r="Z286" i="9"/>
  <c r="AA286" i="9"/>
  <c r="AB286" i="9"/>
  <c r="AC286" i="9"/>
  <c r="AD286" i="9"/>
  <c r="AE286" i="9"/>
  <c r="AG286" i="9" s="1"/>
  <c r="AH286" i="9"/>
  <c r="Y287" i="9"/>
  <c r="Z287" i="9"/>
  <c r="AA287" i="9"/>
  <c r="AB287" i="9"/>
  <c r="AC287" i="9"/>
  <c r="AD287" i="9"/>
  <c r="AE287" i="9"/>
  <c r="AF287" i="9" s="1"/>
  <c r="AH287" i="9"/>
  <c r="Z288" i="9"/>
  <c r="AA288" i="9"/>
  <c r="AB288" i="9"/>
  <c r="AC288" i="9"/>
  <c r="AD288" i="9"/>
  <c r="AE288" i="9"/>
  <c r="AG288" i="9" s="1"/>
  <c r="AH288" i="9"/>
  <c r="Z289" i="9"/>
  <c r="AA289" i="9"/>
  <c r="AB289" i="9"/>
  <c r="AC289" i="9"/>
  <c r="AD289" i="9"/>
  <c r="AE289" i="9"/>
  <c r="AF289" i="9" s="1"/>
  <c r="AH289" i="9"/>
  <c r="Z290" i="9"/>
  <c r="AA290" i="9"/>
  <c r="AB290" i="9"/>
  <c r="AC290" i="9"/>
  <c r="AD290" i="9"/>
  <c r="AE290" i="9"/>
  <c r="AG290" i="9" s="1"/>
  <c r="AH290" i="9"/>
  <c r="Z291" i="9"/>
  <c r="AA291" i="9"/>
  <c r="AB291" i="9"/>
  <c r="AC291" i="9"/>
  <c r="AD291" i="9"/>
  <c r="AE291" i="9"/>
  <c r="AF291" i="9" s="1"/>
  <c r="AH291" i="9"/>
  <c r="Z292" i="9"/>
  <c r="AA292" i="9"/>
  <c r="AB292" i="9"/>
  <c r="AC292" i="9"/>
  <c r="AD292" i="9"/>
  <c r="AE292" i="9"/>
  <c r="AF292" i="9" s="1"/>
  <c r="AH292" i="9"/>
  <c r="Z293" i="9"/>
  <c r="AA293" i="9"/>
  <c r="AB293" i="9"/>
  <c r="AC293" i="9"/>
  <c r="AD293" i="9"/>
  <c r="AE293" i="9"/>
  <c r="AF293" i="9" s="1"/>
  <c r="AH293" i="9"/>
  <c r="Z294" i="9"/>
  <c r="AA294" i="9"/>
  <c r="AB294" i="9"/>
  <c r="AC294" i="9"/>
  <c r="AD294" i="9"/>
  <c r="AE294" i="9"/>
  <c r="AG294" i="9" s="1"/>
  <c r="AH294" i="9"/>
  <c r="Z295" i="9"/>
  <c r="AA295" i="9"/>
  <c r="AB295" i="9"/>
  <c r="AC295" i="9"/>
  <c r="AD295" i="9"/>
  <c r="AE295" i="9"/>
  <c r="AG295" i="9" s="1"/>
  <c r="AH295" i="9"/>
  <c r="Z296" i="9"/>
  <c r="AA296" i="9"/>
  <c r="AB296" i="9"/>
  <c r="AC296" i="9"/>
  <c r="AD296" i="9"/>
  <c r="AE296" i="9"/>
  <c r="AF296" i="9" s="1"/>
  <c r="AH296" i="9"/>
  <c r="Z297" i="9"/>
  <c r="AA297" i="9"/>
  <c r="AB297" i="9"/>
  <c r="AC297" i="9"/>
  <c r="AD297" i="9"/>
  <c r="AE297" i="9"/>
  <c r="AF297" i="9" s="1"/>
  <c r="AH297" i="9"/>
  <c r="Z298" i="9"/>
  <c r="AA298" i="9"/>
  <c r="AB298" i="9"/>
  <c r="AC298" i="9"/>
  <c r="AD298" i="9"/>
  <c r="AE298" i="9"/>
  <c r="AF298" i="9" s="1"/>
  <c r="AH298" i="9"/>
  <c r="Z299" i="9"/>
  <c r="AA299" i="9"/>
  <c r="AB299" i="9"/>
  <c r="AC299" i="9"/>
  <c r="AD299" i="9"/>
  <c r="AE299" i="9"/>
  <c r="AG299" i="9" s="1"/>
  <c r="AH299" i="9"/>
  <c r="Z300" i="9"/>
  <c r="AA300" i="9"/>
  <c r="AB300" i="9"/>
  <c r="AC300" i="9"/>
  <c r="AD300" i="9"/>
  <c r="AE300" i="9"/>
  <c r="AH300" i="9"/>
  <c r="Z301" i="9"/>
  <c r="AA301" i="9"/>
  <c r="AB301" i="9"/>
  <c r="AC301" i="9"/>
  <c r="AD301" i="9"/>
  <c r="AE301" i="9"/>
  <c r="AF301" i="9" s="1"/>
  <c r="AH301" i="9"/>
  <c r="Z302" i="9"/>
  <c r="AA302" i="9"/>
  <c r="AB302" i="9"/>
  <c r="AC302" i="9"/>
  <c r="AD302" i="9"/>
  <c r="AE302" i="9"/>
  <c r="AF302" i="9" s="1"/>
  <c r="AH302" i="9"/>
  <c r="Z303" i="9"/>
  <c r="AA303" i="9"/>
  <c r="AB303" i="9"/>
  <c r="AC303" i="9"/>
  <c r="AD303" i="9"/>
  <c r="AE303" i="9"/>
  <c r="AG303" i="9" s="1"/>
  <c r="AH303" i="9"/>
  <c r="Z304" i="9"/>
  <c r="AA304" i="9"/>
  <c r="AB304" i="9"/>
  <c r="AC304" i="9"/>
  <c r="AD304" i="9"/>
  <c r="AE304" i="9"/>
  <c r="AG304" i="9" s="1"/>
  <c r="AH304" i="9"/>
  <c r="Z305" i="9"/>
  <c r="AA305" i="9"/>
  <c r="AB305" i="9"/>
  <c r="AC305" i="9"/>
  <c r="AD305" i="9"/>
  <c r="AE305" i="9"/>
  <c r="AF305" i="9" s="1"/>
  <c r="AH305" i="9"/>
  <c r="Z306" i="9"/>
  <c r="AA306" i="9"/>
  <c r="AB306" i="9"/>
  <c r="AC306" i="9"/>
  <c r="AD306" i="9"/>
  <c r="AE306" i="9"/>
  <c r="AF306" i="9" s="1"/>
  <c r="AH306" i="9"/>
  <c r="Z307" i="9"/>
  <c r="AA307" i="9"/>
  <c r="AB307" i="9"/>
  <c r="AC307" i="9"/>
  <c r="AD307" i="9"/>
  <c r="AE307" i="9"/>
  <c r="AG307" i="9" s="1"/>
  <c r="AH307" i="9"/>
  <c r="Z308" i="9"/>
  <c r="AA308" i="9"/>
  <c r="AB308" i="9"/>
  <c r="AC308" i="9"/>
  <c r="AD308" i="9"/>
  <c r="AE308" i="9"/>
  <c r="AG308" i="9" s="1"/>
  <c r="AH308" i="9"/>
  <c r="Z309" i="9"/>
  <c r="AA309" i="9"/>
  <c r="AB309" i="9"/>
  <c r="AC309" i="9"/>
  <c r="AD309" i="9"/>
  <c r="AE309" i="9"/>
  <c r="AG309" i="9" s="1"/>
  <c r="AH309" i="9"/>
  <c r="Z310" i="9"/>
  <c r="AA310" i="9"/>
  <c r="AB310" i="9"/>
  <c r="AC310" i="9"/>
  <c r="AD310" i="9"/>
  <c r="AE310" i="9"/>
  <c r="AG310" i="9" s="1"/>
  <c r="AH310" i="9"/>
  <c r="Y311" i="9"/>
  <c r="Z311" i="9"/>
  <c r="AA311" i="9"/>
  <c r="AB311" i="9"/>
  <c r="AC311" i="9"/>
  <c r="AD311" i="9"/>
  <c r="AE311" i="9"/>
  <c r="AF311" i="9" s="1"/>
  <c r="AH311" i="9"/>
  <c r="Z312" i="9"/>
  <c r="AA312" i="9"/>
  <c r="AB312" i="9"/>
  <c r="AC312" i="9"/>
  <c r="AD312" i="9"/>
  <c r="AE312" i="9"/>
  <c r="AF312" i="9" s="1"/>
  <c r="AH312" i="9"/>
  <c r="Z313" i="9"/>
  <c r="AA313" i="9"/>
  <c r="AB313" i="9"/>
  <c r="AC313" i="9"/>
  <c r="AD313" i="9"/>
  <c r="AE313" i="9"/>
  <c r="AH313" i="9"/>
  <c r="Z314" i="9"/>
  <c r="AA314" i="9"/>
  <c r="AB314" i="9"/>
  <c r="AC314" i="9"/>
  <c r="AD314" i="9"/>
  <c r="AE314" i="9"/>
  <c r="AF314" i="9" s="1"/>
  <c r="AH314" i="9"/>
  <c r="Z315" i="9"/>
  <c r="AA315" i="9"/>
  <c r="AB315" i="9"/>
  <c r="AC315" i="9"/>
  <c r="AD315" i="9"/>
  <c r="AE315" i="9"/>
  <c r="AF315" i="9" s="1"/>
  <c r="AH315" i="9"/>
  <c r="Z316" i="9"/>
  <c r="AA316" i="9"/>
  <c r="AB316" i="9"/>
  <c r="AC316" i="9"/>
  <c r="AD316" i="9"/>
  <c r="AE316" i="9"/>
  <c r="AG316" i="9" s="1"/>
  <c r="AH316" i="9"/>
  <c r="Z317" i="9"/>
  <c r="AA317" i="9"/>
  <c r="AB317" i="9"/>
  <c r="AC317" i="9"/>
  <c r="AD317" i="9"/>
  <c r="AE317" i="9"/>
  <c r="AF317" i="9" s="1"/>
  <c r="AH317" i="9"/>
  <c r="Z318" i="9"/>
  <c r="AA318" i="9"/>
  <c r="AB318" i="9"/>
  <c r="AC318" i="9"/>
  <c r="AD318" i="9"/>
  <c r="AE318" i="9"/>
  <c r="AH318" i="9"/>
  <c r="Z319" i="9"/>
  <c r="AA319" i="9"/>
  <c r="AB319" i="9"/>
  <c r="AC319" i="9"/>
  <c r="AD319" i="9"/>
  <c r="AE319" i="9"/>
  <c r="AG319" i="9" s="1"/>
  <c r="AH319" i="9"/>
  <c r="Z320" i="9"/>
  <c r="AA320" i="9"/>
  <c r="AB320" i="9"/>
  <c r="AC320" i="9"/>
  <c r="AD320" i="9"/>
  <c r="AE320" i="9"/>
  <c r="AG320" i="9" s="1"/>
  <c r="AH320" i="9"/>
  <c r="Z321" i="9"/>
  <c r="AA321" i="9"/>
  <c r="AB321" i="9"/>
  <c r="AC321" i="9"/>
  <c r="AD321" i="9"/>
  <c r="AE321" i="9"/>
  <c r="AG321" i="9" s="1"/>
  <c r="AH321" i="9"/>
  <c r="Z322" i="9"/>
  <c r="AA322" i="9"/>
  <c r="AB322" i="9"/>
  <c r="AC322" i="9"/>
  <c r="AD322" i="9"/>
  <c r="AE322" i="9"/>
  <c r="AF322" i="9" s="1"/>
  <c r="AH322" i="9"/>
  <c r="Z323" i="9"/>
  <c r="AA323" i="9"/>
  <c r="AB323" i="9"/>
  <c r="AC323" i="9"/>
  <c r="AD323" i="9"/>
  <c r="AE323" i="9"/>
  <c r="AF323" i="9" s="1"/>
  <c r="AH323" i="9"/>
  <c r="Z324" i="9"/>
  <c r="AA324" i="9"/>
  <c r="AB324" i="9"/>
  <c r="AC324" i="9"/>
  <c r="AD324" i="9"/>
  <c r="AE324" i="9"/>
  <c r="AF324" i="9" s="1"/>
  <c r="AH324" i="9"/>
  <c r="Z325" i="9"/>
  <c r="AA325" i="9"/>
  <c r="AB325" i="9"/>
  <c r="AC325" i="9"/>
  <c r="AD325" i="9"/>
  <c r="AE325" i="9"/>
  <c r="AH325" i="9"/>
  <c r="Z326" i="9"/>
  <c r="AA326" i="9"/>
  <c r="AB326" i="9"/>
  <c r="AC326" i="9"/>
  <c r="AD326" i="9"/>
  <c r="AE326" i="9"/>
  <c r="AH326" i="9"/>
  <c r="Z327" i="9"/>
  <c r="AA327" i="9"/>
  <c r="AB327" i="9"/>
  <c r="AC327" i="9"/>
  <c r="AD327" i="9"/>
  <c r="AE327" i="9"/>
  <c r="AG327" i="9" s="1"/>
  <c r="AH327" i="9"/>
  <c r="Z328" i="9"/>
  <c r="AA328" i="9"/>
  <c r="AB328" i="9"/>
  <c r="AC328" i="9"/>
  <c r="AD328" i="9"/>
  <c r="AE328" i="9"/>
  <c r="AF328" i="9" s="1"/>
  <c r="AH328" i="9"/>
  <c r="Z329" i="9"/>
  <c r="AA329" i="9"/>
  <c r="AB329" i="9"/>
  <c r="AC329" i="9"/>
  <c r="AD329" i="9"/>
  <c r="AE329" i="9"/>
  <c r="AG329" i="9" s="1"/>
  <c r="AH329" i="9"/>
  <c r="Z330" i="9"/>
  <c r="AA330" i="9"/>
  <c r="AB330" i="9"/>
  <c r="AC330" i="9"/>
  <c r="AD330" i="9"/>
  <c r="AE330" i="9"/>
  <c r="AF330" i="9" s="1"/>
  <c r="AH330" i="9"/>
  <c r="Z331" i="9"/>
  <c r="AA331" i="9"/>
  <c r="AB331" i="9"/>
  <c r="AC331" i="9"/>
  <c r="AD331" i="9"/>
  <c r="AE331" i="9"/>
  <c r="AH331" i="9"/>
  <c r="Z332" i="9"/>
  <c r="AA332" i="9"/>
  <c r="AB332" i="9"/>
  <c r="AC332" i="9"/>
  <c r="AD332" i="9"/>
  <c r="AE332" i="9"/>
  <c r="AF332" i="9" s="1"/>
  <c r="AH332" i="9"/>
  <c r="Z333" i="9"/>
  <c r="AA333" i="9"/>
  <c r="AB333" i="9"/>
  <c r="AC333" i="9"/>
  <c r="AD333" i="9"/>
  <c r="AE333" i="9"/>
  <c r="AG333" i="9" s="1"/>
  <c r="AH333" i="9"/>
  <c r="Z334" i="9"/>
  <c r="AA334" i="9"/>
  <c r="AB334" i="9"/>
  <c r="AC334" i="9"/>
  <c r="AD334" i="9"/>
  <c r="AE334" i="9"/>
  <c r="AF334" i="9" s="1"/>
  <c r="AH334" i="9"/>
  <c r="Y335" i="9"/>
  <c r="Z335" i="9"/>
  <c r="AA335" i="9"/>
  <c r="AB335" i="9"/>
  <c r="AC335" i="9"/>
  <c r="AD335" i="9"/>
  <c r="AE335" i="9"/>
  <c r="AF335" i="9" s="1"/>
  <c r="AH335" i="9"/>
  <c r="Y336" i="9"/>
  <c r="Z336" i="9"/>
  <c r="AA336" i="9"/>
  <c r="AB336" i="9"/>
  <c r="AC336" i="9"/>
  <c r="AD336" i="9"/>
  <c r="AE336" i="9"/>
  <c r="AF336" i="9" s="1"/>
  <c r="AH336" i="9"/>
  <c r="Z337" i="9"/>
  <c r="AA337" i="9"/>
  <c r="AB337" i="9"/>
  <c r="AC337" i="9"/>
  <c r="AD337" i="9"/>
  <c r="AE337" i="9"/>
  <c r="AH337" i="9"/>
  <c r="AI337" i="9" s="1"/>
  <c r="Y338" i="9"/>
  <c r="Z338" i="9"/>
  <c r="AA338" i="9"/>
  <c r="AB338" i="9"/>
  <c r="AC338" i="9"/>
  <c r="AD338" i="9"/>
  <c r="AE338" i="9"/>
  <c r="AG338" i="9" s="1"/>
  <c r="AH338" i="9"/>
  <c r="AJ338" i="9" s="1"/>
  <c r="Z339" i="9"/>
  <c r="AA339" i="9"/>
  <c r="AB339" i="9"/>
  <c r="AC339" i="9"/>
  <c r="AD339" i="9"/>
  <c r="AE339" i="9"/>
  <c r="AF339" i="9" s="1"/>
  <c r="AH339" i="9"/>
  <c r="Z340" i="9"/>
  <c r="AA340" i="9"/>
  <c r="AB340" i="9"/>
  <c r="AC340" i="9"/>
  <c r="AD340" i="9"/>
  <c r="AE340" i="9"/>
  <c r="AF340" i="9" s="1"/>
  <c r="AH340" i="9"/>
  <c r="Z341" i="9"/>
  <c r="AA341" i="9"/>
  <c r="AB341" i="9"/>
  <c r="AC341" i="9"/>
  <c r="AD341" i="9"/>
  <c r="AE341" i="9"/>
  <c r="AG341" i="9" s="1"/>
  <c r="AH341" i="9"/>
  <c r="Z342" i="9"/>
  <c r="AA342" i="9"/>
  <c r="AB342" i="9"/>
  <c r="AC342" i="9"/>
  <c r="AD342" i="9"/>
  <c r="AE342" i="9"/>
  <c r="AH342" i="9"/>
  <c r="Y343" i="9"/>
  <c r="Z343" i="9"/>
  <c r="AA343" i="9"/>
  <c r="AB343" i="9"/>
  <c r="AC343" i="9"/>
  <c r="AD343" i="9"/>
  <c r="AE343" i="9"/>
  <c r="AF343" i="9" s="1"/>
  <c r="AH343" i="9"/>
  <c r="Z344" i="9"/>
  <c r="AA344" i="9"/>
  <c r="AB344" i="9"/>
  <c r="AC344" i="9"/>
  <c r="AD344" i="9"/>
  <c r="AE344" i="9"/>
  <c r="AH344" i="9"/>
  <c r="Z345" i="9"/>
  <c r="AA345" i="9"/>
  <c r="AB345" i="9"/>
  <c r="AC345" i="9"/>
  <c r="AD345" i="9"/>
  <c r="AE345" i="9"/>
  <c r="AF345" i="9" s="1"/>
  <c r="AH345" i="9"/>
  <c r="Z346" i="9"/>
  <c r="AA346" i="9"/>
  <c r="AB346" i="9"/>
  <c r="AC346" i="9"/>
  <c r="AD346" i="9"/>
  <c r="AE346" i="9"/>
  <c r="AF346" i="9" s="1"/>
  <c r="AH346" i="9"/>
  <c r="Z347" i="9"/>
  <c r="AA347" i="9"/>
  <c r="AB347" i="9"/>
  <c r="AC347" i="9"/>
  <c r="AD347" i="9"/>
  <c r="AE347" i="9"/>
  <c r="AG347" i="9" s="1"/>
  <c r="AH347" i="9"/>
  <c r="Z348" i="9"/>
  <c r="AA348" i="9"/>
  <c r="AB348" i="9"/>
  <c r="AC348" i="9"/>
  <c r="AD348" i="9"/>
  <c r="AE348" i="9"/>
  <c r="AF348" i="9" s="1"/>
  <c r="AH348" i="9"/>
  <c r="Z349" i="9"/>
  <c r="AA349" i="9"/>
  <c r="AB349" i="9"/>
  <c r="AC349" i="9"/>
  <c r="AD349" i="9"/>
  <c r="AE349" i="9"/>
  <c r="AF349" i="9" s="1"/>
  <c r="AH349" i="9"/>
  <c r="Y350" i="9"/>
  <c r="Z350" i="9"/>
  <c r="AA350" i="9"/>
  <c r="AB350" i="9"/>
  <c r="AC350" i="9"/>
  <c r="AD350" i="9"/>
  <c r="AE350" i="9"/>
  <c r="AG350" i="9" s="1"/>
  <c r="AH350" i="9"/>
  <c r="Z351" i="9"/>
  <c r="AA351" i="9"/>
  <c r="AB351" i="9"/>
  <c r="AC351" i="9"/>
  <c r="AD351" i="9"/>
  <c r="AE351" i="9"/>
  <c r="AG351" i="9" s="1"/>
  <c r="AH351" i="9"/>
  <c r="Z352" i="9"/>
  <c r="AA352" i="9"/>
  <c r="AB352" i="9"/>
  <c r="AC352" i="9"/>
  <c r="AD352" i="9"/>
  <c r="AE352" i="9"/>
  <c r="AF352" i="9" s="1"/>
  <c r="AH352" i="9"/>
  <c r="AI352" i="9" s="1"/>
  <c r="Z353" i="9"/>
  <c r="AA353" i="9"/>
  <c r="AB353" i="9"/>
  <c r="AC353" i="9"/>
  <c r="AD353" i="9"/>
  <c r="AE353" i="9"/>
  <c r="AG353" i="9" s="1"/>
  <c r="AH353" i="9"/>
  <c r="Z354" i="9"/>
  <c r="AA354" i="9"/>
  <c r="AB354" i="9"/>
  <c r="AC354" i="9"/>
  <c r="AD354" i="9"/>
  <c r="AE354" i="9"/>
  <c r="AG354" i="9" s="1"/>
  <c r="AH354" i="9"/>
  <c r="Y355" i="9"/>
  <c r="Z355" i="9"/>
  <c r="AA355" i="9"/>
  <c r="AB355" i="9"/>
  <c r="AC355" i="9"/>
  <c r="AD355" i="9"/>
  <c r="AE355" i="9"/>
  <c r="AG355" i="9" s="1"/>
  <c r="AH355" i="9"/>
  <c r="Z356" i="9"/>
  <c r="AA356" i="9"/>
  <c r="AB356" i="9"/>
  <c r="AC356" i="9"/>
  <c r="AD356" i="9"/>
  <c r="AE356" i="9"/>
  <c r="AF356" i="9" s="1"/>
  <c r="AH356" i="9"/>
  <c r="Z357" i="9"/>
  <c r="AA357" i="9"/>
  <c r="AB357" i="9"/>
  <c r="AC357" i="9"/>
  <c r="AD357" i="9"/>
  <c r="AE357" i="9"/>
  <c r="AG357" i="9" s="1"/>
  <c r="AH357" i="9"/>
  <c r="Z358" i="9"/>
  <c r="AA358" i="9"/>
  <c r="AB358" i="9"/>
  <c r="AC358" i="9"/>
  <c r="AD358" i="9"/>
  <c r="AE358" i="9"/>
  <c r="AG358" i="9" s="1"/>
  <c r="AH358" i="9"/>
  <c r="Z359" i="9"/>
  <c r="AA359" i="9"/>
  <c r="AB359" i="9"/>
  <c r="AC359" i="9"/>
  <c r="AD359" i="9"/>
  <c r="AE359" i="9"/>
  <c r="AG359" i="9" s="1"/>
  <c r="AH359" i="9"/>
  <c r="Z360" i="9"/>
  <c r="AA360" i="9"/>
  <c r="AB360" i="9"/>
  <c r="AC360" i="9"/>
  <c r="AD360" i="9"/>
  <c r="AE360" i="9"/>
  <c r="AG360" i="9" s="1"/>
  <c r="AH360" i="9"/>
  <c r="Z361" i="9"/>
  <c r="AA361" i="9"/>
  <c r="AB361" i="9"/>
  <c r="AC361" i="9"/>
  <c r="AD361" i="9"/>
  <c r="AE361" i="9"/>
  <c r="AF361" i="9" s="1"/>
  <c r="AH361" i="9"/>
  <c r="Z362" i="9"/>
  <c r="AA362" i="9"/>
  <c r="AB362" i="9"/>
  <c r="AC362" i="9"/>
  <c r="AD362" i="9"/>
  <c r="AE362" i="9"/>
  <c r="AF362" i="9" s="1"/>
  <c r="AH362" i="9"/>
  <c r="Z363" i="9"/>
  <c r="AA363" i="9"/>
  <c r="AB363" i="9"/>
  <c r="AC363" i="9"/>
  <c r="AD363" i="9"/>
  <c r="AE363" i="9"/>
  <c r="AG363" i="9" s="1"/>
  <c r="AH363" i="9"/>
  <c r="Z364" i="9"/>
  <c r="AA364" i="9"/>
  <c r="AB364" i="9"/>
  <c r="AC364" i="9"/>
  <c r="AD364" i="9"/>
  <c r="AE364" i="9"/>
  <c r="AF364" i="9" s="1"/>
  <c r="AH364" i="9"/>
  <c r="Z365" i="9"/>
  <c r="AA365" i="9"/>
  <c r="AB365" i="9"/>
  <c r="AC365" i="9"/>
  <c r="AD365" i="9"/>
  <c r="AE365" i="9"/>
  <c r="AH365" i="9"/>
  <c r="Z366" i="9"/>
  <c r="AA366" i="9"/>
  <c r="AB366" i="9"/>
  <c r="AC366" i="9"/>
  <c r="AD366" i="9"/>
  <c r="AE366" i="9"/>
  <c r="AG366" i="9" s="1"/>
  <c r="AH366" i="9"/>
  <c r="Z367" i="9"/>
  <c r="AA367" i="9"/>
  <c r="AB367" i="9"/>
  <c r="AC367" i="9"/>
  <c r="AD367" i="9"/>
  <c r="AE367" i="9"/>
  <c r="AF367" i="9" s="1"/>
  <c r="AH367" i="9"/>
  <c r="Z368" i="9"/>
  <c r="AA368" i="9"/>
  <c r="AB368" i="9"/>
  <c r="AC368" i="9"/>
  <c r="AD368" i="9"/>
  <c r="AE368" i="9"/>
  <c r="AF368" i="9" s="1"/>
  <c r="AH368" i="9"/>
  <c r="Z369" i="9"/>
  <c r="AA369" i="9"/>
  <c r="AB369" i="9"/>
  <c r="AC369" i="9"/>
  <c r="AD369" i="9"/>
  <c r="AE369" i="9"/>
  <c r="AH369" i="9"/>
  <c r="Z370" i="9"/>
  <c r="AA370" i="9"/>
  <c r="AB370" i="9"/>
  <c r="AC370" i="9"/>
  <c r="AD370" i="9"/>
  <c r="AE370" i="9"/>
  <c r="AG370" i="9" s="1"/>
  <c r="AH370" i="9"/>
  <c r="Z371" i="9"/>
  <c r="AA371" i="9"/>
  <c r="AB371" i="9"/>
  <c r="AC371" i="9"/>
  <c r="AD371" i="9"/>
  <c r="AE371" i="9"/>
  <c r="AG371" i="9" s="1"/>
  <c r="AH371" i="9"/>
  <c r="Z372" i="9"/>
  <c r="AA372" i="9"/>
  <c r="AB372" i="9"/>
  <c r="AC372" i="9"/>
  <c r="AD372" i="9"/>
  <c r="AE372" i="9"/>
  <c r="AG372" i="9" s="1"/>
  <c r="AH372" i="9"/>
  <c r="Z373" i="9"/>
  <c r="AA373" i="9"/>
  <c r="AB373" i="9"/>
  <c r="AC373" i="9"/>
  <c r="AD373" i="9"/>
  <c r="AE373" i="9"/>
  <c r="AG373" i="9" s="1"/>
  <c r="AH373" i="9"/>
  <c r="Y374" i="9"/>
  <c r="Z374" i="9"/>
  <c r="AA374" i="9"/>
  <c r="AB374" i="9"/>
  <c r="AC374" i="9"/>
  <c r="AD374" i="9"/>
  <c r="AE374" i="9"/>
  <c r="AF374" i="9" s="1"/>
  <c r="AH374" i="9"/>
  <c r="Y375" i="9"/>
  <c r="Z375" i="9"/>
  <c r="AA375" i="9"/>
  <c r="AB375" i="9"/>
  <c r="AC375" i="9"/>
  <c r="AD375" i="9"/>
  <c r="AE375" i="9"/>
  <c r="AF375" i="9" s="1"/>
  <c r="AH375" i="9"/>
  <c r="Z376" i="9"/>
  <c r="AA376" i="9"/>
  <c r="AB376" i="9"/>
  <c r="AC376" i="9"/>
  <c r="AD376" i="9"/>
  <c r="AE376" i="9"/>
  <c r="AG376" i="9" s="1"/>
  <c r="AH376" i="9"/>
  <c r="Z377" i="9"/>
  <c r="AA377" i="9"/>
  <c r="AB377" i="9"/>
  <c r="AC377" i="9"/>
  <c r="AD377" i="9"/>
  <c r="AE377" i="9"/>
  <c r="AG377" i="9" s="1"/>
  <c r="AH377" i="9"/>
  <c r="Z378" i="9"/>
  <c r="AA378" i="9"/>
  <c r="AB378" i="9"/>
  <c r="AC378" i="9"/>
  <c r="AD378" i="9"/>
  <c r="AE378" i="9"/>
  <c r="AF378" i="9" s="1"/>
  <c r="AH378" i="9"/>
  <c r="Z379" i="9"/>
  <c r="AA379" i="9"/>
  <c r="AB379" i="9"/>
  <c r="AC379" i="9"/>
  <c r="AD379" i="9"/>
  <c r="AE379" i="9"/>
  <c r="AF379" i="9" s="1"/>
  <c r="AH379" i="9"/>
  <c r="Z380" i="9"/>
  <c r="AA380" i="9"/>
  <c r="AB380" i="9"/>
  <c r="AC380" i="9"/>
  <c r="AD380" i="9"/>
  <c r="AE380" i="9"/>
  <c r="AG380" i="9" s="1"/>
  <c r="AH380" i="9"/>
  <c r="Z381" i="9"/>
  <c r="AA381" i="9"/>
  <c r="AB381" i="9"/>
  <c r="AC381" i="9"/>
  <c r="AD381" i="9"/>
  <c r="AE381" i="9"/>
  <c r="AF381" i="9" s="1"/>
  <c r="AH381" i="9"/>
  <c r="Z382" i="9"/>
  <c r="AA382" i="9"/>
  <c r="AB382" i="9"/>
  <c r="AC382" i="9"/>
  <c r="AD382" i="9"/>
  <c r="AE382" i="9"/>
  <c r="AG382" i="9" s="1"/>
  <c r="AH382" i="9"/>
  <c r="Z383" i="9"/>
  <c r="AA383" i="9"/>
  <c r="AB383" i="9"/>
  <c r="AC383" i="9"/>
  <c r="AD383" i="9"/>
  <c r="AE383" i="9"/>
  <c r="AH383" i="9"/>
  <c r="Z384" i="9"/>
  <c r="AA384" i="9"/>
  <c r="AB384" i="9"/>
  <c r="AC384" i="9"/>
  <c r="AD384" i="9"/>
  <c r="AE384" i="9"/>
  <c r="AF384" i="9" s="1"/>
  <c r="AH384" i="9"/>
  <c r="Z385" i="9"/>
  <c r="AA385" i="9"/>
  <c r="AB385" i="9"/>
  <c r="AC385" i="9"/>
  <c r="AD385" i="9"/>
  <c r="AE385" i="9"/>
  <c r="AG385" i="9" s="1"/>
  <c r="AH385" i="9"/>
  <c r="Z386" i="9"/>
  <c r="AA386" i="9"/>
  <c r="AB386" i="9"/>
  <c r="AC386" i="9"/>
  <c r="AD386" i="9"/>
  <c r="AE386" i="9"/>
  <c r="AF386" i="9" s="1"/>
  <c r="AH386" i="9"/>
  <c r="Z387" i="9"/>
  <c r="AA387" i="9"/>
  <c r="AB387" i="9"/>
  <c r="AC387" i="9"/>
  <c r="AD387" i="9"/>
  <c r="AE387" i="9"/>
  <c r="AF387" i="9" s="1"/>
  <c r="AH387" i="9"/>
  <c r="Z388" i="9"/>
  <c r="AA388" i="9"/>
  <c r="AB388" i="9"/>
  <c r="AC388" i="9"/>
  <c r="AD388" i="9"/>
  <c r="AE388" i="9"/>
  <c r="AF388" i="9" s="1"/>
  <c r="AH388" i="9"/>
  <c r="Z389" i="9"/>
  <c r="AA389" i="9"/>
  <c r="AB389" i="9"/>
  <c r="AC389" i="9"/>
  <c r="AD389" i="9"/>
  <c r="AE389" i="9"/>
  <c r="AG389" i="9" s="1"/>
  <c r="AH389" i="9"/>
  <c r="Z390" i="9"/>
  <c r="AA390" i="9"/>
  <c r="AB390" i="9"/>
  <c r="AC390" i="9"/>
  <c r="AD390" i="9"/>
  <c r="AE390" i="9"/>
  <c r="AG390" i="9" s="1"/>
  <c r="AH390" i="9"/>
  <c r="Z391" i="9"/>
  <c r="AA391" i="9"/>
  <c r="AB391" i="9"/>
  <c r="AC391" i="9"/>
  <c r="AD391" i="9"/>
  <c r="AE391" i="9"/>
  <c r="AG391" i="9" s="1"/>
  <c r="AH391" i="9"/>
  <c r="Z392" i="9"/>
  <c r="AA392" i="9"/>
  <c r="AB392" i="9"/>
  <c r="AC392" i="9"/>
  <c r="AD392" i="9"/>
  <c r="AE392" i="9"/>
  <c r="AG392" i="9" s="1"/>
  <c r="AH392" i="9"/>
  <c r="Z393" i="9"/>
  <c r="AA393" i="9"/>
  <c r="AB393" i="9"/>
  <c r="AC393" i="9"/>
  <c r="AD393" i="9"/>
  <c r="AE393" i="9"/>
  <c r="AF393" i="9" s="1"/>
  <c r="AH393" i="9"/>
  <c r="Z394" i="9"/>
  <c r="AA394" i="9"/>
  <c r="AB394" i="9"/>
  <c r="AC394" i="9"/>
  <c r="AD394" i="9"/>
  <c r="AE394" i="9"/>
  <c r="AF394" i="9" s="1"/>
  <c r="AH394" i="9"/>
  <c r="Z395" i="9"/>
  <c r="AA395" i="9"/>
  <c r="AB395" i="9"/>
  <c r="AC395" i="9"/>
  <c r="AD395" i="9"/>
  <c r="AE395" i="9"/>
  <c r="AF395" i="9" s="1"/>
  <c r="AH395" i="9"/>
  <c r="Z396" i="9"/>
  <c r="AA396" i="9"/>
  <c r="AB396" i="9"/>
  <c r="AC396" i="9"/>
  <c r="AD396" i="9"/>
  <c r="AE396" i="9"/>
  <c r="AF396" i="9" s="1"/>
  <c r="AH396" i="9"/>
  <c r="Z397" i="9"/>
  <c r="AA397" i="9"/>
  <c r="AB397" i="9"/>
  <c r="AC397" i="9"/>
  <c r="AD397" i="9"/>
  <c r="AE397" i="9"/>
  <c r="AF397" i="9" s="1"/>
  <c r="AH397" i="9"/>
  <c r="Z398" i="9"/>
  <c r="AA398" i="9"/>
  <c r="AB398" i="9"/>
  <c r="AC398" i="9"/>
  <c r="AD398" i="9"/>
  <c r="AE398" i="9"/>
  <c r="AF398" i="9" s="1"/>
  <c r="AH398" i="9"/>
  <c r="Z399" i="9"/>
  <c r="AA399" i="9"/>
  <c r="AB399" i="9"/>
  <c r="AC399" i="9"/>
  <c r="AD399" i="9"/>
  <c r="AE399" i="9"/>
  <c r="AF399" i="9" s="1"/>
  <c r="AH399" i="9"/>
  <c r="Z400" i="9"/>
  <c r="AA400" i="9"/>
  <c r="AB400" i="9"/>
  <c r="AC400" i="9"/>
  <c r="AD400" i="9"/>
  <c r="AE400" i="9"/>
  <c r="AF400" i="9" s="1"/>
  <c r="AH400" i="9"/>
  <c r="Z401" i="9"/>
  <c r="AA401" i="9"/>
  <c r="AB401" i="9"/>
  <c r="AC401" i="9"/>
  <c r="AD401" i="9"/>
  <c r="AE401" i="9"/>
  <c r="AF401" i="9" s="1"/>
  <c r="AH401" i="9"/>
  <c r="Z402" i="9"/>
  <c r="AA402" i="9"/>
  <c r="AB402" i="9"/>
  <c r="AC402" i="9"/>
  <c r="AD402" i="9"/>
  <c r="AE402" i="9"/>
  <c r="AF402" i="9" s="1"/>
  <c r="AH402" i="9"/>
  <c r="Z403" i="9"/>
  <c r="AA403" i="9"/>
  <c r="AB403" i="9"/>
  <c r="AC403" i="9"/>
  <c r="AD403" i="9"/>
  <c r="AE403" i="9"/>
  <c r="AF403" i="9" s="1"/>
  <c r="AH403" i="9"/>
  <c r="Z404" i="9"/>
  <c r="AA404" i="9"/>
  <c r="AB404" i="9"/>
  <c r="AC404" i="9"/>
  <c r="AD404" i="9"/>
  <c r="AE404" i="9"/>
  <c r="AG404" i="9" s="1"/>
  <c r="AH404" i="9"/>
  <c r="Z405" i="9"/>
  <c r="AA405" i="9"/>
  <c r="AB405" i="9"/>
  <c r="AC405" i="9"/>
  <c r="AD405" i="9"/>
  <c r="AE405" i="9"/>
  <c r="AG405" i="9" s="1"/>
  <c r="AH405" i="9"/>
  <c r="Y406" i="9"/>
  <c r="Z406" i="9"/>
  <c r="AA406" i="9"/>
  <c r="AB406" i="9"/>
  <c r="AC406" i="9"/>
  <c r="AD406" i="9"/>
  <c r="AE406" i="9"/>
  <c r="AG406" i="9" s="1"/>
  <c r="AH406" i="9"/>
  <c r="Z407" i="9"/>
  <c r="AA407" i="9"/>
  <c r="AB407" i="9"/>
  <c r="AC407" i="9"/>
  <c r="AD407" i="9"/>
  <c r="AE407" i="9"/>
  <c r="AG407" i="9" s="1"/>
  <c r="AH407" i="9"/>
  <c r="Z408" i="9"/>
  <c r="AA408" i="9"/>
  <c r="AB408" i="9"/>
  <c r="AC408" i="9"/>
  <c r="AD408" i="9"/>
  <c r="AE408" i="9"/>
  <c r="AF408" i="9" s="1"/>
  <c r="AH408" i="9"/>
  <c r="Z409" i="9"/>
  <c r="AA409" i="9"/>
  <c r="AB409" i="9"/>
  <c r="AC409" i="9"/>
  <c r="AD409" i="9"/>
  <c r="AE409" i="9"/>
  <c r="AG409" i="9" s="1"/>
  <c r="AH409" i="9"/>
  <c r="Z410" i="9"/>
  <c r="AA410" i="9"/>
  <c r="AB410" i="9"/>
  <c r="AC410" i="9"/>
  <c r="AD410" i="9"/>
  <c r="AE410" i="9"/>
  <c r="AF410" i="9" s="1"/>
  <c r="AH410" i="9"/>
  <c r="Z411" i="9"/>
  <c r="AA411" i="9"/>
  <c r="AB411" i="9"/>
  <c r="AC411" i="9"/>
  <c r="AD411" i="9"/>
  <c r="AE411" i="9"/>
  <c r="AF411" i="9" s="1"/>
  <c r="AH411" i="9"/>
  <c r="Z412" i="9"/>
  <c r="AA412" i="9"/>
  <c r="AB412" i="9"/>
  <c r="AC412" i="9"/>
  <c r="AD412" i="9"/>
  <c r="AE412" i="9"/>
  <c r="AF412" i="9" s="1"/>
  <c r="AH412" i="9"/>
  <c r="Z413" i="9"/>
  <c r="AA413" i="9"/>
  <c r="AB413" i="9"/>
  <c r="AC413" i="9"/>
  <c r="AD413" i="9"/>
  <c r="AE413" i="9"/>
  <c r="AH413" i="9"/>
  <c r="Z414" i="9"/>
  <c r="AA414" i="9"/>
  <c r="AB414" i="9"/>
  <c r="AC414" i="9"/>
  <c r="AD414" i="9"/>
  <c r="AE414" i="9"/>
  <c r="AH414" i="9"/>
  <c r="Y415" i="9"/>
  <c r="Z415" i="9"/>
  <c r="AA415" i="9"/>
  <c r="AB415" i="9"/>
  <c r="AC415" i="9"/>
  <c r="AD415" i="9"/>
  <c r="AE415" i="9"/>
  <c r="AG415" i="9" s="1"/>
  <c r="AH415" i="9"/>
  <c r="Z416" i="9"/>
  <c r="AA416" i="9"/>
  <c r="AB416" i="9"/>
  <c r="AC416" i="9"/>
  <c r="AD416" i="9"/>
  <c r="AE416" i="9"/>
  <c r="AF416" i="9" s="1"/>
  <c r="AH416" i="9"/>
  <c r="Z417" i="9"/>
  <c r="AA417" i="9"/>
  <c r="AB417" i="9"/>
  <c r="AC417" i="9"/>
  <c r="AD417" i="9"/>
  <c r="AE417" i="9"/>
  <c r="AF417" i="9" s="1"/>
  <c r="AH417" i="9"/>
  <c r="Z418" i="9"/>
  <c r="AA418" i="9"/>
  <c r="AB418" i="9"/>
  <c r="AC418" i="9"/>
  <c r="AD418" i="9"/>
  <c r="AE418" i="9"/>
  <c r="AF418" i="9" s="1"/>
  <c r="AH418" i="9"/>
  <c r="Z419" i="9"/>
  <c r="AA419" i="9"/>
  <c r="AB419" i="9"/>
  <c r="AC419" i="9"/>
  <c r="AD419" i="9"/>
  <c r="AE419" i="9"/>
  <c r="AG419" i="9" s="1"/>
  <c r="AH419" i="9"/>
  <c r="Z420" i="9"/>
  <c r="AA420" i="9"/>
  <c r="AB420" i="9"/>
  <c r="AC420" i="9"/>
  <c r="AD420" i="9"/>
  <c r="AE420" i="9"/>
  <c r="AF420" i="9" s="1"/>
  <c r="AH420" i="9"/>
  <c r="Z421" i="9"/>
  <c r="AA421" i="9"/>
  <c r="AB421" i="9"/>
  <c r="AC421" i="9"/>
  <c r="AD421" i="9"/>
  <c r="AE421" i="9"/>
  <c r="AG421" i="9" s="1"/>
  <c r="AH421" i="9"/>
  <c r="Z422" i="9"/>
  <c r="AA422" i="9"/>
  <c r="AB422" i="9"/>
  <c r="AC422" i="9"/>
  <c r="AD422" i="9"/>
  <c r="AE422" i="9"/>
  <c r="AG422" i="9" s="1"/>
  <c r="AH422" i="9"/>
  <c r="Z423" i="9"/>
  <c r="AA423" i="9"/>
  <c r="AB423" i="9"/>
  <c r="AC423" i="9"/>
  <c r="AD423" i="9"/>
  <c r="AE423" i="9"/>
  <c r="AF423" i="9" s="1"/>
  <c r="AH423" i="9"/>
  <c r="Z424" i="9"/>
  <c r="AA424" i="9"/>
  <c r="AB424" i="9"/>
  <c r="AC424" i="9"/>
  <c r="AD424" i="9"/>
  <c r="AE424" i="9"/>
  <c r="AH424" i="9"/>
  <c r="Z425" i="9"/>
  <c r="AA425" i="9"/>
  <c r="AB425" i="9"/>
  <c r="AC425" i="9"/>
  <c r="AD425" i="9"/>
  <c r="AE425" i="9"/>
  <c r="AF425" i="9" s="1"/>
  <c r="AH425" i="9"/>
  <c r="Z426" i="9"/>
  <c r="AA426" i="9"/>
  <c r="AB426" i="9"/>
  <c r="AC426" i="9"/>
  <c r="AD426" i="9"/>
  <c r="AE426" i="9"/>
  <c r="AG426" i="9" s="1"/>
  <c r="AH426" i="9"/>
  <c r="Z427" i="9"/>
  <c r="AA427" i="9"/>
  <c r="AB427" i="9"/>
  <c r="AC427" i="9"/>
  <c r="AD427" i="9"/>
  <c r="AE427" i="9"/>
  <c r="AG427" i="9" s="1"/>
  <c r="AH427" i="9"/>
  <c r="Y428" i="9"/>
  <c r="Z428" i="9"/>
  <c r="AA428" i="9"/>
  <c r="AB428" i="9"/>
  <c r="AC428" i="9"/>
  <c r="AD428" i="9"/>
  <c r="AE428" i="9"/>
  <c r="AG428" i="9" s="1"/>
  <c r="AH428" i="9"/>
  <c r="Z429" i="9"/>
  <c r="AA429" i="9"/>
  <c r="AB429" i="9"/>
  <c r="AC429" i="9"/>
  <c r="AD429" i="9"/>
  <c r="AE429" i="9"/>
  <c r="AF429" i="9" s="1"/>
  <c r="AH429" i="9"/>
  <c r="Z430" i="9"/>
  <c r="AA430" i="9"/>
  <c r="AB430" i="9"/>
  <c r="AC430" i="9"/>
  <c r="AD430" i="9"/>
  <c r="AE430" i="9"/>
  <c r="AG430" i="9" s="1"/>
  <c r="AH430" i="9"/>
  <c r="AI430" i="9" s="1"/>
  <c r="Z431" i="9"/>
  <c r="AA431" i="9"/>
  <c r="AB431" i="9"/>
  <c r="AC431" i="9"/>
  <c r="AD431" i="9"/>
  <c r="AE431" i="9"/>
  <c r="AF431" i="9" s="1"/>
  <c r="AH431" i="9"/>
  <c r="Z432" i="9"/>
  <c r="AA432" i="9"/>
  <c r="AB432" i="9"/>
  <c r="AC432" i="9"/>
  <c r="AD432" i="9"/>
  <c r="AE432" i="9"/>
  <c r="AF432" i="9" s="1"/>
  <c r="AH432" i="9"/>
  <c r="Z433" i="9"/>
  <c r="AA433" i="9"/>
  <c r="AB433" i="9"/>
  <c r="AC433" i="9"/>
  <c r="AD433" i="9"/>
  <c r="AE433" i="9"/>
  <c r="AG433" i="9" s="1"/>
  <c r="AH433" i="9"/>
  <c r="Y434" i="9"/>
  <c r="Z434" i="9"/>
  <c r="AA434" i="9"/>
  <c r="AB434" i="9"/>
  <c r="AC434" i="9"/>
  <c r="AD434" i="9"/>
  <c r="AE434" i="9"/>
  <c r="AF434" i="9" s="1"/>
  <c r="AH434" i="9"/>
  <c r="Z435" i="9"/>
  <c r="AA435" i="9"/>
  <c r="AB435" i="9"/>
  <c r="AC435" i="9"/>
  <c r="AD435" i="9"/>
  <c r="AE435" i="9"/>
  <c r="AF435" i="9" s="1"/>
  <c r="AH435" i="9"/>
  <c r="Z436" i="9"/>
  <c r="AA436" i="9"/>
  <c r="AB436" i="9"/>
  <c r="AC436" i="9"/>
  <c r="AD436" i="9"/>
  <c r="AE436" i="9"/>
  <c r="AF436" i="9" s="1"/>
  <c r="AH436" i="9"/>
  <c r="Z437" i="9"/>
  <c r="AA437" i="9"/>
  <c r="AB437" i="9"/>
  <c r="AC437" i="9"/>
  <c r="AD437" i="9"/>
  <c r="AE437" i="9"/>
  <c r="AF437" i="9" s="1"/>
  <c r="AH437" i="9"/>
  <c r="Z438" i="9"/>
  <c r="AA438" i="9"/>
  <c r="AB438" i="9"/>
  <c r="AC438" i="9"/>
  <c r="AD438" i="9"/>
  <c r="AE438" i="9"/>
  <c r="AH438" i="9"/>
  <c r="Y439" i="9"/>
  <c r="Z439" i="9"/>
  <c r="AA439" i="9"/>
  <c r="AB439" i="9"/>
  <c r="AC439" i="9"/>
  <c r="AD439" i="9"/>
  <c r="AE439" i="9"/>
  <c r="AG439" i="9" s="1"/>
  <c r="AH439" i="9"/>
  <c r="Z440" i="9"/>
  <c r="AA440" i="9"/>
  <c r="AB440" i="9"/>
  <c r="AC440" i="9"/>
  <c r="AD440" i="9"/>
  <c r="AE440" i="9"/>
  <c r="AG440" i="9" s="1"/>
  <c r="AH440" i="9"/>
  <c r="Z441" i="9"/>
  <c r="AA441" i="9"/>
  <c r="AB441" i="9"/>
  <c r="AC441" i="9"/>
  <c r="AD441" i="9"/>
  <c r="AE441" i="9"/>
  <c r="AH441" i="9"/>
  <c r="Z442" i="9"/>
  <c r="AA442" i="9"/>
  <c r="AB442" i="9"/>
  <c r="AC442" i="9"/>
  <c r="AD442" i="9"/>
  <c r="AE442" i="9"/>
  <c r="AF442" i="9" s="1"/>
  <c r="AH442" i="9"/>
  <c r="Z443" i="9"/>
  <c r="AA443" i="9"/>
  <c r="AB443" i="9"/>
  <c r="AC443" i="9"/>
  <c r="AD443" i="9"/>
  <c r="AE443" i="9"/>
  <c r="AG443" i="9" s="1"/>
  <c r="AH443" i="9"/>
  <c r="Z444" i="9"/>
  <c r="AA444" i="9"/>
  <c r="AB444" i="9"/>
  <c r="AC444" i="9"/>
  <c r="AD444" i="9"/>
  <c r="AE444" i="9"/>
  <c r="AG444" i="9" s="1"/>
  <c r="AH444" i="9"/>
  <c r="Z445" i="9"/>
  <c r="AA445" i="9"/>
  <c r="AB445" i="9"/>
  <c r="AC445" i="9"/>
  <c r="AD445" i="9"/>
  <c r="AE445" i="9"/>
  <c r="AG445" i="9" s="1"/>
  <c r="AH445" i="9"/>
  <c r="Z446" i="9"/>
  <c r="AA446" i="9"/>
  <c r="AB446" i="9"/>
  <c r="AC446" i="9"/>
  <c r="AD446" i="9"/>
  <c r="AE446" i="9"/>
  <c r="AF446" i="9" s="1"/>
  <c r="AH446" i="9"/>
  <c r="Y447" i="9"/>
  <c r="Z447" i="9"/>
  <c r="AA447" i="9"/>
  <c r="AB447" i="9"/>
  <c r="AC447" i="9"/>
  <c r="AD447" i="9"/>
  <c r="AE447" i="9"/>
  <c r="AG447" i="9" s="1"/>
  <c r="AH447" i="9"/>
  <c r="Z448" i="9"/>
  <c r="AA448" i="9"/>
  <c r="AB448" i="9"/>
  <c r="AC448" i="9"/>
  <c r="AD448" i="9"/>
  <c r="AE448" i="9"/>
  <c r="AG448" i="9" s="1"/>
  <c r="AH448" i="9"/>
  <c r="Z449" i="9"/>
  <c r="AA449" i="9"/>
  <c r="AB449" i="9"/>
  <c r="AC449" i="9"/>
  <c r="AD449" i="9"/>
  <c r="AE449" i="9"/>
  <c r="AG449" i="9" s="1"/>
  <c r="AH449" i="9"/>
  <c r="Z450" i="9"/>
  <c r="AA450" i="9"/>
  <c r="AB450" i="9"/>
  <c r="AC450" i="9"/>
  <c r="AD450" i="9"/>
  <c r="AE450" i="9"/>
  <c r="AF450" i="9" s="1"/>
  <c r="AH450" i="9"/>
  <c r="Y451" i="9"/>
  <c r="Z451" i="9"/>
  <c r="AA451" i="9"/>
  <c r="AB451" i="9"/>
  <c r="AC451" i="9"/>
  <c r="AD451" i="9"/>
  <c r="AE451" i="9"/>
  <c r="AG451" i="9" s="1"/>
  <c r="AH451" i="9"/>
  <c r="Z452" i="9"/>
  <c r="AA452" i="9"/>
  <c r="AB452" i="9"/>
  <c r="AC452" i="9"/>
  <c r="AD452" i="9"/>
  <c r="AE452" i="9"/>
  <c r="AH452" i="9"/>
  <c r="Z453" i="9"/>
  <c r="AA453" i="9"/>
  <c r="AB453" i="9"/>
  <c r="AC453" i="9"/>
  <c r="AD453" i="9"/>
  <c r="AE453" i="9"/>
  <c r="AG453" i="9" s="1"/>
  <c r="AH453" i="9"/>
  <c r="Y454" i="9"/>
  <c r="Z454" i="9"/>
  <c r="AA454" i="9"/>
  <c r="AB454" i="9"/>
  <c r="AC454" i="9"/>
  <c r="AD454" i="9"/>
  <c r="AE454" i="9"/>
  <c r="AF454" i="9" s="1"/>
  <c r="AH454" i="9"/>
  <c r="Z455" i="9"/>
  <c r="AA455" i="9"/>
  <c r="AB455" i="9"/>
  <c r="AC455" i="9"/>
  <c r="AD455" i="9"/>
  <c r="AE455" i="9"/>
  <c r="AG455" i="9" s="1"/>
  <c r="AH455" i="9"/>
  <c r="Y456" i="9"/>
  <c r="Z456" i="9"/>
  <c r="AA456" i="9"/>
  <c r="AB456" i="9"/>
  <c r="AC456" i="9"/>
  <c r="AD456" i="9"/>
  <c r="AE456" i="9"/>
  <c r="AG456" i="9" s="1"/>
  <c r="AH456" i="9"/>
  <c r="AJ456" i="9" s="1"/>
  <c r="Z457" i="9"/>
  <c r="AA457" i="9"/>
  <c r="AB457" i="9"/>
  <c r="AC457" i="9"/>
  <c r="AD457" i="9"/>
  <c r="AE457" i="9"/>
  <c r="AF457" i="9" s="1"/>
  <c r="AH457" i="9"/>
  <c r="Z458" i="9"/>
  <c r="AA458" i="9"/>
  <c r="AB458" i="9"/>
  <c r="AC458" i="9"/>
  <c r="AD458" i="9"/>
  <c r="AE458" i="9"/>
  <c r="AG458" i="9" s="1"/>
  <c r="AH458" i="9"/>
  <c r="AJ458" i="9" s="1"/>
  <c r="Z459" i="9"/>
  <c r="AA459" i="9"/>
  <c r="AB459" i="9"/>
  <c r="AC459" i="9"/>
  <c r="AD459" i="9"/>
  <c r="AE459" i="9"/>
  <c r="AF459" i="9" s="1"/>
  <c r="AH459" i="9"/>
  <c r="Z460" i="9"/>
  <c r="AA460" i="9"/>
  <c r="AB460" i="9"/>
  <c r="AC460" i="9"/>
  <c r="AD460" i="9"/>
  <c r="AE460" i="9"/>
  <c r="AG460" i="9" s="1"/>
  <c r="AH460" i="9"/>
  <c r="Z461" i="9"/>
  <c r="AA461" i="9"/>
  <c r="AB461" i="9"/>
  <c r="AC461" i="9"/>
  <c r="AD461" i="9"/>
  <c r="AE461" i="9"/>
  <c r="AH461" i="9"/>
  <c r="Z462" i="9"/>
  <c r="AA462" i="9"/>
  <c r="AB462" i="9"/>
  <c r="AC462" i="9"/>
  <c r="AD462" i="9"/>
  <c r="AE462" i="9"/>
  <c r="AF462" i="9" s="1"/>
  <c r="AH462" i="9"/>
  <c r="Z463" i="9"/>
  <c r="AA463" i="9"/>
  <c r="AB463" i="9"/>
  <c r="AC463" i="9"/>
  <c r="AD463" i="9"/>
  <c r="AE463" i="9"/>
  <c r="AF463" i="9" s="1"/>
  <c r="AH463" i="9"/>
  <c r="Z464" i="9"/>
  <c r="AA464" i="9"/>
  <c r="AB464" i="9"/>
  <c r="AC464" i="9"/>
  <c r="AD464" i="9"/>
  <c r="AE464" i="9"/>
  <c r="AF464" i="9" s="1"/>
  <c r="AH464" i="9"/>
  <c r="Z465" i="9"/>
  <c r="AA465" i="9"/>
  <c r="AB465" i="9"/>
  <c r="AC465" i="9"/>
  <c r="AD465" i="9"/>
  <c r="AE465" i="9"/>
  <c r="AF465" i="9" s="1"/>
  <c r="AH465" i="9"/>
  <c r="Z466" i="9"/>
  <c r="AA466" i="9"/>
  <c r="AB466" i="9"/>
  <c r="AC466" i="9"/>
  <c r="AD466" i="9"/>
  <c r="AE466" i="9"/>
  <c r="AG466" i="9" s="1"/>
  <c r="AH466" i="9"/>
  <c r="Z467" i="9"/>
  <c r="AA467" i="9"/>
  <c r="AB467" i="9"/>
  <c r="AC467" i="9"/>
  <c r="AD467" i="9"/>
  <c r="AE467" i="9"/>
  <c r="AG467" i="9" s="1"/>
  <c r="AH467" i="9"/>
  <c r="Y468" i="9"/>
  <c r="Z468" i="9"/>
  <c r="AA468" i="9"/>
  <c r="AB468" i="9"/>
  <c r="AC468" i="9"/>
  <c r="AD468" i="9"/>
  <c r="AE468" i="9"/>
  <c r="AF468" i="9" s="1"/>
  <c r="AH468" i="9"/>
  <c r="Z469" i="9"/>
  <c r="AA469" i="9"/>
  <c r="AB469" i="9"/>
  <c r="AC469" i="9"/>
  <c r="AD469" i="9"/>
  <c r="AE469" i="9"/>
  <c r="AF469" i="9" s="1"/>
  <c r="AH469" i="9"/>
  <c r="Z470" i="9"/>
  <c r="AA470" i="9"/>
  <c r="AB470" i="9"/>
  <c r="AC470" i="9"/>
  <c r="AD470" i="9"/>
  <c r="AE470" i="9"/>
  <c r="AF470" i="9" s="1"/>
  <c r="AH470" i="9"/>
  <c r="Z471" i="9"/>
  <c r="AA471" i="9"/>
  <c r="AB471" i="9"/>
  <c r="AC471" i="9"/>
  <c r="AD471" i="9"/>
  <c r="AE471" i="9"/>
  <c r="AF471" i="9" s="1"/>
  <c r="AH471" i="9"/>
  <c r="Z472" i="9"/>
  <c r="AA472" i="9"/>
  <c r="AB472" i="9"/>
  <c r="AC472" i="9"/>
  <c r="AD472" i="9"/>
  <c r="AE472" i="9"/>
  <c r="AF472" i="9" s="1"/>
  <c r="AH472" i="9"/>
  <c r="Z473" i="9"/>
  <c r="AA473" i="9"/>
  <c r="AB473" i="9"/>
  <c r="AC473" i="9"/>
  <c r="AD473" i="9"/>
  <c r="AE473" i="9"/>
  <c r="AF473" i="9" s="1"/>
  <c r="AH473" i="9"/>
  <c r="Z474" i="9"/>
  <c r="AA474" i="9"/>
  <c r="AB474" i="9"/>
  <c r="AC474" i="9"/>
  <c r="AD474" i="9"/>
  <c r="AE474" i="9"/>
  <c r="AG474" i="9" s="1"/>
  <c r="AH474" i="9"/>
  <c r="Z475" i="9"/>
  <c r="AA475" i="9"/>
  <c r="AB475" i="9"/>
  <c r="AC475" i="9"/>
  <c r="AD475" i="9"/>
  <c r="AE475" i="9"/>
  <c r="AG475" i="9" s="1"/>
  <c r="AH475" i="9"/>
  <c r="Y476" i="9"/>
  <c r="Z476" i="9"/>
  <c r="AA476" i="9"/>
  <c r="AB476" i="9"/>
  <c r="AC476" i="9"/>
  <c r="AD476" i="9"/>
  <c r="AE476" i="9"/>
  <c r="AF476" i="9" s="1"/>
  <c r="AH476" i="9"/>
  <c r="Z477" i="9"/>
  <c r="AA477" i="9"/>
  <c r="AB477" i="9"/>
  <c r="AC477" i="9"/>
  <c r="AD477" i="9"/>
  <c r="AE477" i="9"/>
  <c r="AF477" i="9" s="1"/>
  <c r="AH477" i="9"/>
  <c r="Z478" i="9"/>
  <c r="AA478" i="9"/>
  <c r="AB478" i="9"/>
  <c r="AC478" i="9"/>
  <c r="AD478" i="9"/>
  <c r="AE478" i="9"/>
  <c r="AG478" i="9" s="1"/>
  <c r="AH478" i="9"/>
  <c r="Z479" i="9"/>
  <c r="AA479" i="9"/>
  <c r="AB479" i="9"/>
  <c r="AC479" i="9"/>
  <c r="AD479" i="9"/>
  <c r="AE479" i="9"/>
  <c r="AH479" i="9"/>
  <c r="Z480" i="9"/>
  <c r="AA480" i="9"/>
  <c r="AB480" i="9"/>
  <c r="AC480" i="9"/>
  <c r="AD480" i="9"/>
  <c r="AE480" i="9"/>
  <c r="AG480" i="9" s="1"/>
  <c r="AH480" i="9"/>
  <c r="AJ480" i="9" s="1"/>
  <c r="Z481" i="9"/>
  <c r="AA481" i="9"/>
  <c r="AB481" i="9"/>
  <c r="AC481" i="9"/>
  <c r="AD481" i="9"/>
  <c r="AE481" i="9"/>
  <c r="AG481" i="9" s="1"/>
  <c r="AH481" i="9"/>
  <c r="Z482" i="9"/>
  <c r="AA482" i="9"/>
  <c r="AB482" i="9"/>
  <c r="AC482" i="9"/>
  <c r="AD482" i="9"/>
  <c r="AE482" i="9"/>
  <c r="AH482" i="9"/>
  <c r="Y483" i="9"/>
  <c r="Z483" i="9"/>
  <c r="AA483" i="9"/>
  <c r="AB483" i="9"/>
  <c r="AC483" i="9"/>
  <c r="AD483" i="9"/>
  <c r="AE483" i="9"/>
  <c r="AF483" i="9" s="1"/>
  <c r="AH483" i="9"/>
  <c r="Z484" i="9"/>
  <c r="AA484" i="9"/>
  <c r="AB484" i="9"/>
  <c r="AC484" i="9"/>
  <c r="AD484" i="9"/>
  <c r="AE484" i="9"/>
  <c r="AF484" i="9" s="1"/>
  <c r="AH484" i="9"/>
  <c r="Z485" i="9"/>
  <c r="AA485" i="9"/>
  <c r="AB485" i="9"/>
  <c r="AC485" i="9"/>
  <c r="AD485" i="9"/>
  <c r="AE485" i="9"/>
  <c r="AF485" i="9" s="1"/>
  <c r="AH485" i="9"/>
  <c r="Z486" i="9"/>
  <c r="AA486" i="9"/>
  <c r="AB486" i="9"/>
  <c r="AC486" i="9"/>
  <c r="AD486" i="9"/>
  <c r="AE486" i="9"/>
  <c r="AF486" i="9" s="1"/>
  <c r="AH486" i="9"/>
  <c r="Z487" i="9"/>
  <c r="AA487" i="9"/>
  <c r="AB487" i="9"/>
  <c r="AC487" i="9"/>
  <c r="AD487" i="9"/>
  <c r="AE487" i="9"/>
  <c r="AF487" i="9" s="1"/>
  <c r="AH487" i="9"/>
  <c r="Z488" i="9"/>
  <c r="AA488" i="9"/>
  <c r="AB488" i="9"/>
  <c r="AC488" i="9"/>
  <c r="AD488" i="9"/>
  <c r="AE488" i="9"/>
  <c r="AF488" i="9" s="1"/>
  <c r="AH488" i="9"/>
  <c r="Z489" i="9"/>
  <c r="AA489" i="9"/>
  <c r="AB489" i="9"/>
  <c r="AC489" i="9"/>
  <c r="AD489" i="9"/>
  <c r="AE489" i="9"/>
  <c r="AG489" i="9" s="1"/>
  <c r="AH489" i="9"/>
  <c r="Z490" i="9"/>
  <c r="AA490" i="9"/>
  <c r="AB490" i="9"/>
  <c r="AC490" i="9"/>
  <c r="AD490" i="9"/>
  <c r="AE490" i="9"/>
  <c r="AG490" i="9" s="1"/>
  <c r="AH490" i="9"/>
  <c r="Z491" i="9"/>
  <c r="AA491" i="9"/>
  <c r="AB491" i="9"/>
  <c r="AC491" i="9"/>
  <c r="AD491" i="9"/>
  <c r="AE491" i="9"/>
  <c r="AF491" i="9" s="1"/>
  <c r="AH491" i="9"/>
  <c r="Z492" i="9"/>
  <c r="AA492" i="9"/>
  <c r="AB492" i="9"/>
  <c r="AC492" i="9"/>
  <c r="AD492" i="9"/>
  <c r="AE492" i="9"/>
  <c r="AH492" i="9"/>
  <c r="Z493" i="9"/>
  <c r="AA493" i="9"/>
  <c r="AB493" i="9"/>
  <c r="AC493" i="9"/>
  <c r="AD493" i="9"/>
  <c r="AE493" i="9"/>
  <c r="AF493" i="9" s="1"/>
  <c r="AH493" i="9"/>
  <c r="Z494" i="9"/>
  <c r="AA494" i="9"/>
  <c r="AB494" i="9"/>
  <c r="AC494" i="9"/>
  <c r="AD494" i="9"/>
  <c r="AE494" i="9"/>
  <c r="AG494" i="9" s="1"/>
  <c r="AH494" i="9"/>
  <c r="Z495" i="9"/>
  <c r="AA495" i="9"/>
  <c r="AB495" i="9"/>
  <c r="AC495" i="9"/>
  <c r="AD495" i="9"/>
  <c r="AE495" i="9"/>
  <c r="AF495" i="9" s="1"/>
  <c r="AH495" i="9"/>
  <c r="Z496" i="9"/>
  <c r="AA496" i="9"/>
  <c r="AB496" i="9"/>
  <c r="AC496" i="9"/>
  <c r="AD496" i="9"/>
  <c r="AE496" i="9"/>
  <c r="AF496" i="9" s="1"/>
  <c r="AH496" i="9"/>
  <c r="Z497" i="9"/>
  <c r="AA497" i="9"/>
  <c r="AB497" i="9"/>
  <c r="AC497" i="9"/>
  <c r="AD497" i="9"/>
  <c r="AE497" i="9"/>
  <c r="AH497" i="9"/>
  <c r="Z498" i="9"/>
  <c r="AA498" i="9"/>
  <c r="AB498" i="9"/>
  <c r="AC498" i="9"/>
  <c r="AD498" i="9"/>
  <c r="AE498" i="9"/>
  <c r="AG498" i="9" s="1"/>
  <c r="AH498" i="9"/>
  <c r="Z499" i="9"/>
  <c r="AA499" i="9"/>
  <c r="AB499" i="9"/>
  <c r="AC499" i="9"/>
  <c r="AD499" i="9"/>
  <c r="AE499" i="9"/>
  <c r="AF499" i="9" s="1"/>
  <c r="AH499" i="9"/>
  <c r="Z500" i="9"/>
  <c r="AA500" i="9"/>
  <c r="AB500" i="9"/>
  <c r="AC500" i="9"/>
  <c r="AD500" i="9"/>
  <c r="AE500" i="9"/>
  <c r="AF500" i="9" s="1"/>
  <c r="AH500" i="9"/>
  <c r="Z501" i="9"/>
  <c r="AA501" i="9"/>
  <c r="AB501" i="9"/>
  <c r="AC501" i="9"/>
  <c r="AD501" i="9"/>
  <c r="AE501" i="9"/>
  <c r="AH501" i="9"/>
  <c r="Z502" i="9"/>
  <c r="AA502" i="9"/>
  <c r="AB502" i="9"/>
  <c r="AC502" i="9"/>
  <c r="AD502" i="9"/>
  <c r="AE502" i="9"/>
  <c r="AF502" i="9" s="1"/>
  <c r="AH502" i="9"/>
  <c r="Z503" i="9"/>
  <c r="AA503" i="9"/>
  <c r="AB503" i="9"/>
  <c r="AC503" i="9"/>
  <c r="AD503" i="9"/>
  <c r="AE503" i="9"/>
  <c r="AF503" i="9" s="1"/>
  <c r="AH503" i="9"/>
  <c r="Z504" i="9"/>
  <c r="AA504" i="9"/>
  <c r="AB504" i="9"/>
  <c r="AC504" i="9"/>
  <c r="AD504" i="9"/>
  <c r="AE504" i="9"/>
  <c r="AG504" i="9" s="1"/>
  <c r="AH504" i="9"/>
  <c r="Z505" i="9"/>
  <c r="AA505" i="9"/>
  <c r="AB505" i="9"/>
  <c r="AC505" i="9"/>
  <c r="AD505" i="9"/>
  <c r="AE505" i="9"/>
  <c r="AF505" i="9" s="1"/>
  <c r="AH505" i="9"/>
  <c r="Z506" i="9"/>
  <c r="AA506" i="9"/>
  <c r="AB506" i="9"/>
  <c r="AC506" i="9"/>
  <c r="AD506" i="9"/>
  <c r="AE506" i="9"/>
  <c r="AF506" i="9" s="1"/>
  <c r="AH506" i="9"/>
  <c r="Z507" i="9"/>
  <c r="AA507" i="9"/>
  <c r="AB507" i="9"/>
  <c r="AC507" i="9"/>
  <c r="AD507" i="9"/>
  <c r="AE507" i="9"/>
  <c r="AG507" i="9" s="1"/>
  <c r="AH507" i="9"/>
  <c r="Z508" i="9"/>
  <c r="AA508" i="9"/>
  <c r="AB508" i="9"/>
  <c r="AC508" i="9"/>
  <c r="AD508" i="9"/>
  <c r="AE508" i="9"/>
  <c r="AF508" i="9" s="1"/>
  <c r="AH508" i="9"/>
  <c r="Z509" i="9"/>
  <c r="AA509" i="9"/>
  <c r="AB509" i="9"/>
  <c r="AC509" i="9"/>
  <c r="AD509" i="9"/>
  <c r="AE509" i="9"/>
  <c r="AF509" i="9" s="1"/>
  <c r="AH509" i="9"/>
  <c r="Y510" i="9"/>
  <c r="Z510" i="9"/>
  <c r="AA510" i="9"/>
  <c r="AB510" i="9"/>
  <c r="AC510" i="9"/>
  <c r="AD510" i="9"/>
  <c r="AE510" i="9"/>
  <c r="AG510" i="9" s="1"/>
  <c r="AH510" i="9"/>
  <c r="Z511" i="9"/>
  <c r="AA511" i="9"/>
  <c r="AB511" i="9"/>
  <c r="AC511" i="9"/>
  <c r="AD511" i="9"/>
  <c r="AE511" i="9"/>
  <c r="AF511" i="9" s="1"/>
  <c r="AH511" i="9"/>
  <c r="Z512" i="9"/>
  <c r="AA512" i="9"/>
  <c r="AB512" i="9"/>
  <c r="AC512" i="9"/>
  <c r="AD512" i="9"/>
  <c r="AE512" i="9"/>
  <c r="AF512" i="9" s="1"/>
  <c r="AH512" i="9"/>
  <c r="Z513" i="9"/>
  <c r="AA513" i="9"/>
  <c r="AB513" i="9"/>
  <c r="AC513" i="9"/>
  <c r="AD513" i="9"/>
  <c r="AE513" i="9"/>
  <c r="AF513" i="9" s="1"/>
  <c r="AH513" i="9"/>
  <c r="Y514" i="9"/>
  <c r="Z514" i="9"/>
  <c r="AA514" i="9"/>
  <c r="AB514" i="9"/>
  <c r="AC514" i="9"/>
  <c r="AD514" i="9"/>
  <c r="AE514" i="9"/>
  <c r="AF514" i="9" s="1"/>
  <c r="AH514" i="9"/>
  <c r="Y515" i="9"/>
  <c r="Z515" i="9"/>
  <c r="AA515" i="9"/>
  <c r="AB515" i="9"/>
  <c r="AC515" i="9"/>
  <c r="AD515" i="9"/>
  <c r="AE515" i="9"/>
  <c r="AF515" i="9" s="1"/>
  <c r="AH515" i="9"/>
  <c r="Z516" i="9"/>
  <c r="AA516" i="9"/>
  <c r="AB516" i="9"/>
  <c r="AC516" i="9"/>
  <c r="AD516" i="9"/>
  <c r="AE516" i="9"/>
  <c r="AF516" i="9" s="1"/>
  <c r="AH516" i="9"/>
  <c r="Z517" i="9"/>
  <c r="AA517" i="9"/>
  <c r="AB517" i="9"/>
  <c r="AC517" i="9"/>
  <c r="AD517" i="9"/>
  <c r="AE517" i="9"/>
  <c r="AG517" i="9" s="1"/>
  <c r="AH517" i="9"/>
  <c r="Z518" i="9"/>
  <c r="AA518" i="9"/>
  <c r="AB518" i="9"/>
  <c r="AC518" i="9"/>
  <c r="AD518" i="9"/>
  <c r="AE518" i="9"/>
  <c r="AF518" i="9" s="1"/>
  <c r="AH518" i="9"/>
  <c r="Z519" i="9"/>
  <c r="AA519" i="9"/>
  <c r="AB519" i="9"/>
  <c r="AC519" i="9"/>
  <c r="AD519" i="9"/>
  <c r="AE519" i="9"/>
  <c r="AF519" i="9" s="1"/>
  <c r="AH519" i="9"/>
  <c r="Z520" i="9"/>
  <c r="AA520" i="9"/>
  <c r="AB520" i="9"/>
  <c r="AC520" i="9"/>
  <c r="AD520" i="9"/>
  <c r="AE520" i="9"/>
  <c r="AF520" i="9" s="1"/>
  <c r="AH520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C551" i="9"/>
  <c r="J551" i="9" s="1"/>
  <c r="B552" i="9"/>
  <c r="B553" i="9"/>
  <c r="B554" i="9"/>
  <c r="G554" i="9"/>
  <c r="J554" i="9"/>
  <c r="M554" i="9"/>
  <c r="B1" i="1"/>
  <c r="Z12" i="3"/>
  <c r="AU12" i="3" s="1"/>
  <c r="AA12" i="3"/>
  <c r="AV12" i="3" s="1"/>
  <c r="AB12" i="3"/>
  <c r="AE12" i="3"/>
  <c r="AF12" i="3" s="1"/>
  <c r="AC12" i="3" s="1"/>
  <c r="AH12" i="3"/>
  <c r="AJ12" i="3" s="1"/>
  <c r="Z13" i="3"/>
  <c r="AU13" i="3" s="1"/>
  <c r="AA13" i="3"/>
  <c r="AV13" i="3" s="1"/>
  <c r="AB13" i="3"/>
  <c r="AE13" i="3"/>
  <c r="AG13" i="3" s="1"/>
  <c r="AH13" i="3"/>
  <c r="AI13" i="3" s="1"/>
  <c r="AD13" i="3" s="1"/>
  <c r="Z14" i="3"/>
  <c r="AU14" i="3" s="1"/>
  <c r="AA14" i="3"/>
  <c r="AV14" i="3" s="1"/>
  <c r="AB14" i="3"/>
  <c r="AE14" i="3"/>
  <c r="AF14" i="3" s="1"/>
  <c r="AC14" i="3" s="1"/>
  <c r="Z15" i="3"/>
  <c r="AU15" i="3" s="1"/>
  <c r="AA15" i="3"/>
  <c r="AV15" i="3" s="1"/>
  <c r="AB15" i="3"/>
  <c r="AE15" i="3"/>
  <c r="AF15" i="3" s="1"/>
  <c r="AC15" i="3" s="1"/>
  <c r="AH15" i="3"/>
  <c r="AI15" i="3" s="1"/>
  <c r="AD15" i="3" s="1"/>
  <c r="Z16" i="3"/>
  <c r="AU16" i="3" s="1"/>
  <c r="AA16" i="3"/>
  <c r="AV16" i="3" s="1"/>
  <c r="AB16" i="3"/>
  <c r="AE16" i="3"/>
  <c r="AH16" i="3"/>
  <c r="Z17" i="3"/>
  <c r="AU17" i="3" s="1"/>
  <c r="AA17" i="3"/>
  <c r="AV17" i="3" s="1"/>
  <c r="AB17" i="3"/>
  <c r="AE17" i="3"/>
  <c r="AF17" i="3" s="1"/>
  <c r="AC17" i="3" s="1"/>
  <c r="AH17" i="3"/>
  <c r="Z18" i="3"/>
  <c r="AU18" i="3" s="1"/>
  <c r="AA18" i="3"/>
  <c r="AV18" i="3" s="1"/>
  <c r="AB18" i="3"/>
  <c r="AE18" i="3"/>
  <c r="AF18" i="3" s="1"/>
  <c r="AC18" i="3" s="1"/>
  <c r="BC18" i="3" s="1"/>
  <c r="AH18" i="3"/>
  <c r="AJ18" i="3" s="1"/>
  <c r="Z19" i="3"/>
  <c r="AU19" i="3" s="1"/>
  <c r="AA19" i="3"/>
  <c r="AV19" i="3" s="1"/>
  <c r="AB19" i="3"/>
  <c r="AE19" i="3"/>
  <c r="AF19" i="3" s="1"/>
  <c r="AC19" i="3" s="1"/>
  <c r="AH19" i="3"/>
  <c r="AI19" i="3" s="1"/>
  <c r="AD19" i="3" s="1"/>
  <c r="Z20" i="3"/>
  <c r="AU20" i="3" s="1"/>
  <c r="AA20" i="3"/>
  <c r="AV20" i="3" s="1"/>
  <c r="BA21" i="3" s="1"/>
  <c r="AB20" i="3"/>
  <c r="AE20" i="3"/>
  <c r="AG20" i="3" s="1"/>
  <c r="AH20" i="3"/>
  <c r="AJ20" i="3" s="1"/>
  <c r="Z21" i="3"/>
  <c r="AU21" i="3" s="1"/>
  <c r="AZ21" i="3" s="1"/>
  <c r="AA21" i="3"/>
  <c r="AB21" i="3"/>
  <c r="AE21" i="3"/>
  <c r="AH21" i="3"/>
  <c r="AJ21" i="3" s="1"/>
  <c r="Z22" i="3"/>
  <c r="AU22" i="3" s="1"/>
  <c r="AZ22" i="3" s="1"/>
  <c r="BE22" i="3" s="1"/>
  <c r="AA22" i="3"/>
  <c r="AB22" i="3"/>
  <c r="AE22" i="3"/>
  <c r="AC22" i="3"/>
  <c r="AH22" i="3"/>
  <c r="AJ22" i="3" s="1"/>
  <c r="Z23" i="3"/>
  <c r="AA23" i="3"/>
  <c r="AB23" i="3"/>
  <c r="AE23" i="3"/>
  <c r="AC23" i="3"/>
  <c r="AH23" i="3"/>
  <c r="AI23" i="3" s="1"/>
  <c r="AD23" i="3" s="1"/>
  <c r="Z24" i="3"/>
  <c r="AA24" i="3"/>
  <c r="AB24" i="3"/>
  <c r="AE24" i="3"/>
  <c r="AH24" i="3"/>
  <c r="AI24" i="3" s="1"/>
  <c r="AD24" i="3" s="1"/>
  <c r="Z25" i="3"/>
  <c r="AA25" i="3"/>
  <c r="AB25" i="3"/>
  <c r="AE25" i="3"/>
  <c r="AF25" i="3" s="1"/>
  <c r="AC25" i="3" s="1"/>
  <c r="AH25" i="3"/>
  <c r="Z26" i="3"/>
  <c r="AA26" i="3"/>
  <c r="AB26" i="3"/>
  <c r="AD26" i="3"/>
  <c r="AE26" i="3"/>
  <c r="AF26" i="3" s="1"/>
  <c r="AC26" i="3" s="1"/>
  <c r="AH26" i="3"/>
  <c r="Z27" i="3"/>
  <c r="AA27" i="3"/>
  <c r="AB27" i="3"/>
  <c r="AD27" i="3"/>
  <c r="AE27" i="3"/>
  <c r="AF27" i="3" s="1"/>
  <c r="AC27" i="3" s="1"/>
  <c r="AH27" i="3"/>
  <c r="Z28" i="3"/>
  <c r="AA28" i="3"/>
  <c r="AB28" i="3"/>
  <c r="AD28" i="3"/>
  <c r="AE28" i="3"/>
  <c r="AF28" i="3" s="1"/>
  <c r="AC28" i="3" s="1"/>
  <c r="AH28" i="3"/>
  <c r="Z29" i="3"/>
  <c r="AA29" i="3"/>
  <c r="AB29" i="3"/>
  <c r="AC29" i="3"/>
  <c r="AD29" i="3"/>
  <c r="AE29" i="3"/>
  <c r="AG29" i="3" s="1"/>
  <c r="AH29" i="3"/>
  <c r="Z30" i="3"/>
  <c r="AA30" i="3"/>
  <c r="AB30" i="3"/>
  <c r="AC30" i="3"/>
  <c r="AD30" i="3"/>
  <c r="AE30" i="3"/>
  <c r="AH30" i="3"/>
  <c r="AI30" i="3" s="1"/>
  <c r="Z31" i="3"/>
  <c r="AA31" i="3"/>
  <c r="AB31" i="3"/>
  <c r="AC31" i="3"/>
  <c r="AD31" i="3"/>
  <c r="AE31" i="3"/>
  <c r="AH31" i="3"/>
  <c r="Z32" i="3"/>
  <c r="AA32" i="3"/>
  <c r="AB32" i="3"/>
  <c r="AC32" i="3"/>
  <c r="AD32" i="3"/>
  <c r="AE32" i="3"/>
  <c r="AF32" i="3" s="1"/>
  <c r="AH32" i="3"/>
  <c r="AI32" i="3" s="1"/>
  <c r="Z33" i="3"/>
  <c r="AA33" i="3"/>
  <c r="AB33" i="3"/>
  <c r="AC33" i="3"/>
  <c r="AE33" i="3"/>
  <c r="AH33" i="3"/>
  <c r="AI33" i="3" s="1"/>
  <c r="AD33" i="3" s="1"/>
  <c r="Z34" i="3"/>
  <c r="AA34" i="3"/>
  <c r="AB34" i="3"/>
  <c r="AC34" i="3"/>
  <c r="AE34" i="3"/>
  <c r="AG34" i="3" s="1"/>
  <c r="AH34" i="3"/>
  <c r="AI34" i="3" s="1"/>
  <c r="AD34" i="3" s="1"/>
  <c r="Z35" i="3"/>
  <c r="AA35" i="3"/>
  <c r="AB35" i="3"/>
  <c r="AD35" i="3"/>
  <c r="AE35" i="3"/>
  <c r="AF35" i="3" s="1"/>
  <c r="AC35" i="3" s="1"/>
  <c r="AH35" i="3"/>
  <c r="AI35" i="3" s="1"/>
  <c r="Z36" i="3"/>
  <c r="AA36" i="3"/>
  <c r="AB36" i="3"/>
  <c r="AE36" i="3"/>
  <c r="AF36" i="3" s="1"/>
  <c r="AC36" i="3" s="1"/>
  <c r="AH36" i="3"/>
  <c r="AI36" i="3" s="1"/>
  <c r="AD36" i="3" s="1"/>
  <c r="Z37" i="3"/>
  <c r="AA37" i="3"/>
  <c r="AB37" i="3"/>
  <c r="AC37" i="3"/>
  <c r="AE37" i="3"/>
  <c r="AH37" i="3"/>
  <c r="AI37" i="3" s="1"/>
  <c r="AD37" i="3" s="1"/>
  <c r="Z38" i="3"/>
  <c r="AA38" i="3"/>
  <c r="AB38" i="3"/>
  <c r="AD38" i="3"/>
  <c r="AE38" i="3"/>
  <c r="AH38" i="3"/>
  <c r="Z39" i="3"/>
  <c r="AA39" i="3"/>
  <c r="AB39" i="3"/>
  <c r="AD39" i="3"/>
  <c r="AE39" i="3"/>
  <c r="AG39" i="3" s="1"/>
  <c r="AH39" i="3"/>
  <c r="Z40" i="3"/>
  <c r="AA40" i="3"/>
  <c r="AB40" i="3"/>
  <c r="AD40" i="3"/>
  <c r="AE40" i="3"/>
  <c r="AF40" i="3" s="1"/>
  <c r="AC40" i="3" s="1"/>
  <c r="AH40" i="3"/>
  <c r="AI40" i="3" s="1"/>
  <c r="Z41" i="3"/>
  <c r="AA41" i="3"/>
  <c r="AB41" i="3"/>
  <c r="AD41" i="3"/>
  <c r="AE41" i="3"/>
  <c r="AH41" i="3"/>
  <c r="AI41" i="3" s="1"/>
  <c r="Z42" i="3"/>
  <c r="AA42" i="3"/>
  <c r="AB42" i="3"/>
  <c r="AC42" i="3"/>
  <c r="AE42" i="3"/>
  <c r="AH42" i="3"/>
  <c r="AI42" i="3" s="1"/>
  <c r="AD42" i="3" s="1"/>
  <c r="Z43" i="3"/>
  <c r="AA43" i="3"/>
  <c r="AB43" i="3"/>
  <c r="AE43" i="3"/>
  <c r="AG43" i="3" s="1"/>
  <c r="AH43" i="3"/>
  <c r="AI43" i="3" s="1"/>
  <c r="AD43" i="3" s="1"/>
  <c r="Z44" i="3"/>
  <c r="AA44" i="3"/>
  <c r="AB44" i="3"/>
  <c r="AE44" i="3"/>
  <c r="AF44" i="3" s="1"/>
  <c r="AC44" i="3" s="1"/>
  <c r="AH44" i="3"/>
  <c r="AI44" i="3" s="1"/>
  <c r="AD44" i="3" s="1"/>
  <c r="Z45" i="3"/>
  <c r="AA45" i="3"/>
  <c r="AB45" i="3"/>
  <c r="AC45" i="3"/>
  <c r="AE45" i="3"/>
  <c r="AH45" i="3"/>
  <c r="AI45" i="3" s="1"/>
  <c r="AD45" i="3" s="1"/>
  <c r="Z46" i="3"/>
  <c r="AA46" i="3"/>
  <c r="AB46" i="3"/>
  <c r="AC46" i="3"/>
  <c r="AE46" i="3"/>
  <c r="AH46" i="3"/>
  <c r="AJ46" i="3" s="1"/>
  <c r="Z47" i="3"/>
  <c r="AA47" i="3"/>
  <c r="AB47" i="3"/>
  <c r="AC47" i="3"/>
  <c r="AE47" i="3"/>
  <c r="AF47" i="3" s="1"/>
  <c r="AH47" i="3"/>
  <c r="AI47" i="3" s="1"/>
  <c r="AD47" i="3" s="1"/>
  <c r="Z48" i="3"/>
  <c r="AA48" i="3"/>
  <c r="AB48" i="3"/>
  <c r="AC48" i="3"/>
  <c r="AE48" i="3"/>
  <c r="AF48" i="3" s="1"/>
  <c r="AH48" i="3"/>
  <c r="AJ48" i="3" s="1"/>
  <c r="Z49" i="3"/>
  <c r="AA49" i="3"/>
  <c r="AB49" i="3"/>
  <c r="AC49" i="3"/>
  <c r="AD49" i="3"/>
  <c r="AE49" i="3"/>
  <c r="AF49" i="3" s="1"/>
  <c r="AH49" i="3"/>
  <c r="AI49" i="3" s="1"/>
  <c r="Z50" i="3"/>
  <c r="AA50" i="3"/>
  <c r="AB50" i="3"/>
  <c r="AC50" i="3"/>
  <c r="AD50" i="3"/>
  <c r="AE50" i="3"/>
  <c r="AG50" i="3" s="1"/>
  <c r="AH50" i="3"/>
  <c r="AJ50" i="3" s="1"/>
  <c r="Z51" i="3"/>
  <c r="AA51" i="3"/>
  <c r="AB51" i="3"/>
  <c r="AC51" i="3"/>
  <c r="AD51" i="3"/>
  <c r="AE51" i="3"/>
  <c r="AG51" i="3" s="1"/>
  <c r="AH51" i="3"/>
  <c r="AI51" i="3" s="1"/>
  <c r="Z52" i="3"/>
  <c r="AA52" i="3"/>
  <c r="AB52" i="3"/>
  <c r="AC52" i="3"/>
  <c r="AD52" i="3"/>
  <c r="AE52" i="3"/>
  <c r="AF52" i="3" s="1"/>
  <c r="AH52" i="3"/>
  <c r="AI52" i="3" s="1"/>
  <c r="Z53" i="3"/>
  <c r="AA53" i="3"/>
  <c r="AB53" i="3"/>
  <c r="AC53" i="3"/>
  <c r="AD53" i="3"/>
  <c r="AE53" i="3"/>
  <c r="AG53" i="3" s="1"/>
  <c r="AH53" i="3"/>
  <c r="AJ53" i="3" s="1"/>
  <c r="Z54" i="3"/>
  <c r="AA54" i="3"/>
  <c r="AB54" i="3"/>
  <c r="AC54" i="3"/>
  <c r="AD54" i="3"/>
  <c r="AE54" i="3"/>
  <c r="AG54" i="3" s="1"/>
  <c r="AH54" i="3"/>
  <c r="Z55" i="3"/>
  <c r="AA55" i="3"/>
  <c r="AB55" i="3"/>
  <c r="AC55" i="3"/>
  <c r="AD55" i="3"/>
  <c r="AE55" i="3"/>
  <c r="AG55" i="3" s="1"/>
  <c r="AH55" i="3"/>
  <c r="Z56" i="3"/>
  <c r="AA56" i="3"/>
  <c r="AB56" i="3"/>
  <c r="AC56" i="3"/>
  <c r="AD56" i="3"/>
  <c r="AE56" i="3"/>
  <c r="AH56" i="3"/>
  <c r="AI56" i="3" s="1"/>
  <c r="Z57" i="3"/>
  <c r="AA57" i="3"/>
  <c r="AB57" i="3"/>
  <c r="AC57" i="3"/>
  <c r="AD57" i="3"/>
  <c r="AE57" i="3"/>
  <c r="AH57" i="3"/>
  <c r="AI57" i="3" s="1"/>
  <c r="Z58" i="3"/>
  <c r="AA58" i="3"/>
  <c r="AB58" i="3"/>
  <c r="AC58" i="3"/>
  <c r="AD58" i="3"/>
  <c r="AE58" i="3"/>
  <c r="AF58" i="3" s="1"/>
  <c r="AH58" i="3"/>
  <c r="Z59" i="3"/>
  <c r="AA59" i="3"/>
  <c r="AB59" i="3"/>
  <c r="AC59" i="3"/>
  <c r="AD59" i="3"/>
  <c r="AE59" i="3"/>
  <c r="AF59" i="3" s="1"/>
  <c r="AH59" i="3"/>
  <c r="AI59" i="3" s="1"/>
  <c r="Z60" i="3"/>
  <c r="AA60" i="3"/>
  <c r="AB60" i="3"/>
  <c r="AC60" i="3"/>
  <c r="AD60" i="3"/>
  <c r="AE60" i="3"/>
  <c r="AF60" i="3" s="1"/>
  <c r="AH60" i="3"/>
  <c r="AI60" i="3" s="1"/>
  <c r="Z61" i="3"/>
  <c r="AA61" i="3"/>
  <c r="AB61" i="3"/>
  <c r="AC61" i="3"/>
  <c r="AD61" i="3"/>
  <c r="AE61" i="3"/>
  <c r="AF61" i="3" s="1"/>
  <c r="AH61" i="3"/>
  <c r="Z62" i="3"/>
  <c r="AA62" i="3"/>
  <c r="AB62" i="3"/>
  <c r="AC62" i="3"/>
  <c r="AD62" i="3"/>
  <c r="AE62" i="3"/>
  <c r="AG62" i="3" s="1"/>
  <c r="AH62" i="3"/>
  <c r="Z63" i="3"/>
  <c r="AA63" i="3"/>
  <c r="AB63" i="3"/>
  <c r="AC63" i="3"/>
  <c r="AD63" i="3"/>
  <c r="AE63" i="3"/>
  <c r="AH63" i="3"/>
  <c r="Z64" i="3"/>
  <c r="AA64" i="3"/>
  <c r="AB64" i="3"/>
  <c r="AC64" i="3"/>
  <c r="AD64" i="3"/>
  <c r="AE64" i="3"/>
  <c r="AH64" i="3"/>
  <c r="AI64" i="3" s="1"/>
  <c r="Z65" i="3"/>
  <c r="AA65" i="3"/>
  <c r="AB65" i="3"/>
  <c r="AC65" i="3"/>
  <c r="AD65" i="3"/>
  <c r="AE65" i="3"/>
  <c r="AG65" i="3" s="1"/>
  <c r="AH65" i="3"/>
  <c r="AI65" i="3" s="1"/>
  <c r="Z66" i="3"/>
  <c r="AA66" i="3"/>
  <c r="AB66" i="3"/>
  <c r="AC66" i="3"/>
  <c r="AD66" i="3"/>
  <c r="AE66" i="3"/>
  <c r="AH66" i="3"/>
  <c r="AI66" i="3" s="1"/>
  <c r="Z67" i="3"/>
  <c r="AA67" i="3"/>
  <c r="AB67" i="3"/>
  <c r="AC67" i="3"/>
  <c r="AD67" i="3"/>
  <c r="AE67" i="3"/>
  <c r="AF67" i="3" s="1"/>
  <c r="AH67" i="3"/>
  <c r="AI67" i="3" s="1"/>
  <c r="Z68" i="3"/>
  <c r="AA68" i="3"/>
  <c r="AB68" i="3"/>
  <c r="AC68" i="3"/>
  <c r="AD68" i="3"/>
  <c r="AE68" i="3"/>
  <c r="AG68" i="3" s="1"/>
  <c r="AH68" i="3"/>
  <c r="AI68" i="3" s="1"/>
  <c r="Z69" i="3"/>
  <c r="AA69" i="3"/>
  <c r="AB69" i="3"/>
  <c r="AC69" i="3"/>
  <c r="AD69" i="3"/>
  <c r="AE69" i="3"/>
  <c r="AH69" i="3"/>
  <c r="AI69" i="3" s="1"/>
  <c r="Z70" i="3"/>
  <c r="AA70" i="3"/>
  <c r="AB70" i="3"/>
  <c r="AC70" i="3"/>
  <c r="AD70" i="3"/>
  <c r="AE70" i="3"/>
  <c r="AH70" i="3"/>
  <c r="AJ70" i="3" s="1"/>
  <c r="Z71" i="3"/>
  <c r="AA71" i="3"/>
  <c r="AB71" i="3"/>
  <c r="AC71" i="3"/>
  <c r="AD71" i="3"/>
  <c r="AE71" i="3"/>
  <c r="AH71" i="3"/>
  <c r="AI71" i="3" s="1"/>
  <c r="Z72" i="3"/>
  <c r="AA72" i="3"/>
  <c r="AB72" i="3"/>
  <c r="AC72" i="3"/>
  <c r="AD72" i="3"/>
  <c r="AE72" i="3"/>
  <c r="AG72" i="3" s="1"/>
  <c r="AH72" i="3"/>
  <c r="AJ72" i="3" s="1"/>
  <c r="Z73" i="3"/>
  <c r="AA73" i="3"/>
  <c r="AB73" i="3"/>
  <c r="AC73" i="3"/>
  <c r="AD73" i="3"/>
  <c r="AE73" i="3"/>
  <c r="AH73" i="3"/>
  <c r="AI73" i="3" s="1"/>
  <c r="Z74" i="3"/>
  <c r="AA74" i="3"/>
  <c r="AB74" i="3"/>
  <c r="AC74" i="3"/>
  <c r="AD74" i="3"/>
  <c r="AE74" i="3"/>
  <c r="AH74" i="3"/>
  <c r="AJ74" i="3" s="1"/>
  <c r="Z75" i="3"/>
  <c r="AA75" i="3"/>
  <c r="AB75" i="3"/>
  <c r="AC75" i="3"/>
  <c r="AD75" i="3"/>
  <c r="AE75" i="3"/>
  <c r="AG75" i="3" s="1"/>
  <c r="AH75" i="3"/>
  <c r="Z76" i="3"/>
  <c r="AA76" i="3"/>
  <c r="AB76" i="3"/>
  <c r="AC76" i="3"/>
  <c r="AD76" i="3"/>
  <c r="AE76" i="3"/>
  <c r="AF76" i="3" s="1"/>
  <c r="AH76" i="3"/>
  <c r="AJ76" i="3" s="1"/>
  <c r="Z77" i="3"/>
  <c r="AA77" i="3"/>
  <c r="AB77" i="3"/>
  <c r="AC77" i="3"/>
  <c r="AD77" i="3"/>
  <c r="AE77" i="3"/>
  <c r="AH77" i="3"/>
  <c r="AJ77" i="3" s="1"/>
  <c r="Z78" i="3"/>
  <c r="AA78" i="3"/>
  <c r="AB78" i="3"/>
  <c r="AC78" i="3"/>
  <c r="AD78" i="3"/>
  <c r="AE78" i="3"/>
  <c r="AF78" i="3" s="1"/>
  <c r="AH78" i="3"/>
  <c r="AJ78" i="3" s="1"/>
  <c r="Z79" i="3"/>
  <c r="AA79" i="3"/>
  <c r="AB79" i="3"/>
  <c r="AC79" i="3"/>
  <c r="AD79" i="3"/>
  <c r="AE79" i="3"/>
  <c r="AH79" i="3"/>
  <c r="Z80" i="3"/>
  <c r="AA80" i="3"/>
  <c r="AB80" i="3"/>
  <c r="AC80" i="3"/>
  <c r="AD80" i="3"/>
  <c r="AE80" i="3"/>
  <c r="AF80" i="3" s="1"/>
  <c r="AH80" i="3"/>
  <c r="AJ80" i="3" s="1"/>
  <c r="Z81" i="3"/>
  <c r="AA81" i="3"/>
  <c r="AB81" i="3"/>
  <c r="AC81" i="3"/>
  <c r="AD81" i="3"/>
  <c r="AE81" i="3"/>
  <c r="AH81" i="3"/>
  <c r="Z82" i="3"/>
  <c r="AA82" i="3"/>
  <c r="AB82" i="3"/>
  <c r="AC82" i="3"/>
  <c r="AD82" i="3"/>
  <c r="AE82" i="3"/>
  <c r="AF82" i="3" s="1"/>
  <c r="AH82" i="3"/>
  <c r="AI82" i="3" s="1"/>
  <c r="Z83" i="3"/>
  <c r="AA83" i="3"/>
  <c r="AB83" i="3"/>
  <c r="AD83" i="3"/>
  <c r="AE83" i="3"/>
  <c r="AG83" i="3" s="1"/>
  <c r="AH83" i="3"/>
  <c r="AE86" i="3"/>
  <c r="AG86" i="3" s="1"/>
  <c r="AH86" i="3"/>
  <c r="AI86" i="3" s="1"/>
  <c r="Z87" i="3"/>
  <c r="AA87" i="3"/>
  <c r="AB87" i="3"/>
  <c r="AC87" i="3"/>
  <c r="AD87" i="3"/>
  <c r="AE87" i="3"/>
  <c r="AH87" i="3"/>
  <c r="AJ87" i="3" s="1"/>
  <c r="Z88" i="3"/>
  <c r="AA88" i="3"/>
  <c r="AB88" i="3"/>
  <c r="AC88" i="3"/>
  <c r="AD88" i="3"/>
  <c r="AE88" i="3"/>
  <c r="AG88" i="3" s="1"/>
  <c r="AH88" i="3"/>
  <c r="Z89" i="3"/>
  <c r="AA89" i="3"/>
  <c r="AB89" i="3"/>
  <c r="AC89" i="3"/>
  <c r="AD89" i="3"/>
  <c r="AE89" i="3"/>
  <c r="AG89" i="3" s="1"/>
  <c r="AH89" i="3"/>
  <c r="AJ89" i="3" s="1"/>
  <c r="Z90" i="3"/>
  <c r="AA90" i="3"/>
  <c r="AB90" i="3"/>
  <c r="AC90" i="3"/>
  <c r="AD90" i="3"/>
  <c r="AE90" i="3"/>
  <c r="AH90" i="3"/>
  <c r="Z91" i="3"/>
  <c r="AA91" i="3"/>
  <c r="AB91" i="3"/>
  <c r="AC91" i="3"/>
  <c r="AD91" i="3"/>
  <c r="AE91" i="3"/>
  <c r="AF91" i="3" s="1"/>
  <c r="AH91" i="3"/>
  <c r="Z92" i="3"/>
  <c r="AA92" i="3"/>
  <c r="AB92" i="3"/>
  <c r="AC92" i="3"/>
  <c r="AD92" i="3"/>
  <c r="AE92" i="3"/>
  <c r="AG92" i="3" s="1"/>
  <c r="AH92" i="3"/>
  <c r="AI92" i="3" s="1"/>
  <c r="Z93" i="3"/>
  <c r="AA93" i="3"/>
  <c r="AB93" i="3"/>
  <c r="AC93" i="3"/>
  <c r="AD93" i="3"/>
  <c r="AE93" i="3"/>
  <c r="AF93" i="3" s="1"/>
  <c r="AH93" i="3"/>
  <c r="AJ93" i="3" s="1"/>
  <c r="Y94" i="3"/>
  <c r="Z94" i="3"/>
  <c r="AA94" i="3"/>
  <c r="AB94" i="3"/>
  <c r="AC94" i="3"/>
  <c r="AD94" i="3"/>
  <c r="AE94" i="3"/>
  <c r="AF94" i="3" s="1"/>
  <c r="AH94" i="3"/>
  <c r="AI94" i="3" s="1"/>
  <c r="Z95" i="3"/>
  <c r="AA95" i="3"/>
  <c r="AB95" i="3"/>
  <c r="AC95" i="3"/>
  <c r="AD95" i="3"/>
  <c r="AE95" i="3"/>
  <c r="AF95" i="3" s="1"/>
  <c r="AH95" i="3"/>
  <c r="AI95" i="3" s="1"/>
  <c r="Z96" i="3"/>
  <c r="AA96" i="3"/>
  <c r="AB96" i="3"/>
  <c r="AC96" i="3"/>
  <c r="AD96" i="3"/>
  <c r="AE96" i="3"/>
  <c r="AF96" i="3" s="1"/>
  <c r="AH96" i="3"/>
  <c r="Z97" i="3"/>
  <c r="AA97" i="3"/>
  <c r="AB97" i="3"/>
  <c r="AC97" i="3"/>
  <c r="AD97" i="3"/>
  <c r="AE97" i="3"/>
  <c r="AF97" i="3" s="1"/>
  <c r="AH97" i="3"/>
  <c r="Z98" i="3"/>
  <c r="AA98" i="3"/>
  <c r="AB98" i="3"/>
  <c r="AC98" i="3"/>
  <c r="AD98" i="3"/>
  <c r="AE98" i="3"/>
  <c r="AF98" i="3" s="1"/>
  <c r="AH98" i="3"/>
  <c r="AI98" i="3" s="1"/>
  <c r="Z99" i="3"/>
  <c r="AA99" i="3"/>
  <c r="AB99" i="3"/>
  <c r="AC99" i="3"/>
  <c r="AD99" i="3"/>
  <c r="AE99" i="3"/>
  <c r="AF99" i="3" s="1"/>
  <c r="AH99" i="3"/>
  <c r="AI99" i="3" s="1"/>
  <c r="Z100" i="3"/>
  <c r="AA100" i="3"/>
  <c r="AB100" i="3"/>
  <c r="AC100" i="3"/>
  <c r="AD100" i="3"/>
  <c r="AE100" i="3"/>
  <c r="AF100" i="3" s="1"/>
  <c r="AH100" i="3"/>
  <c r="Z101" i="3"/>
  <c r="AA101" i="3"/>
  <c r="AB101" i="3"/>
  <c r="AC101" i="3"/>
  <c r="AD101" i="3"/>
  <c r="AE101" i="3"/>
  <c r="AF101" i="3" s="1"/>
  <c r="AH101" i="3"/>
  <c r="Z102" i="3"/>
  <c r="AA102" i="3"/>
  <c r="AB102" i="3"/>
  <c r="AC102" i="3"/>
  <c r="AD102" i="3"/>
  <c r="AE102" i="3"/>
  <c r="AF102" i="3" s="1"/>
  <c r="AH102" i="3"/>
  <c r="AI102" i="3" s="1"/>
  <c r="Z103" i="3"/>
  <c r="AA103" i="3"/>
  <c r="AB103" i="3"/>
  <c r="AC103" i="3"/>
  <c r="AD103" i="3"/>
  <c r="AE103" i="3"/>
  <c r="AF103" i="3" s="1"/>
  <c r="AH103" i="3"/>
  <c r="AI103" i="3" s="1"/>
  <c r="Z104" i="3"/>
  <c r="AA104" i="3"/>
  <c r="AB104" i="3"/>
  <c r="AC104" i="3"/>
  <c r="AD104" i="3"/>
  <c r="AE104" i="3"/>
  <c r="AF104" i="3" s="1"/>
  <c r="AH104" i="3"/>
  <c r="AJ104" i="3" s="1"/>
  <c r="Z105" i="3"/>
  <c r="AA105" i="3"/>
  <c r="AB105" i="3"/>
  <c r="AC105" i="3"/>
  <c r="AD105" i="3"/>
  <c r="AE105" i="3"/>
  <c r="AG105" i="3" s="1"/>
  <c r="AH105" i="3"/>
  <c r="Z106" i="3"/>
  <c r="AA106" i="3"/>
  <c r="AB106" i="3"/>
  <c r="AC106" i="3"/>
  <c r="AD106" i="3"/>
  <c r="AE106" i="3"/>
  <c r="AF106" i="3" s="1"/>
  <c r="AH106" i="3"/>
  <c r="AI106" i="3" s="1"/>
  <c r="Z107" i="3"/>
  <c r="AA107" i="3"/>
  <c r="AB107" i="3"/>
  <c r="AC107" i="3"/>
  <c r="AD107" i="3"/>
  <c r="AE107" i="3"/>
  <c r="AF107" i="3" s="1"/>
  <c r="AH107" i="3"/>
  <c r="AI107" i="3" s="1"/>
  <c r="Z108" i="3"/>
  <c r="AA108" i="3"/>
  <c r="AB108" i="3"/>
  <c r="AC108" i="3"/>
  <c r="AD108" i="3"/>
  <c r="AE108" i="3"/>
  <c r="AG108" i="3" s="1"/>
  <c r="AH108" i="3"/>
  <c r="AI108" i="3" s="1"/>
  <c r="Z109" i="3"/>
  <c r="AA109" i="3"/>
  <c r="AB109" i="3"/>
  <c r="AC109" i="3"/>
  <c r="AD109" i="3"/>
  <c r="AE109" i="3"/>
  <c r="AF109" i="3" s="1"/>
  <c r="AH109" i="3"/>
  <c r="Z110" i="3"/>
  <c r="AA110" i="3"/>
  <c r="AB110" i="3"/>
  <c r="AC110" i="3"/>
  <c r="AD110" i="3"/>
  <c r="AE110" i="3"/>
  <c r="AG110" i="3" s="1"/>
  <c r="AH110" i="3"/>
  <c r="AI110" i="3" s="1"/>
  <c r="Z111" i="3"/>
  <c r="AA111" i="3"/>
  <c r="AB111" i="3"/>
  <c r="AC111" i="3"/>
  <c r="AD111" i="3"/>
  <c r="AE111" i="3"/>
  <c r="AG111" i="3" s="1"/>
  <c r="AH111" i="3"/>
  <c r="AJ111" i="3" s="1"/>
  <c r="Z112" i="3"/>
  <c r="AA112" i="3"/>
  <c r="AB112" i="3"/>
  <c r="AC112" i="3"/>
  <c r="AD112" i="3"/>
  <c r="AE112" i="3"/>
  <c r="AG112" i="3" s="1"/>
  <c r="AH112" i="3"/>
  <c r="Z113" i="3"/>
  <c r="AA113" i="3"/>
  <c r="AB113" i="3"/>
  <c r="AC113" i="3"/>
  <c r="AD113" i="3"/>
  <c r="AE113" i="3"/>
  <c r="AF113" i="3" s="1"/>
  <c r="AH113" i="3"/>
  <c r="Z114" i="3"/>
  <c r="AA114" i="3"/>
  <c r="AB114" i="3"/>
  <c r="AC114" i="3"/>
  <c r="AD114" i="3"/>
  <c r="AE114" i="3"/>
  <c r="AG114" i="3" s="1"/>
  <c r="AH114" i="3"/>
  <c r="AI114" i="3" s="1"/>
  <c r="Z115" i="3"/>
  <c r="AA115" i="3"/>
  <c r="AB115" i="3"/>
  <c r="AC115" i="3"/>
  <c r="AD115" i="3"/>
  <c r="AE115" i="3"/>
  <c r="AF115" i="3" s="1"/>
  <c r="AH115" i="3"/>
  <c r="AJ115" i="3" s="1"/>
  <c r="Z116" i="3"/>
  <c r="AA116" i="3"/>
  <c r="AB116" i="3"/>
  <c r="AC116" i="3"/>
  <c r="AD116" i="3"/>
  <c r="AE116" i="3"/>
  <c r="AH116" i="3"/>
  <c r="AI116" i="3" s="1"/>
  <c r="Z117" i="3"/>
  <c r="AA117" i="3"/>
  <c r="AB117" i="3"/>
  <c r="AC117" i="3"/>
  <c r="AD117" i="3"/>
  <c r="AE117" i="3"/>
  <c r="AF117" i="3" s="1"/>
  <c r="AH117" i="3"/>
  <c r="Z118" i="3"/>
  <c r="AA118" i="3"/>
  <c r="AB118" i="3"/>
  <c r="AC118" i="3"/>
  <c r="AD118" i="3"/>
  <c r="AE118" i="3"/>
  <c r="AG118" i="3" s="1"/>
  <c r="AH118" i="3"/>
  <c r="AI118" i="3" s="1"/>
  <c r="Z119" i="3"/>
  <c r="AA119" i="3"/>
  <c r="AB119" i="3"/>
  <c r="AC119" i="3"/>
  <c r="AD119" i="3"/>
  <c r="AE119" i="3"/>
  <c r="AF119" i="3" s="1"/>
  <c r="AH119" i="3"/>
  <c r="AI119" i="3" s="1"/>
  <c r="Z120" i="3"/>
  <c r="AA120" i="3"/>
  <c r="AB120" i="3"/>
  <c r="AC120" i="3"/>
  <c r="AD120" i="3"/>
  <c r="AE120" i="3"/>
  <c r="AH120" i="3"/>
  <c r="AI120" i="3" s="1"/>
  <c r="Z121" i="3"/>
  <c r="AA121" i="3"/>
  <c r="AB121" i="3"/>
  <c r="AC121" i="3"/>
  <c r="AD121" i="3"/>
  <c r="AE121" i="3"/>
  <c r="AG121" i="3" s="1"/>
  <c r="AH121" i="3"/>
  <c r="Y122" i="3"/>
  <c r="Z122" i="3"/>
  <c r="AA122" i="3"/>
  <c r="AB122" i="3"/>
  <c r="AC122" i="3"/>
  <c r="AD122" i="3"/>
  <c r="AE122" i="3"/>
  <c r="AF122" i="3" s="1"/>
  <c r="AH122" i="3"/>
  <c r="AI122" i="3" s="1"/>
  <c r="Z123" i="3"/>
  <c r="AA123" i="3"/>
  <c r="AB123" i="3"/>
  <c r="AC123" i="3"/>
  <c r="AD123" i="3"/>
  <c r="AE123" i="3"/>
  <c r="AF123" i="3" s="1"/>
  <c r="AH123" i="3"/>
  <c r="AJ123" i="3" s="1"/>
  <c r="Z124" i="3"/>
  <c r="AA124" i="3"/>
  <c r="AB124" i="3"/>
  <c r="AC124" i="3"/>
  <c r="AD124" i="3"/>
  <c r="AE124" i="3"/>
  <c r="AF124" i="3" s="1"/>
  <c r="AH124" i="3"/>
  <c r="AI124" i="3" s="1"/>
  <c r="Z125" i="3"/>
  <c r="AA125" i="3"/>
  <c r="AB125" i="3"/>
  <c r="AC125" i="3"/>
  <c r="AD125" i="3"/>
  <c r="AE125" i="3"/>
  <c r="AF125" i="3" s="1"/>
  <c r="AH125" i="3"/>
  <c r="AJ125" i="3" s="1"/>
  <c r="Z126" i="3"/>
  <c r="AA126" i="3"/>
  <c r="AB126" i="3"/>
  <c r="AC126" i="3"/>
  <c r="AD126" i="3"/>
  <c r="AE126" i="3"/>
  <c r="AG126" i="3" s="1"/>
  <c r="AH126" i="3"/>
  <c r="Z127" i="3"/>
  <c r="AA127" i="3"/>
  <c r="AB127" i="3"/>
  <c r="AC127" i="3"/>
  <c r="AD127" i="3"/>
  <c r="AE127" i="3"/>
  <c r="AF127" i="3" s="1"/>
  <c r="AH127" i="3"/>
  <c r="AJ127" i="3" s="1"/>
  <c r="Z128" i="3"/>
  <c r="AA128" i="3"/>
  <c r="AB128" i="3"/>
  <c r="AC128" i="3"/>
  <c r="AD128" i="3"/>
  <c r="AE128" i="3"/>
  <c r="AG128" i="3" s="1"/>
  <c r="AH128" i="3"/>
  <c r="AI128" i="3" s="1"/>
  <c r="Z129" i="3"/>
  <c r="AA129" i="3"/>
  <c r="AB129" i="3"/>
  <c r="AC129" i="3"/>
  <c r="AD129" i="3"/>
  <c r="AE129" i="3"/>
  <c r="AH129" i="3"/>
  <c r="AI129" i="3" s="1"/>
  <c r="Y130" i="3"/>
  <c r="Z130" i="3"/>
  <c r="AA130" i="3"/>
  <c r="AB130" i="3"/>
  <c r="AC130" i="3"/>
  <c r="AD130" i="3"/>
  <c r="AE130" i="3"/>
  <c r="AH130" i="3"/>
  <c r="Z131" i="3"/>
  <c r="AA131" i="3"/>
  <c r="AB131" i="3"/>
  <c r="AC131" i="3"/>
  <c r="AD131" i="3"/>
  <c r="AE131" i="3"/>
  <c r="AG131" i="3" s="1"/>
  <c r="AH131" i="3"/>
  <c r="AI131" i="3" s="1"/>
  <c r="Z132" i="3"/>
  <c r="AA132" i="3"/>
  <c r="AB132" i="3"/>
  <c r="AC132" i="3"/>
  <c r="AD132" i="3"/>
  <c r="AE132" i="3"/>
  <c r="AF132" i="3" s="1"/>
  <c r="AH132" i="3"/>
  <c r="AI132" i="3" s="1"/>
  <c r="Z133" i="3"/>
  <c r="AA133" i="3"/>
  <c r="AB133" i="3"/>
  <c r="AC133" i="3"/>
  <c r="AD133" i="3"/>
  <c r="AE133" i="3"/>
  <c r="AG133" i="3" s="1"/>
  <c r="AH133" i="3"/>
  <c r="Z134" i="3"/>
  <c r="AA134" i="3"/>
  <c r="AB134" i="3"/>
  <c r="AC134" i="3"/>
  <c r="AD134" i="3"/>
  <c r="AE134" i="3"/>
  <c r="AH134" i="3"/>
  <c r="Z135" i="3"/>
  <c r="AA135" i="3"/>
  <c r="AB135" i="3"/>
  <c r="AC135" i="3"/>
  <c r="AD135" i="3"/>
  <c r="AE135" i="3"/>
  <c r="AF135" i="3" s="1"/>
  <c r="AH135" i="3"/>
  <c r="Z136" i="3"/>
  <c r="AA136" i="3"/>
  <c r="AB136" i="3"/>
  <c r="AC136" i="3"/>
  <c r="AD136" i="3"/>
  <c r="AE136" i="3"/>
  <c r="AF136" i="3" s="1"/>
  <c r="AH136" i="3"/>
  <c r="AI136" i="3" s="1"/>
  <c r="Z137" i="3"/>
  <c r="AA137" i="3"/>
  <c r="AB137" i="3"/>
  <c r="AC137" i="3"/>
  <c r="AD137" i="3"/>
  <c r="AE137" i="3"/>
  <c r="AG137" i="3" s="1"/>
  <c r="AH137" i="3"/>
  <c r="AJ137" i="3" s="1"/>
  <c r="Z138" i="3"/>
  <c r="AA138" i="3"/>
  <c r="AB138" i="3"/>
  <c r="AC138" i="3"/>
  <c r="AD138" i="3"/>
  <c r="AE138" i="3"/>
  <c r="AH138" i="3"/>
  <c r="AI138" i="3" s="1"/>
  <c r="Z139" i="3"/>
  <c r="AA139" i="3"/>
  <c r="AB139" i="3"/>
  <c r="AC139" i="3"/>
  <c r="AD139" i="3"/>
  <c r="AE139" i="3"/>
  <c r="AG139" i="3" s="1"/>
  <c r="AH139" i="3"/>
  <c r="Z140" i="3"/>
  <c r="AA140" i="3"/>
  <c r="AB140" i="3"/>
  <c r="AC140" i="3"/>
  <c r="AD140" i="3"/>
  <c r="AE140" i="3"/>
  <c r="AF140" i="3" s="1"/>
  <c r="AH140" i="3"/>
  <c r="AI140" i="3" s="1"/>
  <c r="Z141" i="3"/>
  <c r="AA141" i="3"/>
  <c r="AB141" i="3"/>
  <c r="AC141" i="3"/>
  <c r="AD141" i="3"/>
  <c r="AE141" i="3"/>
  <c r="AF141" i="3" s="1"/>
  <c r="AH141" i="3"/>
  <c r="AJ141" i="3" s="1"/>
  <c r="Z142" i="3"/>
  <c r="AA142" i="3"/>
  <c r="AB142" i="3"/>
  <c r="AC142" i="3"/>
  <c r="AD142" i="3"/>
  <c r="AE142" i="3"/>
  <c r="AG142" i="3" s="1"/>
  <c r="AH142" i="3"/>
  <c r="AI142" i="3" s="1"/>
  <c r="Z143" i="3"/>
  <c r="AA143" i="3"/>
  <c r="AB143" i="3"/>
  <c r="AC143" i="3"/>
  <c r="AD143" i="3"/>
  <c r="AE143" i="3"/>
  <c r="AG143" i="3" s="1"/>
  <c r="AH143" i="3"/>
  <c r="AI143" i="3" s="1"/>
  <c r="Z144" i="3"/>
  <c r="AA144" i="3"/>
  <c r="AB144" i="3"/>
  <c r="AC144" i="3"/>
  <c r="AD144" i="3"/>
  <c r="AE144" i="3"/>
  <c r="AH144" i="3"/>
  <c r="Z145" i="3"/>
  <c r="AA145" i="3"/>
  <c r="AB145" i="3"/>
  <c r="AC145" i="3"/>
  <c r="AD145" i="3"/>
  <c r="AE145" i="3"/>
  <c r="AF145" i="3" s="1"/>
  <c r="AH145" i="3"/>
  <c r="AJ145" i="3" s="1"/>
  <c r="Z146" i="3"/>
  <c r="AA146" i="3"/>
  <c r="AB146" i="3"/>
  <c r="AC146" i="3"/>
  <c r="AD146" i="3"/>
  <c r="AE146" i="3"/>
  <c r="AF146" i="3" s="1"/>
  <c r="AH146" i="3"/>
  <c r="Z147" i="3"/>
  <c r="AA147" i="3"/>
  <c r="AB147" i="3"/>
  <c r="AC147" i="3"/>
  <c r="AD147" i="3"/>
  <c r="AE147" i="3"/>
  <c r="AF147" i="3" s="1"/>
  <c r="AH147" i="3"/>
  <c r="Z148" i="3"/>
  <c r="AA148" i="3"/>
  <c r="AB148" i="3"/>
  <c r="AC148" i="3"/>
  <c r="AD148" i="3"/>
  <c r="AE148" i="3"/>
  <c r="AF148" i="3" s="1"/>
  <c r="AH148" i="3"/>
  <c r="Z149" i="3"/>
  <c r="AA149" i="3"/>
  <c r="AB149" i="3"/>
  <c r="AC149" i="3"/>
  <c r="AD149" i="3"/>
  <c r="AE149" i="3"/>
  <c r="AG149" i="3" s="1"/>
  <c r="AH149" i="3"/>
  <c r="AJ149" i="3" s="1"/>
  <c r="Y150" i="3"/>
  <c r="Z150" i="3"/>
  <c r="AA150" i="3"/>
  <c r="AB150" i="3"/>
  <c r="AC150" i="3"/>
  <c r="AD150" i="3"/>
  <c r="AE150" i="3"/>
  <c r="AG150" i="3" s="1"/>
  <c r="AH150" i="3"/>
  <c r="AI150" i="3" s="1"/>
  <c r="Z151" i="3"/>
  <c r="AA151" i="3"/>
  <c r="AB151" i="3"/>
  <c r="AC151" i="3"/>
  <c r="AD151" i="3"/>
  <c r="AE151" i="3"/>
  <c r="AG151" i="3" s="1"/>
  <c r="AH151" i="3"/>
  <c r="AJ151" i="3" s="1"/>
  <c r="Z152" i="3"/>
  <c r="AA152" i="3"/>
  <c r="AB152" i="3"/>
  <c r="AC152" i="3"/>
  <c r="AD152" i="3"/>
  <c r="AE152" i="3"/>
  <c r="AG152" i="3" s="1"/>
  <c r="AH152" i="3"/>
  <c r="Z153" i="3"/>
  <c r="AA153" i="3"/>
  <c r="AB153" i="3"/>
  <c r="AC153" i="3"/>
  <c r="AD153" i="3"/>
  <c r="AE153" i="3"/>
  <c r="AF153" i="3" s="1"/>
  <c r="AH153" i="3"/>
  <c r="AJ153" i="3" s="1"/>
  <c r="Z154" i="3"/>
  <c r="AA154" i="3"/>
  <c r="AB154" i="3"/>
  <c r="AC154" i="3"/>
  <c r="AD154" i="3"/>
  <c r="AE154" i="3"/>
  <c r="AH154" i="3"/>
  <c r="AI154" i="3" s="1"/>
  <c r="Z155" i="3"/>
  <c r="AA155" i="3"/>
  <c r="AB155" i="3"/>
  <c r="AC155" i="3"/>
  <c r="AD155" i="3"/>
  <c r="AE155" i="3"/>
  <c r="AH155" i="3"/>
  <c r="AJ155" i="3" s="1"/>
  <c r="Z156" i="3"/>
  <c r="AA156" i="3"/>
  <c r="AB156" i="3"/>
  <c r="AC156" i="3"/>
  <c r="AD156" i="3"/>
  <c r="AE156" i="3"/>
  <c r="AF156" i="3" s="1"/>
  <c r="AH156" i="3"/>
  <c r="Z157" i="3"/>
  <c r="AA157" i="3"/>
  <c r="AB157" i="3"/>
  <c r="AC157" i="3"/>
  <c r="AD157" i="3"/>
  <c r="AE157" i="3"/>
  <c r="AF157" i="3" s="1"/>
  <c r="AH157" i="3"/>
  <c r="Z158" i="3"/>
  <c r="AA158" i="3"/>
  <c r="AB158" i="3"/>
  <c r="AC158" i="3"/>
  <c r="AD158" i="3"/>
  <c r="AE158" i="3"/>
  <c r="AF158" i="3" s="1"/>
  <c r="AH158" i="3"/>
  <c r="AI158" i="3" s="1"/>
  <c r="Z159" i="3"/>
  <c r="AA159" i="3"/>
  <c r="AB159" i="3"/>
  <c r="AC159" i="3"/>
  <c r="AD159" i="3"/>
  <c r="AE159" i="3"/>
  <c r="AF159" i="3" s="1"/>
  <c r="AH159" i="3"/>
  <c r="AI159" i="3" s="1"/>
  <c r="Z160" i="3"/>
  <c r="AA160" i="3"/>
  <c r="AB160" i="3"/>
  <c r="AC160" i="3"/>
  <c r="AD160" i="3"/>
  <c r="AE160" i="3"/>
  <c r="AF160" i="3" s="1"/>
  <c r="AH160" i="3"/>
  <c r="Z161" i="3"/>
  <c r="AA161" i="3"/>
  <c r="AB161" i="3"/>
  <c r="AC161" i="3"/>
  <c r="AD161" i="3"/>
  <c r="AE161" i="3"/>
  <c r="AF161" i="3" s="1"/>
  <c r="AH161" i="3"/>
  <c r="AJ161" i="3" s="1"/>
  <c r="Z162" i="3"/>
  <c r="AA162" i="3"/>
  <c r="AB162" i="3"/>
  <c r="AC162" i="3"/>
  <c r="AD162" i="3"/>
  <c r="AE162" i="3"/>
  <c r="AG162" i="3" s="1"/>
  <c r="AH162" i="3"/>
  <c r="AI162" i="3" s="1"/>
  <c r="Z163" i="3"/>
  <c r="AA163" i="3"/>
  <c r="AB163" i="3"/>
  <c r="AC163" i="3"/>
  <c r="AD163" i="3"/>
  <c r="AE163" i="3"/>
  <c r="AH163" i="3"/>
  <c r="AI163" i="3" s="1"/>
  <c r="Z164" i="3"/>
  <c r="AA164" i="3"/>
  <c r="AB164" i="3"/>
  <c r="AC164" i="3"/>
  <c r="AD164" i="3"/>
  <c r="AE164" i="3"/>
  <c r="AG164" i="3" s="1"/>
  <c r="AH164" i="3"/>
  <c r="Z165" i="3"/>
  <c r="AA165" i="3"/>
  <c r="AB165" i="3"/>
  <c r="AC165" i="3"/>
  <c r="AD165" i="3"/>
  <c r="AE165" i="3"/>
  <c r="AG165" i="3" s="1"/>
  <c r="AH165" i="3"/>
  <c r="Z166" i="3"/>
  <c r="AA166" i="3"/>
  <c r="AB166" i="3"/>
  <c r="AC166" i="3"/>
  <c r="AD166" i="3"/>
  <c r="AE166" i="3"/>
  <c r="AG166" i="3" s="1"/>
  <c r="AH166" i="3"/>
  <c r="Z167" i="3"/>
  <c r="AA167" i="3"/>
  <c r="AB167" i="3"/>
  <c r="AC167" i="3"/>
  <c r="AD167" i="3"/>
  <c r="AE167" i="3"/>
  <c r="AF167" i="3" s="1"/>
  <c r="AH167" i="3"/>
  <c r="Z168" i="3"/>
  <c r="AA168" i="3"/>
  <c r="AB168" i="3"/>
  <c r="AC168" i="3"/>
  <c r="AD168" i="3"/>
  <c r="AE168" i="3"/>
  <c r="AG168" i="3" s="1"/>
  <c r="AH168" i="3"/>
  <c r="Z169" i="3"/>
  <c r="AA169" i="3"/>
  <c r="AB169" i="3"/>
  <c r="AC169" i="3"/>
  <c r="AD169" i="3"/>
  <c r="AE169" i="3"/>
  <c r="AG169" i="3" s="1"/>
  <c r="AH169" i="3"/>
  <c r="AI169" i="3" s="1"/>
  <c r="Z170" i="3"/>
  <c r="AA170" i="3"/>
  <c r="AB170" i="3"/>
  <c r="AC170" i="3"/>
  <c r="AD170" i="3"/>
  <c r="AE170" i="3"/>
  <c r="AF170" i="3" s="1"/>
  <c r="AH170" i="3"/>
  <c r="Z171" i="3"/>
  <c r="AA171" i="3"/>
  <c r="AB171" i="3"/>
  <c r="AC171" i="3"/>
  <c r="AD171" i="3"/>
  <c r="AE171" i="3"/>
  <c r="AH171" i="3"/>
  <c r="AI171" i="3" s="1"/>
  <c r="Z172" i="3"/>
  <c r="AA172" i="3"/>
  <c r="AB172" i="3"/>
  <c r="AC172" i="3"/>
  <c r="AD172" i="3"/>
  <c r="AE172" i="3"/>
  <c r="AF172" i="3" s="1"/>
  <c r="AH172" i="3"/>
  <c r="Z173" i="3"/>
  <c r="AA173" i="3"/>
  <c r="AB173" i="3"/>
  <c r="AC173" i="3"/>
  <c r="AD173" i="3"/>
  <c r="AE173" i="3"/>
  <c r="AF173" i="3" s="1"/>
  <c r="AH173" i="3"/>
  <c r="AI173" i="3" s="1"/>
  <c r="Z174" i="3"/>
  <c r="AA174" i="3"/>
  <c r="AB174" i="3"/>
  <c r="AC174" i="3"/>
  <c r="AD174" i="3"/>
  <c r="AE174" i="3"/>
  <c r="AH174" i="3"/>
  <c r="Z175" i="3"/>
  <c r="AA175" i="3"/>
  <c r="AB175" i="3"/>
  <c r="AC175" i="3"/>
  <c r="AD175" i="3"/>
  <c r="AE175" i="3"/>
  <c r="AH175" i="3"/>
  <c r="AI175" i="3" s="1"/>
  <c r="Z176" i="3"/>
  <c r="AA176" i="3"/>
  <c r="AB176" i="3"/>
  <c r="AC176" i="3"/>
  <c r="AD176" i="3"/>
  <c r="AE176" i="3"/>
  <c r="AG176" i="3" s="1"/>
  <c r="AH176" i="3"/>
  <c r="Z177" i="3"/>
  <c r="AA177" i="3"/>
  <c r="AB177" i="3"/>
  <c r="AC177" i="3"/>
  <c r="AD177" i="3"/>
  <c r="AE177" i="3"/>
  <c r="AF177" i="3" s="1"/>
  <c r="AH177" i="3"/>
  <c r="AI177" i="3" s="1"/>
  <c r="Z178" i="3"/>
  <c r="AA178" i="3"/>
  <c r="AB178" i="3"/>
  <c r="AC178" i="3"/>
  <c r="AD178" i="3"/>
  <c r="AE178" i="3"/>
  <c r="AG178" i="3" s="1"/>
  <c r="AH178" i="3"/>
  <c r="AI178" i="3" s="1"/>
  <c r="Z179" i="3"/>
  <c r="AA179" i="3"/>
  <c r="AB179" i="3"/>
  <c r="AC179" i="3"/>
  <c r="AD179" i="3"/>
  <c r="AE179" i="3"/>
  <c r="AF179" i="3" s="1"/>
  <c r="AH179" i="3"/>
  <c r="AJ179" i="3" s="1"/>
  <c r="Z180" i="3"/>
  <c r="AA180" i="3"/>
  <c r="AB180" i="3"/>
  <c r="AC180" i="3"/>
  <c r="AD180" i="3"/>
  <c r="AE180" i="3"/>
  <c r="AF180" i="3" s="1"/>
  <c r="AH180" i="3"/>
  <c r="Z181" i="3"/>
  <c r="AA181" i="3"/>
  <c r="AB181" i="3"/>
  <c r="AC181" i="3"/>
  <c r="AD181" i="3"/>
  <c r="AE181" i="3"/>
  <c r="AF181" i="3" s="1"/>
  <c r="AH181" i="3"/>
  <c r="AI181" i="3" s="1"/>
  <c r="Z182" i="3"/>
  <c r="AA182" i="3"/>
  <c r="AB182" i="3"/>
  <c r="AC182" i="3"/>
  <c r="AD182" i="3"/>
  <c r="AE182" i="3"/>
  <c r="AF182" i="3" s="1"/>
  <c r="AH182" i="3"/>
  <c r="Z183" i="3"/>
  <c r="AA183" i="3"/>
  <c r="AB183" i="3"/>
  <c r="AC183" i="3"/>
  <c r="AD183" i="3"/>
  <c r="AE183" i="3"/>
  <c r="AF183" i="3" s="1"/>
  <c r="AH183" i="3"/>
  <c r="Z184" i="3"/>
  <c r="AA184" i="3"/>
  <c r="AB184" i="3"/>
  <c r="AC184" i="3"/>
  <c r="AD184" i="3"/>
  <c r="AE184" i="3"/>
  <c r="AF184" i="3" s="1"/>
  <c r="AH184" i="3"/>
  <c r="Z185" i="3"/>
  <c r="AA185" i="3"/>
  <c r="AB185" i="3"/>
  <c r="AC185" i="3"/>
  <c r="AD185" i="3"/>
  <c r="AE185" i="3"/>
  <c r="AG185" i="3" s="1"/>
  <c r="AH185" i="3"/>
  <c r="AI185" i="3" s="1"/>
  <c r="Z186" i="3"/>
  <c r="AA186" i="3"/>
  <c r="AB186" i="3"/>
  <c r="AC186" i="3"/>
  <c r="AD186" i="3"/>
  <c r="AE186" i="3"/>
  <c r="AG186" i="3" s="1"/>
  <c r="AH186" i="3"/>
  <c r="AI186" i="3" s="1"/>
  <c r="Z187" i="3"/>
  <c r="AA187" i="3"/>
  <c r="AB187" i="3"/>
  <c r="AC187" i="3"/>
  <c r="AD187" i="3"/>
  <c r="AE187" i="3"/>
  <c r="AH187" i="3"/>
  <c r="AJ187" i="3" s="1"/>
  <c r="Z188" i="3"/>
  <c r="AA188" i="3"/>
  <c r="AB188" i="3"/>
  <c r="AC188" i="3"/>
  <c r="AD188" i="3"/>
  <c r="AE188" i="3"/>
  <c r="AG188" i="3" s="1"/>
  <c r="AH188" i="3"/>
  <c r="Z189" i="3"/>
  <c r="AA189" i="3"/>
  <c r="AB189" i="3"/>
  <c r="AC189" i="3"/>
  <c r="AD189" i="3"/>
  <c r="AE189" i="3"/>
  <c r="AF189" i="3" s="1"/>
  <c r="AH189" i="3"/>
  <c r="AI189" i="3" s="1"/>
  <c r="Y190" i="3"/>
  <c r="Z190" i="3"/>
  <c r="AA190" i="3"/>
  <c r="AB190" i="3"/>
  <c r="AC190" i="3"/>
  <c r="AD190" i="3"/>
  <c r="AE190" i="3"/>
  <c r="AF190" i="3" s="1"/>
  <c r="AH190" i="3"/>
  <c r="AI190" i="3" s="1"/>
  <c r="Z191" i="3"/>
  <c r="AA191" i="3"/>
  <c r="AB191" i="3"/>
  <c r="AC191" i="3"/>
  <c r="AD191" i="3"/>
  <c r="AE191" i="3"/>
  <c r="AH191" i="3"/>
  <c r="Z192" i="3"/>
  <c r="AA192" i="3"/>
  <c r="AB192" i="3"/>
  <c r="AC192" i="3"/>
  <c r="AD192" i="3"/>
  <c r="AE192" i="3"/>
  <c r="AH192" i="3"/>
  <c r="Z193" i="3"/>
  <c r="AA193" i="3"/>
  <c r="AB193" i="3"/>
  <c r="AC193" i="3"/>
  <c r="AD193" i="3"/>
  <c r="AE193" i="3"/>
  <c r="AG193" i="3" s="1"/>
  <c r="AH193" i="3"/>
  <c r="AI193" i="3" s="1"/>
  <c r="Y194" i="3"/>
  <c r="Z194" i="3"/>
  <c r="AA194" i="3"/>
  <c r="AB194" i="3"/>
  <c r="AC194" i="3"/>
  <c r="AD194" i="3"/>
  <c r="AE194" i="3"/>
  <c r="AF194" i="3" s="1"/>
  <c r="AH194" i="3"/>
  <c r="AI194" i="3" s="1"/>
  <c r="Z195" i="3"/>
  <c r="AA195" i="3"/>
  <c r="AB195" i="3"/>
  <c r="AC195" i="3"/>
  <c r="AD195" i="3"/>
  <c r="AE195" i="3"/>
  <c r="AH195" i="3"/>
  <c r="AJ195" i="3" s="1"/>
  <c r="Z196" i="3"/>
  <c r="AA196" i="3"/>
  <c r="AB196" i="3"/>
  <c r="AC196" i="3"/>
  <c r="AD196" i="3"/>
  <c r="AE196" i="3"/>
  <c r="AG196" i="3" s="1"/>
  <c r="AH196" i="3"/>
  <c r="AI196" i="3" s="1"/>
  <c r="Z197" i="3"/>
  <c r="AA197" i="3"/>
  <c r="AB197" i="3"/>
  <c r="AC197" i="3"/>
  <c r="AD197" i="3"/>
  <c r="AE197" i="3"/>
  <c r="AF197" i="3" s="1"/>
  <c r="AH197" i="3"/>
  <c r="Z198" i="3"/>
  <c r="AA198" i="3"/>
  <c r="AB198" i="3"/>
  <c r="AC198" i="3"/>
  <c r="AD198" i="3"/>
  <c r="AE198" i="3"/>
  <c r="AG198" i="3" s="1"/>
  <c r="AH198" i="3"/>
  <c r="Z199" i="3"/>
  <c r="AA199" i="3"/>
  <c r="AB199" i="3"/>
  <c r="AC199" i="3"/>
  <c r="AD199" i="3"/>
  <c r="AE199" i="3"/>
  <c r="AF199" i="3" s="1"/>
  <c r="AH199" i="3"/>
  <c r="AI199" i="3" s="1"/>
  <c r="Z200" i="3"/>
  <c r="AA200" i="3"/>
  <c r="AB200" i="3"/>
  <c r="AC200" i="3"/>
  <c r="AD200" i="3"/>
  <c r="AE200" i="3"/>
  <c r="AF200" i="3" s="1"/>
  <c r="AH200" i="3"/>
  <c r="Z201" i="3"/>
  <c r="AA201" i="3"/>
  <c r="AB201" i="3"/>
  <c r="AC201" i="3"/>
  <c r="AD201" i="3"/>
  <c r="AE201" i="3"/>
  <c r="AH201" i="3"/>
  <c r="Z202" i="3"/>
  <c r="AA202" i="3"/>
  <c r="AB202" i="3"/>
  <c r="AC202" i="3"/>
  <c r="AD202" i="3"/>
  <c r="AE202" i="3"/>
  <c r="AG202" i="3" s="1"/>
  <c r="AH202" i="3"/>
  <c r="Z203" i="3"/>
  <c r="AA203" i="3"/>
  <c r="AB203" i="3"/>
  <c r="AC203" i="3"/>
  <c r="AD203" i="3"/>
  <c r="AE203" i="3"/>
  <c r="AF203" i="3" s="1"/>
  <c r="AH203" i="3"/>
  <c r="Z204" i="3"/>
  <c r="AA204" i="3"/>
  <c r="AB204" i="3"/>
  <c r="AC204" i="3"/>
  <c r="AD204" i="3"/>
  <c r="AE204" i="3"/>
  <c r="AF204" i="3" s="1"/>
  <c r="AH204" i="3"/>
  <c r="AI204" i="3" s="1"/>
  <c r="Z205" i="3"/>
  <c r="AA205" i="3"/>
  <c r="AB205" i="3"/>
  <c r="AC205" i="3"/>
  <c r="AD205" i="3"/>
  <c r="AE205" i="3"/>
  <c r="AF205" i="3" s="1"/>
  <c r="AH205" i="3"/>
  <c r="Z206" i="3"/>
  <c r="AA206" i="3"/>
  <c r="AB206" i="3"/>
  <c r="AC206" i="3"/>
  <c r="AD206" i="3"/>
  <c r="AE206" i="3"/>
  <c r="AG206" i="3" s="1"/>
  <c r="AH206" i="3"/>
  <c r="Z207" i="3"/>
  <c r="AA207" i="3"/>
  <c r="AB207" i="3"/>
  <c r="AC207" i="3"/>
  <c r="AD207" i="3"/>
  <c r="AE207" i="3"/>
  <c r="AG207" i="3" s="1"/>
  <c r="AH207" i="3"/>
  <c r="AI207" i="3" s="1"/>
  <c r="Z208" i="3"/>
  <c r="AA208" i="3"/>
  <c r="AB208" i="3"/>
  <c r="AC208" i="3"/>
  <c r="AD208" i="3"/>
  <c r="AE208" i="3"/>
  <c r="AG208" i="3" s="1"/>
  <c r="AH208" i="3"/>
  <c r="AI208" i="3" s="1"/>
  <c r="Z209" i="3"/>
  <c r="AA209" i="3"/>
  <c r="AB209" i="3"/>
  <c r="AC209" i="3"/>
  <c r="AD209" i="3"/>
  <c r="AE209" i="3"/>
  <c r="AF209" i="3" s="1"/>
  <c r="AH209" i="3"/>
  <c r="Z210" i="3"/>
  <c r="AA210" i="3"/>
  <c r="AB210" i="3"/>
  <c r="AC210" i="3"/>
  <c r="AD210" i="3"/>
  <c r="AE210" i="3"/>
  <c r="AG210" i="3" s="1"/>
  <c r="AH210" i="3"/>
  <c r="Z211" i="3"/>
  <c r="AA211" i="3"/>
  <c r="AB211" i="3"/>
  <c r="AC211" i="3"/>
  <c r="AD211" i="3"/>
  <c r="AE211" i="3"/>
  <c r="AG211" i="3" s="1"/>
  <c r="AH211" i="3"/>
  <c r="Z212" i="3"/>
  <c r="AA212" i="3"/>
  <c r="AB212" i="3"/>
  <c r="AC212" i="3"/>
  <c r="AD212" i="3"/>
  <c r="AE212" i="3"/>
  <c r="AF212" i="3" s="1"/>
  <c r="AH212" i="3"/>
  <c r="Z213" i="3"/>
  <c r="AA213" i="3"/>
  <c r="AB213" i="3"/>
  <c r="AC213" i="3"/>
  <c r="AD213" i="3"/>
  <c r="AE213" i="3"/>
  <c r="AH213" i="3"/>
  <c r="Z214" i="3"/>
  <c r="AA214" i="3"/>
  <c r="AB214" i="3"/>
  <c r="AC214" i="3"/>
  <c r="AD214" i="3"/>
  <c r="AE214" i="3"/>
  <c r="AG214" i="3" s="1"/>
  <c r="AH214" i="3"/>
  <c r="Z215" i="3"/>
  <c r="AA215" i="3"/>
  <c r="AB215" i="3"/>
  <c r="AC215" i="3"/>
  <c r="AD215" i="3"/>
  <c r="AE215" i="3"/>
  <c r="AG215" i="3" s="1"/>
  <c r="AH215" i="3"/>
  <c r="AJ215" i="3" s="1"/>
  <c r="Z216" i="3"/>
  <c r="AA216" i="3"/>
  <c r="AB216" i="3"/>
  <c r="AC216" i="3"/>
  <c r="AD216" i="3"/>
  <c r="AE216" i="3"/>
  <c r="AF216" i="3" s="1"/>
  <c r="AH216" i="3"/>
  <c r="Z217" i="3"/>
  <c r="AA217" i="3"/>
  <c r="AB217" i="3"/>
  <c r="AC217" i="3"/>
  <c r="AD217" i="3"/>
  <c r="AE217" i="3"/>
  <c r="AH217" i="3"/>
  <c r="AI217" i="3" s="1"/>
  <c r="Z218" i="3"/>
  <c r="AA218" i="3"/>
  <c r="AB218" i="3"/>
  <c r="AC218" i="3"/>
  <c r="AD218" i="3"/>
  <c r="AE218" i="3"/>
  <c r="AG218" i="3" s="1"/>
  <c r="AH218" i="3"/>
  <c r="AI218" i="3" s="1"/>
  <c r="Z219" i="3"/>
  <c r="AA219" i="3"/>
  <c r="AB219" i="3"/>
  <c r="AC219" i="3"/>
  <c r="AD219" i="3"/>
  <c r="AE219" i="3"/>
  <c r="AG219" i="3" s="1"/>
  <c r="AH219" i="3"/>
  <c r="AI219" i="3" s="1"/>
  <c r="Z220" i="3"/>
  <c r="AA220" i="3"/>
  <c r="AB220" i="3"/>
  <c r="AC220" i="3"/>
  <c r="AD220" i="3"/>
  <c r="AE220" i="3"/>
  <c r="AG220" i="3" s="1"/>
  <c r="AH220" i="3"/>
  <c r="AI220" i="3" s="1"/>
  <c r="Z221" i="3"/>
  <c r="AA221" i="3"/>
  <c r="AB221" i="3"/>
  <c r="AC221" i="3"/>
  <c r="AD221" i="3"/>
  <c r="AE221" i="3"/>
  <c r="AH221" i="3"/>
  <c r="AI221" i="3" s="1"/>
  <c r="Z222" i="3"/>
  <c r="AA222" i="3"/>
  <c r="AB222" i="3"/>
  <c r="AC222" i="3"/>
  <c r="AD222" i="3"/>
  <c r="AE222" i="3"/>
  <c r="AG222" i="3" s="1"/>
  <c r="AH222" i="3"/>
  <c r="Z223" i="3"/>
  <c r="AA223" i="3"/>
  <c r="AB223" i="3"/>
  <c r="AC223" i="3"/>
  <c r="AD223" i="3"/>
  <c r="AE223" i="3"/>
  <c r="AF223" i="3" s="1"/>
  <c r="AH223" i="3"/>
  <c r="AJ223" i="3" s="1"/>
  <c r="Z224" i="3"/>
  <c r="AA224" i="3"/>
  <c r="AB224" i="3"/>
  <c r="AC224" i="3"/>
  <c r="AD224" i="3"/>
  <c r="AE224" i="3"/>
  <c r="AG224" i="3" s="1"/>
  <c r="AH224" i="3"/>
  <c r="Z225" i="3"/>
  <c r="AA225" i="3"/>
  <c r="AB225" i="3"/>
  <c r="AC225" i="3"/>
  <c r="AD225" i="3"/>
  <c r="AE225" i="3"/>
  <c r="AG225" i="3" s="1"/>
  <c r="AH225" i="3"/>
  <c r="AI225" i="3" s="1"/>
  <c r="Z226" i="3"/>
  <c r="AA226" i="3"/>
  <c r="AB226" i="3"/>
  <c r="AC226" i="3"/>
  <c r="AD226" i="3"/>
  <c r="AE226" i="3"/>
  <c r="AG226" i="3" s="1"/>
  <c r="AH226" i="3"/>
  <c r="AI226" i="3" s="1"/>
  <c r="Z227" i="3"/>
  <c r="AA227" i="3"/>
  <c r="AB227" i="3"/>
  <c r="AC227" i="3"/>
  <c r="AD227" i="3"/>
  <c r="AE227" i="3"/>
  <c r="AF227" i="3" s="1"/>
  <c r="AH227" i="3"/>
  <c r="AI227" i="3" s="1"/>
  <c r="Z228" i="3"/>
  <c r="AA228" i="3"/>
  <c r="AB228" i="3"/>
  <c r="AC228" i="3"/>
  <c r="AD228" i="3"/>
  <c r="AE228" i="3"/>
  <c r="AF228" i="3" s="1"/>
  <c r="AH228" i="3"/>
  <c r="Z229" i="3"/>
  <c r="AA229" i="3"/>
  <c r="AB229" i="3"/>
  <c r="AC229" i="3"/>
  <c r="AD229" i="3"/>
  <c r="AE229" i="3"/>
  <c r="AG229" i="3" s="1"/>
  <c r="AH229" i="3"/>
  <c r="Z230" i="3"/>
  <c r="AA230" i="3"/>
  <c r="AB230" i="3"/>
  <c r="AC230" i="3"/>
  <c r="AD230" i="3"/>
  <c r="AE230" i="3"/>
  <c r="AG230" i="3" s="1"/>
  <c r="AH230" i="3"/>
  <c r="Z231" i="3"/>
  <c r="AA231" i="3"/>
  <c r="AB231" i="3"/>
  <c r="AC231" i="3"/>
  <c r="AD231" i="3"/>
  <c r="AE231" i="3"/>
  <c r="AF231" i="3" s="1"/>
  <c r="AH231" i="3"/>
  <c r="AI231" i="3" s="1"/>
  <c r="Z232" i="3"/>
  <c r="AA232" i="3"/>
  <c r="AB232" i="3"/>
  <c r="AC232" i="3"/>
  <c r="AD232" i="3"/>
  <c r="AE232" i="3"/>
  <c r="AG232" i="3" s="1"/>
  <c r="AH232" i="3"/>
  <c r="AI232" i="3" s="1"/>
  <c r="Z233" i="3"/>
  <c r="AA233" i="3"/>
  <c r="AB233" i="3"/>
  <c r="AC233" i="3"/>
  <c r="AD233" i="3"/>
  <c r="AE233" i="3"/>
  <c r="AH233" i="3"/>
  <c r="Z234" i="3"/>
  <c r="AA234" i="3"/>
  <c r="AB234" i="3"/>
  <c r="AC234" i="3"/>
  <c r="AD234" i="3"/>
  <c r="AE234" i="3"/>
  <c r="AF234" i="3" s="1"/>
  <c r="AH234" i="3"/>
  <c r="AI234" i="3" s="1"/>
  <c r="Z235" i="3"/>
  <c r="AA235" i="3"/>
  <c r="AB235" i="3"/>
  <c r="AC235" i="3"/>
  <c r="AD235" i="3"/>
  <c r="AE235" i="3"/>
  <c r="AG235" i="3" s="1"/>
  <c r="AH235" i="3"/>
  <c r="AI235" i="3" s="1"/>
  <c r="Z236" i="3"/>
  <c r="AA236" i="3"/>
  <c r="AB236" i="3"/>
  <c r="AC236" i="3"/>
  <c r="AD236" i="3"/>
  <c r="AE236" i="3"/>
  <c r="AF236" i="3" s="1"/>
  <c r="AH236" i="3"/>
  <c r="AI236" i="3" s="1"/>
  <c r="Z237" i="3"/>
  <c r="AA237" i="3"/>
  <c r="AB237" i="3"/>
  <c r="AC237" i="3"/>
  <c r="AD237" i="3"/>
  <c r="AE237" i="3"/>
  <c r="AH237" i="3"/>
  <c r="AJ237" i="3" s="1"/>
  <c r="Z238" i="3"/>
  <c r="AA238" i="3"/>
  <c r="AB238" i="3"/>
  <c r="AC238" i="3"/>
  <c r="AD238" i="3"/>
  <c r="AE238" i="3"/>
  <c r="AH238" i="3"/>
  <c r="AI238" i="3" s="1"/>
  <c r="Z239" i="3"/>
  <c r="AA239" i="3"/>
  <c r="AB239" i="3"/>
  <c r="AC239" i="3"/>
  <c r="AD239" i="3"/>
  <c r="AE239" i="3"/>
  <c r="AG239" i="3" s="1"/>
  <c r="AH239" i="3"/>
  <c r="AJ239" i="3" s="1"/>
  <c r="Z240" i="3"/>
  <c r="AA240" i="3"/>
  <c r="AB240" i="3"/>
  <c r="AC240" i="3"/>
  <c r="AD240" i="3"/>
  <c r="AE240" i="3"/>
  <c r="AG240" i="3" s="1"/>
  <c r="AH240" i="3"/>
  <c r="AI240" i="3" s="1"/>
  <c r="Z241" i="3"/>
  <c r="AA241" i="3"/>
  <c r="AB241" i="3"/>
  <c r="AC241" i="3"/>
  <c r="AD241" i="3"/>
  <c r="AE241" i="3"/>
  <c r="AF241" i="3" s="1"/>
  <c r="AH241" i="3"/>
  <c r="Z242" i="3"/>
  <c r="AA242" i="3"/>
  <c r="AB242" i="3"/>
  <c r="AC242" i="3"/>
  <c r="AD242" i="3"/>
  <c r="AE242" i="3"/>
  <c r="AG242" i="3" s="1"/>
  <c r="AH242" i="3"/>
  <c r="Z243" i="3"/>
  <c r="AA243" i="3"/>
  <c r="AB243" i="3"/>
  <c r="AC243" i="3"/>
  <c r="AD243" i="3"/>
  <c r="AE243" i="3"/>
  <c r="AF243" i="3" s="1"/>
  <c r="AH243" i="3"/>
  <c r="AI243" i="3" s="1"/>
  <c r="Z244" i="3"/>
  <c r="AA244" i="3"/>
  <c r="AB244" i="3"/>
  <c r="AC244" i="3"/>
  <c r="AD244" i="3"/>
  <c r="AE244" i="3"/>
  <c r="AH244" i="3"/>
  <c r="AI244" i="3" s="1"/>
  <c r="Z245" i="3"/>
  <c r="AA245" i="3"/>
  <c r="AB245" i="3"/>
  <c r="AC245" i="3"/>
  <c r="AD245" i="3"/>
  <c r="AE245" i="3"/>
  <c r="AH245" i="3"/>
  <c r="AJ245" i="3" s="1"/>
  <c r="Z246" i="3"/>
  <c r="AA246" i="3"/>
  <c r="AB246" i="3"/>
  <c r="AC246" i="3"/>
  <c r="AD246" i="3"/>
  <c r="AE246" i="3"/>
  <c r="AG246" i="3" s="1"/>
  <c r="AH246" i="3"/>
  <c r="AJ246" i="3" s="1"/>
  <c r="Z247" i="3"/>
  <c r="AA247" i="3"/>
  <c r="AB247" i="3"/>
  <c r="AC247" i="3"/>
  <c r="AD247" i="3"/>
  <c r="AE247" i="3"/>
  <c r="AF247" i="3" s="1"/>
  <c r="AH247" i="3"/>
  <c r="AI247" i="3" s="1"/>
  <c r="Z248" i="3"/>
  <c r="AA248" i="3"/>
  <c r="AB248" i="3"/>
  <c r="AC248" i="3"/>
  <c r="AD248" i="3"/>
  <c r="AE248" i="3"/>
  <c r="AF248" i="3" s="1"/>
  <c r="AH248" i="3"/>
  <c r="AJ248" i="3" s="1"/>
  <c r="Z249" i="3"/>
  <c r="AA249" i="3"/>
  <c r="AB249" i="3"/>
  <c r="AC249" i="3"/>
  <c r="AD249" i="3"/>
  <c r="AE249" i="3"/>
  <c r="AG249" i="3" s="1"/>
  <c r="AH249" i="3"/>
  <c r="AI249" i="3" s="1"/>
  <c r="Z250" i="3"/>
  <c r="AA250" i="3"/>
  <c r="AB250" i="3"/>
  <c r="AC250" i="3"/>
  <c r="AD250" i="3"/>
  <c r="AE250" i="3"/>
  <c r="AG250" i="3" s="1"/>
  <c r="AH250" i="3"/>
  <c r="Z251" i="3"/>
  <c r="AA251" i="3"/>
  <c r="AB251" i="3"/>
  <c r="AC251" i="3"/>
  <c r="AD251" i="3"/>
  <c r="AE251" i="3"/>
  <c r="AG251" i="3" s="1"/>
  <c r="AH251" i="3"/>
  <c r="AJ251" i="3" s="1"/>
  <c r="Z252" i="3"/>
  <c r="AA252" i="3"/>
  <c r="AB252" i="3"/>
  <c r="AC252" i="3"/>
  <c r="AD252" i="3"/>
  <c r="AE252" i="3"/>
  <c r="AF252" i="3" s="1"/>
  <c r="AH252" i="3"/>
  <c r="AJ252" i="3" s="1"/>
  <c r="Z253" i="3"/>
  <c r="AA253" i="3"/>
  <c r="AB253" i="3"/>
  <c r="AC253" i="3"/>
  <c r="AD253" i="3"/>
  <c r="AE253" i="3"/>
  <c r="AG253" i="3" s="1"/>
  <c r="AH253" i="3"/>
  <c r="AJ253" i="3" s="1"/>
  <c r="Z254" i="3"/>
  <c r="AA254" i="3"/>
  <c r="AB254" i="3"/>
  <c r="AC254" i="3"/>
  <c r="AD254" i="3"/>
  <c r="AE254" i="3"/>
  <c r="AF254" i="3" s="1"/>
  <c r="AH254" i="3"/>
  <c r="Z255" i="3"/>
  <c r="AA255" i="3"/>
  <c r="AB255" i="3"/>
  <c r="AC255" i="3"/>
  <c r="AD255" i="3"/>
  <c r="AE255" i="3"/>
  <c r="AF255" i="3" s="1"/>
  <c r="AH255" i="3"/>
  <c r="AI255" i="3" s="1"/>
  <c r="Z256" i="3"/>
  <c r="AA256" i="3"/>
  <c r="AB256" i="3"/>
  <c r="AC256" i="3"/>
  <c r="AD256" i="3"/>
  <c r="AE256" i="3"/>
  <c r="AH256" i="3"/>
  <c r="AJ256" i="3" s="1"/>
  <c r="Z257" i="3"/>
  <c r="AA257" i="3"/>
  <c r="AB257" i="3"/>
  <c r="AC257" i="3"/>
  <c r="AD257" i="3"/>
  <c r="AE257" i="3"/>
  <c r="AG257" i="3" s="1"/>
  <c r="AH257" i="3"/>
  <c r="Z258" i="3"/>
  <c r="AA258" i="3"/>
  <c r="AB258" i="3"/>
  <c r="AC258" i="3"/>
  <c r="AD258" i="3"/>
  <c r="AE258" i="3"/>
  <c r="AF258" i="3" s="1"/>
  <c r="AH258" i="3"/>
  <c r="Z259" i="3"/>
  <c r="AA259" i="3"/>
  <c r="AB259" i="3"/>
  <c r="AC259" i="3"/>
  <c r="AD259" i="3"/>
  <c r="AE259" i="3"/>
  <c r="AF259" i="3" s="1"/>
  <c r="AH259" i="3"/>
  <c r="Z260" i="3"/>
  <c r="AA260" i="3"/>
  <c r="AB260" i="3"/>
  <c r="AC260" i="3"/>
  <c r="AD260" i="3"/>
  <c r="AE260" i="3"/>
  <c r="AH260" i="3"/>
  <c r="AJ260" i="3" s="1"/>
  <c r="Z261" i="3"/>
  <c r="AA261" i="3"/>
  <c r="AB261" i="3"/>
  <c r="AC261" i="3"/>
  <c r="AD261" i="3"/>
  <c r="AE261" i="3"/>
  <c r="AH261" i="3"/>
  <c r="AJ261" i="3" s="1"/>
  <c r="Z262" i="3"/>
  <c r="AA262" i="3"/>
  <c r="AB262" i="3"/>
  <c r="AC262" i="3"/>
  <c r="AD262" i="3"/>
  <c r="AE262" i="3"/>
  <c r="AF262" i="3" s="1"/>
  <c r="AH262" i="3"/>
  <c r="AJ262" i="3" s="1"/>
  <c r="Z263" i="3"/>
  <c r="AA263" i="3"/>
  <c r="AB263" i="3"/>
  <c r="AC263" i="3"/>
  <c r="AD263" i="3"/>
  <c r="AE263" i="3"/>
  <c r="AG263" i="3" s="1"/>
  <c r="AH263" i="3"/>
  <c r="AI263" i="3" s="1"/>
  <c r="Z264" i="3"/>
  <c r="AA264" i="3"/>
  <c r="AB264" i="3"/>
  <c r="AC264" i="3"/>
  <c r="AD264" i="3"/>
  <c r="AE264" i="3"/>
  <c r="AH264" i="3"/>
  <c r="Z265" i="3"/>
  <c r="AA265" i="3"/>
  <c r="AB265" i="3"/>
  <c r="AC265" i="3"/>
  <c r="AD265" i="3"/>
  <c r="AE265" i="3"/>
  <c r="AH265" i="3"/>
  <c r="AJ265" i="3" s="1"/>
  <c r="Z266" i="3"/>
  <c r="AA266" i="3"/>
  <c r="AB266" i="3"/>
  <c r="AC266" i="3"/>
  <c r="AD266" i="3"/>
  <c r="AE266" i="3"/>
  <c r="AG266" i="3" s="1"/>
  <c r="AH266" i="3"/>
  <c r="Z267" i="3"/>
  <c r="AA267" i="3"/>
  <c r="AB267" i="3"/>
  <c r="AC267" i="3"/>
  <c r="AD267" i="3"/>
  <c r="AE267" i="3"/>
  <c r="AG267" i="3" s="1"/>
  <c r="AH267" i="3"/>
  <c r="AJ267" i="3" s="1"/>
  <c r="Z268" i="3"/>
  <c r="AA268" i="3"/>
  <c r="AB268" i="3"/>
  <c r="AC268" i="3"/>
  <c r="AD268" i="3"/>
  <c r="AE268" i="3"/>
  <c r="AG268" i="3" s="1"/>
  <c r="AH268" i="3"/>
  <c r="Z269" i="3"/>
  <c r="AA269" i="3"/>
  <c r="AB269" i="3"/>
  <c r="AC269" i="3"/>
  <c r="AD269" i="3"/>
  <c r="AE269" i="3"/>
  <c r="AG269" i="3" s="1"/>
  <c r="AH269" i="3"/>
  <c r="AI269" i="3" s="1"/>
  <c r="Z270" i="3"/>
  <c r="AA270" i="3"/>
  <c r="AB270" i="3"/>
  <c r="AC270" i="3"/>
  <c r="AD270" i="3"/>
  <c r="AE270" i="3"/>
  <c r="AF270" i="3" s="1"/>
  <c r="AH270" i="3"/>
  <c r="Z271" i="3"/>
  <c r="AA271" i="3"/>
  <c r="AB271" i="3"/>
  <c r="AC271" i="3"/>
  <c r="AD271" i="3"/>
  <c r="AE271" i="3"/>
  <c r="AH271" i="3"/>
  <c r="AJ271" i="3" s="1"/>
  <c r="Z272" i="3"/>
  <c r="AA272" i="3"/>
  <c r="AB272" i="3"/>
  <c r="AC272" i="3"/>
  <c r="AD272" i="3"/>
  <c r="AE272" i="3"/>
  <c r="AF272" i="3" s="1"/>
  <c r="AH272" i="3"/>
  <c r="AJ272" i="3" s="1"/>
  <c r="Z273" i="3"/>
  <c r="AA273" i="3"/>
  <c r="AB273" i="3"/>
  <c r="AC273" i="3"/>
  <c r="AD273" i="3"/>
  <c r="AE273" i="3"/>
  <c r="AG273" i="3" s="1"/>
  <c r="AH273" i="3"/>
  <c r="AI273" i="3" s="1"/>
  <c r="Z274" i="3"/>
  <c r="AA274" i="3"/>
  <c r="AB274" i="3"/>
  <c r="AC274" i="3"/>
  <c r="AD274" i="3"/>
  <c r="AE274" i="3"/>
  <c r="AF274" i="3" s="1"/>
  <c r="AH274" i="3"/>
  <c r="Z275" i="3"/>
  <c r="AA275" i="3"/>
  <c r="AB275" i="3"/>
  <c r="AC275" i="3"/>
  <c r="AD275" i="3"/>
  <c r="AE275" i="3"/>
  <c r="AG275" i="3" s="1"/>
  <c r="AH275" i="3"/>
  <c r="AI275" i="3" s="1"/>
  <c r="Z276" i="3"/>
  <c r="AA276" i="3"/>
  <c r="AB276" i="3"/>
  <c r="AC276" i="3"/>
  <c r="AD276" i="3"/>
  <c r="AE276" i="3"/>
  <c r="AH276" i="3"/>
  <c r="Z277" i="3"/>
  <c r="AA277" i="3"/>
  <c r="AB277" i="3"/>
  <c r="AC277" i="3"/>
  <c r="AD277" i="3"/>
  <c r="AE277" i="3"/>
  <c r="AH277" i="3"/>
  <c r="AI277" i="3" s="1"/>
  <c r="Z278" i="3"/>
  <c r="AA278" i="3"/>
  <c r="AB278" i="3"/>
  <c r="AC278" i="3"/>
  <c r="AD278" i="3"/>
  <c r="AE278" i="3"/>
  <c r="AG278" i="3" s="1"/>
  <c r="AH278" i="3"/>
  <c r="Z279" i="3"/>
  <c r="AA279" i="3"/>
  <c r="AB279" i="3"/>
  <c r="AC279" i="3"/>
  <c r="AD279" i="3"/>
  <c r="AE279" i="3"/>
  <c r="AF279" i="3" s="1"/>
  <c r="AH279" i="3"/>
  <c r="AJ279" i="3" s="1"/>
  <c r="Z280" i="3"/>
  <c r="AA280" i="3"/>
  <c r="AB280" i="3"/>
  <c r="AC280" i="3"/>
  <c r="AD280" i="3"/>
  <c r="AE280" i="3"/>
  <c r="AF280" i="3" s="1"/>
  <c r="AH280" i="3"/>
  <c r="AJ280" i="3" s="1"/>
  <c r="Z281" i="3"/>
  <c r="AA281" i="3"/>
  <c r="AB281" i="3"/>
  <c r="AC281" i="3"/>
  <c r="AD281" i="3"/>
  <c r="AE281" i="3"/>
  <c r="AH281" i="3"/>
  <c r="AI281" i="3" s="1"/>
  <c r="Z282" i="3"/>
  <c r="AA282" i="3"/>
  <c r="AB282" i="3"/>
  <c r="AC282" i="3"/>
  <c r="AD282" i="3"/>
  <c r="AE282" i="3"/>
  <c r="AH282" i="3"/>
  <c r="Z283" i="3"/>
  <c r="AA283" i="3"/>
  <c r="AB283" i="3"/>
  <c r="AC283" i="3"/>
  <c r="AD283" i="3"/>
  <c r="AE283" i="3"/>
  <c r="AH283" i="3"/>
  <c r="AI283" i="3" s="1"/>
  <c r="Z284" i="3"/>
  <c r="AA284" i="3"/>
  <c r="AB284" i="3"/>
  <c r="AC284" i="3"/>
  <c r="AD284" i="3"/>
  <c r="AE284" i="3"/>
  <c r="AG284" i="3" s="1"/>
  <c r="AH284" i="3"/>
  <c r="AJ284" i="3" s="1"/>
  <c r="Z285" i="3"/>
  <c r="AA285" i="3"/>
  <c r="AB285" i="3"/>
  <c r="AC285" i="3"/>
  <c r="AD285" i="3"/>
  <c r="AE285" i="3"/>
  <c r="AF285" i="3" s="1"/>
  <c r="AH285" i="3"/>
  <c r="AJ285" i="3" s="1"/>
  <c r="Z286" i="3"/>
  <c r="AA286" i="3"/>
  <c r="AB286" i="3"/>
  <c r="AC286" i="3"/>
  <c r="AD286" i="3"/>
  <c r="AE286" i="3"/>
  <c r="AF286" i="3" s="1"/>
  <c r="AH286" i="3"/>
  <c r="AJ286" i="3" s="1"/>
  <c r="Z287" i="3"/>
  <c r="AA287" i="3"/>
  <c r="AB287" i="3"/>
  <c r="AC287" i="3"/>
  <c r="AD287" i="3"/>
  <c r="AE287" i="3"/>
  <c r="AF287" i="3" s="1"/>
  <c r="AH287" i="3"/>
  <c r="AI287" i="3" s="1"/>
  <c r="Z288" i="3"/>
  <c r="AA288" i="3"/>
  <c r="AB288" i="3"/>
  <c r="AC288" i="3"/>
  <c r="AD288" i="3"/>
  <c r="AE288" i="3"/>
  <c r="AG288" i="3" s="1"/>
  <c r="AH288" i="3"/>
  <c r="Z289" i="3"/>
  <c r="AA289" i="3"/>
  <c r="AB289" i="3"/>
  <c r="AC289" i="3"/>
  <c r="AD289" i="3"/>
  <c r="AE289" i="3"/>
  <c r="AF289" i="3" s="1"/>
  <c r="AH289" i="3"/>
  <c r="AI289" i="3" s="1"/>
  <c r="Z290" i="3"/>
  <c r="AA290" i="3"/>
  <c r="AB290" i="3"/>
  <c r="AC290" i="3"/>
  <c r="AD290" i="3"/>
  <c r="AE290" i="3"/>
  <c r="AG290" i="3" s="1"/>
  <c r="AH290" i="3"/>
  <c r="Z291" i="3"/>
  <c r="AA291" i="3"/>
  <c r="AB291" i="3"/>
  <c r="AC291" i="3"/>
  <c r="AD291" i="3"/>
  <c r="AE291" i="3"/>
  <c r="AF291" i="3" s="1"/>
  <c r="AH291" i="3"/>
  <c r="AJ291" i="3" s="1"/>
  <c r="Z292" i="3"/>
  <c r="AA292" i="3"/>
  <c r="AB292" i="3"/>
  <c r="AC292" i="3"/>
  <c r="AD292" i="3"/>
  <c r="AE292" i="3"/>
  <c r="AF292" i="3" s="1"/>
  <c r="AH292" i="3"/>
  <c r="Z293" i="3"/>
  <c r="AA293" i="3"/>
  <c r="AB293" i="3"/>
  <c r="AC293" i="3"/>
  <c r="AD293" i="3"/>
  <c r="AE293" i="3"/>
  <c r="AF293" i="3" s="1"/>
  <c r="AH293" i="3"/>
  <c r="Z294" i="3"/>
  <c r="AA294" i="3"/>
  <c r="AB294" i="3"/>
  <c r="AC294" i="3"/>
  <c r="AD294" i="3"/>
  <c r="AE294" i="3"/>
  <c r="AF294" i="3" s="1"/>
  <c r="AH294" i="3"/>
  <c r="Z295" i="3"/>
  <c r="AA295" i="3"/>
  <c r="AB295" i="3"/>
  <c r="AC295" i="3"/>
  <c r="AD295" i="3"/>
  <c r="AE295" i="3"/>
  <c r="AF295" i="3" s="1"/>
  <c r="AH295" i="3"/>
  <c r="AJ295" i="3" s="1"/>
  <c r="Z296" i="3"/>
  <c r="AA296" i="3"/>
  <c r="AB296" i="3"/>
  <c r="AC296" i="3"/>
  <c r="AD296" i="3"/>
  <c r="AE296" i="3"/>
  <c r="AH296" i="3"/>
  <c r="AI296" i="3" s="1"/>
  <c r="Z297" i="3"/>
  <c r="AA297" i="3"/>
  <c r="AB297" i="3"/>
  <c r="AC297" i="3"/>
  <c r="AD297" i="3"/>
  <c r="AE297" i="3"/>
  <c r="AH297" i="3"/>
  <c r="Z298" i="3"/>
  <c r="AA298" i="3"/>
  <c r="AB298" i="3"/>
  <c r="AC298" i="3"/>
  <c r="AD298" i="3"/>
  <c r="AE298" i="3"/>
  <c r="AF298" i="3" s="1"/>
  <c r="AH298" i="3"/>
  <c r="Z299" i="3"/>
  <c r="AA299" i="3"/>
  <c r="AB299" i="3"/>
  <c r="AC299" i="3"/>
  <c r="AD299" i="3"/>
  <c r="AE299" i="3"/>
  <c r="AG299" i="3" s="1"/>
  <c r="AH299" i="3"/>
  <c r="AI299" i="3" s="1"/>
  <c r="Z300" i="3"/>
  <c r="AA300" i="3"/>
  <c r="AB300" i="3"/>
  <c r="AC300" i="3"/>
  <c r="AD300" i="3"/>
  <c r="AE300" i="3"/>
  <c r="AG300" i="3" s="1"/>
  <c r="AH300" i="3"/>
  <c r="AJ300" i="3" s="1"/>
  <c r="Z301" i="3"/>
  <c r="AA301" i="3"/>
  <c r="AB301" i="3"/>
  <c r="AC301" i="3"/>
  <c r="AD301" i="3"/>
  <c r="AE301" i="3"/>
  <c r="AG301" i="3" s="1"/>
  <c r="AH301" i="3"/>
  <c r="Z302" i="3"/>
  <c r="AA302" i="3"/>
  <c r="AB302" i="3"/>
  <c r="AC302" i="3"/>
  <c r="AD302" i="3"/>
  <c r="AE302" i="3"/>
  <c r="AG302" i="3" s="1"/>
  <c r="AH302" i="3"/>
  <c r="Z303" i="3"/>
  <c r="AA303" i="3"/>
  <c r="AB303" i="3"/>
  <c r="AC303" i="3"/>
  <c r="AD303" i="3"/>
  <c r="AE303" i="3"/>
  <c r="AG303" i="3" s="1"/>
  <c r="AH303" i="3"/>
  <c r="Z304" i="3"/>
  <c r="AA304" i="3"/>
  <c r="AB304" i="3"/>
  <c r="AC304" i="3"/>
  <c r="AD304" i="3"/>
  <c r="AE304" i="3"/>
  <c r="AF304" i="3" s="1"/>
  <c r="AH304" i="3"/>
  <c r="AI304" i="3" s="1"/>
  <c r="Z305" i="3"/>
  <c r="AA305" i="3"/>
  <c r="AB305" i="3"/>
  <c r="AC305" i="3"/>
  <c r="AD305" i="3"/>
  <c r="AE305" i="3"/>
  <c r="AH305" i="3"/>
  <c r="AJ305" i="3" s="1"/>
  <c r="Z306" i="3"/>
  <c r="AA306" i="3"/>
  <c r="AB306" i="3"/>
  <c r="AC306" i="3"/>
  <c r="AD306" i="3"/>
  <c r="AE306" i="3"/>
  <c r="AH306" i="3"/>
  <c r="AI306" i="3" s="1"/>
  <c r="Z307" i="3"/>
  <c r="AA307" i="3"/>
  <c r="AB307" i="3"/>
  <c r="AC307" i="3"/>
  <c r="AD307" i="3"/>
  <c r="AE307" i="3"/>
  <c r="AF307" i="3" s="1"/>
  <c r="AH307" i="3"/>
  <c r="Z308" i="3"/>
  <c r="AA308" i="3"/>
  <c r="AB308" i="3"/>
  <c r="AC308" i="3"/>
  <c r="AD308" i="3"/>
  <c r="AE308" i="3"/>
  <c r="AG308" i="3" s="1"/>
  <c r="AH308" i="3"/>
  <c r="AJ308" i="3" s="1"/>
  <c r="Z309" i="3"/>
  <c r="AA309" i="3"/>
  <c r="AB309" i="3"/>
  <c r="AC309" i="3"/>
  <c r="AD309" i="3"/>
  <c r="AE309" i="3"/>
  <c r="AG309" i="3" s="1"/>
  <c r="AH309" i="3"/>
  <c r="AI309" i="3" s="1"/>
  <c r="Z310" i="3"/>
  <c r="AA310" i="3"/>
  <c r="AB310" i="3"/>
  <c r="AC310" i="3"/>
  <c r="AD310" i="3"/>
  <c r="AE310" i="3"/>
  <c r="AH310" i="3"/>
  <c r="AJ310" i="3" s="1"/>
  <c r="Z311" i="3"/>
  <c r="AA311" i="3"/>
  <c r="AB311" i="3"/>
  <c r="AC311" i="3"/>
  <c r="AD311" i="3"/>
  <c r="AE311" i="3"/>
  <c r="AG311" i="3" s="1"/>
  <c r="AH311" i="3"/>
  <c r="Z312" i="3"/>
  <c r="AA312" i="3"/>
  <c r="AB312" i="3"/>
  <c r="AC312" i="3"/>
  <c r="AD312" i="3"/>
  <c r="AE312" i="3"/>
  <c r="AG312" i="3" s="1"/>
  <c r="AH312" i="3"/>
  <c r="AJ312" i="3" s="1"/>
  <c r="Z313" i="3"/>
  <c r="AA313" i="3"/>
  <c r="AB313" i="3"/>
  <c r="AC313" i="3"/>
  <c r="AD313" i="3"/>
  <c r="AE313" i="3"/>
  <c r="AG313" i="3" s="1"/>
  <c r="AH313" i="3"/>
  <c r="Z314" i="3"/>
  <c r="AA314" i="3"/>
  <c r="AB314" i="3"/>
  <c r="AC314" i="3"/>
  <c r="AD314" i="3"/>
  <c r="AE314" i="3"/>
  <c r="AH314" i="3"/>
  <c r="AJ314" i="3" s="1"/>
  <c r="Z315" i="3"/>
  <c r="AA315" i="3"/>
  <c r="AB315" i="3"/>
  <c r="AC315" i="3"/>
  <c r="AD315" i="3"/>
  <c r="AE315" i="3"/>
  <c r="AH315" i="3"/>
  <c r="Z316" i="3"/>
  <c r="AA316" i="3"/>
  <c r="AB316" i="3"/>
  <c r="AC316" i="3"/>
  <c r="AD316" i="3"/>
  <c r="AE316" i="3"/>
  <c r="AH316" i="3"/>
  <c r="AI316" i="3" s="1"/>
  <c r="Z317" i="3"/>
  <c r="AA317" i="3"/>
  <c r="AB317" i="3"/>
  <c r="AC317" i="3"/>
  <c r="AD317" i="3"/>
  <c r="AE317" i="3"/>
  <c r="AG317" i="3" s="1"/>
  <c r="AH317" i="3"/>
  <c r="Y318" i="3"/>
  <c r="Z318" i="3"/>
  <c r="AA318" i="3"/>
  <c r="AB318" i="3"/>
  <c r="AC318" i="3"/>
  <c r="AD318" i="3"/>
  <c r="AE318" i="3"/>
  <c r="AH318" i="3"/>
  <c r="Z319" i="3"/>
  <c r="AA319" i="3"/>
  <c r="AB319" i="3"/>
  <c r="AC319" i="3"/>
  <c r="AD319" i="3"/>
  <c r="AE319" i="3"/>
  <c r="AH319" i="3"/>
  <c r="AJ319" i="3" s="1"/>
  <c r="Z320" i="3"/>
  <c r="AA320" i="3"/>
  <c r="AB320" i="3"/>
  <c r="AC320" i="3"/>
  <c r="AD320" i="3"/>
  <c r="AE320" i="3"/>
  <c r="AG320" i="3" s="1"/>
  <c r="AH320" i="3"/>
  <c r="Z321" i="3"/>
  <c r="AA321" i="3"/>
  <c r="AB321" i="3"/>
  <c r="AC321" i="3"/>
  <c r="AD321" i="3"/>
  <c r="AE321" i="3"/>
  <c r="AF321" i="3" s="1"/>
  <c r="AH321" i="3"/>
  <c r="Z322" i="3"/>
  <c r="AA322" i="3"/>
  <c r="AB322" i="3"/>
  <c r="AC322" i="3"/>
  <c r="AD322" i="3"/>
  <c r="AE322" i="3"/>
  <c r="AG322" i="3" s="1"/>
  <c r="AH322" i="3"/>
  <c r="Z323" i="3"/>
  <c r="AA323" i="3"/>
  <c r="AB323" i="3"/>
  <c r="AC323" i="3"/>
  <c r="AD323" i="3"/>
  <c r="AE323" i="3"/>
  <c r="AH323" i="3"/>
  <c r="AI323" i="3" s="1"/>
  <c r="Z324" i="3"/>
  <c r="AA324" i="3"/>
  <c r="AB324" i="3"/>
  <c r="AC324" i="3"/>
  <c r="AD324" i="3"/>
  <c r="AE324" i="3"/>
  <c r="AH324" i="3"/>
  <c r="AI324" i="3" s="1"/>
  <c r="Z325" i="3"/>
  <c r="AA325" i="3"/>
  <c r="AB325" i="3"/>
  <c r="AC325" i="3"/>
  <c r="AD325" i="3"/>
  <c r="AE325" i="3"/>
  <c r="AG325" i="3" s="1"/>
  <c r="AH325" i="3"/>
  <c r="Z326" i="3"/>
  <c r="AA326" i="3"/>
  <c r="AB326" i="3"/>
  <c r="AC326" i="3"/>
  <c r="AD326" i="3"/>
  <c r="AE326" i="3"/>
  <c r="AG326" i="3" s="1"/>
  <c r="AH326" i="3"/>
  <c r="Z327" i="3"/>
  <c r="AA327" i="3"/>
  <c r="AB327" i="3"/>
  <c r="AC327" i="3"/>
  <c r="AD327" i="3"/>
  <c r="AE327" i="3"/>
  <c r="AH327" i="3"/>
  <c r="AJ327" i="3" s="1"/>
  <c r="Z328" i="3"/>
  <c r="AA328" i="3"/>
  <c r="AB328" i="3"/>
  <c r="AC328" i="3"/>
  <c r="AD328" i="3"/>
  <c r="AE328" i="3"/>
  <c r="AH328" i="3"/>
  <c r="AI328" i="3" s="1"/>
  <c r="Z329" i="3"/>
  <c r="AA329" i="3"/>
  <c r="AB329" i="3"/>
  <c r="AC329" i="3"/>
  <c r="AD329" i="3"/>
  <c r="AE329" i="3"/>
  <c r="AG329" i="3" s="1"/>
  <c r="AH329" i="3"/>
  <c r="AJ329" i="3" s="1"/>
  <c r="Y330" i="3"/>
  <c r="Z330" i="3"/>
  <c r="AA330" i="3"/>
  <c r="AB330" i="3"/>
  <c r="AC330" i="3"/>
  <c r="AD330" i="3"/>
  <c r="AE330" i="3"/>
  <c r="AF330" i="3" s="1"/>
  <c r="AH330" i="3"/>
  <c r="Z331" i="3"/>
  <c r="AA331" i="3"/>
  <c r="AB331" i="3"/>
  <c r="AC331" i="3"/>
  <c r="AD331" i="3"/>
  <c r="AE331" i="3"/>
  <c r="AF331" i="3" s="1"/>
  <c r="AH331" i="3"/>
  <c r="Z332" i="3"/>
  <c r="AA332" i="3"/>
  <c r="AB332" i="3"/>
  <c r="AC332" i="3"/>
  <c r="AD332" i="3"/>
  <c r="AE332" i="3"/>
  <c r="AH332" i="3"/>
  <c r="AI332" i="3" s="1"/>
  <c r="Z333" i="3"/>
  <c r="AA333" i="3"/>
  <c r="AB333" i="3"/>
  <c r="AC333" i="3"/>
  <c r="AD333" i="3"/>
  <c r="AE333" i="3"/>
  <c r="AG333" i="3" s="1"/>
  <c r="AH333" i="3"/>
  <c r="Z334" i="3"/>
  <c r="AA334" i="3"/>
  <c r="AB334" i="3"/>
  <c r="AC334" i="3"/>
  <c r="AD334" i="3"/>
  <c r="AE334" i="3"/>
  <c r="AH334" i="3"/>
  <c r="AJ334" i="3" s="1"/>
  <c r="Z335" i="3"/>
  <c r="AA335" i="3"/>
  <c r="AB335" i="3"/>
  <c r="AC335" i="3"/>
  <c r="AD335" i="3"/>
  <c r="AE335" i="3"/>
  <c r="AF335" i="3" s="1"/>
  <c r="AH335" i="3"/>
  <c r="Z336" i="3"/>
  <c r="AA336" i="3"/>
  <c r="AB336" i="3"/>
  <c r="AC336" i="3"/>
  <c r="AD336" i="3"/>
  <c r="AE336" i="3"/>
  <c r="AG336" i="3" s="1"/>
  <c r="AH336" i="3"/>
  <c r="AI336" i="3" s="1"/>
  <c r="Z337" i="3"/>
  <c r="AA337" i="3"/>
  <c r="AB337" i="3"/>
  <c r="AC337" i="3"/>
  <c r="AD337" i="3"/>
  <c r="AE337" i="3"/>
  <c r="AG337" i="3" s="1"/>
  <c r="AH337" i="3"/>
  <c r="Z338" i="3"/>
  <c r="AA338" i="3"/>
  <c r="AB338" i="3"/>
  <c r="AC338" i="3"/>
  <c r="AD338" i="3"/>
  <c r="AE338" i="3"/>
  <c r="AF338" i="3" s="1"/>
  <c r="AH338" i="3"/>
  <c r="AJ338" i="3" s="1"/>
  <c r="Z339" i="3"/>
  <c r="AA339" i="3"/>
  <c r="AB339" i="3"/>
  <c r="AC339" i="3"/>
  <c r="AD339" i="3"/>
  <c r="AE339" i="3"/>
  <c r="AF339" i="3" s="1"/>
  <c r="AH339" i="3"/>
  <c r="AJ339" i="3" s="1"/>
  <c r="Z340" i="3"/>
  <c r="AA340" i="3"/>
  <c r="AB340" i="3"/>
  <c r="AC340" i="3"/>
  <c r="AD340" i="3"/>
  <c r="AE340" i="3"/>
  <c r="AH340" i="3"/>
  <c r="Z341" i="3"/>
  <c r="AA341" i="3"/>
  <c r="AB341" i="3"/>
  <c r="AC341" i="3"/>
  <c r="AD341" i="3"/>
  <c r="AE341" i="3"/>
  <c r="AF341" i="3" s="1"/>
  <c r="AH341" i="3"/>
  <c r="AI341" i="3" s="1"/>
  <c r="Z342" i="3"/>
  <c r="AA342" i="3"/>
  <c r="AB342" i="3"/>
  <c r="AC342" i="3"/>
  <c r="AD342" i="3"/>
  <c r="AE342" i="3"/>
  <c r="AH342" i="3"/>
  <c r="AI342" i="3" s="1"/>
  <c r="Z343" i="3"/>
  <c r="AA343" i="3"/>
  <c r="AB343" i="3"/>
  <c r="AC343" i="3"/>
  <c r="AD343" i="3"/>
  <c r="AE343" i="3"/>
  <c r="AG343" i="3" s="1"/>
  <c r="AH343" i="3"/>
  <c r="AI343" i="3" s="1"/>
  <c r="Z344" i="3"/>
  <c r="AA344" i="3"/>
  <c r="AB344" i="3"/>
  <c r="AC344" i="3"/>
  <c r="AD344" i="3"/>
  <c r="AE344" i="3"/>
  <c r="AH344" i="3"/>
  <c r="Z345" i="3"/>
  <c r="AA345" i="3"/>
  <c r="AB345" i="3"/>
  <c r="AC345" i="3"/>
  <c r="AD345" i="3"/>
  <c r="AE345" i="3"/>
  <c r="AH345" i="3"/>
  <c r="Z346" i="3"/>
  <c r="AA346" i="3"/>
  <c r="AB346" i="3"/>
  <c r="AC346" i="3"/>
  <c r="AD346" i="3"/>
  <c r="AE346" i="3"/>
  <c r="AG346" i="3" s="1"/>
  <c r="AH346" i="3"/>
  <c r="AI346" i="3" s="1"/>
  <c r="Z347" i="3"/>
  <c r="AA347" i="3"/>
  <c r="AB347" i="3"/>
  <c r="AC347" i="3"/>
  <c r="AD347" i="3"/>
  <c r="AE347" i="3"/>
  <c r="AG347" i="3" s="1"/>
  <c r="AH347" i="3"/>
  <c r="Z348" i="3"/>
  <c r="AA348" i="3"/>
  <c r="AB348" i="3"/>
  <c r="AC348" i="3"/>
  <c r="AD348" i="3"/>
  <c r="AE348" i="3"/>
  <c r="AH348" i="3"/>
  <c r="AJ348" i="3" s="1"/>
  <c r="Z349" i="3"/>
  <c r="AA349" i="3"/>
  <c r="AB349" i="3"/>
  <c r="AC349" i="3"/>
  <c r="AD349" i="3"/>
  <c r="AE349" i="3"/>
  <c r="AG349" i="3" s="1"/>
  <c r="AH349" i="3"/>
  <c r="Z350" i="3"/>
  <c r="AA350" i="3"/>
  <c r="AB350" i="3"/>
  <c r="AC350" i="3"/>
  <c r="AD350" i="3"/>
  <c r="AE350" i="3"/>
  <c r="AH350" i="3"/>
  <c r="AI350" i="3" s="1"/>
  <c r="Z351" i="3"/>
  <c r="AA351" i="3"/>
  <c r="AB351" i="3"/>
  <c r="AC351" i="3"/>
  <c r="AD351" i="3"/>
  <c r="AE351" i="3"/>
  <c r="AG351" i="3" s="1"/>
  <c r="AH351" i="3"/>
  <c r="Z352" i="3"/>
  <c r="AA352" i="3"/>
  <c r="AB352" i="3"/>
  <c r="AC352" i="3"/>
  <c r="AD352" i="3"/>
  <c r="AE352" i="3"/>
  <c r="AG352" i="3" s="1"/>
  <c r="AH352" i="3"/>
  <c r="Z353" i="3"/>
  <c r="AA353" i="3"/>
  <c r="AB353" i="3"/>
  <c r="AC353" i="3"/>
  <c r="AD353" i="3"/>
  <c r="AE353" i="3"/>
  <c r="AF353" i="3" s="1"/>
  <c r="AH353" i="3"/>
  <c r="Y354" i="3"/>
  <c r="Z354" i="3"/>
  <c r="AA354" i="3"/>
  <c r="AB354" i="3"/>
  <c r="AC354" i="3"/>
  <c r="AD354" i="3"/>
  <c r="AE354" i="3"/>
  <c r="AF354" i="3" s="1"/>
  <c r="AH354" i="3"/>
  <c r="AJ354" i="3" s="1"/>
  <c r="Z355" i="3"/>
  <c r="AA355" i="3"/>
  <c r="AB355" i="3"/>
  <c r="AC355" i="3"/>
  <c r="AD355" i="3"/>
  <c r="AE355" i="3"/>
  <c r="AG355" i="3" s="1"/>
  <c r="AH355" i="3"/>
  <c r="AJ355" i="3" s="1"/>
  <c r="Z356" i="3"/>
  <c r="AA356" i="3"/>
  <c r="AB356" i="3"/>
  <c r="AC356" i="3"/>
  <c r="AD356" i="3"/>
  <c r="AE356" i="3"/>
  <c r="AH356" i="3"/>
  <c r="Z357" i="3"/>
  <c r="AA357" i="3"/>
  <c r="AB357" i="3"/>
  <c r="AC357" i="3"/>
  <c r="AD357" i="3"/>
  <c r="AE357" i="3"/>
  <c r="AH357" i="3"/>
  <c r="Z358" i="3"/>
  <c r="AA358" i="3"/>
  <c r="AB358" i="3"/>
  <c r="AC358" i="3"/>
  <c r="AD358" i="3"/>
  <c r="AE358" i="3"/>
  <c r="AF358" i="3" s="1"/>
  <c r="AH358" i="3"/>
  <c r="AJ358" i="3" s="1"/>
  <c r="Z359" i="3"/>
  <c r="AA359" i="3"/>
  <c r="AB359" i="3"/>
  <c r="AC359" i="3"/>
  <c r="AD359" i="3"/>
  <c r="AE359" i="3"/>
  <c r="AH359" i="3"/>
  <c r="AJ359" i="3" s="1"/>
  <c r="Z360" i="3"/>
  <c r="AA360" i="3"/>
  <c r="AB360" i="3"/>
  <c r="AC360" i="3"/>
  <c r="AD360" i="3"/>
  <c r="AE360" i="3"/>
  <c r="AH360" i="3"/>
  <c r="Z361" i="3"/>
  <c r="AA361" i="3"/>
  <c r="AB361" i="3"/>
  <c r="AC361" i="3"/>
  <c r="AD361" i="3"/>
  <c r="AE361" i="3"/>
  <c r="AF361" i="3" s="1"/>
  <c r="AH361" i="3"/>
  <c r="Z362" i="3"/>
  <c r="AA362" i="3"/>
  <c r="AB362" i="3"/>
  <c r="AC362" i="3"/>
  <c r="AD362" i="3"/>
  <c r="AE362" i="3"/>
  <c r="AH362" i="3"/>
  <c r="Z363" i="3"/>
  <c r="AA363" i="3"/>
  <c r="AB363" i="3"/>
  <c r="AC363" i="3"/>
  <c r="AD363" i="3"/>
  <c r="AE363" i="3"/>
  <c r="AH363" i="3"/>
  <c r="AJ363" i="3" s="1"/>
  <c r="Z364" i="3"/>
  <c r="AA364" i="3"/>
  <c r="AB364" i="3"/>
  <c r="AC364" i="3"/>
  <c r="AD364" i="3"/>
  <c r="AE364" i="3"/>
  <c r="AH364" i="3"/>
  <c r="AI364" i="3" s="1"/>
  <c r="Z365" i="3"/>
  <c r="AA365" i="3"/>
  <c r="AB365" i="3"/>
  <c r="AC365" i="3"/>
  <c r="AD365" i="3"/>
  <c r="AE365" i="3"/>
  <c r="AF365" i="3" s="1"/>
  <c r="AH365" i="3"/>
  <c r="AJ365" i="3" s="1"/>
  <c r="Z366" i="3"/>
  <c r="AA366" i="3"/>
  <c r="AB366" i="3"/>
  <c r="AC366" i="3"/>
  <c r="AD366" i="3"/>
  <c r="AE366" i="3"/>
  <c r="AF366" i="3" s="1"/>
  <c r="AH366" i="3"/>
  <c r="AI366" i="3" s="1"/>
  <c r="Z367" i="3"/>
  <c r="AA367" i="3"/>
  <c r="AB367" i="3"/>
  <c r="AC367" i="3"/>
  <c r="AD367" i="3"/>
  <c r="AE367" i="3"/>
  <c r="AG367" i="3" s="1"/>
  <c r="AH367" i="3"/>
  <c r="AI367" i="3" s="1"/>
  <c r="Z368" i="3"/>
  <c r="AA368" i="3"/>
  <c r="AB368" i="3"/>
  <c r="AC368" i="3"/>
  <c r="AD368" i="3"/>
  <c r="AE368" i="3"/>
  <c r="AF368" i="3" s="1"/>
  <c r="AH368" i="3"/>
  <c r="AJ368" i="3" s="1"/>
  <c r="Z369" i="3"/>
  <c r="AA369" i="3"/>
  <c r="AB369" i="3"/>
  <c r="AC369" i="3"/>
  <c r="AD369" i="3"/>
  <c r="AE369" i="3"/>
  <c r="AH369" i="3"/>
  <c r="Z370" i="3"/>
  <c r="AA370" i="3"/>
  <c r="AB370" i="3"/>
  <c r="AC370" i="3"/>
  <c r="AD370" i="3"/>
  <c r="AE370" i="3"/>
  <c r="AG370" i="3" s="1"/>
  <c r="AH370" i="3"/>
  <c r="AJ370" i="3" s="1"/>
  <c r="Z371" i="3"/>
  <c r="AA371" i="3"/>
  <c r="AB371" i="3"/>
  <c r="AC371" i="3"/>
  <c r="AD371" i="3"/>
  <c r="AE371" i="3"/>
  <c r="AF371" i="3" s="1"/>
  <c r="AH371" i="3"/>
  <c r="AI371" i="3" s="1"/>
  <c r="Z372" i="3"/>
  <c r="AA372" i="3"/>
  <c r="AB372" i="3"/>
  <c r="AC372" i="3"/>
  <c r="AD372" i="3"/>
  <c r="AE372" i="3"/>
  <c r="AH372" i="3"/>
  <c r="AJ372" i="3" s="1"/>
  <c r="Z373" i="3"/>
  <c r="AA373" i="3"/>
  <c r="AB373" i="3"/>
  <c r="AC373" i="3"/>
  <c r="AD373" i="3"/>
  <c r="AE373" i="3"/>
  <c r="AH373" i="3"/>
  <c r="AJ373" i="3" s="1"/>
  <c r="Z374" i="3"/>
  <c r="AA374" i="3"/>
  <c r="AB374" i="3"/>
  <c r="AC374" i="3"/>
  <c r="AD374" i="3"/>
  <c r="AE374" i="3"/>
  <c r="AG374" i="3" s="1"/>
  <c r="AH374" i="3"/>
  <c r="Z375" i="3"/>
  <c r="AA375" i="3"/>
  <c r="AB375" i="3"/>
  <c r="AC375" i="3"/>
  <c r="AD375" i="3"/>
  <c r="AE375" i="3"/>
  <c r="AH375" i="3"/>
  <c r="AI375" i="3" s="1"/>
  <c r="Z376" i="3"/>
  <c r="AA376" i="3"/>
  <c r="AB376" i="3"/>
  <c r="AC376" i="3"/>
  <c r="AD376" i="3"/>
  <c r="AE376" i="3"/>
  <c r="AF376" i="3" s="1"/>
  <c r="AH376" i="3"/>
  <c r="Z377" i="3"/>
  <c r="AA377" i="3"/>
  <c r="AB377" i="3"/>
  <c r="AC377" i="3"/>
  <c r="AD377" i="3"/>
  <c r="AE377" i="3"/>
  <c r="AF377" i="3" s="1"/>
  <c r="AH377" i="3"/>
  <c r="Z378" i="3"/>
  <c r="AA378" i="3"/>
  <c r="AB378" i="3"/>
  <c r="AC378" i="3"/>
  <c r="AD378" i="3"/>
  <c r="AE378" i="3"/>
  <c r="AG378" i="3" s="1"/>
  <c r="AH378" i="3"/>
  <c r="Z379" i="3"/>
  <c r="AA379" i="3"/>
  <c r="AB379" i="3"/>
  <c r="AC379" i="3"/>
  <c r="AD379" i="3"/>
  <c r="AE379" i="3"/>
  <c r="AF379" i="3" s="1"/>
  <c r="AH379" i="3"/>
  <c r="AJ379" i="3" s="1"/>
  <c r="Z380" i="3"/>
  <c r="AA380" i="3"/>
  <c r="AB380" i="3"/>
  <c r="AC380" i="3"/>
  <c r="AD380" i="3"/>
  <c r="AE380" i="3"/>
  <c r="AG380" i="3" s="1"/>
  <c r="AH380" i="3"/>
  <c r="AJ380" i="3" s="1"/>
  <c r="Z381" i="3"/>
  <c r="AA381" i="3"/>
  <c r="AB381" i="3"/>
  <c r="AC381" i="3"/>
  <c r="AD381" i="3"/>
  <c r="AE381" i="3"/>
  <c r="AH381" i="3"/>
  <c r="AJ381" i="3" s="1"/>
  <c r="Z382" i="3"/>
  <c r="AA382" i="3"/>
  <c r="AB382" i="3"/>
  <c r="AC382" i="3"/>
  <c r="AD382" i="3"/>
  <c r="AE382" i="3"/>
  <c r="AH382" i="3"/>
  <c r="Z383" i="3"/>
  <c r="AA383" i="3"/>
  <c r="AB383" i="3"/>
  <c r="AC383" i="3"/>
  <c r="AD383" i="3"/>
  <c r="AE383" i="3"/>
  <c r="AH383" i="3"/>
  <c r="AI383" i="3" s="1"/>
  <c r="Z384" i="3"/>
  <c r="AA384" i="3"/>
  <c r="AB384" i="3"/>
  <c r="AC384" i="3"/>
  <c r="AD384" i="3"/>
  <c r="AE384" i="3"/>
  <c r="AF384" i="3" s="1"/>
  <c r="AH384" i="3"/>
  <c r="AJ384" i="3" s="1"/>
  <c r="Z385" i="3"/>
  <c r="AA385" i="3"/>
  <c r="AB385" i="3"/>
  <c r="AC385" i="3"/>
  <c r="AD385" i="3"/>
  <c r="AE385" i="3"/>
  <c r="AG385" i="3" s="1"/>
  <c r="AH385" i="3"/>
  <c r="Z386" i="3"/>
  <c r="AA386" i="3"/>
  <c r="AB386" i="3"/>
  <c r="AC386" i="3"/>
  <c r="AD386" i="3"/>
  <c r="AE386" i="3"/>
  <c r="AF386" i="3" s="1"/>
  <c r="AH386" i="3"/>
  <c r="AJ386" i="3" s="1"/>
  <c r="Z387" i="3"/>
  <c r="AA387" i="3"/>
  <c r="AB387" i="3"/>
  <c r="AC387" i="3"/>
  <c r="AD387" i="3"/>
  <c r="AE387" i="3"/>
  <c r="AF387" i="3" s="1"/>
  <c r="AH387" i="3"/>
  <c r="AJ387" i="3" s="1"/>
  <c r="Z388" i="3"/>
  <c r="AA388" i="3"/>
  <c r="AB388" i="3"/>
  <c r="AC388" i="3"/>
  <c r="AD388" i="3"/>
  <c r="AE388" i="3"/>
  <c r="AH388" i="3"/>
  <c r="AJ388" i="3" s="1"/>
  <c r="Z389" i="3"/>
  <c r="AA389" i="3"/>
  <c r="AB389" i="3"/>
  <c r="AC389" i="3"/>
  <c r="AD389" i="3"/>
  <c r="AE389" i="3"/>
  <c r="AG389" i="3" s="1"/>
  <c r="AH389" i="3"/>
  <c r="Z390" i="3"/>
  <c r="AA390" i="3"/>
  <c r="AB390" i="3"/>
  <c r="AC390" i="3"/>
  <c r="AD390" i="3"/>
  <c r="AE390" i="3"/>
  <c r="AG390" i="3" s="1"/>
  <c r="AH390" i="3"/>
  <c r="Z391" i="3"/>
  <c r="AA391" i="3"/>
  <c r="AB391" i="3"/>
  <c r="AC391" i="3"/>
  <c r="AD391" i="3"/>
  <c r="AE391" i="3"/>
  <c r="AF391" i="3" s="1"/>
  <c r="AH391" i="3"/>
  <c r="AI391" i="3" s="1"/>
  <c r="Z392" i="3"/>
  <c r="AA392" i="3"/>
  <c r="AB392" i="3"/>
  <c r="AC392" i="3"/>
  <c r="AD392" i="3"/>
  <c r="AE392" i="3"/>
  <c r="AF392" i="3" s="1"/>
  <c r="AH392" i="3"/>
  <c r="AJ392" i="3" s="1"/>
  <c r="Z393" i="3"/>
  <c r="AA393" i="3"/>
  <c r="AB393" i="3"/>
  <c r="AC393" i="3"/>
  <c r="AD393" i="3"/>
  <c r="AE393" i="3"/>
  <c r="AH393" i="3"/>
  <c r="AI393" i="3" s="1"/>
  <c r="Z394" i="3"/>
  <c r="AA394" i="3"/>
  <c r="AB394" i="3"/>
  <c r="AC394" i="3"/>
  <c r="AD394" i="3"/>
  <c r="AE394" i="3"/>
  <c r="AG394" i="3" s="1"/>
  <c r="AH394" i="3"/>
  <c r="Z395" i="3"/>
  <c r="AA395" i="3"/>
  <c r="AB395" i="3"/>
  <c r="AC395" i="3"/>
  <c r="AD395" i="3"/>
  <c r="AE395" i="3"/>
  <c r="AH395" i="3"/>
  <c r="Z396" i="3"/>
  <c r="AA396" i="3"/>
  <c r="AB396" i="3"/>
  <c r="AC396" i="3"/>
  <c r="AD396" i="3"/>
  <c r="AE396" i="3"/>
  <c r="AF396" i="3" s="1"/>
  <c r="AH396" i="3"/>
  <c r="AI396" i="3" s="1"/>
  <c r="Z397" i="3"/>
  <c r="AA397" i="3"/>
  <c r="AB397" i="3"/>
  <c r="AC397" i="3"/>
  <c r="AD397" i="3"/>
  <c r="AE397" i="3"/>
  <c r="AH397" i="3"/>
  <c r="AI397" i="3" s="1"/>
  <c r="Z398" i="3"/>
  <c r="AA398" i="3"/>
  <c r="AB398" i="3"/>
  <c r="AC398" i="3"/>
  <c r="AD398" i="3"/>
  <c r="AE398" i="3"/>
  <c r="AG398" i="3" s="1"/>
  <c r="AH398" i="3"/>
  <c r="Z399" i="3"/>
  <c r="AA399" i="3"/>
  <c r="AB399" i="3"/>
  <c r="AC399" i="3"/>
  <c r="AD399" i="3"/>
  <c r="AE399" i="3"/>
  <c r="AH399" i="3"/>
  <c r="Z400" i="3"/>
  <c r="AA400" i="3"/>
  <c r="AB400" i="3"/>
  <c r="AC400" i="3"/>
  <c r="AD400" i="3"/>
  <c r="AE400" i="3"/>
  <c r="AF400" i="3" s="1"/>
  <c r="AH400" i="3"/>
  <c r="AJ400" i="3" s="1"/>
  <c r="Z401" i="3"/>
  <c r="AA401" i="3"/>
  <c r="AB401" i="3"/>
  <c r="AC401" i="3"/>
  <c r="AD401" i="3"/>
  <c r="AE401" i="3"/>
  <c r="AF401" i="3" s="1"/>
  <c r="AH401" i="3"/>
  <c r="AI401" i="3" s="1"/>
  <c r="Z402" i="3"/>
  <c r="AA402" i="3"/>
  <c r="AB402" i="3"/>
  <c r="AC402" i="3"/>
  <c r="AD402" i="3"/>
  <c r="AE402" i="3"/>
  <c r="AG402" i="3" s="1"/>
  <c r="AH402" i="3"/>
  <c r="AJ402" i="3" s="1"/>
  <c r="Z403" i="3"/>
  <c r="AA403" i="3"/>
  <c r="AB403" i="3"/>
  <c r="AC403" i="3"/>
  <c r="AD403" i="3"/>
  <c r="AE403" i="3"/>
  <c r="AG403" i="3" s="1"/>
  <c r="AH403" i="3"/>
  <c r="AJ403" i="3" s="1"/>
  <c r="Z404" i="3"/>
  <c r="AA404" i="3"/>
  <c r="AB404" i="3"/>
  <c r="AC404" i="3"/>
  <c r="AD404" i="3"/>
  <c r="AE404" i="3"/>
  <c r="AG404" i="3" s="1"/>
  <c r="AH404" i="3"/>
  <c r="Z405" i="3"/>
  <c r="AA405" i="3"/>
  <c r="AB405" i="3"/>
  <c r="AC405" i="3"/>
  <c r="AD405" i="3"/>
  <c r="AE405" i="3"/>
  <c r="AH405" i="3"/>
  <c r="AI405" i="3" s="1"/>
  <c r="Z406" i="3"/>
  <c r="AA406" i="3"/>
  <c r="AB406" i="3"/>
  <c r="AC406" i="3"/>
  <c r="AD406" i="3"/>
  <c r="AE406" i="3"/>
  <c r="AF406" i="3" s="1"/>
  <c r="AH406" i="3"/>
  <c r="AI406" i="3" s="1"/>
  <c r="Z407" i="3"/>
  <c r="AA407" i="3"/>
  <c r="AB407" i="3"/>
  <c r="AC407" i="3"/>
  <c r="AD407" i="3"/>
  <c r="AE407" i="3"/>
  <c r="AF407" i="3" s="1"/>
  <c r="AH407" i="3"/>
  <c r="AI407" i="3" s="1"/>
  <c r="Z408" i="3"/>
  <c r="AA408" i="3"/>
  <c r="AB408" i="3"/>
  <c r="AC408" i="3"/>
  <c r="AD408" i="3"/>
  <c r="AE408" i="3"/>
  <c r="AG408" i="3" s="1"/>
  <c r="AH408" i="3"/>
  <c r="AI408" i="3" s="1"/>
  <c r="Z409" i="3"/>
  <c r="AA409" i="3"/>
  <c r="AB409" i="3"/>
  <c r="AC409" i="3"/>
  <c r="AD409" i="3"/>
  <c r="AE409" i="3"/>
  <c r="AG409" i="3" s="1"/>
  <c r="AH409" i="3"/>
  <c r="Y410" i="3"/>
  <c r="Z410" i="3"/>
  <c r="AA410" i="3"/>
  <c r="AB410" i="3"/>
  <c r="AC410" i="3"/>
  <c r="AD410" i="3"/>
  <c r="AE410" i="3"/>
  <c r="AG410" i="3" s="1"/>
  <c r="AH410" i="3"/>
  <c r="AJ410" i="3" s="1"/>
  <c r="Z411" i="3"/>
  <c r="AA411" i="3"/>
  <c r="AB411" i="3"/>
  <c r="AC411" i="3"/>
  <c r="AD411" i="3"/>
  <c r="AE411" i="3"/>
  <c r="AG411" i="3" s="1"/>
  <c r="AH411" i="3"/>
  <c r="AJ411" i="3" s="1"/>
  <c r="Z412" i="3"/>
  <c r="AA412" i="3"/>
  <c r="AB412" i="3"/>
  <c r="AC412" i="3"/>
  <c r="AD412" i="3"/>
  <c r="AE412" i="3"/>
  <c r="AG412" i="3" s="1"/>
  <c r="AH412" i="3"/>
  <c r="AI412" i="3" s="1"/>
  <c r="Z413" i="3"/>
  <c r="AA413" i="3"/>
  <c r="AB413" i="3"/>
  <c r="AC413" i="3"/>
  <c r="AD413" i="3"/>
  <c r="AE413" i="3"/>
  <c r="AH413" i="3"/>
  <c r="Z414" i="3"/>
  <c r="AA414" i="3"/>
  <c r="AB414" i="3"/>
  <c r="AC414" i="3"/>
  <c r="AD414" i="3"/>
  <c r="AE414" i="3"/>
  <c r="AH414" i="3"/>
  <c r="Z415" i="3"/>
  <c r="AA415" i="3"/>
  <c r="AB415" i="3"/>
  <c r="AC415" i="3"/>
  <c r="AD415" i="3"/>
  <c r="AE415" i="3"/>
  <c r="AF415" i="3" s="1"/>
  <c r="AH415" i="3"/>
  <c r="AI415" i="3" s="1"/>
  <c r="Z416" i="3"/>
  <c r="AA416" i="3"/>
  <c r="AB416" i="3"/>
  <c r="AC416" i="3"/>
  <c r="AD416" i="3"/>
  <c r="AE416" i="3"/>
  <c r="AG416" i="3" s="1"/>
  <c r="AH416" i="3"/>
  <c r="Z417" i="3"/>
  <c r="AA417" i="3"/>
  <c r="AB417" i="3"/>
  <c r="AC417" i="3"/>
  <c r="AD417" i="3"/>
  <c r="AE417" i="3"/>
  <c r="AH417" i="3"/>
  <c r="Y418" i="3"/>
  <c r="Z418" i="3"/>
  <c r="AA418" i="3"/>
  <c r="AB418" i="3"/>
  <c r="AC418" i="3"/>
  <c r="AD418" i="3"/>
  <c r="AE418" i="3"/>
  <c r="AF418" i="3" s="1"/>
  <c r="AH418" i="3"/>
  <c r="Z419" i="3"/>
  <c r="AA419" i="3"/>
  <c r="AB419" i="3"/>
  <c r="AC419" i="3"/>
  <c r="AD419" i="3"/>
  <c r="AE419" i="3"/>
  <c r="AH419" i="3"/>
  <c r="Z420" i="3"/>
  <c r="AA420" i="3"/>
  <c r="AB420" i="3"/>
  <c r="AC420" i="3"/>
  <c r="AD420" i="3"/>
  <c r="AE420" i="3"/>
  <c r="AF420" i="3" s="1"/>
  <c r="AH420" i="3"/>
  <c r="AI420" i="3" s="1"/>
  <c r="Z421" i="3"/>
  <c r="AA421" i="3"/>
  <c r="AB421" i="3"/>
  <c r="AC421" i="3"/>
  <c r="AD421" i="3"/>
  <c r="AE421" i="3"/>
  <c r="AG421" i="3" s="1"/>
  <c r="AH421" i="3"/>
  <c r="AI421" i="3" s="1"/>
  <c r="Z422" i="3"/>
  <c r="AA422" i="3"/>
  <c r="AB422" i="3"/>
  <c r="AC422" i="3"/>
  <c r="AD422" i="3"/>
  <c r="AE422" i="3"/>
  <c r="AG422" i="3" s="1"/>
  <c r="AH422" i="3"/>
  <c r="AJ422" i="3" s="1"/>
  <c r="Z423" i="3"/>
  <c r="AA423" i="3"/>
  <c r="AB423" i="3"/>
  <c r="AC423" i="3"/>
  <c r="AD423" i="3"/>
  <c r="AE423" i="3"/>
  <c r="AG423" i="3" s="1"/>
  <c r="AH423" i="3"/>
  <c r="AI423" i="3" s="1"/>
  <c r="Z424" i="3"/>
  <c r="AA424" i="3"/>
  <c r="AB424" i="3"/>
  <c r="AC424" i="3"/>
  <c r="AD424" i="3"/>
  <c r="AE424" i="3"/>
  <c r="AG424" i="3" s="1"/>
  <c r="AH424" i="3"/>
  <c r="Z425" i="3"/>
  <c r="AA425" i="3"/>
  <c r="AB425" i="3"/>
  <c r="AC425" i="3"/>
  <c r="AD425" i="3"/>
  <c r="AE425" i="3"/>
  <c r="AF425" i="3" s="1"/>
  <c r="AH425" i="3"/>
  <c r="Z426" i="3"/>
  <c r="AA426" i="3"/>
  <c r="AB426" i="3"/>
  <c r="AC426" i="3"/>
  <c r="AD426" i="3"/>
  <c r="AE426" i="3"/>
  <c r="AG426" i="3" s="1"/>
  <c r="AH426" i="3"/>
  <c r="Z427" i="3"/>
  <c r="AA427" i="3"/>
  <c r="AB427" i="3"/>
  <c r="AC427" i="3"/>
  <c r="AD427" i="3"/>
  <c r="AE427" i="3"/>
  <c r="AH427" i="3"/>
  <c r="AI427" i="3" s="1"/>
  <c r="Z428" i="3"/>
  <c r="AA428" i="3"/>
  <c r="AB428" i="3"/>
  <c r="AC428" i="3"/>
  <c r="AD428" i="3"/>
  <c r="AE428" i="3"/>
  <c r="AG428" i="3" s="1"/>
  <c r="AH428" i="3"/>
  <c r="AI428" i="3" s="1"/>
  <c r="Z429" i="3"/>
  <c r="AA429" i="3"/>
  <c r="AB429" i="3"/>
  <c r="AC429" i="3"/>
  <c r="AD429" i="3"/>
  <c r="AE429" i="3"/>
  <c r="AF429" i="3" s="1"/>
  <c r="AH429" i="3"/>
  <c r="AJ429" i="3" s="1"/>
  <c r="Z430" i="3"/>
  <c r="AA430" i="3"/>
  <c r="AB430" i="3"/>
  <c r="AC430" i="3"/>
  <c r="AD430" i="3"/>
  <c r="AE430" i="3"/>
  <c r="AG430" i="3" s="1"/>
  <c r="AH430" i="3"/>
  <c r="AJ430" i="3" s="1"/>
  <c r="Z431" i="3"/>
  <c r="AA431" i="3"/>
  <c r="AB431" i="3"/>
  <c r="AC431" i="3"/>
  <c r="AD431" i="3"/>
  <c r="AE431" i="3"/>
  <c r="AH431" i="3"/>
  <c r="Z432" i="3"/>
  <c r="AA432" i="3"/>
  <c r="AB432" i="3"/>
  <c r="AC432" i="3"/>
  <c r="AD432" i="3"/>
  <c r="AE432" i="3"/>
  <c r="AF432" i="3" s="1"/>
  <c r="AH432" i="3"/>
  <c r="Z433" i="3"/>
  <c r="AA433" i="3"/>
  <c r="AB433" i="3"/>
  <c r="AC433" i="3"/>
  <c r="AD433" i="3"/>
  <c r="AE433" i="3"/>
  <c r="AG433" i="3" s="1"/>
  <c r="AH433" i="3"/>
  <c r="Z434" i="3"/>
  <c r="AA434" i="3"/>
  <c r="AB434" i="3"/>
  <c r="AC434" i="3"/>
  <c r="AD434" i="3"/>
  <c r="AE434" i="3"/>
  <c r="AH434" i="3"/>
  <c r="AI434" i="3" s="1"/>
  <c r="Z435" i="3"/>
  <c r="AA435" i="3"/>
  <c r="AB435" i="3"/>
  <c r="AC435" i="3"/>
  <c r="AD435" i="3"/>
  <c r="AE435" i="3"/>
  <c r="AF435" i="3" s="1"/>
  <c r="AH435" i="3"/>
  <c r="AI435" i="3" s="1"/>
  <c r="Z436" i="3"/>
  <c r="AA436" i="3"/>
  <c r="AB436" i="3"/>
  <c r="AC436" i="3"/>
  <c r="AD436" i="3"/>
  <c r="AE436" i="3"/>
  <c r="AG436" i="3" s="1"/>
  <c r="AH436" i="3"/>
  <c r="AI436" i="3" s="1"/>
  <c r="Z437" i="3"/>
  <c r="AA437" i="3"/>
  <c r="AB437" i="3"/>
  <c r="AC437" i="3"/>
  <c r="AD437" i="3"/>
  <c r="AE437" i="3"/>
  <c r="AG437" i="3" s="1"/>
  <c r="AH437" i="3"/>
  <c r="Z438" i="3"/>
  <c r="AA438" i="3"/>
  <c r="AB438" i="3"/>
  <c r="AC438" i="3"/>
  <c r="AD438" i="3"/>
  <c r="AE438" i="3"/>
  <c r="AG438" i="3" s="1"/>
  <c r="AH438" i="3"/>
  <c r="AI438" i="3" s="1"/>
  <c r="Z439" i="3"/>
  <c r="AA439" i="3"/>
  <c r="AB439" i="3"/>
  <c r="AC439" i="3"/>
  <c r="AD439" i="3"/>
  <c r="AE439" i="3"/>
  <c r="AH439" i="3"/>
  <c r="AJ439" i="3" s="1"/>
  <c r="Z440" i="3"/>
  <c r="AA440" i="3"/>
  <c r="AB440" i="3"/>
  <c r="AC440" i="3"/>
  <c r="AD440" i="3"/>
  <c r="AE440" i="3"/>
  <c r="AH440" i="3"/>
  <c r="Z441" i="3"/>
  <c r="AA441" i="3"/>
  <c r="AB441" i="3"/>
  <c r="AC441" i="3"/>
  <c r="AD441" i="3"/>
  <c r="AE441" i="3"/>
  <c r="AG441" i="3" s="1"/>
  <c r="AH441" i="3"/>
  <c r="AJ441" i="3" s="1"/>
  <c r="Z442" i="3"/>
  <c r="AA442" i="3"/>
  <c r="AB442" i="3"/>
  <c r="AC442" i="3"/>
  <c r="AD442" i="3"/>
  <c r="AE442" i="3"/>
  <c r="AF442" i="3" s="1"/>
  <c r="AH442" i="3"/>
  <c r="AJ442" i="3" s="1"/>
  <c r="Z443" i="3"/>
  <c r="AA443" i="3"/>
  <c r="AB443" i="3"/>
  <c r="AC443" i="3"/>
  <c r="AD443" i="3"/>
  <c r="AE443" i="3"/>
  <c r="AH443" i="3"/>
  <c r="AI443" i="3" s="1"/>
  <c r="Z444" i="3"/>
  <c r="AA444" i="3"/>
  <c r="AB444" i="3"/>
  <c r="AC444" i="3"/>
  <c r="AD444" i="3"/>
  <c r="AE444" i="3"/>
  <c r="AF444" i="3" s="1"/>
  <c r="AH444" i="3"/>
  <c r="Z445" i="3"/>
  <c r="AA445" i="3"/>
  <c r="AB445" i="3"/>
  <c r="AC445" i="3"/>
  <c r="AD445" i="3"/>
  <c r="AE445" i="3"/>
  <c r="AF445" i="3" s="1"/>
  <c r="AH445" i="3"/>
  <c r="AI445" i="3" s="1"/>
  <c r="Z446" i="3"/>
  <c r="AA446" i="3"/>
  <c r="AB446" i="3"/>
  <c r="AC446" i="3"/>
  <c r="AD446" i="3"/>
  <c r="AE446" i="3"/>
  <c r="AG446" i="3" s="1"/>
  <c r="AH446" i="3"/>
  <c r="AJ446" i="3" s="1"/>
  <c r="Z447" i="3"/>
  <c r="AA447" i="3"/>
  <c r="AB447" i="3"/>
  <c r="AC447" i="3"/>
  <c r="AD447" i="3"/>
  <c r="AE447" i="3"/>
  <c r="AF447" i="3" s="1"/>
  <c r="AH447" i="3"/>
  <c r="AJ447" i="3" s="1"/>
  <c r="Z448" i="3"/>
  <c r="AA448" i="3"/>
  <c r="AB448" i="3"/>
  <c r="AC448" i="3"/>
  <c r="AD448" i="3"/>
  <c r="AE448" i="3"/>
  <c r="AG448" i="3" s="1"/>
  <c r="AH448" i="3"/>
  <c r="AJ448" i="3" s="1"/>
  <c r="Z449" i="3"/>
  <c r="AA449" i="3"/>
  <c r="AB449" i="3"/>
  <c r="AC449" i="3"/>
  <c r="AD449" i="3"/>
  <c r="AE449" i="3"/>
  <c r="AH449" i="3"/>
  <c r="Z450" i="3"/>
  <c r="AA450" i="3"/>
  <c r="AB450" i="3"/>
  <c r="AC450" i="3"/>
  <c r="AD450" i="3"/>
  <c r="AE450" i="3"/>
  <c r="AH450" i="3"/>
  <c r="Z451" i="3"/>
  <c r="AA451" i="3"/>
  <c r="AB451" i="3"/>
  <c r="AC451" i="3"/>
  <c r="AD451" i="3"/>
  <c r="AE451" i="3"/>
  <c r="AH451" i="3"/>
  <c r="Z452" i="3"/>
  <c r="AA452" i="3"/>
  <c r="AB452" i="3"/>
  <c r="AC452" i="3"/>
  <c r="AD452" i="3"/>
  <c r="AE452" i="3"/>
  <c r="AH452" i="3"/>
  <c r="Z453" i="3"/>
  <c r="AA453" i="3"/>
  <c r="AB453" i="3"/>
  <c r="AC453" i="3"/>
  <c r="AD453" i="3"/>
  <c r="AE453" i="3"/>
  <c r="AH453" i="3"/>
  <c r="AI453" i="3" s="1"/>
  <c r="Z454" i="3"/>
  <c r="AA454" i="3"/>
  <c r="AB454" i="3"/>
  <c r="AC454" i="3"/>
  <c r="AD454" i="3"/>
  <c r="AE454" i="3"/>
  <c r="AF454" i="3" s="1"/>
  <c r="AH454" i="3"/>
  <c r="Z455" i="3"/>
  <c r="AA455" i="3"/>
  <c r="AB455" i="3"/>
  <c r="AC455" i="3"/>
  <c r="AD455" i="3"/>
  <c r="AE455" i="3"/>
  <c r="AH455" i="3"/>
  <c r="Z456" i="3"/>
  <c r="AA456" i="3"/>
  <c r="AB456" i="3"/>
  <c r="AC456" i="3"/>
  <c r="AD456" i="3"/>
  <c r="AE456" i="3"/>
  <c r="AG456" i="3" s="1"/>
  <c r="AH456" i="3"/>
  <c r="Z457" i="3"/>
  <c r="AA457" i="3"/>
  <c r="AB457" i="3"/>
  <c r="AC457" i="3"/>
  <c r="AD457" i="3"/>
  <c r="AE457" i="3"/>
  <c r="AG457" i="3" s="1"/>
  <c r="AH457" i="3"/>
  <c r="Z458" i="3"/>
  <c r="AA458" i="3"/>
  <c r="AB458" i="3"/>
  <c r="AC458" i="3"/>
  <c r="AD458" i="3"/>
  <c r="AE458" i="3"/>
  <c r="AG458" i="3" s="1"/>
  <c r="AH458" i="3"/>
  <c r="AJ458" i="3" s="1"/>
  <c r="Z459" i="3"/>
  <c r="AA459" i="3"/>
  <c r="AB459" i="3"/>
  <c r="AC459" i="3"/>
  <c r="AD459" i="3"/>
  <c r="AE459" i="3"/>
  <c r="AH459" i="3"/>
  <c r="AJ459" i="3" s="1"/>
  <c r="Z460" i="3"/>
  <c r="AA460" i="3"/>
  <c r="AB460" i="3"/>
  <c r="AC460" i="3"/>
  <c r="AD460" i="3"/>
  <c r="AE460" i="3"/>
  <c r="AH460" i="3"/>
  <c r="AI460" i="3" s="1"/>
  <c r="Z461" i="3"/>
  <c r="AA461" i="3"/>
  <c r="AB461" i="3"/>
  <c r="AC461" i="3"/>
  <c r="AD461" i="3"/>
  <c r="AE461" i="3"/>
  <c r="AH461" i="3"/>
  <c r="AJ461" i="3" s="1"/>
  <c r="Z462" i="3"/>
  <c r="AA462" i="3"/>
  <c r="AB462" i="3"/>
  <c r="AC462" i="3"/>
  <c r="AD462" i="3"/>
  <c r="AE462" i="3"/>
  <c r="AH462" i="3"/>
  <c r="Z463" i="3"/>
  <c r="AA463" i="3"/>
  <c r="AB463" i="3"/>
  <c r="AC463" i="3"/>
  <c r="AD463" i="3"/>
  <c r="AE463" i="3"/>
  <c r="AG463" i="3" s="1"/>
  <c r="AH463" i="3"/>
  <c r="AI463" i="3" s="1"/>
  <c r="Z464" i="3"/>
  <c r="AA464" i="3"/>
  <c r="AB464" i="3"/>
  <c r="AC464" i="3"/>
  <c r="AD464" i="3"/>
  <c r="AE464" i="3"/>
  <c r="AH464" i="3"/>
  <c r="AI464" i="3" s="1"/>
  <c r="Z465" i="3"/>
  <c r="AA465" i="3"/>
  <c r="AB465" i="3"/>
  <c r="AC465" i="3"/>
  <c r="AD465" i="3"/>
  <c r="AE465" i="3"/>
  <c r="AG465" i="3" s="1"/>
  <c r="AH465" i="3"/>
  <c r="AI465" i="3" s="1"/>
  <c r="Z466" i="3"/>
  <c r="AA466" i="3"/>
  <c r="AB466" i="3"/>
  <c r="AC466" i="3"/>
  <c r="AD466" i="3"/>
  <c r="AE466" i="3"/>
  <c r="AH466" i="3"/>
  <c r="AJ466" i="3" s="1"/>
  <c r="Z467" i="3"/>
  <c r="AA467" i="3"/>
  <c r="AB467" i="3"/>
  <c r="AC467" i="3"/>
  <c r="AD467" i="3"/>
  <c r="AE467" i="3"/>
  <c r="AH467" i="3"/>
  <c r="AI467" i="3" s="1"/>
  <c r="Z468" i="3"/>
  <c r="AA468" i="3"/>
  <c r="AB468" i="3"/>
  <c r="AC468" i="3"/>
  <c r="AD468" i="3"/>
  <c r="AE468" i="3"/>
  <c r="AH468" i="3"/>
  <c r="Z469" i="3"/>
  <c r="AA469" i="3"/>
  <c r="AB469" i="3"/>
  <c r="AC469" i="3"/>
  <c r="AD469" i="3"/>
  <c r="AE469" i="3"/>
  <c r="AH469" i="3"/>
  <c r="AJ469" i="3" s="1"/>
  <c r="Z470" i="3"/>
  <c r="AA470" i="3"/>
  <c r="AB470" i="3"/>
  <c r="AC470" i="3"/>
  <c r="AD470" i="3"/>
  <c r="AE470" i="3"/>
  <c r="AG470" i="3" s="1"/>
  <c r="AH470" i="3"/>
  <c r="AI470" i="3" s="1"/>
  <c r="Z471" i="3"/>
  <c r="AA471" i="3"/>
  <c r="AB471" i="3"/>
  <c r="AC471" i="3"/>
  <c r="AD471" i="3"/>
  <c r="AE471" i="3"/>
  <c r="AH471" i="3"/>
  <c r="AJ471" i="3" s="1"/>
  <c r="Z472" i="3"/>
  <c r="AA472" i="3"/>
  <c r="AB472" i="3"/>
  <c r="AC472" i="3"/>
  <c r="AD472" i="3"/>
  <c r="AE472" i="3"/>
  <c r="AG472" i="3" s="1"/>
  <c r="AH472" i="3"/>
  <c r="AJ472" i="3" s="1"/>
  <c r="Z473" i="3"/>
  <c r="AA473" i="3"/>
  <c r="AB473" i="3"/>
  <c r="AC473" i="3"/>
  <c r="AD473" i="3"/>
  <c r="AE473" i="3"/>
  <c r="AG473" i="3" s="1"/>
  <c r="AH473" i="3"/>
  <c r="Z474" i="3"/>
  <c r="AA474" i="3"/>
  <c r="AB474" i="3"/>
  <c r="AC474" i="3"/>
  <c r="AD474" i="3"/>
  <c r="AE474" i="3"/>
  <c r="AG474" i="3" s="1"/>
  <c r="AH474" i="3"/>
  <c r="Z475" i="3"/>
  <c r="AA475" i="3"/>
  <c r="AB475" i="3"/>
  <c r="AC475" i="3"/>
  <c r="AD475" i="3"/>
  <c r="AE475" i="3"/>
  <c r="AG475" i="3" s="1"/>
  <c r="AH475" i="3"/>
  <c r="Z476" i="3"/>
  <c r="AA476" i="3"/>
  <c r="AB476" i="3"/>
  <c r="AC476" i="3"/>
  <c r="AD476" i="3"/>
  <c r="AE476" i="3"/>
  <c r="AG476" i="3" s="1"/>
  <c r="AH476" i="3"/>
  <c r="Z477" i="3"/>
  <c r="AA477" i="3"/>
  <c r="AB477" i="3"/>
  <c r="AC477" i="3"/>
  <c r="AD477" i="3"/>
  <c r="AE477" i="3"/>
  <c r="AF477" i="3" s="1"/>
  <c r="AH477" i="3"/>
  <c r="Z478" i="3"/>
  <c r="AA478" i="3"/>
  <c r="AB478" i="3"/>
  <c r="AC478" i="3"/>
  <c r="AD478" i="3"/>
  <c r="AE478" i="3"/>
  <c r="AF478" i="3" s="1"/>
  <c r="AH478" i="3"/>
  <c r="Z479" i="3"/>
  <c r="AA479" i="3"/>
  <c r="AB479" i="3"/>
  <c r="AC479" i="3"/>
  <c r="AD479" i="3"/>
  <c r="AE479" i="3"/>
  <c r="AH479" i="3"/>
  <c r="Z480" i="3"/>
  <c r="AA480" i="3"/>
  <c r="AB480" i="3"/>
  <c r="AC480" i="3"/>
  <c r="AD480" i="3"/>
  <c r="AE480" i="3"/>
  <c r="AG480" i="3" s="1"/>
  <c r="AH480" i="3"/>
  <c r="Z481" i="3"/>
  <c r="AA481" i="3"/>
  <c r="AB481" i="3"/>
  <c r="AC481" i="3"/>
  <c r="AD481" i="3"/>
  <c r="AE481" i="3"/>
  <c r="AF481" i="3" s="1"/>
  <c r="AH481" i="3"/>
  <c r="Z482" i="3"/>
  <c r="AA482" i="3"/>
  <c r="AB482" i="3"/>
  <c r="AC482" i="3"/>
  <c r="AD482" i="3"/>
  <c r="AE482" i="3"/>
  <c r="AF482" i="3" s="1"/>
  <c r="AH482" i="3"/>
  <c r="AJ482" i="3" s="1"/>
  <c r="Z483" i="3"/>
  <c r="AA483" i="3"/>
  <c r="AB483" i="3"/>
  <c r="AC483" i="3"/>
  <c r="AD483" i="3"/>
  <c r="AE483" i="3"/>
  <c r="AF483" i="3" s="1"/>
  <c r="AH483" i="3"/>
  <c r="Z484" i="3"/>
  <c r="AA484" i="3"/>
  <c r="AB484" i="3"/>
  <c r="AC484" i="3"/>
  <c r="AD484" i="3"/>
  <c r="AE484" i="3"/>
  <c r="AF484" i="3" s="1"/>
  <c r="AH484" i="3"/>
  <c r="Z485" i="3"/>
  <c r="AA485" i="3"/>
  <c r="AB485" i="3"/>
  <c r="AC485" i="3"/>
  <c r="AD485" i="3"/>
  <c r="AE485" i="3"/>
  <c r="AF485" i="3" s="1"/>
  <c r="AH485" i="3"/>
  <c r="AJ485" i="3" s="1"/>
  <c r="Z486" i="3"/>
  <c r="AA486" i="3"/>
  <c r="AB486" i="3"/>
  <c r="AC486" i="3"/>
  <c r="AD486" i="3"/>
  <c r="AE486" i="3"/>
  <c r="AG486" i="3" s="1"/>
  <c r="AH486" i="3"/>
  <c r="Z487" i="3"/>
  <c r="AA487" i="3"/>
  <c r="AB487" i="3"/>
  <c r="AC487" i="3"/>
  <c r="AD487" i="3"/>
  <c r="AE487" i="3"/>
  <c r="AH487" i="3"/>
  <c r="Z488" i="3"/>
  <c r="AA488" i="3"/>
  <c r="AB488" i="3"/>
  <c r="AC488" i="3"/>
  <c r="AD488" i="3"/>
  <c r="AE488" i="3"/>
  <c r="AG488" i="3" s="1"/>
  <c r="AH488" i="3"/>
  <c r="Z489" i="3"/>
  <c r="AA489" i="3"/>
  <c r="AB489" i="3"/>
  <c r="AC489" i="3"/>
  <c r="AD489" i="3"/>
  <c r="AE489" i="3"/>
  <c r="AF489" i="3" s="1"/>
  <c r="AH489" i="3"/>
  <c r="AJ489" i="3" s="1"/>
  <c r="Z490" i="3"/>
  <c r="AA490" i="3"/>
  <c r="AB490" i="3"/>
  <c r="AC490" i="3"/>
  <c r="AD490" i="3"/>
  <c r="AE490" i="3"/>
  <c r="AH490" i="3"/>
  <c r="AJ490" i="3" s="1"/>
  <c r="Z491" i="3"/>
  <c r="AA491" i="3"/>
  <c r="AB491" i="3"/>
  <c r="AC491" i="3"/>
  <c r="AD491" i="3"/>
  <c r="AE491" i="3"/>
  <c r="AH491" i="3"/>
  <c r="Z492" i="3"/>
  <c r="AA492" i="3"/>
  <c r="AB492" i="3"/>
  <c r="AC492" i="3"/>
  <c r="AD492" i="3"/>
  <c r="AE492" i="3"/>
  <c r="AG492" i="3" s="1"/>
  <c r="AH492" i="3"/>
  <c r="Z493" i="3"/>
  <c r="AA493" i="3"/>
  <c r="AB493" i="3"/>
  <c r="AC493" i="3"/>
  <c r="AD493" i="3"/>
  <c r="AE493" i="3"/>
  <c r="AH493" i="3"/>
  <c r="AI493" i="3" s="1"/>
  <c r="Z494" i="3"/>
  <c r="AA494" i="3"/>
  <c r="AB494" i="3"/>
  <c r="AC494" i="3"/>
  <c r="AD494" i="3"/>
  <c r="AE494" i="3"/>
  <c r="AH494" i="3"/>
  <c r="Z495" i="3"/>
  <c r="AA495" i="3"/>
  <c r="AB495" i="3"/>
  <c r="AC495" i="3"/>
  <c r="AD495" i="3"/>
  <c r="AE495" i="3"/>
  <c r="AH495" i="3"/>
  <c r="Z496" i="3"/>
  <c r="AA496" i="3"/>
  <c r="AB496" i="3"/>
  <c r="AC496" i="3"/>
  <c r="AD496" i="3"/>
  <c r="AE496" i="3"/>
  <c r="AG496" i="3" s="1"/>
  <c r="AH496" i="3"/>
  <c r="Z497" i="3"/>
  <c r="AA497" i="3"/>
  <c r="AB497" i="3"/>
  <c r="AC497" i="3"/>
  <c r="AD497" i="3"/>
  <c r="AE497" i="3"/>
  <c r="AF497" i="3" s="1"/>
  <c r="AH497" i="3"/>
  <c r="AI497" i="3" s="1"/>
  <c r="Z498" i="3"/>
  <c r="AA498" i="3"/>
  <c r="AB498" i="3"/>
  <c r="AC498" i="3"/>
  <c r="AD498" i="3"/>
  <c r="AE498" i="3"/>
  <c r="AG498" i="3" s="1"/>
  <c r="AH498" i="3"/>
  <c r="AJ498" i="3" s="1"/>
  <c r="Z499" i="3"/>
  <c r="AA499" i="3"/>
  <c r="AB499" i="3"/>
  <c r="AC499" i="3"/>
  <c r="AD499" i="3"/>
  <c r="AE499" i="3"/>
  <c r="AG499" i="3" s="1"/>
  <c r="AH499" i="3"/>
  <c r="AJ499" i="3" s="1"/>
  <c r="Z500" i="3"/>
  <c r="AA500" i="3"/>
  <c r="AB500" i="3"/>
  <c r="AC500" i="3"/>
  <c r="AD500" i="3"/>
  <c r="AE500" i="3"/>
  <c r="AF500" i="3" s="1"/>
  <c r="AH500" i="3"/>
  <c r="Z501" i="3"/>
  <c r="AA501" i="3"/>
  <c r="AB501" i="3"/>
  <c r="AC501" i="3"/>
  <c r="AD501" i="3"/>
  <c r="AE501" i="3"/>
  <c r="AH501" i="3"/>
  <c r="Z502" i="3"/>
  <c r="AA502" i="3"/>
  <c r="AB502" i="3"/>
  <c r="AC502" i="3"/>
  <c r="AD502" i="3"/>
  <c r="AE502" i="3"/>
  <c r="AH502" i="3"/>
  <c r="AJ502" i="3" s="1"/>
  <c r="Z503" i="3"/>
  <c r="AA503" i="3"/>
  <c r="AB503" i="3"/>
  <c r="AC503" i="3"/>
  <c r="AD503" i="3"/>
  <c r="AE503" i="3"/>
  <c r="AH503" i="3"/>
  <c r="AI503" i="3" s="1"/>
  <c r="Z504" i="3"/>
  <c r="AA504" i="3"/>
  <c r="AB504" i="3"/>
  <c r="AC504" i="3"/>
  <c r="AD504" i="3"/>
  <c r="AE504" i="3"/>
  <c r="AG504" i="3" s="1"/>
  <c r="AH504" i="3"/>
  <c r="Z505" i="3"/>
  <c r="AA505" i="3"/>
  <c r="AB505" i="3"/>
  <c r="AC505" i="3"/>
  <c r="AD505" i="3"/>
  <c r="AE505" i="3"/>
  <c r="AF505" i="3" s="1"/>
  <c r="AH505" i="3"/>
  <c r="AJ505" i="3" s="1"/>
  <c r="Z506" i="3"/>
  <c r="AA506" i="3"/>
  <c r="AB506" i="3"/>
  <c r="AC506" i="3"/>
  <c r="AD506" i="3"/>
  <c r="AE506" i="3"/>
  <c r="AH506" i="3"/>
  <c r="AJ506" i="3" s="1"/>
  <c r="Z507" i="3"/>
  <c r="AA507" i="3"/>
  <c r="AB507" i="3"/>
  <c r="AC507" i="3"/>
  <c r="AD507" i="3"/>
  <c r="AE507" i="3"/>
  <c r="AF507" i="3" s="1"/>
  <c r="AH507" i="3"/>
  <c r="Z508" i="3"/>
  <c r="AA508" i="3"/>
  <c r="AB508" i="3"/>
  <c r="AC508" i="3"/>
  <c r="AD508" i="3"/>
  <c r="AE508" i="3"/>
  <c r="AF508" i="3" s="1"/>
  <c r="AH508" i="3"/>
  <c r="AI508" i="3" s="1"/>
  <c r="Z509" i="3"/>
  <c r="AA509" i="3"/>
  <c r="AB509" i="3"/>
  <c r="AC509" i="3"/>
  <c r="AD509" i="3"/>
  <c r="AE509" i="3"/>
  <c r="AH509" i="3"/>
  <c r="Z510" i="3"/>
  <c r="AA510" i="3"/>
  <c r="AB510" i="3"/>
  <c r="AC510" i="3"/>
  <c r="AD510" i="3"/>
  <c r="AE510" i="3"/>
  <c r="AF510" i="3" s="1"/>
  <c r="AH510" i="3"/>
  <c r="Z511" i="3"/>
  <c r="AA511" i="3"/>
  <c r="AB511" i="3"/>
  <c r="AC511" i="3"/>
  <c r="AD511" i="3"/>
  <c r="AE511" i="3"/>
  <c r="AF511" i="3" s="1"/>
  <c r="AH511" i="3"/>
  <c r="AI511" i="3" s="1"/>
  <c r="Z512" i="3"/>
  <c r="AA512" i="3"/>
  <c r="AB512" i="3"/>
  <c r="AC512" i="3"/>
  <c r="AD512" i="3"/>
  <c r="AE512" i="3"/>
  <c r="AG512" i="3" s="1"/>
  <c r="AH512" i="3"/>
  <c r="Z513" i="3"/>
  <c r="AA513" i="3"/>
  <c r="AB513" i="3"/>
  <c r="AC513" i="3"/>
  <c r="AD513" i="3"/>
  <c r="AE513" i="3"/>
  <c r="AG513" i="3" s="1"/>
  <c r="AH513" i="3"/>
  <c r="Z514" i="3"/>
  <c r="AA514" i="3"/>
  <c r="AB514" i="3"/>
  <c r="AC514" i="3"/>
  <c r="AD514" i="3"/>
  <c r="AE514" i="3"/>
  <c r="AH514" i="3"/>
  <c r="AJ514" i="3" s="1"/>
  <c r="Z515" i="3"/>
  <c r="AA515" i="3"/>
  <c r="AB515" i="3"/>
  <c r="AC515" i="3"/>
  <c r="AD515" i="3"/>
  <c r="AE515" i="3"/>
  <c r="AG515" i="3" s="1"/>
  <c r="AH515" i="3"/>
  <c r="AJ515" i="3" s="1"/>
  <c r="Z516" i="3"/>
  <c r="AA516" i="3"/>
  <c r="AB516" i="3"/>
  <c r="AC516" i="3"/>
  <c r="AD516" i="3"/>
  <c r="AE516" i="3"/>
  <c r="AG516" i="3" s="1"/>
  <c r="AH516" i="3"/>
  <c r="Z517" i="3"/>
  <c r="AA517" i="3"/>
  <c r="AB517" i="3"/>
  <c r="AC517" i="3"/>
  <c r="AD517" i="3"/>
  <c r="AE517" i="3"/>
  <c r="AF517" i="3" s="1"/>
  <c r="AH517" i="3"/>
  <c r="Z518" i="3"/>
  <c r="AA518" i="3"/>
  <c r="AB518" i="3"/>
  <c r="AC518" i="3"/>
  <c r="AD518" i="3"/>
  <c r="AE518" i="3"/>
  <c r="AH518" i="3"/>
  <c r="AJ518" i="3" s="1"/>
  <c r="Z519" i="3"/>
  <c r="AA519" i="3"/>
  <c r="AB519" i="3"/>
  <c r="AC519" i="3"/>
  <c r="AD519" i="3"/>
  <c r="AE519" i="3"/>
  <c r="AG519" i="3" s="1"/>
  <c r="AH519" i="3"/>
  <c r="AI519" i="3" s="1"/>
  <c r="Z520" i="3"/>
  <c r="AA520" i="3"/>
  <c r="AB520" i="3"/>
  <c r="AC520" i="3"/>
  <c r="AD520" i="3"/>
  <c r="AE520" i="3"/>
  <c r="AG520" i="3" s="1"/>
  <c r="AH520" i="3"/>
  <c r="AI520" i="3" s="1"/>
  <c r="J4" i="10"/>
  <c r="D10" i="10"/>
  <c r="D15" i="10"/>
  <c r="G15" i="10"/>
  <c r="Q7" i="9"/>
  <c r="H20" i="10"/>
  <c r="A25" i="10"/>
  <c r="C523" i="9"/>
  <c r="C524" i="9"/>
  <c r="C526" i="9"/>
  <c r="C527" i="9"/>
  <c r="C528" i="9"/>
  <c r="C529" i="9"/>
  <c r="G529" i="9" s="1"/>
  <c r="A10" i="10"/>
  <c r="C530" i="9"/>
  <c r="C531" i="9"/>
  <c r="M531" i="9" s="1"/>
  <c r="C532" i="9"/>
  <c r="C533" i="9"/>
  <c r="C534" i="9"/>
  <c r="C535" i="9"/>
  <c r="C536" i="9"/>
  <c r="J536" i="9" s="1"/>
  <c r="C537" i="9"/>
  <c r="A40" i="10"/>
  <c r="C538" i="9"/>
  <c r="A41" i="10"/>
  <c r="C539" i="9"/>
  <c r="A42" i="10"/>
  <c r="C540" i="9"/>
  <c r="A43" i="10"/>
  <c r="C541" i="9"/>
  <c r="A44" i="10"/>
  <c r="C542" i="9"/>
  <c r="A45" i="10"/>
  <c r="C543" i="9"/>
  <c r="A46" i="10"/>
  <c r="C544" i="9"/>
  <c r="A47" i="10"/>
  <c r="C545" i="9"/>
  <c r="A48" i="10"/>
  <c r="C546" i="9"/>
  <c r="A49" i="10"/>
  <c r="C547" i="9"/>
  <c r="A50" i="10"/>
  <c r="C548" i="9"/>
  <c r="A51" i="10"/>
  <c r="C549" i="9"/>
  <c r="J549" i="9" s="1"/>
  <c r="A52" i="10"/>
  <c r="C550" i="9"/>
  <c r="A54" i="10"/>
  <c r="F54" i="10"/>
  <c r="C552" i="9" s="1"/>
  <c r="A55" i="10"/>
  <c r="F55" i="10"/>
  <c r="C553" i="9" s="1"/>
  <c r="A56" i="10"/>
  <c r="F56" i="10"/>
  <c r="H79" i="10"/>
  <c r="AF270" i="9"/>
  <c r="AG270" i="9"/>
  <c r="AF276" i="9"/>
  <c r="AJ125" i="9"/>
  <c r="AJ119" i="9"/>
  <c r="AJ103" i="9"/>
  <c r="AJ95" i="9"/>
  <c r="AJ91" i="9"/>
  <c r="AJ81" i="9"/>
  <c r="AJ68" i="9"/>
  <c r="AJ64" i="9"/>
  <c r="AJ54" i="9"/>
  <c r="AG39" i="9"/>
  <c r="AF35" i="9"/>
  <c r="AG27" i="9"/>
  <c r="AG19" i="9"/>
  <c r="AF41" i="9"/>
  <c r="AG41" i="9"/>
  <c r="AF33" i="9"/>
  <c r="AG33" i="9"/>
  <c r="AG29" i="9"/>
  <c r="AF25" i="9"/>
  <c r="AC25" i="9" s="1"/>
  <c r="Y103" i="9"/>
  <c r="Y94" i="9"/>
  <c r="Y252" i="9"/>
  <c r="Y108" i="9"/>
  <c r="Y518" i="9"/>
  <c r="Y339" i="9"/>
  <c r="Y134" i="9"/>
  <c r="Y214" i="9"/>
  <c r="Y248" i="9"/>
  <c r="Y308" i="9"/>
  <c r="Y231" i="9"/>
  <c r="Y247" i="9"/>
  <c r="Y384" i="9"/>
  <c r="Y436" i="9"/>
  <c r="Y226" i="3"/>
  <c r="Y387" i="9"/>
  <c r="Y390" i="9"/>
  <c r="Y142" i="3"/>
  <c r="Y299" i="9"/>
  <c r="Y272" i="9"/>
  <c r="Y438" i="9"/>
  <c r="Y216" i="9"/>
  <c r="Y180" i="9"/>
  <c r="Y176" i="9"/>
  <c r="Y96" i="9"/>
  <c r="Y471" i="9"/>
  <c r="Y316" i="9"/>
  <c r="Y295" i="9"/>
  <c r="Y259" i="9"/>
  <c r="Y242" i="9"/>
  <c r="Y175" i="9"/>
  <c r="Y142" i="9"/>
  <c r="Y143" i="9"/>
  <c r="Y470" i="9"/>
  <c r="Y466" i="9"/>
  <c r="Y440" i="9"/>
  <c r="Y366" i="9"/>
  <c r="Y323" i="9"/>
  <c r="Y288" i="9"/>
  <c r="Y171" i="9"/>
  <c r="Y478" i="9"/>
  <c r="Y352" i="9"/>
  <c r="Y114" i="9"/>
  <c r="Y218" i="3"/>
  <c r="Y315" i="9"/>
  <c r="Y244" i="9"/>
  <c r="Y166" i="9"/>
  <c r="Y120" i="9"/>
  <c r="Y270" i="9"/>
  <c r="Y286" i="3"/>
  <c r="Y258" i="9"/>
  <c r="Y306" i="3"/>
  <c r="Y446" i="3"/>
  <c r="Y319" i="9"/>
  <c r="Y220" i="9"/>
  <c r="Y219" i="9"/>
  <c r="Y402" i="3"/>
  <c r="Y278" i="3"/>
  <c r="Y234" i="3"/>
  <c r="Y178" i="3"/>
  <c r="Y423" i="9"/>
  <c r="Y250" i="3"/>
  <c r="Y464" i="9"/>
  <c r="Y183" i="9"/>
  <c r="Y138" i="9"/>
  <c r="Y446" i="9"/>
  <c r="Y100" i="9"/>
  <c r="Y412" i="9"/>
  <c r="Y414" i="9"/>
  <c r="Y420" i="9"/>
  <c r="Y310" i="9"/>
  <c r="Y254" i="9"/>
  <c r="Y130" i="9"/>
  <c r="Y303" i="9"/>
  <c r="Y222" i="9"/>
  <c r="Y291" i="9"/>
  <c r="Y235" i="9"/>
  <c r="Y214" i="3"/>
  <c r="Y134" i="3"/>
  <c r="Y98" i="3"/>
  <c r="Y430" i="9"/>
  <c r="Y419" i="9"/>
  <c r="Y416" i="9"/>
  <c r="Y404" i="9"/>
  <c r="Y399" i="9"/>
  <c r="Y372" i="9"/>
  <c r="Y347" i="9"/>
  <c r="Y188" i="9"/>
  <c r="Y163" i="9"/>
  <c r="Y155" i="9"/>
  <c r="Y115" i="9"/>
  <c r="Y284" i="9"/>
  <c r="Y422" i="3"/>
  <c r="Y334" i="3"/>
  <c r="Y422" i="9"/>
  <c r="Y346" i="9"/>
  <c r="Y314" i="9"/>
  <c r="Y271" i="9"/>
  <c r="Y208" i="9"/>
  <c r="Y200" i="9"/>
  <c r="Y162" i="9"/>
  <c r="Y132" i="9"/>
  <c r="Y116" i="9"/>
  <c r="Y112" i="9"/>
  <c r="Y111" i="9"/>
  <c r="Y107" i="9"/>
  <c r="Y104" i="9"/>
  <c r="Y322" i="9"/>
  <c r="Y431" i="9"/>
  <c r="Y474" i="3"/>
  <c r="Y322" i="3"/>
  <c r="Y507" i="9"/>
  <c r="Y467" i="9"/>
  <c r="Y406" i="3"/>
  <c r="Y139" i="9"/>
  <c r="Y494" i="3"/>
  <c r="Y376" i="9"/>
  <c r="Y442" i="3"/>
  <c r="Y102" i="3"/>
  <c r="Y118" i="9"/>
  <c r="Y326" i="3"/>
  <c r="Y146" i="9"/>
  <c r="Y395" i="9"/>
  <c r="Y146" i="3"/>
  <c r="Y364" i="9"/>
  <c r="Y351" i="9"/>
  <c r="Y238" i="9"/>
  <c r="Y151" i="9"/>
  <c r="Y276" i="9"/>
  <c r="Y307" i="9"/>
  <c r="Y283" i="9"/>
  <c r="Y127" i="9"/>
  <c r="Y202" i="3"/>
  <c r="Y380" i="9"/>
  <c r="Y390" i="3"/>
  <c r="AG99" i="3"/>
  <c r="AI220" i="9"/>
  <c r="AG190" i="9"/>
  <c r="AJ132" i="9"/>
  <c r="AI49" i="9"/>
  <c r="AG232" i="9"/>
  <c r="AF232" i="9"/>
  <c r="AJ394" i="9"/>
  <c r="AG362" i="9"/>
  <c r="AJ310" i="9"/>
  <c r="AI277" i="9"/>
  <c r="AI264" i="9"/>
  <c r="AF114" i="9"/>
  <c r="AG114" i="9"/>
  <c r="AI82" i="9"/>
  <c r="AG339" i="9"/>
  <c r="AI199" i="9"/>
  <c r="AF43" i="9"/>
  <c r="AI126" i="9"/>
  <c r="AJ126" i="9"/>
  <c r="AJ45" i="9"/>
  <c r="AF70" i="9"/>
  <c r="Y350" i="3"/>
  <c r="Y338" i="3"/>
  <c r="Y394" i="3"/>
  <c r="Y206" i="3"/>
  <c r="Y378" i="3"/>
  <c r="Y262" i="3"/>
  <c r="Y254" i="3"/>
  <c r="Y246" i="3"/>
  <c r="Y199" i="3"/>
  <c r="Y154" i="3"/>
  <c r="Y487" i="9"/>
  <c r="Y475" i="9"/>
  <c r="Y463" i="9"/>
  <c r="Y462" i="9"/>
  <c r="Y444" i="9"/>
  <c r="Y411" i="9"/>
  <c r="Y408" i="9"/>
  <c r="Y400" i="9"/>
  <c r="Y398" i="9"/>
  <c r="Y386" i="9"/>
  <c r="Y382" i="9"/>
  <c r="Y356" i="9"/>
  <c r="Y318" i="9"/>
  <c r="Y274" i="9"/>
  <c r="Y334" i="9"/>
  <c r="Y363" i="9"/>
  <c r="Y224" i="9"/>
  <c r="Y199" i="9"/>
  <c r="Y275" i="9"/>
  <c r="Y360" i="9"/>
  <c r="Y344" i="9"/>
  <c r="Y379" i="9"/>
  <c r="Y266" i="9"/>
  <c r="Y298" i="9"/>
  <c r="Y210" i="9"/>
  <c r="Y203" i="9"/>
  <c r="Y302" i="9"/>
  <c r="Y368" i="9"/>
  <c r="Y178" i="9"/>
  <c r="Y135" i="9"/>
  <c r="Y198" i="9"/>
  <c r="Y246" i="9"/>
  <c r="Y151" i="3"/>
  <c r="Y495" i="9"/>
  <c r="Y472" i="9"/>
  <c r="Y391" i="9"/>
  <c r="Y378" i="9"/>
  <c r="Y371" i="9"/>
  <c r="Y354" i="9"/>
  <c r="Y348" i="9"/>
  <c r="Y342" i="9"/>
  <c r="Y324" i="9"/>
  <c r="Y312" i="9"/>
  <c r="Y306" i="9"/>
  <c r="Y296" i="9"/>
  <c r="Y262" i="9"/>
  <c r="Y260" i="9"/>
  <c r="Y255" i="9"/>
  <c r="Y232" i="9"/>
  <c r="Y230" i="9"/>
  <c r="Y227" i="9"/>
  <c r="Y215" i="9"/>
  <c r="Y212" i="9"/>
  <c r="Y195" i="9"/>
  <c r="Y182" i="9"/>
  <c r="Y158" i="9"/>
  <c r="Y154" i="9"/>
  <c r="Y150" i="9"/>
  <c r="Y140" i="9"/>
  <c r="Y128" i="9"/>
  <c r="Y99" i="9"/>
  <c r="Y98" i="9"/>
  <c r="Y516" i="9"/>
  <c r="Y448" i="9"/>
  <c r="Y407" i="9"/>
  <c r="Y331" i="9"/>
  <c r="Y403" i="9"/>
  <c r="Y443" i="9"/>
  <c r="Y432" i="9"/>
  <c r="Y424" i="9"/>
  <c r="Y388" i="9"/>
  <c r="Y136" i="9"/>
  <c r="Y442" i="9"/>
  <c r="Y95" i="9"/>
  <c r="Y270" i="3"/>
  <c r="Y520" i="9"/>
  <c r="Y512" i="9"/>
  <c r="Y511" i="9"/>
  <c r="Y503" i="9"/>
  <c r="Y460" i="9"/>
  <c r="Y162" i="3"/>
  <c r="Y126" i="3"/>
  <c r="Y294" i="3"/>
  <c r="Y258" i="3"/>
  <c r="Y302" i="3"/>
  <c r="Y230" i="3"/>
  <c r="Y222" i="3"/>
  <c r="Y499" i="9"/>
  <c r="Y492" i="9"/>
  <c r="Y486" i="9"/>
  <c r="Y482" i="9"/>
  <c r="Y474" i="9"/>
  <c r="Y359" i="9"/>
  <c r="Y367" i="9"/>
  <c r="Y282" i="9"/>
  <c r="Y236" i="9"/>
  <c r="Y304" i="9"/>
  <c r="Y234" i="9"/>
  <c r="Y370" i="9"/>
  <c r="Y124" i="9"/>
  <c r="Y392" i="9"/>
  <c r="Y292" i="9"/>
  <c r="Y326" i="9"/>
  <c r="Y174" i="9"/>
  <c r="Y144" i="9"/>
  <c r="Y414" i="3"/>
  <c r="Y342" i="3"/>
  <c r="Y210" i="3"/>
  <c r="Y198" i="3"/>
  <c r="Y358" i="3"/>
  <c r="Y174" i="3"/>
  <c r="Y170" i="3"/>
  <c r="Y166" i="3"/>
  <c r="Y366" i="3"/>
  <c r="Y370" i="3"/>
  <c r="Y310" i="3"/>
  <c r="Y242" i="3"/>
  <c r="Y238" i="3"/>
  <c r="Y450" i="9"/>
  <c r="Y92" i="9"/>
  <c r="Y106" i="3"/>
  <c r="Y330" i="9"/>
  <c r="Y268" i="9"/>
  <c r="Y280" i="9"/>
  <c r="Y426" i="9"/>
  <c r="Y159" i="9"/>
  <c r="Y491" i="9"/>
  <c r="Y502" i="9"/>
  <c r="Y410" i="9"/>
  <c r="Y427" i="9"/>
  <c r="Y332" i="9"/>
  <c r="Y204" i="9"/>
  <c r="Y494" i="9"/>
  <c r="Y490" i="9"/>
  <c r="Y418" i="9"/>
  <c r="Y480" i="9"/>
  <c r="Y506" i="9"/>
  <c r="Y498" i="9"/>
  <c r="Y320" i="9"/>
  <c r="Y286" i="9"/>
  <c r="Y223" i="9"/>
  <c r="Y218" i="9"/>
  <c r="Y202" i="9"/>
  <c r="Y172" i="9"/>
  <c r="Y290" i="3"/>
  <c r="Y186" i="3"/>
  <c r="Y504" i="9"/>
  <c r="Y500" i="9"/>
  <c r="Y278" i="9"/>
  <c r="Y182" i="3"/>
  <c r="Y496" i="9"/>
  <c r="Y488" i="9"/>
  <c r="Y458" i="9"/>
  <c r="Y452" i="9"/>
  <c r="Y279" i="9"/>
  <c r="Y484" i="9"/>
  <c r="Y459" i="9"/>
  <c r="Y402" i="9"/>
  <c r="Y362" i="9"/>
  <c r="AJ475" i="9"/>
  <c r="AJ201" i="9"/>
  <c r="AJ185" i="9"/>
  <c r="AI35" i="9"/>
  <c r="AJ35" i="9"/>
  <c r="AI224" i="9"/>
  <c r="AJ21" i="9"/>
  <c r="AI104" i="9"/>
  <c r="AI34" i="9"/>
  <c r="AF131" i="9"/>
  <c r="AF366" i="9"/>
  <c r="AF77" i="9"/>
  <c r="AG255" i="9"/>
  <c r="AF75" i="9"/>
  <c r="AF228" i="9"/>
  <c r="AG228" i="9"/>
  <c r="AF146" i="9"/>
  <c r="AG52" i="9"/>
  <c r="Y435" i="9"/>
  <c r="Y396" i="9"/>
  <c r="Y394" i="9"/>
  <c r="Y340" i="9"/>
  <c r="Y300" i="9"/>
  <c r="Y294" i="9"/>
  <c r="Y290" i="9"/>
  <c r="Y256" i="9"/>
  <c r="Y519" i="9"/>
  <c r="Y455" i="9"/>
  <c r="Y383" i="9"/>
  <c r="Y327" i="9"/>
  <c r="Y251" i="9"/>
  <c r="Y226" i="9"/>
  <c r="Y508" i="9"/>
  <c r="Y358" i="9"/>
  <c r="AG227" i="9"/>
  <c r="AF227" i="9"/>
  <c r="Y206" i="9"/>
  <c r="Y194" i="9"/>
  <c r="Y167" i="9"/>
  <c r="AF129" i="9"/>
  <c r="Y102" i="9"/>
  <c r="AF48" i="9"/>
  <c r="AI29" i="9"/>
  <c r="AG28" i="9"/>
  <c r="AF392" i="9"/>
  <c r="AG241" i="9"/>
  <c r="AI147" i="9"/>
  <c r="AF80" i="9"/>
  <c r="AG348" i="9"/>
  <c r="AI216" i="9"/>
  <c r="AG215" i="9"/>
  <c r="AG40" i="9"/>
  <c r="AI18" i="3"/>
  <c r="AD18" i="3" s="1"/>
  <c r="AF246" i="9"/>
  <c r="AG246" i="9"/>
  <c r="AF220" i="9"/>
  <c r="AJ63" i="9"/>
  <c r="AI63" i="9"/>
  <c r="AG223" i="9"/>
  <c r="AF74" i="9"/>
  <c r="AG74" i="9"/>
  <c r="AG26" i="9"/>
  <c r="AF42" i="9"/>
  <c r="AI24" i="9"/>
  <c r="AG384" i="9"/>
  <c r="AG177" i="9"/>
  <c r="AF376" i="9"/>
  <c r="AJ288" i="9"/>
  <c r="AG236" i="9"/>
  <c r="AF236" i="9"/>
  <c r="AI47" i="9"/>
  <c r="AG32" i="9"/>
  <c r="AG62" i="9"/>
  <c r="AI22" i="9"/>
  <c r="AG180" i="9"/>
  <c r="AF178" i="9"/>
  <c r="AI55" i="9"/>
  <c r="AJ55" i="9"/>
  <c r="AI271" i="9"/>
  <c r="AI229" i="9"/>
  <c r="AF196" i="9"/>
  <c r="AF189" i="9"/>
  <c r="AI71" i="9"/>
  <c r="AJ67" i="9"/>
  <c r="AI43" i="9"/>
  <c r="AF13" i="9"/>
  <c r="AC13" i="9" s="1"/>
  <c r="Y114" i="3"/>
  <c r="Y118" i="3"/>
  <c r="Y479" i="9"/>
  <c r="AG165" i="9"/>
  <c r="AI65" i="9"/>
  <c r="Y382" i="3"/>
  <c r="Y282" i="3"/>
  <c r="AF200" i="9"/>
  <c r="AJ78" i="9"/>
  <c r="AG118" i="9"/>
  <c r="AG93" i="9"/>
  <c r="AF117" i="9"/>
  <c r="AF101" i="9"/>
  <c r="AJ94" i="9"/>
  <c r="AG284" i="9"/>
  <c r="Y398" i="3"/>
  <c r="Y386" i="3"/>
  <c r="Y374" i="3"/>
  <c r="Y362" i="3"/>
  <c r="Y346" i="3"/>
  <c r="Y298" i="3"/>
  <c r="Y274" i="3"/>
  <c r="Y266" i="3"/>
  <c r="Y223" i="3"/>
  <c r="Y158" i="3"/>
  <c r="Y138" i="3"/>
  <c r="Y68" i="3"/>
  <c r="AF329" i="3"/>
  <c r="AG234" i="3"/>
  <c r="Y81" i="9"/>
  <c r="Y39" i="9"/>
  <c r="Y34" i="9"/>
  <c r="Y57" i="9"/>
  <c r="Y79" i="9"/>
  <c r="Y37" i="9"/>
  <c r="Y52" i="9"/>
  <c r="Y48" i="9"/>
  <c r="Y50" i="9"/>
  <c r="Y46" i="9"/>
  <c r="Y44" i="9"/>
  <c r="Y87" i="3"/>
  <c r="AF211" i="9"/>
  <c r="AG301" i="9"/>
  <c r="AI189" i="9"/>
  <c r="AI191" i="9"/>
  <c r="AG278" i="9"/>
  <c r="AJ442" i="9"/>
  <c r="AF259" i="9"/>
  <c r="AG160" i="9"/>
  <c r="AG457" i="9"/>
  <c r="AG159" i="9"/>
  <c r="AJ292" i="9"/>
  <c r="AF175" i="9"/>
  <c r="AJ137" i="9"/>
  <c r="AJ86" i="9"/>
  <c r="AI86" i="9"/>
  <c r="AG436" i="9"/>
  <c r="AJ389" i="9"/>
  <c r="AI389" i="9"/>
  <c r="AJ377" i="9"/>
  <c r="AJ345" i="9"/>
  <c r="AG344" i="9"/>
  <c r="AF344" i="9"/>
  <c r="AG314" i="9"/>
  <c r="AJ308" i="9"/>
  <c r="AF274" i="9"/>
  <c r="AG274" i="9"/>
  <c r="AI150" i="9"/>
  <c r="AG134" i="9"/>
  <c r="AJ385" i="9"/>
  <c r="AJ371" i="9"/>
  <c r="AF370" i="9"/>
  <c r="AI100" i="9"/>
  <c r="AF426" i="9"/>
  <c r="AI471" i="9"/>
  <c r="AJ469" i="9"/>
  <c r="AJ333" i="9"/>
  <c r="AG289" i="9"/>
  <c r="AI244" i="9"/>
  <c r="AG202" i="9"/>
  <c r="AG173" i="9"/>
  <c r="AG95" i="9"/>
  <c r="AJ273" i="9"/>
  <c r="AI381" i="9"/>
  <c r="AJ472" i="9"/>
  <c r="AG152" i="9"/>
  <c r="AI266" i="9"/>
  <c r="AJ156" i="9"/>
  <c r="AJ341" i="9"/>
  <c r="AJ38" i="9"/>
  <c r="AF183" i="9"/>
  <c r="AJ176" i="9"/>
  <c r="AF286" i="9"/>
  <c r="AJ335" i="9"/>
  <c r="AG491" i="9"/>
  <c r="AI148" i="9"/>
  <c r="AI30" i="9"/>
  <c r="AG496" i="9"/>
  <c r="AI281" i="9"/>
  <c r="AJ281" i="9"/>
  <c r="AI88" i="9"/>
  <c r="AG53" i="9"/>
  <c r="AG287" i="9"/>
  <c r="AF124" i="9"/>
  <c r="AJ79" i="9"/>
  <c r="AG233" i="9"/>
  <c r="AG76" i="9"/>
  <c r="AJ44" i="9"/>
  <c r="Y43" i="9"/>
  <c r="AG280" i="9"/>
  <c r="AG154" i="9"/>
  <c r="AF184" i="9"/>
  <c r="AJ197" i="9"/>
  <c r="AG149" i="9"/>
  <c r="AG265" i="9"/>
  <c r="AF265" i="9"/>
  <c r="AJ115" i="9"/>
  <c r="AJ501" i="9"/>
  <c r="AI418" i="9"/>
  <c r="AI329" i="9"/>
  <c r="AI319" i="9"/>
  <c r="AJ50" i="9"/>
  <c r="AF380" i="9"/>
  <c r="AG297" i="9"/>
  <c r="AI285" i="9"/>
  <c r="AJ285" i="9"/>
  <c r="AI279" i="9"/>
  <c r="AI237" i="9"/>
  <c r="AI87" i="9"/>
  <c r="AJ87" i="9"/>
  <c r="AI56" i="9"/>
  <c r="AJ56" i="9"/>
  <c r="AG219" i="9"/>
  <c r="AG332" i="9"/>
  <c r="AI466" i="9"/>
  <c r="AG195" i="9"/>
  <c r="Y497" i="9"/>
  <c r="V3" i="18"/>
  <c r="V9" i="18"/>
  <c r="V32" i="18"/>
  <c r="V26" i="18"/>
  <c r="V22" i="18"/>
  <c r="G45" i="22"/>
  <c r="V6" i="18"/>
  <c r="V31" i="18"/>
  <c r="V29" i="18"/>
  <c r="V14" i="18"/>
  <c r="V4" i="18"/>
  <c r="G54" i="22"/>
  <c r="V19" i="18"/>
  <c r="V24" i="18"/>
  <c r="V5" i="18"/>
  <c r="V20" i="18"/>
  <c r="V2" i="18"/>
  <c r="V25" i="18"/>
  <c r="V7" i="18"/>
  <c r="V15" i="18"/>
  <c r="V27" i="18"/>
  <c r="V37" i="18"/>
  <c r="V28" i="18"/>
  <c r="V21" i="18"/>
  <c r="V8" i="18"/>
  <c r="V35" i="18"/>
  <c r="V11" i="18"/>
  <c r="V17" i="18"/>
  <c r="V23" i="18"/>
  <c r="V33" i="18"/>
  <c r="V13" i="18"/>
  <c r="V18" i="18"/>
  <c r="BE21" i="3" l="1"/>
  <c r="AJ138" i="3"/>
  <c r="AG470" i="9"/>
  <c r="E48" i="24"/>
  <c r="DV22" i="3"/>
  <c r="E46" i="24"/>
  <c r="DV21" i="3"/>
  <c r="BA18" i="3"/>
  <c r="BA17" i="3"/>
  <c r="V19" i="3"/>
  <c r="E42" i="24" s="1"/>
  <c r="V17" i="3"/>
  <c r="E34" i="24"/>
  <c r="BA16" i="3"/>
  <c r="BA20" i="3"/>
  <c r="V20" i="3"/>
  <c r="E44" i="24" s="1"/>
  <c r="V18" i="3"/>
  <c r="DV18" i="3" s="1"/>
  <c r="V16" i="3"/>
  <c r="E36" i="24" s="1"/>
  <c r="V14" i="3"/>
  <c r="DV14" i="3" s="1"/>
  <c r="V13" i="3"/>
  <c r="E30" i="24" s="1"/>
  <c r="AZ20" i="3"/>
  <c r="BA15" i="3"/>
  <c r="BA19" i="3"/>
  <c r="AR17" i="9"/>
  <c r="E37" i="25"/>
  <c r="AQ16" i="9"/>
  <c r="B35" i="25"/>
  <c r="AQ519" i="3"/>
  <c r="AT519" i="3" s="1"/>
  <c r="CW519" i="3"/>
  <c r="CV519" i="3"/>
  <c r="CX519" i="3"/>
  <c r="CU519" i="3"/>
  <c r="CY519" i="3"/>
  <c r="AQ515" i="3"/>
  <c r="AT515" i="3" s="1"/>
  <c r="CW515" i="3"/>
  <c r="CX515" i="3"/>
  <c r="CU515" i="3"/>
  <c r="CY515" i="3"/>
  <c r="CV515" i="3"/>
  <c r="AQ511" i="3"/>
  <c r="AT511" i="3" s="1"/>
  <c r="CW511" i="3"/>
  <c r="CX511" i="3"/>
  <c r="CU511" i="3"/>
  <c r="CY511" i="3"/>
  <c r="CV511" i="3"/>
  <c r="AQ507" i="3"/>
  <c r="AT507" i="3" s="1"/>
  <c r="CW507" i="3"/>
  <c r="CX507" i="3"/>
  <c r="CV507" i="3"/>
  <c r="CU507" i="3"/>
  <c r="CY507" i="3"/>
  <c r="AQ503" i="3"/>
  <c r="AT503" i="3" s="1"/>
  <c r="CV503" i="3"/>
  <c r="CW503" i="3"/>
  <c r="CX503" i="3"/>
  <c r="CU503" i="3"/>
  <c r="CY503" i="3"/>
  <c r="AQ499" i="3"/>
  <c r="AT499" i="3" s="1"/>
  <c r="CV499" i="3"/>
  <c r="CW499" i="3"/>
  <c r="CX499" i="3"/>
  <c r="CU499" i="3"/>
  <c r="CY499" i="3"/>
  <c r="AQ495" i="3"/>
  <c r="AT495" i="3" s="1"/>
  <c r="CV495" i="3"/>
  <c r="CW495" i="3"/>
  <c r="CX495" i="3"/>
  <c r="CU495" i="3"/>
  <c r="CY495" i="3"/>
  <c r="AQ491" i="3"/>
  <c r="AT491" i="3" s="1"/>
  <c r="CV491" i="3"/>
  <c r="CW491" i="3"/>
  <c r="CX491" i="3"/>
  <c r="CY491" i="3"/>
  <c r="CU491" i="3"/>
  <c r="AQ487" i="3"/>
  <c r="AT487" i="3" s="1"/>
  <c r="CV487" i="3"/>
  <c r="CW487" i="3"/>
  <c r="CX487" i="3"/>
  <c r="CY487" i="3"/>
  <c r="CU487" i="3"/>
  <c r="AQ483" i="3"/>
  <c r="AT483" i="3" s="1"/>
  <c r="CV483" i="3"/>
  <c r="CW483" i="3"/>
  <c r="CX483" i="3"/>
  <c r="CU483" i="3"/>
  <c r="CY483" i="3"/>
  <c r="AQ479" i="3"/>
  <c r="AT479" i="3" s="1"/>
  <c r="CV479" i="3"/>
  <c r="CW479" i="3"/>
  <c r="CX479" i="3"/>
  <c r="CU479" i="3"/>
  <c r="CY479" i="3"/>
  <c r="AQ475" i="3"/>
  <c r="AT475" i="3" s="1"/>
  <c r="CV475" i="3"/>
  <c r="CW475" i="3"/>
  <c r="CX475" i="3"/>
  <c r="CY475" i="3"/>
  <c r="CU475" i="3"/>
  <c r="AQ471" i="3"/>
  <c r="AT471" i="3" s="1"/>
  <c r="CV471" i="3"/>
  <c r="CW471" i="3"/>
  <c r="CX471" i="3"/>
  <c r="CY471" i="3"/>
  <c r="CU471" i="3"/>
  <c r="AQ467" i="3"/>
  <c r="AT467" i="3" s="1"/>
  <c r="CV467" i="3"/>
  <c r="CW467" i="3"/>
  <c r="CX467" i="3"/>
  <c r="CU467" i="3"/>
  <c r="CY467" i="3"/>
  <c r="AQ463" i="3"/>
  <c r="AT463" i="3" s="1"/>
  <c r="CV463" i="3"/>
  <c r="CW463" i="3"/>
  <c r="CX463" i="3"/>
  <c r="CU463" i="3"/>
  <c r="CY463" i="3"/>
  <c r="AQ459" i="3"/>
  <c r="AT459" i="3" s="1"/>
  <c r="CV459" i="3"/>
  <c r="CW459" i="3"/>
  <c r="CX459" i="3"/>
  <c r="CY459" i="3"/>
  <c r="CU459" i="3"/>
  <c r="AQ455" i="3"/>
  <c r="AT455" i="3" s="1"/>
  <c r="CV455" i="3"/>
  <c r="CW455" i="3"/>
  <c r="CX455" i="3"/>
  <c r="CY455" i="3"/>
  <c r="CU455" i="3"/>
  <c r="AQ451" i="3"/>
  <c r="AT451" i="3" s="1"/>
  <c r="CV451" i="3"/>
  <c r="CW451" i="3"/>
  <c r="CX451" i="3"/>
  <c r="CU451" i="3"/>
  <c r="CY451" i="3"/>
  <c r="AQ447" i="3"/>
  <c r="AT447" i="3" s="1"/>
  <c r="CV447" i="3"/>
  <c r="CW447" i="3"/>
  <c r="CX447" i="3"/>
  <c r="CU447" i="3"/>
  <c r="CY447" i="3"/>
  <c r="AQ443" i="3"/>
  <c r="AT443" i="3" s="1"/>
  <c r="CV443" i="3"/>
  <c r="CW443" i="3"/>
  <c r="CX443" i="3"/>
  <c r="CY443" i="3"/>
  <c r="CU443" i="3"/>
  <c r="AQ439" i="3"/>
  <c r="AT439" i="3" s="1"/>
  <c r="CV439" i="3"/>
  <c r="CW439" i="3"/>
  <c r="CX439" i="3"/>
  <c r="CY439" i="3"/>
  <c r="CU439" i="3"/>
  <c r="AQ435" i="3"/>
  <c r="AT435" i="3" s="1"/>
  <c r="CV435" i="3"/>
  <c r="CW435" i="3"/>
  <c r="CX435" i="3"/>
  <c r="CU435" i="3"/>
  <c r="CY435" i="3"/>
  <c r="AQ431" i="3"/>
  <c r="AT431" i="3" s="1"/>
  <c r="CV431" i="3"/>
  <c r="CW431" i="3"/>
  <c r="CX431" i="3"/>
  <c r="CU431" i="3"/>
  <c r="CY431" i="3"/>
  <c r="AQ427" i="3"/>
  <c r="AT427" i="3" s="1"/>
  <c r="CV427" i="3"/>
  <c r="CW427" i="3"/>
  <c r="CX427" i="3"/>
  <c r="CY427" i="3"/>
  <c r="CU427" i="3"/>
  <c r="AQ423" i="3"/>
  <c r="AT423" i="3" s="1"/>
  <c r="CV423" i="3"/>
  <c r="CW423" i="3"/>
  <c r="CX423" i="3"/>
  <c r="CY423" i="3"/>
  <c r="CU423" i="3"/>
  <c r="AQ419" i="3"/>
  <c r="AT419" i="3" s="1"/>
  <c r="CV419" i="3"/>
  <c r="CW419" i="3"/>
  <c r="CX419" i="3"/>
  <c r="CU419" i="3"/>
  <c r="CY419" i="3"/>
  <c r="AQ415" i="3"/>
  <c r="AT415" i="3" s="1"/>
  <c r="CV415" i="3"/>
  <c r="CW415" i="3"/>
  <c r="CX415" i="3"/>
  <c r="CU415" i="3"/>
  <c r="CY415" i="3"/>
  <c r="AQ411" i="3"/>
  <c r="AT411" i="3" s="1"/>
  <c r="CV411" i="3"/>
  <c r="CW411" i="3"/>
  <c r="CX411" i="3"/>
  <c r="CY411" i="3"/>
  <c r="CU411" i="3"/>
  <c r="AQ407" i="3"/>
  <c r="AT407" i="3" s="1"/>
  <c r="CW407" i="3"/>
  <c r="CU407" i="3"/>
  <c r="CY407" i="3"/>
  <c r="CX407" i="3"/>
  <c r="CV407" i="3"/>
  <c r="AQ403" i="3"/>
  <c r="AT403" i="3" s="1"/>
  <c r="CW403" i="3"/>
  <c r="CU403" i="3"/>
  <c r="CY403" i="3"/>
  <c r="CV403" i="3"/>
  <c r="CX403" i="3"/>
  <c r="AQ399" i="3"/>
  <c r="AT399" i="3" s="1"/>
  <c r="CW399" i="3"/>
  <c r="CU399" i="3"/>
  <c r="CY399" i="3"/>
  <c r="CX399" i="3"/>
  <c r="CV399" i="3"/>
  <c r="AQ395" i="3"/>
  <c r="AT395" i="3" s="1"/>
  <c r="CW395" i="3"/>
  <c r="CU395" i="3"/>
  <c r="CY395" i="3"/>
  <c r="CV395" i="3"/>
  <c r="CX395" i="3"/>
  <c r="AQ391" i="3"/>
  <c r="AT391" i="3" s="1"/>
  <c r="CW391" i="3"/>
  <c r="CU391" i="3"/>
  <c r="CY391" i="3"/>
  <c r="CX391" i="3"/>
  <c r="CV391" i="3"/>
  <c r="AQ387" i="3"/>
  <c r="AT387" i="3" s="1"/>
  <c r="CW387" i="3"/>
  <c r="CX387" i="3"/>
  <c r="CU387" i="3"/>
  <c r="CY387" i="3"/>
  <c r="CV387" i="3"/>
  <c r="AQ383" i="3"/>
  <c r="AT383" i="3" s="1"/>
  <c r="CW383" i="3"/>
  <c r="CX383" i="3"/>
  <c r="CU383" i="3"/>
  <c r="CY383" i="3"/>
  <c r="CV383" i="3"/>
  <c r="AQ379" i="3"/>
  <c r="AT379" i="3" s="1"/>
  <c r="CW379" i="3"/>
  <c r="CX379" i="3"/>
  <c r="CU379" i="3"/>
  <c r="CY379" i="3"/>
  <c r="CV379" i="3"/>
  <c r="AQ375" i="3"/>
  <c r="AT375" i="3" s="1"/>
  <c r="CW375" i="3"/>
  <c r="CX375" i="3"/>
  <c r="CU375" i="3"/>
  <c r="CY375" i="3"/>
  <c r="CV375" i="3"/>
  <c r="AQ371" i="3"/>
  <c r="AT371" i="3" s="1"/>
  <c r="CW371" i="3"/>
  <c r="CX371" i="3"/>
  <c r="CU371" i="3"/>
  <c r="CY371" i="3"/>
  <c r="CV371" i="3"/>
  <c r="AQ367" i="3"/>
  <c r="AT367" i="3" s="1"/>
  <c r="CW367" i="3"/>
  <c r="CX367" i="3"/>
  <c r="CU367" i="3"/>
  <c r="CY367" i="3"/>
  <c r="CV367" i="3"/>
  <c r="AQ363" i="3"/>
  <c r="AT363" i="3" s="1"/>
  <c r="CW363" i="3"/>
  <c r="CX363" i="3"/>
  <c r="CU363" i="3"/>
  <c r="CY363" i="3"/>
  <c r="CV363" i="3"/>
  <c r="AQ359" i="3"/>
  <c r="AT359" i="3" s="1"/>
  <c r="CW359" i="3"/>
  <c r="CX359" i="3"/>
  <c r="CU359" i="3"/>
  <c r="CY359" i="3"/>
  <c r="CV359" i="3"/>
  <c r="AQ355" i="3"/>
  <c r="AT355" i="3" s="1"/>
  <c r="CW355" i="3"/>
  <c r="CX355" i="3"/>
  <c r="CU355" i="3"/>
  <c r="CY355" i="3"/>
  <c r="CV355" i="3"/>
  <c r="AQ351" i="3"/>
  <c r="AT351" i="3" s="1"/>
  <c r="CW351" i="3"/>
  <c r="CX351" i="3"/>
  <c r="CU351" i="3"/>
  <c r="CY351" i="3"/>
  <c r="CV351" i="3"/>
  <c r="AQ347" i="3"/>
  <c r="AT347" i="3" s="1"/>
  <c r="CW347" i="3"/>
  <c r="CX347" i="3"/>
  <c r="CU347" i="3"/>
  <c r="CY347" i="3"/>
  <c r="CV347" i="3"/>
  <c r="AQ343" i="3"/>
  <c r="AT343" i="3" s="1"/>
  <c r="CW343" i="3"/>
  <c r="CX343" i="3"/>
  <c r="CU343" i="3"/>
  <c r="CY343" i="3"/>
  <c r="CV343" i="3"/>
  <c r="AQ339" i="3"/>
  <c r="AT339" i="3" s="1"/>
  <c r="CW339" i="3"/>
  <c r="CX339" i="3"/>
  <c r="CU339" i="3"/>
  <c r="CY339" i="3"/>
  <c r="CV339" i="3"/>
  <c r="AQ335" i="3"/>
  <c r="AT335" i="3" s="1"/>
  <c r="CW335" i="3"/>
  <c r="CX335" i="3"/>
  <c r="CU335" i="3"/>
  <c r="CY335" i="3"/>
  <c r="CV335" i="3"/>
  <c r="AQ331" i="3"/>
  <c r="AT331" i="3" s="1"/>
  <c r="CW331" i="3"/>
  <c r="CX331" i="3"/>
  <c r="CU331" i="3"/>
  <c r="CY331" i="3"/>
  <c r="CV331" i="3"/>
  <c r="AQ327" i="3"/>
  <c r="AT327" i="3" s="1"/>
  <c r="CW327" i="3"/>
  <c r="CX327" i="3"/>
  <c r="CU327" i="3"/>
  <c r="CY327" i="3"/>
  <c r="CV327" i="3"/>
  <c r="AQ323" i="3"/>
  <c r="AT323" i="3" s="1"/>
  <c r="CW323" i="3"/>
  <c r="CX323" i="3"/>
  <c r="CU323" i="3"/>
  <c r="CY323" i="3"/>
  <c r="CV323" i="3"/>
  <c r="AQ319" i="3"/>
  <c r="AT319" i="3" s="1"/>
  <c r="CW319" i="3"/>
  <c r="CX319" i="3"/>
  <c r="CU319" i="3"/>
  <c r="CY319" i="3"/>
  <c r="CV319" i="3"/>
  <c r="AQ315" i="3"/>
  <c r="AT315" i="3" s="1"/>
  <c r="CW315" i="3"/>
  <c r="CX315" i="3"/>
  <c r="CU315" i="3"/>
  <c r="CY315" i="3"/>
  <c r="CV315" i="3"/>
  <c r="AQ311" i="3"/>
  <c r="AT311" i="3" s="1"/>
  <c r="CW311" i="3"/>
  <c r="CX311" i="3"/>
  <c r="CU311" i="3"/>
  <c r="CY311" i="3"/>
  <c r="CV311" i="3"/>
  <c r="AQ307" i="3"/>
  <c r="AT307" i="3" s="1"/>
  <c r="CW307" i="3"/>
  <c r="CU307" i="3"/>
  <c r="CY307" i="3"/>
  <c r="CX307" i="3"/>
  <c r="CV307" i="3"/>
  <c r="AQ303" i="3"/>
  <c r="AT303" i="3" s="1"/>
  <c r="CW303" i="3"/>
  <c r="CU303" i="3"/>
  <c r="CY303" i="3"/>
  <c r="CV303" i="3"/>
  <c r="CX303" i="3"/>
  <c r="AQ299" i="3"/>
  <c r="AT299" i="3" s="1"/>
  <c r="CW299" i="3"/>
  <c r="CU299" i="3"/>
  <c r="CY299" i="3"/>
  <c r="CX299" i="3"/>
  <c r="CV299" i="3"/>
  <c r="AQ295" i="3"/>
  <c r="AT295" i="3" s="1"/>
  <c r="CW295" i="3"/>
  <c r="CX295" i="3"/>
  <c r="CU295" i="3"/>
  <c r="CY295" i="3"/>
  <c r="CV295" i="3"/>
  <c r="AQ291" i="3"/>
  <c r="AT291" i="3" s="1"/>
  <c r="CW291" i="3"/>
  <c r="CX291" i="3"/>
  <c r="CU291" i="3"/>
  <c r="CY291" i="3"/>
  <c r="CV291" i="3"/>
  <c r="AQ287" i="3"/>
  <c r="AT287" i="3" s="1"/>
  <c r="CW287" i="3"/>
  <c r="CX287" i="3"/>
  <c r="CU287" i="3"/>
  <c r="CY287" i="3"/>
  <c r="CV287" i="3"/>
  <c r="AQ283" i="3"/>
  <c r="AT283" i="3" s="1"/>
  <c r="CW283" i="3"/>
  <c r="CX283" i="3"/>
  <c r="CU283" i="3"/>
  <c r="CY283" i="3"/>
  <c r="CV283" i="3"/>
  <c r="AQ279" i="3"/>
  <c r="AT279" i="3" s="1"/>
  <c r="CW279" i="3"/>
  <c r="CX279" i="3"/>
  <c r="CU279" i="3"/>
  <c r="CY279" i="3"/>
  <c r="CV279" i="3"/>
  <c r="AQ275" i="3"/>
  <c r="AT275" i="3" s="1"/>
  <c r="CW275" i="3"/>
  <c r="CX275" i="3"/>
  <c r="CU275" i="3"/>
  <c r="CY275" i="3"/>
  <c r="CV275" i="3"/>
  <c r="AQ271" i="3"/>
  <c r="AT271" i="3" s="1"/>
  <c r="CW271" i="3"/>
  <c r="CX271" i="3"/>
  <c r="CU271" i="3"/>
  <c r="CY271" i="3"/>
  <c r="CV271" i="3"/>
  <c r="AQ267" i="3"/>
  <c r="AT267" i="3" s="1"/>
  <c r="CW267" i="3"/>
  <c r="CX267" i="3"/>
  <c r="CU267" i="3"/>
  <c r="CY267" i="3"/>
  <c r="CV267" i="3"/>
  <c r="AQ263" i="3"/>
  <c r="AT263" i="3" s="1"/>
  <c r="CW263" i="3"/>
  <c r="CX263" i="3"/>
  <c r="CU263" i="3"/>
  <c r="CY263" i="3"/>
  <c r="CV263" i="3"/>
  <c r="AQ259" i="3"/>
  <c r="AT259" i="3" s="1"/>
  <c r="CW259" i="3"/>
  <c r="CX259" i="3"/>
  <c r="CU259" i="3"/>
  <c r="CY259" i="3"/>
  <c r="CV259" i="3"/>
  <c r="AQ255" i="3"/>
  <c r="AT255" i="3" s="1"/>
  <c r="CW255" i="3"/>
  <c r="CX255" i="3"/>
  <c r="CU255" i="3"/>
  <c r="CY255" i="3"/>
  <c r="CV255" i="3"/>
  <c r="AQ251" i="3"/>
  <c r="AT251" i="3" s="1"/>
  <c r="CW251" i="3"/>
  <c r="CX251" i="3"/>
  <c r="CU251" i="3"/>
  <c r="CY251" i="3"/>
  <c r="CV251" i="3"/>
  <c r="AQ247" i="3"/>
  <c r="AT247" i="3" s="1"/>
  <c r="CW247" i="3"/>
  <c r="CX247" i="3"/>
  <c r="CU247" i="3"/>
  <c r="CY247" i="3"/>
  <c r="CV247" i="3"/>
  <c r="AQ243" i="3"/>
  <c r="AT243" i="3" s="1"/>
  <c r="CW243" i="3"/>
  <c r="CX243" i="3"/>
  <c r="CU243" i="3"/>
  <c r="CY243" i="3"/>
  <c r="CV243" i="3"/>
  <c r="AQ239" i="3"/>
  <c r="AT239" i="3" s="1"/>
  <c r="CW239" i="3"/>
  <c r="CX239" i="3"/>
  <c r="CU239" i="3"/>
  <c r="CY239" i="3"/>
  <c r="CV239" i="3"/>
  <c r="AQ235" i="3"/>
  <c r="AT235" i="3" s="1"/>
  <c r="CW235" i="3"/>
  <c r="CX235" i="3"/>
  <c r="CU235" i="3"/>
  <c r="CY235" i="3"/>
  <c r="CV235" i="3"/>
  <c r="AQ231" i="3"/>
  <c r="AT231" i="3" s="1"/>
  <c r="CW231" i="3"/>
  <c r="CX231" i="3"/>
  <c r="CU231" i="3"/>
  <c r="CY231" i="3"/>
  <c r="CV231" i="3"/>
  <c r="AQ227" i="3"/>
  <c r="AT227" i="3" s="1"/>
  <c r="CW227" i="3"/>
  <c r="CX227" i="3"/>
  <c r="CU227" i="3"/>
  <c r="CY227" i="3"/>
  <c r="CV227" i="3"/>
  <c r="AQ223" i="3"/>
  <c r="AT223" i="3" s="1"/>
  <c r="CW223" i="3"/>
  <c r="CX223" i="3"/>
  <c r="CU223" i="3"/>
  <c r="CY223" i="3"/>
  <c r="CV223" i="3"/>
  <c r="AQ219" i="3"/>
  <c r="AT219" i="3" s="1"/>
  <c r="CW219" i="3"/>
  <c r="CX219" i="3"/>
  <c r="CU219" i="3"/>
  <c r="CY219" i="3"/>
  <c r="CV219" i="3"/>
  <c r="AQ215" i="3"/>
  <c r="AT215" i="3" s="1"/>
  <c r="CW215" i="3"/>
  <c r="CX215" i="3"/>
  <c r="CU215" i="3"/>
  <c r="CY215" i="3"/>
  <c r="CV215" i="3"/>
  <c r="AQ211" i="3"/>
  <c r="AT211" i="3" s="1"/>
  <c r="CW211" i="3"/>
  <c r="CX211" i="3"/>
  <c r="CU211" i="3"/>
  <c r="CY211" i="3"/>
  <c r="CV211" i="3"/>
  <c r="AQ207" i="3"/>
  <c r="AT207" i="3" s="1"/>
  <c r="CW207" i="3"/>
  <c r="CX207" i="3"/>
  <c r="CU207" i="3"/>
  <c r="CY207" i="3"/>
  <c r="CV207" i="3"/>
  <c r="AQ203" i="3"/>
  <c r="AT203" i="3" s="1"/>
  <c r="CW203" i="3"/>
  <c r="CX203" i="3"/>
  <c r="CU203" i="3"/>
  <c r="CY203" i="3"/>
  <c r="CV203" i="3"/>
  <c r="AQ199" i="3"/>
  <c r="AT199" i="3" s="1"/>
  <c r="CW199" i="3"/>
  <c r="CX199" i="3"/>
  <c r="CU199" i="3"/>
  <c r="CY199" i="3"/>
  <c r="CV199" i="3"/>
  <c r="AQ195" i="3"/>
  <c r="AT195" i="3" s="1"/>
  <c r="CW195" i="3"/>
  <c r="CX195" i="3"/>
  <c r="CU195" i="3"/>
  <c r="CY195" i="3"/>
  <c r="CV195" i="3"/>
  <c r="AQ191" i="3"/>
  <c r="AT191" i="3" s="1"/>
  <c r="CW191" i="3"/>
  <c r="CV191" i="3"/>
  <c r="CX191" i="3"/>
  <c r="CY191" i="3"/>
  <c r="CU191" i="3"/>
  <c r="AQ187" i="3"/>
  <c r="AT187" i="3" s="1"/>
  <c r="CW187" i="3"/>
  <c r="CX187" i="3"/>
  <c r="CU187" i="3"/>
  <c r="CV187" i="3"/>
  <c r="CY187" i="3"/>
  <c r="AR18" i="9"/>
  <c r="E39" i="25"/>
  <c r="AQ17" i="9"/>
  <c r="B37" i="25"/>
  <c r="AR14" i="9"/>
  <c r="E31" i="25"/>
  <c r="AQ518" i="3"/>
  <c r="AT518" i="3" s="1"/>
  <c r="CX518" i="3"/>
  <c r="CW518" i="3"/>
  <c r="CU518" i="3"/>
  <c r="CY518" i="3"/>
  <c r="CV518" i="3"/>
  <c r="AQ514" i="3"/>
  <c r="AT514" i="3" s="1"/>
  <c r="CX514" i="3"/>
  <c r="CW514" i="3"/>
  <c r="CU514" i="3"/>
  <c r="CY514" i="3"/>
  <c r="CV514" i="3"/>
  <c r="AQ510" i="3"/>
  <c r="AT510" i="3" s="1"/>
  <c r="CX510" i="3"/>
  <c r="CW510" i="3"/>
  <c r="CU510" i="3"/>
  <c r="CY510" i="3"/>
  <c r="CV510" i="3"/>
  <c r="AQ506" i="3"/>
  <c r="AT506" i="3" s="1"/>
  <c r="CW506" i="3"/>
  <c r="CU506" i="3"/>
  <c r="CX506" i="3"/>
  <c r="CV506" i="3"/>
  <c r="CY506" i="3"/>
  <c r="AQ502" i="3"/>
  <c r="AT502" i="3" s="1"/>
  <c r="CW502" i="3"/>
  <c r="CX502" i="3"/>
  <c r="CU502" i="3"/>
  <c r="CY502" i="3"/>
  <c r="CV502" i="3"/>
  <c r="AQ498" i="3"/>
  <c r="AT498" i="3" s="1"/>
  <c r="CW498" i="3"/>
  <c r="CX498" i="3"/>
  <c r="CU498" i="3"/>
  <c r="CY498" i="3"/>
  <c r="CV498" i="3"/>
  <c r="AQ494" i="3"/>
  <c r="AT494" i="3" s="1"/>
  <c r="CW494" i="3"/>
  <c r="CX494" i="3"/>
  <c r="CU494" i="3"/>
  <c r="CY494" i="3"/>
  <c r="CV494" i="3"/>
  <c r="AQ490" i="3"/>
  <c r="AT490" i="3" s="1"/>
  <c r="CW490" i="3"/>
  <c r="CX490" i="3"/>
  <c r="CU490" i="3"/>
  <c r="CY490" i="3"/>
  <c r="CV490" i="3"/>
  <c r="AQ486" i="3"/>
  <c r="AT486" i="3" s="1"/>
  <c r="CW486" i="3"/>
  <c r="CX486" i="3"/>
  <c r="CU486" i="3"/>
  <c r="CY486" i="3"/>
  <c r="CV486" i="3"/>
  <c r="AQ482" i="3"/>
  <c r="AT482" i="3" s="1"/>
  <c r="CW482" i="3"/>
  <c r="CX482" i="3"/>
  <c r="CU482" i="3"/>
  <c r="CY482" i="3"/>
  <c r="CV482" i="3"/>
  <c r="AQ478" i="3"/>
  <c r="AT478" i="3" s="1"/>
  <c r="CW478" i="3"/>
  <c r="CX478" i="3"/>
  <c r="CU478" i="3"/>
  <c r="CY478" i="3"/>
  <c r="CV478" i="3"/>
  <c r="AQ474" i="3"/>
  <c r="AT474" i="3" s="1"/>
  <c r="CW474" i="3"/>
  <c r="CX474" i="3"/>
  <c r="CU474" i="3"/>
  <c r="CY474" i="3"/>
  <c r="CV474" i="3"/>
  <c r="AQ470" i="3"/>
  <c r="AT470" i="3" s="1"/>
  <c r="CW470" i="3"/>
  <c r="CX470" i="3"/>
  <c r="CU470" i="3"/>
  <c r="CY470" i="3"/>
  <c r="CV470" i="3"/>
  <c r="AQ466" i="3"/>
  <c r="AT466" i="3" s="1"/>
  <c r="CW466" i="3"/>
  <c r="CX466" i="3"/>
  <c r="CU466" i="3"/>
  <c r="CY466" i="3"/>
  <c r="CV466" i="3"/>
  <c r="AQ462" i="3"/>
  <c r="AT462" i="3" s="1"/>
  <c r="CW462" i="3"/>
  <c r="CX462" i="3"/>
  <c r="CU462" i="3"/>
  <c r="CY462" i="3"/>
  <c r="CV462" i="3"/>
  <c r="AQ458" i="3"/>
  <c r="AT458" i="3" s="1"/>
  <c r="CW458" i="3"/>
  <c r="CX458" i="3"/>
  <c r="CU458" i="3"/>
  <c r="CY458" i="3"/>
  <c r="CV458" i="3"/>
  <c r="AQ454" i="3"/>
  <c r="AT454" i="3" s="1"/>
  <c r="CW454" i="3"/>
  <c r="CX454" i="3"/>
  <c r="CU454" i="3"/>
  <c r="CY454" i="3"/>
  <c r="CV454" i="3"/>
  <c r="AQ450" i="3"/>
  <c r="AT450" i="3" s="1"/>
  <c r="CW450" i="3"/>
  <c r="CX450" i="3"/>
  <c r="CU450" i="3"/>
  <c r="CY450" i="3"/>
  <c r="CV450" i="3"/>
  <c r="AQ446" i="3"/>
  <c r="AT446" i="3" s="1"/>
  <c r="CW446" i="3"/>
  <c r="CX446" i="3"/>
  <c r="CU446" i="3"/>
  <c r="CY446" i="3"/>
  <c r="CV446" i="3"/>
  <c r="AQ442" i="3"/>
  <c r="AT442" i="3" s="1"/>
  <c r="CW442" i="3"/>
  <c r="CX442" i="3"/>
  <c r="CU442" i="3"/>
  <c r="CY442" i="3"/>
  <c r="CV442" i="3"/>
  <c r="AQ438" i="3"/>
  <c r="AT438" i="3" s="1"/>
  <c r="CW438" i="3"/>
  <c r="CX438" i="3"/>
  <c r="CU438" i="3"/>
  <c r="CY438" i="3"/>
  <c r="CV438" i="3"/>
  <c r="AQ434" i="3"/>
  <c r="AT434" i="3" s="1"/>
  <c r="CW434" i="3"/>
  <c r="CX434" i="3"/>
  <c r="CU434" i="3"/>
  <c r="CY434" i="3"/>
  <c r="CV434" i="3"/>
  <c r="AQ430" i="3"/>
  <c r="AT430" i="3" s="1"/>
  <c r="CW430" i="3"/>
  <c r="CX430" i="3"/>
  <c r="CU430" i="3"/>
  <c r="CY430" i="3"/>
  <c r="CV430" i="3"/>
  <c r="AQ426" i="3"/>
  <c r="AT426" i="3" s="1"/>
  <c r="CW426" i="3"/>
  <c r="CX426" i="3"/>
  <c r="CU426" i="3"/>
  <c r="CY426" i="3"/>
  <c r="CV426" i="3"/>
  <c r="AQ422" i="3"/>
  <c r="AT422" i="3" s="1"/>
  <c r="CW422" i="3"/>
  <c r="CX422" i="3"/>
  <c r="CU422" i="3"/>
  <c r="CY422" i="3"/>
  <c r="CV422" i="3"/>
  <c r="AQ418" i="3"/>
  <c r="AT418" i="3" s="1"/>
  <c r="CW418" i="3"/>
  <c r="CX418" i="3"/>
  <c r="CU418" i="3"/>
  <c r="CY418" i="3"/>
  <c r="CV418" i="3"/>
  <c r="AQ414" i="3"/>
  <c r="AT414" i="3" s="1"/>
  <c r="CW414" i="3"/>
  <c r="CX414" i="3"/>
  <c r="CU414" i="3"/>
  <c r="CY414" i="3"/>
  <c r="CV414" i="3"/>
  <c r="AQ410" i="3"/>
  <c r="AT410" i="3" s="1"/>
  <c r="CW410" i="3"/>
  <c r="CX410" i="3"/>
  <c r="CU410" i="3"/>
  <c r="CY410" i="3"/>
  <c r="CV410" i="3"/>
  <c r="AQ406" i="3"/>
  <c r="AT406" i="3" s="1"/>
  <c r="CX406" i="3"/>
  <c r="CV406" i="3"/>
  <c r="CU406" i="3"/>
  <c r="CW406" i="3"/>
  <c r="CY406" i="3"/>
  <c r="AQ402" i="3"/>
  <c r="AT402" i="3" s="1"/>
  <c r="CX402" i="3"/>
  <c r="CV402" i="3"/>
  <c r="CY402" i="3"/>
  <c r="CU402" i="3"/>
  <c r="CW402" i="3"/>
  <c r="AQ398" i="3"/>
  <c r="AT398" i="3" s="1"/>
  <c r="CX398" i="3"/>
  <c r="CV398" i="3"/>
  <c r="CU398" i="3"/>
  <c r="CW398" i="3"/>
  <c r="CY398" i="3"/>
  <c r="AQ394" i="3"/>
  <c r="AT394" i="3" s="1"/>
  <c r="CX394" i="3"/>
  <c r="CV394" i="3"/>
  <c r="CY394" i="3"/>
  <c r="CU394" i="3"/>
  <c r="CW394" i="3"/>
  <c r="AQ390" i="3"/>
  <c r="AT390" i="3" s="1"/>
  <c r="CX390" i="3"/>
  <c r="CV390" i="3"/>
  <c r="CU390" i="3"/>
  <c r="CW390" i="3"/>
  <c r="CY390" i="3"/>
  <c r="AQ386" i="3"/>
  <c r="AT386" i="3" s="1"/>
  <c r="CX386" i="3"/>
  <c r="CU386" i="3"/>
  <c r="CY386" i="3"/>
  <c r="CV386" i="3"/>
  <c r="CW386" i="3"/>
  <c r="AQ382" i="3"/>
  <c r="AT382" i="3" s="1"/>
  <c r="CX382" i="3"/>
  <c r="CU382" i="3"/>
  <c r="CY382" i="3"/>
  <c r="CV382" i="3"/>
  <c r="CW382" i="3"/>
  <c r="AQ378" i="3"/>
  <c r="AT378" i="3" s="1"/>
  <c r="CX378" i="3"/>
  <c r="CU378" i="3"/>
  <c r="CY378" i="3"/>
  <c r="CV378" i="3"/>
  <c r="CW378" i="3"/>
  <c r="AQ374" i="3"/>
  <c r="AT374" i="3" s="1"/>
  <c r="CX374" i="3"/>
  <c r="CU374" i="3"/>
  <c r="CY374" i="3"/>
  <c r="CV374" i="3"/>
  <c r="CW374" i="3"/>
  <c r="AQ370" i="3"/>
  <c r="AT370" i="3" s="1"/>
  <c r="CX370" i="3"/>
  <c r="CU370" i="3"/>
  <c r="CY370" i="3"/>
  <c r="CV370" i="3"/>
  <c r="CW370" i="3"/>
  <c r="AQ366" i="3"/>
  <c r="AT366" i="3" s="1"/>
  <c r="CX366" i="3"/>
  <c r="CU366" i="3"/>
  <c r="CY366" i="3"/>
  <c r="CV366" i="3"/>
  <c r="CW366" i="3"/>
  <c r="AQ362" i="3"/>
  <c r="AT362" i="3" s="1"/>
  <c r="CX362" i="3"/>
  <c r="CU362" i="3"/>
  <c r="CY362" i="3"/>
  <c r="CV362" i="3"/>
  <c r="CW362" i="3"/>
  <c r="AQ358" i="3"/>
  <c r="AT358" i="3" s="1"/>
  <c r="CX358" i="3"/>
  <c r="CU358" i="3"/>
  <c r="CY358" i="3"/>
  <c r="CV358" i="3"/>
  <c r="CW358" i="3"/>
  <c r="AQ354" i="3"/>
  <c r="AT354" i="3" s="1"/>
  <c r="CX354" i="3"/>
  <c r="CU354" i="3"/>
  <c r="CY354" i="3"/>
  <c r="CV354" i="3"/>
  <c r="CW354" i="3"/>
  <c r="AQ350" i="3"/>
  <c r="AT350" i="3" s="1"/>
  <c r="CX350" i="3"/>
  <c r="CU350" i="3"/>
  <c r="CY350" i="3"/>
  <c r="CV350" i="3"/>
  <c r="CW350" i="3"/>
  <c r="AQ346" i="3"/>
  <c r="AT346" i="3" s="1"/>
  <c r="CX346" i="3"/>
  <c r="CU346" i="3"/>
  <c r="CY346" i="3"/>
  <c r="CV346" i="3"/>
  <c r="CW346" i="3"/>
  <c r="AQ342" i="3"/>
  <c r="AT342" i="3" s="1"/>
  <c r="CX342" i="3"/>
  <c r="CU342" i="3"/>
  <c r="CY342" i="3"/>
  <c r="CV342" i="3"/>
  <c r="CW342" i="3"/>
  <c r="AQ338" i="3"/>
  <c r="AT338" i="3" s="1"/>
  <c r="CX338" i="3"/>
  <c r="CU338" i="3"/>
  <c r="CY338" i="3"/>
  <c r="CV338" i="3"/>
  <c r="CW338" i="3"/>
  <c r="AQ334" i="3"/>
  <c r="AT334" i="3" s="1"/>
  <c r="CX334" i="3"/>
  <c r="CU334" i="3"/>
  <c r="CY334" i="3"/>
  <c r="CV334" i="3"/>
  <c r="CW334" i="3"/>
  <c r="AQ330" i="3"/>
  <c r="AT330" i="3" s="1"/>
  <c r="CX330" i="3"/>
  <c r="CU330" i="3"/>
  <c r="CY330" i="3"/>
  <c r="CV330" i="3"/>
  <c r="CW330" i="3"/>
  <c r="AQ326" i="3"/>
  <c r="AT326" i="3" s="1"/>
  <c r="CX326" i="3"/>
  <c r="CU326" i="3"/>
  <c r="CY326" i="3"/>
  <c r="CV326" i="3"/>
  <c r="CW326" i="3"/>
  <c r="AQ322" i="3"/>
  <c r="AT322" i="3" s="1"/>
  <c r="CX322" i="3"/>
  <c r="CU322" i="3"/>
  <c r="CY322" i="3"/>
  <c r="CV322" i="3"/>
  <c r="CW322" i="3"/>
  <c r="AQ318" i="3"/>
  <c r="AT318" i="3" s="1"/>
  <c r="CX318" i="3"/>
  <c r="CU318" i="3"/>
  <c r="CY318" i="3"/>
  <c r="CV318" i="3"/>
  <c r="CW318" i="3"/>
  <c r="AQ314" i="3"/>
  <c r="AT314" i="3" s="1"/>
  <c r="CX314" i="3"/>
  <c r="CU314" i="3"/>
  <c r="CY314" i="3"/>
  <c r="CV314" i="3"/>
  <c r="CW314" i="3"/>
  <c r="AQ310" i="3"/>
  <c r="AT310" i="3" s="1"/>
  <c r="CX310" i="3"/>
  <c r="CU310" i="3"/>
  <c r="CY310" i="3"/>
  <c r="CV310" i="3"/>
  <c r="CW310" i="3"/>
  <c r="AQ306" i="3"/>
  <c r="AT306" i="3" s="1"/>
  <c r="CX306" i="3"/>
  <c r="CV306" i="3"/>
  <c r="CU306" i="3"/>
  <c r="CW306" i="3"/>
  <c r="CY306" i="3"/>
  <c r="AQ302" i="3"/>
  <c r="AT302" i="3" s="1"/>
  <c r="CX302" i="3"/>
  <c r="CV302" i="3"/>
  <c r="CY302" i="3"/>
  <c r="CU302" i="3"/>
  <c r="CW302" i="3"/>
  <c r="AQ298" i="3"/>
  <c r="AT298" i="3" s="1"/>
  <c r="CX298" i="3"/>
  <c r="CV298" i="3"/>
  <c r="CU298" i="3"/>
  <c r="CW298" i="3"/>
  <c r="CY298" i="3"/>
  <c r="AQ294" i="3"/>
  <c r="AT294" i="3" s="1"/>
  <c r="CX294" i="3"/>
  <c r="CU294" i="3"/>
  <c r="CY294" i="3"/>
  <c r="CV294" i="3"/>
  <c r="CW294" i="3"/>
  <c r="AQ290" i="3"/>
  <c r="AT290" i="3" s="1"/>
  <c r="CX290" i="3"/>
  <c r="CU290" i="3"/>
  <c r="CY290" i="3"/>
  <c r="CV290" i="3"/>
  <c r="CW290" i="3"/>
  <c r="AQ286" i="3"/>
  <c r="AT286" i="3" s="1"/>
  <c r="CX286" i="3"/>
  <c r="CU286" i="3"/>
  <c r="CY286" i="3"/>
  <c r="CV286" i="3"/>
  <c r="CW286" i="3"/>
  <c r="AQ282" i="3"/>
  <c r="AT282" i="3" s="1"/>
  <c r="CX282" i="3"/>
  <c r="CU282" i="3"/>
  <c r="CY282" i="3"/>
  <c r="CV282" i="3"/>
  <c r="CW282" i="3"/>
  <c r="AQ278" i="3"/>
  <c r="AT278" i="3" s="1"/>
  <c r="CX278" i="3"/>
  <c r="CU278" i="3"/>
  <c r="CY278" i="3"/>
  <c r="CV278" i="3"/>
  <c r="CW278" i="3"/>
  <c r="AQ274" i="3"/>
  <c r="AT274" i="3" s="1"/>
  <c r="CX274" i="3"/>
  <c r="CU274" i="3"/>
  <c r="CY274" i="3"/>
  <c r="CV274" i="3"/>
  <c r="CW274" i="3"/>
  <c r="AQ270" i="3"/>
  <c r="AT270" i="3" s="1"/>
  <c r="CX270" i="3"/>
  <c r="CU270" i="3"/>
  <c r="CY270" i="3"/>
  <c r="CV270" i="3"/>
  <c r="CW270" i="3"/>
  <c r="AQ266" i="3"/>
  <c r="AT266" i="3" s="1"/>
  <c r="CX266" i="3"/>
  <c r="CU266" i="3"/>
  <c r="CY266" i="3"/>
  <c r="CV266" i="3"/>
  <c r="CW266" i="3"/>
  <c r="AQ262" i="3"/>
  <c r="AT262" i="3" s="1"/>
  <c r="CX262" i="3"/>
  <c r="CU262" i="3"/>
  <c r="CY262" i="3"/>
  <c r="CV262" i="3"/>
  <c r="CW262" i="3"/>
  <c r="AQ258" i="3"/>
  <c r="AT258" i="3" s="1"/>
  <c r="CX258" i="3"/>
  <c r="CU258" i="3"/>
  <c r="CY258" i="3"/>
  <c r="CV258" i="3"/>
  <c r="CW258" i="3"/>
  <c r="AQ254" i="3"/>
  <c r="AT254" i="3" s="1"/>
  <c r="CX254" i="3"/>
  <c r="CU254" i="3"/>
  <c r="CY254" i="3"/>
  <c r="CV254" i="3"/>
  <c r="CW254" i="3"/>
  <c r="AQ250" i="3"/>
  <c r="AT250" i="3" s="1"/>
  <c r="CX250" i="3"/>
  <c r="CU250" i="3"/>
  <c r="CY250" i="3"/>
  <c r="CV250" i="3"/>
  <c r="CW250" i="3"/>
  <c r="AQ246" i="3"/>
  <c r="AT246" i="3" s="1"/>
  <c r="CX246" i="3"/>
  <c r="CU246" i="3"/>
  <c r="CY246" i="3"/>
  <c r="CV246" i="3"/>
  <c r="CW246" i="3"/>
  <c r="AQ242" i="3"/>
  <c r="AT242" i="3" s="1"/>
  <c r="CX242" i="3"/>
  <c r="CU242" i="3"/>
  <c r="CY242" i="3"/>
  <c r="CV242" i="3"/>
  <c r="CW242" i="3"/>
  <c r="AQ238" i="3"/>
  <c r="AT238" i="3" s="1"/>
  <c r="CX238" i="3"/>
  <c r="CU238" i="3"/>
  <c r="CY238" i="3"/>
  <c r="CV238" i="3"/>
  <c r="CW238" i="3"/>
  <c r="AQ234" i="3"/>
  <c r="AT234" i="3" s="1"/>
  <c r="CX234" i="3"/>
  <c r="CU234" i="3"/>
  <c r="CY234" i="3"/>
  <c r="CV234" i="3"/>
  <c r="CW234" i="3"/>
  <c r="AQ230" i="3"/>
  <c r="AT230" i="3" s="1"/>
  <c r="CX230" i="3"/>
  <c r="CU230" i="3"/>
  <c r="CY230" i="3"/>
  <c r="CV230" i="3"/>
  <c r="CW230" i="3"/>
  <c r="AQ226" i="3"/>
  <c r="AT226" i="3" s="1"/>
  <c r="CX226" i="3"/>
  <c r="CU226" i="3"/>
  <c r="CY226" i="3"/>
  <c r="CV226" i="3"/>
  <c r="CW226" i="3"/>
  <c r="AQ222" i="3"/>
  <c r="AT222" i="3" s="1"/>
  <c r="CX222" i="3"/>
  <c r="CU222" i="3"/>
  <c r="CY222" i="3"/>
  <c r="CV222" i="3"/>
  <c r="CW222" i="3"/>
  <c r="AQ218" i="3"/>
  <c r="AT218" i="3" s="1"/>
  <c r="CX218" i="3"/>
  <c r="CU218" i="3"/>
  <c r="CY218" i="3"/>
  <c r="CV218" i="3"/>
  <c r="CW218" i="3"/>
  <c r="AQ214" i="3"/>
  <c r="AT214" i="3" s="1"/>
  <c r="CX214" i="3"/>
  <c r="CU214" i="3"/>
  <c r="CY214" i="3"/>
  <c r="CV214" i="3"/>
  <c r="CW214" i="3"/>
  <c r="AQ210" i="3"/>
  <c r="AT210" i="3" s="1"/>
  <c r="CX210" i="3"/>
  <c r="CU210" i="3"/>
  <c r="CY210" i="3"/>
  <c r="CV210" i="3"/>
  <c r="CW210" i="3"/>
  <c r="AQ206" i="3"/>
  <c r="AT206" i="3" s="1"/>
  <c r="CX206" i="3"/>
  <c r="CU206" i="3"/>
  <c r="CY206" i="3"/>
  <c r="CV206" i="3"/>
  <c r="CW206" i="3"/>
  <c r="AQ202" i="3"/>
  <c r="AT202" i="3" s="1"/>
  <c r="CX202" i="3"/>
  <c r="CU202" i="3"/>
  <c r="CY202" i="3"/>
  <c r="CV202" i="3"/>
  <c r="CW202" i="3"/>
  <c r="AQ198" i="3"/>
  <c r="AT198" i="3" s="1"/>
  <c r="CX198" i="3"/>
  <c r="CU198" i="3"/>
  <c r="CY198" i="3"/>
  <c r="CV198" i="3"/>
  <c r="CW198" i="3"/>
  <c r="AQ194" i="3"/>
  <c r="AT194" i="3" s="1"/>
  <c r="CX194" i="3"/>
  <c r="CU194" i="3"/>
  <c r="CY194" i="3"/>
  <c r="CV194" i="3"/>
  <c r="CW194" i="3"/>
  <c r="AQ190" i="3"/>
  <c r="AT190" i="3" s="1"/>
  <c r="CX190" i="3"/>
  <c r="CU190" i="3"/>
  <c r="CY190" i="3"/>
  <c r="CV190" i="3"/>
  <c r="CW190" i="3"/>
  <c r="AQ186" i="3"/>
  <c r="AT186" i="3" s="1"/>
  <c r="CX186" i="3"/>
  <c r="CU186" i="3"/>
  <c r="CY186" i="3"/>
  <c r="CW186" i="3"/>
  <c r="CV186" i="3"/>
  <c r="M554" i="3"/>
  <c r="CW554" i="3" s="1"/>
  <c r="G554" i="3"/>
  <c r="J554" i="3"/>
  <c r="CV554" i="3" s="1"/>
  <c r="AQ18" i="9"/>
  <c r="B39" i="25"/>
  <c r="AR15" i="9"/>
  <c r="E33" i="25"/>
  <c r="AQ14" i="9"/>
  <c r="B31" i="25"/>
  <c r="AQ517" i="3"/>
  <c r="AT517" i="3" s="1"/>
  <c r="CU517" i="3"/>
  <c r="CY517" i="3"/>
  <c r="CV517" i="3"/>
  <c r="CW517" i="3"/>
  <c r="CX517" i="3"/>
  <c r="AQ513" i="3"/>
  <c r="AT513" i="3" s="1"/>
  <c r="CU513" i="3"/>
  <c r="CY513" i="3"/>
  <c r="CV513" i="3"/>
  <c r="CW513" i="3"/>
  <c r="CX513" i="3"/>
  <c r="AQ509" i="3"/>
  <c r="AT509" i="3" s="1"/>
  <c r="CU509" i="3"/>
  <c r="CY509" i="3"/>
  <c r="CV509" i="3"/>
  <c r="CW509" i="3"/>
  <c r="CX509" i="3"/>
  <c r="AQ505" i="3"/>
  <c r="AT505" i="3" s="1"/>
  <c r="CX505" i="3"/>
  <c r="CU505" i="3"/>
  <c r="CV505" i="3"/>
  <c r="CW505" i="3"/>
  <c r="CY505" i="3"/>
  <c r="AQ501" i="3"/>
  <c r="AT501" i="3" s="1"/>
  <c r="CX501" i="3"/>
  <c r="CU501" i="3"/>
  <c r="CY501" i="3"/>
  <c r="CV501" i="3"/>
  <c r="CW501" i="3"/>
  <c r="AQ497" i="3"/>
  <c r="AT497" i="3" s="1"/>
  <c r="CX497" i="3"/>
  <c r="CU497" i="3"/>
  <c r="CY497" i="3"/>
  <c r="CV497" i="3"/>
  <c r="CW497" i="3"/>
  <c r="AQ493" i="3"/>
  <c r="AT493" i="3" s="1"/>
  <c r="CX493" i="3"/>
  <c r="CU493" i="3"/>
  <c r="CY493" i="3"/>
  <c r="CV493" i="3"/>
  <c r="CW493" i="3"/>
  <c r="AQ489" i="3"/>
  <c r="AT489" i="3" s="1"/>
  <c r="CX489" i="3"/>
  <c r="CU489" i="3"/>
  <c r="CY489" i="3"/>
  <c r="CV489" i="3"/>
  <c r="CW489" i="3"/>
  <c r="AQ485" i="3"/>
  <c r="AT485" i="3" s="1"/>
  <c r="CX485" i="3"/>
  <c r="CU485" i="3"/>
  <c r="CY485" i="3"/>
  <c r="CV485" i="3"/>
  <c r="CW485" i="3"/>
  <c r="AQ481" i="3"/>
  <c r="AT481" i="3" s="1"/>
  <c r="CX481" i="3"/>
  <c r="CU481" i="3"/>
  <c r="CY481" i="3"/>
  <c r="CV481" i="3"/>
  <c r="CW481" i="3"/>
  <c r="AQ477" i="3"/>
  <c r="AT477" i="3" s="1"/>
  <c r="CX477" i="3"/>
  <c r="CU477" i="3"/>
  <c r="CY477" i="3"/>
  <c r="CV477" i="3"/>
  <c r="CW477" i="3"/>
  <c r="AQ473" i="3"/>
  <c r="AT473" i="3" s="1"/>
  <c r="CX473" i="3"/>
  <c r="CU473" i="3"/>
  <c r="CY473" i="3"/>
  <c r="CV473" i="3"/>
  <c r="CW473" i="3"/>
  <c r="AQ469" i="3"/>
  <c r="AT469" i="3" s="1"/>
  <c r="CX469" i="3"/>
  <c r="CU469" i="3"/>
  <c r="CY469" i="3"/>
  <c r="CV469" i="3"/>
  <c r="CW469" i="3"/>
  <c r="AQ465" i="3"/>
  <c r="AT465" i="3" s="1"/>
  <c r="CX465" i="3"/>
  <c r="CU465" i="3"/>
  <c r="CY465" i="3"/>
  <c r="CV465" i="3"/>
  <c r="CW465" i="3"/>
  <c r="AQ461" i="3"/>
  <c r="AT461" i="3" s="1"/>
  <c r="CX461" i="3"/>
  <c r="CU461" i="3"/>
  <c r="CY461" i="3"/>
  <c r="CV461" i="3"/>
  <c r="CW461" i="3"/>
  <c r="AQ457" i="3"/>
  <c r="AT457" i="3" s="1"/>
  <c r="CX457" i="3"/>
  <c r="CU457" i="3"/>
  <c r="CY457" i="3"/>
  <c r="CV457" i="3"/>
  <c r="CW457" i="3"/>
  <c r="AQ453" i="3"/>
  <c r="AT453" i="3" s="1"/>
  <c r="CX453" i="3"/>
  <c r="CU453" i="3"/>
  <c r="CY453" i="3"/>
  <c r="CV453" i="3"/>
  <c r="CW453" i="3"/>
  <c r="AQ449" i="3"/>
  <c r="AT449" i="3" s="1"/>
  <c r="CX449" i="3"/>
  <c r="CU449" i="3"/>
  <c r="CY449" i="3"/>
  <c r="CV449" i="3"/>
  <c r="CW449" i="3"/>
  <c r="AQ445" i="3"/>
  <c r="AT445" i="3" s="1"/>
  <c r="CX445" i="3"/>
  <c r="CU445" i="3"/>
  <c r="CY445" i="3"/>
  <c r="CV445" i="3"/>
  <c r="CW445" i="3"/>
  <c r="AQ441" i="3"/>
  <c r="AT441" i="3" s="1"/>
  <c r="CX441" i="3"/>
  <c r="CU441" i="3"/>
  <c r="CY441" i="3"/>
  <c r="CV441" i="3"/>
  <c r="CW441" i="3"/>
  <c r="AQ437" i="3"/>
  <c r="AT437" i="3" s="1"/>
  <c r="CX437" i="3"/>
  <c r="CU437" i="3"/>
  <c r="CY437" i="3"/>
  <c r="CV437" i="3"/>
  <c r="CW437" i="3"/>
  <c r="AQ433" i="3"/>
  <c r="AT433" i="3" s="1"/>
  <c r="CX433" i="3"/>
  <c r="CU433" i="3"/>
  <c r="CY433" i="3"/>
  <c r="CV433" i="3"/>
  <c r="CW433" i="3"/>
  <c r="AQ429" i="3"/>
  <c r="AT429" i="3" s="1"/>
  <c r="CX429" i="3"/>
  <c r="CU429" i="3"/>
  <c r="CY429" i="3"/>
  <c r="CV429" i="3"/>
  <c r="CW429" i="3"/>
  <c r="AQ425" i="3"/>
  <c r="AT425" i="3" s="1"/>
  <c r="CX425" i="3"/>
  <c r="CU425" i="3"/>
  <c r="CY425" i="3"/>
  <c r="CV425" i="3"/>
  <c r="CW425" i="3"/>
  <c r="AQ421" i="3"/>
  <c r="AT421" i="3" s="1"/>
  <c r="CX421" i="3"/>
  <c r="CU421" i="3"/>
  <c r="CY421" i="3"/>
  <c r="CV421" i="3"/>
  <c r="CW421" i="3"/>
  <c r="AQ417" i="3"/>
  <c r="AT417" i="3" s="1"/>
  <c r="CX417" i="3"/>
  <c r="CU417" i="3"/>
  <c r="CY417" i="3"/>
  <c r="CV417" i="3"/>
  <c r="CW417" i="3"/>
  <c r="AQ413" i="3"/>
  <c r="AT413" i="3" s="1"/>
  <c r="CX413" i="3"/>
  <c r="CU413" i="3"/>
  <c r="CY413" i="3"/>
  <c r="CV413" i="3"/>
  <c r="CW413" i="3"/>
  <c r="AQ409" i="3"/>
  <c r="AT409" i="3" s="1"/>
  <c r="CX409" i="3"/>
  <c r="CU409" i="3"/>
  <c r="CY409" i="3"/>
  <c r="CV409" i="3"/>
  <c r="CW409" i="3"/>
  <c r="AQ405" i="3"/>
  <c r="AT405" i="3" s="1"/>
  <c r="CU405" i="3"/>
  <c r="CY405" i="3"/>
  <c r="CW405" i="3"/>
  <c r="CV405" i="3"/>
  <c r="CX405" i="3"/>
  <c r="AQ401" i="3"/>
  <c r="AT401" i="3" s="1"/>
  <c r="CU401" i="3"/>
  <c r="CY401" i="3"/>
  <c r="CW401" i="3"/>
  <c r="CV401" i="3"/>
  <c r="CX401" i="3"/>
  <c r="AQ397" i="3"/>
  <c r="AT397" i="3" s="1"/>
  <c r="CU397" i="3"/>
  <c r="CY397" i="3"/>
  <c r="CW397" i="3"/>
  <c r="CV397" i="3"/>
  <c r="CX397" i="3"/>
  <c r="AQ393" i="3"/>
  <c r="AT393" i="3" s="1"/>
  <c r="CU393" i="3"/>
  <c r="CY393" i="3"/>
  <c r="CW393" i="3"/>
  <c r="CV393" i="3"/>
  <c r="CX393" i="3"/>
  <c r="AQ389" i="3"/>
  <c r="AT389" i="3" s="1"/>
  <c r="CU389" i="3"/>
  <c r="CY389" i="3"/>
  <c r="CW389" i="3"/>
  <c r="CV389" i="3"/>
  <c r="CX389" i="3"/>
  <c r="AQ385" i="3"/>
  <c r="AT385" i="3" s="1"/>
  <c r="CU385" i="3"/>
  <c r="CY385" i="3"/>
  <c r="CV385" i="3"/>
  <c r="CW385" i="3"/>
  <c r="CX385" i="3"/>
  <c r="AQ381" i="3"/>
  <c r="AT381" i="3" s="1"/>
  <c r="CU381" i="3"/>
  <c r="CY381" i="3"/>
  <c r="CV381" i="3"/>
  <c r="CW381" i="3"/>
  <c r="CX381" i="3"/>
  <c r="AQ377" i="3"/>
  <c r="AT377" i="3" s="1"/>
  <c r="CU377" i="3"/>
  <c r="CY377" i="3"/>
  <c r="CV377" i="3"/>
  <c r="CW377" i="3"/>
  <c r="CX377" i="3"/>
  <c r="AQ373" i="3"/>
  <c r="AT373" i="3" s="1"/>
  <c r="CU373" i="3"/>
  <c r="CY373" i="3"/>
  <c r="CV373" i="3"/>
  <c r="CW373" i="3"/>
  <c r="CX373" i="3"/>
  <c r="AQ369" i="3"/>
  <c r="AT369" i="3" s="1"/>
  <c r="CU369" i="3"/>
  <c r="CY369" i="3"/>
  <c r="CV369" i="3"/>
  <c r="CW369" i="3"/>
  <c r="CX369" i="3"/>
  <c r="AQ365" i="3"/>
  <c r="AT365" i="3" s="1"/>
  <c r="CU365" i="3"/>
  <c r="CY365" i="3"/>
  <c r="CV365" i="3"/>
  <c r="CW365" i="3"/>
  <c r="CX365" i="3"/>
  <c r="AQ361" i="3"/>
  <c r="AT361" i="3" s="1"/>
  <c r="CU361" i="3"/>
  <c r="CY361" i="3"/>
  <c r="CV361" i="3"/>
  <c r="CW361" i="3"/>
  <c r="CX361" i="3"/>
  <c r="AQ357" i="3"/>
  <c r="AT357" i="3" s="1"/>
  <c r="CU357" i="3"/>
  <c r="CY357" i="3"/>
  <c r="CV357" i="3"/>
  <c r="CW357" i="3"/>
  <c r="CX357" i="3"/>
  <c r="AQ353" i="3"/>
  <c r="AT353" i="3" s="1"/>
  <c r="CU353" i="3"/>
  <c r="CY353" i="3"/>
  <c r="CV353" i="3"/>
  <c r="CW353" i="3"/>
  <c r="CX353" i="3"/>
  <c r="AQ349" i="3"/>
  <c r="AT349" i="3" s="1"/>
  <c r="CU349" i="3"/>
  <c r="CY349" i="3"/>
  <c r="CV349" i="3"/>
  <c r="CW349" i="3"/>
  <c r="CX349" i="3"/>
  <c r="AQ345" i="3"/>
  <c r="AT345" i="3" s="1"/>
  <c r="CU345" i="3"/>
  <c r="CY345" i="3"/>
  <c r="CV345" i="3"/>
  <c r="CW345" i="3"/>
  <c r="CX345" i="3"/>
  <c r="AQ341" i="3"/>
  <c r="AT341" i="3" s="1"/>
  <c r="CU341" i="3"/>
  <c r="CY341" i="3"/>
  <c r="CV341" i="3"/>
  <c r="CW341" i="3"/>
  <c r="CX341" i="3"/>
  <c r="AQ337" i="3"/>
  <c r="AT337" i="3" s="1"/>
  <c r="CU337" i="3"/>
  <c r="CY337" i="3"/>
  <c r="CV337" i="3"/>
  <c r="CW337" i="3"/>
  <c r="CX337" i="3"/>
  <c r="AQ333" i="3"/>
  <c r="AT333" i="3" s="1"/>
  <c r="CU333" i="3"/>
  <c r="CY333" i="3"/>
  <c r="CV333" i="3"/>
  <c r="CW333" i="3"/>
  <c r="CX333" i="3"/>
  <c r="AQ329" i="3"/>
  <c r="AT329" i="3" s="1"/>
  <c r="CU329" i="3"/>
  <c r="CY329" i="3"/>
  <c r="CV329" i="3"/>
  <c r="CW329" i="3"/>
  <c r="CX329" i="3"/>
  <c r="AQ325" i="3"/>
  <c r="AT325" i="3" s="1"/>
  <c r="CU325" i="3"/>
  <c r="CY325" i="3"/>
  <c r="CV325" i="3"/>
  <c r="CW325" i="3"/>
  <c r="CX325" i="3"/>
  <c r="AQ321" i="3"/>
  <c r="AT321" i="3" s="1"/>
  <c r="CU321" i="3"/>
  <c r="CY321" i="3"/>
  <c r="CV321" i="3"/>
  <c r="CW321" i="3"/>
  <c r="CX321" i="3"/>
  <c r="AQ317" i="3"/>
  <c r="AT317" i="3" s="1"/>
  <c r="CU317" i="3"/>
  <c r="CY317" i="3"/>
  <c r="CV317" i="3"/>
  <c r="CW317" i="3"/>
  <c r="CX317" i="3"/>
  <c r="AQ313" i="3"/>
  <c r="AT313" i="3" s="1"/>
  <c r="CU313" i="3"/>
  <c r="CY313" i="3"/>
  <c r="CV313" i="3"/>
  <c r="CW313" i="3"/>
  <c r="CX313" i="3"/>
  <c r="AQ309" i="3"/>
  <c r="AT309" i="3" s="1"/>
  <c r="CU309" i="3"/>
  <c r="CY309" i="3"/>
  <c r="CV309" i="3"/>
  <c r="CW309" i="3"/>
  <c r="CX309" i="3"/>
  <c r="AQ305" i="3"/>
  <c r="AT305" i="3" s="1"/>
  <c r="CU305" i="3"/>
  <c r="CY305" i="3"/>
  <c r="CW305" i="3"/>
  <c r="CV305" i="3"/>
  <c r="CX305" i="3"/>
  <c r="AQ301" i="3"/>
  <c r="AT301" i="3" s="1"/>
  <c r="CU301" i="3"/>
  <c r="CY301" i="3"/>
  <c r="CW301" i="3"/>
  <c r="CV301" i="3"/>
  <c r="CX301" i="3"/>
  <c r="AQ297" i="3"/>
  <c r="AT297" i="3" s="1"/>
  <c r="CU297" i="3"/>
  <c r="CY297" i="3"/>
  <c r="CV297" i="3"/>
  <c r="CW297" i="3"/>
  <c r="CX297" i="3"/>
  <c r="AQ293" i="3"/>
  <c r="AT293" i="3" s="1"/>
  <c r="CU293" i="3"/>
  <c r="CY293" i="3"/>
  <c r="CV293" i="3"/>
  <c r="CW293" i="3"/>
  <c r="CX293" i="3"/>
  <c r="AQ289" i="3"/>
  <c r="AT289" i="3" s="1"/>
  <c r="CU289" i="3"/>
  <c r="CY289" i="3"/>
  <c r="CV289" i="3"/>
  <c r="CW289" i="3"/>
  <c r="CX289" i="3"/>
  <c r="AQ285" i="3"/>
  <c r="AT285" i="3" s="1"/>
  <c r="CU285" i="3"/>
  <c r="CY285" i="3"/>
  <c r="CV285" i="3"/>
  <c r="CW285" i="3"/>
  <c r="CX285" i="3"/>
  <c r="AQ281" i="3"/>
  <c r="AT281" i="3" s="1"/>
  <c r="CU281" i="3"/>
  <c r="CY281" i="3"/>
  <c r="CV281" i="3"/>
  <c r="CW281" i="3"/>
  <c r="CX281" i="3"/>
  <c r="AQ277" i="3"/>
  <c r="AT277" i="3" s="1"/>
  <c r="CU277" i="3"/>
  <c r="CY277" i="3"/>
  <c r="CV277" i="3"/>
  <c r="CW277" i="3"/>
  <c r="CX277" i="3"/>
  <c r="AQ273" i="3"/>
  <c r="AT273" i="3" s="1"/>
  <c r="CU273" i="3"/>
  <c r="CY273" i="3"/>
  <c r="CV273" i="3"/>
  <c r="CW273" i="3"/>
  <c r="CX273" i="3"/>
  <c r="AQ269" i="3"/>
  <c r="AT269" i="3" s="1"/>
  <c r="CU269" i="3"/>
  <c r="CY269" i="3"/>
  <c r="CV269" i="3"/>
  <c r="CW269" i="3"/>
  <c r="CX269" i="3"/>
  <c r="AQ265" i="3"/>
  <c r="AT265" i="3" s="1"/>
  <c r="CU265" i="3"/>
  <c r="CY265" i="3"/>
  <c r="CV265" i="3"/>
  <c r="CW265" i="3"/>
  <c r="CX265" i="3"/>
  <c r="AQ261" i="3"/>
  <c r="AT261" i="3" s="1"/>
  <c r="CU261" i="3"/>
  <c r="CY261" i="3"/>
  <c r="CV261" i="3"/>
  <c r="CW261" i="3"/>
  <c r="CX261" i="3"/>
  <c r="AQ257" i="3"/>
  <c r="AT257" i="3" s="1"/>
  <c r="CU257" i="3"/>
  <c r="CY257" i="3"/>
  <c r="CV257" i="3"/>
  <c r="CW257" i="3"/>
  <c r="CX257" i="3"/>
  <c r="AQ253" i="3"/>
  <c r="AT253" i="3" s="1"/>
  <c r="CU253" i="3"/>
  <c r="CY253" i="3"/>
  <c r="CV253" i="3"/>
  <c r="CW253" i="3"/>
  <c r="CX253" i="3"/>
  <c r="AQ249" i="3"/>
  <c r="AT249" i="3" s="1"/>
  <c r="CU249" i="3"/>
  <c r="CY249" i="3"/>
  <c r="CV249" i="3"/>
  <c r="CW249" i="3"/>
  <c r="CX249" i="3"/>
  <c r="AQ245" i="3"/>
  <c r="AT245" i="3" s="1"/>
  <c r="CU245" i="3"/>
  <c r="CY245" i="3"/>
  <c r="CV245" i="3"/>
  <c r="CW245" i="3"/>
  <c r="CX245" i="3"/>
  <c r="AQ241" i="3"/>
  <c r="AT241" i="3" s="1"/>
  <c r="CU241" i="3"/>
  <c r="CY241" i="3"/>
  <c r="CV241" i="3"/>
  <c r="CW241" i="3"/>
  <c r="CX241" i="3"/>
  <c r="AQ237" i="3"/>
  <c r="AT237" i="3" s="1"/>
  <c r="CU237" i="3"/>
  <c r="CY237" i="3"/>
  <c r="CV237" i="3"/>
  <c r="CW237" i="3"/>
  <c r="CX237" i="3"/>
  <c r="AQ233" i="3"/>
  <c r="AT233" i="3" s="1"/>
  <c r="CU233" i="3"/>
  <c r="CY233" i="3"/>
  <c r="CV233" i="3"/>
  <c r="CW233" i="3"/>
  <c r="CX233" i="3"/>
  <c r="AQ229" i="3"/>
  <c r="AT229" i="3" s="1"/>
  <c r="CU229" i="3"/>
  <c r="CY229" i="3"/>
  <c r="CV229" i="3"/>
  <c r="CW229" i="3"/>
  <c r="CX229" i="3"/>
  <c r="AQ225" i="3"/>
  <c r="AT225" i="3" s="1"/>
  <c r="CU225" i="3"/>
  <c r="CY225" i="3"/>
  <c r="CV225" i="3"/>
  <c r="CW225" i="3"/>
  <c r="CX225" i="3"/>
  <c r="AQ221" i="3"/>
  <c r="AT221" i="3" s="1"/>
  <c r="CU221" i="3"/>
  <c r="CY221" i="3"/>
  <c r="CV221" i="3"/>
  <c r="CW221" i="3"/>
  <c r="CX221" i="3"/>
  <c r="AQ217" i="3"/>
  <c r="AT217" i="3" s="1"/>
  <c r="CU217" i="3"/>
  <c r="CY217" i="3"/>
  <c r="CV217" i="3"/>
  <c r="CW217" i="3"/>
  <c r="CX217" i="3"/>
  <c r="AQ213" i="3"/>
  <c r="AT213" i="3" s="1"/>
  <c r="CU213" i="3"/>
  <c r="CY213" i="3"/>
  <c r="CV213" i="3"/>
  <c r="CW213" i="3"/>
  <c r="CX213" i="3"/>
  <c r="AQ209" i="3"/>
  <c r="AT209" i="3" s="1"/>
  <c r="CU209" i="3"/>
  <c r="CY209" i="3"/>
  <c r="CV209" i="3"/>
  <c r="CW209" i="3"/>
  <c r="CX209" i="3"/>
  <c r="AQ205" i="3"/>
  <c r="AT205" i="3" s="1"/>
  <c r="CU205" i="3"/>
  <c r="CY205" i="3"/>
  <c r="CV205" i="3"/>
  <c r="CW205" i="3"/>
  <c r="CX205" i="3"/>
  <c r="AQ201" i="3"/>
  <c r="AT201" i="3" s="1"/>
  <c r="CU201" i="3"/>
  <c r="CY201" i="3"/>
  <c r="CV201" i="3"/>
  <c r="CW201" i="3"/>
  <c r="CX201" i="3"/>
  <c r="AQ197" i="3"/>
  <c r="AT197" i="3" s="1"/>
  <c r="CU197" i="3"/>
  <c r="CY197" i="3"/>
  <c r="CV197" i="3"/>
  <c r="CW197" i="3"/>
  <c r="CX197" i="3"/>
  <c r="AQ193" i="3"/>
  <c r="AT193" i="3" s="1"/>
  <c r="CU193" i="3"/>
  <c r="CY193" i="3"/>
  <c r="CV193" i="3"/>
  <c r="CW193" i="3"/>
  <c r="CX193" i="3"/>
  <c r="AQ189" i="3"/>
  <c r="AT189" i="3" s="1"/>
  <c r="CU189" i="3"/>
  <c r="CY189" i="3"/>
  <c r="CV189" i="3"/>
  <c r="CX189" i="3"/>
  <c r="CW189" i="3"/>
  <c r="AR19" i="9"/>
  <c r="AT19" i="9" s="1"/>
  <c r="E41" i="25"/>
  <c r="AR16" i="9"/>
  <c r="E35" i="25"/>
  <c r="AQ15" i="9"/>
  <c r="B33" i="25"/>
  <c r="AQ520" i="3"/>
  <c r="AT520" i="3" s="1"/>
  <c r="CV520" i="3"/>
  <c r="CW520" i="3"/>
  <c r="CU520" i="3"/>
  <c r="CX520" i="3"/>
  <c r="CY520" i="3"/>
  <c r="AQ516" i="3"/>
  <c r="AT516" i="3" s="1"/>
  <c r="CV516" i="3"/>
  <c r="CU516" i="3"/>
  <c r="CW516" i="3"/>
  <c r="CY516" i="3"/>
  <c r="CX516" i="3"/>
  <c r="AQ512" i="3"/>
  <c r="AT512" i="3" s="1"/>
  <c r="CV512" i="3"/>
  <c r="CY512" i="3"/>
  <c r="CW512" i="3"/>
  <c r="CU512" i="3"/>
  <c r="CX512" i="3"/>
  <c r="AQ508" i="3"/>
  <c r="AT508" i="3" s="1"/>
  <c r="CV508" i="3"/>
  <c r="CY508" i="3"/>
  <c r="CW508" i="3"/>
  <c r="CX508" i="3"/>
  <c r="CU508" i="3"/>
  <c r="AQ504" i="3"/>
  <c r="AT504" i="3" s="1"/>
  <c r="CU504" i="3"/>
  <c r="CY504" i="3"/>
  <c r="CV504" i="3"/>
  <c r="CW504" i="3"/>
  <c r="CX504" i="3"/>
  <c r="AQ500" i="3"/>
  <c r="AT500" i="3" s="1"/>
  <c r="CU500" i="3"/>
  <c r="CY500" i="3"/>
  <c r="CV500" i="3"/>
  <c r="CW500" i="3"/>
  <c r="CX500" i="3"/>
  <c r="AQ496" i="3"/>
  <c r="AT496" i="3" s="1"/>
  <c r="CU496" i="3"/>
  <c r="CY496" i="3"/>
  <c r="CV496" i="3"/>
  <c r="CW496" i="3"/>
  <c r="CX496" i="3"/>
  <c r="AQ492" i="3"/>
  <c r="AT492" i="3" s="1"/>
  <c r="CU492" i="3"/>
  <c r="CY492" i="3"/>
  <c r="CV492" i="3"/>
  <c r="CW492" i="3"/>
  <c r="CX492" i="3"/>
  <c r="AQ488" i="3"/>
  <c r="AT488" i="3" s="1"/>
  <c r="CU488" i="3"/>
  <c r="CY488" i="3"/>
  <c r="CV488" i="3"/>
  <c r="CW488" i="3"/>
  <c r="CX488" i="3"/>
  <c r="AQ484" i="3"/>
  <c r="AT484" i="3" s="1"/>
  <c r="CU484" i="3"/>
  <c r="CY484" i="3"/>
  <c r="CV484" i="3"/>
  <c r="CW484" i="3"/>
  <c r="CX484" i="3"/>
  <c r="AQ480" i="3"/>
  <c r="AT480" i="3" s="1"/>
  <c r="CU480" i="3"/>
  <c r="CY480" i="3"/>
  <c r="CV480" i="3"/>
  <c r="CW480" i="3"/>
  <c r="CX480" i="3"/>
  <c r="AQ476" i="3"/>
  <c r="AT476" i="3" s="1"/>
  <c r="CU476" i="3"/>
  <c r="CY476" i="3"/>
  <c r="CV476" i="3"/>
  <c r="CW476" i="3"/>
  <c r="CX476" i="3"/>
  <c r="AQ472" i="3"/>
  <c r="AT472" i="3" s="1"/>
  <c r="CU472" i="3"/>
  <c r="CY472" i="3"/>
  <c r="CV472" i="3"/>
  <c r="CW472" i="3"/>
  <c r="CX472" i="3"/>
  <c r="AQ468" i="3"/>
  <c r="AT468" i="3" s="1"/>
  <c r="CU468" i="3"/>
  <c r="CY468" i="3"/>
  <c r="CV468" i="3"/>
  <c r="CW468" i="3"/>
  <c r="CX468" i="3"/>
  <c r="AQ464" i="3"/>
  <c r="AT464" i="3" s="1"/>
  <c r="CU464" i="3"/>
  <c r="CY464" i="3"/>
  <c r="CV464" i="3"/>
  <c r="CW464" i="3"/>
  <c r="CX464" i="3"/>
  <c r="AQ460" i="3"/>
  <c r="AT460" i="3" s="1"/>
  <c r="CU460" i="3"/>
  <c r="CY460" i="3"/>
  <c r="CV460" i="3"/>
  <c r="CW460" i="3"/>
  <c r="CX460" i="3"/>
  <c r="AQ456" i="3"/>
  <c r="AT456" i="3" s="1"/>
  <c r="CU456" i="3"/>
  <c r="CY456" i="3"/>
  <c r="CV456" i="3"/>
  <c r="CW456" i="3"/>
  <c r="CX456" i="3"/>
  <c r="AQ452" i="3"/>
  <c r="AT452" i="3" s="1"/>
  <c r="CU452" i="3"/>
  <c r="CY452" i="3"/>
  <c r="CV452" i="3"/>
  <c r="CW452" i="3"/>
  <c r="CX452" i="3"/>
  <c r="AQ448" i="3"/>
  <c r="AT448" i="3" s="1"/>
  <c r="CU448" i="3"/>
  <c r="CY448" i="3"/>
  <c r="CV448" i="3"/>
  <c r="CW448" i="3"/>
  <c r="CX448" i="3"/>
  <c r="AQ444" i="3"/>
  <c r="AT444" i="3" s="1"/>
  <c r="CU444" i="3"/>
  <c r="CY444" i="3"/>
  <c r="CV444" i="3"/>
  <c r="CW444" i="3"/>
  <c r="CX444" i="3"/>
  <c r="AQ440" i="3"/>
  <c r="AT440" i="3" s="1"/>
  <c r="CU440" i="3"/>
  <c r="CY440" i="3"/>
  <c r="CV440" i="3"/>
  <c r="CW440" i="3"/>
  <c r="CX440" i="3"/>
  <c r="AQ436" i="3"/>
  <c r="AT436" i="3" s="1"/>
  <c r="CU436" i="3"/>
  <c r="CY436" i="3"/>
  <c r="CV436" i="3"/>
  <c r="CW436" i="3"/>
  <c r="CX436" i="3"/>
  <c r="AQ432" i="3"/>
  <c r="AT432" i="3" s="1"/>
  <c r="CU432" i="3"/>
  <c r="CY432" i="3"/>
  <c r="CV432" i="3"/>
  <c r="CW432" i="3"/>
  <c r="CX432" i="3"/>
  <c r="AQ428" i="3"/>
  <c r="AT428" i="3" s="1"/>
  <c r="CU428" i="3"/>
  <c r="CY428" i="3"/>
  <c r="CV428" i="3"/>
  <c r="CW428" i="3"/>
  <c r="CX428" i="3"/>
  <c r="AQ424" i="3"/>
  <c r="AT424" i="3" s="1"/>
  <c r="CU424" i="3"/>
  <c r="CY424" i="3"/>
  <c r="CV424" i="3"/>
  <c r="CW424" i="3"/>
  <c r="CX424" i="3"/>
  <c r="AQ420" i="3"/>
  <c r="AT420" i="3" s="1"/>
  <c r="CU420" i="3"/>
  <c r="CY420" i="3"/>
  <c r="CV420" i="3"/>
  <c r="CW420" i="3"/>
  <c r="CX420" i="3"/>
  <c r="AQ416" i="3"/>
  <c r="AT416" i="3" s="1"/>
  <c r="CU416" i="3"/>
  <c r="CY416" i="3"/>
  <c r="CV416" i="3"/>
  <c r="CW416" i="3"/>
  <c r="CX416" i="3"/>
  <c r="AQ412" i="3"/>
  <c r="AT412" i="3" s="1"/>
  <c r="CU412" i="3"/>
  <c r="CY412" i="3"/>
  <c r="CV412" i="3"/>
  <c r="CW412" i="3"/>
  <c r="CX412" i="3"/>
  <c r="AQ408" i="3"/>
  <c r="AT408" i="3" s="1"/>
  <c r="CV408" i="3"/>
  <c r="CY408" i="3"/>
  <c r="CU408" i="3"/>
  <c r="CW408" i="3"/>
  <c r="CX408" i="3"/>
  <c r="AQ404" i="3"/>
  <c r="AT404" i="3" s="1"/>
  <c r="CV404" i="3"/>
  <c r="CX404" i="3"/>
  <c r="CW404" i="3"/>
  <c r="CY404" i="3"/>
  <c r="CU404" i="3"/>
  <c r="AQ400" i="3"/>
  <c r="AT400" i="3" s="1"/>
  <c r="CV400" i="3"/>
  <c r="CX400" i="3"/>
  <c r="CU400" i="3"/>
  <c r="CW400" i="3"/>
  <c r="CY400" i="3"/>
  <c r="AQ396" i="3"/>
  <c r="AT396" i="3" s="1"/>
  <c r="CV396" i="3"/>
  <c r="CX396" i="3"/>
  <c r="CW396" i="3"/>
  <c r="CY396" i="3"/>
  <c r="CU396" i="3"/>
  <c r="AQ392" i="3"/>
  <c r="AT392" i="3" s="1"/>
  <c r="CV392" i="3"/>
  <c r="CX392" i="3"/>
  <c r="CU392" i="3"/>
  <c r="CW392" i="3"/>
  <c r="CY392" i="3"/>
  <c r="AQ388" i="3"/>
  <c r="AT388" i="3" s="1"/>
  <c r="CV388" i="3"/>
  <c r="CW388" i="3"/>
  <c r="CX388" i="3"/>
  <c r="CU388" i="3"/>
  <c r="CY388" i="3"/>
  <c r="AQ384" i="3"/>
  <c r="AT384" i="3" s="1"/>
  <c r="CV384" i="3"/>
  <c r="CW384" i="3"/>
  <c r="CX384" i="3"/>
  <c r="CY384" i="3"/>
  <c r="CU384" i="3"/>
  <c r="AQ380" i="3"/>
  <c r="AT380" i="3" s="1"/>
  <c r="CV380" i="3"/>
  <c r="CW380" i="3"/>
  <c r="CX380" i="3"/>
  <c r="CU380" i="3"/>
  <c r="CY380" i="3"/>
  <c r="AQ376" i="3"/>
  <c r="AT376" i="3" s="1"/>
  <c r="CV376" i="3"/>
  <c r="CW376" i="3"/>
  <c r="CX376" i="3"/>
  <c r="CU376" i="3"/>
  <c r="CY376" i="3"/>
  <c r="AQ372" i="3"/>
  <c r="AT372" i="3" s="1"/>
  <c r="CV372" i="3"/>
  <c r="CW372" i="3"/>
  <c r="CX372" i="3"/>
  <c r="CU372" i="3"/>
  <c r="CY372" i="3"/>
  <c r="AQ368" i="3"/>
  <c r="AT368" i="3" s="1"/>
  <c r="CV368" i="3"/>
  <c r="CW368" i="3"/>
  <c r="CX368" i="3"/>
  <c r="CY368" i="3"/>
  <c r="CU368" i="3"/>
  <c r="AQ364" i="3"/>
  <c r="AT364" i="3" s="1"/>
  <c r="CV364" i="3"/>
  <c r="CW364" i="3"/>
  <c r="CX364" i="3"/>
  <c r="CU364" i="3"/>
  <c r="CY364" i="3"/>
  <c r="AQ360" i="3"/>
  <c r="AT360" i="3" s="1"/>
  <c r="CV360" i="3"/>
  <c r="CW360" i="3"/>
  <c r="CX360" i="3"/>
  <c r="CU360" i="3"/>
  <c r="CY360" i="3"/>
  <c r="AQ356" i="3"/>
  <c r="AT356" i="3" s="1"/>
  <c r="CV356" i="3"/>
  <c r="CW356" i="3"/>
  <c r="CX356" i="3"/>
  <c r="CU356" i="3"/>
  <c r="CY356" i="3"/>
  <c r="AQ352" i="3"/>
  <c r="AT352" i="3" s="1"/>
  <c r="CV352" i="3"/>
  <c r="CW352" i="3"/>
  <c r="CX352" i="3"/>
  <c r="CY352" i="3"/>
  <c r="CU352" i="3"/>
  <c r="AQ348" i="3"/>
  <c r="AT348" i="3" s="1"/>
  <c r="CV348" i="3"/>
  <c r="CW348" i="3"/>
  <c r="CX348" i="3"/>
  <c r="CU348" i="3"/>
  <c r="CY348" i="3"/>
  <c r="AQ344" i="3"/>
  <c r="AT344" i="3" s="1"/>
  <c r="CV344" i="3"/>
  <c r="CW344" i="3"/>
  <c r="CX344" i="3"/>
  <c r="CU344" i="3"/>
  <c r="CY344" i="3"/>
  <c r="AQ340" i="3"/>
  <c r="AT340" i="3" s="1"/>
  <c r="CV340" i="3"/>
  <c r="CW340" i="3"/>
  <c r="CX340" i="3"/>
  <c r="CU340" i="3"/>
  <c r="CY340" i="3"/>
  <c r="AQ336" i="3"/>
  <c r="AT336" i="3" s="1"/>
  <c r="CV336" i="3"/>
  <c r="CW336" i="3"/>
  <c r="CX336" i="3"/>
  <c r="CY336" i="3"/>
  <c r="CU336" i="3"/>
  <c r="AQ332" i="3"/>
  <c r="AT332" i="3" s="1"/>
  <c r="CV332" i="3"/>
  <c r="CW332" i="3"/>
  <c r="CX332" i="3"/>
  <c r="CU332" i="3"/>
  <c r="CY332" i="3"/>
  <c r="AQ328" i="3"/>
  <c r="AT328" i="3" s="1"/>
  <c r="CV328" i="3"/>
  <c r="CW328" i="3"/>
  <c r="CX328" i="3"/>
  <c r="CU328" i="3"/>
  <c r="CY328" i="3"/>
  <c r="AQ324" i="3"/>
  <c r="AT324" i="3" s="1"/>
  <c r="CV324" i="3"/>
  <c r="CW324" i="3"/>
  <c r="CX324" i="3"/>
  <c r="CU324" i="3"/>
  <c r="CY324" i="3"/>
  <c r="AQ320" i="3"/>
  <c r="AT320" i="3" s="1"/>
  <c r="CV320" i="3"/>
  <c r="CW320" i="3"/>
  <c r="CX320" i="3"/>
  <c r="CY320" i="3"/>
  <c r="CU320" i="3"/>
  <c r="AQ316" i="3"/>
  <c r="AT316" i="3" s="1"/>
  <c r="CV316" i="3"/>
  <c r="CW316" i="3"/>
  <c r="CX316" i="3"/>
  <c r="CU316" i="3"/>
  <c r="CY316" i="3"/>
  <c r="AQ312" i="3"/>
  <c r="AT312" i="3" s="1"/>
  <c r="CV312" i="3"/>
  <c r="CW312" i="3"/>
  <c r="CX312" i="3"/>
  <c r="CU312" i="3"/>
  <c r="CY312" i="3"/>
  <c r="AQ308" i="3"/>
  <c r="AT308" i="3" s="1"/>
  <c r="CV308" i="3"/>
  <c r="CX308" i="3"/>
  <c r="CU308" i="3"/>
  <c r="CW308" i="3"/>
  <c r="CY308" i="3"/>
  <c r="AQ304" i="3"/>
  <c r="AT304" i="3" s="1"/>
  <c r="CV304" i="3"/>
  <c r="CX304" i="3"/>
  <c r="CW304" i="3"/>
  <c r="CY304" i="3"/>
  <c r="CU304" i="3"/>
  <c r="AQ300" i="3"/>
  <c r="AT300" i="3" s="1"/>
  <c r="CV300" i="3"/>
  <c r="CX300" i="3"/>
  <c r="CU300" i="3"/>
  <c r="CW300" i="3"/>
  <c r="CY300" i="3"/>
  <c r="AQ296" i="3"/>
  <c r="AT296" i="3" s="1"/>
  <c r="CV296" i="3"/>
  <c r="CW296" i="3"/>
  <c r="CX296" i="3"/>
  <c r="CU296" i="3"/>
  <c r="CY296" i="3"/>
  <c r="AQ292" i="3"/>
  <c r="AT292" i="3" s="1"/>
  <c r="CV292" i="3"/>
  <c r="CW292" i="3"/>
  <c r="CX292" i="3"/>
  <c r="CU292" i="3"/>
  <c r="CY292" i="3"/>
  <c r="AQ288" i="3"/>
  <c r="AT288" i="3" s="1"/>
  <c r="CV288" i="3"/>
  <c r="CW288" i="3"/>
  <c r="CX288" i="3"/>
  <c r="CY288" i="3"/>
  <c r="CU288" i="3"/>
  <c r="AQ284" i="3"/>
  <c r="AT284" i="3" s="1"/>
  <c r="CV284" i="3"/>
  <c r="CW284" i="3"/>
  <c r="CX284" i="3"/>
  <c r="CU284" i="3"/>
  <c r="CY284" i="3"/>
  <c r="AQ280" i="3"/>
  <c r="AT280" i="3" s="1"/>
  <c r="CV280" i="3"/>
  <c r="CW280" i="3"/>
  <c r="CX280" i="3"/>
  <c r="CU280" i="3"/>
  <c r="CY280" i="3"/>
  <c r="AQ276" i="3"/>
  <c r="AT276" i="3" s="1"/>
  <c r="CV276" i="3"/>
  <c r="CW276" i="3"/>
  <c r="CX276" i="3"/>
  <c r="CU276" i="3"/>
  <c r="CY276" i="3"/>
  <c r="AQ272" i="3"/>
  <c r="AT272" i="3" s="1"/>
  <c r="CV272" i="3"/>
  <c r="CW272" i="3"/>
  <c r="CX272" i="3"/>
  <c r="CY272" i="3"/>
  <c r="CU272" i="3"/>
  <c r="AQ268" i="3"/>
  <c r="AT268" i="3" s="1"/>
  <c r="CV268" i="3"/>
  <c r="CW268" i="3"/>
  <c r="CX268" i="3"/>
  <c r="CU268" i="3"/>
  <c r="CY268" i="3"/>
  <c r="AQ264" i="3"/>
  <c r="AT264" i="3" s="1"/>
  <c r="CV264" i="3"/>
  <c r="CW264" i="3"/>
  <c r="CX264" i="3"/>
  <c r="CU264" i="3"/>
  <c r="CY264" i="3"/>
  <c r="AQ260" i="3"/>
  <c r="AT260" i="3" s="1"/>
  <c r="CV260" i="3"/>
  <c r="CW260" i="3"/>
  <c r="CX260" i="3"/>
  <c r="CU260" i="3"/>
  <c r="CY260" i="3"/>
  <c r="AQ256" i="3"/>
  <c r="AT256" i="3" s="1"/>
  <c r="CV256" i="3"/>
  <c r="CW256" i="3"/>
  <c r="CX256" i="3"/>
  <c r="CY256" i="3"/>
  <c r="CU256" i="3"/>
  <c r="AQ252" i="3"/>
  <c r="AT252" i="3" s="1"/>
  <c r="CV252" i="3"/>
  <c r="CW252" i="3"/>
  <c r="CX252" i="3"/>
  <c r="CU252" i="3"/>
  <c r="CY252" i="3"/>
  <c r="AQ248" i="3"/>
  <c r="AT248" i="3" s="1"/>
  <c r="CV248" i="3"/>
  <c r="CW248" i="3"/>
  <c r="CX248" i="3"/>
  <c r="CU248" i="3"/>
  <c r="CY248" i="3"/>
  <c r="AQ244" i="3"/>
  <c r="AT244" i="3" s="1"/>
  <c r="CV244" i="3"/>
  <c r="CW244" i="3"/>
  <c r="CX244" i="3"/>
  <c r="CU244" i="3"/>
  <c r="CY244" i="3"/>
  <c r="AQ240" i="3"/>
  <c r="AT240" i="3" s="1"/>
  <c r="CV240" i="3"/>
  <c r="CW240" i="3"/>
  <c r="CX240" i="3"/>
  <c r="CY240" i="3"/>
  <c r="CU240" i="3"/>
  <c r="AQ236" i="3"/>
  <c r="AT236" i="3" s="1"/>
  <c r="CV236" i="3"/>
  <c r="CW236" i="3"/>
  <c r="CX236" i="3"/>
  <c r="CU236" i="3"/>
  <c r="CY236" i="3"/>
  <c r="AQ232" i="3"/>
  <c r="AT232" i="3" s="1"/>
  <c r="CV232" i="3"/>
  <c r="CW232" i="3"/>
  <c r="CX232" i="3"/>
  <c r="CU232" i="3"/>
  <c r="CY232" i="3"/>
  <c r="AQ228" i="3"/>
  <c r="AT228" i="3" s="1"/>
  <c r="CV228" i="3"/>
  <c r="CW228" i="3"/>
  <c r="CX228" i="3"/>
  <c r="CU228" i="3"/>
  <c r="CY228" i="3"/>
  <c r="AQ224" i="3"/>
  <c r="AT224" i="3" s="1"/>
  <c r="CV224" i="3"/>
  <c r="CW224" i="3"/>
  <c r="CX224" i="3"/>
  <c r="CY224" i="3"/>
  <c r="CU224" i="3"/>
  <c r="AQ220" i="3"/>
  <c r="AT220" i="3" s="1"/>
  <c r="CV220" i="3"/>
  <c r="CW220" i="3"/>
  <c r="CX220" i="3"/>
  <c r="CU220" i="3"/>
  <c r="CY220" i="3"/>
  <c r="AQ216" i="3"/>
  <c r="AT216" i="3" s="1"/>
  <c r="CV216" i="3"/>
  <c r="CW216" i="3"/>
  <c r="CX216" i="3"/>
  <c r="CU216" i="3"/>
  <c r="CY216" i="3"/>
  <c r="AQ212" i="3"/>
  <c r="AT212" i="3" s="1"/>
  <c r="CV212" i="3"/>
  <c r="CW212" i="3"/>
  <c r="CX212" i="3"/>
  <c r="CU212" i="3"/>
  <c r="CY212" i="3"/>
  <c r="AQ208" i="3"/>
  <c r="AT208" i="3" s="1"/>
  <c r="CV208" i="3"/>
  <c r="CW208" i="3"/>
  <c r="CX208" i="3"/>
  <c r="CY208" i="3"/>
  <c r="CU208" i="3"/>
  <c r="AQ204" i="3"/>
  <c r="AT204" i="3" s="1"/>
  <c r="CV204" i="3"/>
  <c r="CW204" i="3"/>
  <c r="CX204" i="3"/>
  <c r="CU204" i="3"/>
  <c r="CY204" i="3"/>
  <c r="AQ200" i="3"/>
  <c r="AT200" i="3" s="1"/>
  <c r="CV200" i="3"/>
  <c r="CW200" i="3"/>
  <c r="CX200" i="3"/>
  <c r="CU200" i="3"/>
  <c r="CY200" i="3"/>
  <c r="AQ196" i="3"/>
  <c r="AT196" i="3" s="1"/>
  <c r="CV196" i="3"/>
  <c r="CW196" i="3"/>
  <c r="CX196" i="3"/>
  <c r="CU196" i="3"/>
  <c r="CY196" i="3"/>
  <c r="AQ192" i="3"/>
  <c r="AT192" i="3" s="1"/>
  <c r="CV192" i="3"/>
  <c r="CW192" i="3"/>
  <c r="CX192" i="3"/>
  <c r="CY192" i="3"/>
  <c r="CU192" i="3"/>
  <c r="AQ188" i="3"/>
  <c r="AT188" i="3" s="1"/>
  <c r="CV188" i="3"/>
  <c r="CW188" i="3"/>
  <c r="CU188" i="3"/>
  <c r="CX188" i="3"/>
  <c r="CY188" i="3"/>
  <c r="B29" i="24"/>
  <c r="CW13" i="3"/>
  <c r="CX13" i="3"/>
  <c r="CU13" i="3"/>
  <c r="CY13" i="3"/>
  <c r="CV13" i="3"/>
  <c r="AG293" i="9"/>
  <c r="AG378" i="9"/>
  <c r="AF448" i="9"/>
  <c r="AF309" i="9"/>
  <c r="AG305" i="9"/>
  <c r="AQ22" i="9"/>
  <c r="B47" i="25"/>
  <c r="AP20" i="9"/>
  <c r="B44" i="25"/>
  <c r="AP22" i="9"/>
  <c r="B48" i="25"/>
  <c r="AR21" i="9"/>
  <c r="E45" i="25"/>
  <c r="AQ21" i="9"/>
  <c r="B45" i="25"/>
  <c r="AR20" i="9"/>
  <c r="E43" i="25"/>
  <c r="AR22" i="9"/>
  <c r="E47" i="25"/>
  <c r="AP21" i="9"/>
  <c r="B46" i="25"/>
  <c r="AQ20" i="9"/>
  <c r="B43" i="25"/>
  <c r="E28" i="25"/>
  <c r="DV12" i="9"/>
  <c r="DV8" i="9" s="1"/>
  <c r="DV19" i="3"/>
  <c r="DV15" i="3"/>
  <c r="DV12" i="3"/>
  <c r="E28" i="24"/>
  <c r="AR13" i="3"/>
  <c r="E29" i="24"/>
  <c r="E40" i="24"/>
  <c r="E32" i="24"/>
  <c r="DV17" i="3"/>
  <c r="E38" i="24"/>
  <c r="DV16" i="3"/>
  <c r="AZ19" i="3"/>
  <c r="AZ15" i="3"/>
  <c r="AZ17" i="3"/>
  <c r="AQ13" i="3"/>
  <c r="DV13" i="3"/>
  <c r="AN526" i="9"/>
  <c r="J553" i="3"/>
  <c r="M553" i="3"/>
  <c r="G553" i="3"/>
  <c r="D553" i="3"/>
  <c r="S548" i="3"/>
  <c r="T548" i="3" s="1"/>
  <c r="D580" i="3"/>
  <c r="D579" i="3"/>
  <c r="S547" i="3"/>
  <c r="T547" i="3" s="1"/>
  <c r="S546" i="3"/>
  <c r="T546" i="3" s="1"/>
  <c r="D578" i="3"/>
  <c r="S545" i="3"/>
  <c r="T545" i="3" s="1"/>
  <c r="D577" i="3"/>
  <c r="S544" i="3"/>
  <c r="T544" i="3" s="1"/>
  <c r="D576" i="3"/>
  <c r="D575" i="3"/>
  <c r="S543" i="3"/>
  <c r="T543" i="3" s="1"/>
  <c r="D574" i="3"/>
  <c r="S542" i="3"/>
  <c r="T542" i="3" s="1"/>
  <c r="S541" i="3"/>
  <c r="T541" i="3" s="1"/>
  <c r="D573" i="3"/>
  <c r="S540" i="3"/>
  <c r="T540" i="3" s="1"/>
  <c r="D572" i="3"/>
  <c r="D571" i="3"/>
  <c r="S539" i="3"/>
  <c r="T539" i="3" s="1"/>
  <c r="D570" i="3"/>
  <c r="S538" i="3"/>
  <c r="T538" i="3" s="1"/>
  <c r="S537" i="3"/>
  <c r="D569" i="3"/>
  <c r="D568" i="3"/>
  <c r="S536" i="3"/>
  <c r="D567" i="3"/>
  <c r="S535" i="3"/>
  <c r="D566" i="3"/>
  <c r="S534" i="3"/>
  <c r="S533" i="3"/>
  <c r="D565" i="3"/>
  <c r="S532" i="3"/>
  <c r="D564" i="3"/>
  <c r="D563" i="3"/>
  <c r="S531" i="3"/>
  <c r="D562" i="3"/>
  <c r="S530" i="3"/>
  <c r="S529" i="3"/>
  <c r="D561" i="3"/>
  <c r="S528" i="3"/>
  <c r="D560" i="3"/>
  <c r="D559" i="3"/>
  <c r="S527" i="3"/>
  <c r="D558" i="3"/>
  <c r="S526" i="3"/>
  <c r="S525" i="3"/>
  <c r="D557" i="3"/>
  <c r="D556" i="3"/>
  <c r="S524" i="3"/>
  <c r="S523" i="3"/>
  <c r="T523" i="3" s="1"/>
  <c r="D555" i="3"/>
  <c r="P539" i="3"/>
  <c r="Q539" i="3" s="1"/>
  <c r="P547" i="3"/>
  <c r="Q547" i="3" s="1"/>
  <c r="P545" i="3"/>
  <c r="Q545" i="3" s="1"/>
  <c r="P543" i="3"/>
  <c r="Q543" i="3" s="1"/>
  <c r="P541" i="3"/>
  <c r="Q541" i="3" s="1"/>
  <c r="P538" i="3"/>
  <c r="Q538" i="3" s="1"/>
  <c r="P536" i="3"/>
  <c r="P533" i="3"/>
  <c r="P530" i="3"/>
  <c r="P529" i="3"/>
  <c r="P527" i="3"/>
  <c r="P525" i="3"/>
  <c r="P524" i="3"/>
  <c r="G552" i="3"/>
  <c r="J552" i="3"/>
  <c r="D552" i="3"/>
  <c r="M552" i="3"/>
  <c r="P548" i="3"/>
  <c r="Q548" i="3" s="1"/>
  <c r="P546" i="3"/>
  <c r="Q546" i="3" s="1"/>
  <c r="P544" i="3"/>
  <c r="Q544" i="3" s="1"/>
  <c r="P542" i="3"/>
  <c r="Q542" i="3" s="1"/>
  <c r="P540" i="3"/>
  <c r="Q540" i="3" s="1"/>
  <c r="P537" i="3"/>
  <c r="P535" i="3"/>
  <c r="P534" i="3"/>
  <c r="P532" i="3"/>
  <c r="P531" i="3"/>
  <c r="P528" i="3"/>
  <c r="P526" i="3"/>
  <c r="P523" i="3"/>
  <c r="Q523" i="3" s="1"/>
  <c r="M550" i="3"/>
  <c r="D550" i="3"/>
  <c r="G550" i="3"/>
  <c r="J550" i="3"/>
  <c r="M546" i="3"/>
  <c r="D546" i="3"/>
  <c r="J546" i="3"/>
  <c r="G546" i="3"/>
  <c r="G540" i="3"/>
  <c r="J540" i="3"/>
  <c r="D540" i="3"/>
  <c r="M540" i="3"/>
  <c r="G548" i="3"/>
  <c r="J548" i="3"/>
  <c r="M548" i="3"/>
  <c r="D548" i="3"/>
  <c r="G544" i="3"/>
  <c r="J544" i="3"/>
  <c r="M544" i="3"/>
  <c r="D544" i="3"/>
  <c r="M542" i="3"/>
  <c r="D542" i="3"/>
  <c r="J542" i="3"/>
  <c r="G542" i="3"/>
  <c r="M538" i="3"/>
  <c r="D538" i="3"/>
  <c r="G538" i="3"/>
  <c r="J538" i="3"/>
  <c r="D549" i="3"/>
  <c r="G549" i="3"/>
  <c r="M549" i="3"/>
  <c r="J549" i="3"/>
  <c r="D545" i="3"/>
  <c r="G545" i="3"/>
  <c r="J545" i="3"/>
  <c r="M545" i="3"/>
  <c r="D541" i="3"/>
  <c r="G541" i="3"/>
  <c r="J541" i="3"/>
  <c r="M541" i="3"/>
  <c r="J547" i="3"/>
  <c r="M547" i="3"/>
  <c r="G547" i="3"/>
  <c r="D547" i="3"/>
  <c r="J543" i="3"/>
  <c r="M543" i="3"/>
  <c r="G543" i="3"/>
  <c r="D543" i="3"/>
  <c r="J539" i="3"/>
  <c r="M539" i="3"/>
  <c r="D539" i="3"/>
  <c r="G539" i="3"/>
  <c r="D523" i="3"/>
  <c r="G523" i="3"/>
  <c r="J523" i="3"/>
  <c r="M523" i="3"/>
  <c r="AG160" i="3"/>
  <c r="AF198" i="3"/>
  <c r="AT25" i="9"/>
  <c r="AT24" i="9"/>
  <c r="AT23" i="9"/>
  <c r="AN552" i="9"/>
  <c r="AN549" i="9"/>
  <c r="AN545" i="9"/>
  <c r="AN541" i="9"/>
  <c r="AN537" i="9"/>
  <c r="AN533" i="9"/>
  <c r="AN529" i="9"/>
  <c r="AN525" i="9"/>
  <c r="AN524" i="9"/>
  <c r="AZ18" i="9"/>
  <c r="BE18" i="9" s="1"/>
  <c r="AN553" i="9"/>
  <c r="AN550" i="9"/>
  <c r="AN546" i="9"/>
  <c r="AN542" i="9"/>
  <c r="AN538" i="9"/>
  <c r="AN534" i="9"/>
  <c r="AN530" i="9"/>
  <c r="CW24" i="9"/>
  <c r="CV24" i="9"/>
  <c r="CY24" i="9"/>
  <c r="CU24" i="9"/>
  <c r="CX24" i="9"/>
  <c r="CW22" i="9"/>
  <c r="CV22" i="9"/>
  <c r="CY22" i="9"/>
  <c r="CU22" i="9"/>
  <c r="CX22" i="9"/>
  <c r="AZ17" i="9"/>
  <c r="BE17" i="9" s="1"/>
  <c r="AZ16" i="9"/>
  <c r="BE16" i="9" s="1"/>
  <c r="AZ15" i="9"/>
  <c r="BE15" i="9" s="1"/>
  <c r="AN548" i="9"/>
  <c r="AN544" i="9"/>
  <c r="AN540" i="9"/>
  <c r="AN536" i="9"/>
  <c r="AN532" i="9"/>
  <c r="AN528" i="9"/>
  <c r="CW28" i="9"/>
  <c r="CV28" i="9"/>
  <c r="CY28" i="9"/>
  <c r="CU28" i="9"/>
  <c r="CX28" i="9"/>
  <c r="CY27" i="9"/>
  <c r="CU27" i="9"/>
  <c r="CX27" i="9"/>
  <c r="CW27" i="9"/>
  <c r="CV27" i="9"/>
  <c r="CW26" i="9"/>
  <c r="CV26" i="9"/>
  <c r="CY26" i="9"/>
  <c r="CU26" i="9"/>
  <c r="CX26" i="9"/>
  <c r="CY25" i="9"/>
  <c r="CU25" i="9"/>
  <c r="CX25" i="9"/>
  <c r="CW25" i="9"/>
  <c r="CV25" i="9"/>
  <c r="CY23" i="9"/>
  <c r="CU23" i="9"/>
  <c r="CX23" i="9"/>
  <c r="CW23" i="9"/>
  <c r="CV23" i="9"/>
  <c r="CY21" i="9"/>
  <c r="CU21" i="9"/>
  <c r="CX21" i="9"/>
  <c r="CW21" i="9"/>
  <c r="CV21" i="9"/>
  <c r="BA14" i="9"/>
  <c r="AZ13" i="9"/>
  <c r="BE13" i="9" s="1"/>
  <c r="D554" i="9"/>
  <c r="AN554" i="9"/>
  <c r="AN551" i="9"/>
  <c r="AN547" i="9"/>
  <c r="AN543" i="9"/>
  <c r="AN539" i="9"/>
  <c r="AN535" i="9"/>
  <c r="AN531" i="9"/>
  <c r="AN527" i="9"/>
  <c r="AN580" i="9"/>
  <c r="AN578" i="9"/>
  <c r="AN576" i="9"/>
  <c r="AN574" i="9"/>
  <c r="AN572" i="9"/>
  <c r="AN570" i="9"/>
  <c r="AN568" i="9"/>
  <c r="AN566" i="9"/>
  <c r="AN564" i="9"/>
  <c r="AN562" i="9"/>
  <c r="AN560" i="9"/>
  <c r="AN558" i="9"/>
  <c r="AN575" i="9"/>
  <c r="AN567" i="9"/>
  <c r="AN559" i="9"/>
  <c r="AN577" i="9"/>
  <c r="AN569" i="9"/>
  <c r="AN561" i="9"/>
  <c r="AN556" i="9"/>
  <c r="AN579" i="9"/>
  <c r="AN571" i="9"/>
  <c r="AN563" i="9"/>
  <c r="AN573" i="9"/>
  <c r="AN565" i="9"/>
  <c r="AN555" i="9"/>
  <c r="AN523" i="9"/>
  <c r="AN557" i="9"/>
  <c r="CW20" i="9"/>
  <c r="CV20" i="9"/>
  <c r="CY20" i="9"/>
  <c r="CU20" i="9"/>
  <c r="CX20" i="9"/>
  <c r="CY19" i="9"/>
  <c r="CU19" i="9"/>
  <c r="CX19" i="9"/>
  <c r="CW19" i="9"/>
  <c r="CV19" i="9"/>
  <c r="CW18" i="9"/>
  <c r="CV18" i="9"/>
  <c r="CY18" i="9"/>
  <c r="CU18" i="9"/>
  <c r="AP18" i="9"/>
  <c r="CX18" i="9"/>
  <c r="CY17" i="9"/>
  <c r="CU17" i="9"/>
  <c r="AP17" i="9"/>
  <c r="CX17" i="9"/>
  <c r="CW17" i="9"/>
  <c r="CV17" i="9"/>
  <c r="CW16" i="9"/>
  <c r="CV16" i="9"/>
  <c r="CY16" i="9"/>
  <c r="CU16" i="9"/>
  <c r="AP16" i="9"/>
  <c r="CX16" i="9"/>
  <c r="AZ14" i="9"/>
  <c r="AZ12" i="9"/>
  <c r="BE12" i="9" s="1"/>
  <c r="AG513" i="9"/>
  <c r="AI104" i="3"/>
  <c r="AF220" i="3"/>
  <c r="AI305" i="3"/>
  <c r="AI125" i="3"/>
  <c r="AG95" i="3"/>
  <c r="AG379" i="3"/>
  <c r="AI261" i="3"/>
  <c r="AJ434" i="3"/>
  <c r="AF268" i="3"/>
  <c r="AJ470" i="3"/>
  <c r="AG107" i="3"/>
  <c r="AF433" i="3"/>
  <c r="AG321" i="3"/>
  <c r="AG158" i="3"/>
  <c r="AF312" i="3"/>
  <c r="AJ71" i="3"/>
  <c r="AF224" i="3"/>
  <c r="AJ35" i="3"/>
  <c r="AF263" i="3"/>
  <c r="AI308" i="3"/>
  <c r="AF165" i="3"/>
  <c r="AI20" i="3"/>
  <c r="AD20" i="3" s="1"/>
  <c r="AG177" i="3"/>
  <c r="AJ30" i="3"/>
  <c r="AJ189" i="3"/>
  <c r="AG123" i="3"/>
  <c r="AF374" i="3"/>
  <c r="AF317" i="3"/>
  <c r="AF53" i="3"/>
  <c r="AI248" i="3"/>
  <c r="AJ207" i="3"/>
  <c r="AJ40" i="3"/>
  <c r="AF92" i="3"/>
  <c r="AF222" i="3"/>
  <c r="AG113" i="3"/>
  <c r="AG26" i="3"/>
  <c r="AJ299" i="3"/>
  <c r="AJ42" i="3"/>
  <c r="AG18" i="3"/>
  <c r="AI74" i="3"/>
  <c r="AF164" i="3"/>
  <c r="AG173" i="3"/>
  <c r="AF251" i="3"/>
  <c r="AI195" i="3"/>
  <c r="AJ19" i="3"/>
  <c r="P539" i="9"/>
  <c r="Q539" i="9" s="1"/>
  <c r="AI496" i="9"/>
  <c r="AI76" i="9"/>
  <c r="AG277" i="9"/>
  <c r="AG408" i="9"/>
  <c r="AJ193" i="3"/>
  <c r="AG503" i="9"/>
  <c r="AG197" i="3"/>
  <c r="AG25" i="3"/>
  <c r="AF105" i="9"/>
  <c r="AI520" i="9"/>
  <c r="AJ497" i="9"/>
  <c r="AJ447" i="9"/>
  <c r="AI367" i="9"/>
  <c r="AJ363" i="9"/>
  <c r="AG179" i="3"/>
  <c r="AF470" i="3"/>
  <c r="AJ143" i="3"/>
  <c r="AG167" i="3"/>
  <c r="AG454" i="3"/>
  <c r="AJ503" i="3"/>
  <c r="AG371" i="3"/>
  <c r="AI506" i="3"/>
  <c r="AJ273" i="3"/>
  <c r="AG445" i="3"/>
  <c r="AI518" i="3"/>
  <c r="AI253" i="3"/>
  <c r="AF367" i="3"/>
  <c r="AF441" i="3"/>
  <c r="AJ171" i="3"/>
  <c r="AI392" i="3"/>
  <c r="AF465" i="3"/>
  <c r="AJ217" i="3"/>
  <c r="AI388" i="3"/>
  <c r="AG280" i="3"/>
  <c r="AI368" i="3"/>
  <c r="AF284" i="3"/>
  <c r="AJ225" i="3"/>
  <c r="AG425" i="3"/>
  <c r="AG517" i="3"/>
  <c r="AG330" i="3"/>
  <c r="AG429" i="3"/>
  <c r="AG497" i="3"/>
  <c r="AI490" i="3"/>
  <c r="AG391" i="3"/>
  <c r="AF196" i="3"/>
  <c r="AF416" i="3"/>
  <c r="AJ163" i="3"/>
  <c r="AJ408" i="3"/>
  <c r="AI339" i="3"/>
  <c r="AG200" i="3"/>
  <c r="AF421" i="3"/>
  <c r="AF208" i="3"/>
  <c r="AG505" i="3"/>
  <c r="AF325" i="3"/>
  <c r="AF513" i="3"/>
  <c r="AI430" i="3"/>
  <c r="AG145" i="3"/>
  <c r="AF308" i="3"/>
  <c r="AI422" i="3"/>
  <c r="AF288" i="3"/>
  <c r="AJ309" i="3"/>
  <c r="AJ142" i="3"/>
  <c r="AI476" i="9"/>
  <c r="AI485" i="9"/>
  <c r="AG367" i="9"/>
  <c r="AG514" i="9"/>
  <c r="AJ485" i="9"/>
  <c r="AJ466" i="9"/>
  <c r="AG418" i="9"/>
  <c r="AJ476" i="9"/>
  <c r="AG484" i="9"/>
  <c r="AI385" i="9"/>
  <c r="AG515" i="9"/>
  <c r="AF353" i="9"/>
  <c r="AG465" i="9"/>
  <c r="AF474" i="9"/>
  <c r="AI515" i="9"/>
  <c r="AI514" i="9"/>
  <c r="AI513" i="9"/>
  <c r="AJ504" i="9"/>
  <c r="AI500" i="9"/>
  <c r="AJ496" i="9"/>
  <c r="AI492" i="9"/>
  <c r="AI479" i="9"/>
  <c r="AJ474" i="9"/>
  <c r="AJ470" i="9"/>
  <c r="AJ461" i="9"/>
  <c r="AJ457" i="9"/>
  <c r="AI451" i="9"/>
  <c r="AJ450" i="9"/>
  <c r="AJ445" i="9"/>
  <c r="AI441" i="9"/>
  <c r="AI436" i="9"/>
  <c r="AJ431" i="9"/>
  <c r="AI426" i="9"/>
  <c r="AI422" i="9"/>
  <c r="AJ418" i="9"/>
  <c r="AI413" i="9"/>
  <c r="AI409" i="9"/>
  <c r="AI404" i="9"/>
  <c r="AJ400" i="9"/>
  <c r="AI396" i="9"/>
  <c r="AJ392" i="9"/>
  <c r="AI370" i="9"/>
  <c r="AI358" i="9"/>
  <c r="AJ353" i="9"/>
  <c r="AI348" i="9"/>
  <c r="AI312" i="9"/>
  <c r="AI307" i="9"/>
  <c r="AI303" i="9"/>
  <c r="AI299" i="9"/>
  <c r="AI295" i="9"/>
  <c r="AI291" i="9"/>
  <c r="AI287" i="9"/>
  <c r="AJ286" i="9"/>
  <c r="AI282" i="9"/>
  <c r="AI278" i="9"/>
  <c r="AI270" i="9"/>
  <c r="AI265" i="9"/>
  <c r="AI255" i="9"/>
  <c r="AI251" i="9"/>
  <c r="AI241" i="9"/>
  <c r="AJ228" i="9"/>
  <c r="AI227" i="9"/>
  <c r="AJ219" i="9"/>
  <c r="AI215" i="9"/>
  <c r="AJ206" i="9"/>
  <c r="AJ202" i="9"/>
  <c r="AJ198" i="9"/>
  <c r="AI193" i="9"/>
  <c r="AI187" i="9"/>
  <c r="AI181" i="9"/>
  <c r="AJ177" i="9"/>
  <c r="AI173" i="9"/>
  <c r="AJ168" i="9"/>
  <c r="AI162" i="9"/>
  <c r="AJ157" i="9"/>
  <c r="AI152" i="9"/>
  <c r="AJ142" i="9"/>
  <c r="AI138" i="9"/>
  <c r="AI134" i="9"/>
  <c r="AI129" i="9"/>
  <c r="AJ124" i="9"/>
  <c r="AJ118" i="9"/>
  <c r="AJ114" i="9"/>
  <c r="AI110" i="9"/>
  <c r="AI109" i="9"/>
  <c r="AI101" i="9"/>
  <c r="AI97" i="9"/>
  <c r="AI93" i="9"/>
  <c r="AI77" i="9"/>
  <c r="AJ76" i="9"/>
  <c r="AI75" i="9"/>
  <c r="AI74" i="9"/>
  <c r="AI62" i="9"/>
  <c r="AI53" i="9"/>
  <c r="AI52" i="9"/>
  <c r="AI48" i="9"/>
  <c r="AI42" i="9"/>
  <c r="AI41" i="9"/>
  <c r="AJ40" i="9"/>
  <c r="AJ39" i="9"/>
  <c r="AI33" i="9"/>
  <c r="AI32" i="9"/>
  <c r="AJ28" i="9"/>
  <c r="AI27" i="9"/>
  <c r="AI26" i="9"/>
  <c r="AI25" i="9"/>
  <c r="AJ12" i="9"/>
  <c r="Q553" i="9"/>
  <c r="Q549" i="9"/>
  <c r="J522" i="9"/>
  <c r="AJ520" i="9"/>
  <c r="AI516" i="9"/>
  <c r="AJ510" i="9"/>
  <c r="AI509" i="9"/>
  <c r="AI505" i="9"/>
  <c r="AI501" i="9"/>
  <c r="AI497" i="9"/>
  <c r="AI489" i="9"/>
  <c r="AI480" i="9"/>
  <c r="AI475" i="9"/>
  <c r="AJ471" i="9"/>
  <c r="AI462" i="9"/>
  <c r="AI458" i="9"/>
  <c r="AI452" i="9"/>
  <c r="AI447" i="9"/>
  <c r="AI446" i="9"/>
  <c r="AI442" i="9"/>
  <c r="AI432" i="9"/>
  <c r="AJ410" i="9"/>
  <c r="AI406" i="9"/>
  <c r="AI401" i="9"/>
  <c r="AJ393" i="9"/>
  <c r="AJ381" i="9"/>
  <c r="AI377" i="9"/>
  <c r="AI371" i="9"/>
  <c r="AJ367" i="9"/>
  <c r="AI363" i="9"/>
  <c r="AI345" i="9"/>
  <c r="AI340" i="9"/>
  <c r="AI333" i="9"/>
  <c r="AJ329" i="9"/>
  <c r="AI325" i="9"/>
  <c r="AI317" i="9"/>
  <c r="AI313" i="9"/>
  <c r="AI308" i="9"/>
  <c r="AJ304" i="9"/>
  <c r="AJ300" i="9"/>
  <c r="AI296" i="9"/>
  <c r="AI292" i="9"/>
  <c r="AI288" i="9"/>
  <c r="AI283" i="9"/>
  <c r="AJ279" i="9"/>
  <c r="AI275" i="9"/>
  <c r="AJ271" i="9"/>
  <c r="AI267" i="9"/>
  <c r="AJ266" i="9"/>
  <c r="AJ260" i="9"/>
  <c r="AI256" i="9"/>
  <c r="AI252" i="9"/>
  <c r="AI247" i="9"/>
  <c r="AI243" i="9"/>
  <c r="AJ242" i="9"/>
  <c r="AJ237" i="9"/>
  <c r="AI233" i="9"/>
  <c r="AJ229" i="9"/>
  <c r="AJ224" i="9"/>
  <c r="AJ220" i="9"/>
  <c r="AJ216" i="9"/>
  <c r="AJ207" i="9"/>
  <c r="AJ203" i="9"/>
  <c r="AJ199" i="9"/>
  <c r="AI194" i="9"/>
  <c r="AJ188" i="9"/>
  <c r="AI182" i="9"/>
  <c r="AJ178" i="9"/>
  <c r="AI174" i="9"/>
  <c r="AJ170" i="9"/>
  <c r="AJ169" i="9"/>
  <c r="AJ164" i="9"/>
  <c r="AJ148" i="9"/>
  <c r="AJ147" i="9"/>
  <c r="AI143" i="9"/>
  <c r="AI139" i="9"/>
  <c r="AI130" i="9"/>
  <c r="AI125" i="9"/>
  <c r="AI119" i="9"/>
  <c r="AI115" i="9"/>
  <c r="AJ104" i="9"/>
  <c r="AJ98" i="9"/>
  <c r="AI94" i="9"/>
  <c r="AI91" i="9"/>
  <c r="AI89" i="9"/>
  <c r="AI78" i="9"/>
  <c r="AI67" i="9"/>
  <c r="AJ65" i="9"/>
  <c r="AI64" i="9"/>
  <c r="AI54" i="9"/>
  <c r="AJ49" i="9"/>
  <c r="AJ43" i="9"/>
  <c r="AJ34" i="9"/>
  <c r="AJ29" i="9"/>
  <c r="AJ24" i="9"/>
  <c r="AJ22" i="9"/>
  <c r="AJ13" i="9"/>
  <c r="Q552" i="9"/>
  <c r="M522" i="9"/>
  <c r="AJ517" i="9"/>
  <c r="AJ511" i="9"/>
  <c r="AJ502" i="9"/>
  <c r="AJ498" i="9"/>
  <c r="AI494" i="9"/>
  <c r="AI490" i="9"/>
  <c r="AI481" i="9"/>
  <c r="AI477" i="9"/>
  <c r="AI472" i="9"/>
  <c r="AJ459" i="9"/>
  <c r="AI454" i="9"/>
  <c r="AI453" i="9"/>
  <c r="AI448" i="9"/>
  <c r="AI443" i="9"/>
  <c r="AI429" i="9"/>
  <c r="AI424" i="9"/>
  <c r="AJ420" i="9"/>
  <c r="AI411" i="9"/>
  <c r="AJ407" i="9"/>
  <c r="AI402" i="9"/>
  <c r="AJ398" i="9"/>
  <c r="AI394" i="9"/>
  <c r="AJ382" i="9"/>
  <c r="AI378" i="9"/>
  <c r="AI368" i="9"/>
  <c r="AJ360" i="9"/>
  <c r="AI356" i="9"/>
  <c r="AI351" i="9"/>
  <c r="AJ346" i="9"/>
  <c r="AI341" i="9"/>
  <c r="AI336" i="9"/>
  <c r="AI335" i="9"/>
  <c r="AI334" i="9"/>
  <c r="AJ330" i="9"/>
  <c r="AI326" i="9"/>
  <c r="AI322" i="9"/>
  <c r="AI318" i="9"/>
  <c r="AI314" i="9"/>
  <c r="AI309" i="9"/>
  <c r="AJ297" i="9"/>
  <c r="AI289" i="9"/>
  <c r="AJ276" i="9"/>
  <c r="AI272" i="9"/>
  <c r="AI268" i="9"/>
  <c r="AI261" i="9"/>
  <c r="AJ257" i="9"/>
  <c r="AI253" i="9"/>
  <c r="AJ244" i="9"/>
  <c r="AJ234" i="9"/>
  <c r="AI221" i="9"/>
  <c r="AI204" i="9"/>
  <c r="AI200" i="9"/>
  <c r="AJ189" i="9"/>
  <c r="AJ184" i="9"/>
  <c r="AI179" i="9"/>
  <c r="AJ160" i="9"/>
  <c r="AI159" i="9"/>
  <c r="AJ154" i="9"/>
  <c r="AI149" i="9"/>
  <c r="AJ144" i="9"/>
  <c r="AI140" i="9"/>
  <c r="AI136" i="9"/>
  <c r="AI132" i="9"/>
  <c r="AJ120" i="9"/>
  <c r="AJ116" i="9"/>
  <c r="AJ112" i="9"/>
  <c r="AI107" i="9"/>
  <c r="AI99" i="9"/>
  <c r="AI95" i="9"/>
  <c r="AI80" i="9"/>
  <c r="AI79" i="9"/>
  <c r="AJ71" i="9"/>
  <c r="AI70" i="9"/>
  <c r="AI68" i="9"/>
  <c r="AI50" i="9"/>
  <c r="AI45" i="9"/>
  <c r="AI44" i="9"/>
  <c r="AI36" i="9"/>
  <c r="AJ30" i="9"/>
  <c r="AJ19" i="9"/>
  <c r="AI18" i="9"/>
  <c r="AD18" i="9" s="1"/>
  <c r="AJ16" i="9"/>
  <c r="AJ15" i="9"/>
  <c r="AI14" i="9"/>
  <c r="AD14" i="9" s="1"/>
  <c r="Q551" i="9"/>
  <c r="AJ518" i="9"/>
  <c r="AI512" i="9"/>
  <c r="AI507" i="9"/>
  <c r="AJ503" i="9"/>
  <c r="AI499" i="9"/>
  <c r="AI495" i="9"/>
  <c r="AI491" i="9"/>
  <c r="AI487" i="9"/>
  <c r="AI483" i="9"/>
  <c r="AI469" i="9"/>
  <c r="AI460" i="9"/>
  <c r="AI456" i="9"/>
  <c r="AJ455" i="9"/>
  <c r="AI440" i="9"/>
  <c r="AJ430" i="9"/>
  <c r="AI421" i="9"/>
  <c r="AJ417" i="9"/>
  <c r="AI403" i="9"/>
  <c r="AI399" i="9"/>
  <c r="AI395" i="9"/>
  <c r="AI391" i="9"/>
  <c r="AJ387" i="9"/>
  <c r="AI383" i="9"/>
  <c r="AI379" i="9"/>
  <c r="AJ375" i="9"/>
  <c r="AJ374" i="9"/>
  <c r="AI373" i="9"/>
  <c r="AI369" i="9"/>
  <c r="AJ365" i="9"/>
  <c r="AI361" i="9"/>
  <c r="AI357" i="9"/>
  <c r="AJ352" i="9"/>
  <c r="AI347" i="9"/>
  <c r="AI343" i="9"/>
  <c r="AI342" i="9"/>
  <c r="AI338" i="9"/>
  <c r="AJ337" i="9"/>
  <c r="AI327" i="9"/>
  <c r="AJ319" i="9"/>
  <c r="AI310" i="9"/>
  <c r="AJ277" i="9"/>
  <c r="AI273" i="9"/>
  <c r="AI269" i="9"/>
  <c r="AJ264" i="9"/>
  <c r="AI263" i="9"/>
  <c r="AJ262" i="9"/>
  <c r="AI258" i="9"/>
  <c r="AI254" i="9"/>
  <c r="AI250" i="9"/>
  <c r="AI249" i="9"/>
  <c r="AJ245" i="9"/>
  <c r="AJ240" i="9"/>
  <c r="AI235" i="9"/>
  <c r="AJ231" i="9"/>
  <c r="AJ222" i="9"/>
  <c r="AJ214" i="9"/>
  <c r="AI201" i="9"/>
  <c r="AI197" i="9"/>
  <c r="AJ191" i="9"/>
  <c r="AI185" i="9"/>
  <c r="AI176" i="9"/>
  <c r="AI172" i="9"/>
  <c r="AI166" i="9"/>
  <c r="AI156" i="9"/>
  <c r="AJ150" i="9"/>
  <c r="AJ145" i="9"/>
  <c r="AI141" i="9"/>
  <c r="AI137" i="9"/>
  <c r="AI133" i="9"/>
  <c r="AI122" i="9"/>
  <c r="AI121" i="9"/>
  <c r="AI113" i="9"/>
  <c r="AJ108" i="9"/>
  <c r="AI105" i="9"/>
  <c r="AI103" i="9"/>
  <c r="AJ100" i="9"/>
  <c r="AI96" i="9"/>
  <c r="AI90" i="9"/>
  <c r="AJ88" i="9"/>
  <c r="AJ82" i="9"/>
  <c r="AI81" i="9"/>
  <c r="AJ47" i="9"/>
  <c r="AI38" i="9"/>
  <c r="AI37" i="9"/>
  <c r="AI23" i="9"/>
  <c r="AI21" i="9"/>
  <c r="Q554" i="9"/>
  <c r="Q550" i="9"/>
  <c r="AJ70" i="9"/>
  <c r="AG256" i="9"/>
  <c r="AJ454" i="9"/>
  <c r="AG49" i="9"/>
  <c r="AF20" i="9"/>
  <c r="AF63" i="9"/>
  <c r="AF428" i="9"/>
  <c r="AJ36" i="9"/>
  <c r="AI144" i="9"/>
  <c r="AG22" i="9"/>
  <c r="AG98" i="9"/>
  <c r="AG67" i="9"/>
  <c r="AF66" i="9"/>
  <c r="AG24" i="9"/>
  <c r="AF94" i="9"/>
  <c r="AJ261" i="9"/>
  <c r="AG34" i="9"/>
  <c r="AI511" i="9"/>
  <c r="AJ159" i="9"/>
  <c r="AG135" i="9"/>
  <c r="AJ429" i="9"/>
  <c r="AG55" i="9"/>
  <c r="AF371" i="9"/>
  <c r="AG130" i="9"/>
  <c r="AF102" i="9"/>
  <c r="AJ481" i="9"/>
  <c r="AG65" i="9"/>
  <c r="AG476" i="9"/>
  <c r="AJ356" i="9"/>
  <c r="AI297" i="9"/>
  <c r="AG242" i="9"/>
  <c r="AI19" i="9"/>
  <c r="AD19" i="9" s="1"/>
  <c r="AJ18" i="9"/>
  <c r="AF54" i="9"/>
  <c r="AJ140" i="9"/>
  <c r="AJ80" i="9"/>
  <c r="AG148" i="9"/>
  <c r="AG60" i="9"/>
  <c r="AI504" i="9"/>
  <c r="AF186" i="9"/>
  <c r="AG379" i="9"/>
  <c r="AJ451" i="9"/>
  <c r="AG417" i="9"/>
  <c r="AF209" i="9"/>
  <c r="AJ52" i="9"/>
  <c r="AJ303" i="9"/>
  <c r="AI470" i="9"/>
  <c r="AG499" i="9"/>
  <c r="AI431" i="9"/>
  <c r="AI450" i="9"/>
  <c r="AF456" i="9"/>
  <c r="AG412" i="9"/>
  <c r="AG315" i="9"/>
  <c r="AG425" i="9"/>
  <c r="AG88" i="9"/>
  <c r="AG352" i="9"/>
  <c r="AG518" i="9"/>
  <c r="AF460" i="9"/>
  <c r="AG473" i="9"/>
  <c r="AG100" i="3"/>
  <c r="AG35" i="3"/>
  <c r="AG32" i="3"/>
  <c r="AF269" i="3"/>
  <c r="AG91" i="3"/>
  <c r="AJ194" i="3"/>
  <c r="AG96" i="3"/>
  <c r="AJ393" i="3"/>
  <c r="AF112" i="3"/>
  <c r="AF108" i="3"/>
  <c r="AI286" i="3"/>
  <c r="AG183" i="3"/>
  <c r="AJ218" i="3"/>
  <c r="AF34" i="3"/>
  <c r="AJ13" i="3"/>
  <c r="AG446" i="9"/>
  <c r="AJ490" i="9"/>
  <c r="AJ477" i="9"/>
  <c r="AG271" i="9"/>
  <c r="AJ322" i="9"/>
  <c r="AF363" i="9"/>
  <c r="AI517" i="9"/>
  <c r="AJ448" i="9"/>
  <c r="AG393" i="9"/>
  <c r="AJ443" i="9"/>
  <c r="AJ253" i="9"/>
  <c r="AI498" i="9"/>
  <c r="AG437" i="9"/>
  <c r="AI234" i="9"/>
  <c r="AF427" i="9"/>
  <c r="AG381" i="9"/>
  <c r="AG267" i="9"/>
  <c r="AJ221" i="9"/>
  <c r="AF447" i="9"/>
  <c r="AF406" i="9"/>
  <c r="AF377" i="9"/>
  <c r="AJ149" i="9"/>
  <c r="AJ424" i="9"/>
  <c r="AF458" i="9"/>
  <c r="AG163" i="9"/>
  <c r="AF480" i="9"/>
  <c r="AF466" i="9"/>
  <c r="AJ268" i="9"/>
  <c r="AF510" i="9"/>
  <c r="AJ336" i="9"/>
  <c r="AG170" i="9"/>
  <c r="AG442" i="9"/>
  <c r="AG462" i="9"/>
  <c r="AG266" i="9"/>
  <c r="AI459" i="9"/>
  <c r="AG520" i="9"/>
  <c r="AF275" i="9"/>
  <c r="AI346" i="9"/>
  <c r="AI398" i="9"/>
  <c r="AJ453" i="9"/>
  <c r="AG432" i="9"/>
  <c r="AF389" i="9"/>
  <c r="AG471" i="9"/>
  <c r="AF385" i="9"/>
  <c r="AJ289" i="9"/>
  <c r="AG174" i="9"/>
  <c r="AF212" i="9"/>
  <c r="AI257" i="9"/>
  <c r="AF169" i="9"/>
  <c r="AG505" i="9"/>
  <c r="AI502" i="9"/>
  <c r="AJ200" i="9"/>
  <c r="AF359" i="9"/>
  <c r="AF229" i="9"/>
  <c r="AJ272" i="9"/>
  <c r="AJ136" i="9"/>
  <c r="AJ99" i="9"/>
  <c r="AG260" i="9"/>
  <c r="AI420" i="9"/>
  <c r="AG49" i="3"/>
  <c r="AJ204" i="3"/>
  <c r="AG140" i="3"/>
  <c r="AG127" i="3"/>
  <c r="AG52" i="3"/>
  <c r="AG255" i="3"/>
  <c r="AJ99" i="3"/>
  <c r="AG102" i="3"/>
  <c r="AF411" i="3"/>
  <c r="AI252" i="3"/>
  <c r="AJ421" i="3"/>
  <c r="AF215" i="3"/>
  <c r="AI149" i="3"/>
  <c r="AF516" i="3"/>
  <c r="AG227" i="3"/>
  <c r="AF110" i="3"/>
  <c r="AF211" i="3"/>
  <c r="AF275" i="3"/>
  <c r="AF185" i="3"/>
  <c r="AI260" i="3"/>
  <c r="AG420" i="3"/>
  <c r="AI141" i="3"/>
  <c r="AJ82" i="3"/>
  <c r="AF219" i="3"/>
  <c r="AG161" i="3"/>
  <c r="AG157" i="3"/>
  <c r="AG247" i="3"/>
  <c r="AF75" i="3"/>
  <c r="AI363" i="3"/>
  <c r="G551" i="9"/>
  <c r="AG128" i="9"/>
  <c r="AF61" i="9"/>
  <c r="AG403" i="9"/>
  <c r="AI124" i="9"/>
  <c r="AF121" i="9"/>
  <c r="AJ492" i="9"/>
  <c r="AI142" i="9"/>
  <c r="AJ409" i="9"/>
  <c r="AI461" i="9"/>
  <c r="AF191" i="9"/>
  <c r="AI219" i="9"/>
  <c r="AG375" i="9"/>
  <c r="AJ396" i="9"/>
  <c r="AF176" i="9"/>
  <c r="AF197" i="9"/>
  <c r="AJ404" i="9"/>
  <c r="AJ358" i="9"/>
  <c r="AF520" i="3"/>
  <c r="AF303" i="3"/>
  <c r="AG58" i="3"/>
  <c r="AF169" i="3"/>
  <c r="AF118" i="3"/>
  <c r="AF390" i="3"/>
  <c r="AG259" i="3"/>
  <c r="AF103" i="9"/>
  <c r="AF51" i="3"/>
  <c r="AJ107" i="3"/>
  <c r="AI145" i="3"/>
  <c r="AF114" i="3"/>
  <c r="AG203" i="3"/>
  <c r="AG366" i="3"/>
  <c r="AJ493" i="3"/>
  <c r="AJ453" i="3"/>
  <c r="AJ312" i="9"/>
  <c r="AG512" i="9"/>
  <c r="AF18" i="9"/>
  <c r="AC18" i="9" s="1"/>
  <c r="AJ445" i="3"/>
  <c r="AF50" i="3"/>
  <c r="AG60" i="3"/>
  <c r="AG59" i="3"/>
  <c r="AF496" i="3"/>
  <c r="AJ41" i="9"/>
  <c r="AF51" i="9"/>
  <c r="AG108" i="9"/>
  <c r="AG395" i="9"/>
  <c r="AJ110" i="9"/>
  <c r="AJ119" i="3"/>
  <c r="AG148" i="3"/>
  <c r="AG358" i="3"/>
  <c r="AJ129" i="9"/>
  <c r="AJ41" i="3"/>
  <c r="AJ154" i="3"/>
  <c r="AI198" i="9"/>
  <c r="AF357" i="9"/>
  <c r="AJ282" i="9"/>
  <c r="AF294" i="9"/>
  <c r="AG495" i="9"/>
  <c r="AJ426" i="9"/>
  <c r="AF455" i="9"/>
  <c r="AJ413" i="9"/>
  <c r="AG487" i="9"/>
  <c r="AI177" i="9"/>
  <c r="AF185" i="9"/>
  <c r="AF201" i="9"/>
  <c r="AI400" i="9"/>
  <c r="AF421" i="9"/>
  <c r="AJ422" i="9"/>
  <c r="AG323" i="9"/>
  <c r="AG153" i="3"/>
  <c r="AG500" i="3"/>
  <c r="AJ95" i="3"/>
  <c r="AI115" i="3"/>
  <c r="AF65" i="3"/>
  <c r="AG444" i="3"/>
  <c r="AF62" i="3"/>
  <c r="AI111" i="3"/>
  <c r="AJ240" i="3"/>
  <c r="AF456" i="3"/>
  <c r="AF54" i="3"/>
  <c r="AG223" i="3"/>
  <c r="AF239" i="3"/>
  <c r="AF90" i="9"/>
  <c r="AF430" i="9"/>
  <c r="AJ15" i="3"/>
  <c r="AJ436" i="9"/>
  <c r="AI256" i="3"/>
  <c r="AG98" i="3"/>
  <c r="AF72" i="3"/>
  <c r="AF89" i="3"/>
  <c r="AF47" i="9"/>
  <c r="AF327" i="9"/>
  <c r="AJ75" i="9"/>
  <c r="AJ348" i="9"/>
  <c r="AG40" i="3"/>
  <c r="AJ103" i="3"/>
  <c r="AG132" i="3"/>
  <c r="AJ316" i="3"/>
  <c r="AI469" i="3"/>
  <c r="AJ383" i="3"/>
  <c r="AG291" i="3"/>
  <c r="AF370" i="3"/>
  <c r="AJ109" i="9"/>
  <c r="AJ158" i="3"/>
  <c r="AJ232" i="3"/>
  <c r="AG264" i="9"/>
  <c r="AG469" i="9"/>
  <c r="AI457" i="9"/>
  <c r="AJ515" i="9"/>
  <c r="AI445" i="9"/>
  <c r="AJ278" i="9"/>
  <c r="AF444" i="9"/>
  <c r="AF319" i="9"/>
  <c r="AG214" i="9"/>
  <c r="AF507" i="9"/>
  <c r="AJ291" i="9"/>
  <c r="AJ441" i="9"/>
  <c r="AF440" i="9"/>
  <c r="AG295" i="3"/>
  <c r="AJ124" i="3"/>
  <c r="AJ391" i="3"/>
  <c r="AI280" i="3"/>
  <c r="AF207" i="3"/>
  <c r="AG67" i="3"/>
  <c r="AG399" i="9"/>
  <c r="AF68" i="3"/>
  <c r="AF267" i="3"/>
  <c r="AI137" i="3"/>
  <c r="AJ42" i="9"/>
  <c r="AJ244" i="3"/>
  <c r="AF349" i="3"/>
  <c r="AF205" i="9"/>
  <c r="AJ33" i="9"/>
  <c r="AI118" i="9"/>
  <c r="AJ215" i="9"/>
  <c r="AG435" i="9"/>
  <c r="AF72" i="9"/>
  <c r="AF172" i="9"/>
  <c r="AG48" i="3"/>
  <c r="AG106" i="3"/>
  <c r="AG136" i="3"/>
  <c r="AG353" i="3"/>
  <c r="AG341" i="3"/>
  <c r="AJ249" i="9"/>
  <c r="AJ263" i="9"/>
  <c r="AG330" i="9"/>
  <c r="AJ318" i="9"/>
  <c r="AG31" i="9"/>
  <c r="AG454" i="9"/>
  <c r="AI40" i="9"/>
  <c r="AJ507" i="9"/>
  <c r="AJ32" i="9"/>
  <c r="AJ483" i="9"/>
  <c r="AI365" i="9"/>
  <c r="AF168" i="9"/>
  <c r="AJ403" i="9"/>
  <c r="AF341" i="9"/>
  <c r="AJ357" i="9"/>
  <c r="AJ283" i="9"/>
  <c r="AG334" i="9"/>
  <c r="AG459" i="9"/>
  <c r="AF210" i="9"/>
  <c r="AJ373" i="9"/>
  <c r="AJ399" i="9"/>
  <c r="AF336" i="3"/>
  <c r="AF385" i="3"/>
  <c r="AF83" i="3"/>
  <c r="AC83" i="3" s="1"/>
  <c r="AF242" i="3"/>
  <c r="AI251" i="3"/>
  <c r="AF226" i="3"/>
  <c r="AI279" i="3"/>
  <c r="AJ77" i="9"/>
  <c r="AG86" i="9"/>
  <c r="AJ56" i="3"/>
  <c r="AF143" i="3"/>
  <c r="AF13" i="3"/>
  <c r="AC13" i="3" s="1"/>
  <c r="BD18" i="3" s="1"/>
  <c r="AF302" i="3"/>
  <c r="AG15" i="9"/>
  <c r="AJ254" i="9"/>
  <c r="AF38" i="9"/>
  <c r="AG217" i="9"/>
  <c r="AJ25" i="9"/>
  <c r="AF216" i="9"/>
  <c r="AG14" i="3"/>
  <c r="AI262" i="9"/>
  <c r="AI245" i="9"/>
  <c r="AI80" i="3"/>
  <c r="AJ185" i="3"/>
  <c r="AF121" i="3"/>
  <c r="AF230" i="3"/>
  <c r="AI39" i="9"/>
  <c r="AJ361" i="9"/>
  <c r="AI28" i="9"/>
  <c r="AG73" i="9"/>
  <c r="AI157" i="9"/>
  <c r="AF119" i="9"/>
  <c r="AF202" i="3"/>
  <c r="AI223" i="3"/>
  <c r="AG37" i="9"/>
  <c r="AJ141" i="9"/>
  <c r="AJ495" i="9"/>
  <c r="AJ51" i="3"/>
  <c r="AJ102" i="3"/>
  <c r="AI276" i="9"/>
  <c r="AJ275" i="9"/>
  <c r="AF112" i="9"/>
  <c r="AF303" i="9"/>
  <c r="AG198" i="9"/>
  <c r="AJ499" i="9"/>
  <c r="AG356" i="9"/>
  <c r="AG506" i="9"/>
  <c r="AF453" i="9"/>
  <c r="AJ491" i="9"/>
  <c r="AF316" i="9"/>
  <c r="AI169" i="9"/>
  <c r="AG109" i="9"/>
  <c r="AJ421" i="9"/>
  <c r="AI300" i="9"/>
  <c r="AF360" i="9"/>
  <c r="AF481" i="9"/>
  <c r="AI503" i="9"/>
  <c r="AI164" i="9"/>
  <c r="AG477" i="9"/>
  <c r="AG486" i="9"/>
  <c r="AJ343" i="9"/>
  <c r="AF494" i="9"/>
  <c r="AJ44" i="3"/>
  <c r="AG135" i="3"/>
  <c r="AF176" i="3"/>
  <c r="AJ275" i="3"/>
  <c r="AJ136" i="3"/>
  <c r="AJ36" i="3"/>
  <c r="AI93" i="3"/>
  <c r="AF246" i="3"/>
  <c r="AJ283" i="3"/>
  <c r="AI203" i="9"/>
  <c r="AI188" i="9"/>
  <c r="AI231" i="9"/>
  <c r="AF193" i="9"/>
  <c r="AI240" i="9"/>
  <c r="AJ26" i="9"/>
  <c r="AJ258" i="9"/>
  <c r="AF490" i="9"/>
  <c r="AF20" i="3"/>
  <c r="AC20" i="3" s="1"/>
  <c r="AJ235" i="3"/>
  <c r="AF210" i="3"/>
  <c r="AF131" i="3"/>
  <c r="AG394" i="9"/>
  <c r="AJ182" i="9"/>
  <c r="AF261" i="9"/>
  <c r="AJ174" i="9"/>
  <c r="AG434" i="9"/>
  <c r="AG23" i="9"/>
  <c r="AJ62" i="9"/>
  <c r="AJ74" i="9"/>
  <c r="AJ235" i="9"/>
  <c r="AJ347" i="9"/>
  <c r="AJ57" i="3"/>
  <c r="AJ114" i="3"/>
  <c r="AJ460" i="9"/>
  <c r="AG317" i="9"/>
  <c r="AJ440" i="9"/>
  <c r="AJ342" i="9"/>
  <c r="AJ27" i="9"/>
  <c r="AF155" i="9"/>
  <c r="AI518" i="9"/>
  <c r="AJ512" i="9"/>
  <c r="AJ250" i="9"/>
  <c r="AF329" i="9"/>
  <c r="AI207" i="9"/>
  <c r="AF161" i="9"/>
  <c r="AJ296" i="9"/>
  <c r="AG468" i="9"/>
  <c r="AI417" i="9"/>
  <c r="AJ162" i="9"/>
  <c r="AJ152" i="9"/>
  <c r="AI178" i="9"/>
  <c r="AG402" i="9"/>
  <c r="AF230" i="9"/>
  <c r="AF351" i="9"/>
  <c r="AJ269" i="9"/>
  <c r="AJ313" i="9"/>
  <c r="AF409" i="3"/>
  <c r="AG147" i="3"/>
  <c r="AI161" i="3"/>
  <c r="AJ231" i="3"/>
  <c r="AI89" i="3"/>
  <c r="AI77" i="3"/>
  <c r="AI48" i="3"/>
  <c r="AD48" i="3" s="1"/>
  <c r="AJ177" i="3"/>
  <c r="AJ66" i="3"/>
  <c r="AJ379" i="9"/>
  <c r="AG234" i="9"/>
  <c r="AJ53" i="9"/>
  <c r="AJ194" i="9"/>
  <c r="AF282" i="9"/>
  <c r="AG411" i="9"/>
  <c r="AI22" i="3"/>
  <c r="AD22" i="3" s="1"/>
  <c r="AJ487" i="9"/>
  <c r="AF88" i="3"/>
  <c r="AF257" i="9"/>
  <c r="AI304" i="9"/>
  <c r="AF206" i="9"/>
  <c r="AG511" i="9"/>
  <c r="AI145" i="9"/>
  <c r="AJ64" i="3"/>
  <c r="AJ199" i="3"/>
  <c r="AJ247" i="3"/>
  <c r="AJ67" i="3"/>
  <c r="AG19" i="3"/>
  <c r="AG361" i="3"/>
  <c r="AF352" i="3"/>
  <c r="AF410" i="3"/>
  <c r="AJ287" i="3"/>
  <c r="AJ263" i="3"/>
  <c r="AF463" i="3"/>
  <c r="AG483" i="3"/>
  <c r="AG293" i="3"/>
  <c r="AF229" i="3"/>
  <c r="AF273" i="3"/>
  <c r="AJ397" i="3"/>
  <c r="AG335" i="3"/>
  <c r="AI373" i="3"/>
  <c r="AJ511" i="3"/>
  <c r="AF430" i="3"/>
  <c r="AF301" i="3"/>
  <c r="AG384" i="3"/>
  <c r="D580" i="9"/>
  <c r="S548" i="9"/>
  <c r="D579" i="9"/>
  <c r="S547" i="9"/>
  <c r="P525" i="9"/>
  <c r="D556" i="9"/>
  <c r="S524" i="9"/>
  <c r="AF309" i="3"/>
  <c r="AF458" i="3"/>
  <c r="AI447" i="3"/>
  <c r="AF225" i="3"/>
  <c r="AI262" i="3"/>
  <c r="AG510" i="3"/>
  <c r="AJ519" i="3"/>
  <c r="AI365" i="3"/>
  <c r="AG285" i="3"/>
  <c r="P547" i="9"/>
  <c r="D578" i="9"/>
  <c r="S546" i="9"/>
  <c r="D577" i="9"/>
  <c r="S545" i="9"/>
  <c r="D576" i="9"/>
  <c r="S544" i="9"/>
  <c r="D575" i="9"/>
  <c r="S543" i="9"/>
  <c r="D574" i="9"/>
  <c r="S542" i="9"/>
  <c r="D573" i="9"/>
  <c r="S541" i="9"/>
  <c r="D572" i="9"/>
  <c r="S540" i="9"/>
  <c r="D571" i="9"/>
  <c r="S539" i="9"/>
  <c r="AF322" i="3"/>
  <c r="AF486" i="3"/>
  <c r="AG392" i="3"/>
  <c r="AG289" i="3"/>
  <c r="AJ423" i="3"/>
  <c r="AG400" i="3"/>
  <c r="AJ435" i="3"/>
  <c r="AJ238" i="3"/>
  <c r="D570" i="9"/>
  <c r="S538" i="9"/>
  <c r="D569" i="9"/>
  <c r="S537" i="9"/>
  <c r="D568" i="9"/>
  <c r="S536" i="9"/>
  <c r="D567" i="9"/>
  <c r="S535" i="9"/>
  <c r="D566" i="9"/>
  <c r="S534" i="9"/>
  <c r="D565" i="9"/>
  <c r="S533" i="9"/>
  <c r="P533" i="9"/>
  <c r="D564" i="9"/>
  <c r="S532" i="9"/>
  <c r="D563" i="9"/>
  <c r="S531" i="9"/>
  <c r="D562" i="9"/>
  <c r="S530" i="9"/>
  <c r="D561" i="9"/>
  <c r="S529" i="9"/>
  <c r="D560" i="9"/>
  <c r="S528" i="9"/>
  <c r="D559" i="9"/>
  <c r="S527" i="9"/>
  <c r="D558" i="9"/>
  <c r="S526" i="9"/>
  <c r="D557" i="9"/>
  <c r="S525" i="9"/>
  <c r="AI16" i="9"/>
  <c r="AD16" i="9" s="1"/>
  <c r="T523" i="9"/>
  <c r="AG17" i="9"/>
  <c r="Q545" i="9"/>
  <c r="Q523" i="9"/>
  <c r="Q529" i="9"/>
  <c r="AF178" i="3"/>
  <c r="AF472" i="3"/>
  <c r="AJ116" i="3"/>
  <c r="AF139" i="3"/>
  <c r="AI155" i="3"/>
  <c r="AJ181" i="3"/>
  <c r="AF326" i="3"/>
  <c r="AF408" i="3"/>
  <c r="AF168" i="3"/>
  <c r="AF149" i="3"/>
  <c r="AF343" i="3"/>
  <c r="AF480" i="3"/>
  <c r="AG47" i="3"/>
  <c r="AF55" i="3"/>
  <c r="AI70" i="3"/>
  <c r="AF152" i="3"/>
  <c r="AG184" i="3"/>
  <c r="AG252" i="3"/>
  <c r="AJ269" i="3"/>
  <c r="AG376" i="3"/>
  <c r="AJ221" i="3"/>
  <c r="AF476" i="3"/>
  <c r="AJ427" i="3"/>
  <c r="AF347" i="3"/>
  <c r="AI310" i="3"/>
  <c r="AI499" i="3"/>
  <c r="AF29" i="3"/>
  <c r="AI123" i="3"/>
  <c r="AI72" i="3"/>
  <c r="AI215" i="3"/>
  <c r="AI265" i="3"/>
  <c r="AJ346" i="3"/>
  <c r="AI403" i="3"/>
  <c r="AI461" i="3"/>
  <c r="AF43" i="3"/>
  <c r="AC43" i="3" s="1"/>
  <c r="AG122" i="3"/>
  <c r="AG170" i="3"/>
  <c r="AG182" i="3"/>
  <c r="AG258" i="3"/>
  <c r="AG292" i="3"/>
  <c r="AF404" i="3"/>
  <c r="AG478" i="3"/>
  <c r="AJ60" i="3"/>
  <c r="AG97" i="3"/>
  <c r="AG216" i="3"/>
  <c r="AI271" i="3"/>
  <c r="AG508" i="3"/>
  <c r="AI489" i="3"/>
  <c r="AG254" i="3"/>
  <c r="AF320" i="3"/>
  <c r="AF166" i="3"/>
  <c r="AF240" i="3"/>
  <c r="AG17" i="3"/>
  <c r="AJ59" i="3"/>
  <c r="AJ98" i="3"/>
  <c r="AJ120" i="3"/>
  <c r="AI53" i="3"/>
  <c r="AF424" i="3"/>
  <c r="AF218" i="3"/>
  <c r="AG354" i="3"/>
  <c r="AJ227" i="3"/>
  <c r="AJ497" i="3"/>
  <c r="AG12" i="3"/>
  <c r="AJ34" i="3"/>
  <c r="AF126" i="3"/>
  <c r="AI334" i="3"/>
  <c r="AF380" i="3"/>
  <c r="AG212" i="3"/>
  <c r="AG228" i="3"/>
  <c r="AG432" i="3"/>
  <c r="AG331" i="3"/>
  <c r="AJ465" i="3"/>
  <c r="AJ32" i="3"/>
  <c r="AI50" i="3"/>
  <c r="AF105" i="3"/>
  <c r="AF266" i="3"/>
  <c r="AI285" i="3"/>
  <c r="AG396" i="3"/>
  <c r="AF250" i="3"/>
  <c r="AJ289" i="3"/>
  <c r="AJ304" i="3"/>
  <c r="AF313" i="3"/>
  <c r="AJ243" i="3"/>
  <c r="AF39" i="3"/>
  <c r="AC39" i="3" s="1"/>
  <c r="AG28" i="3"/>
  <c r="AI78" i="3"/>
  <c r="AJ169" i="3"/>
  <c r="AI76" i="3"/>
  <c r="AI239" i="3"/>
  <c r="AJ249" i="3"/>
  <c r="AI295" i="3"/>
  <c r="AG27" i="3"/>
  <c r="AG109" i="3"/>
  <c r="AF186" i="3"/>
  <c r="AG272" i="3"/>
  <c r="AF378" i="3"/>
  <c r="AF436" i="3"/>
  <c r="AF492" i="3"/>
  <c r="AJ68" i="3"/>
  <c r="AG101" i="3"/>
  <c r="AG117" i="3"/>
  <c r="AI267" i="3"/>
  <c r="AI291" i="3"/>
  <c r="AG442" i="3"/>
  <c r="AI300" i="3"/>
  <c r="AJ350" i="3"/>
  <c r="AI439" i="3"/>
  <c r="AF333" i="3"/>
  <c r="AJ33" i="3"/>
  <c r="AJ69" i="3"/>
  <c r="AJ108" i="3"/>
  <c r="AJ140" i="3"/>
  <c r="AJ190" i="3"/>
  <c r="AI12" i="3"/>
  <c r="AD12" i="3" s="1"/>
  <c r="AI14" i="3"/>
  <c r="AD14" i="3" s="1"/>
  <c r="AI388" i="9"/>
  <c r="AJ388" i="9"/>
  <c r="AG383" i="9"/>
  <c r="AF383" i="9"/>
  <c r="AI376" i="9"/>
  <c r="AJ376" i="9"/>
  <c r="AG369" i="9"/>
  <c r="AF369" i="9"/>
  <c r="AF365" i="9"/>
  <c r="AG365" i="9"/>
  <c r="AI344" i="9"/>
  <c r="AJ344" i="9"/>
  <c r="AF342" i="9"/>
  <c r="AG342" i="9"/>
  <c r="AF337" i="9"/>
  <c r="AG337" i="9"/>
  <c r="AJ332" i="9"/>
  <c r="AI332" i="9"/>
  <c r="AI323" i="9"/>
  <c r="AJ323" i="9"/>
  <c r="AF318" i="9"/>
  <c r="AG318" i="9"/>
  <c r="AG313" i="9"/>
  <c r="AF313" i="9"/>
  <c r="AI305" i="9"/>
  <c r="AJ305" i="9"/>
  <c r="AG300" i="9"/>
  <c r="AF300" i="9"/>
  <c r="AI293" i="9"/>
  <c r="AJ293" i="9"/>
  <c r="AG279" i="9"/>
  <c r="AF279" i="9"/>
  <c r="AI259" i="9"/>
  <c r="AJ259" i="9"/>
  <c r="AG258" i="9"/>
  <c r="AF258" i="9"/>
  <c r="AF254" i="9"/>
  <c r="AG254" i="9"/>
  <c r="AF239" i="9"/>
  <c r="AG239" i="9"/>
  <c r="AG235" i="9"/>
  <c r="AF235" i="9"/>
  <c r="AJ223" i="9"/>
  <c r="AI223" i="9"/>
  <c r="AG218" i="9"/>
  <c r="AF218" i="9"/>
  <c r="AJ208" i="9"/>
  <c r="AI208" i="9"/>
  <c r="AF207" i="9"/>
  <c r="AG207" i="9"/>
  <c r="AF199" i="9"/>
  <c r="AG199" i="9"/>
  <c r="AJ196" i="9"/>
  <c r="AI196" i="9"/>
  <c r="AJ195" i="9"/>
  <c r="AI195" i="9"/>
  <c r="AJ190" i="9"/>
  <c r="AI190" i="9"/>
  <c r="AJ183" i="9"/>
  <c r="AI183" i="9"/>
  <c r="AG182" i="9"/>
  <c r="AF182" i="9"/>
  <c r="AJ165" i="9"/>
  <c r="AI165" i="9"/>
  <c r="AG164" i="9"/>
  <c r="AF164" i="9"/>
  <c r="AI158" i="9"/>
  <c r="AJ158" i="9"/>
  <c r="AF157" i="9"/>
  <c r="AG157" i="9"/>
  <c r="AI153" i="9"/>
  <c r="AJ153" i="9"/>
  <c r="AF150" i="9"/>
  <c r="AG150" i="9"/>
  <c r="AG145" i="9"/>
  <c r="AF145" i="9"/>
  <c r="AF141" i="9"/>
  <c r="AG141" i="9"/>
  <c r="AG137" i="9"/>
  <c r="AF137" i="9"/>
  <c r="AJ128" i="9"/>
  <c r="AI128" i="9"/>
  <c r="AG127" i="9"/>
  <c r="AF127" i="9"/>
  <c r="AI123" i="9"/>
  <c r="AJ123" i="9"/>
  <c r="AI117" i="9"/>
  <c r="AJ117" i="9"/>
  <c r="AG116" i="9"/>
  <c r="AF116" i="9"/>
  <c r="AG106" i="9"/>
  <c r="AF106" i="9"/>
  <c r="AJ102" i="9"/>
  <c r="AI102" i="9"/>
  <c r="AG100" i="9"/>
  <c r="AF100" i="9"/>
  <c r="AG96" i="9"/>
  <c r="AF96" i="9"/>
  <c r="AG92" i="9"/>
  <c r="AF92" i="9"/>
  <c r="AI83" i="9"/>
  <c r="AJ83" i="9"/>
  <c r="AJ73" i="9"/>
  <c r="AI73" i="9"/>
  <c r="AI72" i="9"/>
  <c r="AJ72" i="9"/>
  <c r="AF71" i="9"/>
  <c r="AG71" i="9"/>
  <c r="AG69" i="9"/>
  <c r="AF69" i="9"/>
  <c r="AG68" i="9"/>
  <c r="AF68" i="9"/>
  <c r="AJ61" i="9"/>
  <c r="AI61" i="9"/>
  <c r="AI60" i="9"/>
  <c r="AJ60" i="9"/>
  <c r="AF59" i="9"/>
  <c r="AG59" i="9"/>
  <c r="AG58" i="9"/>
  <c r="AF58" i="9"/>
  <c r="AF57" i="9"/>
  <c r="AG57" i="9"/>
  <c r="AJ51" i="9"/>
  <c r="AI51" i="9"/>
  <c r="AG50" i="9"/>
  <c r="AF50" i="9"/>
  <c r="AG45" i="9"/>
  <c r="AF45" i="9"/>
  <c r="AF44" i="9"/>
  <c r="AG44" i="9"/>
  <c r="AJ31" i="9"/>
  <c r="AI31" i="9"/>
  <c r="AG30" i="9"/>
  <c r="AF30" i="9"/>
  <c r="C563" i="9"/>
  <c r="P531" i="9"/>
  <c r="AJ255" i="9"/>
  <c r="AF338" i="9"/>
  <c r="AF262" i="9"/>
  <c r="AI228" i="9"/>
  <c r="AG213" i="9"/>
  <c r="AF308" i="9"/>
  <c r="AJ179" i="9"/>
  <c r="AJ270" i="9"/>
  <c r="AJ314" i="9"/>
  <c r="AF304" i="9"/>
  <c r="AJ37" i="9"/>
  <c r="AF347" i="9"/>
  <c r="AI184" i="9"/>
  <c r="AJ251" i="9"/>
  <c r="AI353" i="9"/>
  <c r="AF46" i="9"/>
  <c r="AJ265" i="9"/>
  <c r="AJ241" i="9"/>
  <c r="AG361" i="9"/>
  <c r="AG292" i="9"/>
  <c r="AG343" i="9"/>
  <c r="AG387" i="9"/>
  <c r="AJ204" i="9"/>
  <c r="AF475" i="3"/>
  <c r="AF519" i="3"/>
  <c r="AF389" i="3"/>
  <c r="AJ406" i="3"/>
  <c r="AI448" i="3"/>
  <c r="AJ508" i="3"/>
  <c r="AJ23" i="9"/>
  <c r="AG120" i="9"/>
  <c r="AG226" i="9"/>
  <c r="AJ122" i="9"/>
  <c r="AG36" i="9"/>
  <c r="AJ484" i="9"/>
  <c r="AI484" i="9"/>
  <c r="AG482" i="9"/>
  <c r="AF482" i="9"/>
  <c r="AI384" i="9"/>
  <c r="AJ384" i="9"/>
  <c r="AJ380" i="9"/>
  <c r="AI380" i="9"/>
  <c r="AI366" i="9"/>
  <c r="AJ366" i="9"/>
  <c r="AI362" i="9"/>
  <c r="AJ362" i="9"/>
  <c r="AI339" i="9"/>
  <c r="AJ339" i="9"/>
  <c r="AG331" i="9"/>
  <c r="AF331" i="9"/>
  <c r="AF326" i="9"/>
  <c r="AG326" i="9"/>
  <c r="AI301" i="9"/>
  <c r="AJ301" i="9"/>
  <c r="AG283" i="9"/>
  <c r="AF283" i="9"/>
  <c r="AG500" i="9"/>
  <c r="AJ309" i="9"/>
  <c r="AF288" i="9"/>
  <c r="AG296" i="9"/>
  <c r="AJ370" i="9"/>
  <c r="AF222" i="9"/>
  <c r="AJ107" i="9"/>
  <c r="AJ138" i="9"/>
  <c r="AI392" i="9"/>
  <c r="AJ479" i="9"/>
  <c r="AJ134" i="9"/>
  <c r="AI516" i="3"/>
  <c r="AJ516" i="3"/>
  <c r="AJ512" i="3"/>
  <c r="AI512" i="3"/>
  <c r="AG503" i="3"/>
  <c r="AF503" i="3"/>
  <c r="AF495" i="3"/>
  <c r="AG495" i="3"/>
  <c r="AJ492" i="3"/>
  <c r="AI492" i="3"/>
  <c r="AG491" i="3"/>
  <c r="AF491" i="3"/>
  <c r="AI488" i="3"/>
  <c r="AJ488" i="3"/>
  <c r="AF487" i="3"/>
  <c r="AG487" i="3"/>
  <c r="AJ484" i="3"/>
  <c r="AI484" i="3"/>
  <c r="AF479" i="3"/>
  <c r="AG479" i="3"/>
  <c r="AJ468" i="3"/>
  <c r="AI468" i="3"/>
  <c r="AF459" i="3"/>
  <c r="AG459" i="3"/>
  <c r="AI456" i="3"/>
  <c r="AJ456" i="3"/>
  <c r="AF455" i="3"/>
  <c r="AG455" i="3"/>
  <c r="AI452" i="3"/>
  <c r="AJ452" i="3"/>
  <c r="AI444" i="3"/>
  <c r="AJ444" i="3"/>
  <c r="AG443" i="3"/>
  <c r="AF443" i="3"/>
  <c r="AG431" i="3"/>
  <c r="AF431" i="3"/>
  <c r="AF427" i="3"/>
  <c r="AG427" i="3"/>
  <c r="AG419" i="3"/>
  <c r="AF419" i="3"/>
  <c r="AG414" i="3"/>
  <c r="AF414" i="3"/>
  <c r="AF405" i="3"/>
  <c r="AG405" i="3"/>
  <c r="AI398" i="3"/>
  <c r="AJ398" i="3"/>
  <c r="AJ394" i="3"/>
  <c r="AI394" i="3"/>
  <c r="AG393" i="3"/>
  <c r="AF393" i="3"/>
  <c r="AI382" i="3"/>
  <c r="AJ382" i="3"/>
  <c r="AJ378" i="3"/>
  <c r="AI378" i="3"/>
  <c r="AG373" i="3"/>
  <c r="AF373" i="3"/>
  <c r="AF357" i="3"/>
  <c r="AG357" i="3"/>
  <c r="AJ353" i="3"/>
  <c r="AI353" i="3"/>
  <c r="AI349" i="3"/>
  <c r="AJ349" i="3"/>
  <c r="AF348" i="3"/>
  <c r="AG348" i="3"/>
  <c r="AJ345" i="3"/>
  <c r="AI345" i="3"/>
  <c r="AG340" i="3"/>
  <c r="AF340" i="3"/>
  <c r="AJ333" i="3"/>
  <c r="AI333" i="3"/>
  <c r="AG332" i="3"/>
  <c r="AF332" i="3"/>
  <c r="AG327" i="3"/>
  <c r="AF327" i="3"/>
  <c r="AF323" i="3"/>
  <c r="AG323" i="3"/>
  <c r="AI315" i="3"/>
  <c r="AJ315" i="3"/>
  <c r="AJ307" i="3"/>
  <c r="AI307" i="3"/>
  <c r="AI303" i="3"/>
  <c r="AJ303" i="3"/>
  <c r="AI298" i="3"/>
  <c r="AJ298" i="3"/>
  <c r="AG297" i="3"/>
  <c r="AF297" i="3"/>
  <c r="AI294" i="3"/>
  <c r="AJ294" i="3"/>
  <c r="AI290" i="3"/>
  <c r="AJ290" i="3"/>
  <c r="AJ282" i="3"/>
  <c r="AI282" i="3"/>
  <c r="AG281" i="3"/>
  <c r="AF281" i="3"/>
  <c r="AJ278" i="3"/>
  <c r="AI278" i="3"/>
  <c r="AF277" i="3"/>
  <c r="AG277" i="3"/>
  <c r="AI274" i="3"/>
  <c r="AJ274" i="3"/>
  <c r="AJ270" i="3"/>
  <c r="AI270" i="3"/>
  <c r="AJ266" i="3"/>
  <c r="AI266" i="3"/>
  <c r="AG265" i="3"/>
  <c r="AF265" i="3"/>
  <c r="AF261" i="3"/>
  <c r="AG261" i="3"/>
  <c r="AJ254" i="3"/>
  <c r="AI254" i="3"/>
  <c r="AI250" i="3"/>
  <c r="AJ250" i="3"/>
  <c r="AG245" i="3"/>
  <c r="AF245" i="3"/>
  <c r="AI242" i="3"/>
  <c r="AJ242" i="3"/>
  <c r="AG233" i="3"/>
  <c r="AF233" i="3"/>
  <c r="AI230" i="3"/>
  <c r="AJ230" i="3"/>
  <c r="AI222" i="3"/>
  <c r="AJ222" i="3"/>
  <c r="AF221" i="3"/>
  <c r="AG221" i="3"/>
  <c r="AG217" i="3"/>
  <c r="AF217" i="3"/>
  <c r="AI214" i="3"/>
  <c r="AJ214" i="3"/>
  <c r="AI210" i="3"/>
  <c r="AJ210" i="3"/>
  <c r="AI206" i="3"/>
  <c r="AJ206" i="3"/>
  <c r="AF201" i="3"/>
  <c r="AG201" i="3"/>
  <c r="AI198" i="3"/>
  <c r="AJ198" i="3"/>
  <c r="AG192" i="3"/>
  <c r="AF192" i="3"/>
  <c r="AI188" i="3"/>
  <c r="AJ188" i="3"/>
  <c r="AF187" i="3"/>
  <c r="AG187" i="3"/>
  <c r="AI184" i="3"/>
  <c r="AJ184" i="3"/>
  <c r="AI180" i="3"/>
  <c r="AJ180" i="3"/>
  <c r="AF175" i="3"/>
  <c r="AG175" i="3"/>
  <c r="AI172" i="3"/>
  <c r="AJ172" i="3"/>
  <c r="AG171" i="3"/>
  <c r="AF171" i="3"/>
  <c r="AI168" i="3"/>
  <c r="AJ168" i="3"/>
  <c r="AI152" i="3"/>
  <c r="AJ152" i="3"/>
  <c r="AI147" i="3"/>
  <c r="AJ147" i="3"/>
  <c r="AF134" i="3"/>
  <c r="AG134" i="3"/>
  <c r="AF130" i="3"/>
  <c r="AG130" i="3"/>
  <c r="AG129" i="3"/>
  <c r="AF129" i="3"/>
  <c r="AF120" i="3"/>
  <c r="AG120" i="3"/>
  <c r="AF116" i="3"/>
  <c r="AG116" i="3"/>
  <c r="AJ97" i="3"/>
  <c r="AI97" i="3"/>
  <c r="AI88" i="3"/>
  <c r="AJ88" i="3"/>
  <c r="AF87" i="3"/>
  <c r="AG87" i="3"/>
  <c r="AI83" i="3"/>
  <c r="AJ83" i="3"/>
  <c r="AG81" i="3"/>
  <c r="AF81" i="3"/>
  <c r="AF79" i="3"/>
  <c r="AG79" i="3"/>
  <c r="AG77" i="3"/>
  <c r="AF77" i="3"/>
  <c r="AF74" i="3"/>
  <c r="AG74" i="3"/>
  <c r="AG73" i="3"/>
  <c r="AF73" i="3"/>
  <c r="AF71" i="3"/>
  <c r="AG71" i="3"/>
  <c r="AG70" i="3"/>
  <c r="AF70" i="3"/>
  <c r="AF69" i="3"/>
  <c r="AG69" i="3"/>
  <c r="AF64" i="3"/>
  <c r="AG64" i="3"/>
  <c r="AF63" i="3"/>
  <c r="AG63" i="3"/>
  <c r="AF57" i="3"/>
  <c r="AG57" i="3"/>
  <c r="AF56" i="3"/>
  <c r="AG56" i="3"/>
  <c r="AI54" i="3"/>
  <c r="AJ54" i="3"/>
  <c r="AF46" i="3"/>
  <c r="AG46" i="3"/>
  <c r="AF42" i="3"/>
  <c r="AG42" i="3"/>
  <c r="AI39" i="3"/>
  <c r="AJ39" i="3"/>
  <c r="AF38" i="3"/>
  <c r="AC38" i="3" s="1"/>
  <c r="AG38" i="3"/>
  <c r="AG33" i="3"/>
  <c r="AF33" i="3"/>
  <c r="AG31" i="3"/>
  <c r="AF31" i="3"/>
  <c r="AF30" i="3"/>
  <c r="AG30" i="3"/>
  <c r="AJ28" i="3"/>
  <c r="AI28" i="3"/>
  <c r="AI27" i="3"/>
  <c r="AJ27" i="3"/>
  <c r="AI26" i="3"/>
  <c r="AJ26" i="3"/>
  <c r="AI25" i="3"/>
  <c r="AD25" i="3" s="1"/>
  <c r="AJ25" i="3"/>
  <c r="AG24" i="3"/>
  <c r="AF24" i="3"/>
  <c r="AC24" i="3" s="1"/>
  <c r="AF23" i="3"/>
  <c r="AG23" i="3"/>
  <c r="AF22" i="3"/>
  <c r="AG22" i="3"/>
  <c r="AI17" i="3"/>
  <c r="AD17" i="3" s="1"/>
  <c r="AJ17" i="3"/>
  <c r="AF16" i="3"/>
  <c r="AC16" i="3" s="1"/>
  <c r="AG16" i="3"/>
  <c r="AI437" i="9"/>
  <c r="AJ437" i="9"/>
  <c r="AF138" i="9"/>
  <c r="AG138" i="9"/>
  <c r="AG21" i="9"/>
  <c r="AF21" i="9"/>
  <c r="AJ462" i="9"/>
  <c r="AJ401" i="9"/>
  <c r="AF404" i="9"/>
  <c r="AJ452" i="9"/>
  <c r="AJ143" i="9"/>
  <c r="AG158" i="9"/>
  <c r="AJ432" i="9"/>
  <c r="AJ494" i="9"/>
  <c r="AF171" i="9"/>
  <c r="AI154" i="9"/>
  <c r="AF151" i="9"/>
  <c r="AG396" i="9"/>
  <c r="AJ90" i="9"/>
  <c r="D555" i="9"/>
  <c r="AG252" i="9"/>
  <c r="AF252" i="9"/>
  <c r="AJ167" i="9"/>
  <c r="AI167" i="9"/>
  <c r="AI20" i="9"/>
  <c r="AD20" i="9" s="1"/>
  <c r="AJ20" i="9"/>
  <c r="C573" i="9"/>
  <c r="P541" i="9"/>
  <c r="AF501" i="9"/>
  <c r="AG501" i="9"/>
  <c r="AG461" i="9"/>
  <c r="AF461" i="9"/>
  <c r="AG441" i="9"/>
  <c r="AF441" i="9"/>
  <c r="AI428" i="9"/>
  <c r="AJ428" i="9"/>
  <c r="AF413" i="9"/>
  <c r="AG413" i="9"/>
  <c r="AJ397" i="9"/>
  <c r="AI397" i="9"/>
  <c r="AG179" i="9"/>
  <c r="AF179" i="9"/>
  <c r="AI135" i="9"/>
  <c r="AJ135" i="9"/>
  <c r="AI131" i="9"/>
  <c r="AJ131" i="9"/>
  <c r="AF89" i="9"/>
  <c r="AG89" i="9"/>
  <c r="AI393" i="9"/>
  <c r="AG97" i="9"/>
  <c r="AG450" i="9"/>
  <c r="AI364" i="9"/>
  <c r="AJ364" i="9"/>
  <c r="AI321" i="9"/>
  <c r="AJ321" i="9"/>
  <c r="AI248" i="9"/>
  <c r="AJ248" i="9"/>
  <c r="AJ238" i="9"/>
  <c r="AI238" i="9"/>
  <c r="AI230" i="9"/>
  <c r="AJ230" i="9"/>
  <c r="AJ225" i="9"/>
  <c r="AI225" i="9"/>
  <c r="AI217" i="9"/>
  <c r="AJ217" i="9"/>
  <c r="AF422" i="9"/>
  <c r="AG502" i="9"/>
  <c r="AI114" i="9"/>
  <c r="AF281" i="9"/>
  <c r="AJ172" i="9"/>
  <c r="AI410" i="9"/>
  <c r="AF142" i="9"/>
  <c r="AJ193" i="9"/>
  <c r="AF237" i="9"/>
  <c r="AF122" i="9"/>
  <c r="AJ317" i="9"/>
  <c r="AF517" i="9"/>
  <c r="AF123" i="9"/>
  <c r="AF451" i="9"/>
  <c r="AG107" i="9"/>
  <c r="AI108" i="9"/>
  <c r="AI160" i="9"/>
  <c r="AG16" i="9"/>
  <c r="AG400" i="9"/>
  <c r="AJ173" i="9"/>
  <c r="AF409" i="9"/>
  <c r="AF153" i="9"/>
  <c r="AF113" i="9"/>
  <c r="AG431" i="9"/>
  <c r="AJ130" i="9"/>
  <c r="AI168" i="9"/>
  <c r="AI98" i="9"/>
  <c r="AF192" i="9"/>
  <c r="AF243" i="9"/>
  <c r="AG345" i="9"/>
  <c r="AF445" i="9"/>
  <c r="AF247" i="9"/>
  <c r="AI12" i="9"/>
  <c r="AD12" i="9" s="1"/>
  <c r="AI202" i="9"/>
  <c r="AJ307" i="9"/>
  <c r="AJ446" i="9"/>
  <c r="AG518" i="3"/>
  <c r="AF518" i="3"/>
  <c r="AG506" i="3"/>
  <c r="AF506" i="3"/>
  <c r="AJ475" i="3"/>
  <c r="AI475" i="3"/>
  <c r="AG466" i="3"/>
  <c r="AF466" i="3"/>
  <c r="AI455" i="3"/>
  <c r="AJ455" i="3"/>
  <c r="AI431" i="3"/>
  <c r="AJ431" i="3"/>
  <c r="AG417" i="3"/>
  <c r="AF417" i="3"/>
  <c r="AG413" i="3"/>
  <c r="AF413" i="3"/>
  <c r="AJ377" i="3"/>
  <c r="AI377" i="3"/>
  <c r="AF372" i="3"/>
  <c r="AG372" i="3"/>
  <c r="AI369" i="3"/>
  <c r="AJ369" i="3"/>
  <c r="AF360" i="3"/>
  <c r="AG360" i="3"/>
  <c r="AG318" i="3"/>
  <c r="AF318" i="3"/>
  <c r="AJ297" i="3"/>
  <c r="AI297" i="3"/>
  <c r="AG296" i="3"/>
  <c r="AF296" i="3"/>
  <c r="AI293" i="3"/>
  <c r="AJ293" i="3"/>
  <c r="AG276" i="3"/>
  <c r="AF276" i="3"/>
  <c r="AG260" i="3"/>
  <c r="AF260" i="3"/>
  <c r="AG256" i="3"/>
  <c r="AF256" i="3"/>
  <c r="AF244" i="3"/>
  <c r="AG244" i="3"/>
  <c r="AI213" i="3"/>
  <c r="AJ213" i="3"/>
  <c r="AI197" i="3"/>
  <c r="AJ197" i="3"/>
  <c r="AF191" i="3"/>
  <c r="AG191" i="3"/>
  <c r="AJ183" i="3"/>
  <c r="AI183" i="3"/>
  <c r="AG174" i="3"/>
  <c r="AF174" i="3"/>
  <c r="AJ167" i="3"/>
  <c r="AI167" i="3"/>
  <c r="AF154" i="3"/>
  <c r="AG154" i="3"/>
  <c r="AI146" i="3"/>
  <c r="AJ146" i="3"/>
  <c r="AI134" i="3"/>
  <c r="AJ134" i="3"/>
  <c r="AI130" i="3"/>
  <c r="AJ130" i="3"/>
  <c r="AI112" i="3"/>
  <c r="AJ112" i="3"/>
  <c r="AI100" i="3"/>
  <c r="AJ100" i="3"/>
  <c r="AF90" i="3"/>
  <c r="AG90" i="3"/>
  <c r="AI81" i="3"/>
  <c r="AJ81" i="3"/>
  <c r="AI79" i="3"/>
  <c r="AJ79" i="3"/>
  <c r="AI63" i="3"/>
  <c r="AJ63" i="3"/>
  <c r="AI62" i="3"/>
  <c r="AJ62" i="3"/>
  <c r="AI61" i="3"/>
  <c r="AJ61" i="3"/>
  <c r="AI55" i="3"/>
  <c r="AJ55" i="3"/>
  <c r="AG45" i="3"/>
  <c r="AF45" i="3"/>
  <c r="AF41" i="3"/>
  <c r="AC41" i="3" s="1"/>
  <c r="AG41" i="3"/>
  <c r="AF37" i="3"/>
  <c r="AG37" i="3"/>
  <c r="AI31" i="3"/>
  <c r="AJ31" i="3"/>
  <c r="AF21" i="3"/>
  <c r="AC21" i="3" s="1"/>
  <c r="AG21" i="3"/>
  <c r="AI16" i="3"/>
  <c r="AD16" i="3" s="1"/>
  <c r="AJ16" i="3"/>
  <c r="C555" i="9"/>
  <c r="AJ473" i="9"/>
  <c r="AI473" i="9"/>
  <c r="AJ435" i="9"/>
  <c r="AI435" i="9"/>
  <c r="AI412" i="9"/>
  <c r="AJ412" i="9"/>
  <c r="AJ408" i="9"/>
  <c r="AI408" i="9"/>
  <c r="AG87" i="9"/>
  <c r="AF87" i="9"/>
  <c r="AG79" i="9"/>
  <c r="AF79" i="9"/>
  <c r="AI69" i="9"/>
  <c r="AJ69" i="9"/>
  <c r="AF64" i="9"/>
  <c r="AG64" i="9"/>
  <c r="AJ59" i="9"/>
  <c r="AI59" i="9"/>
  <c r="AI58" i="9"/>
  <c r="AJ58" i="9"/>
  <c r="AJ57" i="9"/>
  <c r="AI57" i="9"/>
  <c r="AG56" i="9"/>
  <c r="AF56" i="9"/>
  <c r="AI46" i="9"/>
  <c r="AJ46" i="9"/>
  <c r="AJ486" i="3"/>
  <c r="AI486" i="3"/>
  <c r="AJ413" i="3"/>
  <c r="AI413" i="3"/>
  <c r="AI347" i="3"/>
  <c r="AJ347" i="3"/>
  <c r="AG271" i="3"/>
  <c r="AF271" i="3"/>
  <c r="AI228" i="3"/>
  <c r="AJ228" i="3"/>
  <c r="AI212" i="3"/>
  <c r="AJ212" i="3"/>
  <c r="AI200" i="3"/>
  <c r="AJ200" i="3"/>
  <c r="AF144" i="3"/>
  <c r="AG144" i="3"/>
  <c r="AI133" i="3"/>
  <c r="AJ133" i="3"/>
  <c r="AI90" i="3"/>
  <c r="AJ90" i="3"/>
  <c r="AJ506" i="9"/>
  <c r="AI506" i="9"/>
  <c r="AJ434" i="9"/>
  <c r="AI434" i="9"/>
  <c r="AF414" i="9"/>
  <c r="AG414" i="9"/>
  <c r="AI331" i="9"/>
  <c r="AJ331" i="9"/>
  <c r="AF325" i="9"/>
  <c r="AG325" i="9"/>
  <c r="AI239" i="9"/>
  <c r="AJ239" i="9"/>
  <c r="AI163" i="9"/>
  <c r="AJ163" i="9"/>
  <c r="AF156" i="9"/>
  <c r="AG156" i="9"/>
  <c r="AI66" i="9"/>
  <c r="AJ66" i="9"/>
  <c r="AI17" i="9"/>
  <c r="AD17" i="9" s="1"/>
  <c r="AJ17" i="9"/>
  <c r="AI419" i="9"/>
  <c r="AJ419" i="9"/>
  <c r="AJ372" i="9"/>
  <c r="AI372" i="9"/>
  <c r="AI112" i="9"/>
  <c r="AJ514" i="9"/>
  <c r="AJ96" i="9"/>
  <c r="AI382" i="9"/>
  <c r="AJ105" i="9"/>
  <c r="AI116" i="9"/>
  <c r="AI488" i="9"/>
  <c r="AJ488" i="9"/>
  <c r="AJ482" i="9"/>
  <c r="AI482" i="9"/>
  <c r="AI468" i="9"/>
  <c r="AJ468" i="9"/>
  <c r="AI467" i="9"/>
  <c r="AJ467" i="9"/>
  <c r="AJ463" i="9"/>
  <c r="AI463" i="9"/>
  <c r="AJ438" i="9"/>
  <c r="AI438" i="9"/>
  <c r="AI433" i="9"/>
  <c r="AJ433" i="9"/>
  <c r="AI226" i="9"/>
  <c r="AJ226" i="9"/>
  <c r="AJ218" i="9"/>
  <c r="AI218" i="9"/>
  <c r="AI213" i="9"/>
  <c r="AJ213" i="9"/>
  <c r="AJ151" i="9"/>
  <c r="AI151" i="9"/>
  <c r="AJ146" i="9"/>
  <c r="AI146" i="9"/>
  <c r="AJ133" i="9"/>
  <c r="AJ406" i="9"/>
  <c r="AI519" i="9"/>
  <c r="AJ519" i="9"/>
  <c r="AI508" i="9"/>
  <c r="AJ508" i="9"/>
  <c r="AI284" i="9"/>
  <c r="AJ284" i="9"/>
  <c r="AI280" i="9"/>
  <c r="AJ280" i="9"/>
  <c r="AI274" i="9"/>
  <c r="AJ274" i="9"/>
  <c r="AI246" i="9"/>
  <c r="AJ246" i="9"/>
  <c r="AJ236" i="9"/>
  <c r="AI236" i="9"/>
  <c r="AI232" i="9"/>
  <c r="AJ232" i="9"/>
  <c r="AJ423" i="9"/>
  <c r="AI423" i="9"/>
  <c r="AI415" i="9"/>
  <c r="AJ415" i="9"/>
  <c r="AJ414" i="9"/>
  <c r="AI414" i="9"/>
  <c r="AI405" i="9"/>
  <c r="AJ405" i="9"/>
  <c r="AI390" i="9"/>
  <c r="AJ390" i="9"/>
  <c r="AI386" i="9"/>
  <c r="AJ386" i="9"/>
  <c r="AJ212" i="9"/>
  <c r="AI212" i="9"/>
  <c r="AI127" i="9"/>
  <c r="AJ127" i="9"/>
  <c r="AI111" i="9"/>
  <c r="AJ111" i="9"/>
  <c r="AJ106" i="9"/>
  <c r="AI106" i="9"/>
  <c r="AJ92" i="9"/>
  <c r="AI92" i="9"/>
  <c r="AJ378" i="9"/>
  <c r="AJ368" i="9"/>
  <c r="AI120" i="9"/>
  <c r="AJ513" i="9"/>
  <c r="AI359" i="9"/>
  <c r="AJ359" i="9"/>
  <c r="AI355" i="9"/>
  <c r="AJ355" i="9"/>
  <c r="AJ354" i="9"/>
  <c r="AI354" i="9"/>
  <c r="AI350" i="9"/>
  <c r="AJ350" i="9"/>
  <c r="AJ349" i="9"/>
  <c r="AI349" i="9"/>
  <c r="AI328" i="9"/>
  <c r="AJ328" i="9"/>
  <c r="AJ324" i="9"/>
  <c r="AI324" i="9"/>
  <c r="AI320" i="9"/>
  <c r="AJ320" i="9"/>
  <c r="AJ316" i="9"/>
  <c r="AI316" i="9"/>
  <c r="AI315" i="9"/>
  <c r="AJ315" i="9"/>
  <c r="AI311" i="9"/>
  <c r="AJ311" i="9"/>
  <c r="AJ306" i="9"/>
  <c r="AI306" i="9"/>
  <c r="AI302" i="9"/>
  <c r="AJ302" i="9"/>
  <c r="AJ298" i="9"/>
  <c r="AI298" i="9"/>
  <c r="AI294" i="9"/>
  <c r="AJ294" i="9"/>
  <c r="AJ290" i="9"/>
  <c r="AI290" i="9"/>
  <c r="AI211" i="9"/>
  <c r="AJ211" i="9"/>
  <c r="AI210" i="9"/>
  <c r="AJ210" i="9"/>
  <c r="AI209" i="9"/>
  <c r="AJ209" i="9"/>
  <c r="AJ205" i="9"/>
  <c r="AI205" i="9"/>
  <c r="AJ192" i="9"/>
  <c r="AI192" i="9"/>
  <c r="AI186" i="9"/>
  <c r="AJ186" i="9"/>
  <c r="AJ180" i="9"/>
  <c r="AI180" i="9"/>
  <c r="AI175" i="9"/>
  <c r="AJ175" i="9"/>
  <c r="AI171" i="9"/>
  <c r="AJ171" i="9"/>
  <c r="AJ161" i="9"/>
  <c r="AI161" i="9"/>
  <c r="AI155" i="9"/>
  <c r="AJ155" i="9"/>
  <c r="AJ325" i="9"/>
  <c r="AI474" i="9"/>
  <c r="AJ93" i="9"/>
  <c r="AI286" i="9"/>
  <c r="AJ411" i="9"/>
  <c r="AJ505" i="9"/>
  <c r="AJ516" i="9"/>
  <c r="AJ295" i="9"/>
  <c r="AI206" i="9"/>
  <c r="AJ299" i="9"/>
  <c r="AJ489" i="9"/>
  <c r="AI374" i="9"/>
  <c r="AI260" i="9"/>
  <c r="AJ256" i="9"/>
  <c r="AI387" i="9"/>
  <c r="AI510" i="9"/>
  <c r="AJ166" i="9"/>
  <c r="AJ113" i="9"/>
  <c r="AJ181" i="9"/>
  <c r="AJ383" i="9"/>
  <c r="AI455" i="9"/>
  <c r="AI407" i="9"/>
  <c r="AJ369" i="9"/>
  <c r="AJ187" i="9"/>
  <c r="AJ247" i="9"/>
  <c r="AJ287" i="9"/>
  <c r="AJ391" i="9"/>
  <c r="AJ97" i="9"/>
  <c r="AJ227" i="9"/>
  <c r="AJ139" i="9"/>
  <c r="AJ267" i="9"/>
  <c r="AJ509" i="9"/>
  <c r="AJ334" i="9"/>
  <c r="AI375" i="9"/>
  <c r="AI214" i="9"/>
  <c r="AJ402" i="9"/>
  <c r="AJ243" i="9"/>
  <c r="AJ500" i="9"/>
  <c r="AI242" i="9"/>
  <c r="AJ252" i="9"/>
  <c r="AJ89" i="9"/>
  <c r="AJ101" i="9"/>
  <c r="AJ121" i="9"/>
  <c r="AJ233" i="9"/>
  <c r="AF333" i="9"/>
  <c r="AG328" i="9"/>
  <c r="AG397" i="9"/>
  <c r="AG194" i="9"/>
  <c r="AG340" i="9"/>
  <c r="AF181" i="9"/>
  <c r="AF504" i="9"/>
  <c r="AG147" i="9"/>
  <c r="AG203" i="9"/>
  <c r="AF132" i="9"/>
  <c r="AG224" i="9"/>
  <c r="AG420" i="9"/>
  <c r="AG368" i="9"/>
  <c r="AF307" i="9"/>
  <c r="AG349" i="9"/>
  <c r="AF449" i="9"/>
  <c r="AF263" i="9"/>
  <c r="AG519" i="9"/>
  <c r="AG472" i="9"/>
  <c r="AG483" i="9"/>
  <c r="AF439" i="9"/>
  <c r="AG306" i="9"/>
  <c r="AF166" i="9"/>
  <c r="AG187" i="9"/>
  <c r="AF478" i="9"/>
  <c r="AF204" i="9"/>
  <c r="AF467" i="9"/>
  <c r="AG269" i="9"/>
  <c r="AG324" i="9"/>
  <c r="AF373" i="9"/>
  <c r="AF136" i="9"/>
  <c r="AG302" i="9"/>
  <c r="AG463" i="9"/>
  <c r="AG485" i="9"/>
  <c r="AF295" i="9"/>
  <c r="AG273" i="9"/>
  <c r="AG508" i="9"/>
  <c r="AG104" i="9"/>
  <c r="AF144" i="9"/>
  <c r="AG386" i="9"/>
  <c r="AG291" i="9"/>
  <c r="AG488" i="9"/>
  <c r="AG398" i="9"/>
  <c r="AF415" i="9"/>
  <c r="AF111" i="9"/>
  <c r="AF248" i="9"/>
  <c r="AG167" i="9"/>
  <c r="AG298" i="9"/>
  <c r="AF140" i="9"/>
  <c r="AF321" i="9"/>
  <c r="AF225" i="9"/>
  <c r="AG245" i="9"/>
  <c r="AG374" i="9"/>
  <c r="AG139" i="9"/>
  <c r="AG253" i="9"/>
  <c r="AG285" i="9"/>
  <c r="AF272" i="9"/>
  <c r="AG423" i="9"/>
  <c r="AF110" i="9"/>
  <c r="AG238" i="9"/>
  <c r="AG99" i="9"/>
  <c r="AF350" i="9"/>
  <c r="AF290" i="9"/>
  <c r="AG244" i="9"/>
  <c r="AF355" i="9"/>
  <c r="AG268" i="9"/>
  <c r="AF443" i="9"/>
  <c r="AF489" i="9"/>
  <c r="AF390" i="9"/>
  <c r="AF382" i="9"/>
  <c r="AF419" i="9"/>
  <c r="AF354" i="9"/>
  <c r="AF433" i="9"/>
  <c r="AG509" i="9"/>
  <c r="AG401" i="9"/>
  <c r="AG188" i="9"/>
  <c r="AG464" i="9"/>
  <c r="AF240" i="9"/>
  <c r="AG312" i="9"/>
  <c r="AG416" i="9"/>
  <c r="AG133" i="9"/>
  <c r="AF249" i="9"/>
  <c r="AG231" i="9"/>
  <c r="AG250" i="9"/>
  <c r="AG493" i="9"/>
  <c r="AG126" i="9"/>
  <c r="AF91" i="9"/>
  <c r="AG115" i="9"/>
  <c r="AF221" i="9"/>
  <c r="AF299" i="9"/>
  <c r="AF320" i="9"/>
  <c r="AG429" i="9"/>
  <c r="AF498" i="9"/>
  <c r="AG125" i="9"/>
  <c r="AG162" i="9"/>
  <c r="AF405" i="9"/>
  <c r="AF143" i="9"/>
  <c r="AF407" i="9"/>
  <c r="AF372" i="9"/>
  <c r="AG346" i="9"/>
  <c r="AG410" i="9"/>
  <c r="AG516" i="9"/>
  <c r="AG83" i="9"/>
  <c r="AG81" i="9"/>
  <c r="AG78" i="9"/>
  <c r="AF82" i="9"/>
  <c r="A493" i="9"/>
  <c r="Y489" i="9"/>
  <c r="A489" i="9"/>
  <c r="A485" i="9"/>
  <c r="A477" i="9"/>
  <c r="A449" i="9"/>
  <c r="Y441" i="9"/>
  <c r="A441" i="9"/>
  <c r="Y433" i="9"/>
  <c r="A433" i="9"/>
  <c r="Y425" i="9"/>
  <c r="A425" i="9"/>
  <c r="Y417" i="9"/>
  <c r="A417" i="9"/>
  <c r="A409" i="9"/>
  <c r="Y405" i="9"/>
  <c r="A405" i="9"/>
  <c r="A401" i="9"/>
  <c r="Y385" i="9"/>
  <c r="A385" i="9"/>
  <c r="Y381" i="9"/>
  <c r="A381" i="9"/>
  <c r="Y377" i="9"/>
  <c r="A377" i="9"/>
  <c r="Y373" i="9"/>
  <c r="A373" i="9"/>
  <c r="Y357" i="9"/>
  <c r="A357" i="9"/>
  <c r="A353" i="9"/>
  <c r="Y349" i="9"/>
  <c r="A349" i="9"/>
  <c r="A345" i="9"/>
  <c r="Y337" i="9"/>
  <c r="A337" i="9"/>
  <c r="A329" i="9"/>
  <c r="A325" i="9"/>
  <c r="Y321" i="9"/>
  <c r="A321" i="9"/>
  <c r="A309" i="9"/>
  <c r="A305" i="9"/>
  <c r="A301" i="9"/>
  <c r="A293" i="9"/>
  <c r="A285" i="9"/>
  <c r="A277" i="9"/>
  <c r="Y273" i="9"/>
  <c r="A273" i="9"/>
  <c r="Y265" i="9"/>
  <c r="A265" i="9"/>
  <c r="A253" i="9"/>
  <c r="A249" i="9"/>
  <c r="Y245" i="9"/>
  <c r="A245" i="9"/>
  <c r="Y217" i="9"/>
  <c r="Y201" i="9"/>
  <c r="Y193" i="9"/>
  <c r="Y189" i="9"/>
  <c r="Y173" i="9"/>
  <c r="Y169" i="9"/>
  <c r="Y157" i="9"/>
  <c r="Y153" i="9"/>
  <c r="Y141" i="9"/>
  <c r="Y125" i="9"/>
  <c r="Y121" i="9"/>
  <c r="Y101" i="9"/>
  <c r="Y93" i="9"/>
  <c r="Y239" i="9"/>
  <c r="Y207" i="9"/>
  <c r="Y191" i="9"/>
  <c r="Y187" i="9"/>
  <c r="Y179" i="9"/>
  <c r="Y147" i="9"/>
  <c r="Y119" i="9"/>
  <c r="A352" i="9"/>
  <c r="Y328" i="9"/>
  <c r="A328" i="9"/>
  <c r="A268" i="9"/>
  <c r="A252" i="9"/>
  <c r="A14" i="3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Y76" i="3"/>
  <c r="Y72" i="3"/>
  <c r="Y60" i="3"/>
  <c r="Y500" i="3"/>
  <c r="Y476" i="3"/>
  <c r="Y464" i="3"/>
  <c r="Y444" i="3"/>
  <c r="Y436" i="3"/>
  <c r="Y368" i="3"/>
  <c r="Y360" i="3"/>
  <c r="Y340" i="3"/>
  <c r="Y248" i="3"/>
  <c r="Y240" i="3"/>
  <c r="Y236" i="3"/>
  <c r="Y232" i="3"/>
  <c r="Y228" i="3"/>
  <c r="Y220" i="3"/>
  <c r="Y200" i="3"/>
  <c r="Y192" i="3"/>
  <c r="Y180" i="3"/>
  <c r="Y172" i="3"/>
  <c r="Y168" i="3"/>
  <c r="Y156" i="3"/>
  <c r="Y128" i="3"/>
  <c r="Y124" i="3"/>
  <c r="Y116" i="3"/>
  <c r="Y83" i="3"/>
  <c r="Y79" i="3"/>
  <c r="Y75" i="3"/>
  <c r="Y71" i="3"/>
  <c r="Y63" i="3"/>
  <c r="Y47" i="3"/>
  <c r="Y519" i="3"/>
  <c r="Y515" i="3"/>
  <c r="Y499" i="3"/>
  <c r="Y475" i="3"/>
  <c r="Y447" i="3"/>
  <c r="Y423" i="3"/>
  <c r="Y399" i="3"/>
  <c r="Y391" i="3"/>
  <c r="Y323" i="3"/>
  <c r="Y311" i="3"/>
  <c r="Y307" i="3"/>
  <c r="Y303" i="3"/>
  <c r="Y299" i="3"/>
  <c r="Y283" i="3"/>
  <c r="Y203" i="3"/>
  <c r="Y119" i="3"/>
  <c r="Y82" i="3"/>
  <c r="Y70" i="3"/>
  <c r="Y62" i="3"/>
  <c r="Y518" i="3"/>
  <c r="Y514" i="3"/>
  <c r="Y510" i="3"/>
  <c r="Y498" i="3"/>
  <c r="Y490" i="3"/>
  <c r="Y482" i="3"/>
  <c r="Y470" i="3"/>
  <c r="Y466" i="3"/>
  <c r="Y462" i="3"/>
  <c r="Y450" i="3"/>
  <c r="Y430" i="3"/>
  <c r="Y426" i="3"/>
  <c r="Y314" i="3"/>
  <c r="Y110" i="3"/>
  <c r="Y81" i="3"/>
  <c r="Y77" i="3"/>
  <c r="Y65" i="3"/>
  <c r="Y61" i="3"/>
  <c r="Y57" i="3"/>
  <c r="Y469" i="3"/>
  <c r="Y353" i="3"/>
  <c r="Y321" i="3"/>
  <c r="Y245" i="3"/>
  <c r="Y221" i="3"/>
  <c r="Y213" i="3"/>
  <c r="Y189" i="3"/>
  <c r="Y133" i="3"/>
  <c r="Y109" i="3"/>
  <c r="AF498" i="3"/>
  <c r="AG368" i="3"/>
  <c r="AF438" i="3"/>
  <c r="AF253" i="3"/>
  <c r="AG298" i="3"/>
  <c r="AG401" i="3"/>
  <c r="AF193" i="3"/>
  <c r="AF346" i="3"/>
  <c r="AF235" i="3"/>
  <c r="AG209" i="3"/>
  <c r="AF257" i="3"/>
  <c r="AG307" i="3"/>
  <c r="AF422" i="3"/>
  <c r="AG482" i="3"/>
  <c r="AG435" i="3"/>
  <c r="AG507" i="3"/>
  <c r="AF232" i="3"/>
  <c r="AG243" i="3"/>
  <c r="AG279" i="3"/>
  <c r="AF278" i="3"/>
  <c r="AG189" i="3"/>
  <c r="AG287" i="3"/>
  <c r="AF474" i="3"/>
  <c r="AG180" i="3"/>
  <c r="AF299" i="3"/>
  <c r="AG338" i="3"/>
  <c r="AF300" i="3"/>
  <c r="AF499" i="3"/>
  <c r="AG204" i="3"/>
  <c r="AF214" i="3"/>
  <c r="AG231" i="3"/>
  <c r="AG236" i="3"/>
  <c r="AF290" i="3"/>
  <c r="AG262" i="3"/>
  <c r="AF423" i="3"/>
  <c r="AG481" i="3"/>
  <c r="AG339" i="3"/>
  <c r="AG270" i="3"/>
  <c r="AG377" i="3"/>
  <c r="AG304" i="3"/>
  <c r="AF402" i="3"/>
  <c r="AG387" i="3"/>
  <c r="AF473" i="3"/>
  <c r="AG199" i="3"/>
  <c r="AF188" i="3"/>
  <c r="AG418" i="3"/>
  <c r="AG286" i="3"/>
  <c r="AF206" i="3"/>
  <c r="AG485" i="3"/>
  <c r="AF351" i="3"/>
  <c r="AG407" i="3"/>
  <c r="AG447" i="3"/>
  <c r="AF311" i="3"/>
  <c r="AF504" i="3"/>
  <c r="AG190" i="3"/>
  <c r="AG205" i="3"/>
  <c r="AG248" i="3"/>
  <c r="AF457" i="3"/>
  <c r="AG181" i="3"/>
  <c r="AF403" i="3"/>
  <c r="AF448" i="3"/>
  <c r="AF249" i="3"/>
  <c r="AG172" i="3"/>
  <c r="AF133" i="3"/>
  <c r="AF142" i="3"/>
  <c r="AG103" i="3"/>
  <c r="AG124" i="3"/>
  <c r="AG119" i="3"/>
  <c r="AG156" i="3"/>
  <c r="AG94" i="3"/>
  <c r="AF111" i="3"/>
  <c r="AF151" i="3"/>
  <c r="AF137" i="3"/>
  <c r="AG93" i="3"/>
  <c r="AG115" i="3"/>
  <c r="AG125" i="3"/>
  <c r="AG146" i="3"/>
  <c r="AF128" i="3"/>
  <c r="AG159" i="3"/>
  <c r="AG104" i="3"/>
  <c r="AG141" i="3"/>
  <c r="AF86" i="3"/>
  <c r="AG76" i="3"/>
  <c r="AG78" i="3"/>
  <c r="AG80" i="3"/>
  <c r="AG82" i="3"/>
  <c r="AJ342" i="3"/>
  <c r="AI338" i="3"/>
  <c r="AI387" i="3"/>
  <c r="AJ364" i="3"/>
  <c r="AJ324" i="3"/>
  <c r="AJ328" i="3"/>
  <c r="AJ412" i="3"/>
  <c r="AI515" i="3"/>
  <c r="AI498" i="3"/>
  <c r="AI355" i="3"/>
  <c r="AJ460" i="3"/>
  <c r="AI359" i="3"/>
  <c r="AJ443" i="3"/>
  <c r="AI485" i="3"/>
  <c r="AJ401" i="3"/>
  <c r="AI381" i="3"/>
  <c r="AJ407" i="3"/>
  <c r="AJ464" i="3"/>
  <c r="AI153" i="3"/>
  <c r="AJ296" i="3"/>
  <c r="AJ500" i="3"/>
  <c r="AI500" i="3"/>
  <c r="AJ483" i="3"/>
  <c r="AI483" i="3"/>
  <c r="AI479" i="3"/>
  <c r="AJ479" i="3"/>
  <c r="AJ454" i="3"/>
  <c r="AI454" i="3"/>
  <c r="AJ450" i="3"/>
  <c r="AI450" i="3"/>
  <c r="AI440" i="3"/>
  <c r="AJ440" i="3"/>
  <c r="AI432" i="3"/>
  <c r="AJ432" i="3"/>
  <c r="AJ385" i="3"/>
  <c r="AI385" i="3"/>
  <c r="AI362" i="3"/>
  <c r="AJ362" i="3"/>
  <c r="AI357" i="3"/>
  <c r="AJ357" i="3"/>
  <c r="AI352" i="3"/>
  <c r="AJ352" i="3"/>
  <c r="AI344" i="3"/>
  <c r="AJ344" i="3"/>
  <c r="AJ340" i="3"/>
  <c r="AI340" i="3"/>
  <c r="AI326" i="3"/>
  <c r="AJ326" i="3"/>
  <c r="AJ288" i="3"/>
  <c r="AI288" i="3"/>
  <c r="AJ264" i="3"/>
  <c r="AI264" i="3"/>
  <c r="AJ241" i="3"/>
  <c r="AI241" i="3"/>
  <c r="AJ211" i="3"/>
  <c r="AI211" i="3"/>
  <c r="AJ201" i="3"/>
  <c r="AI201" i="3"/>
  <c r="AI174" i="3"/>
  <c r="AJ174" i="3"/>
  <c r="AI165" i="3"/>
  <c r="AJ165" i="3"/>
  <c r="AJ157" i="3"/>
  <c r="AI157" i="3"/>
  <c r="AI105" i="3"/>
  <c r="AJ105" i="3"/>
  <c r="AJ101" i="3"/>
  <c r="AI101" i="3"/>
  <c r="AI96" i="3"/>
  <c r="AJ96" i="3"/>
  <c r="AI471" i="3"/>
  <c r="AJ415" i="3"/>
  <c r="AI237" i="3"/>
  <c r="AI284" i="3"/>
  <c r="AJ420" i="3"/>
  <c r="AI87" i="3"/>
  <c r="AI458" i="3"/>
  <c r="AJ186" i="3"/>
  <c r="AJ196" i="3"/>
  <c r="AI513" i="3"/>
  <c r="AJ513" i="3"/>
  <c r="AJ501" i="3"/>
  <c r="AI501" i="3"/>
  <c r="AJ495" i="3"/>
  <c r="AI495" i="3"/>
  <c r="AI491" i="3"/>
  <c r="AJ491" i="3"/>
  <c r="AJ487" i="3"/>
  <c r="AI487" i="3"/>
  <c r="AJ462" i="3"/>
  <c r="AI462" i="3"/>
  <c r="AJ424" i="3"/>
  <c r="AI424" i="3"/>
  <c r="AI409" i="3"/>
  <c r="AJ409" i="3"/>
  <c r="AJ404" i="3"/>
  <c r="AI404" i="3"/>
  <c r="AI395" i="3"/>
  <c r="AJ395" i="3"/>
  <c r="AI389" i="3"/>
  <c r="AJ389" i="3"/>
  <c r="AI374" i="3"/>
  <c r="AJ374" i="3"/>
  <c r="AI335" i="3"/>
  <c r="AJ335" i="3"/>
  <c r="AJ322" i="3"/>
  <c r="AI322" i="3"/>
  <c r="AJ318" i="3"/>
  <c r="AI318" i="3"/>
  <c r="AI313" i="3"/>
  <c r="AJ313" i="3"/>
  <c r="AI301" i="3"/>
  <c r="AJ301" i="3"/>
  <c r="AJ292" i="3"/>
  <c r="AI292" i="3"/>
  <c r="AJ268" i="3"/>
  <c r="AI268" i="3"/>
  <c r="AJ229" i="3"/>
  <c r="AI229" i="3"/>
  <c r="AI224" i="3"/>
  <c r="AJ224" i="3"/>
  <c r="AI216" i="3"/>
  <c r="AJ216" i="3"/>
  <c r="AI202" i="3"/>
  <c r="AJ202" i="3"/>
  <c r="AJ191" i="3"/>
  <c r="AI191" i="3"/>
  <c r="AI182" i="3"/>
  <c r="AJ182" i="3"/>
  <c r="AI170" i="3"/>
  <c r="AJ170" i="3"/>
  <c r="AI166" i="3"/>
  <c r="AJ166" i="3"/>
  <c r="AI148" i="3"/>
  <c r="AJ148" i="3"/>
  <c r="AI144" i="3"/>
  <c r="AJ144" i="3"/>
  <c r="AI139" i="3"/>
  <c r="AJ139" i="3"/>
  <c r="AI135" i="3"/>
  <c r="AJ135" i="3"/>
  <c r="AI126" i="3"/>
  <c r="AJ126" i="3"/>
  <c r="AI121" i="3"/>
  <c r="AJ121" i="3"/>
  <c r="AJ117" i="3"/>
  <c r="AI117" i="3"/>
  <c r="AJ113" i="3"/>
  <c r="AI113" i="3"/>
  <c r="AJ109" i="3"/>
  <c r="AI109" i="3"/>
  <c r="AJ91" i="3"/>
  <c r="AI91" i="3"/>
  <c r="AJ131" i="3"/>
  <c r="AJ436" i="3"/>
  <c r="AJ122" i="3"/>
  <c r="AJ178" i="3"/>
  <c r="AJ220" i="3"/>
  <c r="AI354" i="3"/>
  <c r="AI380" i="3"/>
  <c r="AI441" i="3"/>
  <c r="AI319" i="3"/>
  <c r="AI358" i="3"/>
  <c r="AI502" i="3"/>
  <c r="AJ336" i="3"/>
  <c r="AJ92" i="3"/>
  <c r="AJ118" i="3"/>
  <c r="AJ132" i="3"/>
  <c r="AJ150" i="3"/>
  <c r="AJ162" i="3"/>
  <c r="AJ208" i="3"/>
  <c r="AJ332" i="3"/>
  <c r="AJ306" i="3"/>
  <c r="AI179" i="3"/>
  <c r="AJ367" i="3"/>
  <c r="AI187" i="3"/>
  <c r="AJ371" i="3"/>
  <c r="AI400" i="3"/>
  <c r="AI446" i="3"/>
  <c r="AI442" i="3"/>
  <c r="AJ277" i="3"/>
  <c r="AJ341" i="3"/>
  <c r="AJ175" i="3"/>
  <c r="AJ323" i="3"/>
  <c r="AI514" i="3"/>
  <c r="AJ281" i="3"/>
  <c r="AJ375" i="3"/>
  <c r="AI411" i="3"/>
  <c r="AJ467" i="3"/>
  <c r="AJ396" i="3"/>
  <c r="AI246" i="3"/>
  <c r="AI459" i="3"/>
  <c r="AI314" i="3"/>
  <c r="AI327" i="3"/>
  <c r="AI472" i="3"/>
  <c r="AI386" i="3"/>
  <c r="AJ110" i="3"/>
  <c r="AJ226" i="3"/>
  <c r="AJ234" i="3"/>
  <c r="X14" i="18"/>
  <c r="X37" i="18"/>
  <c r="X4" i="18"/>
  <c r="X26" i="18"/>
  <c r="X31" i="18"/>
  <c r="X18" i="18"/>
  <c r="X22" i="18"/>
  <c r="X7" i="18"/>
  <c r="X13" i="18"/>
  <c r="X3" i="18"/>
  <c r="X35" i="18"/>
  <c r="X29" i="18"/>
  <c r="X25" i="18"/>
  <c r="X21" i="18"/>
  <c r="X17" i="18"/>
  <c r="X11" i="18"/>
  <c r="X6" i="18"/>
  <c r="X2" i="18"/>
  <c r="X33" i="18"/>
  <c r="X28" i="18"/>
  <c r="X24" i="18"/>
  <c r="X20" i="18"/>
  <c r="X15" i="18"/>
  <c r="X9" i="18"/>
  <c r="X5" i="18"/>
  <c r="X27" i="18"/>
  <c r="X32" i="18"/>
  <c r="X19" i="18"/>
  <c r="X23" i="18"/>
  <c r="X8" i="18"/>
  <c r="P544" i="9"/>
  <c r="P534" i="9"/>
  <c r="P528" i="9"/>
  <c r="P542" i="9"/>
  <c r="P536" i="9"/>
  <c r="P526" i="9"/>
  <c r="Y90" i="3"/>
  <c r="AF12" i="9"/>
  <c r="AC12" i="9" s="1"/>
  <c r="Y289" i="9"/>
  <c r="Y197" i="9"/>
  <c r="Y261" i="9"/>
  <c r="Y453" i="9"/>
  <c r="Y109" i="9"/>
  <c r="Y233" i="9"/>
  <c r="Y313" i="9"/>
  <c r="Y329" i="9"/>
  <c r="Y393" i="9"/>
  <c r="Y473" i="9"/>
  <c r="Y145" i="9"/>
  <c r="Y277" i="9"/>
  <c r="Y341" i="9"/>
  <c r="Y401" i="9"/>
  <c r="Y133" i="9"/>
  <c r="Y225" i="9"/>
  <c r="Y253" i="9"/>
  <c r="Y429" i="9"/>
  <c r="Y445" i="9"/>
  <c r="Y465" i="9"/>
  <c r="Y117" i="9"/>
  <c r="Y181" i="9"/>
  <c r="Y213" i="9"/>
  <c r="Y237" i="9"/>
  <c r="Y353" i="9"/>
  <c r="Y485" i="9"/>
  <c r="Y297" i="9"/>
  <c r="Y74" i="3"/>
  <c r="Y64" i="3"/>
  <c r="Y51" i="3"/>
  <c r="Y477" i="3"/>
  <c r="Y397" i="3"/>
  <c r="Y357" i="3"/>
  <c r="Y293" i="3"/>
  <c r="Y121" i="3"/>
  <c r="Y517" i="9"/>
  <c r="Y513" i="9"/>
  <c r="Y509" i="9"/>
  <c r="Y505" i="9"/>
  <c r="Y501" i="9"/>
  <c r="Y493" i="9"/>
  <c r="Y481" i="9"/>
  <c r="Y477" i="9"/>
  <c r="Y469" i="9"/>
  <c r="Y461" i="9"/>
  <c r="Y457" i="9"/>
  <c r="Y449" i="9"/>
  <c r="Y437" i="9"/>
  <c r="Y421" i="9"/>
  <c r="Y413" i="9"/>
  <c r="Y409" i="9"/>
  <c r="Y397" i="9"/>
  <c r="Y389" i="9"/>
  <c r="Y369" i="9"/>
  <c r="Y365" i="9"/>
  <c r="Y361" i="9"/>
  <c r="Y345" i="9"/>
  <c r="Y333" i="9"/>
  <c r="Y325" i="9"/>
  <c r="Y317" i="9"/>
  <c r="Y309" i="9"/>
  <c r="Y305" i="9"/>
  <c r="Y301" i="9"/>
  <c r="Y293" i="9"/>
  <c r="Y285" i="9"/>
  <c r="Y281" i="9"/>
  <c r="Y269" i="9"/>
  <c r="Y257" i="9"/>
  <c r="Y249" i="9"/>
  <c r="Y241" i="9"/>
  <c r="Y229" i="9"/>
  <c r="Y221" i="9"/>
  <c r="Y209" i="9"/>
  <c r="Y205" i="9"/>
  <c r="Y185" i="9"/>
  <c r="Y177" i="9"/>
  <c r="Y165" i="9"/>
  <c r="Y161" i="9"/>
  <c r="Y149" i="9"/>
  <c r="Y137" i="9"/>
  <c r="Y129" i="9"/>
  <c r="Y113" i="9"/>
  <c r="Y105" i="9"/>
  <c r="Y97" i="9"/>
  <c r="Y68" i="9"/>
  <c r="Y54" i="9"/>
  <c r="Y449" i="3"/>
  <c r="Y36" i="9"/>
  <c r="Y509" i="3"/>
  <c r="Y497" i="3"/>
  <c r="Y89" i="3"/>
  <c r="Y83" i="9"/>
  <c r="Y56" i="9"/>
  <c r="Y505" i="3"/>
  <c r="Y501" i="3"/>
  <c r="Y493" i="3"/>
  <c r="Y481" i="3"/>
  <c r="Y465" i="3"/>
  <c r="Y461" i="3"/>
  <c r="Y457" i="3"/>
  <c r="Y453" i="3"/>
  <c r="Y437" i="3"/>
  <c r="Y425" i="3"/>
  <c r="Y417" i="3"/>
  <c r="Y413" i="3"/>
  <c r="Y409" i="3"/>
  <c r="Y405" i="3"/>
  <c r="Y401" i="3"/>
  <c r="Y393" i="3"/>
  <c r="Y389" i="3"/>
  <c r="Y385" i="3"/>
  <c r="Y381" i="3"/>
  <c r="Y369" i="3"/>
  <c r="Y365" i="3"/>
  <c r="Y361" i="3"/>
  <c r="Y341" i="3"/>
  <c r="Y337" i="3"/>
  <c r="Y317" i="3"/>
  <c r="Y313" i="3"/>
  <c r="Y309" i="3"/>
  <c r="Y305" i="3"/>
  <c r="Y297" i="3"/>
  <c r="Y289" i="3"/>
  <c r="Y285" i="3"/>
  <c r="Y281" i="3"/>
  <c r="Y277" i="3"/>
  <c r="Y273" i="3"/>
  <c r="Y269" i="3"/>
  <c r="Y265" i="3"/>
  <c r="Y261" i="3"/>
  <c r="Y257" i="3"/>
  <c r="Y253" i="3"/>
  <c r="Y237" i="3"/>
  <c r="Y233" i="3"/>
  <c r="Y229" i="3"/>
  <c r="Y217" i="3"/>
  <c r="Y209" i="3"/>
  <c r="Y205" i="3"/>
  <c r="Y201" i="3"/>
  <c r="Y197" i="3"/>
  <c r="Y181" i="3"/>
  <c r="Y177" i="3"/>
  <c r="Y173" i="3"/>
  <c r="Y169" i="3"/>
  <c r="Y153" i="3"/>
  <c r="Y149" i="3"/>
  <c r="Y145" i="3"/>
  <c r="Y141" i="3"/>
  <c r="Y137" i="3"/>
  <c r="Y125" i="3"/>
  <c r="Y117" i="3"/>
  <c r="Y113" i="3"/>
  <c r="Y105" i="3"/>
  <c r="Y97" i="3"/>
  <c r="Y72" i="9"/>
  <c r="Y62" i="9"/>
  <c r="Y74" i="9"/>
  <c r="Y517" i="3"/>
  <c r="Y473" i="3"/>
  <c r="Y513" i="3"/>
  <c r="Y377" i="3"/>
  <c r="Y429" i="3"/>
  <c r="Y421" i="3"/>
  <c r="Y325" i="3"/>
  <c r="Y433" i="3"/>
  <c r="Y445" i="3"/>
  <c r="Y93" i="3"/>
  <c r="Y80" i="3"/>
  <c r="Y60" i="9"/>
  <c r="Y64" i="9"/>
  <c r="Y225" i="3"/>
  <c r="Y333" i="3"/>
  <c r="Y129" i="3"/>
  <c r="Y441" i="3"/>
  <c r="Y489" i="3"/>
  <c r="Y157" i="3"/>
  <c r="Y301" i="3"/>
  <c r="Y185" i="3"/>
  <c r="Y101" i="3"/>
  <c r="Y485" i="3"/>
  <c r="Y165" i="3"/>
  <c r="Y349" i="3"/>
  <c r="Y241" i="3"/>
  <c r="Y345" i="3"/>
  <c r="Y161" i="3"/>
  <c r="Y193" i="3"/>
  <c r="Y329" i="3"/>
  <c r="Y249" i="3"/>
  <c r="Y373" i="3"/>
  <c r="Y51" i="9"/>
  <c r="Y40" i="9"/>
  <c r="Y478" i="3"/>
  <c r="Y438" i="3"/>
  <c r="Y434" i="3"/>
  <c r="Y502" i="3"/>
  <c r="Y458" i="3"/>
  <c r="Y49" i="9"/>
  <c r="Y486" i="3"/>
  <c r="Y506" i="3"/>
  <c r="Y55" i="3"/>
  <c r="Y78" i="9"/>
  <c r="Y47" i="9"/>
  <c r="Y454" i="3"/>
  <c r="Y63" i="9"/>
  <c r="Y77" i="9"/>
  <c r="Y73" i="9"/>
  <c r="Y69" i="9"/>
  <c r="Y59" i="3"/>
  <c r="Y487" i="3"/>
  <c r="Y82" i="9"/>
  <c r="AJ24" i="3"/>
  <c r="AI21" i="3"/>
  <c r="AD21" i="3" s="1"/>
  <c r="AI13" i="9"/>
  <c r="AD13" i="9" s="1"/>
  <c r="AI15" i="9"/>
  <c r="AD15" i="9" s="1"/>
  <c r="C521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J520" i="3"/>
  <c r="U554" i="9"/>
  <c r="AI272" i="3"/>
  <c r="AG438" i="9"/>
  <c r="AF438" i="9"/>
  <c r="AJ427" i="9"/>
  <c r="AI427" i="9"/>
  <c r="AI416" i="9"/>
  <c r="AJ416" i="9"/>
  <c r="AG497" i="9"/>
  <c r="AF497" i="9"/>
  <c r="AJ486" i="9"/>
  <c r="AI486" i="9"/>
  <c r="AJ478" i="9"/>
  <c r="AI478" i="9"/>
  <c r="AJ465" i="9"/>
  <c r="AI465" i="9"/>
  <c r="AJ464" i="9"/>
  <c r="AI464" i="9"/>
  <c r="AG452" i="9"/>
  <c r="AF452" i="9"/>
  <c r="AJ439" i="9"/>
  <c r="AI439" i="9"/>
  <c r="AF475" i="9"/>
  <c r="AJ493" i="9"/>
  <c r="AI493" i="9"/>
  <c r="AG492" i="9"/>
  <c r="AF492" i="9"/>
  <c r="AG479" i="9"/>
  <c r="AF479" i="9"/>
  <c r="AJ449" i="9"/>
  <c r="AI449" i="9"/>
  <c r="AI425" i="9"/>
  <c r="AJ425" i="9"/>
  <c r="AG424" i="9"/>
  <c r="AF424" i="9"/>
  <c r="AI444" i="9"/>
  <c r="AJ444" i="9"/>
  <c r="AF310" i="9"/>
  <c r="AG336" i="9"/>
  <c r="AF358" i="9"/>
  <c r="AF208" i="9"/>
  <c r="AJ340" i="9"/>
  <c r="AJ395" i="9"/>
  <c r="AI170" i="9"/>
  <c r="AG364" i="9"/>
  <c r="AI330" i="9"/>
  <c r="AJ48" i="9"/>
  <c r="AJ351" i="9"/>
  <c r="AG335" i="9"/>
  <c r="AF391" i="9"/>
  <c r="AI222" i="9"/>
  <c r="AG251" i="9"/>
  <c r="AG311" i="9"/>
  <c r="AJ326" i="9"/>
  <c r="AI360" i="9"/>
  <c r="AG322" i="9"/>
  <c r="AG388" i="9"/>
  <c r="AJ327" i="9"/>
  <c r="Y91" i="9"/>
  <c r="AJ14" i="9"/>
  <c r="AF14" i="9"/>
  <c r="AC14" i="9" s="1"/>
  <c r="AJ23" i="3"/>
  <c r="AJ47" i="3"/>
  <c r="AJ43" i="3"/>
  <c r="AG15" i="3"/>
  <c r="AJ52" i="3"/>
  <c r="AG501" i="3"/>
  <c r="AF501" i="3"/>
  <c r="AG383" i="3"/>
  <c r="AF383" i="3"/>
  <c r="AG356" i="3"/>
  <c r="AF356" i="3"/>
  <c r="AJ205" i="3"/>
  <c r="AI205" i="3"/>
  <c r="AI176" i="3"/>
  <c r="AJ176" i="3"/>
  <c r="AJ416" i="3"/>
  <c r="AI416" i="3"/>
  <c r="AG283" i="3"/>
  <c r="AF283" i="3"/>
  <c r="AF509" i="3"/>
  <c r="AG509" i="3"/>
  <c r="AG494" i="3"/>
  <c r="AF494" i="3"/>
  <c r="AJ476" i="3"/>
  <c r="AI476" i="3"/>
  <c r="AJ451" i="3"/>
  <c r="AI451" i="3"/>
  <c r="AG449" i="3"/>
  <c r="AF449" i="3"/>
  <c r="AF434" i="3"/>
  <c r="AG434" i="3"/>
  <c r="AF399" i="3"/>
  <c r="AG399" i="3"/>
  <c r="AJ257" i="3"/>
  <c r="AI257" i="3"/>
  <c r="AG238" i="3"/>
  <c r="AF238" i="3"/>
  <c r="AI192" i="3"/>
  <c r="AJ192" i="3"/>
  <c r="AG44" i="3"/>
  <c r="AG61" i="3"/>
  <c r="AJ129" i="3"/>
  <c r="AJ65" i="3"/>
  <c r="AJ73" i="3"/>
  <c r="AJ86" i="3"/>
  <c r="AJ94" i="3"/>
  <c r="AJ106" i="3"/>
  <c r="AJ128" i="3"/>
  <c r="AI494" i="3"/>
  <c r="AJ494" i="3"/>
  <c r="AG493" i="3"/>
  <c r="AF493" i="3"/>
  <c r="AG490" i="3"/>
  <c r="AF490" i="3"/>
  <c r="AI437" i="3"/>
  <c r="AJ437" i="3"/>
  <c r="AI426" i="3"/>
  <c r="AJ426" i="3"/>
  <c r="AF395" i="3"/>
  <c r="AG395" i="3"/>
  <c r="AG382" i="3"/>
  <c r="AF382" i="3"/>
  <c r="AF381" i="3"/>
  <c r="AG381" i="3"/>
  <c r="AF282" i="3"/>
  <c r="AG282" i="3"/>
  <c r="AJ276" i="3"/>
  <c r="AI276" i="3"/>
  <c r="AF213" i="3"/>
  <c r="AG213" i="3"/>
  <c r="AJ209" i="3"/>
  <c r="AI209" i="3"/>
  <c r="AF195" i="3"/>
  <c r="AG195" i="3"/>
  <c r="AF163" i="3"/>
  <c r="AG163" i="3"/>
  <c r="AI160" i="3"/>
  <c r="AJ160" i="3"/>
  <c r="AI156" i="3"/>
  <c r="AJ156" i="3"/>
  <c r="AG155" i="3"/>
  <c r="AF155" i="3"/>
  <c r="AF138" i="3"/>
  <c r="AG138" i="3"/>
  <c r="AF66" i="3"/>
  <c r="AG66" i="3"/>
  <c r="AI58" i="3"/>
  <c r="AJ58" i="3"/>
  <c r="AI38" i="3"/>
  <c r="AJ38" i="3"/>
  <c r="Y460" i="3"/>
  <c r="Y428" i="3"/>
  <c r="Y392" i="3"/>
  <c r="Y372" i="3"/>
  <c r="Y348" i="3"/>
  <c r="AF355" i="3"/>
  <c r="AF488" i="3"/>
  <c r="AF515" i="3"/>
  <c r="AI151" i="3"/>
  <c r="AI329" i="3"/>
  <c r="AG514" i="3"/>
  <c r="AF514" i="3"/>
  <c r="AI510" i="3"/>
  <c r="AJ510" i="3"/>
  <c r="AI481" i="3"/>
  <c r="AJ481" i="3"/>
  <c r="AJ474" i="3"/>
  <c r="AI474" i="3"/>
  <c r="AG464" i="3"/>
  <c r="AF464" i="3"/>
  <c r="AG450" i="3"/>
  <c r="AF450" i="3"/>
  <c r="AJ419" i="3"/>
  <c r="AI419" i="3"/>
  <c r="AG362" i="3"/>
  <c r="AF362" i="3"/>
  <c r="AI509" i="3"/>
  <c r="AJ509" i="3"/>
  <c r="AI480" i="3"/>
  <c r="AJ480" i="3"/>
  <c r="AI473" i="3"/>
  <c r="AJ473" i="3"/>
  <c r="AI449" i="3"/>
  <c r="AJ449" i="3"/>
  <c r="AJ425" i="3"/>
  <c r="AI425" i="3"/>
  <c r="AJ418" i="3"/>
  <c r="AI418" i="3"/>
  <c r="AJ417" i="3"/>
  <c r="AI417" i="3"/>
  <c r="AJ414" i="3"/>
  <c r="AI414" i="3"/>
  <c r="AJ399" i="3"/>
  <c r="AI399" i="3"/>
  <c r="AG397" i="3"/>
  <c r="AF397" i="3"/>
  <c r="AI390" i="3"/>
  <c r="AJ390" i="3"/>
  <c r="AF388" i="3"/>
  <c r="AG388" i="3"/>
  <c r="AJ376" i="3"/>
  <c r="AI376" i="3"/>
  <c r="AG375" i="3"/>
  <c r="AF375" i="3"/>
  <c r="AF369" i="3"/>
  <c r="AG369" i="3"/>
  <c r="AI361" i="3"/>
  <c r="AJ361" i="3"/>
  <c r="AI360" i="3"/>
  <c r="AJ360" i="3"/>
  <c r="AF359" i="3"/>
  <c r="AG359" i="3"/>
  <c r="AI356" i="3"/>
  <c r="AJ356" i="3"/>
  <c r="AJ351" i="3"/>
  <c r="AI351" i="3"/>
  <c r="AF350" i="3"/>
  <c r="AG350" i="3"/>
  <c r="AJ317" i="3"/>
  <c r="AI317" i="3"/>
  <c r="AF316" i="3"/>
  <c r="AG316" i="3"/>
  <c r="AF306" i="3"/>
  <c r="AG306" i="3"/>
  <c r="AF264" i="3"/>
  <c r="AG264" i="3"/>
  <c r="AI259" i="3"/>
  <c r="AJ259" i="3"/>
  <c r="AI258" i="3"/>
  <c r="AJ258" i="3"/>
  <c r="AF237" i="3"/>
  <c r="AG237" i="3"/>
  <c r="AI233" i="3"/>
  <c r="AJ233" i="3"/>
  <c r="AI203" i="3"/>
  <c r="AJ203" i="3"/>
  <c r="AI164" i="3"/>
  <c r="AJ164" i="3"/>
  <c r="AI75" i="3"/>
  <c r="AJ75" i="3"/>
  <c r="AI29" i="3"/>
  <c r="AJ29" i="3"/>
  <c r="AF398" i="3"/>
  <c r="AG489" i="3"/>
  <c r="AI127" i="3"/>
  <c r="AJ255" i="3"/>
  <c r="AF150" i="3"/>
  <c r="AJ366" i="3"/>
  <c r="AJ507" i="3"/>
  <c r="AI507" i="3"/>
  <c r="AI504" i="3"/>
  <c r="AJ504" i="3"/>
  <c r="AF502" i="3"/>
  <c r="AG502" i="3"/>
  <c r="AJ496" i="3"/>
  <c r="AI496" i="3"/>
  <c r="AJ477" i="3"/>
  <c r="AI477" i="3"/>
  <c r="AG467" i="3"/>
  <c r="AF467" i="3"/>
  <c r="AF452" i="3"/>
  <c r="AG452" i="3"/>
  <c r="AG451" i="3"/>
  <c r="AF451" i="3"/>
  <c r="AG439" i="3"/>
  <c r="AF439" i="3"/>
  <c r="AG363" i="3"/>
  <c r="AF363" i="3"/>
  <c r="AF342" i="3"/>
  <c r="AG342" i="3"/>
  <c r="AJ337" i="3"/>
  <c r="AI337" i="3"/>
  <c r="AF334" i="3"/>
  <c r="AG334" i="3"/>
  <c r="AJ330" i="3"/>
  <c r="AI330" i="3"/>
  <c r="AG328" i="3"/>
  <c r="AF328" i="3"/>
  <c r="AJ325" i="3"/>
  <c r="AI325" i="3"/>
  <c r="AG324" i="3"/>
  <c r="AF324" i="3"/>
  <c r="AI321" i="3"/>
  <c r="AJ321" i="3"/>
  <c r="AJ320" i="3"/>
  <c r="AI320" i="3"/>
  <c r="AF319" i="3"/>
  <c r="AG319" i="3"/>
  <c r="AG314" i="3"/>
  <c r="AF314" i="3"/>
  <c r="AI311" i="3"/>
  <c r="AJ311" i="3"/>
  <c r="AG310" i="3"/>
  <c r="AF310" i="3"/>
  <c r="AI517" i="3"/>
  <c r="AJ517" i="3"/>
  <c r="AI478" i="3"/>
  <c r="AJ478" i="3"/>
  <c r="AG471" i="3"/>
  <c r="AF471" i="3"/>
  <c r="AG469" i="3"/>
  <c r="AF469" i="3"/>
  <c r="AG468" i="3"/>
  <c r="AF468" i="3"/>
  <c r="AG462" i="3"/>
  <c r="AF462" i="3"/>
  <c r="AG461" i="3"/>
  <c r="AF461" i="3"/>
  <c r="AF460" i="3"/>
  <c r="AG460" i="3"/>
  <c r="AJ457" i="3"/>
  <c r="AI457" i="3"/>
  <c r="AF453" i="3"/>
  <c r="AG453" i="3"/>
  <c r="AG440" i="3"/>
  <c r="AF440" i="3"/>
  <c r="AI433" i="3"/>
  <c r="AJ433" i="3"/>
  <c r="AG364" i="3"/>
  <c r="AF364" i="3"/>
  <c r="AF345" i="3"/>
  <c r="AG345" i="3"/>
  <c r="AF344" i="3"/>
  <c r="AG344" i="3"/>
  <c r="AG315" i="3"/>
  <c r="AF315" i="3"/>
  <c r="AF305" i="3"/>
  <c r="AG305" i="3"/>
  <c r="AJ302" i="3"/>
  <c r="AI302" i="3"/>
  <c r="AF428" i="3"/>
  <c r="AI331" i="3"/>
  <c r="AJ331" i="3"/>
  <c r="Y54" i="3"/>
  <c r="Y52" i="3"/>
  <c r="Y66" i="3"/>
  <c r="I370" i="1"/>
  <c r="I352" i="1"/>
  <c r="I1414" i="1"/>
  <c r="I1333" i="1"/>
  <c r="I1322" i="1"/>
  <c r="I1293" i="1"/>
  <c r="I1254" i="1"/>
  <c r="I1250" i="1"/>
  <c r="I1247" i="1"/>
  <c r="I1244" i="1"/>
  <c r="I1240" i="1"/>
  <c r="I1210" i="1"/>
  <c r="I1198" i="1"/>
  <c r="I1161" i="1"/>
  <c r="I1137" i="1"/>
  <c r="I1136" i="1"/>
  <c r="I1135" i="1"/>
  <c r="I1134" i="1"/>
  <c r="I1131" i="1"/>
  <c r="I1130" i="1"/>
  <c r="I1129" i="1"/>
  <c r="I1125" i="1"/>
  <c r="I1124" i="1"/>
  <c r="I1120" i="1"/>
  <c r="I1118" i="1"/>
  <c r="I1097" i="1"/>
  <c r="I1095" i="1"/>
  <c r="I1093" i="1"/>
  <c r="I1092" i="1"/>
  <c r="I1091" i="1"/>
  <c r="I1090" i="1"/>
  <c r="I1089" i="1"/>
  <c r="I1088" i="1"/>
  <c r="I1087" i="1"/>
  <c r="I890" i="1"/>
  <c r="I719" i="1"/>
  <c r="I600" i="1"/>
  <c r="I398" i="1"/>
  <c r="R554" i="9"/>
  <c r="I133" i="1"/>
  <c r="I131" i="1"/>
  <c r="I127" i="1"/>
  <c r="I125" i="1"/>
  <c r="I123" i="1"/>
  <c r="I117" i="1"/>
  <c r="I115" i="1"/>
  <c r="I111" i="1"/>
  <c r="G547" i="9"/>
  <c r="D547" i="9"/>
  <c r="C577" i="9"/>
  <c r="C561" i="9"/>
  <c r="P546" i="9"/>
  <c r="P543" i="9"/>
  <c r="P538" i="9"/>
  <c r="P535" i="9"/>
  <c r="P530" i="9"/>
  <c r="P527" i="9"/>
  <c r="D551" i="9"/>
  <c r="P548" i="9"/>
  <c r="P540" i="9"/>
  <c r="P537" i="9"/>
  <c r="P532" i="9"/>
  <c r="P524" i="9"/>
  <c r="G540" i="9"/>
  <c r="M540" i="9"/>
  <c r="D540" i="9"/>
  <c r="J540" i="9"/>
  <c r="M551" i="9"/>
  <c r="D529" i="9"/>
  <c r="M537" i="9"/>
  <c r="G537" i="9"/>
  <c r="D537" i="9"/>
  <c r="J537" i="9"/>
  <c r="G530" i="9"/>
  <c r="D530" i="9"/>
  <c r="M535" i="9"/>
  <c r="J535" i="9"/>
  <c r="G535" i="9"/>
  <c r="D535" i="9"/>
  <c r="G528" i="9"/>
  <c r="M528" i="9"/>
  <c r="D528" i="9"/>
  <c r="J528" i="9"/>
  <c r="M548" i="9"/>
  <c r="D548" i="9"/>
  <c r="J548" i="9"/>
  <c r="G548" i="9"/>
  <c r="J546" i="9"/>
  <c r="D546" i="9"/>
  <c r="M546" i="9"/>
  <c r="G546" i="9"/>
  <c r="D536" i="9"/>
  <c r="M547" i="9"/>
  <c r="J531" i="9"/>
  <c r="M529" i="9"/>
  <c r="M543" i="9"/>
  <c r="D543" i="9"/>
  <c r="J543" i="9"/>
  <c r="D552" i="9"/>
  <c r="J552" i="9"/>
  <c r="M544" i="9"/>
  <c r="G544" i="9"/>
  <c r="D544" i="9"/>
  <c r="J544" i="9"/>
  <c r="J553" i="9"/>
  <c r="D553" i="9"/>
  <c r="M545" i="9"/>
  <c r="J545" i="9"/>
  <c r="D545" i="9"/>
  <c r="M542" i="9"/>
  <c r="J542" i="9"/>
  <c r="D542" i="9"/>
  <c r="J530" i="9"/>
  <c r="M549" i="9"/>
  <c r="J547" i="9"/>
  <c r="J529" i="9"/>
  <c r="D531" i="9"/>
  <c r="D549" i="9"/>
  <c r="M530" i="9"/>
  <c r="G549" i="9"/>
  <c r="Y48" i="3"/>
  <c r="AJ45" i="3"/>
  <c r="AI46" i="3"/>
  <c r="AD46" i="3" s="1"/>
  <c r="AJ37" i="3"/>
  <c r="AG36" i="3"/>
  <c r="Y50" i="3"/>
  <c r="Y78" i="3"/>
  <c r="Y58" i="3"/>
  <c r="Y67" i="3"/>
  <c r="I114" i="1"/>
  <c r="I110" i="1"/>
  <c r="P5" i="3"/>
  <c r="I1398" i="1"/>
  <c r="I1318" i="1"/>
  <c r="I1086" i="1"/>
  <c r="I1085" i="1"/>
  <c r="I1084" i="1"/>
  <c r="I1082" i="1"/>
  <c r="I1080" i="1"/>
  <c r="I1079" i="1"/>
  <c r="I1078" i="1"/>
  <c r="I1057" i="1"/>
  <c r="I1051" i="1"/>
  <c r="I1050" i="1"/>
  <c r="I1049" i="1"/>
  <c r="I1045" i="1"/>
  <c r="I1043" i="1"/>
  <c r="I1041" i="1"/>
  <c r="I1039" i="1"/>
  <c r="I1016" i="1"/>
  <c r="I1015" i="1"/>
  <c r="I1012" i="1"/>
  <c r="I1011" i="1"/>
  <c r="I1008" i="1"/>
  <c r="I1007" i="1"/>
  <c r="I1006" i="1"/>
  <c r="I1003" i="1"/>
  <c r="I1002" i="1"/>
  <c r="I999" i="1"/>
  <c r="I998" i="1"/>
  <c r="I976" i="1"/>
  <c r="I974" i="1"/>
  <c r="I972" i="1"/>
  <c r="I968" i="1"/>
  <c r="I966" i="1"/>
  <c r="I963" i="1"/>
  <c r="I962" i="1"/>
  <c r="I961" i="1"/>
  <c r="I959" i="1"/>
  <c r="I937" i="1"/>
  <c r="I936" i="1"/>
  <c r="I934" i="1"/>
  <c r="I932" i="1"/>
  <c r="I931" i="1"/>
  <c r="I930" i="1"/>
  <c r="I929" i="1"/>
  <c r="I925" i="1"/>
  <c r="I923" i="1"/>
  <c r="I920" i="1"/>
  <c r="I918" i="1"/>
  <c r="I893" i="1"/>
  <c r="I892" i="1"/>
  <c r="I888" i="1"/>
  <c r="I887" i="1"/>
  <c r="I885" i="1"/>
  <c r="I884" i="1"/>
  <c r="I880" i="1"/>
  <c r="I878" i="1"/>
  <c r="I857" i="1"/>
  <c r="I856" i="1"/>
  <c r="I853" i="1"/>
  <c r="I852" i="1"/>
  <c r="I849" i="1"/>
  <c r="I848" i="1"/>
  <c r="I845" i="1"/>
  <c r="I844" i="1"/>
  <c r="I841" i="1"/>
  <c r="I840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1" i="1"/>
  <c r="I800" i="1"/>
  <c r="I799" i="1"/>
  <c r="I798" i="1"/>
  <c r="I777" i="1"/>
  <c r="I774" i="1"/>
  <c r="I771" i="1"/>
  <c r="I768" i="1"/>
  <c r="I766" i="1"/>
  <c r="I765" i="1"/>
  <c r="I764" i="1"/>
  <c r="I763" i="1"/>
  <c r="I760" i="1"/>
  <c r="I737" i="1"/>
  <c r="I736" i="1"/>
  <c r="I735" i="1"/>
  <c r="I732" i="1"/>
  <c r="I729" i="1"/>
  <c r="I728" i="1"/>
  <c r="I727" i="1"/>
  <c r="I726" i="1"/>
  <c r="I725" i="1"/>
  <c r="I721" i="1"/>
  <c r="I690" i="1"/>
  <c r="I657" i="1"/>
  <c r="I656" i="1"/>
  <c r="I653" i="1"/>
  <c r="I652" i="1"/>
  <c r="I649" i="1"/>
  <c r="I648" i="1"/>
  <c r="I643" i="1"/>
  <c r="I642" i="1"/>
  <c r="I639" i="1"/>
  <c r="I63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4" i="1"/>
  <c r="I603" i="1"/>
  <c r="I602" i="1"/>
  <c r="I601" i="1"/>
  <c r="I599" i="1"/>
  <c r="I577" i="1"/>
  <c r="I576" i="1"/>
  <c r="I575" i="1"/>
  <c r="I574" i="1"/>
  <c r="I572" i="1"/>
  <c r="I570" i="1"/>
  <c r="I569" i="1"/>
  <c r="I568" i="1"/>
  <c r="I567" i="1"/>
  <c r="I566" i="1"/>
  <c r="I562" i="1"/>
  <c r="I561" i="1"/>
  <c r="I560" i="1"/>
  <c r="I559" i="1"/>
  <c r="I558" i="1"/>
  <c r="I535" i="1"/>
  <c r="I534" i="1"/>
  <c r="I531" i="1"/>
  <c r="I530" i="1"/>
  <c r="I527" i="1"/>
  <c r="I526" i="1"/>
  <c r="I523" i="1"/>
  <c r="I522" i="1"/>
  <c r="I519" i="1"/>
  <c r="I518" i="1"/>
  <c r="I497" i="1"/>
  <c r="I495" i="1"/>
  <c r="I494" i="1"/>
  <c r="I493" i="1"/>
  <c r="I492" i="1"/>
  <c r="I490" i="1"/>
  <c r="I489" i="1"/>
  <c r="I488" i="1"/>
  <c r="I486" i="1"/>
  <c r="I485" i="1"/>
  <c r="I484" i="1"/>
  <c r="I482" i="1"/>
  <c r="I481" i="1"/>
  <c r="I479" i="1"/>
  <c r="I478" i="1"/>
  <c r="I457" i="1"/>
  <c r="I455" i="1"/>
  <c r="I454" i="1"/>
  <c r="I452" i="1"/>
  <c r="I451" i="1"/>
  <c r="I450" i="1"/>
  <c r="I449" i="1"/>
  <c r="I447" i="1"/>
  <c r="I446" i="1"/>
  <c r="I445" i="1"/>
  <c r="I444" i="1"/>
  <c r="I443" i="1"/>
  <c r="I442" i="1"/>
  <c r="I441" i="1"/>
  <c r="I440" i="1"/>
  <c r="I438" i="1"/>
  <c r="I417" i="1"/>
  <c r="I416" i="1"/>
  <c r="I415" i="1"/>
  <c r="I414" i="1"/>
  <c r="I413" i="1"/>
  <c r="I412" i="1"/>
  <c r="I411" i="1"/>
  <c r="I410" i="1"/>
  <c r="I408" i="1"/>
  <c r="I407" i="1"/>
  <c r="I406" i="1"/>
  <c r="I1368" i="1"/>
  <c r="I1367" i="1"/>
  <c r="I405" i="1"/>
  <c r="I404" i="1"/>
  <c r="I403" i="1"/>
  <c r="I402" i="1"/>
  <c r="I401" i="1"/>
  <c r="I399" i="1"/>
  <c r="I377" i="1"/>
  <c r="I376" i="1"/>
  <c r="I375" i="1"/>
  <c r="I374" i="1"/>
  <c r="I372" i="1"/>
  <c r="I368" i="1"/>
  <c r="I366" i="1"/>
  <c r="I362" i="1"/>
  <c r="I358" i="1"/>
  <c r="I354" i="1"/>
  <c r="I350" i="1"/>
  <c r="I348" i="1"/>
  <c r="I346" i="1"/>
  <c r="I342" i="1"/>
  <c r="I340" i="1"/>
  <c r="I332" i="1"/>
  <c r="I330" i="1"/>
  <c r="P5" i="9"/>
  <c r="I1407" i="1"/>
  <c r="I1403" i="1"/>
  <c r="I1361" i="1"/>
  <c r="I1336" i="1"/>
  <c r="I1328" i="1"/>
  <c r="I1327" i="1"/>
  <c r="I1326" i="1"/>
  <c r="I1288" i="1"/>
  <c r="I1282" i="1"/>
  <c r="I1213" i="1"/>
  <c r="I1204" i="1"/>
  <c r="I1201" i="1"/>
  <c r="I1162" i="1"/>
  <c r="I1160" i="1"/>
  <c r="I1133" i="1"/>
  <c r="I1132" i="1"/>
  <c r="I1128" i="1"/>
  <c r="I1127" i="1"/>
  <c r="I1126" i="1"/>
  <c r="I1123" i="1"/>
  <c r="I1122" i="1"/>
  <c r="I1121" i="1"/>
  <c r="I1119" i="1"/>
  <c r="I1096" i="1"/>
  <c r="I1094" i="1"/>
  <c r="I1083" i="1"/>
  <c r="I1081" i="1"/>
  <c r="I1056" i="1"/>
  <c r="I1055" i="1"/>
  <c r="I1054" i="1"/>
  <c r="I1053" i="1"/>
  <c r="I1052" i="1"/>
  <c r="I1048" i="1"/>
  <c r="I1047" i="1"/>
  <c r="I1046" i="1"/>
  <c r="I1044" i="1"/>
  <c r="I1042" i="1"/>
  <c r="I1040" i="1"/>
  <c r="I1038" i="1"/>
  <c r="I1017" i="1"/>
  <c r="I1014" i="1"/>
  <c r="I1013" i="1"/>
  <c r="I1010" i="1"/>
  <c r="I1009" i="1"/>
  <c r="I1005" i="1"/>
  <c r="I1004" i="1"/>
  <c r="I1001" i="1"/>
  <c r="I1000" i="1"/>
  <c r="I977" i="1"/>
  <c r="I975" i="1"/>
  <c r="I973" i="1"/>
  <c r="I970" i="1"/>
  <c r="I969" i="1"/>
  <c r="I967" i="1"/>
  <c r="I965" i="1"/>
  <c r="I964" i="1"/>
  <c r="I960" i="1"/>
  <c r="I958" i="1"/>
  <c r="I935" i="1"/>
  <c r="I933" i="1"/>
  <c r="I928" i="1"/>
  <c r="I927" i="1"/>
  <c r="I926" i="1"/>
  <c r="I924" i="1"/>
  <c r="I922" i="1"/>
  <c r="I921" i="1"/>
  <c r="I919" i="1"/>
  <c r="I897" i="1"/>
  <c r="I329" i="1"/>
  <c r="I896" i="1"/>
  <c r="I895" i="1"/>
  <c r="I894" i="1"/>
  <c r="I891" i="1"/>
  <c r="I889" i="1"/>
  <c r="I886" i="1"/>
  <c r="I883" i="1"/>
  <c r="I882" i="1"/>
  <c r="I881" i="1"/>
  <c r="I879" i="1"/>
  <c r="I855" i="1"/>
  <c r="I854" i="1"/>
  <c r="I851" i="1"/>
  <c r="I850" i="1"/>
  <c r="I847" i="1"/>
  <c r="I846" i="1"/>
  <c r="I843" i="1"/>
  <c r="I842" i="1"/>
  <c r="I839" i="1"/>
  <c r="I838" i="1"/>
  <c r="I802" i="1"/>
  <c r="I776" i="1"/>
  <c r="I775" i="1"/>
  <c r="I773" i="1"/>
  <c r="I772" i="1"/>
  <c r="I770" i="1"/>
  <c r="I769" i="1"/>
  <c r="I767" i="1"/>
  <c r="I762" i="1"/>
  <c r="I761" i="1"/>
  <c r="I759" i="1"/>
  <c r="I758" i="1"/>
  <c r="I734" i="1"/>
  <c r="I733" i="1"/>
  <c r="I731" i="1"/>
  <c r="I730" i="1"/>
  <c r="I724" i="1"/>
  <c r="I723" i="1"/>
  <c r="I722" i="1"/>
  <c r="I720" i="1"/>
  <c r="I718" i="1"/>
  <c r="I691" i="1"/>
  <c r="I655" i="1"/>
  <c r="I654" i="1"/>
  <c r="I651" i="1"/>
  <c r="I650" i="1"/>
  <c r="I647" i="1"/>
  <c r="I646" i="1"/>
  <c r="I645" i="1"/>
  <c r="I644" i="1"/>
  <c r="I641" i="1"/>
  <c r="I640" i="1"/>
  <c r="I605" i="1"/>
  <c r="I598" i="1"/>
  <c r="I573" i="1"/>
  <c r="I571" i="1"/>
  <c r="I565" i="1"/>
  <c r="I564" i="1"/>
  <c r="I563" i="1"/>
  <c r="I537" i="1"/>
  <c r="I536" i="1"/>
  <c r="I533" i="1"/>
  <c r="I532" i="1"/>
  <c r="I529" i="1"/>
  <c r="I528" i="1"/>
  <c r="I525" i="1"/>
  <c r="I524" i="1"/>
  <c r="I521" i="1"/>
  <c r="I520" i="1"/>
  <c r="I496" i="1"/>
  <c r="I491" i="1"/>
  <c r="I487" i="1"/>
  <c r="I483" i="1"/>
  <c r="I456" i="1"/>
  <c r="I453" i="1"/>
  <c r="I448" i="1"/>
  <c r="I439" i="1"/>
  <c r="I409" i="1"/>
  <c r="I400" i="1"/>
  <c r="I364" i="1"/>
  <c r="I356" i="1"/>
  <c r="I344" i="1"/>
  <c r="I338" i="1"/>
  <c r="I336" i="1"/>
  <c r="I334" i="1"/>
  <c r="I360" i="1"/>
  <c r="M552" i="9"/>
  <c r="G552" i="9"/>
  <c r="I327" i="1"/>
  <c r="I325" i="1"/>
  <c r="I321" i="1"/>
  <c r="I319" i="1"/>
  <c r="I317" i="1"/>
  <c r="I313" i="1"/>
  <c r="I311" i="1"/>
  <c r="I109" i="1"/>
  <c r="I107" i="1"/>
  <c r="I101" i="1"/>
  <c r="I99" i="1"/>
  <c r="I97" i="1"/>
  <c r="I95" i="1"/>
  <c r="I93" i="1"/>
  <c r="I91" i="1"/>
  <c r="I87" i="1"/>
  <c r="I83" i="1"/>
  <c r="I81" i="1"/>
  <c r="I77" i="1"/>
  <c r="I75" i="1"/>
  <c r="I73" i="1"/>
  <c r="I67" i="1"/>
  <c r="I65" i="1"/>
  <c r="I61" i="1"/>
  <c r="I59" i="1"/>
  <c r="I55" i="1"/>
  <c r="M553" i="9"/>
  <c r="G553" i="9"/>
  <c r="I328" i="1"/>
  <c r="I326" i="1"/>
  <c r="I324" i="1"/>
  <c r="I322" i="1"/>
  <c r="I320" i="1"/>
  <c r="I318" i="1"/>
  <c r="I316" i="1"/>
  <c r="I314" i="1"/>
  <c r="I312" i="1"/>
  <c r="I310" i="1"/>
  <c r="I1396" i="1"/>
  <c r="I1394" i="1"/>
  <c r="I1392" i="1"/>
  <c r="I1390" i="1"/>
  <c r="I1388" i="1"/>
  <c r="I1386" i="1"/>
  <c r="I1384" i="1"/>
  <c r="I1382" i="1"/>
  <c r="I1380" i="1"/>
  <c r="I1378" i="1"/>
  <c r="I1356" i="1"/>
  <c r="I1354" i="1"/>
  <c r="I1352" i="1"/>
  <c r="I1350" i="1"/>
  <c r="I1348" i="1"/>
  <c r="I1346" i="1"/>
  <c r="I1344" i="1"/>
  <c r="I1342" i="1"/>
  <c r="I1340" i="1"/>
  <c r="I1338" i="1"/>
  <c r="I1317" i="1"/>
  <c r="I1316" i="1"/>
  <c r="I1314" i="1"/>
  <c r="I1313" i="1"/>
  <c r="I1312" i="1"/>
  <c r="I1310" i="1"/>
  <c r="I1309" i="1"/>
  <c r="I1308" i="1"/>
  <c r="I1306" i="1"/>
  <c r="I1305" i="1"/>
  <c r="I1304" i="1"/>
  <c r="I1302" i="1"/>
  <c r="I1301" i="1"/>
  <c r="I1300" i="1"/>
  <c r="I1298" i="1"/>
  <c r="I1276" i="1"/>
  <c r="I1275" i="1"/>
  <c r="I1274" i="1"/>
  <c r="I1272" i="1"/>
  <c r="I1271" i="1"/>
  <c r="I1270" i="1"/>
  <c r="I1268" i="1"/>
  <c r="I1267" i="1"/>
  <c r="I1266" i="1"/>
  <c r="I1264" i="1"/>
  <c r="I1263" i="1"/>
  <c r="I1262" i="1"/>
  <c r="I1260" i="1"/>
  <c r="I1259" i="1"/>
  <c r="I1258" i="1"/>
  <c r="I1236" i="1"/>
  <c r="I1235" i="1"/>
  <c r="I1234" i="1"/>
  <c r="I1232" i="1"/>
  <c r="I1231" i="1"/>
  <c r="I1230" i="1"/>
  <c r="I1228" i="1"/>
  <c r="I1227" i="1"/>
  <c r="I1226" i="1"/>
  <c r="I1224" i="1"/>
  <c r="I1223" i="1"/>
  <c r="I1222" i="1"/>
  <c r="I1220" i="1"/>
  <c r="I1219" i="1"/>
  <c r="I1218" i="1"/>
  <c r="I1197" i="1"/>
  <c r="I1196" i="1"/>
  <c r="I1195" i="1"/>
  <c r="I1193" i="1"/>
  <c r="I1192" i="1"/>
  <c r="I1191" i="1"/>
  <c r="I1189" i="1"/>
  <c r="I1188" i="1"/>
  <c r="I1187" i="1"/>
  <c r="I1185" i="1"/>
  <c r="I1184" i="1"/>
  <c r="I1183" i="1"/>
  <c r="I1181" i="1"/>
  <c r="I1180" i="1"/>
  <c r="I1179" i="1"/>
  <c r="I1157" i="1"/>
  <c r="I1156" i="1"/>
  <c r="I1155" i="1"/>
  <c r="I1153" i="1"/>
  <c r="I1152" i="1"/>
  <c r="I1151" i="1"/>
  <c r="I1149" i="1"/>
  <c r="I1148" i="1"/>
  <c r="I1147" i="1"/>
  <c r="I1145" i="1"/>
  <c r="I1144" i="1"/>
  <c r="I1143" i="1"/>
  <c r="I1141" i="1"/>
  <c r="I1140" i="1"/>
  <c r="I1139" i="1"/>
  <c r="I1117" i="1"/>
  <c r="I1116" i="1"/>
  <c r="I1115" i="1"/>
  <c r="I1113" i="1"/>
  <c r="I1112" i="1"/>
  <c r="I1111" i="1"/>
  <c r="I1109" i="1"/>
  <c r="I1108" i="1"/>
  <c r="I1107" i="1"/>
  <c r="I1105" i="1"/>
  <c r="I1104" i="1"/>
  <c r="I1103" i="1"/>
  <c r="I1101" i="1"/>
  <c r="I1100" i="1"/>
  <c r="I1099" i="1"/>
  <c r="I1077" i="1"/>
  <c r="I1076" i="1"/>
  <c r="I1075" i="1"/>
  <c r="I1073" i="1"/>
  <c r="I1072" i="1"/>
  <c r="I1071" i="1"/>
  <c r="I1069" i="1"/>
  <c r="I1068" i="1"/>
  <c r="I1067" i="1"/>
  <c r="I1065" i="1"/>
  <c r="I1064" i="1"/>
  <c r="I1063" i="1"/>
  <c r="I1061" i="1"/>
  <c r="I1060" i="1"/>
  <c r="I1059" i="1"/>
  <c r="I1037" i="1"/>
  <c r="I1036" i="1"/>
  <c r="I1035" i="1"/>
  <c r="I1033" i="1"/>
  <c r="I1032" i="1"/>
  <c r="I1031" i="1"/>
  <c r="I1029" i="1"/>
  <c r="I1028" i="1"/>
  <c r="I1027" i="1"/>
  <c r="I1025" i="1"/>
  <c r="I1024" i="1"/>
  <c r="I1023" i="1"/>
  <c r="I1021" i="1"/>
  <c r="I1020" i="1"/>
  <c r="I1019" i="1"/>
  <c r="I997" i="1"/>
  <c r="I996" i="1"/>
  <c r="I995" i="1"/>
  <c r="I993" i="1"/>
  <c r="I992" i="1"/>
  <c r="I991" i="1"/>
  <c r="I989" i="1"/>
  <c r="I988" i="1"/>
  <c r="I987" i="1"/>
  <c r="I985" i="1"/>
  <c r="I984" i="1"/>
  <c r="I983" i="1"/>
  <c r="I981" i="1"/>
  <c r="I980" i="1"/>
  <c r="I979" i="1"/>
  <c r="I957" i="1"/>
  <c r="I956" i="1"/>
  <c r="I955" i="1"/>
  <c r="I953" i="1"/>
  <c r="I952" i="1"/>
  <c r="I951" i="1"/>
  <c r="I949" i="1"/>
  <c r="I948" i="1"/>
  <c r="I947" i="1"/>
  <c r="I945" i="1"/>
  <c r="I944" i="1"/>
  <c r="I943" i="1"/>
  <c r="I941" i="1"/>
  <c r="I940" i="1"/>
  <c r="I939" i="1"/>
  <c r="I917" i="1"/>
  <c r="I916" i="1"/>
  <c r="I915" i="1"/>
  <c r="I913" i="1"/>
  <c r="I912" i="1"/>
  <c r="I911" i="1"/>
  <c r="I909" i="1"/>
  <c r="I908" i="1"/>
  <c r="I907" i="1"/>
  <c r="I905" i="1"/>
  <c r="I904" i="1"/>
  <c r="I903" i="1"/>
  <c r="I901" i="1"/>
  <c r="I900" i="1"/>
  <c r="I899" i="1"/>
  <c r="I877" i="1"/>
  <c r="I875" i="1"/>
  <c r="I873" i="1"/>
  <c r="I871" i="1"/>
  <c r="I870" i="1"/>
  <c r="I869" i="1"/>
  <c r="I867" i="1"/>
  <c r="I865" i="1"/>
  <c r="I863" i="1"/>
  <c r="I862" i="1"/>
  <c r="I861" i="1"/>
  <c r="I859" i="1"/>
  <c r="I837" i="1"/>
  <c r="I835" i="1"/>
  <c r="I834" i="1"/>
  <c r="I833" i="1"/>
  <c r="I831" i="1"/>
  <c r="I829" i="1"/>
  <c r="I827" i="1"/>
  <c r="I826" i="1"/>
  <c r="I825" i="1"/>
  <c r="I823" i="1"/>
  <c r="I821" i="1"/>
  <c r="I819" i="1"/>
  <c r="I818" i="1"/>
  <c r="I1417" i="1"/>
  <c r="I1416" i="1"/>
  <c r="I1415" i="1"/>
  <c r="I1413" i="1"/>
  <c r="I1412" i="1"/>
  <c r="I1411" i="1"/>
  <c r="I1410" i="1"/>
  <c r="I1409" i="1"/>
  <c r="I1408" i="1"/>
  <c r="I1406" i="1"/>
  <c r="I1405" i="1"/>
  <c r="I1404" i="1"/>
  <c r="I1402" i="1"/>
  <c r="I1401" i="1"/>
  <c r="I1400" i="1"/>
  <c r="I1399" i="1"/>
  <c r="I1377" i="1"/>
  <c r="I1376" i="1"/>
  <c r="I1375" i="1"/>
  <c r="I1374" i="1"/>
  <c r="I1373" i="1"/>
  <c r="I1372" i="1"/>
  <c r="I1371" i="1"/>
  <c r="I1370" i="1"/>
  <c r="I1369" i="1"/>
  <c r="I1366" i="1"/>
  <c r="I1365" i="1"/>
  <c r="I1364" i="1"/>
  <c r="I1362" i="1"/>
  <c r="I1360" i="1"/>
  <c r="I1359" i="1"/>
  <c r="I1358" i="1"/>
  <c r="I1337" i="1"/>
  <c r="I1335" i="1"/>
  <c r="I1334" i="1"/>
  <c r="I1332" i="1"/>
  <c r="I1331" i="1"/>
  <c r="I1330" i="1"/>
  <c r="I1329" i="1"/>
  <c r="I1325" i="1"/>
  <c r="I1324" i="1"/>
  <c r="I1323" i="1"/>
  <c r="I1321" i="1"/>
  <c r="I1320" i="1"/>
  <c r="I1319" i="1"/>
  <c r="I1297" i="1"/>
  <c r="I1296" i="1"/>
  <c r="I1295" i="1"/>
  <c r="I1294" i="1"/>
  <c r="I1292" i="1"/>
  <c r="I1291" i="1"/>
  <c r="I1290" i="1"/>
  <c r="I1287" i="1"/>
  <c r="I1286" i="1"/>
  <c r="I1285" i="1"/>
  <c r="I1284" i="1"/>
  <c r="I1283" i="1"/>
  <c r="I1281" i="1"/>
  <c r="I1280" i="1"/>
  <c r="I1279" i="1"/>
  <c r="I1278" i="1"/>
  <c r="I1257" i="1"/>
  <c r="I1256" i="1"/>
  <c r="I1255" i="1"/>
  <c r="I1253" i="1"/>
  <c r="I1252" i="1"/>
  <c r="I1251" i="1"/>
  <c r="I1249" i="1"/>
  <c r="I1248" i="1"/>
  <c r="I1246" i="1"/>
  <c r="I1245" i="1"/>
  <c r="I1243" i="1"/>
  <c r="I1242" i="1"/>
  <c r="I1241" i="1"/>
  <c r="I1239" i="1"/>
  <c r="I1238" i="1"/>
  <c r="I1217" i="1"/>
  <c r="I1216" i="1"/>
  <c r="I1215" i="1"/>
  <c r="I1214" i="1"/>
  <c r="I1212" i="1"/>
  <c r="I1211" i="1"/>
  <c r="I1209" i="1"/>
  <c r="I1208" i="1"/>
  <c r="I1207" i="1"/>
  <c r="I1206" i="1"/>
  <c r="I1205" i="1"/>
  <c r="I1203" i="1"/>
  <c r="I1202" i="1"/>
  <c r="I1200" i="1"/>
  <c r="I1199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59" i="1"/>
  <c r="I1158" i="1"/>
  <c r="I971" i="1"/>
  <c r="I797" i="1"/>
  <c r="I795" i="1"/>
  <c r="I793" i="1"/>
  <c r="I791" i="1"/>
  <c r="I790" i="1"/>
  <c r="I789" i="1"/>
  <c r="I787" i="1"/>
  <c r="I785" i="1"/>
  <c r="I784" i="1"/>
  <c r="I782" i="1"/>
  <c r="I781" i="1"/>
  <c r="I779" i="1"/>
  <c r="I757" i="1"/>
  <c r="I756" i="1"/>
  <c r="I755" i="1"/>
  <c r="I754" i="1"/>
  <c r="I753" i="1"/>
  <c r="I751" i="1"/>
  <c r="I748" i="1"/>
  <c r="I746" i="1"/>
  <c r="I744" i="1"/>
  <c r="I743" i="1"/>
  <c r="I742" i="1"/>
  <c r="I740" i="1"/>
  <c r="I738" i="1"/>
  <c r="I717" i="1"/>
  <c r="I716" i="1"/>
  <c r="I714" i="1"/>
  <c r="I712" i="1"/>
  <c r="I710" i="1"/>
  <c r="I709" i="1"/>
  <c r="I707" i="1"/>
  <c r="I706" i="1"/>
  <c r="I705" i="1"/>
  <c r="I703" i="1"/>
  <c r="I702" i="1"/>
  <c r="I701" i="1"/>
  <c r="I699" i="1"/>
  <c r="I698" i="1"/>
  <c r="I676" i="1"/>
  <c r="I674" i="1"/>
  <c r="I672" i="1"/>
  <c r="I671" i="1"/>
  <c r="I670" i="1"/>
  <c r="I668" i="1"/>
  <c r="I666" i="1"/>
  <c r="I665" i="1"/>
  <c r="I664" i="1"/>
  <c r="I662" i="1"/>
  <c r="I660" i="1"/>
  <c r="I658" i="1"/>
  <c r="I637" i="1"/>
  <c r="I635" i="1"/>
  <c r="I634" i="1"/>
  <c r="I633" i="1"/>
  <c r="I631" i="1"/>
  <c r="I630" i="1"/>
  <c r="I629" i="1"/>
  <c r="I627" i="1"/>
  <c r="I626" i="1"/>
  <c r="I624" i="1"/>
  <c r="I622" i="1"/>
  <c r="I620" i="1"/>
  <c r="I619" i="1"/>
  <c r="I618" i="1"/>
  <c r="I596" i="1"/>
  <c r="I594" i="1"/>
  <c r="I593" i="1"/>
  <c r="I592" i="1"/>
  <c r="I590" i="1"/>
  <c r="I588" i="1"/>
  <c r="I586" i="1"/>
  <c r="I585" i="1"/>
  <c r="I583" i="1"/>
  <c r="I582" i="1"/>
  <c r="I581" i="1"/>
  <c r="I580" i="1"/>
  <c r="I579" i="1"/>
  <c r="I578" i="1"/>
  <c r="I557" i="1"/>
  <c r="I555" i="1"/>
  <c r="I554" i="1"/>
  <c r="I552" i="1"/>
  <c r="I550" i="1"/>
  <c r="I548" i="1"/>
  <c r="I697" i="1"/>
  <c r="I696" i="1"/>
  <c r="I695" i="1"/>
  <c r="I694" i="1"/>
  <c r="I693" i="1"/>
  <c r="I692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480" i="1"/>
  <c r="I547" i="1"/>
  <c r="I546" i="1"/>
  <c r="I544" i="1"/>
  <c r="I542" i="1"/>
  <c r="I541" i="1"/>
  <c r="I540" i="1"/>
  <c r="I538" i="1"/>
  <c r="I516" i="1"/>
  <c r="I514" i="1"/>
  <c r="I513" i="1"/>
  <c r="I511" i="1"/>
  <c r="I510" i="1"/>
  <c r="I509" i="1"/>
  <c r="I507" i="1"/>
  <c r="I506" i="1"/>
  <c r="I505" i="1"/>
  <c r="I503" i="1"/>
  <c r="I502" i="1"/>
  <c r="I500" i="1"/>
  <c r="I498" i="1"/>
  <c r="I476" i="1"/>
  <c r="I475" i="1"/>
  <c r="I474" i="1"/>
  <c r="I472" i="1"/>
  <c r="I470" i="1"/>
  <c r="I469" i="1"/>
  <c r="I468" i="1"/>
  <c r="I466" i="1"/>
  <c r="I464" i="1"/>
  <c r="I462" i="1"/>
  <c r="I461" i="1"/>
  <c r="I459" i="1"/>
  <c r="I458" i="1"/>
  <c r="I437" i="1"/>
  <c r="I436" i="1"/>
  <c r="I435" i="1"/>
  <c r="I434" i="1"/>
  <c r="I433" i="1"/>
  <c r="I431" i="1"/>
  <c r="I430" i="1"/>
  <c r="I428" i="1"/>
  <c r="I426" i="1"/>
  <c r="I424" i="1"/>
  <c r="I423" i="1"/>
  <c r="I422" i="1"/>
  <c r="I420" i="1"/>
  <c r="I418" i="1"/>
  <c r="I397" i="1"/>
  <c r="I396" i="1"/>
  <c r="I394" i="1"/>
  <c r="I392" i="1"/>
  <c r="I390" i="1"/>
  <c r="I389" i="1"/>
  <c r="I387" i="1"/>
  <c r="I386" i="1"/>
  <c r="I385" i="1"/>
  <c r="I383" i="1"/>
  <c r="I382" i="1"/>
  <c r="I381" i="1"/>
  <c r="I379" i="1"/>
  <c r="I378" i="1"/>
  <c r="I371" i="1"/>
  <c r="I367" i="1"/>
  <c r="I363" i="1"/>
  <c r="I361" i="1"/>
  <c r="I359" i="1"/>
  <c r="I355" i="1"/>
  <c r="I351" i="1"/>
  <c r="I349" i="1"/>
  <c r="I347" i="1"/>
  <c r="I343" i="1"/>
  <c r="I339" i="1"/>
  <c r="I335" i="1"/>
  <c r="I333" i="1"/>
  <c r="E73" i="10"/>
  <c r="E79" i="10" s="1"/>
  <c r="Y69" i="3"/>
  <c r="Y49" i="3"/>
  <c r="Y100" i="3"/>
  <c r="Y404" i="3"/>
  <c r="Y308" i="3"/>
  <c r="Y212" i="3"/>
  <c r="Y492" i="3"/>
  <c r="Y56" i="3"/>
  <c r="Y300" i="3"/>
  <c r="Y488" i="3"/>
  <c r="Y260" i="3"/>
  <c r="Y96" i="3"/>
  <c r="I1190" i="1"/>
  <c r="Y364" i="3"/>
  <c r="Y73" i="3"/>
  <c r="Y132" i="3"/>
  <c r="Y380" i="3"/>
  <c r="Y292" i="3"/>
  <c r="I942" i="1"/>
  <c r="Y520" i="3"/>
  <c r="Y512" i="3"/>
  <c r="Y516" i="3"/>
  <c r="Y484" i="3"/>
  <c r="Y452" i="3"/>
  <c r="Y324" i="3"/>
  <c r="Y312" i="3"/>
  <c r="Y268" i="3"/>
  <c r="Y188" i="3"/>
  <c r="Y160" i="3"/>
  <c r="Y152" i="3"/>
  <c r="Y136" i="3"/>
  <c r="Y108" i="3"/>
  <c r="Y104" i="3"/>
  <c r="Y88" i="3"/>
  <c r="Y508" i="3"/>
  <c r="Y468" i="3"/>
  <c r="Y496" i="3"/>
  <c r="Y336" i="3"/>
  <c r="Y92" i="3"/>
  <c r="Y296" i="3"/>
  <c r="Y440" i="3"/>
  <c r="Y432" i="3"/>
  <c r="Y424" i="3"/>
  <c r="Y304" i="3"/>
  <c r="I136" i="1"/>
  <c r="I130" i="1"/>
  <c r="I128" i="1"/>
  <c r="I124" i="1"/>
  <c r="Y491" i="3"/>
  <c r="Y247" i="3"/>
  <c r="Y400" i="3"/>
  <c r="Y376" i="3"/>
  <c r="Y328" i="3"/>
  <c r="Y288" i="3"/>
  <c r="Y272" i="3"/>
  <c r="Y264" i="3"/>
  <c r="Y216" i="3"/>
  <c r="Y184" i="3"/>
  <c r="Y176" i="3"/>
  <c r="Y120" i="3"/>
  <c r="Y148" i="3"/>
  <c r="Y244" i="3"/>
  <c r="Y252" i="3"/>
  <c r="Y344" i="3"/>
  <c r="Y140" i="3"/>
  <c r="Y320" i="3"/>
  <c r="Y332" i="3"/>
  <c r="Y356" i="3"/>
  <c r="Y472" i="3"/>
  <c r="Y276" i="3"/>
  <c r="Y352" i="3"/>
  <c r="Y196" i="3"/>
  <c r="I1363" i="1"/>
  <c r="Y504" i="3"/>
  <c r="Y448" i="3"/>
  <c r="Y408" i="3"/>
  <c r="Y396" i="3"/>
  <c r="Y384" i="3"/>
  <c r="Y316" i="3"/>
  <c r="Y280" i="3"/>
  <c r="Y224" i="3"/>
  <c r="Y164" i="3"/>
  <c r="Y112" i="3"/>
  <c r="Y256" i="3"/>
  <c r="Y416" i="3"/>
  <c r="Y144" i="3"/>
  <c r="Y284" i="3"/>
  <c r="Y412" i="3"/>
  <c r="Y388" i="3"/>
  <c r="Y420" i="3"/>
  <c r="Y204" i="3"/>
  <c r="Y456" i="3"/>
  <c r="Y480" i="3"/>
  <c r="Y208" i="3"/>
  <c r="I106" i="1"/>
  <c r="I104" i="1"/>
  <c r="I102" i="1"/>
  <c r="I92" i="1"/>
  <c r="I90" i="1"/>
  <c r="I80" i="1"/>
  <c r="I78" i="1"/>
  <c r="I76" i="1"/>
  <c r="I74" i="1"/>
  <c r="I62" i="1"/>
  <c r="I1066" i="1"/>
  <c r="I135" i="1"/>
  <c r="I119" i="1"/>
  <c r="I89" i="1"/>
  <c r="AG194" i="3"/>
  <c r="AJ219" i="3"/>
  <c r="AG274" i="3"/>
  <c r="AF337" i="3"/>
  <c r="AI410" i="3"/>
  <c r="AF394" i="3"/>
  <c r="AJ343" i="3"/>
  <c r="AG386" i="3"/>
  <c r="AJ49" i="3"/>
  <c r="AJ173" i="3"/>
  <c r="AF162" i="3"/>
  <c r="AI348" i="3"/>
  <c r="AJ405" i="3"/>
  <c r="AF446" i="3"/>
  <c r="AG294" i="3"/>
  <c r="AI370" i="3"/>
  <c r="AF437" i="3"/>
  <c r="AI379" i="3"/>
  <c r="AI384" i="3"/>
  <c r="AI402" i="3"/>
  <c r="AG484" i="3"/>
  <c r="AF512" i="3"/>
  <c r="AG365" i="3"/>
  <c r="AG415" i="3"/>
  <c r="AI482" i="3"/>
  <c r="AF426" i="3"/>
  <c r="AJ159" i="3"/>
  <c r="AI312" i="3"/>
  <c r="AI466" i="3"/>
  <c r="AF412" i="3"/>
  <c r="AI245" i="3"/>
  <c r="AI372" i="3"/>
  <c r="AJ428" i="3"/>
  <c r="AJ438" i="3"/>
  <c r="AJ463" i="3"/>
  <c r="AG511" i="3"/>
  <c r="AG406" i="3"/>
  <c r="AI429" i="3"/>
  <c r="AG477" i="3"/>
  <c r="AI505" i="3"/>
  <c r="AG241" i="3"/>
  <c r="AJ236" i="3"/>
  <c r="I1273" i="1"/>
  <c r="I1150" i="1"/>
  <c r="I1026" i="1"/>
  <c r="I902" i="1"/>
  <c r="I384" i="1"/>
  <c r="I129" i="1"/>
  <c r="I69" i="1"/>
  <c r="I1289" i="1"/>
  <c r="I1261" i="1"/>
  <c r="I1138" i="1"/>
  <c r="I994" i="1"/>
  <c r="I872" i="1"/>
  <c r="I84" i="1"/>
  <c r="I1349" i="1"/>
  <c r="I1345" i="1"/>
  <c r="I1221" i="1"/>
  <c r="I1098" i="1"/>
  <c r="I954" i="1"/>
  <c r="I832" i="1"/>
  <c r="I739" i="1"/>
  <c r="I715" i="1"/>
  <c r="I427" i="1"/>
  <c r="I337" i="1"/>
  <c r="I331" i="1"/>
  <c r="J8" i="1"/>
  <c r="Y343" i="3"/>
  <c r="I820" i="1"/>
  <c r="I750" i="1"/>
  <c r="I704" i="1"/>
  <c r="I551" i="1"/>
  <c r="I508" i="1"/>
  <c r="I463" i="1"/>
  <c r="I460" i="1"/>
  <c r="I419" i="1"/>
  <c r="I323" i="1"/>
  <c r="I132" i="1"/>
  <c r="I98" i="1"/>
  <c r="I1397" i="1"/>
  <c r="I1393" i="1"/>
  <c r="I1307" i="1"/>
  <c r="I1237" i="1"/>
  <c r="I1229" i="1"/>
  <c r="I1186" i="1"/>
  <c r="I1178" i="1"/>
  <c r="I1114" i="1"/>
  <c r="I1106" i="1"/>
  <c r="I1062" i="1"/>
  <c r="I1034" i="1"/>
  <c r="I990" i="1"/>
  <c r="I982" i="1"/>
  <c r="I938" i="1"/>
  <c r="I910" i="1"/>
  <c r="I868" i="1"/>
  <c r="I860" i="1"/>
  <c r="I796" i="1"/>
  <c r="I788" i="1"/>
  <c r="I747" i="1"/>
  <c r="I675" i="1"/>
  <c r="I659" i="1"/>
  <c r="I632" i="1"/>
  <c r="I587" i="1"/>
  <c r="I584" i="1"/>
  <c r="I543" i="1"/>
  <c r="I395" i="1"/>
  <c r="I391" i="1"/>
  <c r="I1389" i="1"/>
  <c r="I1385" i="1"/>
  <c r="I1303" i="1"/>
  <c r="I1277" i="1"/>
  <c r="I1225" i="1"/>
  <c r="I1154" i="1"/>
  <c r="I1102" i="1"/>
  <c r="I1030" i="1"/>
  <c r="I978" i="1"/>
  <c r="I906" i="1"/>
  <c r="I836" i="1"/>
  <c r="I783" i="1"/>
  <c r="I539" i="1"/>
  <c r="I499" i="1"/>
  <c r="I388" i="1"/>
  <c r="I116" i="1"/>
  <c r="I105" i="1"/>
  <c r="I54" i="1"/>
  <c r="Y415" i="3"/>
  <c r="Y383" i="3"/>
  <c r="Y371" i="3"/>
  <c r="Y331" i="3"/>
  <c r="Y291" i="3"/>
  <c r="Y275" i="3"/>
  <c r="Y263" i="3"/>
  <c r="Y255" i="3"/>
  <c r="Y231" i="3"/>
  <c r="Y191" i="3"/>
  <c r="Y183" i="3"/>
  <c r="Y175" i="3"/>
  <c r="Y115" i="3"/>
  <c r="Y107" i="3"/>
  <c r="Y99" i="3"/>
  <c r="Y91" i="3"/>
  <c r="Y259" i="3"/>
  <c r="Y315" i="3"/>
  <c r="Y335" i="3"/>
  <c r="Y339" i="3"/>
  <c r="Y443" i="3"/>
  <c r="Y407" i="3"/>
  <c r="Y471" i="3"/>
  <c r="Y459" i="3"/>
  <c r="Y451" i="3"/>
  <c r="Y439" i="3"/>
  <c r="Y427" i="3"/>
  <c r="Y363" i="3"/>
  <c r="Y295" i="3"/>
  <c r="Y267" i="3"/>
  <c r="Y251" i="3"/>
  <c r="Y239" i="3"/>
  <c r="Y227" i="3"/>
  <c r="Y219" i="3"/>
  <c r="Y207" i="3"/>
  <c r="Y187" i="3"/>
  <c r="Y171" i="3"/>
  <c r="Y159" i="3"/>
  <c r="Y135" i="3"/>
  <c r="Y287" i="3"/>
  <c r="Y503" i="3"/>
  <c r="Y143" i="3"/>
  <c r="Y163" i="3"/>
  <c r="Y395" i="3"/>
  <c r="Y127" i="3"/>
  <c r="Y479" i="3"/>
  <c r="Y243" i="3"/>
  <c r="Y507" i="3"/>
  <c r="Y379" i="3"/>
  <c r="Y53" i="3"/>
  <c r="Y495" i="3"/>
  <c r="Y483" i="3"/>
  <c r="Y467" i="3"/>
  <c r="Y463" i="3"/>
  <c r="Y455" i="3"/>
  <c r="Y435" i="3"/>
  <c r="Y431" i="3"/>
  <c r="Y419" i="3"/>
  <c r="Y411" i="3"/>
  <c r="Y403" i="3"/>
  <c r="Y387" i="3"/>
  <c r="Y375" i="3"/>
  <c r="Y367" i="3"/>
  <c r="Y359" i="3"/>
  <c r="Y351" i="3"/>
  <c r="Y327" i="3"/>
  <c r="Y319" i="3"/>
  <c r="Y271" i="3"/>
  <c r="Y235" i="3"/>
  <c r="Y211" i="3"/>
  <c r="Y155" i="3"/>
  <c r="Y147" i="3"/>
  <c r="Y139" i="3"/>
  <c r="Y131" i="3"/>
  <c r="Y123" i="3"/>
  <c r="Y111" i="3"/>
  <c r="Y103" i="3"/>
  <c r="Y279" i="3"/>
  <c r="Y511" i="3"/>
  <c r="Y167" i="3"/>
  <c r="Y179" i="3"/>
  <c r="Y95" i="3"/>
  <c r="Y195" i="3"/>
  <c r="Y347" i="3"/>
  <c r="Y355" i="3"/>
  <c r="Y215" i="3"/>
  <c r="I1265" i="1"/>
  <c r="I1194" i="1"/>
  <c r="I1142" i="1"/>
  <c r="I1070" i="1"/>
  <c r="I1018" i="1"/>
  <c r="I946" i="1"/>
  <c r="I876" i="1"/>
  <c r="I824" i="1"/>
  <c r="I711" i="1"/>
  <c r="I708" i="1"/>
  <c r="I663" i="1"/>
  <c r="I623" i="1"/>
  <c r="I512" i="1"/>
  <c r="I471" i="1"/>
  <c r="I467" i="1"/>
  <c r="I118" i="1"/>
  <c r="I66" i="1"/>
  <c r="I1311" i="1"/>
  <c r="I88" i="1"/>
  <c r="I86" i="1"/>
  <c r="I79" i="1"/>
  <c r="I369" i="1"/>
  <c r="I353" i="1"/>
  <c r="I345" i="1"/>
  <c r="I137" i="1"/>
  <c r="I134" i="1"/>
  <c r="I126" i="1"/>
  <c r="I121" i="1"/>
  <c r="I108" i="1"/>
  <c r="I103" i="1"/>
  <c r="I96" i="1"/>
  <c r="I72" i="1"/>
  <c r="I60" i="1"/>
  <c r="I58" i="1"/>
  <c r="I56" i="1"/>
  <c r="I1381" i="1"/>
  <c r="I1357" i="1"/>
  <c r="I1353" i="1"/>
  <c r="I1341" i="1"/>
  <c r="I1315" i="1"/>
  <c r="I1299" i="1"/>
  <c r="I1269" i="1"/>
  <c r="I1233" i="1"/>
  <c r="I1182" i="1"/>
  <c r="I1146" i="1"/>
  <c r="I1110" i="1"/>
  <c r="I1074" i="1"/>
  <c r="I1058" i="1"/>
  <c r="I1022" i="1"/>
  <c r="I986" i="1"/>
  <c r="I950" i="1"/>
  <c r="I914" i="1"/>
  <c r="I898" i="1"/>
  <c r="I864" i="1"/>
  <c r="I828" i="1"/>
  <c r="I792" i="1"/>
  <c r="I778" i="1"/>
  <c r="I667" i="1"/>
  <c r="I636" i="1"/>
  <c r="I595" i="1"/>
  <c r="I591" i="1"/>
  <c r="I515" i="1"/>
  <c r="I120" i="1"/>
  <c r="I113" i="1"/>
  <c r="I68" i="1"/>
  <c r="I63" i="1"/>
  <c r="M539" i="9"/>
  <c r="J539" i="9"/>
  <c r="G539" i="9"/>
  <c r="D539" i="9"/>
  <c r="G526" i="9"/>
  <c r="M526" i="9"/>
  <c r="J526" i="9"/>
  <c r="D526" i="9"/>
  <c r="M523" i="9"/>
  <c r="D523" i="9"/>
  <c r="J523" i="9"/>
  <c r="G523" i="9"/>
  <c r="M550" i="9"/>
  <c r="D550" i="9"/>
  <c r="G550" i="9"/>
  <c r="J550" i="9"/>
  <c r="G532" i="9"/>
  <c r="M532" i="9"/>
  <c r="J532" i="9"/>
  <c r="D532" i="9"/>
  <c r="G541" i="9"/>
  <c r="D541" i="9"/>
  <c r="M541" i="9"/>
  <c r="J541" i="9"/>
  <c r="J538" i="9"/>
  <c r="D538" i="9"/>
  <c r="M538" i="9"/>
  <c r="G538" i="9"/>
  <c r="M527" i="9"/>
  <c r="J527" i="9"/>
  <c r="G527" i="9"/>
  <c r="D527" i="9"/>
  <c r="J524" i="9"/>
  <c r="D524" i="9"/>
  <c r="M524" i="9"/>
  <c r="G524" i="9"/>
  <c r="G534" i="9"/>
  <c r="D534" i="9"/>
  <c r="M534" i="9"/>
  <c r="J534" i="9"/>
  <c r="J533" i="9"/>
  <c r="D533" i="9"/>
  <c r="M533" i="9"/>
  <c r="G533" i="9"/>
  <c r="G536" i="9"/>
  <c r="G542" i="9"/>
  <c r="M536" i="9"/>
  <c r="G545" i="9"/>
  <c r="G543" i="9"/>
  <c r="Q7" i="3"/>
  <c r="I1391" i="1"/>
  <c r="I1383" i="1"/>
  <c r="I1351" i="1"/>
  <c r="I1343" i="1"/>
  <c r="I874" i="1"/>
  <c r="I858" i="1"/>
  <c r="I822" i="1"/>
  <c r="I786" i="1"/>
  <c r="A15" i="10"/>
  <c r="G531" i="9"/>
  <c r="I1395" i="1"/>
  <c r="I1387" i="1"/>
  <c r="I1379" i="1"/>
  <c r="I1355" i="1"/>
  <c r="I1347" i="1"/>
  <c r="I1339" i="1"/>
  <c r="I866" i="1"/>
  <c r="I830" i="1"/>
  <c r="I794" i="1"/>
  <c r="I752" i="1"/>
  <c r="I745" i="1"/>
  <c r="I669" i="1"/>
  <c r="I628" i="1"/>
  <c r="I621" i="1"/>
  <c r="I545" i="1"/>
  <c r="I504" i="1"/>
  <c r="I477" i="1"/>
  <c r="I421" i="1"/>
  <c r="I380" i="1"/>
  <c r="I365" i="1"/>
  <c r="I780" i="1"/>
  <c r="I741" i="1"/>
  <c r="I700" i="1"/>
  <c r="I673" i="1"/>
  <c r="I597" i="1"/>
  <c r="I556" i="1"/>
  <c r="I549" i="1"/>
  <c r="I473" i="1"/>
  <c r="I432" i="1"/>
  <c r="I425" i="1"/>
  <c r="I357" i="1"/>
  <c r="I315" i="1"/>
  <c r="I94" i="1"/>
  <c r="I82" i="1"/>
  <c r="I53" i="1"/>
  <c r="I749" i="1"/>
  <c r="I713" i="1"/>
  <c r="I677" i="1"/>
  <c r="I661" i="1"/>
  <c r="I625" i="1"/>
  <c r="I589" i="1"/>
  <c r="I553" i="1"/>
  <c r="I517" i="1"/>
  <c r="I501" i="1"/>
  <c r="I465" i="1"/>
  <c r="I429" i="1"/>
  <c r="I393" i="1"/>
  <c r="I373" i="1"/>
  <c r="I341" i="1"/>
  <c r="I309" i="1"/>
  <c r="I112" i="1"/>
  <c r="I71" i="1"/>
  <c r="I64" i="1"/>
  <c r="I122" i="1"/>
  <c r="I100" i="1"/>
  <c r="I85" i="1"/>
  <c r="I70" i="1"/>
  <c r="DV20" i="3" l="1"/>
  <c r="DV8" i="3" s="1"/>
  <c r="AT15" i="9"/>
  <c r="AT18" i="9"/>
  <c r="BE19" i="3"/>
  <c r="AT14" i="9"/>
  <c r="BE20" i="3"/>
  <c r="AT17" i="9"/>
  <c r="CV8" i="3"/>
  <c r="AT16" i="9"/>
  <c r="AT22" i="9"/>
  <c r="AT21" i="9"/>
  <c r="AT20" i="9"/>
  <c r="CX8" i="3"/>
  <c r="CU8" i="3"/>
  <c r="Q528" i="3"/>
  <c r="CX528" i="3" s="1"/>
  <c r="Q532" i="3"/>
  <c r="CX532" i="3" s="1"/>
  <c r="Q535" i="3"/>
  <c r="CX535" i="3" s="1"/>
  <c r="Q525" i="3"/>
  <c r="CX525" i="3" s="1"/>
  <c r="CU555" i="3"/>
  <c r="CY555" i="3"/>
  <c r="CV555" i="3"/>
  <c r="CX555" i="3"/>
  <c r="CW555" i="3"/>
  <c r="CW557" i="3"/>
  <c r="CX557" i="3"/>
  <c r="CU557" i="3"/>
  <c r="CY557" i="3"/>
  <c r="CV557" i="3"/>
  <c r="T527" i="3"/>
  <c r="CY527" i="3" s="1"/>
  <c r="CW561" i="3"/>
  <c r="CV561" i="3"/>
  <c r="CX561" i="3"/>
  <c r="CU561" i="3"/>
  <c r="CY561" i="3"/>
  <c r="T531" i="3"/>
  <c r="CY531" i="3" s="1"/>
  <c r="CW565" i="3"/>
  <c r="CV565" i="3"/>
  <c r="CX565" i="3"/>
  <c r="CU565" i="3"/>
  <c r="CY565" i="3"/>
  <c r="T535" i="3"/>
  <c r="CY535" i="3" s="1"/>
  <c r="CW569" i="3"/>
  <c r="CV569" i="3"/>
  <c r="CX569" i="3"/>
  <c r="CU569" i="3"/>
  <c r="CY569" i="3"/>
  <c r="CW573" i="3"/>
  <c r="CX573" i="3"/>
  <c r="CV573" i="3"/>
  <c r="CU573" i="3"/>
  <c r="CY573" i="3"/>
  <c r="CW577" i="3"/>
  <c r="CX577" i="3"/>
  <c r="CU577" i="3"/>
  <c r="CY577" i="3"/>
  <c r="CV577" i="3"/>
  <c r="U554" i="3"/>
  <c r="CU554" i="3"/>
  <c r="R554" i="3"/>
  <c r="Q529" i="3"/>
  <c r="CX529" i="3" s="1"/>
  <c r="Q533" i="3"/>
  <c r="CX533" i="3" s="1"/>
  <c r="T525" i="3"/>
  <c r="CY525" i="3" s="1"/>
  <c r="CU559" i="3"/>
  <c r="CY559" i="3"/>
  <c r="CX559" i="3"/>
  <c r="CV559" i="3"/>
  <c r="CW559" i="3"/>
  <c r="T529" i="3"/>
  <c r="CY529" i="3" s="1"/>
  <c r="CU563" i="3"/>
  <c r="CY563" i="3"/>
  <c r="CX563" i="3"/>
  <c r="CV563" i="3"/>
  <c r="CW563" i="3"/>
  <c r="T533" i="3"/>
  <c r="CY533" i="3"/>
  <c r="CU567" i="3"/>
  <c r="CY567" i="3"/>
  <c r="CX567" i="3"/>
  <c r="CV567" i="3"/>
  <c r="CW567" i="3"/>
  <c r="T537" i="3"/>
  <c r="CY537" i="3" s="1"/>
  <c r="CU571" i="3"/>
  <c r="CY571" i="3"/>
  <c r="CX571" i="3"/>
  <c r="CV571" i="3"/>
  <c r="CW571" i="3"/>
  <c r="CU575" i="3"/>
  <c r="CY575" i="3"/>
  <c r="CX575" i="3"/>
  <c r="CV575" i="3"/>
  <c r="CW575" i="3"/>
  <c r="CU579" i="3"/>
  <c r="CY579" i="3"/>
  <c r="CX579" i="3"/>
  <c r="CV579" i="3"/>
  <c r="CW579" i="3"/>
  <c r="AT13" i="3"/>
  <c r="DS325" i="3" s="1"/>
  <c r="CW8" i="3"/>
  <c r="Q531" i="3"/>
  <c r="CX531" i="3" s="1"/>
  <c r="Q524" i="3"/>
  <c r="CX524" i="3" s="1"/>
  <c r="Q527" i="3"/>
  <c r="CX527" i="3" s="1"/>
  <c r="Q536" i="3"/>
  <c r="CX536" i="3" s="1"/>
  <c r="T524" i="3"/>
  <c r="CY524" i="3" s="1"/>
  <c r="T526" i="3"/>
  <c r="CY526" i="3" s="1"/>
  <c r="CX560" i="3"/>
  <c r="CU560" i="3"/>
  <c r="CY560" i="3"/>
  <c r="CV560" i="3"/>
  <c r="CW560" i="3"/>
  <c r="T530" i="3"/>
  <c r="CY530" i="3" s="1"/>
  <c r="CX564" i="3"/>
  <c r="CU564" i="3"/>
  <c r="CY564" i="3"/>
  <c r="CV564" i="3"/>
  <c r="CW564" i="3"/>
  <c r="T534" i="3"/>
  <c r="CY534" i="3" s="1"/>
  <c r="T536" i="3"/>
  <c r="CY536" i="3" s="1"/>
  <c r="CX572" i="3"/>
  <c r="CU572" i="3"/>
  <c r="CY572" i="3"/>
  <c r="CV572" i="3"/>
  <c r="CW572" i="3"/>
  <c r="CX576" i="3"/>
  <c r="CU576" i="3"/>
  <c r="CY576" i="3"/>
  <c r="CW576" i="3"/>
  <c r="CV576" i="3"/>
  <c r="CV578" i="3"/>
  <c r="CU578" i="3"/>
  <c r="CW578" i="3"/>
  <c r="CX578" i="3"/>
  <c r="CY578" i="3"/>
  <c r="CX580" i="3"/>
  <c r="CU580" i="3"/>
  <c r="CY580" i="3"/>
  <c r="CW580" i="3"/>
  <c r="CV580" i="3"/>
  <c r="CY8" i="3"/>
  <c r="Q526" i="3"/>
  <c r="CX526" i="3" s="1"/>
  <c r="Q534" i="3"/>
  <c r="CX534" i="3" s="1"/>
  <c r="Q537" i="3"/>
  <c r="CX537" i="3" s="1"/>
  <c r="Q530" i="3"/>
  <c r="CX530" i="3" s="1"/>
  <c r="CX556" i="3"/>
  <c r="CW556" i="3"/>
  <c r="CU556" i="3"/>
  <c r="CY556" i="3"/>
  <c r="CV556" i="3"/>
  <c r="CV558" i="3"/>
  <c r="CU558" i="3"/>
  <c r="CW558" i="3"/>
  <c r="CY558" i="3"/>
  <c r="CX558" i="3"/>
  <c r="T528" i="3"/>
  <c r="CY528" i="3" s="1"/>
  <c r="CV562" i="3"/>
  <c r="CW562" i="3"/>
  <c r="CY562" i="3"/>
  <c r="CX562" i="3"/>
  <c r="CU562" i="3"/>
  <c r="T532" i="3"/>
  <c r="CY532" i="3" s="1"/>
  <c r="CV566" i="3"/>
  <c r="CW566" i="3"/>
  <c r="CU566" i="3"/>
  <c r="CX566" i="3"/>
  <c r="CY566" i="3"/>
  <c r="CX568" i="3"/>
  <c r="CU568" i="3"/>
  <c r="CY568" i="3"/>
  <c r="CV568" i="3"/>
  <c r="CW568" i="3"/>
  <c r="CV570" i="3"/>
  <c r="CW570" i="3"/>
  <c r="CU570" i="3"/>
  <c r="CX570" i="3"/>
  <c r="CY570" i="3"/>
  <c r="CV574" i="3"/>
  <c r="CU574" i="3"/>
  <c r="CW574" i="3"/>
  <c r="CX574" i="3"/>
  <c r="CY574" i="3"/>
  <c r="CU523" i="3"/>
  <c r="CY523" i="3"/>
  <c r="CV523" i="3"/>
  <c r="CW523" i="3"/>
  <c r="CX523" i="3"/>
  <c r="CX552" i="3"/>
  <c r="CU552" i="3"/>
  <c r="CY552" i="3"/>
  <c r="CW552" i="3"/>
  <c r="CV552" i="3"/>
  <c r="CW549" i="3"/>
  <c r="CX549" i="3"/>
  <c r="CU549" i="3"/>
  <c r="CY549" i="3"/>
  <c r="CV549" i="3"/>
  <c r="CU543" i="3"/>
  <c r="CY543" i="3"/>
  <c r="CV543" i="3"/>
  <c r="CX543" i="3"/>
  <c r="CW543" i="3"/>
  <c r="CU547" i="3"/>
  <c r="CY547" i="3"/>
  <c r="CV547" i="3"/>
  <c r="CW547" i="3"/>
  <c r="CX547" i="3"/>
  <c r="CX544" i="3"/>
  <c r="CW544" i="3"/>
  <c r="CU544" i="3"/>
  <c r="CY544" i="3"/>
  <c r="CV544" i="3"/>
  <c r="CX548" i="3"/>
  <c r="CW548" i="3"/>
  <c r="CU548" i="3"/>
  <c r="CY548" i="3"/>
  <c r="CV548" i="3"/>
  <c r="CW553" i="3"/>
  <c r="CX553" i="3"/>
  <c r="CU553" i="3"/>
  <c r="CY553" i="3"/>
  <c r="CV553" i="3"/>
  <c r="CW541" i="3"/>
  <c r="CX541" i="3"/>
  <c r="CU541" i="3"/>
  <c r="CY541" i="3"/>
  <c r="CV541" i="3"/>
  <c r="CU539" i="3"/>
  <c r="CY539" i="3"/>
  <c r="CV539" i="3"/>
  <c r="CW539" i="3"/>
  <c r="CX539" i="3"/>
  <c r="CX540" i="3"/>
  <c r="CU540" i="3"/>
  <c r="CY540" i="3"/>
  <c r="CW540" i="3"/>
  <c r="CV540" i="3"/>
  <c r="CW545" i="3"/>
  <c r="CX545" i="3"/>
  <c r="CU545" i="3"/>
  <c r="CY545" i="3"/>
  <c r="CV545" i="3"/>
  <c r="CV538" i="3"/>
  <c r="CU538" i="3"/>
  <c r="CW538" i="3"/>
  <c r="CY538" i="3"/>
  <c r="CX538" i="3"/>
  <c r="CV542" i="3"/>
  <c r="CU542" i="3"/>
  <c r="CW542" i="3"/>
  <c r="CX542" i="3"/>
  <c r="CY542" i="3"/>
  <c r="CV546" i="3"/>
  <c r="CU546" i="3"/>
  <c r="CW546" i="3"/>
  <c r="CY546" i="3"/>
  <c r="CX546" i="3"/>
  <c r="CV550" i="3"/>
  <c r="CY550" i="3"/>
  <c r="CW550" i="3"/>
  <c r="CU550" i="3"/>
  <c r="CX550" i="3"/>
  <c r="BE14" i="9"/>
  <c r="BE8" i="9" s="1"/>
  <c r="R542" i="3"/>
  <c r="U553" i="3"/>
  <c r="R553" i="3"/>
  <c r="U552" i="3"/>
  <c r="R552" i="3"/>
  <c r="U540" i="3"/>
  <c r="D42" i="10" s="1"/>
  <c r="U546" i="3"/>
  <c r="D48" i="10" s="1"/>
  <c r="R546" i="3"/>
  <c r="R539" i="3"/>
  <c r="U539" i="3"/>
  <c r="D41" i="10" s="1"/>
  <c r="R543" i="3"/>
  <c r="U543" i="3"/>
  <c r="D45" i="10" s="1"/>
  <c r="R547" i="3"/>
  <c r="U547" i="3"/>
  <c r="D49" i="10" s="1"/>
  <c r="R538" i="3"/>
  <c r="U538" i="3"/>
  <c r="D40" i="10" s="1"/>
  <c r="U544" i="3"/>
  <c r="D46" i="10" s="1"/>
  <c r="U548" i="3"/>
  <c r="D50" i="10" s="1"/>
  <c r="U550" i="3"/>
  <c r="D52" i="10" s="1"/>
  <c r="R550" i="3"/>
  <c r="R541" i="3"/>
  <c r="U541" i="3"/>
  <c r="D43" i="10" s="1"/>
  <c r="R545" i="3"/>
  <c r="U545" i="3"/>
  <c r="D47" i="10" s="1"/>
  <c r="R549" i="3"/>
  <c r="U549" i="3"/>
  <c r="D51" i="10" s="1"/>
  <c r="U542" i="3"/>
  <c r="D44" i="10" s="1"/>
  <c r="R544" i="3"/>
  <c r="R548" i="3"/>
  <c r="R540" i="3"/>
  <c r="R523" i="3"/>
  <c r="U523" i="3"/>
  <c r="D25" i="10" s="1"/>
  <c r="CW8" i="9"/>
  <c r="CU8" i="9"/>
  <c r="CY8" i="9"/>
  <c r="CX8" i="9"/>
  <c r="CV8" i="9"/>
  <c r="BD17" i="3"/>
  <c r="BD16" i="3"/>
  <c r="BD15" i="3"/>
  <c r="AZ16" i="3"/>
  <c r="AZ18" i="3"/>
  <c r="BE18" i="3" s="1"/>
  <c r="BC17" i="3"/>
  <c r="BC15" i="3"/>
  <c r="BC14" i="3"/>
  <c r="BC16" i="3"/>
  <c r="BA12" i="3"/>
  <c r="BC13" i="3"/>
  <c r="BA14" i="3"/>
  <c r="BB12" i="3"/>
  <c r="BA13" i="3"/>
  <c r="BC12" i="3"/>
  <c r="AZ14" i="3"/>
  <c r="BD14" i="3"/>
  <c r="AZ13" i="3"/>
  <c r="BD12" i="3"/>
  <c r="BD13" i="3"/>
  <c r="AZ12" i="3"/>
  <c r="Q525" i="9"/>
  <c r="T527" i="9"/>
  <c r="Q533" i="9"/>
  <c r="R551" i="9"/>
  <c r="Q547" i="9"/>
  <c r="T534" i="9"/>
  <c r="T529" i="9"/>
  <c r="T533" i="9"/>
  <c r="T537" i="9"/>
  <c r="T540" i="9"/>
  <c r="T543" i="9"/>
  <c r="T538" i="9"/>
  <c r="T545" i="9"/>
  <c r="T528" i="9"/>
  <c r="T532" i="9"/>
  <c r="T535" i="9"/>
  <c r="T524" i="9"/>
  <c r="T547" i="9"/>
  <c r="T526" i="9"/>
  <c r="T542" i="9"/>
  <c r="T539" i="9"/>
  <c r="T544" i="9"/>
  <c r="T541" i="9"/>
  <c r="T536" i="9"/>
  <c r="T548" i="9"/>
  <c r="T530" i="9"/>
  <c r="T546" i="9"/>
  <c r="T531" i="9"/>
  <c r="T525" i="9"/>
  <c r="Q540" i="9"/>
  <c r="Q527" i="9"/>
  <c r="Q538" i="9"/>
  <c r="Q542" i="9"/>
  <c r="Q528" i="9"/>
  <c r="Q532" i="9"/>
  <c r="Q543" i="9"/>
  <c r="Q526" i="9"/>
  <c r="Q531" i="9"/>
  <c r="Q537" i="9"/>
  <c r="Q548" i="9"/>
  <c r="Q530" i="9"/>
  <c r="Q536" i="9"/>
  <c r="Q534" i="9"/>
  <c r="Q524" i="9"/>
  <c r="Q535" i="9"/>
  <c r="Q546" i="9"/>
  <c r="Q544" i="9"/>
  <c r="Q541" i="9"/>
  <c r="D33" i="10"/>
  <c r="U529" i="9"/>
  <c r="D30" i="10"/>
  <c r="D35" i="10"/>
  <c r="D32" i="10"/>
  <c r="U551" i="9"/>
  <c r="A32" i="9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Y20" i="9"/>
  <c r="Y19" i="9"/>
  <c r="Y31" i="9"/>
  <c r="Y30" i="9"/>
  <c r="Y26" i="9"/>
  <c r="Y21" i="9"/>
  <c r="Y24" i="9"/>
  <c r="Y28" i="9"/>
  <c r="Y89" i="9"/>
  <c r="Y87" i="9"/>
  <c r="Y90" i="9"/>
  <c r="Y23" i="9"/>
  <c r="Y86" i="9"/>
  <c r="Y29" i="9"/>
  <c r="Y88" i="9"/>
  <c r="Y27" i="9"/>
  <c r="Y32" i="9"/>
  <c r="Y22" i="9"/>
  <c r="U549" i="9"/>
  <c r="D28" i="10"/>
  <c r="D36" i="10"/>
  <c r="U535" i="9"/>
  <c r="U548" i="9"/>
  <c r="U546" i="9"/>
  <c r="R548" i="9"/>
  <c r="D37" i="10"/>
  <c r="R529" i="9"/>
  <c r="R546" i="9"/>
  <c r="R540" i="9"/>
  <c r="U540" i="9"/>
  <c r="R549" i="9"/>
  <c r="U528" i="9"/>
  <c r="R537" i="9"/>
  <c r="R528" i="9"/>
  <c r="D27" i="10"/>
  <c r="R547" i="9"/>
  <c r="U537" i="9"/>
  <c r="D29" i="10"/>
  <c r="U547" i="9"/>
  <c r="D31" i="10"/>
  <c r="D38" i="10"/>
  <c r="R535" i="9"/>
  <c r="U553" i="9"/>
  <c r="U530" i="9"/>
  <c r="R544" i="9"/>
  <c r="D39" i="10"/>
  <c r="U544" i="9"/>
  <c r="R530" i="9"/>
  <c r="R553" i="9"/>
  <c r="U552" i="9"/>
  <c r="R552" i="9"/>
  <c r="U527" i="9"/>
  <c r="R527" i="9"/>
  <c r="D26" i="10"/>
  <c r="U531" i="9"/>
  <c r="R531" i="9"/>
  <c r="U526" i="9"/>
  <c r="R526" i="9"/>
  <c r="R539" i="9"/>
  <c r="U539" i="9"/>
  <c r="U543" i="9"/>
  <c r="R543" i="9"/>
  <c r="R542" i="9"/>
  <c r="U542" i="9"/>
  <c r="R534" i="9"/>
  <c r="U534" i="9"/>
  <c r="R541" i="9"/>
  <c r="U541" i="9"/>
  <c r="R523" i="9"/>
  <c r="U523" i="9"/>
  <c r="D34" i="10"/>
  <c r="R545" i="9"/>
  <c r="U545" i="9"/>
  <c r="R536" i="9"/>
  <c r="U536" i="9"/>
  <c r="U533" i="9"/>
  <c r="R533" i="9"/>
  <c r="R524" i="9"/>
  <c r="U524" i="9"/>
  <c r="U538" i="9"/>
  <c r="R538" i="9"/>
  <c r="U532" i="9"/>
  <c r="R532" i="9"/>
  <c r="U550" i="9"/>
  <c r="R550" i="9"/>
  <c r="S522" i="3" l="1"/>
  <c r="CY522" i="3" s="1"/>
  <c r="DS47" i="3"/>
  <c r="P522" i="3"/>
  <c r="DS159" i="3"/>
  <c r="DS232" i="3"/>
  <c r="DS25" i="3"/>
  <c r="DS450" i="3"/>
  <c r="DS372" i="3"/>
  <c r="AP8" i="3"/>
  <c r="DS153" i="3"/>
  <c r="DS169" i="3"/>
  <c r="DS418" i="3"/>
  <c r="DS170" i="3"/>
  <c r="DS111" i="3"/>
  <c r="DS129" i="3"/>
  <c r="DS42" i="3"/>
  <c r="DS299" i="3"/>
  <c r="DS38" i="3"/>
  <c r="DS30" i="3"/>
  <c r="DS32" i="3"/>
  <c r="DS431" i="3"/>
  <c r="DS427" i="3"/>
  <c r="DS29" i="3"/>
  <c r="DS51" i="3"/>
  <c r="DS161" i="3"/>
  <c r="DS41" i="3"/>
  <c r="DS364" i="3"/>
  <c r="DS401" i="3"/>
  <c r="DS220" i="3"/>
  <c r="DS290" i="3"/>
  <c r="DS67" i="3"/>
  <c r="DS330" i="3"/>
  <c r="DS151" i="3"/>
  <c r="DS76" i="3"/>
  <c r="DS109" i="3"/>
  <c r="DS137" i="3"/>
  <c r="DS294" i="3"/>
  <c r="DS283" i="3"/>
  <c r="DS181" i="3"/>
  <c r="DS252" i="3"/>
  <c r="DS49" i="3"/>
  <c r="DS157" i="3"/>
  <c r="DS121" i="3"/>
  <c r="DS101" i="3"/>
  <c r="DS33" i="3"/>
  <c r="DS75" i="3"/>
  <c r="DS78" i="3"/>
  <c r="DS100" i="3"/>
  <c r="DS217" i="3"/>
  <c r="DS264" i="3"/>
  <c r="DS166" i="3"/>
  <c r="DS395" i="3"/>
  <c r="DS271" i="3"/>
  <c r="AO8" i="9"/>
  <c r="DS27" i="3"/>
  <c r="DS125" i="3"/>
  <c r="DS54" i="3"/>
  <c r="DS55" i="3"/>
  <c r="DS200" i="3"/>
  <c r="DS92" i="3"/>
  <c r="DS63" i="3"/>
  <c r="DS322" i="3"/>
  <c r="DS94" i="3"/>
  <c r="DS117" i="3"/>
  <c r="DS262" i="3"/>
  <c r="DS303" i="3"/>
  <c r="DS187" i="3"/>
  <c r="DS134" i="3"/>
  <c r="DS213" i="3"/>
  <c r="DS128" i="3"/>
  <c r="DS324" i="3"/>
  <c r="AP8" i="9"/>
  <c r="DS145" i="3"/>
  <c r="DS107" i="3"/>
  <c r="DS182" i="3"/>
  <c r="DS140" i="3"/>
  <c r="DS23" i="3"/>
  <c r="DS69" i="3"/>
  <c r="DS176" i="3"/>
  <c r="DS108" i="3"/>
  <c r="DS31" i="3"/>
  <c r="DS77" i="3"/>
  <c r="DS24" i="3"/>
  <c r="DS79" i="3"/>
  <c r="DS91" i="3"/>
  <c r="DS138" i="3"/>
  <c r="DS185" i="3"/>
  <c r="DS399" i="3"/>
  <c r="DS390" i="3"/>
  <c r="DS369" i="3"/>
  <c r="DS258" i="3"/>
  <c r="DS348" i="3"/>
  <c r="DS96" i="3"/>
  <c r="DS342" i="3"/>
  <c r="DS357" i="3"/>
  <c r="DS175" i="3"/>
  <c r="DS389" i="3"/>
  <c r="DS81" i="3"/>
  <c r="DS99" i="3"/>
  <c r="DS143" i="3"/>
  <c r="DS61" i="3"/>
  <c r="DS192" i="3"/>
  <c r="DS458" i="3"/>
  <c r="DS70" i="3"/>
  <c r="DS57" i="3"/>
  <c r="DS43" i="3"/>
  <c r="DS87" i="3"/>
  <c r="DS123" i="3"/>
  <c r="DS133" i="3"/>
  <c r="DS190" i="3"/>
  <c r="DS44" i="3"/>
  <c r="DS116" i="3"/>
  <c r="DS65" i="3"/>
  <c r="DS59" i="3"/>
  <c r="DS95" i="3"/>
  <c r="DS139" i="3"/>
  <c r="DS141" i="3"/>
  <c r="DS198" i="3"/>
  <c r="DS46" i="3"/>
  <c r="DS124" i="3"/>
  <c r="DS73" i="3"/>
  <c r="DS83" i="3"/>
  <c r="DS174" i="3"/>
  <c r="DS74" i="3"/>
  <c r="DS346" i="3"/>
  <c r="DS416" i="3"/>
  <c r="DS249" i="3"/>
  <c r="DS335" i="3"/>
  <c r="DS172" i="3"/>
  <c r="DS296" i="3"/>
  <c r="DS219" i="3"/>
  <c r="DS305" i="3"/>
  <c r="DS433" i="3"/>
  <c r="DS202" i="3"/>
  <c r="DS400" i="3"/>
  <c r="DS245" i="3"/>
  <c r="DS331" i="3"/>
  <c r="DS459" i="3"/>
  <c r="DS160" i="3"/>
  <c r="DS284" i="3"/>
  <c r="DS207" i="3"/>
  <c r="DS452" i="3"/>
  <c r="DS421" i="3"/>
  <c r="DS113" i="3"/>
  <c r="DS163" i="3"/>
  <c r="DS35" i="3"/>
  <c r="DS93" i="3"/>
  <c r="DS386" i="3"/>
  <c r="DS28" i="3"/>
  <c r="DS86" i="3"/>
  <c r="DS89" i="3"/>
  <c r="DS115" i="3"/>
  <c r="DS119" i="3"/>
  <c r="DS37" i="3"/>
  <c r="DS165" i="3"/>
  <c r="DS362" i="3"/>
  <c r="DS60" i="3"/>
  <c r="DS148" i="3"/>
  <c r="DS97" i="3"/>
  <c r="DS131" i="3"/>
  <c r="DS127" i="3"/>
  <c r="DS45" i="3"/>
  <c r="DS171" i="3"/>
  <c r="DS394" i="3"/>
  <c r="DS62" i="3"/>
  <c r="DS156" i="3"/>
  <c r="DS105" i="3"/>
  <c r="DS71" i="3"/>
  <c r="DS36" i="3"/>
  <c r="DS106" i="3"/>
  <c r="DS230" i="3"/>
  <c r="DS382" i="3"/>
  <c r="DS281" i="3"/>
  <c r="DS367" i="3"/>
  <c r="DS378" i="3"/>
  <c r="DS424" i="3"/>
  <c r="DS251" i="3"/>
  <c r="DS337" i="3"/>
  <c r="DS102" i="3"/>
  <c r="DS226" i="3"/>
  <c r="DS366" i="3"/>
  <c r="DS277" i="3"/>
  <c r="DS363" i="3"/>
  <c r="DS64" i="3"/>
  <c r="DS178" i="3"/>
  <c r="DS376" i="3"/>
  <c r="DS239" i="3"/>
  <c r="DS445" i="3"/>
  <c r="DS413" i="3"/>
  <c r="DS381" i="3"/>
  <c r="DS349" i="3"/>
  <c r="DS317" i="3"/>
  <c r="DS420" i="3"/>
  <c r="DS295" i="3"/>
  <c r="DS263" i="3"/>
  <c r="DS231" i="3"/>
  <c r="DS199" i="3"/>
  <c r="DS438" i="3"/>
  <c r="DS310" i="3"/>
  <c r="DS344" i="3"/>
  <c r="DS276" i="3"/>
  <c r="DS244" i="3"/>
  <c r="DS212" i="3"/>
  <c r="DS338" i="3"/>
  <c r="DS152" i="3"/>
  <c r="DS120" i="3"/>
  <c r="DS88" i="3"/>
  <c r="DS56" i="3"/>
  <c r="DS451" i="3"/>
  <c r="DS419" i="3"/>
  <c r="DS387" i="3"/>
  <c r="DS355" i="3"/>
  <c r="DS323" i="3"/>
  <c r="DS444" i="3"/>
  <c r="DS316" i="3"/>
  <c r="DS269" i="3"/>
  <c r="DS237" i="3"/>
  <c r="DS205" i="3"/>
  <c r="DS173" i="3"/>
  <c r="DS334" i="3"/>
  <c r="DS368" i="3"/>
  <c r="DS282" i="3"/>
  <c r="DS250" i="3"/>
  <c r="DS218" i="3"/>
  <c r="DS434" i="3"/>
  <c r="DS158" i="3"/>
  <c r="DS126" i="3"/>
  <c r="DS457" i="3"/>
  <c r="DS425" i="3"/>
  <c r="DS393" i="3"/>
  <c r="DS361" i="3"/>
  <c r="DS329" i="3"/>
  <c r="DS297" i="3"/>
  <c r="DS340" i="3"/>
  <c r="DS275" i="3"/>
  <c r="DS243" i="3"/>
  <c r="DS211" i="3"/>
  <c r="DS179" i="3"/>
  <c r="DS358" i="3"/>
  <c r="DS392" i="3"/>
  <c r="DS288" i="3"/>
  <c r="DS256" i="3"/>
  <c r="DS224" i="3"/>
  <c r="DS194" i="3"/>
  <c r="DS455" i="3"/>
  <c r="DS423" i="3"/>
  <c r="DS391" i="3"/>
  <c r="DS359" i="3"/>
  <c r="DS327" i="3"/>
  <c r="DS460" i="3"/>
  <c r="DS332" i="3"/>
  <c r="DS273" i="3"/>
  <c r="DS241" i="3"/>
  <c r="DS209" i="3"/>
  <c r="DS177" i="3"/>
  <c r="DS350" i="3"/>
  <c r="DS384" i="3"/>
  <c r="DS286" i="3"/>
  <c r="DS254" i="3"/>
  <c r="DS222" i="3"/>
  <c r="DS186" i="3"/>
  <c r="DS162" i="3"/>
  <c r="DS130" i="3"/>
  <c r="DS98" i="3"/>
  <c r="DS66" i="3"/>
  <c r="DS34" i="3"/>
  <c r="DS84" i="3"/>
  <c r="DS26" i="3"/>
  <c r="DS354" i="3"/>
  <c r="DS85" i="3"/>
  <c r="DS167" i="3"/>
  <c r="DS39" i="3"/>
  <c r="DS437" i="3"/>
  <c r="DS405" i="3"/>
  <c r="DS373" i="3"/>
  <c r="DS341" i="3"/>
  <c r="DS309" i="3"/>
  <c r="DS388" i="3"/>
  <c r="DS287" i="3"/>
  <c r="DS255" i="3"/>
  <c r="DS223" i="3"/>
  <c r="DS191" i="3"/>
  <c r="DS406" i="3"/>
  <c r="DS440" i="3"/>
  <c r="DS312" i="3"/>
  <c r="DS268" i="3"/>
  <c r="DS236" i="3"/>
  <c r="DS442" i="3"/>
  <c r="DS188" i="3"/>
  <c r="DS144" i="3"/>
  <c r="DS112" i="3"/>
  <c r="DS80" i="3"/>
  <c r="DS48" i="3"/>
  <c r="DS443" i="3"/>
  <c r="DS411" i="3"/>
  <c r="DS379" i="3"/>
  <c r="DS347" i="3"/>
  <c r="DS315" i="3"/>
  <c r="DS412" i="3"/>
  <c r="DS293" i="3"/>
  <c r="DS261" i="3"/>
  <c r="DS229" i="3"/>
  <c r="DS197" i="3"/>
  <c r="DS430" i="3"/>
  <c r="DS302" i="3"/>
  <c r="DS336" i="3"/>
  <c r="DS274" i="3"/>
  <c r="DS242" i="3"/>
  <c r="DS210" i="3"/>
  <c r="DS306" i="3"/>
  <c r="DS150" i="3"/>
  <c r="DS118" i="3"/>
  <c r="DS449" i="3"/>
  <c r="DS417" i="3"/>
  <c r="DS385" i="3"/>
  <c r="DS353" i="3"/>
  <c r="DS321" i="3"/>
  <c r="DS436" i="3"/>
  <c r="DS308" i="3"/>
  <c r="DS267" i="3"/>
  <c r="DS235" i="3"/>
  <c r="DS203" i="3"/>
  <c r="DS454" i="3"/>
  <c r="DS326" i="3"/>
  <c r="DS360" i="3"/>
  <c r="DS280" i="3"/>
  <c r="DS248" i="3"/>
  <c r="DS216" i="3"/>
  <c r="DS402" i="3"/>
  <c r="DS447" i="3"/>
  <c r="DS415" i="3"/>
  <c r="DS383" i="3"/>
  <c r="DS351" i="3"/>
  <c r="DS319" i="3"/>
  <c r="DS428" i="3"/>
  <c r="DS300" i="3"/>
  <c r="DS265" i="3"/>
  <c r="DS233" i="3"/>
  <c r="DS201" i="3"/>
  <c r="DS446" i="3"/>
  <c r="DS318" i="3"/>
  <c r="DS352" i="3"/>
  <c r="DS278" i="3"/>
  <c r="DS246" i="3"/>
  <c r="DS214" i="3"/>
  <c r="DS370" i="3"/>
  <c r="DS154" i="3"/>
  <c r="DS122" i="3"/>
  <c r="DS90" i="3"/>
  <c r="DS58" i="3"/>
  <c r="DS164" i="3"/>
  <c r="DS68" i="3"/>
  <c r="DS426" i="3"/>
  <c r="DS184" i="3"/>
  <c r="DS53" i="3"/>
  <c r="DS135" i="3"/>
  <c r="DS147" i="3"/>
  <c r="DS461" i="3"/>
  <c r="DS429" i="3"/>
  <c r="DS397" i="3"/>
  <c r="DS365" i="3"/>
  <c r="DS333" i="3"/>
  <c r="DS301" i="3"/>
  <c r="DS356" i="3"/>
  <c r="DS279" i="3"/>
  <c r="DS247" i="3"/>
  <c r="DS215" i="3"/>
  <c r="DS183" i="3"/>
  <c r="DS374" i="3"/>
  <c r="DS408" i="3"/>
  <c r="DS292" i="3"/>
  <c r="DS260" i="3"/>
  <c r="DS228" i="3"/>
  <c r="DS314" i="3"/>
  <c r="DS168" i="3"/>
  <c r="DS136" i="3"/>
  <c r="DS104" i="3"/>
  <c r="DS72" i="3"/>
  <c r="DS40" i="3"/>
  <c r="DS435" i="3"/>
  <c r="DS403" i="3"/>
  <c r="DS371" i="3"/>
  <c r="DS339" i="3"/>
  <c r="DS307" i="3"/>
  <c r="DS380" i="3"/>
  <c r="DS285" i="3"/>
  <c r="DS253" i="3"/>
  <c r="DS221" i="3"/>
  <c r="DS189" i="3"/>
  <c r="DS398" i="3"/>
  <c r="DS432" i="3"/>
  <c r="DS304" i="3"/>
  <c r="DS266" i="3"/>
  <c r="DS234" i="3"/>
  <c r="DS410" i="3"/>
  <c r="DS180" i="3"/>
  <c r="DS142" i="3"/>
  <c r="DS110" i="3"/>
  <c r="DS441" i="3"/>
  <c r="DS409" i="3"/>
  <c r="DS377" i="3"/>
  <c r="DS345" i="3"/>
  <c r="DS313" i="3"/>
  <c r="DS404" i="3"/>
  <c r="DS291" i="3"/>
  <c r="DS259" i="3"/>
  <c r="DS227" i="3"/>
  <c r="DS195" i="3"/>
  <c r="DS422" i="3"/>
  <c r="DS456" i="3"/>
  <c r="DS328" i="3"/>
  <c r="DS272" i="3"/>
  <c r="DS240" i="3"/>
  <c r="DS208" i="3"/>
  <c r="DS204" i="3"/>
  <c r="DS439" i="3"/>
  <c r="DS407" i="3"/>
  <c r="DS375" i="3"/>
  <c r="DS343" i="3"/>
  <c r="DS311" i="3"/>
  <c r="DS396" i="3"/>
  <c r="DS289" i="3"/>
  <c r="DS257" i="3"/>
  <c r="DS225" i="3"/>
  <c r="DS193" i="3"/>
  <c r="DS414" i="3"/>
  <c r="DS448" i="3"/>
  <c r="DS320" i="3"/>
  <c r="DS270" i="3"/>
  <c r="DS238" i="3"/>
  <c r="DS206" i="3"/>
  <c r="DS196" i="3"/>
  <c r="DS146" i="3"/>
  <c r="DS114" i="3"/>
  <c r="DS82" i="3"/>
  <c r="DS50" i="3"/>
  <c r="DS132" i="3"/>
  <c r="DS52" i="3"/>
  <c r="DS298" i="3"/>
  <c r="DS149" i="3"/>
  <c r="DS155" i="3"/>
  <c r="DS103" i="3"/>
  <c r="DS453" i="3"/>
  <c r="V526" i="3"/>
  <c r="CX522" i="3"/>
  <c r="BE17" i="3"/>
  <c r="BE15" i="3"/>
  <c r="BE16" i="3"/>
  <c r="BE14" i="3"/>
  <c r="Y17" i="9"/>
  <c r="Y15" i="9"/>
  <c r="Y16" i="9"/>
  <c r="Y18" i="9"/>
  <c r="BE12" i="3"/>
  <c r="BE13" i="3"/>
  <c r="Y44" i="3"/>
  <c r="Y32" i="3"/>
  <c r="Y46" i="3"/>
  <c r="Y37" i="3"/>
  <c r="Y28" i="3"/>
  <c r="Y29" i="3"/>
  <c r="Y24" i="3"/>
  <c r="Y20" i="3"/>
  <c r="Y43" i="3"/>
  <c r="Y45" i="3"/>
  <c r="Y34" i="3"/>
  <c r="Y30" i="3"/>
  <c r="Y26" i="3"/>
  <c r="Y23" i="3"/>
  <c r="Y39" i="3"/>
  <c r="Y41" i="3"/>
  <c r="Y33" i="3"/>
  <c r="Y31" i="3"/>
  <c r="Y38" i="3"/>
  <c r="Y42" i="3"/>
  <c r="Y22" i="3"/>
  <c r="Y36" i="3"/>
  <c r="Y40" i="3"/>
  <c r="Y27" i="3"/>
  <c r="Y25" i="3"/>
  <c r="Y21" i="3"/>
  <c r="Y35" i="3"/>
  <c r="Y14" i="9"/>
  <c r="Y12" i="9"/>
  <c r="Y13" i="9"/>
  <c r="S522" i="9"/>
  <c r="P522" i="9"/>
  <c r="Y86" i="3"/>
  <c r="H38" i="1"/>
  <c r="H23" i="1"/>
  <c r="H22" i="1"/>
  <c r="H11" i="1"/>
  <c r="H9" i="1"/>
  <c r="H37" i="1"/>
  <c r="H19" i="1"/>
  <c r="H52" i="1"/>
  <c r="H13" i="1"/>
  <c r="H10" i="1"/>
  <c r="H45" i="1"/>
  <c r="H14" i="1"/>
  <c r="H34" i="1"/>
  <c r="H46" i="1"/>
  <c r="H43" i="1"/>
  <c r="H31" i="1"/>
  <c r="H47" i="1"/>
  <c r="H20" i="1"/>
  <c r="H28" i="1"/>
  <c r="H48" i="1"/>
  <c r="H12" i="1"/>
  <c r="H51" i="1"/>
  <c r="H41" i="1"/>
  <c r="H18" i="1"/>
  <c r="H27" i="1"/>
  <c r="H15" i="1"/>
  <c r="H42" i="1"/>
  <c r="H26" i="1"/>
  <c r="H29" i="1"/>
  <c r="H8" i="1"/>
  <c r="H32" i="1"/>
  <c r="H39" i="1"/>
  <c r="H30" i="1"/>
  <c r="H17" i="1"/>
  <c r="H16" i="1"/>
  <c r="H24" i="1"/>
  <c r="H44" i="1"/>
  <c r="H33" i="1"/>
  <c r="H35" i="1"/>
  <c r="H40" i="1"/>
  <c r="H21" i="1"/>
  <c r="H50" i="1"/>
  <c r="H25" i="1"/>
  <c r="H49" i="1"/>
  <c r="H36" i="1"/>
  <c r="DS8" i="3" l="1"/>
  <c r="AM13" i="9"/>
  <c r="AM15" i="9"/>
  <c r="AM18" i="9"/>
  <c r="AM14" i="9"/>
  <c r="AM17" i="9"/>
  <c r="AM12" i="9"/>
  <c r="AM16" i="9"/>
  <c r="BE8" i="3"/>
  <c r="AM23" i="3"/>
  <c r="AM27" i="3"/>
  <c r="AM31" i="3"/>
  <c r="AM35" i="3"/>
  <c r="AM39" i="3"/>
  <c r="AM43" i="3"/>
  <c r="AM20" i="3"/>
  <c r="AM24" i="3"/>
  <c r="AM28" i="3"/>
  <c r="AM32" i="3"/>
  <c r="AM36" i="3"/>
  <c r="AM40" i="3"/>
  <c r="AM44" i="3"/>
  <c r="AM21" i="3"/>
  <c r="AM25" i="3"/>
  <c r="AM29" i="3"/>
  <c r="AM33" i="3"/>
  <c r="AM37" i="3"/>
  <c r="AM41" i="3"/>
  <c r="AM45" i="3"/>
  <c r="AM30" i="3"/>
  <c r="AM38" i="3"/>
  <c r="AM42" i="3"/>
  <c r="AM22" i="3"/>
  <c r="AM26" i="3"/>
  <c r="AM34" i="3"/>
  <c r="AM46" i="3"/>
  <c r="I54" i="10"/>
  <c r="I55" i="10"/>
  <c r="D54" i="10"/>
  <c r="D55" i="10"/>
  <c r="V526" i="9"/>
  <c r="G30" i="1"/>
  <c r="I30" i="1" s="1"/>
  <c r="G19" i="1"/>
  <c r="I19" i="1" s="1"/>
  <c r="G22" i="1"/>
  <c r="I22" i="1" s="1"/>
  <c r="G40" i="1"/>
  <c r="I40" i="1" s="1"/>
  <c r="G14" i="1"/>
  <c r="I14" i="1" s="1"/>
  <c r="G45" i="1"/>
  <c r="I45" i="1" s="1"/>
  <c r="G28" i="1"/>
  <c r="I28" i="1" s="1"/>
  <c r="G9" i="1"/>
  <c r="I9" i="1" s="1"/>
  <c r="G47" i="1"/>
  <c r="I47" i="1" s="1"/>
  <c r="G21" i="1"/>
  <c r="I21" i="1" s="1"/>
  <c r="G33" i="1"/>
  <c r="I33" i="1" s="1"/>
  <c r="I51" i="1"/>
  <c r="G39" i="1"/>
  <c r="I39" i="1" s="1"/>
  <c r="G35" i="1"/>
  <c r="I35" i="1" s="1"/>
  <c r="I50" i="1"/>
  <c r="G26" i="1"/>
  <c r="I26" i="1" s="1"/>
  <c r="I52" i="1"/>
  <c r="G31" i="1"/>
  <c r="I31" i="1" s="1"/>
  <c r="G8" i="1"/>
  <c r="I8" i="1" s="1"/>
  <c r="G42" i="1"/>
  <c r="I42" i="1" s="1"/>
  <c r="G29" i="1"/>
  <c r="I29" i="1" s="1"/>
  <c r="G48" i="1"/>
  <c r="I48" i="1" s="1"/>
  <c r="G43" i="1"/>
  <c r="I43" i="1" s="1"/>
  <c r="G20" i="1"/>
  <c r="I20" i="1" s="1"/>
  <c r="G41" i="1"/>
  <c r="I41" i="1" s="1"/>
  <c r="G24" i="1"/>
  <c r="I24" i="1" s="1"/>
  <c r="G46" i="1"/>
  <c r="I46" i="1" s="1"/>
  <c r="G44" i="1"/>
  <c r="I44" i="1" s="1"/>
  <c r="G16" i="1"/>
  <c r="I16" i="1" s="1"/>
  <c r="G32" i="1"/>
  <c r="I32" i="1" s="1"/>
  <c r="G18" i="1"/>
  <c r="I18" i="1" s="1"/>
  <c r="G49" i="1"/>
  <c r="I49" i="1" s="1"/>
  <c r="G17" i="1"/>
  <c r="I17" i="1" s="1"/>
  <c r="G10" i="1"/>
  <c r="I10" i="1" s="1"/>
  <c r="G34" i="1"/>
  <c r="I34" i="1" s="1"/>
  <c r="G36" i="1"/>
  <c r="I36" i="1" s="1"/>
  <c r="G27" i="1"/>
  <c r="I27" i="1" s="1"/>
  <c r="G37" i="1"/>
  <c r="I37" i="1" s="1"/>
  <c r="G25" i="1"/>
  <c r="I25" i="1" s="1"/>
  <c r="G12" i="1"/>
  <c r="I12" i="1" s="1"/>
  <c r="G38" i="1"/>
  <c r="I38" i="1" s="1"/>
  <c r="G23" i="1"/>
  <c r="I23" i="1" s="1"/>
  <c r="G15" i="1"/>
  <c r="I15" i="1" s="1"/>
  <c r="G11" i="1"/>
  <c r="I11" i="1" s="1"/>
  <c r="G13" i="1"/>
  <c r="I13" i="1" s="1"/>
  <c r="H1418" i="1"/>
  <c r="AM8" i="9" l="1"/>
  <c r="D9" i="9" s="1"/>
  <c r="I57" i="10"/>
  <c r="C64" i="10" s="1"/>
  <c r="D57" i="10"/>
  <c r="A64" i="10" s="1"/>
  <c r="G1418" i="1"/>
  <c r="I1418" i="1"/>
  <c r="C61" i="10" l="1"/>
  <c r="F23" i="25"/>
  <c r="J11" i="10"/>
  <c r="G64" i="10"/>
  <c r="C117" i="10" l="1"/>
  <c r="Y25" i="9"/>
  <c r="A5" i="10"/>
  <c r="DR1" i="9"/>
  <c r="T3" i="3" l="1"/>
  <c r="P1" i="3" s="1"/>
  <c r="DQ3" i="3"/>
  <c r="T3" i="9"/>
  <c r="P1" i="9" s="1"/>
  <c r="D80" i="10"/>
  <c r="E20" i="22"/>
  <c r="C6" i="25"/>
  <c r="C6" i="24"/>
  <c r="V1" i="9"/>
  <c r="D5" i="10"/>
  <c r="P3" i="3" l="1"/>
  <c r="DR3" i="3"/>
  <c r="S3" i="9"/>
  <c r="P3" i="9" s="1"/>
  <c r="S4" i="3"/>
  <c r="P4" i="3" s="1"/>
  <c r="AM19" i="3"/>
  <c r="AM14" i="3"/>
  <c r="AM15" i="3"/>
  <c r="AM16" i="3"/>
  <c r="AM17" i="3"/>
  <c r="AM18" i="3"/>
  <c r="AM12" i="3"/>
  <c r="AM13" i="3"/>
  <c r="Y15" i="3"/>
  <c r="Y14" i="3"/>
  <c r="Y19" i="3"/>
  <c r="Y13" i="3"/>
  <c r="Y12" i="3"/>
  <c r="Y16" i="3"/>
  <c r="Y17" i="3"/>
  <c r="Y18" i="3"/>
  <c r="AM8" i="3" l="1"/>
  <c r="D9" i="3" s="1"/>
  <c r="F23" i="24" s="1"/>
  <c r="E117" i="10" l="1"/>
  <c r="G117" i="10" s="1"/>
  <c r="D53" i="10"/>
  <c r="A61" i="10" s="1"/>
  <c r="G61" i="10" s="1"/>
  <c r="J10" i="10"/>
  <c r="J27" i="10"/>
  <c r="K10" i="10"/>
  <c r="F27" i="10" l="1"/>
  <c r="C525" i="9" s="1"/>
  <c r="G525" i="9" s="1"/>
  <c r="A117" i="10"/>
  <c r="I64" i="10"/>
  <c r="I67" i="10"/>
  <c r="D525" i="9" l="1"/>
  <c r="J525" i="9"/>
  <c r="M525" i="9"/>
  <c r="R525" i="9" l="1"/>
  <c r="U525" i="9"/>
</calcChain>
</file>

<file path=xl/comments1.xml><?xml version="1.0" encoding="utf-8"?>
<comments xmlns="http://schemas.openxmlformats.org/spreadsheetml/2006/main">
  <authors>
    <author>村松祐</author>
  </authors>
  <commentList>
    <comment ref="C67" authorId="0" shapeId="0">
      <text>
        <r>
          <rPr>
            <sz val="15"/>
            <color indexed="81"/>
            <rFont val="MS P ゴシック"/>
            <family val="3"/>
            <charset val="128"/>
          </rPr>
          <t>購入部数を入力してください。
プログラムは</t>
        </r>
        <r>
          <rPr>
            <b/>
            <sz val="15"/>
            <color indexed="81"/>
            <rFont val="MS P ゴシック"/>
            <family val="3"/>
            <charset val="128"/>
          </rPr>
          <t>出場者30人ごとに1部配布</t>
        </r>
        <r>
          <rPr>
            <sz val="15"/>
            <color indexed="81"/>
            <rFont val="MS P ゴシック"/>
            <family val="3"/>
            <charset val="128"/>
          </rPr>
          <t>します。</t>
        </r>
      </text>
    </comment>
    <comment ref="H79" authorId="0" shapeId="0">
      <text>
        <r>
          <rPr>
            <b/>
            <sz val="15"/>
            <color indexed="81"/>
            <rFont val="MS P ゴシック"/>
            <family val="3"/>
            <charset val="128"/>
          </rPr>
          <t>東海学連HPより広告補償料を確認してください。</t>
        </r>
      </text>
    </comment>
  </commentList>
</comments>
</file>

<file path=xl/comments2.xml><?xml version="1.0" encoding="utf-8"?>
<comments xmlns="http://schemas.openxmlformats.org/spreadsheetml/2006/main">
  <authors>
    <author>minami</author>
    <author>Naoto Taniguchi</author>
    <author>松田　克洋</author>
    <author>東海学生陸上競技連盟</author>
  </authors>
  <commentList>
    <comment ref="A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2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J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N1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P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種目
　セルをクリックして表示される右下の▼をクリックし、
競技種目を選択します。間違った場合は選択をやり直すか、
Deleteキーで削除して下さい。
</t>
        </r>
      </text>
    </comment>
    <comment ref="T1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V12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2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2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2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3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3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3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3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3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3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4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4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4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4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4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4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5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5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5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5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5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5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6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6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6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6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6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6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7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7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7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7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7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8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8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8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8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8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8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1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19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1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9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19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19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19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19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20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20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20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20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20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20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21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21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21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21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21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21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A2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</text>
    </comment>
    <comment ref="B22" authorId="0" shapeId="0">
      <text>
        <r>
          <rPr>
            <b/>
            <sz val="10"/>
            <color indexed="81"/>
            <rFont val="ＭＳ Ｐゴシック"/>
            <family val="3"/>
            <charset val="128"/>
          </rPr>
          <t>ナンバーについて
・半角数字で入力します。
・最大４ケタで入力</t>
        </r>
      </text>
    </comment>
    <comment ref="G2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22" authorId="1" shapeId="0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10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３１分１５秒０３　→　31.15.03
資格記録の期間
2020/01/01～2021/05/31</t>
        </r>
      </text>
    </comment>
    <comment ref="V22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登録陸協について
①既登録者
◇登録番号入力後自動で反映
②未登録者
◇都・府・県を除くと県名が2文字
　→県・道・府を除き都府県名を入力
　　→2文字の間に半角スペースを2つ入れる
　　　例：愛  知
◇都・府・県を除くと県名が3文字もしくは北海道
　→都・府・県を除き都府県名を入力
　　　例：神奈川、北海道</t>
        </r>
      </text>
    </comment>
    <comment ref="DQ22" authorId="3" shapeId="0">
      <text>
        <r>
          <rPr>
            <b/>
            <sz val="10"/>
            <color indexed="81"/>
            <rFont val="ＭＳ Ｐゴシック"/>
            <family val="3"/>
            <charset val="128"/>
          </rPr>
          <t>西暦から年月日を/で区切って8桁で
入力してください。
（期間：2020/01/01～2021/05/31）
例：2020年8月10日
→2020/08/10</t>
        </r>
      </text>
    </comment>
    <comment ref="DR22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大会の省略名を入力してください。
例：秩父宮賜杯第52回全日本大学駅伝予選会
→2020予選会</t>
        </r>
      </text>
    </comment>
    <comment ref="DX22" authorId="2" shapeId="0">
      <text>
        <r>
          <rPr>
            <b/>
            <sz val="10"/>
            <color indexed="81"/>
            <rFont val="MS P ゴシック"/>
            <family val="3"/>
            <charset val="128"/>
          </rPr>
          <t>5000mの記録を
入力した場合
○を選択して下さい。</t>
        </r>
      </text>
    </comment>
    <comment ref="B52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基本情報種目一覧
操作必要なし</t>
        </r>
      </text>
    </comment>
    <comment ref="D52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3.xml><?xml version="1.0" encoding="utf-8"?>
<comments xmlns="http://schemas.openxmlformats.org/spreadsheetml/2006/main">
  <authors>
    <author>minami</author>
    <author>t23</author>
    <author>Naoto Taniguchi</author>
    <author>東海学生陸上競技連盟</author>
    <author>松田　克洋</author>
  </authors>
  <commentList>
    <comment ref="A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番号
　入力の必要はありません。選手名を入力しますと自動入力します。ゼッケン番号ではなく整理番号です。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12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フリガナについて
</t>
        </r>
        <r>
          <rPr>
            <b/>
            <sz val="9"/>
            <color indexed="10"/>
            <rFont val="ＭＳ Ｐゴシック"/>
            <family val="3"/>
            <charset val="128"/>
          </rPr>
          <t>※半角カタカナ入力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・名字と名前の間にスペースを入れる
例
ﾅｺﾞﾔ ﾀﾛｳ</t>
        </r>
      </text>
    </comment>
    <comment ref="G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H1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J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K1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M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P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Q1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S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種目
　セルをクリックして表示される右下の▼をクリックし、競技種目を選択します。間違った場合は選択をやり直すか、Deleteキーで削除して下さい。</t>
        </r>
      </text>
    </comment>
    <comment ref="T1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記録の入力
</t>
        </r>
        <r>
          <rPr>
            <b/>
            <sz val="9"/>
            <color indexed="10"/>
            <rFont val="ＭＳ Ｐゴシック"/>
            <family val="3"/>
            <charset val="128"/>
          </rPr>
          <t>※半角で入力してください。</t>
        </r>
        <r>
          <rPr>
            <b/>
            <sz val="9"/>
            <color indexed="81"/>
            <rFont val="ＭＳ Ｐゴシック"/>
            <family val="3"/>
            <charset val="128"/>
          </rPr>
          <t xml:space="preserve">
１２秒１０　→　12.10
２５秒００　→　25.00
１分１５秒０３　→　1.15.03
１ｍ５０　→　1m50</t>
        </r>
      </text>
    </comment>
    <comment ref="DQ12" authorId="3" shapeId="0">
      <text>
        <r>
          <rPr>
            <b/>
            <sz val="9"/>
            <color indexed="81"/>
            <rFont val="ＭＳ Ｐゴシック"/>
            <family val="3"/>
            <charset val="128"/>
          </rPr>
          <t>西暦から年月日を/で
区切って八桁で
入力してください。
（期間：2018/01/01～2019/04/29）
例：2018年8月10日
→2018/08/10</t>
        </r>
      </text>
    </comment>
    <comment ref="DR12" authorId="4" shapeId="0">
      <text>
        <r>
          <rPr>
            <b/>
            <sz val="9"/>
            <color indexed="81"/>
            <rFont val="MS P ゴシック"/>
            <family val="3"/>
            <charset val="128"/>
          </rPr>
          <t>大会の省略名を
入力してください。
例：秩父宮賜杯第50回全日本大学駅伝予選会
→2018予選会</t>
        </r>
      </text>
    </comment>
    <comment ref="B52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参加制限
例　４人なら３と入力
</t>
        </r>
      </text>
    </comment>
    <comment ref="C52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>基本情報種目一覧
操作必要なし</t>
        </r>
      </text>
    </comment>
    <comment ref="D522" authorId="2" shapeId="0">
      <text>
        <r>
          <rPr>
            <b/>
            <sz val="9"/>
            <color indexed="81"/>
            <rFont val="ＭＳ Ｐゴシック"/>
            <family val="3"/>
            <charset val="128"/>
          </rPr>
          <t>リスト一覧
操作必要なし</t>
        </r>
      </text>
    </comment>
  </commentList>
</comments>
</file>

<file path=xl/comments4.xml><?xml version="1.0" encoding="utf-8"?>
<comments xmlns="http://schemas.openxmlformats.org/spreadsheetml/2006/main">
  <authors>
    <author>minami</author>
  </authors>
  <commentList>
    <comment ref="C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フリガナ
　学校名のフリガナが自動表示されます。違う場合は半角ｶﾀｶﾅで直接入力します。
電光掲示盤に表示の関係で１２文字以内で入力して下さい。</t>
        </r>
      </text>
    </comment>
    <comment ref="F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学校名称
　全角６文字以内で入力します。大会プログラムに記載されます。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松田　克洋</author>
    <author>村松祐</author>
  </authors>
  <commentList>
    <comment ref="H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必要に応じて
変更してください。
</t>
        </r>
      </text>
    </comment>
    <comment ref="G43" authorId="1" shapeId="0">
      <text>
        <r>
          <rPr>
            <sz val="10"/>
            <color indexed="81"/>
            <rFont val="MS P ゴシック"/>
            <family val="3"/>
            <charset val="128"/>
          </rPr>
          <t>郵便番号を
入力してください</t>
        </r>
      </text>
    </comment>
    <comment ref="I43" authorId="1" shapeId="0">
      <text>
        <r>
          <rPr>
            <sz val="10"/>
            <color indexed="81"/>
            <rFont val="MS P ゴシック"/>
            <family val="3"/>
            <charset val="128"/>
          </rPr>
          <t>都道府県名を
入力してください</t>
        </r>
      </text>
    </comment>
    <comment ref="K4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市・郡名を
入力してください</t>
        </r>
      </text>
    </comment>
    <comment ref="G4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必要に応じて
変更してください。</t>
        </r>
      </text>
    </comment>
    <comment ref="G4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必要に応じて
変更してください。</t>
        </r>
      </text>
    </comment>
    <comment ref="G52" authorId="1" shapeId="0">
      <text>
        <r>
          <rPr>
            <sz val="10"/>
            <color indexed="81"/>
            <rFont val="MS P ゴシック"/>
            <family val="3"/>
            <charset val="128"/>
          </rPr>
          <t>郵便番号を
入力してください</t>
        </r>
      </text>
    </comment>
    <comment ref="I52" authorId="1" shapeId="0">
      <text>
        <r>
          <rPr>
            <sz val="10"/>
            <color indexed="81"/>
            <rFont val="MS P ゴシック"/>
            <family val="3"/>
            <charset val="128"/>
          </rPr>
          <t>都道府県名を
入力してください</t>
        </r>
      </text>
    </comment>
    <comment ref="K5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市・郡名を
入力してください</t>
        </r>
      </text>
    </comment>
  </commentList>
</comments>
</file>

<file path=xl/sharedStrings.xml><?xml version="1.0" encoding="utf-8"?>
<sst xmlns="http://schemas.openxmlformats.org/spreadsheetml/2006/main" count="20349" uniqueCount="6483">
  <si>
    <t>学校名</t>
    <rPh sb="0" eb="2">
      <t>ガッコウ</t>
    </rPh>
    <rPh sb="2" eb="3">
      <t>メイ</t>
    </rPh>
    <phoneticPr fontId="22"/>
  </si>
  <si>
    <t>ｴﾝﾊﾞﾝﾅｹﾞ(1.000kg)</t>
  </si>
  <si>
    <t>ｴﾝﾊﾞﾝﾅｹﾞ(1.500kg)</t>
  </si>
  <si>
    <t>ｴﾝﾊﾞﾝﾅｹﾞ(1.750kg)</t>
  </si>
  <si>
    <t>ｴﾝﾊﾞﾝﾅｹﾞ(2.000kg)</t>
  </si>
  <si>
    <t>ﾊﾝﾏｰﾅｹﾞ</t>
  </si>
  <si>
    <t>ﾊﾝﾏｰﾅｹﾞ(4.000kg)</t>
  </si>
  <si>
    <t>ﾊﾝﾏｰﾅｹﾞ(5.000kg)</t>
  </si>
  <si>
    <t>ﾊﾝﾏｰﾅｹﾞ(6.000kg)</t>
  </si>
  <si>
    <t>ﾊﾝﾏｰﾅｹﾞ(7.260kg)</t>
  </si>
  <si>
    <t>ﾔﾘﾅｹﾞ</t>
  </si>
  <si>
    <t>ﾔﾘﾅｹﾞ(600g)</t>
  </si>
  <si>
    <t>ﾔﾘﾅｹﾞ(700g)</t>
  </si>
  <si>
    <t>ﾔﾘﾅｹﾞ(800g)</t>
  </si>
  <si>
    <t>ﾏﾗｿﾝ</t>
  </si>
  <si>
    <t>ｴｷﾃﾞﾝ</t>
  </si>
  <si>
    <t>10ｼｭｷｮｳｷﾞ</t>
  </si>
  <si>
    <t>8ｼｭｷｮｳｷﾞ</t>
  </si>
  <si>
    <t>7ｼｭｷｮｳｷﾞ</t>
  </si>
  <si>
    <t>5ｼｭｷｮｳｷﾞ</t>
  </si>
  <si>
    <t>4ｼｭｷｮｳｷﾞ</t>
  </si>
  <si>
    <t>女子3000m</t>
  </si>
  <si>
    <t>女子やり投(600g)</t>
  </si>
  <si>
    <t>印</t>
    <rPh sb="0" eb="1">
      <t>イン</t>
    </rPh>
    <phoneticPr fontId="20"/>
  </si>
  <si>
    <t>ﾌﾘｶﾞﾅ</t>
    <phoneticPr fontId="22"/>
  </si>
  <si>
    <t>記　録</t>
    <phoneticPr fontId="22"/>
  </si>
  <si>
    <t>4×400mR</t>
    <phoneticPr fontId="22"/>
  </si>
  <si>
    <t>種目１</t>
    <rPh sb="0" eb="2">
      <t>シュモク</t>
    </rPh>
    <phoneticPr fontId="22"/>
  </si>
  <si>
    <t>種目２</t>
    <rPh sb="0" eb="2">
      <t>シュモク</t>
    </rPh>
    <phoneticPr fontId="22"/>
  </si>
  <si>
    <t>種目３</t>
    <rPh sb="0" eb="2">
      <t>シュモク</t>
    </rPh>
    <phoneticPr fontId="22"/>
  </si>
  <si>
    <t>都道府県名</t>
    <rPh sb="0" eb="4">
      <t>トドウフケン</t>
    </rPh>
    <rPh sb="4" eb="5">
      <t>メイ</t>
    </rPh>
    <phoneticPr fontId="4"/>
  </si>
  <si>
    <t>広　島</t>
  </si>
  <si>
    <t>選手参加人数一覧表</t>
    <rPh sb="0" eb="2">
      <t>センシュ</t>
    </rPh>
    <rPh sb="2" eb="4">
      <t>サンカ</t>
    </rPh>
    <rPh sb="4" eb="6">
      <t>ニンズウ</t>
    </rPh>
    <rPh sb="6" eb="9">
      <t>イチランヒョウ</t>
    </rPh>
    <phoneticPr fontId="4"/>
  </si>
  <si>
    <t>番号</t>
    <rPh sb="0" eb="2">
      <t>バンゴウ</t>
    </rPh>
    <phoneticPr fontId="4"/>
  </si>
  <si>
    <t>６文字略称</t>
    <rPh sb="1" eb="3">
      <t>モジ</t>
    </rPh>
    <rPh sb="3" eb="5">
      <t>リャクショウ</t>
    </rPh>
    <phoneticPr fontId="4"/>
  </si>
  <si>
    <t>男 子</t>
    <rPh sb="0" eb="1">
      <t>オトコ</t>
    </rPh>
    <rPh sb="2" eb="3">
      <t>コ</t>
    </rPh>
    <phoneticPr fontId="4"/>
  </si>
  <si>
    <t>女 子</t>
    <rPh sb="0" eb="1">
      <t>オンナ</t>
    </rPh>
    <rPh sb="2" eb="3">
      <t>コ</t>
    </rPh>
    <phoneticPr fontId="4"/>
  </si>
  <si>
    <t>計</t>
    <rPh sb="0" eb="1">
      <t>ケイ</t>
    </rPh>
    <phoneticPr fontId="4"/>
  </si>
  <si>
    <t>北海道</t>
  </si>
  <si>
    <t>青　森</t>
  </si>
  <si>
    <t>岩  手</t>
  </si>
  <si>
    <t>宮　城</t>
  </si>
  <si>
    <t>秋　田</t>
  </si>
  <si>
    <t>山　形</t>
  </si>
  <si>
    <t>福　島</t>
  </si>
  <si>
    <t>茨　城</t>
  </si>
  <si>
    <t>栃　木</t>
  </si>
  <si>
    <t>群　馬</t>
  </si>
  <si>
    <t>埼　玉</t>
  </si>
  <si>
    <t>千　葉</t>
  </si>
  <si>
    <t>東　京</t>
  </si>
  <si>
    <t>神奈川</t>
  </si>
  <si>
    <t>山　梨</t>
  </si>
  <si>
    <t>新　潟</t>
  </si>
  <si>
    <t>富　山</t>
  </si>
  <si>
    <t>石　川</t>
  </si>
  <si>
    <t>福　井</t>
  </si>
  <si>
    <t>長  野</t>
  </si>
  <si>
    <t>岐  阜</t>
  </si>
  <si>
    <t>静  岡</t>
  </si>
  <si>
    <t>三  重</t>
  </si>
  <si>
    <t>滋　賀</t>
  </si>
  <si>
    <t>京　都</t>
  </si>
  <si>
    <t>大　阪</t>
  </si>
  <si>
    <t>兵　庫</t>
  </si>
  <si>
    <t>奈　良</t>
  </si>
  <si>
    <t>和歌山</t>
  </si>
  <si>
    <t>鳥　取</t>
  </si>
  <si>
    <t>島　根</t>
  </si>
  <si>
    <t>岡　山</t>
  </si>
  <si>
    <t>山　口</t>
  </si>
  <si>
    <t>徳  島</t>
  </si>
  <si>
    <t>香  川</t>
  </si>
  <si>
    <t>愛　媛</t>
  </si>
  <si>
    <t>高　知</t>
  </si>
  <si>
    <t>福　岡</t>
  </si>
  <si>
    <t>佐　賀</t>
  </si>
  <si>
    <t>長　崎</t>
  </si>
  <si>
    <t>大　分</t>
  </si>
  <si>
    <t>熊　本</t>
  </si>
  <si>
    <t>宮　崎</t>
  </si>
  <si>
    <t>鹿児島</t>
  </si>
  <si>
    <t>沖　縄</t>
  </si>
  <si>
    <t>総　合　計</t>
    <rPh sb="0" eb="1">
      <t>フサ</t>
    </rPh>
    <rPh sb="2" eb="3">
      <t>ゴウ</t>
    </rPh>
    <rPh sb="4" eb="5">
      <t>ケイ</t>
    </rPh>
    <phoneticPr fontId="4"/>
  </si>
  <si>
    <t>チーム名称</t>
    <rPh sb="3" eb="4">
      <t>メイ</t>
    </rPh>
    <phoneticPr fontId="4"/>
  </si>
  <si>
    <t>ﾌﾘｶﾞﾅ(電光掲示盤表示）</t>
    <rPh sb="6" eb="8">
      <t>デンコウ</t>
    </rPh>
    <rPh sb="8" eb="10">
      <t>ケイジ</t>
    </rPh>
    <rPh sb="10" eb="11">
      <t>バン</t>
    </rPh>
    <rPh sb="11" eb="13">
      <t>ヒョウジ</t>
    </rPh>
    <phoneticPr fontId="22"/>
  </si>
  <si>
    <t>【男子】</t>
    <rPh sb="1" eb="3">
      <t>ダンシ</t>
    </rPh>
    <phoneticPr fontId="18"/>
  </si>
  <si>
    <t>【女子】</t>
    <rPh sb="1" eb="3">
      <t>ジョシ</t>
    </rPh>
    <phoneticPr fontId="18"/>
  </si>
  <si>
    <t>種　　　目</t>
    <rPh sb="0" eb="1">
      <t>タネ</t>
    </rPh>
    <rPh sb="4" eb="5">
      <t>メ</t>
    </rPh>
    <phoneticPr fontId="19"/>
  </si>
  <si>
    <t>女子100m</t>
  </si>
  <si>
    <t>女子200m</t>
  </si>
  <si>
    <t>女子400m</t>
  </si>
  <si>
    <t>女子800m</t>
  </si>
  <si>
    <t>女子1500m</t>
  </si>
  <si>
    <t>女子100mH</t>
  </si>
  <si>
    <t>女子400mH</t>
  </si>
  <si>
    <t>女子3000mW</t>
  </si>
  <si>
    <t>女子走高跳</t>
  </si>
  <si>
    <t>女子走幅跳</t>
  </si>
  <si>
    <t>女子砲丸投</t>
  </si>
  <si>
    <t>女子円盤投</t>
  </si>
  <si>
    <t>女子七種競技</t>
  </si>
  <si>
    <t>女子4X100mR</t>
  </si>
  <si>
    <t>女子4X400mR</t>
  </si>
  <si>
    <t>番 号</t>
  </si>
  <si>
    <t>選　手　名</t>
  </si>
  <si>
    <t>学年</t>
  </si>
  <si>
    <t>チーム正式名称(賞状）</t>
    <rPh sb="3" eb="5">
      <t>セイシキ</t>
    </rPh>
    <rPh sb="5" eb="7">
      <t>メイショウ</t>
    </rPh>
    <rPh sb="8" eb="10">
      <t>ショウジョウ</t>
    </rPh>
    <phoneticPr fontId="22"/>
  </si>
  <si>
    <t>60m</t>
  </si>
  <si>
    <t>100m</t>
  </si>
  <si>
    <t>200m</t>
  </si>
  <si>
    <t>400m</t>
  </si>
  <si>
    <t>800m</t>
  </si>
  <si>
    <t>1000m</t>
  </si>
  <si>
    <t>1500m</t>
  </si>
  <si>
    <t>3000m</t>
  </si>
  <si>
    <t>5000m</t>
  </si>
  <si>
    <t>10000m</t>
  </si>
  <si>
    <t>60mH</t>
  </si>
  <si>
    <t>80mH</t>
  </si>
  <si>
    <t>100mH</t>
  </si>
  <si>
    <t>100mH(0.762m)</t>
  </si>
  <si>
    <t>100mH(0.840m)</t>
  </si>
  <si>
    <t>110mH</t>
  </si>
  <si>
    <t>110mH(0.914m)</t>
  </si>
  <si>
    <t>110mH(0.990m)</t>
  </si>
  <si>
    <t>110mH(1.067m)</t>
  </si>
  <si>
    <t>400mH</t>
  </si>
  <si>
    <t>400mH(0.762m)</t>
  </si>
  <si>
    <t>400mH(0.840m)</t>
  </si>
  <si>
    <t>400mH(0.914m)</t>
  </si>
  <si>
    <t>3000mSC</t>
  </si>
  <si>
    <t>3000mSC(0.762m)</t>
  </si>
  <si>
    <t>3000mSC(0.914m)</t>
  </si>
  <si>
    <t>3000mW</t>
  </si>
  <si>
    <t>5000mW</t>
  </si>
  <si>
    <t>10000mW</t>
  </si>
  <si>
    <t>4X100mR</t>
  </si>
  <si>
    <t>4X200mR</t>
  </si>
  <si>
    <t>4X400mR</t>
  </si>
  <si>
    <t>100m+200m+300m+400m</t>
  </si>
  <si>
    <t>走高跳</t>
  </si>
  <si>
    <t>棒高跳</t>
  </si>
  <si>
    <t>走幅跳</t>
  </si>
  <si>
    <t>三段跳</t>
  </si>
  <si>
    <t>砲丸投</t>
  </si>
  <si>
    <t>砲丸投(2.721kg)</t>
  </si>
  <si>
    <t>砲丸投(4.000kg)</t>
  </si>
  <si>
    <t>砲丸投(5.000kg)</t>
  </si>
  <si>
    <t>砲丸投(6.000kg)</t>
  </si>
  <si>
    <t>砲丸投(7.260kg)</t>
  </si>
  <si>
    <t>円盤投</t>
  </si>
  <si>
    <t>円盤投(1.000kg)</t>
  </si>
  <si>
    <t>円盤投(1.500kg)</t>
  </si>
  <si>
    <t>円盤投(1.750kg)</t>
  </si>
  <si>
    <t>円盤投(2.000kg)</t>
  </si>
  <si>
    <t>ハンマー投</t>
  </si>
  <si>
    <t>ハンマー投(4.000kg)</t>
  </si>
  <si>
    <t>ハンマー投(5.000kg)</t>
  </si>
  <si>
    <t>ハンマー投(6.000kg)</t>
  </si>
  <si>
    <t>ハンマー投(7.260kg)</t>
  </si>
  <si>
    <t>やり投</t>
  </si>
  <si>
    <t>やり投(600g)</t>
  </si>
  <si>
    <t>やり投(700g)</t>
  </si>
  <si>
    <t>やり投(800g)</t>
  </si>
  <si>
    <t>十種競技</t>
  </si>
  <si>
    <t>十種競技(女子)</t>
  </si>
  <si>
    <t>八種競技</t>
  </si>
  <si>
    <t>七種競技</t>
  </si>
  <si>
    <t>七種競技(室内)</t>
  </si>
  <si>
    <t>五種競技(室内男子)</t>
  </si>
  <si>
    <t>五種競技(室内女子)</t>
  </si>
  <si>
    <t>四種競技(男子)</t>
  </si>
  <si>
    <t>四種競技(女子)</t>
  </si>
  <si>
    <t>マラソン</t>
  </si>
  <si>
    <t>駅伝</t>
  </si>
  <si>
    <t>種目</t>
    <rPh sb="0" eb="2">
      <t>シュモク</t>
    </rPh>
    <phoneticPr fontId="22"/>
  </si>
  <si>
    <t>一般</t>
  </si>
  <si>
    <t>小学</t>
  </si>
  <si>
    <t>中学</t>
  </si>
  <si>
    <t>高校</t>
  </si>
  <si>
    <t>少年</t>
  </si>
  <si>
    <t>成年</t>
  </si>
  <si>
    <t>１年</t>
    <rPh sb="1" eb="2">
      <t>ネン</t>
    </rPh>
    <phoneticPr fontId="22"/>
  </si>
  <si>
    <t>2年</t>
    <rPh sb="1" eb="2">
      <t>ネン</t>
    </rPh>
    <phoneticPr fontId="22"/>
  </si>
  <si>
    <t>3年</t>
    <rPh sb="1" eb="2">
      <t>ネン</t>
    </rPh>
    <phoneticPr fontId="22"/>
  </si>
  <si>
    <t>4年</t>
    <rPh sb="1" eb="2">
      <t>ネン</t>
    </rPh>
    <phoneticPr fontId="22"/>
  </si>
  <si>
    <t>5年</t>
    <rPh sb="1" eb="2">
      <t>ネン</t>
    </rPh>
    <phoneticPr fontId="22"/>
  </si>
  <si>
    <t>6年</t>
    <rPh sb="1" eb="2">
      <t>ネン</t>
    </rPh>
    <phoneticPr fontId="22"/>
  </si>
  <si>
    <t>低学年</t>
    <rPh sb="0" eb="3">
      <t>テイガクネン</t>
    </rPh>
    <phoneticPr fontId="22"/>
  </si>
  <si>
    <t>中学年</t>
    <rPh sb="0" eb="2">
      <t>チュウガク</t>
    </rPh>
    <rPh sb="2" eb="3">
      <t>ネン</t>
    </rPh>
    <phoneticPr fontId="22"/>
  </si>
  <si>
    <t>高学年</t>
  </si>
  <si>
    <t>性別</t>
    <rPh sb="0" eb="2">
      <t>セイベツ</t>
    </rPh>
    <phoneticPr fontId="22"/>
  </si>
  <si>
    <t>男子</t>
    <rPh sb="0" eb="2">
      <t>ダンシ</t>
    </rPh>
    <phoneticPr fontId="22"/>
  </si>
  <si>
    <t>女子</t>
    <rPh sb="0" eb="2">
      <t>ジョシ</t>
    </rPh>
    <phoneticPr fontId="22"/>
  </si>
  <si>
    <t>競技コード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</si>
  <si>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</si>
  <si>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</si>
  <si>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</si>
  <si>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</si>
  <si>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</si>
  <si>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</si>
  <si>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標準記録A</t>
  </si>
  <si>
    <t>標準記録B</t>
  </si>
  <si>
    <t>記録FLGA</t>
  </si>
  <si>
    <t>記録FLGB</t>
  </si>
  <si>
    <t>　</t>
    <phoneticPr fontId="22"/>
  </si>
  <si>
    <t>50000mW</t>
  </si>
  <si>
    <t>ﾊｼﾘﾀｶﾄﾋﾞ</t>
  </si>
  <si>
    <t>ﾎﾞｳﾀｶﾄﾋﾞ</t>
  </si>
  <si>
    <t>ﾊｼﾘﾊﾊﾞﾄﾋﾞ</t>
  </si>
  <si>
    <t>ｻﾝﾀﾞﾝﾄﾋﾞ</t>
  </si>
  <si>
    <t>ﾎｳｶﾞﾝﾅｹﾞ</t>
  </si>
  <si>
    <t>ﾎｳｶﾞﾝﾅｹﾞ(2.721kg)</t>
  </si>
  <si>
    <t>ﾎｳｶﾞﾝﾅｹﾞ(4.000kg)</t>
  </si>
  <si>
    <t>ﾎｳｶﾞﾝﾅｹﾞ(5.000kg)</t>
  </si>
  <si>
    <t>ﾎｳｶﾞﾝﾅｹﾞ(6.000kg)</t>
  </si>
  <si>
    <t>ﾎｳｶﾞﾝﾅｹﾞ(7.260kg)</t>
  </si>
  <si>
    <t>ｴﾝﾊﾞﾝﾅｹﾞ</t>
  </si>
  <si>
    <t>引率者氏名①（全員）</t>
    <rPh sb="0" eb="3">
      <t>インソツシャ</t>
    </rPh>
    <rPh sb="3" eb="5">
      <t>シメイ</t>
    </rPh>
    <rPh sb="7" eb="9">
      <t>ゼンイン</t>
    </rPh>
    <phoneticPr fontId="30"/>
  </si>
  <si>
    <t>引率者氏名②（全員）</t>
    <rPh sb="0" eb="3">
      <t>インソツシャ</t>
    </rPh>
    <rPh sb="3" eb="5">
      <t>シメイ</t>
    </rPh>
    <rPh sb="7" eb="9">
      <t>ゼンイン</t>
    </rPh>
    <phoneticPr fontId="30"/>
  </si>
  <si>
    <t>引率者氏名③（全員）</t>
    <rPh sb="0" eb="3">
      <t>インソツシャ</t>
    </rPh>
    <rPh sb="3" eb="5">
      <t>シメイ</t>
    </rPh>
    <rPh sb="7" eb="9">
      <t>ゼンイン</t>
    </rPh>
    <phoneticPr fontId="30"/>
  </si>
  <si>
    <t>大会開催日</t>
    <rPh sb="0" eb="2">
      <t>タイカイ</t>
    </rPh>
    <rPh sb="2" eb="5">
      <t>カイサイビ</t>
    </rPh>
    <phoneticPr fontId="30"/>
  </si>
  <si>
    <t>　・セルが黄色に塗りつぶしてある部分を入力してください。</t>
    <rPh sb="5" eb="7">
      <t>キイロ</t>
    </rPh>
    <rPh sb="8" eb="9">
      <t>ヌ</t>
    </rPh>
    <rPh sb="16" eb="18">
      <t>ブブン</t>
    </rPh>
    <rPh sb="19" eb="21">
      <t>ニュウリョク</t>
    </rPh>
    <phoneticPr fontId="30"/>
  </si>
  <si>
    <t>男子</t>
    <rPh sb="0" eb="2">
      <t>ダンシ</t>
    </rPh>
    <phoneticPr fontId="30"/>
  </si>
  <si>
    <t>リレー合計</t>
    <rPh sb="3" eb="5">
      <t>ゴウケイ</t>
    </rPh>
    <phoneticPr fontId="30"/>
  </si>
  <si>
    <t>参加料</t>
    <rPh sb="0" eb="3">
      <t>サンカリョウ</t>
    </rPh>
    <phoneticPr fontId="30"/>
  </si>
  <si>
    <t>+</t>
    <phoneticPr fontId="30"/>
  </si>
  <si>
    <t>×</t>
    <phoneticPr fontId="30"/>
  </si>
  <si>
    <t>＝</t>
    <phoneticPr fontId="30"/>
  </si>
  <si>
    <t>女子</t>
    <rPh sb="0" eb="2">
      <t>ジョシ</t>
    </rPh>
    <phoneticPr fontId="30"/>
  </si>
  <si>
    <t>　　・データを貼り付ける場合は値の貼付をしてください。</t>
    <rPh sb="7" eb="8">
      <t>ハ</t>
    </rPh>
    <rPh sb="9" eb="10">
      <t>ツ</t>
    </rPh>
    <rPh sb="12" eb="14">
      <t>バアイ</t>
    </rPh>
    <rPh sb="15" eb="16">
      <t>アタイ</t>
    </rPh>
    <rPh sb="17" eb="19">
      <t>ハリツケ</t>
    </rPh>
    <phoneticPr fontId="40"/>
  </si>
  <si>
    <t>　　貼付方法</t>
    <rPh sb="2" eb="4">
      <t>ハリツケ</t>
    </rPh>
    <rPh sb="4" eb="6">
      <t>ホウホウ</t>
    </rPh>
    <phoneticPr fontId="40"/>
  </si>
  <si>
    <t>　　　①各自作成してあるシートのデータをコピーする</t>
    <rPh sb="4" eb="6">
      <t>カクジ</t>
    </rPh>
    <rPh sb="6" eb="8">
      <t>サクセイ</t>
    </rPh>
    <phoneticPr fontId="40"/>
  </si>
  <si>
    <t>　　　②貼付たい場所を選択する</t>
    <rPh sb="4" eb="6">
      <t>ハリツケ</t>
    </rPh>
    <rPh sb="8" eb="10">
      <t>バショ</t>
    </rPh>
    <rPh sb="11" eb="13">
      <t>センタク</t>
    </rPh>
    <phoneticPr fontId="40"/>
  </si>
  <si>
    <t>　　　③マウスを右クリックする</t>
    <rPh sb="8" eb="9">
      <t>ミギ</t>
    </rPh>
    <phoneticPr fontId="40"/>
  </si>
  <si>
    <t>　　　④形式を選択して貼り付けするを選択する</t>
    <rPh sb="4" eb="6">
      <t>ケイシキ</t>
    </rPh>
    <rPh sb="7" eb="9">
      <t>センタク</t>
    </rPh>
    <rPh sb="11" eb="12">
      <t>ハ</t>
    </rPh>
    <rPh sb="13" eb="14">
      <t>ツ</t>
    </rPh>
    <rPh sb="18" eb="20">
      <t>センタク</t>
    </rPh>
    <phoneticPr fontId="40"/>
  </si>
  <si>
    <t>　　　⑤『値』を選択してOKを押す</t>
    <rPh sb="5" eb="6">
      <t>アタイ</t>
    </rPh>
    <rPh sb="8" eb="10">
      <t>センタク</t>
    </rPh>
    <rPh sb="15" eb="16">
      <t>オ</t>
    </rPh>
    <phoneticPr fontId="40"/>
  </si>
  <si>
    <t>　　各ページのボタンはページの移動、ファイルの保存、印刷などができるようになっています。</t>
    <rPh sb="2" eb="3">
      <t>カク</t>
    </rPh>
    <rPh sb="15" eb="17">
      <t>イドウ</t>
    </rPh>
    <rPh sb="23" eb="25">
      <t>ホゾン</t>
    </rPh>
    <rPh sb="26" eb="28">
      <t>インサツ</t>
    </rPh>
    <phoneticPr fontId="40"/>
  </si>
  <si>
    <t>種目数</t>
    <rPh sb="0" eb="2">
      <t>シュモク</t>
    </rPh>
    <rPh sb="2" eb="3">
      <t>スウ</t>
    </rPh>
    <phoneticPr fontId="30"/>
  </si>
  <si>
    <t>合　計</t>
    <rPh sb="0" eb="1">
      <t>ゴウ</t>
    </rPh>
    <rPh sb="2" eb="3">
      <t>ケイ</t>
    </rPh>
    <phoneticPr fontId="29"/>
  </si>
  <si>
    <t>基本情報入力画面で入力が終わると自動で</t>
    <rPh sb="0" eb="2">
      <t>キホン</t>
    </rPh>
    <rPh sb="2" eb="4">
      <t>ジョウホウ</t>
    </rPh>
    <rPh sb="4" eb="6">
      <t>ニュウリョク</t>
    </rPh>
    <rPh sb="6" eb="8">
      <t>ガメン</t>
    </rPh>
    <rPh sb="9" eb="11">
      <t>ニュウリョク</t>
    </rPh>
    <rPh sb="12" eb="13">
      <t>オ</t>
    </rPh>
    <rPh sb="16" eb="18">
      <t>ジドウ</t>
    </rPh>
    <phoneticPr fontId="40"/>
  </si>
  <si>
    <t>入力されます。</t>
    <rPh sb="0" eb="2">
      <t>ニュウリョク</t>
    </rPh>
    <phoneticPr fontId="40"/>
  </si>
  <si>
    <t>参加制限</t>
    <rPh sb="0" eb="2">
      <t>サンカ</t>
    </rPh>
    <rPh sb="2" eb="4">
      <t>セイゲン</t>
    </rPh>
    <phoneticPr fontId="29"/>
  </si>
  <si>
    <t>基本情報種目一覧</t>
    <rPh sb="0" eb="2">
      <t>キホン</t>
    </rPh>
    <rPh sb="2" eb="4">
      <t>ジョウホウ</t>
    </rPh>
    <rPh sb="4" eb="6">
      <t>シュモク</t>
    </rPh>
    <rPh sb="6" eb="8">
      <t>イチラン</t>
    </rPh>
    <phoneticPr fontId="29"/>
  </si>
  <si>
    <t>リスト一覧</t>
    <rPh sb="3" eb="5">
      <t>イチラン</t>
    </rPh>
    <phoneticPr fontId="29"/>
  </si>
  <si>
    <t>大会開催日</t>
    <rPh sb="0" eb="2">
      <t>タイカイ</t>
    </rPh>
    <rPh sb="2" eb="5">
      <t>カイサイビ</t>
    </rPh>
    <phoneticPr fontId="47"/>
  </si>
  <si>
    <t>団体コード</t>
  </si>
  <si>
    <t>※男女各名簿に移動します。</t>
    <rPh sb="1" eb="3">
      <t>ダンジョ</t>
    </rPh>
    <rPh sb="3" eb="6">
      <t>カクメイボ</t>
    </rPh>
    <rPh sb="7" eb="9">
      <t>イドウ</t>
    </rPh>
    <phoneticPr fontId="30"/>
  </si>
  <si>
    <t>※下のボタンを押すと１ページ印刷されます。</t>
    <rPh sb="1" eb="2">
      <t>シタ</t>
    </rPh>
    <rPh sb="7" eb="8">
      <t>オ</t>
    </rPh>
    <rPh sb="14" eb="16">
      <t>インサツ</t>
    </rPh>
    <phoneticPr fontId="30"/>
  </si>
  <si>
    <t>種　目　合　計</t>
    <rPh sb="0" eb="1">
      <t>タネ</t>
    </rPh>
    <rPh sb="2" eb="3">
      <t>メ</t>
    </rPh>
    <rPh sb="4" eb="5">
      <t>ゴウ</t>
    </rPh>
    <rPh sb="6" eb="7">
      <t>ケイ</t>
    </rPh>
    <phoneticPr fontId="30"/>
  </si>
  <si>
    <t>リレー男子</t>
    <rPh sb="3" eb="5">
      <t>ダンシ</t>
    </rPh>
    <phoneticPr fontId="30"/>
  </si>
  <si>
    <t>リレー女子</t>
    <rPh sb="3" eb="5">
      <t>ジョシ</t>
    </rPh>
    <phoneticPr fontId="30"/>
  </si>
  <si>
    <t>リレー参加料合計</t>
    <rPh sb="3" eb="6">
      <t>サンカリョウ</t>
    </rPh>
    <rPh sb="6" eb="8">
      <t>ゴウケイ</t>
    </rPh>
    <phoneticPr fontId="30"/>
  </si>
  <si>
    <t>プログラム料</t>
    <rPh sb="5" eb="6">
      <t>リョウ</t>
    </rPh>
    <phoneticPr fontId="30"/>
  </si>
  <si>
    <t>金　額</t>
    <rPh sb="0" eb="1">
      <t>キン</t>
    </rPh>
    <rPh sb="2" eb="3">
      <t>ガク</t>
    </rPh>
    <phoneticPr fontId="30"/>
  </si>
  <si>
    <t>部　数</t>
    <rPh sb="0" eb="1">
      <t>ブ</t>
    </rPh>
    <rPh sb="2" eb="3">
      <t>スウ</t>
    </rPh>
    <phoneticPr fontId="30"/>
  </si>
  <si>
    <t>半田</t>
    <rPh sb="0" eb="2">
      <t>はんだ</t>
    </rPh>
    <phoneticPr fontId="6" type="Hiragana"/>
  </si>
  <si>
    <t>乙川</t>
    <rPh sb="0" eb="2">
      <t>おつかわ</t>
    </rPh>
    <phoneticPr fontId="6" type="Hiragana"/>
  </si>
  <si>
    <t>亀崎</t>
    <rPh sb="0" eb="2">
      <t>かめさき</t>
    </rPh>
    <phoneticPr fontId="6" type="Hiragana"/>
  </si>
  <si>
    <t>成岩</t>
    <rPh sb="0" eb="2">
      <t>ならわ</t>
    </rPh>
    <phoneticPr fontId="6" type="Hiragana"/>
  </si>
  <si>
    <t>青山</t>
    <rPh sb="0" eb="2">
      <t>あおやま</t>
    </rPh>
    <phoneticPr fontId="6" type="Hiragana"/>
  </si>
  <si>
    <t>青海</t>
    <rPh sb="0" eb="2">
      <t>おうみ</t>
    </rPh>
    <phoneticPr fontId="6" type="Hiragana"/>
  </si>
  <si>
    <t>鬼崎</t>
    <rPh sb="0" eb="2">
      <t>おにざき</t>
    </rPh>
    <phoneticPr fontId="6" type="Hiragana"/>
  </si>
  <si>
    <t>常滑</t>
    <rPh sb="0" eb="2">
      <t>とこなめ</t>
    </rPh>
    <phoneticPr fontId="6" type="Hiragana"/>
  </si>
  <si>
    <t>常滑南陵</t>
    <rPh sb="0" eb="2">
      <t>とこなめ</t>
    </rPh>
    <rPh sb="2" eb="3">
      <t>みなみ</t>
    </rPh>
    <rPh sb="3" eb="4">
      <t>みささぎ</t>
    </rPh>
    <phoneticPr fontId="6" type="Hiragana"/>
  </si>
  <si>
    <t>上野</t>
    <rPh sb="0" eb="2">
      <t>うえの</t>
    </rPh>
    <phoneticPr fontId="6" type="Hiragana"/>
  </si>
  <si>
    <t>富木島</t>
    <rPh sb="0" eb="1">
      <t>とみ</t>
    </rPh>
    <rPh sb="1" eb="3">
      <t>きじま</t>
    </rPh>
    <phoneticPr fontId="6" type="Hiragana"/>
  </si>
  <si>
    <t>横須賀</t>
    <rPh sb="0" eb="3">
      <t>よこすか</t>
    </rPh>
    <phoneticPr fontId="6" type="Hiragana"/>
  </si>
  <si>
    <t>加木屋</t>
    <rPh sb="0" eb="3">
      <t>かぎや</t>
    </rPh>
    <phoneticPr fontId="6" type="Hiragana"/>
  </si>
  <si>
    <t>名和</t>
    <rPh sb="0" eb="2">
      <t>なわ</t>
    </rPh>
    <phoneticPr fontId="6" type="Hiragana"/>
  </si>
  <si>
    <t>平洲</t>
    <rPh sb="0" eb="1">
      <t>たいら</t>
    </rPh>
    <rPh sb="1" eb="2">
      <t>しま</t>
    </rPh>
    <phoneticPr fontId="6" type="Hiragana"/>
  </si>
  <si>
    <t>大府</t>
    <rPh sb="0" eb="2">
      <t>おおぶ</t>
    </rPh>
    <phoneticPr fontId="6" type="Hiragana"/>
  </si>
  <si>
    <t>大府西</t>
    <rPh sb="0" eb="2">
      <t>おおぶ</t>
    </rPh>
    <rPh sb="2" eb="3">
      <t>にし</t>
    </rPh>
    <phoneticPr fontId="6" type="Hiragana"/>
  </si>
  <si>
    <t>大府北</t>
    <rPh sb="0" eb="2">
      <t>おおぶ</t>
    </rPh>
    <rPh sb="2" eb="3">
      <t>きた</t>
    </rPh>
    <phoneticPr fontId="6" type="Hiragana"/>
  </si>
  <si>
    <t>大府南</t>
    <rPh sb="0" eb="2">
      <t>おおぶ</t>
    </rPh>
    <rPh sb="2" eb="3">
      <t>みなみ</t>
    </rPh>
    <phoneticPr fontId="6" type="Hiragana"/>
  </si>
  <si>
    <t>知多八幡</t>
    <rPh sb="0" eb="2">
      <t>ちた</t>
    </rPh>
    <rPh sb="2" eb="4">
      <t>やわた</t>
    </rPh>
    <phoneticPr fontId="6" type="Hiragana"/>
  </si>
  <si>
    <t>知多</t>
    <rPh sb="0" eb="2">
      <t>ちた</t>
    </rPh>
    <phoneticPr fontId="6" type="Hiragana"/>
  </si>
  <si>
    <t>旭南</t>
    <rPh sb="0" eb="2">
      <t>きょくなん</t>
    </rPh>
    <phoneticPr fontId="6" type="Hiragana"/>
  </si>
  <si>
    <t>知多東部</t>
    <rPh sb="0" eb="2">
      <t>ちた</t>
    </rPh>
    <rPh sb="2" eb="4">
      <t>とうぶ</t>
    </rPh>
    <phoneticPr fontId="6" type="Hiragana"/>
  </si>
  <si>
    <t>知多中部</t>
    <rPh sb="0" eb="2">
      <t>ちた</t>
    </rPh>
    <rPh sb="2" eb="4">
      <t>ちゅうぶ</t>
    </rPh>
    <phoneticPr fontId="6" type="Hiragana"/>
  </si>
  <si>
    <t>阿久比</t>
    <rPh sb="0" eb="3">
      <t>あぐい</t>
    </rPh>
    <phoneticPr fontId="6" type="Hiragana"/>
  </si>
  <si>
    <t>東浦</t>
    <rPh sb="0" eb="2">
      <t>ひがしうら</t>
    </rPh>
    <phoneticPr fontId="6" type="Hiragana"/>
  </si>
  <si>
    <t>東浦北部</t>
    <rPh sb="0" eb="2">
      <t>ひがしうら</t>
    </rPh>
    <rPh sb="2" eb="4">
      <t>ほくぶ</t>
    </rPh>
    <phoneticPr fontId="6" type="Hiragana"/>
  </si>
  <si>
    <t>東浦西部</t>
    <rPh sb="0" eb="2">
      <t>ひがしうら</t>
    </rPh>
    <rPh sb="2" eb="4">
      <t>せいぶ</t>
    </rPh>
    <phoneticPr fontId="6" type="Hiragana"/>
  </si>
  <si>
    <t>内海</t>
    <rPh sb="0" eb="2">
      <t>うちうみ</t>
    </rPh>
    <phoneticPr fontId="6" type="Hiragana"/>
  </si>
  <si>
    <t>豊浜</t>
    <rPh sb="0" eb="2">
      <t>とよはま</t>
    </rPh>
    <phoneticPr fontId="6" type="Hiragana"/>
  </si>
  <si>
    <t>師崎</t>
    <rPh sb="0" eb="2">
      <t>もろざき</t>
    </rPh>
    <phoneticPr fontId="6" type="Hiragana"/>
  </si>
  <si>
    <t>篠島</t>
    <rPh sb="0" eb="2">
      <t>しのしま</t>
    </rPh>
    <phoneticPr fontId="6" type="Hiragana"/>
  </si>
  <si>
    <t>日間賀</t>
    <rPh sb="0" eb="2">
      <t>にちかん</t>
    </rPh>
    <rPh sb="2" eb="3">
      <t>が</t>
    </rPh>
    <phoneticPr fontId="6" type="Hiragana"/>
  </si>
  <si>
    <t>野間</t>
    <rPh sb="0" eb="2">
      <t>のま</t>
    </rPh>
    <phoneticPr fontId="6" type="Hiragana"/>
  </si>
  <si>
    <t>河和</t>
    <rPh sb="0" eb="2">
      <t>かわわ</t>
    </rPh>
    <phoneticPr fontId="6" type="Hiragana"/>
  </si>
  <si>
    <t>武豊</t>
    <rPh sb="0" eb="2">
      <t>たけとよ</t>
    </rPh>
    <phoneticPr fontId="6" type="Hiragana"/>
  </si>
  <si>
    <t>富貴</t>
    <rPh sb="0" eb="2">
      <t>ふうき</t>
    </rPh>
    <phoneticPr fontId="6" type="Hiragana"/>
  </si>
  <si>
    <t>基本情報画面に戻ります。こちらをクリックしてください。</t>
  </si>
  <si>
    <t>・申し込み入力手順</t>
    <rPh sb="1" eb="2">
      <t>もう</t>
    </rPh>
    <rPh sb="3" eb="4">
      <t>こ</t>
    </rPh>
    <rPh sb="5" eb="7">
      <t>にゅうりょく</t>
    </rPh>
    <rPh sb="7" eb="9">
      <t>てじゅん</t>
    </rPh>
    <phoneticPr fontId="6" type="Hiragana"/>
  </si>
  <si>
    <t>②黄色枠に必要事項を直接入力してください。</t>
    <rPh sb="1" eb="3">
      <t>きいろ</t>
    </rPh>
    <rPh sb="3" eb="4">
      <t>わく</t>
    </rPh>
    <rPh sb="5" eb="7">
      <t>ひつよう</t>
    </rPh>
    <rPh sb="7" eb="9">
      <t>じこう</t>
    </rPh>
    <rPh sb="10" eb="12">
      <t>ちょくせつ</t>
    </rPh>
    <rPh sb="12" eb="14">
      <t>にゅうりょく</t>
    </rPh>
    <phoneticPr fontId="6" type="Hiragana"/>
  </si>
  <si>
    <t>③下記のボタンより男女申込一覧への入力をしてください。</t>
    <rPh sb="1" eb="3">
      <t>かき</t>
    </rPh>
    <rPh sb="9" eb="11">
      <t>だんじょ</t>
    </rPh>
    <rPh sb="11" eb="13">
      <t>もうしこみ</t>
    </rPh>
    <rPh sb="13" eb="15">
      <t>いちらん</t>
    </rPh>
    <rPh sb="17" eb="19">
      <t>にゅうりょく</t>
    </rPh>
    <phoneticPr fontId="6" type="Hiragana"/>
  </si>
  <si>
    <r>
      <rPr>
        <b/>
        <sz val="12"/>
        <color indexed="9"/>
        <rFont val="ＭＳ ゴシック"/>
        <family val="3"/>
        <charset val="128"/>
      </rPr>
      <t>記録の入力方法</t>
    </r>
    <r>
      <rPr>
        <sz val="11"/>
        <color indexed="9"/>
        <rFont val="ＭＳ ゴシック"/>
        <family val="3"/>
        <charset val="128"/>
      </rPr>
      <t xml:space="preserve">
すべて半角で入力してください。
１２秒０１　→　12.01
１分１５秒５０　→　1.15.50</t>
    </r>
    <rPh sb="0" eb="2">
      <t>キロク</t>
    </rPh>
    <rPh sb="3" eb="5">
      <t>ニュウリョク</t>
    </rPh>
    <rPh sb="5" eb="7">
      <t>ホウホウ</t>
    </rPh>
    <rPh sb="11" eb="13">
      <t>ハンカク</t>
    </rPh>
    <rPh sb="14" eb="16">
      <t>ニュウリョク</t>
    </rPh>
    <rPh sb="26" eb="27">
      <t>ビョウ</t>
    </rPh>
    <rPh sb="39" eb="40">
      <t>フン</t>
    </rPh>
    <rPh sb="42" eb="43">
      <t>ビョウ</t>
    </rPh>
    <phoneticPr fontId="29"/>
  </si>
  <si>
    <t>男　子　競　技　種　目</t>
    <rPh sb="0" eb="1">
      <t>オトコ</t>
    </rPh>
    <rPh sb="2" eb="3">
      <t>コ</t>
    </rPh>
    <rPh sb="4" eb="5">
      <t>セリ</t>
    </rPh>
    <rPh sb="6" eb="7">
      <t>ワザ</t>
    </rPh>
    <rPh sb="8" eb="9">
      <t>タネ</t>
    </rPh>
    <rPh sb="10" eb="11">
      <t>メ</t>
    </rPh>
    <phoneticPr fontId="30"/>
  </si>
  <si>
    <t>女　子競　技　種　目</t>
    <rPh sb="0" eb="1">
      <t>オンナ</t>
    </rPh>
    <rPh sb="2" eb="3">
      <t>コ</t>
    </rPh>
    <rPh sb="3" eb="4">
      <t>セリ</t>
    </rPh>
    <rPh sb="5" eb="6">
      <t>ワザ</t>
    </rPh>
    <rPh sb="7" eb="8">
      <t>タネ</t>
    </rPh>
    <rPh sb="9" eb="10">
      <t>メ</t>
    </rPh>
    <phoneticPr fontId="30"/>
  </si>
  <si>
    <t>※種目の空白セルにはスペースを入れること</t>
    <rPh sb="1" eb="3">
      <t>シュモク</t>
    </rPh>
    <rPh sb="4" eb="6">
      <t>クウハク</t>
    </rPh>
    <rPh sb="15" eb="16">
      <t>イ</t>
    </rPh>
    <phoneticPr fontId="55"/>
  </si>
  <si>
    <t>参加制限</t>
    <rPh sb="0" eb="2">
      <t>サンカ</t>
    </rPh>
    <rPh sb="2" eb="4">
      <t>セイゲン</t>
    </rPh>
    <phoneticPr fontId="30"/>
  </si>
  <si>
    <t>※参加制限は４人なら３と入力する。</t>
    <rPh sb="1" eb="3">
      <t>サンカ</t>
    </rPh>
    <rPh sb="3" eb="5">
      <t>セイゲン</t>
    </rPh>
    <rPh sb="7" eb="8">
      <t>ヒト</t>
    </rPh>
    <rPh sb="12" eb="14">
      <t>ニュウリョク</t>
    </rPh>
    <phoneticPr fontId="55"/>
  </si>
  <si>
    <t>申込先</t>
    <rPh sb="0" eb="2">
      <t>もうしこみ</t>
    </rPh>
    <rPh sb="2" eb="3">
      <t>さき</t>
    </rPh>
    <phoneticPr fontId="6" type="Hiragana"/>
  </si>
  <si>
    <t xml:space="preserve"> 1年男子100m</t>
  </si>
  <si>
    <t xml:space="preserve"> 男子100m</t>
  </si>
  <si>
    <t xml:space="preserve"> 男子400m</t>
  </si>
  <si>
    <t xml:space="preserve"> 男子1500m</t>
  </si>
  <si>
    <t xml:space="preserve"> 男子棒高跳</t>
  </si>
  <si>
    <t xml:space="preserve"> 男子走幅跳</t>
  </si>
  <si>
    <t xml:space="preserve"> 男子砲丸投(5.000kg)</t>
  </si>
  <si>
    <t xml:space="preserve"> 男子円盤投(1.500kg)</t>
  </si>
  <si>
    <t xml:space="preserve"> 1年女子100m</t>
  </si>
  <si>
    <t xml:space="preserve"> 女子100m</t>
  </si>
  <si>
    <t xml:space="preserve"> 女子200m</t>
  </si>
  <si>
    <t xml:space="preserve"> 女子1500m</t>
  </si>
  <si>
    <t xml:space="preserve"> 女子走高跳</t>
  </si>
  <si>
    <t xml:space="preserve"> 女子棒高跳</t>
  </si>
  <si>
    <t xml:space="preserve"> 女子砲丸投(2.721kg)</t>
  </si>
  <si>
    <t xml:space="preserve"> 女子円盤投(1.000kg)</t>
  </si>
  <si>
    <t xml:space="preserve"> 男子200m</t>
  </si>
  <si>
    <t xml:space="preserve"> 男子800m</t>
  </si>
  <si>
    <t xml:space="preserve"> 男子3000m</t>
  </si>
  <si>
    <t xml:space="preserve"> 男子110mH</t>
  </si>
  <si>
    <t xml:space="preserve"> 男子4X100mR</t>
  </si>
  <si>
    <t xml:space="preserve"> 男子走高跳</t>
  </si>
  <si>
    <t xml:space="preserve"> 男子ジャベリックスロー</t>
  </si>
  <si>
    <t xml:space="preserve"> 女子800m</t>
  </si>
  <si>
    <t xml:space="preserve"> 女子3000m</t>
  </si>
  <si>
    <t xml:space="preserve"> 女子100mH</t>
  </si>
  <si>
    <t xml:space="preserve"> 女子4X100mR</t>
  </si>
  <si>
    <t xml:space="preserve"> 女子走幅跳</t>
  </si>
  <si>
    <t>リレーチーム数合計</t>
    <rPh sb="6" eb="7">
      <t>スウ</t>
    </rPh>
    <rPh sb="7" eb="9">
      <t>ゴウケイ</t>
    </rPh>
    <phoneticPr fontId="29"/>
  </si>
  <si>
    <t>はんだ</t>
  </si>
  <si>
    <t>おつかわ</t>
  </si>
  <si>
    <t>かめさき</t>
  </si>
  <si>
    <t>ならわ</t>
  </si>
  <si>
    <t>あおやま</t>
  </si>
  <si>
    <t>おうみ</t>
  </si>
  <si>
    <t>おにざき</t>
  </si>
  <si>
    <t>とこなめ</t>
  </si>
  <si>
    <t>とこなめみなみみささぎ</t>
  </si>
  <si>
    <t>うえの</t>
  </si>
  <si>
    <t>とみきじま</t>
  </si>
  <si>
    <t>よこすか</t>
  </si>
  <si>
    <t>かぎや</t>
  </si>
  <si>
    <t>なわ</t>
  </si>
  <si>
    <t>たいらしま</t>
  </si>
  <si>
    <t>おおぶ</t>
  </si>
  <si>
    <t>おおぶにし</t>
  </si>
  <si>
    <t>おおぶきた</t>
  </si>
  <si>
    <t>おおぶみなみ</t>
  </si>
  <si>
    <t>ちたやわた</t>
  </si>
  <si>
    <t>ちた</t>
  </si>
  <si>
    <t>きょくなん</t>
  </si>
  <si>
    <t>ちたとうぶ</t>
  </si>
  <si>
    <t>ちたちゅうぶ</t>
  </si>
  <si>
    <t>あぐい</t>
  </si>
  <si>
    <t>ひがしうら</t>
  </si>
  <si>
    <t>ひがしうらほくぶ</t>
  </si>
  <si>
    <t>ひがしうらせいぶ</t>
  </si>
  <si>
    <t>うちうみ</t>
  </si>
  <si>
    <t>とよはま</t>
  </si>
  <si>
    <t>もろざき</t>
  </si>
  <si>
    <t>しのしま</t>
  </si>
  <si>
    <t>にちかんが</t>
  </si>
  <si>
    <t>のま</t>
  </si>
  <si>
    <t>かわわ</t>
  </si>
  <si>
    <t>たけとよ</t>
  </si>
  <si>
    <t>ふうき</t>
  </si>
  <si>
    <t>ﾁｭｳｶﾞｯｺｳ</t>
    <phoneticPr fontId="55"/>
  </si>
  <si>
    <t>ﾌｷ</t>
    <phoneticPr fontId="55"/>
  </si>
  <si>
    <t>ｺｳﾜ</t>
    <phoneticPr fontId="55"/>
  </si>
  <si>
    <t>ﾋﾏｶ</t>
    <phoneticPr fontId="55"/>
  </si>
  <si>
    <t>ｳﾂﾐ</t>
    <phoneticPr fontId="55"/>
  </si>
  <si>
    <t>知多市立</t>
    <rPh sb="0" eb="4">
      <t>チタシリツ</t>
    </rPh>
    <phoneticPr fontId="55"/>
  </si>
  <si>
    <t>ﾁﾀｼﾘﾂ</t>
    <phoneticPr fontId="55"/>
  </si>
  <si>
    <t>ﾍｲｼｭｳ</t>
    <phoneticPr fontId="55"/>
  </si>
  <si>
    <t>ﾌｷｼﾏ</t>
    <phoneticPr fontId="55"/>
  </si>
  <si>
    <t>ﾄｺﾅﾒﾅﾝﾘｮｳ</t>
    <phoneticPr fontId="55"/>
  </si>
  <si>
    <t>ｵｵﾌﾞｼﾘﾂ</t>
    <phoneticPr fontId="55"/>
  </si>
  <si>
    <t>ﾀｹﾄﾖﾁｮｳﾘﾂ</t>
    <phoneticPr fontId="55"/>
  </si>
  <si>
    <t>ﾐﾅﾐﾁﾀﾁｮｳﾘﾂ</t>
    <phoneticPr fontId="55"/>
  </si>
  <si>
    <t>ﾐﾊﾏﾁｮｳﾘﾂ</t>
    <phoneticPr fontId="55"/>
  </si>
  <si>
    <t>ﾋｶﾞｼｳﾗﾁｮｳﾘﾂ</t>
    <phoneticPr fontId="55"/>
  </si>
  <si>
    <t>ｱｸﾞｲﾁｮｳﾘﾂ</t>
    <phoneticPr fontId="55"/>
  </si>
  <si>
    <t>ﾄｺﾅﾒｼﾘﾂ</t>
    <phoneticPr fontId="55"/>
  </si>
  <si>
    <t>ﾊﾝﾀﾞｼﾘﾂ</t>
    <phoneticPr fontId="55"/>
  </si>
  <si>
    <t>半田市立</t>
    <rPh sb="0" eb="4">
      <t>ハンダシリツ</t>
    </rPh>
    <phoneticPr fontId="55"/>
  </si>
  <si>
    <t>常滑市立</t>
    <rPh sb="0" eb="4">
      <t>トコナメシリツ</t>
    </rPh>
    <phoneticPr fontId="55"/>
  </si>
  <si>
    <t>大府市立</t>
    <rPh sb="0" eb="4">
      <t>オオブシリツ</t>
    </rPh>
    <phoneticPr fontId="55"/>
  </si>
  <si>
    <t>阿久比町立</t>
    <rPh sb="0" eb="3">
      <t>アグイ</t>
    </rPh>
    <rPh sb="3" eb="5">
      <t>チョウリツ</t>
    </rPh>
    <phoneticPr fontId="55"/>
  </si>
  <si>
    <t>東浦町立</t>
    <rPh sb="0" eb="1">
      <t>ヒガシ</t>
    </rPh>
    <rPh sb="1" eb="2">
      <t>ウラ</t>
    </rPh>
    <rPh sb="2" eb="4">
      <t>チョウリツ</t>
    </rPh>
    <phoneticPr fontId="55"/>
  </si>
  <si>
    <t>南知多町立</t>
    <rPh sb="0" eb="3">
      <t>ミナミチタ</t>
    </rPh>
    <rPh sb="3" eb="5">
      <t>チョウリツ</t>
    </rPh>
    <phoneticPr fontId="55"/>
  </si>
  <si>
    <t>美浜町立</t>
    <rPh sb="0" eb="2">
      <t>ミハマ</t>
    </rPh>
    <rPh sb="2" eb="4">
      <t>チョウリツ</t>
    </rPh>
    <phoneticPr fontId="55"/>
  </si>
  <si>
    <t>武豊町立</t>
    <rPh sb="0" eb="2">
      <t>タケトヨ</t>
    </rPh>
    <rPh sb="2" eb="4">
      <t>チョウリツ</t>
    </rPh>
    <phoneticPr fontId="55"/>
  </si>
  <si>
    <t>中学校</t>
    <rPh sb="0" eb="3">
      <t>チュウガッコウ</t>
    </rPh>
    <phoneticPr fontId="55"/>
  </si>
  <si>
    <t>A</t>
    <phoneticPr fontId="22"/>
  </si>
  <si>
    <t>B</t>
    <phoneticPr fontId="22"/>
  </si>
  <si>
    <t>C</t>
    <phoneticPr fontId="22"/>
  </si>
  <si>
    <t>C</t>
    <phoneticPr fontId="30"/>
  </si>
  <si>
    <t>D</t>
    <phoneticPr fontId="30"/>
  </si>
  <si>
    <t>E</t>
    <phoneticPr fontId="30"/>
  </si>
  <si>
    <t>F</t>
    <phoneticPr fontId="30"/>
  </si>
  <si>
    <t>G</t>
    <phoneticPr fontId="30"/>
  </si>
  <si>
    <t>H</t>
    <phoneticPr fontId="55"/>
  </si>
  <si>
    <t>I</t>
    <phoneticPr fontId="55"/>
  </si>
  <si>
    <t>J</t>
    <phoneticPr fontId="55"/>
  </si>
  <si>
    <t>K</t>
    <phoneticPr fontId="55"/>
  </si>
  <si>
    <t>L</t>
    <phoneticPr fontId="55"/>
  </si>
  <si>
    <t>M</t>
    <phoneticPr fontId="55"/>
  </si>
  <si>
    <t>B</t>
    <phoneticPr fontId="55"/>
  </si>
  <si>
    <t xml:space="preserve"> ﾀﾞﾝｼ100m</t>
  </si>
  <si>
    <t xml:space="preserve"> ﾀﾞﾝｼ400m</t>
  </si>
  <si>
    <t xml:space="preserve"> ﾀﾞﾝｼ1500m</t>
  </si>
  <si>
    <t xml:space="preserve"> ﾀﾞﾝｼﾎﾞｳﾀｶﾄﾋﾞ</t>
  </si>
  <si>
    <t xml:space="preserve"> ﾀﾞﾝｼﾊｼﾘﾊﾊﾞﾄﾋﾞ</t>
  </si>
  <si>
    <t xml:space="preserve"> ﾀﾞﾝｼﾎｳｶﾞﾝﾅｹﾞ(5.000kg)</t>
  </si>
  <si>
    <t xml:space="preserve"> ﾀﾞﾝｼｴﾝﾊﾞﾝﾅｹﾞ(1.500kg)</t>
  </si>
  <si>
    <t xml:space="preserve"> ｼﾞｮｼ100m</t>
  </si>
  <si>
    <t xml:space="preserve"> ｼﾞｮｼ200m</t>
  </si>
  <si>
    <t xml:space="preserve"> ｼﾞｮｼ1500m</t>
  </si>
  <si>
    <t xml:space="preserve"> ｼﾞｮｼﾊｼﾘﾀｶﾄﾋﾞ</t>
  </si>
  <si>
    <t xml:space="preserve"> ｼﾞｮｼﾎﾞｳﾀｶﾄﾋﾞ</t>
  </si>
  <si>
    <t xml:space="preserve"> ｼﾞｮｼﾎｳｶﾞﾝﾅｹﾞ(2.721kg)</t>
  </si>
  <si>
    <t xml:space="preserve"> ｼﾞｮｼｴﾝﾊﾞﾝﾅｹﾞ(1.000kg)</t>
  </si>
  <si>
    <t xml:space="preserve"> ﾀﾞﾝｼ200m</t>
  </si>
  <si>
    <t xml:space="preserve"> ﾀﾞﾝｼ800m</t>
  </si>
  <si>
    <t xml:space="preserve"> ﾀﾞﾝｼ3000m</t>
  </si>
  <si>
    <t xml:space="preserve"> ﾀﾞﾝｼ110mH</t>
  </si>
  <si>
    <t xml:space="preserve"> ﾀﾞﾝｼ4X100mR</t>
  </si>
  <si>
    <t xml:space="preserve"> ﾀﾞﾝｼﾊｼﾘﾀｶﾄﾋﾞ</t>
  </si>
  <si>
    <t xml:space="preserve"> ﾀﾞﾝｼｼﾞｬﾍﾞﾘｯｸｽﾛｰ</t>
  </si>
  <si>
    <t xml:space="preserve"> ｼﾞｮｼ800m</t>
  </si>
  <si>
    <t xml:space="preserve"> ｼﾞｮｼ3000m</t>
  </si>
  <si>
    <t xml:space="preserve"> ｼﾞｮｼ100mH</t>
  </si>
  <si>
    <t xml:space="preserve"> ｼﾞｮｼ4X100mR</t>
  </si>
  <si>
    <t xml:space="preserve"> ｼﾞｮｼﾊｼﾘﾊﾊﾞﾄﾋﾞ</t>
  </si>
  <si>
    <t xml:space="preserve"> 女子ジャベリックスロー</t>
  </si>
  <si>
    <t xml:space="preserve"> ｼﾞｮｼｼﾞｬﾍﾞﾘｯｸｽﾛｰ</t>
  </si>
  <si>
    <t>小学3年以下男子50ｍ</t>
  </si>
  <si>
    <t>ｼｮｳｶﾞｸﾀﾞﾝｼ50m</t>
  </si>
  <si>
    <t>小学3年以下女子50ｍ</t>
  </si>
  <si>
    <t>ｼｮｳｶﾞｸｼﾞｮｼ50m</t>
  </si>
  <si>
    <t>小学3年以下男子走幅跳</t>
  </si>
  <si>
    <t>ｼｮｳｶﾞｸﾀﾞﾝｼﾊｼﾘﾊﾊﾞﾄﾋﾞ</t>
  </si>
  <si>
    <t>小学3年以下女子走幅跳</t>
  </si>
  <si>
    <t>ｼｮｳｶﾞｸｼﾞｮｼﾊｼﾘﾊﾊﾞﾄﾋﾞ</t>
  </si>
  <si>
    <t>小学4年男子50ｍ</t>
  </si>
  <si>
    <t>小学4年女子50ｍ</t>
  </si>
  <si>
    <t>小学4年男子走高跳</t>
  </si>
  <si>
    <t>ｼｮｳｶﾞｸﾀﾞﾝｼﾊｼﾘﾀｶﾄﾋﾞ</t>
  </si>
  <si>
    <t>小学4年女子走高跳</t>
  </si>
  <si>
    <t>ｼｮｳｶﾞｸｼﾞｮｼﾊｼﾘﾀｶﾄﾋﾞ</t>
  </si>
  <si>
    <t>小学4年男子走幅跳</t>
  </si>
  <si>
    <t>小学4年女子走幅跳</t>
  </si>
  <si>
    <t>小学5年男子100m</t>
  </si>
  <si>
    <t>ｼｮｳｶﾞｸﾀﾞﾝｼ100m</t>
  </si>
  <si>
    <t>小学5年女子100m</t>
  </si>
  <si>
    <t>ｼｮｳｶﾞｸｼﾞｮｼ100m</t>
  </si>
  <si>
    <t>小学5年男子80mH</t>
  </si>
  <si>
    <t>ｼｮｳｶﾞｸﾀﾞﾝｼ80mH</t>
  </si>
  <si>
    <t>小学5年女子80mH</t>
  </si>
  <si>
    <t>ｼｮｳｶﾞｸｼﾞｮｼ80mH</t>
  </si>
  <si>
    <t>小学5年男子走高跳</t>
  </si>
  <si>
    <t>小学5年女子走高跳</t>
  </si>
  <si>
    <t>小学5年男子走幅跳</t>
  </si>
  <si>
    <t>小学5年女子走幅跳</t>
  </si>
  <si>
    <t>小学5年男子ボール投</t>
  </si>
  <si>
    <t>ｼｮｳｶﾞｸﾀﾞﾝｼﾎﾞｰﾙﾅｹﾞ</t>
  </si>
  <si>
    <t>小学5年女子ボール投</t>
  </si>
  <si>
    <t>ｼｮｳｶﾞｸｼﾞｮｼﾎﾞｰﾙﾅｹﾞ</t>
  </si>
  <si>
    <t>小学6年男子100m</t>
  </si>
  <si>
    <t>小学6年女子100m</t>
  </si>
  <si>
    <t>小学6年男子80mH</t>
  </si>
  <si>
    <t>小学6年女子80mH</t>
  </si>
  <si>
    <t>小学6年男子走高跳</t>
  </si>
  <si>
    <t>小学6年女子走高跳</t>
  </si>
  <si>
    <t>小学6年男子走幅跳</t>
  </si>
  <si>
    <t>小学6年女子走幅跳</t>
  </si>
  <si>
    <t>小学6年男子ボール投</t>
  </si>
  <si>
    <t>小学6年女子ボール投</t>
  </si>
  <si>
    <t>小学4年混合4X100mR</t>
  </si>
  <si>
    <t>ｼｮｳｶﾞｸｺﾝｺﾞｳ4X100mR</t>
  </si>
  <si>
    <t>小学5年混合4X100mR</t>
  </si>
  <si>
    <t>小学6年男子4X100mR</t>
  </si>
  <si>
    <t>ｼｮｳｶﾞｸﾀﾞﾝｼ4X100mR</t>
  </si>
  <si>
    <t>小学6年女子4X100mR</t>
  </si>
  <si>
    <t>ｼｮｳｶﾞｸｼﾞｮｼ4X100mR</t>
  </si>
  <si>
    <t>申込確認一覧</t>
    <rPh sb="0" eb="2">
      <t>モウシコミ</t>
    </rPh>
    <rPh sb="2" eb="4">
      <t>カクニン</t>
    </rPh>
    <rPh sb="4" eb="6">
      <t>イチラン</t>
    </rPh>
    <phoneticPr fontId="30"/>
  </si>
  <si>
    <t>　</t>
    <phoneticPr fontId="29"/>
  </si>
  <si>
    <t>支払い合計金額</t>
    <rPh sb="0" eb="2">
      <t>シハラ</t>
    </rPh>
    <rPh sb="3" eb="5">
      <t>ゴウケイ</t>
    </rPh>
    <rPh sb="5" eb="7">
      <t>キンガク</t>
    </rPh>
    <phoneticPr fontId="30"/>
  </si>
  <si>
    <t>鈴鹿工業高等専門学校</t>
  </si>
  <si>
    <t>愛知大学</t>
  </si>
  <si>
    <t>愛知医科大学</t>
  </si>
  <si>
    <t>愛知学院大学</t>
  </si>
  <si>
    <t>愛知教育大学</t>
  </si>
  <si>
    <t>愛知県立大学</t>
  </si>
  <si>
    <t>愛知工業大学</t>
  </si>
  <si>
    <t>愛知淑徳大学</t>
  </si>
  <si>
    <t>愛知東邦大学</t>
  </si>
  <si>
    <t>岐阜大学</t>
  </si>
  <si>
    <t>岐阜経済大学</t>
  </si>
  <si>
    <t>岐阜聖徳学園大学</t>
  </si>
  <si>
    <t>岐阜薬科大学</t>
  </si>
  <si>
    <t>近畿大学工業高等専門学校</t>
  </si>
  <si>
    <t>皇學館大学</t>
  </si>
  <si>
    <t>至学館大学</t>
  </si>
  <si>
    <t>静岡大学</t>
  </si>
  <si>
    <t>静岡県立大学</t>
  </si>
  <si>
    <t>静岡産業大学</t>
  </si>
  <si>
    <t>椙山女学園大学</t>
  </si>
  <si>
    <t>大同大学</t>
  </si>
  <si>
    <t>中京大学</t>
  </si>
  <si>
    <t>中京学院大学</t>
  </si>
  <si>
    <t>中部大学</t>
  </si>
  <si>
    <t>中部学院大学</t>
  </si>
  <si>
    <t>東海学園大学</t>
  </si>
  <si>
    <t>常葉大学</t>
  </si>
  <si>
    <t>鳥羽商船高等専門学校</t>
  </si>
  <si>
    <t>豊田工業高等専門学校</t>
  </si>
  <si>
    <t>名古屋大学</t>
  </si>
  <si>
    <t>名古屋学院大学</t>
  </si>
  <si>
    <t>名古屋工業大学</t>
  </si>
  <si>
    <t>名古屋市立大学</t>
  </si>
  <si>
    <t>南山大学</t>
  </si>
  <si>
    <t>日本福祉大学</t>
  </si>
  <si>
    <t>浜松医科大学</t>
  </si>
  <si>
    <t>三重大学</t>
  </si>
  <si>
    <t>名城大学</t>
  </si>
  <si>
    <t>その他</t>
  </si>
  <si>
    <t>男子4X400mR</t>
    <phoneticPr fontId="29"/>
  </si>
  <si>
    <t>男子4X100mR</t>
    <phoneticPr fontId="29"/>
  </si>
  <si>
    <t>監督　氏名</t>
    <rPh sb="0" eb="1">
      <t>カン</t>
    </rPh>
    <rPh sb="1" eb="2">
      <t>ヨシ</t>
    </rPh>
    <rPh sb="3" eb="5">
      <t>シメイ</t>
    </rPh>
    <phoneticPr fontId="30"/>
  </si>
  <si>
    <t>女子4X100mR</t>
    <phoneticPr fontId="29"/>
  </si>
  <si>
    <t>女子4X400mR</t>
    <phoneticPr fontId="29"/>
  </si>
  <si>
    <t>　</t>
    <phoneticPr fontId="55"/>
  </si>
  <si>
    <t>広告料</t>
    <rPh sb="0" eb="2">
      <t>コウコク</t>
    </rPh>
    <rPh sb="2" eb="3">
      <t>リョウ</t>
    </rPh>
    <phoneticPr fontId="19"/>
  </si>
  <si>
    <t>参加人数</t>
    <rPh sb="0" eb="2">
      <t>サンカ</t>
    </rPh>
    <rPh sb="2" eb="4">
      <t>ニンズ</t>
    </rPh>
    <phoneticPr fontId="19"/>
  </si>
  <si>
    <t>名</t>
    <rPh sb="0" eb="1">
      <t>メイ</t>
    </rPh>
    <phoneticPr fontId="19"/>
  </si>
  <si>
    <t>円</t>
    <rPh sb="0" eb="1">
      <t>エン</t>
    </rPh>
    <phoneticPr fontId="19"/>
  </si>
  <si>
    <t>内訳</t>
    <rPh sb="0" eb="2">
      <t>ウチワケ</t>
    </rPh>
    <phoneticPr fontId="19"/>
  </si>
  <si>
    <t>大学
負担分</t>
    <rPh sb="0" eb="2">
      <t>ダイガク</t>
    </rPh>
    <rPh sb="3" eb="6">
      <t>フタンブン</t>
    </rPh>
    <phoneticPr fontId="19"/>
  </si>
  <si>
    <t>②</t>
  </si>
  <si>
    <t>会社
負担分</t>
    <rPh sb="0" eb="2">
      <t>カイシャ</t>
    </rPh>
    <rPh sb="3" eb="6">
      <t>フタンブン</t>
    </rPh>
    <phoneticPr fontId="19"/>
  </si>
  <si>
    <t>社名</t>
    <rPh sb="0" eb="2">
      <t>シャメイ</t>
    </rPh>
    <phoneticPr fontId="19"/>
  </si>
  <si>
    <t>会社振込</t>
  </si>
  <si>
    <t>社名</t>
    <rPh sb="0" eb="1">
      <t>シャ</t>
    </rPh>
    <rPh sb="1" eb="2">
      <t>メイ</t>
    </rPh>
    <phoneticPr fontId="19"/>
  </si>
  <si>
    <t>会社振込</t>
    <rPh sb="0" eb="2">
      <t>カイシャ</t>
    </rPh>
    <rPh sb="2" eb="4">
      <t>フリコ</t>
    </rPh>
    <phoneticPr fontId="19"/>
  </si>
  <si>
    <t>※会社負担分は全て直接会社振込みにすること。</t>
  </si>
  <si>
    <t>※広告料は参加人数（実質人数）に応じて変わるので、各大学大会要項</t>
  </si>
  <si>
    <t>　を確認して記入すること。</t>
  </si>
  <si>
    <t>※広告料は、東海インカレと東海学生秋季大会のみ記入すること。</t>
  </si>
  <si>
    <t>参加料合計</t>
    <rPh sb="0" eb="3">
      <t>サンカリョウ</t>
    </rPh>
    <rPh sb="3" eb="5">
      <t>ゴウケイ</t>
    </rPh>
    <phoneticPr fontId="30"/>
  </si>
  <si>
    <t>金城学院大学</t>
  </si>
  <si>
    <t>学年</t>
    <rPh sb="0" eb="2">
      <t>ガクネン</t>
    </rPh>
    <phoneticPr fontId="19"/>
  </si>
  <si>
    <t>氏名</t>
    <rPh sb="0" eb="2">
      <t>シメイ</t>
    </rPh>
    <phoneticPr fontId="19"/>
  </si>
  <si>
    <t>登録番号</t>
    <rPh sb="0" eb="2">
      <t>トウロク</t>
    </rPh>
    <rPh sb="2" eb="4">
      <t>バンゴウ</t>
    </rPh>
    <phoneticPr fontId="19"/>
  </si>
  <si>
    <t>団体名</t>
    <rPh sb="0" eb="3">
      <t>ダンタイメイ</t>
    </rPh>
    <phoneticPr fontId="19"/>
  </si>
  <si>
    <t>tgrrkiroku@yahoo.co.jp</t>
    <phoneticPr fontId="6" type="Hiragana"/>
  </si>
  <si>
    <t>登録陸協</t>
    <rPh sb="0" eb="2">
      <t>トウロク</t>
    </rPh>
    <rPh sb="2" eb="4">
      <t>リクキョウ</t>
    </rPh>
    <phoneticPr fontId="29"/>
  </si>
  <si>
    <t>データ入力方法</t>
    <rPh sb="3" eb="5">
      <t>ニュウリョク</t>
    </rPh>
    <rPh sb="5" eb="7">
      <t>ホウホウ</t>
    </rPh>
    <phoneticPr fontId="19"/>
  </si>
  <si>
    <t>①ナンバーを入力</t>
    <rPh sb="6" eb="8">
      <t>ニュウリョク</t>
    </rPh>
    <phoneticPr fontId="19"/>
  </si>
  <si>
    <t>　　最大4桁で入力してください。</t>
    <rPh sb="2" eb="4">
      <t>サイダイ</t>
    </rPh>
    <rPh sb="5" eb="6">
      <t>ケタ</t>
    </rPh>
    <rPh sb="7" eb="9">
      <t>ニュウリョク</t>
    </rPh>
    <phoneticPr fontId="19"/>
  </si>
  <si>
    <t>②選手名の入力</t>
    <rPh sb="1" eb="4">
      <t>センシュメイ</t>
    </rPh>
    <rPh sb="5" eb="7">
      <t>ニュウリョク</t>
    </rPh>
    <phoneticPr fontId="19"/>
  </si>
  <si>
    <t>　　ナンバーを入力すると自動で入ります</t>
    <rPh sb="7" eb="9">
      <t>ニュウリョク</t>
    </rPh>
    <rPh sb="12" eb="14">
      <t>ジドウ</t>
    </rPh>
    <rPh sb="15" eb="16">
      <t>ハイ</t>
    </rPh>
    <phoneticPr fontId="19"/>
  </si>
  <si>
    <t>③フリガナの入力</t>
    <rPh sb="6" eb="8">
      <t>ニュウリョク</t>
    </rPh>
    <phoneticPr fontId="19"/>
  </si>
  <si>
    <t>④学年の入力</t>
    <rPh sb="1" eb="3">
      <t>ガクネン</t>
    </rPh>
    <rPh sb="4" eb="6">
      <t>ニュウリョク</t>
    </rPh>
    <phoneticPr fontId="19"/>
  </si>
  <si>
    <t>⑤種目の入力</t>
    <rPh sb="1" eb="3">
      <t>シュモク</t>
    </rPh>
    <rPh sb="4" eb="6">
      <t>ニュウリョク</t>
    </rPh>
    <phoneticPr fontId="19"/>
  </si>
  <si>
    <t>　　セルのリストから選択してください。</t>
    <rPh sb="10" eb="12">
      <t>センタク</t>
    </rPh>
    <phoneticPr fontId="19"/>
  </si>
  <si>
    <t>⑥記録の入力</t>
    <rPh sb="1" eb="3">
      <t>キロク</t>
    </rPh>
    <rPh sb="4" eb="6">
      <t>ニュウリョク</t>
    </rPh>
    <phoneticPr fontId="19"/>
  </si>
  <si>
    <t>　　半角数字で入力し、１’１５”５０→1.15.50　１２”３５→12.35</t>
    <rPh sb="2" eb="4">
      <t>ハンカク</t>
    </rPh>
    <rPh sb="4" eb="6">
      <t>スウジ</t>
    </rPh>
    <rPh sb="7" eb="9">
      <t>ニュウリョク</t>
    </rPh>
    <phoneticPr fontId="19"/>
  </si>
  <si>
    <t xml:space="preserve">   　　                        ３ｍ５０→3m50と入力する。</t>
    <rPh sb="39" eb="41">
      <t>ニュウリョク</t>
    </rPh>
    <phoneticPr fontId="19"/>
  </si>
  <si>
    <t>⑦リレー種目の入力</t>
    <rPh sb="4" eb="6">
      <t>シュモク</t>
    </rPh>
    <rPh sb="7" eb="9">
      <t>ニュウリョク</t>
    </rPh>
    <phoneticPr fontId="19"/>
  </si>
  <si>
    <t>　　セルのリストから選択して入力してください。</t>
    <rPh sb="10" eb="12">
      <t>センタク</t>
    </rPh>
    <rPh sb="14" eb="16">
      <t>ニュウリョク</t>
    </rPh>
    <phoneticPr fontId="19"/>
  </si>
  <si>
    <t>⑧登録陸協の入力</t>
  </si>
  <si>
    <t>東海大学東海</t>
    <rPh sb="0" eb="1">
      <t>トウカイ</t>
    </rPh>
    <rPh sb="1" eb="3">
      <t>ダイガク</t>
    </rPh>
    <rPh sb="3" eb="5">
      <t>トウカイ</t>
    </rPh>
    <phoneticPr fontId="22"/>
  </si>
  <si>
    <t>東海大学東海</t>
    <rPh sb="0" eb="5">
      <t>トウカイダイガクトウカイ</t>
    </rPh>
    <phoneticPr fontId="22"/>
  </si>
  <si>
    <t>その他</t>
    <rPh sb="1" eb="2">
      <t>タ</t>
    </rPh>
    <phoneticPr fontId="22"/>
  </si>
  <si>
    <t>学　連</t>
    <rPh sb="0" eb="1">
      <t>ガク</t>
    </rPh>
    <rPh sb="2" eb="3">
      <t>レン</t>
    </rPh>
    <phoneticPr fontId="22"/>
  </si>
  <si>
    <t>N</t>
    <phoneticPr fontId="55"/>
  </si>
  <si>
    <t>O</t>
    <phoneticPr fontId="55"/>
  </si>
  <si>
    <t>P</t>
    <phoneticPr fontId="55"/>
  </si>
  <si>
    <t>Q</t>
    <phoneticPr fontId="55"/>
  </si>
  <si>
    <t>R</t>
    <phoneticPr fontId="55"/>
  </si>
  <si>
    <t>S</t>
    <phoneticPr fontId="55"/>
  </si>
  <si>
    <t>T</t>
    <phoneticPr fontId="55"/>
  </si>
  <si>
    <t>U</t>
    <phoneticPr fontId="55"/>
  </si>
  <si>
    <t>V</t>
    <phoneticPr fontId="55"/>
  </si>
  <si>
    <t>W</t>
    <phoneticPr fontId="55"/>
  </si>
  <si>
    <t>X</t>
    <phoneticPr fontId="55"/>
  </si>
  <si>
    <t>Y</t>
    <phoneticPr fontId="55"/>
  </si>
  <si>
    <t>Z</t>
    <phoneticPr fontId="55"/>
  </si>
  <si>
    <t>↑の「ソート」は押さないで！！</t>
    <rPh sb="8" eb="9">
      <t>オ</t>
    </rPh>
    <phoneticPr fontId="22"/>
  </si>
  <si>
    <t>⑥メール送付確認後、24時間以内にメールを返信いたします。</t>
    <rPh sb="4" eb="6">
      <t>そうふ</t>
    </rPh>
    <rPh sb="6" eb="8">
      <t>かくにん</t>
    </rPh>
    <rPh sb="8" eb="9">
      <t>ご</t>
    </rPh>
    <rPh sb="12" eb="14">
      <t>じかん</t>
    </rPh>
    <rPh sb="14" eb="16">
      <t>いない</t>
    </rPh>
    <rPh sb="21" eb="23">
      <t>へんしん</t>
    </rPh>
    <phoneticPr fontId="6" type="Hiragana"/>
  </si>
  <si>
    <t>　</t>
    <phoneticPr fontId="22"/>
  </si>
  <si>
    <t>愛  知</t>
    <phoneticPr fontId="22"/>
  </si>
  <si>
    <t>愛  知</t>
  </si>
  <si>
    <t>県コード</t>
    <rPh sb="0" eb="1">
      <t>ケン</t>
    </rPh>
    <phoneticPr fontId="65"/>
  </si>
  <si>
    <t>略名</t>
    <rPh sb="0" eb="1">
      <t>リャク</t>
    </rPh>
    <rPh sb="1" eb="2">
      <t>メイ</t>
    </rPh>
    <phoneticPr fontId="65"/>
  </si>
  <si>
    <t>都道府県名</t>
    <rPh sb="0" eb="4">
      <t>トドウフケン</t>
    </rPh>
    <rPh sb="4" eb="5">
      <t>メイ</t>
    </rPh>
    <phoneticPr fontId="65"/>
  </si>
  <si>
    <t>学連</t>
    <rPh sb="0" eb="1">
      <t>ガク</t>
    </rPh>
    <rPh sb="1" eb="2">
      <t>レン</t>
    </rPh>
    <phoneticPr fontId="22"/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</si>
  <si>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</si>
  <si>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</si>
  <si>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</si>
  <si>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</si>
  <si>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</si>
  <si>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</si>
  <si>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</si>
  <si>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</si>
  <si>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</si>
  <si>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</si>
  <si>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</si>
  <si>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</si>
  <si>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</si>
  <si>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</si>
  <si>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新潟県</t>
  </si>
  <si>
    <t>富山県</t>
  </si>
  <si>
    <t>石川県</t>
  </si>
  <si>
    <t>福井県</t>
  </si>
  <si>
    <t>長野県</t>
  </si>
  <si>
    <t>静岡県</t>
  </si>
  <si>
    <t>愛知県</t>
  </si>
  <si>
    <t>三重県</t>
  </si>
  <si>
    <t>岐阜県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</si>
  <si>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</si>
  <si>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</si>
  <si>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</si>
  <si>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</si>
  <si>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</si>
  <si>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</si>
  <si>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</si>
  <si>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</si>
  <si>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</si>
  <si>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</si>
  <si>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</si>
  <si>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</si>
  <si>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</si>
  <si>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</si>
  <si>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</si>
  <si>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</si>
  <si>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</si>
  <si>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</si>
  <si>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大分県</t>
  </si>
  <si>
    <t>熊本県</t>
  </si>
  <si>
    <t>宮崎県</t>
  </si>
  <si>
    <t>鹿児島県</t>
  </si>
  <si>
    <t>沖縄県</t>
  </si>
  <si>
    <t>登録陸協</t>
    <rPh sb="0" eb="2">
      <t>トウロク</t>
    </rPh>
    <rPh sb="2" eb="4">
      <t>リッキョウ</t>
    </rPh>
    <phoneticPr fontId="3"/>
  </si>
  <si>
    <t>登録陸協2(関数組んであるので不用意に触らない！！)</t>
    <rPh sb="0" eb="2">
      <t>トウロク</t>
    </rPh>
    <rPh sb="2" eb="4">
      <t>リッキョウ</t>
    </rPh>
    <rPh sb="6" eb="8">
      <t>カンスウ</t>
    </rPh>
    <rPh sb="8" eb="9">
      <t>ク</t>
    </rPh>
    <rPh sb="15" eb="18">
      <t>フヨウイ</t>
    </rPh>
    <rPh sb="19" eb="20">
      <t>サワ</t>
    </rPh>
    <phoneticPr fontId="3"/>
  </si>
  <si>
    <t>番号</t>
    <rPh sb="0" eb="2">
      <t>バンゴウ</t>
    </rPh>
    <phoneticPr fontId="22"/>
  </si>
  <si>
    <t>印</t>
    <rPh sb="0" eb="1">
      <t>イン</t>
    </rPh>
    <phoneticPr fontId="29"/>
  </si>
  <si>
    <t>A</t>
    <phoneticPr fontId="55"/>
  </si>
  <si>
    <t>実参加人数</t>
    <rPh sb="0" eb="1">
      <t>ジツ</t>
    </rPh>
    <rPh sb="1" eb="3">
      <t>サンカ</t>
    </rPh>
    <rPh sb="3" eb="5">
      <t>ニンズウ</t>
    </rPh>
    <phoneticPr fontId="30"/>
  </si>
  <si>
    <t>実人数合計</t>
    <rPh sb="0" eb="1">
      <t>ジツ</t>
    </rPh>
    <rPh sb="1" eb="3">
      <t>ニンズウ</t>
    </rPh>
    <rPh sb="3" eb="5">
      <t>ゴウケイ</t>
    </rPh>
    <phoneticPr fontId="30"/>
  </si>
  <si>
    <t>・男子名簿</t>
    <rPh sb="1" eb="3">
      <t>ダンシ</t>
    </rPh>
    <rPh sb="3" eb="5">
      <t>メイボ</t>
    </rPh>
    <phoneticPr fontId="30"/>
  </si>
  <si>
    <t>・女子名簿</t>
    <rPh sb="1" eb="3">
      <t>ジョシ</t>
    </rPh>
    <rPh sb="3" eb="5">
      <t>メイボ</t>
    </rPh>
    <phoneticPr fontId="30"/>
  </si>
  <si>
    <t>　※データーを貼り付ける際には必ず【値の貼付】を使用してください。</t>
    <rPh sb="7" eb="8">
      <t>は</t>
    </rPh>
    <rPh sb="9" eb="10">
      <t>つ</t>
    </rPh>
    <rPh sb="12" eb="13">
      <t>さい</t>
    </rPh>
    <rPh sb="15" eb="16">
      <t>かなら</t>
    </rPh>
    <rPh sb="18" eb="19">
      <t>あたい</t>
    </rPh>
    <rPh sb="20" eb="21">
      <t>は</t>
    </rPh>
    <rPh sb="21" eb="22">
      <t>つ</t>
    </rPh>
    <rPh sb="24" eb="26">
      <t>しよう</t>
    </rPh>
    <phoneticPr fontId="6" type="Hiragana"/>
  </si>
  <si>
    <t>・総括申込書</t>
    <rPh sb="1" eb="3">
      <t>ソウカツ</t>
    </rPh>
    <rPh sb="3" eb="5">
      <t>モウシコミ</t>
    </rPh>
    <rPh sb="5" eb="6">
      <t>ショ</t>
    </rPh>
    <phoneticPr fontId="30"/>
  </si>
  <si>
    <t>参加料振込先</t>
  </si>
  <si>
    <t>三菱東京ＵＦＪ銀行 八事支店 普通口座３５５１１９８</t>
  </si>
  <si>
    <t>競技コード</t>
    <rPh sb="0" eb="2">
      <t>キョウギ</t>
    </rPh>
    <phoneticPr fontId="22"/>
  </si>
  <si>
    <t>　・大会基本情報入力ページです。</t>
    <rPh sb="2" eb="4">
      <t>タイカイ</t>
    </rPh>
    <rPh sb="4" eb="6">
      <t>キホン</t>
    </rPh>
    <rPh sb="6" eb="8">
      <t>ジョウホウ</t>
    </rPh>
    <rPh sb="8" eb="10">
      <t>ニュウリョク</t>
    </rPh>
    <phoneticPr fontId="30"/>
  </si>
  <si>
    <t>関数はさわるべからず</t>
    <rPh sb="0" eb="2">
      <t>カンスウ</t>
    </rPh>
    <phoneticPr fontId="29"/>
  </si>
  <si>
    <r>
      <t>※広告料＝</t>
    </r>
    <r>
      <rPr>
        <b/>
        <sz val="14"/>
        <color indexed="10"/>
        <rFont val="ＭＳ Ｐゴシック"/>
        <family val="3"/>
        <charset val="128"/>
      </rPr>
      <t>大学負担分＋会社負担分となるように記入すること。</t>
    </r>
    <phoneticPr fontId="30"/>
  </si>
  <si>
    <t>（様式　Ⅵ）</t>
  </si>
  <si>
    <t>年</t>
    <rPh sb="0" eb="1">
      <t>ネン</t>
    </rPh>
    <phoneticPr fontId="19"/>
  </si>
  <si>
    <t>月</t>
    <rPh sb="0" eb="1">
      <t>ツキ</t>
    </rPh>
    <phoneticPr fontId="19"/>
  </si>
  <si>
    <t>日</t>
    <rPh sb="0" eb="1">
      <t>ニチ</t>
    </rPh>
    <phoneticPr fontId="19"/>
  </si>
  <si>
    <t>東海学生陸上競技連盟</t>
  </si>
  <si>
    <t>会長</t>
    <rPh sb="0" eb="2">
      <t>カイチョウ</t>
    </rPh>
    <phoneticPr fontId="19"/>
  </si>
  <si>
    <t>殿</t>
    <rPh sb="0" eb="1">
      <t>ドノ</t>
    </rPh>
    <phoneticPr fontId="19"/>
  </si>
  <si>
    <t>トレーナー活動誓約書</t>
  </si>
  <si>
    <t>下記大会において、トレーナー活動を行いたいと存じます。</t>
  </si>
  <si>
    <t>つきましては、大会本部が指定する場所において、大会本部の指示に従って活動し、</t>
    <phoneticPr fontId="19"/>
  </si>
  <si>
    <t>これに反した場合は活動を停止することを誓約いたします。</t>
  </si>
  <si>
    <t>大会名</t>
    <phoneticPr fontId="19"/>
  </si>
  <si>
    <t>期 日</t>
    <rPh sb="0" eb="1">
      <t>キ</t>
    </rPh>
    <rPh sb="2" eb="3">
      <t>ヒ</t>
    </rPh>
    <phoneticPr fontId="19"/>
  </si>
  <si>
    <t>活動トレーナー数</t>
    <phoneticPr fontId="19"/>
  </si>
  <si>
    <t>部長名</t>
    <phoneticPr fontId="19"/>
  </si>
  <si>
    <t>㊞</t>
  </si>
  <si>
    <t>監督名</t>
    <phoneticPr fontId="19"/>
  </si>
  <si>
    <t>第一連絡先</t>
    <phoneticPr fontId="19"/>
  </si>
  <si>
    <t>フ　リ　ガ　ナ</t>
    <phoneticPr fontId="19"/>
  </si>
  <si>
    <t>氏　　　名</t>
    <phoneticPr fontId="19"/>
  </si>
  <si>
    <t>第二連絡先</t>
    <rPh sb="1" eb="2">
      <t>ニ</t>
    </rPh>
    <phoneticPr fontId="19"/>
  </si>
  <si>
    <t>TEL／FAX</t>
    <phoneticPr fontId="19"/>
  </si>
  <si>
    <t>都道府県一覧</t>
    <rPh sb="0" eb="4">
      <t>トドウフケン</t>
    </rPh>
    <rPh sb="4" eb="6">
      <t>イチラン</t>
    </rPh>
    <phoneticPr fontId="19"/>
  </si>
  <si>
    <t>・トレーナー誓約書</t>
    <rPh sb="6" eb="9">
      <t>せいやくしょ</t>
    </rPh>
    <phoneticPr fontId="6" type="Hiragana"/>
  </si>
  <si>
    <t>トレーナー活動をする大学のみ</t>
    <rPh sb="5" eb="7">
      <t>かつどう</t>
    </rPh>
    <rPh sb="10" eb="12">
      <t>だいがく</t>
    </rPh>
    <phoneticPr fontId="6" type="Hiragana"/>
  </si>
  <si>
    <t>以上３(4)シートを印刷してください。</t>
    <rPh sb="0" eb="2">
      <t>いじょう</t>
    </rPh>
    <rPh sb="10" eb="12">
      <t>いんさつ</t>
    </rPh>
    <phoneticPr fontId="6" type="Hiragana"/>
  </si>
  <si>
    <t>東海学生陸上競技連盟　黒須 雅弘</t>
    <phoneticPr fontId="6" type="Hiragana"/>
  </si>
  <si>
    <t>振　込　明　細　書　コ　ピ　ー　貼　り　付　け</t>
    <rPh sb="0" eb="1">
      <t>シン</t>
    </rPh>
    <rPh sb="2" eb="3">
      <t>コ</t>
    </rPh>
    <phoneticPr fontId="30"/>
  </si>
  <si>
    <t xml:space="preserve"> </t>
    <phoneticPr fontId="55"/>
  </si>
  <si>
    <t>4×100mR</t>
    <phoneticPr fontId="29"/>
  </si>
  <si>
    <t>樋口　智一</t>
  </si>
  <si>
    <t>山本　武</t>
  </si>
  <si>
    <t>松下　陸</t>
  </si>
  <si>
    <t>落合　惇寛</t>
  </si>
  <si>
    <t>藤澤　健一</t>
  </si>
  <si>
    <t>石田　駆</t>
  </si>
  <si>
    <t>堀田　翔紀</t>
  </si>
  <si>
    <t>山本　幹也</t>
  </si>
  <si>
    <t>赤羽　勇哉</t>
  </si>
  <si>
    <t>齋藤　健一</t>
  </si>
  <si>
    <t>吉本　昇平</t>
  </si>
  <si>
    <t>古橋　侑季</t>
  </si>
  <si>
    <t>谷川原　龍之介</t>
  </si>
  <si>
    <t>深松　佳範</t>
  </si>
  <si>
    <t>澤村　健斗</t>
  </si>
  <si>
    <t>竹村　颯真</t>
  </si>
  <si>
    <t>出島　典斗</t>
  </si>
  <si>
    <t>伊藤　弘大</t>
  </si>
  <si>
    <t>菅谷　弥史</t>
  </si>
  <si>
    <t>津田　大輝</t>
  </si>
  <si>
    <t>増田　神斗</t>
  </si>
  <si>
    <t>中村　文哉</t>
  </si>
  <si>
    <t>杉本　大騎</t>
  </si>
  <si>
    <t>木下　博貴</t>
  </si>
  <si>
    <t>大原　康平</t>
  </si>
  <si>
    <t>遠藤　慶人</t>
  </si>
  <si>
    <t>岡井　大靖</t>
  </si>
  <si>
    <t>佐藤　智博</t>
  </si>
  <si>
    <t>小出　郁弥</t>
  </si>
  <si>
    <t>堀田　侑冶</t>
  </si>
  <si>
    <t>前川　斉幸</t>
  </si>
  <si>
    <t>杉田　光</t>
  </si>
  <si>
    <t>宮﨑　達也</t>
  </si>
  <si>
    <t>髙橋　舞羽</t>
  </si>
  <si>
    <t>日野　龍希</t>
  </si>
  <si>
    <t>杉野　蒼太</t>
  </si>
  <si>
    <t>横田　佳介</t>
  </si>
  <si>
    <t>田村　陸</t>
  </si>
  <si>
    <t>遠山　亮太</t>
  </si>
  <si>
    <t>鷲尾　優太</t>
  </si>
  <si>
    <t>川内　秀哉</t>
  </si>
  <si>
    <t>長谷川　傑</t>
  </si>
  <si>
    <t>佐々木　陸</t>
  </si>
  <si>
    <t>波多野　晃大</t>
  </si>
  <si>
    <t>鵜飼　涼矢</t>
  </si>
  <si>
    <t>渡邊　晴貴</t>
  </si>
  <si>
    <t>山藤　洋典</t>
  </si>
  <si>
    <t>笠井　謙一朗</t>
  </si>
  <si>
    <t>野村　昂生</t>
  </si>
  <si>
    <t>森岡　隆文</t>
  </si>
  <si>
    <t>平井　悠喜</t>
  </si>
  <si>
    <t>山田　剛大</t>
  </si>
  <si>
    <t>内田　朋秀</t>
  </si>
  <si>
    <t>浅川　尚輝</t>
  </si>
  <si>
    <t>池田　悠人</t>
  </si>
  <si>
    <t>伊集　盛哉</t>
  </si>
  <si>
    <t>井町　文也</t>
  </si>
  <si>
    <t>上田　大智</t>
  </si>
  <si>
    <t>大島　実</t>
  </si>
  <si>
    <t>岡﨑　大河</t>
  </si>
  <si>
    <t>塩見　祐斗</t>
  </si>
  <si>
    <t>竹本　竜也</t>
  </si>
  <si>
    <t>橘　海</t>
  </si>
  <si>
    <t>中井　翔輝</t>
  </si>
  <si>
    <t>奈波　竜聖</t>
  </si>
  <si>
    <t>納土　翔樹</t>
  </si>
  <si>
    <t>宮島　朱里</t>
  </si>
  <si>
    <t>村上　霞茉</t>
  </si>
  <si>
    <t>大橋　光太郎</t>
  </si>
  <si>
    <t>上小川　リウキ</t>
  </si>
  <si>
    <t>榊原　陸</t>
  </si>
  <si>
    <t>西村　崚</t>
  </si>
  <si>
    <t>西部　剛史</t>
  </si>
  <si>
    <t>渡辺　翔哉</t>
  </si>
  <si>
    <t>佐原　五月</t>
  </si>
  <si>
    <t>M2</t>
  </si>
  <si>
    <t>M1</t>
  </si>
  <si>
    <t>S1</t>
  </si>
  <si>
    <t>名古屋女子大学</t>
  </si>
  <si>
    <t>吉村　月乃</t>
  </si>
  <si>
    <t>直井　陽奈</t>
  </si>
  <si>
    <t>榊原　梨子</t>
  </si>
  <si>
    <t>太田　実花</t>
  </si>
  <si>
    <t>大野　百花</t>
  </si>
  <si>
    <t>大橋　愛実</t>
  </si>
  <si>
    <t>影山　杏</t>
  </si>
  <si>
    <t>菰田　梨香子</t>
  </si>
  <si>
    <t>近藤　七海</t>
  </si>
  <si>
    <t>清水　美里</t>
  </si>
  <si>
    <t>内藤　未彩</t>
  </si>
  <si>
    <t>本藤　歩</t>
  </si>
  <si>
    <t>森田　祐美</t>
  </si>
  <si>
    <t>横山　綾香</t>
  </si>
  <si>
    <t>南部　珠璃</t>
  </si>
  <si>
    <t>立見　真央</t>
  </si>
  <si>
    <t>近藤　沙南</t>
  </si>
  <si>
    <t>伊藤　瑠莉彩</t>
  </si>
  <si>
    <t>猪岡　真帆</t>
  </si>
  <si>
    <t>平野　栞菜</t>
  </si>
  <si>
    <t>神谷　優希</t>
  </si>
  <si>
    <t>髙瀬　唯奈</t>
  </si>
  <si>
    <t>柴﨑　五月</t>
  </si>
  <si>
    <t>富岡　実乃梨</t>
  </si>
  <si>
    <t>八木　明梨</t>
  </si>
  <si>
    <t>山本　彩加</t>
  </si>
  <si>
    <t>鈴木　水悠</t>
  </si>
  <si>
    <t>中川　晴子</t>
  </si>
  <si>
    <t>井上　葉南</t>
  </si>
  <si>
    <t>鴨志田　海来</t>
  </si>
  <si>
    <t>松澤　綾音</t>
  </si>
  <si>
    <t>水澤　唯菜</t>
  </si>
  <si>
    <t>和田　有菜</t>
  </si>
  <si>
    <t>石浦　藍里</t>
  </si>
  <si>
    <t>小林　聖</t>
  </si>
  <si>
    <t>今野　絵梨香</t>
  </si>
  <si>
    <t>白木　七星</t>
  </si>
  <si>
    <t>大内　慎也</t>
  </si>
  <si>
    <t>新海　涼司</t>
  </si>
  <si>
    <t>森　信人</t>
  </si>
  <si>
    <t>大江　崇</t>
  </si>
  <si>
    <t>勝田　哲史</t>
  </si>
  <si>
    <t>長谷川　和紀</t>
  </si>
  <si>
    <t>和田　慎太郎</t>
  </si>
  <si>
    <t>長谷川　詩歩</t>
  </si>
  <si>
    <t>川邉　のぞみ</t>
  </si>
  <si>
    <t>岐阜工業高等専門学校</t>
    <rPh sb="0" eb="2">
      <t>ギフ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23"/>
  </si>
  <si>
    <t>東海大学東海</t>
    <rPh sb="0" eb="2">
      <t>トウカイ</t>
    </rPh>
    <rPh sb="2" eb="4">
      <t>ダイガク</t>
    </rPh>
    <rPh sb="4" eb="6">
      <t>トウカイ</t>
    </rPh>
    <phoneticPr fontId="23"/>
  </si>
  <si>
    <t>豊橋技術科学大学</t>
    <rPh sb="0" eb="2">
      <t>トヨハシ</t>
    </rPh>
    <rPh sb="2" eb="4">
      <t>ギジュツ</t>
    </rPh>
    <rPh sb="4" eb="6">
      <t>カガク</t>
    </rPh>
    <rPh sb="6" eb="8">
      <t>ダイガク</t>
    </rPh>
    <phoneticPr fontId="23"/>
  </si>
  <si>
    <t>名古屋学院大学</t>
    <rPh sb="3" eb="5">
      <t>ガクイン</t>
    </rPh>
    <phoneticPr fontId="23"/>
  </si>
  <si>
    <t>名古屋工業大学</t>
    <rPh sb="0" eb="3">
      <t>ナゴヤ</t>
    </rPh>
    <rPh sb="3" eb="5">
      <t>コウギョウ</t>
    </rPh>
    <rPh sb="5" eb="7">
      <t>ダイガク</t>
    </rPh>
    <phoneticPr fontId="23"/>
  </si>
  <si>
    <t>名古屋市立大学</t>
    <rPh sb="0" eb="2">
      <t>ナゴヤ</t>
    </rPh>
    <rPh sb="2" eb="4">
      <t>シリツ</t>
    </rPh>
    <rPh sb="4" eb="6">
      <t>ダイガク</t>
    </rPh>
    <phoneticPr fontId="23"/>
  </si>
  <si>
    <t>南山大学</t>
    <rPh sb="0" eb="1">
      <t>ナンザン</t>
    </rPh>
    <rPh sb="1" eb="3">
      <t>ダイガク</t>
    </rPh>
    <phoneticPr fontId="23"/>
  </si>
  <si>
    <t>日本福祉大学</t>
    <rPh sb="0" eb="1">
      <t>ニホン</t>
    </rPh>
    <rPh sb="1" eb="3">
      <t>フクシ</t>
    </rPh>
    <rPh sb="3" eb="5">
      <t>ダイガク</t>
    </rPh>
    <phoneticPr fontId="23"/>
  </si>
  <si>
    <t>沼津工業高等専門学校</t>
    <rPh sb="0" eb="2">
      <t>ヌマヅ</t>
    </rPh>
    <rPh sb="3" eb="5">
      <t>コウトウ</t>
    </rPh>
    <rPh sb="5" eb="7">
      <t>センモン</t>
    </rPh>
    <rPh sb="7" eb="9">
      <t>ガッコウ</t>
    </rPh>
    <phoneticPr fontId="23"/>
  </si>
  <si>
    <t>沼津高専</t>
    <rPh sb="0" eb="1">
      <t>ヌマヅ</t>
    </rPh>
    <rPh sb="1" eb="3">
      <t>コウセン</t>
    </rPh>
    <phoneticPr fontId="23"/>
  </si>
  <si>
    <t>愛知医科大</t>
  </si>
  <si>
    <t>愛知教育大</t>
  </si>
  <si>
    <t>愛知県立大</t>
  </si>
  <si>
    <t>愛知工業大</t>
  </si>
  <si>
    <t>愛知淑徳大</t>
  </si>
  <si>
    <t>愛知大</t>
  </si>
  <si>
    <t>愛知東邦大</t>
  </si>
  <si>
    <t>岐阜大</t>
  </si>
  <si>
    <t>岐阜薬科大</t>
  </si>
  <si>
    <t>皇學館大</t>
  </si>
  <si>
    <t>静岡県立大</t>
  </si>
  <si>
    <t>静岡産業大</t>
  </si>
  <si>
    <t>静岡大</t>
  </si>
  <si>
    <t>浜松医科大</t>
  </si>
  <si>
    <t>三重大</t>
  </si>
  <si>
    <t>名城大</t>
  </si>
  <si>
    <t>名古屋工業大</t>
    <rPh sb="0" eb="3">
      <t>ナゴヤ</t>
    </rPh>
    <rPh sb="3" eb="5">
      <t>コウギョウ</t>
    </rPh>
    <phoneticPr fontId="23"/>
  </si>
  <si>
    <t>名古屋女子大</t>
    <rPh sb="0" eb="2">
      <t>ジョシ</t>
    </rPh>
    <rPh sb="2" eb="3">
      <t>ダイ</t>
    </rPh>
    <rPh sb="3" eb="4">
      <t>ガク</t>
    </rPh>
    <phoneticPr fontId="23"/>
  </si>
  <si>
    <t>名古屋大</t>
    <rPh sb="0" eb="2">
      <t>ナゴヤ</t>
    </rPh>
    <phoneticPr fontId="23"/>
  </si>
  <si>
    <t>東海大東海</t>
    <rPh sb="0" eb="1">
      <t>トウカイ</t>
    </rPh>
    <rPh sb="2" eb="4">
      <t>トウカイ</t>
    </rPh>
    <phoneticPr fontId="23"/>
  </si>
  <si>
    <t>常葉大</t>
  </si>
  <si>
    <t>名古屋学院大</t>
    <rPh sb="3" eb="5">
      <t>ガクイン</t>
    </rPh>
    <phoneticPr fontId="23"/>
  </si>
  <si>
    <t>名古屋市立大</t>
    <rPh sb="0" eb="1">
      <t>ナゴヤ</t>
    </rPh>
    <rPh sb="2" eb="4">
      <t>シリツ</t>
    </rPh>
    <phoneticPr fontId="23"/>
  </si>
  <si>
    <t>日本福祉大</t>
    <rPh sb="0" eb="2">
      <t>フクシ</t>
    </rPh>
    <phoneticPr fontId="23"/>
  </si>
  <si>
    <t>愛知学院大</t>
  </si>
  <si>
    <t>至学館大</t>
  </si>
  <si>
    <t>椙山女学園大</t>
  </si>
  <si>
    <t>大同大</t>
  </si>
  <si>
    <t>中京学院大</t>
  </si>
  <si>
    <t>中京大</t>
  </si>
  <si>
    <t>中部学院大</t>
  </si>
  <si>
    <t>中部大</t>
  </si>
  <si>
    <t>東海学園大</t>
  </si>
  <si>
    <t>南山大</t>
  </si>
  <si>
    <t>女子4×400mR</t>
    <rPh sb="0" eb="2">
      <t>ジョシ</t>
    </rPh>
    <phoneticPr fontId="22"/>
  </si>
  <si>
    <t>青　森</t>
    <phoneticPr fontId="65"/>
  </si>
  <si>
    <t>　・必要事項を入力後男子・女子名簿・（トレーナー名簿）へ移動し申込データを作成してください。</t>
    <rPh sb="2" eb="4">
      <t>ヒツヨウ</t>
    </rPh>
    <rPh sb="4" eb="6">
      <t>ジコウ</t>
    </rPh>
    <rPh sb="7" eb="10">
      <t>ニュウリョクゴ</t>
    </rPh>
    <rPh sb="10" eb="12">
      <t>ダンシ</t>
    </rPh>
    <rPh sb="13" eb="15">
      <t>ジョシ</t>
    </rPh>
    <rPh sb="15" eb="17">
      <t>メイボ</t>
    </rPh>
    <rPh sb="24" eb="26">
      <t>メイボ</t>
    </rPh>
    <rPh sb="28" eb="30">
      <t>イドウ</t>
    </rPh>
    <rPh sb="31" eb="33">
      <t>モウシコミ</t>
    </rPh>
    <rPh sb="37" eb="39">
      <t>サクセイ</t>
    </rPh>
    <phoneticPr fontId="30"/>
  </si>
  <si>
    <t>　　　※必ず黄色いセルに必要事項を入力してください。入力データが男女名簿に反映されます。</t>
    <rPh sb="4" eb="5">
      <t>カナラ</t>
    </rPh>
    <rPh sb="6" eb="8">
      <t>キイロ</t>
    </rPh>
    <rPh sb="12" eb="14">
      <t>ヒツヨウ</t>
    </rPh>
    <rPh sb="14" eb="16">
      <t>ジコウ</t>
    </rPh>
    <rPh sb="17" eb="19">
      <t>ニュウリョク</t>
    </rPh>
    <rPh sb="26" eb="28">
      <t>ニュウリョク</t>
    </rPh>
    <rPh sb="32" eb="34">
      <t>ダンジョ</t>
    </rPh>
    <rPh sb="34" eb="36">
      <t>メイボ</t>
    </rPh>
    <rPh sb="37" eb="39">
      <t>ハンエイ</t>
    </rPh>
    <phoneticPr fontId="30"/>
  </si>
  <si>
    <t>可能ならば、outlook以外のメールアドレスから送ってください。</t>
    <rPh sb="0" eb="2">
      <t>かのう</t>
    </rPh>
    <rPh sb="13" eb="15">
      <t>いがい</t>
    </rPh>
    <rPh sb="25" eb="26">
      <t>おく</t>
    </rPh>
    <phoneticPr fontId="6" type="Hiragana"/>
  </si>
  <si>
    <t>返信が拒否される事例が起きています。</t>
    <phoneticPr fontId="6" type="Hiragana"/>
  </si>
  <si>
    <t xml:space="preserve">  東海学連HPトップのぺージに記載されている電話番号に連絡するようにしてください。</t>
    <rPh sb="2" eb="4">
      <t>とうかい</t>
    </rPh>
    <rPh sb="4" eb="6">
      <t>がくれん</t>
    </rPh>
    <rPh sb="16" eb="18">
      <t>きさい</t>
    </rPh>
    <rPh sb="23" eb="25">
      <t>でんわ</t>
    </rPh>
    <rPh sb="25" eb="27">
      <t>ばんごう</t>
    </rPh>
    <rPh sb="28" eb="30">
      <t>れんらく</t>
    </rPh>
    <phoneticPr fontId="6" type="Hiragana"/>
  </si>
  <si>
    <t xml:space="preserve">  24時間以内に自動返信メールが届かなかった場合、メールが受け取れていない場合があります。</t>
    <rPh sb="4" eb="6">
      <t>じかん</t>
    </rPh>
    <rPh sb="6" eb="8">
      <t>いない</t>
    </rPh>
    <rPh sb="9" eb="11">
      <t>じどう</t>
    </rPh>
    <rPh sb="11" eb="13">
      <t>へんしん</t>
    </rPh>
    <rPh sb="17" eb="18">
      <t>とど</t>
    </rPh>
    <rPh sb="23" eb="25">
      <t>ばあい</t>
    </rPh>
    <rPh sb="30" eb="31">
      <t>う</t>
    </rPh>
    <rPh sb="32" eb="33">
      <t>と</t>
    </rPh>
    <rPh sb="38" eb="40">
      <t>ばあい</t>
    </rPh>
    <phoneticPr fontId="6" type="Hiragana"/>
  </si>
  <si>
    <t>住   所　〒</t>
    <rPh sb="0" eb="1">
      <t>ジュウ</t>
    </rPh>
    <rPh sb="4" eb="5">
      <t>トコロ</t>
    </rPh>
    <phoneticPr fontId="19"/>
  </si>
  <si>
    <t>笠原　大暉</t>
  </si>
  <si>
    <t>渡辺　歩夢</t>
  </si>
  <si>
    <t>岡野　宇真</t>
  </si>
  <si>
    <t>宗宮　大起</t>
  </si>
  <si>
    <t>加藤　元紀</t>
  </si>
  <si>
    <t>鈴木　翔也</t>
  </si>
  <si>
    <t>原田　翼</t>
  </si>
  <si>
    <t>松原　隼斗</t>
  </si>
  <si>
    <t>岩崎　将真</t>
  </si>
  <si>
    <t>春名　大地</t>
  </si>
  <si>
    <t>阿部　洋之</t>
  </si>
  <si>
    <t>6</t>
  </si>
  <si>
    <t>2</t>
  </si>
  <si>
    <t>5</t>
  </si>
  <si>
    <t>4</t>
  </si>
  <si>
    <t>3</t>
  </si>
  <si>
    <t>1</t>
  </si>
  <si>
    <t>佐藤　琴美</t>
  </si>
  <si>
    <t>大坂　美月</t>
  </si>
  <si>
    <t>プログラム</t>
    <phoneticPr fontId="30"/>
  </si>
  <si>
    <t>購入数</t>
    <rPh sb="0" eb="3">
      <t>コウニュウスウ</t>
    </rPh>
    <phoneticPr fontId="30"/>
  </si>
  <si>
    <t>×</t>
    <phoneticPr fontId="30"/>
  </si>
  <si>
    <t>＝</t>
    <phoneticPr fontId="30"/>
  </si>
  <si>
    <t>円/冊</t>
    <rPh sb="0" eb="1">
      <t>エン</t>
    </rPh>
    <rPh sb="2" eb="3">
      <t>サツ</t>
    </rPh>
    <phoneticPr fontId="30"/>
  </si>
  <si>
    <t>プログラム代</t>
    <rPh sb="5" eb="6">
      <t>ダイ</t>
    </rPh>
    <phoneticPr fontId="30"/>
  </si>
  <si>
    <t>各Sheetの印刷ボタン（「Ctrl」キー＋「P」を同時入力、あるいは「ファイル」→「印刷」)から、
それぞれ必要となる書類を印刷してください。</t>
    <rPh sb="0" eb="1">
      <t>カク</t>
    </rPh>
    <rPh sb="7" eb="9">
      <t>インサツ</t>
    </rPh>
    <rPh sb="26" eb="28">
      <t>ドウジ</t>
    </rPh>
    <rPh sb="28" eb="30">
      <t>ニュウリョク</t>
    </rPh>
    <rPh sb="43" eb="45">
      <t>インサツ</t>
    </rPh>
    <rPh sb="55" eb="57">
      <t>ヒツヨウ</t>
    </rPh>
    <rPh sb="60" eb="62">
      <t>ショルイ</t>
    </rPh>
    <rPh sb="63" eb="65">
      <t>インサツ</t>
    </rPh>
    <phoneticPr fontId="30"/>
  </si>
  <si>
    <t>青山　晃大</t>
  </si>
  <si>
    <t>鈴木　飛鳥</t>
  </si>
  <si>
    <t>近藤　優芽</t>
  </si>
  <si>
    <t>長尾　龍成</t>
  </si>
  <si>
    <t>大村　慎</t>
  </si>
  <si>
    <t>中村　俊介</t>
  </si>
  <si>
    <t>酒井　颯大</t>
  </si>
  <si>
    <t>山際　大雅</t>
  </si>
  <si>
    <t>浅井　公康</t>
  </si>
  <si>
    <t>井町　侑久</t>
  </si>
  <si>
    <t>氏田　貴之</t>
  </si>
  <si>
    <t>木下　聖斗</t>
  </si>
  <si>
    <t>牧野　倭士</t>
  </si>
  <si>
    <t>水野　祐亮</t>
  </si>
  <si>
    <t>宮崎　修輔</t>
  </si>
  <si>
    <t>川端　功輝</t>
  </si>
  <si>
    <t>大長　薫</t>
  </si>
  <si>
    <t>石塚　大輝</t>
  </si>
  <si>
    <t>藏辻　賢</t>
  </si>
  <si>
    <t>山口　凱生</t>
  </si>
  <si>
    <t>永柳　慶大</t>
  </si>
  <si>
    <t>藤井　晃大</t>
  </si>
  <si>
    <t>清水　透吾</t>
  </si>
  <si>
    <t>平田　章悟</t>
  </si>
  <si>
    <t>山田　健太</t>
  </si>
  <si>
    <t>小畑　雅輝</t>
  </si>
  <si>
    <t>車本　遊真</t>
  </si>
  <si>
    <t>石原　翔</t>
  </si>
  <si>
    <t>溝口　宏直</t>
  </si>
  <si>
    <t>松本　純一</t>
  </si>
  <si>
    <t>坂田　翔悟</t>
  </si>
  <si>
    <t>田中　嶺</t>
  </si>
  <si>
    <t>横山　竜也</t>
  </si>
  <si>
    <t>川津　優太</t>
  </si>
  <si>
    <t>細谷　勇太</t>
  </si>
  <si>
    <t>村山　智則</t>
  </si>
  <si>
    <t>三井　玲央</t>
  </si>
  <si>
    <t>安井　悠人</t>
  </si>
  <si>
    <t>稲葉　光志</t>
  </si>
  <si>
    <t>目谷　泰成</t>
  </si>
  <si>
    <t>西本　稜太朗</t>
  </si>
  <si>
    <t>森川　陽之</t>
  </si>
  <si>
    <t>伊与田　絢音</t>
  </si>
  <si>
    <t>神谷　優奈</t>
  </si>
  <si>
    <t>松井　葉奈</t>
  </si>
  <si>
    <t>岩瀬　映伊美</t>
  </si>
  <si>
    <t>中村　ななみ</t>
  </si>
  <si>
    <t>中根　瑠香</t>
  </si>
  <si>
    <t>棚橋　実加</t>
  </si>
  <si>
    <t>淺川　慶乃</t>
  </si>
  <si>
    <t>加藤　友里</t>
  </si>
  <si>
    <t>竹林　美佐紀</t>
  </si>
  <si>
    <t>山本　紗也華</t>
  </si>
  <si>
    <t>玉城　萌華</t>
  </si>
  <si>
    <t>原　まひる</t>
  </si>
  <si>
    <t>鈴木　里音</t>
  </si>
  <si>
    <t>塩内　裕与</t>
  </si>
  <si>
    <t>小楠　宇輝</t>
  </si>
  <si>
    <t>原　敦也</t>
  </si>
  <si>
    <t>藤本　修平</t>
  </si>
  <si>
    <t>植村　和真</t>
  </si>
  <si>
    <t>櫻井　颯</t>
  </si>
  <si>
    <t>田中　麻詞</t>
  </si>
  <si>
    <t>長村　圭吾</t>
  </si>
  <si>
    <t>影山　宥</t>
  </si>
  <si>
    <t>小林　郁斗</t>
  </si>
  <si>
    <t>多治見　尚希</t>
  </si>
  <si>
    <t>出戸　智大</t>
  </si>
  <si>
    <t>立川　直大</t>
  </si>
  <si>
    <t>小林　隼</t>
  </si>
  <si>
    <t>小里　渓太</t>
  </si>
  <si>
    <t>角谷　俊弥</t>
  </si>
  <si>
    <t>阪野　功己</t>
  </si>
  <si>
    <t>渡邉　凌太</t>
  </si>
  <si>
    <t>内藤　龍仁</t>
  </si>
  <si>
    <t>鈴木　秀</t>
  </si>
  <si>
    <t>粟田　洋祐</t>
  </si>
  <si>
    <t>斎藤　雄大</t>
  </si>
  <si>
    <t>原屋　正龍</t>
  </si>
  <si>
    <t>兵藤　賢</t>
  </si>
  <si>
    <t>深津　義士</t>
  </si>
  <si>
    <t>立花　悠馬</t>
  </si>
  <si>
    <t>佐野　文香</t>
  </si>
  <si>
    <t>岡田　花</t>
  </si>
  <si>
    <t>野中　小夏</t>
  </si>
  <si>
    <t>下山田　絢香</t>
  </si>
  <si>
    <t>中村　絵莉夏</t>
  </si>
  <si>
    <t>鎌田　友美</t>
  </si>
  <si>
    <t>清水　優香</t>
  </si>
  <si>
    <t>五十川　碧</t>
  </si>
  <si>
    <t>梅村　開斗</t>
  </si>
  <si>
    <t>大澤　優</t>
  </si>
  <si>
    <t>鍋島　大騎</t>
  </si>
  <si>
    <t>宇野　理斗</t>
  </si>
  <si>
    <t>若浜　大揮</t>
  </si>
  <si>
    <t>小田切　拓真</t>
  </si>
  <si>
    <t>堀田　明里</t>
  </si>
  <si>
    <t>番号</t>
    <rPh sb="0" eb="2">
      <t>バンゴウ</t>
    </rPh>
    <phoneticPr fontId="19"/>
  </si>
  <si>
    <t>岐阜高専</t>
    <rPh sb="0" eb="1">
      <t>ギフ</t>
    </rPh>
    <rPh sb="1" eb="3">
      <t>コウセン</t>
    </rPh>
    <phoneticPr fontId="23"/>
  </si>
  <si>
    <t>近大高専</t>
    <rPh sb="0" eb="1">
      <t>キン</t>
    </rPh>
    <rPh sb="1" eb="2">
      <t>ダイ</t>
    </rPh>
    <rPh sb="2" eb="4">
      <t>コウセン</t>
    </rPh>
    <phoneticPr fontId="22"/>
  </si>
  <si>
    <t>金城学院大</t>
    <rPh sb="2" eb="3">
      <t>ガク</t>
    </rPh>
    <phoneticPr fontId="22"/>
  </si>
  <si>
    <t>鈴鹿高専</t>
    <rPh sb="0" eb="1">
      <t>スズカ</t>
    </rPh>
    <rPh sb="1" eb="3">
      <t>コウセン</t>
    </rPh>
    <phoneticPr fontId="22"/>
  </si>
  <si>
    <t>鳥羽商船</t>
  </si>
  <si>
    <t>豊田高専</t>
    <rPh sb="0" eb="2">
      <t>トヨタ</t>
    </rPh>
    <rPh sb="2" eb="4">
      <t>コウセン</t>
    </rPh>
    <phoneticPr fontId="22"/>
  </si>
  <si>
    <t>豊橋技科大</t>
    <rPh sb="0" eb="2">
      <t>トヨハシ</t>
    </rPh>
    <rPh sb="2" eb="3">
      <t>ワザ</t>
    </rPh>
    <rPh sb="3" eb="4">
      <t>カ</t>
    </rPh>
    <rPh sb="4" eb="5">
      <t>ダイ</t>
    </rPh>
    <phoneticPr fontId="23"/>
  </si>
  <si>
    <t>藤田保衛大</t>
    <rPh sb="0" eb="1">
      <t>フジタ</t>
    </rPh>
    <rPh sb="2" eb="4">
      <t>ヤスエ</t>
    </rPh>
    <rPh sb="4" eb="5">
      <t>ダイ</t>
    </rPh>
    <phoneticPr fontId="23"/>
  </si>
  <si>
    <t>岐阜聖徳大</t>
  </si>
  <si>
    <t>エントリー料</t>
    <rPh sb="5" eb="6">
      <t>リョウ</t>
    </rPh>
    <phoneticPr fontId="30"/>
  </si>
  <si>
    <t>リレー関数あり</t>
    <rPh sb="3" eb="5">
      <t>カンスウ</t>
    </rPh>
    <phoneticPr fontId="29"/>
  </si>
  <si>
    <t>性別</t>
    <rPh sb="0" eb="2">
      <t>セイベツ</t>
    </rPh>
    <phoneticPr fontId="62"/>
  </si>
  <si>
    <t>2520</t>
    <phoneticPr fontId="62"/>
  </si>
  <si>
    <t>競技コード（男子の続き）</t>
    <rPh sb="0" eb="2">
      <t>キョウギ</t>
    </rPh>
    <rPh sb="6" eb="8">
      <t>ダンシ</t>
    </rPh>
    <rPh sb="9" eb="10">
      <t>ツヅ</t>
    </rPh>
    <phoneticPr fontId="22"/>
  </si>
  <si>
    <t>登録番号</t>
    <rPh sb="0" eb="2">
      <t>トウロク</t>
    </rPh>
    <rPh sb="2" eb="4">
      <t>バンゴウ</t>
    </rPh>
    <phoneticPr fontId="29"/>
  </si>
  <si>
    <t>登録番号</t>
    <rPh sb="0" eb="2">
      <t>トウロク</t>
    </rPh>
    <rPh sb="2" eb="4">
      <t>バンゴウ</t>
    </rPh>
    <phoneticPr fontId="29"/>
  </si>
  <si>
    <t>　・総括申込書シートの一番下の列にエントリー料が計算されています。</t>
    <rPh sb="2" eb="4">
      <t>ソウカツ</t>
    </rPh>
    <rPh sb="4" eb="7">
      <t>モウシコミショ</t>
    </rPh>
    <rPh sb="11" eb="13">
      <t>イチバン</t>
    </rPh>
    <rPh sb="13" eb="14">
      <t>シタ</t>
    </rPh>
    <rPh sb="15" eb="16">
      <t>レツ</t>
    </rPh>
    <rPh sb="22" eb="23">
      <t>リョウ</t>
    </rPh>
    <rPh sb="24" eb="26">
      <t>ケイサン</t>
    </rPh>
    <phoneticPr fontId="30"/>
  </si>
  <si>
    <t>必ず期限までに送ってください。</t>
    <rPh sb="2" eb="4">
      <t>きげん</t>
    </rPh>
    <rPh sb="7" eb="8">
      <t>おく</t>
    </rPh>
    <phoneticPr fontId="6" type="Hiragana"/>
  </si>
  <si>
    <t>１種目(４種目)</t>
    <rPh sb="1" eb="2">
      <t>シュ</t>
    </rPh>
    <rPh sb="2" eb="3">
      <t>メ</t>
    </rPh>
    <rPh sb="5" eb="7">
      <t>シュモク</t>
    </rPh>
    <phoneticPr fontId="22"/>
  </si>
  <si>
    <t>２種目(５種目)</t>
    <rPh sb="1" eb="2">
      <t>シュ</t>
    </rPh>
    <rPh sb="4" eb="6">
      <t>シュモク</t>
    </rPh>
    <phoneticPr fontId="22"/>
  </si>
  <si>
    <t>３種目(６種目)</t>
    <rPh sb="1" eb="2">
      <t>タネ</t>
    </rPh>
    <rPh sb="2" eb="3">
      <t>メ</t>
    </rPh>
    <rPh sb="5" eb="7">
      <t>シュモク</t>
    </rPh>
    <phoneticPr fontId="22"/>
  </si>
  <si>
    <t>申込責任者</t>
    <rPh sb="0" eb="2">
      <t>モウシコミ</t>
    </rPh>
    <rPh sb="2" eb="5">
      <t>セキニンシャ</t>
    </rPh>
    <phoneticPr fontId="19"/>
  </si>
  <si>
    <t>学校名</t>
    <rPh sb="0" eb="3">
      <t>ガッコウメイ</t>
    </rPh>
    <phoneticPr fontId="29"/>
  </si>
  <si>
    <t>団体コード</t>
    <rPh sb="0" eb="2">
      <t>ダンタイ</t>
    </rPh>
    <phoneticPr fontId="22"/>
  </si>
  <si>
    <t>学校名</t>
    <rPh sb="0" eb="2">
      <t>がっこう</t>
    </rPh>
    <rPh sb="2" eb="3">
      <t>めい</t>
    </rPh>
    <phoneticPr fontId="6" type="Hiragana"/>
  </si>
  <si>
    <t>団体コード</t>
    <rPh sb="0" eb="2">
      <t>ダンタイ</t>
    </rPh>
    <phoneticPr fontId="47"/>
  </si>
  <si>
    <t>学校名</t>
    <rPh sb="0" eb="3">
      <t>ガッコウメイ</t>
    </rPh>
    <phoneticPr fontId="47"/>
  </si>
  <si>
    <t>団体コード　一覧</t>
    <rPh sb="0" eb="2">
      <t>だんたい</t>
    </rPh>
    <rPh sb="6" eb="8">
      <t>いちらん</t>
    </rPh>
    <phoneticPr fontId="6" type="Hiragana"/>
  </si>
  <si>
    <t xml:space="preserve">学校名 </t>
    <rPh sb="0" eb="2">
      <t>ガッコウ</t>
    </rPh>
    <rPh sb="2" eb="3">
      <t>メイ</t>
    </rPh>
    <phoneticPr fontId="19"/>
  </si>
  <si>
    <t>団体コード</t>
    <rPh sb="0" eb="2">
      <t>ダンタイ</t>
    </rPh>
    <phoneticPr fontId="30"/>
  </si>
  <si>
    <t>学校名</t>
    <rPh sb="0" eb="3">
      <t>ガッコウメイ</t>
    </rPh>
    <phoneticPr fontId="19"/>
  </si>
  <si>
    <t>申込責任者</t>
    <rPh sb="0" eb="2">
      <t>モウシコミ</t>
    </rPh>
    <rPh sb="2" eb="5">
      <t>セキニンシャ</t>
    </rPh>
    <phoneticPr fontId="30"/>
  </si>
  <si>
    <t>団　体　コ　ー　ド</t>
  </si>
  <si>
    <t>団体コードが不明の場合は下記より参照してください。</t>
    <rPh sb="0" eb="2">
      <t>だんたい</t>
    </rPh>
    <rPh sb="6" eb="8">
      <t>ふめい</t>
    </rPh>
    <rPh sb="9" eb="11">
      <t>ばあい</t>
    </rPh>
    <rPh sb="12" eb="14">
      <t>かき</t>
    </rPh>
    <rPh sb="16" eb="18">
      <t>さんしょう</t>
    </rPh>
    <phoneticPr fontId="6" type="Hiragana"/>
  </si>
  <si>
    <t>①団体コードの入力</t>
    <rPh sb="7" eb="9">
      <t>にゅうりょく</t>
    </rPh>
    <phoneticPr fontId="6" type="Hiragana"/>
  </si>
  <si>
    <t>　『団体コード』欄に数字を直接入力するかリストから選択してください。</t>
    <rPh sb="8" eb="9">
      <t>らん</t>
    </rPh>
    <rPh sb="10" eb="12">
      <t>すうじ</t>
    </rPh>
    <rPh sb="13" eb="15">
      <t>ちょくせつ</t>
    </rPh>
    <rPh sb="15" eb="17">
      <t>にゅうりょく</t>
    </rPh>
    <rPh sb="25" eb="27">
      <t>せんたく</t>
    </rPh>
    <phoneticPr fontId="6" type="Hiragana"/>
  </si>
  <si>
    <t>※団体コードは直接入力するかリストから選び入力してください。</t>
    <rPh sb="7" eb="9">
      <t>ちょくせつ</t>
    </rPh>
    <rPh sb="9" eb="11">
      <t>にゅうりょく</t>
    </rPh>
    <rPh sb="19" eb="20">
      <t>えら</t>
    </rPh>
    <rPh sb="21" eb="23">
      <t>にゅうりょく</t>
    </rPh>
    <phoneticPr fontId="6" type="Hiragana"/>
  </si>
  <si>
    <t>⑤『名前を付けて保存』から、「団体コード・学校名・○○大会」に変更し、</t>
    <rPh sb="2" eb="4">
      <t>なまえ</t>
    </rPh>
    <rPh sb="5" eb="6">
      <t>つ</t>
    </rPh>
    <rPh sb="8" eb="10">
      <t>ほぞん</t>
    </rPh>
    <rPh sb="21" eb="23">
      <t>がっこう</t>
    </rPh>
    <rPh sb="23" eb="24">
      <t>めい</t>
    </rPh>
    <rPh sb="27" eb="29">
      <t>たいかい</t>
    </rPh>
    <rPh sb="31" eb="33">
      <t>へんこう</t>
    </rPh>
    <phoneticPr fontId="6" type="Hiragana"/>
  </si>
  <si>
    <t>団体コード一覧</t>
    <rPh sb="0" eb="2">
      <t>ダンタイ</t>
    </rPh>
    <rPh sb="5" eb="7">
      <t>イチラン</t>
    </rPh>
    <phoneticPr fontId="19"/>
  </si>
  <si>
    <t>記録に誤りがあります。（トラック種目が選択されている/22m22 or 6m11 or 1m85のようにmがない）</t>
  </si>
  <si>
    <t>エラーチェック</t>
    <phoneticPr fontId="29"/>
  </si>
  <si>
    <t>原因と対処方法</t>
    <rPh sb="0" eb="2">
      <t>ゲンイン</t>
    </rPh>
    <rPh sb="3" eb="5">
      <t>タイショ</t>
    </rPh>
    <rPh sb="5" eb="7">
      <t>ホウホウ</t>
    </rPh>
    <phoneticPr fontId="29"/>
  </si>
  <si>
    <t>大学/選手一致確認</t>
    <rPh sb="0" eb="2">
      <t>ダイガク</t>
    </rPh>
    <rPh sb="3" eb="5">
      <t>センシュ</t>
    </rPh>
    <rPh sb="5" eb="7">
      <t>イッチ</t>
    </rPh>
    <rPh sb="7" eb="9">
      <t>カクニン</t>
    </rPh>
    <phoneticPr fontId="135"/>
  </si>
  <si>
    <t>同一選手</t>
    <rPh sb="0" eb="2">
      <t>ドウイt</t>
    </rPh>
    <rPh sb="2" eb="4">
      <t>センsy</t>
    </rPh>
    <phoneticPr fontId="135"/>
  </si>
  <si>
    <t>基礎データ判定</t>
    <rPh sb="0" eb="2">
      <t>キソ</t>
    </rPh>
    <rPh sb="5" eb="7">
      <t>ハンテイ</t>
    </rPh>
    <phoneticPr fontId="135"/>
  </si>
  <si>
    <t>種目入力判定</t>
    <rPh sb="0" eb="2">
      <t>シュモク</t>
    </rPh>
    <rPh sb="2" eb="4">
      <t>ニュウリョク</t>
    </rPh>
    <rPh sb="4" eb="6">
      <t>ハンテイ</t>
    </rPh>
    <phoneticPr fontId="135"/>
  </si>
  <si>
    <t>登録番号</t>
    <rPh sb="0" eb="2">
      <t>トウロク</t>
    </rPh>
    <rPh sb="2" eb="4">
      <t>バンゴウ</t>
    </rPh>
    <phoneticPr fontId="135"/>
  </si>
  <si>
    <t>氏名</t>
    <rPh sb="0" eb="2">
      <t>シメイ</t>
    </rPh>
    <phoneticPr fontId="135"/>
  </si>
  <si>
    <t>ﾌﾘｶﾞﾅ</t>
    <phoneticPr fontId="135"/>
  </si>
  <si>
    <t>学年</t>
    <rPh sb="0" eb="2">
      <t>ガクネン</t>
    </rPh>
    <phoneticPr fontId="135"/>
  </si>
  <si>
    <t>登録陸協</t>
    <rPh sb="0" eb="2">
      <t>トウロク</t>
    </rPh>
    <rPh sb="2" eb="4">
      <t>リクキョウ</t>
    </rPh>
    <phoneticPr fontId="135"/>
  </si>
  <si>
    <t>合計</t>
    <rPh sb="0" eb="2">
      <t>ゴウケイ</t>
    </rPh>
    <phoneticPr fontId="135"/>
  </si>
  <si>
    <t>種目かぶり</t>
    <rPh sb="0" eb="2">
      <t>シュモク</t>
    </rPh>
    <phoneticPr fontId="135"/>
  </si>
  <si>
    <t>選手が重複しています</t>
    <rPh sb="0" eb="2">
      <t>ドウイツセン</t>
    </rPh>
    <rPh sb="3" eb="10">
      <t>チョウフk</t>
    </rPh>
    <phoneticPr fontId="135"/>
  </si>
  <si>
    <t>登録番号・氏名・ﾌﾘｶﾞﾅ・学年・登録陸協のいずれかに不備があります</t>
    <rPh sb="0" eb="2">
      <t>トウロク</t>
    </rPh>
    <rPh sb="2" eb="4">
      <t>バンゴウ</t>
    </rPh>
    <rPh sb="5" eb="7">
      <t>シメイ</t>
    </rPh>
    <rPh sb="14" eb="16">
      <t>ガクネン</t>
    </rPh>
    <rPh sb="17" eb="19">
      <t>トウロク</t>
    </rPh>
    <rPh sb="19" eb="21">
      <t>リクキョウ</t>
    </rPh>
    <rPh sb="27" eb="29">
      <t>フビ</t>
    </rPh>
    <phoneticPr fontId="135"/>
  </si>
  <si>
    <t>track</t>
    <phoneticPr fontId="29"/>
  </si>
  <si>
    <t>track&amp;field</t>
    <phoneticPr fontId="29"/>
  </si>
  <si>
    <t>分</t>
    <rPh sb="0" eb="1">
      <t>フン</t>
    </rPh>
    <phoneticPr fontId="29"/>
  </si>
  <si>
    <t>秒</t>
    <rPh sb="0" eb="1">
      <t>ビョウ</t>
    </rPh>
    <phoneticPr fontId="29"/>
  </si>
  <si>
    <t>以下</t>
    <rPh sb="0" eb="2">
      <t>イカ</t>
    </rPh>
    <phoneticPr fontId="29"/>
  </si>
  <si>
    <t>60秒</t>
    <rPh sb="2" eb="3">
      <t>ビョウ</t>
    </rPh>
    <phoneticPr fontId="29"/>
  </si>
  <si>
    <t>ｱｲﾁﾀﾞｲｶﾞｸ</t>
  </si>
  <si>
    <t>ｱｲﾁｲｶﾀﾞｲｶﾞｸ</t>
  </si>
  <si>
    <t>ｱｲﾁｶﾞｸｲﾝﾀﾞｲｶﾞｸ</t>
  </si>
  <si>
    <t>ｱｲﾁｷｮｳｲｸﾀﾞｲｶﾞｸ</t>
  </si>
  <si>
    <t>ｱｲﾁｹﾝﾘﾂﾀﾞｲｶﾞｸ</t>
  </si>
  <si>
    <t>ｱｲﾁｺｳｷﾞｮｳﾀﾞｲｶﾞｸ</t>
  </si>
  <si>
    <t>ｱｲﾁｼｭｸﾄｸﾀﾞｲｶﾞｸ</t>
  </si>
  <si>
    <t>ｱｲﾁﾄｳﾎｳﾀﾞｲｶﾞｸ</t>
  </si>
  <si>
    <t>ｷﾞﾌﾀﾞｲｶﾞｸ</t>
  </si>
  <si>
    <t>岐阜協立大</t>
  </si>
  <si>
    <t>岐阜協立大学</t>
  </si>
  <si>
    <t>ｷﾞﾌｷｮｳﾘﾂﾀﾞｲｶﾞｸ</t>
  </si>
  <si>
    <t>ｷﾞﾌｺｳｷﾞｮｳｺｳﾄｳｾﾝﾓﾝｶﾞｯｺｳ</t>
  </si>
  <si>
    <t>ｷﾞﾌｼｮｳﾄｸｶﾞｸｴﾝﾀﾞｲｶﾞｸ</t>
  </si>
  <si>
    <t>ｷﾞﾌﾔｯｶﾀﾞｲｶﾞｸ</t>
  </si>
  <si>
    <t>ｷﾝｷﾀﾞｲｶﾞｸｺｳｷﾞｮｳｺｳﾄｳｾﾝﾓﾝｶﾞｯｺｳ</t>
  </si>
  <si>
    <t>ｷﾝｼﾞｮｳｶﾞｸｲﾝﾀﾞｲｶﾞｸ</t>
  </si>
  <si>
    <t>ｺｳｶﾞｸｶﾝﾀﾞｲｶﾞｸ</t>
  </si>
  <si>
    <t>ｼｶﾞｯｶﾝﾀﾞｲｶﾞｸ</t>
  </si>
  <si>
    <t>ｼｽﾞｵｶﾀﾞｲｶﾞｸ</t>
  </si>
  <si>
    <t>ｼｽﾞｵｶｹﾝﾘﾂﾀﾞｲｶﾞｸ</t>
  </si>
  <si>
    <t>ｼｽﾞｵｶｻﾝｷﾞｮｳﾀﾞｲｶﾞｸ</t>
  </si>
  <si>
    <t>ｽｷﾞﾔﾏｼﾞｮｶﾞｸｴﾝﾀﾞｲｶﾞｸ</t>
  </si>
  <si>
    <t>ｽｽﾞｶｺｳｷﾞｮｳｺｳﾄｳｾﾝﾓﾝｶﾞｯｺｳ</t>
  </si>
  <si>
    <t>ﾀﾞｲﾄﾞｳﾀﾞｲｶﾞｸ</t>
  </si>
  <si>
    <t>ﾁｭｳｷｮｳﾀﾞｲｶﾞｸ</t>
  </si>
  <si>
    <t>ﾁｭｳｷｮｳｶﾞｸｲﾝﾀﾞｲｶﾞｸ</t>
  </si>
  <si>
    <t>ﾁｭｳﾌﾞﾀﾞｲｶﾞｸ</t>
  </si>
  <si>
    <t>ﾁｭｳﾌﾞｶﾞｸｲﾝﾀﾞｲｶﾞｸ</t>
  </si>
  <si>
    <t>ﾄｳｶｲｶﾞｸｴﾝﾀﾞｲｶﾞｸ</t>
  </si>
  <si>
    <t>ﾄｳｶｲﾀﾞｲｶﾞｸﾄｳｶｲ</t>
  </si>
  <si>
    <t>ﾄｺﾊﾀﾞｲｶﾞｸ</t>
  </si>
  <si>
    <t>ﾄﾊﾞｼｮｳｾﾝｺｳﾄｳｾﾝﾓﾝｶﾞｯｺｳ</t>
  </si>
  <si>
    <t>ﾄﾖﾀｺｳｷﾞｮｳｺｳﾄｳｾﾝﾓﾝｶﾞｯｺｳ</t>
  </si>
  <si>
    <t>ﾄﾖﾊｼｷﾞｼﾞｭﾂｶｶﾞｸﾀﾞｲｶﾞｸ</t>
  </si>
  <si>
    <t>ﾅｺﾞﾔﾀﾞｲｶﾞｸ</t>
  </si>
  <si>
    <t>ﾅｺﾞﾔｶﾞｸｲﾝﾀﾞｲｶﾞｸ</t>
  </si>
  <si>
    <t>ﾅｺﾞﾔｺｳｷﾞｮｳﾀﾞｲｶﾞｸ</t>
  </si>
  <si>
    <t>名古屋商科大</t>
    <rPh sb="0" eb="3">
      <t>ナゴヤ</t>
    </rPh>
    <rPh sb="3" eb="6">
      <t>ショウカダイ</t>
    </rPh>
    <phoneticPr fontId="22"/>
  </si>
  <si>
    <t>名古屋商科大学</t>
    <rPh sb="0" eb="3">
      <t>ナゴヤ</t>
    </rPh>
    <rPh sb="3" eb="6">
      <t>ショウカダイ</t>
    </rPh>
    <rPh sb="6" eb="7">
      <t>ガク</t>
    </rPh>
    <phoneticPr fontId="22"/>
  </si>
  <si>
    <t>ﾅｺﾞﾔｼｮｳｶﾀﾞｲｶﾞｸ</t>
  </si>
  <si>
    <t>ﾅｺﾞﾔジョシﾀﾞｲｶﾞｸ</t>
  </si>
  <si>
    <t>ﾅｺﾞﾔｼﾘﾂﾀﾞｲｶﾞｸ</t>
  </si>
  <si>
    <t>ﾅﾝｻﾞﾝﾀﾞｲｶﾞｸ</t>
  </si>
  <si>
    <t>ﾆﾎﾝﾌｸｼﾀﾞｲｶﾞｸ</t>
  </si>
  <si>
    <t>ﾇﾏﾂﾞｺｳｷﾞｮｳｺｳﾄｳｾﾝﾓﾝｶﾞｯｺｳ</t>
  </si>
  <si>
    <t>ﾊﾏﾏﾂｲｶﾀﾞｲｶﾞｸ</t>
  </si>
  <si>
    <t>ﾐｴﾀﾞｲｶﾞｸ</t>
  </si>
  <si>
    <t>三重短期大</t>
    <rPh sb="2" eb="4">
      <t>タンキ</t>
    </rPh>
    <rPh sb="4" eb="5">
      <t>ダイ</t>
    </rPh>
    <phoneticPr fontId="22"/>
  </si>
  <si>
    <t>三重短期大学</t>
    <rPh sb="2" eb="4">
      <t>タンキ</t>
    </rPh>
    <phoneticPr fontId="22"/>
  </si>
  <si>
    <t>ﾐｴﾀﾝｷﾀﾞｲｶﾞｸ</t>
  </si>
  <si>
    <t>三重短期大</t>
    <rPh sb="2" eb="4">
      <t>タンキ</t>
    </rPh>
    <phoneticPr fontId="22"/>
  </si>
  <si>
    <t>ﾒｲｼﾞｮｳﾀﾞｲｶﾞｸ</t>
  </si>
  <si>
    <t>track</t>
    <phoneticPr fontId="29"/>
  </si>
  <si>
    <t>60秒表記はできません(例:64秒→1分04秒)</t>
    <rPh sb="2" eb="3">
      <t>ビョ</t>
    </rPh>
    <rPh sb="3" eb="6">
      <t>ヒョウk</t>
    </rPh>
    <phoneticPr fontId="135"/>
  </si>
  <si>
    <t>競技者未選択</t>
    <rPh sb="0" eb="3">
      <t>キョウギシャ</t>
    </rPh>
    <rPh sb="3" eb="4">
      <t>ミ</t>
    </rPh>
    <rPh sb="4" eb="6">
      <t>センタク</t>
    </rPh>
    <phoneticPr fontId="29"/>
  </si>
  <si>
    <t>g</t>
    <phoneticPr fontId="29"/>
  </si>
  <si>
    <t>j</t>
    <phoneticPr fontId="29"/>
  </si>
  <si>
    <t>m</t>
    <phoneticPr fontId="29"/>
  </si>
  <si>
    <t>p</t>
    <phoneticPr fontId="29"/>
  </si>
  <si>
    <t>s</t>
    <phoneticPr fontId="29"/>
  </si>
  <si>
    <t>競技者が未選択です。登録番号を入力してください。</t>
    <rPh sb="0" eb="3">
      <t>キョウギシャ</t>
    </rPh>
    <rPh sb="4" eb="5">
      <t>ミ</t>
    </rPh>
    <rPh sb="5" eb="7">
      <t>センタク</t>
    </rPh>
    <rPh sb="10" eb="12">
      <t>トウロク</t>
    </rPh>
    <rPh sb="12" eb="14">
      <t>バンゴウ</t>
    </rPh>
    <rPh sb="15" eb="17">
      <t>ニュウリョク</t>
    </rPh>
    <phoneticPr fontId="29"/>
  </si>
  <si>
    <t>種目未選択</t>
    <rPh sb="0" eb="2">
      <t>シュモク</t>
    </rPh>
    <rPh sb="2" eb="3">
      <t>ミ</t>
    </rPh>
    <rPh sb="3" eb="5">
      <t>センタク</t>
    </rPh>
    <phoneticPr fontId="29"/>
  </si>
  <si>
    <t>３（６）種目めが未選択です。種目を選択してください。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</si>
  <si>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１（４）種目めが未選択です。種目を選択してください。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</si>
  <si>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２（５）種目めが未選択です。種目を選択してください。</t>
    <rPh sb="4" eb="6">
      <t>シュモク</t>
    </rPh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</si>
  <si>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４×１００ｍRが未選択です。種目を選択してください。</t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</si>
  <si>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４×４００ｍRが未選択です。種目を選択してください。</t>
    <rPh sb="8" eb="9">
      <t>ミ</t>
    </rPh>
    <rPh sb="9" eb="11">
      <t>センタク</t>
    </rPh>
    <rPh sb="14" eb="16">
      <t>シュモク</t>
    </rPh>
    <rPh sb="17" eb="19">
      <t>センタク</t>
    </rPh>
    <phoneticPr fontId="29"/>
  </si>
  <si>
    <t>４ｋミス</t>
    <phoneticPr fontId="29"/>
  </si>
  <si>
    <t>マイルミス</t>
    <phoneticPr fontId="29"/>
  </si>
  <si>
    <t>男女</t>
    <rPh sb="0" eb="2">
      <t>ダンジョ</t>
    </rPh>
    <phoneticPr fontId="135"/>
  </si>
  <si>
    <t>field</t>
    <phoneticPr fontId="29"/>
  </si>
  <si>
    <t>記録に誤りがあります。（トラック種目が選択されている/22m22 or 6m11 or 1m86のようにmがない）</t>
  </si>
  <si>
    <t>記録に誤りがあります。（トラック種目が選択されている/22m22 or 6m11 or 1m87のようにmがない）</t>
  </si>
  <si>
    <t>男子の登録番号が入力されています。</t>
    <rPh sb="0" eb="2">
      <t>ダンシ</t>
    </rPh>
    <rPh sb="3" eb="5">
      <t>トウロク</t>
    </rPh>
    <rPh sb="5" eb="7">
      <t>バンゴウ</t>
    </rPh>
    <rPh sb="8" eb="10">
      <t>ニュウリョク</t>
    </rPh>
    <phoneticPr fontId="29"/>
  </si>
  <si>
    <t>4×100ｍRの競技者に過不足あり</t>
    <rPh sb="8" eb="11">
      <t>キョウギシャ</t>
    </rPh>
    <rPh sb="12" eb="15">
      <t>カフソク</t>
    </rPh>
    <phoneticPr fontId="29"/>
  </si>
  <si>
    <t>※必ず振込名の前に A）を記入し、出場種目開催の決定後に大学名で振り込むこと。</t>
    <rPh sb="17" eb="19">
      <t>しゅつじょう</t>
    </rPh>
    <rPh sb="19" eb="21">
      <t>しゅもく</t>
    </rPh>
    <rPh sb="21" eb="23">
      <t>かいさい</t>
    </rPh>
    <rPh sb="24" eb="26">
      <t>けってい</t>
    </rPh>
    <rPh sb="26" eb="27">
      <t>ご</t>
    </rPh>
    <phoneticPr fontId="6" type="Hiragana"/>
  </si>
  <si>
    <t>登録されていません。未登録の選手は選手名（名前と名字の間は全角スペース）・ﾌﾘｶﾞﾅ（名前と名字の間はスペース）・学年・学校名・登録陸協を入力して下さい。</t>
    <rPh sb="10" eb="11">
      <t>イマ</t>
    </rPh>
    <rPh sb="21" eb="23">
      <t>ナマエ</t>
    </rPh>
    <rPh sb="27" eb="28">
      <t>アイダ</t>
    </rPh>
    <rPh sb="29" eb="31">
      <t>ゼンカク</t>
    </rPh>
    <phoneticPr fontId="29"/>
  </si>
  <si>
    <t>他大学の選手が登録されているか、もしくは基本情報シートで学校名が選択されていません。</t>
    <rPh sb="0" eb="3">
      <t>タダイガク</t>
    </rPh>
    <rPh sb="4" eb="6">
      <t>センシュ</t>
    </rPh>
    <rPh sb="7" eb="9">
      <t>トウロク</t>
    </rPh>
    <rPh sb="20" eb="22">
      <t>キホン</t>
    </rPh>
    <rPh sb="22" eb="24">
      <t>ジョウホウ</t>
    </rPh>
    <rPh sb="28" eb="30">
      <t>ガッコウ</t>
    </rPh>
    <rPh sb="30" eb="31">
      <t>メイ</t>
    </rPh>
    <rPh sb="32" eb="34">
      <t>センタク</t>
    </rPh>
    <phoneticPr fontId="135"/>
  </si>
  <si>
    <t>種目が未選択です。種目を選択してください。</t>
    <rPh sb="0" eb="2">
      <t>シュモク</t>
    </rPh>
    <rPh sb="3" eb="4">
      <t>ミ</t>
    </rPh>
    <rPh sb="4" eb="6">
      <t>センタク</t>
    </rPh>
    <rPh sb="9" eb="11">
      <t>シュモク</t>
    </rPh>
    <rPh sb="12" eb="14">
      <t>センタク</t>
    </rPh>
    <phoneticPr fontId="29"/>
  </si>
  <si>
    <t>＜申し込み入力手順①～⑥＞</t>
    <rPh sb="1" eb="2">
      <t>もう</t>
    </rPh>
    <rPh sb="3" eb="4">
      <t>こ</t>
    </rPh>
    <rPh sb="5" eb="7">
      <t>にゅうりょく</t>
    </rPh>
    <rPh sb="7" eb="9">
      <t>てじゅん</t>
    </rPh>
    <phoneticPr fontId="6" type="Hiragana"/>
  </si>
  <si>
    <t>東海学連HPトップのぺージに記載されている電話番号に連絡するようにしてください。</t>
    <phoneticPr fontId="6" type="Hiragana"/>
  </si>
  <si>
    <t>東海学生陸上競技連盟　黒須 雅弘</t>
  </si>
  <si>
    <t xml:space="preserve">   tgrrkiroku@yahoo.co.jpに期限までに送信</t>
    <rPh sb="31" eb="33">
      <t>そうしん</t>
    </rPh>
    <phoneticPr fontId="6" type="Hiragana"/>
  </si>
  <si>
    <t>メール送付確認後、24時間以内にメールを返信いたします。</t>
    <phoneticPr fontId="6" type="Hiragana"/>
  </si>
  <si>
    <t>＜エントリー確認について＞</t>
    <rPh sb="6" eb="8">
      <t>かくにん</t>
    </rPh>
    <phoneticPr fontId="6" type="Hiragana"/>
  </si>
  <si>
    <r>
      <t>②上の</t>
    </r>
    <r>
      <rPr>
        <b/>
        <sz val="16"/>
        <color theme="1"/>
        <rFont val="ＭＳ Ｐゴシック"/>
        <family val="3"/>
        <charset val="128"/>
        <scheme val="minor"/>
      </rPr>
      <t>必要事項（黄色のセル）</t>
    </r>
    <r>
      <rPr>
        <sz val="16"/>
        <color theme="1"/>
        <rFont val="ＭＳ Ｐゴシック"/>
        <family val="3"/>
        <charset val="128"/>
        <scheme val="minor"/>
      </rPr>
      <t>を入力</t>
    </r>
    <rPh sb="1" eb="2">
      <t>うえ</t>
    </rPh>
    <rPh sb="3" eb="5">
      <t>ひつよう</t>
    </rPh>
    <rPh sb="5" eb="7">
      <t>じこう</t>
    </rPh>
    <rPh sb="8" eb="10">
      <t>きいろ</t>
    </rPh>
    <rPh sb="15" eb="17">
      <t>にゅうりょく</t>
    </rPh>
    <phoneticPr fontId="6" type="Hiragana"/>
  </si>
  <si>
    <t>＜参加料振込先＞</t>
    <phoneticPr fontId="6" type="Hiragana"/>
  </si>
  <si>
    <t>種目が重複しています、選び直して下さい。</t>
    <rPh sb="0" eb="2">
      <t>シュモク</t>
    </rPh>
    <rPh sb="3" eb="10">
      <t>チョウフk</t>
    </rPh>
    <rPh sb="11" eb="12">
      <t>エラ</t>
    </rPh>
    <rPh sb="13" eb="14">
      <t>ナオ</t>
    </rPh>
    <rPh sb="16" eb="17">
      <t>クダ</t>
    </rPh>
    <phoneticPr fontId="135"/>
  </si>
  <si>
    <t>4×400ｍRの競技者に過不足あり</t>
    <rPh sb="8" eb="11">
      <t>キョウギシャ</t>
    </rPh>
    <rPh sb="12" eb="15">
      <t>カフソク</t>
    </rPh>
    <phoneticPr fontId="29"/>
  </si>
  <si>
    <t>4×100ｍRの記録が一致しません。</t>
    <rPh sb="8" eb="10">
      <t>キロク</t>
    </rPh>
    <rPh sb="11" eb="13">
      <t>イッチ</t>
    </rPh>
    <phoneticPr fontId="29"/>
  </si>
  <si>
    <t>4×400ｍRの記録が一致しません。</t>
    <rPh sb="8" eb="10">
      <t>キロク</t>
    </rPh>
    <rPh sb="11" eb="13">
      <t>イッチ</t>
    </rPh>
    <phoneticPr fontId="29"/>
  </si>
  <si>
    <t>女子の選手が登録されています。</t>
    <rPh sb="0" eb="2">
      <t>ジョシ</t>
    </rPh>
    <rPh sb="3" eb="5">
      <t>センシュ</t>
    </rPh>
    <rPh sb="6" eb="8">
      <t>トウロク</t>
    </rPh>
    <phoneticPr fontId="29"/>
  </si>
  <si>
    <t>総括申込書(種目別申込数一覧表)</t>
    <rPh sb="0" eb="2">
      <t>ソウカツ</t>
    </rPh>
    <rPh sb="2" eb="4">
      <t>モウシコミ</t>
    </rPh>
    <rPh sb="4" eb="5">
      <t>ショ</t>
    </rPh>
    <rPh sb="6" eb="9">
      <t>シュモクベツ</t>
    </rPh>
    <rPh sb="9" eb="11">
      <t>モウシコミ</t>
    </rPh>
    <rPh sb="11" eb="12">
      <t>スウ</t>
    </rPh>
    <rPh sb="12" eb="14">
      <t>イチラン</t>
    </rPh>
    <rPh sb="14" eb="15">
      <t>ヒョウ</t>
    </rPh>
    <phoneticPr fontId="30"/>
  </si>
  <si>
    <r>
      <t xml:space="preserve">
＜入力に関する注意事項＞
</t>
    </r>
    <r>
      <rPr>
        <sz val="13"/>
        <rFont val="ＭＳ Ｐゴシック"/>
        <family val="3"/>
        <charset val="128"/>
        <scheme val="major"/>
      </rPr>
      <t>①選手のデータを入力してください。データの貼り付けをする場合は、</t>
    </r>
    <r>
      <rPr>
        <sz val="13"/>
        <color rgb="FFFF0000"/>
        <rFont val="ＭＳ Ｐゴシック"/>
        <family val="3"/>
        <charset val="128"/>
        <scheme val="major"/>
      </rPr>
      <t>値の貼付</t>
    </r>
    <r>
      <rPr>
        <sz val="13"/>
        <rFont val="ＭＳ Ｐゴシック"/>
        <family val="3"/>
        <charset val="128"/>
        <scheme val="major"/>
      </rPr>
      <t xml:space="preserve">をしてください。
②ゼッケンに書かれている「5-○○」の「5-」、記録なしの選手の記録、未登録の選手の登録番号は入力しないでください。
③未登録の選手は選手名（名前の前に全角ｽﾍﾟｰｽ）・ﾌﾘｶﾞﾅ（名前の前に半角ｽﾍﾟｰｽ）・学年・学校名・登録陸協を入力してください。
④記録は小数点以下２桁まで入力してください。また、トラック種目は半角ピリオド、フィールド種目はmを用いて記録入力をして下さい。
例：9秒98→9.98　66秒11→1.06.11　1分58秒→1.58.00　190cm→1m90　（cmや時分秒表記はできません。60秒以降は1.00.00のように直して下さい。）
⑤必ず、エラーチェックを解消した状態でエントリーを完了するようにして下さい。不備のある選手・種目のエントリーは認めません。
　 </t>
    </r>
    <rPh sb="2" eb="4">
      <t>ニュウリョク</t>
    </rPh>
    <rPh sb="5" eb="6">
      <t>カン</t>
    </rPh>
    <rPh sb="8" eb="10">
      <t>チュウイ</t>
    </rPh>
    <rPh sb="10" eb="12">
      <t>ジコウ</t>
    </rPh>
    <rPh sb="94" eb="97">
      <t>ミトウロク</t>
    </rPh>
    <rPh sb="98" eb="100">
      <t>センシュ</t>
    </rPh>
    <rPh sb="101" eb="105">
      <t>トウロクバンゴウ</t>
    </rPh>
    <rPh sb="130" eb="132">
      <t>ナマエ</t>
    </rPh>
    <rPh sb="133" eb="134">
      <t>マエ</t>
    </rPh>
    <rPh sb="135" eb="137">
      <t>ゼンカク</t>
    </rPh>
    <rPh sb="153" eb="154">
      <t>マエ</t>
    </rPh>
    <rPh sb="155" eb="156">
      <t>ハン</t>
    </rPh>
    <rPh sb="187" eb="189">
      <t>キロク</t>
    </rPh>
    <rPh sb="190" eb="193">
      <t>ショウスウテン</t>
    </rPh>
    <rPh sb="193" eb="195">
      <t>イカ</t>
    </rPh>
    <rPh sb="196" eb="197">
      <t>ケタ</t>
    </rPh>
    <rPh sb="199" eb="201">
      <t>ニュウリョク</t>
    </rPh>
    <rPh sb="215" eb="217">
      <t>シュモク</t>
    </rPh>
    <rPh sb="218" eb="220">
      <t>ハンカク</t>
    </rPh>
    <rPh sb="230" eb="232">
      <t>シュモク</t>
    </rPh>
    <rPh sb="235" eb="236">
      <t>モチ</t>
    </rPh>
    <rPh sb="238" eb="240">
      <t>キロク</t>
    </rPh>
    <rPh sb="240" eb="242">
      <t>ニュウリョク</t>
    </rPh>
    <rPh sb="245" eb="246">
      <t>クダ</t>
    </rPh>
    <rPh sb="250" eb="251">
      <t>レイ</t>
    </rPh>
    <rPh sb="253" eb="254">
      <t>ビョウ</t>
    </rPh>
    <rPh sb="264" eb="265">
      <t>ビョウ</t>
    </rPh>
    <rPh sb="277" eb="278">
      <t>フン</t>
    </rPh>
    <rPh sb="280" eb="281">
      <t>ビョウ</t>
    </rPh>
    <rPh sb="305" eb="308">
      <t>ジフンビョウ</t>
    </rPh>
    <rPh sb="308" eb="310">
      <t>ヒョウキ</t>
    </rPh>
    <rPh sb="319" eb="320">
      <t>ビョウ</t>
    </rPh>
    <rPh sb="320" eb="322">
      <t>イコウ</t>
    </rPh>
    <rPh sb="334" eb="335">
      <t>ナオ</t>
    </rPh>
    <rPh sb="337" eb="338">
      <t>クダ</t>
    </rPh>
    <rPh sb="344" eb="345">
      <t>カナラ</t>
    </rPh>
    <rPh sb="355" eb="357">
      <t>カイショウ</t>
    </rPh>
    <rPh sb="359" eb="361">
      <t>ジョウタイ</t>
    </rPh>
    <rPh sb="368" eb="370">
      <t>カンリョウ</t>
    </rPh>
    <rPh sb="377" eb="378">
      <t>クダ</t>
    </rPh>
    <phoneticPr fontId="29"/>
  </si>
  <si>
    <t>申込責任者名</t>
    <rPh sb="0" eb="2">
      <t>モウシコミ</t>
    </rPh>
    <rPh sb="2" eb="4">
      <t>セキニン</t>
    </rPh>
    <phoneticPr fontId="19"/>
  </si>
  <si>
    <t>エラーチェック</t>
    <phoneticPr fontId="30"/>
  </si>
  <si>
    <t>ミス有り</t>
    <rPh sb="2" eb="3">
      <t>ア</t>
    </rPh>
    <phoneticPr fontId="30"/>
  </si>
  <si>
    <t>記録入力欄に分、秒、コンマ、cmは使用しないでください</t>
    <rPh sb="0" eb="2">
      <t>キロク</t>
    </rPh>
    <rPh sb="2" eb="4">
      <t>ニュウリョク</t>
    </rPh>
    <rPh sb="4" eb="5">
      <t>ラン</t>
    </rPh>
    <rPh sb="6" eb="7">
      <t>フン</t>
    </rPh>
    <rPh sb="8" eb="9">
      <t>ビョウ</t>
    </rPh>
    <rPh sb="17" eb="19">
      <t>シヨウ</t>
    </rPh>
    <phoneticPr fontId="29"/>
  </si>
  <si>
    <t>三重短期大学</t>
  </si>
  <si>
    <t>鈴木　寧仁</t>
  </si>
  <si>
    <t>小林　貫太</t>
  </si>
  <si>
    <t>榊原　智也</t>
  </si>
  <si>
    <t>竹中　太一</t>
  </si>
  <si>
    <t>原田　侑弥</t>
  </si>
  <si>
    <t>深谷　涼太</t>
  </si>
  <si>
    <t>三浦　真和</t>
  </si>
  <si>
    <t>渡邉　大誠</t>
  </si>
  <si>
    <t>河村　晃成</t>
  </si>
  <si>
    <t>木許　僚二</t>
  </si>
  <si>
    <t>尾﨑　空嶺</t>
  </si>
  <si>
    <t>岡田　太陽</t>
  </si>
  <si>
    <t>加藤　烈</t>
  </si>
  <si>
    <t>小寺　悠太</t>
  </si>
  <si>
    <t>佐々木　秀斗</t>
  </si>
  <si>
    <t>佐藤　裕汰</t>
  </si>
  <si>
    <t>柴垣　友紀</t>
  </si>
  <si>
    <t>鈴木　達也</t>
  </si>
  <si>
    <t>築地　由貴</t>
  </si>
  <si>
    <t>中野　峻作</t>
  </si>
  <si>
    <t>信藤　来也</t>
  </si>
  <si>
    <t>早川　龍斗</t>
  </si>
  <si>
    <t>松川　哲大</t>
  </si>
  <si>
    <t>向山　朋宏</t>
  </si>
  <si>
    <t>藤澤　慶己</t>
  </si>
  <si>
    <t>伊藤　輝</t>
  </si>
  <si>
    <t>加藤　凌平</t>
  </si>
  <si>
    <t>木村　海光</t>
  </si>
  <si>
    <t>中尾　啓哉</t>
  </si>
  <si>
    <t>村松　俊哉</t>
  </si>
  <si>
    <t>岡崎　洋樹</t>
  </si>
  <si>
    <t>石橋　新</t>
  </si>
  <si>
    <t>岡本　健太郎</t>
  </si>
  <si>
    <t>黒田　遥太</t>
  </si>
  <si>
    <t>深川　蒼太</t>
  </si>
  <si>
    <t>山田　真夢</t>
  </si>
  <si>
    <t>中村　倖</t>
  </si>
  <si>
    <t>池田　翔紀</t>
  </si>
  <si>
    <t>梅田　朔也</t>
  </si>
  <si>
    <t>河合　優作</t>
  </si>
  <si>
    <t>澤田　隼</t>
  </si>
  <si>
    <t>鈴木　健太郎</t>
  </si>
  <si>
    <t>高橋　隆晟</t>
  </si>
  <si>
    <t>田中　悠暉</t>
  </si>
  <si>
    <t>中島　昌宣</t>
  </si>
  <si>
    <t>中嶋　謙</t>
  </si>
  <si>
    <t>服部　匡恭</t>
  </si>
  <si>
    <t>服部　有佑</t>
  </si>
  <si>
    <t>三田　大喜</t>
  </si>
  <si>
    <t>光岡　奨平</t>
  </si>
  <si>
    <t>村上　海吏</t>
  </si>
  <si>
    <t>山本　麟太郎</t>
  </si>
  <si>
    <t>西村　遥生</t>
  </si>
  <si>
    <t>菅田　流伊</t>
  </si>
  <si>
    <t>小関　海都</t>
  </si>
  <si>
    <t>横地　裕太</t>
  </si>
  <si>
    <t>杉本　望拓</t>
  </si>
  <si>
    <t>中西　陽</t>
  </si>
  <si>
    <t>大島　健吾</t>
  </si>
  <si>
    <t>服部　鷹昌</t>
  </si>
  <si>
    <t>藤井　颯人</t>
  </si>
  <si>
    <t>諏訪　玄樹</t>
  </si>
  <si>
    <t>佐藤　圭</t>
  </si>
  <si>
    <t>有我　友希</t>
  </si>
  <si>
    <t>天池　駿介</t>
  </si>
  <si>
    <t>蔵　啓太</t>
  </si>
  <si>
    <t>三木　大輔</t>
  </si>
  <si>
    <t>松原　昌吾</t>
  </si>
  <si>
    <t>NAKAMURA</t>
  </si>
  <si>
    <t>Fumiya</t>
  </si>
  <si>
    <t>Yuya</t>
  </si>
  <si>
    <t>Naoki</t>
  </si>
  <si>
    <t>NAKAYAMA</t>
  </si>
  <si>
    <t>KONDO</t>
  </si>
  <si>
    <t>KIMURA</t>
  </si>
  <si>
    <t>Hayate</t>
  </si>
  <si>
    <t>MAKINO</t>
  </si>
  <si>
    <t>Keisuke</t>
  </si>
  <si>
    <t>HIGUCHI</t>
  </si>
  <si>
    <t>Tomokazu</t>
  </si>
  <si>
    <t>AMANO</t>
  </si>
  <si>
    <t>Tomoya</t>
  </si>
  <si>
    <t>YAMADA</t>
  </si>
  <si>
    <t>NOMURA</t>
  </si>
  <si>
    <t>Ryutaro</t>
  </si>
  <si>
    <t>Yuki</t>
  </si>
  <si>
    <t>Yuta</t>
  </si>
  <si>
    <t>Ryosuke</t>
  </si>
  <si>
    <t>Ryo</t>
  </si>
  <si>
    <t>Keita</t>
  </si>
  <si>
    <t>YAMAMOTO</t>
  </si>
  <si>
    <t>Takeshi</t>
  </si>
  <si>
    <t>SAWAI</t>
  </si>
  <si>
    <t>MATSUSHITA</t>
  </si>
  <si>
    <t>Riku</t>
  </si>
  <si>
    <t>Yusuke</t>
  </si>
  <si>
    <t>Koki</t>
  </si>
  <si>
    <t>Shin</t>
  </si>
  <si>
    <t>OCHIAI</t>
  </si>
  <si>
    <t>Takaki</t>
  </si>
  <si>
    <t>HAYASHI</t>
  </si>
  <si>
    <t>SUZUKI</t>
  </si>
  <si>
    <t>HARA</t>
  </si>
  <si>
    <t>KOBAYASHI</t>
  </si>
  <si>
    <t>Kanta</t>
  </si>
  <si>
    <t>Takuma</t>
  </si>
  <si>
    <t>FUJIMOTO</t>
  </si>
  <si>
    <t>Hiroyuki</t>
  </si>
  <si>
    <t>KAWABE</t>
  </si>
  <si>
    <t>Kento</t>
  </si>
  <si>
    <t>Taisei</t>
  </si>
  <si>
    <t>ISHII</t>
  </si>
  <si>
    <t>TAKAHASHI</t>
  </si>
  <si>
    <t>HASEGAWA</t>
  </si>
  <si>
    <t>Takahiro</t>
  </si>
  <si>
    <t>NISHIO</t>
  </si>
  <si>
    <t>Hayato</t>
  </si>
  <si>
    <t>MORIMOTO</t>
  </si>
  <si>
    <t>Masahiro</t>
  </si>
  <si>
    <t>Toshiki</t>
  </si>
  <si>
    <t>ITO</t>
  </si>
  <si>
    <t>Makoto</t>
  </si>
  <si>
    <t>GOTO</t>
  </si>
  <si>
    <t>Mizuki</t>
  </si>
  <si>
    <t>Hiroto</t>
  </si>
  <si>
    <t>KOJIMA</t>
  </si>
  <si>
    <t>Tomoki</t>
  </si>
  <si>
    <t>AOYAMA</t>
  </si>
  <si>
    <t>Kota</t>
  </si>
  <si>
    <t>Yuri</t>
  </si>
  <si>
    <t>Shohei</t>
  </si>
  <si>
    <t>MIZUNO</t>
  </si>
  <si>
    <t>Shota</t>
  </si>
  <si>
    <t>MATSUOKA</t>
  </si>
  <si>
    <t>ISHIDA</t>
  </si>
  <si>
    <t>Kakeru</t>
  </si>
  <si>
    <t>SAKURAI</t>
  </si>
  <si>
    <t>Kohei</t>
  </si>
  <si>
    <t>Tatsuya</t>
  </si>
  <si>
    <t>YAMANAKA</t>
  </si>
  <si>
    <t>Kosuke</t>
  </si>
  <si>
    <t>TAGUCHI</t>
  </si>
  <si>
    <t>Yuga</t>
  </si>
  <si>
    <t>HATTORI</t>
  </si>
  <si>
    <t>Daiki</t>
  </si>
  <si>
    <t>MIURA</t>
  </si>
  <si>
    <t>Shun</t>
  </si>
  <si>
    <t>Keito</t>
  </si>
  <si>
    <t>Shoki</t>
  </si>
  <si>
    <t>SAKAKIBARA</t>
  </si>
  <si>
    <t>Taichi</t>
  </si>
  <si>
    <t>Ryota</t>
  </si>
  <si>
    <t>WATANABE</t>
  </si>
  <si>
    <t>Kaisei</t>
  </si>
  <si>
    <t>KATO</t>
  </si>
  <si>
    <t>OKANO</t>
  </si>
  <si>
    <t>YAMAGUCHI</t>
  </si>
  <si>
    <t>Jun</t>
  </si>
  <si>
    <t>HAYAKAWA</t>
  </si>
  <si>
    <t>Shoya</t>
  </si>
  <si>
    <t>SAITO</t>
  </si>
  <si>
    <t>Kazuya</t>
  </si>
  <si>
    <t>Tomohiro</t>
  </si>
  <si>
    <t>Yuto</t>
  </si>
  <si>
    <t>SUGIURA</t>
  </si>
  <si>
    <t>Masato</t>
  </si>
  <si>
    <t>KOIKE</t>
  </si>
  <si>
    <t>Kazuma</t>
  </si>
  <si>
    <t>NAKANE</t>
  </si>
  <si>
    <t>TANAKA</t>
  </si>
  <si>
    <t>Ren</t>
  </si>
  <si>
    <t>SATO</t>
  </si>
  <si>
    <t>Yoshiki</t>
  </si>
  <si>
    <t>YOSHIMURA</t>
  </si>
  <si>
    <t>Hisashi</t>
  </si>
  <si>
    <t>Yoshihiro</t>
  </si>
  <si>
    <t>EMURA</t>
  </si>
  <si>
    <t>Tsubasa</t>
  </si>
  <si>
    <t>KOMATSU</t>
  </si>
  <si>
    <t>SASAKI</t>
  </si>
  <si>
    <t>Takumi</t>
  </si>
  <si>
    <t>Kazuki</t>
  </si>
  <si>
    <t>Yusei</t>
  </si>
  <si>
    <t>Shunsuke</t>
  </si>
  <si>
    <t>MATSUURA</t>
  </si>
  <si>
    <t>Osamu</t>
  </si>
  <si>
    <t>Kotaro</t>
  </si>
  <si>
    <t>Shunta</t>
  </si>
  <si>
    <t>Daisuke</t>
  </si>
  <si>
    <t>Ryusei</t>
  </si>
  <si>
    <t>Takayuki</t>
  </si>
  <si>
    <t>SUGIYAMA</t>
  </si>
  <si>
    <t>Ryotaro</t>
  </si>
  <si>
    <t>TANAHASHI</t>
  </si>
  <si>
    <t>FURUKAWA</t>
  </si>
  <si>
    <t>Ryunosuke</t>
  </si>
  <si>
    <t>MATSUMOTO</t>
  </si>
  <si>
    <t>Ryoga</t>
  </si>
  <si>
    <t>YAMAUCHI</t>
  </si>
  <si>
    <t>ASAKAWA</t>
  </si>
  <si>
    <t>IKEDA</t>
  </si>
  <si>
    <t>OSHIMA</t>
  </si>
  <si>
    <t>OKAZAKI</t>
  </si>
  <si>
    <t>Taiga</t>
  </si>
  <si>
    <t>KAWAMURA</t>
  </si>
  <si>
    <t>Kosei</t>
  </si>
  <si>
    <t>Ryoji</t>
  </si>
  <si>
    <t>Ryuta</t>
  </si>
  <si>
    <t>Kai</t>
  </si>
  <si>
    <t>NAKAI</t>
  </si>
  <si>
    <t>Shinya</t>
  </si>
  <si>
    <t>Takamasa</t>
  </si>
  <si>
    <t>MURAKAMI</t>
  </si>
  <si>
    <t>OZAKI</t>
  </si>
  <si>
    <t>OKADA</t>
  </si>
  <si>
    <t>Taiyo</t>
  </si>
  <si>
    <t>TSUKIJI</t>
  </si>
  <si>
    <t>Ryuto</t>
  </si>
  <si>
    <t>YAMAZAKI</t>
  </si>
  <si>
    <t>ASANO</t>
  </si>
  <si>
    <t>Chihiro</t>
  </si>
  <si>
    <t>MASUDA</t>
  </si>
  <si>
    <t>Haruki</t>
  </si>
  <si>
    <t>NISHIMURA</t>
  </si>
  <si>
    <t>Hikaru</t>
  </si>
  <si>
    <t>Kaito</t>
  </si>
  <si>
    <t>Yudai</t>
  </si>
  <si>
    <t>Keiya</t>
  </si>
  <si>
    <t>Shunya</t>
  </si>
  <si>
    <t>KASAI</t>
  </si>
  <si>
    <t>FURUHASHI</t>
  </si>
  <si>
    <t>YOSHIMOTO</t>
  </si>
  <si>
    <t>WADA</t>
  </si>
  <si>
    <t>OGAWA</t>
  </si>
  <si>
    <t>MATSUI</t>
  </si>
  <si>
    <t>DETO</t>
  </si>
  <si>
    <t>Fumito</t>
  </si>
  <si>
    <t>KUROKAWA</t>
  </si>
  <si>
    <t>Shogo</t>
  </si>
  <si>
    <t>Yu</t>
  </si>
  <si>
    <t>Saki</t>
  </si>
  <si>
    <t>Kentaro</t>
  </si>
  <si>
    <t>Hiroki</t>
  </si>
  <si>
    <t>Nao</t>
  </si>
  <si>
    <t>YASUDA</t>
  </si>
  <si>
    <t>TSUTSUI</t>
  </si>
  <si>
    <t>MORI</t>
  </si>
  <si>
    <t>Yamato</t>
  </si>
  <si>
    <t>Kenta</t>
  </si>
  <si>
    <t>Natsuki</t>
  </si>
  <si>
    <t>HIRANO</t>
  </si>
  <si>
    <t>YAMASHITA</t>
  </si>
  <si>
    <t>Naoya</t>
  </si>
  <si>
    <t>HIRAYAMA</t>
  </si>
  <si>
    <t>ICHIKAWA</t>
  </si>
  <si>
    <t>SAKAI</t>
  </si>
  <si>
    <t>TAKEUCHI</t>
  </si>
  <si>
    <t>TAMURA</t>
  </si>
  <si>
    <t>Ryoya</t>
  </si>
  <si>
    <t>KAMIYA</t>
  </si>
  <si>
    <t>Atsuki</t>
  </si>
  <si>
    <t>Soma</t>
  </si>
  <si>
    <t>IWATA</t>
  </si>
  <si>
    <t>YOSHIKAWA</t>
  </si>
  <si>
    <t>URANISHI</t>
  </si>
  <si>
    <t>ANDO</t>
  </si>
  <si>
    <t>Yuma</t>
  </si>
  <si>
    <t>AOI</t>
  </si>
  <si>
    <t>Reo</t>
  </si>
  <si>
    <t>KAWAI</t>
  </si>
  <si>
    <t>KURODA</t>
  </si>
  <si>
    <t>Masaki</t>
  </si>
  <si>
    <t>ISHIGURO</t>
  </si>
  <si>
    <t>Takaya</t>
  </si>
  <si>
    <t>OZEKI</t>
  </si>
  <si>
    <t>KANI</t>
  </si>
  <si>
    <t>Toshiya</t>
  </si>
  <si>
    <t>Sota</t>
  </si>
  <si>
    <t>SANO</t>
  </si>
  <si>
    <t>Towa</t>
  </si>
  <si>
    <t>SUGIMOTO</t>
  </si>
  <si>
    <t>TSUJIMURA</t>
  </si>
  <si>
    <t>Shuhei</t>
  </si>
  <si>
    <t>Koya</t>
  </si>
  <si>
    <t>KINOSHITA</t>
  </si>
  <si>
    <t>SUGAYA</t>
  </si>
  <si>
    <t>Hiroshi</t>
  </si>
  <si>
    <t>NODA</t>
  </si>
  <si>
    <t>MIYAZAKI</t>
  </si>
  <si>
    <t>Haruto</t>
  </si>
  <si>
    <t>ABE</t>
  </si>
  <si>
    <t>MURAMATSU</t>
  </si>
  <si>
    <t>Kaoru</t>
  </si>
  <si>
    <t>TAKAGI</t>
  </si>
  <si>
    <t>IDE</t>
  </si>
  <si>
    <t>OSAWA</t>
  </si>
  <si>
    <t>KOYAMA</t>
  </si>
  <si>
    <t>Sho</t>
  </si>
  <si>
    <t>SHIMIZU</t>
  </si>
  <si>
    <t>MORITA</t>
  </si>
  <si>
    <t>NAKAJIMA</t>
  </si>
  <si>
    <t>FUKUOKA</t>
  </si>
  <si>
    <t>OHARA</t>
  </si>
  <si>
    <t>KOIDE</t>
  </si>
  <si>
    <t>TOYAMA</t>
  </si>
  <si>
    <t>Ryuki</t>
  </si>
  <si>
    <t>Satsuki</t>
  </si>
  <si>
    <t>Daichi</t>
  </si>
  <si>
    <t>KANAI</t>
  </si>
  <si>
    <t>SAWADA</t>
  </si>
  <si>
    <t>Masayoshi</t>
  </si>
  <si>
    <t>TAMAKI</t>
  </si>
  <si>
    <t>UKAI</t>
  </si>
  <si>
    <t>Rikuto</t>
  </si>
  <si>
    <t>OKUBO</t>
  </si>
  <si>
    <t>NISHIKAWA</t>
  </si>
  <si>
    <t>Ryosei</t>
  </si>
  <si>
    <t>FUKUDA</t>
  </si>
  <si>
    <t>Yutaka</t>
  </si>
  <si>
    <t>OBATA</t>
  </si>
  <si>
    <t>KURUMAMOTO</t>
  </si>
  <si>
    <t>Togo</t>
  </si>
  <si>
    <t>NAGAYANAGI</t>
  </si>
  <si>
    <t>HIRATA</t>
  </si>
  <si>
    <t>FUJI</t>
  </si>
  <si>
    <t>MIZOGUCHI</t>
  </si>
  <si>
    <t>Hironao</t>
  </si>
  <si>
    <t>MAEDA</t>
  </si>
  <si>
    <t>KAWAGUCHI</t>
  </si>
  <si>
    <t>Akira</t>
  </si>
  <si>
    <t>Sotaro</t>
  </si>
  <si>
    <t>YOKOYAMA</t>
  </si>
  <si>
    <t>Ryuya</t>
  </si>
  <si>
    <t>SAKAMOTO</t>
  </si>
  <si>
    <t>YAMATO</t>
  </si>
  <si>
    <t>NAITO</t>
  </si>
  <si>
    <t>SHIBATA</t>
  </si>
  <si>
    <t>Satoru</t>
  </si>
  <si>
    <t>MURAYAMA</t>
  </si>
  <si>
    <t>Hinata</t>
  </si>
  <si>
    <t>IWAMOTO</t>
  </si>
  <si>
    <t>Kyohei</t>
  </si>
  <si>
    <t>Ao</t>
  </si>
  <si>
    <t>UMEMURA</t>
  </si>
  <si>
    <t>Kengo</t>
  </si>
  <si>
    <t>KAWATSU</t>
  </si>
  <si>
    <t>HOSOYA</t>
  </si>
  <si>
    <t>Tomonori</t>
  </si>
  <si>
    <t>Kenichiro</t>
  </si>
  <si>
    <t>MORIOKA</t>
  </si>
  <si>
    <t>Takafumi</t>
  </si>
  <si>
    <t>Takuto</t>
  </si>
  <si>
    <t>FUJITA</t>
  </si>
  <si>
    <t>HIRAI</t>
  </si>
  <si>
    <t>MITSUI</t>
  </si>
  <si>
    <t>Naoto</t>
  </si>
  <si>
    <t>YASUI</t>
  </si>
  <si>
    <t>Takehiro</t>
  </si>
  <si>
    <t>SHINTANI</t>
  </si>
  <si>
    <t>FUKUI</t>
  </si>
  <si>
    <t>Yuito</t>
  </si>
  <si>
    <t>FURUHATA</t>
  </si>
  <si>
    <t>Genki</t>
  </si>
  <si>
    <t>Kei</t>
  </si>
  <si>
    <t>ADACHI</t>
  </si>
  <si>
    <t>OE</t>
  </si>
  <si>
    <t>KURA</t>
  </si>
  <si>
    <t>MATSUDA</t>
  </si>
  <si>
    <t>MACHIDA</t>
  </si>
  <si>
    <t>OKUDA</t>
  </si>
  <si>
    <t>SOGA</t>
  </si>
  <si>
    <t>KITAGAWA</t>
  </si>
  <si>
    <t>ONO</t>
  </si>
  <si>
    <t>国籍</t>
    <rPh sb="0" eb="2">
      <t>コクセキ</t>
    </rPh>
    <phoneticPr fontId="2"/>
  </si>
  <si>
    <t>国籍(3レター)</t>
    <rPh sb="0" eb="2">
      <t>コクセキ</t>
    </rPh>
    <phoneticPr fontId="2"/>
  </si>
  <si>
    <t>日本</t>
  </si>
  <si>
    <t>JPN</t>
  </si>
  <si>
    <t>ブラジル</t>
  </si>
  <si>
    <t>BRA</t>
  </si>
  <si>
    <t>柏屋　美空</t>
  </si>
  <si>
    <t>臼井　未涼</t>
  </si>
  <si>
    <t>大久保　春香</t>
  </si>
  <si>
    <t>三輪　明日香</t>
  </si>
  <si>
    <t>曾我　美結</t>
  </si>
  <si>
    <t>石原　李華</t>
  </si>
  <si>
    <t>笠井　柚花</t>
  </si>
  <si>
    <t>坂本　彩音</t>
  </si>
  <si>
    <t>都築　美音</t>
  </si>
  <si>
    <t>遠山　奈月</t>
  </si>
  <si>
    <t>松嶋　真矢</t>
  </si>
  <si>
    <t>三杉　七美</t>
  </si>
  <si>
    <t>長見　京華</t>
  </si>
  <si>
    <t>松本　七海</t>
  </si>
  <si>
    <t>河村　美月</t>
  </si>
  <si>
    <t>浅岡　南帆</t>
  </si>
  <si>
    <t>生田　奈緒子</t>
  </si>
  <si>
    <t>落合　早峰</t>
  </si>
  <si>
    <t>鐘築　静花</t>
  </si>
  <si>
    <t>上森　佳代</t>
  </si>
  <si>
    <t>黒田　佳代</t>
  </si>
  <si>
    <t>白坂　瑞稀</t>
  </si>
  <si>
    <t>鈴木　さくら</t>
  </si>
  <si>
    <t>永井　楓花</t>
  </si>
  <si>
    <t>水谷　佳歩</t>
  </si>
  <si>
    <t>栗本　真実</t>
  </si>
  <si>
    <t>香野　さちか</t>
  </si>
  <si>
    <t>高橋　愛</t>
  </si>
  <si>
    <t>古畑　桃子</t>
  </si>
  <si>
    <t>荒井　優奈</t>
  </si>
  <si>
    <t>小林　成美</t>
  </si>
  <si>
    <t>山本　有真</t>
  </si>
  <si>
    <t>Yuka</t>
  </si>
  <si>
    <t>Runa</t>
  </si>
  <si>
    <t>NAKADA</t>
  </si>
  <si>
    <t>Yuna</t>
  </si>
  <si>
    <t>Sae</t>
  </si>
  <si>
    <t>Hana</t>
  </si>
  <si>
    <t>Ayumi</t>
  </si>
  <si>
    <t>Haruka</t>
  </si>
  <si>
    <t>Aoi</t>
  </si>
  <si>
    <t>Kana</t>
  </si>
  <si>
    <t>Reina</t>
  </si>
  <si>
    <t>Yui</t>
  </si>
  <si>
    <t>TOMITA</t>
  </si>
  <si>
    <t>Airi</t>
  </si>
  <si>
    <t>Miyuki</t>
  </si>
  <si>
    <t>Misaki</t>
  </si>
  <si>
    <t>Yukina</t>
  </si>
  <si>
    <t>NAKAMIZO</t>
  </si>
  <si>
    <t>Rio</t>
  </si>
  <si>
    <t>IWASE</t>
  </si>
  <si>
    <t>Hazuki</t>
  </si>
  <si>
    <t>Momoka</t>
  </si>
  <si>
    <t>NIWA</t>
  </si>
  <si>
    <t>Mayu</t>
  </si>
  <si>
    <t>Nanami</t>
  </si>
  <si>
    <t>Riko</t>
  </si>
  <si>
    <t>Mika</t>
  </si>
  <si>
    <t>KOMODA</t>
  </si>
  <si>
    <t>Rikako</t>
  </si>
  <si>
    <t>Misato</t>
  </si>
  <si>
    <t>Ayaka</t>
  </si>
  <si>
    <t>ISHIHARA</t>
  </si>
  <si>
    <t>TSUZUKI</t>
  </si>
  <si>
    <t>Maya</t>
  </si>
  <si>
    <t>TAKAMA</t>
  </si>
  <si>
    <t>Tomoka</t>
  </si>
  <si>
    <t>Maho</t>
  </si>
  <si>
    <t>Chiho</t>
  </si>
  <si>
    <t>KITAMURA</t>
  </si>
  <si>
    <t>Ai</t>
  </si>
  <si>
    <t>MIYAMOTO</t>
  </si>
  <si>
    <t>Mei</t>
  </si>
  <si>
    <t>Kanon</t>
  </si>
  <si>
    <t>NAGAYA</t>
  </si>
  <si>
    <t>Mitsuki</t>
  </si>
  <si>
    <t>Nana</t>
  </si>
  <si>
    <t>Haru</t>
  </si>
  <si>
    <t>Rumi</t>
  </si>
  <si>
    <t>Akane</t>
  </si>
  <si>
    <t>MITSUYA</t>
  </si>
  <si>
    <t>TATSUMI</t>
  </si>
  <si>
    <t>Minori</t>
  </si>
  <si>
    <t>Yuina</t>
  </si>
  <si>
    <t>Naoko</t>
  </si>
  <si>
    <t>Kaho</t>
  </si>
  <si>
    <t>Sayaka</t>
  </si>
  <si>
    <t>YOSHIDA</t>
  </si>
  <si>
    <t>Ayako</t>
  </si>
  <si>
    <t>Ayu</t>
  </si>
  <si>
    <t>MIYASHITA</t>
  </si>
  <si>
    <t>Yoshino</t>
  </si>
  <si>
    <t>Kotomi</t>
  </si>
  <si>
    <t>TAKEBAYASHI</t>
  </si>
  <si>
    <t>Ruka</t>
  </si>
  <si>
    <t>Mai</t>
  </si>
  <si>
    <t>Momoko</t>
  </si>
  <si>
    <t>Moeka</t>
  </si>
  <si>
    <t>Mahiru</t>
  </si>
  <si>
    <t>Haruko</t>
  </si>
  <si>
    <t>Narumi</t>
  </si>
  <si>
    <t>Hinako</t>
  </si>
  <si>
    <t xml:space="preserve">   </t>
    <phoneticPr fontId="6" type="Hiragana"/>
  </si>
  <si>
    <t>緊急連絡先(携帯･ｽﾏﾎ)</t>
    <rPh sb="0" eb="2">
      <t>キンキュウ</t>
    </rPh>
    <rPh sb="2" eb="5">
      <t>レンラクサキ</t>
    </rPh>
    <phoneticPr fontId="30"/>
  </si>
  <si>
    <t>24時間以内に自動返信メールが届かなかった場合、メールが受け取れていません。</t>
    <phoneticPr fontId="6" type="Hiragana"/>
  </si>
  <si>
    <t>（様式　Ⅴ-Ｂ）</t>
    <rPh sb="1" eb="3">
      <t>ヨウシキ</t>
    </rPh>
    <phoneticPr fontId="19"/>
  </si>
  <si>
    <t>第　　　　回東海学生陸上競技対校選手権大会　種目別申込表（女子）</t>
    <rPh sb="0" eb="1">
      <t>ダイ</t>
    </rPh>
    <rPh sb="5" eb="6">
      <t>カイ</t>
    </rPh>
    <rPh sb="6" eb="8">
      <t>トウカイ</t>
    </rPh>
    <rPh sb="8" eb="10">
      <t>ガクセイ</t>
    </rPh>
    <rPh sb="10" eb="12">
      <t>リクジョウ</t>
    </rPh>
    <rPh sb="12" eb="14">
      <t>キョウギ</t>
    </rPh>
    <rPh sb="14" eb="16">
      <t>タイコウ</t>
    </rPh>
    <rPh sb="16" eb="19">
      <t>センシュケン</t>
    </rPh>
    <rPh sb="19" eb="21">
      <t>タイカイ</t>
    </rPh>
    <rPh sb="22" eb="24">
      <t>シュモク</t>
    </rPh>
    <rPh sb="24" eb="25">
      <t>ベツ</t>
    </rPh>
    <rPh sb="25" eb="27">
      <t>モウシコミ</t>
    </rPh>
    <rPh sb="27" eb="28">
      <t>オモテ</t>
    </rPh>
    <rPh sb="29" eb="31">
      <t>ジョシ</t>
    </rPh>
    <phoneticPr fontId="19"/>
  </si>
  <si>
    <t>大学名</t>
    <rPh sb="0" eb="3">
      <t>ダイガクメイ</t>
    </rPh>
    <phoneticPr fontId="19"/>
  </si>
  <si>
    <t>参加申込人数</t>
    <rPh sb="0" eb="2">
      <t>サンカ</t>
    </rPh>
    <rPh sb="2" eb="4">
      <t>モウシコミ</t>
    </rPh>
    <rPh sb="4" eb="5">
      <t>ヒト</t>
    </rPh>
    <rPh sb="5" eb="6">
      <t>カズ</t>
    </rPh>
    <phoneticPr fontId="19"/>
  </si>
  <si>
    <t>個人種目</t>
    <rPh sb="0" eb="2">
      <t>コジン</t>
    </rPh>
    <rPh sb="2" eb="4">
      <t>シュモク</t>
    </rPh>
    <phoneticPr fontId="19"/>
  </si>
  <si>
    <t>名</t>
  </si>
  <si>
    <t>参加申込種目</t>
    <rPh sb="0" eb="2">
      <t>サンカ</t>
    </rPh>
    <rPh sb="2" eb="4">
      <t>モウシコミ</t>
    </rPh>
    <rPh sb="4" eb="6">
      <t>シュモク</t>
    </rPh>
    <phoneticPr fontId="19"/>
  </si>
  <si>
    <t>（実質人数）</t>
    <rPh sb="1" eb="3">
      <t>ジッシツ</t>
    </rPh>
    <rPh sb="3" eb="5">
      <t>ニンズウ</t>
    </rPh>
    <phoneticPr fontId="19"/>
  </si>
  <si>
    <t>リレーのみ</t>
    <phoneticPr fontId="19"/>
  </si>
  <si>
    <t>（延べ人数）</t>
    <rPh sb="1" eb="2">
      <t>ノ</t>
    </rPh>
    <rPh sb="3" eb="5">
      <t>ニンズウ</t>
    </rPh>
    <phoneticPr fontId="19"/>
  </si>
  <si>
    <t>リレー種目</t>
    <rPh sb="3" eb="5">
      <t>シュモク</t>
    </rPh>
    <phoneticPr fontId="19"/>
  </si>
  <si>
    <t>チーム</t>
  </si>
  <si>
    <t>種目</t>
    <rPh sb="0" eb="2">
      <t>シュモク</t>
    </rPh>
    <phoneticPr fontId="19"/>
  </si>
  <si>
    <t>参考記録</t>
    <rPh sb="0" eb="2">
      <t>サンコウ</t>
    </rPh>
    <rPh sb="2" eb="4">
      <t>キロク</t>
    </rPh>
    <phoneticPr fontId="19"/>
  </si>
  <si>
    <t>期日</t>
    <rPh sb="0" eb="2">
      <t>キジツ</t>
    </rPh>
    <phoneticPr fontId="19"/>
  </si>
  <si>
    <t>１００ｍ</t>
    <phoneticPr fontId="19"/>
  </si>
  <si>
    <t>5-</t>
    <phoneticPr fontId="19"/>
  </si>
  <si>
    <t>４００ｍＨ</t>
    <phoneticPr fontId="19"/>
  </si>
  <si>
    <t>棒高跳</t>
    <rPh sb="0" eb="1">
      <t>ボウ</t>
    </rPh>
    <rPh sb="1" eb="2">
      <t>タカ</t>
    </rPh>
    <rPh sb="2" eb="3">
      <t>ト</t>
    </rPh>
    <phoneticPr fontId="19"/>
  </si>
  <si>
    <t>２００ｍ</t>
    <phoneticPr fontId="19"/>
  </si>
  <si>
    <t>３０００ｍＳＣ</t>
    <phoneticPr fontId="19"/>
  </si>
  <si>
    <t>走幅跳</t>
    <rPh sb="0" eb="1">
      <t>ハシ</t>
    </rPh>
    <rPh sb="1" eb="2">
      <t>ハバ</t>
    </rPh>
    <rPh sb="2" eb="3">
      <t>ト</t>
    </rPh>
    <phoneticPr fontId="19"/>
  </si>
  <si>
    <t>４００ｍ</t>
    <phoneticPr fontId="19"/>
  </si>
  <si>
    <t>１００００ｍＷ</t>
    <phoneticPr fontId="19"/>
  </si>
  <si>
    <t>三段跳</t>
    <rPh sb="0" eb="2">
      <t>サンダン</t>
    </rPh>
    <rPh sb="2" eb="3">
      <t>ト</t>
    </rPh>
    <phoneticPr fontId="19"/>
  </si>
  <si>
    <t>８００ｍ</t>
    <phoneticPr fontId="19"/>
  </si>
  <si>
    <t>４×１００ｍＲ</t>
    <phoneticPr fontId="19"/>
  </si>
  <si>
    <t>砲丸投</t>
    <rPh sb="0" eb="3">
      <t>ホウガンナ</t>
    </rPh>
    <phoneticPr fontId="19"/>
  </si>
  <si>
    <t>１５００ｍ</t>
    <phoneticPr fontId="19"/>
  </si>
  <si>
    <t>円盤投</t>
    <rPh sb="0" eb="3">
      <t>エンバンナ</t>
    </rPh>
    <phoneticPr fontId="19"/>
  </si>
  <si>
    <t>５０００ｍ</t>
    <phoneticPr fontId="19"/>
  </si>
  <si>
    <t>４×４００ｍＲ</t>
    <phoneticPr fontId="19"/>
  </si>
  <si>
    <t>ハンマー投</t>
    <rPh sb="4" eb="5">
      <t>ナ</t>
    </rPh>
    <phoneticPr fontId="19"/>
  </si>
  <si>
    <t>１００００ｍ</t>
    <phoneticPr fontId="19"/>
  </si>
  <si>
    <t>やり投</t>
    <rPh sb="2" eb="3">
      <t>ナ</t>
    </rPh>
    <phoneticPr fontId="19"/>
  </si>
  <si>
    <t>１００ｍＨ</t>
    <phoneticPr fontId="19"/>
  </si>
  <si>
    <t>走高跳</t>
    <rPh sb="0" eb="1">
      <t>ハシ</t>
    </rPh>
    <rPh sb="1" eb="2">
      <t>タカ</t>
    </rPh>
    <rPh sb="2" eb="3">
      <t>オド</t>
    </rPh>
    <phoneticPr fontId="19"/>
  </si>
  <si>
    <t>七種競技</t>
    <rPh sb="0" eb="1">
      <t>ナナ</t>
    </rPh>
    <rPh sb="1" eb="2">
      <t>シュ</t>
    </rPh>
    <rPh sb="2" eb="4">
      <t>キョウギ</t>
    </rPh>
    <phoneticPr fontId="19"/>
  </si>
  <si>
    <t>〒467-0806愛知県名古屋市瑞穂区瑞穂通4-13-1 勝陽ビル301</t>
    <phoneticPr fontId="6" type="Hiragana"/>
  </si>
  <si>
    <t>なお、同じメールアドレスからの２回目以降の連絡には対応が遅れる場合があります。</t>
    <rPh sb="3" eb="4">
      <t>おな</t>
    </rPh>
    <rPh sb="16" eb="18">
      <t>かいめ</t>
    </rPh>
    <rPh sb="18" eb="20">
      <t>いこう</t>
    </rPh>
    <rPh sb="21" eb="23">
      <t>れんらく</t>
    </rPh>
    <rPh sb="25" eb="27">
      <t>たいおう</t>
    </rPh>
    <rPh sb="28" eb="29">
      <t>おく</t>
    </rPh>
    <rPh sb="31" eb="33">
      <t>ばあい</t>
    </rPh>
    <phoneticPr fontId="6" type="Hiragana"/>
  </si>
  <si>
    <t>藤田医科大学</t>
    <rPh sb="0" eb="1">
      <t>フジタ</t>
    </rPh>
    <rPh sb="2" eb="4">
      <t>イカ</t>
    </rPh>
    <rPh sb="4" eb="6">
      <t>ダイガク</t>
    </rPh>
    <phoneticPr fontId="23"/>
  </si>
  <si>
    <t>ﾌｼﾞﾀｲｶﾀﾞｲｶﾞｸ</t>
    <phoneticPr fontId="22"/>
  </si>
  <si>
    <t>藤田医科大</t>
    <rPh sb="0" eb="1">
      <t>フジタ</t>
    </rPh>
    <rPh sb="2" eb="4">
      <t>イカ</t>
    </rPh>
    <phoneticPr fontId="23"/>
  </si>
  <si>
    <t>名古屋女子大</t>
    <rPh sb="0" eb="2">
      <t>ジョシ</t>
    </rPh>
    <rPh sb="2" eb="3">
      <t>ダイ</t>
    </rPh>
    <rPh sb="3" eb="4">
      <t>ガク</t>
    </rPh>
    <rPh sb="5" eb="6">
      <t>ダイ</t>
    </rPh>
    <phoneticPr fontId="23"/>
  </si>
  <si>
    <t>鈴鹿大学</t>
    <rPh sb="0" eb="1">
      <t>スズカ</t>
    </rPh>
    <rPh sb="1" eb="3">
      <t>ダイガク</t>
    </rPh>
    <phoneticPr fontId="22"/>
  </si>
  <si>
    <t>鈴鹿大</t>
    <rPh sb="0" eb="1">
      <t>スズカ</t>
    </rPh>
    <rPh sb="1" eb="3">
      <t>ダイガク</t>
    </rPh>
    <phoneticPr fontId="22"/>
  </si>
  <si>
    <t>ｽｽﾞｶﾀﾞｲｶﾞｸ</t>
    <phoneticPr fontId="22"/>
  </si>
  <si>
    <t>必ずエラーの原因に対処すること。</t>
    <rPh sb="0" eb="1">
      <t>カナラ</t>
    </rPh>
    <rPh sb="6" eb="8">
      <t>ゲンイン</t>
    </rPh>
    <rPh sb="9" eb="11">
      <t>タイショ</t>
    </rPh>
    <phoneticPr fontId="29"/>
  </si>
  <si>
    <t>男子10000m</t>
    <phoneticPr fontId="22"/>
  </si>
  <si>
    <t>ﾀﾞﾝｼ10000m</t>
    <phoneticPr fontId="22"/>
  </si>
  <si>
    <t>種別コード（J2 is what means）</t>
    <rPh sb="0" eb="2">
      <t>シュベツ</t>
    </rPh>
    <phoneticPr fontId="22"/>
  </si>
  <si>
    <t>番号</t>
    <rPh sb="0" eb="2">
      <t>バンゴウ</t>
    </rPh>
    <phoneticPr fontId="22"/>
  </si>
  <si>
    <t>男子10000m</t>
  </si>
  <si>
    <t>男子10000m</t>
    <phoneticPr fontId="55"/>
  </si>
  <si>
    <t xml:space="preserve"> </t>
    <phoneticPr fontId="55"/>
  </si>
  <si>
    <t>種目</t>
    <rPh sb="0" eb="1">
      <t>シュ</t>
    </rPh>
    <rPh sb="1" eb="2">
      <t>メ</t>
    </rPh>
    <phoneticPr fontId="22"/>
  </si>
  <si>
    <t>記録を出した期日</t>
    <rPh sb="0" eb="2">
      <t>キロク</t>
    </rPh>
    <rPh sb="3" eb="4">
      <t>ダ</t>
    </rPh>
    <rPh sb="6" eb="8">
      <t>キジツ</t>
    </rPh>
    <phoneticPr fontId="29"/>
  </si>
  <si>
    <t>大会名（略称可・年度が分かるように）</t>
    <rPh sb="0" eb="3">
      <t>タイカイメイ</t>
    </rPh>
    <rPh sb="4" eb="6">
      <t>リャクショウ</t>
    </rPh>
    <rPh sb="6" eb="7">
      <t>カ</t>
    </rPh>
    <rPh sb="8" eb="10">
      <t>ネンド</t>
    </rPh>
    <rPh sb="11" eb="12">
      <t>ワ</t>
    </rPh>
    <phoneticPr fontId="29"/>
  </si>
  <si>
    <t>年月日が期間外です</t>
    <rPh sb="0" eb="2">
      <t>ネン</t>
    </rPh>
    <rPh sb="2" eb="4">
      <t>ヒ</t>
    </rPh>
    <rPh sb="4" eb="9">
      <t>キカン</t>
    </rPh>
    <phoneticPr fontId="135"/>
  </si>
  <si>
    <t>年月日もしくは大会名が記入されていません。</t>
    <rPh sb="0" eb="3">
      <t>ネンガッピ</t>
    </rPh>
    <rPh sb="7" eb="9">
      <t>タイカイ</t>
    </rPh>
    <rPh sb="9" eb="10">
      <t>メイ</t>
    </rPh>
    <rPh sb="11" eb="13">
      <t>キニュウ</t>
    </rPh>
    <phoneticPr fontId="135"/>
  </si>
  <si>
    <t>記録が入力されていません。</t>
    <rPh sb="0" eb="2">
      <t>キロク</t>
    </rPh>
    <rPh sb="3" eb="5">
      <t>ニュウリョク</t>
    </rPh>
    <phoneticPr fontId="29"/>
  </si>
  <si>
    <t>選手名・ﾌﾘｶﾞﾅ･学年・学校名・登録陸協に空欄あり。</t>
    <rPh sb="0" eb="3">
      <t>センシュメイ</t>
    </rPh>
    <rPh sb="10" eb="12">
      <t>ガクネン</t>
    </rPh>
    <rPh sb="13" eb="16">
      <t>ガッコウメイ</t>
    </rPh>
    <rPh sb="17" eb="19">
      <t>トウロク</t>
    </rPh>
    <rPh sb="20" eb="21">
      <t>ヲ</t>
    </rPh>
    <rPh sb="22" eb="24">
      <t>クウラン</t>
    </rPh>
    <phoneticPr fontId="29"/>
  </si>
  <si>
    <t>エントリー種目数・人数が8に満ちません</t>
    <rPh sb="5" eb="7">
      <t>シュモク</t>
    </rPh>
    <rPh sb="7" eb="8">
      <t>スウ</t>
    </rPh>
    <rPh sb="9" eb="11">
      <t>ニンズウ</t>
    </rPh>
    <rPh sb="14" eb="15">
      <t>ミ</t>
    </rPh>
    <phoneticPr fontId="29"/>
  </si>
  <si>
    <t>選手が重複しています、選び直して下さい。</t>
    <rPh sb="0" eb="2">
      <t>センシュ</t>
    </rPh>
    <rPh sb="3" eb="10">
      <t>チョウフk</t>
    </rPh>
    <rPh sb="11" eb="12">
      <t>エラ</t>
    </rPh>
    <rPh sb="13" eb="14">
      <t>ナオ</t>
    </rPh>
    <rPh sb="16" eb="17">
      <t>クダ</t>
    </rPh>
    <phoneticPr fontId="135"/>
  </si>
  <si>
    <t>秩父宮賜杯　第５１回全日本大学駅伝対校選手権大会</t>
    <rPh sb="0" eb="3">
      <t>チチブノミヤ</t>
    </rPh>
    <rPh sb="3" eb="5">
      <t>シハイ</t>
    </rPh>
    <rPh sb="6" eb="7">
      <t>ダイ</t>
    </rPh>
    <rPh sb="9" eb="10">
      <t>カイ</t>
    </rPh>
    <rPh sb="10" eb="17">
      <t>ゼンニホンダイガクエキデン</t>
    </rPh>
    <rPh sb="17" eb="19">
      <t>タイコウ</t>
    </rPh>
    <rPh sb="19" eb="22">
      <t>センシュケン</t>
    </rPh>
    <rPh sb="22" eb="24">
      <t>タイカイ</t>
    </rPh>
    <phoneticPr fontId="19"/>
  </si>
  <si>
    <t>東海地区選考会　チームエントリー</t>
    <rPh sb="0" eb="2">
      <t>トウカイ</t>
    </rPh>
    <rPh sb="2" eb="4">
      <t>チク</t>
    </rPh>
    <rPh sb="4" eb="7">
      <t>センコウカイ</t>
    </rPh>
    <phoneticPr fontId="19"/>
  </si>
  <si>
    <t>学校名</t>
    <rPh sb="0" eb="2">
      <t>ガッコウ</t>
    </rPh>
    <rPh sb="2" eb="3">
      <t>メイ</t>
    </rPh>
    <phoneticPr fontId="19"/>
  </si>
  <si>
    <t>部長名</t>
    <rPh sb="0" eb="2">
      <t>ブチョウ</t>
    </rPh>
    <rPh sb="2" eb="3">
      <t>メイ</t>
    </rPh>
    <phoneticPr fontId="19"/>
  </si>
  <si>
    <t>印</t>
    <rPh sb="0" eb="1">
      <t>イン</t>
    </rPh>
    <phoneticPr fontId="19"/>
  </si>
  <si>
    <t>監督名</t>
    <rPh sb="0" eb="2">
      <t>カントク</t>
    </rPh>
    <rPh sb="2" eb="3">
      <t>メイ</t>
    </rPh>
    <phoneticPr fontId="19"/>
  </si>
  <si>
    <t>申込責任者名</t>
    <rPh sb="0" eb="2">
      <t>モウシコミ</t>
    </rPh>
    <rPh sb="2" eb="5">
      <t>セキニンシャ</t>
    </rPh>
    <rPh sb="5" eb="6">
      <t>メイ</t>
    </rPh>
    <phoneticPr fontId="19"/>
  </si>
  <si>
    <t>〒</t>
    <phoneticPr fontId="19"/>
  </si>
  <si>
    <t xml:space="preserve">      －</t>
    <phoneticPr fontId="19"/>
  </si>
  <si>
    <t>TEL</t>
    <phoneticPr fontId="19"/>
  </si>
  <si>
    <t>（　　　　）　　　　　-</t>
    <phoneticPr fontId="19"/>
  </si>
  <si>
    <t>県</t>
    <rPh sb="0" eb="1">
      <t>ケン</t>
    </rPh>
    <phoneticPr fontId="19"/>
  </si>
  <si>
    <t>市・郡</t>
    <rPh sb="0" eb="1">
      <t>シ</t>
    </rPh>
    <rPh sb="2" eb="3">
      <t>グン</t>
    </rPh>
    <phoneticPr fontId="19"/>
  </si>
  <si>
    <t>チーム
ナンバー</t>
    <phoneticPr fontId="19"/>
  </si>
  <si>
    <t>※</t>
    <phoneticPr fontId="19"/>
  </si>
  <si>
    <t>エラー
チェック</t>
    <phoneticPr fontId="19"/>
  </si>
  <si>
    <r>
      <rPr>
        <sz val="8"/>
        <color indexed="8"/>
        <rFont val="ＭＳ Ｐゴシック"/>
        <family val="3"/>
        <charset val="128"/>
      </rPr>
      <t>フリガナ</t>
    </r>
    <r>
      <rPr>
        <sz val="11"/>
        <color theme="1"/>
        <rFont val="ＭＳ Ｐゴシック"/>
        <family val="3"/>
        <charset val="128"/>
        <scheme val="minor"/>
      </rPr>
      <t xml:space="preserve">
名前</t>
    </r>
    <rPh sb="5" eb="7">
      <t>ナマエ</t>
    </rPh>
    <phoneticPr fontId="19"/>
  </si>
  <si>
    <t>大会名</t>
    <rPh sb="0" eb="3">
      <t>タイカイメイ</t>
    </rPh>
    <phoneticPr fontId="159"/>
  </si>
  <si>
    <t>陸協</t>
    <rPh sb="0" eb="2">
      <t>リクキョウ</t>
    </rPh>
    <phoneticPr fontId="159"/>
  </si>
  <si>
    <r>
      <t xml:space="preserve">年月日 </t>
    </r>
    <r>
      <rPr>
        <sz val="9"/>
        <color theme="1"/>
        <rFont val="ＭＳ Ｐゴシック"/>
        <family val="3"/>
        <charset val="128"/>
        <scheme val="minor"/>
      </rPr>
      <t>(2018/1/1～2019/6/2)</t>
    </r>
    <rPh sb="0" eb="3">
      <t>ネンガッピ</t>
    </rPh>
    <phoneticPr fontId="19"/>
  </si>
  <si>
    <t>(注)</t>
    <rPh sb="1" eb="2">
      <t>チュウ</t>
    </rPh>
    <phoneticPr fontId="19"/>
  </si>
  <si>
    <t>※は記入しないこと</t>
    <rPh sb="2" eb="4">
      <t>キニュウ</t>
    </rPh>
    <phoneticPr fontId="19"/>
  </si>
  <si>
    <t>東海学生陸上競技連盟</t>
    <rPh sb="0" eb="2">
      <t>トウカイ</t>
    </rPh>
    <rPh sb="2" eb="4">
      <t>ガクセイ</t>
    </rPh>
    <rPh sb="4" eb="6">
      <t>リクジョウ</t>
    </rPh>
    <rPh sb="6" eb="8">
      <t>キョウギ</t>
    </rPh>
    <rPh sb="8" eb="10">
      <t>レンメイ</t>
    </rPh>
    <phoneticPr fontId="19"/>
  </si>
  <si>
    <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Ph sb="6" eb="8">
      <t>キロク</t>
    </rPh>
    <phoneticPr fontId="159"/>
  </si>
  <si>
    <t>部長　氏名</t>
    <rPh sb="0" eb="2">
      <t>ぶちょう</t>
    </rPh>
    <rPh sb="3" eb="5">
      <t>しめい</t>
    </rPh>
    <rPh sb="4" eb="5">
      <t>めい</t>
    </rPh>
    <phoneticPr fontId="6" type="Hiragana"/>
  </si>
  <si>
    <t>部長名</t>
    <rPh sb="0" eb="2">
      <t>ブチョウ</t>
    </rPh>
    <rPh sb="2" eb="3">
      <t>メイ</t>
    </rPh>
    <phoneticPr fontId="30"/>
  </si>
  <si>
    <t>申込責任者
連絡先</t>
    <rPh sb="0" eb="1">
      <t>モウ</t>
    </rPh>
    <rPh sb="1" eb="2">
      <t>コ</t>
    </rPh>
    <rPh sb="2" eb="5">
      <t>セキニンシャ</t>
    </rPh>
    <rPh sb="6" eb="9">
      <t>レンラクサキ</t>
    </rPh>
    <phoneticPr fontId="19"/>
  </si>
  <si>
    <r>
      <t>④</t>
    </r>
    <r>
      <rPr>
        <b/>
        <sz val="16"/>
        <color rgb="FFCC9900"/>
        <rFont val="ＭＳ Ｐゴシック"/>
        <family val="3"/>
        <charset val="128"/>
        <scheme val="minor"/>
      </rPr>
      <t>総括申込書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rgb="FF1E01CB"/>
        <rFont val="ＭＳ Ｐゴシック"/>
        <family val="3"/>
        <charset val="128"/>
        <scheme val="minor"/>
      </rPr>
      <t>男子名簿・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</t>
    </r>
    <r>
      <rPr>
        <sz val="16"/>
        <rFont val="ＭＳ Ｐゴシック"/>
        <family val="3"/>
        <charset val="128"/>
        <scheme val="minor"/>
      </rPr>
      <t>各</t>
    </r>
    <r>
      <rPr>
        <sz val="16"/>
        <color theme="1"/>
        <rFont val="ＭＳ Ｐゴシック"/>
        <family val="3"/>
        <charset val="128"/>
        <scheme val="minor"/>
      </rPr>
      <t>シートを印刷</t>
    </r>
    <rPh sb="1" eb="3">
      <t>そうかつ</t>
    </rPh>
    <rPh sb="3" eb="6">
      <t>もうしこみしょ</t>
    </rPh>
    <rPh sb="7" eb="9">
      <t>だんし</t>
    </rPh>
    <rPh sb="9" eb="11">
      <t>めいぼ</t>
    </rPh>
    <rPh sb="26" eb="29">
      <t>せいやくしょ</t>
    </rPh>
    <rPh sb="29" eb="30">
      <t>かく</t>
    </rPh>
    <rPh sb="34" eb="36">
      <t>いんさつ</t>
    </rPh>
    <phoneticPr fontId="6" type="Hiragana"/>
  </si>
  <si>
    <t>東海学生陸上競技連盟  全日選考会　大会係</t>
    <rPh sb="12" eb="14">
      <t>ぜんにち</t>
    </rPh>
    <rPh sb="14" eb="17">
      <t>せんこうかい</t>
    </rPh>
    <rPh sb="18" eb="20">
      <t>たいかい</t>
    </rPh>
    <phoneticPr fontId="6" type="Hiragana"/>
  </si>
  <si>
    <t>鈴鹿大</t>
    <rPh sb="0" eb="2">
      <t>すずか</t>
    </rPh>
    <rPh sb="2" eb="3">
      <t>まさる</t>
    </rPh>
    <phoneticPr fontId="6" type="Hiragana"/>
  </si>
  <si>
    <t>申込責任者 連絡先(携帯･ｽﾏﾎ)</t>
    <rPh sb="0" eb="2">
      <t>モウシコミ</t>
    </rPh>
    <rPh sb="2" eb="4">
      <t>セキニン</t>
    </rPh>
    <rPh sb="4" eb="5">
      <t>シャ</t>
    </rPh>
    <rPh sb="6" eb="9">
      <t>レンラクサキ</t>
    </rPh>
    <rPh sb="10" eb="12">
      <t>ケイタイ</t>
    </rPh>
    <phoneticPr fontId="19"/>
  </si>
  <si>
    <t>三菱ＵＦＪ銀行 八事支店 普通口座３５５１１９８</t>
    <phoneticPr fontId="6" type="Hiragana"/>
  </si>
  <si>
    <t>5000m</t>
    <phoneticPr fontId="29"/>
  </si>
  <si>
    <t>〇</t>
    <phoneticPr fontId="29"/>
  </si>
  <si>
    <r>
      <t>10000ｍ</t>
    </r>
    <r>
      <rPr>
        <sz val="10"/>
        <color theme="1"/>
        <rFont val="ＭＳ Ｐゴシック"/>
        <family val="3"/>
        <charset val="128"/>
        <scheme val="minor"/>
      </rPr>
      <t>記録</t>
    </r>
    <r>
      <rPr>
        <sz val="11"/>
        <color theme="1"/>
        <rFont val="ＭＳ Ｐゴシック"/>
        <family val="3"/>
        <charset val="128"/>
        <scheme val="minor"/>
      </rPr>
      <t xml:space="preserve">
(5000m記録)</t>
    </r>
    <rPh sb="6" eb="8">
      <t>キロク</t>
    </rPh>
    <rPh sb="15" eb="17">
      <t>キロク</t>
    </rPh>
    <phoneticPr fontId="159"/>
  </si>
  <si>
    <t>申込責任者　メールアドレス</t>
    <rPh sb="0" eb="2">
      <t>モウシコミ</t>
    </rPh>
    <rPh sb="2" eb="5">
      <t>セキニンシャ</t>
    </rPh>
    <phoneticPr fontId="19"/>
  </si>
  <si>
    <t>監督 緊急連絡先(携帯･ｽﾏﾎ)</t>
    <rPh sb="0" eb="2">
      <t>かんとく</t>
    </rPh>
    <phoneticPr fontId="6" type="Hiragana"/>
  </si>
  <si>
    <t>三重看護大</t>
    <rPh sb="0" eb="5">
      <t>ミエカンゴダイ</t>
    </rPh>
    <phoneticPr fontId="22"/>
  </si>
  <si>
    <t>三重看護大学</t>
    <rPh sb="0" eb="5">
      <t>ミエカンゴダイ</t>
    </rPh>
    <rPh sb="5" eb="6">
      <t>ガク</t>
    </rPh>
    <phoneticPr fontId="22"/>
  </si>
  <si>
    <t>ﾐｴｶﾝｺﾞﾀﾞｲｶﾞｸ</t>
    <phoneticPr fontId="22"/>
  </si>
  <si>
    <t>三重看護大</t>
    <rPh sb="0" eb="2">
      <t>ミエ</t>
    </rPh>
    <rPh sb="2" eb="5">
      <t>カンゴダイ</t>
    </rPh>
    <phoneticPr fontId="22"/>
  </si>
  <si>
    <t>修文大</t>
    <rPh sb="0" eb="2">
      <t>シュウブンダイ</t>
    </rPh>
    <phoneticPr fontId="22"/>
  </si>
  <si>
    <t>修文大学</t>
  </si>
  <si>
    <t>修文大学</t>
    <rPh sb="0" eb="2">
      <t>シュウブンダイ</t>
    </rPh>
    <rPh sb="2" eb="3">
      <t>ガク</t>
    </rPh>
    <phoneticPr fontId="22"/>
  </si>
  <si>
    <t>ｼｭｳﾌﾞﾝﾀﾞｲｶﾞｸ</t>
    <phoneticPr fontId="22"/>
  </si>
  <si>
    <t>修文大</t>
    <rPh sb="0" eb="1">
      <t>シュウブン</t>
    </rPh>
    <rPh sb="1" eb="2">
      <t>ダイ</t>
    </rPh>
    <phoneticPr fontId="22"/>
  </si>
  <si>
    <t>三重看護大</t>
    <rPh sb="0" eb="5">
      <t>みえかんごだい</t>
    </rPh>
    <phoneticPr fontId="6" type="Hiragana"/>
  </si>
  <si>
    <t>修文大</t>
    <rPh sb="0" eb="3">
      <t>しゅうぶんだい</t>
    </rPh>
    <phoneticPr fontId="6" type="Hiragana"/>
  </si>
  <si>
    <r>
      <t>③</t>
    </r>
    <r>
      <rPr>
        <b/>
        <sz val="16"/>
        <color rgb="FF1E01CB"/>
        <rFont val="ＭＳ Ｐゴシック"/>
        <family val="3"/>
        <charset val="128"/>
        <scheme val="minor"/>
      </rPr>
      <t>男子名簿</t>
    </r>
    <r>
      <rPr>
        <b/>
        <sz val="16"/>
        <rFont val="ＭＳ Ｐゴシック"/>
        <family val="3"/>
        <charset val="128"/>
        <scheme val="minor"/>
      </rPr>
      <t>・</t>
    </r>
    <r>
      <rPr>
        <b/>
        <sz val="16"/>
        <color theme="3" tint="0.59999389629810485"/>
        <rFont val="ＭＳ Ｐゴシック"/>
        <family val="3"/>
        <charset val="128"/>
        <scheme val="minor"/>
      </rPr>
      <t>チームエントリー</t>
    </r>
    <r>
      <rPr>
        <b/>
        <sz val="16"/>
        <color theme="1"/>
        <rFont val="ＭＳ Ｐゴシック"/>
        <family val="3"/>
        <charset val="128"/>
        <scheme val="minor"/>
      </rPr>
      <t>・</t>
    </r>
    <r>
      <rPr>
        <b/>
        <sz val="16"/>
        <color theme="9" tint="-0.249977111117893"/>
        <rFont val="ＭＳ Ｐゴシック"/>
        <family val="3"/>
        <charset val="128"/>
        <scheme val="minor"/>
      </rPr>
      <t>トレーナー誓約書（必要な大学のみ）</t>
    </r>
    <r>
      <rPr>
        <sz val="16"/>
        <color theme="1"/>
        <rFont val="ＭＳ Ｐゴシック"/>
        <family val="3"/>
        <charset val="128"/>
        <scheme val="minor"/>
      </rPr>
      <t>を入力し、</t>
    </r>
    <rPh sb="1" eb="3">
      <t>だんし</t>
    </rPh>
    <rPh sb="3" eb="5">
      <t>めいぼ</t>
    </rPh>
    <rPh sb="20" eb="23">
      <t>せいやくしょ</t>
    </rPh>
    <rPh sb="24" eb="26">
      <t>ひつよう</t>
    </rPh>
    <rPh sb="27" eb="29">
      <t>だいがく</t>
    </rPh>
    <rPh sb="32" eb="34">
      <t>にゅうりょく</t>
    </rPh>
    <phoneticPr fontId="6" type="Hiragana"/>
  </si>
  <si>
    <r>
      <t xml:space="preserve">   </t>
    </r>
    <r>
      <rPr>
        <sz val="16"/>
        <color rgb="FFCC9900"/>
        <rFont val="ＭＳ Ｐゴシック"/>
        <family val="3"/>
        <charset val="128"/>
        <scheme val="minor"/>
      </rPr>
      <t>総括申込書</t>
    </r>
    <r>
      <rPr>
        <sz val="16"/>
        <color theme="1"/>
        <rFont val="ＭＳ Ｐゴシック"/>
        <family val="3"/>
        <charset val="128"/>
        <scheme val="minor"/>
      </rPr>
      <t>で参加人数・エラーの有無を確認</t>
    </r>
    <rPh sb="9" eb="11">
      <t>さんか</t>
    </rPh>
    <rPh sb="11" eb="13">
      <t>にんずう</t>
    </rPh>
    <rPh sb="18" eb="20">
      <t>ゆうむ</t>
    </rPh>
    <rPh sb="21" eb="23">
      <t>かくにん</t>
    </rPh>
    <phoneticPr fontId="6" type="Hiragana"/>
  </si>
  <si>
    <r>
      <t>④ファイルを</t>
    </r>
    <r>
      <rPr>
        <b/>
        <sz val="16"/>
        <color theme="1"/>
        <rFont val="ＭＳ Ｐゴシック"/>
        <family val="3"/>
        <charset val="128"/>
      </rPr>
      <t>「団体コード・学校名・全日選考会」</t>
    </r>
    <r>
      <rPr>
        <sz val="16"/>
        <color theme="1"/>
        <rFont val="ＭＳ Ｐゴシック"/>
        <family val="3"/>
        <charset val="128"/>
      </rPr>
      <t>と名前を付けて保存し、</t>
    </r>
    <rPh sb="7" eb="9">
      <t>だんたい</t>
    </rPh>
    <rPh sb="13" eb="16">
      <t>がっこうめい</t>
    </rPh>
    <rPh sb="17" eb="19">
      <t>ぜんにち</t>
    </rPh>
    <rPh sb="19" eb="22">
      <t>せんこうかい</t>
    </rPh>
    <rPh sb="24" eb="26">
      <t>なまえ</t>
    </rPh>
    <rPh sb="27" eb="28">
      <t>つ</t>
    </rPh>
    <rPh sb="30" eb="32">
      <t>ほぞん</t>
    </rPh>
    <phoneticPr fontId="6" type="Hiragana"/>
  </si>
  <si>
    <t>⑤自動返信メールが届いたらエントリー完了</t>
    <rPh sb="1" eb="3">
      <t>じどう</t>
    </rPh>
    <rPh sb="3" eb="5">
      <t>へんしん</t>
    </rPh>
    <rPh sb="9" eb="10">
      <t>とど</t>
    </rPh>
    <rPh sb="18" eb="20">
      <t>かんりょう</t>
    </rPh>
    <phoneticPr fontId="6" type="Hiragana"/>
  </si>
  <si>
    <t>参加人数</t>
    <rPh sb="0" eb="2">
      <t>サンカ</t>
    </rPh>
    <rPh sb="2" eb="4">
      <t>ニンズウ</t>
    </rPh>
    <phoneticPr fontId="19"/>
  </si>
  <si>
    <t>参加料</t>
    <rPh sb="0" eb="3">
      <t>サンカリョウ</t>
    </rPh>
    <phoneticPr fontId="19"/>
  </si>
  <si>
    <t>男子</t>
    <rPh sb="0" eb="2">
      <t>ダンシ</t>
    </rPh>
    <phoneticPr fontId="30"/>
  </si>
  <si>
    <t>団体コード</t>
    <rPh sb="0" eb="2">
      <t>ダンタイ</t>
    </rPh>
    <phoneticPr fontId="29"/>
  </si>
  <si>
    <t>学校名</t>
    <rPh sb="0" eb="3">
      <t>ガッコウメイ</t>
    </rPh>
    <phoneticPr fontId="29"/>
  </si>
  <si>
    <t>國枝　秀世</t>
    <rPh sb="0" eb="2">
      <t>クニエダ</t>
    </rPh>
    <rPh sb="3" eb="5">
      <t>ヒデヨ</t>
    </rPh>
    <phoneticPr fontId="19"/>
  </si>
  <si>
    <t>姓</t>
    <rPh sb="0" eb="1">
      <t>セイ</t>
    </rPh>
    <phoneticPr fontId="62"/>
  </si>
  <si>
    <t>名</t>
    <rPh sb="0" eb="1">
      <t>メイ</t>
    </rPh>
    <phoneticPr fontId="62"/>
  </si>
  <si>
    <t>姓名</t>
    <rPh sb="0" eb="2">
      <t>セイメイ</t>
    </rPh>
    <phoneticPr fontId="62"/>
  </si>
  <si>
    <t>学年</t>
    <rPh sb="0" eb="2">
      <t>ガクネン</t>
    </rPh>
    <phoneticPr fontId="62"/>
  </si>
  <si>
    <t>生年月日</t>
    <rPh sb="0" eb="4">
      <t>セイネンガッピ</t>
    </rPh>
    <phoneticPr fontId="62"/>
  </si>
  <si>
    <t>生年</t>
    <rPh sb="0" eb="2">
      <t>セイネン</t>
    </rPh>
    <phoneticPr fontId="62"/>
  </si>
  <si>
    <t>学年(生年)</t>
    <rPh sb="0" eb="2">
      <t>ガクネン</t>
    </rPh>
    <rPh sb="3" eb="5">
      <t>セイネン</t>
    </rPh>
    <phoneticPr fontId="62"/>
  </si>
  <si>
    <t>鈴鹿大学</t>
  </si>
  <si>
    <t>高木　健太</t>
  </si>
  <si>
    <t>名倉　寛人</t>
  </si>
  <si>
    <t>伊藤　和磨</t>
  </si>
  <si>
    <t>岩瀬　圭佑</t>
  </si>
  <si>
    <t>定盛　匡哉</t>
  </si>
  <si>
    <t>畑　雄心</t>
  </si>
  <si>
    <t>奥野　薫</t>
  </si>
  <si>
    <t>鈴木　雄登</t>
  </si>
  <si>
    <t>米谷　悠希</t>
  </si>
  <si>
    <t>磯部　太一</t>
  </si>
  <si>
    <t>青木　皓平</t>
  </si>
  <si>
    <t>榊原　圭悟</t>
  </si>
  <si>
    <t>増田　智也</t>
  </si>
  <si>
    <t>御園　竜也</t>
  </si>
  <si>
    <t>稻福　颯</t>
  </si>
  <si>
    <t>安部　公士郎</t>
  </si>
  <si>
    <t>宇野　琳太郎</t>
  </si>
  <si>
    <t>加治　有登</t>
  </si>
  <si>
    <t>北島　夏風</t>
  </si>
  <si>
    <t>小出　悠太</t>
  </si>
  <si>
    <t>小松澤　祥太</t>
  </si>
  <si>
    <t>佐竹　真登</t>
  </si>
  <si>
    <t>佐藤　祥貴</t>
  </si>
  <si>
    <t>永井　翔真</t>
  </si>
  <si>
    <t>原　巧</t>
  </si>
  <si>
    <t>髙松　航太</t>
  </si>
  <si>
    <t>山川　滉心</t>
  </si>
  <si>
    <t>瀬口　開</t>
  </si>
  <si>
    <t>大泉　竣太郎</t>
  </si>
  <si>
    <t>奥村　集</t>
  </si>
  <si>
    <t>山口　誉太郎</t>
  </si>
  <si>
    <t>井上　結斗</t>
  </si>
  <si>
    <t>梅田　拓巳</t>
  </si>
  <si>
    <t>北村　祐人</t>
  </si>
  <si>
    <t>中山　凌</t>
  </si>
  <si>
    <t>宮田　優多</t>
  </si>
  <si>
    <t>滝川　修平</t>
  </si>
  <si>
    <t>原林　諒</t>
  </si>
  <si>
    <t>葛城　広登</t>
  </si>
  <si>
    <t>木村　将成</t>
  </si>
  <si>
    <t>小島　悠平</t>
  </si>
  <si>
    <t>前田　和軌</t>
  </si>
  <si>
    <t>福山　斗偉</t>
  </si>
  <si>
    <t>服部　諒</t>
  </si>
  <si>
    <t>端野　光将</t>
  </si>
  <si>
    <t>山本　駿太</t>
  </si>
  <si>
    <t>苅谷　真之介</t>
  </si>
  <si>
    <t>松井　弥郷</t>
  </si>
  <si>
    <t>浅井　大輝</t>
  </si>
  <si>
    <t>岩田　学典</t>
  </si>
  <si>
    <t>中谷　太一</t>
  </si>
  <si>
    <t>久保田　群青</t>
  </si>
  <si>
    <t>山本　航生</t>
  </si>
  <si>
    <t>江崎　翔</t>
  </si>
  <si>
    <t>奥田　晃基</t>
  </si>
  <si>
    <t>尾﨑　康佑</t>
  </si>
  <si>
    <t>堂東　敬吾</t>
  </si>
  <si>
    <t>山﨑　真吾</t>
  </si>
  <si>
    <t>高嶋　翔太</t>
  </si>
  <si>
    <t>髙矢　晴希</t>
  </si>
  <si>
    <t>伊澤　葵</t>
  </si>
  <si>
    <t>鵜飼　蓮</t>
  </si>
  <si>
    <t>大崎　蒼平</t>
  </si>
  <si>
    <t>兵藤　光樹</t>
  </si>
  <si>
    <t>古市　陸</t>
  </si>
  <si>
    <t>高橋　理玖</t>
  </si>
  <si>
    <t>田川　元貴</t>
  </si>
  <si>
    <t>加藤　謙典</t>
  </si>
  <si>
    <t>棚橋　大輔</t>
  </si>
  <si>
    <t>上野　智貴</t>
  </si>
  <si>
    <t>鈴木　健生</t>
  </si>
  <si>
    <t>渡邉　智也</t>
  </si>
  <si>
    <t>森山　颯太</t>
  </si>
  <si>
    <t>山西　勇介</t>
  </si>
  <si>
    <t>東森　夏輝</t>
  </si>
  <si>
    <t>庵前　宥斗</t>
  </si>
  <si>
    <t>大山　佑天</t>
  </si>
  <si>
    <t>豊住　篤哉</t>
  </si>
  <si>
    <t>本田　基偉</t>
  </si>
  <si>
    <t>伊藤　陸</t>
  </si>
  <si>
    <t>磯田　拓海</t>
  </si>
  <si>
    <t>大野　航希</t>
  </si>
  <si>
    <t>笠原　真綾</t>
  </si>
  <si>
    <t>元井　光星</t>
  </si>
  <si>
    <t>清田　尚弥</t>
  </si>
  <si>
    <t>五島　快晴</t>
  </si>
  <si>
    <t>小見山　泰周</t>
  </si>
  <si>
    <t>田中　悠貴</t>
  </si>
  <si>
    <t>谷口　大魁</t>
  </si>
  <si>
    <t>服部　佑哉</t>
  </si>
  <si>
    <t>濱口　祐誠</t>
  </si>
  <si>
    <t>松月　柊来</t>
  </si>
  <si>
    <t>米川　幸来</t>
  </si>
  <si>
    <t>笹竹　陽希</t>
  </si>
  <si>
    <t>柴田　龍一</t>
  </si>
  <si>
    <t>下村　悠斗</t>
  </si>
  <si>
    <t>竹内　啓一郎</t>
  </si>
  <si>
    <t>花井　秀輔</t>
  </si>
  <si>
    <t>宮野　蓮弥</t>
  </si>
  <si>
    <t>宮本　康希</t>
  </si>
  <si>
    <t>村井　洸陽</t>
  </si>
  <si>
    <t>藏地　唯斗</t>
  </si>
  <si>
    <t>山本　駿介</t>
  </si>
  <si>
    <t>加藤　辰樹</t>
  </si>
  <si>
    <t>本田　岳土</t>
  </si>
  <si>
    <t>池内　啓悟</t>
  </si>
  <si>
    <t>吉川　竜平</t>
  </si>
  <si>
    <t>荒木　誉天</t>
  </si>
  <si>
    <t>井野　青輝</t>
  </si>
  <si>
    <t>大庫　遼也</t>
  </si>
  <si>
    <t>奥村　公哉</t>
  </si>
  <si>
    <t>河合　大志</t>
  </si>
  <si>
    <t>増田　伊吹</t>
  </si>
  <si>
    <t>小澤　洋樹</t>
  </si>
  <si>
    <t>松岡　拓真</t>
  </si>
  <si>
    <t>小川　晃弥</t>
  </si>
  <si>
    <t>磯部　亮太</t>
  </si>
  <si>
    <t>梅谷　将成</t>
  </si>
  <si>
    <t>近藤　翼</t>
  </si>
  <si>
    <t>武野　有良</t>
  </si>
  <si>
    <t>牧野　寿彦</t>
  </si>
  <si>
    <t>松田　俊祐</t>
  </si>
  <si>
    <t>今村　壮志</t>
  </si>
  <si>
    <t>大橋　虎也</t>
  </si>
  <si>
    <t>天川　剛志</t>
  </si>
  <si>
    <t>根本　峻佑</t>
  </si>
  <si>
    <t>片山　絢斗</t>
  </si>
  <si>
    <t>日置　竜也</t>
  </si>
  <si>
    <t>松岡　翼</t>
  </si>
  <si>
    <t>前田　悠汰</t>
  </si>
  <si>
    <t>鎌田　優</t>
  </si>
  <si>
    <t>丸山　雄太</t>
  </si>
  <si>
    <t>中西　椋</t>
  </si>
  <si>
    <t>川口　大智</t>
  </si>
  <si>
    <t>田村　徹</t>
  </si>
  <si>
    <t>山本　雄介</t>
  </si>
  <si>
    <t>毛利　健太郎</t>
  </si>
  <si>
    <t>丸地　正人</t>
  </si>
  <si>
    <t>安井　遥祐</t>
  </si>
  <si>
    <t>鳥居　青矢</t>
  </si>
  <si>
    <t>重田　直賢</t>
  </si>
  <si>
    <t>宮原　翔太</t>
  </si>
  <si>
    <t>中島　滉太</t>
  </si>
  <si>
    <t>大橋　基希</t>
  </si>
  <si>
    <t>中村　龍彦</t>
  </si>
  <si>
    <t>山田　将也</t>
  </si>
  <si>
    <t>遠藤　乃碧</t>
  </si>
  <si>
    <t>森下　紘光</t>
  </si>
  <si>
    <t>冨田　尚希</t>
  </si>
  <si>
    <t>山本　悠生</t>
  </si>
  <si>
    <t>金田　隼弥</t>
  </si>
  <si>
    <t>松岡　幹也</t>
  </si>
  <si>
    <t>小坂井　克也</t>
  </si>
  <si>
    <t>今岡　佑斗</t>
  </si>
  <si>
    <t>針生　祥平</t>
  </si>
  <si>
    <t>清原　敬介</t>
  </si>
  <si>
    <t>横井　奎哉</t>
  </si>
  <si>
    <t>柳生　憲伸</t>
  </si>
  <si>
    <t>浅井　克貴</t>
  </si>
  <si>
    <t>伊藤　賢太朗</t>
  </si>
  <si>
    <t>小西　伴弥</t>
  </si>
  <si>
    <t>為　悟</t>
  </si>
  <si>
    <t>中川　空知</t>
  </si>
  <si>
    <t>細木　駿介</t>
  </si>
  <si>
    <t>田中　滉二</t>
  </si>
  <si>
    <t>岡﨑　稜汰</t>
  </si>
  <si>
    <t>杉浦　隆一</t>
  </si>
  <si>
    <t>山口　瑠星</t>
  </si>
  <si>
    <t>山内　直也</t>
  </si>
  <si>
    <t>片桐　健輔</t>
  </si>
  <si>
    <t>板倉　彰汰</t>
  </si>
  <si>
    <t>井手　大生</t>
  </si>
  <si>
    <t>竹内　優大</t>
  </si>
  <si>
    <t>石原　輝力</t>
  </si>
  <si>
    <t>中田　龍之介</t>
  </si>
  <si>
    <t>清水　理久</t>
  </si>
  <si>
    <t>杉本　一眞</t>
  </si>
  <si>
    <t>上床　隆太</t>
  </si>
  <si>
    <t>小川　エンリケ</t>
  </si>
  <si>
    <t>加藤　心</t>
  </si>
  <si>
    <t>河村　将永</t>
  </si>
  <si>
    <t>近藤　光氣</t>
  </si>
  <si>
    <t>佐野　史社</t>
  </si>
  <si>
    <t>澤田　佳樹</t>
  </si>
  <si>
    <t>鈴木　礼武</t>
  </si>
  <si>
    <t>田宮　昇悟</t>
  </si>
  <si>
    <t>塚原　星来</t>
  </si>
  <si>
    <t>筒井　慈虎</t>
  </si>
  <si>
    <t>問坂　昂太郎</t>
  </si>
  <si>
    <t>中北　太雅</t>
  </si>
  <si>
    <t>早川　恭平</t>
  </si>
  <si>
    <t>林　夏哉</t>
  </si>
  <si>
    <t>藤田　知和</t>
  </si>
  <si>
    <t>星井　駿佑</t>
  </si>
  <si>
    <t>松尾　聖仁</t>
  </si>
  <si>
    <t>松本　結叶</t>
  </si>
  <si>
    <t>山村　敏弥</t>
  </si>
  <si>
    <t>山本　雷大</t>
  </si>
  <si>
    <t>五月女　翔</t>
  </si>
  <si>
    <t>東　祥永</t>
  </si>
  <si>
    <t>三浦　稿侑</t>
  </si>
  <si>
    <t>伊藤　雅憲</t>
  </si>
  <si>
    <t>大久保　匠</t>
  </si>
  <si>
    <t>河合　希叶</t>
  </si>
  <si>
    <t>榊原　一希</t>
  </si>
  <si>
    <t>曽我　拓摩</t>
  </si>
  <si>
    <t>西岡　大志</t>
  </si>
  <si>
    <t>メディナ　サミル</t>
  </si>
  <si>
    <t>伊熊　遥人</t>
  </si>
  <si>
    <t>伊藤　佳</t>
  </si>
  <si>
    <t>岸　大樹</t>
  </si>
  <si>
    <t>倉地　貴也</t>
  </si>
  <si>
    <t>後藤　玲音</t>
  </si>
  <si>
    <t>小林　俊貴</t>
  </si>
  <si>
    <t>佐藤　貴裕</t>
  </si>
  <si>
    <t>鈴木　大祐</t>
  </si>
  <si>
    <t>松枝　久史</t>
  </si>
  <si>
    <t>山本　翔太</t>
  </si>
  <si>
    <t>稲田　大空</t>
  </si>
  <si>
    <t>水野　博貴</t>
  </si>
  <si>
    <t>村松　幸耶</t>
  </si>
  <si>
    <t>田口　雄暉</t>
  </si>
  <si>
    <t>田中　稜真</t>
  </si>
  <si>
    <t>深谷　篤志</t>
  </si>
  <si>
    <t>井之谷　岳斗</t>
  </si>
  <si>
    <t>岡田　陸</t>
  </si>
  <si>
    <t>西野　将太朗</t>
  </si>
  <si>
    <t>伊藤　翼</t>
  </si>
  <si>
    <t>小野　和希</t>
  </si>
  <si>
    <t>加藤　和樹</t>
  </si>
  <si>
    <t>鈴木　健祐</t>
  </si>
  <si>
    <t>中畑　魁斗</t>
  </si>
  <si>
    <t>松井　秀太</t>
  </si>
  <si>
    <t>伊藤　蒼真</t>
  </si>
  <si>
    <t>大山　開</t>
  </si>
  <si>
    <t>清水　章吾</t>
  </si>
  <si>
    <t>竹内　大和</t>
  </si>
  <si>
    <t>野末　大介</t>
  </si>
  <si>
    <t>野村　航史</t>
  </si>
  <si>
    <t>平山　皓慎</t>
  </si>
  <si>
    <t>寺尾　亮</t>
  </si>
  <si>
    <t>原　和史</t>
  </si>
  <si>
    <t>久野　明</t>
  </si>
  <si>
    <t>斎藤　宥太</t>
  </si>
  <si>
    <t>矢頭　飛雄夏</t>
  </si>
  <si>
    <t>安藤　啓貴</t>
  </si>
  <si>
    <t>秋好　亮祐</t>
  </si>
  <si>
    <t>川口　宥</t>
  </si>
  <si>
    <t>小渕　稜央</t>
  </si>
  <si>
    <t>一ノ瀬　結人</t>
  </si>
  <si>
    <t>鵜飼　一颯</t>
  </si>
  <si>
    <t>佐藤　毅治</t>
  </si>
  <si>
    <t>佐藤　光</t>
  </si>
  <si>
    <t>佐藤　楓馬</t>
  </si>
  <si>
    <t>渋江　恵和</t>
  </si>
  <si>
    <t>橋川　和直</t>
  </si>
  <si>
    <t>松田　朕亮</t>
  </si>
  <si>
    <t>松野　颯斗</t>
  </si>
  <si>
    <t>山本　学杜</t>
  </si>
  <si>
    <t>矢田　大誠</t>
  </si>
  <si>
    <t>西村　健志</t>
  </si>
  <si>
    <t>寺島　青</t>
  </si>
  <si>
    <t>齋藤　岳</t>
  </si>
  <si>
    <t>市川　忠樹</t>
  </si>
  <si>
    <t>村瀬　稜治</t>
  </si>
  <si>
    <t>糀　翔太</t>
  </si>
  <si>
    <t>大久保　航平</t>
  </si>
  <si>
    <t>近藤　隼人</t>
  </si>
  <si>
    <t>坂本　悠真</t>
  </si>
  <si>
    <t>沢井　泰士</t>
  </si>
  <si>
    <t>古尾　洸介</t>
  </si>
  <si>
    <t>山本　海翔</t>
  </si>
  <si>
    <t>大平　海史</t>
  </si>
  <si>
    <t>可児　大晟</t>
  </si>
  <si>
    <t>伊藤　愛斗</t>
  </si>
  <si>
    <t>村井　奎斗</t>
  </si>
  <si>
    <t>山下　大輝</t>
  </si>
  <si>
    <t>酒井　渉太</t>
  </si>
  <si>
    <t>辻野　到磨</t>
  </si>
  <si>
    <t>田畑　論太郎</t>
  </si>
  <si>
    <t>千野　雅人</t>
  </si>
  <si>
    <t>平野　和弥</t>
  </si>
  <si>
    <t>村松　祐志</t>
  </si>
  <si>
    <t>米倉　祐貴</t>
  </si>
  <si>
    <t>沢山　匠</t>
  </si>
  <si>
    <t>大場　稜斗</t>
  </si>
  <si>
    <t>長瀬　博哉</t>
  </si>
  <si>
    <t>和田　剛輔</t>
  </si>
  <si>
    <t>篠原　理玖</t>
  </si>
  <si>
    <t>辻川　侑馬</t>
  </si>
  <si>
    <t>河田　友峻</t>
  </si>
  <si>
    <t>吉川　尚典</t>
  </si>
  <si>
    <t>増田　裕太</t>
  </si>
  <si>
    <t>木下　涼雅</t>
  </si>
  <si>
    <t>福井　達也</t>
  </si>
  <si>
    <t>佐藤　祐杜</t>
  </si>
  <si>
    <t>山崎　駆</t>
  </si>
  <si>
    <t>加藤　寛之</t>
  </si>
  <si>
    <t>菅　亮太</t>
  </si>
  <si>
    <t>池田　篤志</t>
  </si>
  <si>
    <t>山口　理生</t>
  </si>
  <si>
    <t>大隅　亮太</t>
  </si>
  <si>
    <t>石神　夏実</t>
  </si>
  <si>
    <t>尾川　知也</t>
  </si>
  <si>
    <t>副島　大輔</t>
  </si>
  <si>
    <t>渡邉　直希</t>
  </si>
  <si>
    <t>増田　大河</t>
  </si>
  <si>
    <t>谷中　宏太朗</t>
  </si>
  <si>
    <t>小嵐　亮</t>
  </si>
  <si>
    <t>宮本　幸輝</t>
  </si>
  <si>
    <t>久保　勇稀</t>
  </si>
  <si>
    <t>高橋　佳篤</t>
  </si>
  <si>
    <t>中井　裕人</t>
  </si>
  <si>
    <t>佐藤　和樹</t>
  </si>
  <si>
    <t>髙間　聖大</t>
  </si>
  <si>
    <t>安岡　大生</t>
  </si>
  <si>
    <t>伊里　友希</t>
  </si>
  <si>
    <t>大久保　信哉</t>
  </si>
  <si>
    <t>大島　涼賀</t>
  </si>
  <si>
    <t>三矢　泰河</t>
  </si>
  <si>
    <t>斉藤　雄</t>
  </si>
  <si>
    <t>杉原　陸斗</t>
  </si>
  <si>
    <t>犬飼　佳寛</t>
  </si>
  <si>
    <t>佐々木　寛太</t>
  </si>
  <si>
    <t>八谷　隆太郎</t>
  </si>
  <si>
    <t>長坂　侑馬</t>
  </si>
  <si>
    <t>渡辺　裕介</t>
  </si>
  <si>
    <t>清水　涼雅</t>
  </si>
  <si>
    <t>勝間　光希</t>
  </si>
  <si>
    <t>合田　治</t>
  </si>
  <si>
    <t>山東　柚輝</t>
  </si>
  <si>
    <t>渡辺　太陽</t>
  </si>
  <si>
    <t>大林　湧</t>
  </si>
  <si>
    <t>花島　育斗</t>
  </si>
  <si>
    <t>山口　凌司</t>
  </si>
  <si>
    <t>田村　峻</t>
  </si>
  <si>
    <t>伊藤　有哉</t>
  </si>
  <si>
    <t>岩田　勇来</t>
  </si>
  <si>
    <t>竹内　浩樹</t>
  </si>
  <si>
    <t>坂　公希</t>
  </si>
  <si>
    <t>牧原　浩樹</t>
  </si>
  <si>
    <t>佐藤　駿太</t>
  </si>
  <si>
    <t>大原　快</t>
  </si>
  <si>
    <t>福岡　光貴</t>
  </si>
  <si>
    <t>白邦　勇樹</t>
  </si>
  <si>
    <t>桜木　優斗</t>
  </si>
  <si>
    <t>脇田　航輝</t>
  </si>
  <si>
    <t>山田　陸駆</t>
  </si>
  <si>
    <t>伊藤　立樹</t>
  </si>
  <si>
    <t>高畑　永遠</t>
  </si>
  <si>
    <t>近藤　直斗</t>
  </si>
  <si>
    <t>杉山　そら</t>
  </si>
  <si>
    <t>池田　佳菜子</t>
  </si>
  <si>
    <t>伊藤　優衣</t>
  </si>
  <si>
    <t>稲吉　椿</t>
  </si>
  <si>
    <t>中山　実優</t>
  </si>
  <si>
    <t>都築　陽奈</t>
  </si>
  <si>
    <t>石垣　綾香</t>
  </si>
  <si>
    <t>稲垣　愛結</t>
  </si>
  <si>
    <t>岡本　瑠香</t>
  </si>
  <si>
    <t>小野　花織</t>
  </si>
  <si>
    <t>小林　幸音</t>
  </si>
  <si>
    <t>服部　花菜子</t>
  </si>
  <si>
    <t>村上　弓月</t>
  </si>
  <si>
    <t>稲田　楓</t>
  </si>
  <si>
    <t>矢野　未玲</t>
  </si>
  <si>
    <t>中野　香穂</t>
  </si>
  <si>
    <t>安藤　朱里</t>
  </si>
  <si>
    <t>加藤　麻由</t>
  </si>
  <si>
    <t>椙山　薫</t>
  </si>
  <si>
    <t>小泉　満菜</t>
  </si>
  <si>
    <t>清水　咲穂</t>
  </si>
  <si>
    <t>大西　加那子</t>
  </si>
  <si>
    <t>真鍋　綾菜</t>
  </si>
  <si>
    <t>久保寺　桃花</t>
  </si>
  <si>
    <t>村田　由華</t>
  </si>
  <si>
    <t>伊藤　舞</t>
  </si>
  <si>
    <t>中村　紗希</t>
  </si>
  <si>
    <t>松浦　明日菜</t>
  </si>
  <si>
    <t>不破　綾華</t>
  </si>
  <si>
    <t>大森　万祐加</t>
  </si>
  <si>
    <t>伊藤　彩夏</t>
  </si>
  <si>
    <t>前村　絢音</t>
  </si>
  <si>
    <t>松坂　果歩</t>
  </si>
  <si>
    <t>渡邉　明花</t>
  </si>
  <si>
    <t>岡本　凪布</t>
  </si>
  <si>
    <t>辰巳　奈那</t>
  </si>
  <si>
    <t>中西　菜々子</t>
  </si>
  <si>
    <t>山野　綾香</t>
  </si>
  <si>
    <t>齋藤　あおば</t>
  </si>
  <si>
    <t>近澤　奈々</t>
  </si>
  <si>
    <t>駒木　遥</t>
  </si>
  <si>
    <t>杉浦　愛梨</t>
  </si>
  <si>
    <t>泉　好笑</t>
  </si>
  <si>
    <t>田中　千尋</t>
  </si>
  <si>
    <t>橋口　義美</t>
  </si>
  <si>
    <t>永井　絵理香</t>
  </si>
  <si>
    <t>山口　こころ</t>
  </si>
  <si>
    <t>横山　梨央</t>
  </si>
  <si>
    <t>安藤　愛未</t>
  </si>
  <si>
    <t>大城　珠莉</t>
  </si>
  <si>
    <t>木村　加乃</t>
  </si>
  <si>
    <t>捧　純奈</t>
  </si>
  <si>
    <t>田中　友梨</t>
  </si>
  <si>
    <t>中山　愛理</t>
  </si>
  <si>
    <t>神谷　さくら</t>
  </si>
  <si>
    <t>長縄　萌</t>
  </si>
  <si>
    <t>宮㟢　紗苗</t>
  </si>
  <si>
    <t>加藤　愛結</t>
  </si>
  <si>
    <t>加藤　若葉</t>
  </si>
  <si>
    <t>藤田　悠佑</t>
  </si>
  <si>
    <t>荒武　優衣香</t>
  </si>
  <si>
    <t>大城　愛</t>
  </si>
  <si>
    <t>有賀　由紀恵</t>
  </si>
  <si>
    <t>稲葉　夢香</t>
  </si>
  <si>
    <t>岡田　優花</t>
  </si>
  <si>
    <t>近藤　萌江</t>
  </si>
  <si>
    <t>塚田　絢子</t>
  </si>
  <si>
    <t>中安　若菜</t>
  </si>
  <si>
    <t>山下　遥香</t>
  </si>
  <si>
    <t>則武　桃佳</t>
  </si>
  <si>
    <t>尾関　菜柚</t>
  </si>
  <si>
    <t>高橋　奈々</t>
  </si>
  <si>
    <t>中村　理乃</t>
  </si>
  <si>
    <t>上野　萌佳</t>
  </si>
  <si>
    <t>葛西　真由</t>
  </si>
  <si>
    <t>茶井　優里</t>
  </si>
  <si>
    <t>安江　紀乃</t>
  </si>
  <si>
    <t>中村　美月</t>
  </si>
  <si>
    <t>水品　綾子</t>
  </si>
  <si>
    <t>太田　成美</t>
  </si>
  <si>
    <t>神田　唯衣</t>
  </si>
  <si>
    <t>小林　はづき</t>
  </si>
  <si>
    <t>小池　里歩</t>
  </si>
  <si>
    <t>中村　友香</t>
  </si>
  <si>
    <t>菅　さくら</t>
  </si>
  <si>
    <t>髙松　智美ムセンビ</t>
    <rPh sb="0" eb="1">
      <t>タカ</t>
    </rPh>
    <phoneticPr fontId="19"/>
  </si>
  <si>
    <t>黒川　光</t>
  </si>
  <si>
    <t>野呂　くれあ</t>
  </si>
  <si>
    <t>増渕　祐香</t>
  </si>
  <si>
    <t>片岡　宝子</t>
  </si>
  <si>
    <t>平野　颯希</t>
  </si>
  <si>
    <t>ムネネ　メリー</t>
  </si>
  <si>
    <t>加藤　遥</t>
  </si>
  <si>
    <t>松本　小毬</t>
  </si>
  <si>
    <t>小方　亜珠</t>
  </si>
  <si>
    <t>北村　瑠美</t>
  </si>
  <si>
    <t>嵯峨　吹雪</t>
  </si>
  <si>
    <t>杉山　文美</t>
  </si>
  <si>
    <t>広瀬　千尋</t>
  </si>
  <si>
    <t>牛丸　みのり</t>
  </si>
  <si>
    <t>大江　彩加</t>
  </si>
  <si>
    <t>柴田　葵</t>
  </si>
  <si>
    <t>安藤　優月</t>
  </si>
  <si>
    <t>市川　紗衣</t>
  </si>
  <si>
    <t>福井　藍</t>
  </si>
  <si>
    <t>仲井　瑞紀</t>
  </si>
  <si>
    <t>奥川　真帆</t>
  </si>
  <si>
    <t>勝　成望</t>
  </si>
  <si>
    <t>菊池　舞</t>
  </si>
  <si>
    <t>畔柳　幸奈</t>
  </si>
  <si>
    <t>小林　もえか</t>
  </si>
  <si>
    <t>小山　菜花</t>
  </si>
  <si>
    <t>永墓　ゆめ果</t>
  </si>
  <si>
    <t>林　玲奈</t>
  </si>
  <si>
    <t>吉田　彩花</t>
  </si>
  <si>
    <t>森山　歩果</t>
  </si>
  <si>
    <t>神谷　京奈</t>
  </si>
  <si>
    <t>渡邉　由夏</t>
  </si>
  <si>
    <t>松下　陽菜</t>
  </si>
  <si>
    <t>山下　華歩</t>
  </si>
  <si>
    <t>宇佐見　佳音</t>
  </si>
  <si>
    <t>猪飼　真莉子</t>
  </si>
  <si>
    <t>石井　冴佳</t>
  </si>
  <si>
    <t>中迫　志穂子</t>
  </si>
  <si>
    <t>大場　瑞生</t>
  </si>
  <si>
    <t>鈴木　唯菜</t>
  </si>
  <si>
    <t>八木田　沙椰</t>
  </si>
  <si>
    <t>山本　菜緒</t>
  </si>
  <si>
    <t>唐澤　花実</t>
  </si>
  <si>
    <t>外園　愛梨</t>
  </si>
  <si>
    <t>山形　智香</t>
  </si>
  <si>
    <t>平井　友理</t>
  </si>
  <si>
    <t>永野　朱音</t>
  </si>
  <si>
    <t>木村　莉子</t>
  </si>
  <si>
    <t>坂本　彩華</t>
  </si>
  <si>
    <t>神山　千鶴</t>
  </si>
  <si>
    <t>梶　蒼依</t>
  </si>
  <si>
    <t>加藤　沙耶香</t>
  </si>
  <si>
    <t>中山　瑠奈</t>
  </si>
  <si>
    <t>濱地　きらら</t>
  </si>
  <si>
    <t>後藤　綾乃</t>
  </si>
  <si>
    <t>嶋田　みのり</t>
  </si>
  <si>
    <t>鈴木　優菜</t>
  </si>
  <si>
    <t>小池　香奈</t>
  </si>
  <si>
    <t>佐野　紗智子</t>
  </si>
  <si>
    <t>松浦　すみれ</t>
  </si>
  <si>
    <t>仲原　凪歩</t>
  </si>
  <si>
    <t>丹羽　優菜</t>
  </si>
  <si>
    <t>江尻　智香</t>
  </si>
  <si>
    <t>金井　智穂</t>
  </si>
  <si>
    <t>岩本　有莉</t>
  </si>
  <si>
    <t>福井　杏</t>
  </si>
  <si>
    <t>青山　瑞葉</t>
  </si>
  <si>
    <t>宮下　真弥</t>
  </si>
  <si>
    <t>伊藤　鈴音</t>
  </si>
  <si>
    <t>大原　涼歌</t>
  </si>
  <si>
    <t>堀　美由希</t>
  </si>
  <si>
    <t>福田　紅菜</t>
  </si>
  <si>
    <t>西川　ひより</t>
  </si>
  <si>
    <t>TAKAMATSU</t>
  </si>
  <si>
    <t>KUNO</t>
  </si>
  <si>
    <t>KONO</t>
  </si>
  <si>
    <t>Ryuichi</t>
  </si>
  <si>
    <t>KATAGIRI</t>
  </si>
  <si>
    <t>Kensuke</t>
  </si>
  <si>
    <t>ITAKURA</t>
  </si>
  <si>
    <t>Shu</t>
  </si>
  <si>
    <t>Teruchika</t>
  </si>
  <si>
    <t>UWATOKO</t>
  </si>
  <si>
    <t xml:space="preserve">OGAWA </t>
  </si>
  <si>
    <t>Henrique</t>
  </si>
  <si>
    <t>Shoei</t>
  </si>
  <si>
    <t>Reimu</t>
  </si>
  <si>
    <t>TAMIYA</t>
  </si>
  <si>
    <t>TSUKAHARA</t>
  </si>
  <si>
    <t>Sera</t>
  </si>
  <si>
    <t>Shigetora</t>
  </si>
  <si>
    <t>TOISAKA</t>
  </si>
  <si>
    <t>NAKAGITA</t>
  </si>
  <si>
    <t>Natsuya</t>
  </si>
  <si>
    <t>HOSHI</t>
  </si>
  <si>
    <t>MATSUO</t>
  </si>
  <si>
    <t>Seito</t>
  </si>
  <si>
    <t>YAMAMURA</t>
  </si>
  <si>
    <t>Raita</t>
  </si>
  <si>
    <t>SAOTOME</t>
  </si>
  <si>
    <t>Sora</t>
  </si>
  <si>
    <t>MURASE</t>
  </si>
  <si>
    <t>Koyu</t>
  </si>
  <si>
    <t>Masakazu</t>
  </si>
  <si>
    <t>Kikyo</t>
  </si>
  <si>
    <t>NISHIOKA</t>
  </si>
  <si>
    <t>Daishi</t>
  </si>
  <si>
    <t>MEDINA</t>
  </si>
  <si>
    <t>Samiru</t>
  </si>
  <si>
    <t>Junichi</t>
  </si>
  <si>
    <t>IKUMA</t>
  </si>
  <si>
    <t>KISHI</t>
  </si>
  <si>
    <t>KURACHI</t>
  </si>
  <si>
    <t>MATSUEDA</t>
  </si>
  <si>
    <t>INADA</t>
  </si>
  <si>
    <t>KAWAHARA</t>
  </si>
  <si>
    <t>Atsushi</t>
  </si>
  <si>
    <t>NAKAYA</t>
  </si>
  <si>
    <t>IDA</t>
  </si>
  <si>
    <t>MARUYAMA</t>
  </si>
  <si>
    <t>Issei</t>
  </si>
  <si>
    <t>OYAMA</t>
  </si>
  <si>
    <t>Hyuga</t>
  </si>
  <si>
    <t>Koshin</t>
  </si>
  <si>
    <t>TERAO</t>
  </si>
  <si>
    <t>Kazushi</t>
  </si>
  <si>
    <t>DOI</t>
  </si>
  <si>
    <t>YATO</t>
  </si>
  <si>
    <t>Junya</t>
  </si>
  <si>
    <t>AKIYOSHI</t>
  </si>
  <si>
    <t>KOBUCHI</t>
  </si>
  <si>
    <t>ICHINOSE</t>
  </si>
  <si>
    <t>Issa</t>
  </si>
  <si>
    <t>Takeharu</t>
  </si>
  <si>
    <t>Fuma</t>
  </si>
  <si>
    <t>SHIBUE</t>
  </si>
  <si>
    <t>Yoshikazu</t>
  </si>
  <si>
    <t>HASHIKAWA</t>
  </si>
  <si>
    <t>Kazunao</t>
  </si>
  <si>
    <t>Chiaki</t>
  </si>
  <si>
    <t>MATSUNO</t>
  </si>
  <si>
    <t>Manato</t>
  </si>
  <si>
    <t>YADA</t>
  </si>
  <si>
    <t>OSAKI</t>
  </si>
  <si>
    <t>YAMAHA</t>
  </si>
  <si>
    <t>TERASHIMA</t>
  </si>
  <si>
    <t>Gaku</t>
  </si>
  <si>
    <t>Tadaki</t>
  </si>
  <si>
    <t>KOJI</t>
  </si>
  <si>
    <t>Yasushi</t>
  </si>
  <si>
    <t>FURUO</t>
  </si>
  <si>
    <t>OHIRA</t>
  </si>
  <si>
    <t>Kaishi</t>
  </si>
  <si>
    <t>MURAI</t>
  </si>
  <si>
    <t>KIKUCHI</t>
  </si>
  <si>
    <t>TABATA</t>
  </si>
  <si>
    <t>OBA</t>
  </si>
  <si>
    <t>Koyo</t>
  </si>
  <si>
    <t>SUGA</t>
  </si>
  <si>
    <t>UENO</t>
  </si>
  <si>
    <t>KUBO</t>
  </si>
  <si>
    <t>HIROSE</t>
  </si>
  <si>
    <t>Shodai</t>
  </si>
  <si>
    <t>YASUOKA</t>
  </si>
  <si>
    <t>IRI</t>
  </si>
  <si>
    <t>SUGIHARA</t>
  </si>
  <si>
    <t>INUKAI</t>
  </si>
  <si>
    <t>YATSUYA</t>
  </si>
  <si>
    <t>NAGASAKA</t>
  </si>
  <si>
    <t>KATSUMA</t>
  </si>
  <si>
    <t>GODA</t>
  </si>
  <si>
    <t>SANTO</t>
  </si>
  <si>
    <t>Yuzuki</t>
  </si>
  <si>
    <t>OBAYASHI</t>
  </si>
  <si>
    <t>Waku</t>
  </si>
  <si>
    <t>BAN</t>
  </si>
  <si>
    <t>MAKIHARA</t>
  </si>
  <si>
    <t>SHIRAKUNI</t>
  </si>
  <si>
    <t>Yonsu</t>
  </si>
  <si>
    <t>SAKURAGI</t>
  </si>
  <si>
    <t>WAKITA</t>
  </si>
  <si>
    <t>Ritsuki</t>
  </si>
  <si>
    <t>TAKAHATA</t>
  </si>
  <si>
    <t>MUNENE</t>
  </si>
  <si>
    <t>Komari</t>
  </si>
  <si>
    <t>OGATA</t>
  </si>
  <si>
    <t>Azu</t>
  </si>
  <si>
    <t>SAGA</t>
  </si>
  <si>
    <t>Fubuki</t>
  </si>
  <si>
    <t>Ayami</t>
  </si>
  <si>
    <t>USHIMARU</t>
  </si>
  <si>
    <t>OKUGAWA</t>
  </si>
  <si>
    <t>KATSU</t>
  </si>
  <si>
    <t>KUROYANAGI</t>
  </si>
  <si>
    <t>Nanoha</t>
  </si>
  <si>
    <t>NAGAHAKA</t>
  </si>
  <si>
    <t>Yumeka</t>
  </si>
  <si>
    <t>MORIYAMA</t>
  </si>
  <si>
    <t>Ayuka</t>
  </si>
  <si>
    <t>Kyona</t>
  </si>
  <si>
    <t>USAMI</t>
  </si>
  <si>
    <t>IKAI</t>
  </si>
  <si>
    <t>Mariko</t>
  </si>
  <si>
    <t>Saeka</t>
  </si>
  <si>
    <t>Shihoko</t>
  </si>
  <si>
    <t>HIJIKATA</t>
  </si>
  <si>
    <t>Saya</t>
  </si>
  <si>
    <t>YAGITA</t>
  </si>
  <si>
    <t>KARASAWA</t>
  </si>
  <si>
    <t>Hanami</t>
  </si>
  <si>
    <t>HOKAZONO</t>
  </si>
  <si>
    <t>YAMAGATA</t>
  </si>
  <si>
    <t>NAGANO</t>
  </si>
  <si>
    <t>Chizuru</t>
  </si>
  <si>
    <t>HAMAJI</t>
  </si>
  <si>
    <t>Kirara</t>
  </si>
  <si>
    <t>Ayano</t>
  </si>
  <si>
    <t>Sachiko</t>
  </si>
  <si>
    <t>ARIGAYA</t>
  </si>
  <si>
    <t>Sumire</t>
  </si>
  <si>
    <t>NAKAHARA</t>
  </si>
  <si>
    <t>Nagiho</t>
  </si>
  <si>
    <t>EJIRI</t>
  </si>
  <si>
    <t>Anzu</t>
  </si>
  <si>
    <t>Mizuha</t>
  </si>
  <si>
    <t>Suzune</t>
  </si>
  <si>
    <t>Suzuka</t>
  </si>
  <si>
    <t>HORI</t>
  </si>
  <si>
    <t>Kurena</t>
  </si>
  <si>
    <t>Hiyori</t>
  </si>
  <si>
    <t>990513</t>
  </si>
  <si>
    <t>980424</t>
  </si>
  <si>
    <t>981228</t>
  </si>
  <si>
    <t>980725</t>
  </si>
  <si>
    <t>990721</t>
  </si>
  <si>
    <t>990729</t>
  </si>
  <si>
    <t>990612</t>
  </si>
  <si>
    <t>991020</t>
  </si>
  <si>
    <t>990414</t>
  </si>
  <si>
    <t>990424</t>
  </si>
  <si>
    <t>991014</t>
  </si>
  <si>
    <t>990503</t>
  </si>
  <si>
    <t>990819</t>
  </si>
  <si>
    <t>990410</t>
  </si>
  <si>
    <t>991207</t>
  </si>
  <si>
    <t>990527</t>
  </si>
  <si>
    <t>000118</t>
  </si>
  <si>
    <t>990507</t>
  </si>
  <si>
    <t>000220</t>
  </si>
  <si>
    <t>990913</t>
  </si>
  <si>
    <t>990623</t>
  </si>
  <si>
    <t>990616</t>
  </si>
  <si>
    <t>990924</t>
  </si>
  <si>
    <t>960718</t>
  </si>
  <si>
    <t>991008</t>
  </si>
  <si>
    <t>990603</t>
  </si>
  <si>
    <t>990409</t>
  </si>
  <si>
    <t>990814</t>
  </si>
  <si>
    <t>990520</t>
  </si>
  <si>
    <t>990726</t>
  </si>
  <si>
    <t>990823</t>
  </si>
  <si>
    <t>000122</t>
  </si>
  <si>
    <t>981004</t>
  </si>
  <si>
    <t>990807</t>
  </si>
  <si>
    <t>990805</t>
  </si>
  <si>
    <t>990829</t>
  </si>
  <si>
    <t>001117</t>
  </si>
  <si>
    <t>001215</t>
  </si>
  <si>
    <t>010131</t>
  </si>
  <si>
    <t>000430</t>
  </si>
  <si>
    <t>001205</t>
  </si>
  <si>
    <t>000727</t>
  </si>
  <si>
    <t>000420</t>
  </si>
  <si>
    <t>001116</t>
  </si>
  <si>
    <t>001008</t>
  </si>
  <si>
    <t>010330</t>
  </si>
  <si>
    <t>010109</t>
  </si>
  <si>
    <t>010129</t>
  </si>
  <si>
    <t>990512</t>
  </si>
  <si>
    <t>001003</t>
  </si>
  <si>
    <t>000627</t>
  </si>
  <si>
    <t>010214</t>
  </si>
  <si>
    <t>000421</t>
  </si>
  <si>
    <t>000803</t>
  </si>
  <si>
    <t>000924</t>
  </si>
  <si>
    <t>000516</t>
  </si>
  <si>
    <t>000508</t>
  </si>
  <si>
    <t>010123</t>
  </si>
  <si>
    <t>000513</t>
  </si>
  <si>
    <t>000610</t>
  </si>
  <si>
    <t>001124</t>
  </si>
  <si>
    <t>000826</t>
  </si>
  <si>
    <t>000621</t>
  </si>
  <si>
    <t>001220</t>
  </si>
  <si>
    <t>010102</t>
  </si>
  <si>
    <t>001103</t>
  </si>
  <si>
    <t>010926</t>
  </si>
  <si>
    <t>011026</t>
  </si>
  <si>
    <t>011015</t>
  </si>
  <si>
    <t>010803</t>
  </si>
  <si>
    <t>010809</t>
  </si>
  <si>
    <t>010508</t>
  </si>
  <si>
    <t>010419</t>
  </si>
  <si>
    <t>020331</t>
  </si>
  <si>
    <t>010530</t>
  </si>
  <si>
    <t>010528</t>
  </si>
  <si>
    <t>020204</t>
  </si>
  <si>
    <t>020206</t>
  </si>
  <si>
    <t>010413</t>
  </si>
  <si>
    <t>960803</t>
  </si>
  <si>
    <t>990411</t>
  </si>
  <si>
    <t>991209</t>
  </si>
  <si>
    <t>990617</t>
  </si>
  <si>
    <t>990529</t>
  </si>
  <si>
    <t>990421</t>
  </si>
  <si>
    <t>990406</t>
  </si>
  <si>
    <t>990607</t>
  </si>
  <si>
    <t>990920</t>
  </si>
  <si>
    <t>010227</t>
  </si>
  <si>
    <t>000715</t>
  </si>
  <si>
    <t>001219</t>
  </si>
  <si>
    <t>000721</t>
  </si>
  <si>
    <t>000615</t>
  </si>
  <si>
    <t>970513</t>
  </si>
  <si>
    <t>980513</t>
  </si>
  <si>
    <t>980613</t>
  </si>
  <si>
    <t>981120</t>
  </si>
  <si>
    <t>981230</t>
  </si>
  <si>
    <t>990708</t>
  </si>
  <si>
    <t>990713</t>
  </si>
  <si>
    <t>990725</t>
  </si>
  <si>
    <t>991103</t>
  </si>
  <si>
    <t>991104</t>
  </si>
  <si>
    <t>000416</t>
  </si>
  <si>
    <t>000630</t>
  </si>
  <si>
    <t>000913</t>
  </si>
  <si>
    <t>000930</t>
  </si>
  <si>
    <t>001202</t>
  </si>
  <si>
    <t>001206</t>
  </si>
  <si>
    <t>010121</t>
  </si>
  <si>
    <t>020223</t>
  </si>
  <si>
    <t>000530</t>
  </si>
  <si>
    <t>000104</t>
  </si>
  <si>
    <t>001114</t>
  </si>
  <si>
    <t>000613</t>
  </si>
  <si>
    <t>000628</t>
  </si>
  <si>
    <t>011028</t>
  </si>
  <si>
    <t>020325</t>
  </si>
  <si>
    <t>010510</t>
  </si>
  <si>
    <t>011225</t>
  </si>
  <si>
    <t>001029</t>
  </si>
  <si>
    <t>000703</t>
  </si>
  <si>
    <t>990705</t>
  </si>
  <si>
    <t>000813</t>
  </si>
  <si>
    <t>000601</t>
  </si>
  <si>
    <t>010115</t>
  </si>
  <si>
    <t>010211</t>
  </si>
  <si>
    <t>010308</t>
  </si>
  <si>
    <t>001009</t>
  </si>
  <si>
    <t>000117</t>
  </si>
  <si>
    <t>000719</t>
  </si>
  <si>
    <t>980421</t>
  </si>
  <si>
    <t>990510</t>
  </si>
  <si>
    <t>000121</t>
  </si>
  <si>
    <t>990416</t>
  </si>
  <si>
    <t>990722</t>
  </si>
  <si>
    <t>000103</t>
  </si>
  <si>
    <t>000305</t>
  </si>
  <si>
    <t>990910</t>
  </si>
  <si>
    <t>991005</t>
  </si>
  <si>
    <t>990916</t>
  </si>
  <si>
    <t>990925</t>
  </si>
  <si>
    <t>990508</t>
  </si>
  <si>
    <t>991112</t>
  </si>
  <si>
    <t>990707</t>
  </si>
  <si>
    <t>990918</t>
  </si>
  <si>
    <t>990710</t>
  </si>
  <si>
    <t>000214</t>
  </si>
  <si>
    <t>000213</t>
  </si>
  <si>
    <t>000329</t>
  </si>
  <si>
    <t>991006</t>
  </si>
  <si>
    <t>991116</t>
  </si>
  <si>
    <t>000909</t>
  </si>
  <si>
    <t>001227</t>
  </si>
  <si>
    <t>000821</t>
  </si>
  <si>
    <t>010106</t>
  </si>
  <si>
    <t>000611</t>
  </si>
  <si>
    <t>000412</t>
  </si>
  <si>
    <t>010209</t>
  </si>
  <si>
    <t>000812</t>
  </si>
  <si>
    <t>000624</t>
  </si>
  <si>
    <t>000910</t>
  </si>
  <si>
    <t>000824</t>
  </si>
  <si>
    <t>001115</t>
  </si>
  <si>
    <t>000229</t>
  </si>
  <si>
    <t>991220</t>
  </si>
  <si>
    <t>991129</t>
  </si>
  <si>
    <t>991204</t>
  </si>
  <si>
    <t>991221</t>
  </si>
  <si>
    <t>990820</t>
  </si>
  <si>
    <t>991030</t>
  </si>
  <si>
    <t>001011</t>
  </si>
  <si>
    <t>000819</t>
  </si>
  <si>
    <t>010329</t>
  </si>
  <si>
    <t>010307</t>
  </si>
  <si>
    <t>010312</t>
  </si>
  <si>
    <t>001018</t>
  </si>
  <si>
    <t>010518</t>
  </si>
  <si>
    <t>010605</t>
  </si>
  <si>
    <t>010901</t>
  </si>
  <si>
    <t>020329</t>
  </si>
  <si>
    <t>020126</t>
  </si>
  <si>
    <t>010725</t>
  </si>
  <si>
    <t>010620</t>
  </si>
  <si>
    <t>000811</t>
  </si>
  <si>
    <t>001230</t>
  </si>
  <si>
    <t>010804</t>
  </si>
  <si>
    <t>971024</t>
  </si>
  <si>
    <t>970416</t>
  </si>
  <si>
    <t>981005</t>
  </si>
  <si>
    <t>990105</t>
  </si>
  <si>
    <t>980515</t>
  </si>
  <si>
    <t>990827</t>
  </si>
  <si>
    <t>990906</t>
  </si>
  <si>
    <t>991210</t>
  </si>
  <si>
    <t>000212</t>
  </si>
  <si>
    <t>000218</t>
  </si>
  <si>
    <t>000411</t>
  </si>
  <si>
    <t>970130</t>
  </si>
  <si>
    <t>980913</t>
  </si>
  <si>
    <t>981020</t>
  </si>
  <si>
    <t>970921</t>
  </si>
  <si>
    <t>981104</t>
  </si>
  <si>
    <t>980111</t>
  </si>
  <si>
    <t>980426</t>
  </si>
  <si>
    <t>980917</t>
  </si>
  <si>
    <t>980907</t>
  </si>
  <si>
    <t>970417</t>
  </si>
  <si>
    <t>000307</t>
  </si>
  <si>
    <t>010515</t>
  </si>
  <si>
    <t>010425</t>
  </si>
  <si>
    <t>010722</t>
  </si>
  <si>
    <t>011102</t>
  </si>
  <si>
    <t>010116</t>
  </si>
  <si>
    <t>990423</t>
  </si>
  <si>
    <t>000731</t>
  </si>
  <si>
    <t>001024</t>
  </si>
  <si>
    <t>000808</t>
  </si>
  <si>
    <t>000409</t>
  </si>
  <si>
    <t>001102</t>
  </si>
  <si>
    <t>000501</t>
  </si>
  <si>
    <t>000519</t>
  </si>
  <si>
    <t>980719</t>
  </si>
  <si>
    <t>000219</t>
  </si>
  <si>
    <t>990415</t>
  </si>
  <si>
    <t>990426</t>
  </si>
  <si>
    <t>001005</t>
  </si>
  <si>
    <t>000608</t>
  </si>
  <si>
    <t>001130</t>
  </si>
  <si>
    <t>001113</t>
  </si>
  <si>
    <t>000625</t>
  </si>
  <si>
    <t>000701</t>
  </si>
  <si>
    <t>000406</t>
  </si>
  <si>
    <t>010323</t>
  </si>
  <si>
    <t>001106</t>
  </si>
  <si>
    <t>000807</t>
  </si>
  <si>
    <t>000403</t>
  </si>
  <si>
    <t>020123</t>
  </si>
  <si>
    <t>000818</t>
  </si>
  <si>
    <t>991026</t>
  </si>
  <si>
    <t>990404</t>
  </si>
  <si>
    <t>990528</t>
  </si>
  <si>
    <t>000228</t>
  </si>
  <si>
    <t>000304</t>
  </si>
  <si>
    <t>991111</t>
  </si>
  <si>
    <t>990830</t>
  </si>
  <si>
    <t>990815</t>
  </si>
  <si>
    <t>000629</t>
  </si>
  <si>
    <t>000620</t>
  </si>
  <si>
    <t>000429</t>
  </si>
  <si>
    <t>000729</t>
  </si>
  <si>
    <t>001019</t>
  </si>
  <si>
    <t>001013</t>
  </si>
  <si>
    <t>990514</t>
  </si>
  <si>
    <t>991213</t>
  </si>
  <si>
    <t>001211</t>
  </si>
  <si>
    <t>000427</t>
  </si>
  <si>
    <t>011119</t>
  </si>
  <si>
    <t>010601</t>
  </si>
  <si>
    <t>991001</t>
  </si>
  <si>
    <t>991120</t>
  </si>
  <si>
    <t>990531</t>
  </si>
  <si>
    <t>991105</t>
  </si>
  <si>
    <t>000125</t>
  </si>
  <si>
    <t>990824</t>
  </si>
  <si>
    <t>990611</t>
  </si>
  <si>
    <t>010213</t>
  </si>
  <si>
    <t>000619</t>
  </si>
  <si>
    <t>000918</t>
  </si>
  <si>
    <t>000614</t>
  </si>
  <si>
    <t>001120</t>
  </si>
  <si>
    <t>980718</t>
  </si>
  <si>
    <t>990701</t>
  </si>
  <si>
    <t>010219</t>
  </si>
  <si>
    <t>991217</t>
  </si>
  <si>
    <t>981009</t>
  </si>
  <si>
    <t>980802</t>
  </si>
  <si>
    <t>990428</t>
  </si>
  <si>
    <t>000908</t>
  </si>
  <si>
    <t>000404</t>
  </si>
  <si>
    <t>000916</t>
  </si>
  <si>
    <t>000523</t>
  </si>
  <si>
    <t>000526</t>
  </si>
  <si>
    <t>010505</t>
  </si>
  <si>
    <t>010726</t>
  </si>
  <si>
    <t>010608</t>
  </si>
  <si>
    <t>020319</t>
  </si>
  <si>
    <t>980131</t>
  </si>
  <si>
    <t>971204</t>
  </si>
  <si>
    <t>931212</t>
  </si>
  <si>
    <t>960130</t>
  </si>
  <si>
    <t>010130</t>
  </si>
  <si>
    <t>970527</t>
  </si>
  <si>
    <t>000814</t>
  </si>
  <si>
    <t>001108</t>
  </si>
  <si>
    <t>960415</t>
  </si>
  <si>
    <t>000509</t>
  </si>
  <si>
    <t>001221</t>
  </si>
  <si>
    <t>990402</t>
  </si>
  <si>
    <t>980822</t>
  </si>
  <si>
    <t>000222</t>
  </si>
  <si>
    <t>990901</t>
  </si>
  <si>
    <t>990102</t>
  </si>
  <si>
    <t>000317</t>
  </si>
  <si>
    <t>001007</t>
  </si>
  <si>
    <t>990610</t>
  </si>
  <si>
    <t>000321</t>
  </si>
  <si>
    <t>990316</t>
  </si>
  <si>
    <t>000825</t>
  </si>
  <si>
    <t>990502</t>
  </si>
  <si>
    <t>010206</t>
  </si>
  <si>
    <t>960521</t>
  </si>
  <si>
    <t>000108</t>
  </si>
  <si>
    <t>970618</t>
  </si>
  <si>
    <t>990614</t>
  </si>
  <si>
    <t>991024</t>
  </si>
  <si>
    <t>990909</t>
  </si>
  <si>
    <t>010301</t>
  </si>
  <si>
    <t>001017</t>
  </si>
  <si>
    <t>990427</t>
  </si>
  <si>
    <t>000210</t>
  </si>
  <si>
    <t>000521</t>
  </si>
  <si>
    <t>990627</t>
  </si>
  <si>
    <t>010827</t>
  </si>
  <si>
    <t>000517</t>
  </si>
  <si>
    <t>990813</t>
  </si>
  <si>
    <t>000428</t>
  </si>
  <si>
    <t>010522</t>
  </si>
  <si>
    <t>000310</t>
  </si>
  <si>
    <t>000101</t>
  </si>
  <si>
    <t>000815</t>
  </si>
  <si>
    <t>000616</t>
  </si>
  <si>
    <t>980709</t>
  </si>
  <si>
    <t>981220</t>
  </si>
  <si>
    <t>000923</t>
  </si>
  <si>
    <t>980528</t>
  </si>
  <si>
    <t>010218</t>
  </si>
  <si>
    <t>980809</t>
  </si>
  <si>
    <t>000604</t>
  </si>
  <si>
    <t>000529</t>
  </si>
  <si>
    <t>990822</t>
  </si>
  <si>
    <t>000227</t>
  </si>
  <si>
    <t>970702</t>
  </si>
  <si>
    <t>001027</t>
  </si>
  <si>
    <t>970423</t>
  </si>
  <si>
    <t>010814</t>
  </si>
  <si>
    <t>010716</t>
  </si>
  <si>
    <t>020101</t>
  </si>
  <si>
    <t>010916</t>
  </si>
  <si>
    <t>010616</t>
  </si>
  <si>
    <t>010808</t>
  </si>
  <si>
    <t>011116</t>
  </si>
  <si>
    <t>020106</t>
  </si>
  <si>
    <t>020202</t>
  </si>
  <si>
    <t>010701</t>
  </si>
  <si>
    <t>011111</t>
  </si>
  <si>
    <t>010720</t>
  </si>
  <si>
    <t>010927</t>
  </si>
  <si>
    <t>011021</t>
  </si>
  <si>
    <t>010709</t>
  </si>
  <si>
    <t>010923</t>
  </si>
  <si>
    <t>000612</t>
  </si>
  <si>
    <t>020122</t>
  </si>
  <si>
    <t>011017</t>
  </si>
  <si>
    <t>011101</t>
  </si>
  <si>
    <t>010731</t>
  </si>
  <si>
    <t>020316</t>
  </si>
  <si>
    <t>010713</t>
  </si>
  <si>
    <t>010928</t>
  </si>
  <si>
    <t>ペルー</t>
  </si>
  <si>
    <t>PER</t>
  </si>
  <si>
    <t>011108</t>
  </si>
  <si>
    <t>990526</t>
  </si>
  <si>
    <t>991229</t>
  </si>
  <si>
    <t>000320</t>
  </si>
  <si>
    <t>000306</t>
  </si>
  <si>
    <t>991011</t>
  </si>
  <si>
    <t>010319</t>
  </si>
  <si>
    <t>001210</t>
  </si>
  <si>
    <t>010207</t>
  </si>
  <si>
    <t>000724</t>
  </si>
  <si>
    <t>000929</t>
  </si>
  <si>
    <t>990420</t>
  </si>
  <si>
    <t>010830</t>
  </si>
  <si>
    <t>010426</t>
  </si>
  <si>
    <t>010806</t>
  </si>
  <si>
    <t>010429</t>
  </si>
  <si>
    <t>020314</t>
  </si>
  <si>
    <t>010627</t>
  </si>
  <si>
    <t>020118</t>
  </si>
  <si>
    <t>010519</t>
  </si>
  <si>
    <t>010921</t>
  </si>
  <si>
    <t>010807</t>
  </si>
  <si>
    <t>010712</t>
  </si>
  <si>
    <t>020324</t>
  </si>
  <si>
    <t>011209</t>
  </si>
  <si>
    <t>010819</t>
  </si>
  <si>
    <t>970625</t>
  </si>
  <si>
    <t>010404</t>
  </si>
  <si>
    <t>010411</t>
  </si>
  <si>
    <t>010507</t>
  </si>
  <si>
    <t>010610</t>
  </si>
  <si>
    <t>010831</t>
  </si>
  <si>
    <t>020326</t>
  </si>
  <si>
    <t>000904</t>
  </si>
  <si>
    <t>010904</t>
  </si>
  <si>
    <t>970802</t>
  </si>
  <si>
    <t>981031</t>
  </si>
  <si>
    <t>011010</t>
  </si>
  <si>
    <t>011124</t>
  </si>
  <si>
    <t>010512</t>
  </si>
  <si>
    <t>020306</t>
  </si>
  <si>
    <t>010602</t>
  </si>
  <si>
    <t>020109</t>
  </si>
  <si>
    <t>010526</t>
  </si>
  <si>
    <t>000325</t>
  </si>
  <si>
    <t>010204</t>
  </si>
  <si>
    <t>010410</t>
  </si>
  <si>
    <t>010523</t>
  </si>
  <si>
    <t>010805</t>
  </si>
  <si>
    <t>010415</t>
  </si>
  <si>
    <t>011106</t>
  </si>
  <si>
    <t>010825</t>
  </si>
  <si>
    <t>010412</t>
  </si>
  <si>
    <t>010509</t>
  </si>
  <si>
    <t>011202</t>
  </si>
  <si>
    <t>010420</t>
  </si>
  <si>
    <t>010418</t>
  </si>
  <si>
    <t>011120</t>
  </si>
  <si>
    <t>990731</t>
  </si>
  <si>
    <t>000402</t>
  </si>
  <si>
    <t>000510</t>
  </si>
  <si>
    <t>000710</t>
  </si>
  <si>
    <t>010516</t>
  </si>
  <si>
    <t>000120</t>
  </si>
  <si>
    <t>010212</t>
  </si>
  <si>
    <t>000524</t>
  </si>
  <si>
    <t>020227</t>
  </si>
  <si>
    <t>001127</t>
  </si>
  <si>
    <t>010314</t>
  </si>
  <si>
    <t>940625</t>
  </si>
  <si>
    <t>000410</t>
  </si>
  <si>
    <t>011207</t>
  </si>
  <si>
    <t>020307</t>
  </si>
  <si>
    <t>010504</t>
  </si>
  <si>
    <t>011218</t>
  </si>
  <si>
    <t>010708</t>
  </si>
  <si>
    <t>010727</t>
  </si>
  <si>
    <t>010707</t>
  </si>
  <si>
    <t>011014</t>
  </si>
  <si>
    <t>010824</t>
  </si>
  <si>
    <t>011002</t>
  </si>
  <si>
    <t>010621</t>
  </si>
  <si>
    <t>020317</t>
  </si>
  <si>
    <t>010721</t>
  </si>
  <si>
    <t>010930</t>
  </si>
  <si>
    <t>011025</t>
  </si>
  <si>
    <t>010414</t>
  </si>
  <si>
    <t>011224</t>
  </si>
  <si>
    <t>990109</t>
  </si>
  <si>
    <t>001223</t>
  </si>
  <si>
    <t>980609</t>
  </si>
  <si>
    <t>990828</t>
  </si>
  <si>
    <t>990811</t>
  </si>
  <si>
    <t>000112</t>
  </si>
  <si>
    <t>990804</t>
  </si>
  <si>
    <t>991018</t>
  </si>
  <si>
    <t>001212</t>
  </si>
  <si>
    <t>010216</t>
  </si>
  <si>
    <t>000515</t>
  </si>
  <si>
    <t>010220</t>
  </si>
  <si>
    <t>000903</t>
  </si>
  <si>
    <t>001128</t>
  </si>
  <si>
    <t>001222</t>
  </si>
  <si>
    <t>010117</t>
  </si>
  <si>
    <t>010604</t>
  </si>
  <si>
    <t>011001</t>
  </si>
  <si>
    <t>020107</t>
  </si>
  <si>
    <t>990417</t>
  </si>
  <si>
    <t>990903</t>
  </si>
  <si>
    <t>990928</t>
  </si>
  <si>
    <t>000511</t>
  </si>
  <si>
    <t>001010</t>
  </si>
  <si>
    <t>010306</t>
  </si>
  <si>
    <t>011203</t>
  </si>
  <si>
    <t>010111</t>
  </si>
  <si>
    <t>990519</t>
  </si>
  <si>
    <t>001014</t>
  </si>
  <si>
    <t>980402</t>
  </si>
  <si>
    <t>991012</t>
  </si>
  <si>
    <t>001207</t>
  </si>
  <si>
    <t>000522</t>
  </si>
  <si>
    <t>990515</t>
  </si>
  <si>
    <t>000204</t>
  </si>
  <si>
    <t>000527</t>
  </si>
  <si>
    <t>010226</t>
  </si>
  <si>
    <t>991230</t>
  </si>
  <si>
    <t>990911</t>
  </si>
  <si>
    <t>000425</t>
  </si>
  <si>
    <t>980502</t>
  </si>
  <si>
    <t>990522</t>
  </si>
  <si>
    <t>000426</t>
  </si>
  <si>
    <t>010202</t>
  </si>
  <si>
    <t>011113</t>
  </si>
  <si>
    <t>010829</t>
  </si>
  <si>
    <t>010922</t>
  </si>
  <si>
    <t>010615</t>
  </si>
  <si>
    <t>011115</t>
  </si>
  <si>
    <t>000322</t>
  </si>
  <si>
    <t>000405</t>
  </si>
  <si>
    <t>960613</t>
  </si>
  <si>
    <t>000713</t>
  </si>
  <si>
    <t>001012</t>
  </si>
  <si>
    <t>010910</t>
  </si>
  <si>
    <t>020219</t>
  </si>
  <si>
    <t>000809</t>
  </si>
  <si>
    <t>020120</t>
  </si>
  <si>
    <t>001228</t>
  </si>
  <si>
    <t>990606</t>
  </si>
  <si>
    <t>991110</t>
  </si>
  <si>
    <t>000116</t>
  </si>
  <si>
    <t>000722</t>
  </si>
  <si>
    <t>011020</t>
  </si>
  <si>
    <t>020327</t>
  </si>
  <si>
    <t>000302</t>
  </si>
  <si>
    <t>010321</t>
  </si>
  <si>
    <t>970710</t>
  </si>
  <si>
    <t>980901</t>
  </si>
  <si>
    <t>000520</t>
  </si>
  <si>
    <t>000605</t>
  </si>
  <si>
    <t>990618</t>
  </si>
  <si>
    <t>991003</t>
  </si>
  <si>
    <t>980625</t>
  </si>
  <si>
    <t>980318</t>
  </si>
  <si>
    <t>000223</t>
  </si>
  <si>
    <t>000324</t>
  </si>
  <si>
    <t>000417</t>
  </si>
  <si>
    <t>011009</t>
  </si>
  <si>
    <t>010823</t>
  </si>
  <si>
    <t>011221</t>
  </si>
  <si>
    <t>000113</t>
  </si>
  <si>
    <t>000331</t>
  </si>
  <si>
    <t>000726</t>
  </si>
  <si>
    <t>ケニア</t>
  </si>
  <si>
    <t>KEN</t>
  </si>
  <si>
    <t>000905</t>
  </si>
  <si>
    <t>010802</t>
  </si>
  <si>
    <t>011226</t>
  </si>
  <si>
    <t>010524</t>
  </si>
  <si>
    <t>020102</t>
  </si>
  <si>
    <t>010705</t>
  </si>
  <si>
    <t>020116</t>
  </si>
  <si>
    <t>990724</t>
  </si>
  <si>
    <t>981118</t>
  </si>
  <si>
    <t>010305</t>
  </si>
  <si>
    <t>001020</t>
  </si>
  <si>
    <t>000801</t>
  </si>
  <si>
    <t>001126</t>
  </si>
  <si>
    <t>010911</t>
  </si>
  <si>
    <t>020221</t>
  </si>
  <si>
    <t>020328</t>
  </si>
  <si>
    <t>010527</t>
  </si>
  <si>
    <t>011219</t>
  </si>
  <si>
    <t>010223</t>
  </si>
  <si>
    <t>991201</t>
  </si>
  <si>
    <t>020209</t>
  </si>
  <si>
    <t>020119</t>
  </si>
  <si>
    <t>020302</t>
  </si>
  <si>
    <t>020121</t>
  </si>
  <si>
    <t>011031</t>
  </si>
  <si>
    <t>YASUNAGA</t>
  </si>
  <si>
    <t>Yo</t>
  </si>
  <si>
    <t>010715</t>
  </si>
  <si>
    <t>010912</t>
  </si>
  <si>
    <t>安永　賢士郎</t>
  </si>
  <si>
    <t>高木　陽</t>
  </si>
  <si>
    <t>森本　直矢</t>
  </si>
  <si>
    <t>安永　英生</t>
  </si>
  <si>
    <t>杉浦　彰一</t>
  </si>
  <si>
    <t>北　聖大</t>
  </si>
  <si>
    <t>城所　祥太</t>
  </si>
  <si>
    <t>020224</t>
  </si>
  <si>
    <t>010702</t>
  </si>
  <si>
    <t>000831</t>
  </si>
  <si>
    <t>Eiki</t>
  </si>
  <si>
    <t>KITA</t>
  </si>
  <si>
    <t>袴田 岬</t>
  </si>
  <si>
    <t>村松　佑哉</t>
  </si>
  <si>
    <t>011016</t>
  </si>
  <si>
    <t>内藤　直人</t>
  </si>
  <si>
    <t>猪爪　宏樹</t>
  </si>
  <si>
    <t>大和　利成</t>
  </si>
  <si>
    <t>鈴木　優成</t>
  </si>
  <si>
    <t>梅谷　太紀</t>
  </si>
  <si>
    <t>江村　一輝</t>
  </si>
  <si>
    <t>大久保　俊哉</t>
  </si>
  <si>
    <t>坂上　大陽</t>
  </si>
  <si>
    <t>森　志郎</t>
  </si>
  <si>
    <t>湯野澤　太陽</t>
  </si>
  <si>
    <t>勝家　海大</t>
  </si>
  <si>
    <t>小池　真広</t>
  </si>
  <si>
    <t>辻井　宏樹</t>
  </si>
  <si>
    <t>杉浦　隆輝</t>
  </si>
  <si>
    <t>巽　涼</t>
  </si>
  <si>
    <t>田中　椋</t>
  </si>
  <si>
    <t>長坂　尚哉</t>
  </si>
  <si>
    <t>青井　拓海</t>
  </si>
  <si>
    <t>伊藤　翔雲</t>
  </si>
  <si>
    <t>鈴木　龍也</t>
  </si>
  <si>
    <t>外山　侑稜</t>
  </si>
  <si>
    <t>堀江　爽太郎</t>
  </si>
  <si>
    <t>榊間　康生</t>
  </si>
  <si>
    <t>安田　直暉</t>
  </si>
  <si>
    <t>舟木　悠人</t>
  </si>
  <si>
    <t>分野　涼太</t>
  </si>
  <si>
    <t>音田　澪希</t>
  </si>
  <si>
    <t>尾崎　楓太</t>
  </si>
  <si>
    <t>蔵　浩暉</t>
  </si>
  <si>
    <t>010729</t>
  </si>
  <si>
    <t>010810</t>
  </si>
  <si>
    <t>010813</t>
  </si>
  <si>
    <t>011208</t>
  </si>
  <si>
    <t>010603</t>
  </si>
  <si>
    <t>010407</t>
  </si>
  <si>
    <t>020310</t>
  </si>
  <si>
    <t>011125</t>
  </si>
  <si>
    <t>011214</t>
  </si>
  <si>
    <t>011229</t>
  </si>
  <si>
    <t>001002</t>
  </si>
  <si>
    <t>UMETANI</t>
  </si>
  <si>
    <t>Shiro</t>
  </si>
  <si>
    <t>YUNOSAWA</t>
  </si>
  <si>
    <t>Mikuto</t>
  </si>
  <si>
    <t>Mahiro</t>
  </si>
  <si>
    <t>TERASAKI</t>
  </si>
  <si>
    <t>Shoun</t>
  </si>
  <si>
    <t>Tairi</t>
  </si>
  <si>
    <t>HORIE</t>
  </si>
  <si>
    <t>SAKAKIMA</t>
  </si>
  <si>
    <t>FUNAKI</t>
  </si>
  <si>
    <t>BUNNO</t>
  </si>
  <si>
    <t>ONDA</t>
  </si>
  <si>
    <t>Reki</t>
  </si>
  <si>
    <t>Futa</t>
  </si>
  <si>
    <t>SOUMA</t>
  </si>
  <si>
    <t>DAIKU</t>
  </si>
  <si>
    <t>Kagura</t>
  </si>
  <si>
    <t>010430</t>
  </si>
  <si>
    <t>沖　有友里</t>
  </si>
  <si>
    <t>OKI</t>
  </si>
  <si>
    <t>Ayuri</t>
  </si>
  <si>
    <t>矢崎　晴子</t>
  </si>
  <si>
    <t>森田　桃加</t>
  </si>
  <si>
    <t>山口　奈緒子</t>
  </si>
  <si>
    <t>後藤　永実奈</t>
  </si>
  <si>
    <t>YAZAKI</t>
  </si>
  <si>
    <t>Emina</t>
  </si>
  <si>
    <t>選手名・ローマ字･学年・学校名・登録陸協に空欄あり。</t>
    <rPh sb="0" eb="3">
      <t>センシュメイ</t>
    </rPh>
    <rPh sb="7" eb="8">
      <t>ジ</t>
    </rPh>
    <rPh sb="9" eb="11">
      <t>ガクネン</t>
    </rPh>
    <rPh sb="12" eb="15">
      <t>ガッコウメイ</t>
    </rPh>
    <rPh sb="16" eb="18">
      <t>トウロク</t>
    </rPh>
    <rPh sb="19" eb="20">
      <t>ヲ</t>
    </rPh>
    <rPh sb="21" eb="23">
      <t>クウラン</t>
    </rPh>
    <phoneticPr fontId="29"/>
  </si>
  <si>
    <t>大会名</t>
    <rPh sb="0" eb="2">
      <t>タイカイ</t>
    </rPh>
    <rPh sb="2" eb="3">
      <t>メイ</t>
    </rPh>
    <phoneticPr fontId="19"/>
  </si>
  <si>
    <t>ローマ字(生年)</t>
    <rPh sb="3" eb="4">
      <t>ジ</t>
    </rPh>
    <rPh sb="5" eb="7">
      <t>セイネン</t>
    </rPh>
    <phoneticPr fontId="19"/>
  </si>
  <si>
    <t>学年</t>
    <phoneticPr fontId="29"/>
  </si>
  <si>
    <t>秩父宮賜杯　第５３回全日本大学駅伝対校選手権大会　東海地区選考会</t>
    <rPh sb="0" eb="5">
      <t>ちちぶのみやしはい</t>
    </rPh>
    <rPh sb="6" eb="7">
      <t>だい</t>
    </rPh>
    <rPh sb="9" eb="10">
      <t>かい</t>
    </rPh>
    <rPh sb="10" eb="13">
      <t>ぜんにっぽん</t>
    </rPh>
    <rPh sb="13" eb="24">
      <t>だいがくえきでんたいこうせんしゅけんたいかい</t>
    </rPh>
    <rPh sb="25" eb="27">
      <t>とうかい</t>
    </rPh>
    <rPh sb="27" eb="29">
      <t>ちく</t>
    </rPh>
    <rPh sb="29" eb="32">
      <t>せんこうかい</t>
    </rPh>
    <phoneticPr fontId="6" type="Hiragana"/>
  </si>
  <si>
    <t>竹野　侑介</t>
  </si>
  <si>
    <t>松本　颯平</t>
  </si>
  <si>
    <t>坪井　成</t>
  </si>
  <si>
    <t>岡田　俊亮</t>
  </si>
  <si>
    <t>坂本　隼一</t>
  </si>
  <si>
    <t>黒部　圭佑</t>
  </si>
  <si>
    <t>佐野　雄星</t>
  </si>
  <si>
    <t>石井　陽稀</t>
  </si>
  <si>
    <t>河﨑　憲祐</t>
  </si>
  <si>
    <t>小島　七洋希</t>
  </si>
  <si>
    <t>齋藤　希龍</t>
  </si>
  <si>
    <t>奥田　知宏</t>
  </si>
  <si>
    <t>織田　望夢</t>
  </si>
  <si>
    <t>道中　優汰</t>
  </si>
  <si>
    <t>土居　駿斗</t>
  </si>
  <si>
    <t>玉川　愛唯</t>
  </si>
  <si>
    <t>佐々木　斗羽</t>
  </si>
  <si>
    <t>セルオド　ジャムバルドルジ</t>
  </si>
  <si>
    <t>花岡　雅也</t>
  </si>
  <si>
    <t>土方　悠</t>
  </si>
  <si>
    <t>齋藤　千也</t>
  </si>
  <si>
    <t>山﨑　淳平</t>
  </si>
  <si>
    <t>岩本　竜弥</t>
  </si>
  <si>
    <t>小田　純大</t>
  </si>
  <si>
    <t>町田　啓允</t>
  </si>
  <si>
    <t>山本　侑弥</t>
  </si>
  <si>
    <t>藤原　駿希</t>
  </si>
  <si>
    <t>渡邉　陸皇</t>
  </si>
  <si>
    <t>喜多　潤哉</t>
  </si>
  <si>
    <t>上田　優之介</t>
  </si>
  <si>
    <t>西川　佳伸</t>
  </si>
  <si>
    <t>前田　純</t>
  </si>
  <si>
    <t>松本　崚太郎</t>
  </si>
  <si>
    <t>稲垣　颯斗</t>
  </si>
  <si>
    <t>早川　佳佑</t>
  </si>
  <si>
    <t>附柴　航</t>
  </si>
  <si>
    <t>中島　慎哉</t>
  </si>
  <si>
    <t>𠮷村　拓也</t>
  </si>
  <si>
    <t>浅井　仁志</t>
  </si>
  <si>
    <t>伊藤　翔</t>
  </si>
  <si>
    <t>岩田　一馬</t>
  </si>
  <si>
    <t>内山　雄斗</t>
  </si>
  <si>
    <t>遠藤　隼聖</t>
  </si>
  <si>
    <t>奥野　寿希</t>
  </si>
  <si>
    <t>加藤　雄也</t>
  </si>
  <si>
    <t>川原　大</t>
  </si>
  <si>
    <t>北川　聖崇</t>
  </si>
  <si>
    <t>小松　貫乃</t>
  </si>
  <si>
    <t>下畑　龍矢</t>
  </si>
  <si>
    <t>春藤　優介</t>
  </si>
  <si>
    <t>新谷　歩斗</t>
  </si>
  <si>
    <t>杉山　太一</t>
  </si>
  <si>
    <t>高橋　ユージン</t>
  </si>
  <si>
    <t>多和田　侃次</t>
  </si>
  <si>
    <t>戸上　優真</t>
  </si>
  <si>
    <t>富山　要</t>
  </si>
  <si>
    <t>永野　光輝</t>
  </si>
  <si>
    <t>西村　朋樹</t>
  </si>
  <si>
    <t>野村　雄希</t>
  </si>
  <si>
    <t>服部　空</t>
  </si>
  <si>
    <t>藤井　穂高</t>
  </si>
  <si>
    <t>舩坂　龍拓</t>
  </si>
  <si>
    <t>松下　凌晟</t>
  </si>
  <si>
    <t>山田　聖凌</t>
  </si>
  <si>
    <t>山本　篤信</t>
  </si>
  <si>
    <t>高橋　昂太郎</t>
    <rPh sb="3" eb="4">
      <t>コウ</t>
    </rPh>
    <phoneticPr fontId="19"/>
  </si>
  <si>
    <t>天野　佑哉</t>
  </si>
  <si>
    <t>黒木　翔太</t>
  </si>
  <si>
    <t>小菊　天瑠</t>
  </si>
  <si>
    <t>佐藤　怜</t>
  </si>
  <si>
    <t>滝　優佑</t>
  </si>
  <si>
    <t>原　泰成</t>
  </si>
  <si>
    <t>平田　壮馬</t>
  </si>
  <si>
    <t>宮山　悠希</t>
  </si>
  <si>
    <t>山内　翔哉</t>
  </si>
  <si>
    <t>小椋　一輝</t>
  </si>
  <si>
    <t>石濱　透</t>
  </si>
  <si>
    <t>小和田　仰生</t>
  </si>
  <si>
    <t>碓井　総磨</t>
  </si>
  <si>
    <t>伊藤　雅倫</t>
  </si>
  <si>
    <t>沖野　秀作</t>
  </si>
  <si>
    <t>田中　亮乃介</t>
  </si>
  <si>
    <t>荒木　歩夢</t>
  </si>
  <si>
    <t>久富　匡皓</t>
  </si>
  <si>
    <t>池上　陽向</t>
  </si>
  <si>
    <t>上田　光一</t>
  </si>
  <si>
    <t>多田　悠人</t>
  </si>
  <si>
    <t>長田　一晟</t>
  </si>
  <si>
    <t>伊藤　渉</t>
  </si>
  <si>
    <t>山羽　雄斗</t>
  </si>
  <si>
    <t>山内　健太郎</t>
  </si>
  <si>
    <t>浦西　佑輔</t>
  </si>
  <si>
    <t>陶山　海鷹</t>
  </si>
  <si>
    <t>大橋　功輝</t>
  </si>
  <si>
    <t>庄司　一眞</t>
  </si>
  <si>
    <t>須崎　雅也</t>
  </si>
  <si>
    <t>宮﨑　武斗</t>
  </si>
  <si>
    <t>末次　駿也</t>
  </si>
  <si>
    <t>寺﨑　崇悦</t>
  </si>
  <si>
    <t>明石　敏暉</t>
  </si>
  <si>
    <t>中溝　大地</t>
  </si>
  <si>
    <t>犬飼　匠</t>
  </si>
  <si>
    <t>太田　蒼翔</t>
  </si>
  <si>
    <t>佐野　尊</t>
  </si>
  <si>
    <t>筒井　健人</t>
  </si>
  <si>
    <t>町田　裕輝</t>
  </si>
  <si>
    <t>松嶋　愛太</t>
  </si>
  <si>
    <t>藤井　ルーカス</t>
  </si>
  <si>
    <t>花田　李樹</t>
  </si>
  <si>
    <t>大島　匠</t>
  </si>
  <si>
    <t>大前　敬信</t>
  </si>
  <si>
    <t>石黒　竜聖</t>
  </si>
  <si>
    <t>長江　来樹</t>
  </si>
  <si>
    <t>長谷川　大智</t>
  </si>
  <si>
    <t>吉居　大耀</t>
  </si>
  <si>
    <t>西山　桐矢</t>
  </si>
  <si>
    <t>松場　文哉</t>
  </si>
  <si>
    <t>仲松　正</t>
  </si>
  <si>
    <t>飯島　粧太郎</t>
  </si>
  <si>
    <t>川村　渉斗</t>
  </si>
  <si>
    <t>寺井　建人</t>
  </si>
  <si>
    <t>上原　大河</t>
  </si>
  <si>
    <t>渋谷　凌世</t>
  </si>
  <si>
    <t>松花　巧祐</t>
  </si>
  <si>
    <t>木村　和基</t>
  </si>
  <si>
    <t>宮崎　智矢</t>
  </si>
  <si>
    <t>寺田　大作</t>
  </si>
  <si>
    <t>本堂　悠晟</t>
  </si>
  <si>
    <t>本多　桜空</t>
  </si>
  <si>
    <t>水野　寛大</t>
  </si>
  <si>
    <t>長田　崚汰</t>
  </si>
  <si>
    <t>小林　昂誠</t>
  </si>
  <si>
    <t>安田　雄咲</t>
  </si>
  <si>
    <t>冨田　泰理</t>
  </si>
  <si>
    <t>浅野　達成</t>
  </si>
  <si>
    <t>石田　有希</t>
  </si>
  <si>
    <t>杉本　達哉</t>
  </si>
  <si>
    <t>長谷川　晃汰</t>
  </si>
  <si>
    <t>宮原　慎</t>
  </si>
  <si>
    <t>斎藤　光太郎</t>
  </si>
  <si>
    <t>大島　莞知</t>
  </si>
  <si>
    <t>斎藤　惠太</t>
  </si>
  <si>
    <t>荒川　幸輝</t>
  </si>
  <si>
    <t>伊藤　誠兼</t>
  </si>
  <si>
    <t>竹下　直翔</t>
  </si>
  <si>
    <t>安藤　悠希</t>
  </si>
  <si>
    <t>内田　昂太朗</t>
  </si>
  <si>
    <t>村刺　航輝</t>
  </si>
  <si>
    <t>松下　大輝</t>
  </si>
  <si>
    <t>石本　尚輝</t>
  </si>
  <si>
    <t>牛田　匠海</t>
  </si>
  <si>
    <t>木林　翼</t>
  </si>
  <si>
    <t>柴山　昌之</t>
  </si>
  <si>
    <t>杉田　龍輝</t>
  </si>
  <si>
    <t>土田　泰聖</t>
  </si>
  <si>
    <t>後藤　仁</t>
  </si>
  <si>
    <t>宮田　祐貴</t>
  </si>
  <si>
    <t>加藤　皓大</t>
  </si>
  <si>
    <t>井口　颯太郎</t>
  </si>
  <si>
    <t>末元　昴成</t>
  </si>
  <si>
    <t>清家　一真</t>
  </si>
  <si>
    <t>石垣　喜人</t>
  </si>
  <si>
    <t>山﨑　開人</t>
  </si>
  <si>
    <t>神田　央揮</t>
  </si>
  <si>
    <t>金子　泰良</t>
  </si>
  <si>
    <t>鮎川　翔</t>
  </si>
  <si>
    <t>早川　里月</t>
  </si>
  <si>
    <t>井伊　宏彰</t>
  </si>
  <si>
    <t>森田　泰生</t>
  </si>
  <si>
    <t>中西　航太郎</t>
  </si>
  <si>
    <t>春田　航作</t>
  </si>
  <si>
    <t>伊藤　颯汰</t>
  </si>
  <si>
    <t>平松　渉夢</t>
  </si>
  <si>
    <t>三輪フェリッペ　セツオ</t>
  </si>
  <si>
    <t>林　信太朗</t>
  </si>
  <si>
    <t>窪田　亮太</t>
  </si>
  <si>
    <t>佐藤　滉太</t>
  </si>
  <si>
    <t>竹田　圭志</t>
  </si>
  <si>
    <t>谷垣　大翔</t>
  </si>
  <si>
    <t>辻村　絢平</t>
  </si>
  <si>
    <t>古川　樹</t>
  </si>
  <si>
    <t>吉田　隆哉</t>
  </si>
  <si>
    <t>渡辺　樹</t>
  </si>
  <si>
    <t>天野　誠吾</t>
  </si>
  <si>
    <t>一柳　凛</t>
  </si>
  <si>
    <t>戸谷　壮宏</t>
  </si>
  <si>
    <t>藤田　修平</t>
  </si>
  <si>
    <t>藤谷　里玖</t>
  </si>
  <si>
    <t>宮城　徳博</t>
  </si>
  <si>
    <t>市川　歩</t>
  </si>
  <si>
    <t>新谷　友基</t>
  </si>
  <si>
    <t>相馬　唯杜</t>
  </si>
  <si>
    <t>大工　夏蔵</t>
  </si>
  <si>
    <t>松尾　高汰</t>
  </si>
  <si>
    <t>水野　馨登</t>
  </si>
  <si>
    <t>吉田　竜成</t>
  </si>
  <si>
    <t>赤堀　裕太</t>
  </si>
  <si>
    <t>足立　聖夜</t>
  </si>
  <si>
    <t>伊藤　大和</t>
  </si>
  <si>
    <t>小倉　綾太</t>
  </si>
  <si>
    <t>越智　拓登</t>
  </si>
  <si>
    <t>草尾　友一</t>
  </si>
  <si>
    <t>熊籔　隆成</t>
  </si>
  <si>
    <t>杉浦　陽</t>
  </si>
  <si>
    <t>高橋　諒</t>
  </si>
  <si>
    <t>増田　大斗</t>
  </si>
  <si>
    <t>松井　修平</t>
  </si>
  <si>
    <t>山田　一毅</t>
  </si>
  <si>
    <t>松岡　諒</t>
  </si>
  <si>
    <t>神　拓実</t>
  </si>
  <si>
    <t>西村　竜輝</t>
  </si>
  <si>
    <t>宮川　智也</t>
  </si>
  <si>
    <t>近藤　勇人</t>
  </si>
  <si>
    <t>向井　羽汰</t>
  </si>
  <si>
    <t>小田　真英</t>
  </si>
  <si>
    <t>高橋　高貴</t>
  </si>
  <si>
    <t>土射津　佑起</t>
  </si>
  <si>
    <t>吉田　椋哉</t>
  </si>
  <si>
    <t>立松　和馬</t>
  </si>
  <si>
    <t>仲村　颯祐</t>
  </si>
  <si>
    <t>稲田　幹大</t>
  </si>
  <si>
    <t>井ノ本　夏輝</t>
  </si>
  <si>
    <t>水越　浩太郎</t>
  </si>
  <si>
    <t>西　恭平</t>
  </si>
  <si>
    <t>栗川 克章</t>
  </si>
  <si>
    <t>斎藤　勇也</t>
  </si>
  <si>
    <t>設楽　太一</t>
  </si>
  <si>
    <t>曽川 鷹之</t>
  </si>
  <si>
    <t>小山 拓海</t>
  </si>
  <si>
    <t>鈴木 愛矢</t>
  </si>
  <si>
    <t>鈴木 龍一</t>
  </si>
  <si>
    <t>山崎　優太郎</t>
  </si>
  <si>
    <t>伊藤　聡武</t>
  </si>
  <si>
    <t>土田　優雅</t>
  </si>
  <si>
    <t>深澤　凛</t>
  </si>
  <si>
    <t>古川　睦月</t>
  </si>
  <si>
    <t>宮本　敦史</t>
  </si>
  <si>
    <t>浅井　夏輝</t>
  </si>
  <si>
    <t>伊藤　幹弥</t>
  </si>
  <si>
    <t>鵜飼　雄矢</t>
  </si>
  <si>
    <t>佐々木　学人</t>
  </si>
  <si>
    <t>深田　陸斗</t>
  </si>
  <si>
    <t>村田　敦也</t>
  </si>
  <si>
    <t>山岡　琉希也</t>
  </si>
  <si>
    <t>渡邉　健志郎</t>
  </si>
  <si>
    <t>伊藤　大河</t>
  </si>
  <si>
    <t>下野　真暉</t>
  </si>
  <si>
    <t>山川　幹弘</t>
  </si>
  <si>
    <t>柴田　篤弥</t>
  </si>
  <si>
    <t>杉山　晴也</t>
  </si>
  <si>
    <t>茶谷　光陽</t>
  </si>
  <si>
    <t>刀谷　吉徳</t>
  </si>
  <si>
    <t>本郷　汰樹</t>
  </si>
  <si>
    <t>百合草　美優</t>
  </si>
  <si>
    <t>祖父江　真子</t>
  </si>
  <si>
    <t>喜古　響</t>
  </si>
  <si>
    <t>堺　菜々子</t>
  </si>
  <si>
    <t>河合　瑠未果</t>
  </si>
  <si>
    <t>兼原　遥花</t>
  </si>
  <si>
    <t>澤藤　真華</t>
  </si>
  <si>
    <t>椙山　奈津子</t>
  </si>
  <si>
    <t>森　美琴</t>
  </si>
  <si>
    <t>山本　莉菜</t>
  </si>
  <si>
    <t>本多　あゆみ</t>
  </si>
  <si>
    <t>伊東　柚</t>
  </si>
  <si>
    <t>人見　桃香</t>
  </si>
  <si>
    <t>高原　さくら</t>
  </si>
  <si>
    <t>阿比留　悠奈</t>
  </si>
  <si>
    <t>安藤　みなみ</t>
  </si>
  <si>
    <t>金子　藍</t>
  </si>
  <si>
    <t>長浜　真衣</t>
  </si>
  <si>
    <t>具志堅　佑奈</t>
  </si>
  <si>
    <t>野田　るみ</t>
  </si>
  <si>
    <t>棚池　叶歩</t>
  </si>
  <si>
    <t>饗庭　奈々美</t>
  </si>
  <si>
    <t>守屋　由衣</t>
  </si>
  <si>
    <t>山中　瞳</t>
  </si>
  <si>
    <t>菊地　真奈佳</t>
  </si>
  <si>
    <t>櫻井　晴菜</t>
  </si>
  <si>
    <t>櫻木　雪乃</t>
  </si>
  <si>
    <t>小河　遥花</t>
  </si>
  <si>
    <t>酒井　利菜</t>
  </si>
  <si>
    <t>南方　美羽</t>
  </si>
  <si>
    <t>山根　碧栞</t>
  </si>
  <si>
    <t>久保　亜月</t>
  </si>
  <si>
    <t>西尾　結愛</t>
  </si>
  <si>
    <t>大菅　紗矢香</t>
  </si>
  <si>
    <t>齋藤　みゆに</t>
  </si>
  <si>
    <t>石森　杏</t>
  </si>
  <si>
    <t>中嶋　日向子</t>
  </si>
  <si>
    <t>前田　友美菜</t>
  </si>
  <si>
    <t>岩本　乙夏</t>
  </si>
  <si>
    <t>大森　彩椰</t>
  </si>
  <si>
    <t>山腰　眞矢</t>
  </si>
  <si>
    <t>田中　里歩</t>
  </si>
  <si>
    <t>青木　実歩</t>
  </si>
  <si>
    <t>浅井　りか</t>
  </si>
  <si>
    <t>掛川　莉里</t>
  </si>
  <si>
    <t>野原　めぐみ</t>
  </si>
  <si>
    <t>宇佐見　真加</t>
  </si>
  <si>
    <t>粥川　由野</t>
  </si>
  <si>
    <t>渡邉　志歩</t>
  </si>
  <si>
    <t>山本　悠里</t>
  </si>
  <si>
    <t>宇野　雅佑香</t>
  </si>
  <si>
    <t>岩本　亜弓</t>
  </si>
  <si>
    <t>成生　茜</t>
  </si>
  <si>
    <t>山田　涼佳</t>
  </si>
  <si>
    <t>保　あかり</t>
  </si>
  <si>
    <t>西井　せり</t>
  </si>
  <si>
    <t>純浦　美桜</t>
  </si>
  <si>
    <t>永谷　千宙</t>
  </si>
  <si>
    <t>藤井　優羽</t>
  </si>
  <si>
    <t>山口　郁美</t>
  </si>
  <si>
    <t>山田　葵</t>
  </si>
  <si>
    <t>桑原　舞</t>
  </si>
  <si>
    <t>森　なつ実</t>
  </si>
  <si>
    <t>杉山　真奈</t>
  </si>
  <si>
    <t>堀田　萌</t>
  </si>
  <si>
    <t>森　優希</t>
  </si>
  <si>
    <t>太田　真帆</t>
  </si>
  <si>
    <t>川野　朱莉</t>
  </si>
  <si>
    <t>五味　叶花</t>
  </si>
  <si>
    <t>谷本　七星</t>
  </si>
  <si>
    <t>戸村　文音</t>
  </si>
  <si>
    <t>畑本　夏萌</t>
  </si>
  <si>
    <t>前川　凪波</t>
  </si>
  <si>
    <t>久保田　世那</t>
  </si>
  <si>
    <t>青井　ひまわり</t>
  </si>
  <si>
    <t>奥林　凜</t>
    <rPh sb="3" eb="4">
      <t>リン</t>
    </rPh>
    <phoneticPr fontId="19"/>
  </si>
  <si>
    <t>福市　彩香</t>
  </si>
  <si>
    <t>村田　桃香</t>
  </si>
  <si>
    <t>井田　明香梨</t>
  </si>
  <si>
    <t>岡江　未莉</t>
  </si>
  <si>
    <t>岸本　優花</t>
  </si>
  <si>
    <t>佐藤　綺海</t>
  </si>
  <si>
    <t>原　知世</t>
  </si>
  <si>
    <t>藤原　実央</t>
  </si>
  <si>
    <t>星川　茉鈴</t>
  </si>
  <si>
    <t>牧野　菜鈴</t>
  </si>
  <si>
    <t>村田　千遥</t>
  </si>
  <si>
    <t>吉澤　ひまり</t>
  </si>
  <si>
    <t>仲　日菜子</t>
  </si>
  <si>
    <t>楠川　季世</t>
  </si>
  <si>
    <t>金子　亞未</t>
  </si>
  <si>
    <t>兼房　由実</t>
  </si>
  <si>
    <t>有ケ谷　真由</t>
  </si>
  <si>
    <t>尾関　穂乃</t>
  </si>
  <si>
    <t>今井　菜月</t>
  </si>
  <si>
    <t>黒川　紗椰</t>
  </si>
  <si>
    <t>杉本 彩</t>
  </si>
  <si>
    <t>日比野 菜々美</t>
  </si>
  <si>
    <t>鹿嶌　奈々子</t>
  </si>
  <si>
    <t>小島　向日希</t>
  </si>
  <si>
    <t>白鳥　百花</t>
  </si>
  <si>
    <t>田畑　美羽</t>
  </si>
  <si>
    <t>中島　彩瑛</t>
  </si>
  <si>
    <t>溝口　岬希</t>
  </si>
  <si>
    <t>村松　七海</t>
  </si>
  <si>
    <t>津曲　香奈</t>
  </si>
  <si>
    <t>坂口　なつこ</t>
  </si>
  <si>
    <t>白井　理子</t>
  </si>
  <si>
    <t>浅野　ことは</t>
  </si>
  <si>
    <t xml:space="preserve">3 </t>
  </si>
  <si>
    <t xml:space="preserve">2 </t>
  </si>
  <si>
    <t xml:space="preserve">4 </t>
  </si>
  <si>
    <t>KANEDA</t>
  </si>
  <si>
    <t>TAKENO</t>
  </si>
  <si>
    <t>HARAYA</t>
  </si>
  <si>
    <t>Seiryu</t>
  </si>
  <si>
    <t>AMAIKE</t>
  </si>
  <si>
    <t>Mikiya</t>
  </si>
  <si>
    <t>FUKATSU</t>
  </si>
  <si>
    <t>Yoshihito</t>
  </si>
  <si>
    <t>SUWA</t>
  </si>
  <si>
    <t>TORII</t>
  </si>
  <si>
    <t>Seiya</t>
  </si>
  <si>
    <t>HYODO</t>
  </si>
  <si>
    <t>Ken</t>
  </si>
  <si>
    <t>ENDO</t>
  </si>
  <si>
    <t>Noa</t>
  </si>
  <si>
    <t>Sohei</t>
  </si>
  <si>
    <t>TSUBOI</t>
  </si>
  <si>
    <t>Naru</t>
  </si>
  <si>
    <t>Shintaro</t>
  </si>
  <si>
    <t>AWATA</t>
  </si>
  <si>
    <t>Yosuke</t>
  </si>
  <si>
    <t>Tatsuhiko</t>
  </si>
  <si>
    <t>KATTA</t>
  </si>
  <si>
    <t>Tetsufumi</t>
  </si>
  <si>
    <t>MORIKAWA</t>
  </si>
  <si>
    <t>Haruyuki</t>
  </si>
  <si>
    <t>Shunichi</t>
  </si>
  <si>
    <t>KUROBE</t>
  </si>
  <si>
    <t>HARIU</t>
  </si>
  <si>
    <t>YAGYU</t>
  </si>
  <si>
    <t>Kenshin</t>
  </si>
  <si>
    <t>Takashi</t>
  </si>
  <si>
    <t>OHASHI</t>
  </si>
  <si>
    <t>Motoki</t>
  </si>
  <si>
    <t>IMAOKA</t>
  </si>
  <si>
    <t>MIYAHARA</t>
  </si>
  <si>
    <t>UGA</t>
  </si>
  <si>
    <t>KAWASAKI</t>
  </si>
  <si>
    <t>MORISHITA</t>
  </si>
  <si>
    <t>Hiromitsu</t>
  </si>
  <si>
    <t>Namiki</t>
  </si>
  <si>
    <t>YOKOI</t>
  </si>
  <si>
    <t>TACHIBANA</t>
  </si>
  <si>
    <t>NAKASHIMA</t>
  </si>
  <si>
    <t>Masaya</t>
  </si>
  <si>
    <t>SHIGETA</t>
  </si>
  <si>
    <t>Naotaka</t>
  </si>
  <si>
    <t>MARUCHI</t>
  </si>
  <si>
    <t>SHINKAI</t>
  </si>
  <si>
    <t>KIYOHARA</t>
  </si>
  <si>
    <t>Nobuhito</t>
  </si>
  <si>
    <t>ISODA</t>
  </si>
  <si>
    <t>KASAHARA</t>
  </si>
  <si>
    <t>Hayata</t>
  </si>
  <si>
    <t>MOTOI</t>
  </si>
  <si>
    <t>KIYOTA</t>
  </si>
  <si>
    <t>GOSHIMA</t>
  </si>
  <si>
    <t>KOMIYAMA</t>
  </si>
  <si>
    <t>Taishu</t>
  </si>
  <si>
    <t>TANIGUCHI</t>
  </si>
  <si>
    <t>HAMAGUCHI</t>
  </si>
  <si>
    <t>MATSUZUKI</t>
  </si>
  <si>
    <t>Shuki</t>
  </si>
  <si>
    <t>YONEKAWA</t>
  </si>
  <si>
    <t>Motonori</t>
  </si>
  <si>
    <t>Kiryu</t>
  </si>
  <si>
    <t>HARADA</t>
  </si>
  <si>
    <t>MATSUBARA</t>
  </si>
  <si>
    <t>SASATAKE</t>
  </si>
  <si>
    <t>SHIMOMURA</t>
  </si>
  <si>
    <t>Keichiro</t>
  </si>
  <si>
    <t>HANAI</t>
  </si>
  <si>
    <t>Shusuke</t>
  </si>
  <si>
    <t>MIYANO</t>
  </si>
  <si>
    <t>Renya</t>
  </si>
  <si>
    <t>FUJISAWA</t>
  </si>
  <si>
    <t>Kenichi</t>
  </si>
  <si>
    <t>ODA</t>
  </si>
  <si>
    <t>Nozomu</t>
  </si>
  <si>
    <t>MICHINAKA</t>
  </si>
  <si>
    <t>Atsunori</t>
  </si>
  <si>
    <t>OGUSU</t>
  </si>
  <si>
    <t>Yasuhito</t>
  </si>
  <si>
    <t>Atsuya</t>
  </si>
  <si>
    <t>MIYATA</t>
  </si>
  <si>
    <t>TAKIKAWA</t>
  </si>
  <si>
    <t>HARABAYASHI</t>
  </si>
  <si>
    <t>KATSURAGI</t>
  </si>
  <si>
    <t>Masanari</t>
  </si>
  <si>
    <t>Yuhei</t>
  </si>
  <si>
    <t>Shunto</t>
  </si>
  <si>
    <t>FUKUYAMA</t>
  </si>
  <si>
    <t>Toi</t>
  </si>
  <si>
    <t>TAMAGAWA</t>
  </si>
  <si>
    <t>HOTTA</t>
  </si>
  <si>
    <t>TAKENAKA</t>
  </si>
  <si>
    <t>HARATA</t>
  </si>
  <si>
    <t>HUKAYA</t>
  </si>
  <si>
    <t>Mao</t>
  </si>
  <si>
    <t>KARIYA</t>
  </si>
  <si>
    <t>Shinnosuke</t>
  </si>
  <si>
    <t>HASHINO</t>
  </si>
  <si>
    <t>Mitsumasa</t>
  </si>
  <si>
    <t>SERUOD</t>
  </si>
  <si>
    <t>Jambaldorj</t>
  </si>
  <si>
    <t>HANAOKA</t>
  </si>
  <si>
    <t>Yasato</t>
  </si>
  <si>
    <t>Junpei</t>
  </si>
  <si>
    <t>ASAI</t>
  </si>
  <si>
    <t>Jundai</t>
  </si>
  <si>
    <t>Kein</t>
  </si>
  <si>
    <t>FUZIWARA</t>
  </si>
  <si>
    <t>Rikuo</t>
  </si>
  <si>
    <t>KUBOTA</t>
  </si>
  <si>
    <t>Gunjo</t>
  </si>
  <si>
    <t>UEDA</t>
  </si>
  <si>
    <t>Yunosuke</t>
  </si>
  <si>
    <t>Yoshinobu</t>
  </si>
  <si>
    <t>INAGAKI</t>
  </si>
  <si>
    <t>UEMURA</t>
  </si>
  <si>
    <t>TSUKESHIBA</t>
  </si>
  <si>
    <t>Wataru</t>
  </si>
  <si>
    <t>Takanori</t>
  </si>
  <si>
    <t>IJU</t>
  </si>
  <si>
    <t>Minoru</t>
  </si>
  <si>
    <t>KIMOTO</t>
  </si>
  <si>
    <t>SHIOMI</t>
  </si>
  <si>
    <t>TAKEMOTO</t>
  </si>
  <si>
    <t>NAGAO</t>
  </si>
  <si>
    <t>NAHA</t>
  </si>
  <si>
    <t>NODO</t>
  </si>
  <si>
    <t>MIYAJIMA</t>
  </si>
  <si>
    <t>Shuri</t>
  </si>
  <si>
    <t>Takuya</t>
  </si>
  <si>
    <t>ESAKI</t>
  </si>
  <si>
    <t>Takane</t>
  </si>
  <si>
    <t>Retsu</t>
  </si>
  <si>
    <t>KODERA</t>
  </si>
  <si>
    <t>Shuto</t>
  </si>
  <si>
    <t>SHIBAGAKI</t>
  </si>
  <si>
    <t>DOTO</t>
  </si>
  <si>
    <t>Keigo</t>
  </si>
  <si>
    <t>NAKANO</t>
  </si>
  <si>
    <t>Shunsaku</t>
  </si>
  <si>
    <t>NOBUTO</t>
  </si>
  <si>
    <t>Raiya</t>
  </si>
  <si>
    <t xml:space="preserve">MATSUKAWA </t>
  </si>
  <si>
    <t>Tetsuhiro</t>
  </si>
  <si>
    <t>MUKOYAMA</t>
  </si>
  <si>
    <t>Shingo</t>
  </si>
  <si>
    <t>Hitoshi</t>
  </si>
  <si>
    <t>UCHIYAMA</t>
  </si>
  <si>
    <t>OKUNO</t>
  </si>
  <si>
    <t>Dai</t>
  </si>
  <si>
    <t>Masataka</t>
  </si>
  <si>
    <t>Kandai</t>
  </si>
  <si>
    <t>SHIMOHATA</t>
  </si>
  <si>
    <t>SHUNDO</t>
  </si>
  <si>
    <t>Ayuto</t>
  </si>
  <si>
    <t>Yujin</t>
  </si>
  <si>
    <t>TAWADA</t>
  </si>
  <si>
    <t>Kanji</t>
  </si>
  <si>
    <t>TOGAMI</t>
  </si>
  <si>
    <t>TOMIYAMA</t>
  </si>
  <si>
    <t>Kaname</t>
  </si>
  <si>
    <t>Hodaka</t>
  </si>
  <si>
    <t>FUNASAKA</t>
  </si>
  <si>
    <t>Tatsuhiro</t>
  </si>
  <si>
    <t>Seiryo</t>
  </si>
  <si>
    <t xml:space="preserve">OHASHI </t>
  </si>
  <si>
    <t>KAMIKOGAWA</t>
  </si>
  <si>
    <t>Riuki</t>
  </si>
  <si>
    <t>NISHIBU</t>
  </si>
  <si>
    <t>Ryohei</t>
  </si>
  <si>
    <t>TAKASHIMA</t>
  </si>
  <si>
    <t>TAKAYA</t>
  </si>
  <si>
    <t>NAKAO</t>
  </si>
  <si>
    <t>IZAWA</t>
  </si>
  <si>
    <t>FURUICHI</t>
  </si>
  <si>
    <t xml:space="preserve">AMANO </t>
  </si>
  <si>
    <t>KUROKI</t>
  </si>
  <si>
    <t>KOGIKU</t>
  </si>
  <si>
    <t>Amaru</t>
  </si>
  <si>
    <t>TAKI</t>
  </si>
  <si>
    <t>MIYAYAMA</t>
  </si>
  <si>
    <t>TAGAWA</t>
  </si>
  <si>
    <t>OGURA</t>
  </si>
  <si>
    <t>Ichiki</t>
  </si>
  <si>
    <t>Kensho</t>
  </si>
  <si>
    <t>AKAHANE</t>
  </si>
  <si>
    <t>ISHIHAMA</t>
  </si>
  <si>
    <t>Toru</t>
  </si>
  <si>
    <t>OWADA</t>
  </si>
  <si>
    <t>USUI</t>
  </si>
  <si>
    <t>Masamichi</t>
  </si>
  <si>
    <t>OKINO</t>
  </si>
  <si>
    <t>Shusaku</t>
  </si>
  <si>
    <t>Ryonosuke</t>
  </si>
  <si>
    <t>ARAKI</t>
  </si>
  <si>
    <t>Ayumu</t>
  </si>
  <si>
    <t>ISHIBASHI</t>
  </si>
  <si>
    <t>Arata</t>
  </si>
  <si>
    <t>UNO</t>
  </si>
  <si>
    <t>KUDOMI</t>
  </si>
  <si>
    <t>SOMIYA</t>
  </si>
  <si>
    <t>Taiki</t>
  </si>
  <si>
    <t>TACHIKAWA</t>
  </si>
  <si>
    <t>TANIGAWARA</t>
  </si>
  <si>
    <t>FUKAMATSU</t>
  </si>
  <si>
    <t>Yoshinori</t>
  </si>
  <si>
    <t>OSAMURA</t>
  </si>
  <si>
    <t>OMURA</t>
  </si>
  <si>
    <t>KAGEYAMA</t>
  </si>
  <si>
    <t>IKEGAMI</t>
  </si>
  <si>
    <t>Koichi</t>
  </si>
  <si>
    <t>YAMANISHI</t>
  </si>
  <si>
    <t>HIGASHIMORI</t>
  </si>
  <si>
    <t>TOYOZUMI</t>
  </si>
  <si>
    <t>HONDA</t>
  </si>
  <si>
    <t>Motoi</t>
  </si>
  <si>
    <t>ANNOMAE</t>
  </si>
  <si>
    <t>TADA</t>
  </si>
  <si>
    <t>NAGATA</t>
  </si>
  <si>
    <t>IKEUCHI</t>
  </si>
  <si>
    <t xml:space="preserve">YAMAGIWA </t>
  </si>
  <si>
    <t>Tappei</t>
  </si>
  <si>
    <t>SUYAMA</t>
  </si>
  <si>
    <t>Mitaka</t>
  </si>
  <si>
    <t>SHOJI</t>
  </si>
  <si>
    <t>SUZAKI</t>
  </si>
  <si>
    <t>SUGINO</t>
  </si>
  <si>
    <t>Ko</t>
  </si>
  <si>
    <t>KAWACHI</t>
  </si>
  <si>
    <t>Shuya</t>
  </si>
  <si>
    <t>SAHARA</t>
  </si>
  <si>
    <t>SUGITA</t>
  </si>
  <si>
    <t>OKAI</t>
  </si>
  <si>
    <t>HARUNA</t>
  </si>
  <si>
    <t>IWASAKI</t>
  </si>
  <si>
    <t>Shoma</t>
  </si>
  <si>
    <t>MAEGAWA</t>
  </si>
  <si>
    <t>Masayuki</t>
  </si>
  <si>
    <t>HATANO</t>
  </si>
  <si>
    <t>Kodai</t>
  </si>
  <si>
    <t>INABA</t>
  </si>
  <si>
    <t>Koshi</t>
  </si>
  <si>
    <t>NAGURA</t>
  </si>
  <si>
    <t>SADAMORI</t>
  </si>
  <si>
    <t>Yuzuru</t>
  </si>
  <si>
    <t>HATA</t>
  </si>
  <si>
    <t>Yushin</t>
  </si>
  <si>
    <t>MITA</t>
  </si>
  <si>
    <t>Kairi</t>
  </si>
  <si>
    <t>YONETANI</t>
  </si>
  <si>
    <t>MISONO</t>
  </si>
  <si>
    <t>Akinori</t>
  </si>
  <si>
    <t>Yusaku</t>
  </si>
  <si>
    <t>AOKI</t>
  </si>
  <si>
    <t>INAFUKU</t>
  </si>
  <si>
    <t>Taketo</t>
  </si>
  <si>
    <t>KATSUYA</t>
  </si>
  <si>
    <t>SATAKE</t>
  </si>
  <si>
    <t>SUETSUGI</t>
  </si>
  <si>
    <t>Takayoshi</t>
  </si>
  <si>
    <t>NAGAI</t>
  </si>
  <si>
    <t>Koshiro</t>
  </si>
  <si>
    <t>Rintaro</t>
  </si>
  <si>
    <t>KOMATSUZAWA</t>
  </si>
  <si>
    <t>KITAJIMA</t>
  </si>
  <si>
    <t>Kafu</t>
  </si>
  <si>
    <t>YAMAKAWA</t>
  </si>
  <si>
    <t>AKASHI</t>
  </si>
  <si>
    <t>INUGAI</t>
  </si>
  <si>
    <t>OTA</t>
  </si>
  <si>
    <t>Aoto</t>
  </si>
  <si>
    <t>Takeru</t>
  </si>
  <si>
    <t>MATSUSHIMA</t>
  </si>
  <si>
    <t>Aita</t>
  </si>
  <si>
    <t>WASHIO</t>
  </si>
  <si>
    <t>TAKAKI</t>
  </si>
  <si>
    <t>Lucas</t>
  </si>
  <si>
    <t>ISOBE</t>
  </si>
  <si>
    <t>KAJI</t>
  </si>
  <si>
    <t>MEYA</t>
  </si>
  <si>
    <t xml:space="preserve">MITSUOKA </t>
  </si>
  <si>
    <t>HANADA</t>
  </si>
  <si>
    <t>Riki</t>
  </si>
  <si>
    <t xml:space="preserve">TAKAHASHI </t>
  </si>
  <si>
    <t>Maiya</t>
  </si>
  <si>
    <t>OMAE</t>
  </si>
  <si>
    <t>Keishin</t>
  </si>
  <si>
    <t>NAGAE</t>
  </si>
  <si>
    <t>Raiki</t>
  </si>
  <si>
    <t>HINO</t>
  </si>
  <si>
    <t>YOKOTA</t>
  </si>
  <si>
    <t>YOSHI</t>
  </si>
  <si>
    <t>NISHIMOTO</t>
  </si>
  <si>
    <t>UMEDA</t>
  </si>
  <si>
    <t>Sakuya</t>
  </si>
  <si>
    <t>SAKAUE</t>
  </si>
  <si>
    <t>NISHIYAMA</t>
  </si>
  <si>
    <t>Toya</t>
  </si>
  <si>
    <t>MATSUBA</t>
  </si>
  <si>
    <t>NAKAMATSU</t>
  </si>
  <si>
    <t>Tadashi</t>
  </si>
  <si>
    <t>ODAGIRI</t>
  </si>
  <si>
    <t>NSHIMURA</t>
  </si>
  <si>
    <t>IIJIMA</t>
  </si>
  <si>
    <t>Shotarou</t>
  </si>
  <si>
    <t>ISHIZUKA</t>
  </si>
  <si>
    <t>KURATSUJI</t>
  </si>
  <si>
    <t>SUGETA</t>
  </si>
  <si>
    <t>Rui</t>
  </si>
  <si>
    <t>Kaiki</t>
  </si>
  <si>
    <t>Syoto</t>
  </si>
  <si>
    <t>Yura</t>
  </si>
  <si>
    <t>TERAI</t>
  </si>
  <si>
    <t>Toshihiko</t>
  </si>
  <si>
    <t>UEHARA</t>
  </si>
  <si>
    <t>SHIBUYA</t>
  </si>
  <si>
    <t>TSUJI</t>
  </si>
  <si>
    <t>MATSUHANA</t>
  </si>
  <si>
    <t>TERADA</t>
  </si>
  <si>
    <t>Daisaku</t>
  </si>
  <si>
    <t>HONDO</t>
  </si>
  <si>
    <t>Ousuke</t>
  </si>
  <si>
    <t>OSADA</t>
  </si>
  <si>
    <t>AMAKAWA</t>
  </si>
  <si>
    <t>Tsuyoshi</t>
  </si>
  <si>
    <t>KOSATO</t>
  </si>
  <si>
    <t>WAKAHAMA</t>
  </si>
  <si>
    <t>BANNO</t>
  </si>
  <si>
    <t>KAKUTANI</t>
  </si>
  <si>
    <t>KATAYAMA</t>
  </si>
  <si>
    <t>HIOKI</t>
  </si>
  <si>
    <t>NEMOTO</t>
  </si>
  <si>
    <t>IMAMURA</t>
  </si>
  <si>
    <t>Soshi</t>
  </si>
  <si>
    <t>Tatsunari</t>
  </si>
  <si>
    <t>Hironori</t>
  </si>
  <si>
    <t>YOKOCHI</t>
  </si>
  <si>
    <t>Mochihiro</t>
  </si>
  <si>
    <t>Ryujin</t>
  </si>
  <si>
    <t xml:space="preserve">HATTORI </t>
  </si>
  <si>
    <t>ISOGAWA</t>
  </si>
  <si>
    <t>YAKAGUCHI</t>
  </si>
  <si>
    <t>Ichi</t>
  </si>
  <si>
    <t>ARAKAWA</t>
  </si>
  <si>
    <t>Sanetomo</t>
  </si>
  <si>
    <t>TAKASHITA</t>
  </si>
  <si>
    <t>NABASHIMA</t>
  </si>
  <si>
    <t>INOUE</t>
  </si>
  <si>
    <t>Kouta</t>
  </si>
  <si>
    <t>Tubasa</t>
  </si>
  <si>
    <t>YAMAGUHI</t>
  </si>
  <si>
    <t>Yotarou</t>
  </si>
  <si>
    <t>OOIZUMI</t>
  </si>
  <si>
    <t>Syuntaro</t>
  </si>
  <si>
    <t>Asuka</t>
  </si>
  <si>
    <t>OKUMURA</t>
  </si>
  <si>
    <t>Atumu</t>
  </si>
  <si>
    <t>UTHIDA</t>
  </si>
  <si>
    <t>MURASASHI</t>
  </si>
  <si>
    <t>MATUSHITA</t>
  </si>
  <si>
    <t>ISHIMOTO</t>
  </si>
  <si>
    <t>USHIDA</t>
  </si>
  <si>
    <t>KIBATASHI</t>
  </si>
  <si>
    <t>SHIBAYAMA</t>
  </si>
  <si>
    <t xml:space="preserve">SUGIMOTO </t>
  </si>
  <si>
    <t>TSUCHIDA</t>
  </si>
  <si>
    <t>Jin</t>
  </si>
  <si>
    <t>IGUCHI</t>
  </si>
  <si>
    <t>SAKATA</t>
  </si>
  <si>
    <t>Rei</t>
  </si>
  <si>
    <t>SUEMOTO</t>
  </si>
  <si>
    <t>Kousei</t>
  </si>
  <si>
    <t>SEIKE</t>
  </si>
  <si>
    <t>ISHIGAKI</t>
  </si>
  <si>
    <t>Yoshito</t>
  </si>
  <si>
    <t>KAMATA</t>
  </si>
  <si>
    <t>NAKANISHI</t>
  </si>
  <si>
    <t>KANDA</t>
  </si>
  <si>
    <t>Oki</t>
  </si>
  <si>
    <t>KANEKO</t>
  </si>
  <si>
    <t>Taira</t>
  </si>
  <si>
    <t>AYUKAWA</t>
  </si>
  <si>
    <t>Ritsu</t>
  </si>
  <si>
    <t>II</t>
  </si>
  <si>
    <t>Hiroaki</t>
  </si>
  <si>
    <t>HARUTA</t>
  </si>
  <si>
    <t>Kousaku</t>
  </si>
  <si>
    <t>HURAMATSU</t>
  </si>
  <si>
    <t>HIWAFELIPPE</t>
  </si>
  <si>
    <t>Setsuo</t>
  </si>
  <si>
    <t>TAKEDA</t>
  </si>
  <si>
    <t>Yoshiyuki</t>
  </si>
  <si>
    <t>TANIGAKI</t>
  </si>
  <si>
    <t>Itsuki</t>
  </si>
  <si>
    <t>DAICHO</t>
  </si>
  <si>
    <t>OZAWA</t>
  </si>
  <si>
    <t>KAWABATA</t>
  </si>
  <si>
    <t>MITSUKI</t>
  </si>
  <si>
    <t>Katsuki</t>
  </si>
  <si>
    <t>Seigo</t>
  </si>
  <si>
    <t>ICHIRYU</t>
  </si>
  <si>
    <t>Rin</t>
  </si>
  <si>
    <t>KONISHI</t>
  </si>
  <si>
    <t>TAMI</t>
  </si>
  <si>
    <t xml:space="preserve">NAKAGAWA </t>
  </si>
  <si>
    <t>Sorachi</t>
  </si>
  <si>
    <t>HOSOGI</t>
  </si>
  <si>
    <t>Koji</t>
  </si>
  <si>
    <t>TOTANI</t>
  </si>
  <si>
    <t>FUJITANI</t>
  </si>
  <si>
    <t>MIYAGI</t>
  </si>
  <si>
    <t>Norihiro</t>
  </si>
  <si>
    <t>Kimiyasu</t>
  </si>
  <si>
    <t>IMACHI</t>
  </si>
  <si>
    <t>Tasuku</t>
  </si>
  <si>
    <t>UJITA</t>
  </si>
  <si>
    <t>TSUDA</t>
  </si>
  <si>
    <t>Masahito</t>
  </si>
  <si>
    <t>Jinto</t>
  </si>
  <si>
    <t>Shigetaka</t>
  </si>
  <si>
    <t>INO</t>
  </si>
  <si>
    <t>OGO</t>
  </si>
  <si>
    <t>Ryouya</t>
  </si>
  <si>
    <t>OKAMOTO</t>
  </si>
  <si>
    <t>Kimiya</t>
  </si>
  <si>
    <t>Ibuki</t>
  </si>
  <si>
    <t>Manamu</t>
  </si>
  <si>
    <t>AKABORI</t>
  </si>
  <si>
    <t>OCHI</t>
  </si>
  <si>
    <t>KUSAO</t>
  </si>
  <si>
    <t>KUMAYABU</t>
  </si>
  <si>
    <t>Daito</t>
  </si>
  <si>
    <t>MURATA</t>
  </si>
  <si>
    <t>Nozomi</t>
  </si>
  <si>
    <t>YURIKUSA</t>
  </si>
  <si>
    <t>Miyu</t>
  </si>
  <si>
    <t>Riho</t>
  </si>
  <si>
    <t>SOFUE</t>
  </si>
  <si>
    <t>Mako</t>
  </si>
  <si>
    <t>Shiho</t>
  </si>
  <si>
    <t>NAKAGAWA</t>
  </si>
  <si>
    <t>Tomomi</t>
  </si>
  <si>
    <t>KIKO</t>
  </si>
  <si>
    <t>Hibiki</t>
  </si>
  <si>
    <t>Sakura</t>
  </si>
  <si>
    <t>MAEMURA</t>
  </si>
  <si>
    <t>Ayane</t>
  </si>
  <si>
    <t>MATSUSAKA</t>
  </si>
  <si>
    <t>Nanako</t>
  </si>
  <si>
    <t>YAMANO</t>
  </si>
  <si>
    <t>Eimi</t>
  </si>
  <si>
    <t>Fumika</t>
  </si>
  <si>
    <t>KASHIWAYA</t>
  </si>
  <si>
    <t>Miku</t>
  </si>
  <si>
    <t>Tsukino</t>
  </si>
  <si>
    <t>Akari</t>
  </si>
  <si>
    <t>KOIZUMI</t>
  </si>
  <si>
    <t>Mana</t>
  </si>
  <si>
    <t>Sakiho</t>
  </si>
  <si>
    <t>ONISHI</t>
  </si>
  <si>
    <t>Kanako</t>
  </si>
  <si>
    <t>Rumika</t>
  </si>
  <si>
    <t>KANEHARA</t>
  </si>
  <si>
    <t>SAWAFUJI</t>
  </si>
  <si>
    <t>Masaka</t>
  </si>
  <si>
    <t>MANABE</t>
  </si>
  <si>
    <t>Ayana</t>
  </si>
  <si>
    <t>KUBODERA</t>
  </si>
  <si>
    <t>ISHI</t>
  </si>
  <si>
    <t>Natsuko</t>
  </si>
  <si>
    <t>IYODA</t>
  </si>
  <si>
    <t>ISHIURA</t>
  </si>
  <si>
    <t xml:space="preserve">KONNO </t>
  </si>
  <si>
    <t>Erika</t>
  </si>
  <si>
    <t>SHIRAKI</t>
  </si>
  <si>
    <t>Nanase</t>
  </si>
  <si>
    <t>Misuzu</t>
  </si>
  <si>
    <t>MIWA</t>
  </si>
  <si>
    <t>Mikoto</t>
  </si>
  <si>
    <t>Rina</t>
  </si>
  <si>
    <t>NAOI</t>
  </si>
  <si>
    <t>Haruna</t>
  </si>
  <si>
    <t>FUWA</t>
  </si>
  <si>
    <t>NAKASAKO</t>
  </si>
  <si>
    <t>OMORI</t>
  </si>
  <si>
    <t>Mayuka</t>
  </si>
  <si>
    <t>HITOMI</t>
  </si>
  <si>
    <t>SHIMOYAMADA</t>
  </si>
  <si>
    <t>Sanae</t>
  </si>
  <si>
    <t>NAGANAWA</t>
  </si>
  <si>
    <t>Moe</t>
  </si>
  <si>
    <t>OSAMI</t>
  </si>
  <si>
    <t>Kyoka</t>
  </si>
  <si>
    <t>Wakaba</t>
  </si>
  <si>
    <t>ARATAKE</t>
  </si>
  <si>
    <t>Yuika</t>
  </si>
  <si>
    <t>OSHIRO</t>
  </si>
  <si>
    <t>NAKAYASU</t>
  </si>
  <si>
    <t>Wakana</t>
  </si>
  <si>
    <t>TSUKADA</t>
  </si>
  <si>
    <t>ARUGA</t>
  </si>
  <si>
    <t>Yukie</t>
  </si>
  <si>
    <t>TAKAHARA</t>
  </si>
  <si>
    <t>ABIRU</t>
  </si>
  <si>
    <t>Minami</t>
  </si>
  <si>
    <t>NAGAHAMA</t>
  </si>
  <si>
    <t>GUSHIKEN</t>
  </si>
  <si>
    <t>TANAIKE</t>
  </si>
  <si>
    <t>Kanaho</t>
  </si>
  <si>
    <t>NAMBU</t>
  </si>
  <si>
    <t>Juri</t>
  </si>
  <si>
    <t>Ruria</t>
  </si>
  <si>
    <t>SHIBASAKI</t>
  </si>
  <si>
    <t>YAGI</t>
  </si>
  <si>
    <t>Rion</t>
  </si>
  <si>
    <t>Sana</t>
  </si>
  <si>
    <t>TOMIOKA</t>
  </si>
  <si>
    <t>Kanna</t>
  </si>
  <si>
    <t>TAKASE</t>
  </si>
  <si>
    <t>SHIOUCHI</t>
  </si>
  <si>
    <t>Masayo</t>
  </si>
  <si>
    <t>ASAOKA</t>
  </si>
  <si>
    <t>Naho</t>
  </si>
  <si>
    <t>IKUTA</t>
  </si>
  <si>
    <t>KANETSUKI</t>
  </si>
  <si>
    <t>Sizuka</t>
  </si>
  <si>
    <t>INAYOSHI</t>
  </si>
  <si>
    <t>Tsubaki</t>
  </si>
  <si>
    <t>SHIRASAKA</t>
  </si>
  <si>
    <t>Hina</t>
  </si>
  <si>
    <t>Kayo</t>
  </si>
  <si>
    <t>Fuka</t>
  </si>
  <si>
    <t>AIBA</t>
  </si>
  <si>
    <t>MIZUTANI</t>
  </si>
  <si>
    <t>MORIYA</t>
  </si>
  <si>
    <t>Hitomi</t>
  </si>
  <si>
    <t>Manaka</t>
  </si>
  <si>
    <t>Yukine</t>
  </si>
  <si>
    <t>Yukino</t>
  </si>
  <si>
    <t>MINAMIKATA</t>
  </si>
  <si>
    <t>Miu</t>
  </si>
  <si>
    <t>YAMANE</t>
  </si>
  <si>
    <t>Hayane</t>
  </si>
  <si>
    <t>KANMORI</t>
  </si>
  <si>
    <t>IOKA</t>
  </si>
  <si>
    <t>OSUGA</t>
  </si>
  <si>
    <t>Miyuni</t>
  </si>
  <si>
    <t>ISHIMORI</t>
  </si>
  <si>
    <t>An</t>
  </si>
  <si>
    <t>Yumina</t>
  </si>
  <si>
    <t>Otoka</t>
  </si>
  <si>
    <t>Nayu</t>
  </si>
  <si>
    <t>KURIMOTO</t>
  </si>
  <si>
    <t>Mami</t>
  </si>
  <si>
    <t>NORITAKE</t>
  </si>
  <si>
    <t>YAMAKOSHI</t>
  </si>
  <si>
    <t>Rino</t>
  </si>
  <si>
    <t>Miho</t>
  </si>
  <si>
    <t>Rika</t>
  </si>
  <si>
    <t>KAKEGAWA</t>
  </si>
  <si>
    <t>Riri</t>
  </si>
  <si>
    <t>NOHARA</t>
  </si>
  <si>
    <t>Megumi</t>
  </si>
  <si>
    <t>KAYUGAWA</t>
  </si>
  <si>
    <t>Miyuu</t>
  </si>
  <si>
    <t>Sachika</t>
  </si>
  <si>
    <t>MIZUSHINA</t>
  </si>
  <si>
    <t>Kaede</t>
  </si>
  <si>
    <t>YANO</t>
  </si>
  <si>
    <t>Mirei</t>
  </si>
  <si>
    <t>NARIU</t>
  </si>
  <si>
    <t>OSAKA</t>
  </si>
  <si>
    <t>HORITA</t>
  </si>
  <si>
    <t>Myu</t>
  </si>
  <si>
    <t>CHAI</t>
  </si>
  <si>
    <t>YASUE</t>
  </si>
  <si>
    <t xml:space="preserve"> Kino</t>
  </si>
  <si>
    <t>HO</t>
  </si>
  <si>
    <t>NISHII</t>
  </si>
  <si>
    <t>Seri</t>
  </si>
  <si>
    <t>SUMIURA</t>
  </si>
  <si>
    <t>Mio</t>
  </si>
  <si>
    <t>Ikumi</t>
  </si>
  <si>
    <t>KUWAHARA</t>
  </si>
  <si>
    <t>Natumi</t>
  </si>
  <si>
    <t>SIMADA</t>
  </si>
  <si>
    <t>KAMOSHIDA</t>
  </si>
  <si>
    <t>Mirai</t>
  </si>
  <si>
    <t>Tomomimusembi</t>
  </si>
  <si>
    <t>MATSUZAWA</t>
  </si>
  <si>
    <t>MIZUSAWA</t>
  </si>
  <si>
    <t xml:space="preserve">ARAI </t>
  </si>
  <si>
    <t>Hikari</t>
  </si>
  <si>
    <t>NORO</t>
  </si>
  <si>
    <t>Kurea</t>
  </si>
  <si>
    <t>MASUBUCHI</t>
  </si>
  <si>
    <t>KAWANO</t>
  </si>
  <si>
    <t>GOMI</t>
  </si>
  <si>
    <t>TANIMOTO</t>
  </si>
  <si>
    <t>TOMURA</t>
  </si>
  <si>
    <t>HATAMOTO</t>
  </si>
  <si>
    <t>MAEKAWA</t>
  </si>
  <si>
    <t>KATAOKA</t>
  </si>
  <si>
    <t>Tomoko</t>
  </si>
  <si>
    <t>Manami</t>
  </si>
  <si>
    <t xml:space="preserve">NAITO </t>
  </si>
  <si>
    <t>Mia</t>
  </si>
  <si>
    <t>Yumi</t>
  </si>
  <si>
    <t>Yuzuka</t>
  </si>
  <si>
    <t>Sena</t>
  </si>
  <si>
    <t>KOMAKI</t>
  </si>
  <si>
    <t>CHIKAZAWA</t>
  </si>
  <si>
    <t>MISUGI</t>
  </si>
  <si>
    <t>Himawari</t>
  </si>
  <si>
    <t>Ami</t>
  </si>
  <si>
    <t>IZUMI</t>
  </si>
  <si>
    <t>Konomi</t>
  </si>
  <si>
    <t>OKUBAYASHI</t>
  </si>
  <si>
    <t>Kano</t>
  </si>
  <si>
    <t>SASAGE</t>
  </si>
  <si>
    <t>Junna</t>
  </si>
  <si>
    <t>HASHIGUCHI</t>
  </si>
  <si>
    <t>Yoshimi</t>
  </si>
  <si>
    <t>FUKUICHI</t>
  </si>
  <si>
    <t>Kokoro</t>
  </si>
  <si>
    <t>OKAE</t>
  </si>
  <si>
    <t>Miri</t>
  </si>
  <si>
    <t>KISHIMOTO</t>
  </si>
  <si>
    <t>Tomoyo</t>
  </si>
  <si>
    <t>FUJIWARA</t>
  </si>
  <si>
    <t>HOSHIKAWA</t>
  </si>
  <si>
    <t>Marin</t>
  </si>
  <si>
    <t>Nazuna</t>
  </si>
  <si>
    <t>Chiharu</t>
  </si>
  <si>
    <t>YOSHIZAWA</t>
  </si>
  <si>
    <t>Himari</t>
  </si>
  <si>
    <t>NAKA</t>
  </si>
  <si>
    <t>KUSUKAWA</t>
  </si>
  <si>
    <t>Kiyo</t>
  </si>
  <si>
    <t>Mion</t>
  </si>
  <si>
    <t>KANEFUSA</t>
  </si>
  <si>
    <t>NONAKA</t>
  </si>
  <si>
    <t>Konatsu</t>
  </si>
  <si>
    <t>Hono</t>
  </si>
  <si>
    <t>KOUYAMA</t>
  </si>
  <si>
    <t>IMAI</t>
  </si>
  <si>
    <t>Asuna</t>
  </si>
  <si>
    <t>Sya</t>
  </si>
  <si>
    <t>Aya</t>
  </si>
  <si>
    <t>HIBINO</t>
  </si>
  <si>
    <t>KASHIMA</t>
  </si>
  <si>
    <t>SHIRATORI</t>
  </si>
  <si>
    <t>TSUMAGARI</t>
  </si>
  <si>
    <t>Aoba</t>
  </si>
  <si>
    <t>SAKAGUCHI</t>
  </si>
  <si>
    <t>SHIRAI</t>
  </si>
  <si>
    <t>KATOH</t>
  </si>
  <si>
    <t>Mery</t>
  </si>
  <si>
    <t>Kotoha</t>
  </si>
  <si>
    <t>010607</t>
  </si>
  <si>
    <t>010724</t>
  </si>
  <si>
    <t>011213</t>
  </si>
  <si>
    <t>020921</t>
  </si>
  <si>
    <t>020928</t>
  </si>
  <si>
    <t>モンゴル</t>
  </si>
  <si>
    <t>MGL</t>
  </si>
  <si>
    <t>021218</t>
  </si>
  <si>
    <t>030202</t>
  </si>
  <si>
    <t>020311</t>
  </si>
  <si>
    <t>011127</t>
  </si>
  <si>
    <t>010714</t>
  </si>
  <si>
    <t>020103</t>
  </si>
  <si>
    <t>010903</t>
  </si>
  <si>
    <t>030212</t>
  </si>
  <si>
    <t>021114</t>
  </si>
  <si>
    <t>030331</t>
  </si>
  <si>
    <t>021205</t>
  </si>
  <si>
    <t>020926</t>
  </si>
  <si>
    <t>020415</t>
  </si>
  <si>
    <t>020704</t>
  </si>
  <si>
    <t>020717</t>
  </si>
  <si>
    <t>021117</t>
  </si>
  <si>
    <t>021021</t>
  </si>
  <si>
    <t>021129</t>
  </si>
  <si>
    <t>020723</t>
  </si>
  <si>
    <t>020406</t>
  </si>
  <si>
    <t>020419</t>
  </si>
  <si>
    <t>020417</t>
  </si>
  <si>
    <t>021208</t>
  </si>
  <si>
    <t>020904</t>
  </si>
  <si>
    <t>021219</t>
  </si>
  <si>
    <t>020514</t>
  </si>
  <si>
    <t>030312</t>
  </si>
  <si>
    <t>021025</t>
  </si>
  <si>
    <t>030401</t>
  </si>
  <si>
    <t>020919</t>
  </si>
  <si>
    <t>030222</t>
  </si>
  <si>
    <t>021022</t>
  </si>
  <si>
    <t>030209</t>
  </si>
  <si>
    <t>021030</t>
  </si>
  <si>
    <t>030322</t>
  </si>
  <si>
    <t>030107</t>
  </si>
  <si>
    <t>020710</t>
  </si>
  <si>
    <t>020816</t>
  </si>
  <si>
    <t>020828</t>
  </si>
  <si>
    <t>021116</t>
  </si>
  <si>
    <t>020908</t>
  </si>
  <si>
    <t>011012</t>
  </si>
  <si>
    <t>021124</t>
  </si>
  <si>
    <t>021009</t>
  </si>
  <si>
    <t>020519</t>
  </si>
  <si>
    <t>020720</t>
  </si>
  <si>
    <t>010812</t>
  </si>
  <si>
    <t>980107</t>
  </si>
  <si>
    <t>010711</t>
  </si>
  <si>
    <t>010424</t>
  </si>
  <si>
    <t>020611</t>
  </si>
  <si>
    <t>021004</t>
  </si>
  <si>
    <t>020428</t>
  </si>
  <si>
    <t>020615</t>
  </si>
  <si>
    <t>020407</t>
  </si>
  <si>
    <t>020515</t>
  </si>
  <si>
    <t>021016</t>
  </si>
  <si>
    <t>021220</t>
  </si>
  <si>
    <t>020112</t>
  </si>
  <si>
    <t>020214</t>
  </si>
  <si>
    <t>021018</t>
  </si>
  <si>
    <t>020508</t>
  </si>
  <si>
    <t>020301</t>
  </si>
  <si>
    <t>010409</t>
  </si>
  <si>
    <t>010925</t>
  </si>
  <si>
    <t>010514</t>
  </si>
  <si>
    <t>021128</t>
  </si>
  <si>
    <t>021231</t>
  </si>
  <si>
    <t>010126</t>
  </si>
  <si>
    <t>010613</t>
  </si>
  <si>
    <t>011223</t>
  </si>
  <si>
    <t>020222</t>
  </si>
  <si>
    <t>011117</t>
  </si>
  <si>
    <t>010609</t>
  </si>
  <si>
    <t>020129</t>
  </si>
  <si>
    <t>971214</t>
  </si>
  <si>
    <t>000928</t>
  </si>
  <si>
    <t>020905</t>
  </si>
  <si>
    <t>990914</t>
  </si>
  <si>
    <t>990923</t>
  </si>
  <si>
    <t>920720</t>
  </si>
  <si>
    <t>011006</t>
  </si>
  <si>
    <t>021108</t>
  </si>
  <si>
    <t>030124</t>
  </si>
  <si>
    <t>020925</t>
  </si>
  <si>
    <t>021213</t>
  </si>
  <si>
    <t>020825</t>
  </si>
  <si>
    <t>020701</t>
  </si>
  <si>
    <t>021130</t>
  </si>
  <si>
    <t>021225</t>
  </si>
  <si>
    <t>韓国</t>
  </si>
  <si>
    <t>KOR</t>
  </si>
  <si>
    <t>000512</t>
  </si>
  <si>
    <t>011130</t>
  </si>
  <si>
    <t>010403</t>
  </si>
  <si>
    <t>030118</t>
  </si>
  <si>
    <t>020826</t>
  </si>
  <si>
    <t>020409</t>
  </si>
  <si>
    <t>020422</t>
  </si>
  <si>
    <t>021109</t>
  </si>
  <si>
    <t>020410</t>
  </si>
  <si>
    <t>020512</t>
  </si>
  <si>
    <t>021210</t>
  </si>
  <si>
    <t>020425</t>
  </si>
  <si>
    <t>030201</t>
  </si>
  <si>
    <t>020402</t>
  </si>
  <si>
    <t>020824</t>
  </si>
  <si>
    <t>020927</t>
  </si>
  <si>
    <t>030325</t>
  </si>
  <si>
    <t>011027</t>
  </si>
  <si>
    <t>021005</t>
  </si>
  <si>
    <t>020614</t>
  </si>
  <si>
    <t>020418</t>
  </si>
  <si>
    <t>011231</t>
  </si>
  <si>
    <t>020421</t>
  </si>
  <si>
    <t>020725</t>
  </si>
  <si>
    <t>030122</t>
  </si>
  <si>
    <t>030318</t>
  </si>
  <si>
    <t>020529</t>
  </si>
  <si>
    <t>021216</t>
  </si>
  <si>
    <t>021224</t>
  </si>
  <si>
    <t>020909</t>
  </si>
  <si>
    <t>030303</t>
  </si>
  <si>
    <t>020405</t>
  </si>
  <si>
    <t>021007</t>
  </si>
  <si>
    <t>020718</t>
  </si>
  <si>
    <t>020814</t>
  </si>
  <si>
    <t>011222</t>
  </si>
  <si>
    <t>020709</t>
  </si>
  <si>
    <t>010611</t>
  </si>
  <si>
    <t>010924</t>
  </si>
  <si>
    <t>011206</t>
  </si>
  <si>
    <t>010918</t>
  </si>
  <si>
    <t>021119</t>
  </si>
  <si>
    <t>020505</t>
  </si>
  <si>
    <t>030210</t>
  </si>
  <si>
    <t>021227</t>
  </si>
  <si>
    <t>020708</t>
  </si>
  <si>
    <t>021026</t>
  </si>
  <si>
    <t>020912</t>
  </si>
  <si>
    <t>021019</t>
  </si>
  <si>
    <t>030216</t>
  </si>
  <si>
    <t>020602</t>
  </si>
  <si>
    <t>021104</t>
  </si>
  <si>
    <t>020729</t>
  </si>
  <si>
    <t>020801</t>
  </si>
  <si>
    <t>011008</t>
  </si>
  <si>
    <t>030317</t>
  </si>
  <si>
    <t>020812</t>
  </si>
  <si>
    <t>021014</t>
  </si>
  <si>
    <t>021008</t>
  </si>
  <si>
    <t>020805</t>
  </si>
  <si>
    <t>021125</t>
  </si>
  <si>
    <t>021118</t>
  </si>
  <si>
    <t>020626</t>
  </si>
  <si>
    <t xml:space="preserve"> ()</t>
  </si>
  <si>
    <t>KAWABE Nozomi(98)</t>
  </si>
  <si>
    <t>YURIKUSA Miyu(01)</t>
  </si>
  <si>
    <t>NIWA Yuna(02)</t>
  </si>
  <si>
    <t>KOIKE Riho(00)</t>
  </si>
  <si>
    <t>SOFUE Mako(02)</t>
  </si>
  <si>
    <t>HASEGAWA Shiho(96)</t>
  </si>
  <si>
    <t>NAKAGAWA Haruko(98)</t>
  </si>
  <si>
    <t>KAMATA Tomomi(98)</t>
  </si>
  <si>
    <t>KANAI Chiho(01)</t>
  </si>
  <si>
    <t>KIKO Hibiki(01)</t>
  </si>
  <si>
    <t>NAKAMURA Yuka(00)</t>
  </si>
  <si>
    <t>SUGA Sakura(99)</t>
  </si>
  <si>
    <t>KOBAYASHI Hazuki(01)</t>
  </si>
  <si>
    <t>EJIRI Tomoka(01)</t>
  </si>
  <si>
    <t>SHIMIZU Yuka(99)</t>
  </si>
  <si>
    <t>ITO Ayaka(99)</t>
  </si>
  <si>
    <t>MAEMURA Ayane(99)</t>
  </si>
  <si>
    <t>MATSUSAKA Kaho(00)</t>
  </si>
  <si>
    <t>WATANABE Haruka(00)</t>
  </si>
  <si>
    <t>OKAMOTO Nagiho(00)</t>
  </si>
  <si>
    <t>TATSUMI Nana(01)</t>
  </si>
  <si>
    <t>NAKANISHI Nanako(00)</t>
  </si>
  <si>
    <t>YAMANO Ayaka(01)</t>
  </si>
  <si>
    <t>NAKAYAMA Runa(01)</t>
  </si>
  <si>
    <t>HAMAJI Kirara(01)</t>
  </si>
  <si>
    <t>IWASE Eimi(99)</t>
  </si>
  <si>
    <t>OKADA Hana(99)</t>
  </si>
  <si>
    <t>HIRAI Yuri(01)</t>
  </si>
  <si>
    <t>SAKAI Nanako(00)</t>
  </si>
  <si>
    <t>KAMIYA Yuna(99)</t>
  </si>
  <si>
    <t>SANO Fumika(99)</t>
  </si>
  <si>
    <t>KASHIWAYA Miku(99)</t>
  </si>
  <si>
    <t>MATSUI Hana(99)</t>
  </si>
  <si>
    <t>YOSHIMURA Tsukino(99)</t>
  </si>
  <si>
    <t>ANDO Akari(00)</t>
  </si>
  <si>
    <t>KATO Mayu(00)</t>
  </si>
  <si>
    <t>SUGIYAMA Kaoru(00)</t>
  </si>
  <si>
    <t>KOIZUMI Mana(00)</t>
  </si>
  <si>
    <t>SHIMIZU Sakiho(00)</t>
  </si>
  <si>
    <t>ONISHI Kanako(01)</t>
  </si>
  <si>
    <t>NAGANO Akane(01)</t>
  </si>
  <si>
    <t>KAWAI Rumika(01)</t>
  </si>
  <si>
    <t>KANEHARA Haruka(01)</t>
  </si>
  <si>
    <t>KIMURA Riko(01)</t>
  </si>
  <si>
    <t>SAKAMOTO Ayaka(01)</t>
  </si>
  <si>
    <t>SAWAFUJI Masaka(01)</t>
  </si>
  <si>
    <t>MANABE Ayana(01)</t>
  </si>
  <si>
    <t>KUBODERA Momoka(01)</t>
  </si>
  <si>
    <t>ITO Mai(00)</t>
  </si>
  <si>
    <t>MURATA Yuka(99)</t>
  </si>
  <si>
    <t>YAMASHITA Kaho(02)</t>
  </si>
  <si>
    <t>ISHI Saeka(01)</t>
  </si>
  <si>
    <t>USAMI Kanon(02)</t>
  </si>
  <si>
    <t>IKAI Mariko(02)</t>
  </si>
  <si>
    <t>SUGIYAMA Natsuko(02)</t>
  </si>
  <si>
    <t>IYODA Ayane(99)</t>
  </si>
  <si>
    <t>NAKAMURA Saki(00)</t>
  </si>
  <si>
    <t>ISHIURA Airi(99)</t>
  </si>
  <si>
    <t>KOBAYASHI Akira(99)</t>
  </si>
  <si>
    <t>KONNO  Erika(99)</t>
  </si>
  <si>
    <t>SHIRAKI Nanase(99)</t>
  </si>
  <si>
    <t>USUI Misuzu(00)</t>
  </si>
  <si>
    <t>OKUBO Haruka(01)</t>
  </si>
  <si>
    <t>SOGA Miyu(00)</t>
  </si>
  <si>
    <t>MIWA Asuka(00)</t>
  </si>
  <si>
    <t>OGATA Azu(01)</t>
  </si>
  <si>
    <t>OKI Ayuri(01)</t>
  </si>
  <si>
    <t>KITAMURA Rumi(01)</t>
  </si>
  <si>
    <t>SAGA Fubuki(02)</t>
  </si>
  <si>
    <t>SUGIYAMA Ayami(01)</t>
  </si>
  <si>
    <t>HIROSE Chihiro(02)</t>
  </si>
  <si>
    <t>MORI Mikoto(02)</t>
  </si>
  <si>
    <t>YAMAMOTO Rina(03)</t>
  </si>
  <si>
    <t>OE Ayaka(00)</t>
  </si>
  <si>
    <t>USHIMARU Minori(00)</t>
  </si>
  <si>
    <t>IWAMOTO Yuri(01)</t>
  </si>
  <si>
    <t>NAOI Haruna(99)</t>
  </si>
  <si>
    <t>FUWA Ayaka(00)</t>
  </si>
  <si>
    <t>NAKASAKO Shihoko(00)</t>
  </si>
  <si>
    <t>FUKUI Anzu(02)</t>
  </si>
  <si>
    <t>AOYAMA Mizuha(01)</t>
  </si>
  <si>
    <t>HONDA Ayumi(00)</t>
  </si>
  <si>
    <t>OMORI Mayuka(01)</t>
  </si>
  <si>
    <t>MIYASHITA Maya(02)</t>
  </si>
  <si>
    <t>KATO Sayaka(00)</t>
  </si>
  <si>
    <t>KAJI Aoi(99)</t>
  </si>
  <si>
    <t>ITO Yu(01)</t>
  </si>
  <si>
    <t>HITOMI Momoka(02)</t>
  </si>
  <si>
    <t>GOTO Ayano(01)</t>
  </si>
  <si>
    <t>SHIMOYAMADA Ayaka(00)</t>
  </si>
  <si>
    <t>KAMIYA Sakura(00)</t>
  </si>
  <si>
    <t>NAKAI Mizuki(00)</t>
  </si>
  <si>
    <t>MIYAZAKI Sanae(00)</t>
  </si>
  <si>
    <t>NAGANAWA Moe(00)</t>
  </si>
  <si>
    <t>MATSUMOTO Nanami(00)</t>
  </si>
  <si>
    <t>OSAMI Kyoka(00)</t>
  </si>
  <si>
    <t>KONDO Moe(01)</t>
  </si>
  <si>
    <t>KATO Ayumi(01)</t>
  </si>
  <si>
    <t>KATO Wakaba(01)</t>
  </si>
  <si>
    <t>ARATAKE Yuika(01)</t>
  </si>
  <si>
    <t>FUJITA Yu(01)</t>
  </si>
  <si>
    <t>INABA Yumeka(01)</t>
  </si>
  <si>
    <t>OKADA Yuka(02)</t>
  </si>
  <si>
    <t>OSHIRO Ai(01)</t>
  </si>
  <si>
    <t>NAKAYASU Wakana(01)</t>
  </si>
  <si>
    <t>TSUKADA Ayako(02)</t>
  </si>
  <si>
    <t>ARUGA Yukie(01)</t>
  </si>
  <si>
    <t>YAMASHITA Haruka(01)</t>
  </si>
  <si>
    <t>TAKAHARA Sakura(02)</t>
  </si>
  <si>
    <t>ABIRU Yuna(99)</t>
  </si>
  <si>
    <t>ANDO Minami(02)</t>
  </si>
  <si>
    <t>KANEKO Ai(02)</t>
  </si>
  <si>
    <t>NAGAHAMA Mai(02)</t>
  </si>
  <si>
    <t>GUSHIKEN Yuna(02)</t>
  </si>
  <si>
    <t>NODA Rumi(02)</t>
  </si>
  <si>
    <t>TANAIKE Kanaho(02)</t>
  </si>
  <si>
    <t>NAMBU Juri(98)</t>
  </si>
  <si>
    <t>ITO Ruria(99)</t>
  </si>
  <si>
    <t>SHIBASAKI Mei(99)</t>
  </si>
  <si>
    <t>YAGI Akari(99)</t>
  </si>
  <si>
    <t>SUZUKI Rion(99)</t>
  </si>
  <si>
    <t>KAMIYA Yuki(99)</t>
  </si>
  <si>
    <t>KONDO Sana(99)</t>
  </si>
  <si>
    <t>TOMIOKA Minori(99)</t>
  </si>
  <si>
    <t>HIRANO Kanna(99)</t>
  </si>
  <si>
    <t>TAKASE Yuina(99)</t>
  </si>
  <si>
    <t>SHIOUCHI Masayo(99)</t>
  </si>
  <si>
    <t>ASAOKA Naho(00)</t>
  </si>
  <si>
    <t>IKUTA Naoko(00)</t>
  </si>
  <si>
    <t>KANETSUKI Sizuka(01)</t>
  </si>
  <si>
    <t>ITO Yui(00)</t>
  </si>
  <si>
    <t>INAYOSHI Tsubaki(01)</t>
  </si>
  <si>
    <t>SHIRASAKA Mizuki(00)</t>
  </si>
  <si>
    <t>NAKAYAMA Miyu(00)</t>
  </si>
  <si>
    <t>TSUZUKI Hina(00)</t>
  </si>
  <si>
    <t>ISHIGAKI Ayaka(01)</t>
  </si>
  <si>
    <t>KURODA Kayo(00)</t>
  </si>
  <si>
    <t>SUGIYAMA Sora(00)</t>
  </si>
  <si>
    <t>SUZUKI Sakura(00)</t>
  </si>
  <si>
    <t>NAGAI Fuka(01)</t>
  </si>
  <si>
    <t>AIBA Nanami(00)</t>
  </si>
  <si>
    <t>MIZUTANI Kaho(00)</t>
  </si>
  <si>
    <t>MORIYA Yui(00)</t>
  </si>
  <si>
    <t>KARASAWA Hanami(01)</t>
  </si>
  <si>
    <t>HOKAZONO Airi(01)</t>
  </si>
  <si>
    <t>YAMANAKA Hitomi(01)</t>
  </si>
  <si>
    <t>MURAKAMI Yuzuki(02)</t>
  </si>
  <si>
    <t>ONO Kaoru(01)</t>
  </si>
  <si>
    <t>FUKUDA Kurena(01)</t>
  </si>
  <si>
    <t>INAGAKI Ayu(01)</t>
  </si>
  <si>
    <t>KIKUCHI Manaka(01)</t>
  </si>
  <si>
    <t>YAMAGATA Tomoka(01)</t>
  </si>
  <si>
    <t>KOBAYASHI Yukine(01)</t>
  </si>
  <si>
    <t>HATTORI Kanako(02)</t>
  </si>
  <si>
    <t>SAKURAI Haruna(01)</t>
  </si>
  <si>
    <t>SAKURAGI Yukino(01)</t>
  </si>
  <si>
    <t>MORITA Momoka(01)</t>
  </si>
  <si>
    <t>OGAWA Haruka(02)</t>
  </si>
  <si>
    <t>SAKAI Rina(02)</t>
  </si>
  <si>
    <t>MINAMIKATA Miu(02)</t>
  </si>
  <si>
    <t>YAMANE Aoi(03)</t>
  </si>
  <si>
    <t>OCHIAI Hayane(00)</t>
  </si>
  <si>
    <t>KANMORI Kayo(00)</t>
  </si>
  <si>
    <t>OKAMOTO Ruka(01)</t>
  </si>
  <si>
    <t>TATSUMI Mao(00)</t>
  </si>
  <si>
    <t>IKEDA Kanako(00)</t>
  </si>
  <si>
    <t>KUBO Atsuki(03)</t>
  </si>
  <si>
    <t>NISHIO Yuma(02)</t>
  </si>
  <si>
    <t>IOKA Maho(99)</t>
  </si>
  <si>
    <t>OSUGA Sayaka(02)</t>
  </si>
  <si>
    <t>SAITO Miyuni(02)</t>
  </si>
  <si>
    <t>ISHIMORI An(02)</t>
  </si>
  <si>
    <t>NAKASHIMA Hinako(02)</t>
  </si>
  <si>
    <t>MAEDA Yumina(03)</t>
  </si>
  <si>
    <t>IWAMOTO Otoka(02)</t>
  </si>
  <si>
    <t>KAWAMURA Mizuki(99)</t>
  </si>
  <si>
    <t>OZEKI Nayu(00)</t>
  </si>
  <si>
    <t>TAKAHASHI Nana(01)</t>
  </si>
  <si>
    <t>KURIMOTO Mami(00)</t>
  </si>
  <si>
    <t>NORITAKE Momoka(02)</t>
  </si>
  <si>
    <t>OMORI Saya(02)</t>
  </si>
  <si>
    <t>YAMAKOSHI Maya(02)</t>
  </si>
  <si>
    <t>TANAKA Riho(02)</t>
  </si>
  <si>
    <t>NAKAMURA Rino(00)</t>
  </si>
  <si>
    <t>AOKI Miho(01)</t>
  </si>
  <si>
    <t>ASAI Rika(01)</t>
  </si>
  <si>
    <t>KAKEGAWA Riri(01)</t>
  </si>
  <si>
    <t>YAMAGUCHI Naoko(01)</t>
  </si>
  <si>
    <t>ASAKAWA Yoshino(99)</t>
  </si>
  <si>
    <t>KATO Yuri(00)</t>
  </si>
  <si>
    <t>SATO Kotomi(99)</t>
  </si>
  <si>
    <t>TAKEBAYASHI Misaki(98)</t>
  </si>
  <si>
    <t>TANAHASHI Mika(99)</t>
  </si>
  <si>
    <t>NAKANE Ruka(99)</t>
  </si>
  <si>
    <t>NAKAMURA Nanami(99)</t>
  </si>
  <si>
    <t>OKUGAWA Maho(00)</t>
  </si>
  <si>
    <t>KATSU Narumi(00)</t>
  </si>
  <si>
    <t>KIKUCHI Mai(00)</t>
  </si>
  <si>
    <t>KUROYANAGI Yukina(01)</t>
  </si>
  <si>
    <t>KOBAYASHI Moeka(00)</t>
  </si>
  <si>
    <t>KOYAMA Nanoha(00)</t>
  </si>
  <si>
    <t>NAGAHAKA Yumeka(00)</t>
  </si>
  <si>
    <t>HAYASHI Reina(00)</t>
  </si>
  <si>
    <t>MORIYAMA Ayuka(00)</t>
  </si>
  <si>
    <t>YOSHIDA Sayaka(00)</t>
  </si>
  <si>
    <t>KAMIYA Kyona(01)</t>
  </si>
  <si>
    <t>NISHIKAWA Hiyori(01)</t>
  </si>
  <si>
    <t>MATSUSHITA Hinata(01)</t>
  </si>
  <si>
    <t>WATANABE Yuka(01)</t>
  </si>
  <si>
    <t>YAMAMOTO Sayaka(00)</t>
  </si>
  <si>
    <t>NOHARA Megumi(02)</t>
  </si>
  <si>
    <t>NAKAMURA Erika(99)</t>
  </si>
  <si>
    <t>USAMI Manaka(00)</t>
  </si>
  <si>
    <t>GOTO Emina(01)</t>
  </si>
  <si>
    <t>KAYUGAWA Yoshino(01)</t>
  </si>
  <si>
    <t>SUZUKI Miyuu(97)</t>
  </si>
  <si>
    <t>KONO Sachika(00)</t>
  </si>
  <si>
    <t>MIZUSHINA Ayako(01)</t>
  </si>
  <si>
    <t>WATANABE Shiho(01)</t>
  </si>
  <si>
    <t>HIRANO Satsuki(00)</t>
  </si>
  <si>
    <t>TAMAKI Moeka(99)</t>
  </si>
  <si>
    <t>TAKAHASHI Ai(00)</t>
  </si>
  <si>
    <t>HARA Mahiru(00)</t>
  </si>
  <si>
    <t>YAMAMOTO Yuri(01)</t>
  </si>
  <si>
    <t>UNO Mayuka(01)</t>
  </si>
  <si>
    <t>FURUHATA Momoko(99)</t>
  </si>
  <si>
    <t>INADA Kaede(00)</t>
  </si>
  <si>
    <t>NAKANO Kaho(01)</t>
  </si>
  <si>
    <t>YANO Mirei(00)</t>
  </si>
  <si>
    <t>IWAMOTO Ayumi(01)</t>
  </si>
  <si>
    <t>NARIU Akane(01)</t>
  </si>
  <si>
    <t>YAMADA Suzuka(02)</t>
  </si>
  <si>
    <t>OTA Narumi(00)</t>
  </si>
  <si>
    <t>KANDA Yui(00)</t>
  </si>
  <si>
    <t>OSAKA Mizuki(99)</t>
  </si>
  <si>
    <t>HORITA Akari(00)</t>
  </si>
  <si>
    <t>UENO Moeka(00)</t>
  </si>
  <si>
    <t>KASAI Myu(00)</t>
  </si>
  <si>
    <t>CHAI Yuri(00)</t>
  </si>
  <si>
    <t>YASUE  Kino(00)</t>
  </si>
  <si>
    <t>HO Akari(01)</t>
  </si>
  <si>
    <t>NAKAMURA Mitsuki(02)</t>
  </si>
  <si>
    <t>NISHII Seri(02)</t>
  </si>
  <si>
    <t>SUMIURA Mio(02)</t>
  </si>
  <si>
    <t>NAGAYA Chihiro(02)</t>
  </si>
  <si>
    <t>FUJI Yu(02)</t>
  </si>
  <si>
    <t>YAMAGUCHI Ikumi(02)</t>
  </si>
  <si>
    <t>YAMADA Aoi(03)</t>
  </si>
  <si>
    <t>KUWAHARA Mai(02)</t>
  </si>
  <si>
    <t>MORI Natumi(01)</t>
  </si>
  <si>
    <t>SUGIYAMA Mana(02)</t>
  </si>
  <si>
    <t>HORITA Moe(02)</t>
  </si>
  <si>
    <t>MORI Yuki(02)</t>
  </si>
  <si>
    <t>OTA Maho(02)</t>
  </si>
  <si>
    <t>SIMADA Minori(02)</t>
  </si>
  <si>
    <t>KOIKE Kana(01)</t>
  </si>
  <si>
    <t>SUZUKI Yuna(01)</t>
  </si>
  <si>
    <t>INOUE Hana(99)</t>
  </si>
  <si>
    <t>KAMOSHIDA Mirai(99)</t>
  </si>
  <si>
    <t>TAKAMATSU Tomomimusembi(00)</t>
  </si>
  <si>
    <t>MATSUZAWA Ayane(99)</t>
  </si>
  <si>
    <t>MIZUSAWA Yuna(00)</t>
  </si>
  <si>
    <t>WADA Yuna(99)</t>
  </si>
  <si>
    <t>ARAI  Yuna(00)</t>
  </si>
  <si>
    <t>KOBAYASHI Narumi(00)</t>
  </si>
  <si>
    <t>YAMAMOTO Yuma(00)</t>
  </si>
  <si>
    <t>KUROKAWA Hikari(01)</t>
  </si>
  <si>
    <t>NORO Kurea(01)</t>
  </si>
  <si>
    <t>MASUBUCHI Yuka(01)</t>
  </si>
  <si>
    <t>KAWANO Akari(02)</t>
  </si>
  <si>
    <t>GOMI Kyoka(03)</t>
  </si>
  <si>
    <t>TANIMOTO Nanase(02)</t>
  </si>
  <si>
    <t>TOMURA Ayane(02)</t>
  </si>
  <si>
    <t>HATAMOTO Kaho(02)</t>
  </si>
  <si>
    <t>MAEKAWA Nanami(02)</t>
  </si>
  <si>
    <t>KATAOKA Tomoko(99)</t>
  </si>
  <si>
    <t>SAKAKIBARA Riko(98)</t>
  </si>
  <si>
    <t>OTA Mika(99)</t>
  </si>
  <si>
    <t>ONO Momoka(99)</t>
  </si>
  <si>
    <t>OHASHI Manami(99)</t>
  </si>
  <si>
    <t>KAGEYAMA An(99)</t>
  </si>
  <si>
    <t>KOMODA Rikako(99)</t>
  </si>
  <si>
    <t>KONDO Nanami(99)</t>
  </si>
  <si>
    <t>SHIMIZU Misato(99)</t>
  </si>
  <si>
    <t>NAITO  Mia(00)</t>
  </si>
  <si>
    <t>HONDO Ayumu(99)</t>
  </si>
  <si>
    <t>MORITA Yumi(99)</t>
  </si>
  <si>
    <t>YOKOYAMA Ayaka(00)</t>
  </si>
  <si>
    <t>ISHIHARA Rika(00)</t>
  </si>
  <si>
    <t>KASAI Yuzuka(00)</t>
  </si>
  <si>
    <t>KUBOTA Sena(99)</t>
  </si>
  <si>
    <t>KOMAKI Haruka(00)</t>
  </si>
  <si>
    <t>SAKAMOTO Ayane(00)</t>
  </si>
  <si>
    <t>SHIBATA Aoi(00)</t>
  </si>
  <si>
    <t>SUGIURA Airi(00)</t>
  </si>
  <si>
    <t>CHIKAZAWA Nana(00)</t>
  </si>
  <si>
    <t>TOYAMA Natsuki(00)</t>
  </si>
  <si>
    <t>MATSUSHIMA Maya(00)</t>
  </si>
  <si>
    <t>MISUGI Nanami(00)</t>
  </si>
  <si>
    <t>AOI Himawari(02)</t>
  </si>
  <si>
    <t>ANDO Ami(01)</t>
  </si>
  <si>
    <t>ANDO Yuzuki(01)</t>
  </si>
  <si>
    <t>IZUMI Konomi(01)</t>
  </si>
  <si>
    <t>ICHIKAWA Sae(01)</t>
  </si>
  <si>
    <t>ITO Suzune(02)</t>
  </si>
  <si>
    <t>OSHIRO Juri(01)</t>
  </si>
  <si>
    <t>OKUBAYASHI Rin(01)</t>
  </si>
  <si>
    <t>KIMURA Kano(01)</t>
  </si>
  <si>
    <t>SASAGE Junna(01)</t>
  </si>
  <si>
    <t>TANAKA Chihiro(01)</t>
  </si>
  <si>
    <t>TANAKA Yuri(01)</t>
  </si>
  <si>
    <t>NAKAYAMA Airi(01)</t>
  </si>
  <si>
    <t>NAGAI Erika(01)</t>
  </si>
  <si>
    <t>HASHIGUCHI Yoshimi(01)</t>
  </si>
  <si>
    <t>FUKUI Ai(02)</t>
  </si>
  <si>
    <t>FUKUICHI Ayaka(01)</t>
  </si>
  <si>
    <t>HORI Miyuki(02)</t>
  </si>
  <si>
    <t>MURATA Momoka(01)</t>
  </si>
  <si>
    <t>YAMAGUCHI Kokoro(01)</t>
  </si>
  <si>
    <t>YOKOYAMA Rio(01)</t>
  </si>
  <si>
    <t>IDA Akari(02)</t>
  </si>
  <si>
    <t>OKAE Miri(03)</t>
  </si>
  <si>
    <t>KISHIMOTO Yuka(02)</t>
  </si>
  <si>
    <t>SATO Ayami(02)</t>
  </si>
  <si>
    <t>HARA Tomoyo(02)</t>
  </si>
  <si>
    <t>FUJIWARA Mio(02)</t>
  </si>
  <si>
    <t>HOSHIKAWA Marin(02)</t>
  </si>
  <si>
    <t>MAKINO Nazuna(02)</t>
  </si>
  <si>
    <t>MURATA Chiharu(02)</t>
  </si>
  <si>
    <t>YOSHIZAWA Himari(02)</t>
  </si>
  <si>
    <t>NAKA Hinako()</t>
  </si>
  <si>
    <t>KUSUKAWA Kiyo()</t>
  </si>
  <si>
    <t>OHARA Suzuka()</t>
  </si>
  <si>
    <t>TSUZUKI Mion()</t>
  </si>
  <si>
    <t>YAZAKI Haruko()</t>
  </si>
  <si>
    <t>KANEKO Ami()</t>
  </si>
  <si>
    <t>MATSUURA Sumire()</t>
  </si>
  <si>
    <t>NAKAHARA Nagiho()</t>
  </si>
  <si>
    <t>SANO Sachiko()</t>
  </si>
  <si>
    <t>KANEFUSA Yumi()</t>
  </si>
  <si>
    <t>ARIGAYA Mayu()</t>
  </si>
  <si>
    <t>NONAKA Konatsu()</t>
  </si>
  <si>
    <t>OZEKI Hono()</t>
  </si>
  <si>
    <t>KOUYAMA Chizuru()</t>
  </si>
  <si>
    <t>IMAI Natsuki()</t>
  </si>
  <si>
    <t>MATSUURA Asuna()</t>
  </si>
  <si>
    <t>OBA Mizuki()</t>
  </si>
  <si>
    <t>KUROKAWA Saya()</t>
  </si>
  <si>
    <t>SUZUKI Yuina()</t>
  </si>
  <si>
    <t>YAGITA Sya()</t>
  </si>
  <si>
    <t>YAMAMOTO Nao()</t>
  </si>
  <si>
    <t>SUGIMOTO Aya()</t>
  </si>
  <si>
    <t>HIBINO Nanami()</t>
  </si>
  <si>
    <t>KASHIMA Nanako()</t>
  </si>
  <si>
    <t>KOJIMA Hibiki()</t>
  </si>
  <si>
    <t>SHIRATORI Momoka()</t>
  </si>
  <si>
    <t>TABATA Miu()</t>
  </si>
  <si>
    <t>NAKASHIMA Sae()</t>
  </si>
  <si>
    <t>MIZOGUCHI Misaki()</t>
  </si>
  <si>
    <t>MURAMATSU Nanami()</t>
  </si>
  <si>
    <t>TSUMAGARI Kana()</t>
  </si>
  <si>
    <t>SAITO Aoba()</t>
  </si>
  <si>
    <t>SAKAGUCHI Natsuko()</t>
  </si>
  <si>
    <t>SHIRAI Riko()</t>
  </si>
  <si>
    <t>KATOH Haruka()</t>
  </si>
  <si>
    <t>MUNENE Mery()</t>
  </si>
  <si>
    <t>MATSUMOTO Komari()</t>
  </si>
  <si>
    <t>ASANO Kotoha()</t>
  </si>
  <si>
    <t>YAMAMOTO Ayaka()</t>
  </si>
  <si>
    <t>()</t>
  </si>
  <si>
    <t xml:space="preserve"> </t>
  </si>
  <si>
    <t>990622</t>
  </si>
  <si>
    <t>000528</t>
  </si>
  <si>
    <t>010127</t>
  </si>
  <si>
    <t>010110</t>
  </si>
  <si>
    <t>990608</t>
  </si>
  <si>
    <t>000503</t>
  </si>
  <si>
    <t>000525</t>
  </si>
  <si>
    <t>990530</t>
  </si>
  <si>
    <t>991113</t>
  </si>
  <si>
    <t>980309</t>
  </si>
  <si>
    <t>981106</t>
  </si>
  <si>
    <t>971019</t>
  </si>
  <si>
    <t>990318</t>
  </si>
  <si>
    <t>980806</t>
  </si>
  <si>
    <t>010913</t>
  </si>
  <si>
    <t>011004</t>
  </si>
  <si>
    <t>980414</t>
  </si>
  <si>
    <t>991002</t>
  </si>
  <si>
    <t>990809</t>
  </si>
  <si>
    <t>000505</t>
  </si>
  <si>
    <t>980303</t>
  </si>
  <si>
    <t>990812</t>
  </si>
  <si>
    <t>991228</t>
  </si>
  <si>
    <t>010105</t>
  </si>
  <si>
    <t>980702</t>
  </si>
  <si>
    <t>970519</t>
  </si>
  <si>
    <t>000106</t>
  </si>
  <si>
    <t>970404</t>
  </si>
  <si>
    <t>010704</t>
  </si>
  <si>
    <t>020610</t>
  </si>
  <si>
    <t>010315</t>
  </si>
  <si>
    <t>000607</t>
  </si>
  <si>
    <t>010416</t>
  </si>
  <si>
    <t>990806</t>
  </si>
  <si>
    <t>020628</t>
  </si>
  <si>
    <t>990902</t>
  </si>
  <si>
    <t>020507</t>
  </si>
  <si>
    <t>020822</t>
  </si>
  <si>
    <t>020113</t>
  </si>
  <si>
    <t>991127</t>
  </si>
  <si>
    <t>980714</t>
  </si>
  <si>
    <t>980914</t>
  </si>
  <si>
    <t>980826</t>
  </si>
  <si>
    <t>000717</t>
  </si>
  <si>
    <t>010906</t>
  </si>
  <si>
    <t>000326</t>
  </si>
  <si>
    <t>000308</t>
  </si>
  <si>
    <t>990802</t>
  </si>
  <si>
    <t>990728</t>
  </si>
  <si>
    <t>000205</t>
  </si>
  <si>
    <t>001225</t>
  </si>
  <si>
    <t>020315</t>
  </si>
  <si>
    <t>020722</t>
  </si>
  <si>
    <t>030108</t>
  </si>
  <si>
    <t>020513</t>
  </si>
  <si>
    <t>020821</t>
  </si>
  <si>
    <t>021111</t>
  </si>
  <si>
    <t>020915</t>
  </si>
  <si>
    <t>021017</t>
  </si>
  <si>
    <t>020803</t>
  </si>
  <si>
    <t>030226</t>
  </si>
  <si>
    <t>020630</t>
  </si>
  <si>
    <t>020104</t>
  </si>
  <si>
    <t>020810</t>
  </si>
  <si>
    <t>020604</t>
  </si>
  <si>
    <t>000413</t>
  </si>
  <si>
    <t>010730</t>
  </si>
  <si>
    <t>991016</t>
  </si>
  <si>
    <t>990307</t>
  </si>
  <si>
    <t>990114</t>
  </si>
  <si>
    <t>970514</t>
  </si>
  <si>
    <t>木田　知希</t>
  </si>
  <si>
    <t>SAKURAI</t>
    <phoneticPr fontId="19"/>
  </si>
  <si>
    <t>Hayate</t>
    <phoneticPr fontId="19"/>
  </si>
  <si>
    <t>TANAKA</t>
    <phoneticPr fontId="19"/>
  </si>
  <si>
    <t>Makoto</t>
    <phoneticPr fontId="19"/>
  </si>
  <si>
    <t>YASUNAGA</t>
    <phoneticPr fontId="19"/>
  </si>
  <si>
    <t>Kenshiro</t>
    <phoneticPr fontId="19"/>
  </si>
  <si>
    <t>FUKAGAWA</t>
    <phoneticPr fontId="19"/>
  </si>
  <si>
    <t>Sota</t>
    <phoneticPr fontId="19"/>
  </si>
  <si>
    <t>AZUMA</t>
    <phoneticPr fontId="19"/>
  </si>
  <si>
    <t>Shoei</t>
    <phoneticPr fontId="19"/>
  </si>
  <si>
    <t>MATSUOKA</t>
    <phoneticPr fontId="19"/>
  </si>
  <si>
    <t xml:space="preserve">Ryo </t>
    <phoneticPr fontId="19"/>
  </si>
  <si>
    <t>SATO</t>
    <phoneticPr fontId="19"/>
  </si>
  <si>
    <t>Kazuki</t>
    <phoneticPr fontId="19"/>
  </si>
  <si>
    <t>NAITO</t>
    <phoneticPr fontId="19"/>
  </si>
  <si>
    <t>Naoto</t>
    <phoneticPr fontId="19"/>
  </si>
  <si>
    <t>NAKAI</t>
    <phoneticPr fontId="19"/>
  </si>
  <si>
    <t>Hiroto</t>
    <phoneticPr fontId="19"/>
  </si>
  <si>
    <t>JIN</t>
    <phoneticPr fontId="19"/>
  </si>
  <si>
    <t>Takumi</t>
    <phoneticPr fontId="19"/>
  </si>
  <si>
    <t>SOEJIMA</t>
    <phoneticPr fontId="19"/>
  </si>
  <si>
    <t>Daisuke</t>
    <phoneticPr fontId="19"/>
  </si>
  <si>
    <t>OSUMI</t>
    <phoneticPr fontId="19"/>
  </si>
  <si>
    <t>Ryota</t>
    <phoneticPr fontId="19"/>
  </si>
  <si>
    <t>ISHIGAMI</t>
    <phoneticPr fontId="19"/>
  </si>
  <si>
    <t>Natsumi</t>
    <phoneticPr fontId="19"/>
  </si>
  <si>
    <t>OGAWA</t>
    <phoneticPr fontId="19"/>
  </si>
  <si>
    <t>Tomoya</t>
    <phoneticPr fontId="19"/>
  </si>
  <si>
    <t>YOSHIKAWA</t>
    <phoneticPr fontId="19"/>
  </si>
  <si>
    <t>Naonori</t>
    <phoneticPr fontId="19"/>
  </si>
  <si>
    <t>Yuto</t>
    <phoneticPr fontId="19"/>
  </si>
  <si>
    <t>KAWADA</t>
    <phoneticPr fontId="19"/>
  </si>
  <si>
    <t>Tomotaka</t>
    <phoneticPr fontId="19"/>
  </si>
  <si>
    <t>WADA</t>
    <phoneticPr fontId="19"/>
  </si>
  <si>
    <t>Gosuke</t>
    <phoneticPr fontId="19"/>
  </si>
  <si>
    <t>TSUJIKAWA</t>
    <phoneticPr fontId="19"/>
  </si>
  <si>
    <t>Yuma</t>
    <phoneticPr fontId="19"/>
  </si>
  <si>
    <t>FUKUI</t>
    <phoneticPr fontId="19"/>
  </si>
  <si>
    <t>Tatsuya</t>
    <phoneticPr fontId="19"/>
  </si>
  <si>
    <t>TSUJINO</t>
    <phoneticPr fontId="19"/>
  </si>
  <si>
    <t>Toma</t>
    <phoneticPr fontId="19"/>
  </si>
  <si>
    <t>MURAMATSU</t>
    <phoneticPr fontId="19"/>
  </si>
  <si>
    <t>Yushi</t>
    <phoneticPr fontId="19"/>
  </si>
  <si>
    <t>CHINO</t>
    <phoneticPr fontId="19"/>
  </si>
  <si>
    <t>Masato</t>
    <phoneticPr fontId="19"/>
  </si>
  <si>
    <t>HIRANO</t>
    <phoneticPr fontId="19"/>
  </si>
  <si>
    <t>Kazuya</t>
    <phoneticPr fontId="19"/>
  </si>
  <si>
    <t>TABATA</t>
    <phoneticPr fontId="19"/>
  </si>
  <si>
    <t>Rontaro</t>
    <phoneticPr fontId="19"/>
  </si>
  <si>
    <t>KUBO</t>
    <phoneticPr fontId="19"/>
  </si>
  <si>
    <t>Yuki</t>
    <phoneticPr fontId="19"/>
  </si>
  <si>
    <t>NISHIMURA</t>
    <phoneticPr fontId="19"/>
  </si>
  <si>
    <t>Ryuki</t>
    <phoneticPr fontId="19"/>
  </si>
  <si>
    <t>MIYAMOTO</t>
    <phoneticPr fontId="19"/>
  </si>
  <si>
    <t>Koki</t>
    <phoneticPr fontId="19"/>
  </si>
  <si>
    <t>INOTSUME</t>
    <phoneticPr fontId="19"/>
  </si>
  <si>
    <t>Hiroki</t>
    <phoneticPr fontId="19"/>
  </si>
  <si>
    <t>SAWAYAMA</t>
    <phoneticPr fontId="19"/>
  </si>
  <si>
    <t>SHINOHARA</t>
    <phoneticPr fontId="19"/>
  </si>
  <si>
    <t>Riku</t>
    <phoneticPr fontId="19"/>
  </si>
  <si>
    <t>KATO</t>
    <phoneticPr fontId="19"/>
  </si>
  <si>
    <t>Hiroyuki</t>
    <phoneticPr fontId="19"/>
  </si>
  <si>
    <t>MASUDA</t>
    <phoneticPr fontId="19"/>
  </si>
  <si>
    <t>Yuta</t>
    <phoneticPr fontId="19"/>
  </si>
  <si>
    <t>YAMAGUCHI</t>
    <phoneticPr fontId="19"/>
  </si>
  <si>
    <t>Rio</t>
    <phoneticPr fontId="19"/>
  </si>
  <si>
    <t>SUGA</t>
    <phoneticPr fontId="19"/>
  </si>
  <si>
    <t>Taiga</t>
    <phoneticPr fontId="19"/>
  </si>
  <si>
    <t>OBA</t>
    <phoneticPr fontId="19"/>
  </si>
  <si>
    <t>Ryoto</t>
    <phoneticPr fontId="19"/>
  </si>
  <si>
    <t>YAMAZAKI</t>
    <phoneticPr fontId="19"/>
  </si>
  <si>
    <t>Kakeru</t>
    <phoneticPr fontId="19"/>
  </si>
  <si>
    <t>SAKAI</t>
    <phoneticPr fontId="19"/>
  </si>
  <si>
    <t>Shota</t>
    <phoneticPr fontId="19"/>
  </si>
  <si>
    <t>NAGASE</t>
    <phoneticPr fontId="19"/>
  </si>
  <si>
    <t>Hiroya</t>
    <phoneticPr fontId="19"/>
  </si>
  <si>
    <t>YAMATO</t>
    <phoneticPr fontId="19"/>
  </si>
  <si>
    <t>Toshinari</t>
    <phoneticPr fontId="19"/>
  </si>
  <si>
    <t>KOARASHI</t>
    <phoneticPr fontId="19"/>
  </si>
  <si>
    <t>Ryo</t>
    <phoneticPr fontId="19"/>
  </si>
  <si>
    <t>IKEDA</t>
    <phoneticPr fontId="19"/>
  </si>
  <si>
    <t>Atsushi</t>
    <phoneticPr fontId="19"/>
  </si>
  <si>
    <t>KINOSHITA</t>
    <phoneticPr fontId="19"/>
  </si>
  <si>
    <t>Ryoga</t>
    <phoneticPr fontId="19"/>
  </si>
  <si>
    <t>YANAKA</t>
    <phoneticPr fontId="19"/>
  </si>
  <si>
    <t>Kotaro</t>
    <phoneticPr fontId="19"/>
  </si>
  <si>
    <t>TAKAHASHI</t>
    <phoneticPr fontId="19"/>
  </si>
  <si>
    <t>Kaito</t>
    <phoneticPr fontId="19"/>
  </si>
  <si>
    <t>MIYAGAWA</t>
    <phoneticPr fontId="19"/>
  </si>
  <si>
    <t>YONEKURA</t>
    <phoneticPr fontId="19"/>
  </si>
  <si>
    <t>WATANABE</t>
    <phoneticPr fontId="19"/>
  </si>
  <si>
    <t>Naoki</t>
    <phoneticPr fontId="19"/>
  </si>
  <si>
    <t>KONDO</t>
    <phoneticPr fontId="19"/>
  </si>
  <si>
    <t>Hayato</t>
    <phoneticPr fontId="19"/>
  </si>
  <si>
    <t>MUKAI</t>
    <phoneticPr fontId="19"/>
  </si>
  <si>
    <t>Uta</t>
    <phoneticPr fontId="19"/>
  </si>
  <si>
    <t>UMEDA</t>
    <phoneticPr fontId="19"/>
  </si>
  <si>
    <t>ODA</t>
    <phoneticPr fontId="19"/>
  </si>
  <si>
    <t>Shinei</t>
    <phoneticPr fontId="19"/>
  </si>
  <si>
    <t>SEGUCHI</t>
    <phoneticPr fontId="19"/>
  </si>
  <si>
    <t>Kai</t>
    <phoneticPr fontId="19"/>
  </si>
  <si>
    <t>SUGIURA</t>
    <phoneticPr fontId="19"/>
  </si>
  <si>
    <t>Shoichi</t>
    <phoneticPr fontId="19"/>
  </si>
  <si>
    <t>TSUCHIIZU</t>
    <phoneticPr fontId="19"/>
  </si>
  <si>
    <t>YOSHIDA</t>
    <phoneticPr fontId="19"/>
  </si>
  <si>
    <t>Ryoya</t>
    <phoneticPr fontId="19"/>
  </si>
  <si>
    <t>TATEMATSU</t>
    <phoneticPr fontId="19"/>
  </si>
  <si>
    <t>Kazuma</t>
    <phoneticPr fontId="19"/>
  </si>
  <si>
    <t>SUZUKI</t>
    <phoneticPr fontId="19"/>
  </si>
  <si>
    <t>Shoya</t>
    <phoneticPr fontId="19"/>
  </si>
  <si>
    <t>IMACHI</t>
    <phoneticPr fontId="19"/>
  </si>
  <si>
    <t>Fumiya</t>
    <phoneticPr fontId="19"/>
  </si>
  <si>
    <t>TAJIMI</t>
    <phoneticPr fontId="19"/>
  </si>
  <si>
    <t>Ryoji</t>
    <phoneticPr fontId="19"/>
  </si>
  <si>
    <t>HANASHIMA</t>
    <phoneticPr fontId="19"/>
  </si>
  <si>
    <t>Ikuto</t>
    <phoneticPr fontId="19"/>
  </si>
  <si>
    <t>NAKAMURA</t>
    <phoneticPr fontId="19"/>
  </si>
  <si>
    <t>Sosuke</t>
    <phoneticPr fontId="19"/>
  </si>
  <si>
    <t>INADA</t>
    <phoneticPr fontId="19"/>
  </si>
  <si>
    <t>Kanta</t>
    <phoneticPr fontId="19"/>
  </si>
  <si>
    <t>KIDOKORO</t>
    <phoneticPr fontId="19"/>
  </si>
  <si>
    <t>MUIRAMATSU</t>
    <phoneticPr fontId="19"/>
  </si>
  <si>
    <t>Koya</t>
    <phoneticPr fontId="19"/>
  </si>
  <si>
    <t>SAWAMURA</t>
    <phoneticPr fontId="19"/>
  </si>
  <si>
    <t>Kento</t>
    <phoneticPr fontId="19"/>
  </si>
  <si>
    <t>TAKEMURA</t>
    <phoneticPr fontId="19"/>
  </si>
  <si>
    <t>Soma</t>
    <phoneticPr fontId="19"/>
  </si>
  <si>
    <t>DEJIMA</t>
    <phoneticPr fontId="19"/>
  </si>
  <si>
    <t>Tento</t>
    <phoneticPr fontId="19"/>
  </si>
  <si>
    <t>INOMOTO</t>
    <phoneticPr fontId="19"/>
  </si>
  <si>
    <t>Natsuki</t>
    <phoneticPr fontId="19"/>
  </si>
  <si>
    <t>MIZUKOSHI</t>
    <phoneticPr fontId="19"/>
  </si>
  <si>
    <t>NISHI</t>
    <phoneticPr fontId="19"/>
  </si>
  <si>
    <t>Kyohei</t>
    <phoneticPr fontId="19"/>
  </si>
  <si>
    <t>ITO</t>
    <phoneticPr fontId="19"/>
  </si>
  <si>
    <t>Tsubasa</t>
    <phoneticPr fontId="19"/>
  </si>
  <si>
    <t>ONO</t>
    <phoneticPr fontId="19"/>
  </si>
  <si>
    <t>Kensuke</t>
    <phoneticPr fontId="19"/>
  </si>
  <si>
    <t>NAKAHATA</t>
    <phoneticPr fontId="19"/>
  </si>
  <si>
    <t>MATSUI</t>
    <phoneticPr fontId="19"/>
  </si>
  <si>
    <t>Shuta</t>
    <phoneticPr fontId="19"/>
  </si>
  <si>
    <t>INOYA</t>
    <phoneticPr fontId="19"/>
  </si>
  <si>
    <t>Gakuto</t>
    <phoneticPr fontId="19"/>
  </si>
  <si>
    <t>OKADA</t>
    <phoneticPr fontId="19"/>
  </si>
  <si>
    <t>KURIKAWA</t>
    <phoneticPr fontId="19"/>
  </si>
  <si>
    <t>Yoshiaki</t>
    <phoneticPr fontId="19"/>
  </si>
  <si>
    <t>SAITO</t>
    <phoneticPr fontId="19"/>
  </si>
  <si>
    <t>Yuya</t>
    <phoneticPr fontId="19"/>
  </si>
  <si>
    <t>SHITARA</t>
    <phoneticPr fontId="19"/>
  </si>
  <si>
    <t>Taitchi</t>
    <phoneticPr fontId="19"/>
  </si>
  <si>
    <t>SOGAWA</t>
    <phoneticPr fontId="19"/>
  </si>
  <si>
    <t>Takayuki</t>
    <phoneticPr fontId="19"/>
  </si>
  <si>
    <t>NISHINO</t>
    <phoneticPr fontId="19"/>
  </si>
  <si>
    <t>Shotaro</t>
    <phoneticPr fontId="19"/>
  </si>
  <si>
    <t>KOYAMA</t>
    <phoneticPr fontId="19"/>
  </si>
  <si>
    <t>Manaya</t>
    <phoneticPr fontId="19"/>
  </si>
  <si>
    <t>Ryuichi</t>
    <phoneticPr fontId="19"/>
  </si>
  <si>
    <t xml:space="preserve">TANAKA </t>
    <phoneticPr fontId="19"/>
  </si>
  <si>
    <t>Ryoma</t>
    <phoneticPr fontId="19"/>
  </si>
  <si>
    <t>HAKAMATA</t>
    <phoneticPr fontId="19"/>
  </si>
  <si>
    <t>Misaki</t>
    <phoneticPr fontId="19"/>
  </si>
  <si>
    <t>FUKAYA</t>
    <phoneticPr fontId="19"/>
  </si>
  <si>
    <t>Yutaro</t>
    <phoneticPr fontId="19"/>
  </si>
  <si>
    <t>Satomu</t>
    <phoneticPr fontId="19"/>
  </si>
  <si>
    <t>TSUCHIDA</t>
    <phoneticPr fontId="19"/>
  </si>
  <si>
    <t>Yuga</t>
    <phoneticPr fontId="19"/>
  </si>
  <si>
    <t>FUKAZAWA</t>
    <phoneticPr fontId="19"/>
  </si>
  <si>
    <t>Rin</t>
    <phoneticPr fontId="19"/>
  </si>
  <si>
    <t>FURUKAWA</t>
    <phoneticPr fontId="19"/>
  </si>
  <si>
    <t>Mutsuki</t>
    <phoneticPr fontId="19"/>
  </si>
  <si>
    <t>YAMAMOTO</t>
    <phoneticPr fontId="19"/>
  </si>
  <si>
    <t>NOZUE</t>
    <phoneticPr fontId="19"/>
  </si>
  <si>
    <t>ASAI</t>
    <phoneticPr fontId="19"/>
  </si>
  <si>
    <t>Mikiya</t>
    <phoneticPr fontId="19"/>
  </si>
  <si>
    <t>UKAI</t>
    <phoneticPr fontId="19"/>
  </si>
  <si>
    <t>SASAKI</t>
    <phoneticPr fontId="19"/>
  </si>
  <si>
    <t>Manato</t>
    <phoneticPr fontId="19"/>
  </si>
  <si>
    <t>FUKATA</t>
    <phoneticPr fontId="19"/>
  </si>
  <si>
    <t>Rikuto</t>
    <phoneticPr fontId="19"/>
  </si>
  <si>
    <t>MURATA</t>
    <phoneticPr fontId="19"/>
  </si>
  <si>
    <t>Atsuya</t>
    <phoneticPr fontId="19"/>
  </si>
  <si>
    <t>YAMAOKA</t>
    <phoneticPr fontId="19"/>
  </si>
  <si>
    <t>Rukiya</t>
    <phoneticPr fontId="19"/>
  </si>
  <si>
    <t>KURACHI</t>
    <phoneticPr fontId="19"/>
  </si>
  <si>
    <t>Yuito</t>
    <phoneticPr fontId="19"/>
  </si>
  <si>
    <t>Tatsuki</t>
    <phoneticPr fontId="19"/>
  </si>
  <si>
    <t>HONDA</t>
    <phoneticPr fontId="19"/>
  </si>
  <si>
    <t>Sho</t>
    <phoneticPr fontId="19"/>
  </si>
  <si>
    <t>SHIMONO</t>
    <phoneticPr fontId="19"/>
  </si>
  <si>
    <t>Materu</t>
    <phoneticPr fontId="19"/>
  </si>
  <si>
    <t>YAMAKAWA</t>
    <phoneticPr fontId="19"/>
  </si>
  <si>
    <t>Motohiro</t>
    <phoneticPr fontId="19"/>
  </si>
  <si>
    <t>Shunsuke</t>
    <phoneticPr fontId="19"/>
  </si>
  <si>
    <t>SHIBATA</t>
    <phoneticPr fontId="19"/>
  </si>
  <si>
    <t>SUGIYAMA</t>
    <phoneticPr fontId="19"/>
  </si>
  <si>
    <t>Haruya</t>
    <phoneticPr fontId="19"/>
  </si>
  <si>
    <t>TYATANI</t>
    <phoneticPr fontId="19"/>
  </si>
  <si>
    <t>Koyo</t>
    <phoneticPr fontId="19"/>
  </si>
  <si>
    <t>NAKANISHI</t>
    <phoneticPr fontId="19"/>
  </si>
  <si>
    <t>Hinata</t>
    <phoneticPr fontId="19"/>
  </si>
  <si>
    <t>KATANAYA</t>
    <phoneticPr fontId="19"/>
  </si>
  <si>
    <t>Yoshinori</t>
    <phoneticPr fontId="19"/>
  </si>
  <si>
    <t>KOZAKAI</t>
    <phoneticPr fontId="19"/>
  </si>
  <si>
    <t>Katsuya</t>
    <phoneticPr fontId="19"/>
  </si>
  <si>
    <t>HONGO</t>
    <phoneticPr fontId="19"/>
  </si>
  <si>
    <t>Taju</t>
    <phoneticPr fontId="19"/>
  </si>
  <si>
    <t>UCHIDA</t>
    <phoneticPr fontId="19"/>
  </si>
  <si>
    <t>Tomohide</t>
    <phoneticPr fontId="19"/>
  </si>
  <si>
    <t>OUCHI</t>
    <phoneticPr fontId="19"/>
  </si>
  <si>
    <t>Shinya</t>
    <phoneticPr fontId="19"/>
  </si>
  <si>
    <t>KIDA</t>
    <phoneticPr fontId="19"/>
  </si>
  <si>
    <t>JPN</t>
    <phoneticPr fontId="19"/>
  </si>
  <si>
    <t>2</t>
    <phoneticPr fontId="62"/>
  </si>
  <si>
    <t>小島　優佑</t>
  </si>
  <si>
    <t>羽地　広輔</t>
  </si>
  <si>
    <t>畔柳　優</t>
  </si>
  <si>
    <t>大野　雄士</t>
  </si>
  <si>
    <t>岡田　遼</t>
  </si>
  <si>
    <t>都築　拓実</t>
  </si>
  <si>
    <t>岡嶋　亮佑</t>
  </si>
  <si>
    <t>臼井　優斗</t>
  </si>
  <si>
    <t>知念　冴</t>
  </si>
  <si>
    <t>藤井　裕士</t>
  </si>
  <si>
    <t>杉浦　進太郎</t>
  </si>
  <si>
    <t>内木　元基</t>
  </si>
  <si>
    <t>平田　和也</t>
  </si>
  <si>
    <t>藤村　慶太</t>
  </si>
  <si>
    <t>門谷　颯星</t>
  </si>
  <si>
    <t>松岡　学</t>
  </si>
  <si>
    <t>林　怜央</t>
  </si>
  <si>
    <t>川原　生寛</t>
  </si>
  <si>
    <t>加藤　兄野</t>
  </si>
  <si>
    <t>安東　怜音</t>
  </si>
  <si>
    <t>岩島　昇汰</t>
  </si>
  <si>
    <t>上杉　泰伸</t>
  </si>
  <si>
    <t>浦瀬　晃太朗</t>
  </si>
  <si>
    <t>久保　舞瞬</t>
  </si>
  <si>
    <t>芝辻　晴裕</t>
  </si>
  <si>
    <t>鈴木　尚登</t>
  </si>
  <si>
    <t>曽越　大成</t>
  </si>
  <si>
    <t>中川　雄斗</t>
  </si>
  <si>
    <t>中嶌　光輝</t>
  </si>
  <si>
    <t>中溝　凪音</t>
  </si>
  <si>
    <t>中村　颯太</t>
  </si>
  <si>
    <t>新美　夢貴</t>
  </si>
  <si>
    <t>畠山　大輔</t>
  </si>
  <si>
    <t>藤川　創</t>
  </si>
  <si>
    <t>見置　蓮音</t>
  </si>
  <si>
    <t>村上　愛季</t>
  </si>
  <si>
    <t>山田　奏楽</t>
  </si>
  <si>
    <t>山田　大翔</t>
  </si>
  <si>
    <t>山本　謙利</t>
  </si>
  <si>
    <t>濱口　登馬</t>
  </si>
  <si>
    <t>毛利　昂太</t>
  </si>
  <si>
    <t>丹田　翔也</t>
  </si>
  <si>
    <t>名和　将晃</t>
  </si>
  <si>
    <t>小出　光留</t>
  </si>
  <si>
    <t>河野　竜也</t>
  </si>
  <si>
    <t>鳥山 幹太</t>
  </si>
  <si>
    <t>吉田　彬</t>
  </si>
  <si>
    <t>瀧口　周</t>
  </si>
  <si>
    <t>牧田　良介</t>
  </si>
  <si>
    <t>櫻井　健人</t>
  </si>
  <si>
    <t>髙木　一真</t>
  </si>
  <si>
    <t>鈴木　彩人</t>
  </si>
  <si>
    <t>西村　侑真</t>
  </si>
  <si>
    <t>杉山　優斗</t>
  </si>
  <si>
    <t>海野　竜仁</t>
  </si>
  <si>
    <t>深澤　樹英</t>
  </si>
  <si>
    <t>安達　太陽</t>
  </si>
  <si>
    <t>石毛　大輝</t>
  </si>
  <si>
    <t>小沢　生成</t>
  </si>
  <si>
    <t>川合　健斗</t>
  </si>
  <si>
    <t>杉山　航平</t>
  </si>
  <si>
    <t>田中　海吏</t>
  </si>
  <si>
    <t>谷本　開</t>
  </si>
  <si>
    <t>寺西　駿</t>
  </si>
  <si>
    <t>中田　翼沙</t>
  </si>
  <si>
    <t>平松　昂龍</t>
  </si>
  <si>
    <t>森安　俊介</t>
  </si>
  <si>
    <t>山野　裕斗</t>
  </si>
  <si>
    <t>兼房　優生</t>
  </si>
  <si>
    <t>永野　響</t>
  </si>
  <si>
    <t>多田　誉晃</t>
  </si>
  <si>
    <t>鈴木　悠斗</t>
  </si>
  <si>
    <t>福井　凜</t>
  </si>
  <si>
    <t>上石　歩睦</t>
  </si>
  <si>
    <t>深津　希瑠亜</t>
  </si>
  <si>
    <t>渡邉　澪</t>
  </si>
  <si>
    <t>栗田　康平</t>
  </si>
  <si>
    <t>大石　一博</t>
  </si>
  <si>
    <t>中川　清矢</t>
  </si>
  <si>
    <t>小笠原　拓真</t>
  </si>
  <si>
    <t>石川　智也</t>
  </si>
  <si>
    <t>吉峯　幹弥</t>
  </si>
  <si>
    <t>中嶋　悦也</t>
  </si>
  <si>
    <t>山口　寛大</t>
  </si>
  <si>
    <t>舘田　瑛史</t>
  </si>
  <si>
    <t>北島　昂平</t>
  </si>
  <si>
    <t>宇佐美　瑛久</t>
  </si>
  <si>
    <t>久保　克真</t>
  </si>
  <si>
    <t>福岡　泰地</t>
  </si>
  <si>
    <t>中川　大輔</t>
  </si>
  <si>
    <t>小林　篤生</t>
  </si>
  <si>
    <t>松村　公平</t>
  </si>
  <si>
    <t>小川　海里</t>
  </si>
  <si>
    <t>上村　壮汰</t>
  </si>
  <si>
    <t>山内　大生</t>
  </si>
  <si>
    <t>筒　亮太</t>
  </si>
  <si>
    <t>沼津工業高等専門学校</t>
  </si>
  <si>
    <t>豊橋技術科学大学</t>
  </si>
  <si>
    <t>020524</t>
  </si>
  <si>
    <t>020804</t>
  </si>
  <si>
    <t>020811</t>
  </si>
  <si>
    <t>020902</t>
  </si>
  <si>
    <t>020601</t>
  </si>
  <si>
    <t>020820</t>
  </si>
  <si>
    <t>010629</t>
  </si>
  <si>
    <t>991109</t>
  </si>
  <si>
    <t>001218</t>
  </si>
  <si>
    <t>020525</t>
  </si>
  <si>
    <t>990723</t>
  </si>
  <si>
    <t>021212</t>
  </si>
  <si>
    <t>020903</t>
  </si>
  <si>
    <t>030305</t>
  </si>
  <si>
    <t>020523</t>
  </si>
  <si>
    <t>020929</t>
  </si>
  <si>
    <t>021020</t>
  </si>
  <si>
    <t>020623</t>
  </si>
  <si>
    <t>021024</t>
  </si>
  <si>
    <t>020516</t>
  </si>
  <si>
    <t>010628</t>
  </si>
  <si>
    <t>030105</t>
  </si>
  <si>
    <t>020702</t>
  </si>
  <si>
    <t>030220</t>
  </si>
  <si>
    <t>020712</t>
  </si>
  <si>
    <t>030123</t>
  </si>
  <si>
    <t>020502</t>
  </si>
  <si>
    <t>010124</t>
  </si>
  <si>
    <t>990602</t>
  </si>
  <si>
    <t>011228</t>
  </si>
  <si>
    <t>020114</t>
  </si>
  <si>
    <t>020420</t>
  </si>
  <si>
    <t>000319</t>
  </si>
  <si>
    <t>980824</t>
  </si>
  <si>
    <t>030218</t>
  </si>
  <si>
    <t>020917</t>
  </si>
  <si>
    <t>021029</t>
  </si>
  <si>
    <t>020827</t>
  </si>
  <si>
    <t>020607</t>
  </si>
  <si>
    <t>020830</t>
  </si>
  <si>
    <t>020403</t>
  </si>
  <si>
    <t>021101</t>
  </si>
  <si>
    <t>020716</t>
  </si>
  <si>
    <t>020511</t>
  </si>
  <si>
    <t>030204</t>
  </si>
  <si>
    <t>011123</t>
  </si>
  <si>
    <t>021003</t>
  </si>
  <si>
    <t>980612</t>
  </si>
  <si>
    <t>020920</t>
  </si>
  <si>
    <t>970607</t>
  </si>
  <si>
    <t>000704</t>
  </si>
  <si>
    <t>021010</t>
  </si>
  <si>
    <t>010120</t>
  </si>
  <si>
    <t>010221</t>
  </si>
  <si>
    <t>020829</t>
  </si>
  <si>
    <t>011011</t>
  </si>
  <si>
    <t>981110</t>
  </si>
  <si>
    <t>030117</t>
  </si>
  <si>
    <t>981019</t>
  </si>
  <si>
    <t>020922</t>
  </si>
  <si>
    <t>020819</t>
  </si>
  <si>
    <t>030320</t>
  </si>
  <si>
    <t>030314</t>
  </si>
  <si>
    <t xml:space="preserve">   その際、@outlook.jp、@outlook.com以外のメールアドレスから送ること</t>
    <phoneticPr fontId="6" type="Hiragana"/>
  </si>
  <si>
    <t>アルファベット表記(生年)</t>
    <rPh sb="7" eb="9">
      <t>ヒョウキ</t>
    </rPh>
    <rPh sb="10" eb="12">
      <t>セイネン</t>
    </rPh>
    <phoneticPr fontId="29"/>
  </si>
  <si>
    <t>アルファベット表記(生年)
名前</t>
    <rPh sb="7" eb="9">
      <t>ヒョウキ</t>
    </rPh>
    <rPh sb="10" eb="12">
      <t>セイネン</t>
    </rPh>
    <rPh sb="14" eb="16">
      <t>ナマエ</t>
    </rPh>
    <phoneticPr fontId="19"/>
  </si>
  <si>
    <t>⑥今大会は新型コロナウイルスの影響でエントリー受付後、</t>
    <rPh sb="1" eb="4">
      <t>こんたいかい</t>
    </rPh>
    <rPh sb="5" eb="7">
      <t>しんがた</t>
    </rPh>
    <rPh sb="15" eb="17">
      <t>えいきょう</t>
    </rPh>
    <rPh sb="23" eb="26">
      <t>うけつけご</t>
    </rPh>
    <phoneticPr fontId="6" type="Hiragana"/>
  </si>
  <si>
    <r>
      <rPr>
        <sz val="16"/>
        <color rgb="FFFF3300"/>
        <rFont val="ＭＳ Ｐゴシック"/>
        <family val="3"/>
        <charset val="128"/>
      </rPr>
      <t>　</t>
    </r>
    <r>
      <rPr>
        <sz val="16"/>
        <rFont val="ＭＳ Ｐゴシック"/>
        <family val="3"/>
        <charset val="128"/>
      </rPr>
      <t>振込後は、振込明細書またはネットバンキングによる振込履歴が</t>
    </r>
    <rPh sb="1" eb="3">
      <t>ふりこみ</t>
    </rPh>
    <rPh sb="3" eb="4">
      <t>ご</t>
    </rPh>
    <rPh sb="6" eb="8">
      <t>ふりこみ</t>
    </rPh>
    <rPh sb="8" eb="11">
      <t>めいさいしょ</t>
    </rPh>
    <rPh sb="25" eb="27">
      <t>ふりこみ</t>
    </rPh>
    <rPh sb="27" eb="29">
      <t>りれき</t>
    </rPh>
    <phoneticPr fontId="6" type="Hiragana"/>
  </si>
  <si>
    <r>
      <rPr>
        <sz val="16"/>
        <color rgb="FFFF3300"/>
        <rFont val="ＭＳ Ｐゴシック"/>
        <family val="3"/>
        <charset val="128"/>
      </rPr>
      <t>　</t>
    </r>
    <r>
      <rPr>
        <sz val="16"/>
        <rFont val="ＭＳ Ｐゴシック"/>
        <family val="3"/>
        <charset val="128"/>
      </rPr>
      <t>大会が中止となる場合に備え、</t>
    </r>
    <r>
      <rPr>
        <u/>
        <sz val="16"/>
        <color rgb="FFFF3300"/>
        <rFont val="ＭＳ Ｐゴシック"/>
        <family val="3"/>
        <charset val="128"/>
      </rPr>
      <t>大会終了後7日以内に振込を行うこととする</t>
    </r>
    <rPh sb="25" eb="27">
      <t>ふりこみ</t>
    </rPh>
    <rPh sb="28" eb="29">
      <t>おこな</t>
    </rPh>
    <phoneticPr fontId="6" type="Hiragana"/>
  </si>
  <si>
    <t>東海学生陸上競技連盟  春季大会担当　宛</t>
    <rPh sb="12" eb="14">
      <t>しゅんき</t>
    </rPh>
    <rPh sb="16" eb="18">
      <t>たんとう</t>
    </rPh>
    <rPh sb="19" eb="20">
      <t>あて</t>
    </rPh>
    <phoneticPr fontId="6" type="Hiragana"/>
  </si>
  <si>
    <t>※必ず振込名の前に C）を記入し、大学名で振り込むこと。</t>
    <phoneticPr fontId="6" type="Hiragana"/>
  </si>
  <si>
    <t>安川　瑠晟</t>
  </si>
  <si>
    <t>安達　天哉</t>
  </si>
  <si>
    <t>HAJI</t>
  </si>
  <si>
    <t>Yuji</t>
  </si>
  <si>
    <t>OKAJIMA</t>
  </si>
  <si>
    <t>CHINEN</t>
  </si>
  <si>
    <t>Saeru</t>
  </si>
  <si>
    <t>FUJII</t>
  </si>
  <si>
    <t>NAIKI</t>
  </si>
  <si>
    <t>FUJIMURA</t>
  </si>
  <si>
    <t>KADODANI</t>
  </si>
  <si>
    <t>Hayase</t>
  </si>
  <si>
    <t>Manabu</t>
  </si>
  <si>
    <t>Fuchika</t>
  </si>
  <si>
    <t>Reon</t>
  </si>
  <si>
    <t xml:space="preserve">IWASHIMA </t>
  </si>
  <si>
    <t>Syota</t>
  </si>
  <si>
    <t>UESUGI</t>
  </si>
  <si>
    <t>Taishin</t>
  </si>
  <si>
    <t>URASE</t>
  </si>
  <si>
    <t>Koutaro</t>
  </si>
  <si>
    <t>Mashun</t>
  </si>
  <si>
    <t>SHIBATSUJI</t>
  </si>
  <si>
    <t>Haruhiro</t>
  </si>
  <si>
    <t>Hisato</t>
  </si>
  <si>
    <t>SOGOSHI</t>
  </si>
  <si>
    <t>NIIMI</t>
  </si>
  <si>
    <t>Yumeki</t>
  </si>
  <si>
    <t>HATAKEYAMA</t>
  </si>
  <si>
    <t>FUJIKAWA</t>
  </si>
  <si>
    <t>Hajime</t>
  </si>
  <si>
    <t>MIOKI</t>
  </si>
  <si>
    <t>Rento</t>
  </si>
  <si>
    <t>Aiki</t>
  </si>
  <si>
    <t>Toma</t>
  </si>
  <si>
    <t>TANDA</t>
  </si>
  <si>
    <t>NAWA</t>
  </si>
  <si>
    <t>Masaaki</t>
  </si>
  <si>
    <t>TORIYAMA</t>
  </si>
  <si>
    <t>TAKIGUCHI</t>
  </si>
  <si>
    <t>Amane</t>
  </si>
  <si>
    <t>MAKITA</t>
  </si>
  <si>
    <t xml:space="preserve">SUZUKI </t>
  </si>
  <si>
    <t>Ayato</t>
  </si>
  <si>
    <t>UNNO</t>
  </si>
  <si>
    <t>FUKASAWA</t>
  </si>
  <si>
    <t>Jiei</t>
  </si>
  <si>
    <t>ISHIGE</t>
  </si>
  <si>
    <t>Kinari</t>
  </si>
  <si>
    <t>TERANISHI</t>
  </si>
  <si>
    <t>HIRAMATSU</t>
  </si>
  <si>
    <t>Koryu</t>
  </si>
  <si>
    <t>MORIYASU</t>
  </si>
  <si>
    <t>Syunsuke</t>
  </si>
  <si>
    <t>Shigeaki</t>
  </si>
  <si>
    <t>KAMIISHI</t>
  </si>
  <si>
    <t>Kirua</t>
  </si>
  <si>
    <t>KURITA</t>
  </si>
  <si>
    <t>OISHI</t>
  </si>
  <si>
    <t>Kazuhiro</t>
  </si>
  <si>
    <t>OGASAWARA</t>
  </si>
  <si>
    <t>ISHIKAWA</t>
  </si>
  <si>
    <t>YOSHIMINE</t>
  </si>
  <si>
    <t>Etsuya</t>
  </si>
  <si>
    <t>TACHIDA</t>
  </si>
  <si>
    <t>Eiji</t>
  </si>
  <si>
    <t>Teruhisa</t>
  </si>
  <si>
    <t>Katsuma</t>
  </si>
  <si>
    <t>MATSUMURA</t>
  </si>
  <si>
    <t>Daisei</t>
  </si>
  <si>
    <t>TSUTSU</t>
  </si>
  <si>
    <t>YASUKAWA</t>
  </si>
  <si>
    <t>010520</t>
  </si>
  <si>
    <t>稲岡　菜月</t>
  </si>
  <si>
    <t>・振込期限：６月１４日（月）～２０日（日）</t>
    <rPh sb="1" eb="5">
      <t>ふりこみきげん</t>
    </rPh>
    <rPh sb="7" eb="8">
      <t>がつ</t>
    </rPh>
    <rPh sb="10" eb="11">
      <t>にち</t>
    </rPh>
    <rPh sb="12" eb="13">
      <t>げつ</t>
    </rPh>
    <rPh sb="17" eb="18">
      <t>にち</t>
    </rPh>
    <rPh sb="19" eb="20">
      <t>にち</t>
    </rPh>
    <phoneticPr fontId="6" type="Hiragana"/>
  </si>
  <si>
    <t>・明細書提出期限：６月２３日（水）必着</t>
    <rPh sb="1" eb="4">
      <t>めいさいしょ</t>
    </rPh>
    <rPh sb="4" eb="6">
      <t>ていしゅつ</t>
    </rPh>
    <rPh sb="6" eb="8">
      <t>きげん</t>
    </rPh>
    <rPh sb="10" eb="11">
      <t>がつ</t>
    </rPh>
    <rPh sb="13" eb="14">
      <t>にち</t>
    </rPh>
    <rPh sb="15" eb="16">
      <t>すい</t>
    </rPh>
    <rPh sb="17" eb="19">
      <t>ひっちゃく</t>
    </rPh>
    <phoneticPr fontId="6" type="Hiragana"/>
  </si>
  <si>
    <r>
      <t xml:space="preserve">年月日 </t>
    </r>
    <r>
      <rPr>
        <sz val="9"/>
        <color theme="1"/>
        <rFont val="ＭＳ Ｐゴシック"/>
        <family val="3"/>
        <charset val="128"/>
        <scheme val="minor"/>
      </rPr>
      <t>(2020/1/1～2021/5/31)</t>
    </r>
    <rPh sb="0" eb="3">
      <t>ネンガッピ</t>
    </rPh>
    <phoneticPr fontId="19"/>
  </si>
  <si>
    <t>秩父宮賜杯　第５３回全日本大学駅伝対校選手権大会</t>
    <rPh sb="0" eb="3">
      <t>チチブノミヤ</t>
    </rPh>
    <rPh sb="3" eb="5">
      <t>シハイ</t>
    </rPh>
    <rPh sb="6" eb="7">
      <t>ダイ</t>
    </rPh>
    <rPh sb="9" eb="10">
      <t>カイ</t>
    </rPh>
    <rPh sb="10" eb="17">
      <t>ゼンニホンダイガクエキデン</t>
    </rPh>
    <rPh sb="17" eb="19">
      <t>タイコウ</t>
    </rPh>
    <rPh sb="19" eb="22">
      <t>センシュケン</t>
    </rPh>
    <rPh sb="22" eb="24">
      <t>タイカイ</t>
    </rPh>
    <phoneticPr fontId="19"/>
  </si>
  <si>
    <t>　【メール】</t>
    <phoneticPr fontId="6" type="Hiragana"/>
  </si>
  <si>
    <t>　提出期限:6月2日(水)18:00</t>
    <phoneticPr fontId="6" type="Hiragana"/>
  </si>
  <si>
    <t>　送付物:全日選考会 エントリーファイル(Excelデータ)</t>
    <phoneticPr fontId="6" type="Hiragana"/>
  </si>
  <si>
    <t>家﨑　陽</t>
  </si>
  <si>
    <t>ゴメス　ニコラス</t>
  </si>
  <si>
    <t>山路　空良</t>
  </si>
  <si>
    <t>出口　航大</t>
  </si>
  <si>
    <t>西川　昇吾</t>
  </si>
  <si>
    <t>加藤　脩人</t>
  </si>
  <si>
    <t>山本　世連</t>
  </si>
  <si>
    <t>大塚　至恩</t>
  </si>
  <si>
    <t>藤原　秀元</t>
  </si>
  <si>
    <t>後藤　大輔</t>
  </si>
  <si>
    <t>梅村　康平</t>
  </si>
  <si>
    <t>上薗　巧</t>
  </si>
  <si>
    <t>森　裕之</t>
  </si>
  <si>
    <t>山本　一馬</t>
  </si>
  <si>
    <t>中村　帆海</t>
  </si>
  <si>
    <t>青山　颯汰</t>
  </si>
  <si>
    <t>古林　歩</t>
  </si>
  <si>
    <t>岡本　賢崇</t>
  </si>
  <si>
    <t>片岡　康聖</t>
  </si>
  <si>
    <t>黒川　将吾</t>
  </si>
  <si>
    <t>小川　翔英</t>
  </si>
  <si>
    <t>田中　遼裕</t>
  </si>
  <si>
    <t>足立　龍之介</t>
  </si>
  <si>
    <t>安藤　大介</t>
  </si>
  <si>
    <t>安藤　雅陽</t>
  </si>
  <si>
    <t>加藤　宏雅</t>
  </si>
  <si>
    <t>佐藤　快</t>
  </si>
  <si>
    <t>角樋　将太</t>
  </si>
  <si>
    <t>竹内　健人</t>
  </si>
  <si>
    <t>長江　湧雅</t>
  </si>
  <si>
    <t>西本　祐翔</t>
  </si>
  <si>
    <t>満仲　陸斗</t>
  </si>
  <si>
    <t>簑原　広歩</t>
    <rPh sb="0" eb="2">
      <t>ミノハラ</t>
    </rPh>
    <phoneticPr fontId="2"/>
  </si>
  <si>
    <t>村上　裕雅</t>
  </si>
  <si>
    <t>山本　孝哉</t>
  </si>
  <si>
    <t>浅井　駿良</t>
  </si>
  <si>
    <t>富森　拓臣</t>
  </si>
  <si>
    <t>藤原　宗佑</t>
  </si>
  <si>
    <t>米津　寿一</t>
  </si>
  <si>
    <t>大久保　大治郎</t>
  </si>
  <si>
    <t>尾張　龍希</t>
  </si>
  <si>
    <t>富田　知親</t>
  </si>
  <si>
    <t>早川　颯</t>
  </si>
  <si>
    <t>福島　三輝</t>
  </si>
  <si>
    <t>牧野　凌河</t>
  </si>
  <si>
    <t>森　悠太</t>
  </si>
  <si>
    <t>福田　雄介</t>
  </si>
  <si>
    <t>新崎　徳也</t>
  </si>
  <si>
    <t>寺道　航平</t>
  </si>
  <si>
    <t>橋本　平良</t>
  </si>
  <si>
    <t>大場　公太</t>
  </si>
  <si>
    <t>松元　政憲</t>
  </si>
  <si>
    <t>榛村　恵武</t>
  </si>
  <si>
    <t>宮川　宗士</t>
  </si>
  <si>
    <t>神谷　駿輝</t>
  </si>
  <si>
    <t>堀川　将輝</t>
  </si>
  <si>
    <t>福井　啓斗</t>
  </si>
  <si>
    <t>深尾　隼人</t>
  </si>
  <si>
    <t>竹川　和樹</t>
  </si>
  <si>
    <t>武藤　正樹</t>
  </si>
  <si>
    <t>小崎　真優斗</t>
  </si>
  <si>
    <t>藤川　瞭河</t>
  </si>
  <si>
    <t>伊藤　秀悟</t>
  </si>
  <si>
    <t>林　幸輝</t>
  </si>
  <si>
    <t>石原　旺亮</t>
  </si>
  <si>
    <t>鈴木　寛樹</t>
  </si>
  <si>
    <t>石田　聖</t>
  </si>
  <si>
    <t>新宮　良啓</t>
  </si>
  <si>
    <t>大森　浩史</t>
  </si>
  <si>
    <t>西垣　剛大</t>
  </si>
  <si>
    <t>足立　涼輔</t>
  </si>
  <si>
    <t>吉原　諒</t>
  </si>
  <si>
    <t>西川原　友輝</t>
  </si>
  <si>
    <t>松井　孝矢</t>
  </si>
  <si>
    <t>田尻　慎之介</t>
  </si>
  <si>
    <t>鈴木　智大</t>
  </si>
  <si>
    <t>黒野　泰平</t>
  </si>
  <si>
    <t>戸田　至映</t>
  </si>
  <si>
    <t>梅本　崇弘</t>
  </si>
  <si>
    <t>阿部　祥典</t>
  </si>
  <si>
    <t>小渕　彪吾</t>
  </si>
  <si>
    <t>髙間　光</t>
  </si>
  <si>
    <t>依田　明大</t>
  </si>
  <si>
    <t>榊原　章人</t>
  </si>
  <si>
    <t>上谷　優太</t>
  </si>
  <si>
    <t>平山　樹</t>
  </si>
  <si>
    <t>大田　篤</t>
  </si>
  <si>
    <t>加藤　啓</t>
  </si>
  <si>
    <t>新山　太郎</t>
  </si>
  <si>
    <t>長谷川　太一</t>
  </si>
  <si>
    <t>澤木　龍弥</t>
  </si>
  <si>
    <t>伊藤　和樹</t>
  </si>
  <si>
    <t>和田　直己</t>
  </si>
  <si>
    <t>IEZAKI</t>
  </si>
  <si>
    <t>GOMES</t>
  </si>
  <si>
    <t>Nicolas</t>
  </si>
  <si>
    <t>YAMAJI</t>
  </si>
  <si>
    <t>DEGUCHI</t>
  </si>
  <si>
    <t>Seren</t>
  </si>
  <si>
    <t>OTSUKA</t>
  </si>
  <si>
    <t>Shion</t>
  </si>
  <si>
    <t>Hideyuki</t>
  </si>
  <si>
    <t>UEZONO</t>
  </si>
  <si>
    <t>Homare</t>
  </si>
  <si>
    <t>Kenso</t>
  </si>
  <si>
    <t>Masaharu</t>
  </si>
  <si>
    <t>Hiromasa</t>
  </si>
  <si>
    <t>SUMIHI</t>
  </si>
  <si>
    <t>NISIMOTO</t>
  </si>
  <si>
    <t xml:space="preserve">MANJU </t>
  </si>
  <si>
    <t>MINOHARA</t>
  </si>
  <si>
    <t>Hiromu</t>
  </si>
  <si>
    <t>Shura</t>
  </si>
  <si>
    <t>TOMIMORI</t>
  </si>
  <si>
    <t>Sosuke</t>
  </si>
  <si>
    <t>YONEZU</t>
  </si>
  <si>
    <t>Toshikazu</t>
  </si>
  <si>
    <t>Daijiro</t>
  </si>
  <si>
    <t>OWARI</t>
  </si>
  <si>
    <t>Tomochika</t>
  </si>
  <si>
    <t>So</t>
  </si>
  <si>
    <t>FUKUSHIMA</t>
  </si>
  <si>
    <t>Miki</t>
  </si>
  <si>
    <t>Ryouga</t>
  </si>
  <si>
    <t>ARASAKI</t>
  </si>
  <si>
    <t>Katsuya</t>
  </si>
  <si>
    <t>TERAMICHI</t>
  </si>
  <si>
    <t>HASHIMOTO</t>
  </si>
  <si>
    <t xml:space="preserve">OBA </t>
  </si>
  <si>
    <t>Masanori</t>
  </si>
  <si>
    <t>SHINMURA</t>
  </si>
  <si>
    <t>Megumu</t>
  </si>
  <si>
    <t>MIYAGAWA</t>
  </si>
  <si>
    <t>Shunki</t>
  </si>
  <si>
    <t>HORIKAWA</t>
  </si>
  <si>
    <t>FUKAO</t>
  </si>
  <si>
    <t>TAKEKAWA</t>
  </si>
  <si>
    <t>MUTO</t>
  </si>
  <si>
    <t>KOZAKI</t>
  </si>
  <si>
    <t>Mayuto</t>
  </si>
  <si>
    <t>Syugo</t>
  </si>
  <si>
    <t>Osuke</t>
  </si>
  <si>
    <t>SHINGU</t>
  </si>
  <si>
    <t>Hirofumi</t>
  </si>
  <si>
    <t>NISHIGAKI</t>
  </si>
  <si>
    <t>YOSHIHARA</t>
  </si>
  <si>
    <t>NISHIKAWARA</t>
  </si>
  <si>
    <t>TAJIRI</t>
  </si>
  <si>
    <t>KURONO</t>
  </si>
  <si>
    <t>Taihei</t>
  </si>
  <si>
    <t>TODA</t>
  </si>
  <si>
    <t>UMEMOTO</t>
  </si>
  <si>
    <t>Shosuke</t>
  </si>
  <si>
    <t>OBUCHI</t>
  </si>
  <si>
    <t>Hyugo</t>
  </si>
  <si>
    <t>YORITA</t>
  </si>
  <si>
    <t>Akihiro</t>
  </si>
  <si>
    <t>Akihito</t>
  </si>
  <si>
    <t>NIIYAMA</t>
  </si>
  <si>
    <t>Taro</t>
  </si>
  <si>
    <t>SAWAKI</t>
  </si>
  <si>
    <t>020218</t>
  </si>
  <si>
    <t>020918</t>
  </si>
  <si>
    <t>020807</t>
  </si>
  <si>
    <t>020412</t>
  </si>
  <si>
    <t>020430</t>
  </si>
  <si>
    <t>011109</t>
  </si>
  <si>
    <t>020321</t>
  </si>
  <si>
    <t>020923</t>
  </si>
  <si>
    <t>020510</t>
  </si>
  <si>
    <t>030109</t>
  </si>
  <si>
    <t>030120</t>
  </si>
  <si>
    <t>020627</t>
  </si>
  <si>
    <t>981208</t>
  </si>
  <si>
    <t>020907</t>
  </si>
  <si>
    <t>030127</t>
  </si>
  <si>
    <t>020426</t>
  </si>
  <si>
    <t>030103</t>
  </si>
  <si>
    <t>020603</t>
  </si>
  <si>
    <t>030207</t>
  </si>
  <si>
    <t>020622</t>
  </si>
  <si>
    <t>021115</t>
  </si>
  <si>
    <t>020408</t>
  </si>
  <si>
    <t>021203</t>
  </si>
  <si>
    <t>021207</t>
  </si>
  <si>
    <t>030326</t>
  </si>
  <si>
    <t>990505</t>
  </si>
  <si>
    <t>020506</t>
  </si>
  <si>
    <t>020809</t>
  </si>
  <si>
    <t>011204</t>
  </si>
  <si>
    <t>020806</t>
  </si>
  <si>
    <t>020518</t>
  </si>
  <si>
    <t>030215</t>
  </si>
  <si>
    <t>020509</t>
  </si>
  <si>
    <t>020930</t>
  </si>
  <si>
    <t>991108</t>
  </si>
  <si>
    <t>960925</t>
  </si>
  <si>
    <t>020124</t>
  </si>
  <si>
    <t>020818</t>
  </si>
  <si>
    <t>021226</t>
  </si>
  <si>
    <t>020605</t>
  </si>
  <si>
    <t>021122</t>
  </si>
  <si>
    <t>960617</t>
  </si>
  <si>
    <t>990203</t>
  </si>
  <si>
    <t>001229</t>
  </si>
  <si>
    <t>000711</t>
  </si>
  <si>
    <t>010502</t>
  </si>
  <si>
    <t>020517</t>
  </si>
  <si>
    <t>Junya KANEDA(99)</t>
  </si>
  <si>
    <t>Yusuke TAKENO(02)</t>
  </si>
  <si>
    <t>Seiryu HARAYA(00)</t>
  </si>
  <si>
    <t>Shunsuke AMAIKE(99)</t>
  </si>
  <si>
    <t>Shodai TAKAMA(01)</t>
  </si>
  <si>
    <t>Mikiya MATSUOKA(99)</t>
  </si>
  <si>
    <t>Yu SAITO(01)</t>
  </si>
  <si>
    <t>Haru TERASHIMA(01)</t>
  </si>
  <si>
    <t>Yoshihito FUKATSU(99)</t>
  </si>
  <si>
    <t>Kentaro MORI(00)</t>
  </si>
  <si>
    <t>Genki SUWA(99)</t>
  </si>
  <si>
    <t>Tadaki ICHIKAWA(01)</t>
  </si>
  <si>
    <t>Seiya TORII(00)</t>
  </si>
  <si>
    <t>Ken HYODO(98)</t>
  </si>
  <si>
    <t>Hiroki KURA(00)</t>
  </si>
  <si>
    <t>Noa ENDO(00)</t>
  </si>
  <si>
    <t>Sohei MATSUMOTO(01)</t>
  </si>
  <si>
    <t>Shinya OKUBO(01)</t>
  </si>
  <si>
    <t>Naru TSUBOI(01)</t>
  </si>
  <si>
    <t>Shintaro WADA(98)</t>
  </si>
  <si>
    <t>Yosuke AWATA(99)</t>
  </si>
  <si>
    <t>Yusei YAMAMOTO(00)</t>
  </si>
  <si>
    <t>Tatsuhiko NAKAMURA(00)</t>
  </si>
  <si>
    <t>Shunsuke OKADA(01)</t>
  </si>
  <si>
    <t>Kazuki HASEGAWA(98)</t>
  </si>
  <si>
    <t>Yosuke YASUI(00)</t>
  </si>
  <si>
    <t>Tetsufumi KATTA(99)</t>
  </si>
  <si>
    <t>Shota KOJI(01)</t>
  </si>
  <si>
    <t>Haruyuki MORIKAWA(99)</t>
  </si>
  <si>
    <t>Shunichi SAKAMOTO(00)</t>
  </si>
  <si>
    <t>Keisuke KUROBE(01)</t>
  </si>
  <si>
    <t>Shohei HARIU(00)</t>
  </si>
  <si>
    <t>Yusei SANO(00)</t>
  </si>
  <si>
    <t>Rikuto SUGIHARA(00)</t>
  </si>
  <si>
    <t>Ryoji MURASE(01)</t>
  </si>
  <si>
    <t>Haruki ISHII(00)</t>
  </si>
  <si>
    <t>Ryoga OSHIMA(00)</t>
  </si>
  <si>
    <t>Kenshin YAGYU(99)</t>
  </si>
  <si>
    <t>Kaishi OHIRA(01)</t>
  </si>
  <si>
    <t>Takashi OE(98)</t>
  </si>
  <si>
    <t>Motoki OHASHI(00)</t>
  </si>
  <si>
    <t>Yuto IMAOKA(99)</t>
  </si>
  <si>
    <t>Shota MIYAHARA(00)</t>
  </si>
  <si>
    <t>Tomoki UGA(99)</t>
  </si>
  <si>
    <t>Kensuke KAWASAKI(01)</t>
  </si>
  <si>
    <t>Yuta SAITO(99)</t>
  </si>
  <si>
    <t>Naoki TOMITA(99)</t>
  </si>
  <si>
    <t>Hiromitsu MORISHITA(01)</t>
  </si>
  <si>
    <t>Namiki KOJIMA(00)</t>
  </si>
  <si>
    <t>Keiya YOKOI(98)</t>
  </si>
  <si>
    <t>Yuma TACHIBANA(98)</t>
  </si>
  <si>
    <t>Taisei YASUOKA(00)</t>
  </si>
  <si>
    <t>Kota NAKASHIMA(00)</t>
  </si>
  <si>
    <t>Masaya YAMADA(99)</t>
  </si>
  <si>
    <t>Yoshihiro INUKAI(01)</t>
  </si>
  <si>
    <t>Naotaka SHIGETA(00)</t>
  </si>
  <si>
    <t>Gaku SAITO(01)</t>
  </si>
  <si>
    <t>Keita KURA(99)</t>
  </si>
  <si>
    <t>Yuki IRI(02)</t>
  </si>
  <si>
    <t>Riku MATSUSHITA(98)</t>
  </si>
  <si>
    <t>Taiga MITSUYA(02)</t>
  </si>
  <si>
    <t>Kei SATO(00)</t>
  </si>
  <si>
    <t>Masato MARUCHI(96)</t>
  </si>
  <si>
    <t>Ryoji SHINKAI(96)</t>
  </si>
  <si>
    <t>Keisuke KIYOHARA(00)</t>
  </si>
  <si>
    <t>Nobuhito MORI(97)</t>
  </si>
  <si>
    <t>Takumi ISODA(99)</t>
  </si>
  <si>
    <t>Koki ONO(99)</t>
  </si>
  <si>
    <t>Maya KASAHARA(99)</t>
  </si>
  <si>
    <t>Hayata SAKAI(00)</t>
  </si>
  <si>
    <t>Kosei MOTOI(99)</t>
  </si>
  <si>
    <t>Naoya KIYOTA(00)</t>
  </si>
  <si>
    <t>Kaisei GOSHIMA(00)</t>
  </si>
  <si>
    <t>Taishu KOMIYAMA(00)</t>
  </si>
  <si>
    <t>Yuki TANAKA(00)</t>
  </si>
  <si>
    <t>Taiga TANIGUCHI(00)</t>
  </si>
  <si>
    <t>Yuya HATTORI(00)</t>
  </si>
  <si>
    <t>Yusei HAMAGUCHI(00)</t>
  </si>
  <si>
    <t>Shuki MATSUZUKI(00)</t>
  </si>
  <si>
    <t>Koki YONEKAWA(00)</t>
  </si>
  <si>
    <t>Manato ITO(01)</t>
  </si>
  <si>
    <t>Kohei OKUBO(01)</t>
  </si>
  <si>
    <t>Hayato KONDO(01)</t>
  </si>
  <si>
    <t>Yuma SAKAMOTO(01)</t>
  </si>
  <si>
    <t>Yasushi SAWAI(01)</t>
  </si>
  <si>
    <t>Kosuke FURUO(01)</t>
  </si>
  <si>
    <t>Keito MURAI(02)</t>
  </si>
  <si>
    <t>Daiki YAMASHITA(01)</t>
  </si>
  <si>
    <t>Kaito YAMAMOTO(01)</t>
  </si>
  <si>
    <t>Motonori KATO(99)</t>
  </si>
  <si>
    <t>Kiryu SAITO(00)</t>
  </si>
  <si>
    <t>Shoya SUZUKI(99)</t>
  </si>
  <si>
    <t>Tsubasa HARADA(99)</t>
  </si>
  <si>
    <t>Hayato MATSUBARA(99)</t>
  </si>
  <si>
    <t>Haruki SASATAKE(00)</t>
  </si>
  <si>
    <t>Ryuichi SHIBATA(00)</t>
  </si>
  <si>
    <t>Yuto SHIMOMURA(00)</t>
  </si>
  <si>
    <t>Keichiro TAKEUCHI(00)</t>
  </si>
  <si>
    <t>Shusuke HANAI(00)</t>
  </si>
  <si>
    <t>Renya MIYANO(00)</t>
  </si>
  <si>
    <t>Koki MIYAMOTO(00)</t>
  </si>
  <si>
    <t>Koyo MURAI(01)</t>
  </si>
  <si>
    <t>Yuito ICHINOSE(01)</t>
  </si>
  <si>
    <t>Issa UKAI(01)</t>
  </si>
  <si>
    <t>Takeharu SATO(01)</t>
  </si>
  <si>
    <t>Hikaru SATO(02)</t>
  </si>
  <si>
    <t>Fuma SATO(01)</t>
  </si>
  <si>
    <t>Yoshikazu SHIBUE(01)</t>
  </si>
  <si>
    <t>Kazunao HASHIKAWA(02)</t>
  </si>
  <si>
    <t>Chiaki MATSUDA(01)</t>
  </si>
  <si>
    <t>Hayato MATSUNO(01)</t>
  </si>
  <si>
    <t>Manato YAMAMOTO(02)</t>
  </si>
  <si>
    <t>Taisei YADA(01)</t>
  </si>
  <si>
    <t>Shuhei FUJIMOTO(97)</t>
  </si>
  <si>
    <t>Kenichi FUJISAWA(96)</t>
  </si>
  <si>
    <t>Tomohiro OKUDA(00)</t>
  </si>
  <si>
    <t>Nozomu ODA(00)</t>
  </si>
  <si>
    <t>Yuta MICHINAKA(99)</t>
  </si>
  <si>
    <t>Fumiya NAKAMURA(94)</t>
  </si>
  <si>
    <t>Tomokazu HIGUCHI(97)</t>
  </si>
  <si>
    <t>Takeshi YAMAMOTO(98)</t>
  </si>
  <si>
    <t>Atsunori OCHIAI(99)</t>
  </si>
  <si>
    <t>Takaki OGUSU(99)</t>
  </si>
  <si>
    <t>Yasuhito SUZUKI(99)</t>
  </si>
  <si>
    <t>Atsuya HARA(99)</t>
  </si>
  <si>
    <t>Kanta SASAKI(00)</t>
  </si>
  <si>
    <t>Yuto KITAMURA(00)</t>
  </si>
  <si>
    <t>Ryutaro YATSUYA(00)</t>
  </si>
  <si>
    <t>Ryo NAKAYAMA(00)</t>
  </si>
  <si>
    <t>Yuta MIYATA(00)</t>
  </si>
  <si>
    <t>Shuhei TAKIKAWA(00)</t>
  </si>
  <si>
    <t>Ryo HARABAYASHI(00)</t>
  </si>
  <si>
    <t>Hiroto KATSURAGI(00)</t>
  </si>
  <si>
    <t>Masanari KIMURA(00)</t>
  </si>
  <si>
    <t>Yuhei KOJIMA(00)</t>
  </si>
  <si>
    <t>Kazuki MAEDA(00)</t>
  </si>
  <si>
    <t>Kanta KOBAYASHI(01)</t>
  </si>
  <si>
    <t>Yuma NAGASAKA(01)</t>
  </si>
  <si>
    <t>Kazushi HARA(01)</t>
  </si>
  <si>
    <t>Akira KUNO(01)</t>
  </si>
  <si>
    <t>Shunto DOI(01)</t>
  </si>
  <si>
    <t>Yuta SAITO(01)</t>
  </si>
  <si>
    <t>Hyuga YATO(01)</t>
  </si>
  <si>
    <t>Hiroki ANDO(01)</t>
  </si>
  <si>
    <t>Yusuke WATANABE(01)</t>
  </si>
  <si>
    <t>Toi FUKUYAMA(02)</t>
  </si>
  <si>
    <t>Eiki YASUNAGA(02)</t>
  </si>
  <si>
    <t>Ryoga SHIMIZU(02)</t>
  </si>
  <si>
    <t>Ryosuke AKIYOSHI(02)</t>
  </si>
  <si>
    <t>Ai TAMAGAWA(02)</t>
  </si>
  <si>
    <t>Shoki HOTTA(00)</t>
  </si>
  <si>
    <t>Tomoya SAKAKIBARA(00)</t>
  </si>
  <si>
    <t>Taichi TAKENAKA(00)</t>
  </si>
  <si>
    <t>Yuya HARATA(00)</t>
  </si>
  <si>
    <t>Ryota HUKAYA(00)</t>
  </si>
  <si>
    <t>Mao MIURA(00)</t>
  </si>
  <si>
    <t>Taisei WATANABE(00)</t>
  </si>
  <si>
    <t>Shinnosuke KARIYA(01)</t>
  </si>
  <si>
    <t>Mitsumasa HASHINO(02)</t>
  </si>
  <si>
    <t>Ryo HATTORI(01)</t>
  </si>
  <si>
    <t>Shunta YAMAMOTO(01)</t>
  </si>
  <si>
    <t>Towa SASAKI(02)</t>
  </si>
  <si>
    <t>Jambaldorj SERUOD(02)</t>
  </si>
  <si>
    <t>Masaya HANAOKA(03)</t>
  </si>
  <si>
    <t>Yuki HIJIKATA(02)</t>
  </si>
  <si>
    <t>Kazuya SAITO(99)</t>
  </si>
  <si>
    <t>Yasato MATSUI(00)</t>
  </si>
  <si>
    <t>Hiroki MIZUNO(01)</t>
  </si>
  <si>
    <t>Junpei YAMAZAKI(02)</t>
  </si>
  <si>
    <t>Daiki ASAI(00)</t>
  </si>
  <si>
    <t>Taichi NAKAYA(01)</t>
  </si>
  <si>
    <t>Tatsuya IWAMOTO(01)</t>
  </si>
  <si>
    <t>Jundai ODA(01)</t>
  </si>
  <si>
    <t>Kein MACHIDA(01)</t>
  </si>
  <si>
    <t>Yuya YAMAMOTO(02)</t>
  </si>
  <si>
    <t>Toshiki FUZIWARA(02)</t>
  </si>
  <si>
    <t>Rikuo WATANABE(01)</t>
  </si>
  <si>
    <t>Gunjo KUBOTA(00)</t>
  </si>
  <si>
    <t>Koki YAMAMOTO(00)</t>
  </si>
  <si>
    <t>Junya KITA(01)</t>
  </si>
  <si>
    <t>Yunosuke UEDA(01)</t>
  </si>
  <si>
    <t>Yoshinobu NISHIKAWA(01)</t>
  </si>
  <si>
    <t>Yuga KONDO(99)</t>
  </si>
  <si>
    <t>Taisei KANI(01)</t>
  </si>
  <si>
    <t>Jun MAEDA(02)</t>
  </si>
  <si>
    <t>Ryotaro MATSUMOTO(01)</t>
  </si>
  <si>
    <t>Hayato INAGAKI(01)</t>
  </si>
  <si>
    <t>Keisuke HAYAKAWA(00)</t>
  </si>
  <si>
    <t>Kazuma UEMURA(00)</t>
  </si>
  <si>
    <t>Wataru TSUKESHIBA(02)</t>
  </si>
  <si>
    <t>Takanori IWATA(01)</t>
  </si>
  <si>
    <t>Naoki ASAKAWA(99)</t>
  </si>
  <si>
    <t>Yuto IKEDA(00)</t>
  </si>
  <si>
    <t>Seiya IJU(99)</t>
  </si>
  <si>
    <t>Taichi UEDA(00)</t>
  </si>
  <si>
    <t>Minoru OSHIMA(99)</t>
  </si>
  <si>
    <t>Taiga OKAZAKI(99)</t>
  </si>
  <si>
    <t>Kosei KAWAMURA(99)</t>
  </si>
  <si>
    <t>Ryoji KIMOTO(99)</t>
  </si>
  <si>
    <t>Yuto SHIOMI(99)</t>
  </si>
  <si>
    <t>Tatsuya TAKEMOTO(99)</t>
  </si>
  <si>
    <t>Kai TACHIBANA(99)</t>
  </si>
  <si>
    <t>Shoki NAKAI(99)</t>
  </si>
  <si>
    <t>Ryusei NAGAO(99)</t>
  </si>
  <si>
    <t>Shinya NAKASHIMA(99)</t>
  </si>
  <si>
    <t>Ryusei NAHA(00)</t>
  </si>
  <si>
    <t>Shoki NODO(00)</t>
  </si>
  <si>
    <t>Shuri MIYAJIMA(00)</t>
  </si>
  <si>
    <t>Kazuma MURAKAMI(99)</t>
  </si>
  <si>
    <t>Takuya YOSHIMURA(99)</t>
  </si>
  <si>
    <t>Sho ESAKI(00)</t>
  </si>
  <si>
    <t>Taiyo OKADA(00)</t>
  </si>
  <si>
    <t>Koki OKUDA(00)</t>
  </si>
  <si>
    <t>Kosuke OZAKI(00)</t>
  </si>
  <si>
    <t>Takane OZAKI(00)</t>
  </si>
  <si>
    <t>Retsu KATO(00)</t>
  </si>
  <si>
    <t>Yuta KODERA(00)</t>
  </si>
  <si>
    <t>Shuto SASAKI(01)</t>
  </si>
  <si>
    <t>Yuta SATO(00)</t>
  </si>
  <si>
    <t>Tomoki SHIBAGAKI(00)</t>
  </si>
  <si>
    <t>Tatsuya SUZUKI(01)</t>
  </si>
  <si>
    <t>Yoshiki TSUKIJI(00)</t>
  </si>
  <si>
    <t>Keigo DOTO(00)</t>
  </si>
  <si>
    <t>Shunsaku NAKANO(01)</t>
  </si>
  <si>
    <t>Raiya NOBUTO(00)</t>
  </si>
  <si>
    <t>Ryuto HAYAKAWA(00)</t>
  </si>
  <si>
    <t>Yoshiki FUJISAWA(00)</t>
  </si>
  <si>
    <t>Tetsuhiro MATSUKAWA (00)</t>
  </si>
  <si>
    <t>Tomohiro MUKOYAMA(00)</t>
  </si>
  <si>
    <t>Shingo YAMAZAKI(00)</t>
  </si>
  <si>
    <t>Ryuta UWATOKO(01)</t>
  </si>
  <si>
    <t>Henrique OGAWA (01)</t>
  </si>
  <si>
    <t>Mitsuki KATSUMA(01)</t>
  </si>
  <si>
    <t>Shin KATO(01)</t>
  </si>
  <si>
    <t>Yu KAWAGUCHI(01)</t>
  </si>
  <si>
    <t>Shoei KAWAMURA(02)</t>
  </si>
  <si>
    <t>Osamu GODA(01)</t>
  </si>
  <si>
    <t>Koki KONDO(01)</t>
  </si>
  <si>
    <t>Fumiya SANO(01)</t>
  </si>
  <si>
    <t>Yoshiki SAWADA(01)</t>
  </si>
  <si>
    <t>Yuzuki SANTO(01)</t>
  </si>
  <si>
    <t>Reimu SUZUKI(01)</t>
  </si>
  <si>
    <t>Shogo TAMIYA(02)</t>
  </si>
  <si>
    <t>Sera TSUKAHARA(02)</t>
  </si>
  <si>
    <t>Shigetora TSUTSUI(01)</t>
  </si>
  <si>
    <t>Kotaro TOISAKA(01)</t>
  </si>
  <si>
    <t>Taiga NAKAGITA(01)</t>
  </si>
  <si>
    <t>Kyohei HAYAKAWA(02)</t>
  </si>
  <si>
    <t>Natsuya HAYASHI(01)</t>
  </si>
  <si>
    <t>Tomokazu FUJITA(01)</t>
  </si>
  <si>
    <t>Shunsuke HOSHI(00)</t>
  </si>
  <si>
    <t>Seito MATSUO(01)</t>
  </si>
  <si>
    <t>Yuto MATSUMOTO(01)</t>
  </si>
  <si>
    <t>Toshiya YAMAMURA(01)</t>
  </si>
  <si>
    <t>Raita YAMAMOTO(01)</t>
  </si>
  <si>
    <t>Taiyo WATANABE(01)</t>
  </si>
  <si>
    <t>Hitoshi ASAI(02)</t>
  </si>
  <si>
    <t>Kakeru ITO(03)</t>
  </si>
  <si>
    <t>Kazuma IWATA(02)</t>
  </si>
  <si>
    <t>Yuto UCHIYAMA(03)</t>
  </si>
  <si>
    <t>Hayato ENDO(02)</t>
  </si>
  <si>
    <t>Toshiki OKUNO(02)</t>
  </si>
  <si>
    <t>Yuya KATO(02)</t>
  </si>
  <si>
    <t>Dai KAWAHARA(02)</t>
  </si>
  <si>
    <t>Masataka KITAGAWA(02)</t>
  </si>
  <si>
    <t>Kandai KOMATSU(02)</t>
  </si>
  <si>
    <t>Ryuya SHIMOHATA(02)</t>
  </si>
  <si>
    <t>Yusuke SHUNDO(02)</t>
  </si>
  <si>
    <t>Ayuto SHINTANI(02)</t>
  </si>
  <si>
    <t>Taichi SUGIYAMA(02)</t>
  </si>
  <si>
    <t>Yujin TAKAHASHI(02)</t>
  </si>
  <si>
    <t>Kanji TAWADA(02)</t>
  </si>
  <si>
    <t>Yuma TOGAMI(02)</t>
  </si>
  <si>
    <t>Kaname TOMIYAMA(02)</t>
  </si>
  <si>
    <t>Mitsuki NAGANO(02)</t>
  </si>
  <si>
    <t>Tomoki NISHIMURA(02)</t>
  </si>
  <si>
    <t>Yuki NOMURA(02)</t>
  </si>
  <si>
    <t>Sora HATTORI(03)</t>
  </si>
  <si>
    <t>Hodaka FUJI(02)</t>
  </si>
  <si>
    <t>Tatsuhiro FUNASAKA(03)</t>
  </si>
  <si>
    <t>Ryosei MATSUSHITA(02)</t>
  </si>
  <si>
    <t>Seiryo YAMADA(03)</t>
  </si>
  <si>
    <t>Atsushi YAMAMOTO(02)</t>
  </si>
  <si>
    <t>Kotaro OHASHI (99)</t>
  </si>
  <si>
    <t>Riuki KAMIKOGAWA(99)</t>
  </si>
  <si>
    <t>Riku SAKAKIBARA(99)</t>
  </si>
  <si>
    <t>Takashi NISHIBU(99)</t>
  </si>
  <si>
    <t>Ryo NISHIMURA(99)</t>
  </si>
  <si>
    <t>Shoya WATANABE(99)</t>
  </si>
  <si>
    <t>Hikaru ITO(00)</t>
  </si>
  <si>
    <t>Ryohei KATO(00)</t>
  </si>
  <si>
    <t>Kaito KIMURA(00)</t>
  </si>
  <si>
    <t>Shota TAKASHIMA(01)</t>
  </si>
  <si>
    <t>Haruki TAKAYA(01)</t>
  </si>
  <si>
    <t>Keiya NAKAO(01)</t>
  </si>
  <si>
    <t>Shunya MURAMATSU(00)</t>
  </si>
  <si>
    <t>Aoi IZAWA(02)</t>
  </si>
  <si>
    <t>Ren UKAI(01)</t>
  </si>
  <si>
    <t>Sohei OSAKI(01)</t>
  </si>
  <si>
    <t>Kotaro TAKAHASHI(01)</t>
  </si>
  <si>
    <t>Koki HYODO(02)</t>
  </si>
  <si>
    <t>Riku FURUICHI(02)</t>
  </si>
  <si>
    <t>Yuya AMANO (03)</t>
  </si>
  <si>
    <t>Shota KUROKI(02)</t>
  </si>
  <si>
    <t>Amaru KOGIKU(03)</t>
  </si>
  <si>
    <t>Ren SATO(03)</t>
  </si>
  <si>
    <t>Yusuke TAKI(02)</t>
  </si>
  <si>
    <t>Taisei HARA(02)</t>
  </si>
  <si>
    <t>Soma HIRATA(02)</t>
  </si>
  <si>
    <t>Yuki MIYAYAMA(02)</t>
  </si>
  <si>
    <t>Shoya YAMAUCHI(02)</t>
  </si>
  <si>
    <t>Kakeru SAOTOME(00)</t>
  </si>
  <si>
    <t>Shogo MATSUBARA(99)</t>
  </si>
  <si>
    <t>Waku OBAYASHI(01)</t>
  </si>
  <si>
    <t>Haruki TAGAWA(00)</t>
  </si>
  <si>
    <t>Kensuke KATO(01)</t>
  </si>
  <si>
    <t>Ichiki OGURA(01)</t>
  </si>
  <si>
    <t>Riku TAKAHASHI(00)</t>
  </si>
  <si>
    <t>Mikiya YAMAMOTO(97)</t>
  </si>
  <si>
    <t>Shunsuke NAKAMURA(00)</t>
  </si>
  <si>
    <t>Kensho SUZUKI(00)</t>
  </si>
  <si>
    <t>Tomoki UENO(00)</t>
  </si>
  <si>
    <t>Tomoya WATANABE(00)</t>
  </si>
  <si>
    <t>Ryo KOBUCHI(02)</t>
  </si>
  <si>
    <t>Yuki TAGUCHI(01)</t>
  </si>
  <si>
    <t>Daisuke TANAHASHI(99)</t>
  </si>
  <si>
    <t>Yuya AKAHANE(97)</t>
  </si>
  <si>
    <t>Tomohiro DETO(00)</t>
  </si>
  <si>
    <t>Yuki FURUHASHI(97)</t>
  </si>
  <si>
    <t>Kenichi SAITO(97)</t>
  </si>
  <si>
    <t>Fumito KOBAYASHI(98)</t>
  </si>
  <si>
    <t>Toru ISHIHAMA(99)</t>
  </si>
  <si>
    <t>Aoi OWADA(00)</t>
  </si>
  <si>
    <t>Masahiro KITA(00)</t>
  </si>
  <si>
    <t>Soma USUI(99)</t>
  </si>
  <si>
    <t>Takamasa OKANO(98)</t>
  </si>
  <si>
    <t>Masamichi ITO(98)</t>
  </si>
  <si>
    <t>Shusaku OKINO(98)</t>
  </si>
  <si>
    <t>Ryonosuke TANAKA(02)</t>
  </si>
  <si>
    <t>Ayumu ARAKI(99)</t>
  </si>
  <si>
    <t>Arata ISHIBASHI(98)</t>
  </si>
  <si>
    <t>Masato UNO(98)</t>
  </si>
  <si>
    <t>Masahiro KUDOMI(98)</t>
  </si>
  <si>
    <t>Hiroki OKAZAKI(98)</t>
  </si>
  <si>
    <t>Daiki KASAHARA(97)</t>
  </si>
  <si>
    <t>Taiki SOMIYA(98)</t>
  </si>
  <si>
    <t>Nao TACHIKAWA(98)</t>
  </si>
  <si>
    <t>Ayumu WATANABE(97)</t>
  </si>
  <si>
    <t>Ryunosuke TANIGAWARA(98)</t>
  </si>
  <si>
    <t>Yoshinori FUKAMATSU(98)</t>
  </si>
  <si>
    <t>Shohei YOSHIMOTO(97)</t>
  </si>
  <si>
    <t>Keigo OSAMURA(99)</t>
  </si>
  <si>
    <t>Shin OMURA(99)</t>
  </si>
  <si>
    <t>Yu KAGEYAMA(99)</t>
  </si>
  <si>
    <t>Sota MORIYAMA(01)</t>
  </si>
  <si>
    <t>Hinata IKEGAMI(02)</t>
  </si>
  <si>
    <t>Koichi UEDA(02)</t>
  </si>
  <si>
    <t>Yusuke YAMANISHI(01)</t>
  </si>
  <si>
    <t>Natsuki HIGASHIMORI(01)</t>
  </si>
  <si>
    <t>Atsuya TOYOZUMI(01)</t>
  </si>
  <si>
    <t>Motoi HONDA(02)</t>
  </si>
  <si>
    <t>Yuto ANNOMAE(01)</t>
  </si>
  <si>
    <t>Yutaka OYAMA(01)</t>
  </si>
  <si>
    <t>Yuto TADA(02)</t>
  </si>
  <si>
    <t>Issei NAGATA(02)</t>
  </si>
  <si>
    <t>Sho ITO(02)</t>
  </si>
  <si>
    <t>Riku ITO(01)</t>
  </si>
  <si>
    <t>Keigo IKEUCHI(00)</t>
  </si>
  <si>
    <t>Taiga YAMAGIWA (99)</t>
  </si>
  <si>
    <t>Takeshi NISHIMURA(01)</t>
  </si>
  <si>
    <t>Naoya MORIMOTO(01)</t>
  </si>
  <si>
    <t>Tappei YOSHIKAWA(00)</t>
  </si>
  <si>
    <t>Yuto YAMAHA(01)</t>
  </si>
  <si>
    <t>Kentaro YAMAUCHI(00)</t>
  </si>
  <si>
    <t>Yo TAKAGI(01)</t>
  </si>
  <si>
    <t>Yusuke URANISHI(00)</t>
  </si>
  <si>
    <t>Mitaka SUYAMA(01)</t>
  </si>
  <si>
    <t>Koki OHASHI(01)</t>
  </si>
  <si>
    <t>Kazuma SHOJI(98)</t>
  </si>
  <si>
    <t>Keito ENDO(99)</t>
  </si>
  <si>
    <t>Daiki SUGIMOTO(99)</t>
  </si>
  <si>
    <t>Masaya SUZAKI(99)</t>
  </si>
  <si>
    <t>Sota SUGINO(99)</t>
  </si>
  <si>
    <t>Hiroki KINOSHITA(99)</t>
  </si>
  <si>
    <t>Fumiya KOIDE(99)</t>
  </si>
  <si>
    <t>Ryota TOYAMA(99)</t>
  </si>
  <si>
    <t>Ko NAKAMURA(00)</t>
  </si>
  <si>
    <t>Takashi HASEGAWA(99)</t>
  </si>
  <si>
    <t>Shuya KAWACHI(99)</t>
  </si>
  <si>
    <t>Riku TAMURA(99)</t>
  </si>
  <si>
    <t>Satsuki SAHARA(99)</t>
  </si>
  <si>
    <t>Hikaru SUGITA(99)</t>
  </si>
  <si>
    <t>Taisei OKAI(99)</t>
  </si>
  <si>
    <t>Daichi HARUNA(99)</t>
  </si>
  <si>
    <t>Shoma IWASAKI(98)</t>
  </si>
  <si>
    <t>Masayuki MAEGAWA(99)</t>
  </si>
  <si>
    <t>Kodai HATANO(99)</t>
  </si>
  <si>
    <t>Koshi INABA(99)</t>
  </si>
  <si>
    <t>Yuya HOTTA(99)</t>
  </si>
  <si>
    <t>Hiroto NAGURA(99)</t>
  </si>
  <si>
    <t>Shoki IKEDA(00)</t>
  </si>
  <si>
    <t>Kazuma ITO(00)</t>
  </si>
  <si>
    <t>Keisuke IWASE(01)</t>
  </si>
  <si>
    <t>Masaya SADAMORI(00)</t>
  </si>
  <si>
    <t>Ryusei TAKAHASHI(00)</t>
  </si>
  <si>
    <t>Yuzuru NAKAJIMA(00)</t>
  </si>
  <si>
    <t>Yushin HATA(00)</t>
  </si>
  <si>
    <t>Masayoshi HATTORI(00)</t>
  </si>
  <si>
    <t>Hiroki MITA(01)</t>
  </si>
  <si>
    <t>Kairi MURAKAMI(01)</t>
  </si>
  <si>
    <t>Yuto SUZUKI(00)</t>
  </si>
  <si>
    <t>Haruki YONETANI(00)</t>
  </si>
  <si>
    <t>Tatsuya MISONO(00)</t>
  </si>
  <si>
    <t>Akinori NAKAJIMA(01)</t>
  </si>
  <si>
    <t>Yusaku KAWAI(00)</t>
  </si>
  <si>
    <t>Tomoya MASUDA(00)</t>
  </si>
  <si>
    <t>Keigo SAKAKIBARA(00)</t>
  </si>
  <si>
    <t>Kohei AOKI(00)</t>
  </si>
  <si>
    <t>Hayate INAFUKU(00)</t>
  </si>
  <si>
    <t>Kentaro SUZUKI(00)</t>
  </si>
  <si>
    <t>Taketo MIYAZAKI(00)</t>
  </si>
  <si>
    <t>Mikuto KATSUYA(00)</t>
  </si>
  <si>
    <t>Makoto SATAKE(01)</t>
  </si>
  <si>
    <t>Shunta SATO(01)</t>
  </si>
  <si>
    <t>Shogo SHIMIZU(01)</t>
  </si>
  <si>
    <t>Shunya SUETSUGI(01)</t>
  </si>
  <si>
    <t>Yamato TAKEUCHI(01)</t>
  </si>
  <si>
    <t>Takayoshi TERASAKI(02)</t>
  </si>
  <si>
    <t>Shoma NAGAI(01)</t>
  </si>
  <si>
    <t>Takumi HARA(01)</t>
  </si>
  <si>
    <t>Shiro MORI(01)</t>
  </si>
  <si>
    <t>Toshiya OKUBO(01)</t>
  </si>
  <si>
    <t>Koshiro ABE(01)</t>
  </si>
  <si>
    <t>Rintaro UNO(01)</t>
  </si>
  <si>
    <t>Shota KOMATSUZAWA(01)</t>
  </si>
  <si>
    <t>Yuta KOIDE(01)</t>
  </si>
  <si>
    <t>Yoshiki SATO(02)</t>
  </si>
  <si>
    <t>Kafu KITAJIMA(01)</t>
  </si>
  <si>
    <t>Soma ITO(02)</t>
  </si>
  <si>
    <t>Koshin HIRAYAMA(01)</t>
  </si>
  <si>
    <t>Koshin YAMAKAWA(01)</t>
  </si>
  <si>
    <t>Toshiki AKASHI(01)</t>
  </si>
  <si>
    <t>Daichi NAKAMIZO(01)</t>
  </si>
  <si>
    <t>Taiyo YUNOSAWA(01)</t>
  </si>
  <si>
    <t>Takumi INUGAI(02)</t>
  </si>
  <si>
    <t>Aoto OTA(02)</t>
  </si>
  <si>
    <t>Takeru SANO(02)</t>
  </si>
  <si>
    <t>Kento TSUTSUI(02)</t>
  </si>
  <si>
    <t>Yuki MACHIDA(02)</t>
  </si>
  <si>
    <t>Aita MATSUSHIMA(02)</t>
  </si>
  <si>
    <t>Kaoru OKUNO(99)</t>
  </si>
  <si>
    <t>Yusuke HATTORI(00)</t>
  </si>
  <si>
    <t>Yuta WASHIO(99)</t>
  </si>
  <si>
    <t>Hayato SAWADA(00)</t>
  </si>
  <si>
    <t>Kenta TAKAKI(99)</t>
  </si>
  <si>
    <t>Lucas FUJI(99)</t>
  </si>
  <si>
    <t>Taichi ISOBE(01)</t>
  </si>
  <si>
    <t>Chihiro SATO(99)</t>
  </si>
  <si>
    <t>Kohei OHARA(99)</t>
  </si>
  <si>
    <t>Daiki UMETANI(01)</t>
  </si>
  <si>
    <t>Kazuki EMURA(01)</t>
  </si>
  <si>
    <t>Yuto KAJI(01)</t>
  </si>
  <si>
    <t>Taisei MEYA(99)</t>
  </si>
  <si>
    <t>Shohei MITSUOKA (00)</t>
  </si>
  <si>
    <t>Kota TAKAMATSU(02)</t>
  </si>
  <si>
    <t>Koshi NOMURA(01)</t>
  </si>
  <si>
    <t>Riki HANADA(02)</t>
  </si>
  <si>
    <t>Maiya TAKAHASHI (99)</t>
  </si>
  <si>
    <t>Takumi OSHIMA(02)</t>
  </si>
  <si>
    <t>Keishin OMAE(02)</t>
  </si>
  <si>
    <t>Ryusei ISHIGURO(02)</t>
  </si>
  <si>
    <t>Raiki NAGAE(02)</t>
  </si>
  <si>
    <t>Ryuki HINO(00)</t>
  </si>
  <si>
    <t>Kai OYAMA(01)</t>
  </si>
  <si>
    <t>Tatsuya MIYAZAKI(00)</t>
  </si>
  <si>
    <t>Keisuke YOKOTA(96)</t>
  </si>
  <si>
    <t>Daichi HASEGAWA(02)</t>
  </si>
  <si>
    <t>Taiyo YOSHI(02)</t>
  </si>
  <si>
    <t>Ryotaro NISHIMOTO(99)</t>
  </si>
  <si>
    <t>Sakuya UMEDA(01)</t>
  </si>
  <si>
    <t>Kai OHARA(01)</t>
  </si>
  <si>
    <t>Taiyo SAKAUE(01)</t>
  </si>
  <si>
    <t>Toya NISHIYAMA(02)</t>
  </si>
  <si>
    <t>Fumiya MATSUBA(02)</t>
  </si>
  <si>
    <t>Tadashi NAKAMATSU(02)</t>
  </si>
  <si>
    <t>Rintaro YAMAMOTO(00)</t>
  </si>
  <si>
    <t>Riku SASAKI(99)</t>
  </si>
  <si>
    <t>Takuma ODAGIRI(99)</t>
  </si>
  <si>
    <t>Haruki NSHIMURA(00)</t>
  </si>
  <si>
    <t>Koya OGAWA(01)</t>
  </si>
  <si>
    <t>Takuma MATSUOKA(01)</t>
  </si>
  <si>
    <t>Shotarou IIJIMA(02)</t>
  </si>
  <si>
    <t>Daiki ISHIZUKA(99)</t>
  </si>
  <si>
    <t>Ryota ISOBE(99)</t>
  </si>
  <si>
    <t>Ryoya UKAI(99)</t>
  </si>
  <si>
    <t>Ken KURATSUJI(99)</t>
  </si>
  <si>
    <t>Rui SUGETA(00)</t>
  </si>
  <si>
    <t>Kaiki YAMAGUCHI(99)</t>
  </si>
  <si>
    <t>Masanari UMETANI(99)</t>
  </si>
  <si>
    <t>Syoto KAWAMURA(00)</t>
  </si>
  <si>
    <t>Tsubasa KONDO(00)</t>
  </si>
  <si>
    <t>Ryuki SUGIURA(98)</t>
  </si>
  <si>
    <t>Yura TAKENO(99)</t>
  </si>
  <si>
    <t>Kento TERAI(00)</t>
  </si>
  <si>
    <t>Toshihiko MAKINO(00)</t>
  </si>
  <si>
    <t>Shunsuke MATSUDA(00)</t>
  </si>
  <si>
    <t>Taiga UEHARA(01)</t>
  </si>
  <si>
    <t>Mahiro KOIKE(01)</t>
  </si>
  <si>
    <t>Ryosei SHIBUYA(02)</t>
  </si>
  <si>
    <t>Ryo TATSUMI(01)</t>
  </si>
  <si>
    <t>Ryo TANAKA(01)</t>
  </si>
  <si>
    <t>Hiroki TSUJI(02)</t>
  </si>
  <si>
    <t>Naoya NAGASAKA(01)</t>
  </si>
  <si>
    <t>Kosuke MATSUHANA(01)</t>
  </si>
  <si>
    <t>Kazuki KIMURA(01)</t>
  </si>
  <si>
    <t>Sho ISHIHARA(99)</t>
  </si>
  <si>
    <t>Masaki OBATA(99)</t>
  </si>
  <si>
    <t>Yuma KURUMAMOTO(99)</t>
  </si>
  <si>
    <t>Hayato KOBAYASHI(99)</t>
  </si>
  <si>
    <t>Togo SHIMIZU(99)</t>
  </si>
  <si>
    <t>Keita NAGAYANAGI(00)</t>
  </si>
  <si>
    <t>Shogo HIRATA(00)</t>
  </si>
  <si>
    <t>Kota FUJI(99)</t>
  </si>
  <si>
    <t>Junichi MATSUMOTO(99)</t>
  </si>
  <si>
    <t>Hironao MIZOGUCHI(00)</t>
  </si>
  <si>
    <t>Tomoya MIYAZAKI(99)</t>
  </si>
  <si>
    <t>Haruto IKUMA(01)</t>
  </si>
  <si>
    <t>Kei ITO(00)</t>
  </si>
  <si>
    <t>Daiki KISHI(01)</t>
  </si>
  <si>
    <t>Takaya KURACHI(00)</t>
  </si>
  <si>
    <t>Reo GOTO(00)</t>
  </si>
  <si>
    <t>Toshiki KOBAYASHI(00)</t>
  </si>
  <si>
    <t>Takahiro SATO(00)</t>
  </si>
  <si>
    <t>Daisuke SUZUKI(01)</t>
  </si>
  <si>
    <t>Hisashi MATSUEDA(00)</t>
  </si>
  <si>
    <t>Shota YAMAMOTO(00)</t>
  </si>
  <si>
    <t>Sora INADA(01)</t>
  </si>
  <si>
    <t>Naoto KONDO(01)</t>
  </si>
  <si>
    <t>Towa TAKAHATA(01)</t>
  </si>
  <si>
    <t>Daisaku TERADA(01)</t>
  </si>
  <si>
    <t>Yusei HONDO(01)</t>
  </si>
  <si>
    <t>Ousuke HONDA(02)</t>
  </si>
  <si>
    <t>Kanta MIZUNO(01)</t>
  </si>
  <si>
    <t>Kenta YAMADA(99)</t>
  </si>
  <si>
    <t>Ryota OSADA(02)</t>
  </si>
  <si>
    <t>Kosei KOBAYASHI(03)</t>
  </si>
  <si>
    <t>Yusaku YASUDA(02)</t>
  </si>
  <si>
    <t>Ryota WATANABE(99)</t>
  </si>
  <si>
    <t>Tsuyoshi AMAKAWA(99)</t>
  </si>
  <si>
    <t>Koya OHASHI(98)</t>
  </si>
  <si>
    <t>Keita KOSATO(98)</t>
  </si>
  <si>
    <t>Daiki WAKAHAMA(99)</t>
  </si>
  <si>
    <t>Koki BANNO(99)</t>
  </si>
  <si>
    <t>Toshiya KAKUTANI(98)</t>
  </si>
  <si>
    <t>Kento KATAYAMA(00)</t>
  </si>
  <si>
    <t>Ryuya HIOKI(99)</t>
  </si>
  <si>
    <t>Kosei SAKAKIMA(00)</t>
  </si>
  <si>
    <t>Shunsuke NEMOTO(01)</t>
  </si>
  <si>
    <t>Soshi IMAMURA(00)</t>
  </si>
  <si>
    <t>Ryuya SUZUKI(01)</t>
  </si>
  <si>
    <t>Sotaro HORIE(01)</t>
  </si>
  <si>
    <t>Tairi TOMITA(01)</t>
  </si>
  <si>
    <t>Tatsunari ASANO(01)</t>
  </si>
  <si>
    <t>Takumi AOI(01)</t>
  </si>
  <si>
    <t>Yuri TOYAMA(01)</t>
  </si>
  <si>
    <t>Shoun ITO(01)</t>
  </si>
  <si>
    <t>Naoki YASUDA(01)</t>
  </si>
  <si>
    <t>Kaito OZEKI(98)</t>
  </si>
  <si>
    <t>Hironori YAMATO(97)</t>
  </si>
  <si>
    <t>Yuta YOKOCHI(93)</t>
  </si>
  <si>
    <t>Haruki WATANABE(96)</t>
  </si>
  <si>
    <t>Mochihiro SUGIMOTO(98)</t>
  </si>
  <si>
    <t>Ryujin NAITO(00)</t>
  </si>
  <si>
    <t>Daichi KAWAGUCHI(01)</t>
  </si>
  <si>
    <t>Toru TAMURA(01)</t>
  </si>
  <si>
    <t>Yusuke YAMAMOTO(00)</t>
  </si>
  <si>
    <t>Yuki ISHIDA(00)</t>
  </si>
  <si>
    <t>Tatsuya SUGIMOTO(01)</t>
  </si>
  <si>
    <t>Takamasa HATTORI (99)</t>
  </si>
  <si>
    <t>Kota HASEGAWA(01)</t>
  </si>
  <si>
    <t>Ryota BUNNO(01)</t>
  </si>
  <si>
    <t>Ryuichi SUGIURA(00)</t>
  </si>
  <si>
    <t>Tomonori MURAYAMA(99)</t>
  </si>
  <si>
    <t>Kaito UMEMURA(99)</t>
  </si>
  <si>
    <t>Shin MIYAHARA(99)</t>
  </si>
  <si>
    <t>Ao ISOGAWA(99)</t>
  </si>
  <si>
    <t>Ryusei YAKAGUCHI(01)</t>
  </si>
  <si>
    <t>Kotaro SAITO(01)</t>
  </si>
  <si>
    <t>Ichi OSHIMA(01)</t>
  </si>
  <si>
    <t>Keita SAITO(01)</t>
  </si>
  <si>
    <t>Haruto FUNAKI(01)</t>
  </si>
  <si>
    <t>Yuta HOSOYA(99)</t>
  </si>
  <si>
    <t>Kengo OSHIMA(00)</t>
  </si>
  <si>
    <t>Yu OSAWA(00)</t>
  </si>
  <si>
    <t>Yuta KAWATSU(99)</t>
  </si>
  <si>
    <t>Koki ARAKAWA(01)</t>
  </si>
  <si>
    <t>Sanetomo ITO(02)</t>
  </si>
  <si>
    <t>Naoto TAKASHITA(02)</t>
  </si>
  <si>
    <t>Daiki NABASHIMA(97)</t>
  </si>
  <si>
    <t>Yuito INOUE(00)</t>
  </si>
  <si>
    <t>Kakeru ISHIDA(99)</t>
  </si>
  <si>
    <t>Kouta AOYAMA(99)</t>
  </si>
  <si>
    <t>Tubasa ITO(01)</t>
  </si>
  <si>
    <t>Yotarou YAMAGUHI(00)</t>
  </si>
  <si>
    <t>Syuntaro OOIZUMI(01)</t>
  </si>
  <si>
    <t>Asuka SUZUKI(99)</t>
  </si>
  <si>
    <t>Yuki ANDO(01)</t>
  </si>
  <si>
    <t>Atumu OKUMURA(01)</t>
  </si>
  <si>
    <t>Kotaro UTHIDA(00)</t>
  </si>
  <si>
    <t>Koki MURASASHI(01)</t>
  </si>
  <si>
    <t>Hiroki MATUSHITA(01)</t>
  </si>
  <si>
    <t>Naoki ISHIMOTO(01)</t>
  </si>
  <si>
    <t>Takumi USHIDA(02)</t>
  </si>
  <si>
    <t>Tubasa KIBATASHI(00)</t>
  </si>
  <si>
    <t>Yudai TAKEUCHI(01)</t>
  </si>
  <si>
    <t>Kenichiro KASAI(97)</t>
  </si>
  <si>
    <t>Masayuki SHIBAYAMA(97)</t>
  </si>
  <si>
    <t>Naoya YAMAUCHI(00)</t>
  </si>
  <si>
    <t>Reo MITSUI(98)</t>
  </si>
  <si>
    <t>Takaki NOMURA(98)</t>
  </si>
  <si>
    <t>Shota ITAKURA(00)</t>
  </si>
  <si>
    <t>Riki SUGITA(00)</t>
  </si>
  <si>
    <t>Ryo TERAO(01)</t>
  </si>
  <si>
    <t>Kazuma SUGIMOTO (00)</t>
  </si>
  <si>
    <t>Haruki HIRAI(98)</t>
  </si>
  <si>
    <t>Daiki IDE(00)</t>
  </si>
  <si>
    <t>Yuto YASUI(99)</t>
  </si>
  <si>
    <t>Teruchika ISHIHARA(00)</t>
  </si>
  <si>
    <t>Kensuke KATAGIRI(99)</t>
  </si>
  <si>
    <t>Taisei TSUCHIDA(02)</t>
  </si>
  <si>
    <t>Shu SUZUKI(98)</t>
  </si>
  <si>
    <t>Ryunosuke NAKADA(00)</t>
  </si>
  <si>
    <t>Takafumi MORIOKA(98)</t>
  </si>
  <si>
    <t>Jin GOTO(01)</t>
  </si>
  <si>
    <t>Riku SHIMIZU(00)</t>
  </si>
  <si>
    <t>Takehiro YAMADA(97)</t>
  </si>
  <si>
    <t>Hayato FUJI(99)</t>
  </si>
  <si>
    <t>Futa OZAKI(01)</t>
  </si>
  <si>
    <t>Reki ONDA(01)</t>
  </si>
  <si>
    <t>Ryota OKAZAKI(00)</t>
  </si>
  <si>
    <t>Yuki MIYATA(02)</t>
  </si>
  <si>
    <t>Hiroyuki ABE(99)</t>
  </si>
  <si>
    <t>Kota KATO(99)</t>
  </si>
  <si>
    <t>Sotaro IGUCHI(99)</t>
  </si>
  <si>
    <t>Shogo SAKATA(99)</t>
  </si>
  <si>
    <t>Rei TANAKA(99)</t>
  </si>
  <si>
    <t>Ryuya YOKOYAMA(99)</t>
  </si>
  <si>
    <t>Kousei SUEMOTO(00)</t>
  </si>
  <si>
    <t>Kazuma SEIKE(00)</t>
  </si>
  <si>
    <t>Yoshito ISHIGAKI(92)</t>
  </si>
  <si>
    <t>Tsubasa MATSUOKA(00)</t>
  </si>
  <si>
    <t>Yuta MAEDA(00)</t>
  </si>
  <si>
    <t>Takeru KAMATA(00)</t>
  </si>
  <si>
    <t>Yuta MARUYAMA(00)</t>
  </si>
  <si>
    <t>Ryo NAKANISHI(00)</t>
  </si>
  <si>
    <t>Kaito YAMAZAKI(99)</t>
  </si>
  <si>
    <t>Oki KANDA(01)</t>
  </si>
  <si>
    <t>Taira KANEKO(02)</t>
  </si>
  <si>
    <t>Sho AYUKAWA(01)</t>
  </si>
  <si>
    <t>Ritsu HAYAKAWA(01)</t>
  </si>
  <si>
    <t>Hiroaki II(02)</t>
  </si>
  <si>
    <t>Taisei MORITA(01)</t>
  </si>
  <si>
    <t>Kotaro NAKANISHI(01)</t>
  </si>
  <si>
    <t>Kousaku HARUTA(01)</t>
  </si>
  <si>
    <t>Sota ITO(01)</t>
  </si>
  <si>
    <t>Ayumu HURAMATSU(01)</t>
  </si>
  <si>
    <t>Setsuo HIWAFELIPPE(01)</t>
  </si>
  <si>
    <t>Shintaro HAYASHI(02)</t>
  </si>
  <si>
    <t>Ryota KUBOTA(02)</t>
  </si>
  <si>
    <t>Kota SATO(03)</t>
  </si>
  <si>
    <t>Yoshiyuki TAKEDA(02)</t>
  </si>
  <si>
    <t>Hiroto TANIGAKI(02)</t>
  </si>
  <si>
    <t>Junpei TSUJIMURA(02)</t>
  </si>
  <si>
    <t>Itsuki FURUKAWA(02)</t>
  </si>
  <si>
    <t>Takaya YOSHIDA(02)</t>
  </si>
  <si>
    <t>Itsuki WATANABE(02)</t>
  </si>
  <si>
    <t>Kaoru DAICHO(99)</t>
  </si>
  <si>
    <t>Hiroki OZAWA(00)</t>
  </si>
  <si>
    <t>Yusei SUZUKI(01)</t>
  </si>
  <si>
    <t>Koki KAWABATA(99)</t>
  </si>
  <si>
    <t>Daisuke MITSUKI(99)</t>
  </si>
  <si>
    <t>Katsuki ASAI(99)</t>
  </si>
  <si>
    <t>Seigo AMANO(00)</t>
  </si>
  <si>
    <t>Rin ICHIRYU(00)</t>
  </si>
  <si>
    <t>Kentaro ITO(00)</t>
  </si>
  <si>
    <t>Ritsuki ITO(99)</t>
  </si>
  <si>
    <t>Tomoya KONISHI(00)</t>
  </si>
  <si>
    <t>Satoru TAMI(99)</t>
  </si>
  <si>
    <t>Sorachi NAKAGAWA (00)</t>
  </si>
  <si>
    <t>Shunsuke HOSOGI(01)</t>
  </si>
  <si>
    <t>Yuto SAKURAGI(01)</t>
  </si>
  <si>
    <t>Yonsu SHIRAKUNI(01)</t>
  </si>
  <si>
    <t>Koji TANAKA(01)</t>
  </si>
  <si>
    <t>Masahiro TOTANI(01)</t>
  </si>
  <si>
    <t>Koki FUKUOKA(02)</t>
  </si>
  <si>
    <t>Shuhei FUJITA(01)</t>
  </si>
  <si>
    <t>Riku FUJITANI(01)</t>
  </si>
  <si>
    <t>Riku YAMADA(01)</t>
  </si>
  <si>
    <t>Koki WAKITA(01)</t>
  </si>
  <si>
    <t>Norihiro MIYAGI(00)</t>
  </si>
  <si>
    <t>Kota ITO(98)</t>
  </si>
  <si>
    <t>Kimiyasu ASAI(99)</t>
  </si>
  <si>
    <t>Tasuku IMACHI(99)</t>
  </si>
  <si>
    <t>Takayuki UJITA(99)</t>
  </si>
  <si>
    <t>Kaito KINOSHITA(99)</t>
  </si>
  <si>
    <t>Hiroshi SUGAYA(99)</t>
  </si>
  <si>
    <t>Daiki TSUDA(00)</t>
  </si>
  <si>
    <t>Masahito MAKINO(00)</t>
  </si>
  <si>
    <t>Jinto MASUDA(99)</t>
  </si>
  <si>
    <t>Yusuke MIZUNO(99)</t>
  </si>
  <si>
    <t>Shusuke MIYAZAKI(99)</t>
  </si>
  <si>
    <t>Shigetaka ARAKI(00)</t>
  </si>
  <si>
    <t>Masakazu ITO(02)</t>
  </si>
  <si>
    <t>Haruki INO(00)</t>
  </si>
  <si>
    <t>Ryouya OGO(00)</t>
  </si>
  <si>
    <t>Kentaro OKAMOTO(00)</t>
  </si>
  <si>
    <t>Kimiya OKUMURA(00)</t>
  </si>
  <si>
    <t>Daishi KAWAI(00)</t>
  </si>
  <si>
    <t>Haruto KURODA(01)</t>
  </si>
  <si>
    <t>Shun TAMURA(00)</t>
  </si>
  <si>
    <t>Ibuki MASUDA(00)</t>
  </si>
  <si>
    <t>Koyu MIURA(00)</t>
  </si>
  <si>
    <t>Manamu YAMADA(00)</t>
  </si>
  <si>
    <t>Yuya ITO(01)</t>
  </si>
  <si>
    <t>Yuki IWATA(01)</t>
  </si>
  <si>
    <t>Ayumu ICHIKAWA(01)</t>
  </si>
  <si>
    <t>Takumi OKUBO(01)</t>
  </si>
  <si>
    <t>Kikyo KAWAI(01)</t>
  </si>
  <si>
    <t>Kazuki SAKAKIBARA(01)</t>
  </si>
  <si>
    <t>Tomoki SHINTANI(01)</t>
  </si>
  <si>
    <t>Yuito SOUMA(02)</t>
  </si>
  <si>
    <t>Takuma SOGA(02)</t>
  </si>
  <si>
    <t>Kagura DAIKU(01)</t>
  </si>
  <si>
    <t>Koki TAKEUCHI(01)</t>
  </si>
  <si>
    <t>Daishi NISHIOKA(01)</t>
  </si>
  <si>
    <t>Koki BAN(01)</t>
  </si>
  <si>
    <t>Koki MAKIHARA(01)</t>
  </si>
  <si>
    <t>Kota MATSUO(01)</t>
  </si>
  <si>
    <t>Keito MIZUNO(01)</t>
  </si>
  <si>
    <t>Samiru MEDINA(01)</t>
  </si>
  <si>
    <t>Ryusei YOSHIDA(01)</t>
  </si>
  <si>
    <t>Yuta AKABORI(03)</t>
  </si>
  <si>
    <t>Seiya ADACHI(02)</t>
  </si>
  <si>
    <t>Yamato ITO(02)</t>
  </si>
  <si>
    <t>Ryota OGURA(02)</t>
  </si>
  <si>
    <t>Takuto OCHI(02)</t>
  </si>
  <si>
    <t>Tomokazu KUSAO(02)</t>
  </si>
  <si>
    <t>Ryusei KUMAYABU(02)</t>
  </si>
  <si>
    <t>Haru SUGIURA(02)</t>
  </si>
  <si>
    <t>Ryo TAKAHASHI(02)</t>
  </si>
  <si>
    <t>Daito MASUDA(02)</t>
  </si>
  <si>
    <t>Shuhei MATSUI(03)</t>
  </si>
  <si>
    <t>Kazuki YAMADA(02)</t>
  </si>
  <si>
    <t>Hayate SAKURAI(00)</t>
  </si>
  <si>
    <t>Makoto TANAKA(99)</t>
  </si>
  <si>
    <t>Kenshiro YASUNAGA(01)</t>
  </si>
  <si>
    <t>Sota FUKAGAWA(00)</t>
  </si>
  <si>
    <t>Shoei AZUMA(00)</t>
  </si>
  <si>
    <t>Ryo  MATSUOKA(02)</t>
  </si>
  <si>
    <t>Kazuki SATO(02)</t>
  </si>
  <si>
    <t>Naoto NAITO(01)</t>
  </si>
  <si>
    <t>Hiroto NAKAI(01)</t>
  </si>
  <si>
    <t>Takumi JIN(01)</t>
  </si>
  <si>
    <t>Daisuke SOEJIMA(99)</t>
  </si>
  <si>
    <t>Ryota OSUMI(00)</t>
  </si>
  <si>
    <t>Natsumi ISHIGAMI(00)</t>
  </si>
  <si>
    <t>Tomoya OGAWA(00)</t>
  </si>
  <si>
    <t>Naonori YOSHIKAWA(99)</t>
  </si>
  <si>
    <t>Yuto SATO(99)</t>
  </si>
  <si>
    <t>Tomotaka KAWADA(99)</t>
  </si>
  <si>
    <t>Gosuke WADA(99)</t>
  </si>
  <si>
    <t>Yuma TSUJIKAWA(99)</t>
  </si>
  <si>
    <t>Tatsuya FUKUI(99)</t>
  </si>
  <si>
    <t>Toma TSUJINO(98)</t>
  </si>
  <si>
    <t>Yushi MURAMATSU(98)</t>
  </si>
  <si>
    <t>Masato CHINO(97)</t>
  </si>
  <si>
    <t>Kazuya HIRANO(99)</t>
  </si>
  <si>
    <t>Rontaro TABATA(98)</t>
  </si>
  <si>
    <t>Yuki KUBO(01)</t>
  </si>
  <si>
    <t>Ryuki NISHIMURA(01)</t>
  </si>
  <si>
    <t>Koki MIYAMOTO(01)</t>
  </si>
  <si>
    <t>Hiroki INOTSUME(01)</t>
  </si>
  <si>
    <t>Takumi SAWAYAMA(98)</t>
  </si>
  <si>
    <t>Riku SHINOHARA(99)</t>
  </si>
  <si>
    <t>Hiroyuki KATO(00)</t>
  </si>
  <si>
    <t>Yuta MASUDA(99)</t>
  </si>
  <si>
    <t>Rio YAMAGUCHI(00)</t>
  </si>
  <si>
    <t>Ryota SUGA(00)</t>
  </si>
  <si>
    <t>Taiga MASUDA(98)</t>
  </si>
  <si>
    <t>Ryoto OBA(99)</t>
  </si>
  <si>
    <t>Kakeru YAMAZAKI(00)</t>
  </si>
  <si>
    <t>Shota SAKAI(99)</t>
  </si>
  <si>
    <t>Hiroya NAGASE(99)</t>
  </si>
  <si>
    <t>Toshinari YAMATO(01)</t>
  </si>
  <si>
    <t>Ryo KOARASHI(01)</t>
  </si>
  <si>
    <t>Atsushi IKEDA(00)</t>
  </si>
  <si>
    <t>Ryoga KINOSHITA(98)</t>
  </si>
  <si>
    <t>Kotaro YANAKA(97)</t>
  </si>
  <si>
    <t>Kaito TAKAHASHI(01)</t>
  </si>
  <si>
    <t>Tomoya MIYAGAWA(01)</t>
  </si>
  <si>
    <t>Yuki YONEKURA(00)</t>
  </si>
  <si>
    <t>Naoki WATANABE(97)</t>
  </si>
  <si>
    <t>Uta MUKAI(02)</t>
  </si>
  <si>
    <t>Takumi UMEDA(01)</t>
  </si>
  <si>
    <t>Shinei ODA(01)</t>
  </si>
  <si>
    <t>Kai SEGUCHI(00)</t>
  </si>
  <si>
    <t>Shoichi SUGIURA(01)</t>
  </si>
  <si>
    <t>Koki TAKAHASHI(99)</t>
  </si>
  <si>
    <t>Yuki TSUCHIIZU(00)</t>
  </si>
  <si>
    <t>Ryoya YOSHIDA(03)</t>
  </si>
  <si>
    <t>Kazuma TATEMATSU(02)</t>
  </si>
  <si>
    <t>Fumiya IMACHI(99)</t>
  </si>
  <si>
    <t>Naoki TAJIMI(00)</t>
  </si>
  <si>
    <t>Ryoji YAMAGUCHI(01)</t>
  </si>
  <si>
    <t>Ikuto HANASHIMA(01)</t>
  </si>
  <si>
    <t>Sosuke NAKAMURA(02)</t>
  </si>
  <si>
    <t>Kanta INADA(02)</t>
  </si>
  <si>
    <t>Shota KIDOKORO(02)</t>
  </si>
  <si>
    <t>Koya MUIRAMATSU(99)</t>
  </si>
  <si>
    <t>Kento SAWAMURA(98)</t>
  </si>
  <si>
    <t>Soma TAKEMURA(98)</t>
  </si>
  <si>
    <t>Tento DEJIMA(98)</t>
  </si>
  <si>
    <t>Natsuki INOMOTO(00)</t>
  </si>
  <si>
    <t>Kotaro MIZUKOSHI(01)</t>
  </si>
  <si>
    <t>Kyohei NISHI(01)</t>
  </si>
  <si>
    <t>Tsubasa ITO(00)</t>
  </si>
  <si>
    <t>Kazuki ONO(00)</t>
  </si>
  <si>
    <t>Kazuki KATO(99)</t>
  </si>
  <si>
    <t>Kensuke SUZUKI(99)</t>
  </si>
  <si>
    <t>Kaito NAKAHATA(99)</t>
  </si>
  <si>
    <t>Shuta MATSUI(00)</t>
  </si>
  <si>
    <t>Gakuto INOYA(00)</t>
  </si>
  <si>
    <t>Riku OKADA(00)</t>
  </si>
  <si>
    <t>Yoshiaki KURIKAWA(00)</t>
  </si>
  <si>
    <t>Yuya SAITO(00)</t>
  </si>
  <si>
    <t>Taitchi SHITARA(00)</t>
  </si>
  <si>
    <t>Takayuki SOGAWA(00)</t>
  </si>
  <si>
    <t>Shotaro NISHINO(00)</t>
  </si>
  <si>
    <t>Takumi KOYAMA(01)</t>
  </si>
  <si>
    <t>Manaya SUZUKI(02)</t>
  </si>
  <si>
    <t>Ryuichi SUZUKI(01)</t>
  </si>
  <si>
    <t>Ryoma TANAKA (02)</t>
  </si>
  <si>
    <t>Misaki HAKAMATA(01)</t>
  </si>
  <si>
    <t>Atsushi FUKAYA(01)</t>
  </si>
  <si>
    <t>Yuya MURAMATSU(01)</t>
  </si>
  <si>
    <t>Yutaro YAMAZAKI(02)</t>
  </si>
  <si>
    <t>Satomu ITO(02)</t>
  </si>
  <si>
    <t>Yuga TSUCHIDA(02)</t>
  </si>
  <si>
    <t>Rin FUKAZAWA(02)</t>
  </si>
  <si>
    <t>Mutsuki FURUKAWA(02)</t>
  </si>
  <si>
    <t>Atsushi MIYAMOTO(03)</t>
  </si>
  <si>
    <t>Shota YAMAMOTO(02)</t>
  </si>
  <si>
    <t>Daisuke NOZUE(01)</t>
  </si>
  <si>
    <t>Natsuki ASAI(02)</t>
  </si>
  <si>
    <t>Mikiya ITO(02)</t>
  </si>
  <si>
    <t>Yuya UKAI(02)</t>
  </si>
  <si>
    <t>Manato SASAKI(02)</t>
  </si>
  <si>
    <t>Rikuto FUKATA(02)</t>
  </si>
  <si>
    <t>Atsuya MURATA(03)</t>
  </si>
  <si>
    <t>Rukiya YAMAOKA(02)</t>
  </si>
  <si>
    <t>Kenshiro WATANABE(02)</t>
  </si>
  <si>
    <t>Yuito KURACHI(01)</t>
  </si>
  <si>
    <t>Tatsuki KATO(00)</t>
  </si>
  <si>
    <t>Kento HONDA(02)</t>
  </si>
  <si>
    <t>Taiga ITO(01)</t>
  </si>
  <si>
    <t>Materu SHIMONO(02)</t>
  </si>
  <si>
    <t>Motohiro YAMAKAWA(02)</t>
  </si>
  <si>
    <t>Shunsuke YAMAMOTO(02)</t>
  </si>
  <si>
    <t>Atsuya SHIBATA(02)</t>
  </si>
  <si>
    <t>Haruya SUGIYAMA(02)</t>
  </si>
  <si>
    <t>Koyo TYATANI(02)</t>
  </si>
  <si>
    <t>Hinata NAKANISHI(00)</t>
  </si>
  <si>
    <t>Yoshinori KATANAYA(01)</t>
  </si>
  <si>
    <t>Katsuya KOZAKAI(99)</t>
  </si>
  <si>
    <t>Taju HONGO(99)</t>
  </si>
  <si>
    <t>Tomohide UCHIDA(99)</t>
  </si>
  <si>
    <t>Shinya OUCHI(97)</t>
  </si>
  <si>
    <t>Kazuki KIDA(01)</t>
  </si>
  <si>
    <t>Yusuke KOJIMA(02)</t>
  </si>
  <si>
    <t>Kosuke HAJI(02)</t>
  </si>
  <si>
    <t>Yu KUROYANAGI(02)</t>
  </si>
  <si>
    <t>Yuji ONO(02)</t>
  </si>
  <si>
    <t>Ryo OKADA(02)</t>
  </si>
  <si>
    <t>Takumi TSUZUKI(02)</t>
  </si>
  <si>
    <t>Ryosuke OKAJIMA(01)</t>
  </si>
  <si>
    <t>Yuto USUI(99)</t>
  </si>
  <si>
    <t>Saeru CHINEN(99)</t>
  </si>
  <si>
    <t>Yuji FUJII(00)</t>
  </si>
  <si>
    <t>Shintaro SUGIURA(02)</t>
  </si>
  <si>
    <t>Motoki NAIKI(02)</t>
  </si>
  <si>
    <t>Kazuya HIRATA(03)</t>
  </si>
  <si>
    <t>Keita FUJIMURA(02)</t>
  </si>
  <si>
    <t>Hayase KADODANI(98)</t>
  </si>
  <si>
    <t>Manabu MATSUOKA(99)</t>
  </si>
  <si>
    <t>Reo HAYASHI(99)</t>
  </si>
  <si>
    <t>Fuchika KAWAHARA(00)</t>
  </si>
  <si>
    <t>Keiya KATO(01)</t>
  </si>
  <si>
    <t>Reon ANDO(02)</t>
  </si>
  <si>
    <t>Syota IWASHIMA (02)</t>
  </si>
  <si>
    <t>Taishin UESUGI(02)</t>
  </si>
  <si>
    <t>Koutaro URASE(02)</t>
  </si>
  <si>
    <t>Mashun KUBO(03)</t>
  </si>
  <si>
    <t>Haruhiro SHIBATSUJI(03)</t>
  </si>
  <si>
    <t>Hisato SUZUKI(02)</t>
  </si>
  <si>
    <t>Taisei SOGOSHI(02)</t>
  </si>
  <si>
    <t>Yuto NAKAGAWA(02)</t>
  </si>
  <si>
    <t>Koki NAKAJIMA(02)</t>
  </si>
  <si>
    <t>Naoto NAKAMIZO(02)</t>
  </si>
  <si>
    <t>Sota NAKAMURA(02)</t>
  </si>
  <si>
    <t>Yumeki NIIMI(02)</t>
  </si>
  <si>
    <t>Daisuke HATAKEYAMA(02)</t>
  </si>
  <si>
    <t>Hajime FUJIKAWA(02)</t>
  </si>
  <si>
    <t>Rento MIOKI(01)</t>
  </si>
  <si>
    <t>Aiki MURAKAMI(03)</t>
  </si>
  <si>
    <t>Sora YAMADA(02)</t>
  </si>
  <si>
    <t>Yamato YAMADA(03)</t>
  </si>
  <si>
    <t>Kento YAMAMOTO(02)</t>
  </si>
  <si>
    <t>Toma HAMAGUCHI(03)</t>
  </si>
  <si>
    <t>Kota MORI(02)</t>
  </si>
  <si>
    <t>Shoya TANDA(01)</t>
  </si>
  <si>
    <t>Masaaki NAWA(01)</t>
  </si>
  <si>
    <t>Hikaru KOIDE(00)</t>
  </si>
  <si>
    <t>Tatsuya KONO(01)</t>
  </si>
  <si>
    <t>Kanta TORIYAMA(01)</t>
  </si>
  <si>
    <t>Akira YOSHIDA(01)</t>
  </si>
  <si>
    <t>Amane TAKIGUCHI(99)</t>
  </si>
  <si>
    <t>Ryosuke MAKITA(01)</t>
  </si>
  <si>
    <t>Kento SAKURAI(03)</t>
  </si>
  <si>
    <t>Kazuma TAKAGI(99)</t>
  </si>
  <si>
    <t>Ayato SUZUKI (99)</t>
  </si>
  <si>
    <t>Yuma NISHIMURA(00)</t>
  </si>
  <si>
    <t>Yuto SUGIYAMA(01)</t>
  </si>
  <si>
    <t>Ryuto UNNO(02)</t>
  </si>
  <si>
    <t>Jiei FUKASAWA(02)</t>
  </si>
  <si>
    <t>Taiyo ADACHI(00)</t>
  </si>
  <si>
    <t>Taiki ISHIGE(98)</t>
  </si>
  <si>
    <t>Kinari OZAWA(03)</t>
  </si>
  <si>
    <t>Kento KAWAI(02)</t>
  </si>
  <si>
    <t>Kohei SUGIYAMA(02)</t>
  </si>
  <si>
    <t>Kairi TANAKA(02)</t>
  </si>
  <si>
    <t>Kai TANIMOTO(02)</t>
  </si>
  <si>
    <t>Shun TERANISHI(02)</t>
  </si>
  <si>
    <t>Tsubasa NAKADA(02)</t>
  </si>
  <si>
    <t>Koryu HIRAMATSU(01)</t>
  </si>
  <si>
    <t>Syunsuke MORIYASU(02)</t>
  </si>
  <si>
    <t>Yuto YAMANO(02)</t>
  </si>
  <si>
    <t>Yuki KANEFUSA(02)</t>
  </si>
  <si>
    <t>Hibiki NAGANO(03)</t>
  </si>
  <si>
    <t>Shigeaki TADA(02)</t>
  </si>
  <si>
    <t>Yuto SUZUKI(02)</t>
  </si>
  <si>
    <t>Rin FUKUI(02)</t>
  </si>
  <si>
    <t>Ayumu KAMIISHI(02)</t>
  </si>
  <si>
    <t>Kirua FUKATSU(03)</t>
  </si>
  <si>
    <t>Rei WATANABE(01)</t>
  </si>
  <si>
    <t>Kohei KURITA(02)</t>
  </si>
  <si>
    <t>Kazuhiro OISHI(98)</t>
  </si>
  <si>
    <t>Seiya NAKAGAWA(02)</t>
  </si>
  <si>
    <t>Takuma OGASAWARA(97)</t>
  </si>
  <si>
    <t>Tomoya ISHIKAWA(00)</t>
  </si>
  <si>
    <t>Mikiya YOSHIMINE(01)</t>
  </si>
  <si>
    <t>Etsuya NAKASHIMA(02)</t>
  </si>
  <si>
    <t>Kanta YAMAGUCHI(02)</t>
  </si>
  <si>
    <t>Eiji TACHIDA(01)</t>
  </si>
  <si>
    <t>Kohei KITAJIMA(01)</t>
  </si>
  <si>
    <t>Teruhisa USAMI(02)</t>
  </si>
  <si>
    <t>Katsuma KUBO(01)</t>
  </si>
  <si>
    <t>Taichi FUKUOKA(98)</t>
  </si>
  <si>
    <t>Daisuke NAKAGAWA(03)</t>
  </si>
  <si>
    <t>Atsuki KOBAYASHI(98)</t>
  </si>
  <si>
    <t>Kohei MATSUMURA(01)</t>
  </si>
  <si>
    <t>Kairi OGAWA(02)</t>
  </si>
  <si>
    <t>Sota UEMURA(02)</t>
  </si>
  <si>
    <t>Daisei YAMAUCHI(03)</t>
  </si>
  <si>
    <t>Ryota TSUTSU(03)</t>
  </si>
  <si>
    <t>Ryusei YASUKAWA(03)</t>
  </si>
  <si>
    <t>Takaya ADACHI(01)</t>
  </si>
  <si>
    <t>Yo IEZAKI(02)</t>
  </si>
  <si>
    <t>Nicolas GOMES(02)</t>
  </si>
  <si>
    <t>Sora YAMAJI(02)</t>
  </si>
  <si>
    <t>Kodai DEGUCHI(02)</t>
  </si>
  <si>
    <t>Shogo NISHIKAWA(02)</t>
  </si>
  <si>
    <t>Shuto KATO(02)</t>
  </si>
  <si>
    <t>Seren YAMAMOTO(02)</t>
  </si>
  <si>
    <t>Shion OTSUKA(01)</t>
  </si>
  <si>
    <t>Hideyuki FUJIWARA(02)</t>
  </si>
  <si>
    <t>Daisuke GOTO(02)</t>
  </si>
  <si>
    <t>Kohei UMEMURA(02)</t>
  </si>
  <si>
    <t>Takumi UEZONO(02)</t>
  </si>
  <si>
    <t>Hiroyuki MORI(03)</t>
  </si>
  <si>
    <t>Kazuma YAMAMOTO(02)</t>
  </si>
  <si>
    <t>Homare NAKAMURA(02)</t>
  </si>
  <si>
    <t>Sota AOYAMA(03)</t>
  </si>
  <si>
    <t>Ayumu KOBAYASHI(02)</t>
  </si>
  <si>
    <t>Kenso OKAMOTO(02)</t>
  </si>
  <si>
    <t>Kosei KATAOKA(02)</t>
  </si>
  <si>
    <t>Shogo KUROKAWA(98)</t>
  </si>
  <si>
    <t>Shoei OGAWA(01)</t>
  </si>
  <si>
    <t>Ryosuke TANAKA(02)</t>
  </si>
  <si>
    <t>Ryunosuke ADACHI(02)</t>
  </si>
  <si>
    <t>Daisuke ANDO(02)</t>
  </si>
  <si>
    <t>Masaharu ANDO(02)</t>
  </si>
  <si>
    <t>Hiromasa KATO(02)</t>
  </si>
  <si>
    <t>Kai SATO(03)</t>
  </si>
  <si>
    <t>Syota SUMIHI(02)</t>
  </si>
  <si>
    <t>Kento TAKEUCHI(03)</t>
  </si>
  <si>
    <t>Yuga NAGAE(02)</t>
  </si>
  <si>
    <t>Yuto NISIMOTO(02)</t>
  </si>
  <si>
    <t>Rikuto MANJU (02)</t>
  </si>
  <si>
    <t>Hiromu MINOHARA(02)</t>
  </si>
  <si>
    <t>Yuga MURAKAMI(02)</t>
  </si>
  <si>
    <t>Takaya YAMAMOTO(00)</t>
  </si>
  <si>
    <t>Shura ASAI(02)</t>
  </si>
  <si>
    <t>Takumi TOMIMORI(02)</t>
  </si>
  <si>
    <t>Sosuke FUJIWARA(03)</t>
  </si>
  <si>
    <t>Toshikazu YONEZU(02)</t>
  </si>
  <si>
    <t>Daijiro OKUBO(02)</t>
  </si>
  <si>
    <t>Ryuki OWARI(02)</t>
  </si>
  <si>
    <t>Tomochika TOMITA(02)</t>
  </si>
  <si>
    <t>So HAYAKAWA(02)</t>
  </si>
  <si>
    <t>Miki FUKUSHIMA(02)</t>
  </si>
  <si>
    <t>Ryouga MAKINO(02)</t>
  </si>
  <si>
    <t>Yuta MORI(03)</t>
  </si>
  <si>
    <t>Yusuke FUKUDA(99)</t>
  </si>
  <si>
    <t>Katsuya ARASAKI(02)</t>
  </si>
  <si>
    <t>Kohei TERAMICHI(02)</t>
  </si>
  <si>
    <t>Taira HASHIMOTO(01)</t>
  </si>
  <si>
    <t>Kota OBA (02)</t>
  </si>
  <si>
    <t>Masanori MATSUMOTO(02)</t>
  </si>
  <si>
    <t>Megumu SHINMURA(03)</t>
  </si>
  <si>
    <t>Soshi MIYAGAWA(01)</t>
  </si>
  <si>
    <t>Shunki KAMIYA(01)</t>
  </si>
  <si>
    <t>Shoki HORIKAWA(02)</t>
  </si>
  <si>
    <t>Keito FUKUI(02)</t>
  </si>
  <si>
    <t>Hayato FUKAO(03)</t>
  </si>
  <si>
    <t>Kazuki TAKEKAWA(01)</t>
  </si>
  <si>
    <t>Masaki MUTO(02)</t>
  </si>
  <si>
    <t>Mayuto KOZAKI(02)</t>
  </si>
  <si>
    <t>Ryoga FUJIKAWA(02)</t>
  </si>
  <si>
    <t>Syugo ITO(02)</t>
  </si>
  <si>
    <t>Koki HAYASHI(02)</t>
  </si>
  <si>
    <t>Osuke ISHIHARA(02)</t>
  </si>
  <si>
    <t>Hiroki SUZUKI(01)</t>
  </si>
  <si>
    <t>Satoru ISHIDA(99)</t>
  </si>
  <si>
    <t>Yoshihiro SHINGU(96)</t>
  </si>
  <si>
    <t>Hirofumi OMORI(02)</t>
  </si>
  <si>
    <t>Takehiro NISHIGAKI(02)</t>
  </si>
  <si>
    <t>Ryosuke ADACHI(02)</t>
  </si>
  <si>
    <t>Makoto YOSHIHARA(02)</t>
  </si>
  <si>
    <t>Tomoki NISHIKAWARA(02)</t>
  </si>
  <si>
    <t>Koya MATSUI(02)</t>
  </si>
  <si>
    <t>Shinnosuke TAJIRI(02)</t>
  </si>
  <si>
    <t>Tomohiro SUZUKI(99)</t>
  </si>
  <si>
    <t>Taihei KURONO(02)</t>
  </si>
  <si>
    <t>Jiei TODA(02)</t>
  </si>
  <si>
    <t>Takahiro UMEMOTO(00)</t>
  </si>
  <si>
    <t>Shosuke ABE(02)</t>
  </si>
  <si>
    <t>Hyugo OBUCHI(02)</t>
  </si>
  <si>
    <t>Hikaru TAKAMA(03)</t>
  </si>
  <si>
    <t>Akihiro YORITA(96)</t>
  </si>
  <si>
    <t>Akihito SAKAKIBARA(99)</t>
  </si>
  <si>
    <t>Yuta KAMIYA(00)</t>
  </si>
  <si>
    <t>Itsuki HIRAYAMA(00)</t>
  </si>
  <si>
    <t>Atsushi OTA(01)</t>
  </si>
  <si>
    <t>Kei KATO(00)</t>
  </si>
  <si>
    <t>Taro NIIYAMA(01)</t>
  </si>
  <si>
    <t>Taichi HASEGAWA(03)</t>
  </si>
  <si>
    <t>Ryuya SAWAKI(02)</t>
  </si>
  <si>
    <t>Kazuki ITO(02)</t>
  </si>
  <si>
    <t>Naoki WADA(01)</t>
  </si>
  <si>
    <r>
      <t>　明瞭な画像を</t>
    </r>
    <r>
      <rPr>
        <b/>
        <sz val="16"/>
        <color theme="1"/>
        <rFont val="ＭＳ Ｐゴシック"/>
        <family val="3"/>
        <charset val="128"/>
      </rPr>
      <t>メールに添付で弊連盟まで送る</t>
    </r>
    <r>
      <rPr>
        <sz val="16"/>
        <color theme="1"/>
        <rFont val="ＭＳ Ｐゴシック"/>
        <family val="3"/>
        <charset val="128"/>
      </rPr>
      <t>(</t>
    </r>
    <r>
      <rPr>
        <u/>
        <sz val="16"/>
        <color theme="1"/>
        <rFont val="ＭＳ Ｐゴシック"/>
        <family val="3"/>
        <charset val="128"/>
      </rPr>
      <t>提出先:tgrr@themis.ocn.ne.jp)</t>
    </r>
    <rPh sb="14" eb="15">
      <t>へい</t>
    </rPh>
    <rPh sb="15" eb="17">
      <t>れんめい</t>
    </rPh>
    <rPh sb="19" eb="20">
      <t>おく</t>
    </rPh>
    <rPh sb="22" eb="25">
      <t>ていしゅつさき</t>
    </rPh>
    <phoneticPr fontId="6" type="Hiragana"/>
  </si>
  <si>
    <t>登録番号に不備があります</t>
    <rPh sb="0" eb="2">
      <t>トウロク</t>
    </rPh>
    <rPh sb="2" eb="4">
      <t>バンゴウ</t>
    </rPh>
    <rPh sb="4" eb="6">
      <t>フビ</t>
    </rPh>
    <rPh sb="5" eb="7">
      <t>フビ</t>
    </rPh>
    <phoneticPr fontId="135"/>
  </si>
  <si>
    <r>
      <t>①上の</t>
    </r>
    <r>
      <rPr>
        <b/>
        <sz val="16"/>
        <color theme="1"/>
        <rFont val="ＭＳ Ｐゴシック"/>
        <family val="3"/>
        <charset val="128"/>
        <scheme val="minor"/>
      </rPr>
      <t>「</t>
    </r>
    <r>
      <rPr>
        <b/>
        <u/>
        <sz val="16"/>
        <color theme="1"/>
        <rFont val="ＭＳ Ｐゴシック"/>
        <family val="3"/>
        <charset val="128"/>
        <scheme val="minor"/>
      </rPr>
      <t>学校名</t>
    </r>
    <r>
      <rPr>
        <b/>
        <sz val="16"/>
        <color theme="1"/>
        <rFont val="ＭＳ Ｐゴシック"/>
        <family val="3"/>
        <charset val="128"/>
        <scheme val="minor"/>
      </rPr>
      <t>」</t>
    </r>
    <r>
      <rPr>
        <sz val="16"/>
        <color theme="1"/>
        <rFont val="ＭＳ Ｐゴシック"/>
        <family val="3"/>
        <charset val="128"/>
        <scheme val="minor"/>
      </rPr>
      <t>を選択</t>
    </r>
    <rPh sb="1" eb="2">
      <t>うえ</t>
    </rPh>
    <rPh sb="4" eb="7">
      <t>がっこうめい</t>
    </rPh>
    <rPh sb="9" eb="11">
      <t>せんたく</t>
    </rPh>
    <phoneticPr fontId="6" type="Hiragana"/>
  </si>
  <si>
    <r>
      <rPr>
        <b/>
        <sz val="6"/>
        <color theme="0"/>
        <rFont val="ＭＳ Ｐゴシック"/>
        <family val="3"/>
        <charset val="128"/>
        <scheme val="major"/>
      </rPr>
      <t>あ</t>
    </r>
    <r>
      <rPr>
        <b/>
        <sz val="13"/>
        <rFont val="ＭＳ Ｐゴシック"/>
        <family val="3"/>
        <charset val="128"/>
        <scheme val="major"/>
      </rPr>
      <t xml:space="preserve">
＜入力に関する注意事項＞
①選手のデータを入力してください。データの貼り付けをする場合は、</t>
    </r>
    <r>
      <rPr>
        <b/>
        <sz val="13"/>
        <color rgb="FFFF0000"/>
        <rFont val="ＭＳ Ｐゴシック"/>
        <family val="3"/>
        <charset val="128"/>
        <scheme val="major"/>
      </rPr>
      <t>値の貼付</t>
    </r>
    <r>
      <rPr>
        <b/>
        <sz val="13"/>
        <rFont val="ＭＳ Ｐゴシック"/>
        <family val="3"/>
        <charset val="128"/>
        <scheme val="major"/>
      </rPr>
      <t xml:space="preserve">をしてください。
②アスリートビブスに書かれている「5-○○」の「5-」、記録なしの選手の記録は入力しないでください。
③登録番号を入力してください。選手名（名前の前に全角ｽﾍﾟｰｽ）・アルファベット表記（名前の前に半角ｽﾍﾟｰｽ、名字全てと名前の頭文字は大文字）(生年)・学年・学校名・登録陸協が自動で入力されます。
④記録は小数点以下２桁まで入力してください。また、半角ピリオドを用いて記録入力をして下さい。
例：31分15秒31→31.15．31　15分22秒11→15.22.11
（時分秒表記はできません。60秒以降は1.00.00のように直して下さい。）
5000mの記録を入力したときは一番右の列で○を選択してください。
⑤必ず、エラーチェックを解消した状態でエントリーを完了するようにして下さい。不備のある選手・種目のエントリーは認めません。
　 </t>
    </r>
    <rPh sb="3" eb="5">
      <t>ニュウリョク</t>
    </rPh>
    <rPh sb="6" eb="7">
      <t>カン</t>
    </rPh>
    <rPh sb="9" eb="11">
      <t>チュウイ</t>
    </rPh>
    <rPh sb="11" eb="13">
      <t>ジコウ</t>
    </rPh>
    <rPh sb="112" eb="114">
      <t>トウロク</t>
    </rPh>
    <rPh sb="114" eb="116">
      <t>バンゴウ</t>
    </rPh>
    <rPh sb="117" eb="119">
      <t>ニュウリョク</t>
    </rPh>
    <rPh sb="130" eb="132">
      <t>ナマエ</t>
    </rPh>
    <rPh sb="133" eb="134">
      <t>マエ</t>
    </rPh>
    <rPh sb="135" eb="137">
      <t>ゼンカク</t>
    </rPh>
    <rPh sb="151" eb="153">
      <t>ヒョウキ</t>
    </rPh>
    <rPh sb="157" eb="158">
      <t>マエ</t>
    </rPh>
    <rPh sb="159" eb="160">
      <t>ハン</t>
    </rPh>
    <rPh sb="167" eb="169">
      <t>ミョウジ</t>
    </rPh>
    <rPh sb="169" eb="170">
      <t>スベ</t>
    </rPh>
    <rPh sb="172" eb="174">
      <t>ナマエ</t>
    </rPh>
    <rPh sb="175" eb="178">
      <t>カシラモジ</t>
    </rPh>
    <rPh sb="179" eb="182">
      <t>オオモジ</t>
    </rPh>
    <rPh sb="195" eb="197">
      <t>トウロク</t>
    </rPh>
    <rPh sb="200" eb="202">
      <t>ジドウ</t>
    </rPh>
    <rPh sb="212" eb="214">
      <t>キロク</t>
    </rPh>
    <rPh sb="215" eb="218">
      <t>ショウスウテン</t>
    </rPh>
    <rPh sb="218" eb="220">
      <t>イカ</t>
    </rPh>
    <rPh sb="221" eb="222">
      <t>ケタ</t>
    </rPh>
    <rPh sb="224" eb="226">
      <t>ニュウリョク</t>
    </rPh>
    <rPh sb="236" eb="238">
      <t>ハンカク</t>
    </rPh>
    <rPh sb="243" eb="244">
      <t>モチ</t>
    </rPh>
    <rPh sb="246" eb="248">
      <t>キロク</t>
    </rPh>
    <rPh sb="248" eb="250">
      <t>ニュウリョク</t>
    </rPh>
    <rPh sb="253" eb="254">
      <t>クダ</t>
    </rPh>
    <rPh sb="258" eb="259">
      <t>レイ</t>
    </rPh>
    <rPh sb="262" eb="263">
      <t>フン</t>
    </rPh>
    <rPh sb="265" eb="266">
      <t>ビョウ</t>
    </rPh>
    <rPh sb="280" eb="281">
      <t>フン</t>
    </rPh>
    <rPh sb="283" eb="284">
      <t>ビョウ</t>
    </rPh>
    <rPh sb="297" eb="300">
      <t>ジフンビョウ</t>
    </rPh>
    <rPh sb="300" eb="302">
      <t>ヒョウキ</t>
    </rPh>
    <rPh sb="311" eb="312">
      <t>ビョウ</t>
    </rPh>
    <rPh sb="312" eb="314">
      <t>イコウ</t>
    </rPh>
    <rPh sb="326" eb="327">
      <t>ナオ</t>
    </rPh>
    <rPh sb="329" eb="330">
      <t>クダ</t>
    </rPh>
    <rPh sb="341" eb="343">
      <t>キロク</t>
    </rPh>
    <rPh sb="344" eb="346">
      <t>ニュウリョク</t>
    </rPh>
    <rPh sb="351" eb="353">
      <t>イチバン</t>
    </rPh>
    <rPh sb="353" eb="354">
      <t>ミギ</t>
    </rPh>
    <rPh sb="355" eb="356">
      <t>レツ</t>
    </rPh>
    <rPh sb="359" eb="361">
      <t>センタク</t>
    </rPh>
    <rPh sb="370" eb="371">
      <t>カナラ</t>
    </rPh>
    <rPh sb="381" eb="383">
      <t>カイショウ</t>
    </rPh>
    <rPh sb="385" eb="387">
      <t>ジョウタイ</t>
    </rPh>
    <rPh sb="394" eb="396">
      <t>カンリョウ</t>
    </rPh>
    <rPh sb="403" eb="404">
      <t>クダ</t>
    </rPh>
    <phoneticPr fontId="29"/>
  </si>
  <si>
    <t>岐阜聖徳学園大</t>
    <rPh sb="4" eb="6">
      <t>ガクエン</t>
    </rPh>
    <phoneticPr fontId="22"/>
  </si>
  <si>
    <t>岐阜聖徳学園大</t>
    <rPh sb="4" eb="6">
      <t>がくえん</t>
    </rPh>
    <phoneticPr fontId="6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</si>
</sst>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 * #,##0_ ;_ * \-#,##0_ ;_ * &quot;-&quot;_ ;_ @_ "/>
    <numFmt numFmtId="176" formatCode="0_);[Red]\(0\)"/>
    <numFmt numFmtId="177" formatCode="#,###"/>
    <numFmt numFmtId="178" formatCode="000\-0000\-0000"/>
    <numFmt numFmtId="179" formatCode="####"/>
  </numFmts>
  <fonts count="20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  <font>
      <sz val="16"/>
      <name val="ＭＳ ゴシック"/>
      <family val="3"/>
      <charset val="128"/>
    </font>
    <font>
      <sz val="14"/>
      <name val="ＭＳ ゴシック"/>
      <family val="3"/>
      <charset val="128"/>
    </font>
    <font>
      <sz val="18"/>
      <name val="ＭＳ ゴシック"/>
      <family val="3"/>
      <charset val="128"/>
    </font>
    <font>
      <sz val="22"/>
      <name val="ＭＳ ゴシック"/>
      <family val="3"/>
      <charset val="128"/>
    </font>
    <font>
      <sz val="24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sz val="12"/>
      <color indexed="12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color indexed="9"/>
      <name val="ＭＳ 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8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22"/>
      <color indexed="9"/>
      <name val="ＭＳ ゴシック"/>
      <family val="3"/>
      <charset val="128"/>
    </font>
    <font>
      <b/>
      <sz val="18"/>
      <color indexed="8"/>
      <name val="AR P丸ゴシック体E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22"/>
      <color indexed="8"/>
      <name val="ＭＳ Ｐゴシック"/>
      <family val="3"/>
      <charset val="128"/>
    </font>
    <font>
      <sz val="22"/>
      <color indexed="8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1"/>
      <color indexed="9"/>
      <name val="ＭＳ ゴシック"/>
      <family val="3"/>
      <charset val="128"/>
    </font>
    <font>
      <b/>
      <sz val="12"/>
      <color indexed="9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sz val="18"/>
      <color indexed="8"/>
      <name val="ＭＳ ゴシック"/>
      <family val="3"/>
      <charset val="128"/>
    </font>
    <font>
      <b/>
      <sz val="18"/>
      <color indexed="8"/>
      <name val="ＭＳ 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6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5"/>
      <color indexed="81"/>
      <name val="MS P ゴシック"/>
      <family val="3"/>
      <charset val="128"/>
    </font>
    <font>
      <sz val="15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indexed="81"/>
      <name val="MS P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</font>
    <font>
      <sz val="6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u/>
      <sz val="28"/>
      <color theme="10"/>
      <name val="ＭＳ Ｐゴシック"/>
      <family val="3"/>
      <charset val="128"/>
    </font>
    <font>
      <sz val="12"/>
      <color theme="1"/>
      <name val="ＭＳ ゴシック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26"/>
      <color rgb="FFFF0000"/>
      <name val="ＭＳ Ｐゴシック"/>
      <family val="3"/>
      <charset val="128"/>
      <scheme val="minor"/>
    </font>
    <font>
      <sz val="12"/>
      <color rgb="FFFF0000"/>
      <name val="ＭＳ 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1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8"/>
      <color theme="0"/>
      <name val="ＭＳ Ｐゴシック"/>
      <family val="3"/>
      <charset val="128"/>
    </font>
    <font>
      <b/>
      <u/>
      <sz val="14"/>
      <color rgb="FFFF0000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2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5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  <font>
      <sz val="11.5"/>
      <color theme="1"/>
      <name val="ＭＳ Ｐゴシック"/>
      <family val="3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sz val="20"/>
      <color theme="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u/>
      <sz val="20"/>
      <color theme="10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b/>
      <sz val="20"/>
      <color theme="1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color theme="0"/>
      <name val="ＭＳ ゴシック"/>
      <family val="3"/>
      <charset val="128"/>
    </font>
    <font>
      <sz val="17"/>
      <color theme="1"/>
      <name val="ＭＳ Ｐゴシック"/>
      <family val="3"/>
      <charset val="128"/>
      <scheme val="minor"/>
    </font>
    <font>
      <b/>
      <u/>
      <sz val="16"/>
      <color theme="10"/>
      <name val="ＭＳ Ｐゴシック"/>
      <family val="3"/>
      <charset val="128"/>
    </font>
    <font>
      <b/>
      <sz val="18"/>
      <color indexed="8"/>
      <name val="ＭＳ Ｐゴシック"/>
      <family val="3"/>
      <charset val="128"/>
      <scheme val="major"/>
    </font>
    <font>
      <b/>
      <sz val="20"/>
      <color rgb="FFFF0000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26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9"/>
      <color theme="1"/>
      <name val="メイリオ"/>
      <family val="3"/>
      <charset val="128"/>
    </font>
    <font>
      <sz val="9"/>
      <color rgb="FF000000"/>
      <name val="メイリオ"/>
      <family val="3"/>
      <charset val="128"/>
    </font>
    <font>
      <sz val="9"/>
      <name val="メイリオ"/>
      <family val="3"/>
      <charset val="128"/>
    </font>
    <font>
      <b/>
      <sz val="18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sz val="16"/>
      <color rgb="FF1E01CB"/>
      <name val="ＭＳ Ｐゴシック"/>
      <family val="3"/>
      <charset val="128"/>
      <scheme val="minor"/>
    </font>
    <font>
      <b/>
      <sz val="16"/>
      <color theme="9" tint="-0.249977111117893"/>
      <name val="ＭＳ Ｐゴシック"/>
      <family val="3"/>
      <charset val="128"/>
      <scheme val="minor"/>
    </font>
    <font>
      <b/>
      <sz val="16"/>
      <color rgb="FFCC990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6"/>
      <color indexed="8"/>
      <name val="AR P丸ゴシック体E"/>
      <family val="3"/>
      <charset val="128"/>
    </font>
    <font>
      <b/>
      <sz val="13"/>
      <name val="ＭＳ Ｐゴシック"/>
      <family val="3"/>
      <charset val="128"/>
      <scheme val="major"/>
    </font>
    <font>
      <sz val="13"/>
      <name val="ＭＳ Ｐゴシック"/>
      <family val="3"/>
      <charset val="128"/>
      <scheme val="major"/>
    </font>
    <font>
      <sz val="13"/>
      <color rgb="FFFF0000"/>
      <name val="ＭＳ Ｐゴシック"/>
      <family val="3"/>
      <charset val="128"/>
      <scheme val="major"/>
    </font>
    <font>
      <b/>
      <sz val="18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6"/>
      <color theme="1"/>
      <name val="ＭＳ ゴシック"/>
      <family val="3"/>
      <charset val="128"/>
    </font>
    <font>
      <sz val="10"/>
      <name val="メイリオ"/>
      <family val="3"/>
      <charset val="128"/>
    </font>
    <font>
      <b/>
      <sz val="13"/>
      <color rgb="FFFF0000"/>
      <name val="ＭＳ Ｐゴシック"/>
      <family val="3"/>
      <charset val="128"/>
      <scheme val="major"/>
    </font>
    <font>
      <b/>
      <sz val="6"/>
      <color theme="0"/>
      <name val="ＭＳ Ｐゴシック"/>
      <family val="3"/>
      <charset val="128"/>
      <scheme val="major"/>
    </font>
    <font>
      <sz val="18"/>
      <color theme="1"/>
      <name val="ＭＳ ゴシック"/>
      <family val="3"/>
      <charset val="128"/>
    </font>
    <font>
      <sz val="13.5"/>
      <color theme="1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u/>
      <sz val="11"/>
      <color indexed="10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5"/>
      <color theme="0"/>
      <name val="ＭＳ Ｐゴシック"/>
      <family val="3"/>
      <charset val="128"/>
      <scheme val="minor"/>
    </font>
    <font>
      <u/>
      <sz val="11"/>
      <color theme="0"/>
      <name val="ＭＳ Ｐゴシック"/>
      <family val="3"/>
      <charset val="128"/>
      <scheme val="minor"/>
    </font>
    <font>
      <b/>
      <i/>
      <u/>
      <sz val="12"/>
      <color theme="1"/>
      <name val="ＭＳ Ｐゴシック"/>
      <family val="3"/>
      <charset val="128"/>
      <scheme val="minor"/>
    </font>
    <font>
      <b/>
      <sz val="22"/>
      <color indexed="8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color theme="3" tint="0.59999389629810485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b/>
      <sz val="22"/>
      <name val="ＭＳ ゴシック"/>
      <family val="3"/>
      <charset val="128"/>
    </font>
    <font>
      <b/>
      <sz val="20"/>
      <color theme="0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2"/>
      <name val="メイリオ"/>
      <family val="3"/>
      <charset val="128"/>
    </font>
    <font>
      <sz val="16"/>
      <color rgb="FFCC9900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0"/>
      <color indexed="81"/>
      <name val="ＭＳ Ｐ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20"/>
      <color indexed="8"/>
      <name val="AR P丸ゴシック体E"/>
      <family val="3"/>
      <charset val="128"/>
    </font>
    <font>
      <u/>
      <sz val="16"/>
      <color rgb="FFFF3300"/>
      <name val="ＭＳ Ｐゴシック"/>
      <family val="3"/>
      <charset val="128"/>
    </font>
    <font>
      <sz val="16"/>
      <color rgb="FFFF3300"/>
      <name val="ＭＳ Ｐゴシック"/>
      <family val="3"/>
      <charset val="128"/>
    </font>
    <font>
      <sz val="16"/>
      <name val="ＭＳ Ｐゴシック"/>
      <family val="3"/>
      <charset val="128"/>
    </font>
    <font>
      <sz val="13.5"/>
      <color theme="1"/>
      <name val="Yu Gothic"/>
      <family val="3"/>
      <charset val="128"/>
    </font>
    <font>
      <sz val="11"/>
      <color theme="1"/>
      <name val="Yu Gothic"/>
      <family val="3"/>
      <charset val="128"/>
    </font>
    <font>
      <u/>
      <sz val="16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fgColor indexed="22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</fills>
  <borders count="17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12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 style="hair">
        <color indexed="12"/>
      </top>
      <bottom style="hair">
        <color indexed="10"/>
      </bottom>
      <diagonal/>
    </border>
    <border>
      <left style="hair">
        <color indexed="64"/>
      </left>
      <right style="thin">
        <color indexed="64"/>
      </right>
      <top style="hair">
        <color indexed="10"/>
      </top>
      <bottom style="hair">
        <color indexed="12"/>
      </bottom>
      <diagonal/>
    </border>
    <border>
      <left style="thin">
        <color indexed="64"/>
      </left>
      <right/>
      <top style="hair">
        <color indexed="12"/>
      </top>
      <bottom style="hair">
        <color indexed="10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12"/>
      </bottom>
      <diagonal/>
    </border>
    <border>
      <left style="medium">
        <color indexed="64"/>
      </left>
      <right style="thin">
        <color indexed="64"/>
      </right>
      <top style="hair">
        <color indexed="12"/>
      </top>
      <bottom style="hair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1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12"/>
      </top>
      <bottom style="hair">
        <color indexed="10"/>
      </bottom>
      <diagonal/>
    </border>
    <border>
      <left style="hair">
        <color indexed="64"/>
      </left>
      <right style="thin">
        <color indexed="64"/>
      </right>
      <top style="hair">
        <color indexed="10"/>
      </top>
      <bottom style="hair">
        <color indexed="12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</borders>
  <cellStyleXfs count="17"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38" fontId="2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2" fillId="0" borderId="0">
      <alignment vertical="center"/>
    </xf>
    <xf numFmtId="0" fontId="72" fillId="0" borderId="0">
      <alignment vertical="center"/>
    </xf>
    <xf numFmtId="0" fontId="61" fillId="0" borderId="0"/>
    <xf numFmtId="0" fontId="2" fillId="0" borderId="0"/>
    <xf numFmtId="0" fontId="5" fillId="0" borderId="0"/>
    <xf numFmtId="38" fontId="61" fillId="0" borderId="0" applyFont="0" applyFill="0" applyBorder="0" applyAlignment="0" applyProtection="0"/>
    <xf numFmtId="38" fontId="72" fillId="0" borderId="0" applyFont="0" applyFill="0" applyBorder="0" applyAlignment="0" applyProtection="0">
      <alignment vertical="center"/>
    </xf>
    <xf numFmtId="0" fontId="72" fillId="0" borderId="0">
      <alignment vertical="center"/>
    </xf>
  </cellStyleXfs>
  <cellXfs count="1032">
    <xf numFmtId="0" fontId="0" fillId="0" borderId="0" xfId="0">
      <alignment vertical="center"/>
    </xf>
    <xf numFmtId="0" fontId="7" fillId="0" borderId="0" xfId="4" applyFont="1"/>
    <xf numFmtId="0" fontId="10" fillId="0" borderId="0" xfId="4" applyFont="1" applyProtection="1">
      <protection hidden="1"/>
    </xf>
    <xf numFmtId="0" fontId="14" fillId="0" borderId="0" xfId="4" applyFont="1" applyAlignment="1">
      <alignment vertical="center"/>
    </xf>
    <xf numFmtId="0" fontId="13" fillId="0" borderId="1" xfId="4" applyFont="1" applyBorder="1" applyAlignment="1" applyProtection="1">
      <alignment horizontal="center" vertical="center"/>
      <protection hidden="1"/>
    </xf>
    <xf numFmtId="0" fontId="5" fillId="0" borderId="0" xfId="4" applyFont="1" applyAlignment="1">
      <alignment vertical="center"/>
    </xf>
    <xf numFmtId="0" fontId="5" fillId="0" borderId="0" xfId="4" applyFont="1" applyAlignment="1" applyProtection="1">
      <alignment horizontal="center" vertical="center"/>
      <protection hidden="1"/>
    </xf>
    <xf numFmtId="0" fontId="15" fillId="0" borderId="0" xfId="4" applyFont="1"/>
    <xf numFmtId="0" fontId="16" fillId="0" borderId="0" xfId="4" applyFont="1" applyAlignment="1" applyProtection="1">
      <alignment horizontal="right" vertical="center"/>
      <protection hidden="1"/>
    </xf>
    <xf numFmtId="0" fontId="5" fillId="0" borderId="2" xfId="4" applyFont="1" applyBorder="1" applyAlignment="1" applyProtection="1">
      <alignment horizontal="center" vertical="center"/>
      <protection hidden="1"/>
    </xf>
    <xf numFmtId="0" fontId="7" fillId="0" borderId="3" xfId="4" applyFont="1" applyBorder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8" fillId="0" borderId="0" xfId="4" applyFont="1" applyProtection="1">
      <protection hidden="1"/>
    </xf>
    <xf numFmtId="0" fontId="5" fillId="0" borderId="0" xfId="4" applyFont="1" applyAlignment="1" applyProtection="1">
      <alignment vertical="top"/>
      <protection hidden="1"/>
    </xf>
    <xf numFmtId="0" fontId="15" fillId="0" borderId="0" xfId="4" applyFont="1" applyAlignment="1">
      <alignment vertical="center"/>
    </xf>
    <xf numFmtId="0" fontId="15" fillId="0" borderId="4" xfId="4" applyFont="1" applyBorder="1" applyAlignment="1">
      <alignment vertical="center"/>
    </xf>
    <xf numFmtId="0" fontId="8" fillId="0" borderId="5" xfId="4" applyFont="1" applyBorder="1" applyAlignment="1" applyProtection="1">
      <alignment horizontal="right"/>
      <protection hidden="1"/>
    </xf>
    <xf numFmtId="0" fontId="3" fillId="0" borderId="0" xfId="6"/>
    <xf numFmtId="0" fontId="7" fillId="0" borderId="0" xfId="6" applyFont="1"/>
    <xf numFmtId="0" fontId="8" fillId="0" borderId="0" xfId="13" applyFont="1"/>
    <xf numFmtId="0" fontId="5" fillId="0" borderId="0" xfId="13"/>
    <xf numFmtId="0" fontId="5" fillId="0" borderId="6" xfId="13" applyBorder="1" applyAlignment="1">
      <alignment horizontal="center" wrapText="1"/>
    </xf>
    <xf numFmtId="0" fontId="5" fillId="0" borderId="6" xfId="13" applyBorder="1" applyAlignment="1">
      <alignment horizontal="center" vertical="center"/>
    </xf>
    <xf numFmtId="0" fontId="5" fillId="0" borderId="6" xfId="13" applyBorder="1" applyAlignment="1">
      <alignment horizontal="center"/>
    </xf>
    <xf numFmtId="0" fontId="7" fillId="0" borderId="0" xfId="4" applyFont="1" applyAlignment="1" applyProtection="1">
      <alignment horizontal="center" vertical="center"/>
      <protection locked="0" hidden="1"/>
    </xf>
    <xf numFmtId="0" fontId="0" fillId="0" borderId="6" xfId="0" applyBorder="1">
      <alignment vertical="center"/>
    </xf>
    <xf numFmtId="0" fontId="14" fillId="0" borderId="6" xfId="13" applyFont="1" applyBorder="1"/>
    <xf numFmtId="0" fontId="24" fillId="0" borderId="6" xfId="0" applyFont="1" applyBorder="1">
      <alignment vertical="center"/>
    </xf>
    <xf numFmtId="0" fontId="25" fillId="0" borderId="0" xfId="0" applyFont="1">
      <alignment vertical="center"/>
    </xf>
    <xf numFmtId="0" fontId="5" fillId="0" borderId="0" xfId="7" applyFont="1" applyAlignment="1" applyProtection="1">
      <alignment horizontal="left" vertical="center"/>
      <protection hidden="1"/>
    </xf>
    <xf numFmtId="0" fontId="5" fillId="0" borderId="8" xfId="7" applyFont="1" applyBorder="1" applyAlignment="1" applyProtection="1">
      <alignment horizontal="left" vertical="center"/>
      <protection locked="0" hidden="1"/>
    </xf>
    <xf numFmtId="0" fontId="5" fillId="0" borderId="9" xfId="7" applyFont="1" applyBorder="1" applyAlignment="1" applyProtection="1">
      <alignment vertical="center"/>
      <protection locked="0" hidden="1"/>
    </xf>
    <xf numFmtId="0" fontId="5" fillId="0" borderId="10" xfId="7" applyFont="1" applyBorder="1" applyAlignment="1" applyProtection="1">
      <alignment horizontal="center" vertical="center"/>
      <protection locked="0" hidden="1"/>
    </xf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applyFont="1" applyBorder="1" applyAlignment="1" applyProtection="1">
      <alignment horizontal="center" vertical="center"/>
      <protection hidden="1"/>
    </xf>
    <xf numFmtId="0" fontId="5" fillId="0" borderId="0" xfId="4" applyFont="1" applyProtection="1">
      <protection hidden="1"/>
    </xf>
    <xf numFmtId="0" fontId="5" fillId="0" borderId="0" xfId="4" applyFont="1" applyAlignment="1" applyProtection="1">
      <alignment horizontal="center"/>
      <protection hidden="1"/>
    </xf>
    <xf numFmtId="0" fontId="15" fillId="0" borderId="0" xfId="4" applyFont="1" applyAlignment="1">
      <alignment horizontal="center"/>
    </xf>
    <xf numFmtId="0" fontId="5" fillId="0" borderId="0" xfId="4" applyFont="1" applyProtection="1">
      <protection locked="0"/>
    </xf>
    <xf numFmtId="0" fontId="27" fillId="0" borderId="0" xfId="4" applyFont="1" applyAlignment="1">
      <alignment horizontal="center"/>
    </xf>
    <xf numFmtId="0" fontId="5" fillId="0" borderId="11" xfId="4" applyFont="1" applyBorder="1" applyAlignment="1" applyProtection="1">
      <alignment horizontal="center"/>
      <protection hidden="1"/>
    </xf>
    <xf numFmtId="0" fontId="5" fillId="0" borderId="12" xfId="4" applyFont="1" applyBorder="1" applyProtection="1">
      <protection locked="0" hidden="1"/>
    </xf>
    <xf numFmtId="0" fontId="5" fillId="0" borderId="13" xfId="4" applyFont="1" applyBorder="1" applyProtection="1">
      <protection locked="0" hidden="1"/>
    </xf>
    <xf numFmtId="0" fontId="5" fillId="0" borderId="14" xfId="4" applyFont="1" applyBorder="1" applyProtection="1">
      <protection locked="0" hidden="1"/>
    </xf>
    <xf numFmtId="0" fontId="5" fillId="0" borderId="15" xfId="4" applyFont="1" applyBorder="1" applyAlignment="1" applyProtection="1">
      <alignment horizontal="center"/>
      <protection hidden="1"/>
    </xf>
    <xf numFmtId="0" fontId="5" fillId="0" borderId="16" xfId="4" applyFont="1" applyBorder="1" applyProtection="1">
      <protection locked="0" hidden="1"/>
    </xf>
    <xf numFmtId="0" fontId="5" fillId="0" borderId="17" xfId="4" applyFont="1" applyBorder="1" applyProtection="1">
      <protection locked="0" hidden="1"/>
    </xf>
    <xf numFmtId="0" fontId="5" fillId="0" borderId="18" xfId="4" applyFont="1" applyBorder="1" applyProtection="1">
      <protection locked="0" hidden="1"/>
    </xf>
    <xf numFmtId="0" fontId="5" fillId="0" borderId="19" xfId="4" applyFont="1" applyBorder="1" applyAlignment="1" applyProtection="1">
      <alignment horizontal="center"/>
      <protection hidden="1"/>
    </xf>
    <xf numFmtId="0" fontId="5" fillId="0" borderId="20" xfId="4" applyFont="1" applyBorder="1" applyProtection="1">
      <protection locked="0" hidden="1"/>
    </xf>
    <xf numFmtId="0" fontId="5" fillId="0" borderId="21" xfId="4" applyFont="1" applyBorder="1" applyProtection="1">
      <protection locked="0" hidden="1"/>
    </xf>
    <xf numFmtId="0" fontId="5" fillId="0" borderId="12" xfId="4" quotePrefix="1" applyFont="1" applyBorder="1" applyProtection="1">
      <protection locked="0" hidden="1"/>
    </xf>
    <xf numFmtId="0" fontId="5" fillId="0" borderId="13" xfId="4" quotePrefix="1" applyFont="1" applyBorder="1" applyProtection="1">
      <protection locked="0" hidden="1"/>
    </xf>
    <xf numFmtId="0" fontId="5" fillId="0" borderId="22" xfId="4" applyFont="1" applyBorder="1" applyAlignment="1" applyProtection="1">
      <alignment horizontal="center"/>
      <protection hidden="1"/>
    </xf>
    <xf numFmtId="0" fontId="5" fillId="0" borderId="23" xfId="4" applyFont="1" applyBorder="1" applyProtection="1">
      <protection locked="0" hidden="1"/>
    </xf>
    <xf numFmtId="0" fontId="5" fillId="0" borderId="24" xfId="4" applyFont="1" applyBorder="1" applyProtection="1">
      <protection locked="0" hidden="1"/>
    </xf>
    <xf numFmtId="0" fontId="5" fillId="0" borderId="25" xfId="4" applyFont="1" applyBorder="1" applyAlignment="1" applyProtection="1">
      <alignment horizontal="center"/>
      <protection hidden="1"/>
    </xf>
    <xf numFmtId="0" fontId="5" fillId="0" borderId="26" xfId="4" applyFont="1" applyBorder="1" applyProtection="1">
      <protection locked="0" hidden="1"/>
    </xf>
    <xf numFmtId="0" fontId="5" fillId="0" borderId="27" xfId="4" applyFont="1" applyBorder="1" applyProtection="1">
      <protection locked="0" hidden="1"/>
    </xf>
    <xf numFmtId="0" fontId="5" fillId="0" borderId="28" xfId="4" applyFont="1" applyBorder="1" applyProtection="1">
      <protection locked="0" hidden="1"/>
    </xf>
    <xf numFmtId="0" fontId="5" fillId="0" borderId="16" xfId="4" quotePrefix="1" applyFont="1" applyBorder="1" applyProtection="1">
      <protection locked="0" hidden="1"/>
    </xf>
    <xf numFmtId="0" fontId="5" fillId="0" borderId="23" xfId="4" quotePrefix="1" applyFont="1" applyBorder="1" applyProtection="1">
      <protection locked="0" hidden="1"/>
    </xf>
    <xf numFmtId="0" fontId="5" fillId="0" borderId="20" xfId="4" quotePrefix="1" applyFont="1" applyBorder="1" applyProtection="1">
      <protection locked="0" hidden="1"/>
    </xf>
    <xf numFmtId="0" fontId="5" fillId="0" borderId="26" xfId="4" quotePrefix="1" applyFont="1" applyBorder="1" applyProtection="1">
      <protection locked="0" hidden="1"/>
    </xf>
    <xf numFmtId="0" fontId="5" fillId="0" borderId="29" xfId="4" quotePrefix="1" applyFont="1" applyBorder="1" applyProtection="1">
      <protection locked="0" hidden="1"/>
    </xf>
    <xf numFmtId="0" fontId="5" fillId="0" borderId="30" xfId="4" quotePrefix="1" applyFont="1" applyBorder="1" applyProtection="1">
      <protection locked="0" hidden="1"/>
    </xf>
    <xf numFmtId="0" fontId="5" fillId="0" borderId="31" xfId="4" quotePrefix="1" applyFont="1" applyBorder="1" applyProtection="1">
      <protection locked="0" hidden="1"/>
    </xf>
    <xf numFmtId="0" fontId="5" fillId="0" borderId="32" xfId="4" applyFont="1" applyBorder="1" applyAlignment="1" applyProtection="1">
      <alignment horizontal="center"/>
      <protection hidden="1"/>
    </xf>
    <xf numFmtId="0" fontId="5" fillId="0" borderId="5" xfId="4" applyFont="1" applyBorder="1" applyProtection="1">
      <protection hidden="1"/>
    </xf>
    <xf numFmtId="0" fontId="10" fillId="0" borderId="5" xfId="4" applyFont="1" applyBorder="1" applyProtection="1">
      <protection hidden="1"/>
    </xf>
    <xf numFmtId="0" fontId="5" fillId="2" borderId="33" xfId="5" applyFont="1" applyFill="1" applyBorder="1" applyAlignment="1" applyProtection="1">
      <alignment horizontal="center"/>
      <protection hidden="1"/>
    </xf>
    <xf numFmtId="0" fontId="5" fillId="2" borderId="34" xfId="5" applyFont="1" applyFill="1" applyBorder="1" applyAlignment="1" applyProtection="1">
      <alignment horizontal="center"/>
      <protection hidden="1"/>
    </xf>
    <xf numFmtId="0" fontId="5" fillId="2" borderId="35" xfId="5" applyFont="1" applyFill="1" applyBorder="1" applyAlignment="1" applyProtection="1">
      <alignment horizontal="center"/>
      <protection hidden="1"/>
    </xf>
    <xf numFmtId="0" fontId="5" fillId="2" borderId="12" xfId="4" applyFont="1" applyFill="1" applyBorder="1" applyAlignment="1" applyProtection="1">
      <alignment horizontal="center"/>
      <protection hidden="1"/>
    </xf>
    <xf numFmtId="0" fontId="5" fillId="2" borderId="14" xfId="4" applyFont="1" applyFill="1" applyBorder="1" applyAlignment="1" applyProtection="1">
      <alignment horizontal="center"/>
      <protection hidden="1"/>
    </xf>
    <xf numFmtId="0" fontId="5" fillId="2" borderId="36" xfId="4" applyFont="1" applyFill="1" applyBorder="1" applyAlignment="1" applyProtection="1">
      <alignment horizontal="center"/>
      <protection hidden="1"/>
    </xf>
    <xf numFmtId="0" fontId="5" fillId="2" borderId="18" xfId="4" applyFont="1" applyFill="1" applyBorder="1" applyAlignment="1" applyProtection="1">
      <alignment horizontal="center"/>
      <protection hidden="1"/>
    </xf>
    <xf numFmtId="0" fontId="5" fillId="2" borderId="17" xfId="4" applyFont="1" applyFill="1" applyBorder="1" applyAlignment="1" applyProtection="1">
      <alignment horizontal="center"/>
      <protection hidden="1"/>
    </xf>
    <xf numFmtId="0" fontId="5" fillId="2" borderId="37" xfId="4" applyFont="1" applyFill="1" applyBorder="1" applyAlignment="1" applyProtection="1">
      <alignment horizontal="center"/>
      <protection hidden="1"/>
    </xf>
    <xf numFmtId="0" fontId="5" fillId="2" borderId="20" xfId="4" applyFont="1" applyFill="1" applyBorder="1" applyAlignment="1" applyProtection="1">
      <alignment horizontal="center"/>
      <protection hidden="1"/>
    </xf>
    <xf numFmtId="0" fontId="5" fillId="2" borderId="21" xfId="4" applyFont="1" applyFill="1" applyBorder="1" applyAlignment="1" applyProtection="1">
      <alignment horizontal="center"/>
      <protection hidden="1"/>
    </xf>
    <xf numFmtId="0" fontId="5" fillId="2" borderId="38" xfId="4" applyFont="1" applyFill="1" applyBorder="1" applyAlignment="1" applyProtection="1">
      <alignment horizontal="center"/>
      <protection hidden="1"/>
    </xf>
    <xf numFmtId="0" fontId="5" fillId="2" borderId="16" xfId="4" applyFont="1" applyFill="1" applyBorder="1" applyAlignment="1" applyProtection="1">
      <alignment horizontal="center"/>
      <protection hidden="1"/>
    </xf>
    <xf numFmtId="0" fontId="5" fillId="2" borderId="24" xfId="4" applyFont="1" applyFill="1" applyBorder="1" applyAlignment="1" applyProtection="1">
      <alignment horizontal="center"/>
      <protection hidden="1"/>
    </xf>
    <xf numFmtId="0" fontId="5" fillId="2" borderId="39" xfId="4" applyFont="1" applyFill="1" applyBorder="1" applyAlignment="1" applyProtection="1">
      <alignment horizontal="center"/>
      <protection hidden="1"/>
    </xf>
    <xf numFmtId="0" fontId="5" fillId="2" borderId="28" xfId="4" applyFont="1" applyFill="1" applyBorder="1" applyAlignment="1" applyProtection="1">
      <alignment horizontal="center"/>
      <protection hidden="1"/>
    </xf>
    <xf numFmtId="0" fontId="5" fillId="2" borderId="27" xfId="4" applyFont="1" applyFill="1" applyBorder="1" applyAlignment="1" applyProtection="1">
      <alignment horizontal="center"/>
      <protection hidden="1"/>
    </xf>
    <xf numFmtId="0" fontId="5" fillId="2" borderId="40" xfId="4" applyFont="1" applyFill="1" applyBorder="1" applyAlignment="1" applyProtection="1">
      <alignment horizontal="center"/>
      <protection hidden="1"/>
    </xf>
    <xf numFmtId="0" fontId="5" fillId="2" borderId="41" xfId="4" applyFont="1" applyFill="1" applyBorder="1" applyAlignment="1" applyProtection="1">
      <alignment horizontal="center"/>
      <protection hidden="1"/>
    </xf>
    <xf numFmtId="0" fontId="5" fillId="2" borderId="42" xfId="4" applyFont="1" applyFill="1" applyBorder="1" applyAlignment="1" applyProtection="1">
      <alignment horizontal="center"/>
      <protection hidden="1"/>
    </xf>
    <xf numFmtId="0" fontId="5" fillId="2" borderId="43" xfId="4" applyFont="1" applyFill="1" applyBorder="1" applyAlignment="1" applyProtection="1">
      <alignment horizontal="center"/>
      <protection hidden="1"/>
    </xf>
    <xf numFmtId="0" fontId="5" fillId="3" borderId="41" xfId="4" applyFont="1" applyFill="1" applyBorder="1" applyAlignment="1" applyProtection="1">
      <alignment horizontal="center" vertical="center"/>
      <protection hidden="1"/>
    </xf>
    <xf numFmtId="0" fontId="5" fillId="3" borderId="5" xfId="4" applyFont="1" applyFill="1" applyBorder="1" applyAlignment="1" applyProtection="1">
      <alignment horizontal="center" vertical="center"/>
      <protection hidden="1"/>
    </xf>
    <xf numFmtId="0" fontId="5" fillId="3" borderId="42" xfId="4" applyFont="1" applyFill="1" applyBorder="1" applyAlignment="1" applyProtection="1">
      <alignment horizontal="center" vertical="center"/>
      <protection hidden="1"/>
    </xf>
    <xf numFmtId="0" fontId="5" fillId="3" borderId="43" xfId="4" applyFont="1" applyFill="1" applyBorder="1" applyAlignment="1" applyProtection="1">
      <alignment horizontal="center" vertical="center"/>
      <protection hidden="1"/>
    </xf>
    <xf numFmtId="0" fontId="5" fillId="2" borderId="44" xfId="7" applyFont="1" applyFill="1" applyBorder="1" applyAlignment="1" applyProtection="1">
      <alignment horizontal="right" vertical="center"/>
      <protection hidden="1"/>
    </xf>
    <xf numFmtId="0" fontId="5" fillId="2" borderId="46" xfId="7" applyFont="1" applyFill="1" applyBorder="1" applyAlignment="1" applyProtection="1">
      <alignment horizontal="right" vertical="center"/>
      <protection hidden="1"/>
    </xf>
    <xf numFmtId="0" fontId="9" fillId="0" borderId="0" xfId="7" applyFont="1" applyAlignment="1" applyProtection="1">
      <alignment horizontal="left" vertical="center"/>
      <protection hidden="1"/>
    </xf>
    <xf numFmtId="0" fontId="5" fillId="0" borderId="0" xfId="7" applyFont="1" applyAlignment="1" applyProtection="1">
      <alignment horizontal="right" vertical="center"/>
      <protection hidden="1"/>
    </xf>
    <xf numFmtId="0" fontId="5" fillId="0" borderId="48" xfId="7" applyFont="1" applyBorder="1" applyAlignment="1" applyProtection="1">
      <alignment vertical="center"/>
      <protection locked="0"/>
    </xf>
    <xf numFmtId="0" fontId="25" fillId="0" borderId="0" xfId="0" applyFont="1" applyProtection="1">
      <alignment vertical="center"/>
      <protection hidden="1"/>
    </xf>
    <xf numFmtId="0" fontId="11" fillId="0" borderId="0" xfId="7" applyFont="1" applyAlignment="1" applyProtection="1">
      <alignment vertical="center"/>
      <protection hidden="1"/>
    </xf>
    <xf numFmtId="0" fontId="11" fillId="0" borderId="0" xfId="7" applyFont="1" applyAlignment="1" applyProtection="1">
      <alignment horizontal="right" vertical="center"/>
      <protection hidden="1"/>
    </xf>
    <xf numFmtId="0" fontId="5" fillId="0" borderId="0" xfId="7" applyFont="1" applyAlignment="1" applyProtection="1">
      <alignment vertical="center"/>
      <protection hidden="1"/>
    </xf>
    <xf numFmtId="0" fontId="12" fillId="0" borderId="0" xfId="7" applyFont="1" applyAlignment="1" applyProtection="1">
      <alignment horizontal="centerContinuous" vertical="center"/>
      <protection hidden="1"/>
    </xf>
    <xf numFmtId="0" fontId="12" fillId="0" borderId="0" xfId="7" applyFont="1" applyAlignment="1" applyProtection="1">
      <alignment horizontal="right" vertical="center"/>
      <protection hidden="1"/>
    </xf>
    <xf numFmtId="0" fontId="10" fillId="0" borderId="0" xfId="7" applyFont="1" applyAlignment="1" applyProtection="1">
      <alignment horizontal="distributed" vertical="center"/>
      <protection hidden="1"/>
    </xf>
    <xf numFmtId="0" fontId="10" fillId="0" borderId="0" xfId="7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right" vertical="center"/>
      <protection hidden="1"/>
    </xf>
    <xf numFmtId="0" fontId="7" fillId="0" borderId="0" xfId="7" applyFont="1" applyAlignment="1" applyProtection="1">
      <alignment horizontal="center" vertical="center"/>
      <protection hidden="1"/>
    </xf>
    <xf numFmtId="0" fontId="5" fillId="3" borderId="32" xfId="7" applyFont="1" applyFill="1" applyBorder="1" applyAlignment="1" applyProtection="1">
      <alignment horizontal="center" vertical="center"/>
      <protection hidden="1"/>
    </xf>
    <xf numFmtId="0" fontId="25" fillId="3" borderId="49" xfId="0" applyFont="1" applyFill="1" applyBorder="1" applyAlignment="1" applyProtection="1">
      <alignment horizontal="center" vertical="center"/>
      <protection hidden="1"/>
    </xf>
    <xf numFmtId="0" fontId="5" fillId="3" borderId="50" xfId="7" applyFont="1" applyFill="1" applyBorder="1" applyAlignment="1" applyProtection="1">
      <alignment horizontal="center" vertical="center"/>
      <protection hidden="1"/>
    </xf>
    <xf numFmtId="0" fontId="26" fillId="0" borderId="0" xfId="0" applyFont="1" applyProtection="1">
      <alignment vertical="center"/>
      <protection hidden="1"/>
    </xf>
    <xf numFmtId="0" fontId="5" fillId="0" borderId="51" xfId="7" applyFont="1" applyBorder="1" applyAlignment="1" applyProtection="1">
      <alignment horizontal="center" vertical="center"/>
      <protection hidden="1"/>
    </xf>
    <xf numFmtId="0" fontId="5" fillId="2" borderId="28" xfId="7" applyFont="1" applyFill="1" applyBorder="1" applyAlignment="1" applyProtection="1">
      <alignment horizontal="right" vertical="center"/>
      <protection hidden="1"/>
    </xf>
    <xf numFmtId="0" fontId="5" fillId="2" borderId="40" xfId="7" applyFont="1" applyFill="1" applyBorder="1" applyAlignment="1" applyProtection="1">
      <alignment horizontal="right" vertical="center"/>
      <protection hidden="1"/>
    </xf>
    <xf numFmtId="0" fontId="26" fillId="0" borderId="20" xfId="0" applyFont="1" applyBorder="1">
      <alignment vertical="center"/>
    </xf>
    <xf numFmtId="0" fontId="5" fillId="0" borderId="52" xfId="4" applyFont="1" applyBorder="1" applyProtection="1">
      <protection locked="0" hidden="1"/>
    </xf>
    <xf numFmtId="0" fontId="0" fillId="0" borderId="53" xfId="0" applyBorder="1">
      <alignment vertical="center"/>
    </xf>
    <xf numFmtId="0" fontId="5" fillId="0" borderId="54" xfId="4" applyFont="1" applyBorder="1" applyProtection="1">
      <protection locked="0" hidden="1"/>
    </xf>
    <xf numFmtId="0" fontId="26" fillId="0" borderId="12" xfId="0" applyFont="1" applyBorder="1">
      <alignment vertical="center"/>
    </xf>
    <xf numFmtId="0" fontId="5" fillId="0" borderId="55" xfId="4" applyFont="1" applyBorder="1" applyProtection="1">
      <protection locked="0" hidden="1"/>
    </xf>
    <xf numFmtId="0" fontId="0" fillId="0" borderId="56" xfId="0" applyBorder="1">
      <alignment vertical="center"/>
    </xf>
    <xf numFmtId="0" fontId="5" fillId="0" borderId="45" xfId="4" applyFont="1" applyBorder="1" applyProtection="1">
      <protection locked="0" hidden="1"/>
    </xf>
    <xf numFmtId="0" fontId="26" fillId="0" borderId="16" xfId="0" applyFont="1" applyBorder="1">
      <alignment vertical="center"/>
    </xf>
    <xf numFmtId="0" fontId="5" fillId="0" borderId="31" xfId="4" applyFont="1" applyBorder="1" applyProtection="1">
      <protection locked="0" hidden="1"/>
    </xf>
    <xf numFmtId="0" fontId="5" fillId="0" borderId="57" xfId="4" applyFont="1" applyBorder="1" applyProtection="1">
      <protection locked="0" hidden="1"/>
    </xf>
    <xf numFmtId="0" fontId="5" fillId="0" borderId="52" xfId="4" quotePrefix="1" applyFont="1" applyBorder="1" applyProtection="1">
      <protection locked="0" hidden="1"/>
    </xf>
    <xf numFmtId="0" fontId="5" fillId="0" borderId="55" xfId="4" quotePrefix="1" applyFont="1" applyBorder="1" applyProtection="1">
      <protection locked="0" hidden="1"/>
    </xf>
    <xf numFmtId="0" fontId="31" fillId="0" borderId="5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0" fillId="0" borderId="58" xfId="0" applyBorder="1">
      <alignment vertical="center"/>
    </xf>
    <xf numFmtId="0" fontId="0" fillId="0" borderId="59" xfId="0" applyBorder="1">
      <alignment vertical="center"/>
    </xf>
    <xf numFmtId="0" fontId="0" fillId="0" borderId="60" xfId="0" applyBorder="1">
      <alignment vertical="center"/>
    </xf>
    <xf numFmtId="0" fontId="34" fillId="0" borderId="0" xfId="0" applyFont="1">
      <alignment vertical="center"/>
    </xf>
    <xf numFmtId="0" fontId="5" fillId="4" borderId="63" xfId="7" applyFont="1" applyFill="1" applyBorder="1" applyAlignment="1" applyProtection="1">
      <alignment horizontal="center" vertical="center"/>
      <protection hidden="1"/>
    </xf>
    <xf numFmtId="0" fontId="11" fillId="0" borderId="0" xfId="7" applyFont="1"/>
    <xf numFmtId="0" fontId="11" fillId="0" borderId="0" xfId="7" applyFont="1" applyAlignment="1">
      <alignment horizontal="left" vertical="center"/>
    </xf>
    <xf numFmtId="0" fontId="11" fillId="0" borderId="0" xfId="7" applyFont="1" applyAlignment="1">
      <alignment vertical="center"/>
    </xf>
    <xf numFmtId="0" fontId="5" fillId="0" borderId="0" xfId="7" applyFont="1" applyAlignment="1">
      <alignment vertical="center"/>
    </xf>
    <xf numFmtId="0" fontId="12" fillId="0" borderId="0" xfId="7" applyFont="1" applyAlignment="1">
      <alignment horizontal="centerContinuous" vertical="center"/>
    </xf>
    <xf numFmtId="0" fontId="10" fillId="0" borderId="0" xfId="7" applyFont="1" applyAlignment="1">
      <alignment horizontal="distributed" vertical="center"/>
    </xf>
    <xf numFmtId="0" fontId="25" fillId="0" borderId="0" xfId="0" applyFont="1" applyAlignment="1">
      <alignment horizontal="left" vertical="center"/>
    </xf>
    <xf numFmtId="0" fontId="25" fillId="0" borderId="64" xfId="0" applyFont="1" applyBorder="1" applyAlignment="1">
      <alignment horizontal="center" vertical="center"/>
    </xf>
    <xf numFmtId="0" fontId="5" fillId="0" borderId="0" xfId="8" applyFont="1" applyAlignment="1">
      <alignment vertical="center"/>
    </xf>
    <xf numFmtId="0" fontId="7" fillId="0" borderId="0" xfId="7" applyFont="1" applyAlignment="1">
      <alignment horizontal="center" vertical="center"/>
    </xf>
    <xf numFmtId="0" fontId="5" fillId="0" borderId="64" xfId="8" applyFont="1" applyBorder="1" applyAlignment="1">
      <alignment horizontal="center" vertical="center"/>
    </xf>
    <xf numFmtId="0" fontId="26" fillId="0" borderId="0" xfId="0" applyFont="1">
      <alignment vertical="center"/>
    </xf>
    <xf numFmtId="0" fontId="5" fillId="0" borderId="65" xfId="7" applyFont="1" applyBorder="1" applyAlignment="1" applyProtection="1">
      <alignment horizontal="center" vertical="center"/>
      <protection locked="0" hidden="1"/>
    </xf>
    <xf numFmtId="0" fontId="5" fillId="2" borderId="61" xfId="7" applyFont="1" applyFill="1" applyBorder="1" applyAlignment="1" applyProtection="1">
      <alignment horizontal="left" vertical="center" shrinkToFit="1"/>
      <protection locked="0" hidden="1"/>
    </xf>
    <xf numFmtId="0" fontId="5" fillId="2" borderId="66" xfId="7" applyFont="1" applyFill="1" applyBorder="1" applyAlignment="1" applyProtection="1">
      <alignment horizontal="left" vertical="center" shrinkToFit="1"/>
      <protection locked="0" hidden="1"/>
    </xf>
    <xf numFmtId="0" fontId="5" fillId="5" borderId="63" xfId="7" applyFont="1" applyFill="1" applyBorder="1" applyAlignment="1" applyProtection="1">
      <alignment horizontal="center" vertical="center"/>
      <protection hidden="1"/>
    </xf>
    <xf numFmtId="0" fontId="36" fillId="0" borderId="0" xfId="0" applyFont="1">
      <alignment vertical="center"/>
    </xf>
    <xf numFmtId="0" fontId="38" fillId="0" borderId="0" xfId="7" applyFont="1" applyAlignment="1" applyProtection="1">
      <alignment vertical="center"/>
      <protection hidden="1"/>
    </xf>
    <xf numFmtId="38" fontId="34" fillId="0" borderId="0" xfId="2" applyFont="1">
      <alignment vertical="center"/>
    </xf>
    <xf numFmtId="0" fontId="28" fillId="0" borderId="0" xfId="0" applyFont="1">
      <alignment vertical="center"/>
    </xf>
    <xf numFmtId="0" fontId="41" fillId="0" borderId="0" xfId="0" applyFont="1">
      <alignment vertical="center"/>
    </xf>
    <xf numFmtId="0" fontId="42" fillId="0" borderId="0" xfId="7" applyFont="1" applyAlignment="1">
      <alignment horizontal="left" vertical="center"/>
    </xf>
    <xf numFmtId="0" fontId="0" fillId="0" borderId="35" xfId="0" applyBorder="1">
      <alignment vertical="center"/>
    </xf>
    <xf numFmtId="0" fontId="45" fillId="0" borderId="0" xfId="0" applyFont="1">
      <alignment vertical="center"/>
    </xf>
    <xf numFmtId="0" fontId="45" fillId="0" borderId="0" xfId="0" applyFont="1" applyAlignment="1">
      <alignment vertical="center" shrinkToFit="1"/>
    </xf>
    <xf numFmtId="0" fontId="25" fillId="0" borderId="6" xfId="0" applyFont="1" applyBorder="1">
      <alignment vertical="center"/>
    </xf>
    <xf numFmtId="0" fontId="25" fillId="0" borderId="6" xfId="0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0" fillId="0" borderId="67" xfId="0" applyBorder="1">
      <alignment vertical="center"/>
    </xf>
    <xf numFmtId="0" fontId="28" fillId="0" borderId="50" xfId="0" applyFont="1" applyBorder="1" applyAlignment="1">
      <alignment horizontal="center" vertical="center" shrinkToFit="1"/>
    </xf>
    <xf numFmtId="0" fontId="25" fillId="0" borderId="68" xfId="0" applyFont="1" applyBorder="1">
      <alignment vertical="center"/>
    </xf>
    <xf numFmtId="0" fontId="31" fillId="9" borderId="43" xfId="0" applyFont="1" applyFill="1" applyBorder="1">
      <alignment vertical="center"/>
    </xf>
    <xf numFmtId="0" fontId="31" fillId="9" borderId="59" xfId="0" applyFont="1" applyFill="1" applyBorder="1">
      <alignment vertical="center"/>
    </xf>
    <xf numFmtId="0" fontId="43" fillId="0" borderId="0" xfId="0" applyFont="1" applyAlignment="1">
      <alignment horizontal="center" vertical="center"/>
    </xf>
    <xf numFmtId="0" fontId="77" fillId="0" borderId="0" xfId="0" applyFont="1">
      <alignment vertical="center"/>
    </xf>
    <xf numFmtId="0" fontId="78" fillId="0" borderId="0" xfId="7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9" fillId="0" borderId="0" xfId="7" applyFont="1" applyAlignment="1">
      <alignment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33" fillId="0" borderId="0" xfId="0" applyFont="1">
      <alignment vertical="center"/>
    </xf>
    <xf numFmtId="0" fontId="80" fillId="0" borderId="0" xfId="0" applyFont="1">
      <alignment vertical="center"/>
    </xf>
    <xf numFmtId="0" fontId="81" fillId="0" borderId="0" xfId="0" applyFont="1">
      <alignment vertical="center"/>
    </xf>
    <xf numFmtId="0" fontId="32" fillId="0" borderId="0" xfId="0" applyFont="1" applyAlignment="1" applyProtection="1">
      <alignment horizontal="center" vertical="center"/>
      <protection locked="0"/>
    </xf>
    <xf numFmtId="0" fontId="76" fillId="0" borderId="0" xfId="0" applyFont="1">
      <alignment vertical="center"/>
    </xf>
    <xf numFmtId="0" fontId="80" fillId="0" borderId="0" xfId="0" applyFont="1" applyAlignment="1">
      <alignment vertical="center" shrinkToFit="1"/>
    </xf>
    <xf numFmtId="0" fontId="82" fillId="0" borderId="0" xfId="0" applyFont="1">
      <alignment vertical="center"/>
    </xf>
    <xf numFmtId="0" fontId="83" fillId="0" borderId="0" xfId="0" applyFont="1" applyAlignment="1">
      <alignment horizontal="left" vertical="center"/>
    </xf>
    <xf numFmtId="0" fontId="84" fillId="0" borderId="0" xfId="0" applyFont="1">
      <alignment vertical="center"/>
    </xf>
    <xf numFmtId="0" fontId="83" fillId="0" borderId="0" xfId="0" applyFont="1">
      <alignment vertical="center"/>
    </xf>
    <xf numFmtId="0" fontId="76" fillId="0" borderId="50" xfId="0" applyFont="1" applyBorder="1" applyAlignment="1">
      <alignment horizontal="center" vertical="center"/>
    </xf>
    <xf numFmtId="0" fontId="85" fillId="0" borderId="0" xfId="0" applyFont="1">
      <alignment vertical="center"/>
    </xf>
    <xf numFmtId="0" fontId="86" fillId="0" borderId="0" xfId="0" applyFont="1" applyAlignment="1">
      <alignment horizontal="left" vertical="center"/>
    </xf>
    <xf numFmtId="0" fontId="87" fillId="0" borderId="0" xfId="7" applyFont="1" applyAlignment="1">
      <alignment horizontal="left" vertical="center" wrapText="1"/>
    </xf>
    <xf numFmtId="0" fontId="75" fillId="0" borderId="0" xfId="0" applyFont="1">
      <alignment vertical="center"/>
    </xf>
    <xf numFmtId="0" fontId="28" fillId="0" borderId="43" xfId="0" applyFont="1" applyBorder="1" applyAlignment="1">
      <alignment horizontal="center" vertical="center"/>
    </xf>
    <xf numFmtId="0" fontId="88" fillId="0" borderId="0" xfId="1" applyFont="1" applyAlignment="1" applyProtection="1">
      <alignment vertical="center"/>
    </xf>
    <xf numFmtId="0" fontId="37" fillId="0" borderId="69" xfId="0" applyFont="1" applyBorder="1">
      <alignment vertical="center"/>
    </xf>
    <xf numFmtId="0" fontId="37" fillId="0" borderId="70" xfId="0" applyFont="1" applyBorder="1">
      <alignment vertical="center"/>
    </xf>
    <xf numFmtId="0" fontId="37" fillId="0" borderId="71" xfId="0" applyFont="1" applyBorder="1">
      <alignment vertical="center"/>
    </xf>
    <xf numFmtId="0" fontId="37" fillId="0" borderId="72" xfId="0" applyFont="1" applyBorder="1">
      <alignment vertical="center"/>
    </xf>
    <xf numFmtId="0" fontId="37" fillId="0" borderId="73" xfId="0" applyFont="1" applyBorder="1">
      <alignment vertical="center"/>
    </xf>
    <xf numFmtId="0" fontId="37" fillId="0" borderId="74" xfId="0" applyFont="1" applyBorder="1">
      <alignment vertical="center"/>
    </xf>
    <xf numFmtId="0" fontId="37" fillId="0" borderId="75" xfId="0" applyFont="1" applyBorder="1">
      <alignment vertical="center"/>
    </xf>
    <xf numFmtId="0" fontId="37" fillId="0" borderId="76" xfId="0" applyFont="1" applyBorder="1">
      <alignment vertical="center"/>
    </xf>
    <xf numFmtId="0" fontId="37" fillId="0" borderId="77" xfId="0" applyFont="1" applyBorder="1">
      <alignment vertical="center"/>
    </xf>
    <xf numFmtId="0" fontId="24" fillId="0" borderId="69" xfId="0" applyFont="1" applyBorder="1">
      <alignment vertical="center"/>
    </xf>
    <xf numFmtId="0" fontId="24" fillId="0" borderId="70" xfId="0" applyFont="1" applyBorder="1">
      <alignment vertical="center"/>
    </xf>
    <xf numFmtId="0" fontId="24" fillId="0" borderId="71" xfId="0" applyFont="1" applyBorder="1">
      <alignment vertical="center"/>
    </xf>
    <xf numFmtId="0" fontId="24" fillId="0" borderId="72" xfId="0" applyFont="1" applyBorder="1">
      <alignment vertical="center"/>
    </xf>
    <xf numFmtId="0" fontId="24" fillId="0" borderId="73" xfId="0" applyFont="1" applyBorder="1">
      <alignment vertical="center"/>
    </xf>
    <xf numFmtId="0" fontId="24" fillId="0" borderId="74" xfId="0" applyFont="1" applyBorder="1">
      <alignment vertical="center"/>
    </xf>
    <xf numFmtId="0" fontId="24" fillId="0" borderId="75" xfId="0" applyFont="1" applyBorder="1">
      <alignment vertical="center"/>
    </xf>
    <xf numFmtId="0" fontId="24" fillId="0" borderId="76" xfId="0" applyFont="1" applyBorder="1">
      <alignment vertical="center"/>
    </xf>
    <xf numFmtId="0" fontId="24" fillId="0" borderId="77" xfId="0" applyFont="1" applyBorder="1">
      <alignment vertical="center"/>
    </xf>
    <xf numFmtId="0" fontId="34" fillId="0" borderId="0" xfId="0" applyFont="1" applyAlignment="1">
      <alignment vertical="center" shrinkToFit="1"/>
    </xf>
    <xf numFmtId="0" fontId="5" fillId="0" borderId="78" xfId="4" applyFont="1" applyBorder="1" applyProtection="1">
      <protection locked="0" hidden="1"/>
    </xf>
    <xf numFmtId="0" fontId="26" fillId="0" borderId="28" xfId="0" applyFont="1" applyBorder="1">
      <alignment vertical="center"/>
    </xf>
    <xf numFmtId="0" fontId="5" fillId="0" borderId="79" xfId="4" applyFont="1" applyBorder="1" applyProtection="1">
      <protection locked="0" hidden="1"/>
    </xf>
    <xf numFmtId="0" fontId="5" fillId="0" borderId="53" xfId="4" applyFont="1" applyBorder="1" applyProtection="1">
      <protection locked="0" hidden="1"/>
    </xf>
    <xf numFmtId="0" fontId="0" fillId="0" borderId="14" xfId="0" applyBorder="1">
      <alignment vertical="center"/>
    </xf>
    <xf numFmtId="0" fontId="5" fillId="0" borderId="56" xfId="4" applyFont="1" applyBorder="1" applyProtection="1">
      <protection locked="0" hidden="1"/>
    </xf>
    <xf numFmtId="0" fontId="0" fillId="0" borderId="24" xfId="0" applyBorder="1">
      <alignment vertical="center"/>
    </xf>
    <xf numFmtId="0" fontId="5" fillId="0" borderId="80" xfId="4" applyFont="1" applyBorder="1" applyProtection="1">
      <protection locked="0" hidden="1"/>
    </xf>
    <xf numFmtId="0" fontId="0" fillId="0" borderId="21" xfId="0" applyBorder="1">
      <alignment vertical="center"/>
    </xf>
    <xf numFmtId="0" fontId="0" fillId="0" borderId="17" xfId="0" applyBorder="1">
      <alignment vertical="center"/>
    </xf>
    <xf numFmtId="0" fontId="0" fillId="0" borderId="27" xfId="0" applyBorder="1">
      <alignment vertical="center"/>
    </xf>
    <xf numFmtId="0" fontId="5" fillId="0" borderId="6" xfId="13" applyBorder="1"/>
    <xf numFmtId="0" fontId="14" fillId="0" borderId="6" xfId="0" applyFont="1" applyBorder="1">
      <alignment vertical="center"/>
    </xf>
    <xf numFmtId="0" fontId="89" fillId="0" borderId="6" xfId="0" applyFont="1" applyBorder="1">
      <alignment vertical="center"/>
    </xf>
    <xf numFmtId="0" fontId="5" fillId="0" borderId="30" xfId="4" applyFont="1" applyBorder="1" applyProtection="1">
      <protection locked="0" hidden="1"/>
    </xf>
    <xf numFmtId="0" fontId="5" fillId="0" borderId="29" xfId="4" applyFont="1" applyBorder="1" applyProtection="1">
      <protection locked="0" hidden="1"/>
    </xf>
    <xf numFmtId="0" fontId="5" fillId="0" borderId="28" xfId="4" quotePrefix="1" applyFont="1" applyBorder="1" applyProtection="1">
      <protection locked="0" hidden="1"/>
    </xf>
    <xf numFmtId="0" fontId="5" fillId="0" borderId="20" xfId="5" applyFont="1" applyBorder="1" applyProtection="1">
      <protection locked="0" hidden="1"/>
    </xf>
    <xf numFmtId="0" fontId="5" fillId="0" borderId="21" xfId="5" applyFont="1" applyBorder="1" applyProtection="1">
      <protection locked="0" hidden="1"/>
    </xf>
    <xf numFmtId="0" fontId="37" fillId="0" borderId="81" xfId="0" applyFont="1" applyBorder="1">
      <alignment vertical="center"/>
    </xf>
    <xf numFmtId="0" fontId="37" fillId="0" borderId="82" xfId="0" applyFont="1" applyBorder="1">
      <alignment vertical="center"/>
    </xf>
    <xf numFmtId="0" fontId="37" fillId="0" borderId="83" xfId="0" applyFont="1" applyBorder="1">
      <alignment vertical="center"/>
    </xf>
    <xf numFmtId="0" fontId="24" fillId="0" borderId="82" xfId="0" applyFont="1" applyBorder="1">
      <alignment vertical="center"/>
    </xf>
    <xf numFmtId="0" fontId="24" fillId="0" borderId="83" xfId="0" applyFont="1" applyBorder="1">
      <alignment vertical="center"/>
    </xf>
    <xf numFmtId="0" fontId="48" fillId="0" borderId="0" xfId="12" applyFont="1" applyAlignment="1">
      <alignment vertical="center" wrapText="1"/>
    </xf>
    <xf numFmtId="0" fontId="48" fillId="0" borderId="0" xfId="12" applyFont="1" applyAlignment="1">
      <alignment horizontal="center" vertical="center" wrapText="1"/>
    </xf>
    <xf numFmtId="0" fontId="88" fillId="0" borderId="0" xfId="1" applyFont="1" applyAlignment="1" applyProtection="1">
      <alignment horizontal="center" vertical="center"/>
    </xf>
    <xf numFmtId="0" fontId="5" fillId="10" borderId="84" xfId="7" applyFont="1" applyFill="1" applyBorder="1" applyAlignment="1">
      <alignment horizontal="center" vertical="center" shrinkToFit="1"/>
    </xf>
    <xf numFmtId="0" fontId="5" fillId="10" borderId="85" xfId="7" applyFont="1" applyFill="1" applyBorder="1" applyAlignment="1">
      <alignment horizontal="center" vertical="center" shrinkToFit="1"/>
    </xf>
    <xf numFmtId="0" fontId="5" fillId="10" borderId="86" xfId="7" applyFont="1" applyFill="1" applyBorder="1" applyAlignment="1">
      <alignment horizontal="center" vertical="center"/>
    </xf>
    <xf numFmtId="0" fontId="90" fillId="11" borderId="88" xfId="0" applyFont="1" applyFill="1" applyBorder="1" applyAlignment="1">
      <alignment horizontal="center" vertical="center"/>
    </xf>
    <xf numFmtId="0" fontId="90" fillId="11" borderId="6" xfId="0" applyFont="1" applyFill="1" applyBorder="1" applyAlignment="1">
      <alignment horizontal="left" vertical="center"/>
    </xf>
    <xf numFmtId="0" fontId="90" fillId="11" borderId="6" xfId="0" applyFont="1" applyFill="1" applyBorder="1" applyAlignment="1">
      <alignment horizontal="center" vertical="center"/>
    </xf>
    <xf numFmtId="0" fontId="90" fillId="11" borderId="58" xfId="0" applyFont="1" applyFill="1" applyBorder="1" applyAlignment="1">
      <alignment horizontal="left" vertical="center"/>
    </xf>
    <xf numFmtId="0" fontId="58" fillId="11" borderId="58" xfId="12" applyFont="1" applyFill="1" applyBorder="1" applyAlignment="1">
      <alignment vertical="center" wrapText="1"/>
    </xf>
    <xf numFmtId="0" fontId="58" fillId="0" borderId="0" xfId="12" applyFont="1" applyAlignment="1">
      <alignment horizontal="center" vertical="center" wrapText="1"/>
    </xf>
    <xf numFmtId="0" fontId="6" fillId="3" borderId="89" xfId="4" applyFont="1" applyFill="1" applyBorder="1" applyAlignment="1" applyProtection="1">
      <alignment horizontal="center" vertical="center" shrinkToFit="1"/>
      <protection hidden="1"/>
    </xf>
    <xf numFmtId="0" fontId="5" fillId="0" borderId="6" xfId="4" applyFont="1" applyBorder="1" applyAlignment="1" applyProtection="1">
      <alignment horizontal="center"/>
      <protection hidden="1"/>
    </xf>
    <xf numFmtId="0" fontId="91" fillId="0" borderId="0" xfId="0" applyFont="1">
      <alignment vertical="center"/>
    </xf>
    <xf numFmtId="0" fontId="92" fillId="0" borderId="6" xfId="13" applyFont="1" applyBorder="1"/>
    <xf numFmtId="0" fontId="37" fillId="0" borderId="90" xfId="0" applyFont="1" applyBorder="1">
      <alignment vertical="center"/>
    </xf>
    <xf numFmtId="0" fontId="73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49" fontId="63" fillId="0" borderId="0" xfId="0" applyNumberFormat="1" applyFont="1" applyAlignment="1">
      <alignment horizontal="left"/>
    </xf>
    <xf numFmtId="49" fontId="63" fillId="0" borderId="0" xfId="5" applyNumberFormat="1" applyFont="1"/>
    <xf numFmtId="0" fontId="5" fillId="6" borderId="50" xfId="7" applyFont="1" applyFill="1" applyBorder="1" applyAlignment="1">
      <alignment horizontal="center" vertical="center" shrinkToFit="1"/>
    </xf>
    <xf numFmtId="0" fontId="90" fillId="11" borderId="91" xfId="0" applyFont="1" applyFill="1" applyBorder="1" applyAlignment="1">
      <alignment horizontal="center" vertical="center"/>
    </xf>
    <xf numFmtId="0" fontId="57" fillId="11" borderId="84" xfId="12" applyFont="1" applyFill="1" applyBorder="1" applyAlignment="1">
      <alignment horizontal="center" vertical="center"/>
    </xf>
    <xf numFmtId="0" fontId="57" fillId="11" borderId="85" xfId="12" applyFont="1" applyFill="1" applyBorder="1" applyAlignment="1">
      <alignment horizontal="center" vertical="center"/>
    </xf>
    <xf numFmtId="0" fontId="93" fillId="0" borderId="0" xfId="0" applyFont="1">
      <alignment vertical="center"/>
    </xf>
    <xf numFmtId="0" fontId="44" fillId="0" borderId="35" xfId="0" applyFont="1" applyBorder="1" applyAlignment="1">
      <alignment horizontal="center" vertical="center"/>
    </xf>
    <xf numFmtId="0" fontId="31" fillId="9" borderId="92" xfId="0" applyFont="1" applyFill="1" applyBorder="1">
      <alignment vertical="center"/>
    </xf>
    <xf numFmtId="0" fontId="0" fillId="0" borderId="93" xfId="0" applyBorder="1">
      <alignment vertical="center"/>
    </xf>
    <xf numFmtId="0" fontId="5" fillId="0" borderId="94" xfId="11" applyFont="1" applyBorder="1" applyAlignment="1" applyProtection="1">
      <alignment horizontal="center" vertical="center"/>
      <protection locked="0"/>
    </xf>
    <xf numFmtId="0" fontId="5" fillId="0" borderId="95" xfId="11" applyFont="1" applyBorder="1" applyAlignment="1" applyProtection="1">
      <alignment horizontal="right"/>
      <protection locked="0"/>
    </xf>
    <xf numFmtId="0" fontId="5" fillId="0" borderId="94" xfId="11" applyFont="1" applyBorder="1" applyProtection="1">
      <protection locked="0"/>
    </xf>
    <xf numFmtId="0" fontId="8" fillId="0" borderId="0" xfId="7" applyFont="1" applyAlignment="1">
      <alignment horizontal="center" vertical="center"/>
    </xf>
    <xf numFmtId="0" fontId="90" fillId="0" borderId="0" xfId="0" applyFont="1">
      <alignment vertical="center"/>
    </xf>
    <xf numFmtId="0" fontId="37" fillId="0" borderId="96" xfId="0" applyFont="1" applyBorder="1">
      <alignment vertical="center"/>
    </xf>
    <xf numFmtId="0" fontId="37" fillId="0" borderId="97" xfId="0" applyFont="1" applyBorder="1">
      <alignment vertical="center"/>
    </xf>
    <xf numFmtId="0" fontId="37" fillId="0" borderId="98" xfId="0" applyFont="1" applyBorder="1">
      <alignment vertical="center"/>
    </xf>
    <xf numFmtId="0" fontId="37" fillId="0" borderId="99" xfId="0" applyFont="1" applyBorder="1">
      <alignment vertical="center"/>
    </xf>
    <xf numFmtId="49" fontId="63" fillId="0" borderId="0" xfId="0" applyNumberFormat="1" applyFont="1" applyAlignment="1"/>
    <xf numFmtId="0" fontId="25" fillId="0" borderId="100" xfId="0" applyFont="1" applyBorder="1">
      <alignment vertical="center"/>
    </xf>
    <xf numFmtId="0" fontId="25" fillId="0" borderId="101" xfId="0" applyFont="1" applyBorder="1">
      <alignment vertical="center"/>
    </xf>
    <xf numFmtId="0" fontId="94" fillId="0" borderId="0" xfId="0" applyFont="1">
      <alignment vertical="center"/>
    </xf>
    <xf numFmtId="0" fontId="95" fillId="0" borderId="0" xfId="0" applyFont="1">
      <alignment vertical="center"/>
    </xf>
    <xf numFmtId="0" fontId="96" fillId="0" borderId="0" xfId="0" applyFont="1">
      <alignment vertical="center"/>
    </xf>
    <xf numFmtId="0" fontId="97" fillId="0" borderId="0" xfId="0" applyFont="1">
      <alignment vertical="center"/>
    </xf>
    <xf numFmtId="0" fontId="98" fillId="0" borderId="0" xfId="0" applyFont="1" applyAlignment="1">
      <alignment vertical="center" wrapText="1"/>
    </xf>
    <xf numFmtId="49" fontId="99" fillId="0" borderId="0" xfId="0" applyNumberFormat="1" applyFont="1" applyAlignment="1">
      <alignment horizontal="left"/>
    </xf>
    <xf numFmtId="0" fontId="90" fillId="11" borderId="87" xfId="0" applyFont="1" applyFill="1" applyBorder="1" applyAlignment="1">
      <alignment horizontal="center" vertical="center"/>
    </xf>
    <xf numFmtId="176" fontId="63" fillId="0" borderId="0" xfId="5" applyNumberFormat="1" applyFont="1" applyAlignment="1">
      <alignment horizontal="left"/>
    </xf>
    <xf numFmtId="176" fontId="0" fillId="0" borderId="0" xfId="0" applyNumberFormat="1">
      <alignment vertical="center"/>
    </xf>
    <xf numFmtId="0" fontId="63" fillId="0" borderId="0" xfId="5" applyFont="1" applyAlignment="1">
      <alignment horizontal="left"/>
    </xf>
    <xf numFmtId="0" fontId="76" fillId="0" borderId="0" xfId="0" applyFont="1" applyAlignment="1">
      <alignment horizontal="center" vertical="center"/>
    </xf>
    <xf numFmtId="0" fontId="100" fillId="0" borderId="0" xfId="0" applyFont="1" applyAlignment="1" applyProtection="1">
      <alignment vertical="center" shrinkToFit="1"/>
      <protection locked="0"/>
    </xf>
    <xf numFmtId="0" fontId="28" fillId="0" borderId="50" xfId="0" applyFont="1" applyBorder="1" applyAlignment="1">
      <alignment horizontal="center" vertical="center"/>
    </xf>
    <xf numFmtId="0" fontId="101" fillId="0" borderId="0" xfId="0" applyFont="1">
      <alignment vertical="center"/>
    </xf>
    <xf numFmtId="0" fontId="63" fillId="0" borderId="0" xfId="0" applyFont="1" applyAlignment="1"/>
    <xf numFmtId="0" fontId="43" fillId="0" borderId="0" xfId="0" applyFont="1" applyAlignment="1">
      <alignment horizontal="left" vertical="center"/>
    </xf>
    <xf numFmtId="176" fontId="102" fillId="0" borderId="0" xfId="0" applyNumberFormat="1" applyFont="1">
      <alignment vertical="center"/>
    </xf>
    <xf numFmtId="0" fontId="102" fillId="0" borderId="0" xfId="0" applyFont="1">
      <alignment vertical="center"/>
    </xf>
    <xf numFmtId="0" fontId="63" fillId="0" borderId="0" xfId="0" applyFont="1" applyAlignment="1">
      <alignment horizontal="left"/>
    </xf>
    <xf numFmtId="0" fontId="103" fillId="0" borderId="0" xfId="0" applyFont="1">
      <alignment vertical="center"/>
    </xf>
    <xf numFmtId="0" fontId="104" fillId="0" borderId="0" xfId="0" applyFont="1">
      <alignment vertical="center"/>
    </xf>
    <xf numFmtId="0" fontId="43" fillId="0" borderId="0" xfId="0" applyFont="1">
      <alignment vertical="center"/>
    </xf>
    <xf numFmtId="0" fontId="105" fillId="0" borderId="0" xfId="0" applyFont="1" applyAlignment="1">
      <alignment horizontal="left" vertical="center"/>
    </xf>
    <xf numFmtId="0" fontId="106" fillId="0" borderId="0" xfId="0" applyFont="1">
      <alignment vertical="center"/>
    </xf>
    <xf numFmtId="0" fontId="90" fillId="0" borderId="0" xfId="0" applyFont="1" applyProtection="1">
      <alignment vertical="center"/>
      <protection locked="0"/>
    </xf>
    <xf numFmtId="0" fontId="90" fillId="11" borderId="71" xfId="0" applyFont="1" applyFill="1" applyBorder="1" applyAlignment="1">
      <alignment horizontal="center" vertical="center"/>
    </xf>
    <xf numFmtId="0" fontId="57" fillId="11" borderId="102" xfId="12" applyFont="1" applyFill="1" applyBorder="1" applyAlignment="1">
      <alignment horizontal="center" vertical="center"/>
    </xf>
    <xf numFmtId="0" fontId="90" fillId="11" borderId="74" xfId="0" applyFont="1" applyFill="1" applyBorder="1" applyAlignment="1">
      <alignment horizontal="center" vertical="center"/>
    </xf>
    <xf numFmtId="0" fontId="90" fillId="11" borderId="103" xfId="0" applyFont="1" applyFill="1" applyBorder="1" applyAlignment="1">
      <alignment horizontal="center" vertical="center"/>
    </xf>
    <xf numFmtId="0" fontId="103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63" fillId="0" borderId="0" xfId="13" applyFont="1" applyAlignment="1">
      <alignment horizontal="center"/>
    </xf>
    <xf numFmtId="0" fontId="0" fillId="0" borderId="0" xfId="0" applyAlignment="1">
      <alignment horizontal="right" vertical="center"/>
    </xf>
    <xf numFmtId="0" fontId="0" fillId="0" borderId="0" xfId="0" applyProtection="1">
      <alignment vertical="center"/>
      <protection locked="0"/>
    </xf>
    <xf numFmtId="0" fontId="107" fillId="0" borderId="0" xfId="0" applyFont="1">
      <alignment vertical="center"/>
    </xf>
    <xf numFmtId="0" fontId="108" fillId="0" borderId="0" xfId="0" applyFont="1">
      <alignment vertical="center"/>
    </xf>
    <xf numFmtId="0" fontId="107" fillId="0" borderId="64" xfId="0" applyFont="1" applyBorder="1" applyAlignment="1">
      <alignment horizontal="center" vertical="center"/>
    </xf>
    <xf numFmtId="0" fontId="107" fillId="0" borderId="64" xfId="0" applyFont="1" applyBorder="1" applyAlignment="1">
      <alignment horizontal="right" vertical="center"/>
    </xf>
    <xf numFmtId="0" fontId="107" fillId="0" borderId="64" xfId="0" applyFont="1" applyBorder="1" applyAlignment="1" applyProtection="1">
      <alignment horizontal="right" vertical="center"/>
      <protection locked="0"/>
    </xf>
    <xf numFmtId="0" fontId="107" fillId="0" borderId="64" xfId="0" applyFont="1" applyBorder="1">
      <alignment vertical="center"/>
    </xf>
    <xf numFmtId="0" fontId="109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9" fillId="0" borderId="0" xfId="0" applyFont="1">
      <alignment vertical="center"/>
    </xf>
    <xf numFmtId="0" fontId="109" fillId="0" borderId="64" xfId="0" applyFont="1" applyBorder="1" applyProtection="1">
      <alignment vertical="center"/>
      <protection locked="0"/>
    </xf>
    <xf numFmtId="0" fontId="108" fillId="0" borderId="64" xfId="0" applyFont="1" applyBorder="1">
      <alignment vertical="center"/>
    </xf>
    <xf numFmtId="0" fontId="0" fillId="0" borderId="64" xfId="0" applyBorder="1">
      <alignment vertical="center"/>
    </xf>
    <xf numFmtId="0" fontId="0" fillId="0" borderId="64" xfId="0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10" fillId="0" borderId="0" xfId="0" applyFont="1">
      <alignment vertical="center"/>
    </xf>
    <xf numFmtId="0" fontId="111" fillId="0" borderId="0" xfId="0" applyFont="1">
      <alignment vertical="center"/>
    </xf>
    <xf numFmtId="0" fontId="111" fillId="0" borderId="0" xfId="0" applyFont="1" applyAlignment="1">
      <alignment horizontal="right" vertical="center"/>
    </xf>
    <xf numFmtId="0" fontId="112" fillId="0" borderId="90" xfId="0" applyFont="1" applyBorder="1">
      <alignment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09" fillId="0" borderId="64" xfId="0" applyFont="1" applyBorder="1" applyAlignment="1">
      <alignment horizontal="center" vertical="center"/>
    </xf>
    <xf numFmtId="0" fontId="115" fillId="0" borderId="0" xfId="0" applyFont="1" applyAlignment="1">
      <alignment vertical="center" wrapText="1"/>
    </xf>
    <xf numFmtId="0" fontId="103" fillId="0" borderId="50" xfId="0" applyFont="1" applyBorder="1" applyAlignment="1">
      <alignment horizontal="center" vertical="center"/>
    </xf>
    <xf numFmtId="0" fontId="24" fillId="0" borderId="96" xfId="0" applyFont="1" applyBorder="1">
      <alignment vertical="center"/>
    </xf>
    <xf numFmtId="0" fontId="107" fillId="0" borderId="0" xfId="0" applyFont="1" applyAlignment="1" applyProtection="1">
      <alignment horizontal="center" vertical="center"/>
      <protection locked="0"/>
    </xf>
    <xf numFmtId="179" fontId="107" fillId="0" borderId="0" xfId="0" applyNumberFormat="1" applyFont="1" applyAlignment="1" applyProtection="1">
      <alignment horizontal="center" vertical="center"/>
      <protection locked="0"/>
    </xf>
    <xf numFmtId="0" fontId="107" fillId="0" borderId="0" xfId="0" applyFont="1" applyProtection="1">
      <alignment vertical="center"/>
      <protection locked="0"/>
    </xf>
    <xf numFmtId="0" fontId="90" fillId="11" borderId="104" xfId="2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0" fontId="117" fillId="0" borderId="96" xfId="0" applyFont="1" applyBorder="1">
      <alignment vertical="center"/>
    </xf>
    <xf numFmtId="0" fontId="117" fillId="0" borderId="72" xfId="0" applyFont="1" applyBorder="1">
      <alignment vertical="center"/>
    </xf>
    <xf numFmtId="0" fontId="5" fillId="12" borderId="61" xfId="7" applyFont="1" applyFill="1" applyBorder="1" applyAlignment="1" applyProtection="1">
      <alignment horizontal="left" vertical="center" shrinkToFit="1"/>
      <protection locked="0" hidden="1"/>
    </xf>
    <xf numFmtId="0" fontId="52" fillId="0" borderId="0" xfId="0" applyFont="1" applyAlignment="1">
      <alignment horizontal="center" vertical="center"/>
    </xf>
    <xf numFmtId="0" fontId="131" fillId="0" borderId="50" xfId="0" applyFont="1" applyBorder="1" applyAlignment="1">
      <alignment horizontal="center" vertical="center"/>
    </xf>
    <xf numFmtId="0" fontId="5" fillId="12" borderId="61" xfId="7" applyFont="1" applyFill="1" applyBorder="1" applyAlignment="1" applyProtection="1">
      <alignment horizontal="left" vertical="center" shrinkToFit="1"/>
      <protection hidden="1"/>
    </xf>
    <xf numFmtId="49" fontId="63" fillId="0" borderId="0" xfId="11" applyNumberFormat="1" applyFont="1" applyAlignment="1">
      <alignment horizontal="left"/>
    </xf>
    <xf numFmtId="49" fontId="63" fillId="0" borderId="0" xfId="11" applyNumberFormat="1" applyFont="1"/>
    <xf numFmtId="0" fontId="52" fillId="0" borderId="107" xfId="0" applyFont="1" applyBorder="1">
      <alignment vertical="center"/>
    </xf>
    <xf numFmtId="0" fontId="52" fillId="0" borderId="109" xfId="0" applyFont="1" applyBorder="1">
      <alignment vertical="center"/>
    </xf>
    <xf numFmtId="0" fontId="52" fillId="0" borderId="110" xfId="0" applyFont="1" applyBorder="1">
      <alignment vertical="center"/>
    </xf>
    <xf numFmtId="0" fontId="52" fillId="0" borderId="111" xfId="0" applyFont="1" applyBorder="1">
      <alignment vertical="center"/>
    </xf>
    <xf numFmtId="0" fontId="5" fillId="0" borderId="138" xfId="11" applyFont="1" applyBorder="1" applyAlignment="1" applyProtection="1">
      <alignment horizontal="center"/>
      <protection locked="0"/>
    </xf>
    <xf numFmtId="0" fontId="52" fillId="0" borderId="108" xfId="0" applyFont="1" applyBorder="1">
      <alignment vertical="center"/>
    </xf>
    <xf numFmtId="0" fontId="52" fillId="0" borderId="0" xfId="0" applyFont="1">
      <alignment vertical="center"/>
    </xf>
    <xf numFmtId="0" fontId="5" fillId="10" borderId="121" xfId="7" applyFont="1" applyFill="1" applyBorder="1" applyAlignment="1">
      <alignment horizontal="center" vertical="center"/>
    </xf>
    <xf numFmtId="0" fontId="5" fillId="10" borderId="4" xfId="7" applyFont="1" applyFill="1" applyBorder="1" applyAlignment="1">
      <alignment horizontal="center" vertical="center"/>
    </xf>
    <xf numFmtId="0" fontId="25" fillId="10" borderId="139" xfId="0" applyFont="1" applyFill="1" applyBorder="1" applyAlignment="1">
      <alignment horizontal="center" vertical="center"/>
    </xf>
    <xf numFmtId="0" fontId="25" fillId="10" borderId="139" xfId="0" applyFont="1" applyFill="1" applyBorder="1" applyAlignment="1">
      <alignment horizontal="center" vertical="center" shrinkToFit="1"/>
    </xf>
    <xf numFmtId="0" fontId="5" fillId="10" borderId="110" xfId="7" applyFont="1" applyFill="1" applyBorder="1" applyAlignment="1">
      <alignment horizontal="center" vertical="center" shrinkToFit="1"/>
    </xf>
    <xf numFmtId="0" fontId="5" fillId="6" borderId="115" xfId="7" applyFont="1" applyFill="1" applyBorder="1" applyAlignment="1">
      <alignment horizontal="center" vertical="center" shrinkToFit="1"/>
    </xf>
    <xf numFmtId="0" fontId="133" fillId="0" borderId="0" xfId="7" applyFont="1" applyAlignment="1">
      <alignment horizontal="center" vertical="center"/>
    </xf>
    <xf numFmtId="0" fontId="5" fillId="0" borderId="0" xfId="7" applyFont="1" applyAlignment="1" applyProtection="1">
      <alignment vertical="center"/>
      <protection locked="0"/>
    </xf>
    <xf numFmtId="0" fontId="5" fillId="0" borderId="0" xfId="7" applyFont="1" applyAlignment="1">
      <alignment horizontal="center" vertical="center" shrinkToFit="1"/>
    </xf>
    <xf numFmtId="0" fontId="5" fillId="0" borderId="7" xfId="7" applyFont="1" applyBorder="1" applyAlignment="1" applyProtection="1">
      <alignment horizontal="center" vertical="center"/>
      <protection locked="0" hidden="1"/>
    </xf>
    <xf numFmtId="0" fontId="26" fillId="15" borderId="6" xfId="0" applyFont="1" applyFill="1" applyBorder="1">
      <alignment vertical="center"/>
    </xf>
    <xf numFmtId="0" fontId="25" fillId="12" borderId="6" xfId="0" applyFont="1" applyFill="1" applyBorder="1">
      <alignment vertical="center"/>
    </xf>
    <xf numFmtId="56" fontId="107" fillId="0" borderId="0" xfId="0" applyNumberFormat="1" applyFont="1">
      <alignment vertical="center"/>
    </xf>
    <xf numFmtId="0" fontId="5" fillId="2" borderId="61" xfId="7" applyFont="1" applyFill="1" applyBorder="1" applyAlignment="1" applyProtection="1">
      <alignment horizontal="center" vertical="center"/>
      <protection locked="0" hidden="1"/>
    </xf>
    <xf numFmtId="0" fontId="5" fillId="10" borderId="85" xfId="7" applyFont="1" applyFill="1" applyBorder="1" applyAlignment="1">
      <alignment horizontal="center" vertical="center"/>
    </xf>
    <xf numFmtId="0" fontId="5" fillId="10" borderId="5" xfId="7" applyFont="1" applyFill="1" applyBorder="1" applyAlignment="1">
      <alignment horizontal="center" vertical="center"/>
    </xf>
    <xf numFmtId="0" fontId="25" fillId="10" borderId="49" xfId="0" applyFont="1" applyFill="1" applyBorder="1" applyAlignment="1">
      <alignment horizontal="center" vertical="center"/>
    </xf>
    <xf numFmtId="0" fontId="5" fillId="10" borderId="32" xfId="7" applyFont="1" applyFill="1" applyBorder="1" applyAlignment="1">
      <alignment horizontal="center" vertical="center" shrinkToFit="1"/>
    </xf>
    <xf numFmtId="0" fontId="5" fillId="0" borderId="0" xfId="8" applyFont="1" applyAlignment="1">
      <alignment horizontal="center" vertical="center"/>
    </xf>
    <xf numFmtId="0" fontId="99" fillId="15" borderId="0" xfId="0" applyFont="1" applyFill="1">
      <alignment vertical="center"/>
    </xf>
    <xf numFmtId="0" fontId="92" fillId="15" borderId="0" xfId="0" applyFont="1" applyFill="1">
      <alignment vertical="center"/>
    </xf>
    <xf numFmtId="176" fontId="134" fillId="0" borderId="6" xfId="0" applyNumberFormat="1" applyFont="1" applyBorder="1" applyAlignment="1" applyProtection="1">
      <alignment horizontal="center" vertical="center"/>
      <protection hidden="1"/>
    </xf>
    <xf numFmtId="176" fontId="134" fillId="0" borderId="6" xfId="0" applyNumberFormat="1" applyFont="1" applyBorder="1" applyAlignment="1" applyProtection="1">
      <alignment horizontal="left" vertical="center"/>
      <protection hidden="1"/>
    </xf>
    <xf numFmtId="0" fontId="134" fillId="0" borderId="6" xfId="0" applyFont="1" applyBorder="1" applyAlignment="1" applyProtection="1">
      <alignment horizontal="center" vertical="center"/>
      <protection hidden="1"/>
    </xf>
    <xf numFmtId="0" fontId="134" fillId="0" borderId="100" xfId="0" applyFont="1" applyBorder="1" applyAlignment="1" applyProtection="1">
      <alignment horizontal="center" vertical="center"/>
      <protection hidden="1"/>
    </xf>
    <xf numFmtId="0" fontId="134" fillId="0" borderId="74" xfId="0" applyFont="1" applyBorder="1" applyAlignment="1" applyProtection="1">
      <alignment horizontal="center" vertical="center"/>
      <protection hidden="1"/>
    </xf>
    <xf numFmtId="0" fontId="134" fillId="0" borderId="73" xfId="0" applyFont="1" applyBorder="1" applyAlignment="1" applyProtection="1">
      <alignment horizontal="center" vertical="center"/>
      <protection hidden="1"/>
    </xf>
    <xf numFmtId="0" fontId="134" fillId="0" borderId="6" xfId="0" applyFont="1" applyBorder="1" applyProtection="1">
      <alignment vertical="center"/>
      <protection hidden="1"/>
    </xf>
    <xf numFmtId="0" fontId="137" fillId="0" borderId="6" xfId="0" applyFont="1" applyBorder="1" applyAlignment="1" applyProtection="1">
      <alignment horizontal="center" vertical="center"/>
      <protection hidden="1"/>
    </xf>
    <xf numFmtId="0" fontId="26" fillId="0" borderId="6" xfId="0" applyFont="1" applyBorder="1">
      <alignment vertical="center"/>
    </xf>
    <xf numFmtId="0" fontId="134" fillId="0" borderId="6" xfId="0" applyFont="1" applyBorder="1" applyAlignment="1" applyProtection="1">
      <alignment horizontal="left" vertical="center"/>
      <protection hidden="1"/>
    </xf>
    <xf numFmtId="0" fontId="137" fillId="0" borderId="0" xfId="0" applyFont="1" applyAlignment="1" applyProtection="1">
      <alignment horizontal="center" vertical="center"/>
      <protection hidden="1"/>
    </xf>
    <xf numFmtId="0" fontId="136" fillId="0" borderId="0" xfId="0" applyFont="1" applyProtection="1">
      <alignment vertical="center"/>
      <protection hidden="1"/>
    </xf>
    <xf numFmtId="0" fontId="26" fillId="0" borderId="100" xfId="0" applyFont="1" applyBorder="1">
      <alignment vertical="center"/>
    </xf>
    <xf numFmtId="0" fontId="134" fillId="15" borderId="100" xfId="0" applyFont="1" applyFill="1" applyBorder="1" applyAlignment="1" applyProtection="1">
      <alignment horizontal="center" vertical="center"/>
      <protection hidden="1"/>
    </xf>
    <xf numFmtId="0" fontId="134" fillId="0" borderId="0" xfId="0" applyFont="1" applyAlignment="1" applyProtection="1">
      <alignment horizontal="center" vertical="center"/>
      <protection hidden="1"/>
    </xf>
    <xf numFmtId="0" fontId="134" fillId="0" borderId="0" xfId="0" applyFont="1" applyAlignment="1" applyProtection="1">
      <alignment horizontal="left" vertical="center"/>
      <protection hidden="1"/>
    </xf>
    <xf numFmtId="0" fontId="63" fillId="0" borderId="0" xfId="0" applyFont="1">
      <alignment vertical="center"/>
    </xf>
    <xf numFmtId="0" fontId="138" fillId="0" borderId="0" xfId="0" applyFont="1" applyAlignment="1" applyProtection="1">
      <alignment horizontal="center" vertical="center"/>
      <protection hidden="1"/>
    </xf>
    <xf numFmtId="0" fontId="139" fillId="0" borderId="0" xfId="0" applyFont="1" applyProtection="1">
      <alignment vertical="center"/>
      <protection hidden="1"/>
    </xf>
    <xf numFmtId="0" fontId="138" fillId="0" borderId="0" xfId="0" applyFont="1" applyProtection="1">
      <alignment vertical="center"/>
      <protection hidden="1"/>
    </xf>
    <xf numFmtId="0" fontId="5" fillId="0" borderId="0" xfId="0" applyFont="1">
      <alignment vertical="center"/>
    </xf>
    <xf numFmtId="0" fontId="5" fillId="0" borderId="6" xfId="0" applyFont="1" applyBorder="1">
      <alignment vertical="center"/>
    </xf>
    <xf numFmtId="176" fontId="5" fillId="0" borderId="6" xfId="0" applyNumberFormat="1" applyFont="1" applyBorder="1">
      <alignment vertical="center"/>
    </xf>
    <xf numFmtId="0" fontId="140" fillId="0" borderId="0" xfId="0" applyFont="1">
      <alignment vertical="center"/>
    </xf>
    <xf numFmtId="0" fontId="141" fillId="0" borderId="6" xfId="0" applyFont="1" applyBorder="1" applyAlignment="1" applyProtection="1">
      <alignment horizontal="left" vertical="center"/>
      <protection hidden="1"/>
    </xf>
    <xf numFmtId="0" fontId="142" fillId="0" borderId="6" xfId="0" applyFont="1" applyBorder="1" applyAlignment="1" applyProtection="1">
      <alignment horizontal="center" vertical="center"/>
      <protection hidden="1"/>
    </xf>
    <xf numFmtId="0" fontId="143" fillId="0" borderId="6" xfId="0" applyFont="1" applyBorder="1" applyAlignment="1" applyProtection="1">
      <alignment horizontal="center" vertical="center"/>
      <protection hidden="1"/>
    </xf>
    <xf numFmtId="0" fontId="134" fillId="0" borderId="100" xfId="0" applyFont="1" applyBorder="1" applyProtection="1">
      <alignment vertical="center"/>
      <protection hidden="1"/>
    </xf>
    <xf numFmtId="0" fontId="76" fillId="0" borderId="0" xfId="0" applyFont="1" applyAlignment="1">
      <alignment vertical="center" wrapText="1"/>
    </xf>
    <xf numFmtId="0" fontId="124" fillId="0" borderId="0" xfId="0" applyFont="1">
      <alignment vertical="center"/>
    </xf>
    <xf numFmtId="0" fontId="124" fillId="0" borderId="0" xfId="0" applyFont="1" applyAlignment="1">
      <alignment horizontal="left" vertical="center"/>
    </xf>
    <xf numFmtId="0" fontId="149" fillId="0" borderId="0" xfId="0" applyFont="1">
      <alignment vertical="center"/>
    </xf>
    <xf numFmtId="0" fontId="99" fillId="0" borderId="0" xfId="0" applyFont="1">
      <alignment vertical="center"/>
    </xf>
    <xf numFmtId="0" fontId="76" fillId="0" borderId="50" xfId="0" applyFont="1" applyBorder="1">
      <alignment vertical="center"/>
    </xf>
    <xf numFmtId="0" fontId="158" fillId="16" borderId="0" xfId="0" applyFont="1" applyFill="1" applyAlignment="1">
      <alignment horizontal="center" vertical="center"/>
    </xf>
    <xf numFmtId="0" fontId="158" fillId="16" borderId="0" xfId="0" applyFont="1" applyFill="1" applyAlignment="1"/>
    <xf numFmtId="0" fontId="158" fillId="0" borderId="0" xfId="0" applyFont="1" applyAlignment="1"/>
    <xf numFmtId="0" fontId="160" fillId="16" borderId="0" xfId="0" applyFont="1" applyFill="1" applyAlignment="1">
      <alignment horizontal="center" vertical="center"/>
    </xf>
    <xf numFmtId="0" fontId="161" fillId="16" borderId="0" xfId="0" applyFont="1" applyFill="1" applyAlignment="1">
      <alignment horizontal="center" vertical="center"/>
    </xf>
    <xf numFmtId="0" fontId="158" fillId="0" borderId="145" xfId="0" applyFont="1" applyBorder="1" applyAlignment="1">
      <alignment horizontal="left" vertical="center"/>
    </xf>
    <xf numFmtId="0" fontId="158" fillId="0" borderId="95" xfId="0" applyFont="1" applyBorder="1" applyAlignment="1">
      <alignment horizontal="center"/>
    </xf>
    <xf numFmtId="0" fontId="158" fillId="0" borderId="146" xfId="0" applyFont="1" applyBorder="1" applyAlignment="1">
      <alignment horizontal="center"/>
    </xf>
    <xf numFmtId="0" fontId="158" fillId="0" borderId="145" xfId="0" applyFont="1" applyBorder="1">
      <alignment vertical="center"/>
    </xf>
    <xf numFmtId="0" fontId="158" fillId="0" borderId="148" xfId="0" applyFont="1" applyBorder="1" applyAlignment="1">
      <alignment horizontal="left" vertical="center"/>
    </xf>
    <xf numFmtId="0" fontId="158" fillId="0" borderId="149" xfId="0" applyFont="1" applyBorder="1" applyAlignment="1">
      <alignment horizontal="center"/>
    </xf>
    <xf numFmtId="0" fontId="158" fillId="0" borderId="150" xfId="0" applyFont="1" applyBorder="1" applyAlignment="1">
      <alignment horizontal="center"/>
    </xf>
    <xf numFmtId="0" fontId="158" fillId="0" borderId="148" xfId="0" applyFont="1" applyBorder="1">
      <alignment vertical="center"/>
    </xf>
    <xf numFmtId="0" fontId="162" fillId="0" borderId="150" xfId="0" applyFont="1" applyBorder="1" applyAlignment="1">
      <alignment horizontal="center"/>
    </xf>
    <xf numFmtId="0" fontId="158" fillId="0" borderId="84" xfId="0" applyFont="1" applyBorder="1" applyAlignment="1">
      <alignment horizontal="center" vertical="center"/>
    </xf>
    <xf numFmtId="0" fontId="158" fillId="0" borderId="86" xfId="0" applyFont="1" applyBorder="1" applyAlignment="1">
      <alignment horizontal="center" vertical="center"/>
    </xf>
    <xf numFmtId="0" fontId="158" fillId="0" borderId="85" xfId="0" applyFont="1" applyBorder="1" applyAlignment="1">
      <alignment horizontal="center" vertical="center"/>
    </xf>
    <xf numFmtId="0" fontId="158" fillId="0" borderId="43" xfId="0" applyFont="1" applyBorder="1" applyAlignment="1">
      <alignment horizontal="center" vertical="center"/>
    </xf>
    <xf numFmtId="0" fontId="158" fillId="0" borderId="151" xfId="0" applyFont="1" applyBorder="1" applyAlignment="1">
      <alignment horizontal="center" vertical="center"/>
    </xf>
    <xf numFmtId="0" fontId="158" fillId="0" borderId="71" xfId="0" applyFont="1" applyBorder="1" applyAlignment="1"/>
    <xf numFmtId="0" fontId="158" fillId="0" borderId="87" xfId="0" applyFont="1" applyBorder="1" applyAlignment="1"/>
    <xf numFmtId="0" fontId="158" fillId="0" borderId="151" xfId="0" applyFont="1" applyBorder="1" applyAlignment="1"/>
    <xf numFmtId="0" fontId="158" fillId="0" borderId="93" xfId="0" applyFont="1" applyBorder="1" applyAlignment="1"/>
    <xf numFmtId="0" fontId="158" fillId="0" borderId="100" xfId="0" applyFont="1" applyBorder="1" applyAlignment="1">
      <alignment horizontal="center" vertical="center"/>
    </xf>
    <xf numFmtId="0" fontId="158" fillId="0" borderId="74" xfId="0" applyFont="1" applyBorder="1" applyAlignment="1"/>
    <xf numFmtId="0" fontId="158" fillId="0" borderId="6" xfId="0" applyFont="1" applyBorder="1" applyAlignment="1"/>
    <xf numFmtId="0" fontId="158" fillId="0" borderId="100" xfId="0" applyFont="1" applyBorder="1" applyAlignment="1"/>
    <xf numFmtId="0" fontId="158" fillId="0" borderId="58" xfId="0" applyFont="1" applyBorder="1" applyAlignment="1"/>
    <xf numFmtId="0" fontId="158" fillId="0" borderId="101" xfId="0" applyFont="1" applyBorder="1" applyAlignment="1">
      <alignment horizontal="center" vertical="center"/>
    </xf>
    <xf numFmtId="0" fontId="158" fillId="0" borderId="83" xfId="0" applyFont="1" applyBorder="1" applyAlignment="1"/>
    <xf numFmtId="0" fontId="158" fillId="0" borderId="153" xfId="0" applyFont="1" applyBorder="1" applyAlignment="1"/>
    <xf numFmtId="0" fontId="158" fillId="0" borderId="101" xfId="0" applyFont="1" applyBorder="1" applyAlignment="1"/>
    <xf numFmtId="0" fontId="158" fillId="0" borderId="119" xfId="0" applyFont="1" applyBorder="1" applyAlignment="1"/>
    <xf numFmtId="0" fontId="158" fillId="0" borderId="59" xfId="0" applyFont="1" applyBorder="1" applyAlignment="1"/>
    <xf numFmtId="0" fontId="158" fillId="0" borderId="154" xfId="0" applyFont="1" applyBorder="1" applyAlignment="1">
      <alignment horizontal="center" vertical="center"/>
    </xf>
    <xf numFmtId="0" fontId="158" fillId="0" borderId="77" xfId="0" applyFont="1" applyBorder="1" applyAlignment="1"/>
    <xf numFmtId="0" fontId="158" fillId="0" borderId="154" xfId="0" applyFont="1" applyBorder="1" applyAlignment="1"/>
    <xf numFmtId="0" fontId="158" fillId="0" borderId="91" xfId="0" applyFont="1" applyBorder="1" applyAlignment="1"/>
    <xf numFmtId="0" fontId="163" fillId="0" borderId="0" xfId="0" applyFont="1" applyAlignment="1">
      <alignment horizontal="left" vertical="center"/>
    </xf>
    <xf numFmtId="0" fontId="39" fillId="0" borderId="0" xfId="7" applyFont="1" applyAlignment="1">
      <alignment vertical="center"/>
    </xf>
    <xf numFmtId="0" fontId="31" fillId="0" borderId="50" xfId="0" applyFont="1" applyBorder="1" applyAlignment="1">
      <alignment horizontal="center" vertical="center"/>
    </xf>
    <xf numFmtId="0" fontId="51" fillId="0" borderId="0" xfId="7" applyFont="1" applyAlignment="1">
      <alignment horizontal="right" vertical="center"/>
    </xf>
    <xf numFmtId="0" fontId="63" fillId="0" borderId="50" xfId="0" applyFont="1" applyBorder="1">
      <alignment vertical="center"/>
    </xf>
    <xf numFmtId="0" fontId="63" fillId="0" borderId="112" xfId="0" applyFont="1" applyBorder="1">
      <alignment vertical="center"/>
    </xf>
    <xf numFmtId="0" fontId="5" fillId="0" borderId="160" xfId="0" applyFont="1" applyBorder="1">
      <alignment vertical="center"/>
    </xf>
    <xf numFmtId="0" fontId="5" fillId="0" borderId="161" xfId="0" applyFont="1" applyBorder="1">
      <alignment vertical="center"/>
    </xf>
    <xf numFmtId="0" fontId="5" fillId="0" borderId="162" xfId="0" applyFont="1" applyBorder="1">
      <alignment vertical="center"/>
    </xf>
    <xf numFmtId="0" fontId="5" fillId="0" borderId="163" xfId="0" applyFont="1" applyBorder="1">
      <alignment vertical="center"/>
    </xf>
    <xf numFmtId="14" fontId="164" fillId="12" borderId="164" xfId="0" applyNumberFormat="1" applyFont="1" applyFill="1" applyBorder="1" applyAlignment="1" applyProtection="1">
      <alignment horizontal="center" vertical="center"/>
      <protection locked="0"/>
    </xf>
    <xf numFmtId="14" fontId="134" fillId="0" borderId="6" xfId="0" applyNumberFormat="1" applyFont="1" applyBorder="1" applyAlignment="1" applyProtection="1">
      <alignment horizontal="center" vertical="center"/>
      <protection hidden="1"/>
    </xf>
    <xf numFmtId="0" fontId="94" fillId="0" borderId="0" xfId="0" applyFont="1" applyBorder="1" applyAlignment="1"/>
    <xf numFmtId="0" fontId="168" fillId="0" borderId="64" xfId="0" applyFont="1" applyBorder="1" applyAlignment="1">
      <alignment horizontal="center"/>
    </xf>
    <xf numFmtId="0" fontId="0" fillId="0" borderId="0" xfId="0" applyProtection="1">
      <alignment vertical="center"/>
      <protection locked="0" hidden="1"/>
    </xf>
    <xf numFmtId="0" fontId="0" fillId="0" borderId="0" xfId="0" applyAlignment="1" applyProtection="1">
      <alignment horizontal="right" vertical="center"/>
      <protection locked="0" hidden="1"/>
    </xf>
    <xf numFmtId="0" fontId="0" fillId="0" borderId="64" xfId="0" applyBorder="1" applyAlignment="1" applyProtection="1">
      <alignment vertical="center"/>
      <protection locked="0" hidden="1"/>
    </xf>
    <xf numFmtId="0" fontId="0" fillId="0" borderId="54" xfId="0" applyBorder="1" applyAlignment="1">
      <alignment horizontal="center"/>
    </xf>
    <xf numFmtId="0" fontId="0" fillId="0" borderId="167" xfId="0" applyBorder="1" applyAlignment="1">
      <alignment horizontal="center"/>
    </xf>
    <xf numFmtId="177" fontId="0" fillId="0" borderId="54" xfId="0" applyNumberFormat="1" applyBorder="1" applyAlignment="1">
      <alignment horizontal="center"/>
    </xf>
    <xf numFmtId="177" fontId="0" fillId="0" borderId="167" xfId="0" applyNumberFormat="1" applyFont="1" applyFill="1" applyBorder="1" applyAlignment="1">
      <alignment horizontal="center"/>
    </xf>
    <xf numFmtId="0" fontId="171" fillId="0" borderId="0" xfId="0" applyFont="1" applyAlignment="1">
      <alignment horizontal="right" vertical="center"/>
    </xf>
    <xf numFmtId="0" fontId="171" fillId="0" borderId="0" xfId="0" applyFont="1" applyAlignment="1"/>
    <xf numFmtId="0" fontId="171" fillId="0" borderId="0" xfId="0" applyFont="1" applyAlignment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172" fillId="0" borderId="0" xfId="0" applyFont="1">
      <alignment vertical="center"/>
    </xf>
    <xf numFmtId="0" fontId="173" fillId="0" borderId="0" xfId="0" applyFont="1">
      <alignment vertical="center"/>
    </xf>
    <xf numFmtId="0" fontId="174" fillId="0" borderId="0" xfId="0" applyFont="1">
      <alignment vertical="center"/>
    </xf>
    <xf numFmtId="0" fontId="177" fillId="0" borderId="0" xfId="0" applyFont="1">
      <alignment vertical="center"/>
    </xf>
    <xf numFmtId="0" fontId="184" fillId="0" borderId="0" xfId="0" applyFont="1" applyAlignment="1">
      <alignment horizontal="right" vertical="center"/>
    </xf>
    <xf numFmtId="0" fontId="107" fillId="0" borderId="0" xfId="0" applyFont="1" applyAlignment="1">
      <alignment horizontal="right" vertical="center"/>
    </xf>
    <xf numFmtId="14" fontId="187" fillId="12" borderId="164" xfId="0" applyNumberFormat="1" applyFont="1" applyFill="1" applyBorder="1" applyAlignment="1" applyProtection="1">
      <alignment horizontal="center" vertical="center"/>
      <protection locked="0"/>
    </xf>
    <xf numFmtId="0" fontId="5" fillId="0" borderId="160" xfId="0" applyFont="1" applyBorder="1" applyProtection="1">
      <alignment vertical="center"/>
      <protection locked="0"/>
    </xf>
    <xf numFmtId="0" fontId="5" fillId="0" borderId="48" xfId="0" applyFont="1" applyBorder="1" applyProtection="1">
      <alignment vertical="center"/>
      <protection locked="0"/>
    </xf>
    <xf numFmtId="0" fontId="28" fillId="0" borderId="50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44" fillId="0" borderId="0" xfId="0" applyFont="1" applyBorder="1" applyAlignment="1">
      <alignment horizontal="center" vertical="center"/>
    </xf>
    <xf numFmtId="0" fontId="31" fillId="12" borderId="0" xfId="0" applyFont="1" applyFill="1" applyBorder="1">
      <alignment vertical="center"/>
    </xf>
    <xf numFmtId="0" fontId="24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0" fontId="89" fillId="17" borderId="62" xfId="7" applyFont="1" applyFill="1" applyBorder="1" applyAlignment="1" applyProtection="1">
      <alignment horizontal="center" vertical="center"/>
      <protection hidden="1"/>
    </xf>
    <xf numFmtId="0" fontId="89" fillId="17" borderId="63" xfId="7" applyFont="1" applyFill="1" applyBorder="1" applyAlignment="1" applyProtection="1">
      <alignment horizontal="center" vertical="center"/>
      <protection hidden="1"/>
    </xf>
    <xf numFmtId="0" fontId="5" fillId="18" borderId="61" xfId="7" applyFont="1" applyFill="1" applyBorder="1" applyAlignment="1" applyProtection="1">
      <alignment horizontal="left" vertical="center" shrinkToFit="1"/>
      <protection locked="0" hidden="1"/>
    </xf>
    <xf numFmtId="0" fontId="63" fillId="0" borderId="50" xfId="0" applyFont="1" applyBorder="1" applyAlignment="1">
      <alignment horizontal="center" vertical="center"/>
    </xf>
    <xf numFmtId="0" fontId="63" fillId="0" borderId="11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3" fillId="0" borderId="0" xfId="0" applyNumberFormat="1" applyFont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>
      <alignment horizontal="left"/>
    </xf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49" fontId="63" fillId="0" borderId="0" xfId="11" applyNumberFormat="1" applyFont="1" applyFill="1" applyAlignment="1"/>
    <xf numFmtId="0" fontId="187" fillId="0" borderId="160" xfId="0" applyFont="1" applyBorder="1" applyAlignment="1" applyProtection="1">
      <alignment horizontal="center" vertical="center"/>
      <protection locked="0"/>
    </xf>
    <xf numFmtId="0" fontId="194" fillId="0" borderId="0" xfId="0" applyFont="1">
      <alignment vertical="center"/>
    </xf>
    <xf numFmtId="0" fontId="195" fillId="0" borderId="0" xfId="0" applyFont="1">
      <alignment vertical="center"/>
    </xf>
    <xf numFmtId="0" fontId="197" fillId="0" borderId="64" xfId="0" applyFont="1" applyBorder="1" applyAlignment="1">
      <alignment horizontal="center"/>
    </xf>
    <xf numFmtId="0" fontId="198" fillId="0" borderId="0" xfId="0" applyFont="1">
      <alignment vertical="center"/>
    </xf>
    <xf numFmtId="0" fontId="198" fillId="0" borderId="64" xfId="0" applyFont="1" applyBorder="1" applyAlignment="1">
      <alignment horizontal="center" vertical="center"/>
    </xf>
    <xf numFmtId="0" fontId="5" fillId="0" borderId="8" xfId="7" applyFont="1" applyBorder="1" applyAlignment="1" applyProtection="1">
      <alignment horizontal="left" vertical="center"/>
      <protection hidden="1"/>
    </xf>
    <xf numFmtId="0" fontId="5" fillId="0" borderId="171" xfId="7" applyFont="1" applyBorder="1" applyAlignment="1" applyProtection="1">
      <alignment vertical="center"/>
      <protection hidden="1"/>
    </xf>
    <xf numFmtId="0" fontId="5" fillId="0" borderId="170" xfId="7" applyFont="1" applyBorder="1" applyAlignment="1" applyProtection="1">
      <alignment horizontal="center" vertical="center"/>
      <protection hidden="1"/>
    </xf>
    <xf numFmtId="0" fontId="5" fillId="0" borderId="61" xfId="7" applyFont="1" applyFill="1" applyBorder="1" applyAlignment="1" applyProtection="1">
      <alignment horizontal="center" vertical="center"/>
      <protection hidden="1"/>
    </xf>
    <xf numFmtId="0" fontId="63" fillId="0" borderId="68" xfId="0" applyFont="1" applyBorder="1">
      <alignment vertical="center"/>
    </xf>
    <xf numFmtId="0" fontId="63" fillId="0" borderId="128" xfId="0" applyFont="1" applyBorder="1">
      <alignment vertical="center"/>
    </xf>
    <xf numFmtId="0" fontId="26" fillId="0" borderId="0" xfId="0" applyFont="1" applyProtection="1">
      <alignment vertical="center"/>
      <protection locked="0"/>
    </xf>
    <xf numFmtId="0" fontId="5" fillId="0" borderId="51" xfId="7" applyFont="1" applyBorder="1" applyAlignment="1" applyProtection="1">
      <alignment horizontal="center" vertical="center"/>
      <protection locked="0" hidden="1"/>
    </xf>
    <xf numFmtId="0" fontId="5" fillId="2" borderId="44" xfId="7" applyFont="1" applyFill="1" applyBorder="1" applyAlignment="1" applyProtection="1">
      <alignment horizontal="right" vertical="center"/>
      <protection locked="0" hidden="1"/>
    </xf>
    <xf numFmtId="0" fontId="5" fillId="2" borderId="46" xfId="7" applyFont="1" applyFill="1" applyBorder="1" applyAlignment="1" applyProtection="1">
      <alignment horizontal="right" vertical="center"/>
      <protection locked="0" hidden="1"/>
    </xf>
    <xf numFmtId="0" fontId="5" fillId="2" borderId="28" xfId="7" applyFont="1" applyFill="1" applyBorder="1" applyAlignment="1" applyProtection="1">
      <alignment horizontal="right" vertical="center"/>
      <protection locked="0" hidden="1"/>
    </xf>
    <xf numFmtId="0" fontId="5" fillId="2" borderId="40" xfId="7" applyFont="1" applyFill="1" applyBorder="1" applyAlignment="1" applyProtection="1">
      <alignment horizontal="right" vertical="center"/>
      <protection locked="0" hidden="1"/>
    </xf>
    <xf numFmtId="0" fontId="26" fillId="0" borderId="0" xfId="0" applyFont="1" applyProtection="1">
      <alignment vertical="center"/>
      <protection locked="0" hidden="1"/>
    </xf>
    <xf numFmtId="0" fontId="92" fillId="15" borderId="0" xfId="0" applyFont="1" applyFill="1" applyProtection="1">
      <alignment vertical="center"/>
      <protection locked="0"/>
    </xf>
    <xf numFmtId="0" fontId="25" fillId="0" borderId="6" xfId="0" applyFont="1" applyBorder="1" applyProtection="1">
      <alignment vertical="center"/>
      <protection locked="0"/>
    </xf>
    <xf numFmtId="0" fontId="26" fillId="0" borderId="6" xfId="0" applyFont="1" applyBorder="1" applyProtection="1">
      <alignment vertical="center"/>
      <protection locked="0"/>
    </xf>
    <xf numFmtId="0" fontId="26" fillId="15" borderId="6" xfId="0" applyFont="1" applyFill="1" applyBorder="1" applyProtection="1">
      <alignment vertical="center"/>
      <protection locked="0"/>
    </xf>
    <xf numFmtId="0" fontId="26" fillId="0" borderId="100" xfId="0" applyFont="1" applyBorder="1" applyProtection="1">
      <alignment vertical="center"/>
      <protection locked="0"/>
    </xf>
    <xf numFmtId="0" fontId="134" fillId="0" borderId="6" xfId="0" applyFont="1" applyBorder="1" applyAlignment="1" applyProtection="1">
      <alignment horizontal="center" vertical="center"/>
      <protection locked="0" hidden="1"/>
    </xf>
    <xf numFmtId="0" fontId="134" fillId="15" borderId="100" xfId="0" applyFont="1" applyFill="1" applyBorder="1" applyAlignment="1" applyProtection="1">
      <alignment horizontal="center" vertical="center"/>
      <protection locked="0" hidden="1"/>
    </xf>
    <xf numFmtId="0" fontId="5" fillId="0" borderId="6" xfId="0" applyFont="1" applyBorder="1" applyProtection="1">
      <alignment vertical="center"/>
      <protection locked="0"/>
    </xf>
    <xf numFmtId="176" fontId="5" fillId="0" borderId="6" xfId="0" applyNumberFormat="1" applyFont="1" applyBorder="1" applyProtection="1">
      <alignment vertical="center"/>
      <protection locked="0"/>
    </xf>
    <xf numFmtId="0" fontId="137" fillId="0" borderId="6" xfId="0" applyFont="1" applyBorder="1" applyAlignment="1" applyProtection="1">
      <alignment horizontal="center" vertical="center"/>
      <protection locked="0" hidden="1"/>
    </xf>
    <xf numFmtId="0" fontId="5" fillId="0" borderId="0" xfId="0" applyFont="1" applyProtection="1">
      <alignment vertical="center"/>
      <protection locked="0"/>
    </xf>
    <xf numFmtId="0" fontId="5" fillId="2" borderId="45" xfId="7" applyFont="1" applyFill="1" applyBorder="1" applyAlignment="1" applyProtection="1">
      <alignment horizontal="right" vertical="center"/>
      <protection locked="0" hidden="1"/>
    </xf>
    <xf numFmtId="0" fontId="5" fillId="2" borderId="47" xfId="7" applyFont="1" applyFill="1" applyBorder="1" applyAlignment="1" applyProtection="1">
      <alignment horizontal="right" vertical="center"/>
      <protection locked="0" hidden="1"/>
    </xf>
    <xf numFmtId="0" fontId="5" fillId="2" borderId="12" xfId="7" applyFont="1" applyFill="1" applyBorder="1" applyAlignment="1" applyProtection="1">
      <alignment horizontal="right" vertical="center"/>
      <protection locked="0" hidden="1"/>
    </xf>
    <xf numFmtId="0" fontId="5" fillId="2" borderId="36" xfId="7" applyFont="1" applyFill="1" applyBorder="1" applyAlignment="1" applyProtection="1">
      <alignment horizontal="right" vertical="center"/>
      <protection locked="0" hidden="1"/>
    </xf>
    <xf numFmtId="0" fontId="5" fillId="0" borderId="48" xfId="7" applyFont="1" applyBorder="1" applyAlignment="1" applyProtection="1">
      <alignment vertical="center"/>
    </xf>
    <xf numFmtId="0" fontId="94" fillId="19" borderId="0" xfId="0" applyFont="1" applyFill="1">
      <alignment vertical="center"/>
    </xf>
    <xf numFmtId="0" fontId="124" fillId="19" borderId="0" xfId="0" applyFont="1" applyFill="1">
      <alignment vertical="center"/>
    </xf>
    <xf numFmtId="0" fontId="80" fillId="15" borderId="101" xfId="0" applyFont="1" applyFill="1" applyBorder="1" applyAlignment="1" applyProtection="1">
      <alignment horizontal="center" vertical="center"/>
      <protection locked="0"/>
    </xf>
    <xf numFmtId="0" fontId="80" fillId="15" borderId="82" xfId="0" applyFont="1" applyFill="1" applyBorder="1" applyAlignment="1" applyProtection="1">
      <alignment horizontal="center" vertical="center"/>
      <protection locked="0"/>
    </xf>
    <xf numFmtId="0" fontId="80" fillId="15" borderId="83" xfId="0" applyFont="1" applyFill="1" applyBorder="1" applyAlignment="1" applyProtection="1">
      <alignment horizontal="center" vertical="center"/>
      <protection locked="0"/>
    </xf>
    <xf numFmtId="0" fontId="80" fillId="15" borderId="113" xfId="0" applyFont="1" applyFill="1" applyBorder="1" applyAlignment="1" applyProtection="1">
      <alignment horizontal="center" vertical="center"/>
      <protection locked="0"/>
    </xf>
    <xf numFmtId="0" fontId="80" fillId="15" borderId="64" xfId="0" applyFont="1" applyFill="1" applyBorder="1" applyAlignment="1" applyProtection="1">
      <alignment horizontal="center" vertical="center"/>
      <protection locked="0"/>
    </xf>
    <xf numFmtId="0" fontId="80" fillId="15" borderId="103" xfId="0" applyFont="1" applyFill="1" applyBorder="1" applyAlignment="1" applyProtection="1">
      <alignment horizontal="center" vertical="center"/>
      <protection locked="0"/>
    </xf>
    <xf numFmtId="0" fontId="118" fillId="0" borderId="0" xfId="0" applyFont="1" applyAlignment="1">
      <alignment horizontal="center" vertical="center"/>
    </xf>
    <xf numFmtId="0" fontId="119" fillId="0" borderId="0" xfId="1" applyFont="1" applyAlignment="1" applyProtection="1">
      <alignment horizontal="center" vertical="center"/>
    </xf>
    <xf numFmtId="0" fontId="83" fillId="0" borderId="0" xfId="0" applyFont="1" applyAlignment="1">
      <alignment horizontal="left" vertical="center"/>
    </xf>
    <xf numFmtId="0" fontId="119" fillId="10" borderId="6" xfId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1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7" borderId="107" xfId="0" applyFont="1" applyFill="1" applyBorder="1" applyAlignment="1" applyProtection="1">
      <alignment horizontal="center" vertical="center" shrinkToFit="1"/>
      <protection locked="0"/>
    </xf>
    <xf numFmtId="0" fontId="32" fillId="7" borderId="108" xfId="0" applyFont="1" applyFill="1" applyBorder="1" applyAlignment="1" applyProtection="1">
      <alignment horizontal="center" vertical="center" shrinkToFit="1"/>
      <protection locked="0"/>
    </xf>
    <xf numFmtId="0" fontId="32" fillId="7" borderId="109" xfId="0" applyFont="1" applyFill="1" applyBorder="1" applyAlignment="1" applyProtection="1">
      <alignment horizontal="center" vertical="center" shrinkToFit="1"/>
      <protection locked="0"/>
    </xf>
    <xf numFmtId="0" fontId="32" fillId="7" borderId="110" xfId="0" applyFont="1" applyFill="1" applyBorder="1" applyAlignment="1" applyProtection="1">
      <alignment horizontal="center" vertical="center" shrinkToFit="1"/>
      <protection locked="0"/>
    </xf>
    <xf numFmtId="0" fontId="32" fillId="7" borderId="4" xfId="0" applyFont="1" applyFill="1" applyBorder="1" applyAlignment="1" applyProtection="1">
      <alignment horizontal="center" vertical="center" shrinkToFit="1"/>
      <protection locked="0"/>
    </xf>
    <xf numFmtId="0" fontId="32" fillId="7" borderId="111" xfId="0" applyFont="1" applyFill="1" applyBorder="1" applyAlignment="1" applyProtection="1">
      <alignment horizontal="center" vertical="center" shrinkToFit="1"/>
      <protection locked="0"/>
    </xf>
    <xf numFmtId="178" fontId="60" fillId="15" borderId="107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08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09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10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4" xfId="0" applyNumberFormat="1" applyFont="1" applyFill="1" applyBorder="1" applyAlignment="1" applyProtection="1">
      <alignment horizontal="center" vertical="center" shrinkToFit="1"/>
      <protection locked="0"/>
    </xf>
    <xf numFmtId="178" fontId="60" fillId="15" borderId="11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4" xfId="0" applyFont="1" applyBorder="1" applyAlignment="1">
      <alignment horizontal="center" vertical="center"/>
    </xf>
    <xf numFmtId="0" fontId="76" fillId="0" borderId="85" xfId="0" applyFont="1" applyBorder="1" applyAlignment="1">
      <alignment horizontal="center" vertical="center"/>
    </xf>
    <xf numFmtId="0" fontId="76" fillId="0" borderId="43" xfId="0" applyFont="1" applyBorder="1" applyAlignment="1">
      <alignment horizontal="center" vertical="center"/>
    </xf>
    <xf numFmtId="0" fontId="124" fillId="15" borderId="84" xfId="0" applyFont="1" applyFill="1" applyBorder="1" applyAlignment="1" applyProtection="1">
      <alignment horizontal="center" vertical="center"/>
      <protection locked="0"/>
    </xf>
    <xf numFmtId="0" fontId="124" fillId="15" borderId="85" xfId="0" applyFont="1" applyFill="1" applyBorder="1" applyAlignment="1" applyProtection="1">
      <alignment horizontal="center" vertical="center"/>
      <protection locked="0"/>
    </xf>
    <xf numFmtId="0" fontId="124" fillId="15" borderId="43" xfId="0" applyFont="1" applyFill="1" applyBorder="1" applyAlignment="1" applyProtection="1">
      <alignment horizontal="center" vertical="center"/>
      <protection locked="0"/>
    </xf>
    <xf numFmtId="0" fontId="178" fillId="0" borderId="0" xfId="0" applyFont="1" applyAlignment="1">
      <alignment horizontal="center" vertical="center"/>
    </xf>
    <xf numFmtId="0" fontId="186" fillId="0" borderId="32" xfId="0" applyFont="1" applyBorder="1" applyAlignment="1">
      <alignment horizontal="center" vertical="center"/>
    </xf>
    <xf numFmtId="0" fontId="186" fillId="0" borderId="5" xfId="0" applyFont="1" applyBorder="1" applyAlignment="1">
      <alignment horizontal="center" vertical="center"/>
    </xf>
    <xf numFmtId="0" fontId="186" fillId="0" borderId="112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75" fillId="13" borderId="6" xfId="0" applyFont="1" applyFill="1" applyBorder="1" applyAlignment="1">
      <alignment horizontal="center" vertical="center"/>
    </xf>
    <xf numFmtId="0" fontId="176" fillId="9" borderId="6" xfId="0" applyFont="1" applyFill="1" applyBorder="1" applyAlignment="1">
      <alignment horizontal="center" vertical="center"/>
    </xf>
    <xf numFmtId="0" fontId="176" fillId="14" borderId="6" xfId="0" applyFont="1" applyFill="1" applyBorder="1" applyAlignment="1">
      <alignment horizontal="center" vertical="center"/>
    </xf>
    <xf numFmtId="0" fontId="94" fillId="0" borderId="6" xfId="0" applyFont="1" applyFill="1" applyBorder="1" applyAlignment="1" applyProtection="1">
      <alignment horizontal="center" vertical="center"/>
    </xf>
    <xf numFmtId="0" fontId="128" fillId="0" borderId="0" xfId="0" applyFont="1" applyAlignment="1">
      <alignment horizontal="center" vertical="center" shrinkToFit="1"/>
    </xf>
    <xf numFmtId="0" fontId="120" fillId="0" borderId="0" xfId="0" applyFont="1" applyAlignment="1">
      <alignment horizontal="center" vertical="center"/>
    </xf>
    <xf numFmtId="0" fontId="120" fillId="0" borderId="10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56" fontId="93" fillId="0" borderId="6" xfId="0" applyNumberFormat="1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0" fontId="59" fillId="0" borderId="112" xfId="0" applyFont="1" applyBorder="1" applyAlignment="1">
      <alignment horizontal="center" vertical="center"/>
    </xf>
    <xf numFmtId="0" fontId="90" fillId="0" borderId="0" xfId="0" applyFont="1" applyAlignment="1" applyProtection="1">
      <alignment horizontal="center" vertical="center"/>
      <protection locked="0"/>
    </xf>
    <xf numFmtId="0" fontId="9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103" fillId="0" borderId="0" xfId="0" applyFont="1" applyAlignment="1">
      <alignment horizontal="center"/>
    </xf>
    <xf numFmtId="0" fontId="103" fillId="0" borderId="0" xfId="0" applyFont="1" applyAlignment="1">
      <alignment horizontal="left" vertical="center"/>
    </xf>
    <xf numFmtId="0" fontId="103" fillId="0" borderId="0" xfId="0" applyFont="1" applyAlignment="1">
      <alignment horizontal="center" vertical="center"/>
    </xf>
    <xf numFmtId="0" fontId="121" fillId="0" borderId="0" xfId="1" applyFont="1" applyAlignment="1" applyProtection="1">
      <alignment horizontal="center" vertical="center"/>
    </xf>
    <xf numFmtId="0" fontId="32" fillId="7" borderId="107" xfId="0" applyFont="1" applyFill="1" applyBorder="1" applyAlignment="1" applyProtection="1">
      <alignment horizontal="center" vertical="center"/>
      <protection locked="0"/>
    </xf>
    <xf numFmtId="0" fontId="32" fillId="7" borderId="108" xfId="0" applyFont="1" applyFill="1" applyBorder="1" applyAlignment="1" applyProtection="1">
      <alignment horizontal="center" vertical="center"/>
      <protection locked="0"/>
    </xf>
    <xf numFmtId="0" fontId="32" fillId="7" borderId="109" xfId="0" applyFont="1" applyFill="1" applyBorder="1" applyAlignment="1" applyProtection="1">
      <alignment horizontal="center" vertical="center"/>
      <protection locked="0"/>
    </xf>
    <xf numFmtId="0" fontId="32" fillId="7" borderId="110" xfId="0" applyFont="1" applyFill="1" applyBorder="1" applyAlignment="1" applyProtection="1">
      <alignment horizontal="center" vertical="center"/>
      <protection locked="0"/>
    </xf>
    <xf numFmtId="0" fontId="32" fillId="7" borderId="4" xfId="0" applyFont="1" applyFill="1" applyBorder="1" applyAlignment="1" applyProtection="1">
      <alignment horizontal="center" vertical="center"/>
      <protection locked="0"/>
    </xf>
    <xf numFmtId="0" fontId="32" fillId="7" borderId="111" xfId="0" applyFont="1" applyFill="1" applyBorder="1" applyAlignment="1" applyProtection="1">
      <alignment horizontal="center" vertical="center"/>
      <protection locked="0"/>
    </xf>
    <xf numFmtId="178" fontId="32" fillId="7" borderId="107" xfId="0" applyNumberFormat="1" applyFont="1" applyFill="1" applyBorder="1" applyAlignment="1" applyProtection="1">
      <alignment horizontal="center" vertical="center"/>
      <protection locked="0"/>
    </xf>
    <xf numFmtId="178" fontId="32" fillId="7" borderId="108" xfId="0" applyNumberFormat="1" applyFont="1" applyFill="1" applyBorder="1" applyAlignment="1" applyProtection="1">
      <alignment horizontal="center" vertical="center"/>
      <protection locked="0"/>
    </xf>
    <xf numFmtId="178" fontId="32" fillId="7" borderId="109" xfId="0" applyNumberFormat="1" applyFont="1" applyFill="1" applyBorder="1" applyAlignment="1" applyProtection="1">
      <alignment horizontal="center" vertical="center"/>
      <protection locked="0"/>
    </xf>
    <xf numFmtId="178" fontId="32" fillId="7" borderId="110" xfId="0" applyNumberFormat="1" applyFont="1" applyFill="1" applyBorder="1" applyAlignment="1" applyProtection="1">
      <alignment horizontal="center" vertical="center"/>
      <protection locked="0"/>
    </xf>
    <xf numFmtId="178" fontId="32" fillId="7" borderId="4" xfId="0" applyNumberFormat="1" applyFont="1" applyFill="1" applyBorder="1" applyAlignment="1" applyProtection="1">
      <alignment horizontal="center" vertical="center"/>
      <protection locked="0"/>
    </xf>
    <xf numFmtId="178" fontId="32" fillId="7" borderId="111" xfId="0" applyNumberFormat="1" applyFont="1" applyFill="1" applyBorder="1" applyAlignment="1" applyProtection="1">
      <alignment horizontal="center" vertical="center"/>
      <protection locked="0"/>
    </xf>
    <xf numFmtId="0" fontId="115" fillId="0" borderId="0" xfId="0" applyFont="1" applyAlignment="1">
      <alignment horizontal="center" vertical="center" wrapText="1"/>
    </xf>
    <xf numFmtId="0" fontId="93" fillId="0" borderId="107" xfId="0" applyFont="1" applyBorder="1" applyAlignment="1">
      <alignment horizontal="center" vertical="center"/>
    </xf>
    <xf numFmtId="0" fontId="76" fillId="0" borderId="109" xfId="0" applyFont="1" applyBorder="1" applyAlignment="1">
      <alignment horizontal="center" vertical="center"/>
    </xf>
    <xf numFmtId="0" fontId="76" fillId="0" borderId="110" xfId="0" applyFont="1" applyBorder="1" applyAlignment="1">
      <alignment horizontal="center" vertical="center"/>
    </xf>
    <xf numFmtId="0" fontId="76" fillId="0" borderId="111" xfId="0" applyFont="1" applyBorder="1" applyAlignment="1">
      <alignment horizontal="center" vertical="center"/>
    </xf>
    <xf numFmtId="0" fontId="189" fillId="0" borderId="107" xfId="0" applyNumberFormat="1" applyFont="1" applyBorder="1" applyAlignment="1">
      <alignment horizontal="center" vertical="center"/>
    </xf>
    <xf numFmtId="0" fontId="189" fillId="0" borderId="109" xfId="0" applyNumberFormat="1" applyFont="1" applyBorder="1" applyAlignment="1">
      <alignment horizontal="center" vertical="center"/>
    </xf>
    <xf numFmtId="0" fontId="189" fillId="0" borderId="90" xfId="0" applyNumberFormat="1" applyFont="1" applyBorder="1" applyAlignment="1">
      <alignment horizontal="center" vertical="center"/>
    </xf>
    <xf numFmtId="0" fontId="189" fillId="0" borderId="1" xfId="0" applyNumberFormat="1" applyFont="1" applyBorder="1" applyAlignment="1">
      <alignment horizontal="center" vertical="center"/>
    </xf>
    <xf numFmtId="0" fontId="189" fillId="0" borderId="110" xfId="0" applyNumberFormat="1" applyFont="1" applyBorder="1" applyAlignment="1">
      <alignment horizontal="center" vertical="center"/>
    </xf>
    <xf numFmtId="0" fontId="189" fillId="0" borderId="111" xfId="0" applyNumberFormat="1" applyFont="1" applyBorder="1" applyAlignment="1">
      <alignment horizontal="center" vertical="center"/>
    </xf>
    <xf numFmtId="0" fontId="150" fillId="0" borderId="107" xfId="0" applyFont="1" applyBorder="1" applyAlignment="1">
      <alignment horizontal="center" vertical="center"/>
    </xf>
    <xf numFmtId="0" fontId="35" fillId="0" borderId="109" xfId="0" applyFont="1" applyBorder="1" applyAlignment="1">
      <alignment horizontal="center" vertical="center"/>
    </xf>
    <xf numFmtId="0" fontId="35" fillId="0" borderId="110" xfId="0" applyFont="1" applyBorder="1" applyAlignment="1">
      <alignment horizontal="center" vertical="center"/>
    </xf>
    <xf numFmtId="0" fontId="35" fillId="0" borderId="111" xfId="0" applyFont="1" applyBorder="1" applyAlignment="1">
      <alignment horizontal="center" vertical="center"/>
    </xf>
    <xf numFmtId="0" fontId="189" fillId="0" borderId="107" xfId="0" applyFont="1" applyBorder="1" applyAlignment="1">
      <alignment horizontal="center" vertical="center"/>
    </xf>
    <xf numFmtId="0" fontId="189" fillId="0" borderId="109" xfId="0" applyFont="1" applyBorder="1" applyAlignment="1">
      <alignment horizontal="center" vertical="center"/>
    </xf>
    <xf numFmtId="0" fontId="189" fillId="0" borderId="90" xfId="0" applyFont="1" applyBorder="1" applyAlignment="1">
      <alignment horizontal="center" vertical="center"/>
    </xf>
    <xf numFmtId="0" fontId="189" fillId="0" borderId="1" xfId="0" applyFont="1" applyBorder="1" applyAlignment="1">
      <alignment horizontal="center" vertical="center"/>
    </xf>
    <xf numFmtId="0" fontId="189" fillId="0" borderId="110" xfId="0" applyFont="1" applyBorder="1" applyAlignment="1">
      <alignment horizontal="center" vertical="center"/>
    </xf>
    <xf numFmtId="0" fontId="189" fillId="0" borderId="111" xfId="0" applyFont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16" fillId="0" borderId="0" xfId="0" applyFont="1" applyAlignment="1" applyProtection="1">
      <alignment horizontal="center" vertical="center"/>
      <protection locked="0"/>
    </xf>
    <xf numFmtId="0" fontId="8" fillId="0" borderId="114" xfId="11" applyFont="1" applyBorder="1" applyAlignment="1">
      <alignment horizontal="center" vertical="center"/>
    </xf>
    <xf numFmtId="0" fontId="8" fillId="0" borderId="0" xfId="1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8" fillId="0" borderId="32" xfId="0" applyFont="1" applyBorder="1" applyAlignment="1">
      <alignment horizontal="center" vertical="center" shrinkToFit="1"/>
    </xf>
    <xf numFmtId="0" fontId="31" fillId="0" borderId="112" xfId="0" applyFont="1" applyBorder="1" applyAlignment="1">
      <alignment horizontal="center" vertical="center" shrinkToFit="1"/>
    </xf>
    <xf numFmtId="0" fontId="32" fillId="0" borderId="106" xfId="0" applyFont="1" applyBorder="1" applyAlignment="1">
      <alignment horizontal="center" vertical="center"/>
    </xf>
    <xf numFmtId="0" fontId="32" fillId="0" borderId="11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5" fillId="0" borderId="72" xfId="11" applyFont="1" applyBorder="1" applyAlignment="1" applyProtection="1">
      <alignment horizontal="center"/>
      <protection locked="0"/>
    </xf>
    <xf numFmtId="0" fontId="37" fillId="0" borderId="88" xfId="0" applyFont="1" applyBorder="1" applyAlignment="1">
      <alignment horizontal="left" vertical="center"/>
    </xf>
    <xf numFmtId="0" fontId="37" fillId="0" borderId="6" xfId="0" applyFont="1" applyBorder="1" applyAlignment="1">
      <alignment horizontal="left" vertical="center"/>
    </xf>
    <xf numFmtId="0" fontId="84" fillId="0" borderId="107" xfId="0" applyFont="1" applyBorder="1" applyAlignment="1">
      <alignment horizontal="center" vertical="center"/>
    </xf>
    <xf numFmtId="0" fontId="84" fillId="0" borderId="109" xfId="0" applyFont="1" applyBorder="1" applyAlignment="1">
      <alignment horizontal="center" vertical="center"/>
    </xf>
    <xf numFmtId="0" fontId="84" fillId="0" borderId="110" xfId="0" applyFont="1" applyBorder="1" applyAlignment="1">
      <alignment horizontal="center" vertical="center"/>
    </xf>
    <xf numFmtId="0" fontId="84" fillId="0" borderId="111" xfId="0" applyFont="1" applyBorder="1" applyAlignment="1">
      <alignment horizontal="center" vertical="center"/>
    </xf>
    <xf numFmtId="0" fontId="28" fillId="0" borderId="112" xfId="0" applyFont="1" applyBorder="1" applyAlignment="1">
      <alignment horizontal="center" vertical="center" shrinkToFit="1"/>
    </xf>
    <xf numFmtId="0" fontId="52" fillId="0" borderId="107" xfId="0" applyFont="1" applyBorder="1" applyAlignment="1">
      <alignment horizontal="center" vertical="center"/>
    </xf>
    <xf numFmtId="0" fontId="52" fillId="0" borderId="109" xfId="0" applyFont="1" applyBorder="1" applyAlignment="1">
      <alignment horizontal="center" vertical="center"/>
    </xf>
    <xf numFmtId="0" fontId="52" fillId="0" borderId="110" xfId="0" applyFont="1" applyBorder="1" applyAlignment="1">
      <alignment horizontal="center" vertical="center"/>
    </xf>
    <xf numFmtId="0" fontId="52" fillId="0" borderId="11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24" fillId="0" borderId="117" xfId="0" applyFont="1" applyBorder="1" applyAlignment="1">
      <alignment horizontal="left" vertical="center"/>
    </xf>
    <xf numFmtId="0" fontId="24" fillId="0" borderId="91" xfId="0" applyFont="1" applyBorder="1" applyAlignment="1">
      <alignment horizontal="left" vertical="center"/>
    </xf>
    <xf numFmtId="0" fontId="31" fillId="0" borderId="5" xfId="0" applyFont="1" applyBorder="1" applyAlignment="1">
      <alignment horizontal="center" vertical="center" shrinkToFit="1"/>
    </xf>
    <xf numFmtId="0" fontId="37" fillId="0" borderId="72" xfId="0" applyFont="1" applyBorder="1" applyAlignment="1">
      <alignment horizontal="left" vertical="center"/>
    </xf>
    <xf numFmtId="0" fontId="37" fillId="0" borderId="73" xfId="0" applyFont="1" applyBorder="1" applyAlignment="1">
      <alignment horizontal="left" vertical="center"/>
    </xf>
    <xf numFmtId="0" fontId="37" fillId="0" borderId="74" xfId="0" applyFont="1" applyBorder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37" fillId="0" borderId="104" xfId="0" applyFont="1" applyBorder="1" applyAlignment="1">
      <alignment horizontal="left" vertical="center"/>
    </xf>
    <xf numFmtId="0" fontId="37" fillId="0" borderId="87" xfId="0" applyFont="1" applyBorder="1" applyAlignment="1">
      <alignment horizontal="left" vertical="center"/>
    </xf>
    <xf numFmtId="0" fontId="100" fillId="0" borderId="90" xfId="0" applyFont="1" applyBorder="1" applyAlignment="1" applyProtection="1">
      <alignment horizontal="center" vertical="center" shrinkToFit="1"/>
      <protection locked="0"/>
    </xf>
    <xf numFmtId="0" fontId="100" fillId="0" borderId="0" xfId="0" applyFont="1" applyBorder="1" applyAlignment="1" applyProtection="1">
      <alignment horizontal="center" vertical="center" shrinkToFit="1"/>
      <protection locked="0"/>
    </xf>
    <xf numFmtId="0" fontId="0" fillId="0" borderId="9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49" fillId="0" borderId="107" xfId="0" applyNumberFormat="1" applyFont="1" applyBorder="1" applyAlignment="1" applyProtection="1">
      <alignment horizontal="center" vertical="center" shrinkToFit="1"/>
      <protection locked="0"/>
    </xf>
    <xf numFmtId="178" fontId="49" fillId="0" borderId="108" xfId="0" applyNumberFormat="1" applyFont="1" applyBorder="1" applyAlignment="1" applyProtection="1">
      <alignment horizontal="center" vertical="center" shrinkToFit="1"/>
      <protection locked="0"/>
    </xf>
    <xf numFmtId="178" fontId="49" fillId="0" borderId="109" xfId="0" applyNumberFormat="1" applyFont="1" applyBorder="1" applyAlignment="1" applyProtection="1">
      <alignment horizontal="center" vertical="center" shrinkToFit="1"/>
      <protection locked="0"/>
    </xf>
    <xf numFmtId="178" fontId="49" fillId="0" borderId="110" xfId="0" applyNumberFormat="1" applyFont="1" applyBorder="1" applyAlignment="1" applyProtection="1">
      <alignment horizontal="center" vertical="center" shrinkToFit="1"/>
      <protection locked="0"/>
    </xf>
    <xf numFmtId="178" fontId="49" fillId="0" borderId="4" xfId="0" applyNumberFormat="1" applyFont="1" applyBorder="1" applyAlignment="1" applyProtection="1">
      <alignment horizontal="center" vertical="center" shrinkToFit="1"/>
      <protection locked="0"/>
    </xf>
    <xf numFmtId="178" fontId="49" fillId="0" borderId="111" xfId="0" applyNumberFormat="1" applyFont="1" applyBorder="1" applyAlignment="1" applyProtection="1">
      <alignment horizontal="center" vertical="center" shrinkToFit="1"/>
      <protection locked="0"/>
    </xf>
    <xf numFmtId="0" fontId="31" fillId="0" borderId="32" xfId="0" applyFont="1" applyBorder="1" applyAlignment="1">
      <alignment horizontal="center" vertical="center"/>
    </xf>
    <xf numFmtId="0" fontId="193" fillId="0" borderId="0" xfId="0" applyFont="1" applyAlignment="1">
      <alignment horizontal="center" vertical="center" shrinkToFit="1"/>
    </xf>
    <xf numFmtId="0" fontId="180" fillId="0" borderId="84" xfId="0" applyFont="1" applyBorder="1" applyAlignment="1" applyProtection="1">
      <alignment horizontal="center" vertical="center"/>
      <protection locked="0"/>
    </xf>
    <xf numFmtId="0" fontId="180" fillId="0" borderId="85" xfId="0" applyFont="1" applyBorder="1" applyAlignment="1" applyProtection="1">
      <alignment horizontal="center" vertical="center"/>
      <protection locked="0"/>
    </xf>
    <xf numFmtId="0" fontId="180" fillId="0" borderId="43" xfId="0" applyFont="1" applyBorder="1" applyAlignment="1" applyProtection="1">
      <alignment horizontal="center" vertical="center"/>
      <protection locked="0"/>
    </xf>
    <xf numFmtId="0" fontId="59" fillId="0" borderId="84" xfId="0" applyFont="1" applyBorder="1" applyAlignment="1">
      <alignment horizontal="center" vertical="center"/>
    </xf>
    <xf numFmtId="0" fontId="59" fillId="0" borderId="85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8" fillId="0" borderId="107" xfId="0" applyFont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/>
    </xf>
    <xf numFmtId="0" fontId="31" fillId="0" borderId="108" xfId="0" applyFont="1" applyBorder="1" applyAlignment="1">
      <alignment horizontal="center" vertical="center"/>
    </xf>
    <xf numFmtId="0" fontId="156" fillId="0" borderId="50" xfId="0" applyFont="1" applyBorder="1" applyAlignment="1" applyProtection="1">
      <alignment horizontal="center" vertical="center" shrinkToFit="1"/>
      <protection locked="0"/>
    </xf>
    <xf numFmtId="0" fontId="116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179" fillId="0" borderId="107" xfId="0" applyFont="1" applyBorder="1" applyAlignment="1" applyProtection="1">
      <alignment horizontal="center" vertical="center" shrinkToFit="1"/>
      <protection locked="0"/>
    </xf>
    <xf numFmtId="0" fontId="179" fillId="0" borderId="108" xfId="0" applyFont="1" applyBorder="1" applyAlignment="1" applyProtection="1">
      <alignment horizontal="center" vertical="center" shrinkToFit="1"/>
      <protection locked="0"/>
    </xf>
    <xf numFmtId="0" fontId="179" fillId="0" borderId="109" xfId="0" applyFont="1" applyBorder="1" applyAlignment="1" applyProtection="1">
      <alignment horizontal="center" vertical="center" shrinkToFit="1"/>
      <protection locked="0"/>
    </xf>
    <xf numFmtId="0" fontId="179" fillId="0" borderId="110" xfId="0" applyFont="1" applyBorder="1" applyAlignment="1" applyProtection="1">
      <alignment horizontal="center" vertical="center" shrinkToFit="1"/>
      <protection locked="0"/>
    </xf>
    <xf numFmtId="0" fontId="179" fillId="0" borderId="4" xfId="0" applyFont="1" applyBorder="1" applyAlignment="1" applyProtection="1">
      <alignment horizontal="center" vertical="center" shrinkToFit="1"/>
      <protection locked="0"/>
    </xf>
    <xf numFmtId="0" fontId="179" fillId="0" borderId="111" xfId="0" applyFont="1" applyBorder="1" applyAlignment="1" applyProtection="1">
      <alignment horizontal="center" vertical="center" shrinkToFit="1"/>
      <protection locked="0"/>
    </xf>
    <xf numFmtId="0" fontId="129" fillId="0" borderId="0" xfId="0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49" fillId="0" borderId="107" xfId="0" applyFont="1" applyBorder="1" applyAlignment="1">
      <alignment horizontal="center" vertical="center"/>
    </xf>
    <xf numFmtId="0" fontId="49" fillId="0" borderId="109" xfId="0" applyFont="1" applyBorder="1" applyAlignment="1">
      <alignment horizontal="center" vertical="center"/>
    </xf>
    <xf numFmtId="0" fontId="49" fillId="0" borderId="110" xfId="0" applyFont="1" applyBorder="1" applyAlignment="1">
      <alignment horizontal="center" vertical="center"/>
    </xf>
    <xf numFmtId="0" fontId="49" fillId="0" borderId="111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31" fillId="0" borderId="116" xfId="0" applyFont="1" applyBorder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122" fillId="0" borderId="4" xfId="0" applyFont="1" applyBorder="1" applyAlignment="1">
      <alignment horizontal="center" vertical="center"/>
    </xf>
    <xf numFmtId="0" fontId="123" fillId="0" borderId="90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 vertical="center"/>
    </xf>
    <xf numFmtId="0" fontId="179" fillId="0" borderId="107" xfId="0" applyFont="1" applyBorder="1" applyAlignment="1">
      <alignment horizontal="center" vertical="center" shrinkToFit="1"/>
    </xf>
    <xf numFmtId="0" fontId="179" fillId="0" borderId="108" xfId="0" applyFont="1" applyBorder="1" applyAlignment="1">
      <alignment horizontal="center" vertical="center" shrinkToFit="1"/>
    </xf>
    <xf numFmtId="0" fontId="179" fillId="0" borderId="109" xfId="0" applyFont="1" applyBorder="1" applyAlignment="1">
      <alignment horizontal="center" vertical="center" shrinkToFit="1"/>
    </xf>
    <xf numFmtId="0" fontId="179" fillId="0" borderId="110" xfId="0" applyFont="1" applyBorder="1" applyAlignment="1">
      <alignment horizontal="center" vertical="center" shrinkToFit="1"/>
    </xf>
    <xf numFmtId="0" fontId="179" fillId="0" borderId="4" xfId="0" applyFont="1" applyBorder="1" applyAlignment="1">
      <alignment horizontal="center" vertical="center" shrinkToFit="1"/>
    </xf>
    <xf numFmtId="0" fontId="179" fillId="0" borderId="111" xfId="0" applyFont="1" applyBorder="1" applyAlignment="1">
      <alignment horizontal="center" vertical="center" shrinkToFit="1"/>
    </xf>
    <xf numFmtId="178" fontId="49" fillId="0" borderId="107" xfId="0" applyNumberFormat="1" applyFont="1" applyBorder="1" applyAlignment="1" applyProtection="1">
      <alignment horizontal="center" vertical="center"/>
      <protection locked="0"/>
    </xf>
    <xf numFmtId="178" fontId="49" fillId="0" borderId="108" xfId="0" applyNumberFormat="1" applyFont="1" applyBorder="1" applyAlignment="1" applyProtection="1">
      <alignment horizontal="center" vertical="center"/>
      <protection locked="0"/>
    </xf>
    <xf numFmtId="178" fontId="49" fillId="0" borderId="109" xfId="0" applyNumberFormat="1" applyFont="1" applyBorder="1" applyAlignment="1" applyProtection="1">
      <alignment horizontal="center" vertical="center"/>
      <protection locked="0"/>
    </xf>
    <xf numFmtId="178" fontId="49" fillId="0" borderId="110" xfId="0" applyNumberFormat="1" applyFont="1" applyBorder="1" applyAlignment="1" applyProtection="1">
      <alignment horizontal="center" vertical="center"/>
      <protection locked="0"/>
    </xf>
    <xf numFmtId="178" fontId="49" fillId="0" borderId="4" xfId="0" applyNumberFormat="1" applyFont="1" applyBorder="1" applyAlignment="1" applyProtection="1">
      <alignment horizontal="center" vertical="center"/>
      <protection locked="0"/>
    </xf>
    <xf numFmtId="178" fontId="49" fillId="0" borderId="111" xfId="0" applyNumberFormat="1" applyFont="1" applyBorder="1" applyAlignment="1" applyProtection="1">
      <alignment horizontal="center" vertical="center"/>
      <protection locked="0"/>
    </xf>
    <xf numFmtId="56" fontId="179" fillId="0" borderId="107" xfId="0" applyNumberFormat="1" applyFont="1" applyBorder="1" applyAlignment="1">
      <alignment horizontal="center" vertical="center" wrapText="1" shrinkToFit="1"/>
    </xf>
    <xf numFmtId="56" fontId="179" fillId="0" borderId="108" xfId="0" applyNumberFormat="1" applyFont="1" applyBorder="1" applyAlignment="1">
      <alignment horizontal="center" vertical="center" wrapText="1" shrinkToFit="1"/>
    </xf>
    <xf numFmtId="56" fontId="179" fillId="0" borderId="109" xfId="0" applyNumberFormat="1" applyFont="1" applyBorder="1" applyAlignment="1">
      <alignment horizontal="center" vertical="center" wrapText="1" shrinkToFit="1"/>
    </xf>
    <xf numFmtId="56" fontId="179" fillId="0" borderId="110" xfId="0" applyNumberFormat="1" applyFont="1" applyBorder="1" applyAlignment="1">
      <alignment horizontal="center" vertical="center" wrapText="1" shrinkToFit="1"/>
    </xf>
    <xf numFmtId="56" fontId="179" fillId="0" borderId="4" xfId="0" applyNumberFormat="1" applyFont="1" applyBorder="1" applyAlignment="1">
      <alignment horizontal="center" vertical="center" wrapText="1" shrinkToFit="1"/>
    </xf>
    <xf numFmtId="56" fontId="179" fillId="0" borderId="111" xfId="0" applyNumberFormat="1" applyFont="1" applyBorder="1" applyAlignment="1">
      <alignment horizontal="center" vertical="center" wrapText="1" shrinkToFit="1"/>
    </xf>
    <xf numFmtId="0" fontId="59" fillId="0" borderId="9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179" fillId="0" borderId="107" xfId="0" applyFont="1" applyBorder="1" applyAlignment="1" applyProtection="1">
      <alignment horizontal="center" vertical="center"/>
      <protection locked="0"/>
    </xf>
    <xf numFmtId="0" fontId="179" fillId="0" borderId="108" xfId="0" applyFont="1" applyBorder="1" applyAlignment="1" applyProtection="1">
      <alignment horizontal="center" vertical="center"/>
      <protection locked="0"/>
    </xf>
    <xf numFmtId="0" fontId="179" fillId="0" borderId="109" xfId="0" applyFont="1" applyBorder="1" applyAlignment="1" applyProtection="1">
      <alignment horizontal="center" vertical="center"/>
      <protection locked="0"/>
    </xf>
    <xf numFmtId="0" fontId="179" fillId="0" borderId="110" xfId="0" applyFont="1" applyBorder="1" applyAlignment="1" applyProtection="1">
      <alignment horizontal="center" vertical="center"/>
      <protection locked="0"/>
    </xf>
    <xf numFmtId="0" fontId="179" fillId="0" borderId="4" xfId="0" applyFont="1" applyBorder="1" applyAlignment="1" applyProtection="1">
      <alignment horizontal="center" vertical="center"/>
      <protection locked="0"/>
    </xf>
    <xf numFmtId="0" fontId="179" fillId="0" borderId="111" xfId="0" applyFont="1" applyBorder="1" applyAlignment="1" applyProtection="1">
      <alignment horizontal="center" vertical="center"/>
      <protection locked="0"/>
    </xf>
    <xf numFmtId="0" fontId="28" fillId="0" borderId="90" xfId="0" applyFont="1" applyBorder="1" applyAlignment="1">
      <alignment horizontal="center" vertical="center" shrinkToFit="1"/>
    </xf>
    <xf numFmtId="0" fontId="28" fillId="0" borderId="0" xfId="0" applyFont="1" applyAlignment="1">
      <alignment horizontal="center" vertical="center" shrinkToFit="1"/>
    </xf>
    <xf numFmtId="0" fontId="76" fillId="0" borderId="32" xfId="0" applyFont="1" applyBorder="1" applyAlignment="1">
      <alignment horizontal="center" vertical="center"/>
    </xf>
    <xf numFmtId="0" fontId="76" fillId="0" borderId="5" xfId="0" applyFont="1" applyBorder="1" applyAlignment="1">
      <alignment horizontal="center" vertical="center"/>
    </xf>
    <xf numFmtId="0" fontId="76" fillId="0" borderId="112" xfId="0" applyFont="1" applyBorder="1" applyAlignment="1">
      <alignment horizontal="center" vertical="center"/>
    </xf>
    <xf numFmtId="0" fontId="80" fillId="0" borderId="107" xfId="0" applyFont="1" applyBorder="1" applyAlignment="1">
      <alignment horizontal="center" vertical="center"/>
    </xf>
    <xf numFmtId="0" fontId="80" fillId="0" borderId="108" xfId="0" applyFont="1" applyBorder="1" applyAlignment="1">
      <alignment horizontal="center" vertical="center"/>
    </xf>
    <xf numFmtId="0" fontId="80" fillId="0" borderId="109" xfId="0" applyFont="1" applyBorder="1" applyAlignment="1">
      <alignment horizontal="center" vertical="center"/>
    </xf>
    <xf numFmtId="0" fontId="80" fillId="0" borderId="110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111" xfId="0" applyFont="1" applyBorder="1" applyAlignment="1">
      <alignment horizontal="center" vertical="center"/>
    </xf>
    <xf numFmtId="0" fontId="5" fillId="8" borderId="122" xfId="11" applyFont="1" applyFill="1" applyBorder="1" applyAlignment="1" applyProtection="1">
      <alignment horizontal="center" vertical="center"/>
      <protection locked="0"/>
    </xf>
    <xf numFmtId="0" fontId="5" fillId="8" borderId="115" xfId="11" applyFont="1" applyFill="1" applyBorder="1" applyAlignment="1" applyProtection="1">
      <alignment horizontal="center" vertical="center"/>
      <protection locked="0"/>
    </xf>
    <xf numFmtId="0" fontId="5" fillId="8" borderId="1" xfId="11" applyFont="1" applyFill="1" applyBorder="1" applyAlignment="1" applyProtection="1">
      <alignment horizontal="center" vertical="center" wrapText="1"/>
      <protection locked="0"/>
    </xf>
    <xf numFmtId="0" fontId="5" fillId="8" borderId="111" xfId="11" applyFont="1" applyFill="1" applyBorder="1" applyAlignment="1" applyProtection="1">
      <alignment horizontal="center" vertical="center"/>
      <protection locked="0"/>
    </xf>
    <xf numFmtId="0" fontId="24" fillId="0" borderId="118" xfId="0" applyFont="1" applyBorder="1" applyAlignment="1">
      <alignment horizontal="left" vertical="center"/>
    </xf>
    <xf numFmtId="0" fontId="24" fillId="0" borderId="119" xfId="0" applyFont="1" applyBorder="1" applyAlignment="1">
      <alignment horizontal="left" vertical="center"/>
    </xf>
    <xf numFmtId="0" fontId="157" fillId="0" borderId="106" xfId="0" applyFont="1" applyBorder="1" applyAlignment="1">
      <alignment horizontal="center" vertical="center"/>
    </xf>
    <xf numFmtId="0" fontId="157" fillId="0" borderId="11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0" borderId="119" xfId="0" applyFont="1" applyBorder="1" applyAlignment="1">
      <alignment horizontal="center" vertical="center"/>
    </xf>
    <xf numFmtId="0" fontId="5" fillId="8" borderId="106" xfId="11" applyFont="1" applyFill="1" applyBorder="1" applyAlignment="1" applyProtection="1">
      <alignment horizontal="center" vertical="center" wrapText="1"/>
      <protection locked="0"/>
    </xf>
    <xf numFmtId="0" fontId="32" fillId="0" borderId="122" xfId="0" applyFont="1" applyBorder="1" applyAlignment="1">
      <alignment horizontal="center" vertical="center"/>
    </xf>
    <xf numFmtId="0" fontId="124" fillId="0" borderId="106" xfId="0" applyFont="1" applyBorder="1" applyAlignment="1">
      <alignment horizontal="center" vertical="center"/>
    </xf>
    <xf numFmtId="0" fontId="124" fillId="0" borderId="115" xfId="0" applyFont="1" applyBorder="1" applyAlignment="1">
      <alignment horizontal="center" vertical="center"/>
    </xf>
    <xf numFmtId="0" fontId="124" fillId="0" borderId="106" xfId="0" applyFont="1" applyBorder="1" applyAlignment="1" applyProtection="1">
      <alignment horizontal="center" vertical="center"/>
      <protection locked="0"/>
    </xf>
    <xf numFmtId="0" fontId="124" fillId="0" borderId="115" xfId="0" applyFont="1" applyBorder="1" applyAlignment="1" applyProtection="1">
      <alignment horizontal="center" vertical="center"/>
      <protection locked="0"/>
    </xf>
    <xf numFmtId="0" fontId="8" fillId="0" borderId="129" xfId="11" applyFont="1" applyBorder="1" applyAlignment="1" applyProtection="1">
      <alignment horizontal="center" vertical="center"/>
      <protection locked="0"/>
    </xf>
    <xf numFmtId="0" fontId="8" fillId="0" borderId="110" xfId="11" applyFont="1" applyBorder="1" applyAlignment="1" applyProtection="1">
      <alignment horizontal="center" vertical="center"/>
      <protection locked="0"/>
    </xf>
    <xf numFmtId="0" fontId="5" fillId="0" borderId="69" xfId="11" applyFont="1" applyBorder="1" applyAlignment="1" applyProtection="1">
      <alignment horizontal="center"/>
      <protection locked="0"/>
    </xf>
    <xf numFmtId="0" fontId="13" fillId="0" borderId="71" xfId="11" applyFont="1" applyBorder="1" applyAlignment="1" applyProtection="1">
      <alignment horizontal="center"/>
      <protection locked="0"/>
    </xf>
    <xf numFmtId="0" fontId="13" fillId="0" borderId="87" xfId="11" applyFont="1" applyBorder="1" applyAlignment="1" applyProtection="1">
      <alignment horizontal="center"/>
      <protection locked="0"/>
    </xf>
    <xf numFmtId="0" fontId="13" fillId="0" borderId="93" xfId="11" applyFont="1" applyBorder="1" applyAlignment="1" applyProtection="1">
      <alignment horizontal="center"/>
      <protection locked="0"/>
    </xf>
    <xf numFmtId="0" fontId="13" fillId="0" borderId="74" xfId="11" applyFont="1" applyBorder="1" applyAlignment="1" applyProtection="1">
      <alignment horizontal="center"/>
      <protection locked="0"/>
    </xf>
    <xf numFmtId="0" fontId="13" fillId="0" borderId="6" xfId="11" applyFont="1" applyBorder="1" applyAlignment="1" applyProtection="1">
      <alignment horizontal="center"/>
      <protection locked="0"/>
    </xf>
    <xf numFmtId="0" fontId="13" fillId="0" borderId="58" xfId="11" applyFont="1" applyBorder="1" applyAlignment="1" applyProtection="1">
      <alignment horizontal="center"/>
      <protection locked="0"/>
    </xf>
    <xf numFmtId="0" fontId="37" fillId="0" borderId="118" xfId="0" applyFont="1" applyBorder="1" applyAlignment="1">
      <alignment horizontal="left" vertical="center"/>
    </xf>
    <xf numFmtId="0" fontId="37" fillId="0" borderId="119" xfId="0" applyFont="1" applyBorder="1" applyAlignment="1">
      <alignment horizontal="left" vertical="center"/>
    </xf>
    <xf numFmtId="0" fontId="5" fillId="8" borderId="32" xfId="11" applyFont="1" applyFill="1" applyBorder="1" applyAlignment="1" applyProtection="1">
      <alignment horizontal="center" vertical="center"/>
      <protection locked="0"/>
    </xf>
    <xf numFmtId="0" fontId="5" fillId="8" borderId="112" xfId="11" applyFont="1" applyFill="1" applyBorder="1" applyAlignment="1" applyProtection="1">
      <alignment horizontal="center" vertical="center"/>
      <protection locked="0"/>
    </xf>
    <xf numFmtId="0" fontId="7" fillId="0" borderId="123" xfId="11" applyFont="1" applyBorder="1" applyAlignment="1" applyProtection="1">
      <alignment horizontal="right"/>
      <protection locked="0"/>
    </xf>
    <xf numFmtId="177" fontId="7" fillId="0" borderId="95" xfId="11" applyNumberFormat="1" applyFont="1" applyBorder="1" applyAlignment="1" applyProtection="1">
      <alignment horizontal="right"/>
      <protection locked="0"/>
    </xf>
    <xf numFmtId="177" fontId="7" fillId="0" borderId="137" xfId="11" applyNumberFormat="1" applyFont="1" applyBorder="1" applyAlignment="1" applyProtection="1">
      <alignment horizontal="right"/>
      <protection locked="0"/>
    </xf>
    <xf numFmtId="0" fontId="85" fillId="0" borderId="110" xfId="0" applyFont="1" applyBorder="1" applyAlignment="1">
      <alignment horizontal="center" vertical="center"/>
    </xf>
    <xf numFmtId="0" fontId="85" fillId="0" borderId="11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1" fillId="0" borderId="85" xfId="0" applyFont="1" applyBorder="1" applyAlignment="1">
      <alignment horizontal="center" vertical="center"/>
    </xf>
    <xf numFmtId="0" fontId="37" fillId="0" borderId="117" xfId="0" applyFont="1" applyBorder="1" applyAlignment="1">
      <alignment horizontal="left" vertical="center"/>
    </xf>
    <xf numFmtId="0" fontId="37" fillId="0" borderId="91" xfId="0" applyFont="1" applyBorder="1" applyAlignment="1">
      <alignment horizontal="left" vertical="center"/>
    </xf>
    <xf numFmtId="0" fontId="24" fillId="0" borderId="88" xfId="0" applyFont="1" applyBorder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32" fillId="0" borderId="106" xfId="0" applyFont="1" applyBorder="1" applyAlignment="1" applyProtection="1">
      <alignment horizontal="center" vertical="center"/>
      <protection locked="0" hidden="1"/>
    </xf>
    <xf numFmtId="0" fontId="32" fillId="0" borderId="115" xfId="0" applyFont="1" applyBorder="1" applyAlignment="1" applyProtection="1">
      <alignment horizontal="center" vertical="center"/>
      <protection locked="0" hidden="1"/>
    </xf>
    <xf numFmtId="0" fontId="130" fillId="0" borderId="90" xfId="0" applyFont="1" applyBorder="1" applyAlignment="1">
      <alignment horizontal="center" vertical="center"/>
    </xf>
    <xf numFmtId="0" fontId="130" fillId="0" borderId="110" xfId="0" applyFont="1" applyBorder="1" applyAlignment="1">
      <alignment horizontal="center" vertical="center"/>
    </xf>
    <xf numFmtId="0" fontId="32" fillId="0" borderId="90" xfId="0" applyFont="1" applyBorder="1" applyAlignment="1">
      <alignment horizontal="center" vertical="center"/>
    </xf>
    <xf numFmtId="0" fontId="32" fillId="0" borderId="110" xfId="0" applyFont="1" applyBorder="1" applyAlignment="1">
      <alignment horizontal="center" vertical="center"/>
    </xf>
    <xf numFmtId="0" fontId="28" fillId="0" borderId="110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92" fillId="15" borderId="74" xfId="11" applyFont="1" applyFill="1" applyBorder="1" applyAlignment="1" applyProtection="1">
      <alignment horizontal="center" vertical="center"/>
      <protection locked="0"/>
    </xf>
    <xf numFmtId="41" fontId="13" fillId="0" borderId="73" xfId="11" applyNumberFormat="1" applyFont="1" applyBorder="1" applyAlignment="1" applyProtection="1">
      <alignment horizontal="center"/>
      <protection locked="0"/>
    </xf>
    <xf numFmtId="0" fontId="5" fillId="0" borderId="125" xfId="11" applyFont="1" applyBorder="1" applyAlignment="1" applyProtection="1">
      <alignment horizontal="center"/>
      <protection locked="0"/>
    </xf>
    <xf numFmtId="0" fontId="13" fillId="0" borderId="82" xfId="11" applyFont="1" applyBorder="1" applyAlignment="1" applyProtection="1">
      <alignment horizontal="center"/>
      <protection locked="0"/>
    </xf>
    <xf numFmtId="0" fontId="13" fillId="0" borderId="130" xfId="11" applyFont="1" applyBorder="1" applyAlignment="1" applyProtection="1">
      <alignment horizontal="center"/>
      <protection locked="0"/>
    </xf>
    <xf numFmtId="0" fontId="13" fillId="0" borderId="4" xfId="11" applyFont="1" applyBorder="1" applyAlignment="1" applyProtection="1">
      <alignment horizontal="center"/>
      <protection locked="0"/>
    </xf>
    <xf numFmtId="0" fontId="13" fillId="0" borderId="111" xfId="11" applyFont="1" applyBorder="1" applyAlignment="1" applyProtection="1">
      <alignment horizontal="center"/>
      <protection locked="0"/>
    </xf>
    <xf numFmtId="0" fontId="5" fillId="0" borderId="124" xfId="11" applyFont="1" applyBorder="1" applyAlignment="1" applyProtection="1">
      <alignment horizontal="center"/>
      <protection locked="0"/>
    </xf>
    <xf numFmtId="0" fontId="5" fillId="0" borderId="1" xfId="11" applyFont="1" applyBorder="1" applyAlignment="1" applyProtection="1">
      <alignment horizontal="center"/>
      <protection locked="0"/>
    </xf>
    <xf numFmtId="0" fontId="92" fillId="15" borderId="71" xfId="11" applyFont="1" applyFill="1" applyBorder="1" applyAlignment="1" applyProtection="1">
      <alignment horizontal="center" vertical="center"/>
      <protection locked="0"/>
    </xf>
    <xf numFmtId="41" fontId="13" fillId="0" borderId="70" xfId="11" applyNumberFormat="1" applyFont="1" applyBorder="1" applyAlignment="1" applyProtection="1">
      <alignment horizontal="center"/>
      <protection locked="0"/>
    </xf>
    <xf numFmtId="0" fontId="64" fillId="0" borderId="126" xfId="11" applyFont="1" applyBorder="1" applyAlignment="1" applyProtection="1">
      <alignment horizontal="center"/>
      <protection locked="0"/>
    </xf>
    <xf numFmtId="0" fontId="64" fillId="0" borderId="4" xfId="11" applyFont="1" applyBorder="1" applyAlignment="1" applyProtection="1">
      <alignment horizontal="center"/>
      <protection locked="0"/>
    </xf>
    <xf numFmtId="41" fontId="64" fillId="0" borderId="127" xfId="11" applyNumberFormat="1" applyFont="1" applyBorder="1" applyAlignment="1" applyProtection="1">
      <alignment horizontal="center"/>
      <protection locked="0"/>
    </xf>
    <xf numFmtId="41" fontId="64" fillId="0" borderId="126" xfId="11" applyNumberFormat="1" applyFont="1" applyBorder="1" applyAlignment="1" applyProtection="1">
      <alignment horizontal="center"/>
      <protection locked="0"/>
    </xf>
    <xf numFmtId="41" fontId="64" fillId="0" borderId="128" xfId="11" applyNumberFormat="1" applyFont="1" applyBorder="1" applyAlignment="1" applyProtection="1">
      <alignment horizontal="center"/>
      <protection locked="0"/>
    </xf>
    <xf numFmtId="41" fontId="64" fillId="0" borderId="4" xfId="11" applyNumberFormat="1" applyFont="1" applyBorder="1" applyAlignment="1" applyProtection="1">
      <alignment horizontal="center"/>
      <protection locked="0"/>
    </xf>
    <xf numFmtId="0" fontId="77" fillId="0" borderId="0" xfId="0" applyFont="1" applyBorder="1" applyAlignment="1">
      <alignment horizontal="center" vertical="center" shrinkToFit="1"/>
    </xf>
    <xf numFmtId="0" fontId="1" fillId="0" borderId="106" xfId="0" applyFont="1" applyBorder="1" applyAlignment="1">
      <alignment horizontal="center" vertical="center"/>
    </xf>
    <xf numFmtId="0" fontId="1" fillId="0" borderId="115" xfId="0" applyFont="1" applyBorder="1" applyAlignment="1">
      <alignment horizontal="center" vertical="center"/>
    </xf>
    <xf numFmtId="0" fontId="157" fillId="0" borderId="168" xfId="0" applyFont="1" applyBorder="1" applyAlignment="1">
      <alignment horizontal="center" vertical="center"/>
    </xf>
    <xf numFmtId="0" fontId="157" fillId="0" borderId="169" xfId="0" applyFont="1" applyBorder="1" applyAlignment="1">
      <alignment horizontal="center" vertical="center"/>
    </xf>
    <xf numFmtId="0" fontId="49" fillId="0" borderId="106" xfId="0" applyFont="1" applyBorder="1" applyAlignment="1">
      <alignment horizontal="center" vertical="center"/>
    </xf>
    <xf numFmtId="0" fontId="49" fillId="0" borderId="115" xfId="0" applyFont="1" applyBorder="1" applyAlignment="1">
      <alignment horizontal="center" vertical="center"/>
    </xf>
    <xf numFmtId="0" fontId="185" fillId="0" borderId="0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5" fillId="0" borderId="130" xfId="11" applyFont="1" applyBorder="1" applyAlignment="1" applyProtection="1">
      <alignment horizontal="center"/>
      <protection locked="0"/>
    </xf>
    <xf numFmtId="0" fontId="5" fillId="0" borderId="111" xfId="11" applyFont="1" applyBorder="1" applyAlignment="1" applyProtection="1">
      <alignment horizontal="center"/>
      <protection locked="0"/>
    </xf>
    <xf numFmtId="41" fontId="13" fillId="0" borderId="101" xfId="11" applyNumberFormat="1" applyFont="1" applyBorder="1" applyAlignment="1" applyProtection="1">
      <alignment horizontal="center"/>
      <protection locked="0"/>
    </xf>
    <xf numFmtId="41" fontId="13" fillId="0" borderId="82" xfId="11" applyNumberFormat="1" applyFont="1" applyBorder="1" applyAlignment="1" applyProtection="1">
      <alignment horizontal="center"/>
      <protection locked="0"/>
    </xf>
    <xf numFmtId="41" fontId="13" fillId="0" borderId="128" xfId="11" applyNumberFormat="1" applyFont="1" applyBorder="1" applyAlignment="1" applyProtection="1">
      <alignment horizontal="center"/>
      <protection locked="0"/>
    </xf>
    <xf numFmtId="41" fontId="13" fillId="0" borderId="4" xfId="11" applyNumberFormat="1" applyFont="1" applyBorder="1" applyAlignment="1" applyProtection="1">
      <alignment horizontal="center"/>
      <protection locked="0"/>
    </xf>
    <xf numFmtId="0" fontId="5" fillId="0" borderId="81" xfId="11" applyFont="1" applyBorder="1" applyAlignment="1" applyProtection="1">
      <alignment horizontal="center"/>
      <protection locked="0"/>
    </xf>
    <xf numFmtId="0" fontId="5" fillId="0" borderId="110" xfId="11" applyFont="1" applyBorder="1" applyAlignment="1" applyProtection="1">
      <alignment horizontal="center"/>
      <protection locked="0"/>
    </xf>
    <xf numFmtId="0" fontId="92" fillId="15" borderId="82" xfId="11" applyFont="1" applyFill="1" applyBorder="1" applyAlignment="1" applyProtection="1">
      <alignment horizontal="center" vertical="center"/>
      <protection locked="0"/>
    </xf>
    <xf numFmtId="0" fontId="92" fillId="15" borderId="4" xfId="11" applyFont="1" applyFill="1" applyBorder="1" applyAlignment="1" applyProtection="1">
      <alignment horizontal="center" vertical="center"/>
      <protection locked="0"/>
    </xf>
    <xf numFmtId="49" fontId="5" fillId="0" borderId="56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1" xfId="0" applyNumberFormat="1" applyBorder="1" applyAlignment="1" applyProtection="1">
      <alignment vertical="center" shrinkToFit="1"/>
      <protection locked="0"/>
    </xf>
    <xf numFmtId="49" fontId="5" fillId="0" borderId="141" xfId="7" applyNumberFormat="1" applyFont="1" applyBorder="1" applyAlignment="1" applyProtection="1">
      <alignment horizontal="center" vertical="center" shrinkToFit="1"/>
      <protection locked="0" hidden="1"/>
    </xf>
    <xf numFmtId="49" fontId="5" fillId="0" borderId="142" xfId="7" applyNumberFormat="1" applyFont="1" applyBorder="1" applyAlignment="1" applyProtection="1">
      <alignment horizontal="center" vertical="center" shrinkToFit="1"/>
      <protection locked="0" hidden="1"/>
    </xf>
    <xf numFmtId="49" fontId="5" fillId="0" borderId="135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6" xfId="0" applyNumberFormat="1" applyBorder="1" applyAlignment="1" applyProtection="1">
      <alignment vertical="center" shrinkToFit="1"/>
      <protection locked="0"/>
    </xf>
    <xf numFmtId="49" fontId="5" fillId="0" borderId="133" xfId="7" applyNumberFormat="1" applyFont="1" applyBorder="1" applyAlignment="1" applyProtection="1">
      <alignment horizontal="left" vertical="center" shrinkToFit="1"/>
      <protection locked="0" hidden="1"/>
    </xf>
    <xf numFmtId="49" fontId="0" fillId="0" borderId="134" xfId="0" applyNumberFormat="1" applyBorder="1" applyAlignment="1" applyProtection="1">
      <alignment vertical="center" shrinkToFit="1"/>
      <protection locked="0"/>
    </xf>
    <xf numFmtId="49" fontId="5" fillId="0" borderId="158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59" xfId="7" applyNumberFormat="1" applyFont="1" applyBorder="1" applyAlignment="1" applyProtection="1">
      <alignment horizontal="left" vertical="center" shrinkToFit="1"/>
      <protection locked="0" hidden="1"/>
    </xf>
    <xf numFmtId="0" fontId="134" fillId="0" borderId="100" xfId="0" applyFont="1" applyBorder="1" applyAlignment="1" applyProtection="1">
      <alignment horizontal="center" vertical="center"/>
      <protection hidden="1"/>
    </xf>
    <xf numFmtId="0" fontId="134" fillId="0" borderId="73" xfId="0" applyFont="1" applyBorder="1" applyAlignment="1" applyProtection="1">
      <alignment horizontal="center" vertical="center"/>
      <protection hidden="1"/>
    </xf>
    <xf numFmtId="0" fontId="13" fillId="0" borderId="32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112" xfId="7" applyFont="1" applyBorder="1" applyAlignment="1">
      <alignment horizontal="center" vertical="center"/>
    </xf>
    <xf numFmtId="0" fontId="7" fillId="0" borderId="5" xfId="7" applyFont="1" applyBorder="1" applyAlignment="1">
      <alignment horizontal="left" vertical="center"/>
    </xf>
    <xf numFmtId="0" fontId="7" fillId="0" borderId="112" xfId="7" applyFont="1" applyBorder="1" applyAlignment="1">
      <alignment horizontal="left" vertical="center"/>
    </xf>
    <xf numFmtId="0" fontId="13" fillId="0" borderId="107" xfId="7" applyFont="1" applyBorder="1" applyAlignment="1">
      <alignment horizontal="center" vertical="center" wrapText="1"/>
    </xf>
    <xf numFmtId="0" fontId="13" fillId="0" borderId="108" xfId="7" applyFont="1" applyBorder="1" applyAlignment="1">
      <alignment horizontal="center" vertical="center" wrapText="1"/>
    </xf>
    <xf numFmtId="0" fontId="13" fillId="0" borderId="110" xfId="7" applyFont="1" applyBorder="1" applyAlignment="1">
      <alignment horizontal="center" vertical="center" wrapText="1"/>
    </xf>
    <xf numFmtId="0" fontId="13" fillId="0" borderId="4" xfId="7" applyFont="1" applyBorder="1" applyAlignment="1">
      <alignment horizontal="center" vertical="center" wrapText="1"/>
    </xf>
    <xf numFmtId="0" fontId="151" fillId="0" borderId="104" xfId="7" applyFont="1" applyBorder="1" applyAlignment="1">
      <alignment horizontal="left" vertical="center"/>
    </xf>
    <xf numFmtId="0" fontId="151" fillId="0" borderId="87" xfId="7" applyFont="1" applyBorder="1" applyAlignment="1">
      <alignment horizontal="left" vertical="center"/>
    </xf>
    <xf numFmtId="0" fontId="151" fillId="0" borderId="93" xfId="7" applyFont="1" applyBorder="1" applyAlignment="1">
      <alignment horizontal="left" vertical="center"/>
    </xf>
    <xf numFmtId="0" fontId="151" fillId="0" borderId="118" xfId="7" applyFont="1" applyBorder="1" applyAlignment="1">
      <alignment horizontal="left" vertical="center"/>
    </xf>
    <xf numFmtId="0" fontId="151" fillId="0" borderId="119" xfId="7" applyFont="1" applyBorder="1" applyAlignment="1">
      <alignment horizontal="left" vertical="center"/>
    </xf>
    <xf numFmtId="0" fontId="151" fillId="0" borderId="59" xfId="7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63" fillId="0" borderId="64" xfId="8" applyFont="1" applyBorder="1" applyAlignment="1">
      <alignment horizontal="center" vertical="center"/>
    </xf>
    <xf numFmtId="0" fontId="39" fillId="0" borderId="64" xfId="8" applyFont="1" applyBorder="1" applyAlignment="1">
      <alignment horizontal="center" vertical="center"/>
    </xf>
    <xf numFmtId="0" fontId="5" fillId="10" borderId="140" xfId="7" applyFont="1" applyFill="1" applyBorder="1" applyAlignment="1">
      <alignment horizontal="center" vertical="center" shrinkToFit="1"/>
    </xf>
    <xf numFmtId="0" fontId="0" fillId="10" borderId="4" xfId="0" applyFill="1" applyBorder="1" applyAlignment="1">
      <alignment horizontal="center" vertical="center" shrinkToFit="1"/>
    </xf>
    <xf numFmtId="0" fontId="0" fillId="10" borderId="111" xfId="0" applyFill="1" applyBorder="1" applyAlignment="1">
      <alignment vertical="center" shrinkToFit="1"/>
    </xf>
    <xf numFmtId="0" fontId="0" fillId="10" borderId="111" xfId="0" applyFill="1" applyBorder="1" applyAlignment="1">
      <alignment horizontal="center" vertical="center" shrinkToFit="1"/>
    </xf>
    <xf numFmtId="49" fontId="5" fillId="0" borderId="141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42" xfId="7" applyNumberFormat="1" applyFont="1" applyBorder="1" applyAlignment="1" applyProtection="1">
      <alignment horizontal="left" vertical="center" shrinkToFit="1"/>
      <protection locked="0" hidden="1"/>
    </xf>
    <xf numFmtId="0" fontId="132" fillId="0" borderId="0" xfId="7" applyFont="1" applyAlignment="1">
      <alignment horizontal="left" shrinkToFit="1"/>
    </xf>
    <xf numFmtId="0" fontId="51" fillId="0" borderId="0" xfId="7" applyFont="1" applyAlignment="1">
      <alignment horizontal="center" vertical="center" shrinkToFit="1"/>
    </xf>
    <xf numFmtId="0" fontId="8" fillId="0" borderId="0" xfId="7" applyFont="1" applyAlignment="1">
      <alignment horizontal="center" vertical="center" shrinkToFit="1"/>
    </xf>
    <xf numFmtId="0" fontId="5" fillId="10" borderId="132" xfId="7" applyFont="1" applyFill="1" applyBorder="1" applyAlignment="1">
      <alignment horizontal="center" vertical="center" shrinkToFit="1"/>
    </xf>
    <xf numFmtId="0" fontId="5" fillId="10" borderId="112" xfId="7" applyFont="1" applyFill="1" applyBorder="1" applyAlignment="1">
      <alignment horizontal="center" vertical="center" shrinkToFit="1"/>
    </xf>
    <xf numFmtId="0" fontId="125" fillId="0" borderId="0" xfId="7" applyFont="1" applyAlignment="1">
      <alignment horizontal="center" vertical="center"/>
    </xf>
    <xf numFmtId="0" fontId="39" fillId="0" borderId="64" xfId="7" applyFont="1" applyBorder="1" applyAlignment="1" applyProtection="1">
      <alignment horizontal="center" vertical="center"/>
      <protection locked="0" hidden="1"/>
    </xf>
    <xf numFmtId="0" fontId="153" fillId="0" borderId="0" xfId="0" applyFont="1" applyAlignment="1">
      <alignment horizontal="left" vertical="top" wrapText="1" readingOrder="1"/>
    </xf>
    <xf numFmtId="0" fontId="153" fillId="0" borderId="4" xfId="0" applyFont="1" applyBorder="1" applyAlignment="1">
      <alignment horizontal="left" vertical="top" wrapText="1" readingOrder="1"/>
    </xf>
    <xf numFmtId="49" fontId="5" fillId="0" borderId="56" xfId="7" applyNumberFormat="1" applyFont="1" applyBorder="1" applyAlignment="1" applyProtection="1">
      <alignment horizontal="left" vertical="center"/>
      <protection locked="0" hidden="1"/>
    </xf>
    <xf numFmtId="49" fontId="0" fillId="0" borderId="131" xfId="0" applyNumberFormat="1" applyBorder="1" applyProtection="1">
      <alignment vertical="center"/>
      <protection locked="0"/>
    </xf>
    <xf numFmtId="49" fontId="5" fillId="0" borderId="131" xfId="7" applyNumberFormat="1" applyFont="1" applyBorder="1" applyAlignment="1" applyProtection="1">
      <alignment horizontal="left" vertical="center"/>
      <protection locked="0" hidden="1"/>
    </xf>
    <xf numFmtId="0" fontId="0" fillId="10" borderId="5" xfId="0" applyFill="1" applyBorder="1" applyAlignment="1">
      <alignment horizontal="center" vertical="center" shrinkToFit="1"/>
    </xf>
    <xf numFmtId="0" fontId="39" fillId="0" borderId="0" xfId="8" applyFont="1" applyAlignment="1">
      <alignment horizontal="center" vertical="center"/>
    </xf>
    <xf numFmtId="49" fontId="5" fillId="0" borderId="141" xfId="7" applyNumberFormat="1" applyFont="1" applyBorder="1" applyAlignment="1" applyProtection="1">
      <alignment horizontal="left" vertical="center"/>
      <protection locked="0" hidden="1"/>
    </xf>
    <xf numFmtId="49" fontId="5" fillId="0" borderId="142" xfId="7" applyNumberFormat="1" applyFont="1" applyBorder="1" applyAlignment="1" applyProtection="1">
      <alignment horizontal="left" vertical="center"/>
      <protection locked="0" hidden="1"/>
    </xf>
    <xf numFmtId="0" fontId="0" fillId="10" borderId="112" xfId="0" applyFill="1" applyBorder="1" applyAlignment="1">
      <alignment horizontal="center" vertical="center" shrinkToFit="1"/>
    </xf>
    <xf numFmtId="0" fontId="63" fillId="0" borderId="0" xfId="7" applyFont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64" xfId="0" applyBorder="1" applyAlignment="1">
      <alignment horizontal="center"/>
    </xf>
    <xf numFmtId="0" fontId="94" fillId="0" borderId="0" xfId="0" applyFont="1" applyBorder="1" applyAlignment="1">
      <alignment horizontal="center"/>
    </xf>
    <xf numFmtId="0" fontId="94" fillId="0" borderId="64" xfId="0" applyFont="1" applyBorder="1" applyAlignment="1">
      <alignment horizontal="center"/>
    </xf>
    <xf numFmtId="177" fontId="94" fillId="0" borderId="0" xfId="0" applyNumberFormat="1" applyFont="1" applyBorder="1" applyAlignment="1">
      <alignment horizontal="center"/>
    </xf>
    <xf numFmtId="177" fontId="94" fillId="0" borderId="64" xfId="0" applyNumberFormat="1" applyFont="1" applyBorder="1" applyAlignment="1">
      <alignment horizontal="center"/>
    </xf>
    <xf numFmtId="0" fontId="94" fillId="0" borderId="0" xfId="0" applyFont="1" applyBorder="1" applyAlignment="1" applyProtection="1">
      <alignment horizontal="center"/>
      <protection locked="0" hidden="1"/>
    </xf>
    <xf numFmtId="0" fontId="94" fillId="0" borderId="64" xfId="0" applyFont="1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Border="1" applyAlignment="1">
      <alignment horizontal="center" wrapText="1"/>
    </xf>
    <xf numFmtId="0" fontId="0" fillId="0" borderId="64" xfId="0" applyBorder="1" applyAlignment="1" applyProtection="1">
      <alignment horizontal="center" vertical="center"/>
      <protection locked="0" hidden="1"/>
    </xf>
    <xf numFmtId="0" fontId="0" fillId="0" borderId="6" xfId="0" applyBorder="1" applyAlignment="1">
      <alignment horizontal="center" vertical="center" wrapText="1"/>
    </xf>
    <xf numFmtId="0" fontId="0" fillId="0" borderId="101" xfId="0" applyBorder="1" applyAlignment="1">
      <alignment horizontal="left" vertical="center"/>
    </xf>
    <xf numFmtId="0" fontId="0" fillId="0" borderId="82" xfId="0" applyBorder="1" applyAlignment="1">
      <alignment horizontal="left" vertical="center"/>
    </xf>
    <xf numFmtId="0" fontId="0" fillId="0" borderId="83" xfId="0" applyBorder="1" applyAlignment="1">
      <alignment horizontal="left" vertical="center"/>
    </xf>
    <xf numFmtId="0" fontId="0" fillId="0" borderId="113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103" xfId="0" applyBorder="1" applyAlignment="1">
      <alignment horizontal="left" vertical="center"/>
    </xf>
    <xf numFmtId="0" fontId="110" fillId="0" borderId="153" xfId="0" applyFont="1" applyBorder="1" applyAlignment="1">
      <alignment horizontal="center" vertical="center" wrapText="1"/>
    </xf>
    <xf numFmtId="0" fontId="110" fillId="0" borderId="9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65" xfId="0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0" fillId="0" borderId="101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153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0" fillId="0" borderId="153" xfId="0" applyBorder="1" applyAlignment="1" applyProtection="1">
      <alignment horizontal="center" vertical="center"/>
      <protection locked="0" hidden="1"/>
    </xf>
    <xf numFmtId="0" fontId="0" fillId="0" borderId="91" xfId="0" applyBorder="1" applyAlignment="1" applyProtection="1">
      <alignment horizontal="center" vertical="center"/>
      <protection locked="0" hidden="1"/>
    </xf>
    <xf numFmtId="14" fontId="0" fillId="0" borderId="54" xfId="0" applyNumberFormat="1" applyBorder="1" applyAlignment="1">
      <alignment horizontal="center" vertical="center"/>
    </xf>
    <xf numFmtId="0" fontId="171" fillId="0" borderId="0" xfId="0" applyFont="1" applyAlignment="1">
      <alignment horizontal="left" vertical="center"/>
    </xf>
    <xf numFmtId="0" fontId="107" fillId="0" borderId="0" xfId="0" applyFont="1" applyAlignment="1">
      <alignment horizontal="right"/>
    </xf>
    <xf numFmtId="0" fontId="0" fillId="0" borderId="153" xfId="0" applyBorder="1" applyAlignment="1" applyProtection="1">
      <alignment horizontal="center"/>
      <protection locked="0" hidden="1"/>
    </xf>
    <xf numFmtId="0" fontId="0" fillId="0" borderId="91" xfId="0" applyBorder="1" applyAlignment="1" applyProtection="1">
      <alignment horizontal="center"/>
      <protection locked="0" hidden="1"/>
    </xf>
    <xf numFmtId="178" fontId="107" fillId="0" borderId="0" xfId="0" applyNumberFormat="1" applyFont="1" applyAlignment="1" applyProtection="1">
      <alignment horizontal="center" vertical="center"/>
      <protection locked="0"/>
    </xf>
    <xf numFmtId="0" fontId="110" fillId="0" borderId="0" xfId="0" applyFont="1" applyAlignment="1">
      <alignment horizontal="center" vertical="center"/>
    </xf>
    <xf numFmtId="0" fontId="110" fillId="0" borderId="0" xfId="0" applyFont="1" applyAlignment="1" applyProtection="1">
      <alignment horizontal="center" vertical="center"/>
      <protection locked="0"/>
    </xf>
    <xf numFmtId="0" fontId="107" fillId="0" borderId="0" xfId="0" applyFont="1" applyAlignment="1">
      <alignment horizontal="center" vertical="center"/>
    </xf>
    <xf numFmtId="179" fontId="107" fillId="0" borderId="0" xfId="0" applyNumberFormat="1" applyFont="1" applyAlignment="1" applyProtection="1">
      <alignment horizontal="center" vertical="center"/>
      <protection locked="0"/>
    </xf>
    <xf numFmtId="0" fontId="107" fillId="0" borderId="0" xfId="0" applyFont="1" applyAlignment="1" applyProtection="1">
      <alignment horizontal="center" vertical="center"/>
      <protection locked="0"/>
    </xf>
    <xf numFmtId="0" fontId="111" fillId="0" borderId="0" xfId="0" applyFont="1" applyAlignment="1" applyProtection="1">
      <alignment horizontal="right" vertical="center"/>
      <protection locked="0"/>
    </xf>
    <xf numFmtId="0" fontId="111" fillId="0" borderId="0" xfId="0" applyFont="1" applyAlignment="1" applyProtection="1">
      <alignment horizontal="center" vertical="center"/>
      <protection locked="0"/>
    </xf>
    <xf numFmtId="0" fontId="109" fillId="0" borderId="64" xfId="0" applyFont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109" fillId="0" borderId="64" xfId="0" applyFont="1" applyBorder="1" applyAlignment="1">
      <alignment horizontal="left" vertical="center"/>
    </xf>
    <xf numFmtId="0" fontId="0" fillId="0" borderId="64" xfId="0" applyBorder="1" applyAlignment="1" applyProtection="1">
      <alignment horizontal="center" vertical="center"/>
      <protection locked="0"/>
    </xf>
    <xf numFmtId="179" fontId="0" fillId="0" borderId="64" xfId="0" applyNumberFormat="1" applyBorder="1" applyAlignment="1" applyProtection="1">
      <alignment horizontal="center" vertical="center"/>
      <protection locked="0"/>
    </xf>
    <xf numFmtId="56" fontId="107" fillId="0" borderId="64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127" fillId="0" borderId="0" xfId="1" applyFont="1" applyAlignment="1" applyProtection="1">
      <alignment horizontal="center" vertical="center"/>
    </xf>
    <xf numFmtId="0" fontId="90" fillId="11" borderId="107" xfId="0" applyFont="1" applyFill="1" applyBorder="1" applyAlignment="1">
      <alignment horizontal="center" vertical="center"/>
    </xf>
    <xf numFmtId="0" fontId="90" fillId="11" borderId="108" xfId="0" applyFont="1" applyFill="1" applyBorder="1" applyAlignment="1">
      <alignment horizontal="center" vertical="center"/>
    </xf>
    <xf numFmtId="0" fontId="90" fillId="11" borderId="109" xfId="0" applyFont="1" applyFill="1" applyBorder="1" applyAlignment="1">
      <alignment horizontal="center" vertical="center"/>
    </xf>
    <xf numFmtId="0" fontId="90" fillId="11" borderId="110" xfId="0" applyFont="1" applyFill="1" applyBorder="1" applyAlignment="1">
      <alignment horizontal="center" vertical="center"/>
    </xf>
    <xf numFmtId="0" fontId="90" fillId="11" borderId="4" xfId="0" applyFont="1" applyFill="1" applyBorder="1" applyAlignment="1">
      <alignment horizontal="center" vertical="center"/>
    </xf>
    <xf numFmtId="0" fontId="90" fillId="11" borderId="111" xfId="0" applyFont="1" applyFill="1" applyBorder="1" applyAlignment="1">
      <alignment horizontal="center" vertical="center"/>
    </xf>
    <xf numFmtId="0" fontId="160" fillId="16" borderId="0" xfId="0" applyFont="1" applyFill="1" applyAlignment="1">
      <alignment horizontal="center" vertical="center"/>
    </xf>
    <xf numFmtId="0" fontId="158" fillId="0" borderId="104" xfId="0" applyFont="1" applyBorder="1" applyAlignment="1">
      <alignment horizontal="center" vertical="center"/>
    </xf>
    <xf numFmtId="0" fontId="158" fillId="0" borderId="118" xfId="0" applyFont="1" applyBorder="1" applyAlignment="1">
      <alignment horizontal="center" vertical="center"/>
    </xf>
    <xf numFmtId="0" fontId="158" fillId="0" borderId="143" xfId="0" applyFont="1" applyBorder="1" applyAlignment="1">
      <alignment horizontal="center" vertical="center"/>
    </xf>
    <xf numFmtId="0" fontId="158" fillId="0" borderId="108" xfId="0" applyFont="1" applyBorder="1" applyAlignment="1">
      <alignment horizontal="center" vertical="center"/>
    </xf>
    <xf numFmtId="0" fontId="158" fillId="0" borderId="109" xfId="0" applyFont="1" applyBorder="1" applyAlignment="1">
      <alignment horizontal="center" vertical="center"/>
    </xf>
    <xf numFmtId="0" fontId="158" fillId="0" borderId="128" xfId="0" applyFont="1" applyBorder="1" applyAlignment="1">
      <alignment horizontal="center" vertical="center"/>
    </xf>
    <xf numFmtId="0" fontId="158" fillId="0" borderId="4" xfId="0" applyFont="1" applyBorder="1" applyAlignment="1">
      <alignment horizontal="center" vertical="center"/>
    </xf>
    <xf numFmtId="0" fontId="158" fillId="0" borderId="111" xfId="0" applyFont="1" applyBorder="1" applyAlignment="1">
      <alignment horizontal="center" vertical="center"/>
    </xf>
    <xf numFmtId="0" fontId="158" fillId="0" borderId="89" xfId="0" applyFont="1" applyBorder="1" applyAlignment="1">
      <alignment horizontal="center" vertical="center"/>
    </xf>
    <xf numFmtId="0" fontId="158" fillId="0" borderId="144" xfId="0" applyFont="1" applyBorder="1" applyAlignment="1">
      <alignment horizontal="center" vertical="center"/>
    </xf>
    <xf numFmtId="0" fontId="158" fillId="0" borderId="116" xfId="0" applyFont="1" applyBorder="1" applyAlignment="1">
      <alignment horizontal="center" vertical="center"/>
    </xf>
    <xf numFmtId="0" fontId="158" fillId="0" borderId="120" xfId="0" applyFont="1" applyBorder="1" applyAlignment="1">
      <alignment horizontal="center" vertical="center"/>
    </xf>
    <xf numFmtId="0" fontId="158" fillId="0" borderId="147" xfId="0" applyFont="1" applyBorder="1" applyAlignment="1">
      <alignment horizontal="center" vertical="center"/>
    </xf>
    <xf numFmtId="0" fontId="158" fillId="0" borderId="121" xfId="0" applyFont="1" applyBorder="1" applyAlignment="1">
      <alignment horizontal="center" vertical="center"/>
    </xf>
    <xf numFmtId="0" fontId="158" fillId="0" borderId="86" xfId="0" applyFont="1" applyBorder="1" applyAlignment="1">
      <alignment horizontal="center" vertical="center"/>
    </xf>
    <xf numFmtId="0" fontId="158" fillId="0" borderId="102" xfId="0" applyFont="1" applyBorder="1" applyAlignment="1">
      <alignment horizontal="center" vertical="center"/>
    </xf>
    <xf numFmtId="0" fontId="158" fillId="0" borderId="88" xfId="0" applyFont="1" applyBorder="1" applyAlignment="1">
      <alignment horizontal="center" vertical="center"/>
    </xf>
    <xf numFmtId="0" fontId="158" fillId="0" borderId="152" xfId="0" applyFont="1" applyBorder="1" applyAlignment="1">
      <alignment horizontal="center" vertical="center"/>
    </xf>
    <xf numFmtId="0" fontId="158" fillId="0" borderId="155" xfId="0" applyFont="1" applyBorder="1" applyAlignment="1">
      <alignment horizontal="center" vertical="center"/>
    </xf>
    <xf numFmtId="0" fontId="158" fillId="0" borderId="156" xfId="0" applyFont="1" applyBorder="1" applyAlignment="1">
      <alignment horizontal="center" vertical="center"/>
    </xf>
    <xf numFmtId="0" fontId="158" fillId="0" borderId="35" xfId="0" applyFont="1" applyBorder="1" applyAlignment="1">
      <alignment horizontal="center" vertical="center"/>
    </xf>
    <xf numFmtId="0" fontId="158" fillId="0" borderId="157" xfId="0" applyFont="1" applyBorder="1" applyAlignment="1">
      <alignment horizontal="center" vertical="center"/>
    </xf>
    <xf numFmtId="0" fontId="158" fillId="0" borderId="92" xfId="0" applyFont="1" applyBorder="1" applyAlignment="1">
      <alignment horizontal="center" vertical="center"/>
    </xf>
    <xf numFmtId="0" fontId="75" fillId="0" borderId="68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28" fillId="0" borderId="84" xfId="0" applyFont="1" applyBorder="1" applyAlignment="1">
      <alignment horizontal="center" vertical="center"/>
    </xf>
    <xf numFmtId="49" fontId="5" fillId="0" borderId="172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73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74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75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76" xfId="7" applyNumberFormat="1" applyFont="1" applyBorder="1" applyAlignment="1" applyProtection="1">
      <alignment horizontal="left" vertical="center" shrinkToFit="1"/>
      <protection locked="0" hidden="1"/>
    </xf>
    <xf numFmtId="49" fontId="5" fillId="0" borderId="1" xfId="7" applyNumberFormat="1" applyFont="1" applyBorder="1" applyAlignment="1" applyProtection="1">
      <alignment horizontal="left" vertical="center" shrinkToFit="1"/>
      <protection locked="0" hidden="1"/>
    </xf>
  </cellXfs>
  <cellStyles count="17">
    <cellStyle name="ハイパーリンク" xfId="1" builtinId="8"/>
    <cellStyle name="桁区切り" xfId="2" builtinId="6"/>
    <cellStyle name="桁区切り 2" xfId="3"/>
    <cellStyle name="桁区切り 2 2" xfId="15"/>
    <cellStyle name="桁区切り 3" xfId="14"/>
    <cellStyle name="標準" xfId="0" builtinId="0"/>
    <cellStyle name="標準 2" xfId="4"/>
    <cellStyle name="標準 2 2" xfId="16"/>
    <cellStyle name="標準 3" xfId="5"/>
    <cellStyle name="標準 4" xfId="6"/>
    <cellStyle name="標準 5" xfId="7"/>
    <cellStyle name="標準 6" xfId="8"/>
    <cellStyle name="標準 7" xfId="9"/>
    <cellStyle name="標準 8" xfId="10"/>
    <cellStyle name="標準 9" xfId="11"/>
    <cellStyle name="標準_Sheet1" xfId="12"/>
    <cellStyle name="標準_旧NANS21出雲陸上データ" xfId="13"/>
  </cellStyles>
  <dxfs count="4"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FF66"/>
      <color rgb="FFFFFF99"/>
      <color rgb="FFCC9900"/>
      <color rgb="FFFCBAFA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2522;&#26412;&#24773;&#225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32207;&#25324;&#30003;&#36796;&#26360;!Print_Area"/><Relationship Id="rId7" Type="http://schemas.openxmlformats.org/officeDocument/2006/relationships/image" Target="../media/image3.png"/><Relationship Id="rId2" Type="http://schemas.openxmlformats.org/officeDocument/2006/relationships/hyperlink" Target="#&#30007;&#23376;&#21517;&#31807;!A1"/><Relationship Id="rId1" Type="http://schemas.openxmlformats.org/officeDocument/2006/relationships/hyperlink" Target="#&#22899;&#23376;&#21517;&#31807;!A1"/><Relationship Id="rId6" Type="http://schemas.openxmlformats.org/officeDocument/2006/relationships/hyperlink" Target="#&#22522;&#26412;&#24773;&#22577;!A1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490401</xdr:colOff>
      <xdr:row>23</xdr:row>
      <xdr:rowOff>121505</xdr:rowOff>
    </xdr:from>
    <xdr:to>
      <xdr:col>18</xdr:col>
      <xdr:colOff>509443</xdr:colOff>
      <xdr:row>28</xdr:row>
      <xdr:rowOff>3536</xdr:rowOff>
    </xdr:to>
    <xdr:sp macro="" textlink="">
      <xdr:nvSpPr>
        <xdr:cNvPr id="8" name="角丸四角形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223465" y="3478387"/>
          <a:ext cx="3792335" cy="756900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3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33</xdr:row>
          <xdr:rowOff>9525</xdr:rowOff>
        </xdr:from>
        <xdr:to>
          <xdr:col>17</xdr:col>
          <xdr:colOff>257175</xdr:colOff>
          <xdr:row>38</xdr:row>
          <xdr:rowOff>0</xdr:rowOff>
        </xdr:to>
        <xdr:sp macro="" textlink="">
          <xdr:nvSpPr>
            <xdr:cNvPr id="66968" name="Button 1432" hidden="1">
              <a:extLst>
                <a:ext uri="{63B3BB69-23CF-44E3-9099-C40C66FF867C}">
                  <a14:compatExt spid="_x0000_s66968"/>
                </a:ext>
                <a:ext uri="{FF2B5EF4-FFF2-40B4-BE49-F238E27FC236}">
                  <a16:creationId xmlns="" xmlns:a16="http://schemas.microsoft.com/office/drawing/2014/main" id="{00000000-0008-0000-0100-00009805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2860" rIns="45720" bIns="22860" anchor="ctr" upright="1"/>
            <a:lstStyle/>
            <a:p>
              <a:pPr algn="ctr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総括申込書印刷ボタン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437197</xdr:colOff>
      <xdr:row>0</xdr:row>
      <xdr:rowOff>42862</xdr:rowOff>
    </xdr:from>
    <xdr:to>
      <xdr:col>9</xdr:col>
      <xdr:colOff>520082</xdr:colOff>
      <xdr:row>2</xdr:row>
      <xdr:rowOff>109537</xdr:rowOff>
    </xdr:to>
    <xdr:sp macro="" textlink="">
      <xdr:nvSpPr>
        <xdr:cNvPr id="3" name="AutoShape 131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4572000" y="47625"/>
          <a:ext cx="2143125" cy="409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女子申込一覧へ</a:t>
          </a:r>
        </a:p>
      </xdr:txBody>
    </xdr:sp>
    <xdr:clientData fPrintsWithSheet="0"/>
  </xdr:twoCellAnchor>
  <xdr:twoCellAnchor editAs="absolute">
    <xdr:from>
      <xdr:col>3</xdr:col>
      <xdr:colOff>260032</xdr:colOff>
      <xdr:row>0</xdr:row>
      <xdr:rowOff>42862</xdr:rowOff>
    </xdr:from>
    <xdr:to>
      <xdr:col>6</xdr:col>
      <xdr:colOff>333755</xdr:colOff>
      <xdr:row>2</xdr:row>
      <xdr:rowOff>111125</xdr:rowOff>
    </xdr:to>
    <xdr:sp macro="" textlink="">
      <xdr:nvSpPr>
        <xdr:cNvPr id="4" name="AutoShape 1316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2333625" y="47625"/>
          <a:ext cx="2141538" cy="41116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男子申込一覧へ</a:t>
          </a:r>
        </a:p>
      </xdr:txBody>
    </xdr:sp>
    <xdr:clientData fPrintsWithSheet="0"/>
  </xdr:twoCellAnchor>
  <xdr:twoCellAnchor editAs="absolute">
    <xdr:from>
      <xdr:col>0</xdr:col>
      <xdr:colOff>113347</xdr:colOff>
      <xdr:row>0</xdr:row>
      <xdr:rowOff>42862</xdr:rowOff>
    </xdr:from>
    <xdr:to>
      <xdr:col>3</xdr:col>
      <xdr:colOff>174794</xdr:colOff>
      <xdr:row>2</xdr:row>
      <xdr:rowOff>109537</xdr:rowOff>
    </xdr:to>
    <xdr:sp macro="" textlink="">
      <xdr:nvSpPr>
        <xdr:cNvPr id="5" name="AutoShape 131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2131218" cy="409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CCFF"/>
            </a:gs>
            <a:gs pos="100000">
              <a:srgbClr val="CCFFFF"/>
            </a:gs>
          </a:gsLst>
          <a:path path="rect">
            <a:fillToRect r="100000" b="100000"/>
          </a:path>
        </a:gra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900"/>
            </a:lnSpc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総括申込書へ</a:t>
          </a:r>
          <a:endParaRPr lang="en-US" altLang="ja-JP" sz="1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 fPrintsWithSheet="0"/>
  </xdr:twoCellAnchor>
  <xdr:twoCellAnchor editAs="oneCell">
    <xdr:from>
      <xdr:col>0</xdr:col>
      <xdr:colOff>323850</xdr:colOff>
      <xdr:row>33</xdr:row>
      <xdr:rowOff>38100</xdr:rowOff>
    </xdr:from>
    <xdr:to>
      <xdr:col>5</xdr:col>
      <xdr:colOff>204788</xdr:colOff>
      <xdr:row>45</xdr:row>
      <xdr:rowOff>38100</xdr:rowOff>
    </xdr:to>
    <xdr:pic>
      <xdr:nvPicPr>
        <xdr:cNvPr id="77649" name="Picture 18">
          <a:extLst>
            <a:ext uri="{FF2B5EF4-FFF2-40B4-BE49-F238E27FC236}">
              <a16:creationId xmlns="" xmlns:a16="http://schemas.microsoft.com/office/drawing/2014/main" id="{00000000-0008-0000-0700-000051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5" t="30339" r="49049" b="27605"/>
        <a:stretch>
          <a:fillRect/>
        </a:stretch>
      </xdr:blipFill>
      <xdr:spPr bwMode="auto">
        <a:xfrm>
          <a:off x="323850" y="5381625"/>
          <a:ext cx="3119438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233363</xdr:colOff>
      <xdr:row>24</xdr:row>
      <xdr:rowOff>142875</xdr:rowOff>
    </xdr:from>
    <xdr:to>
      <xdr:col>7</xdr:col>
      <xdr:colOff>161925</xdr:colOff>
      <xdr:row>37</xdr:row>
      <xdr:rowOff>19050</xdr:rowOff>
    </xdr:to>
    <xdr:pic>
      <xdr:nvPicPr>
        <xdr:cNvPr id="77650" name="Picture 24">
          <a:extLst>
            <a:ext uri="{FF2B5EF4-FFF2-40B4-BE49-F238E27FC236}">
              <a16:creationId xmlns="" xmlns:a16="http://schemas.microsoft.com/office/drawing/2014/main" id="{00000000-0008-0000-0700-000052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97" t="45801" r="34453" b="21289"/>
        <a:stretch>
          <a:fillRect/>
        </a:stretch>
      </xdr:blipFill>
      <xdr:spPr bwMode="auto">
        <a:xfrm>
          <a:off x="3471863" y="4029075"/>
          <a:ext cx="1223962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27</xdr:row>
      <xdr:rowOff>142875</xdr:rowOff>
    </xdr:from>
    <xdr:to>
      <xdr:col>5</xdr:col>
      <xdr:colOff>361950</xdr:colOff>
      <xdr:row>30</xdr:row>
      <xdr:rowOff>90488</xdr:rowOff>
    </xdr:to>
    <xdr:sp macro="" textlink="">
      <xdr:nvSpPr>
        <xdr:cNvPr id="77651" name="Line 25">
          <a:extLst>
            <a:ext uri="{FF2B5EF4-FFF2-40B4-BE49-F238E27FC236}">
              <a16:creationId xmlns="" xmlns:a16="http://schemas.microsoft.com/office/drawing/2014/main" id="{00000000-0008-0000-0700-0000532F0100}"/>
            </a:ext>
          </a:extLst>
        </xdr:cNvPr>
        <xdr:cNvSpPr>
          <a:spLocks noChangeShapeType="1"/>
        </xdr:cNvSpPr>
      </xdr:nvSpPr>
      <xdr:spPr bwMode="auto">
        <a:xfrm flipV="1">
          <a:off x="2886075" y="4514850"/>
          <a:ext cx="714375" cy="433388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61913</xdr:colOff>
      <xdr:row>33</xdr:row>
      <xdr:rowOff>52388</xdr:rowOff>
    </xdr:from>
    <xdr:to>
      <xdr:col>0</xdr:col>
      <xdr:colOff>414338</xdr:colOff>
      <xdr:row>36</xdr:row>
      <xdr:rowOff>142875</xdr:rowOff>
    </xdr:to>
    <xdr:sp macro="" textlink="">
      <xdr:nvSpPr>
        <xdr:cNvPr id="77652" name="Freeform 26">
          <a:extLst>
            <a:ext uri="{FF2B5EF4-FFF2-40B4-BE49-F238E27FC236}">
              <a16:creationId xmlns="" xmlns:a16="http://schemas.microsoft.com/office/drawing/2014/main" id="{00000000-0008-0000-0700-0000542F0100}"/>
            </a:ext>
          </a:extLst>
        </xdr:cNvPr>
        <xdr:cNvSpPr>
          <a:spLocks/>
        </xdr:cNvSpPr>
      </xdr:nvSpPr>
      <xdr:spPr bwMode="auto">
        <a:xfrm>
          <a:off x="61913" y="5395913"/>
          <a:ext cx="352425" cy="576262"/>
        </a:xfrm>
        <a:custGeom>
          <a:avLst/>
          <a:gdLst>
            <a:gd name="T0" fmla="*/ 2147483646 w 39"/>
            <a:gd name="T1" fmla="*/ 0 h 96"/>
            <a:gd name="T2" fmla="*/ 2147483646 w 39"/>
            <a:gd name="T3" fmla="*/ 2147483646 h 96"/>
            <a:gd name="T4" fmla="*/ 2147483646 w 39"/>
            <a:gd name="T5" fmla="*/ 2147483646 h 96"/>
            <a:gd name="T6" fmla="*/ 0 60000 65536"/>
            <a:gd name="T7" fmla="*/ 0 60000 65536"/>
            <a:gd name="T8" fmla="*/ 0 60000 65536"/>
            <a:gd name="T9" fmla="*/ 0 w 39"/>
            <a:gd name="T10" fmla="*/ 0 h 96"/>
            <a:gd name="T11" fmla="*/ 39 w 39"/>
            <a:gd name="T12" fmla="*/ 96 h 9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9" h="96">
              <a:moveTo>
                <a:pt x="20" y="0"/>
              </a:moveTo>
              <a:cubicBezTo>
                <a:pt x="10" y="23"/>
                <a:pt x="0" y="47"/>
                <a:pt x="3" y="63"/>
              </a:cubicBezTo>
              <a:cubicBezTo>
                <a:pt x="6" y="79"/>
                <a:pt x="22" y="87"/>
                <a:pt x="39" y="96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457200</xdr:colOff>
      <xdr:row>36</xdr:row>
      <xdr:rowOff>152400</xdr:rowOff>
    </xdr:from>
    <xdr:to>
      <xdr:col>0</xdr:col>
      <xdr:colOff>495300</xdr:colOff>
      <xdr:row>37</xdr:row>
      <xdr:rowOff>0</xdr:rowOff>
    </xdr:to>
    <xdr:sp macro="" textlink="">
      <xdr:nvSpPr>
        <xdr:cNvPr id="77653" name="Line 27">
          <a:extLst>
            <a:ext uri="{FF2B5EF4-FFF2-40B4-BE49-F238E27FC236}">
              <a16:creationId xmlns="" xmlns:a16="http://schemas.microsoft.com/office/drawing/2014/main" id="{00000000-0008-0000-0700-0000552F0100}"/>
            </a:ext>
          </a:extLst>
        </xdr:cNvPr>
        <xdr:cNvSpPr>
          <a:spLocks noChangeShapeType="1"/>
        </xdr:cNvSpPr>
      </xdr:nvSpPr>
      <xdr:spPr bwMode="auto">
        <a:xfrm>
          <a:off x="457200" y="5981700"/>
          <a:ext cx="3810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223838</xdr:colOff>
      <xdr:row>32</xdr:row>
      <xdr:rowOff>19050</xdr:rowOff>
    </xdr:from>
    <xdr:to>
      <xdr:col>0</xdr:col>
      <xdr:colOff>585788</xdr:colOff>
      <xdr:row>33</xdr:row>
      <xdr:rowOff>61913</xdr:rowOff>
    </xdr:to>
    <xdr:sp macro="" textlink="">
      <xdr:nvSpPr>
        <xdr:cNvPr id="77654" name="Line 29">
          <a:extLst>
            <a:ext uri="{FF2B5EF4-FFF2-40B4-BE49-F238E27FC236}">
              <a16:creationId xmlns="" xmlns:a16="http://schemas.microsoft.com/office/drawing/2014/main" id="{00000000-0008-0000-0700-0000562F0100}"/>
            </a:ext>
          </a:extLst>
        </xdr:cNvPr>
        <xdr:cNvSpPr>
          <a:spLocks noChangeShapeType="1"/>
        </xdr:cNvSpPr>
      </xdr:nvSpPr>
      <xdr:spPr bwMode="auto">
        <a:xfrm flipH="1">
          <a:off x="223838" y="5200650"/>
          <a:ext cx="361950" cy="204788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433388</xdr:colOff>
      <xdr:row>32</xdr:row>
      <xdr:rowOff>9525</xdr:rowOff>
    </xdr:from>
    <xdr:to>
      <xdr:col>1</xdr:col>
      <xdr:colOff>423863</xdr:colOff>
      <xdr:row>32</xdr:row>
      <xdr:rowOff>9525</xdr:rowOff>
    </xdr:to>
    <xdr:sp macro="" textlink="">
      <xdr:nvSpPr>
        <xdr:cNvPr id="77655" name="Line 30">
          <a:extLst>
            <a:ext uri="{FF2B5EF4-FFF2-40B4-BE49-F238E27FC236}">
              <a16:creationId xmlns="" xmlns:a16="http://schemas.microsoft.com/office/drawing/2014/main" id="{00000000-0008-0000-0700-0000572F0100}"/>
            </a:ext>
          </a:extLst>
        </xdr:cNvPr>
        <xdr:cNvSpPr>
          <a:spLocks noChangeShapeType="1"/>
        </xdr:cNvSpPr>
      </xdr:nvSpPr>
      <xdr:spPr bwMode="auto">
        <a:xfrm>
          <a:off x="433388" y="5191125"/>
          <a:ext cx="638175" cy="0"/>
        </a:xfrm>
        <a:prstGeom prst="line">
          <a:avLst/>
        </a:prstGeom>
        <a:noFill/>
        <a:ln w="57150" cmpd="thinThick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533400</xdr:colOff>
      <xdr:row>32</xdr:row>
      <xdr:rowOff>9525</xdr:rowOff>
    </xdr:to>
    <xdr:sp macro="" textlink="">
      <xdr:nvSpPr>
        <xdr:cNvPr id="77656" name="Line 32">
          <a:extLst>
            <a:ext uri="{FF2B5EF4-FFF2-40B4-BE49-F238E27FC236}">
              <a16:creationId xmlns="" xmlns:a16="http://schemas.microsoft.com/office/drawing/2014/main" id="{00000000-0008-0000-0700-0000582F0100}"/>
            </a:ext>
          </a:extLst>
        </xdr:cNvPr>
        <xdr:cNvSpPr>
          <a:spLocks noChangeShapeType="1"/>
        </xdr:cNvSpPr>
      </xdr:nvSpPr>
      <xdr:spPr bwMode="auto">
        <a:xfrm>
          <a:off x="1304925" y="5191125"/>
          <a:ext cx="523875" cy="0"/>
        </a:xfrm>
        <a:prstGeom prst="line">
          <a:avLst/>
        </a:prstGeom>
        <a:noFill/>
        <a:ln w="57150" cmpd="thinThick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280988</xdr:colOff>
      <xdr:row>32</xdr:row>
      <xdr:rowOff>52388</xdr:rowOff>
    </xdr:from>
    <xdr:to>
      <xdr:col>3</xdr:col>
      <xdr:colOff>604838</xdr:colOff>
      <xdr:row>43</xdr:row>
      <xdr:rowOff>100013</xdr:rowOff>
    </xdr:to>
    <xdr:sp macro="" textlink="">
      <xdr:nvSpPr>
        <xdr:cNvPr id="77657" name="Line 33">
          <a:extLst>
            <a:ext uri="{FF2B5EF4-FFF2-40B4-BE49-F238E27FC236}">
              <a16:creationId xmlns="" xmlns:a16="http://schemas.microsoft.com/office/drawing/2014/main" id="{00000000-0008-0000-0700-0000592F0100}"/>
            </a:ext>
          </a:extLst>
        </xdr:cNvPr>
        <xdr:cNvSpPr>
          <a:spLocks noChangeShapeType="1"/>
        </xdr:cNvSpPr>
      </xdr:nvSpPr>
      <xdr:spPr bwMode="auto">
        <a:xfrm>
          <a:off x="1576388" y="5233988"/>
          <a:ext cx="971550" cy="18288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354330</xdr:colOff>
      <xdr:row>14</xdr:row>
      <xdr:rowOff>61912</xdr:rowOff>
    </xdr:from>
    <xdr:to>
      <xdr:col>0</xdr:col>
      <xdr:colOff>534352</xdr:colOff>
      <xdr:row>15</xdr:row>
      <xdr:rowOff>119062</xdr:rowOff>
    </xdr:to>
    <xdr:sp macro="" textlink="">
      <xdr:nvSpPr>
        <xdr:cNvPr id="11298" name="WordArt 34">
          <a:extLst>
            <a:ext uri="{FF2B5EF4-FFF2-40B4-BE49-F238E27FC236}">
              <a16:creationId xmlns="" xmlns:a16="http://schemas.microsoft.com/office/drawing/2014/main" id="{00000000-0008-0000-0700-000022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714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①</a:t>
          </a:r>
        </a:p>
      </xdr:txBody>
    </xdr:sp>
    <xdr:clientData/>
  </xdr:twoCellAnchor>
  <xdr:twoCellAnchor>
    <xdr:from>
      <xdr:col>1</xdr:col>
      <xdr:colOff>94297</xdr:colOff>
      <xdr:row>14</xdr:row>
      <xdr:rowOff>61912</xdr:rowOff>
    </xdr:from>
    <xdr:to>
      <xdr:col>1</xdr:col>
      <xdr:colOff>284457</xdr:colOff>
      <xdr:row>15</xdr:row>
      <xdr:rowOff>119062</xdr:rowOff>
    </xdr:to>
    <xdr:sp macro="" textlink="">
      <xdr:nvSpPr>
        <xdr:cNvPr id="11299" name="WordArt 35">
          <a:extLst>
            <a:ext uri="{FF2B5EF4-FFF2-40B4-BE49-F238E27FC236}">
              <a16:creationId xmlns="" xmlns:a16="http://schemas.microsoft.com/office/drawing/2014/main" id="{00000000-0008-0000-0700-000023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905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②</a:t>
          </a:r>
        </a:p>
      </xdr:txBody>
    </xdr:sp>
    <xdr:clientData/>
  </xdr:twoCellAnchor>
  <xdr:twoCellAnchor>
    <xdr:from>
      <xdr:col>2</xdr:col>
      <xdr:colOff>30480</xdr:colOff>
      <xdr:row>14</xdr:row>
      <xdr:rowOff>61912</xdr:rowOff>
    </xdr:from>
    <xdr:to>
      <xdr:col>2</xdr:col>
      <xdr:colOff>210502</xdr:colOff>
      <xdr:row>15</xdr:row>
      <xdr:rowOff>119062</xdr:rowOff>
    </xdr:to>
    <xdr:sp macro="" textlink="">
      <xdr:nvSpPr>
        <xdr:cNvPr id="11300" name="WordArt 36">
          <a:extLst>
            <a:ext uri="{FF2B5EF4-FFF2-40B4-BE49-F238E27FC236}">
              <a16:creationId xmlns="" xmlns:a16="http://schemas.microsoft.com/office/drawing/2014/main" id="{00000000-0008-0000-0700-000024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0017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③</a:t>
          </a:r>
        </a:p>
      </xdr:txBody>
    </xdr:sp>
    <xdr:clientData/>
  </xdr:twoCellAnchor>
  <xdr:twoCellAnchor>
    <xdr:from>
      <xdr:col>2</xdr:col>
      <xdr:colOff>368617</xdr:colOff>
      <xdr:row>14</xdr:row>
      <xdr:rowOff>61912</xdr:rowOff>
    </xdr:from>
    <xdr:to>
      <xdr:col>2</xdr:col>
      <xdr:colOff>565670</xdr:colOff>
      <xdr:row>15</xdr:row>
      <xdr:rowOff>119062</xdr:rowOff>
    </xdr:to>
    <xdr:sp macro="" textlink="">
      <xdr:nvSpPr>
        <xdr:cNvPr id="11301" name="WordArt 37">
          <a:extLst>
            <a:ext uri="{FF2B5EF4-FFF2-40B4-BE49-F238E27FC236}">
              <a16:creationId xmlns="" xmlns:a16="http://schemas.microsoft.com/office/drawing/2014/main" id="{00000000-0008-0000-0700-000025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71650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④</a:t>
          </a:r>
        </a:p>
      </xdr:txBody>
    </xdr:sp>
    <xdr:clientData/>
  </xdr:twoCellAnchor>
  <xdr:twoCellAnchor>
    <xdr:from>
      <xdr:col>3</xdr:col>
      <xdr:colOff>30480</xdr:colOff>
      <xdr:row>15</xdr:row>
      <xdr:rowOff>120967</xdr:rowOff>
    </xdr:from>
    <xdr:to>
      <xdr:col>3</xdr:col>
      <xdr:colOff>210502</xdr:colOff>
      <xdr:row>17</xdr:row>
      <xdr:rowOff>11430</xdr:rowOff>
    </xdr:to>
    <xdr:sp macro="" textlink="">
      <xdr:nvSpPr>
        <xdr:cNvPr id="11302" name="WordArt 38">
          <a:extLst>
            <a:ext uri="{FF2B5EF4-FFF2-40B4-BE49-F238E27FC236}">
              <a16:creationId xmlns="" xmlns:a16="http://schemas.microsoft.com/office/drawing/2014/main" id="{00000000-0008-0000-0700-000026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8597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3</xdr:col>
      <xdr:colOff>520065</xdr:colOff>
      <xdr:row>15</xdr:row>
      <xdr:rowOff>120967</xdr:rowOff>
    </xdr:from>
    <xdr:to>
      <xdr:col>4</xdr:col>
      <xdr:colOff>44839</xdr:colOff>
      <xdr:row>17</xdr:row>
      <xdr:rowOff>11430</xdr:rowOff>
    </xdr:to>
    <xdr:sp macro="" textlink="">
      <xdr:nvSpPr>
        <xdr:cNvPr id="11303" name="WordArt 39">
          <a:extLst>
            <a:ext uri="{FF2B5EF4-FFF2-40B4-BE49-F238E27FC236}">
              <a16:creationId xmlns="" xmlns:a16="http://schemas.microsoft.com/office/drawing/2014/main" id="{00000000-0008-0000-0700-000027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0032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11</xdr:col>
      <xdr:colOff>260032</xdr:colOff>
      <xdr:row>14</xdr:row>
      <xdr:rowOff>61912</xdr:rowOff>
    </xdr:from>
    <xdr:to>
      <xdr:col>11</xdr:col>
      <xdr:colOff>446722</xdr:colOff>
      <xdr:row>15</xdr:row>
      <xdr:rowOff>119062</xdr:rowOff>
    </xdr:to>
    <xdr:sp macro="" textlink="">
      <xdr:nvSpPr>
        <xdr:cNvPr id="11305" name="WordArt 41">
          <a:extLst>
            <a:ext uri="{FF2B5EF4-FFF2-40B4-BE49-F238E27FC236}">
              <a16:creationId xmlns="" xmlns:a16="http://schemas.microsoft.com/office/drawing/2014/main" id="{00000000-0008-0000-0700-000029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820025" y="246697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⑧</a:t>
          </a:r>
        </a:p>
      </xdr:txBody>
    </xdr:sp>
    <xdr:clientData/>
  </xdr:twoCellAnchor>
  <xdr:twoCellAnchor>
    <xdr:from>
      <xdr:col>8</xdr:col>
      <xdr:colOff>574357</xdr:colOff>
      <xdr:row>15</xdr:row>
      <xdr:rowOff>120967</xdr:rowOff>
    </xdr:from>
    <xdr:to>
      <xdr:col>9</xdr:col>
      <xdr:colOff>123379</xdr:colOff>
      <xdr:row>17</xdr:row>
      <xdr:rowOff>11430</xdr:rowOff>
    </xdr:to>
    <xdr:sp macro="" textlink="">
      <xdr:nvSpPr>
        <xdr:cNvPr id="11307" name="WordArt 43">
          <a:extLst>
            <a:ext uri="{FF2B5EF4-FFF2-40B4-BE49-F238E27FC236}">
              <a16:creationId xmlns="" xmlns:a16="http://schemas.microsoft.com/office/drawing/2014/main" id="{00000000-0008-0000-0700-00002B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096000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9</xdr:col>
      <xdr:colOff>406717</xdr:colOff>
      <xdr:row>15</xdr:row>
      <xdr:rowOff>120967</xdr:rowOff>
    </xdr:from>
    <xdr:to>
      <xdr:col>9</xdr:col>
      <xdr:colOff>595365</xdr:colOff>
      <xdr:row>17</xdr:row>
      <xdr:rowOff>11430</xdr:rowOff>
    </xdr:to>
    <xdr:sp macro="" textlink="">
      <xdr:nvSpPr>
        <xdr:cNvPr id="11308" name="WordArt 44">
          <a:extLst>
            <a:ext uri="{FF2B5EF4-FFF2-40B4-BE49-F238E27FC236}">
              <a16:creationId xmlns="" xmlns:a16="http://schemas.microsoft.com/office/drawing/2014/main" id="{00000000-0008-0000-0700-00002C2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00825" y="2705100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⑦</a:t>
          </a:r>
        </a:p>
      </xdr:txBody>
    </xdr:sp>
    <xdr:clientData/>
  </xdr:twoCellAnchor>
  <xdr:twoCellAnchor>
    <xdr:from>
      <xdr:col>6</xdr:col>
      <xdr:colOff>423863</xdr:colOff>
      <xdr:row>39</xdr:row>
      <xdr:rowOff>90488</xdr:rowOff>
    </xdr:from>
    <xdr:to>
      <xdr:col>7</xdr:col>
      <xdr:colOff>214313</xdr:colOff>
      <xdr:row>41</xdr:row>
      <xdr:rowOff>100013</xdr:rowOff>
    </xdr:to>
    <xdr:sp macro="" textlink="">
      <xdr:nvSpPr>
        <xdr:cNvPr id="77667" name="Freeform 49">
          <a:extLst>
            <a:ext uri="{FF2B5EF4-FFF2-40B4-BE49-F238E27FC236}">
              <a16:creationId xmlns="" xmlns:a16="http://schemas.microsoft.com/office/drawing/2014/main" id="{00000000-0008-0000-0700-0000632F0100}"/>
            </a:ext>
          </a:extLst>
        </xdr:cNvPr>
        <xdr:cNvSpPr>
          <a:spLocks/>
        </xdr:cNvSpPr>
      </xdr:nvSpPr>
      <xdr:spPr bwMode="auto">
        <a:xfrm>
          <a:off x="4310063" y="6405563"/>
          <a:ext cx="438150" cy="333375"/>
        </a:xfrm>
        <a:custGeom>
          <a:avLst/>
          <a:gdLst>
            <a:gd name="T0" fmla="*/ 2147483646 w 49"/>
            <a:gd name="T1" fmla="*/ 2147483646 h 37"/>
            <a:gd name="T2" fmla="*/ 2147483646 w 49"/>
            <a:gd name="T3" fmla="*/ 2147483646 h 37"/>
            <a:gd name="T4" fmla="*/ 2147483646 w 49"/>
            <a:gd name="T5" fmla="*/ 0 h 37"/>
            <a:gd name="T6" fmla="*/ 0 60000 65536"/>
            <a:gd name="T7" fmla="*/ 0 60000 65536"/>
            <a:gd name="T8" fmla="*/ 0 60000 65536"/>
            <a:gd name="T9" fmla="*/ 0 w 49"/>
            <a:gd name="T10" fmla="*/ 0 h 37"/>
            <a:gd name="T11" fmla="*/ 49 w 49"/>
            <a:gd name="T12" fmla="*/ 37 h 37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9" h="37">
              <a:moveTo>
                <a:pt x="49" y="37"/>
              </a:moveTo>
              <a:cubicBezTo>
                <a:pt x="26" y="32"/>
                <a:pt x="4" y="28"/>
                <a:pt x="2" y="22"/>
              </a:cubicBezTo>
              <a:cubicBezTo>
                <a:pt x="0" y="16"/>
                <a:pt x="18" y="8"/>
                <a:pt x="36" y="0"/>
              </a:cubicBezTo>
            </a:path>
          </a:pathLst>
        </a:cu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80963</xdr:colOff>
      <xdr:row>39</xdr:row>
      <xdr:rowOff>52388</xdr:rowOff>
    </xdr:from>
    <xdr:to>
      <xdr:col>7</xdr:col>
      <xdr:colOff>161925</xdr:colOff>
      <xdr:row>39</xdr:row>
      <xdr:rowOff>95250</xdr:rowOff>
    </xdr:to>
    <xdr:sp macro="" textlink="">
      <xdr:nvSpPr>
        <xdr:cNvPr id="77668" name="Line 50">
          <a:extLst>
            <a:ext uri="{FF2B5EF4-FFF2-40B4-BE49-F238E27FC236}">
              <a16:creationId xmlns="" xmlns:a16="http://schemas.microsoft.com/office/drawing/2014/main" id="{00000000-0008-0000-0700-0000642F0100}"/>
            </a:ext>
          </a:extLst>
        </xdr:cNvPr>
        <xdr:cNvSpPr>
          <a:spLocks noChangeShapeType="1"/>
        </xdr:cNvSpPr>
      </xdr:nvSpPr>
      <xdr:spPr bwMode="auto">
        <a:xfrm flipV="1">
          <a:off x="4614863" y="6367463"/>
          <a:ext cx="80962" cy="42862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363855</xdr:colOff>
      <xdr:row>15</xdr:row>
      <xdr:rowOff>135255</xdr:rowOff>
    </xdr:from>
    <xdr:to>
      <xdr:col>4</xdr:col>
      <xdr:colOff>554015</xdr:colOff>
      <xdr:row>17</xdr:row>
      <xdr:rowOff>28568</xdr:rowOff>
    </xdr:to>
    <xdr:sp macro="" textlink="">
      <xdr:nvSpPr>
        <xdr:cNvPr id="32" name="WordArt 38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242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5</xdr:col>
      <xdr:colOff>177165</xdr:colOff>
      <xdr:row>15</xdr:row>
      <xdr:rowOff>135255</xdr:rowOff>
    </xdr:from>
    <xdr:to>
      <xdr:col>5</xdr:col>
      <xdr:colOff>366662</xdr:colOff>
      <xdr:row>17</xdr:row>
      <xdr:rowOff>28568</xdr:rowOff>
    </xdr:to>
    <xdr:sp macro="" textlink="">
      <xdr:nvSpPr>
        <xdr:cNvPr id="33" name="WordArt 39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195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10</xdr:col>
      <xdr:colOff>1</xdr:colOff>
      <xdr:row>1</xdr:row>
      <xdr:rowOff>152400</xdr:rowOff>
    </xdr:from>
    <xdr:to>
      <xdr:col>10</xdr:col>
      <xdr:colOff>583567</xdr:colOff>
      <xdr:row>4</xdr:row>
      <xdr:rowOff>135354</xdr:rowOff>
    </xdr:to>
    <xdr:cxnSp macro="">
      <xdr:nvCxnSpPr>
        <xdr:cNvPr id="36" name="直線矢印コネクタ 3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CxnSpPr/>
      </xdr:nvCxnSpPr>
      <xdr:spPr>
        <a:xfrm rot="10800000" flipV="1">
          <a:off x="6858001" y="333375"/>
          <a:ext cx="619125" cy="49530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63817</xdr:colOff>
      <xdr:row>2</xdr:row>
      <xdr:rowOff>3808</xdr:rowOff>
    </xdr:from>
    <xdr:to>
      <xdr:col>10</xdr:col>
      <xdr:colOff>583710</xdr:colOff>
      <xdr:row>5</xdr:row>
      <xdr:rowOff>11539</xdr:rowOff>
    </xdr:to>
    <xdr:cxnSp macro="">
      <xdr:nvCxnSpPr>
        <xdr:cNvPr id="37" name="直線矢印コネクタ 36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CxnSpPr/>
      </xdr:nvCxnSpPr>
      <xdr:spPr>
        <a:xfrm rot="10800000" flipV="1">
          <a:off x="5553075" y="342898"/>
          <a:ext cx="1924050" cy="53340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418148</xdr:colOff>
      <xdr:row>2</xdr:row>
      <xdr:rowOff>3809</xdr:rowOff>
    </xdr:from>
    <xdr:to>
      <xdr:col>10</xdr:col>
      <xdr:colOff>595444</xdr:colOff>
      <xdr:row>7</xdr:row>
      <xdr:rowOff>9525</xdr:rowOff>
    </xdr:to>
    <xdr:cxnSp macro="">
      <xdr:nvCxnSpPr>
        <xdr:cNvPr id="40" name="直線矢印コネクタ 39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CxnSpPr/>
      </xdr:nvCxnSpPr>
      <xdr:spPr>
        <a:xfrm rot="10800000" flipV="1">
          <a:off x="5934076" y="342899"/>
          <a:ext cx="1552575" cy="866776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293372</xdr:colOff>
      <xdr:row>2</xdr:row>
      <xdr:rowOff>0</xdr:rowOff>
    </xdr:from>
    <xdr:to>
      <xdr:col>10</xdr:col>
      <xdr:colOff>583884</xdr:colOff>
      <xdr:row>8</xdr:row>
      <xdr:rowOff>80963</xdr:rowOff>
    </xdr:to>
    <xdr:cxnSp macro="">
      <xdr:nvCxnSpPr>
        <xdr:cNvPr id="43" name="直線矢印コネクタ 42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CxnSpPr/>
      </xdr:nvCxnSpPr>
      <xdr:spPr>
        <a:xfrm rot="10800000" flipV="1">
          <a:off x="5800727" y="342900"/>
          <a:ext cx="1676399" cy="1114426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177166</xdr:colOff>
      <xdr:row>2</xdr:row>
      <xdr:rowOff>38097</xdr:rowOff>
    </xdr:from>
    <xdr:to>
      <xdr:col>10</xdr:col>
      <xdr:colOff>564872</xdr:colOff>
      <xdr:row>10</xdr:row>
      <xdr:rowOff>119061</xdr:rowOff>
    </xdr:to>
    <xdr:cxnSp macro="">
      <xdr:nvCxnSpPr>
        <xdr:cNvPr id="45" name="直線矢印コネクタ 4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CxnSpPr/>
      </xdr:nvCxnSpPr>
      <xdr:spPr>
        <a:xfrm rot="10800000" flipV="1">
          <a:off x="3619501" y="380997"/>
          <a:ext cx="3838577" cy="1457327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491491</xdr:colOff>
      <xdr:row>2</xdr:row>
      <xdr:rowOff>9525</xdr:rowOff>
    </xdr:from>
    <xdr:to>
      <xdr:col>10</xdr:col>
      <xdr:colOff>585788</xdr:colOff>
      <xdr:row>9</xdr:row>
      <xdr:rowOff>101947</xdr:rowOff>
    </xdr:to>
    <xdr:cxnSp macro="">
      <xdr:nvCxnSpPr>
        <xdr:cNvPr id="47" name="直線矢印コネクタ 46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CxnSpPr/>
      </xdr:nvCxnSpPr>
      <xdr:spPr>
        <a:xfrm rot="10800000" flipV="1">
          <a:off x="1209676" y="352425"/>
          <a:ext cx="6276975" cy="129540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94297</xdr:colOff>
      <xdr:row>16</xdr:row>
      <xdr:rowOff>119061</xdr:rowOff>
    </xdr:from>
    <xdr:to>
      <xdr:col>15</xdr:col>
      <xdr:colOff>574427</xdr:colOff>
      <xdr:row>23</xdr:row>
      <xdr:rowOff>82904</xdr:rowOff>
    </xdr:to>
    <xdr:sp macro="" textlink="">
      <xdr:nvSpPr>
        <xdr:cNvPr id="53" name="AutoShape 1453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SpPr>
          <a:spLocks noChangeArrowheads="1"/>
        </xdr:cNvSpPr>
      </xdr:nvSpPr>
      <xdr:spPr bwMode="auto">
        <a:xfrm>
          <a:off x="6962775" y="2867024"/>
          <a:ext cx="3933825" cy="1171575"/>
        </a:xfrm>
        <a:prstGeom prst="roundRect">
          <a:avLst>
            <a:gd name="adj" fmla="val 16667"/>
          </a:avLst>
        </a:prstGeom>
        <a:solidFill>
          <a:srgbClr val="FF00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l" rtl="0">
            <a:lnSpc>
              <a:spcPts val="1800"/>
            </a:lnSpc>
            <a:defRPr sz="1000"/>
          </a:pPr>
          <a:r>
            <a:rPr lang="en-US" altLang="ja-JP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申込ファイルを作成する場合は必ず</a:t>
          </a:r>
          <a:endParaRPr lang="en-US" altLang="ja-JP" sz="16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900"/>
            </a:lnSpc>
            <a:defRPr sz="1000"/>
          </a:pPr>
          <a:r>
            <a:rPr lang="en-US" altLang="ja-JP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『</a:t>
          </a: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申込ファイルを作成して終了」ボタンを</a:t>
          </a:r>
          <a:endParaRPr lang="en-US" altLang="ja-JP" sz="16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800"/>
            </a:lnSpc>
            <a:defRPr sz="1000"/>
          </a:pPr>
          <a:r>
            <a:rPr lang="ja-JP" altLang="en-US" sz="16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押してください。</a:t>
          </a:r>
        </a:p>
      </xdr:txBody>
    </xdr:sp>
    <xdr:clientData/>
  </xdr:twoCellAnchor>
  <xdr:twoCellAnchor>
    <xdr:from>
      <xdr:col>5</xdr:col>
      <xdr:colOff>94297</xdr:colOff>
      <xdr:row>8</xdr:row>
      <xdr:rowOff>142875</xdr:rowOff>
    </xdr:from>
    <xdr:to>
      <xdr:col>10</xdr:col>
      <xdr:colOff>94297</xdr:colOff>
      <xdr:row>20</xdr:row>
      <xdr:rowOff>16173</xdr:rowOff>
    </xdr:to>
    <xdr:cxnSp macro="">
      <xdr:nvCxnSpPr>
        <xdr:cNvPr id="55" name="直線矢印コネクタ 54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CxnSpPr>
          <a:stCxn id="53" idx="1"/>
        </xdr:cNvCxnSpPr>
      </xdr:nvCxnSpPr>
      <xdr:spPr>
        <a:xfrm rot="10800000">
          <a:off x="3533775" y="1524000"/>
          <a:ext cx="3429000" cy="1928812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607695</xdr:colOff>
      <xdr:row>13</xdr:row>
      <xdr:rowOff>82867</xdr:rowOff>
    </xdr:from>
    <xdr:to>
      <xdr:col>4</xdr:col>
      <xdr:colOff>201002</xdr:colOff>
      <xdr:row>15</xdr:row>
      <xdr:rowOff>11430</xdr:rowOff>
    </xdr:to>
    <xdr:sp macro="" textlink="">
      <xdr:nvSpPr>
        <xdr:cNvPr id="42" name="角丸四角形 41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SpPr/>
      </xdr:nvSpPr>
      <xdr:spPr>
        <a:xfrm>
          <a:off x="20193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種　　目</a:t>
          </a:r>
        </a:p>
      </xdr:txBody>
    </xdr:sp>
    <xdr:clientData/>
  </xdr:twoCellAnchor>
  <xdr:twoCellAnchor>
    <xdr:from>
      <xdr:col>8</xdr:col>
      <xdr:colOff>501015</xdr:colOff>
      <xdr:row>13</xdr:row>
      <xdr:rowOff>82867</xdr:rowOff>
    </xdr:from>
    <xdr:to>
      <xdr:col>10</xdr:col>
      <xdr:colOff>94496</xdr:colOff>
      <xdr:row>15</xdr:row>
      <xdr:rowOff>11430</xdr:rowOff>
    </xdr:to>
    <xdr:sp macro="" textlink="">
      <xdr:nvSpPr>
        <xdr:cNvPr id="44" name="角丸四角形 43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SpPr/>
      </xdr:nvSpPr>
      <xdr:spPr>
        <a:xfrm>
          <a:off x="60198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50"/>
            <a:t>使用しない</a:t>
          </a:r>
        </a:p>
      </xdr:txBody>
    </xdr:sp>
    <xdr:clientData/>
  </xdr:twoCellAnchor>
  <xdr:twoCellAnchor>
    <xdr:from>
      <xdr:col>7</xdr:col>
      <xdr:colOff>210502</xdr:colOff>
      <xdr:row>13</xdr:row>
      <xdr:rowOff>82867</xdr:rowOff>
    </xdr:from>
    <xdr:to>
      <xdr:col>8</xdr:col>
      <xdr:colOff>451373</xdr:colOff>
      <xdr:row>15</xdr:row>
      <xdr:rowOff>11430</xdr:rowOff>
    </xdr:to>
    <xdr:sp macro="" textlink="">
      <xdr:nvSpPr>
        <xdr:cNvPr id="46" name="角丸四角形 45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SpPr/>
      </xdr:nvSpPr>
      <xdr:spPr>
        <a:xfrm>
          <a:off x="5029200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リレー</a:t>
          </a:r>
        </a:p>
      </xdr:txBody>
    </xdr:sp>
    <xdr:clientData/>
  </xdr:twoCellAnchor>
  <xdr:twoCellAnchor>
    <xdr:from>
      <xdr:col>5</xdr:col>
      <xdr:colOff>564832</xdr:colOff>
      <xdr:row>13</xdr:row>
      <xdr:rowOff>82867</xdr:rowOff>
    </xdr:from>
    <xdr:to>
      <xdr:col>7</xdr:col>
      <xdr:colOff>157574</xdr:colOff>
      <xdr:row>15</xdr:row>
      <xdr:rowOff>11430</xdr:rowOff>
    </xdr:to>
    <xdr:sp macro="" textlink="">
      <xdr:nvSpPr>
        <xdr:cNvPr id="48" name="角丸四角形 47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SpPr/>
      </xdr:nvSpPr>
      <xdr:spPr>
        <a:xfrm>
          <a:off x="4029075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000"/>
            <a:t>使用しない</a:t>
          </a:r>
        </a:p>
      </xdr:txBody>
    </xdr:sp>
    <xdr:clientData/>
  </xdr:twoCellAnchor>
  <xdr:twoCellAnchor>
    <xdr:from>
      <xdr:col>4</xdr:col>
      <xdr:colOff>280987</xdr:colOff>
      <xdr:row>13</xdr:row>
      <xdr:rowOff>82867</xdr:rowOff>
    </xdr:from>
    <xdr:to>
      <xdr:col>5</xdr:col>
      <xdr:colOff>522009</xdr:colOff>
      <xdr:row>15</xdr:row>
      <xdr:rowOff>11430</xdr:rowOff>
    </xdr:to>
    <xdr:sp macro="" textlink="">
      <xdr:nvSpPr>
        <xdr:cNvPr id="49" name="角丸四角形 48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SpPr/>
      </xdr:nvSpPr>
      <xdr:spPr>
        <a:xfrm>
          <a:off x="3038475" y="2324100"/>
          <a:ext cx="942975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種　　目</a:t>
          </a:r>
        </a:p>
      </xdr:txBody>
    </xdr:sp>
    <xdr:clientData/>
  </xdr:twoCellAnchor>
  <xdr:twoCellAnchor>
    <xdr:from>
      <xdr:col>6</xdr:col>
      <xdr:colOff>9525</xdr:colOff>
      <xdr:row>15</xdr:row>
      <xdr:rowOff>135255</xdr:rowOff>
    </xdr:from>
    <xdr:to>
      <xdr:col>6</xdr:col>
      <xdr:colOff>198850</xdr:colOff>
      <xdr:row>17</xdr:row>
      <xdr:rowOff>28568</xdr:rowOff>
    </xdr:to>
    <xdr:sp macro="" textlink="">
      <xdr:nvSpPr>
        <xdr:cNvPr id="50" name="WordArt 38">
          <a:extLs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24325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6</xdr:col>
      <xdr:colOff>446722</xdr:colOff>
      <xdr:row>15</xdr:row>
      <xdr:rowOff>135255</xdr:rowOff>
    </xdr:from>
    <xdr:to>
      <xdr:col>6</xdr:col>
      <xdr:colOff>639748</xdr:colOff>
      <xdr:row>17</xdr:row>
      <xdr:rowOff>28568</xdr:rowOff>
    </xdr:to>
    <xdr:sp macro="" textlink="">
      <xdr:nvSpPr>
        <xdr:cNvPr id="51" name="WordArt 39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59105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8</xdr:col>
      <xdr:colOff>113347</xdr:colOff>
      <xdr:row>15</xdr:row>
      <xdr:rowOff>135255</xdr:rowOff>
    </xdr:from>
    <xdr:to>
      <xdr:col>8</xdr:col>
      <xdr:colOff>293369</xdr:colOff>
      <xdr:row>17</xdr:row>
      <xdr:rowOff>28568</xdr:rowOff>
    </xdr:to>
    <xdr:sp macro="" textlink="">
      <xdr:nvSpPr>
        <xdr:cNvPr id="54" name="WordArt 39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600700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⑥</a:t>
          </a:r>
        </a:p>
      </xdr:txBody>
    </xdr:sp>
    <xdr:clientData/>
  </xdr:twoCellAnchor>
  <xdr:twoCellAnchor>
    <xdr:from>
      <xdr:col>7</xdr:col>
      <xdr:colOff>293370</xdr:colOff>
      <xdr:row>15</xdr:row>
      <xdr:rowOff>135255</xdr:rowOff>
    </xdr:from>
    <xdr:to>
      <xdr:col>7</xdr:col>
      <xdr:colOff>482695</xdr:colOff>
      <xdr:row>17</xdr:row>
      <xdr:rowOff>28568</xdr:rowOff>
    </xdr:to>
    <xdr:sp macro="" textlink="">
      <xdr:nvSpPr>
        <xdr:cNvPr id="57" name="WordArt 38">
          <a:extLs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114925" y="2714625"/>
          <a:ext cx="200025" cy="228600"/>
        </a:xfrm>
        <a:prstGeom prst="rect">
          <a:avLst/>
        </a:prstGeom>
      </xdr:spPr>
      <xdr:txBody>
        <a:bodyPr wrap="none" fromWordArt="1">
          <a:prstTxWarp prst="textDeflate">
            <a:avLst>
              <a:gd name="adj" fmla="val 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/>
              <a:ea typeface="ＭＳ Ｐゴシック"/>
            </a:rPr>
            <a:t>⑤</a:t>
          </a:r>
        </a:p>
      </xdr:txBody>
    </xdr:sp>
    <xdr:clientData/>
  </xdr:twoCellAnchor>
  <xdr:twoCellAnchor>
    <xdr:from>
      <xdr:col>3</xdr:col>
      <xdr:colOff>1</xdr:colOff>
      <xdr:row>17</xdr:row>
      <xdr:rowOff>120967</xdr:rowOff>
    </xdr:from>
    <xdr:to>
      <xdr:col>7</xdr:col>
      <xdr:colOff>418067</xdr:colOff>
      <xdr:row>23</xdr:row>
      <xdr:rowOff>81008</xdr:rowOff>
    </xdr:to>
    <xdr:sp macro="" textlink="">
      <xdr:nvSpPr>
        <xdr:cNvPr id="58" name="角丸四角形 57">
          <a:extLs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SpPr/>
      </xdr:nvSpPr>
      <xdr:spPr>
        <a:xfrm>
          <a:off x="2057401" y="3048000"/>
          <a:ext cx="3190874" cy="981075"/>
        </a:xfrm>
        <a:prstGeom prst="round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200" b="1"/>
            <a:t>記録の入力方法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１１”３５　→　</a:t>
          </a:r>
          <a:r>
            <a:rPr kumimoji="1" lang="en-US" altLang="ja-JP" sz="1200" b="1"/>
            <a:t>11.35</a:t>
          </a:r>
          <a:r>
            <a:rPr kumimoji="1" lang="ja-JP" altLang="en-US" sz="1200" b="1"/>
            <a:t>　（半角英数）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１’５３”１０　→　</a:t>
          </a:r>
          <a:r>
            <a:rPr kumimoji="1" lang="en-US" altLang="ja-JP" sz="1200" b="1"/>
            <a:t>1.53.10</a:t>
          </a:r>
          <a:r>
            <a:rPr kumimoji="1" lang="ja-JP" altLang="en-US" sz="1200" b="1"/>
            <a:t>　（半角英数）</a:t>
          </a:r>
          <a:endParaRPr kumimoji="1" lang="en-US" altLang="ja-JP" sz="1200" b="1"/>
        </a:p>
        <a:p>
          <a:pPr algn="ctr"/>
          <a:r>
            <a:rPr kumimoji="1" lang="ja-JP" altLang="en-US" sz="1200" b="1"/>
            <a:t>５ｍ３２　→　</a:t>
          </a:r>
          <a:r>
            <a:rPr kumimoji="1" lang="en-US" altLang="ja-JP" sz="1200" b="1"/>
            <a:t>5m32</a:t>
          </a:r>
          <a:r>
            <a:rPr kumimoji="1" lang="ja-JP" altLang="en-US" sz="1200" b="1"/>
            <a:t>　（半角英数）</a:t>
          </a:r>
        </a:p>
      </xdr:txBody>
    </xdr:sp>
    <xdr:clientData/>
  </xdr:twoCellAnchor>
  <xdr:twoCellAnchor>
    <xdr:from>
      <xdr:col>2</xdr:col>
      <xdr:colOff>607695</xdr:colOff>
      <xdr:row>11</xdr:row>
      <xdr:rowOff>142875</xdr:rowOff>
    </xdr:from>
    <xdr:to>
      <xdr:col>10</xdr:col>
      <xdr:colOff>63791</xdr:colOff>
      <xdr:row>13</xdr:row>
      <xdr:rowOff>38100</xdr:rowOff>
    </xdr:to>
    <xdr:sp macro="" textlink="">
      <xdr:nvSpPr>
        <xdr:cNvPr id="59" name="角丸四角形 58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SpPr/>
      </xdr:nvSpPr>
      <xdr:spPr>
        <a:xfrm>
          <a:off x="2019300" y="2038350"/>
          <a:ext cx="4905375" cy="228600"/>
        </a:xfrm>
        <a:prstGeom prst="round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</a:rPr>
            <a:t>第２回大会は列ごとに入力できる種目が違います。</a:t>
          </a:r>
        </a:p>
      </xdr:txBody>
    </xdr:sp>
    <xdr:clientData/>
  </xdr:twoCellAnchor>
  <xdr:twoCellAnchor>
    <xdr:from>
      <xdr:col>7</xdr:col>
      <xdr:colOff>250507</xdr:colOff>
      <xdr:row>37</xdr:row>
      <xdr:rowOff>120967</xdr:rowOff>
    </xdr:from>
    <xdr:to>
      <xdr:col>11</xdr:col>
      <xdr:colOff>258974</xdr:colOff>
      <xdr:row>40</xdr:row>
      <xdr:rowOff>81059</xdr:rowOff>
    </xdr:to>
    <xdr:sp macro="" textlink="">
      <xdr:nvSpPr>
        <xdr:cNvPr id="52" name="角丸四角形 51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SpPr/>
      </xdr:nvSpPr>
      <xdr:spPr>
        <a:xfrm>
          <a:off x="5067300" y="6477000"/>
          <a:ext cx="2751667" cy="466725"/>
        </a:xfrm>
        <a:prstGeom prst="roundRect">
          <a:avLst/>
        </a:prstGeom>
        <a:solidFill>
          <a:srgbClr val="66FF33"/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2400"/>
            </a:lnSpc>
          </a:pPr>
          <a:r>
            <a:rPr kumimoji="1" lang="ja-JP" altLang="en-US" sz="2000" b="1">
              <a:solidFill>
                <a:srgbClr val="FF0000"/>
              </a:solidFill>
            </a:rPr>
            <a:t>基本情報入力シートへ</a:t>
          </a:r>
        </a:p>
      </xdr:txBody>
    </xdr:sp>
    <xdr:clientData/>
  </xdr:twoCellAnchor>
  <xdr:twoCellAnchor editAs="oneCell">
    <xdr:from>
      <xdr:col>0</xdr:col>
      <xdr:colOff>0</xdr:colOff>
      <xdr:row>2</xdr:row>
      <xdr:rowOff>123825</xdr:rowOff>
    </xdr:from>
    <xdr:to>
      <xdr:col>16</xdr:col>
      <xdr:colOff>609600</xdr:colOff>
      <xdr:row>25</xdr:row>
      <xdr:rowOff>0</xdr:rowOff>
    </xdr:to>
    <xdr:pic>
      <xdr:nvPicPr>
        <xdr:cNvPr id="77691" name="図 60">
          <a:extLst>
            <a:ext uri="{FF2B5EF4-FFF2-40B4-BE49-F238E27FC236}">
              <a16:creationId xmlns="" xmlns:a16="http://schemas.microsoft.com/office/drawing/2014/main" id="{00000000-0008-0000-0700-00007B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109728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528638</xdr:colOff>
      <xdr:row>0</xdr:row>
      <xdr:rowOff>28575</xdr:rowOff>
    </xdr:from>
    <xdr:to>
      <xdr:col>16</xdr:col>
      <xdr:colOff>366713</xdr:colOff>
      <xdr:row>2</xdr:row>
      <xdr:rowOff>123825</xdr:rowOff>
    </xdr:to>
    <xdr:pic>
      <xdr:nvPicPr>
        <xdr:cNvPr id="77692" name="図 61">
          <a:extLst>
            <a:ext uri="{FF2B5EF4-FFF2-40B4-BE49-F238E27FC236}">
              <a16:creationId xmlns="" xmlns:a16="http://schemas.microsoft.com/office/drawing/2014/main" id="{00000000-0008-0000-0700-00007C2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938" y="28575"/>
          <a:ext cx="437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47625</xdr:rowOff>
        </xdr:from>
        <xdr:to>
          <xdr:col>7</xdr:col>
          <xdr:colOff>114300</xdr:colOff>
          <xdr:row>2</xdr:row>
          <xdr:rowOff>38100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=""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ソート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81;&#28023;&#23398;&#29983;&#38520;&#19978;&#31478;&#25216;&#36899;&#30431;\2017.6.&#26481;&#28023;&#22799;&#23395;\&#12456;&#12531;&#12488;&#12522;&#12540;&#12501;&#12449;&#12452;&#12523;6&#22238;&#30331;&#37682;&#12394;&#12375;v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情報"/>
      <sheetName val="総括申込書"/>
      <sheetName val="男子名簿"/>
      <sheetName val="女子名簿"/>
      <sheetName val="学校名"/>
      <sheetName val="トレーナー誓約書(必要な大学のみ)"/>
      <sheetName val="入力見本"/>
      <sheetName val="学校コード"/>
      <sheetName val="種目名"/>
      <sheetName val="管理者入力"/>
      <sheetName val="Sheet1"/>
      <sheetName val="Sheet2"/>
      <sheetName val="Sheet3"/>
      <sheetName val="県名"/>
      <sheetName val="学連登録"/>
    </sheetNames>
    <sheetDataSet>
      <sheetData sheetId="0"/>
      <sheetData sheetId="1"/>
      <sheetData sheetId="2"/>
      <sheetData sheetId="3"/>
      <sheetData sheetId="4">
        <row r="8">
          <cell r="C8" t="str">
            <v>愛知大学</v>
          </cell>
        </row>
        <row r="9">
          <cell r="C9" t="str">
            <v>愛知医科大学</v>
          </cell>
        </row>
        <row r="10">
          <cell r="C10" t="str">
            <v>愛知学院大学</v>
          </cell>
        </row>
        <row r="11">
          <cell r="C11" t="str">
            <v>愛知教育大学</v>
          </cell>
        </row>
        <row r="12">
          <cell r="C12" t="str">
            <v>愛知県立大学</v>
          </cell>
        </row>
        <row r="13">
          <cell r="C13" t="str">
            <v>愛知工業大学</v>
          </cell>
        </row>
        <row r="14">
          <cell r="C14" t="str">
            <v>愛知淑徳大学</v>
          </cell>
        </row>
        <row r="15">
          <cell r="C15" t="str">
            <v>愛知東邦大学</v>
          </cell>
        </row>
        <row r="16">
          <cell r="C16" t="str">
            <v>岐阜大学</v>
          </cell>
        </row>
        <row r="17">
          <cell r="C17" t="str">
            <v>岐阜経済大学</v>
          </cell>
        </row>
        <row r="18">
          <cell r="C18" t="str">
            <v>岐阜工業高等専門学校</v>
          </cell>
        </row>
        <row r="19">
          <cell r="C19" t="str">
            <v>岐阜聖徳学園大学</v>
          </cell>
        </row>
        <row r="20">
          <cell r="C20" t="str">
            <v>岐阜薬科大学</v>
          </cell>
        </row>
        <row r="21">
          <cell r="C21" t="str">
            <v>近畿大学工業高等専門学校</v>
          </cell>
        </row>
        <row r="22">
          <cell r="C22" t="str">
            <v>金城学院大学</v>
          </cell>
        </row>
        <row r="23">
          <cell r="C23" t="str">
            <v>皇學館大学</v>
          </cell>
        </row>
        <row r="24">
          <cell r="C24" t="str">
            <v>至学館大学</v>
          </cell>
        </row>
        <row r="25">
          <cell r="C25" t="str">
            <v>静岡大学</v>
          </cell>
        </row>
        <row r="26">
          <cell r="C26" t="str">
            <v>静岡県立大学</v>
          </cell>
        </row>
        <row r="27">
          <cell r="C27" t="str">
            <v>静岡産業大学</v>
          </cell>
        </row>
        <row r="28">
          <cell r="C28" t="str">
            <v>椙山女学園大学</v>
          </cell>
        </row>
        <row r="29">
          <cell r="C29" t="str">
            <v>鈴鹿工業高等専門学校</v>
          </cell>
        </row>
        <row r="30">
          <cell r="C30" t="str">
            <v>大同大学</v>
          </cell>
        </row>
        <row r="31">
          <cell r="C31" t="str">
            <v>中京大学</v>
          </cell>
        </row>
        <row r="32">
          <cell r="C32" t="str">
            <v>中京学院大学</v>
          </cell>
        </row>
        <row r="33">
          <cell r="C33" t="str">
            <v>中部大学</v>
          </cell>
        </row>
        <row r="34">
          <cell r="C34" t="str">
            <v>中部学院大学</v>
          </cell>
        </row>
        <row r="35">
          <cell r="C35" t="str">
            <v>東海学園大学</v>
          </cell>
        </row>
        <row r="36">
          <cell r="C36" t="str">
            <v>常葉大学</v>
          </cell>
        </row>
        <row r="37">
          <cell r="C37" t="str">
            <v>鳥羽商船高等専門学校</v>
          </cell>
        </row>
        <row r="38">
          <cell r="C38" t="str">
            <v>豊田工業高等専門学校</v>
          </cell>
        </row>
        <row r="39">
          <cell r="C39" t="str">
            <v>豊橋技術科学大学</v>
          </cell>
        </row>
        <row r="40">
          <cell r="C40" t="str">
            <v>名古屋大学</v>
          </cell>
        </row>
        <row r="41">
          <cell r="C41" t="str">
            <v>名古屋学院大学</v>
          </cell>
        </row>
        <row r="42">
          <cell r="C42" t="str">
            <v>名古屋工業大学</v>
          </cell>
        </row>
        <row r="43">
          <cell r="C43" t="str">
            <v>名古屋市立大学</v>
          </cell>
        </row>
        <row r="44">
          <cell r="C44" t="str">
            <v>南山大学</v>
          </cell>
        </row>
        <row r="45">
          <cell r="C45" t="str">
            <v>日本福祉大学</v>
          </cell>
        </row>
        <row r="46">
          <cell r="C46" t="str">
            <v>沼津工業高等専門学校</v>
          </cell>
        </row>
        <row r="47">
          <cell r="C47" t="str">
            <v>浜松医科大学</v>
          </cell>
        </row>
        <row r="48">
          <cell r="C48" t="str">
            <v>藤田保健衛生大学</v>
          </cell>
        </row>
        <row r="49">
          <cell r="C49" t="str">
            <v>三重大学</v>
          </cell>
        </row>
        <row r="50">
          <cell r="C50" t="str">
            <v>名城大学</v>
          </cell>
        </row>
        <row r="51">
          <cell r="C51" t="str">
            <v>東海大学東海</v>
          </cell>
        </row>
        <row r="52">
          <cell r="C52" t="str">
            <v>名古屋女子大学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grrkiroku@yahoo.co.jp?subject=&#12295;&#12295;&#22823;&#20250;&#12398;&#30003;&#12375;&#36796;&#12415;&#12395;&#12388;&#12356;&#12390;&#65288;&#12479;&#12452;&#12488;&#12523;&#12399;&#22793;&#12360;&#12390;&#12367;&#12384;&#12373;&#12356;&#65289;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105"/>
  <sheetViews>
    <sheetView showGridLines="0" showRowColHeaders="0" tabSelected="1" view="pageBreakPreview" zoomScale="64" zoomScaleNormal="65" zoomScaleSheetLayoutView="130" workbookViewId="0">
      <selection activeCell="AC24" sqref="AC24"/>
    </sheetView>
  </sheetViews>
  <sheetFormatPr defaultRowHeight="13.5"/>
  <cols>
    <col min="3" max="3" width="10.5" customWidth="1"/>
    <col min="4" max="4" width="8.75" customWidth="1"/>
    <col min="6" max="6" width="9" customWidth="1"/>
    <col min="7" max="7" width="14.125" customWidth="1"/>
    <col min="10" max="10" width="9.625" customWidth="1"/>
    <col min="11" max="11" width="11.25" customWidth="1"/>
    <col min="12" max="12" width="13.125" hidden="1" customWidth="1"/>
    <col min="13" max="17" width="8.25" hidden="1" customWidth="1"/>
    <col min="18" max="20" width="10.5" hidden="1" customWidth="1"/>
    <col min="21" max="21" width="9" hidden="1" customWidth="1"/>
    <col min="22" max="22" width="7.5" customWidth="1"/>
    <col min="23" max="23" width="9" customWidth="1"/>
    <col min="24" max="25" width="9" hidden="1" customWidth="1"/>
    <col min="26" max="35" width="9" customWidth="1"/>
  </cols>
  <sheetData>
    <row r="1" spans="1:25" ht="13.5" customHeight="1">
      <c r="A1" s="635" t="s">
        <v>3102</v>
      </c>
      <c r="B1" s="635"/>
      <c r="C1" s="635"/>
      <c r="D1" s="635"/>
      <c r="E1" s="635"/>
      <c r="F1" s="635"/>
      <c r="G1" s="635"/>
      <c r="H1" s="635"/>
      <c r="I1" s="635"/>
      <c r="J1" s="635"/>
      <c r="L1" s="175"/>
      <c r="M1" s="175"/>
      <c r="N1" s="175"/>
      <c r="O1" s="175"/>
      <c r="P1" s="175"/>
      <c r="Q1" s="175"/>
      <c r="R1" s="175"/>
      <c r="S1" s="175"/>
      <c r="T1" s="175"/>
      <c r="X1" t="s">
        <v>836</v>
      </c>
      <c r="Y1">
        <v>1</v>
      </c>
    </row>
    <row r="2" spans="1:25" ht="13.5" customHeight="1">
      <c r="A2" s="635"/>
      <c r="B2" s="635"/>
      <c r="C2" s="635"/>
      <c r="D2" s="635"/>
      <c r="E2" s="635"/>
      <c r="F2" s="635"/>
      <c r="G2" s="635"/>
      <c r="H2" s="635"/>
      <c r="I2" s="635"/>
      <c r="J2" s="635"/>
      <c r="L2" s="630" t="s">
        <v>1031</v>
      </c>
      <c r="M2" s="630"/>
      <c r="N2" s="630"/>
      <c r="O2" s="630"/>
      <c r="P2" s="630"/>
      <c r="Q2" s="630"/>
      <c r="R2" s="630"/>
      <c r="S2" s="630"/>
      <c r="T2" s="630"/>
      <c r="X2" t="s">
        <v>831</v>
      </c>
      <c r="Y2">
        <v>2</v>
      </c>
    </row>
    <row r="3" spans="1:25" ht="13.5" customHeight="1">
      <c r="H3" s="638" t="s">
        <v>246</v>
      </c>
      <c r="I3" s="638"/>
      <c r="J3" s="638"/>
      <c r="K3" s="306"/>
      <c r="L3" s="630"/>
      <c r="M3" s="630"/>
      <c r="N3" s="630"/>
      <c r="O3" s="630"/>
      <c r="P3" s="630"/>
      <c r="Q3" s="630"/>
      <c r="R3" s="630"/>
      <c r="S3" s="630"/>
      <c r="T3" s="630"/>
      <c r="X3" t="s">
        <v>855</v>
      </c>
      <c r="Y3">
        <v>3</v>
      </c>
    </row>
    <row r="4" spans="1:25" ht="13.5" customHeight="1">
      <c r="H4" s="639">
        <v>44360</v>
      </c>
      <c r="I4" s="639"/>
      <c r="J4" s="639"/>
      <c r="K4" s="182"/>
      <c r="P4" s="182"/>
      <c r="Q4" s="182"/>
      <c r="R4" s="182"/>
      <c r="S4" s="182"/>
      <c r="T4" s="182"/>
      <c r="X4" t="s">
        <v>832</v>
      </c>
      <c r="Y4">
        <v>4</v>
      </c>
    </row>
    <row r="5" spans="1:25" ht="13.5" customHeight="1">
      <c r="H5" s="639"/>
      <c r="I5" s="639"/>
      <c r="J5" s="639"/>
      <c r="K5" s="182"/>
      <c r="P5" s="182"/>
      <c r="Q5" s="182"/>
      <c r="R5" s="182"/>
      <c r="S5" s="182"/>
      <c r="T5" s="182"/>
      <c r="X5" t="s">
        <v>833</v>
      </c>
      <c r="Y5">
        <v>5</v>
      </c>
    </row>
    <row r="6" spans="1:25" ht="13.5" customHeight="1">
      <c r="K6" s="182"/>
      <c r="L6" s="598" t="s">
        <v>1030</v>
      </c>
      <c r="M6" s="598"/>
      <c r="N6" s="598"/>
      <c r="O6" s="598"/>
      <c r="P6" s="269"/>
      <c r="Q6" s="269"/>
      <c r="R6" s="269"/>
      <c r="S6" s="269"/>
      <c r="X6" t="s">
        <v>834</v>
      </c>
      <c r="Y6">
        <v>6</v>
      </c>
    </row>
    <row r="7" spans="1:25" ht="13.5" customHeight="1">
      <c r="A7" s="636"/>
      <c r="B7" s="637"/>
      <c r="C7" s="638" t="s">
        <v>1023</v>
      </c>
      <c r="D7" s="638"/>
      <c r="E7" s="638" t="s">
        <v>1024</v>
      </c>
      <c r="F7" s="638"/>
      <c r="G7" s="638"/>
      <c r="H7" s="638"/>
      <c r="L7" s="598"/>
      <c r="M7" s="598"/>
      <c r="N7" s="598"/>
      <c r="O7" s="598"/>
      <c r="P7" s="269"/>
      <c r="Q7" s="269"/>
      <c r="R7" s="269"/>
      <c r="S7" s="269"/>
      <c r="X7" t="s">
        <v>835</v>
      </c>
      <c r="Y7">
        <v>7</v>
      </c>
    </row>
    <row r="8" spans="1:25" ht="13.5" customHeight="1">
      <c r="A8" s="636"/>
      <c r="B8" s="637"/>
      <c r="C8" s="634" t="str">
        <f>IFERROR(VLOOKUP(E8,X1:Y50,2,FALSE),"  ")</f>
        <v xml:space="preserve">  </v>
      </c>
      <c r="D8" s="634"/>
      <c r="E8" s="591"/>
      <c r="F8" s="592"/>
      <c r="G8" s="592"/>
      <c r="H8" s="593"/>
      <c r="L8" s="182"/>
      <c r="M8" s="182"/>
      <c r="N8" s="182"/>
      <c r="O8" s="182"/>
      <c r="X8" t="s">
        <v>837</v>
      </c>
      <c r="Y8">
        <v>8</v>
      </c>
    </row>
    <row r="9" spans="1:25" ht="13.5" customHeight="1">
      <c r="A9" s="636"/>
      <c r="B9" s="637"/>
      <c r="C9" s="634"/>
      <c r="D9" s="634"/>
      <c r="E9" s="594"/>
      <c r="F9" s="595"/>
      <c r="G9" s="595"/>
      <c r="H9" s="596"/>
      <c r="I9" s="198"/>
      <c r="L9" s="597" t="s">
        <v>295</v>
      </c>
      <c r="M9" s="597"/>
      <c r="N9" s="597"/>
      <c r="O9" s="597"/>
      <c r="P9" s="597"/>
      <c r="X9" t="s">
        <v>838</v>
      </c>
      <c r="Y9">
        <v>9</v>
      </c>
    </row>
    <row r="10" spans="1:25" ht="17.25">
      <c r="A10" s="298"/>
      <c r="D10" s="195"/>
      <c r="E10" s="195"/>
      <c r="F10" s="195"/>
      <c r="G10" s="195"/>
      <c r="L10" s="597"/>
      <c r="M10" s="597"/>
      <c r="N10" s="597"/>
      <c r="O10" s="597"/>
      <c r="P10" s="597"/>
      <c r="X10" t="s">
        <v>1068</v>
      </c>
      <c r="Y10">
        <v>10</v>
      </c>
    </row>
    <row r="11" spans="1:25" ht="16.5" hidden="1" customHeight="1">
      <c r="A11" s="308" t="s">
        <v>869</v>
      </c>
      <c r="B11" s="258"/>
      <c r="C11" s="258"/>
      <c r="D11" s="258"/>
      <c r="E11" s="258"/>
      <c r="F11" s="258"/>
      <c r="G11" s="258"/>
      <c r="H11" s="258"/>
      <c r="I11" s="258"/>
      <c r="J11" s="258"/>
      <c r="X11" t="s">
        <v>998</v>
      </c>
      <c r="Y11">
        <v>11</v>
      </c>
    </row>
    <row r="12" spans="1:25" ht="18" hidden="1" customHeight="1">
      <c r="A12" s="298" t="s">
        <v>870</v>
      </c>
      <c r="B12" s="193"/>
      <c r="C12" s="193"/>
      <c r="D12" s="193"/>
      <c r="E12" s="193"/>
      <c r="F12" s="193"/>
      <c r="G12" s="193"/>
      <c r="H12" s="193"/>
      <c r="I12" s="193"/>
      <c r="J12" s="258"/>
      <c r="L12" s="314" t="s">
        <v>1032</v>
      </c>
      <c r="X12" t="s">
        <v>6482</v>
      </c>
      <c r="Y12">
        <v>12</v>
      </c>
    </row>
    <row r="13" spans="1:25" ht="13.5" hidden="1" customHeight="1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L13" s="307" t="s">
        <v>1033</v>
      </c>
      <c r="X13" t="s">
        <v>839</v>
      </c>
      <c r="Y13">
        <v>13</v>
      </c>
    </row>
    <row r="14" spans="1:25" ht="14.25" hidden="1">
      <c r="L14" s="334"/>
      <c r="X14" t="s">
        <v>999</v>
      </c>
      <c r="Y14">
        <v>14</v>
      </c>
    </row>
    <row r="15" spans="1:25" ht="13.5" hidden="1" customHeight="1">
      <c r="B15" s="599" t="s">
        <v>1034</v>
      </c>
      <c r="C15" s="599"/>
      <c r="D15" s="599"/>
      <c r="E15" s="599"/>
      <c r="F15" s="599"/>
      <c r="G15" s="599"/>
      <c r="H15" s="599"/>
      <c r="I15" s="599"/>
      <c r="J15" s="599"/>
      <c r="L15" s="304" t="s">
        <v>296</v>
      </c>
      <c r="X15" t="s">
        <v>1000</v>
      </c>
      <c r="Y15">
        <v>15</v>
      </c>
    </row>
    <row r="16" spans="1:25" ht="14.25" hidden="1">
      <c r="B16" s="599"/>
      <c r="C16" s="599"/>
      <c r="D16" s="599"/>
      <c r="E16" s="599"/>
      <c r="F16" s="599"/>
      <c r="G16" s="599"/>
      <c r="H16" s="599"/>
      <c r="I16" s="599"/>
      <c r="J16" s="599"/>
      <c r="L16" s="334"/>
      <c r="X16" t="s">
        <v>840</v>
      </c>
      <c r="Y16">
        <v>16</v>
      </c>
    </row>
    <row r="17" spans="1:25" ht="14.25" hidden="1">
      <c r="A17" s="139" t="s">
        <v>663</v>
      </c>
      <c r="L17" s="304" t="s">
        <v>297</v>
      </c>
      <c r="X17" t="s">
        <v>856</v>
      </c>
      <c r="Y17">
        <v>17</v>
      </c>
    </row>
    <row r="18" spans="1:25" hidden="1">
      <c r="A18" s="139" t="s">
        <v>223</v>
      </c>
      <c r="X18" t="s">
        <v>843</v>
      </c>
      <c r="Y18">
        <v>18</v>
      </c>
    </row>
    <row r="19" spans="1:25" ht="14.25" hidden="1" customHeight="1">
      <c r="A19" s="157" t="s">
        <v>868</v>
      </c>
      <c r="X19" t="s">
        <v>841</v>
      </c>
      <c r="Y19">
        <v>19</v>
      </c>
    </row>
    <row r="20" spans="1:25" hidden="1">
      <c r="A20" s="139" t="s">
        <v>867</v>
      </c>
      <c r="X20" t="s">
        <v>842</v>
      </c>
      <c r="Y20">
        <v>20</v>
      </c>
    </row>
    <row r="21" spans="1:25" hidden="1">
      <c r="A21" s="139" t="s">
        <v>1014</v>
      </c>
      <c r="X21" t="s">
        <v>857</v>
      </c>
      <c r="Y21">
        <v>21</v>
      </c>
    </row>
    <row r="22" spans="1:25" ht="8.1" customHeight="1" thickBot="1">
      <c r="K22" s="191"/>
      <c r="L22" s="308" t="s">
        <v>658</v>
      </c>
      <c r="M22" s="191"/>
      <c r="N22" s="191"/>
      <c r="O22" s="191"/>
      <c r="P22" s="191"/>
      <c r="Q22" s="191"/>
      <c r="R22" s="191"/>
      <c r="S22" s="191"/>
      <c r="T22" s="191"/>
      <c r="X22" t="s">
        <v>1737</v>
      </c>
      <c r="Y22">
        <v>22</v>
      </c>
    </row>
    <row r="23" spans="1:25" ht="23.25" customHeight="1" thickBot="1">
      <c r="A23" s="602" t="s">
        <v>534</v>
      </c>
      <c r="B23" s="603"/>
      <c r="C23" s="604"/>
      <c r="D23" s="295"/>
      <c r="E23" s="640" t="s">
        <v>1744</v>
      </c>
      <c r="F23" s="641"/>
      <c r="G23" s="642"/>
      <c r="I23" s="618" t="s">
        <v>1732</v>
      </c>
      <c r="J23" s="619"/>
      <c r="K23" s="620"/>
      <c r="M23" s="191"/>
      <c r="N23" s="191"/>
      <c r="O23" s="191"/>
      <c r="P23" s="191"/>
      <c r="Q23" s="191"/>
      <c r="R23" s="191"/>
      <c r="S23" s="191"/>
      <c r="T23" s="191"/>
      <c r="X23" t="s">
        <v>1001</v>
      </c>
      <c r="Y23">
        <v>23</v>
      </c>
    </row>
    <row r="24" spans="1:25" ht="13.5" customHeight="1" thickBot="1">
      <c r="A24" s="606"/>
      <c r="B24" s="607"/>
      <c r="C24" s="608"/>
      <c r="D24" s="605"/>
      <c r="E24" s="612"/>
      <c r="F24" s="613"/>
      <c r="G24" s="614"/>
      <c r="I24" s="621"/>
      <c r="J24" s="622"/>
      <c r="K24" s="623"/>
      <c r="L24" s="304"/>
      <c r="X24" t="s">
        <v>858</v>
      </c>
      <c r="Y24">
        <v>24</v>
      </c>
    </row>
    <row r="25" spans="1:25" ht="22.5" customHeight="1" thickBot="1">
      <c r="A25" s="609"/>
      <c r="B25" s="610"/>
      <c r="C25" s="611"/>
      <c r="D25" s="605"/>
      <c r="E25" s="615"/>
      <c r="F25" s="616"/>
      <c r="G25" s="617"/>
      <c r="I25" s="621"/>
      <c r="J25" s="622"/>
      <c r="K25" s="623"/>
      <c r="L25" s="304"/>
      <c r="X25" t="s">
        <v>860</v>
      </c>
      <c r="Y25">
        <v>25</v>
      </c>
    </row>
    <row r="26" spans="1:25" s="483" customFormat="1" ht="14.25">
      <c r="A26" s="482"/>
      <c r="L26" s="484"/>
      <c r="R26" s="601" t="s">
        <v>690</v>
      </c>
      <c r="S26" s="601"/>
      <c r="T26" s="601"/>
      <c r="W26" s="492"/>
      <c r="X26" t="s">
        <v>859</v>
      </c>
      <c r="Y26" s="492">
        <v>26</v>
      </c>
    </row>
    <row r="27" spans="1:25" s="483" customFormat="1" ht="12.75" customHeight="1">
      <c r="L27" s="631" t="s">
        <v>659</v>
      </c>
      <c r="M27" s="631"/>
      <c r="N27" s="632" t="s">
        <v>656</v>
      </c>
      <c r="O27" s="632"/>
      <c r="P27" s="633" t="s">
        <v>657</v>
      </c>
      <c r="Q27" s="633"/>
      <c r="R27" s="600" t="s">
        <v>689</v>
      </c>
      <c r="S27" s="600"/>
      <c r="T27" s="600"/>
      <c r="W27" s="492"/>
      <c r="X27" s="492" t="s">
        <v>862</v>
      </c>
      <c r="Y27" s="492">
        <v>27</v>
      </c>
    </row>
    <row r="28" spans="1:25" s="483" customFormat="1" ht="12.75" hidden="1" customHeight="1">
      <c r="L28" s="631"/>
      <c r="M28" s="631"/>
      <c r="N28" s="632"/>
      <c r="O28" s="632"/>
      <c r="P28" s="633"/>
      <c r="Q28" s="633"/>
      <c r="R28" s="600"/>
      <c r="S28" s="600"/>
      <c r="T28" s="600"/>
      <c r="W28" s="492"/>
      <c r="X28" s="492" t="s">
        <v>861</v>
      </c>
      <c r="Y28" s="492">
        <v>28</v>
      </c>
    </row>
    <row r="29" spans="1:25" s="483" customFormat="1" ht="12.75" hidden="1" customHeight="1">
      <c r="L29" s="631"/>
      <c r="M29" s="631"/>
      <c r="N29" s="632"/>
      <c r="O29" s="632"/>
      <c r="P29" s="633"/>
      <c r="Q29" s="633"/>
      <c r="R29" s="600"/>
      <c r="S29" s="600"/>
      <c r="T29" s="600"/>
      <c r="W29" s="492"/>
      <c r="X29" s="492" t="s">
        <v>863</v>
      </c>
      <c r="Y29" s="492">
        <v>29</v>
      </c>
    </row>
    <row r="30" spans="1:25" s="483" customFormat="1" ht="12.75" hidden="1" customHeight="1">
      <c r="L30" s="631"/>
      <c r="M30" s="631"/>
      <c r="N30" s="632"/>
      <c r="O30" s="632"/>
      <c r="P30" s="633"/>
      <c r="Q30" s="633"/>
      <c r="R30" s="600"/>
      <c r="S30" s="600"/>
      <c r="T30" s="600"/>
      <c r="W30" s="492"/>
      <c r="X30" s="492" t="s">
        <v>850</v>
      </c>
      <c r="Y30" s="492">
        <v>30</v>
      </c>
    </row>
    <row r="31" spans="1:25" s="483" customFormat="1">
      <c r="L31" s="631"/>
      <c r="M31" s="631"/>
      <c r="N31" s="632"/>
      <c r="O31" s="632"/>
      <c r="P31" s="633"/>
      <c r="Q31" s="633"/>
      <c r="R31" s="600"/>
      <c r="S31" s="600"/>
      <c r="T31" s="600"/>
      <c r="W31" s="492"/>
      <c r="X31" s="492" t="s">
        <v>851</v>
      </c>
      <c r="Y31" s="492">
        <v>31</v>
      </c>
    </row>
    <row r="32" spans="1:25" s="483" customFormat="1" ht="13.5" customHeight="1" thickBot="1">
      <c r="A32" s="485"/>
      <c r="B32" s="485"/>
      <c r="C32" s="485"/>
      <c r="L32" s="624" t="s">
        <v>691</v>
      </c>
      <c r="M32" s="624"/>
      <c r="N32" s="624"/>
      <c r="O32" s="624"/>
      <c r="P32" s="624"/>
      <c r="Q32" s="624"/>
      <c r="T32" s="200"/>
      <c r="W32" s="492"/>
      <c r="X32" s="492" t="s">
        <v>1002</v>
      </c>
      <c r="Y32" s="492">
        <v>32</v>
      </c>
    </row>
    <row r="33" spans="1:25" ht="22.5" customHeight="1" thickBot="1">
      <c r="A33" s="602" t="s">
        <v>1019</v>
      </c>
      <c r="B33" s="628"/>
      <c r="C33" s="629"/>
      <c r="E33" s="602" t="s">
        <v>1743</v>
      </c>
      <c r="F33" s="628"/>
      <c r="G33" s="629"/>
      <c r="H33" s="295"/>
      <c r="I33" s="625" t="s">
        <v>1738</v>
      </c>
      <c r="J33" s="626"/>
      <c r="K33" s="627"/>
      <c r="L33" s="336" t="s">
        <v>1035</v>
      </c>
      <c r="M33" s="188"/>
      <c r="N33" s="188"/>
      <c r="O33" s="188"/>
      <c r="P33" s="188"/>
      <c r="Q33" s="188"/>
      <c r="T33" s="200"/>
      <c r="X33" s="492" t="s">
        <v>1003</v>
      </c>
      <c r="Y33">
        <v>33</v>
      </c>
    </row>
    <row r="34" spans="1:25" ht="23.25" customHeight="1">
      <c r="A34" s="650"/>
      <c r="B34" s="651"/>
      <c r="C34" s="652"/>
      <c r="E34" s="650"/>
      <c r="F34" s="651"/>
      <c r="G34" s="652"/>
      <c r="H34" s="605"/>
      <c r="I34" s="656"/>
      <c r="J34" s="657"/>
      <c r="K34" s="658"/>
      <c r="L34" s="336" t="s">
        <v>1015</v>
      </c>
      <c r="M34" s="188"/>
      <c r="N34" s="188"/>
      <c r="O34" s="188"/>
      <c r="P34" s="188"/>
      <c r="Q34" s="188"/>
      <c r="T34" s="200"/>
      <c r="X34" t="s">
        <v>1004</v>
      </c>
      <c r="Y34">
        <v>34</v>
      </c>
    </row>
    <row r="35" spans="1:25" ht="14.25" customHeight="1" thickBot="1">
      <c r="A35" s="653"/>
      <c r="B35" s="654"/>
      <c r="C35" s="655"/>
      <c r="E35" s="653"/>
      <c r="F35" s="654"/>
      <c r="G35" s="655"/>
      <c r="H35" s="605"/>
      <c r="I35" s="659"/>
      <c r="J35" s="660"/>
      <c r="K35" s="661"/>
      <c r="L35" s="645" t="s">
        <v>304</v>
      </c>
      <c r="M35" s="645"/>
      <c r="N35" s="649" t="s">
        <v>560</v>
      </c>
      <c r="O35" s="649"/>
      <c r="P35" s="649"/>
      <c r="Q35" s="649"/>
      <c r="R35" s="649"/>
      <c r="S35" s="649"/>
      <c r="X35" t="s">
        <v>849</v>
      </c>
      <c r="Y35">
        <v>35</v>
      </c>
    </row>
    <row r="36" spans="1:25">
      <c r="A36" s="261"/>
      <c r="B36" s="261"/>
      <c r="C36" s="261"/>
      <c r="E36" s="139"/>
      <c r="L36" s="645"/>
      <c r="M36" s="645"/>
      <c r="N36" s="649"/>
      <c r="O36" s="649"/>
      <c r="P36" s="649"/>
      <c r="Q36" s="649"/>
      <c r="R36" s="649"/>
      <c r="S36" s="649"/>
      <c r="X36" t="s">
        <v>852</v>
      </c>
      <c r="Y36">
        <v>36</v>
      </c>
    </row>
    <row r="37" spans="1:25" hidden="1">
      <c r="A37" s="261"/>
      <c r="B37" s="261"/>
      <c r="C37" s="261"/>
      <c r="D37" s="261"/>
      <c r="E37" s="261"/>
      <c r="F37" s="261"/>
      <c r="G37" s="261"/>
      <c r="H37" s="261"/>
      <c r="I37" s="261"/>
      <c r="L37" s="645"/>
      <c r="M37" s="645"/>
      <c r="N37" s="649"/>
      <c r="O37" s="649"/>
      <c r="P37" s="649"/>
      <c r="Q37" s="649"/>
      <c r="R37" s="649"/>
      <c r="S37" s="649"/>
      <c r="X37" t="s">
        <v>847</v>
      </c>
      <c r="Y37">
        <v>37</v>
      </c>
    </row>
    <row r="38" spans="1:25" ht="13.5" hidden="1" customHeight="1">
      <c r="A38" s="261"/>
      <c r="D38" s="261"/>
      <c r="G38" s="261"/>
      <c r="L38" s="188" t="s">
        <v>595</v>
      </c>
      <c r="M38" s="262"/>
      <c r="N38" s="246"/>
      <c r="O38" s="246"/>
      <c r="P38" s="246"/>
      <c r="Q38" s="246"/>
      <c r="R38" s="246"/>
      <c r="S38" s="246"/>
      <c r="X38" t="s">
        <v>1097</v>
      </c>
      <c r="Y38">
        <v>38</v>
      </c>
    </row>
    <row r="39" spans="1:25" ht="13.5" hidden="1" customHeight="1">
      <c r="A39" s="261"/>
      <c r="D39" s="261"/>
      <c r="G39" s="261"/>
      <c r="L39" s="188" t="s">
        <v>872</v>
      </c>
      <c r="M39" s="262"/>
      <c r="N39" s="246"/>
      <c r="O39" s="246"/>
      <c r="P39" s="246"/>
      <c r="Q39" s="246"/>
      <c r="R39" s="246"/>
      <c r="S39" s="246"/>
      <c r="X39" t="s">
        <v>848</v>
      </c>
      <c r="Y39">
        <v>39</v>
      </c>
    </row>
    <row r="40" spans="1:25" ht="13.5" hidden="1" customHeight="1">
      <c r="A40" s="261"/>
      <c r="D40" s="261"/>
      <c r="G40" s="261"/>
      <c r="L40" s="188" t="s">
        <v>871</v>
      </c>
      <c r="M40" s="262"/>
      <c r="N40" s="246"/>
      <c r="O40" s="246"/>
      <c r="P40" s="246"/>
      <c r="Q40" s="246"/>
      <c r="R40" s="246"/>
      <c r="S40" s="246"/>
      <c r="X40" t="s">
        <v>853</v>
      </c>
      <c r="Y40">
        <v>40</v>
      </c>
    </row>
    <row r="41" spans="1:25" ht="26.25" hidden="1" customHeight="1">
      <c r="A41" s="261"/>
      <c r="B41" s="309"/>
      <c r="C41" s="309"/>
      <c r="D41" s="277"/>
      <c r="E41" s="277"/>
      <c r="F41" s="277"/>
      <c r="G41" s="277"/>
      <c r="H41" s="277"/>
      <c r="I41" s="277"/>
      <c r="L41" s="646" t="s">
        <v>660</v>
      </c>
      <c r="M41" s="646"/>
      <c r="N41" s="246"/>
      <c r="O41" s="246"/>
      <c r="P41" s="246"/>
      <c r="Q41" s="246"/>
      <c r="R41" s="246"/>
      <c r="S41" s="246"/>
      <c r="X41" t="s">
        <v>864</v>
      </c>
      <c r="Y41">
        <v>41</v>
      </c>
    </row>
    <row r="42" spans="1:25" ht="26.25" hidden="1" customHeight="1">
      <c r="A42" s="261"/>
      <c r="B42" s="309"/>
      <c r="C42" s="309"/>
      <c r="D42" s="277"/>
      <c r="E42" s="277"/>
      <c r="F42" s="277"/>
      <c r="G42" s="277"/>
      <c r="H42" s="277"/>
      <c r="I42" s="277"/>
      <c r="L42" s="647" t="s">
        <v>661</v>
      </c>
      <c r="M42" s="647"/>
      <c r="N42" s="647"/>
      <c r="O42" s="647"/>
      <c r="P42" s="647"/>
      <c r="Q42" s="647"/>
      <c r="R42" s="246"/>
      <c r="S42" s="246"/>
      <c r="X42" t="s">
        <v>854</v>
      </c>
      <c r="Y42">
        <v>42</v>
      </c>
    </row>
    <row r="43" spans="1:25" ht="13.5" hidden="1" customHeight="1">
      <c r="A43" s="261"/>
      <c r="B43" s="139"/>
      <c r="C43" s="261"/>
      <c r="D43" s="261"/>
      <c r="E43" s="261"/>
      <c r="F43" s="261"/>
      <c r="G43" s="261"/>
      <c r="H43" s="261"/>
      <c r="I43" s="261"/>
      <c r="L43" s="648" t="s">
        <v>692</v>
      </c>
      <c r="M43" s="648"/>
      <c r="N43" s="648"/>
      <c r="O43" s="648"/>
      <c r="P43" s="648"/>
      <c r="X43" t="s">
        <v>830</v>
      </c>
      <c r="Y43">
        <v>43</v>
      </c>
    </row>
    <row r="44" spans="1:25" ht="13.5" hidden="1" customHeight="1">
      <c r="L44" s="648"/>
      <c r="M44" s="648"/>
      <c r="N44" s="648"/>
      <c r="O44" s="648"/>
      <c r="P44" s="648"/>
      <c r="X44" t="s">
        <v>844</v>
      </c>
      <c r="Y44">
        <v>44</v>
      </c>
    </row>
    <row r="45" spans="1:25" hidden="1">
      <c r="L45" s="188"/>
      <c r="M45" s="188"/>
      <c r="X45" t="s">
        <v>1005</v>
      </c>
      <c r="Y45">
        <v>45</v>
      </c>
    </row>
    <row r="46" spans="1:25" ht="21" hidden="1" customHeight="1">
      <c r="B46" s="643"/>
      <c r="C46" s="643"/>
      <c r="D46" s="644"/>
      <c r="E46" s="644"/>
      <c r="F46" s="644"/>
      <c r="G46" s="644"/>
      <c r="L46" s="337" t="s">
        <v>1135</v>
      </c>
      <c r="X46" t="s">
        <v>845</v>
      </c>
      <c r="Y46">
        <v>46</v>
      </c>
    </row>
    <row r="47" spans="1:25" ht="13.5" hidden="1" customHeight="1">
      <c r="B47" s="643"/>
      <c r="C47" s="643"/>
      <c r="D47" s="644"/>
      <c r="E47" s="644"/>
      <c r="F47" s="644"/>
      <c r="G47" s="644"/>
      <c r="X47" t="s">
        <v>1754</v>
      </c>
      <c r="Y47">
        <v>47</v>
      </c>
    </row>
    <row r="48" spans="1:25" hidden="1">
      <c r="L48" s="195"/>
      <c r="X48" t="s">
        <v>1107</v>
      </c>
      <c r="Y48">
        <v>48</v>
      </c>
    </row>
    <row r="49" spans="1:25" ht="13.5" hidden="1" customHeight="1">
      <c r="L49" s="195"/>
      <c r="X49" t="s">
        <v>846</v>
      </c>
      <c r="Y49">
        <v>49</v>
      </c>
    </row>
    <row r="50" spans="1:25" ht="13.5" hidden="1" customHeight="1">
      <c r="A50" s="277"/>
      <c r="B50" s="277"/>
      <c r="C50" s="277"/>
      <c r="L50" s="195"/>
      <c r="X50" t="s">
        <v>1755</v>
      </c>
      <c r="Y50">
        <v>50</v>
      </c>
    </row>
    <row r="51" spans="1:25" ht="13.5" hidden="1" customHeight="1">
      <c r="A51" s="277"/>
      <c r="B51" s="277"/>
      <c r="C51" s="277"/>
      <c r="L51" s="195"/>
    </row>
    <row r="52" spans="1:25" ht="13.5" hidden="1" customHeight="1">
      <c r="A52" s="186"/>
      <c r="B52" s="186"/>
    </row>
    <row r="53" spans="1:25" hidden="1"/>
    <row r="54" spans="1:25" hidden="1"/>
    <row r="55" spans="1:25" hidden="1"/>
    <row r="56" spans="1:25" hidden="1"/>
    <row r="57" spans="1:25" hidden="1"/>
    <row r="58" spans="1:25" hidden="1"/>
    <row r="59" spans="1:25" hidden="1"/>
    <row r="60" spans="1:25" hidden="1"/>
    <row r="61" spans="1:25" hidden="1"/>
    <row r="62" spans="1:25" hidden="1"/>
    <row r="63" spans="1:25" hidden="1"/>
    <row r="64" spans="1:25" hidden="1"/>
    <row r="65" spans="1:12" hidden="1"/>
    <row r="66" spans="1:12" hidden="1"/>
    <row r="67" spans="1:12" hidden="1"/>
    <row r="68" spans="1:12" hidden="1"/>
    <row r="69" spans="1:12" hidden="1"/>
    <row r="70" spans="1:12" hidden="1"/>
    <row r="71" spans="1:12" s="185" customFormat="1" ht="23.65" customHeight="1">
      <c r="A71" s="269" t="s">
        <v>1139</v>
      </c>
    </row>
    <row r="72" spans="1:12" s="413" customFormat="1" ht="23.65" customHeight="1">
      <c r="A72" s="589" t="s">
        <v>6479</v>
      </c>
      <c r="B72" s="590"/>
      <c r="C72" s="590"/>
      <c r="D72" s="590"/>
      <c r="L72" s="414"/>
    </row>
    <row r="73" spans="1:12" s="413" customFormat="1" ht="23.65" hidden="1" customHeight="1">
      <c r="A73" s="285" t="s">
        <v>1641</v>
      </c>
    </row>
    <row r="74" spans="1:12" s="413" customFormat="1" ht="23.65" customHeight="1">
      <c r="A74" s="589" t="s">
        <v>1145</v>
      </c>
      <c r="B74" s="590"/>
      <c r="C74" s="590"/>
      <c r="D74" s="590"/>
      <c r="E74" s="590"/>
      <c r="F74" s="590"/>
    </row>
    <row r="75" spans="1:12" s="413" customFormat="1" ht="23.65" customHeight="1">
      <c r="A75" s="285" t="s">
        <v>1756</v>
      </c>
    </row>
    <row r="76" spans="1:12" s="413" customFormat="1" ht="23.65" customHeight="1">
      <c r="A76" s="285" t="s">
        <v>1757</v>
      </c>
    </row>
    <row r="77" spans="1:12" s="413" customFormat="1" ht="23.65" hidden="1" customHeight="1">
      <c r="A77" s="285" t="s">
        <v>1735</v>
      </c>
    </row>
    <row r="78" spans="1:12" s="413" customFormat="1" ht="23.65" customHeight="1">
      <c r="A78" s="415" t="s">
        <v>1758</v>
      </c>
    </row>
    <row r="79" spans="1:12" s="413" customFormat="1" ht="23.65" customHeight="1">
      <c r="A79" s="415" t="s">
        <v>1142</v>
      </c>
    </row>
    <row r="80" spans="1:12" s="413" customFormat="1" ht="23.65" customHeight="1">
      <c r="A80" s="415" t="s">
        <v>5111</v>
      </c>
    </row>
    <row r="81" spans="1:26" s="413" customFormat="1" ht="23.65" customHeight="1">
      <c r="A81" s="415" t="s">
        <v>5197</v>
      </c>
    </row>
    <row r="82" spans="1:26" s="413" customFormat="1" ht="23.65" customHeight="1">
      <c r="A82" s="415" t="s">
        <v>5198</v>
      </c>
    </row>
    <row r="83" spans="1:26" s="413" customFormat="1" ht="23.65" customHeight="1">
      <c r="A83" s="415" t="s">
        <v>5199</v>
      </c>
    </row>
    <row r="84" spans="1:26" s="413" customFormat="1" ht="23.65" customHeight="1">
      <c r="A84" s="415" t="s">
        <v>1759</v>
      </c>
    </row>
    <row r="85" spans="1:26" s="413" customFormat="1" ht="24.6" customHeight="1">
      <c r="A85" s="415" t="s">
        <v>5114</v>
      </c>
      <c r="Z85" s="415"/>
    </row>
    <row r="86" spans="1:26" s="413" customFormat="1" ht="24.6" customHeight="1">
      <c r="A86" s="555" t="s">
        <v>5116</v>
      </c>
      <c r="Z86" s="555"/>
    </row>
    <row r="87" spans="1:26" s="413" customFormat="1" ht="24.6" customHeight="1">
      <c r="A87" s="556" t="s">
        <v>5115</v>
      </c>
      <c r="Z87" s="556"/>
    </row>
    <row r="88" spans="1:26" s="413" customFormat="1" ht="24.6" customHeight="1">
      <c r="A88" s="415" t="s">
        <v>6477</v>
      </c>
      <c r="Z88" s="415"/>
    </row>
    <row r="89" spans="1:26" s="413" customFormat="1" ht="23.65" customHeight="1">
      <c r="A89" s="415" t="s">
        <v>1144</v>
      </c>
    </row>
    <row r="90" spans="1:26" s="413" customFormat="1" ht="23.65" customHeight="1">
      <c r="A90" s="415" t="s">
        <v>1143</v>
      </c>
      <c r="Z90" s="415"/>
    </row>
    <row r="91" spans="1:26" s="413" customFormat="1" ht="21" customHeight="1">
      <c r="A91" s="285" t="s">
        <v>1643</v>
      </c>
      <c r="Z91" s="415"/>
    </row>
    <row r="92" spans="1:26" s="413" customFormat="1" ht="23.65" hidden="1" customHeight="1">
      <c r="A92" s="285" t="s">
        <v>1140</v>
      </c>
      <c r="Z92" s="456" t="s">
        <v>1682</v>
      </c>
    </row>
    <row r="93" spans="1:26" s="413" customFormat="1" ht="23.65" hidden="1" customHeight="1">
      <c r="A93" s="285" t="s">
        <v>1683</v>
      </c>
      <c r="B93" s="185"/>
      <c r="C93" s="185"/>
      <c r="D93" s="185"/>
      <c r="E93" s="185"/>
      <c r="F93" s="185"/>
      <c r="G93" s="185"/>
      <c r="H93" s="185"/>
      <c r="I93" s="185"/>
      <c r="Z93" s="456" t="s">
        <v>5117</v>
      </c>
    </row>
    <row r="94" spans="1:26" s="413" customFormat="1" ht="23.65" hidden="1" customHeight="1">
      <c r="A94" s="285" t="s">
        <v>1683</v>
      </c>
      <c r="B94" s="185"/>
      <c r="C94" s="185"/>
      <c r="D94" s="185"/>
      <c r="E94" s="185"/>
      <c r="F94" s="185"/>
      <c r="G94" s="185"/>
      <c r="H94" s="185"/>
      <c r="I94" s="185"/>
    </row>
    <row r="95" spans="1:26" s="413" customFormat="1" ht="23.65" hidden="1" customHeight="1">
      <c r="A95" s="456" t="s">
        <v>1736</v>
      </c>
    </row>
    <row r="96" spans="1:26" s="413" customFormat="1" ht="23.65" customHeight="1">
      <c r="A96" s="285" t="s">
        <v>1140</v>
      </c>
      <c r="Z96" s="285"/>
    </row>
    <row r="97" spans="1:26" s="413" customFormat="1" ht="23.65" customHeight="1">
      <c r="A97" s="285" t="s">
        <v>1683</v>
      </c>
      <c r="B97" s="185"/>
      <c r="C97" s="185"/>
      <c r="D97" s="185"/>
      <c r="E97" s="185"/>
      <c r="F97" s="185"/>
      <c r="G97" s="185"/>
      <c r="H97" s="185"/>
      <c r="I97" s="185"/>
      <c r="Z97" s="285"/>
    </row>
    <row r="98" spans="1:26" s="413" customFormat="1" ht="23.45" customHeight="1">
      <c r="A98" s="285"/>
      <c r="B98" s="185"/>
      <c r="C98" s="185"/>
      <c r="D98" s="185"/>
      <c r="E98" s="185"/>
      <c r="F98" s="185"/>
      <c r="G98" s="185"/>
      <c r="H98" s="185"/>
      <c r="I98" s="185"/>
      <c r="Z98" s="285"/>
    </row>
    <row r="99" spans="1:26" ht="18.75">
      <c r="A99" s="285" t="s">
        <v>1146</v>
      </c>
      <c r="Z99" s="285"/>
    </row>
    <row r="100" spans="1:26" ht="18.75">
      <c r="A100" s="269" t="s">
        <v>1739</v>
      </c>
      <c r="Z100" s="269"/>
    </row>
    <row r="101" spans="1:26" ht="18.75">
      <c r="A101" s="269" t="s">
        <v>1141</v>
      </c>
      <c r="Z101" s="269"/>
    </row>
    <row r="102" spans="1:26" ht="18.75">
      <c r="A102" s="285" t="s">
        <v>5118</v>
      </c>
      <c r="Z102" s="285"/>
    </row>
    <row r="103" spans="1:26" ht="18.75">
      <c r="A103" s="285" t="s">
        <v>5193</v>
      </c>
      <c r="Z103" s="285"/>
    </row>
    <row r="104" spans="1:26" ht="18.75">
      <c r="A104" s="285" t="s">
        <v>5194</v>
      </c>
      <c r="Z104" s="285"/>
    </row>
    <row r="105" spans="1:26" ht="18.75">
      <c r="A105" s="285"/>
    </row>
  </sheetData>
  <sheetProtection password="E027" sheet="1" objects="1" scenarios="1"/>
  <mergeCells count="41">
    <mergeCell ref="B46:C47"/>
    <mergeCell ref="E46:F47"/>
    <mergeCell ref="G46:G47"/>
    <mergeCell ref="D46:D47"/>
    <mergeCell ref="L35:M37"/>
    <mergeCell ref="L41:M41"/>
    <mergeCell ref="L42:Q42"/>
    <mergeCell ref="L43:P44"/>
    <mergeCell ref="N35:S37"/>
    <mergeCell ref="H34:H35"/>
    <mergeCell ref="E34:G35"/>
    <mergeCell ref="I34:K35"/>
    <mergeCell ref="A34:C35"/>
    <mergeCell ref="L32:Q32"/>
    <mergeCell ref="I33:K33"/>
    <mergeCell ref="E33:G33"/>
    <mergeCell ref="A33:C33"/>
    <mergeCell ref="L2:T3"/>
    <mergeCell ref="L27:M31"/>
    <mergeCell ref="N27:O31"/>
    <mergeCell ref="P27:Q31"/>
    <mergeCell ref="C8:D9"/>
    <mergeCell ref="A1:J2"/>
    <mergeCell ref="A7:B9"/>
    <mergeCell ref="C7:D7"/>
    <mergeCell ref="H3:J3"/>
    <mergeCell ref="H4:J5"/>
    <mergeCell ref="E7:H7"/>
    <mergeCell ref="E23:G23"/>
    <mergeCell ref="E8:H9"/>
    <mergeCell ref="L9:P10"/>
    <mergeCell ref="L6:O7"/>
    <mergeCell ref="B15:J16"/>
    <mergeCell ref="R27:T31"/>
    <mergeCell ref="R26:T26"/>
    <mergeCell ref="A23:C23"/>
    <mergeCell ref="D24:D25"/>
    <mergeCell ref="A24:C25"/>
    <mergeCell ref="E24:G25"/>
    <mergeCell ref="I23:K23"/>
    <mergeCell ref="I24:K25"/>
  </mergeCells>
  <phoneticPr fontId="6" type="Hiragana"/>
  <conditionalFormatting sqref="C7:H7 C9:D9 C8:E8">
    <cfRule type="expression" dxfId="3" priority="8" stopIfTrue="1">
      <formula>$C$12&gt;1</formula>
    </cfRule>
    <cfRule type="expression" dxfId="2" priority="9" stopIfTrue="1">
      <formula>#REF!&gt;1</formula>
    </cfRule>
    <cfRule type="expression" dxfId="1" priority="10" stopIfTrue="1">
      <formula>#REF!&gt;1</formula>
    </cfRule>
  </conditionalFormatting>
  <dataValidations count="1">
    <dataValidation type="list" allowBlank="1" showInputMessage="1" showErrorMessage="1" sqref="E8:H9">
      <formula1>$X$1:$X$50</formula1>
    </dataValidation>
  </dataValidations>
  <hyperlinks>
    <hyperlink ref="L6" location="Sheet5!A1" display="中学校団体コード"/>
    <hyperlink ref="L6:O7" location="団体コード!A1" display="団　体　コ　ー　ド"/>
    <hyperlink ref="N35:S37" r:id="rId1" display="tgrrkiroku@yahoo.co.jp"/>
    <hyperlink ref="R27:T31" location="'トレーナー誓約書(必要な大学のみ)'!Print_Area" display="・トレーナー誓約書"/>
  </hyperlinks>
  <pageMargins left="0.98" right="0.37" top="0.75" bottom="0.75" header="0.3" footer="0.3"/>
  <pageSetup paperSize="9" scale="68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39"/>
  <sheetViews>
    <sheetView showRowColHeaders="0" view="pageBreakPreview" zoomScale="70" zoomScaleNormal="50" zoomScaleSheetLayoutView="70" zoomScalePageLayoutView="85" workbookViewId="0">
      <selection activeCell="E38" sqref="E38:E39"/>
    </sheetView>
  </sheetViews>
  <sheetFormatPr defaultRowHeight="13.5"/>
  <cols>
    <col min="1" max="1" width="20.5" customWidth="1"/>
    <col min="2" max="2" width="40.5" customWidth="1"/>
    <col min="3" max="3" width="20.5" customWidth="1"/>
    <col min="4" max="4" width="40.5" customWidth="1"/>
    <col min="5" max="5" width="20.5" customWidth="1"/>
    <col min="6" max="6" width="40.5" customWidth="1"/>
    <col min="7" max="7" width="20.5" customWidth="1"/>
    <col min="8" max="8" width="40.5" customWidth="1"/>
    <col min="10" max="10" width="15.5" customWidth="1"/>
    <col min="12" max="12" width="15.25" customWidth="1"/>
    <col min="14" max="14" width="15.25" customWidth="1"/>
  </cols>
  <sheetData>
    <row r="1" spans="1:8" ht="24" customHeight="1" thickBot="1">
      <c r="A1" s="644" t="s">
        <v>1036</v>
      </c>
      <c r="B1" s="644"/>
      <c r="C1" s="644"/>
      <c r="D1" s="992" t="s">
        <v>294</v>
      </c>
      <c r="E1" s="992"/>
      <c r="F1" s="992"/>
    </row>
    <row r="2" spans="1:8" ht="17.25" customHeight="1">
      <c r="A2" s="993" t="s">
        <v>1025</v>
      </c>
      <c r="B2" s="994"/>
      <c r="C2" s="994"/>
      <c r="D2" s="994"/>
      <c r="E2" s="994"/>
      <c r="F2" s="994"/>
      <c r="G2" s="994"/>
      <c r="H2" s="995"/>
    </row>
    <row r="3" spans="1:8" ht="18" customHeight="1" thickBot="1">
      <c r="A3" s="996"/>
      <c r="B3" s="997"/>
      <c r="C3" s="997"/>
      <c r="D3" s="997"/>
      <c r="E3" s="997"/>
      <c r="F3" s="997"/>
      <c r="G3" s="997"/>
      <c r="H3" s="998"/>
    </row>
    <row r="4" spans="1:8" ht="21.75" thickBot="1">
      <c r="A4" s="267" t="s">
        <v>247</v>
      </c>
      <c r="B4" s="268" t="s">
        <v>1022</v>
      </c>
      <c r="C4" s="268" t="s">
        <v>247</v>
      </c>
      <c r="D4" s="268" t="s">
        <v>1022</v>
      </c>
      <c r="E4" s="268" t="s">
        <v>247</v>
      </c>
      <c r="F4" s="268" t="s">
        <v>1022</v>
      </c>
      <c r="G4" s="311" t="s">
        <v>247</v>
      </c>
      <c r="H4" s="268" t="s">
        <v>1022</v>
      </c>
    </row>
    <row r="5" spans="1:8" ht="21">
      <c r="A5" s="346">
        <v>1</v>
      </c>
      <c r="B5" s="251" t="str">
        <f>VLOOKUP(団体コード!A5,学校名!$B$8:$F$70,2,FALSE)</f>
        <v>愛知大</v>
      </c>
      <c r="C5" s="291">
        <v>16</v>
      </c>
      <c r="D5" s="251" t="str">
        <f>VLOOKUP(団体コード!C5,学校名!$B$8:$F$70,2,FALSE)</f>
        <v>皇學館大</v>
      </c>
      <c r="E5" s="291">
        <v>31</v>
      </c>
      <c r="F5" s="251" t="str">
        <f>VLOOKUP(団体コード!E5,学校名!$B$8:$F$70,2,FALSE)</f>
        <v>常葉大</v>
      </c>
      <c r="G5" s="310">
        <v>46</v>
      </c>
      <c r="H5" s="251" t="str">
        <f>VLOOKUP(団体コード!G5,学校名!$B$8:$F$70,2,FALSE)</f>
        <v>三重大</v>
      </c>
    </row>
    <row r="6" spans="1:8" ht="21">
      <c r="A6" s="250">
        <v>2</v>
      </c>
      <c r="B6" s="251" t="str">
        <f>VLOOKUP(団体コード!A6,学校名!$B$8:$F$70,2,FALSE)</f>
        <v>愛知医科大</v>
      </c>
      <c r="C6" s="252">
        <v>17</v>
      </c>
      <c r="D6" s="251" t="str">
        <f>VLOOKUP(団体コード!C6,学校名!$B$8:$F$70,2,FALSE)</f>
        <v>至学館大</v>
      </c>
      <c r="E6" s="252">
        <v>32</v>
      </c>
      <c r="F6" s="251" t="str">
        <f>VLOOKUP(団体コード!E6,学校名!$B$8:$F$70,2,FALSE)</f>
        <v>鳥羽商船</v>
      </c>
      <c r="G6" s="312">
        <v>47</v>
      </c>
      <c r="H6" s="251" t="str">
        <f>VLOOKUP(団体コード!G6,学校名!$B$8:$F$70,2,FALSE)</f>
        <v>三重看護大</v>
      </c>
    </row>
    <row r="7" spans="1:8" ht="21">
      <c r="A7" s="250">
        <v>3</v>
      </c>
      <c r="B7" s="251" t="str">
        <f>VLOOKUP(団体コード!A7,学校名!$B$8:$F$70,2,FALSE)</f>
        <v>愛知学院大</v>
      </c>
      <c r="C7" s="252">
        <v>18</v>
      </c>
      <c r="D7" s="251" t="str">
        <f>VLOOKUP(団体コード!C7,学校名!$B$8:$F$70,2,FALSE)</f>
        <v>静岡大</v>
      </c>
      <c r="E7" s="252">
        <v>33</v>
      </c>
      <c r="F7" s="251" t="str">
        <f>VLOOKUP(団体コード!E7,学校名!$B$8:$F$70,2,FALSE)</f>
        <v>豊田高専</v>
      </c>
      <c r="G7" s="312">
        <v>48</v>
      </c>
      <c r="H7" s="251" t="str">
        <f>VLOOKUP(団体コード!G7,学校名!$B$8:$F$70,2,FALSE)</f>
        <v>三重短期大</v>
      </c>
    </row>
    <row r="8" spans="1:8" ht="21">
      <c r="A8" s="250">
        <v>4</v>
      </c>
      <c r="B8" s="251" t="str">
        <f>VLOOKUP(団体コード!A8,学校名!$B$8:$F$70,2,FALSE)</f>
        <v>愛知教育大</v>
      </c>
      <c r="C8" s="252">
        <v>19</v>
      </c>
      <c r="D8" s="251" t="str">
        <f>VLOOKUP(団体コード!C8,学校名!$B$8:$F$70,2,FALSE)</f>
        <v>静岡県立大</v>
      </c>
      <c r="E8" s="266">
        <v>34</v>
      </c>
      <c r="F8" s="251" t="str">
        <f>VLOOKUP(団体コード!E8,学校名!$B$8:$F$70,2,FALSE)</f>
        <v>豊橋技科大</v>
      </c>
      <c r="G8" s="313">
        <v>49</v>
      </c>
      <c r="H8" s="251" t="str">
        <f>VLOOKUP(団体コード!G8,学校名!$B$8:$F$70,2,FALSE)</f>
        <v>名城大</v>
      </c>
    </row>
    <row r="9" spans="1:8" ht="21">
      <c r="A9" s="250">
        <v>5</v>
      </c>
      <c r="B9" s="251" t="str">
        <f>VLOOKUP(団体コード!A9,学校名!$B$8:$F$70,2,FALSE)</f>
        <v>愛知県立大</v>
      </c>
      <c r="C9" s="252">
        <v>20</v>
      </c>
      <c r="D9" s="251" t="str">
        <f>VLOOKUP(団体コード!C9,学校名!$B$8:$F$70,2,FALSE)</f>
        <v>静岡産業大</v>
      </c>
      <c r="E9" s="252">
        <v>35</v>
      </c>
      <c r="F9" s="251" t="str">
        <f>VLOOKUP(団体コード!E9,学校名!$B$8:$F$70,2,FALSE)</f>
        <v>名古屋大</v>
      </c>
      <c r="G9" s="312">
        <v>50</v>
      </c>
      <c r="H9" s="251" t="str">
        <f>VLOOKUP(団体コード!G9,学校名!$B$8:$F$70,2,FALSE)</f>
        <v>修文大</v>
      </c>
    </row>
    <row r="10" spans="1:8" ht="21">
      <c r="A10" s="250">
        <v>6</v>
      </c>
      <c r="B10" s="251" t="str">
        <f>VLOOKUP(団体コード!A10,学校名!$B$8:$F$70,2,FALSE)</f>
        <v>愛知工業大</v>
      </c>
      <c r="C10" s="266">
        <v>21</v>
      </c>
      <c r="D10" s="251" t="str">
        <f>VLOOKUP(団体コード!C10,学校名!$B$8:$F$70,2,FALSE)</f>
        <v>椙山女学園大</v>
      </c>
      <c r="E10" s="252">
        <v>36</v>
      </c>
      <c r="F10" s="251" t="str">
        <f>VLOOKUP(団体コード!E10,学校名!$B$8:$F$70,2,FALSE)</f>
        <v>名古屋学院大</v>
      </c>
      <c r="G10" s="312"/>
      <c r="H10" s="253"/>
    </row>
    <row r="11" spans="1:8" ht="21">
      <c r="A11" s="250">
        <v>7</v>
      </c>
      <c r="B11" s="251" t="str">
        <f>VLOOKUP(団体コード!A11,学校名!$B$8:$F$70,2,FALSE)</f>
        <v>愛知淑徳大</v>
      </c>
      <c r="C11" s="252">
        <v>22</v>
      </c>
      <c r="D11" s="251" t="str">
        <f>VLOOKUP(団体コード!C11,学校名!$B$8:$F$70,2,FALSE)</f>
        <v>鈴鹿大</v>
      </c>
      <c r="E11" s="266">
        <v>37</v>
      </c>
      <c r="F11" s="251" t="str">
        <f>VLOOKUP(団体コード!E11,学校名!$B$8:$F$70,2,FALSE)</f>
        <v>名古屋工業大</v>
      </c>
      <c r="G11" s="313"/>
      <c r="H11" s="253"/>
    </row>
    <row r="12" spans="1:8" ht="21">
      <c r="A12" s="250">
        <v>8</v>
      </c>
      <c r="B12" s="251" t="str">
        <f>VLOOKUP(団体コード!A12,学校名!$B$8:$F$70,2,FALSE)</f>
        <v>愛知東邦大</v>
      </c>
      <c r="C12" s="252">
        <v>23</v>
      </c>
      <c r="D12" s="251" t="str">
        <f>VLOOKUP(団体コード!C12,学校名!$B$8:$F$70,2,FALSE)</f>
        <v>鈴鹿高専</v>
      </c>
      <c r="E12" s="252">
        <v>38</v>
      </c>
      <c r="F12" s="251" t="str">
        <f>VLOOKUP(団体コード!E12,学校名!$B$8:$F$70,2,FALSE)</f>
        <v>名古屋商科大</v>
      </c>
      <c r="G12" s="312"/>
      <c r="H12" s="253"/>
    </row>
    <row r="13" spans="1:8" ht="21">
      <c r="A13" s="250">
        <v>9</v>
      </c>
      <c r="B13" s="251" t="str">
        <f>VLOOKUP(団体コード!A13,学校名!$B$8:$F$70,2,FALSE)</f>
        <v>岐阜大</v>
      </c>
      <c r="C13" s="252">
        <v>24</v>
      </c>
      <c r="D13" s="251" t="str">
        <f>VLOOKUP(団体コード!C13,学校名!$B$8:$F$70,2,FALSE)</f>
        <v>大同大</v>
      </c>
      <c r="E13" s="252">
        <v>39</v>
      </c>
      <c r="F13" s="251" t="str">
        <f>VLOOKUP(団体コード!E13,学校名!$B$8:$F$70,2,FALSE)</f>
        <v>名古屋女子大</v>
      </c>
      <c r="G13" s="312"/>
      <c r="H13" s="253"/>
    </row>
    <row r="14" spans="1:8" ht="21">
      <c r="A14" s="250">
        <v>10</v>
      </c>
      <c r="B14" s="251" t="str">
        <f>VLOOKUP(団体コード!A14,学校名!$B$8:$F$70,2,FALSE)</f>
        <v>岐阜協立大</v>
      </c>
      <c r="C14" s="252">
        <v>25</v>
      </c>
      <c r="D14" s="251" t="str">
        <f>VLOOKUP(団体コード!C14,学校名!$B$8:$F$70,2,FALSE)</f>
        <v>中京大</v>
      </c>
      <c r="E14" s="266">
        <v>40</v>
      </c>
      <c r="F14" s="251" t="str">
        <f>VLOOKUP(団体コード!E14,学校名!$B$8:$F$70,2,FALSE)</f>
        <v>名古屋市立大</v>
      </c>
      <c r="G14" s="313"/>
      <c r="H14" s="253"/>
    </row>
    <row r="15" spans="1:8" ht="21">
      <c r="A15" s="250">
        <v>11</v>
      </c>
      <c r="B15" s="251" t="str">
        <f>VLOOKUP(団体コード!A15,学校名!$B$8:$F$70,2,FALSE)</f>
        <v>岐阜高専</v>
      </c>
      <c r="C15" s="266">
        <v>26</v>
      </c>
      <c r="D15" s="251" t="str">
        <f>VLOOKUP(団体コード!C15,学校名!$B$8:$F$70,2,FALSE)</f>
        <v>中京学院大</v>
      </c>
      <c r="E15" s="252">
        <v>41</v>
      </c>
      <c r="F15" s="251" t="str">
        <f>VLOOKUP(団体コード!E15,学校名!$B$8:$F$70,2,FALSE)</f>
        <v>南山大</v>
      </c>
      <c r="G15" s="312"/>
      <c r="H15" s="253"/>
    </row>
    <row r="16" spans="1:8" ht="21">
      <c r="A16" s="250">
        <v>12</v>
      </c>
      <c r="B16" s="251" t="str">
        <f>VLOOKUP(団体コード!A16,学校名!$B$8:$F$70,2,FALSE)</f>
        <v>岐阜聖徳学園大</v>
      </c>
      <c r="C16" s="252">
        <v>27</v>
      </c>
      <c r="D16" s="251" t="str">
        <f>VLOOKUP(団体コード!C16,学校名!$B$8:$F$70,2,FALSE)</f>
        <v>中部大</v>
      </c>
      <c r="E16" s="252">
        <v>42</v>
      </c>
      <c r="F16" s="251" t="str">
        <f>VLOOKUP(団体コード!E16,学校名!$B$8:$F$70,2,FALSE)</f>
        <v>日本福祉大</v>
      </c>
      <c r="G16" s="312"/>
      <c r="H16" s="253"/>
    </row>
    <row r="17" spans="1:8" ht="21">
      <c r="A17" s="250">
        <v>13</v>
      </c>
      <c r="B17" s="251" t="str">
        <f>VLOOKUP(団体コード!A17,学校名!$B$8:$F$70,2,FALSE)</f>
        <v>岐阜薬科大</v>
      </c>
      <c r="C17" s="252">
        <v>28</v>
      </c>
      <c r="D17" s="251" t="str">
        <f>VLOOKUP(団体コード!C17,学校名!$B$8:$F$70,2,FALSE)</f>
        <v>中部学院大</v>
      </c>
      <c r="E17" s="266">
        <v>43</v>
      </c>
      <c r="F17" s="251" t="str">
        <f>VLOOKUP(団体コード!E17,学校名!$B$8:$F$70,2,FALSE)</f>
        <v>沼津高専</v>
      </c>
      <c r="G17" s="313"/>
      <c r="H17" s="254"/>
    </row>
    <row r="18" spans="1:8" ht="21">
      <c r="A18" s="250">
        <v>14</v>
      </c>
      <c r="B18" s="251" t="str">
        <f>VLOOKUP(団体コード!A18,学校名!$B$8:$F$70,2,FALSE)</f>
        <v>近大高専</v>
      </c>
      <c r="C18" s="252">
        <v>29</v>
      </c>
      <c r="D18" s="251" t="str">
        <f>VLOOKUP(団体コード!C18,学校名!$B$8:$F$70,2,FALSE)</f>
        <v>東海学園大</v>
      </c>
      <c r="E18" s="252">
        <v>44</v>
      </c>
      <c r="F18" s="251" t="str">
        <f>VLOOKUP(団体コード!E18,学校名!$B$8:$F$70,2,FALSE)</f>
        <v>浜松医科大</v>
      </c>
      <c r="G18" s="312"/>
      <c r="H18" s="253"/>
    </row>
    <row r="19" spans="1:8" ht="21">
      <c r="A19" s="250">
        <v>15</v>
      </c>
      <c r="B19" s="251" t="str">
        <f>VLOOKUP(団体コード!A19,学校名!$B$8:$F$70,2,FALSE)</f>
        <v>金城学院大</v>
      </c>
      <c r="C19" s="252">
        <v>30</v>
      </c>
      <c r="D19" s="251" t="str">
        <f>VLOOKUP(団体コード!C19,学校名!$B$8:$F$70,2,FALSE)</f>
        <v>東海大東海</v>
      </c>
      <c r="E19" s="266">
        <v>45</v>
      </c>
      <c r="F19" s="251" t="str">
        <f>VLOOKUP(団体コード!E19,学校名!$B$8:$F$70,2,FALSE)</f>
        <v>藤田医科大</v>
      </c>
      <c r="G19" s="313">
        <v>777777</v>
      </c>
      <c r="H19" s="254" t="s">
        <v>531</v>
      </c>
    </row>
    <row r="20" spans="1:8" ht="21">
      <c r="E20" s="255"/>
    </row>
    <row r="21" spans="1:8">
      <c r="D21" s="244"/>
      <c r="E21" s="245"/>
    </row>
    <row r="22" spans="1:8">
      <c r="D22" s="244"/>
      <c r="E22" s="245"/>
    </row>
    <row r="23" spans="1:8">
      <c r="C23" s="245"/>
      <c r="D23" s="244"/>
      <c r="E23" s="245"/>
    </row>
    <row r="24" spans="1:8">
      <c r="C24" s="245"/>
      <c r="D24" s="244"/>
      <c r="E24" s="245"/>
      <c r="F24" s="244"/>
    </row>
    <row r="25" spans="1:8">
      <c r="C25" s="245"/>
      <c r="E25" s="245"/>
      <c r="F25" s="244"/>
    </row>
    <row r="26" spans="1:8">
      <c r="C26" s="245"/>
      <c r="E26" s="245"/>
      <c r="F26" s="244"/>
    </row>
    <row r="27" spans="1:8">
      <c r="C27" s="245"/>
      <c r="E27" s="245"/>
      <c r="F27" s="244"/>
    </row>
    <row r="28" spans="1:8">
      <c r="C28" s="245"/>
      <c r="E28" s="245"/>
      <c r="F28" s="244"/>
    </row>
    <row r="29" spans="1:8">
      <c r="C29" s="245"/>
      <c r="E29" s="245"/>
    </row>
    <row r="30" spans="1:8">
      <c r="C30" s="245"/>
      <c r="E30" s="245"/>
    </row>
    <row r="31" spans="1:8">
      <c r="C31" s="245"/>
      <c r="E31" s="245"/>
    </row>
    <row r="32" spans="1:8">
      <c r="C32" s="245"/>
      <c r="E32" s="245"/>
    </row>
    <row r="33" spans="3:5">
      <c r="C33" s="245"/>
      <c r="E33" s="245"/>
    </row>
    <row r="34" spans="3:5">
      <c r="C34" s="245"/>
      <c r="E34" s="245"/>
    </row>
    <row r="35" spans="3:5">
      <c r="C35" s="245"/>
      <c r="E35" s="245"/>
    </row>
    <row r="36" spans="3:5">
      <c r="C36" s="245"/>
      <c r="E36" s="245"/>
    </row>
    <row r="37" spans="3:5">
      <c r="C37" s="245"/>
      <c r="E37" s="245"/>
    </row>
    <row r="38" spans="3:5">
      <c r="C38" s="245"/>
      <c r="E38" s="245"/>
    </row>
    <row r="39" spans="3:5">
      <c r="C39" s="245"/>
    </row>
  </sheetData>
  <sheetProtection algorithmName="SHA-512" hashValue="6IZA0OKUpH8vwQZQsG7R5AwDG7AW5CqWtJzOQeOpUoqemQPKGaaQGo38boFaKA321eQK2+LjKOsDfpZO8N1c4A==" saltValue="DLpd41pVHgGA0s9m5dPxug==" spinCount="100000" sheet="1" objects="1" scenarios="1"/>
  <mergeCells count="3">
    <mergeCell ref="A1:C1"/>
    <mergeCell ref="D1:F1"/>
    <mergeCell ref="A2:H3"/>
  </mergeCells>
  <phoneticPr fontId="6" type="Hiragana"/>
  <hyperlinks>
    <hyperlink ref="D1:F1" location="基本情報!A1" display="基本情報画面に戻ります。こちらをクリックしてください。"/>
  </hyperlinks>
  <pageMargins left="0.7" right="0.7" top="0.75" bottom="0.75" header="0.3" footer="0.3"/>
  <pageSetup paperSize="9" scale="54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H7" sqref="H7"/>
    </sheetView>
  </sheetViews>
  <sheetFormatPr defaultRowHeight="13.5"/>
  <sheetData>
    <row r="1" spans="1:18" s="420" customFormat="1" ht="13.5" customHeight="1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 t="s">
        <v>1644</v>
      </c>
      <c r="R1" s="419"/>
    </row>
    <row r="2" spans="1:18" s="420" customFormat="1" ht="24" customHeight="1">
      <c r="A2" s="999" t="s">
        <v>1645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  <c r="Q2" s="999"/>
      <c r="R2" s="999"/>
    </row>
    <row r="3" spans="1:18" s="420" customFormat="1" ht="15.75" customHeight="1" thickBot="1">
      <c r="A3" s="422"/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</row>
    <row r="4" spans="1:18" s="420" customFormat="1" ht="20.100000000000001" customHeight="1" thickBot="1">
      <c r="A4" s="1000" t="s">
        <v>1646</v>
      </c>
      <c r="B4" s="1002"/>
      <c r="C4" s="1003"/>
      <c r="D4" s="1003"/>
      <c r="E4" s="1003"/>
      <c r="F4" s="1004"/>
      <c r="G4" s="1008" t="s">
        <v>1647</v>
      </c>
      <c r="H4" s="1009"/>
      <c r="I4" s="1010"/>
      <c r="J4" s="423" t="s">
        <v>1648</v>
      </c>
      <c r="K4" s="424"/>
      <c r="L4" s="425" t="s">
        <v>1649</v>
      </c>
      <c r="M4" s="1008" t="s">
        <v>1650</v>
      </c>
      <c r="N4" s="1009"/>
      <c r="O4" s="1010"/>
      <c r="P4" s="426" t="s">
        <v>1648</v>
      </c>
      <c r="Q4" s="424"/>
      <c r="R4" s="425" t="s">
        <v>1649</v>
      </c>
    </row>
    <row r="5" spans="1:18" s="420" customFormat="1" ht="20.100000000000001" customHeight="1" thickTop="1" thickBot="1">
      <c r="A5" s="1001"/>
      <c r="B5" s="1005"/>
      <c r="C5" s="1006"/>
      <c r="D5" s="1006"/>
      <c r="E5" s="1006"/>
      <c r="F5" s="1007"/>
      <c r="G5" s="1011" t="s">
        <v>1651</v>
      </c>
      <c r="H5" s="1012"/>
      <c r="I5" s="1013"/>
      <c r="J5" s="427" t="s">
        <v>1652</v>
      </c>
      <c r="K5" s="428"/>
      <c r="L5" s="429" t="s">
        <v>1649</v>
      </c>
      <c r="M5" s="1011" t="s">
        <v>1653</v>
      </c>
      <c r="N5" s="1012"/>
      <c r="O5" s="1013"/>
      <c r="P5" s="430" t="s">
        <v>1654</v>
      </c>
      <c r="Q5" s="428"/>
      <c r="R5" s="431" t="s">
        <v>1655</v>
      </c>
    </row>
    <row r="6" spans="1:18" s="420" customFormat="1" ht="20.100000000000001" customHeight="1" thickBot="1">
      <c r="A6" s="432" t="s">
        <v>1656</v>
      </c>
      <c r="B6" s="1014" t="s">
        <v>558</v>
      </c>
      <c r="C6" s="1015"/>
      <c r="D6" s="434" t="s">
        <v>557</v>
      </c>
      <c r="E6" s="433" t="s">
        <v>1657</v>
      </c>
      <c r="F6" s="435" t="s">
        <v>1658</v>
      </c>
      <c r="G6" s="432" t="s">
        <v>1656</v>
      </c>
      <c r="H6" s="1014" t="s">
        <v>558</v>
      </c>
      <c r="I6" s="1015"/>
      <c r="J6" s="434" t="s">
        <v>557</v>
      </c>
      <c r="K6" s="434" t="s">
        <v>1657</v>
      </c>
      <c r="L6" s="435" t="s">
        <v>1658</v>
      </c>
      <c r="M6" s="432" t="s">
        <v>1656</v>
      </c>
      <c r="N6" s="1014" t="s">
        <v>558</v>
      </c>
      <c r="O6" s="1015"/>
      <c r="P6" s="434" t="s">
        <v>557</v>
      </c>
      <c r="Q6" s="434" t="s">
        <v>1657</v>
      </c>
      <c r="R6" s="435" t="s">
        <v>1658</v>
      </c>
    </row>
    <row r="7" spans="1:18" s="420" customFormat="1" ht="21" customHeight="1">
      <c r="A7" s="1000" t="s">
        <v>1659</v>
      </c>
      <c r="B7" s="436" t="s">
        <v>1660</v>
      </c>
      <c r="C7" s="437"/>
      <c r="D7" s="438"/>
      <c r="E7" s="438"/>
      <c r="F7" s="439"/>
      <c r="G7" s="1000" t="s">
        <v>1661</v>
      </c>
      <c r="H7" s="436" t="s">
        <v>1660</v>
      </c>
      <c r="I7" s="437"/>
      <c r="J7" s="438"/>
      <c r="K7" s="438"/>
      <c r="L7" s="440"/>
      <c r="M7" s="1000" t="s">
        <v>1662</v>
      </c>
      <c r="N7" s="436" t="s">
        <v>1660</v>
      </c>
      <c r="O7" s="437"/>
      <c r="P7" s="438"/>
      <c r="Q7" s="438"/>
      <c r="R7" s="440"/>
    </row>
    <row r="8" spans="1:18" s="420" customFormat="1" ht="21" customHeight="1">
      <c r="A8" s="1016"/>
      <c r="B8" s="441" t="s">
        <v>1660</v>
      </c>
      <c r="C8" s="442"/>
      <c r="D8" s="443"/>
      <c r="E8" s="443"/>
      <c r="F8" s="444"/>
      <c r="G8" s="1016"/>
      <c r="H8" s="441" t="s">
        <v>1660</v>
      </c>
      <c r="I8" s="442"/>
      <c r="J8" s="443"/>
      <c r="K8" s="443"/>
      <c r="L8" s="445"/>
      <c r="M8" s="1016"/>
      <c r="N8" s="441" t="s">
        <v>1660</v>
      </c>
      <c r="O8" s="442"/>
      <c r="P8" s="443"/>
      <c r="Q8" s="443"/>
      <c r="R8" s="445"/>
    </row>
    <row r="9" spans="1:18" s="420" customFormat="1" ht="21" customHeight="1" thickBot="1">
      <c r="A9" s="1017"/>
      <c r="B9" s="446" t="s">
        <v>1660</v>
      </c>
      <c r="C9" s="447"/>
      <c r="D9" s="448"/>
      <c r="E9" s="448"/>
      <c r="F9" s="449"/>
      <c r="G9" s="1001"/>
      <c r="H9" s="446" t="s">
        <v>1660</v>
      </c>
      <c r="I9" s="447"/>
      <c r="J9" s="450"/>
      <c r="K9" s="450"/>
      <c r="L9" s="451"/>
      <c r="M9" s="1001"/>
      <c r="N9" s="446" t="s">
        <v>1660</v>
      </c>
      <c r="O9" s="447"/>
      <c r="P9" s="450"/>
      <c r="Q9" s="450"/>
      <c r="R9" s="451"/>
    </row>
    <row r="10" spans="1:18" s="420" customFormat="1" ht="21" customHeight="1">
      <c r="A10" s="1000" t="s">
        <v>1663</v>
      </c>
      <c r="B10" s="436" t="s">
        <v>1660</v>
      </c>
      <c r="C10" s="437"/>
      <c r="D10" s="438"/>
      <c r="E10" s="438"/>
      <c r="F10" s="439"/>
      <c r="G10" s="1000" t="s">
        <v>1664</v>
      </c>
      <c r="H10" s="436" t="s">
        <v>1660</v>
      </c>
      <c r="I10" s="437"/>
      <c r="J10" s="438"/>
      <c r="K10" s="438"/>
      <c r="L10" s="440"/>
      <c r="M10" s="1000" t="s">
        <v>1665</v>
      </c>
      <c r="N10" s="436" t="s">
        <v>1660</v>
      </c>
      <c r="O10" s="437"/>
      <c r="P10" s="438"/>
      <c r="Q10" s="438"/>
      <c r="R10" s="440"/>
    </row>
    <row r="11" spans="1:18" s="420" customFormat="1" ht="21" customHeight="1">
      <c r="A11" s="1016"/>
      <c r="B11" s="441" t="s">
        <v>1660</v>
      </c>
      <c r="C11" s="442"/>
      <c r="D11" s="443"/>
      <c r="E11" s="443"/>
      <c r="F11" s="444"/>
      <c r="G11" s="1016"/>
      <c r="H11" s="441" t="s">
        <v>1660</v>
      </c>
      <c r="I11" s="442"/>
      <c r="J11" s="443"/>
      <c r="K11" s="443"/>
      <c r="L11" s="445"/>
      <c r="M11" s="1016"/>
      <c r="N11" s="441" t="s">
        <v>1660</v>
      </c>
      <c r="O11" s="442"/>
      <c r="P11" s="443"/>
      <c r="Q11" s="443"/>
      <c r="R11" s="445"/>
    </row>
    <row r="12" spans="1:18" s="420" customFormat="1" ht="21" customHeight="1" thickBot="1">
      <c r="A12" s="1001"/>
      <c r="B12" s="452" t="s">
        <v>1660</v>
      </c>
      <c r="C12" s="453"/>
      <c r="D12" s="450"/>
      <c r="E12" s="450"/>
      <c r="F12" s="454"/>
      <c r="G12" s="1001"/>
      <c r="H12" s="452" t="s">
        <v>1660</v>
      </c>
      <c r="I12" s="453"/>
      <c r="J12" s="450"/>
      <c r="K12" s="450"/>
      <c r="L12" s="451"/>
      <c r="M12" s="1001"/>
      <c r="N12" s="452" t="s">
        <v>1660</v>
      </c>
      <c r="O12" s="453"/>
      <c r="P12" s="450"/>
      <c r="Q12" s="450"/>
      <c r="R12" s="451"/>
    </row>
    <row r="13" spans="1:18" s="420" customFormat="1" ht="21" customHeight="1">
      <c r="A13" s="1000" t="s">
        <v>1666</v>
      </c>
      <c r="B13" s="436" t="s">
        <v>1660</v>
      </c>
      <c r="C13" s="437"/>
      <c r="D13" s="438"/>
      <c r="E13" s="438"/>
      <c r="F13" s="439"/>
      <c r="G13" s="1000" t="s">
        <v>1667</v>
      </c>
      <c r="H13" s="436" t="s">
        <v>1660</v>
      </c>
      <c r="I13" s="437"/>
      <c r="J13" s="438"/>
      <c r="K13" s="438"/>
      <c r="L13" s="440"/>
      <c r="M13" s="1008" t="s">
        <v>1668</v>
      </c>
      <c r="N13" s="436" t="s">
        <v>1660</v>
      </c>
      <c r="O13" s="437"/>
      <c r="P13" s="438"/>
      <c r="Q13" s="438"/>
      <c r="R13" s="440"/>
    </row>
    <row r="14" spans="1:18" s="420" customFormat="1" ht="21" customHeight="1">
      <c r="A14" s="1016"/>
      <c r="B14" s="441" t="s">
        <v>1660</v>
      </c>
      <c r="C14" s="442"/>
      <c r="D14" s="443"/>
      <c r="E14" s="443"/>
      <c r="F14" s="444"/>
      <c r="G14" s="1016"/>
      <c r="H14" s="441" t="s">
        <v>1660</v>
      </c>
      <c r="I14" s="442"/>
      <c r="J14" s="443"/>
      <c r="K14" s="443"/>
      <c r="L14" s="445"/>
      <c r="M14" s="1018"/>
      <c r="N14" s="441" t="s">
        <v>1660</v>
      </c>
      <c r="O14" s="442"/>
      <c r="P14" s="443"/>
      <c r="Q14" s="443"/>
      <c r="R14" s="445"/>
    </row>
    <row r="15" spans="1:18" s="420" customFormat="1" ht="21" customHeight="1" thickBot="1">
      <c r="A15" s="1001"/>
      <c r="B15" s="452" t="s">
        <v>1660</v>
      </c>
      <c r="C15" s="453"/>
      <c r="D15" s="450"/>
      <c r="E15" s="450"/>
      <c r="F15" s="454"/>
      <c r="G15" s="1001"/>
      <c r="H15" s="452" t="s">
        <v>1660</v>
      </c>
      <c r="I15" s="453"/>
      <c r="J15" s="443"/>
      <c r="K15" s="443"/>
      <c r="L15" s="445"/>
      <c r="M15" s="1011"/>
      <c r="N15" s="452" t="s">
        <v>1660</v>
      </c>
      <c r="O15" s="453"/>
      <c r="P15" s="450"/>
      <c r="Q15" s="450"/>
      <c r="R15" s="451"/>
    </row>
    <row r="16" spans="1:18" s="420" customFormat="1" ht="21" customHeight="1">
      <c r="A16" s="1000" t="s">
        <v>1669</v>
      </c>
      <c r="B16" s="436" t="s">
        <v>1660</v>
      </c>
      <c r="C16" s="437"/>
      <c r="D16" s="438"/>
      <c r="E16" s="438"/>
      <c r="F16" s="439"/>
      <c r="G16" s="1008" t="s">
        <v>1670</v>
      </c>
      <c r="H16" s="436" t="s">
        <v>1660</v>
      </c>
      <c r="I16" s="437"/>
      <c r="J16" s="438"/>
      <c r="K16" s="1010"/>
      <c r="L16" s="1020"/>
      <c r="M16" s="1008" t="s">
        <v>1671</v>
      </c>
      <c r="N16" s="436" t="s">
        <v>1660</v>
      </c>
      <c r="O16" s="437"/>
      <c r="P16" s="438"/>
      <c r="Q16" s="438"/>
      <c r="R16" s="440"/>
    </row>
    <row r="17" spans="1:18" s="420" customFormat="1" ht="21" customHeight="1">
      <c r="A17" s="1016"/>
      <c r="B17" s="441" t="s">
        <v>1660</v>
      </c>
      <c r="C17" s="442"/>
      <c r="D17" s="443"/>
      <c r="E17" s="443"/>
      <c r="F17" s="444"/>
      <c r="G17" s="1018"/>
      <c r="H17" s="441" t="s">
        <v>1660</v>
      </c>
      <c r="I17" s="442"/>
      <c r="J17" s="443"/>
      <c r="K17" s="1019"/>
      <c r="L17" s="1021"/>
      <c r="M17" s="1018"/>
      <c r="N17" s="441" t="s">
        <v>1660</v>
      </c>
      <c r="O17" s="442"/>
      <c r="P17" s="443"/>
      <c r="Q17" s="443"/>
      <c r="R17" s="445"/>
    </row>
    <row r="18" spans="1:18" s="420" customFormat="1" ht="21" customHeight="1" thickBot="1">
      <c r="A18" s="1001"/>
      <c r="B18" s="452" t="s">
        <v>1660</v>
      </c>
      <c r="C18" s="453"/>
      <c r="D18" s="450"/>
      <c r="E18" s="450"/>
      <c r="F18" s="454"/>
      <c r="G18" s="1018"/>
      <c r="H18" s="441" t="s">
        <v>1660</v>
      </c>
      <c r="I18" s="442"/>
      <c r="J18" s="443"/>
      <c r="K18" s="1019"/>
      <c r="L18" s="1021"/>
      <c r="M18" s="1011"/>
      <c r="N18" s="452" t="s">
        <v>1660</v>
      </c>
      <c r="O18" s="453"/>
      <c r="P18" s="450"/>
      <c r="Q18" s="450"/>
      <c r="R18" s="451"/>
    </row>
    <row r="19" spans="1:18" s="420" customFormat="1" ht="21" customHeight="1">
      <c r="A19" s="1000" t="s">
        <v>1672</v>
      </c>
      <c r="B19" s="436" t="s">
        <v>1660</v>
      </c>
      <c r="C19" s="437"/>
      <c r="D19" s="438"/>
      <c r="E19" s="438"/>
      <c r="F19" s="439"/>
      <c r="G19" s="1018"/>
      <c r="H19" s="441" t="s">
        <v>1660</v>
      </c>
      <c r="I19" s="442"/>
      <c r="J19" s="455"/>
      <c r="K19" s="1019"/>
      <c r="L19" s="1021"/>
      <c r="M19" s="1008" t="s">
        <v>1673</v>
      </c>
      <c r="N19" s="436" t="s">
        <v>1660</v>
      </c>
      <c r="O19" s="437"/>
      <c r="P19" s="438"/>
      <c r="Q19" s="438"/>
      <c r="R19" s="440"/>
    </row>
    <row r="20" spans="1:18" s="420" customFormat="1" ht="21" customHeight="1">
      <c r="A20" s="1016"/>
      <c r="B20" s="441" t="s">
        <v>1660</v>
      </c>
      <c r="C20" s="442"/>
      <c r="D20" s="443"/>
      <c r="E20" s="443"/>
      <c r="F20" s="444"/>
      <c r="G20" s="1018"/>
      <c r="H20" s="441" t="s">
        <v>1660</v>
      </c>
      <c r="I20" s="442"/>
      <c r="J20" s="443"/>
      <c r="K20" s="1019"/>
      <c r="L20" s="1021"/>
      <c r="M20" s="1018"/>
      <c r="N20" s="441" t="s">
        <v>1660</v>
      </c>
      <c r="O20" s="442"/>
      <c r="P20" s="443"/>
      <c r="Q20" s="443"/>
      <c r="R20" s="445"/>
    </row>
    <row r="21" spans="1:18" s="420" customFormat="1" ht="21" customHeight="1" thickBot="1">
      <c r="A21" s="1001"/>
      <c r="B21" s="452" t="s">
        <v>1660</v>
      </c>
      <c r="C21" s="453"/>
      <c r="D21" s="450"/>
      <c r="E21" s="450"/>
      <c r="F21" s="454"/>
      <c r="G21" s="1011"/>
      <c r="H21" s="452" t="s">
        <v>1660</v>
      </c>
      <c r="I21" s="453"/>
      <c r="J21" s="450"/>
      <c r="K21" s="1013"/>
      <c r="L21" s="1022"/>
      <c r="M21" s="1011"/>
      <c r="N21" s="452" t="s">
        <v>1660</v>
      </c>
      <c r="O21" s="453"/>
      <c r="P21" s="450"/>
      <c r="Q21" s="450"/>
      <c r="R21" s="451"/>
    </row>
    <row r="22" spans="1:18" s="420" customFormat="1" ht="21" customHeight="1">
      <c r="A22" s="1000" t="s">
        <v>1674</v>
      </c>
      <c r="B22" s="436" t="s">
        <v>1660</v>
      </c>
      <c r="C22" s="437"/>
      <c r="D22" s="438"/>
      <c r="E22" s="438"/>
      <c r="F22" s="439"/>
      <c r="G22" s="1008" t="s">
        <v>1675</v>
      </c>
      <c r="H22" s="436" t="s">
        <v>1660</v>
      </c>
      <c r="I22" s="437"/>
      <c r="J22" s="443"/>
      <c r="K22" s="1010"/>
      <c r="L22" s="1020"/>
      <c r="M22" s="1008" t="s">
        <v>1676</v>
      </c>
      <c r="N22" s="436" t="s">
        <v>1660</v>
      </c>
      <c r="O22" s="437"/>
      <c r="P22" s="438"/>
      <c r="Q22" s="438"/>
      <c r="R22" s="440"/>
    </row>
    <row r="23" spans="1:18" s="420" customFormat="1" ht="21" customHeight="1">
      <c r="A23" s="1016"/>
      <c r="B23" s="441" t="s">
        <v>1660</v>
      </c>
      <c r="C23" s="442"/>
      <c r="D23" s="443"/>
      <c r="E23" s="443"/>
      <c r="F23" s="444"/>
      <c r="G23" s="1018"/>
      <c r="H23" s="441" t="s">
        <v>1660</v>
      </c>
      <c r="I23" s="442"/>
      <c r="J23" s="443"/>
      <c r="K23" s="1019"/>
      <c r="L23" s="1021"/>
      <c r="M23" s="1018"/>
      <c r="N23" s="441" t="s">
        <v>1660</v>
      </c>
      <c r="O23" s="442"/>
      <c r="P23" s="443"/>
      <c r="Q23" s="443"/>
      <c r="R23" s="445"/>
    </row>
    <row r="24" spans="1:18" s="420" customFormat="1" ht="21" customHeight="1" thickBot="1">
      <c r="A24" s="1001"/>
      <c r="B24" s="452" t="s">
        <v>1660</v>
      </c>
      <c r="C24" s="453"/>
      <c r="D24" s="450"/>
      <c r="E24" s="450"/>
      <c r="F24" s="454"/>
      <c r="G24" s="1018"/>
      <c r="H24" s="441" t="s">
        <v>1660</v>
      </c>
      <c r="I24" s="442"/>
      <c r="J24" s="443"/>
      <c r="K24" s="1019"/>
      <c r="L24" s="1021"/>
      <c r="M24" s="1011"/>
      <c r="N24" s="452" t="s">
        <v>1660</v>
      </c>
      <c r="O24" s="453"/>
      <c r="P24" s="450"/>
      <c r="Q24" s="450"/>
      <c r="R24" s="451"/>
    </row>
    <row r="25" spans="1:18" s="420" customFormat="1" ht="21" customHeight="1">
      <c r="A25" s="1000" t="s">
        <v>1677</v>
      </c>
      <c r="B25" s="436" t="s">
        <v>1660</v>
      </c>
      <c r="C25" s="437"/>
      <c r="D25" s="438"/>
      <c r="E25" s="438"/>
      <c r="F25" s="439"/>
      <c r="G25" s="1018"/>
      <c r="H25" s="441" t="s">
        <v>1660</v>
      </c>
      <c r="I25" s="442"/>
      <c r="J25" s="455"/>
      <c r="K25" s="1019"/>
      <c r="L25" s="1021"/>
      <c r="M25" s="1008" t="s">
        <v>1678</v>
      </c>
      <c r="N25" s="436" t="s">
        <v>1660</v>
      </c>
      <c r="O25" s="437"/>
      <c r="P25" s="438"/>
      <c r="Q25" s="438"/>
      <c r="R25" s="440"/>
    </row>
    <row r="26" spans="1:18" s="420" customFormat="1" ht="21" customHeight="1">
      <c r="A26" s="1016"/>
      <c r="B26" s="441" t="s">
        <v>1660</v>
      </c>
      <c r="C26" s="442"/>
      <c r="D26" s="443"/>
      <c r="E26" s="443"/>
      <c r="F26" s="444"/>
      <c r="G26" s="1018"/>
      <c r="H26" s="441" t="s">
        <v>1660</v>
      </c>
      <c r="I26" s="442"/>
      <c r="J26" s="443"/>
      <c r="K26" s="1019"/>
      <c r="L26" s="1021"/>
      <c r="M26" s="1018"/>
      <c r="N26" s="441" t="s">
        <v>1660</v>
      </c>
      <c r="O26" s="442"/>
      <c r="P26" s="443"/>
      <c r="Q26" s="443"/>
      <c r="R26" s="445"/>
    </row>
    <row r="27" spans="1:18" s="420" customFormat="1" ht="21" customHeight="1" thickBot="1">
      <c r="A27" s="1001"/>
      <c r="B27" s="452" t="s">
        <v>1660</v>
      </c>
      <c r="C27" s="453"/>
      <c r="D27" s="450"/>
      <c r="E27" s="450"/>
      <c r="F27" s="454"/>
      <c r="G27" s="1011"/>
      <c r="H27" s="452" t="s">
        <v>1660</v>
      </c>
      <c r="I27" s="453"/>
      <c r="J27" s="450"/>
      <c r="K27" s="1013"/>
      <c r="L27" s="1022"/>
      <c r="M27" s="1011"/>
      <c r="N27" s="452" t="s">
        <v>1660</v>
      </c>
      <c r="O27" s="453"/>
      <c r="P27" s="450"/>
      <c r="Q27" s="450"/>
      <c r="R27" s="451"/>
    </row>
    <row r="28" spans="1:18" s="420" customFormat="1" ht="21" customHeight="1">
      <c r="A28" s="1000" t="s">
        <v>1679</v>
      </c>
      <c r="B28" s="436" t="s">
        <v>1660</v>
      </c>
      <c r="C28" s="437"/>
      <c r="D28" s="438"/>
      <c r="E28" s="438"/>
      <c r="F28" s="439"/>
      <c r="G28" s="1000" t="s">
        <v>1680</v>
      </c>
      <c r="H28" s="436" t="s">
        <v>1660</v>
      </c>
      <c r="I28" s="437"/>
      <c r="J28" s="438"/>
      <c r="K28" s="438"/>
      <c r="L28" s="440"/>
      <c r="M28" s="1008" t="s">
        <v>1681</v>
      </c>
      <c r="N28" s="436" t="s">
        <v>1660</v>
      </c>
      <c r="O28" s="437"/>
      <c r="P28" s="438"/>
      <c r="Q28" s="438"/>
      <c r="R28" s="440"/>
    </row>
    <row r="29" spans="1:18" s="420" customFormat="1" ht="21" customHeight="1">
      <c r="A29" s="1016"/>
      <c r="B29" s="441" t="s">
        <v>1660</v>
      </c>
      <c r="C29" s="442"/>
      <c r="D29" s="443"/>
      <c r="E29" s="443"/>
      <c r="F29" s="444"/>
      <c r="G29" s="1016"/>
      <c r="H29" s="441" t="s">
        <v>1660</v>
      </c>
      <c r="I29" s="442"/>
      <c r="J29" s="443"/>
      <c r="K29" s="443"/>
      <c r="L29" s="445"/>
      <c r="M29" s="1018"/>
      <c r="N29" s="441" t="s">
        <v>1660</v>
      </c>
      <c r="O29" s="442"/>
      <c r="P29" s="443"/>
      <c r="Q29" s="443"/>
      <c r="R29" s="445"/>
    </row>
    <row r="30" spans="1:18" s="420" customFormat="1" ht="21" customHeight="1" thickBot="1">
      <c r="A30" s="1001"/>
      <c r="B30" s="452" t="s">
        <v>1660</v>
      </c>
      <c r="C30" s="453"/>
      <c r="D30" s="450"/>
      <c r="E30" s="450"/>
      <c r="F30" s="454"/>
      <c r="G30" s="1001"/>
      <c r="H30" s="452" t="s">
        <v>1660</v>
      </c>
      <c r="I30" s="453"/>
      <c r="J30" s="450"/>
      <c r="K30" s="450"/>
      <c r="L30" s="451"/>
      <c r="M30" s="1011"/>
      <c r="N30" s="452" t="s">
        <v>1660</v>
      </c>
      <c r="O30" s="453"/>
      <c r="P30" s="450"/>
      <c r="Q30" s="450"/>
      <c r="R30" s="451"/>
    </row>
  </sheetData>
  <mergeCells count="36">
    <mergeCell ref="A28:A30"/>
    <mergeCell ref="G28:G30"/>
    <mergeCell ref="M28:M30"/>
    <mergeCell ref="A22:A24"/>
    <mergeCell ref="G22:G27"/>
    <mergeCell ref="K22:K27"/>
    <mergeCell ref="L22:L27"/>
    <mergeCell ref="M22:M24"/>
    <mergeCell ref="A25:A27"/>
    <mergeCell ref="M25:M27"/>
    <mergeCell ref="A16:A18"/>
    <mergeCell ref="G16:G21"/>
    <mergeCell ref="K16:K21"/>
    <mergeCell ref="L16:L21"/>
    <mergeCell ref="M16:M18"/>
    <mergeCell ref="A19:A21"/>
    <mergeCell ref="M19:M21"/>
    <mergeCell ref="A10:A12"/>
    <mergeCell ref="G10:G12"/>
    <mergeCell ref="M10:M12"/>
    <mergeCell ref="A13:A15"/>
    <mergeCell ref="G13:G15"/>
    <mergeCell ref="M13:M15"/>
    <mergeCell ref="B6:C6"/>
    <mergeCell ref="H6:I6"/>
    <mergeCell ref="N6:O6"/>
    <mergeCell ref="A7:A9"/>
    <mergeCell ref="G7:G9"/>
    <mergeCell ref="M7:M9"/>
    <mergeCell ref="A2:R2"/>
    <mergeCell ref="A4:A5"/>
    <mergeCell ref="B4:F5"/>
    <mergeCell ref="G4:I4"/>
    <mergeCell ref="M4:O4"/>
    <mergeCell ref="G5:I5"/>
    <mergeCell ref="M5:O5"/>
  </mergeCells>
  <phoneticPr fontId="15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T152"/>
  <sheetViews>
    <sheetView showZeros="0" topLeftCell="O1" zoomScale="70" zoomScaleNormal="70" workbookViewId="0">
      <selection activeCell="S30" sqref="S30"/>
    </sheetView>
  </sheetViews>
  <sheetFormatPr defaultRowHeight="13.5"/>
  <cols>
    <col min="3" max="3" width="24.125" customWidth="1"/>
    <col min="6" max="6" width="26.125" customWidth="1"/>
    <col min="8" max="11" width="11.5" customWidth="1"/>
    <col min="12" max="12" width="14.75" customWidth="1"/>
    <col min="13" max="14" width="9" customWidth="1"/>
    <col min="15" max="15" width="14.75" customWidth="1"/>
    <col min="16" max="17" width="8.875" customWidth="1"/>
    <col min="18" max="18" width="14.75" customWidth="1"/>
    <col min="19" max="20" width="9" customWidth="1"/>
    <col min="21" max="22" width="14.75" customWidth="1"/>
    <col min="23" max="23" width="11.5" customWidth="1"/>
  </cols>
  <sheetData>
    <row r="1" spans="1:20" ht="24">
      <c r="B1" s="19" t="str">
        <f>基本情報!A1</f>
        <v>秩父宮賜杯　第５３回全日本大学駅伝対校選手権大会　東海地区選考会</v>
      </c>
      <c r="C1" s="18"/>
      <c r="D1" s="18"/>
      <c r="E1" s="18"/>
      <c r="F1" s="18"/>
    </row>
    <row r="2" spans="1:20" ht="18.75">
      <c r="B2" s="20"/>
      <c r="C2" s="18"/>
      <c r="D2" s="18"/>
      <c r="E2" s="18"/>
      <c r="F2" s="18"/>
    </row>
    <row r="3" spans="1:20" ht="14.25">
      <c r="B3" s="21" t="s">
        <v>86</v>
      </c>
      <c r="C3" s="18"/>
      <c r="D3" s="18"/>
      <c r="E3" s="21" t="s">
        <v>87</v>
      </c>
      <c r="F3" s="18"/>
    </row>
    <row r="4" spans="1:20" ht="14.25">
      <c r="B4" s="22" t="s">
        <v>997</v>
      </c>
      <c r="C4" s="23" t="s">
        <v>88</v>
      </c>
      <c r="D4" s="18"/>
      <c r="E4" s="22" t="s">
        <v>997</v>
      </c>
      <c r="F4" s="23" t="s">
        <v>88</v>
      </c>
      <c r="G4" s="1023" t="s">
        <v>594</v>
      </c>
      <c r="H4" s="1024"/>
      <c r="I4" s="1024"/>
      <c r="J4" s="1024"/>
      <c r="O4" s="182" t="s">
        <v>176</v>
      </c>
      <c r="P4" t="s">
        <v>651</v>
      </c>
      <c r="Q4" t="s">
        <v>662</v>
      </c>
      <c r="R4" s="182" t="s">
        <v>176</v>
      </c>
      <c r="S4" t="s">
        <v>651</v>
      </c>
      <c r="T4" t="s">
        <v>1011</v>
      </c>
    </row>
    <row r="5" spans="1:20" ht="14.25">
      <c r="A5">
        <v>1</v>
      </c>
      <c r="B5" s="24">
        <v>1</v>
      </c>
      <c r="C5" s="27" t="s">
        <v>1696</v>
      </c>
      <c r="D5">
        <v>1</v>
      </c>
      <c r="E5" s="24"/>
      <c r="F5" s="26"/>
      <c r="O5" t="s">
        <v>1692</v>
      </c>
      <c r="P5">
        <v>1</v>
      </c>
      <c r="Q5">
        <v>1</v>
      </c>
      <c r="T5" s="316"/>
    </row>
    <row r="6" spans="1:20" ht="14.25">
      <c r="A6">
        <v>2</v>
      </c>
      <c r="B6" s="24"/>
      <c r="C6" s="27"/>
      <c r="D6">
        <v>2</v>
      </c>
      <c r="E6" s="24"/>
      <c r="F6" s="26"/>
      <c r="T6" s="316"/>
    </row>
    <row r="7" spans="1:20" ht="14.25">
      <c r="A7">
        <v>3</v>
      </c>
      <c r="B7" s="24"/>
      <c r="C7" s="27"/>
      <c r="D7">
        <v>3</v>
      </c>
      <c r="E7" s="24"/>
      <c r="F7" s="26"/>
      <c r="T7" s="316"/>
    </row>
    <row r="8" spans="1:20" ht="14.25">
      <c r="A8">
        <v>4</v>
      </c>
      <c r="B8" s="24"/>
      <c r="C8" s="27"/>
      <c r="D8">
        <v>4</v>
      </c>
      <c r="E8" s="24"/>
      <c r="F8" s="26"/>
      <c r="T8" s="316"/>
    </row>
    <row r="9" spans="1:20" ht="14.25">
      <c r="A9">
        <v>5</v>
      </c>
      <c r="B9" s="24"/>
      <c r="C9" s="27"/>
      <c r="D9">
        <v>5</v>
      </c>
      <c r="E9" s="24"/>
      <c r="F9" s="26"/>
      <c r="T9" s="316"/>
    </row>
    <row r="10" spans="1:20" ht="14.25">
      <c r="A10">
        <v>6</v>
      </c>
      <c r="B10" s="24"/>
      <c r="C10" s="27"/>
      <c r="D10">
        <v>6</v>
      </c>
      <c r="E10" s="24"/>
      <c r="F10" s="26"/>
      <c r="T10" s="316"/>
    </row>
    <row r="11" spans="1:20" ht="14.25">
      <c r="A11">
        <v>7</v>
      </c>
      <c r="B11" s="24"/>
      <c r="C11" s="27"/>
      <c r="D11">
        <v>7</v>
      </c>
      <c r="E11" s="24"/>
      <c r="F11" s="26"/>
      <c r="T11" s="316"/>
    </row>
    <row r="12" spans="1:20" ht="14.25">
      <c r="A12">
        <v>8</v>
      </c>
      <c r="B12" s="24"/>
      <c r="C12" s="27"/>
      <c r="D12">
        <v>8</v>
      </c>
      <c r="E12" s="24"/>
      <c r="F12" s="26"/>
      <c r="T12" s="316"/>
    </row>
    <row r="13" spans="1:20" ht="14.25">
      <c r="A13">
        <v>9</v>
      </c>
      <c r="B13" s="24"/>
      <c r="C13" s="27"/>
      <c r="D13">
        <v>9</v>
      </c>
      <c r="E13" s="24"/>
      <c r="F13" s="26"/>
      <c r="T13" s="316"/>
    </row>
    <row r="14" spans="1:20" ht="14.25">
      <c r="A14">
        <v>10</v>
      </c>
      <c r="B14" s="24"/>
      <c r="C14" s="27"/>
      <c r="D14">
        <v>10</v>
      </c>
      <c r="E14" s="24"/>
      <c r="F14" s="26"/>
      <c r="T14" s="316"/>
    </row>
    <row r="15" spans="1:20" ht="14.25">
      <c r="A15">
        <v>11</v>
      </c>
      <c r="B15" s="24"/>
      <c r="C15" s="27"/>
      <c r="D15">
        <v>11</v>
      </c>
      <c r="E15" s="24"/>
      <c r="F15" s="26"/>
      <c r="T15" s="316"/>
    </row>
    <row r="16" spans="1:20" ht="14.25">
      <c r="A16">
        <v>12</v>
      </c>
      <c r="B16" s="24"/>
      <c r="C16" s="27"/>
      <c r="D16">
        <v>12</v>
      </c>
      <c r="E16" s="24"/>
      <c r="F16" s="26"/>
      <c r="T16" s="316"/>
    </row>
    <row r="17" spans="1:20" ht="14.25">
      <c r="A17">
        <v>13</v>
      </c>
      <c r="B17" s="24"/>
      <c r="C17" s="27"/>
      <c r="D17">
        <v>13</v>
      </c>
      <c r="E17" s="24"/>
      <c r="F17" s="26"/>
      <c r="T17" s="316"/>
    </row>
    <row r="18" spans="1:20" ht="14.25">
      <c r="A18">
        <v>14</v>
      </c>
      <c r="B18" s="24"/>
      <c r="C18" s="27"/>
      <c r="D18">
        <v>14</v>
      </c>
      <c r="E18" s="24"/>
      <c r="F18" s="26"/>
      <c r="T18" s="316"/>
    </row>
    <row r="19" spans="1:20" ht="14.25">
      <c r="A19">
        <v>15</v>
      </c>
      <c r="B19" s="24"/>
      <c r="C19" s="27"/>
      <c r="D19">
        <v>15</v>
      </c>
      <c r="E19" s="24"/>
      <c r="F19" s="26"/>
      <c r="Q19" s="315"/>
      <c r="T19" s="316"/>
    </row>
    <row r="20" spans="1:20" ht="14.25">
      <c r="A20">
        <v>16</v>
      </c>
      <c r="B20" s="24"/>
      <c r="C20" s="232"/>
      <c r="D20">
        <v>16</v>
      </c>
      <c r="E20" s="24"/>
      <c r="F20" s="26"/>
      <c r="Q20" s="315"/>
      <c r="T20" s="316"/>
    </row>
    <row r="21" spans="1:20" ht="14.25">
      <c r="A21">
        <v>17</v>
      </c>
      <c r="B21" s="24"/>
      <c r="C21" s="232"/>
      <c r="D21">
        <v>17</v>
      </c>
      <c r="E21" s="24"/>
      <c r="F21" s="26"/>
      <c r="Q21" s="315"/>
      <c r="T21" s="316"/>
    </row>
    <row r="22" spans="1:20" ht="14.25">
      <c r="A22">
        <v>18</v>
      </c>
      <c r="B22" s="24"/>
      <c r="C22" s="232"/>
      <c r="D22">
        <v>18</v>
      </c>
      <c r="E22" s="24"/>
      <c r="F22" s="26"/>
      <c r="Q22" s="315"/>
      <c r="T22" s="316"/>
    </row>
    <row r="23" spans="1:20" ht="14.25">
      <c r="A23">
        <v>19</v>
      </c>
      <c r="B23" s="24"/>
      <c r="C23" s="232"/>
      <c r="D23">
        <v>19</v>
      </c>
      <c r="E23" s="24"/>
      <c r="F23" s="26"/>
      <c r="Q23" s="315"/>
      <c r="T23" s="316"/>
    </row>
    <row r="24" spans="1:20" ht="14.25">
      <c r="A24">
        <v>20</v>
      </c>
      <c r="B24" s="24"/>
      <c r="C24" s="232"/>
      <c r="D24">
        <v>20</v>
      </c>
      <c r="E24" s="24"/>
      <c r="F24" s="26"/>
      <c r="Q24" s="315"/>
      <c r="T24" s="316"/>
    </row>
    <row r="25" spans="1:20" ht="14.25">
      <c r="A25">
        <v>21</v>
      </c>
      <c r="B25" s="24"/>
      <c r="C25" s="232"/>
      <c r="D25">
        <v>21</v>
      </c>
      <c r="E25" s="24"/>
      <c r="F25" s="26"/>
      <c r="Q25" s="315"/>
      <c r="T25" s="316"/>
    </row>
    <row r="26" spans="1:20" ht="14.25">
      <c r="A26">
        <v>22</v>
      </c>
      <c r="B26" s="24"/>
      <c r="C26" s="259"/>
      <c r="D26">
        <v>22</v>
      </c>
      <c r="E26" s="24"/>
      <c r="F26" s="26"/>
      <c r="T26" s="316"/>
    </row>
    <row r="27" spans="1:20" ht="14.25">
      <c r="A27">
        <v>23</v>
      </c>
      <c r="B27" s="24"/>
      <c r="C27" s="231"/>
      <c r="D27">
        <v>23</v>
      </c>
      <c r="E27" s="24"/>
      <c r="F27" s="233"/>
      <c r="Q27" s="315"/>
      <c r="T27" s="316"/>
    </row>
    <row r="28" spans="1:20" ht="14.25">
      <c r="A28">
        <v>24</v>
      </c>
      <c r="B28" s="24"/>
      <c r="C28" s="231"/>
      <c r="D28">
        <v>24</v>
      </c>
      <c r="E28" s="24"/>
      <c r="F28" s="233"/>
      <c r="Q28" s="315"/>
    </row>
    <row r="29" spans="1:20" ht="14.25">
      <c r="A29">
        <v>25</v>
      </c>
      <c r="B29" s="24"/>
      <c r="C29" s="231"/>
      <c r="D29">
        <v>25</v>
      </c>
      <c r="E29" s="24"/>
      <c r="F29" s="233"/>
      <c r="Q29" s="315"/>
    </row>
    <row r="30" spans="1:20" ht="14.25">
      <c r="A30">
        <v>26</v>
      </c>
      <c r="B30" s="24"/>
      <c r="C30" s="231"/>
      <c r="D30">
        <v>26</v>
      </c>
      <c r="E30" s="24"/>
      <c r="F30" s="233"/>
      <c r="Q30" s="315"/>
    </row>
    <row r="31" spans="1:20" ht="14.25">
      <c r="A31">
        <v>27</v>
      </c>
      <c r="B31" s="24"/>
      <c r="C31" s="231"/>
      <c r="D31">
        <v>27</v>
      </c>
      <c r="E31" s="24"/>
      <c r="F31" s="232"/>
      <c r="Q31" s="315"/>
    </row>
    <row r="32" spans="1:20" ht="14.25">
      <c r="A32">
        <v>28</v>
      </c>
      <c r="B32" s="24"/>
      <c r="C32" s="231"/>
      <c r="D32">
        <v>28</v>
      </c>
      <c r="E32" s="24"/>
      <c r="F32" s="233"/>
      <c r="Q32" s="315"/>
    </row>
    <row r="33" spans="1:17" ht="14.25">
      <c r="A33">
        <v>29</v>
      </c>
      <c r="B33" s="24"/>
      <c r="C33" s="231"/>
      <c r="D33">
        <v>29</v>
      </c>
      <c r="E33" s="24"/>
      <c r="F33" s="233"/>
      <c r="Q33" s="315"/>
    </row>
    <row r="34" spans="1:17" ht="14.25">
      <c r="A34">
        <v>30</v>
      </c>
      <c r="B34" s="24"/>
      <c r="C34" s="231"/>
      <c r="D34">
        <v>30</v>
      </c>
      <c r="E34" s="24"/>
      <c r="F34" s="232"/>
      <c r="Q34" s="315"/>
    </row>
    <row r="35" spans="1:17" ht="14.25">
      <c r="A35">
        <v>31</v>
      </c>
      <c r="B35" s="24"/>
      <c r="C35" s="231"/>
      <c r="D35">
        <v>31</v>
      </c>
      <c r="E35" s="24"/>
      <c r="F35" s="233"/>
      <c r="Q35" s="315"/>
    </row>
    <row r="36" spans="1:17" ht="14.25">
      <c r="A36">
        <v>32</v>
      </c>
      <c r="B36" s="24"/>
      <c r="C36" s="27"/>
      <c r="D36">
        <v>32</v>
      </c>
      <c r="E36" s="24"/>
      <c r="F36" s="232"/>
      <c r="Q36" s="315"/>
    </row>
    <row r="37" spans="1:17" ht="14.25">
      <c r="A37">
        <v>33</v>
      </c>
      <c r="B37" s="24"/>
      <c r="C37" s="231"/>
      <c r="D37">
        <v>33</v>
      </c>
      <c r="E37" s="24"/>
      <c r="F37" s="27"/>
      <c r="Q37" s="315"/>
    </row>
    <row r="38" spans="1:17" ht="14.25">
      <c r="A38">
        <v>34</v>
      </c>
      <c r="B38" s="24"/>
      <c r="C38" s="231"/>
      <c r="D38">
        <v>34</v>
      </c>
      <c r="E38" s="24"/>
      <c r="F38" s="232"/>
      <c r="Q38" s="315"/>
    </row>
    <row r="39" spans="1:17" ht="14.25">
      <c r="A39">
        <v>35</v>
      </c>
      <c r="B39" s="24"/>
      <c r="C39" s="231"/>
      <c r="D39">
        <v>35</v>
      </c>
      <c r="E39" s="24"/>
      <c r="F39" s="233"/>
      <c r="Q39" s="315"/>
    </row>
    <row r="40" spans="1:17" ht="14.25">
      <c r="A40">
        <v>36</v>
      </c>
      <c r="B40" s="24"/>
      <c r="C40" s="231"/>
      <c r="D40">
        <v>36</v>
      </c>
      <c r="E40" s="24"/>
      <c r="F40" s="232"/>
      <c r="Q40" s="315"/>
    </row>
    <row r="41" spans="1:17" ht="14.25">
      <c r="A41">
        <v>37</v>
      </c>
      <c r="B41" s="24"/>
      <c r="C41" s="231"/>
      <c r="D41">
        <v>37</v>
      </c>
      <c r="E41" s="24"/>
      <c r="F41" s="233"/>
      <c r="Q41" s="315"/>
    </row>
    <row r="42" spans="1:17" ht="14.25">
      <c r="A42">
        <v>38</v>
      </c>
      <c r="B42" s="24"/>
      <c r="C42" s="231"/>
      <c r="D42">
        <v>38</v>
      </c>
      <c r="E42" s="24"/>
      <c r="F42" s="232"/>
      <c r="Q42" s="315"/>
    </row>
    <row r="43" spans="1:17" ht="14.25">
      <c r="A43">
        <v>39</v>
      </c>
      <c r="B43" s="24"/>
      <c r="C43" s="231"/>
      <c r="D43">
        <v>39</v>
      </c>
      <c r="E43" s="24"/>
      <c r="F43" s="233"/>
      <c r="Q43" s="315"/>
    </row>
    <row r="44" spans="1:17" ht="14.25">
      <c r="A44">
        <v>40</v>
      </c>
      <c r="B44" s="24"/>
      <c r="C44" s="231"/>
      <c r="D44">
        <v>40</v>
      </c>
      <c r="E44" s="24"/>
      <c r="F44" s="233"/>
      <c r="Q44" s="315"/>
    </row>
    <row r="45" spans="1:17" ht="14.25">
      <c r="A45">
        <v>41</v>
      </c>
      <c r="B45" s="24"/>
      <c r="C45" s="231"/>
      <c r="D45">
        <v>41</v>
      </c>
      <c r="E45" s="24"/>
      <c r="F45" s="233"/>
      <c r="Q45" s="315"/>
    </row>
    <row r="46" spans="1:17" ht="14.25">
      <c r="A46">
        <v>42</v>
      </c>
      <c r="B46" s="24"/>
      <c r="C46" s="231"/>
      <c r="D46">
        <v>42</v>
      </c>
      <c r="E46" s="24"/>
      <c r="F46" s="233"/>
      <c r="Q46" s="315"/>
    </row>
    <row r="47" spans="1:17" ht="14.25">
      <c r="A47">
        <v>43</v>
      </c>
      <c r="B47" s="24"/>
      <c r="C47" s="231"/>
      <c r="D47">
        <v>43</v>
      </c>
      <c r="E47" s="24"/>
      <c r="F47" s="233"/>
      <c r="Q47" s="315"/>
    </row>
    <row r="48" spans="1:17" ht="14.25">
      <c r="A48">
        <v>44</v>
      </c>
      <c r="B48" s="24"/>
      <c r="C48" s="233"/>
      <c r="D48">
        <v>44</v>
      </c>
      <c r="E48" s="24"/>
      <c r="F48" s="232"/>
      <c r="Q48" s="315"/>
    </row>
    <row r="49" spans="1:6" ht="14.25">
      <c r="A49">
        <v>45</v>
      </c>
      <c r="B49" s="24"/>
      <c r="C49" s="233"/>
      <c r="D49">
        <v>45</v>
      </c>
      <c r="E49" s="24"/>
      <c r="F49" s="233"/>
    </row>
    <row r="50" spans="1:6" ht="14.25">
      <c r="A50">
        <v>46</v>
      </c>
      <c r="B50" s="24"/>
      <c r="C50" s="233"/>
      <c r="D50">
        <v>46</v>
      </c>
      <c r="E50" s="24"/>
      <c r="F50" s="233"/>
    </row>
    <row r="51" spans="1:6" ht="14.25">
      <c r="A51">
        <v>47</v>
      </c>
      <c r="B51" s="24"/>
      <c r="C51" s="233"/>
      <c r="D51">
        <v>47</v>
      </c>
      <c r="E51" s="24"/>
      <c r="F51" s="233"/>
    </row>
    <row r="52" spans="1:6" ht="14.25">
      <c r="A52">
        <v>48</v>
      </c>
      <c r="B52" s="24"/>
      <c r="C52" s="233"/>
      <c r="D52">
        <v>48</v>
      </c>
      <c r="E52" s="24"/>
      <c r="F52" s="233"/>
    </row>
    <row r="53" spans="1:6" ht="14.25">
      <c r="A53">
        <v>49</v>
      </c>
      <c r="B53" s="24"/>
      <c r="C53" s="233"/>
      <c r="D53">
        <v>49</v>
      </c>
      <c r="E53" s="24"/>
      <c r="F53" s="233"/>
    </row>
    <row r="54" spans="1:6" ht="14.25">
      <c r="A54">
        <v>50</v>
      </c>
      <c r="B54" s="24"/>
      <c r="C54" s="233"/>
      <c r="D54">
        <v>50</v>
      </c>
      <c r="E54" s="24"/>
      <c r="F54" s="233"/>
    </row>
    <row r="55" spans="1:6" ht="14.25">
      <c r="A55">
        <v>51</v>
      </c>
      <c r="B55" s="24"/>
      <c r="C55" s="233"/>
      <c r="D55">
        <v>51</v>
      </c>
      <c r="E55" s="24"/>
      <c r="F55" s="233"/>
    </row>
    <row r="56" spans="1:6" ht="14.25">
      <c r="A56">
        <v>52</v>
      </c>
      <c r="B56" s="24"/>
      <c r="C56" s="233"/>
      <c r="D56">
        <v>52</v>
      </c>
      <c r="E56" s="24"/>
      <c r="F56" s="233"/>
    </row>
    <row r="57" spans="1:6" ht="14.25">
      <c r="A57">
        <v>53</v>
      </c>
      <c r="B57" s="24"/>
      <c r="C57" s="233"/>
      <c r="D57">
        <v>53</v>
      </c>
      <c r="E57" s="24"/>
      <c r="F57" s="233"/>
    </row>
    <row r="58" spans="1:6" ht="14.25">
      <c r="A58">
        <v>54</v>
      </c>
      <c r="B58" s="24"/>
      <c r="C58" s="233"/>
      <c r="D58">
        <v>54</v>
      </c>
      <c r="E58" s="24"/>
      <c r="F58" s="232"/>
    </row>
    <row r="59" spans="1:6" ht="14.25">
      <c r="A59">
        <v>55</v>
      </c>
      <c r="B59" s="24"/>
      <c r="C59" s="233"/>
      <c r="D59">
        <v>55</v>
      </c>
      <c r="E59" s="24"/>
      <c r="F59" s="233"/>
    </row>
    <row r="60" spans="1:6" ht="14.25">
      <c r="A60">
        <v>56</v>
      </c>
      <c r="B60" s="24"/>
      <c r="C60" s="233"/>
      <c r="D60">
        <v>56</v>
      </c>
      <c r="E60" s="24"/>
      <c r="F60" s="233"/>
    </row>
    <row r="61" spans="1:6" ht="14.25">
      <c r="A61">
        <v>57</v>
      </c>
      <c r="B61" s="24"/>
      <c r="C61" s="233"/>
      <c r="D61">
        <v>57</v>
      </c>
      <c r="E61" s="24"/>
      <c r="F61" s="233"/>
    </row>
    <row r="62" spans="1:6" ht="14.25">
      <c r="A62">
        <v>58</v>
      </c>
      <c r="B62" s="24"/>
      <c r="C62" s="233"/>
      <c r="D62">
        <v>58</v>
      </c>
      <c r="E62" s="24"/>
      <c r="F62" s="233"/>
    </row>
    <row r="63" spans="1:6" ht="14.25">
      <c r="A63">
        <v>59</v>
      </c>
      <c r="B63" s="24"/>
      <c r="C63" s="233"/>
      <c r="D63">
        <v>59</v>
      </c>
      <c r="E63" s="24"/>
      <c r="F63" s="233"/>
    </row>
    <row r="64" spans="1:6" ht="14.25">
      <c r="A64">
        <v>60</v>
      </c>
      <c r="B64" s="24"/>
      <c r="C64" s="233"/>
      <c r="D64">
        <v>60</v>
      </c>
      <c r="E64" s="24"/>
      <c r="F64" s="233"/>
    </row>
    <row r="65" spans="1:6" ht="14.25">
      <c r="A65">
        <v>61</v>
      </c>
      <c r="B65" s="24"/>
      <c r="C65" s="233"/>
      <c r="D65">
        <v>61</v>
      </c>
      <c r="E65" s="24"/>
      <c r="F65" s="232"/>
    </row>
    <row r="66" spans="1:6" ht="14.25">
      <c r="A66">
        <v>62</v>
      </c>
      <c r="B66" s="24"/>
      <c r="C66" s="233"/>
      <c r="D66">
        <v>62</v>
      </c>
      <c r="E66" s="24"/>
      <c r="F66" s="233"/>
    </row>
    <row r="67" spans="1:6" ht="14.25">
      <c r="A67">
        <v>63</v>
      </c>
      <c r="B67" s="24"/>
      <c r="C67" s="233"/>
      <c r="D67">
        <v>63</v>
      </c>
      <c r="E67" s="24"/>
      <c r="F67" s="233"/>
    </row>
    <row r="68" spans="1:6" ht="14.25">
      <c r="A68">
        <v>64</v>
      </c>
      <c r="B68" s="24"/>
      <c r="C68" s="233"/>
      <c r="D68">
        <v>64</v>
      </c>
      <c r="E68" s="24"/>
      <c r="F68" s="233"/>
    </row>
    <row r="69" spans="1:6" ht="14.25">
      <c r="A69">
        <v>65</v>
      </c>
      <c r="B69" s="24"/>
      <c r="C69" s="233"/>
      <c r="D69">
        <v>65</v>
      </c>
      <c r="E69" s="24"/>
      <c r="F69" s="233"/>
    </row>
    <row r="70" spans="1:6" ht="14.25">
      <c r="A70">
        <v>66</v>
      </c>
      <c r="B70" s="24"/>
      <c r="C70" s="233"/>
      <c r="D70">
        <v>66</v>
      </c>
      <c r="E70" s="24"/>
      <c r="F70" s="233"/>
    </row>
    <row r="71" spans="1:6" ht="14.25">
      <c r="A71">
        <v>67</v>
      </c>
      <c r="B71" s="24"/>
      <c r="C71" s="233"/>
      <c r="D71">
        <v>67</v>
      </c>
      <c r="E71" s="24"/>
      <c r="F71" s="233"/>
    </row>
    <row r="72" spans="1:6" ht="14.25">
      <c r="A72">
        <v>68</v>
      </c>
      <c r="B72" s="24"/>
      <c r="C72" s="233"/>
      <c r="D72">
        <v>68</v>
      </c>
      <c r="E72" s="24"/>
      <c r="F72" s="233"/>
    </row>
    <row r="73" spans="1:6" ht="14.25">
      <c r="A73">
        <v>69</v>
      </c>
      <c r="B73" s="24"/>
      <c r="C73" s="233"/>
      <c r="D73">
        <v>69</v>
      </c>
      <c r="E73" s="24"/>
      <c r="F73" s="233"/>
    </row>
    <row r="74" spans="1:6" ht="14.25">
      <c r="A74">
        <v>70</v>
      </c>
      <c r="B74" s="24"/>
      <c r="C74" s="233"/>
      <c r="D74">
        <v>70</v>
      </c>
      <c r="E74" s="24"/>
      <c r="F74" s="233"/>
    </row>
    <row r="75" spans="1:6" ht="14.25">
      <c r="A75">
        <v>71</v>
      </c>
      <c r="B75" s="24"/>
      <c r="C75" s="233"/>
      <c r="D75">
        <v>71</v>
      </c>
      <c r="E75" s="24"/>
      <c r="F75" s="233"/>
    </row>
    <row r="76" spans="1:6" ht="14.25">
      <c r="A76">
        <v>72</v>
      </c>
      <c r="B76" s="24"/>
      <c r="C76" s="233"/>
      <c r="D76">
        <v>72</v>
      </c>
      <c r="E76" s="24"/>
      <c r="F76" s="233"/>
    </row>
    <row r="77" spans="1:6" ht="14.25">
      <c r="A77">
        <v>73</v>
      </c>
      <c r="B77" s="24"/>
      <c r="C77" s="233"/>
      <c r="D77">
        <v>73</v>
      </c>
      <c r="E77" s="24"/>
      <c r="F77" s="233"/>
    </row>
    <row r="78" spans="1:6" ht="14.25">
      <c r="A78">
        <v>74</v>
      </c>
      <c r="B78" s="24"/>
      <c r="C78" s="233"/>
      <c r="D78">
        <v>74</v>
      </c>
      <c r="E78" s="24"/>
      <c r="F78" s="233"/>
    </row>
    <row r="79" spans="1:6" ht="14.25">
      <c r="A79">
        <v>75</v>
      </c>
      <c r="B79" s="24"/>
      <c r="C79" s="233"/>
      <c r="D79">
        <v>75</v>
      </c>
      <c r="E79" s="24"/>
      <c r="F79" s="233"/>
    </row>
    <row r="80" spans="1:6" ht="14.25">
      <c r="A80">
        <v>76</v>
      </c>
      <c r="B80" s="24"/>
      <c r="C80" s="233"/>
      <c r="D80">
        <v>76</v>
      </c>
      <c r="E80" s="24"/>
      <c r="F80" s="233"/>
    </row>
    <row r="81" spans="1:6" ht="14.25">
      <c r="A81">
        <v>77</v>
      </c>
      <c r="B81" s="24"/>
      <c r="C81" s="233"/>
      <c r="D81">
        <v>77</v>
      </c>
      <c r="E81" s="24"/>
      <c r="F81" s="233"/>
    </row>
    <row r="82" spans="1:6" ht="14.25">
      <c r="A82">
        <v>78</v>
      </c>
      <c r="B82" s="24"/>
      <c r="C82" s="233"/>
      <c r="D82">
        <v>78</v>
      </c>
      <c r="E82" s="24"/>
      <c r="F82" s="233"/>
    </row>
    <row r="83" spans="1:6" ht="14.25">
      <c r="A83">
        <v>79</v>
      </c>
      <c r="B83" s="24"/>
      <c r="C83" s="233"/>
      <c r="D83">
        <v>79</v>
      </c>
      <c r="E83" s="24"/>
      <c r="F83" s="233"/>
    </row>
    <row r="84" spans="1:6" ht="14.25">
      <c r="A84">
        <v>80</v>
      </c>
      <c r="B84" s="24"/>
      <c r="C84" s="233"/>
      <c r="D84">
        <v>80</v>
      </c>
      <c r="E84" s="24"/>
      <c r="F84" s="233"/>
    </row>
    <row r="85" spans="1:6" ht="14.25">
      <c r="A85">
        <v>81</v>
      </c>
      <c r="B85" s="24"/>
      <c r="C85" s="233"/>
      <c r="D85">
        <v>81</v>
      </c>
      <c r="E85" s="24"/>
      <c r="F85" s="233"/>
    </row>
    <row r="86" spans="1:6" ht="14.25">
      <c r="A86">
        <v>82</v>
      </c>
      <c r="B86" s="24"/>
      <c r="C86" s="233"/>
      <c r="D86">
        <v>82</v>
      </c>
      <c r="E86" s="24"/>
      <c r="F86" s="233"/>
    </row>
    <row r="87" spans="1:6" ht="14.25">
      <c r="A87">
        <v>83</v>
      </c>
      <c r="B87" s="24"/>
      <c r="C87" s="233"/>
      <c r="D87">
        <v>83</v>
      </c>
      <c r="E87" s="24"/>
      <c r="F87" s="233"/>
    </row>
    <row r="88" spans="1:6" ht="14.25">
      <c r="A88">
        <v>84</v>
      </c>
      <c r="B88" s="24"/>
      <c r="C88" s="233"/>
      <c r="D88">
        <v>84</v>
      </c>
      <c r="E88" s="24"/>
      <c r="F88" s="233"/>
    </row>
    <row r="89" spans="1:6" ht="14.25">
      <c r="A89">
        <v>85</v>
      </c>
      <c r="B89" s="24"/>
      <c r="C89" s="233"/>
      <c r="D89">
        <v>85</v>
      </c>
      <c r="E89" s="24"/>
      <c r="F89" s="233"/>
    </row>
    <row r="90" spans="1:6" ht="14.25">
      <c r="A90">
        <v>86</v>
      </c>
      <c r="B90" s="24"/>
      <c r="C90" s="233"/>
      <c r="D90">
        <v>86</v>
      </c>
      <c r="E90" s="24"/>
      <c r="F90" s="233"/>
    </row>
    <row r="91" spans="1:6" ht="14.25">
      <c r="A91">
        <v>87</v>
      </c>
      <c r="B91" s="24"/>
      <c r="C91" s="233"/>
      <c r="D91">
        <v>87</v>
      </c>
      <c r="E91" s="24"/>
      <c r="F91" s="233"/>
    </row>
    <row r="92" spans="1:6" ht="14.25">
      <c r="A92">
        <v>88</v>
      </c>
      <c r="B92" s="24"/>
      <c r="C92" s="233"/>
      <c r="D92">
        <v>88</v>
      </c>
      <c r="E92" s="24"/>
      <c r="F92" s="233"/>
    </row>
    <row r="93" spans="1:6" ht="14.25">
      <c r="A93">
        <v>89</v>
      </c>
      <c r="B93" s="24"/>
      <c r="C93" s="233"/>
      <c r="D93">
        <v>89</v>
      </c>
      <c r="E93" s="24"/>
      <c r="F93" s="233"/>
    </row>
    <row r="94" spans="1:6" ht="14.25">
      <c r="A94">
        <v>90</v>
      </c>
      <c r="B94" s="24"/>
      <c r="C94" s="233"/>
      <c r="D94">
        <v>90</v>
      </c>
      <c r="E94" s="24"/>
      <c r="F94" s="233"/>
    </row>
    <row r="95" spans="1:6" ht="14.25">
      <c r="A95">
        <v>91</v>
      </c>
      <c r="B95" s="24"/>
      <c r="C95" s="233"/>
      <c r="D95">
        <v>91</v>
      </c>
      <c r="E95" s="24"/>
      <c r="F95" s="233"/>
    </row>
    <row r="96" spans="1:6" ht="14.25">
      <c r="A96">
        <v>92</v>
      </c>
      <c r="B96" s="24"/>
      <c r="C96" s="233"/>
      <c r="D96">
        <v>92</v>
      </c>
      <c r="E96" s="24"/>
      <c r="F96" s="233"/>
    </row>
    <row r="97" spans="1:6" ht="14.25">
      <c r="A97">
        <v>93</v>
      </c>
      <c r="B97" s="24"/>
      <c r="C97" s="233"/>
      <c r="D97">
        <v>93</v>
      </c>
      <c r="E97" s="24"/>
      <c r="F97" s="233"/>
    </row>
    <row r="98" spans="1:6" ht="14.25">
      <c r="A98">
        <v>94</v>
      </c>
      <c r="B98" s="24"/>
      <c r="C98" s="233"/>
      <c r="D98">
        <v>94</v>
      </c>
      <c r="E98" s="24"/>
      <c r="F98" s="233"/>
    </row>
    <row r="99" spans="1:6" ht="14.25">
      <c r="A99">
        <v>95</v>
      </c>
      <c r="B99" s="24"/>
      <c r="C99" s="233"/>
      <c r="D99">
        <v>95</v>
      </c>
      <c r="E99" s="24"/>
      <c r="F99" s="233"/>
    </row>
    <row r="100" spans="1:6" ht="14.25">
      <c r="A100">
        <v>96</v>
      </c>
      <c r="B100" s="24"/>
      <c r="C100" s="233"/>
      <c r="D100">
        <v>96</v>
      </c>
      <c r="E100" s="24"/>
      <c r="F100" s="233"/>
    </row>
    <row r="101" spans="1:6" ht="14.25">
      <c r="A101">
        <v>97</v>
      </c>
      <c r="B101" s="24"/>
      <c r="C101" s="233"/>
      <c r="D101">
        <v>97</v>
      </c>
      <c r="E101" s="24"/>
      <c r="F101" s="233"/>
    </row>
    <row r="102" spans="1:6" ht="14.25">
      <c r="A102">
        <v>98</v>
      </c>
      <c r="B102" s="24"/>
      <c r="C102" s="233"/>
      <c r="D102">
        <v>98</v>
      </c>
      <c r="E102" s="24"/>
      <c r="F102" s="233"/>
    </row>
    <row r="103" spans="1:6" ht="14.25">
      <c r="A103">
        <v>99</v>
      </c>
      <c r="B103" s="24"/>
      <c r="C103" s="233"/>
      <c r="D103">
        <v>99</v>
      </c>
      <c r="E103" s="24"/>
      <c r="F103" s="233"/>
    </row>
    <row r="104" spans="1:6" ht="14.25">
      <c r="A104">
        <v>100</v>
      </c>
      <c r="B104" s="24"/>
      <c r="C104" s="233"/>
      <c r="D104">
        <v>100</v>
      </c>
      <c r="E104" s="24"/>
      <c r="F104" s="233"/>
    </row>
    <row r="136" spans="2:3" ht="14.25">
      <c r="B136" s="24">
        <v>102</v>
      </c>
      <c r="C136" s="28" t="s">
        <v>89</v>
      </c>
    </row>
    <row r="137" spans="2:3" ht="14.25">
      <c r="B137" s="24">
        <v>103</v>
      </c>
      <c r="C137" s="28" t="s">
        <v>90</v>
      </c>
    </row>
    <row r="138" spans="2:3" ht="14.25">
      <c r="B138" s="24">
        <v>104</v>
      </c>
      <c r="C138" s="28" t="s">
        <v>91</v>
      </c>
    </row>
    <row r="139" spans="2:3" ht="14.25">
      <c r="B139" s="24">
        <v>105</v>
      </c>
      <c r="C139" s="28" t="s">
        <v>92</v>
      </c>
    </row>
    <row r="140" spans="2:3" ht="14.25">
      <c r="B140" s="24">
        <v>107</v>
      </c>
      <c r="C140" s="28" t="s">
        <v>93</v>
      </c>
    </row>
    <row r="141" spans="2:3" ht="14.25">
      <c r="B141" s="24">
        <v>108</v>
      </c>
      <c r="C141" s="28" t="s">
        <v>21</v>
      </c>
    </row>
    <row r="142" spans="2:3" ht="14.25">
      <c r="B142" s="24">
        <v>113</v>
      </c>
      <c r="C142" s="28" t="s">
        <v>94</v>
      </c>
    </row>
    <row r="143" spans="2:3" ht="14.25">
      <c r="B143" s="24">
        <v>120</v>
      </c>
      <c r="C143" s="28" t="s">
        <v>95</v>
      </c>
    </row>
    <row r="144" spans="2:3" ht="14.25">
      <c r="B144" s="24">
        <v>127</v>
      </c>
      <c r="C144" s="28" t="s">
        <v>96</v>
      </c>
    </row>
    <row r="145" spans="2:3" ht="14.25">
      <c r="B145" s="24">
        <v>130</v>
      </c>
      <c r="C145" s="28" t="s">
        <v>102</v>
      </c>
    </row>
    <row r="146" spans="2:3" ht="14.25">
      <c r="B146" s="24">
        <v>132</v>
      </c>
      <c r="C146" s="28" t="s">
        <v>103</v>
      </c>
    </row>
    <row r="147" spans="2:3" ht="14.25">
      <c r="B147" s="24">
        <v>134</v>
      </c>
      <c r="C147" s="28" t="s">
        <v>97</v>
      </c>
    </row>
    <row r="148" spans="2:3" ht="14.25">
      <c r="B148" s="24">
        <v>136</v>
      </c>
      <c r="C148" s="28" t="s">
        <v>98</v>
      </c>
    </row>
    <row r="149" spans="2:3" ht="14.25">
      <c r="B149" s="24">
        <v>138</v>
      </c>
      <c r="C149" s="28" t="s">
        <v>99</v>
      </c>
    </row>
    <row r="150" spans="2:3" ht="14.25">
      <c r="B150" s="24">
        <v>144</v>
      </c>
      <c r="C150" s="28" t="s">
        <v>100</v>
      </c>
    </row>
    <row r="151" spans="2:3" ht="14.25">
      <c r="B151" s="24">
        <v>155</v>
      </c>
      <c r="C151" s="26" t="s">
        <v>22</v>
      </c>
    </row>
    <row r="152" spans="2:3" ht="14.25">
      <c r="B152" s="24">
        <v>161</v>
      </c>
      <c r="C152" s="28" t="s">
        <v>101</v>
      </c>
    </row>
  </sheetData>
  <mergeCells count="1">
    <mergeCell ref="G4:J4"/>
  </mergeCells>
  <phoneticPr fontId="22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Macro1">
                <anchor moveWithCells="1">
                  <from>
                    <xdr:col>6</xdr:col>
                    <xdr:colOff>190500</xdr:colOff>
                    <xdr:row>1</xdr:row>
                    <xdr:rowOff>47625</xdr:rowOff>
                  </from>
                  <to>
                    <xdr:col>7</xdr:col>
                    <xdr:colOff>114300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:L64"/>
  <sheetViews>
    <sheetView zoomScale="85" zoomScaleNormal="85" workbookViewId="0">
      <selection activeCell="B5" sqref="B5"/>
    </sheetView>
  </sheetViews>
  <sheetFormatPr defaultRowHeight="13.5"/>
  <cols>
    <col min="1" max="1" width="5.5" customWidth="1"/>
    <col min="2" max="2" width="15" customWidth="1"/>
    <col min="7" max="7" width="15" customWidth="1"/>
  </cols>
  <sheetData>
    <row r="3" spans="2:12" ht="14.25" thickBot="1"/>
    <row r="4" spans="2:12" ht="14.25" thickBot="1">
      <c r="B4" s="1025" t="s">
        <v>299</v>
      </c>
      <c r="C4" s="831"/>
      <c r="D4" s="831"/>
      <c r="E4" s="199" t="s">
        <v>302</v>
      </c>
      <c r="G4" s="1025" t="s">
        <v>300</v>
      </c>
      <c r="H4" s="831"/>
      <c r="I4" s="831"/>
      <c r="J4" s="199" t="s">
        <v>302</v>
      </c>
    </row>
    <row r="5" spans="2:12" ht="14.25" thickBot="1">
      <c r="B5" s="201" t="s">
        <v>1697</v>
      </c>
      <c r="C5" s="202"/>
      <c r="D5" s="203"/>
      <c r="E5" s="163">
        <v>10</v>
      </c>
      <c r="F5" s="164"/>
      <c r="G5" s="210" t="s">
        <v>1698</v>
      </c>
      <c r="H5" s="211"/>
      <c r="I5" s="212"/>
      <c r="J5" s="163"/>
      <c r="L5" s="198" t="s">
        <v>301</v>
      </c>
    </row>
    <row r="6" spans="2:12" ht="14.25" thickBot="1">
      <c r="B6" s="204" t="s">
        <v>1698</v>
      </c>
      <c r="C6" s="205"/>
      <c r="D6" s="206"/>
      <c r="E6" s="163"/>
      <c r="F6" s="164"/>
      <c r="G6" s="213" t="s">
        <v>1698</v>
      </c>
      <c r="H6" s="214"/>
      <c r="I6" s="215"/>
      <c r="J6" s="163"/>
    </row>
    <row r="7" spans="2:12" ht="14.25" thickBot="1">
      <c r="B7" s="204" t="s">
        <v>1698</v>
      </c>
      <c r="C7" s="205"/>
      <c r="D7" s="206"/>
      <c r="E7" s="163"/>
      <c r="F7" s="164"/>
      <c r="G7" s="213" t="s">
        <v>1698</v>
      </c>
      <c r="H7" s="214"/>
      <c r="I7" s="215"/>
      <c r="J7" s="163"/>
      <c r="L7" s="198" t="s">
        <v>303</v>
      </c>
    </row>
    <row r="8" spans="2:12" ht="14.25" thickBot="1">
      <c r="B8" s="204" t="s">
        <v>1698</v>
      </c>
      <c r="C8" s="205"/>
      <c r="D8" s="206"/>
      <c r="E8" s="163"/>
      <c r="F8" s="164"/>
      <c r="G8" s="213" t="s">
        <v>1698</v>
      </c>
      <c r="H8" s="214"/>
      <c r="I8" s="215"/>
      <c r="J8" s="163"/>
    </row>
    <row r="9" spans="2:12" ht="14.25" thickBot="1">
      <c r="B9" s="204" t="s">
        <v>1698</v>
      </c>
      <c r="C9" s="205"/>
      <c r="D9" s="206"/>
      <c r="E9" s="163"/>
      <c r="F9" s="164"/>
      <c r="G9" s="213" t="s">
        <v>1698</v>
      </c>
      <c r="H9" s="214"/>
      <c r="I9" s="215"/>
      <c r="J9" s="163"/>
    </row>
    <row r="10" spans="2:12" ht="14.25" thickBot="1">
      <c r="B10" s="204" t="s">
        <v>1698</v>
      </c>
      <c r="C10" s="205"/>
      <c r="D10" s="206"/>
      <c r="E10" s="163"/>
      <c r="F10" s="164"/>
      <c r="G10" s="213" t="s">
        <v>1698</v>
      </c>
      <c r="H10" s="214"/>
      <c r="I10" s="215"/>
      <c r="J10" s="163"/>
    </row>
    <row r="11" spans="2:12" ht="14.25" thickBot="1">
      <c r="B11" s="204" t="s">
        <v>1698</v>
      </c>
      <c r="C11" s="205"/>
      <c r="D11" s="206"/>
      <c r="E11" s="163"/>
      <c r="F11" s="164"/>
      <c r="G11" s="213" t="s">
        <v>1698</v>
      </c>
      <c r="H11" s="214"/>
      <c r="I11" s="215"/>
      <c r="J11" s="163"/>
    </row>
    <row r="12" spans="2:12" ht="14.25" thickBot="1">
      <c r="B12" s="204" t="s">
        <v>1698</v>
      </c>
      <c r="C12" s="205"/>
      <c r="D12" s="206"/>
      <c r="E12" s="163"/>
      <c r="F12" s="164"/>
      <c r="G12" s="213" t="s">
        <v>1698</v>
      </c>
      <c r="H12" s="214"/>
      <c r="I12" s="215"/>
      <c r="J12" s="163"/>
    </row>
    <row r="13" spans="2:12" ht="14.25" thickBot="1">
      <c r="B13" s="204" t="s">
        <v>1698</v>
      </c>
      <c r="C13" s="205"/>
      <c r="D13" s="206"/>
      <c r="E13" s="163"/>
      <c r="F13" s="164"/>
      <c r="G13" s="213" t="s">
        <v>1698</v>
      </c>
      <c r="H13" s="214"/>
      <c r="I13" s="215"/>
      <c r="J13" s="163"/>
    </row>
    <row r="14" spans="2:12" ht="14.25" thickBot="1">
      <c r="B14" s="204" t="s">
        <v>1698</v>
      </c>
      <c r="C14" s="205"/>
      <c r="D14" s="206"/>
      <c r="E14" s="163"/>
      <c r="F14" s="164"/>
      <c r="G14" s="213" t="s">
        <v>1698</v>
      </c>
      <c r="H14" s="214"/>
      <c r="I14" s="215"/>
      <c r="J14" s="163"/>
    </row>
    <row r="15" spans="2:12" ht="14.25" thickBot="1">
      <c r="B15" s="204" t="s">
        <v>1698</v>
      </c>
      <c r="C15" s="205"/>
      <c r="D15" s="206"/>
      <c r="E15" s="163"/>
      <c r="F15" s="164"/>
      <c r="G15" s="213" t="s">
        <v>1698</v>
      </c>
      <c r="H15" s="214"/>
      <c r="I15" s="215"/>
      <c r="J15" s="163"/>
    </row>
    <row r="16" spans="2:12" ht="14.25" thickBot="1">
      <c r="B16" s="204" t="s">
        <v>1698</v>
      </c>
      <c r="C16" s="205"/>
      <c r="D16" s="206"/>
      <c r="E16" s="163"/>
      <c r="F16" s="164"/>
      <c r="G16" s="213" t="s">
        <v>1698</v>
      </c>
      <c r="H16" s="214"/>
      <c r="I16" s="215"/>
      <c r="J16" s="163"/>
    </row>
    <row r="17" spans="2:10" ht="14.25" thickBot="1">
      <c r="B17" s="204" t="s">
        <v>1698</v>
      </c>
      <c r="C17" s="205"/>
      <c r="D17" s="206"/>
      <c r="E17" s="163"/>
      <c r="F17" s="164"/>
      <c r="G17" s="213" t="s">
        <v>1698</v>
      </c>
      <c r="H17" s="214"/>
      <c r="I17" s="215"/>
      <c r="J17" s="163"/>
    </row>
    <row r="18" spans="2:10" ht="14.25" thickBot="1">
      <c r="B18" s="204" t="s">
        <v>1698</v>
      </c>
      <c r="C18" s="205"/>
      <c r="D18" s="206"/>
      <c r="E18" s="163"/>
      <c r="F18" s="164"/>
      <c r="G18" s="213" t="s">
        <v>1698</v>
      </c>
      <c r="H18" s="214"/>
      <c r="I18" s="215"/>
      <c r="J18" s="163"/>
    </row>
    <row r="19" spans="2:10" ht="14.25" thickBot="1">
      <c r="B19" s="204" t="s">
        <v>1698</v>
      </c>
      <c r="C19" s="205"/>
      <c r="D19" s="206"/>
      <c r="E19" s="163"/>
      <c r="F19" s="164"/>
      <c r="G19" s="213" t="s">
        <v>1698</v>
      </c>
      <c r="H19" s="214"/>
      <c r="I19" s="215"/>
      <c r="J19" s="163"/>
    </row>
    <row r="20" spans="2:10" ht="14.25" thickBot="1">
      <c r="B20" s="204" t="s">
        <v>1698</v>
      </c>
      <c r="C20" s="205"/>
      <c r="D20" s="206"/>
      <c r="E20" s="163"/>
      <c r="F20" s="164"/>
      <c r="G20" s="213" t="s">
        <v>1698</v>
      </c>
      <c r="H20" s="214"/>
      <c r="I20" s="215"/>
      <c r="J20" s="163"/>
    </row>
    <row r="21" spans="2:10" ht="14.25" thickBot="1">
      <c r="B21" s="239" t="s">
        <v>1698</v>
      </c>
      <c r="C21" s="205"/>
      <c r="D21" s="206"/>
      <c r="E21" s="163"/>
      <c r="F21" s="164"/>
      <c r="G21" s="213" t="s">
        <v>1698</v>
      </c>
      <c r="H21" s="214"/>
      <c r="I21" s="215"/>
      <c r="J21" s="163"/>
    </row>
    <row r="22" spans="2:10" ht="14.25" thickBot="1">
      <c r="B22" s="204" t="s">
        <v>1698</v>
      </c>
      <c r="C22" s="205"/>
      <c r="D22" s="206"/>
      <c r="E22" s="163"/>
      <c r="F22" s="164"/>
      <c r="G22" s="213" t="s">
        <v>1698</v>
      </c>
      <c r="H22" s="214"/>
      <c r="I22" s="215"/>
      <c r="J22" s="163"/>
    </row>
    <row r="23" spans="2:10" ht="14.25" thickBot="1">
      <c r="B23" s="260" t="s">
        <v>1698</v>
      </c>
      <c r="C23" s="205"/>
      <c r="D23" s="206"/>
      <c r="E23" s="163"/>
      <c r="F23" s="176"/>
      <c r="G23" s="213" t="s">
        <v>694</v>
      </c>
      <c r="H23" s="214"/>
      <c r="I23" s="215"/>
      <c r="J23" s="163"/>
    </row>
    <row r="24" spans="2:10" ht="14.25" thickBot="1">
      <c r="B24" s="279" t="s">
        <v>1698</v>
      </c>
      <c r="C24" s="205"/>
      <c r="D24" s="206"/>
      <c r="E24" s="163"/>
      <c r="F24" s="164"/>
      <c r="G24" s="342" t="s">
        <v>694</v>
      </c>
      <c r="H24" s="214"/>
      <c r="I24" s="215"/>
      <c r="J24" s="163"/>
    </row>
    <row r="25" spans="2:10" ht="14.25" thickBot="1">
      <c r="B25" s="280" t="s">
        <v>1698</v>
      </c>
      <c r="C25" s="240"/>
      <c r="D25" s="241"/>
      <c r="E25" s="163"/>
      <c r="F25" s="164"/>
      <c r="G25" s="213" t="s">
        <v>694</v>
      </c>
      <c r="H25" s="242"/>
      <c r="I25" s="243"/>
      <c r="J25" s="163"/>
    </row>
    <row r="26" spans="2:10" ht="14.25" thickBot="1">
      <c r="B26" s="281" t="s">
        <v>1698</v>
      </c>
      <c r="C26" s="240"/>
      <c r="D26" s="241"/>
      <c r="E26" s="163"/>
      <c r="F26" s="164"/>
      <c r="G26" s="348" t="s">
        <v>694</v>
      </c>
      <c r="H26" s="242"/>
      <c r="I26" s="243"/>
      <c r="J26" s="163"/>
    </row>
    <row r="27" spans="2:10" ht="14.25" thickBot="1">
      <c r="B27" s="278" t="s">
        <v>1698</v>
      </c>
      <c r="C27" s="240"/>
      <c r="D27" s="241"/>
      <c r="E27" s="163"/>
      <c r="F27" s="164"/>
      <c r="G27" s="349" t="s">
        <v>694</v>
      </c>
      <c r="H27" s="242"/>
      <c r="I27" s="243"/>
      <c r="J27" s="163"/>
    </row>
    <row r="28" spans="2:10" ht="14.25" thickBot="1">
      <c r="B28" s="204" t="s">
        <v>1698</v>
      </c>
      <c r="C28" s="240"/>
      <c r="D28" s="241"/>
      <c r="E28" s="163"/>
      <c r="F28" s="164"/>
      <c r="G28" s="349" t="s">
        <v>694</v>
      </c>
      <c r="H28" s="242"/>
      <c r="I28" s="243"/>
      <c r="J28" s="170"/>
    </row>
    <row r="29" spans="2:10" ht="14.25" thickBot="1">
      <c r="B29" s="204" t="s">
        <v>1698</v>
      </c>
      <c r="C29" s="205"/>
      <c r="D29" s="206"/>
      <c r="E29" s="163"/>
      <c r="F29" s="164"/>
      <c r="G29" s="204" t="s">
        <v>694</v>
      </c>
      <c r="H29" s="214"/>
      <c r="I29" s="215"/>
      <c r="J29" s="136"/>
    </row>
    <row r="30" spans="2:10" ht="14.25" thickBot="1">
      <c r="B30" s="204" t="s">
        <v>1698</v>
      </c>
      <c r="C30" s="205"/>
      <c r="D30" s="206"/>
      <c r="E30" s="163"/>
      <c r="F30" s="164"/>
      <c r="G30" s="204" t="s">
        <v>694</v>
      </c>
      <c r="H30" s="214"/>
      <c r="I30" s="215"/>
      <c r="J30" s="136"/>
    </row>
    <row r="31" spans="2:10" ht="14.25" thickBot="1">
      <c r="B31" s="204" t="s">
        <v>1698</v>
      </c>
      <c r="C31" s="205"/>
      <c r="D31" s="206"/>
      <c r="E31" s="163"/>
      <c r="F31" s="164"/>
      <c r="G31" s="278" t="s">
        <v>694</v>
      </c>
      <c r="H31" s="214"/>
      <c r="I31" s="215"/>
      <c r="J31" s="136"/>
    </row>
    <row r="32" spans="2:10" ht="14.25" thickBot="1">
      <c r="B32" s="204" t="s">
        <v>1698</v>
      </c>
      <c r="C32" s="205"/>
      <c r="D32" s="206"/>
      <c r="E32" s="163"/>
      <c r="F32" s="164"/>
      <c r="G32" s="207" t="s">
        <v>694</v>
      </c>
      <c r="H32" s="217"/>
      <c r="I32" s="218"/>
      <c r="J32" s="137"/>
    </row>
    <row r="33" spans="1:10" ht="14.25" thickBot="1">
      <c r="B33" s="842" t="s">
        <v>250</v>
      </c>
      <c r="C33" s="843"/>
      <c r="D33" s="843"/>
      <c r="E33" s="173"/>
      <c r="G33" s="1025" t="s">
        <v>250</v>
      </c>
      <c r="H33" s="831"/>
      <c r="I33" s="831"/>
      <c r="J33" s="173"/>
    </row>
    <row r="34" spans="1:10">
      <c r="B34" s="204" t="s">
        <v>1698</v>
      </c>
      <c r="C34" s="202"/>
      <c r="D34" s="203"/>
      <c r="E34" s="138"/>
      <c r="F34" s="219"/>
      <c r="G34" s="213"/>
      <c r="H34" s="211"/>
      <c r="I34" s="212"/>
      <c r="J34" s="138"/>
    </row>
    <row r="35" spans="1:10">
      <c r="B35" s="204" t="s">
        <v>1698</v>
      </c>
      <c r="C35" s="205"/>
      <c r="D35" s="206"/>
      <c r="E35" s="138"/>
      <c r="F35" s="165"/>
      <c r="G35" s="213"/>
      <c r="H35" s="214"/>
      <c r="I35" s="215"/>
      <c r="J35" s="138"/>
    </row>
    <row r="36" spans="1:10" ht="14.25" thickBot="1">
      <c r="B36" s="207" t="s">
        <v>537</v>
      </c>
      <c r="C36" s="208"/>
      <c r="D36" s="209"/>
      <c r="E36" s="137"/>
      <c r="F36" s="165"/>
      <c r="G36" s="216" t="s">
        <v>537</v>
      </c>
      <c r="H36" s="217"/>
      <c r="I36" s="218"/>
      <c r="J36" s="137"/>
    </row>
    <row r="37" spans="1:10" ht="14.25" thickBot="1">
      <c r="B37" s="804" t="s">
        <v>225</v>
      </c>
      <c r="C37" s="805"/>
      <c r="D37" s="805"/>
      <c r="E37" s="174"/>
      <c r="G37" s="830" t="s">
        <v>225</v>
      </c>
      <c r="H37" s="831"/>
      <c r="I37" s="831"/>
      <c r="J37" s="173"/>
    </row>
    <row r="39" spans="1:10">
      <c r="A39" t="s">
        <v>653</v>
      </c>
      <c r="B39" t="str">
        <f>$B$34&amp;A39</f>
        <v xml:space="preserve"> A</v>
      </c>
      <c r="C39" t="str">
        <f>$B$35&amp;A39</f>
        <v xml:space="preserve"> A</v>
      </c>
      <c r="G39" t="str">
        <f t="shared" ref="G39:G64" si="0">$G$34&amp;A39</f>
        <v>A</v>
      </c>
      <c r="H39" t="str">
        <f t="shared" ref="H39:H64" si="1">$G$35&amp;A39</f>
        <v>A</v>
      </c>
    </row>
    <row r="40" spans="1:10">
      <c r="A40" t="s">
        <v>412</v>
      </c>
      <c r="B40" t="str">
        <f t="shared" ref="B40:B64" si="2">$B$34&amp;A40</f>
        <v xml:space="preserve"> B</v>
      </c>
      <c r="C40" t="str">
        <f t="shared" ref="C40:C64" si="3">$B$35&amp;A40</f>
        <v xml:space="preserve"> B</v>
      </c>
      <c r="G40" t="str">
        <f t="shared" si="0"/>
        <v>B</v>
      </c>
      <c r="H40" t="str">
        <f t="shared" si="1"/>
        <v>B</v>
      </c>
    </row>
    <row r="41" spans="1:10">
      <c r="A41" t="s">
        <v>401</v>
      </c>
      <c r="B41" t="str">
        <f t="shared" si="2"/>
        <v xml:space="preserve"> C</v>
      </c>
      <c r="C41" t="str">
        <f t="shared" si="3"/>
        <v xml:space="preserve"> C</v>
      </c>
      <c r="G41" t="str">
        <f t="shared" si="0"/>
        <v>C</v>
      </c>
      <c r="H41" t="str">
        <f t="shared" si="1"/>
        <v>C</v>
      </c>
    </row>
    <row r="42" spans="1:10">
      <c r="A42" t="s">
        <v>402</v>
      </c>
      <c r="B42" t="str">
        <f t="shared" si="2"/>
        <v xml:space="preserve"> D</v>
      </c>
      <c r="C42" t="str">
        <f t="shared" si="3"/>
        <v xml:space="preserve"> D</v>
      </c>
      <c r="G42" t="str">
        <f t="shared" si="0"/>
        <v>D</v>
      </c>
      <c r="H42" t="str">
        <f t="shared" si="1"/>
        <v>D</v>
      </c>
    </row>
    <row r="43" spans="1:10">
      <c r="A43" t="s">
        <v>403</v>
      </c>
      <c r="B43" t="str">
        <f t="shared" si="2"/>
        <v xml:space="preserve"> E</v>
      </c>
      <c r="C43" t="str">
        <f t="shared" si="3"/>
        <v xml:space="preserve"> E</v>
      </c>
      <c r="G43" t="str">
        <f t="shared" si="0"/>
        <v>E</v>
      </c>
      <c r="H43" t="str">
        <f t="shared" si="1"/>
        <v>E</v>
      </c>
    </row>
    <row r="44" spans="1:10">
      <c r="A44" t="s">
        <v>404</v>
      </c>
      <c r="B44" t="str">
        <f t="shared" si="2"/>
        <v xml:space="preserve"> F</v>
      </c>
      <c r="C44" t="str">
        <f t="shared" si="3"/>
        <v xml:space="preserve"> F</v>
      </c>
      <c r="G44" t="str">
        <f t="shared" si="0"/>
        <v>F</v>
      </c>
      <c r="H44" t="str">
        <f t="shared" si="1"/>
        <v>F</v>
      </c>
    </row>
    <row r="45" spans="1:10">
      <c r="A45" t="s">
        <v>405</v>
      </c>
      <c r="B45" t="str">
        <f t="shared" si="2"/>
        <v xml:space="preserve"> G</v>
      </c>
      <c r="C45" t="str">
        <f t="shared" si="3"/>
        <v xml:space="preserve"> G</v>
      </c>
      <c r="G45" t="str">
        <f t="shared" si="0"/>
        <v>G</v>
      </c>
      <c r="H45" t="str">
        <f t="shared" si="1"/>
        <v>G</v>
      </c>
    </row>
    <row r="46" spans="1:10">
      <c r="A46" t="s">
        <v>406</v>
      </c>
      <c r="B46" t="str">
        <f t="shared" si="2"/>
        <v xml:space="preserve"> H</v>
      </c>
      <c r="C46" t="str">
        <f t="shared" si="3"/>
        <v xml:space="preserve"> H</v>
      </c>
      <c r="G46" t="str">
        <f t="shared" si="0"/>
        <v>H</v>
      </c>
      <c r="H46" t="str">
        <f t="shared" si="1"/>
        <v>H</v>
      </c>
    </row>
    <row r="47" spans="1:10">
      <c r="A47" t="s">
        <v>407</v>
      </c>
      <c r="B47" t="str">
        <f t="shared" si="2"/>
        <v xml:space="preserve"> I</v>
      </c>
      <c r="C47" t="str">
        <f t="shared" si="3"/>
        <v xml:space="preserve"> I</v>
      </c>
      <c r="G47" t="str">
        <f t="shared" si="0"/>
        <v>I</v>
      </c>
      <c r="H47" t="str">
        <f t="shared" si="1"/>
        <v>I</v>
      </c>
    </row>
    <row r="48" spans="1:10">
      <c r="A48" t="s">
        <v>408</v>
      </c>
      <c r="B48" t="str">
        <f t="shared" si="2"/>
        <v xml:space="preserve"> J</v>
      </c>
      <c r="C48" t="str">
        <f t="shared" si="3"/>
        <v xml:space="preserve"> J</v>
      </c>
      <c r="G48" t="str">
        <f t="shared" si="0"/>
        <v>J</v>
      </c>
      <c r="H48" t="str">
        <f t="shared" si="1"/>
        <v>J</v>
      </c>
    </row>
    <row r="49" spans="1:8">
      <c r="A49" t="s">
        <v>409</v>
      </c>
      <c r="B49" t="str">
        <f t="shared" si="2"/>
        <v xml:space="preserve"> K</v>
      </c>
      <c r="C49" t="str">
        <f t="shared" si="3"/>
        <v xml:space="preserve"> K</v>
      </c>
      <c r="G49" t="str">
        <f t="shared" si="0"/>
        <v>K</v>
      </c>
      <c r="H49" t="str">
        <f t="shared" si="1"/>
        <v>K</v>
      </c>
    </row>
    <row r="50" spans="1:8">
      <c r="A50" t="s">
        <v>410</v>
      </c>
      <c r="B50" t="str">
        <f t="shared" si="2"/>
        <v xml:space="preserve"> L</v>
      </c>
      <c r="C50" t="str">
        <f t="shared" si="3"/>
        <v xml:space="preserve"> L</v>
      </c>
      <c r="G50" t="str">
        <f t="shared" si="0"/>
        <v>L</v>
      </c>
      <c r="H50" t="str">
        <f t="shared" si="1"/>
        <v>L</v>
      </c>
    </row>
    <row r="51" spans="1:8">
      <c r="A51" t="s">
        <v>411</v>
      </c>
      <c r="B51" t="str">
        <f t="shared" si="2"/>
        <v xml:space="preserve"> M</v>
      </c>
      <c r="C51" t="str">
        <f t="shared" si="3"/>
        <v xml:space="preserve"> M</v>
      </c>
      <c r="G51" t="str">
        <f t="shared" si="0"/>
        <v>M</v>
      </c>
      <c r="H51" t="str">
        <f t="shared" si="1"/>
        <v>M</v>
      </c>
    </row>
    <row r="52" spans="1:8">
      <c r="A52" t="s">
        <v>581</v>
      </c>
      <c r="B52" t="str">
        <f t="shared" si="2"/>
        <v xml:space="preserve"> N</v>
      </c>
      <c r="C52" t="str">
        <f t="shared" si="3"/>
        <v xml:space="preserve"> N</v>
      </c>
      <c r="G52" t="str">
        <f t="shared" si="0"/>
        <v>N</v>
      </c>
      <c r="H52" t="str">
        <f t="shared" si="1"/>
        <v>N</v>
      </c>
    </row>
    <row r="53" spans="1:8">
      <c r="A53" t="s">
        <v>582</v>
      </c>
      <c r="B53" t="str">
        <f t="shared" si="2"/>
        <v xml:space="preserve"> O</v>
      </c>
      <c r="C53" t="str">
        <f t="shared" si="3"/>
        <v xml:space="preserve"> O</v>
      </c>
      <c r="G53" t="str">
        <f t="shared" si="0"/>
        <v>O</v>
      </c>
      <c r="H53" t="str">
        <f t="shared" si="1"/>
        <v>O</v>
      </c>
    </row>
    <row r="54" spans="1:8">
      <c r="A54" t="s">
        <v>583</v>
      </c>
      <c r="B54" t="str">
        <f t="shared" si="2"/>
        <v xml:space="preserve"> P</v>
      </c>
      <c r="C54" t="str">
        <f t="shared" si="3"/>
        <v xml:space="preserve"> P</v>
      </c>
      <c r="G54" t="str">
        <f t="shared" si="0"/>
        <v>P</v>
      </c>
      <c r="H54" t="str">
        <f t="shared" si="1"/>
        <v>P</v>
      </c>
    </row>
    <row r="55" spans="1:8">
      <c r="A55" t="s">
        <v>584</v>
      </c>
      <c r="B55" t="str">
        <f t="shared" si="2"/>
        <v xml:space="preserve"> Q</v>
      </c>
      <c r="C55" t="str">
        <f t="shared" si="3"/>
        <v xml:space="preserve"> Q</v>
      </c>
      <c r="G55" t="str">
        <f t="shared" si="0"/>
        <v>Q</v>
      </c>
      <c r="H55" t="str">
        <f t="shared" si="1"/>
        <v>Q</v>
      </c>
    </row>
    <row r="56" spans="1:8">
      <c r="A56" t="s">
        <v>585</v>
      </c>
      <c r="B56" t="str">
        <f t="shared" si="2"/>
        <v xml:space="preserve"> R</v>
      </c>
      <c r="C56" t="str">
        <f t="shared" si="3"/>
        <v xml:space="preserve"> R</v>
      </c>
      <c r="G56" t="str">
        <f t="shared" si="0"/>
        <v>R</v>
      </c>
      <c r="H56" t="str">
        <f t="shared" si="1"/>
        <v>R</v>
      </c>
    </row>
    <row r="57" spans="1:8">
      <c r="A57" t="s">
        <v>586</v>
      </c>
      <c r="B57" t="str">
        <f t="shared" si="2"/>
        <v xml:space="preserve"> S</v>
      </c>
      <c r="C57" t="str">
        <f t="shared" si="3"/>
        <v xml:space="preserve"> S</v>
      </c>
      <c r="G57" t="str">
        <f t="shared" si="0"/>
        <v>S</v>
      </c>
      <c r="H57" t="str">
        <f t="shared" si="1"/>
        <v>S</v>
      </c>
    </row>
    <row r="58" spans="1:8">
      <c r="A58" t="s">
        <v>587</v>
      </c>
      <c r="B58" t="str">
        <f t="shared" si="2"/>
        <v xml:space="preserve"> T</v>
      </c>
      <c r="C58" t="str">
        <f t="shared" si="3"/>
        <v xml:space="preserve"> T</v>
      </c>
      <c r="G58" t="str">
        <f t="shared" si="0"/>
        <v>T</v>
      </c>
      <c r="H58" t="str">
        <f t="shared" si="1"/>
        <v>T</v>
      </c>
    </row>
    <row r="59" spans="1:8">
      <c r="A59" t="s">
        <v>588</v>
      </c>
      <c r="B59" t="str">
        <f t="shared" si="2"/>
        <v xml:space="preserve"> U</v>
      </c>
      <c r="C59" t="str">
        <f t="shared" si="3"/>
        <v xml:space="preserve"> U</v>
      </c>
      <c r="G59" t="str">
        <f t="shared" si="0"/>
        <v>U</v>
      </c>
      <c r="H59" t="str">
        <f t="shared" si="1"/>
        <v>U</v>
      </c>
    </row>
    <row r="60" spans="1:8">
      <c r="A60" t="s">
        <v>589</v>
      </c>
      <c r="B60" t="str">
        <f t="shared" si="2"/>
        <v xml:space="preserve"> V</v>
      </c>
      <c r="C60" t="str">
        <f t="shared" si="3"/>
        <v xml:space="preserve"> V</v>
      </c>
      <c r="G60" t="str">
        <f t="shared" si="0"/>
        <v>V</v>
      </c>
      <c r="H60" t="str">
        <f t="shared" si="1"/>
        <v>V</v>
      </c>
    </row>
    <row r="61" spans="1:8">
      <c r="A61" t="s">
        <v>590</v>
      </c>
      <c r="B61" t="str">
        <f t="shared" si="2"/>
        <v xml:space="preserve"> W</v>
      </c>
      <c r="C61" t="str">
        <f t="shared" si="3"/>
        <v xml:space="preserve"> W</v>
      </c>
      <c r="G61" t="str">
        <f t="shared" si="0"/>
        <v>W</v>
      </c>
      <c r="H61" t="str">
        <f t="shared" si="1"/>
        <v>W</v>
      </c>
    </row>
    <row r="62" spans="1:8">
      <c r="A62" t="s">
        <v>591</v>
      </c>
      <c r="B62" t="str">
        <f t="shared" si="2"/>
        <v xml:space="preserve"> X</v>
      </c>
      <c r="C62" t="str">
        <f t="shared" si="3"/>
        <v xml:space="preserve"> X</v>
      </c>
      <c r="G62" t="str">
        <f t="shared" si="0"/>
        <v>X</v>
      </c>
      <c r="H62" t="str">
        <f t="shared" si="1"/>
        <v>X</v>
      </c>
    </row>
    <row r="63" spans="1:8">
      <c r="A63" t="s">
        <v>592</v>
      </c>
      <c r="B63" t="str">
        <f t="shared" si="2"/>
        <v xml:space="preserve"> Y</v>
      </c>
      <c r="C63" t="str">
        <f t="shared" si="3"/>
        <v xml:space="preserve"> Y</v>
      </c>
      <c r="G63" t="str">
        <f t="shared" si="0"/>
        <v>Y</v>
      </c>
      <c r="H63" t="str">
        <f t="shared" si="1"/>
        <v>Y</v>
      </c>
    </row>
    <row r="64" spans="1:8">
      <c r="A64" t="s">
        <v>593</v>
      </c>
      <c r="B64" t="str">
        <f t="shared" si="2"/>
        <v xml:space="preserve"> Z</v>
      </c>
      <c r="C64" t="str">
        <f t="shared" si="3"/>
        <v xml:space="preserve"> Z</v>
      </c>
      <c r="G64" t="str">
        <f t="shared" si="0"/>
        <v>Z</v>
      </c>
      <c r="H64" t="str">
        <f t="shared" si="1"/>
        <v>Z</v>
      </c>
    </row>
  </sheetData>
  <mergeCells count="6">
    <mergeCell ref="B4:D4"/>
    <mergeCell ref="G4:I4"/>
    <mergeCell ref="B37:D37"/>
    <mergeCell ref="G37:I37"/>
    <mergeCell ref="B33:D33"/>
    <mergeCell ref="G33:I33"/>
  </mergeCells>
  <phoneticPr fontId="5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69"/>
  <sheetViews>
    <sheetView topLeftCell="C1" zoomScale="84" zoomScaleNormal="84" workbookViewId="0">
      <selection activeCell="H2" sqref="H2:S2"/>
    </sheetView>
  </sheetViews>
  <sheetFormatPr defaultRowHeight="13.5"/>
  <cols>
    <col min="1" max="1" width="7.875" customWidth="1"/>
    <col min="2" max="2" width="18.25" customWidth="1"/>
    <col min="3" max="3" width="17.5" customWidth="1"/>
    <col min="12" max="12" width="17.5" customWidth="1"/>
  </cols>
  <sheetData>
    <row r="1" spans="1:19">
      <c r="A1" t="s">
        <v>176</v>
      </c>
      <c r="D1" t="s">
        <v>1694</v>
      </c>
      <c r="F1" t="s">
        <v>192</v>
      </c>
      <c r="H1" t="s">
        <v>195</v>
      </c>
      <c r="I1" t="s">
        <v>196</v>
      </c>
      <c r="J1" t="s">
        <v>197</v>
      </c>
      <c r="K1" t="s">
        <v>198</v>
      </c>
      <c r="L1" t="s">
        <v>199</v>
      </c>
      <c r="M1" t="s">
        <v>200</v>
      </c>
      <c r="N1" t="s">
        <v>201</v>
      </c>
      <c r="O1" t="s">
        <v>202</v>
      </c>
      <c r="P1" t="s">
        <v>203</v>
      </c>
      <c r="Q1" t="s">
        <v>204</v>
      </c>
      <c r="R1" t="s">
        <v>205</v>
      </c>
      <c r="S1" t="s">
        <v>1695</v>
      </c>
    </row>
    <row r="2" spans="1:19">
      <c r="A2">
        <v>1</v>
      </c>
      <c r="B2" t="s">
        <v>108</v>
      </c>
      <c r="C2" t="s">
        <v>108</v>
      </c>
      <c r="D2">
        <v>1</v>
      </c>
      <c r="E2" t="s">
        <v>206</v>
      </c>
      <c r="F2">
        <v>1</v>
      </c>
      <c r="G2" t="s">
        <v>193</v>
      </c>
      <c r="H2">
        <v>1</v>
      </c>
      <c r="I2">
        <v>10</v>
      </c>
      <c r="J2">
        <v>2</v>
      </c>
      <c r="K2">
        <v>1</v>
      </c>
      <c r="L2" t="s">
        <v>1692</v>
      </c>
      <c r="M2" t="s">
        <v>1693</v>
      </c>
      <c r="N2" t="s">
        <v>1692</v>
      </c>
      <c r="Q2">
        <v>0</v>
      </c>
      <c r="R2">
        <v>0</v>
      </c>
      <c r="S2">
        <f>IF(H2="","",H2)</f>
        <v>1</v>
      </c>
    </row>
    <row r="3" spans="1:19">
      <c r="A3">
        <v>2</v>
      </c>
      <c r="B3" t="s">
        <v>109</v>
      </c>
      <c r="C3" t="s">
        <v>109</v>
      </c>
      <c r="D3">
        <v>2</v>
      </c>
      <c r="E3" t="s">
        <v>177</v>
      </c>
      <c r="F3">
        <v>2</v>
      </c>
      <c r="G3" t="s">
        <v>194</v>
      </c>
    </row>
    <row r="4" spans="1:19">
      <c r="A4">
        <v>3</v>
      </c>
      <c r="B4" t="s">
        <v>110</v>
      </c>
      <c r="C4" t="s">
        <v>110</v>
      </c>
      <c r="D4">
        <v>3</v>
      </c>
      <c r="E4" t="s">
        <v>178</v>
      </c>
    </row>
    <row r="5" spans="1:19">
      <c r="A5">
        <v>4</v>
      </c>
      <c r="B5" t="s">
        <v>111</v>
      </c>
      <c r="C5" t="s">
        <v>111</v>
      </c>
      <c r="D5">
        <v>4</v>
      </c>
      <c r="E5" t="s">
        <v>179</v>
      </c>
    </row>
    <row r="6" spans="1:19">
      <c r="A6">
        <v>5</v>
      </c>
      <c r="B6" t="s">
        <v>112</v>
      </c>
      <c r="C6" t="s">
        <v>112</v>
      </c>
      <c r="D6">
        <v>5</v>
      </c>
      <c r="E6" t="s">
        <v>180</v>
      </c>
    </row>
    <row r="7" spans="1:19">
      <c r="A7">
        <v>6</v>
      </c>
      <c r="B7" t="s">
        <v>113</v>
      </c>
      <c r="C7" t="s">
        <v>113</v>
      </c>
      <c r="D7">
        <v>6</v>
      </c>
      <c r="E7" t="s">
        <v>181</v>
      </c>
    </row>
    <row r="8" spans="1:19">
      <c r="A8">
        <v>7</v>
      </c>
      <c r="B8" t="s">
        <v>114</v>
      </c>
      <c r="C8" t="s">
        <v>114</v>
      </c>
      <c r="D8">
        <v>7</v>
      </c>
      <c r="E8" t="s">
        <v>182</v>
      </c>
    </row>
    <row r="9" spans="1:19">
      <c r="A9">
        <v>8</v>
      </c>
      <c r="B9" t="s">
        <v>115</v>
      </c>
      <c r="C9" t="s">
        <v>115</v>
      </c>
      <c r="D9">
        <v>8</v>
      </c>
      <c r="E9" t="s">
        <v>183</v>
      </c>
    </row>
    <row r="10" spans="1:19">
      <c r="A10">
        <v>9</v>
      </c>
      <c r="B10" t="s">
        <v>116</v>
      </c>
      <c r="C10" t="s">
        <v>116</v>
      </c>
      <c r="D10">
        <v>9</v>
      </c>
      <c r="E10" t="s">
        <v>184</v>
      </c>
    </row>
    <row r="11" spans="1:19">
      <c r="A11">
        <v>10</v>
      </c>
      <c r="B11" t="s">
        <v>117</v>
      </c>
      <c r="C11" t="s">
        <v>117</v>
      </c>
      <c r="D11">
        <v>10</v>
      </c>
      <c r="E11" t="s">
        <v>185</v>
      </c>
    </row>
    <row r="12" spans="1:19">
      <c r="A12">
        <v>11</v>
      </c>
      <c r="B12" t="s">
        <v>118</v>
      </c>
      <c r="C12" t="s">
        <v>118</v>
      </c>
      <c r="D12">
        <v>11</v>
      </c>
      <c r="E12" t="s">
        <v>186</v>
      </c>
    </row>
    <row r="13" spans="1:19">
      <c r="A13">
        <v>12</v>
      </c>
      <c r="B13" t="s">
        <v>119</v>
      </c>
      <c r="C13" t="s">
        <v>119</v>
      </c>
      <c r="D13">
        <v>12</v>
      </c>
      <c r="E13" t="s">
        <v>187</v>
      </c>
    </row>
    <row r="14" spans="1:19">
      <c r="A14">
        <v>13</v>
      </c>
      <c r="B14" t="s">
        <v>120</v>
      </c>
      <c r="C14" t="s">
        <v>120</v>
      </c>
      <c r="D14">
        <v>13</v>
      </c>
      <c r="E14" t="s">
        <v>188</v>
      </c>
    </row>
    <row r="15" spans="1:19">
      <c r="A15">
        <v>14</v>
      </c>
      <c r="B15" t="s">
        <v>121</v>
      </c>
      <c r="C15" t="s">
        <v>121</v>
      </c>
      <c r="D15">
        <v>14</v>
      </c>
      <c r="E15" t="s">
        <v>189</v>
      </c>
    </row>
    <row r="16" spans="1:19">
      <c r="A16">
        <v>15</v>
      </c>
      <c r="B16" t="s">
        <v>122</v>
      </c>
      <c r="C16" t="s">
        <v>122</v>
      </c>
      <c r="D16">
        <v>15</v>
      </c>
      <c r="E16" t="s">
        <v>190</v>
      </c>
    </row>
    <row r="17" spans="1:5">
      <c r="A17">
        <v>16</v>
      </c>
      <c r="B17" t="s">
        <v>123</v>
      </c>
      <c r="C17" t="s">
        <v>123</v>
      </c>
      <c r="D17">
        <v>16</v>
      </c>
      <c r="E17" t="s">
        <v>191</v>
      </c>
    </row>
    <row r="18" spans="1:5">
      <c r="A18">
        <v>17</v>
      </c>
      <c r="B18" t="s">
        <v>124</v>
      </c>
      <c r="C18" t="s">
        <v>124</v>
      </c>
      <c r="D18">
        <v>17</v>
      </c>
      <c r="E18" t="s">
        <v>398</v>
      </c>
    </row>
    <row r="19" spans="1:5">
      <c r="A19">
        <v>18</v>
      </c>
      <c r="B19" t="s">
        <v>125</v>
      </c>
      <c r="C19" t="s">
        <v>125</v>
      </c>
      <c r="D19">
        <v>18</v>
      </c>
      <c r="E19" t="s">
        <v>399</v>
      </c>
    </row>
    <row r="20" spans="1:5">
      <c r="A20">
        <v>19</v>
      </c>
      <c r="B20" t="s">
        <v>126</v>
      </c>
      <c r="C20" t="s">
        <v>126</v>
      </c>
      <c r="D20">
        <v>19</v>
      </c>
      <c r="E20" t="s">
        <v>400</v>
      </c>
    </row>
    <row r="21" spans="1:5">
      <c r="A21">
        <v>20</v>
      </c>
      <c r="B21" t="s">
        <v>127</v>
      </c>
      <c r="C21" t="s">
        <v>127</v>
      </c>
    </row>
    <row r="22" spans="1:5">
      <c r="A22">
        <v>21</v>
      </c>
      <c r="B22" t="s">
        <v>128</v>
      </c>
      <c r="C22" t="s">
        <v>128</v>
      </c>
    </row>
    <row r="23" spans="1:5">
      <c r="A23">
        <v>22</v>
      </c>
      <c r="B23" t="s">
        <v>129</v>
      </c>
      <c r="C23" t="s">
        <v>129</v>
      </c>
    </row>
    <row r="24" spans="1:5">
      <c r="A24">
        <v>23</v>
      </c>
      <c r="B24" t="s">
        <v>130</v>
      </c>
      <c r="C24" t="s">
        <v>130</v>
      </c>
    </row>
    <row r="25" spans="1:5">
      <c r="A25">
        <v>24</v>
      </c>
      <c r="B25" t="s">
        <v>131</v>
      </c>
      <c r="C25" t="s">
        <v>131</v>
      </c>
    </row>
    <row r="26" spans="1:5">
      <c r="A26">
        <v>25</v>
      </c>
      <c r="B26" t="s">
        <v>132</v>
      </c>
      <c r="C26" t="s">
        <v>132</v>
      </c>
    </row>
    <row r="27" spans="1:5">
      <c r="A27">
        <v>26</v>
      </c>
      <c r="B27" t="s">
        <v>133</v>
      </c>
      <c r="C27" t="s">
        <v>133</v>
      </c>
    </row>
    <row r="28" spans="1:5">
      <c r="A28">
        <v>27</v>
      </c>
      <c r="B28" t="s">
        <v>134</v>
      </c>
      <c r="C28" t="s">
        <v>134</v>
      </c>
    </row>
    <row r="29" spans="1:5">
      <c r="A29">
        <v>28</v>
      </c>
      <c r="B29" t="s">
        <v>135</v>
      </c>
      <c r="C29" t="s">
        <v>207</v>
      </c>
    </row>
    <row r="30" spans="1:5">
      <c r="A30">
        <v>29</v>
      </c>
      <c r="B30" t="s">
        <v>136</v>
      </c>
      <c r="C30" t="s">
        <v>136</v>
      </c>
    </row>
    <row r="31" spans="1:5">
      <c r="A31">
        <v>30</v>
      </c>
      <c r="B31" t="s">
        <v>137</v>
      </c>
      <c r="C31" t="s">
        <v>137</v>
      </c>
    </row>
    <row r="32" spans="1:5">
      <c r="A32">
        <v>31</v>
      </c>
      <c r="B32" t="s">
        <v>138</v>
      </c>
      <c r="C32" t="s">
        <v>138</v>
      </c>
    </row>
    <row r="33" spans="1:30">
      <c r="A33">
        <v>32</v>
      </c>
      <c r="B33" t="s">
        <v>139</v>
      </c>
      <c r="C33" t="s">
        <v>139</v>
      </c>
    </row>
    <row r="34" spans="1:30">
      <c r="A34">
        <v>33</v>
      </c>
      <c r="B34" t="s">
        <v>140</v>
      </c>
      <c r="C34" t="s">
        <v>140</v>
      </c>
    </row>
    <row r="35" spans="1:30">
      <c r="A35">
        <v>34</v>
      </c>
      <c r="B35" t="s">
        <v>141</v>
      </c>
      <c r="C35" t="s">
        <v>208</v>
      </c>
    </row>
    <row r="36" spans="1:30">
      <c r="A36">
        <v>35</v>
      </c>
      <c r="B36" t="s">
        <v>142</v>
      </c>
      <c r="C36" t="s">
        <v>209</v>
      </c>
    </row>
    <row r="37" spans="1:30">
      <c r="A37">
        <v>36</v>
      </c>
      <c r="B37" t="s">
        <v>143</v>
      </c>
      <c r="C37" t="s">
        <v>210</v>
      </c>
    </row>
    <row r="38" spans="1:30">
      <c r="A38">
        <v>37</v>
      </c>
      <c r="B38" t="s">
        <v>144</v>
      </c>
      <c r="C38" t="s">
        <v>211</v>
      </c>
    </row>
    <row r="39" spans="1:30">
      <c r="A39">
        <v>38</v>
      </c>
      <c r="B39" t="s">
        <v>145</v>
      </c>
      <c r="C39" t="s">
        <v>212</v>
      </c>
    </row>
    <row r="40" spans="1:30">
      <c r="A40">
        <v>39</v>
      </c>
      <c r="B40" t="s">
        <v>146</v>
      </c>
      <c r="C40" t="s">
        <v>213</v>
      </c>
    </row>
    <row r="41" spans="1:30">
      <c r="A41">
        <v>40</v>
      </c>
      <c r="B41" t="s">
        <v>147</v>
      </c>
      <c r="C41" t="s">
        <v>214</v>
      </c>
    </row>
    <row r="42" spans="1:30">
      <c r="A42">
        <v>41</v>
      </c>
      <c r="B42" t="s">
        <v>148</v>
      </c>
      <c r="C42" t="s">
        <v>215</v>
      </c>
    </row>
    <row r="43" spans="1:30">
      <c r="A43">
        <v>42</v>
      </c>
      <c r="B43" t="s">
        <v>149</v>
      </c>
      <c r="C43" t="s">
        <v>216</v>
      </c>
    </row>
    <row r="44" spans="1:30">
      <c r="A44">
        <v>43</v>
      </c>
      <c r="B44" t="s">
        <v>150</v>
      </c>
      <c r="C44" t="s">
        <v>217</v>
      </c>
    </row>
    <row r="45" spans="1:30">
      <c r="A45">
        <v>44</v>
      </c>
      <c r="B45" t="s">
        <v>151</v>
      </c>
      <c r="C45" t="s">
        <v>218</v>
      </c>
    </row>
    <row r="46" spans="1:30">
      <c r="A46">
        <v>45</v>
      </c>
      <c r="B46" t="s">
        <v>152</v>
      </c>
      <c r="C46" t="s">
        <v>1</v>
      </c>
    </row>
    <row r="47" spans="1:30">
      <c r="A47">
        <v>46</v>
      </c>
      <c r="B47" t="s">
        <v>153</v>
      </c>
      <c r="C47" t="s">
        <v>2</v>
      </c>
    </row>
    <row r="48" spans="1:30">
      <c r="A48">
        <v>47</v>
      </c>
      <c r="B48" t="s">
        <v>154</v>
      </c>
      <c r="C48" t="s">
        <v>3</v>
      </c>
      <c r="AC48">
        <v>0</v>
      </c>
      <c r="AD48">
        <v>0</v>
      </c>
    </row>
    <row r="49" spans="1:30">
      <c r="A49">
        <v>48</v>
      </c>
      <c r="B49" t="s">
        <v>155</v>
      </c>
      <c r="C49" t="s">
        <v>4</v>
      </c>
      <c r="AC49">
        <v>0</v>
      </c>
      <c r="AD49">
        <v>0</v>
      </c>
    </row>
    <row r="50" spans="1:30">
      <c r="A50">
        <v>49</v>
      </c>
      <c r="B50" t="s">
        <v>156</v>
      </c>
      <c r="C50" t="s">
        <v>5</v>
      </c>
      <c r="AC50">
        <v>0</v>
      </c>
      <c r="AD50">
        <v>0</v>
      </c>
    </row>
    <row r="51" spans="1:30">
      <c r="A51">
        <v>50</v>
      </c>
      <c r="B51" t="s">
        <v>157</v>
      </c>
      <c r="C51" t="s">
        <v>6</v>
      </c>
      <c r="AC51">
        <v>0</v>
      </c>
      <c r="AD51">
        <v>0</v>
      </c>
    </row>
    <row r="52" spans="1:30">
      <c r="A52">
        <v>51</v>
      </c>
      <c r="B52" t="s">
        <v>158</v>
      </c>
      <c r="C52" t="s">
        <v>7</v>
      </c>
      <c r="AC52">
        <v>0</v>
      </c>
      <c r="AD52">
        <v>0</v>
      </c>
    </row>
    <row r="53" spans="1:30">
      <c r="A53">
        <v>52</v>
      </c>
      <c r="B53" t="s">
        <v>159</v>
      </c>
      <c r="C53" t="s">
        <v>8</v>
      </c>
      <c r="AC53">
        <v>0</v>
      </c>
      <c r="AD53">
        <v>0</v>
      </c>
    </row>
    <row r="54" spans="1:30">
      <c r="A54">
        <v>53</v>
      </c>
      <c r="B54" t="s">
        <v>160</v>
      </c>
      <c r="C54" t="s">
        <v>9</v>
      </c>
      <c r="AC54">
        <v>0</v>
      </c>
      <c r="AD54">
        <v>0</v>
      </c>
    </row>
    <row r="55" spans="1:30">
      <c r="A55">
        <v>54</v>
      </c>
      <c r="B55" t="s">
        <v>161</v>
      </c>
      <c r="C55" t="s">
        <v>10</v>
      </c>
      <c r="AC55">
        <v>0</v>
      </c>
      <c r="AD55">
        <v>0</v>
      </c>
    </row>
    <row r="56" spans="1:30">
      <c r="A56">
        <v>55</v>
      </c>
      <c r="B56" t="s">
        <v>162</v>
      </c>
      <c r="C56" t="s">
        <v>11</v>
      </c>
      <c r="AC56">
        <v>0</v>
      </c>
      <c r="AD56">
        <v>0</v>
      </c>
    </row>
    <row r="57" spans="1:30">
      <c r="A57">
        <v>56</v>
      </c>
      <c r="B57" t="s">
        <v>163</v>
      </c>
      <c r="C57" t="s">
        <v>12</v>
      </c>
      <c r="AC57">
        <v>0</v>
      </c>
      <c r="AD57">
        <v>0</v>
      </c>
    </row>
    <row r="58" spans="1:30">
      <c r="A58">
        <v>57</v>
      </c>
      <c r="B58" t="s">
        <v>164</v>
      </c>
      <c r="C58" t="s">
        <v>13</v>
      </c>
    </row>
    <row r="59" spans="1:30">
      <c r="A59">
        <v>58</v>
      </c>
      <c r="B59" t="s">
        <v>165</v>
      </c>
      <c r="C59" t="s">
        <v>16</v>
      </c>
    </row>
    <row r="60" spans="1:30">
      <c r="A60">
        <v>59</v>
      </c>
      <c r="B60" t="s">
        <v>166</v>
      </c>
      <c r="C60" t="s">
        <v>16</v>
      </c>
    </row>
    <row r="61" spans="1:30">
      <c r="A61">
        <v>60</v>
      </c>
      <c r="B61" t="s">
        <v>167</v>
      </c>
      <c r="C61" t="s">
        <v>17</v>
      </c>
    </row>
    <row r="62" spans="1:30">
      <c r="A62">
        <v>61</v>
      </c>
      <c r="B62" t="s">
        <v>168</v>
      </c>
      <c r="C62" t="s">
        <v>18</v>
      </c>
    </row>
    <row r="63" spans="1:30">
      <c r="A63">
        <v>62</v>
      </c>
      <c r="B63" t="s">
        <v>169</v>
      </c>
      <c r="C63" t="s">
        <v>18</v>
      </c>
    </row>
    <row r="64" spans="1:30">
      <c r="A64">
        <v>63</v>
      </c>
      <c r="B64" t="s">
        <v>170</v>
      </c>
      <c r="C64" t="s">
        <v>19</v>
      </c>
    </row>
    <row r="65" spans="1:3">
      <c r="A65">
        <v>64</v>
      </c>
      <c r="B65" t="s">
        <v>171</v>
      </c>
      <c r="C65" t="s">
        <v>19</v>
      </c>
    </row>
    <row r="66" spans="1:3">
      <c r="A66">
        <v>65</v>
      </c>
      <c r="B66" t="s">
        <v>172</v>
      </c>
      <c r="C66" t="s">
        <v>20</v>
      </c>
    </row>
    <row r="67" spans="1:3">
      <c r="A67">
        <v>66</v>
      </c>
      <c r="B67" t="s">
        <v>173</v>
      </c>
      <c r="C67" t="s">
        <v>20</v>
      </c>
    </row>
    <row r="68" spans="1:3">
      <c r="A68">
        <v>67</v>
      </c>
      <c r="B68" t="s">
        <v>174</v>
      </c>
      <c r="C68" t="s">
        <v>14</v>
      </c>
    </row>
    <row r="69" spans="1:3">
      <c r="A69">
        <v>68</v>
      </c>
      <c r="B69" t="s">
        <v>175</v>
      </c>
      <c r="C69" t="s">
        <v>15</v>
      </c>
    </row>
  </sheetData>
  <phoneticPr fontId="22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64"/>
  <sheetViews>
    <sheetView workbookViewId="0">
      <selection activeCell="A24" sqref="A24"/>
    </sheetView>
  </sheetViews>
  <sheetFormatPr defaultRowHeight="13.5"/>
  <cols>
    <col min="2" max="2" width="25.5" customWidth="1"/>
  </cols>
  <sheetData>
    <row r="2" spans="1:2">
      <c r="A2">
        <v>1</v>
      </c>
      <c r="B2" t="s">
        <v>305</v>
      </c>
    </row>
    <row r="3" spans="1:2">
      <c r="A3">
        <v>2</v>
      </c>
      <c r="B3" t="s">
        <v>306</v>
      </c>
    </row>
    <row r="4" spans="1:2">
      <c r="A4">
        <v>3</v>
      </c>
      <c r="B4" t="s">
        <v>307</v>
      </c>
    </row>
    <row r="5" spans="1:2">
      <c r="A5">
        <v>4</v>
      </c>
      <c r="B5" t="s">
        <v>308</v>
      </c>
    </row>
    <row r="6" spans="1:2">
      <c r="A6">
        <v>5</v>
      </c>
      <c r="B6" t="s">
        <v>309</v>
      </c>
    </row>
    <row r="7" spans="1:2">
      <c r="A7">
        <v>6</v>
      </c>
      <c r="B7" t="s">
        <v>310</v>
      </c>
    </row>
    <row r="8" spans="1:2">
      <c r="A8">
        <v>7</v>
      </c>
      <c r="B8" t="s">
        <v>311</v>
      </c>
    </row>
    <row r="9" spans="1:2">
      <c r="A9">
        <v>8</v>
      </c>
      <c r="B9" t="s">
        <v>312</v>
      </c>
    </row>
    <row r="10" spans="1:2">
      <c r="A10">
        <v>9</v>
      </c>
      <c r="B10" t="s">
        <v>313</v>
      </c>
    </row>
    <row r="11" spans="1:2">
      <c r="A11">
        <v>10</v>
      </c>
      <c r="B11" t="s">
        <v>314</v>
      </c>
    </row>
    <row r="12" spans="1:2">
      <c r="A12">
        <v>11</v>
      </c>
      <c r="B12" t="s">
        <v>315</v>
      </c>
    </row>
    <row r="13" spans="1:2">
      <c r="A13">
        <v>12</v>
      </c>
      <c r="B13" t="s">
        <v>316</v>
      </c>
    </row>
    <row r="14" spans="1:2">
      <c r="A14">
        <v>13</v>
      </c>
      <c r="B14" t="s">
        <v>317</v>
      </c>
    </row>
    <row r="15" spans="1:2">
      <c r="A15">
        <v>14</v>
      </c>
      <c r="B15" t="s">
        <v>318</v>
      </c>
    </row>
    <row r="16" spans="1:2">
      <c r="A16">
        <v>15</v>
      </c>
      <c r="B16" t="s">
        <v>319</v>
      </c>
    </row>
    <row r="17" spans="1:2">
      <c r="A17">
        <v>16</v>
      </c>
      <c r="B17" t="s">
        <v>320</v>
      </c>
    </row>
    <row r="18" spans="1:2">
      <c r="A18">
        <v>17</v>
      </c>
      <c r="B18" t="s">
        <v>321</v>
      </c>
    </row>
    <row r="19" spans="1:2">
      <c r="A19">
        <v>18</v>
      </c>
      <c r="B19" t="s">
        <v>322</v>
      </c>
    </row>
    <row r="20" spans="1:2">
      <c r="A20">
        <v>19</v>
      </c>
      <c r="B20" t="s">
        <v>323</v>
      </c>
    </row>
    <row r="21" spans="1:2">
      <c r="A21">
        <v>20</v>
      </c>
      <c r="B21" t="s">
        <v>324</v>
      </c>
    </row>
    <row r="22" spans="1:2">
      <c r="A22">
        <v>21</v>
      </c>
      <c r="B22" t="s">
        <v>325</v>
      </c>
    </row>
    <row r="23" spans="1:2">
      <c r="A23">
        <v>22</v>
      </c>
      <c r="B23" t="s">
        <v>326</v>
      </c>
    </row>
    <row r="24" spans="1:2">
      <c r="A24">
        <v>23</v>
      </c>
      <c r="B24" t="s">
        <v>327</v>
      </c>
    </row>
    <row r="25" spans="1:2">
      <c r="A25">
        <v>24</v>
      </c>
      <c r="B25" t="s">
        <v>328</v>
      </c>
    </row>
    <row r="26" spans="1:2">
      <c r="A26">
        <v>25</v>
      </c>
      <c r="B26" t="s">
        <v>329</v>
      </c>
    </row>
    <row r="27" spans="1:2">
      <c r="A27">
        <v>26</v>
      </c>
      <c r="B27" t="s">
        <v>330</v>
      </c>
    </row>
    <row r="28" spans="1:2">
      <c r="A28">
        <v>27</v>
      </c>
      <c r="B28" t="s">
        <v>331</v>
      </c>
    </row>
    <row r="29" spans="1:2">
      <c r="A29">
        <v>28</v>
      </c>
      <c r="B29" t="s">
        <v>332</v>
      </c>
    </row>
    <row r="30" spans="1:2">
      <c r="A30">
        <v>29</v>
      </c>
      <c r="B30" t="s">
        <v>439</v>
      </c>
    </row>
    <row r="31" spans="1:2">
      <c r="A31">
        <v>30</v>
      </c>
      <c r="B31" t="s">
        <v>441</v>
      </c>
    </row>
    <row r="32" spans="1:2">
      <c r="A32">
        <v>31</v>
      </c>
      <c r="B32" t="s">
        <v>443</v>
      </c>
    </row>
    <row r="33" spans="1:2">
      <c r="A33">
        <v>32</v>
      </c>
      <c r="B33" t="s">
        <v>445</v>
      </c>
    </row>
    <row r="34" spans="1:2">
      <c r="A34">
        <v>33</v>
      </c>
      <c r="B34" t="s">
        <v>447</v>
      </c>
    </row>
    <row r="35" spans="1:2">
      <c r="A35">
        <v>34</v>
      </c>
      <c r="B35" t="s">
        <v>449</v>
      </c>
    </row>
    <row r="36" spans="1:2">
      <c r="A36">
        <v>35</v>
      </c>
      <c r="B36" t="s">
        <v>450</v>
      </c>
    </row>
    <row r="37" spans="1:2">
      <c r="A37">
        <v>36</v>
      </c>
      <c r="B37" t="s">
        <v>451</v>
      </c>
    </row>
    <row r="38" spans="1:2">
      <c r="A38">
        <v>37</v>
      </c>
      <c r="B38" t="s">
        <v>453</v>
      </c>
    </row>
    <row r="39" spans="1:2">
      <c r="A39">
        <v>38</v>
      </c>
      <c r="B39" t="s">
        <v>455</v>
      </c>
    </row>
    <row r="40" spans="1:2">
      <c r="A40">
        <v>39</v>
      </c>
      <c r="B40" t="s">
        <v>456</v>
      </c>
    </row>
    <row r="41" spans="1:2">
      <c r="A41">
        <v>40</v>
      </c>
      <c r="B41" t="s">
        <v>457</v>
      </c>
    </row>
    <row r="42" spans="1:2">
      <c r="A42">
        <v>41</v>
      </c>
      <c r="B42" t="s">
        <v>459</v>
      </c>
    </row>
    <row r="43" spans="1:2">
      <c r="A43">
        <v>42</v>
      </c>
      <c r="B43" t="s">
        <v>461</v>
      </c>
    </row>
    <row r="44" spans="1:2">
      <c r="A44">
        <v>43</v>
      </c>
      <c r="B44" t="s">
        <v>463</v>
      </c>
    </row>
    <row r="45" spans="1:2">
      <c r="A45">
        <v>44</v>
      </c>
      <c r="B45" t="s">
        <v>465</v>
      </c>
    </row>
    <row r="46" spans="1:2">
      <c r="A46">
        <v>45</v>
      </c>
      <c r="B46" t="s">
        <v>466</v>
      </c>
    </row>
    <row r="47" spans="1:2">
      <c r="A47">
        <v>46</v>
      </c>
      <c r="B47" t="s">
        <v>467</v>
      </c>
    </row>
    <row r="48" spans="1:2">
      <c r="A48">
        <v>47</v>
      </c>
      <c r="B48" t="s">
        <v>468</v>
      </c>
    </row>
    <row r="49" spans="1:2">
      <c r="A49">
        <v>48</v>
      </c>
      <c r="B49" t="s">
        <v>469</v>
      </c>
    </row>
    <row r="50" spans="1:2">
      <c r="A50">
        <v>49</v>
      </c>
      <c r="B50" t="s">
        <v>471</v>
      </c>
    </row>
    <row r="51" spans="1:2">
      <c r="A51">
        <v>50</v>
      </c>
      <c r="B51" t="s">
        <v>473</v>
      </c>
    </row>
    <row r="52" spans="1:2">
      <c r="A52">
        <v>51</v>
      </c>
      <c r="B52" t="s">
        <v>474</v>
      </c>
    </row>
    <row r="53" spans="1:2">
      <c r="A53">
        <v>52</v>
      </c>
      <c r="B53" t="s">
        <v>475</v>
      </c>
    </row>
    <row r="54" spans="1:2">
      <c r="A54">
        <v>53</v>
      </c>
      <c r="B54" t="s">
        <v>476</v>
      </c>
    </row>
    <row r="55" spans="1:2">
      <c r="A55">
        <v>54</v>
      </c>
      <c r="B55" t="s">
        <v>477</v>
      </c>
    </row>
    <row r="56" spans="1:2">
      <c r="A56">
        <v>55</v>
      </c>
      <c r="B56" t="s">
        <v>478</v>
      </c>
    </row>
    <row r="57" spans="1:2">
      <c r="A57">
        <v>56</v>
      </c>
      <c r="B57" t="s">
        <v>479</v>
      </c>
    </row>
    <row r="58" spans="1:2">
      <c r="A58">
        <v>57</v>
      </c>
      <c r="B58" t="s">
        <v>480</v>
      </c>
    </row>
    <row r="59" spans="1:2">
      <c r="A59">
        <v>58</v>
      </c>
      <c r="B59" t="s">
        <v>481</v>
      </c>
    </row>
    <row r="60" spans="1:2">
      <c r="A60">
        <v>59</v>
      </c>
      <c r="B60" t="s">
        <v>482</v>
      </c>
    </row>
    <row r="61" spans="1:2">
      <c r="A61">
        <v>60</v>
      </c>
      <c r="B61" t="s">
        <v>483</v>
      </c>
    </row>
    <row r="62" spans="1:2">
      <c r="A62">
        <v>61</v>
      </c>
      <c r="B62" t="s">
        <v>485</v>
      </c>
    </row>
    <row r="63" spans="1:2">
      <c r="A63">
        <v>62</v>
      </c>
      <c r="B63" t="s">
        <v>486</v>
      </c>
    </row>
    <row r="64" spans="1:2">
      <c r="A64">
        <v>63</v>
      </c>
      <c r="B64" t="s">
        <v>488</v>
      </c>
    </row>
  </sheetData>
  <phoneticPr fontId="4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473"/>
  <sheetViews>
    <sheetView workbookViewId="0">
      <selection activeCell="A23" sqref="A23"/>
    </sheetView>
  </sheetViews>
  <sheetFormatPr defaultRowHeight="13.5"/>
  <cols>
    <col min="5" max="5" width="17.5" customWidth="1"/>
  </cols>
  <sheetData>
    <row r="1" spans="1:24">
      <c r="A1" t="s">
        <v>195</v>
      </c>
      <c r="B1" t="s">
        <v>196</v>
      </c>
      <c r="C1" t="s">
        <v>197</v>
      </c>
      <c r="D1" t="s">
        <v>198</v>
      </c>
      <c r="E1" t="s">
        <v>199</v>
      </c>
      <c r="F1" t="s">
        <v>200</v>
      </c>
      <c r="G1" t="s">
        <v>201</v>
      </c>
      <c r="H1" t="s">
        <v>202</v>
      </c>
      <c r="I1" t="s">
        <v>203</v>
      </c>
      <c r="J1" t="s">
        <v>204</v>
      </c>
      <c r="K1" t="s">
        <v>205</v>
      </c>
    </row>
    <row r="2" spans="1:24">
      <c r="A2">
        <v>1</v>
      </c>
      <c r="B2">
        <v>2</v>
      </c>
      <c r="C2">
        <v>1</v>
      </c>
      <c r="D2">
        <v>1</v>
      </c>
      <c r="E2" t="s">
        <v>305</v>
      </c>
      <c r="F2" t="s">
        <v>413</v>
      </c>
      <c r="G2" t="s">
        <v>305</v>
      </c>
      <c r="J2">
        <v>0</v>
      </c>
      <c r="K2">
        <v>0</v>
      </c>
      <c r="M2" t="s">
        <v>305</v>
      </c>
      <c r="O2" t="s">
        <v>389</v>
      </c>
      <c r="P2" t="s">
        <v>257</v>
      </c>
      <c r="Q2" t="s">
        <v>397</v>
      </c>
      <c r="R2" t="str">
        <f>O2&amp;P2&amp;Q2</f>
        <v>半田市立半田中学校</v>
      </c>
      <c r="S2" t="s">
        <v>334</v>
      </c>
      <c r="U2" t="s">
        <v>388</v>
      </c>
      <c r="V2" t="str">
        <f>ASC(PHONETIC(S2))</f>
        <v>ﾊﾝﾀﾞ</v>
      </c>
      <c r="W2" t="s">
        <v>371</v>
      </c>
      <c r="X2" t="str">
        <f>V2&amp;W2</f>
        <v>ﾊﾝﾀﾞﾁｭｳｶﾞｯｺｳ</v>
      </c>
    </row>
    <row r="3" spans="1:24">
      <c r="A3">
        <v>2</v>
      </c>
      <c r="B3">
        <v>2</v>
      </c>
      <c r="C3">
        <v>1</v>
      </c>
      <c r="D3">
        <v>1</v>
      </c>
      <c r="E3" t="s">
        <v>306</v>
      </c>
      <c r="F3" t="s">
        <v>413</v>
      </c>
      <c r="G3" t="s">
        <v>306</v>
      </c>
      <c r="J3">
        <v>0</v>
      </c>
      <c r="K3">
        <v>0</v>
      </c>
      <c r="M3" t="s">
        <v>306</v>
      </c>
      <c r="O3" t="s">
        <v>389</v>
      </c>
      <c r="P3" t="s">
        <v>258</v>
      </c>
      <c r="Q3" t="s">
        <v>397</v>
      </c>
      <c r="R3" t="str">
        <f t="shared" ref="R3:R38" si="0">O3&amp;P3&amp;Q3</f>
        <v>半田市立乙川中学校</v>
      </c>
      <c r="S3" t="s">
        <v>335</v>
      </c>
      <c r="U3" t="s">
        <v>388</v>
      </c>
      <c r="V3" t="str">
        <f t="shared" ref="V3:V37" si="1">ASC(PHONETIC(S3))</f>
        <v>ｵﾂｶﾜ</v>
      </c>
      <c r="W3" t="s">
        <v>371</v>
      </c>
      <c r="X3" t="str">
        <f t="shared" ref="X3:X38" si="2">V3&amp;W3</f>
        <v>ｵﾂｶﾜﾁｭｳｶﾞｯｺｳ</v>
      </c>
    </row>
    <row r="4" spans="1:24">
      <c r="A4">
        <v>3</v>
      </c>
      <c r="B4">
        <v>4</v>
      </c>
      <c r="C4">
        <v>1</v>
      </c>
      <c r="D4">
        <v>1</v>
      </c>
      <c r="E4" t="s">
        <v>307</v>
      </c>
      <c r="F4" t="s">
        <v>414</v>
      </c>
      <c r="G4" t="s">
        <v>307</v>
      </c>
      <c r="J4">
        <v>0</v>
      </c>
      <c r="K4">
        <v>0</v>
      </c>
      <c r="M4" t="s">
        <v>321</v>
      </c>
      <c r="O4" t="s">
        <v>389</v>
      </c>
      <c r="P4" t="s">
        <v>259</v>
      </c>
      <c r="Q4" t="s">
        <v>397</v>
      </c>
      <c r="R4" t="str">
        <f t="shared" si="0"/>
        <v>半田市立亀崎中学校</v>
      </c>
      <c r="S4" t="s">
        <v>336</v>
      </c>
      <c r="U4" t="s">
        <v>388</v>
      </c>
      <c r="V4" t="str">
        <f t="shared" si="1"/>
        <v>ｶﾒｻｷ</v>
      </c>
      <c r="W4" t="s">
        <v>371</v>
      </c>
      <c r="X4" t="str">
        <f t="shared" si="2"/>
        <v>ｶﾒｻｷﾁｭｳｶﾞｯｺｳ</v>
      </c>
    </row>
    <row r="5" spans="1:24">
      <c r="A5">
        <v>4</v>
      </c>
      <c r="B5">
        <v>7</v>
      </c>
      <c r="C5">
        <v>1</v>
      </c>
      <c r="D5">
        <v>1</v>
      </c>
      <c r="E5" t="s">
        <v>308</v>
      </c>
      <c r="F5" t="s">
        <v>415</v>
      </c>
      <c r="G5" t="s">
        <v>308</v>
      </c>
      <c r="J5">
        <v>0</v>
      </c>
      <c r="K5">
        <v>0</v>
      </c>
      <c r="M5" t="s">
        <v>307</v>
      </c>
      <c r="O5" t="s">
        <v>389</v>
      </c>
      <c r="P5" t="s">
        <v>260</v>
      </c>
      <c r="Q5" t="s">
        <v>397</v>
      </c>
      <c r="R5" t="str">
        <f t="shared" si="0"/>
        <v>半田市立成岩中学校</v>
      </c>
      <c r="S5" t="s">
        <v>337</v>
      </c>
      <c r="U5" t="s">
        <v>388</v>
      </c>
      <c r="V5" t="str">
        <f t="shared" si="1"/>
        <v>ﾅﾗﾜ</v>
      </c>
      <c r="W5" t="s">
        <v>371</v>
      </c>
      <c r="X5" t="str">
        <f t="shared" si="2"/>
        <v>ﾅﾗﾜﾁｭｳｶﾞｯｺｳ</v>
      </c>
    </row>
    <row r="6" spans="1:24">
      <c r="A6">
        <v>5</v>
      </c>
      <c r="B6">
        <v>35</v>
      </c>
      <c r="C6">
        <v>1</v>
      </c>
      <c r="D6">
        <v>1</v>
      </c>
      <c r="E6" t="s">
        <v>309</v>
      </c>
      <c r="F6" t="s">
        <v>416</v>
      </c>
      <c r="G6" t="s">
        <v>309</v>
      </c>
      <c r="J6">
        <v>0</v>
      </c>
      <c r="K6">
        <v>0</v>
      </c>
      <c r="M6" t="s">
        <v>322</v>
      </c>
      <c r="O6" t="s">
        <v>389</v>
      </c>
      <c r="P6" t="s">
        <v>261</v>
      </c>
      <c r="Q6" t="s">
        <v>397</v>
      </c>
      <c r="R6" t="str">
        <f t="shared" si="0"/>
        <v>半田市立青山中学校</v>
      </c>
      <c r="S6" t="s">
        <v>338</v>
      </c>
      <c r="U6" t="s">
        <v>388</v>
      </c>
      <c r="V6" t="str">
        <f t="shared" si="1"/>
        <v>ｱｵﾔﾏ</v>
      </c>
      <c r="W6" t="s">
        <v>371</v>
      </c>
      <c r="X6" t="str">
        <f t="shared" si="2"/>
        <v>ｱｵﾔﾏﾁｭｳｶﾞｯｺｳ</v>
      </c>
    </row>
    <row r="7" spans="1:24">
      <c r="A7">
        <v>6</v>
      </c>
      <c r="B7">
        <v>36</v>
      </c>
      <c r="C7">
        <v>1</v>
      </c>
      <c r="D7">
        <v>1</v>
      </c>
      <c r="E7" t="s">
        <v>310</v>
      </c>
      <c r="F7" t="s">
        <v>417</v>
      </c>
      <c r="G7" t="s">
        <v>310</v>
      </c>
      <c r="J7">
        <v>0</v>
      </c>
      <c r="K7">
        <v>0</v>
      </c>
      <c r="M7" t="s">
        <v>308</v>
      </c>
      <c r="O7" t="s">
        <v>390</v>
      </c>
      <c r="P7" t="s">
        <v>262</v>
      </c>
      <c r="Q7" t="s">
        <v>397</v>
      </c>
      <c r="R7" t="str">
        <f t="shared" si="0"/>
        <v>常滑市立青海中学校</v>
      </c>
      <c r="S7" t="s">
        <v>339</v>
      </c>
      <c r="U7" t="s">
        <v>387</v>
      </c>
      <c r="V7" t="str">
        <f t="shared" si="1"/>
        <v>ｵｳﾐ</v>
      </c>
      <c r="W7" t="s">
        <v>371</v>
      </c>
      <c r="X7" t="str">
        <f t="shared" si="2"/>
        <v>ｵｳﾐﾁｭｳｶﾞｯｺｳ</v>
      </c>
    </row>
    <row r="8" spans="1:24">
      <c r="A8">
        <v>7</v>
      </c>
      <c r="B8">
        <v>41</v>
      </c>
      <c r="C8">
        <v>1</v>
      </c>
      <c r="D8">
        <v>1</v>
      </c>
      <c r="E8" t="s">
        <v>311</v>
      </c>
      <c r="F8" t="s">
        <v>418</v>
      </c>
      <c r="G8" t="s">
        <v>311</v>
      </c>
      <c r="J8">
        <v>0</v>
      </c>
      <c r="K8">
        <v>0</v>
      </c>
      <c r="M8" t="s">
        <v>323</v>
      </c>
      <c r="O8" t="s">
        <v>390</v>
      </c>
      <c r="P8" t="s">
        <v>263</v>
      </c>
      <c r="Q8" t="s">
        <v>397</v>
      </c>
      <c r="R8" t="str">
        <f t="shared" si="0"/>
        <v>常滑市立鬼崎中学校</v>
      </c>
      <c r="S8" t="s">
        <v>340</v>
      </c>
      <c r="U8" t="s">
        <v>387</v>
      </c>
      <c r="V8" t="str">
        <f t="shared" si="1"/>
        <v>ｵﾆｻﾞｷ</v>
      </c>
      <c r="W8" t="s">
        <v>371</v>
      </c>
      <c r="X8" t="str">
        <f t="shared" si="2"/>
        <v>ｵﾆｻﾞｷﾁｭｳｶﾞｯｺｳ</v>
      </c>
    </row>
    <row r="9" spans="1:24">
      <c r="A9">
        <v>8</v>
      </c>
      <c r="B9">
        <v>46</v>
      </c>
      <c r="C9">
        <v>1</v>
      </c>
      <c r="D9">
        <v>1</v>
      </c>
      <c r="E9" t="s">
        <v>312</v>
      </c>
      <c r="F9" t="s">
        <v>419</v>
      </c>
      <c r="G9" t="s">
        <v>312</v>
      </c>
      <c r="J9">
        <v>0</v>
      </c>
      <c r="K9">
        <v>0</v>
      </c>
      <c r="M9" t="s">
        <v>324</v>
      </c>
      <c r="O9" t="s">
        <v>390</v>
      </c>
      <c r="P9" t="s">
        <v>264</v>
      </c>
      <c r="Q9" t="s">
        <v>397</v>
      </c>
      <c r="R9" t="str">
        <f t="shared" si="0"/>
        <v>常滑市立常滑中学校</v>
      </c>
      <c r="S9" t="s">
        <v>341</v>
      </c>
      <c r="U9" t="s">
        <v>387</v>
      </c>
      <c r="V9" t="str">
        <f t="shared" si="1"/>
        <v>ﾄｺﾅﾒ</v>
      </c>
      <c r="W9" t="s">
        <v>371</v>
      </c>
      <c r="X9" t="str">
        <f t="shared" si="2"/>
        <v>ﾄｺﾅﾒﾁｭｳｶﾞｯｺｳ</v>
      </c>
    </row>
    <row r="10" spans="1:24">
      <c r="A10">
        <v>9</v>
      </c>
      <c r="B10">
        <v>2</v>
      </c>
      <c r="C10">
        <v>1</v>
      </c>
      <c r="D10">
        <v>2</v>
      </c>
      <c r="E10" t="s">
        <v>313</v>
      </c>
      <c r="F10" t="s">
        <v>420</v>
      </c>
      <c r="G10" t="s">
        <v>313</v>
      </c>
      <c r="J10">
        <v>0</v>
      </c>
      <c r="K10">
        <v>0</v>
      </c>
      <c r="M10" t="s">
        <v>326</v>
      </c>
      <c r="O10" t="s">
        <v>390</v>
      </c>
      <c r="P10" t="s">
        <v>265</v>
      </c>
      <c r="Q10" t="s">
        <v>397</v>
      </c>
      <c r="R10" t="str">
        <f t="shared" si="0"/>
        <v>常滑市立常滑南陵中学校</v>
      </c>
      <c r="S10" t="s">
        <v>342</v>
      </c>
      <c r="U10" t="s">
        <v>387</v>
      </c>
      <c r="V10" t="s">
        <v>380</v>
      </c>
      <c r="W10" t="s">
        <v>371</v>
      </c>
      <c r="X10" t="str">
        <f t="shared" si="2"/>
        <v>ﾄｺﾅﾒﾅﾝﾘｮｳﾁｭｳｶﾞｯｺｳ</v>
      </c>
    </row>
    <row r="11" spans="1:24">
      <c r="A11">
        <v>10</v>
      </c>
      <c r="B11">
        <v>2</v>
      </c>
      <c r="C11">
        <v>1</v>
      </c>
      <c r="D11">
        <v>2</v>
      </c>
      <c r="E11" t="s">
        <v>314</v>
      </c>
      <c r="F11" t="s">
        <v>420</v>
      </c>
      <c r="G11" t="s">
        <v>314</v>
      </c>
      <c r="J11">
        <v>0</v>
      </c>
      <c r="K11">
        <v>0</v>
      </c>
      <c r="M11" t="s">
        <v>309</v>
      </c>
      <c r="O11" t="s">
        <v>390</v>
      </c>
      <c r="P11" t="s">
        <v>266</v>
      </c>
      <c r="Q11" t="s">
        <v>397</v>
      </c>
      <c r="R11" t="str">
        <f t="shared" si="0"/>
        <v>常滑市立上野中学校</v>
      </c>
      <c r="S11" t="s">
        <v>343</v>
      </c>
      <c r="U11" t="s">
        <v>387</v>
      </c>
      <c r="V11" t="str">
        <f t="shared" si="1"/>
        <v>ｳｴﾉ</v>
      </c>
      <c r="W11" t="s">
        <v>371</v>
      </c>
      <c r="X11" t="str">
        <f t="shared" si="2"/>
        <v>ｳｴﾉﾁｭｳｶﾞｯｺｳ</v>
      </c>
    </row>
    <row r="12" spans="1:24">
      <c r="A12">
        <v>11</v>
      </c>
      <c r="B12">
        <v>3</v>
      </c>
      <c r="C12">
        <v>1</v>
      </c>
      <c r="D12">
        <v>2</v>
      </c>
      <c r="E12" t="s">
        <v>315</v>
      </c>
      <c r="F12" t="s">
        <v>421</v>
      </c>
      <c r="G12" t="s">
        <v>315</v>
      </c>
      <c r="J12">
        <v>0</v>
      </c>
      <c r="K12">
        <v>0</v>
      </c>
      <c r="M12" t="s">
        <v>310</v>
      </c>
      <c r="O12" t="s">
        <v>390</v>
      </c>
      <c r="P12" t="s">
        <v>267</v>
      </c>
      <c r="Q12" t="s">
        <v>397</v>
      </c>
      <c r="R12" t="str">
        <f t="shared" si="0"/>
        <v>常滑市立富木島中学校</v>
      </c>
      <c r="S12" t="s">
        <v>344</v>
      </c>
      <c r="U12" t="s">
        <v>387</v>
      </c>
      <c r="V12" t="s">
        <v>379</v>
      </c>
      <c r="W12" t="s">
        <v>371</v>
      </c>
      <c r="X12" t="str">
        <f t="shared" si="2"/>
        <v>ﾌｷｼﾏﾁｭｳｶﾞｯｺｳ</v>
      </c>
    </row>
    <row r="13" spans="1:24">
      <c r="A13">
        <v>12</v>
      </c>
      <c r="B13">
        <v>7</v>
      </c>
      <c r="C13">
        <v>1</v>
      </c>
      <c r="D13">
        <v>2</v>
      </c>
      <c r="E13" t="s">
        <v>316</v>
      </c>
      <c r="F13" t="s">
        <v>422</v>
      </c>
      <c r="G13" t="s">
        <v>316</v>
      </c>
      <c r="J13">
        <v>0</v>
      </c>
      <c r="K13">
        <v>0</v>
      </c>
      <c r="M13" t="s">
        <v>311</v>
      </c>
      <c r="O13" t="s">
        <v>390</v>
      </c>
      <c r="P13" t="s">
        <v>268</v>
      </c>
      <c r="Q13" t="s">
        <v>397</v>
      </c>
      <c r="R13" t="str">
        <f t="shared" si="0"/>
        <v>常滑市立横須賀中学校</v>
      </c>
      <c r="S13" t="s">
        <v>345</v>
      </c>
      <c r="U13" t="s">
        <v>387</v>
      </c>
      <c r="V13" t="str">
        <f t="shared" si="1"/>
        <v>ﾖｺｽｶ</v>
      </c>
      <c r="W13" t="s">
        <v>371</v>
      </c>
      <c r="X13" t="str">
        <f t="shared" si="2"/>
        <v>ﾖｺｽｶﾁｭｳｶﾞｯｺｳ</v>
      </c>
    </row>
    <row r="14" spans="1:24">
      <c r="A14">
        <v>13</v>
      </c>
      <c r="B14">
        <v>34</v>
      </c>
      <c r="C14">
        <v>1</v>
      </c>
      <c r="D14">
        <v>2</v>
      </c>
      <c r="E14" t="s">
        <v>317</v>
      </c>
      <c r="F14" t="s">
        <v>423</v>
      </c>
      <c r="G14" t="s">
        <v>317</v>
      </c>
      <c r="J14">
        <v>0</v>
      </c>
      <c r="K14">
        <v>0</v>
      </c>
      <c r="M14" t="s">
        <v>312</v>
      </c>
      <c r="O14" t="s">
        <v>390</v>
      </c>
      <c r="P14" t="s">
        <v>269</v>
      </c>
      <c r="Q14" t="s">
        <v>397</v>
      </c>
      <c r="R14" t="str">
        <f t="shared" si="0"/>
        <v>常滑市立加木屋中学校</v>
      </c>
      <c r="S14" t="s">
        <v>346</v>
      </c>
      <c r="U14" t="s">
        <v>387</v>
      </c>
      <c r="V14" t="str">
        <f t="shared" si="1"/>
        <v>ｶｷﾞﾔ</v>
      </c>
      <c r="W14" t="s">
        <v>371</v>
      </c>
      <c r="X14" t="str">
        <f t="shared" si="2"/>
        <v>ｶｷﾞﾔﾁｭｳｶﾞｯｺｳ</v>
      </c>
    </row>
    <row r="15" spans="1:24">
      <c r="A15">
        <v>14</v>
      </c>
      <c r="B15">
        <v>35</v>
      </c>
      <c r="C15">
        <v>1</v>
      </c>
      <c r="D15">
        <v>2</v>
      </c>
      <c r="E15" t="s">
        <v>318</v>
      </c>
      <c r="F15" t="s">
        <v>424</v>
      </c>
      <c r="G15" t="s">
        <v>318</v>
      </c>
      <c r="J15">
        <v>0</v>
      </c>
      <c r="K15">
        <v>0</v>
      </c>
      <c r="M15" t="s">
        <v>327</v>
      </c>
      <c r="O15" t="s">
        <v>390</v>
      </c>
      <c r="P15" t="s">
        <v>270</v>
      </c>
      <c r="Q15" t="s">
        <v>397</v>
      </c>
      <c r="R15" t="str">
        <f t="shared" si="0"/>
        <v>常滑市立名和中学校</v>
      </c>
      <c r="S15" t="s">
        <v>347</v>
      </c>
      <c r="U15" t="s">
        <v>387</v>
      </c>
      <c r="V15" t="str">
        <f t="shared" si="1"/>
        <v>ﾅﾜ</v>
      </c>
      <c r="W15" t="s">
        <v>371</v>
      </c>
      <c r="X15" t="str">
        <f t="shared" si="2"/>
        <v>ﾅﾜﾁｭｳｶﾞｯｺｳ</v>
      </c>
    </row>
    <row r="16" spans="1:24">
      <c r="A16">
        <v>15</v>
      </c>
      <c r="B16">
        <v>39</v>
      </c>
      <c r="C16">
        <v>1</v>
      </c>
      <c r="D16">
        <v>2</v>
      </c>
      <c r="E16" t="s">
        <v>319</v>
      </c>
      <c r="F16" t="s">
        <v>425</v>
      </c>
      <c r="G16" t="s">
        <v>319</v>
      </c>
      <c r="J16">
        <v>0</v>
      </c>
      <c r="K16">
        <v>0</v>
      </c>
      <c r="O16" t="s">
        <v>390</v>
      </c>
      <c r="P16" t="s">
        <v>271</v>
      </c>
      <c r="Q16" t="s">
        <v>397</v>
      </c>
      <c r="R16" t="str">
        <f t="shared" si="0"/>
        <v>常滑市立平洲中学校</v>
      </c>
      <c r="S16" t="s">
        <v>348</v>
      </c>
      <c r="U16" t="s">
        <v>387</v>
      </c>
      <c r="V16" t="s">
        <v>378</v>
      </c>
      <c r="W16" t="s">
        <v>371</v>
      </c>
      <c r="X16" t="str">
        <f t="shared" si="2"/>
        <v>ﾍｲｼｭｳﾁｭｳｶﾞｯｺｳ</v>
      </c>
    </row>
    <row r="17" spans="1:27">
      <c r="A17">
        <v>16</v>
      </c>
      <c r="B17">
        <v>45</v>
      </c>
      <c r="C17">
        <v>1</v>
      </c>
      <c r="D17">
        <v>2</v>
      </c>
      <c r="E17" t="s">
        <v>320</v>
      </c>
      <c r="F17" t="s">
        <v>426</v>
      </c>
      <c r="G17" t="s">
        <v>320</v>
      </c>
      <c r="J17">
        <v>0</v>
      </c>
      <c r="K17">
        <v>0</v>
      </c>
      <c r="O17" t="s">
        <v>391</v>
      </c>
      <c r="P17" t="s">
        <v>272</v>
      </c>
      <c r="Q17" t="s">
        <v>397</v>
      </c>
      <c r="R17" t="str">
        <f t="shared" si="0"/>
        <v>大府市立大府中学校</v>
      </c>
      <c r="S17" t="s">
        <v>349</v>
      </c>
      <c r="U17" t="s">
        <v>381</v>
      </c>
      <c r="V17" t="str">
        <f t="shared" si="1"/>
        <v>ｵｵﾌﾞ</v>
      </c>
      <c r="W17" t="s">
        <v>371</v>
      </c>
      <c r="X17" t="str">
        <f t="shared" si="2"/>
        <v>ｵｵﾌﾞﾁｭｳｶﾞｯｺｳ</v>
      </c>
    </row>
    <row r="18" spans="1:27">
      <c r="A18">
        <v>17</v>
      </c>
      <c r="B18">
        <v>3</v>
      </c>
      <c r="C18">
        <v>1</v>
      </c>
      <c r="D18">
        <v>1</v>
      </c>
      <c r="E18" t="s">
        <v>321</v>
      </c>
      <c r="F18" t="s">
        <v>427</v>
      </c>
      <c r="G18" t="s">
        <v>321</v>
      </c>
      <c r="J18">
        <v>0</v>
      </c>
      <c r="K18">
        <v>0</v>
      </c>
      <c r="M18" t="s">
        <v>325</v>
      </c>
      <c r="O18" t="s">
        <v>391</v>
      </c>
      <c r="P18" t="s">
        <v>273</v>
      </c>
      <c r="Q18" t="s">
        <v>397</v>
      </c>
      <c r="R18" t="str">
        <f t="shared" si="0"/>
        <v>大府市立大府西中学校</v>
      </c>
      <c r="S18" t="s">
        <v>350</v>
      </c>
      <c r="U18" t="s">
        <v>381</v>
      </c>
      <c r="V18" t="str">
        <f t="shared" si="1"/>
        <v>ｵｵﾌﾞﾆｼ</v>
      </c>
      <c r="W18" t="s">
        <v>371</v>
      </c>
      <c r="X18" t="str">
        <f t="shared" si="2"/>
        <v>ｵｵﾌﾞﾆｼﾁｭｳｶﾞｯｺｳ</v>
      </c>
    </row>
    <row r="19" spans="1:27">
      <c r="A19">
        <v>18</v>
      </c>
      <c r="B19">
        <v>5</v>
      </c>
      <c r="C19">
        <v>1</v>
      </c>
      <c r="D19">
        <v>1</v>
      </c>
      <c r="E19" t="s">
        <v>322</v>
      </c>
      <c r="F19" t="s">
        <v>428</v>
      </c>
      <c r="G19" t="s">
        <v>322</v>
      </c>
      <c r="J19">
        <v>0</v>
      </c>
      <c r="K19">
        <v>0</v>
      </c>
      <c r="O19" t="s">
        <v>391</v>
      </c>
      <c r="P19" t="s">
        <v>274</v>
      </c>
      <c r="Q19" t="s">
        <v>397</v>
      </c>
      <c r="R19" t="str">
        <f t="shared" si="0"/>
        <v>大府市立大府北中学校</v>
      </c>
      <c r="S19" t="s">
        <v>351</v>
      </c>
      <c r="U19" t="s">
        <v>381</v>
      </c>
      <c r="V19" t="str">
        <f t="shared" si="1"/>
        <v>ｵｵﾌﾞｷﾀ</v>
      </c>
      <c r="W19" t="s">
        <v>371</v>
      </c>
      <c r="X19" t="str">
        <f t="shared" si="2"/>
        <v>ｵｵﾌﾞｷﾀﾁｭｳｶﾞｯｺｳ</v>
      </c>
    </row>
    <row r="20" spans="1:27">
      <c r="A20">
        <v>19</v>
      </c>
      <c r="B20">
        <v>8</v>
      </c>
      <c r="C20">
        <v>1</v>
      </c>
      <c r="D20">
        <v>1</v>
      </c>
      <c r="E20" t="s">
        <v>323</v>
      </c>
      <c r="F20" t="s">
        <v>429</v>
      </c>
      <c r="G20" t="s">
        <v>323</v>
      </c>
      <c r="J20">
        <v>0</v>
      </c>
      <c r="K20">
        <v>0</v>
      </c>
      <c r="O20" t="s">
        <v>391</v>
      </c>
      <c r="P20" t="s">
        <v>275</v>
      </c>
      <c r="Q20" t="s">
        <v>397</v>
      </c>
      <c r="R20" t="str">
        <f t="shared" si="0"/>
        <v>大府市立大府南中学校</v>
      </c>
      <c r="S20" t="s">
        <v>352</v>
      </c>
      <c r="U20" t="s">
        <v>381</v>
      </c>
      <c r="V20" t="str">
        <f t="shared" si="1"/>
        <v>ｵｵﾌﾞﾐﾅﾐ</v>
      </c>
      <c r="W20" t="s">
        <v>371</v>
      </c>
      <c r="X20" t="str">
        <f t="shared" si="2"/>
        <v>ｵｵﾌﾞﾐﾅﾐﾁｭｳｶﾞｯｺｳ</v>
      </c>
    </row>
    <row r="21" spans="1:27">
      <c r="A21">
        <v>20</v>
      </c>
      <c r="B21">
        <v>16</v>
      </c>
      <c r="C21">
        <v>1</v>
      </c>
      <c r="D21">
        <v>1</v>
      </c>
      <c r="E21" t="s">
        <v>324</v>
      </c>
      <c r="F21" t="s">
        <v>430</v>
      </c>
      <c r="G21" t="s">
        <v>324</v>
      </c>
      <c r="J21">
        <v>0</v>
      </c>
      <c r="K21">
        <v>0</v>
      </c>
      <c r="O21" t="s">
        <v>376</v>
      </c>
      <c r="P21" t="s">
        <v>276</v>
      </c>
      <c r="Q21" t="s">
        <v>397</v>
      </c>
      <c r="R21" t="str">
        <f t="shared" si="0"/>
        <v>知多市立知多八幡中学校</v>
      </c>
      <c r="S21" t="s">
        <v>353</v>
      </c>
      <c r="U21" t="s">
        <v>377</v>
      </c>
      <c r="V21" t="str">
        <f t="shared" si="1"/>
        <v>ﾁﾀﾔﾜﾀ</v>
      </c>
      <c r="W21" t="s">
        <v>371</v>
      </c>
      <c r="X21" t="str">
        <f t="shared" si="2"/>
        <v>ﾁﾀﾔﾜﾀﾁｭｳｶﾞｯｺｳ</v>
      </c>
    </row>
    <row r="22" spans="1:27">
      <c r="A22">
        <v>21</v>
      </c>
      <c r="B22">
        <v>30</v>
      </c>
      <c r="C22">
        <v>1</v>
      </c>
      <c r="D22">
        <v>1</v>
      </c>
      <c r="E22" t="s">
        <v>325</v>
      </c>
      <c r="F22" t="s">
        <v>431</v>
      </c>
      <c r="G22" t="s">
        <v>325</v>
      </c>
      <c r="J22">
        <v>0</v>
      </c>
      <c r="K22">
        <v>0</v>
      </c>
      <c r="O22" t="s">
        <v>376</v>
      </c>
      <c r="P22" t="s">
        <v>277</v>
      </c>
      <c r="Q22" t="s">
        <v>397</v>
      </c>
      <c r="R22" t="str">
        <f t="shared" si="0"/>
        <v>知多市立知多中学校</v>
      </c>
      <c r="S22" t="s">
        <v>354</v>
      </c>
      <c r="U22" t="s">
        <v>377</v>
      </c>
      <c r="V22" t="str">
        <f t="shared" si="1"/>
        <v>ﾁﾀ</v>
      </c>
      <c r="W22" t="s">
        <v>371</v>
      </c>
      <c r="X22" t="str">
        <f t="shared" si="2"/>
        <v>ﾁﾀﾁｭｳｶﾞｯｺｳ</v>
      </c>
    </row>
    <row r="23" spans="1:27">
      <c r="A23">
        <v>22</v>
      </c>
      <c r="B23">
        <v>34</v>
      </c>
      <c r="C23">
        <v>1</v>
      </c>
      <c r="D23">
        <v>1</v>
      </c>
      <c r="E23" t="s">
        <v>326</v>
      </c>
      <c r="F23" t="s">
        <v>432</v>
      </c>
      <c r="G23" t="s">
        <v>326</v>
      </c>
      <c r="J23">
        <v>0</v>
      </c>
      <c r="K23">
        <v>0</v>
      </c>
      <c r="O23" t="s">
        <v>376</v>
      </c>
      <c r="P23" t="s">
        <v>278</v>
      </c>
      <c r="Q23" t="s">
        <v>397</v>
      </c>
      <c r="R23" t="str">
        <f t="shared" si="0"/>
        <v>知多市立旭南中学校</v>
      </c>
      <c r="S23" t="s">
        <v>355</v>
      </c>
      <c r="U23" t="s">
        <v>377</v>
      </c>
      <c r="V23" t="str">
        <f t="shared" si="1"/>
        <v>ｷｮｸﾅﾝ</v>
      </c>
      <c r="W23" t="s">
        <v>371</v>
      </c>
      <c r="X23" t="str">
        <f t="shared" si="2"/>
        <v>ｷｮｸﾅﾝﾁｭｳｶﾞｯｺｳ</v>
      </c>
    </row>
    <row r="24" spans="1:27">
      <c r="A24">
        <v>23</v>
      </c>
      <c r="B24">
        <v>54</v>
      </c>
      <c r="C24">
        <v>1</v>
      </c>
      <c r="D24">
        <v>1</v>
      </c>
      <c r="E24" t="s">
        <v>327</v>
      </c>
      <c r="F24" t="s">
        <v>433</v>
      </c>
      <c r="G24" t="s">
        <v>327</v>
      </c>
      <c r="J24">
        <v>0</v>
      </c>
      <c r="K24">
        <v>0</v>
      </c>
      <c r="O24" t="s">
        <v>376</v>
      </c>
      <c r="P24" t="s">
        <v>279</v>
      </c>
      <c r="Q24" t="s">
        <v>397</v>
      </c>
      <c r="R24" t="str">
        <f t="shared" si="0"/>
        <v>知多市立知多東部中学校</v>
      </c>
      <c r="S24" t="s">
        <v>356</v>
      </c>
      <c r="U24" t="s">
        <v>377</v>
      </c>
      <c r="V24" t="str">
        <f t="shared" si="1"/>
        <v>ﾁﾀﾄｳﾌﾞ</v>
      </c>
      <c r="W24" t="s">
        <v>371</v>
      </c>
      <c r="X24" t="str">
        <f t="shared" si="2"/>
        <v>ﾁﾀﾄｳﾌﾞﾁｭｳｶﾞｯｺｳ</v>
      </c>
      <c r="AA24">
        <v>1</v>
      </c>
    </row>
    <row r="25" spans="1:27">
      <c r="A25">
        <v>24</v>
      </c>
      <c r="B25">
        <v>5</v>
      </c>
      <c r="C25">
        <v>1</v>
      </c>
      <c r="D25">
        <v>2</v>
      </c>
      <c r="E25" t="s">
        <v>328</v>
      </c>
      <c r="F25" t="s">
        <v>434</v>
      </c>
      <c r="G25" t="s">
        <v>328</v>
      </c>
      <c r="J25">
        <v>0</v>
      </c>
      <c r="K25">
        <v>0</v>
      </c>
      <c r="O25" t="s">
        <v>376</v>
      </c>
      <c r="P25" t="s">
        <v>280</v>
      </c>
      <c r="Q25" t="s">
        <v>397</v>
      </c>
      <c r="R25" t="str">
        <f t="shared" si="0"/>
        <v>知多市立知多中部中学校</v>
      </c>
      <c r="S25" t="s">
        <v>357</v>
      </c>
      <c r="U25" t="s">
        <v>377</v>
      </c>
      <c r="V25" t="str">
        <f t="shared" si="1"/>
        <v>ﾁﾀﾁｭｳﾌﾞ</v>
      </c>
      <c r="W25" t="s">
        <v>371</v>
      </c>
      <c r="X25" t="str">
        <f t="shared" si="2"/>
        <v>ﾁﾀﾁｭｳﾌﾞﾁｭｳｶﾞｯｺｳ</v>
      </c>
      <c r="AA25">
        <v>2</v>
      </c>
    </row>
    <row r="26" spans="1:27">
      <c r="A26">
        <v>25</v>
      </c>
      <c r="B26">
        <v>8</v>
      </c>
      <c r="C26">
        <v>1</v>
      </c>
      <c r="D26">
        <v>2</v>
      </c>
      <c r="E26" t="s">
        <v>329</v>
      </c>
      <c r="F26" t="s">
        <v>435</v>
      </c>
      <c r="G26" t="s">
        <v>329</v>
      </c>
      <c r="J26">
        <v>0</v>
      </c>
      <c r="K26">
        <v>0</v>
      </c>
      <c r="O26" t="s">
        <v>392</v>
      </c>
      <c r="P26" t="s">
        <v>281</v>
      </c>
      <c r="Q26" t="s">
        <v>397</v>
      </c>
      <c r="R26" t="str">
        <f t="shared" si="0"/>
        <v>阿久比町立阿久比中学校</v>
      </c>
      <c r="S26" t="s">
        <v>358</v>
      </c>
      <c r="U26" t="s">
        <v>386</v>
      </c>
      <c r="V26" t="str">
        <f t="shared" si="1"/>
        <v>ｱｸﾞｲ</v>
      </c>
      <c r="W26" t="s">
        <v>371</v>
      </c>
      <c r="X26" t="str">
        <f t="shared" si="2"/>
        <v>ｱｸﾞｲﾁｭｳｶﾞｯｺｳ</v>
      </c>
      <c r="AA26">
        <v>3</v>
      </c>
    </row>
    <row r="27" spans="1:27">
      <c r="A27">
        <v>26</v>
      </c>
      <c r="B27">
        <v>13</v>
      </c>
      <c r="C27">
        <v>1</v>
      </c>
      <c r="D27">
        <v>2</v>
      </c>
      <c r="E27" t="s">
        <v>330</v>
      </c>
      <c r="F27" t="s">
        <v>436</v>
      </c>
      <c r="G27" t="s">
        <v>330</v>
      </c>
      <c r="J27">
        <v>0</v>
      </c>
      <c r="K27">
        <v>0</v>
      </c>
      <c r="O27" t="s">
        <v>393</v>
      </c>
      <c r="P27" t="s">
        <v>282</v>
      </c>
      <c r="Q27" t="s">
        <v>397</v>
      </c>
      <c r="R27" t="str">
        <f t="shared" si="0"/>
        <v>東浦町立東浦中学校</v>
      </c>
      <c r="S27" t="s">
        <v>359</v>
      </c>
      <c r="U27" t="s">
        <v>385</v>
      </c>
      <c r="V27" t="str">
        <f t="shared" si="1"/>
        <v>ﾋｶﾞｼｳﾗ</v>
      </c>
      <c r="W27" t="s">
        <v>371</v>
      </c>
      <c r="X27" t="str">
        <f t="shared" si="2"/>
        <v>ﾋｶﾞｼｳﾗﾁｭｳｶﾞｯｺｳ</v>
      </c>
      <c r="AA27">
        <v>4</v>
      </c>
    </row>
    <row r="28" spans="1:27">
      <c r="A28">
        <v>27</v>
      </c>
      <c r="B28">
        <v>30</v>
      </c>
      <c r="C28">
        <v>1</v>
      </c>
      <c r="D28">
        <v>2</v>
      </c>
      <c r="E28" t="s">
        <v>331</v>
      </c>
      <c r="F28" t="s">
        <v>437</v>
      </c>
      <c r="G28" t="s">
        <v>331</v>
      </c>
      <c r="J28">
        <v>0</v>
      </c>
      <c r="K28">
        <v>0</v>
      </c>
      <c r="O28" t="s">
        <v>393</v>
      </c>
      <c r="P28" t="s">
        <v>283</v>
      </c>
      <c r="Q28" t="s">
        <v>397</v>
      </c>
      <c r="R28" t="str">
        <f t="shared" si="0"/>
        <v>東浦町立東浦北部中学校</v>
      </c>
      <c r="S28" t="s">
        <v>360</v>
      </c>
      <c r="U28" t="s">
        <v>385</v>
      </c>
      <c r="V28" t="str">
        <f t="shared" si="1"/>
        <v>ﾋｶﾞｼｳﾗﾎｸﾌﾞ</v>
      </c>
      <c r="W28" t="s">
        <v>371</v>
      </c>
      <c r="X28" t="str">
        <f t="shared" si="2"/>
        <v>ﾋｶﾞｼｳﾗﾎｸﾌﾞﾁｭｳｶﾞｯｺｳ</v>
      </c>
      <c r="AA28">
        <v>5</v>
      </c>
    </row>
    <row r="29" spans="1:27">
      <c r="A29">
        <v>28</v>
      </c>
      <c r="B29">
        <v>36</v>
      </c>
      <c r="C29">
        <v>1</v>
      </c>
      <c r="D29">
        <v>2</v>
      </c>
      <c r="E29" t="s">
        <v>332</v>
      </c>
      <c r="F29" t="s">
        <v>438</v>
      </c>
      <c r="G29" t="s">
        <v>332</v>
      </c>
      <c r="J29">
        <v>0</v>
      </c>
      <c r="K29">
        <v>0</v>
      </c>
      <c r="O29" t="s">
        <v>393</v>
      </c>
      <c r="P29" t="s">
        <v>284</v>
      </c>
      <c r="Q29" t="s">
        <v>397</v>
      </c>
      <c r="R29" t="str">
        <f t="shared" si="0"/>
        <v>東浦町立東浦西部中学校</v>
      </c>
      <c r="S29" t="s">
        <v>361</v>
      </c>
      <c r="U29" t="s">
        <v>385</v>
      </c>
      <c r="V29" t="str">
        <f t="shared" si="1"/>
        <v>ﾋｶﾞｼｳﾗｾｲﾌﾞ</v>
      </c>
      <c r="W29" t="s">
        <v>371</v>
      </c>
      <c r="X29" t="str">
        <f t="shared" si="2"/>
        <v>ﾋｶﾞｼｳﾗｾｲﾌﾞﾁｭｳｶﾞｯｺｳ</v>
      </c>
      <c r="AA29">
        <v>6</v>
      </c>
    </row>
    <row r="30" spans="1:27">
      <c r="A30">
        <v>29</v>
      </c>
      <c r="B30">
        <v>54</v>
      </c>
      <c r="C30">
        <v>1</v>
      </c>
      <c r="D30">
        <v>2</v>
      </c>
      <c r="E30" t="s">
        <v>439</v>
      </c>
      <c r="F30" t="s">
        <v>440</v>
      </c>
      <c r="G30" t="s">
        <v>439</v>
      </c>
      <c r="J30">
        <v>0</v>
      </c>
      <c r="K30">
        <v>0</v>
      </c>
      <c r="O30" t="s">
        <v>394</v>
      </c>
      <c r="P30" t="s">
        <v>285</v>
      </c>
      <c r="Q30" t="s">
        <v>397</v>
      </c>
      <c r="R30" t="str">
        <f t="shared" si="0"/>
        <v>南知多町立内海中学校</v>
      </c>
      <c r="S30" t="s">
        <v>362</v>
      </c>
      <c r="U30" t="s">
        <v>383</v>
      </c>
      <c r="V30" t="s">
        <v>375</v>
      </c>
      <c r="W30" t="s">
        <v>371</v>
      </c>
      <c r="X30" t="str">
        <f t="shared" si="2"/>
        <v>ｳﾂﾐﾁｭｳｶﾞｯｺｳ</v>
      </c>
      <c r="AA30">
        <v>7</v>
      </c>
    </row>
    <row r="31" spans="1:27">
      <c r="A31">
        <v>30</v>
      </c>
      <c r="B31">
        <v>100</v>
      </c>
      <c r="C31">
        <v>3</v>
      </c>
      <c r="D31">
        <v>1</v>
      </c>
      <c r="E31" t="s">
        <v>441</v>
      </c>
      <c r="F31" t="s">
        <v>442</v>
      </c>
      <c r="G31" t="s">
        <v>441</v>
      </c>
      <c r="J31">
        <v>0</v>
      </c>
      <c r="K31">
        <v>0</v>
      </c>
      <c r="O31" t="s">
        <v>394</v>
      </c>
      <c r="P31" t="s">
        <v>286</v>
      </c>
      <c r="Q31" t="s">
        <v>397</v>
      </c>
      <c r="R31" t="str">
        <f t="shared" si="0"/>
        <v>南知多町立豊浜中学校</v>
      </c>
      <c r="S31" t="s">
        <v>363</v>
      </c>
      <c r="U31" t="s">
        <v>383</v>
      </c>
      <c r="V31" t="str">
        <f t="shared" si="1"/>
        <v>ﾄﾖﾊﾏ</v>
      </c>
      <c r="W31" t="s">
        <v>371</v>
      </c>
      <c r="X31" t="str">
        <f t="shared" si="2"/>
        <v>ﾄﾖﾊﾏﾁｭｳｶﾞｯｺｳ</v>
      </c>
      <c r="AA31">
        <v>8</v>
      </c>
    </row>
    <row r="32" spans="1:27">
      <c r="A32">
        <v>31</v>
      </c>
      <c r="B32">
        <v>100</v>
      </c>
      <c r="C32">
        <v>3</v>
      </c>
      <c r="D32">
        <v>2</v>
      </c>
      <c r="E32" t="s">
        <v>443</v>
      </c>
      <c r="F32" t="s">
        <v>444</v>
      </c>
      <c r="G32" t="s">
        <v>443</v>
      </c>
      <c r="J32">
        <v>0</v>
      </c>
      <c r="K32">
        <v>0</v>
      </c>
      <c r="O32" t="s">
        <v>394</v>
      </c>
      <c r="P32" t="s">
        <v>287</v>
      </c>
      <c r="Q32" t="s">
        <v>397</v>
      </c>
      <c r="R32" t="str">
        <f t="shared" si="0"/>
        <v>南知多町立師崎中学校</v>
      </c>
      <c r="S32" t="s">
        <v>364</v>
      </c>
      <c r="U32" t="s">
        <v>383</v>
      </c>
      <c r="V32" t="str">
        <f t="shared" si="1"/>
        <v>ﾓﾛｻﾞｷ</v>
      </c>
      <c r="W32" t="s">
        <v>371</v>
      </c>
      <c r="X32" t="str">
        <f t="shared" si="2"/>
        <v>ﾓﾛｻﾞｷﾁｭｳｶﾞｯｺｳ</v>
      </c>
      <c r="AA32">
        <v>9</v>
      </c>
    </row>
    <row r="33" spans="1:27">
      <c r="A33">
        <v>32</v>
      </c>
      <c r="B33">
        <v>36</v>
      </c>
      <c r="C33">
        <v>3</v>
      </c>
      <c r="D33">
        <v>1</v>
      </c>
      <c r="E33" t="s">
        <v>445</v>
      </c>
      <c r="F33" t="s">
        <v>446</v>
      </c>
      <c r="G33" t="s">
        <v>445</v>
      </c>
      <c r="J33">
        <v>0</v>
      </c>
      <c r="K33">
        <v>0</v>
      </c>
      <c r="L33">
        <v>1</v>
      </c>
      <c r="M33" t="s">
        <v>313</v>
      </c>
      <c r="O33" t="s">
        <v>394</v>
      </c>
      <c r="P33" t="s">
        <v>288</v>
      </c>
      <c r="Q33" t="s">
        <v>397</v>
      </c>
      <c r="R33" t="str">
        <f t="shared" si="0"/>
        <v>南知多町立篠島中学校</v>
      </c>
      <c r="S33" t="s">
        <v>365</v>
      </c>
      <c r="U33" t="s">
        <v>383</v>
      </c>
      <c r="V33" t="str">
        <f t="shared" si="1"/>
        <v>ｼﾉｼﾏ</v>
      </c>
      <c r="W33" t="s">
        <v>371</v>
      </c>
      <c r="X33" t="str">
        <f t="shared" si="2"/>
        <v>ｼﾉｼﾏﾁｭｳｶﾞｯｺｳ</v>
      </c>
      <c r="AA33">
        <v>10</v>
      </c>
    </row>
    <row r="34" spans="1:27">
      <c r="A34">
        <v>33</v>
      </c>
      <c r="B34">
        <v>36</v>
      </c>
      <c r="C34">
        <v>3</v>
      </c>
      <c r="D34">
        <v>2</v>
      </c>
      <c r="E34" t="s">
        <v>447</v>
      </c>
      <c r="F34" t="s">
        <v>448</v>
      </c>
      <c r="G34" t="s">
        <v>447</v>
      </c>
      <c r="J34">
        <v>0</v>
      </c>
      <c r="K34">
        <v>0</v>
      </c>
      <c r="L34">
        <v>2</v>
      </c>
      <c r="M34" t="s">
        <v>314</v>
      </c>
      <c r="O34" t="s">
        <v>394</v>
      </c>
      <c r="P34" t="s">
        <v>289</v>
      </c>
      <c r="Q34" t="s">
        <v>397</v>
      </c>
      <c r="R34" t="str">
        <f t="shared" si="0"/>
        <v>南知多町立日間賀中学校</v>
      </c>
      <c r="S34" t="s">
        <v>366</v>
      </c>
      <c r="U34" t="s">
        <v>383</v>
      </c>
      <c r="V34" t="s">
        <v>374</v>
      </c>
      <c r="W34" t="s">
        <v>371</v>
      </c>
      <c r="X34" t="str">
        <f t="shared" si="2"/>
        <v>ﾋﾏｶﾁｭｳｶﾞｯｺｳ</v>
      </c>
      <c r="AA34">
        <v>11</v>
      </c>
    </row>
    <row r="35" spans="1:27">
      <c r="A35">
        <v>34</v>
      </c>
      <c r="B35">
        <v>100</v>
      </c>
      <c r="C35">
        <v>3</v>
      </c>
      <c r="D35">
        <v>1</v>
      </c>
      <c r="E35" t="s">
        <v>449</v>
      </c>
      <c r="F35" t="s">
        <v>442</v>
      </c>
      <c r="G35" t="s">
        <v>449</v>
      </c>
      <c r="J35">
        <v>0</v>
      </c>
      <c r="K35">
        <v>0</v>
      </c>
      <c r="L35">
        <v>3</v>
      </c>
      <c r="M35" t="s">
        <v>315</v>
      </c>
      <c r="O35" t="s">
        <v>395</v>
      </c>
      <c r="P35" t="s">
        <v>290</v>
      </c>
      <c r="Q35" t="s">
        <v>397</v>
      </c>
      <c r="R35" t="str">
        <f t="shared" si="0"/>
        <v>美浜町立野間中学校</v>
      </c>
      <c r="S35" t="s">
        <v>367</v>
      </c>
      <c r="U35" t="s">
        <v>384</v>
      </c>
      <c r="V35" t="str">
        <f t="shared" si="1"/>
        <v>ﾉﾏ</v>
      </c>
      <c r="W35" t="s">
        <v>371</v>
      </c>
      <c r="X35" t="str">
        <f t="shared" si="2"/>
        <v>ﾉﾏﾁｭｳｶﾞｯｺｳ</v>
      </c>
      <c r="AA35">
        <v>12</v>
      </c>
    </row>
    <row r="36" spans="1:27">
      <c r="A36">
        <v>35</v>
      </c>
      <c r="B36">
        <v>100</v>
      </c>
      <c r="C36">
        <v>3</v>
      </c>
      <c r="D36">
        <v>2</v>
      </c>
      <c r="E36" t="s">
        <v>450</v>
      </c>
      <c r="F36" t="s">
        <v>444</v>
      </c>
      <c r="G36" t="s">
        <v>450</v>
      </c>
      <c r="J36">
        <v>0</v>
      </c>
      <c r="K36">
        <v>0</v>
      </c>
      <c r="L36">
        <v>4</v>
      </c>
      <c r="M36" t="s">
        <v>328</v>
      </c>
      <c r="O36" t="s">
        <v>395</v>
      </c>
      <c r="P36" t="s">
        <v>291</v>
      </c>
      <c r="Q36" t="s">
        <v>397</v>
      </c>
      <c r="R36" t="str">
        <f t="shared" si="0"/>
        <v>美浜町立河和中学校</v>
      </c>
      <c r="S36" t="s">
        <v>368</v>
      </c>
      <c r="U36" t="s">
        <v>384</v>
      </c>
      <c r="V36" t="s">
        <v>373</v>
      </c>
      <c r="W36" t="s">
        <v>371</v>
      </c>
      <c r="X36" t="str">
        <f t="shared" si="2"/>
        <v>ｺｳﾜﾁｭｳｶﾞｯｺｳ</v>
      </c>
      <c r="AA36">
        <v>13</v>
      </c>
    </row>
    <row r="37" spans="1:27">
      <c r="A37">
        <v>36</v>
      </c>
      <c r="B37">
        <v>34</v>
      </c>
      <c r="C37">
        <v>3</v>
      </c>
      <c r="D37">
        <v>1</v>
      </c>
      <c r="E37" t="s">
        <v>451</v>
      </c>
      <c r="F37" t="s">
        <v>452</v>
      </c>
      <c r="G37" t="s">
        <v>451</v>
      </c>
      <c r="J37">
        <v>0</v>
      </c>
      <c r="K37">
        <v>0</v>
      </c>
      <c r="L37">
        <v>5</v>
      </c>
      <c r="M37" t="s">
        <v>316</v>
      </c>
      <c r="O37" t="s">
        <v>396</v>
      </c>
      <c r="P37" t="s">
        <v>292</v>
      </c>
      <c r="Q37" t="s">
        <v>397</v>
      </c>
      <c r="R37" t="str">
        <f t="shared" si="0"/>
        <v>武豊町立武豊中学校</v>
      </c>
      <c r="S37" t="s">
        <v>369</v>
      </c>
      <c r="U37" t="s">
        <v>382</v>
      </c>
      <c r="V37" t="str">
        <f t="shared" si="1"/>
        <v>ﾀｹﾄﾖ</v>
      </c>
      <c r="W37" t="s">
        <v>371</v>
      </c>
      <c r="X37" t="str">
        <f t="shared" si="2"/>
        <v>ﾀｹﾄﾖﾁｭｳｶﾞｯｺｳ</v>
      </c>
      <c r="AA37">
        <v>14</v>
      </c>
    </row>
    <row r="38" spans="1:27">
      <c r="A38">
        <v>37</v>
      </c>
      <c r="B38">
        <v>34</v>
      </c>
      <c r="C38">
        <v>3</v>
      </c>
      <c r="D38">
        <v>2</v>
      </c>
      <c r="E38" t="s">
        <v>453</v>
      </c>
      <c r="F38" t="s">
        <v>454</v>
      </c>
      <c r="G38" t="s">
        <v>453</v>
      </c>
      <c r="J38">
        <v>0</v>
      </c>
      <c r="K38">
        <v>0</v>
      </c>
      <c r="L38">
        <v>6</v>
      </c>
      <c r="M38" t="s">
        <v>329</v>
      </c>
      <c r="O38" t="s">
        <v>396</v>
      </c>
      <c r="P38" t="s">
        <v>293</v>
      </c>
      <c r="Q38" t="s">
        <v>397</v>
      </c>
      <c r="R38" t="str">
        <f t="shared" si="0"/>
        <v>武豊町立富貴中学校</v>
      </c>
      <c r="S38" t="s">
        <v>370</v>
      </c>
      <c r="U38" t="s">
        <v>382</v>
      </c>
      <c r="V38" t="s">
        <v>372</v>
      </c>
      <c r="W38" t="s">
        <v>371</v>
      </c>
      <c r="X38" t="str">
        <f t="shared" si="2"/>
        <v>ﾌｷﾁｭｳｶﾞｯｺｳ</v>
      </c>
      <c r="AA38">
        <v>15</v>
      </c>
    </row>
    <row r="39" spans="1:27">
      <c r="A39">
        <v>38</v>
      </c>
      <c r="B39">
        <v>36</v>
      </c>
      <c r="C39">
        <v>3</v>
      </c>
      <c r="D39">
        <v>1</v>
      </c>
      <c r="E39" t="s">
        <v>455</v>
      </c>
      <c r="F39" t="s">
        <v>446</v>
      </c>
      <c r="G39" t="s">
        <v>455</v>
      </c>
      <c r="J39">
        <v>0</v>
      </c>
      <c r="K39">
        <v>0</v>
      </c>
      <c r="L39">
        <v>7</v>
      </c>
      <c r="M39" t="s">
        <v>330</v>
      </c>
      <c r="AA39">
        <v>16</v>
      </c>
    </row>
    <row r="40" spans="1:27">
      <c r="A40">
        <v>39</v>
      </c>
      <c r="B40">
        <v>36</v>
      </c>
      <c r="C40">
        <v>3</v>
      </c>
      <c r="D40">
        <v>2</v>
      </c>
      <c r="E40" t="s">
        <v>456</v>
      </c>
      <c r="F40" t="s">
        <v>448</v>
      </c>
      <c r="G40" t="s">
        <v>456</v>
      </c>
      <c r="J40">
        <v>0</v>
      </c>
      <c r="K40">
        <v>0</v>
      </c>
      <c r="L40">
        <v>8</v>
      </c>
      <c r="M40" t="s">
        <v>317</v>
      </c>
      <c r="AA40">
        <v>17</v>
      </c>
    </row>
    <row r="41" spans="1:27">
      <c r="A41">
        <v>40</v>
      </c>
      <c r="B41">
        <v>2</v>
      </c>
      <c r="C41">
        <v>3</v>
      </c>
      <c r="D41">
        <v>1</v>
      </c>
      <c r="E41" t="s">
        <v>457</v>
      </c>
      <c r="F41" t="s">
        <v>458</v>
      </c>
      <c r="G41" t="s">
        <v>457</v>
      </c>
      <c r="J41">
        <v>0</v>
      </c>
      <c r="K41">
        <v>0</v>
      </c>
      <c r="L41">
        <v>9</v>
      </c>
      <c r="M41" t="s">
        <v>318</v>
      </c>
      <c r="AA41">
        <v>18</v>
      </c>
    </row>
    <row r="42" spans="1:27">
      <c r="A42">
        <v>41</v>
      </c>
      <c r="B42">
        <v>2</v>
      </c>
      <c r="C42">
        <v>3</v>
      </c>
      <c r="D42">
        <v>2</v>
      </c>
      <c r="E42" t="s">
        <v>459</v>
      </c>
      <c r="F42" t="s">
        <v>460</v>
      </c>
      <c r="G42" t="s">
        <v>459</v>
      </c>
      <c r="J42">
        <v>0</v>
      </c>
      <c r="K42">
        <v>0</v>
      </c>
      <c r="L42">
        <v>10</v>
      </c>
      <c r="M42" t="s">
        <v>332</v>
      </c>
      <c r="AA42">
        <v>19</v>
      </c>
    </row>
    <row r="43" spans="1:27">
      <c r="A43">
        <v>42</v>
      </c>
      <c r="B43">
        <v>12</v>
      </c>
      <c r="C43">
        <v>3</v>
      </c>
      <c r="D43">
        <v>1</v>
      </c>
      <c r="E43" t="s">
        <v>461</v>
      </c>
      <c r="F43" t="s">
        <v>462</v>
      </c>
      <c r="G43" t="s">
        <v>461</v>
      </c>
      <c r="J43">
        <v>0</v>
      </c>
      <c r="K43">
        <v>0</v>
      </c>
      <c r="L43">
        <v>11</v>
      </c>
      <c r="M43" t="s">
        <v>319</v>
      </c>
      <c r="AA43">
        <v>20</v>
      </c>
    </row>
    <row r="44" spans="1:27">
      <c r="A44">
        <v>43</v>
      </c>
      <c r="B44">
        <v>12</v>
      </c>
      <c r="C44">
        <v>3</v>
      </c>
      <c r="D44">
        <v>2</v>
      </c>
      <c r="E44" t="s">
        <v>463</v>
      </c>
      <c r="F44" t="s">
        <v>464</v>
      </c>
      <c r="G44" t="s">
        <v>463</v>
      </c>
      <c r="J44">
        <v>0</v>
      </c>
      <c r="K44">
        <v>0</v>
      </c>
      <c r="L44">
        <v>12</v>
      </c>
      <c r="M44" t="s">
        <v>320</v>
      </c>
      <c r="AA44">
        <v>21</v>
      </c>
    </row>
    <row r="45" spans="1:27">
      <c r="A45">
        <v>44</v>
      </c>
      <c r="B45">
        <v>34</v>
      </c>
      <c r="C45">
        <v>3</v>
      </c>
      <c r="D45">
        <v>1</v>
      </c>
      <c r="E45" t="s">
        <v>465</v>
      </c>
      <c r="F45" t="s">
        <v>452</v>
      </c>
      <c r="G45" t="s">
        <v>465</v>
      </c>
      <c r="J45">
        <v>0</v>
      </c>
      <c r="K45">
        <v>0</v>
      </c>
      <c r="L45">
        <v>13</v>
      </c>
      <c r="M45" t="s">
        <v>331</v>
      </c>
      <c r="AA45">
        <v>22</v>
      </c>
    </row>
    <row r="46" spans="1:27">
      <c r="A46">
        <v>45</v>
      </c>
      <c r="B46">
        <v>34</v>
      </c>
      <c r="C46">
        <v>3</v>
      </c>
      <c r="D46">
        <v>2</v>
      </c>
      <c r="E46" t="s">
        <v>466</v>
      </c>
      <c r="F46" t="s">
        <v>454</v>
      </c>
      <c r="G46" t="s">
        <v>466</v>
      </c>
      <c r="J46">
        <v>0</v>
      </c>
      <c r="K46">
        <v>0</v>
      </c>
      <c r="AA46">
        <v>23</v>
      </c>
    </row>
    <row r="47" spans="1:27">
      <c r="A47">
        <v>46</v>
      </c>
      <c r="B47">
        <v>36</v>
      </c>
      <c r="C47">
        <v>3</v>
      </c>
      <c r="D47">
        <v>1</v>
      </c>
      <c r="E47" t="s">
        <v>467</v>
      </c>
      <c r="F47" t="s">
        <v>446</v>
      </c>
      <c r="G47" t="s">
        <v>467</v>
      </c>
      <c r="J47">
        <v>0</v>
      </c>
      <c r="K47">
        <v>0</v>
      </c>
      <c r="AA47">
        <v>24</v>
      </c>
    </row>
    <row r="48" spans="1:27">
      <c r="A48">
        <v>47</v>
      </c>
      <c r="B48">
        <v>36</v>
      </c>
      <c r="C48">
        <v>3</v>
      </c>
      <c r="D48">
        <v>2</v>
      </c>
      <c r="E48" t="s">
        <v>468</v>
      </c>
      <c r="F48" t="s">
        <v>448</v>
      </c>
      <c r="G48" t="s">
        <v>468</v>
      </c>
      <c r="J48">
        <v>0</v>
      </c>
      <c r="K48">
        <v>0</v>
      </c>
      <c r="AA48">
        <v>25</v>
      </c>
    </row>
    <row r="49" spans="1:27">
      <c r="A49">
        <v>48</v>
      </c>
      <c r="B49">
        <v>54</v>
      </c>
      <c r="C49">
        <v>3</v>
      </c>
      <c r="D49">
        <v>1</v>
      </c>
      <c r="E49" t="s">
        <v>469</v>
      </c>
      <c r="F49" t="s">
        <v>470</v>
      </c>
      <c r="G49" t="s">
        <v>469</v>
      </c>
      <c r="J49">
        <v>0</v>
      </c>
      <c r="K49">
        <v>0</v>
      </c>
      <c r="AA49">
        <v>26</v>
      </c>
    </row>
    <row r="50" spans="1:27">
      <c r="A50">
        <v>49</v>
      </c>
      <c r="B50">
        <v>54</v>
      </c>
      <c r="C50">
        <v>3</v>
      </c>
      <c r="D50">
        <v>2</v>
      </c>
      <c r="E50" t="s">
        <v>471</v>
      </c>
      <c r="F50" t="s">
        <v>472</v>
      </c>
      <c r="G50" t="s">
        <v>471</v>
      </c>
      <c r="J50">
        <v>0</v>
      </c>
      <c r="K50">
        <v>0</v>
      </c>
      <c r="AA50">
        <v>27</v>
      </c>
    </row>
    <row r="51" spans="1:27">
      <c r="A51">
        <v>50</v>
      </c>
      <c r="B51">
        <v>2</v>
      </c>
      <c r="C51">
        <v>3</v>
      </c>
      <c r="D51">
        <v>1</v>
      </c>
      <c r="E51" t="s">
        <v>473</v>
      </c>
      <c r="F51" t="s">
        <v>458</v>
      </c>
      <c r="G51" t="s">
        <v>473</v>
      </c>
      <c r="J51">
        <v>0</v>
      </c>
      <c r="K51">
        <v>0</v>
      </c>
      <c r="AA51">
        <v>28</v>
      </c>
    </row>
    <row r="52" spans="1:27">
      <c r="A52">
        <v>51</v>
      </c>
      <c r="B52">
        <v>2</v>
      </c>
      <c r="C52">
        <v>3</v>
      </c>
      <c r="D52">
        <v>2</v>
      </c>
      <c r="E52" t="s">
        <v>474</v>
      </c>
      <c r="F52" t="s">
        <v>460</v>
      </c>
      <c r="G52" t="s">
        <v>474</v>
      </c>
      <c r="J52">
        <v>0</v>
      </c>
      <c r="K52">
        <v>0</v>
      </c>
      <c r="AA52">
        <v>29</v>
      </c>
    </row>
    <row r="53" spans="1:27">
      <c r="A53">
        <v>52</v>
      </c>
      <c r="B53">
        <v>12</v>
      </c>
      <c r="C53">
        <v>3</v>
      </c>
      <c r="D53">
        <v>1</v>
      </c>
      <c r="E53" t="s">
        <v>475</v>
      </c>
      <c r="F53" t="s">
        <v>462</v>
      </c>
      <c r="G53" t="s">
        <v>475</v>
      </c>
      <c r="J53">
        <v>0</v>
      </c>
      <c r="K53">
        <v>0</v>
      </c>
      <c r="AA53">
        <v>30</v>
      </c>
    </row>
    <row r="54" spans="1:27">
      <c r="A54">
        <v>53</v>
      </c>
      <c r="B54">
        <v>12</v>
      </c>
      <c r="C54">
        <v>3</v>
      </c>
      <c r="D54">
        <v>2</v>
      </c>
      <c r="E54" t="s">
        <v>476</v>
      </c>
      <c r="F54" t="s">
        <v>464</v>
      </c>
      <c r="G54" t="s">
        <v>476</v>
      </c>
      <c r="J54">
        <v>0</v>
      </c>
      <c r="K54">
        <v>0</v>
      </c>
      <c r="AA54">
        <v>31</v>
      </c>
    </row>
    <row r="55" spans="1:27">
      <c r="A55">
        <v>54</v>
      </c>
      <c r="B55">
        <v>34</v>
      </c>
      <c r="C55">
        <v>3</v>
      </c>
      <c r="D55">
        <v>1</v>
      </c>
      <c r="E55" t="s">
        <v>477</v>
      </c>
      <c r="F55" t="s">
        <v>452</v>
      </c>
      <c r="G55" t="s">
        <v>477</v>
      </c>
      <c r="J55">
        <v>0</v>
      </c>
      <c r="K55">
        <v>0</v>
      </c>
      <c r="AA55">
        <v>32</v>
      </c>
    </row>
    <row r="56" spans="1:27">
      <c r="A56">
        <v>55</v>
      </c>
      <c r="B56">
        <v>34</v>
      </c>
      <c r="C56">
        <v>3</v>
      </c>
      <c r="D56">
        <v>2</v>
      </c>
      <c r="E56" t="s">
        <v>478</v>
      </c>
      <c r="F56" t="s">
        <v>454</v>
      </c>
      <c r="G56" t="s">
        <v>478</v>
      </c>
      <c r="J56">
        <v>0</v>
      </c>
      <c r="K56">
        <v>0</v>
      </c>
      <c r="AA56">
        <v>33</v>
      </c>
    </row>
    <row r="57" spans="1:27">
      <c r="A57">
        <v>56</v>
      </c>
      <c r="B57">
        <v>36</v>
      </c>
      <c r="C57">
        <v>3</v>
      </c>
      <c r="D57">
        <v>1</v>
      </c>
      <c r="E57" t="s">
        <v>479</v>
      </c>
      <c r="F57" t="s">
        <v>446</v>
      </c>
      <c r="G57" t="s">
        <v>479</v>
      </c>
      <c r="J57">
        <v>0</v>
      </c>
      <c r="K57">
        <v>0</v>
      </c>
      <c r="AA57">
        <v>34</v>
      </c>
    </row>
    <row r="58" spans="1:27">
      <c r="A58">
        <v>57</v>
      </c>
      <c r="B58">
        <v>36</v>
      </c>
      <c r="C58">
        <v>3</v>
      </c>
      <c r="D58">
        <v>2</v>
      </c>
      <c r="E58" t="s">
        <v>480</v>
      </c>
      <c r="F58" t="s">
        <v>448</v>
      </c>
      <c r="G58" t="s">
        <v>480</v>
      </c>
      <c r="J58">
        <v>0</v>
      </c>
      <c r="K58">
        <v>0</v>
      </c>
      <c r="AA58">
        <v>35</v>
      </c>
    </row>
    <row r="59" spans="1:27">
      <c r="A59">
        <v>58</v>
      </c>
      <c r="B59">
        <v>54</v>
      </c>
      <c r="C59">
        <v>3</v>
      </c>
      <c r="D59">
        <v>1</v>
      </c>
      <c r="E59" t="s">
        <v>481</v>
      </c>
      <c r="F59" t="s">
        <v>470</v>
      </c>
      <c r="G59" t="s">
        <v>481</v>
      </c>
      <c r="J59">
        <v>0</v>
      </c>
      <c r="K59">
        <v>0</v>
      </c>
      <c r="AA59">
        <v>36</v>
      </c>
    </row>
    <row r="60" spans="1:27">
      <c r="A60">
        <v>59</v>
      </c>
      <c r="B60">
        <v>54</v>
      </c>
      <c r="C60">
        <v>3</v>
      </c>
      <c r="D60">
        <v>2</v>
      </c>
      <c r="E60" t="s">
        <v>482</v>
      </c>
      <c r="F60" t="s">
        <v>472</v>
      </c>
      <c r="G60" t="s">
        <v>482</v>
      </c>
      <c r="J60">
        <v>0</v>
      </c>
      <c r="K60">
        <v>0</v>
      </c>
      <c r="AA60">
        <v>37</v>
      </c>
    </row>
    <row r="61" spans="1:27">
      <c r="A61">
        <v>60</v>
      </c>
      <c r="B61">
        <v>30</v>
      </c>
      <c r="C61">
        <v>3</v>
      </c>
      <c r="D61">
        <v>3</v>
      </c>
      <c r="E61" t="s">
        <v>483</v>
      </c>
      <c r="F61" t="s">
        <v>484</v>
      </c>
      <c r="G61" t="s">
        <v>483</v>
      </c>
      <c r="J61">
        <v>0</v>
      </c>
      <c r="K61">
        <v>0</v>
      </c>
      <c r="AA61">
        <v>38</v>
      </c>
    </row>
    <row r="62" spans="1:27">
      <c r="A62">
        <v>61</v>
      </c>
      <c r="B62">
        <v>30</v>
      </c>
      <c r="C62">
        <v>3</v>
      </c>
      <c r="D62">
        <v>3</v>
      </c>
      <c r="E62" t="s">
        <v>485</v>
      </c>
      <c r="F62" t="s">
        <v>484</v>
      </c>
      <c r="G62" t="s">
        <v>485</v>
      </c>
      <c r="J62">
        <v>0</v>
      </c>
      <c r="K62">
        <v>0</v>
      </c>
      <c r="AA62">
        <v>39</v>
      </c>
    </row>
    <row r="63" spans="1:27">
      <c r="A63">
        <v>62</v>
      </c>
      <c r="B63">
        <v>30</v>
      </c>
      <c r="C63">
        <v>3</v>
      </c>
      <c r="D63">
        <v>1</v>
      </c>
      <c r="E63" t="s">
        <v>486</v>
      </c>
      <c r="F63" t="s">
        <v>487</v>
      </c>
      <c r="G63" t="s">
        <v>486</v>
      </c>
      <c r="J63">
        <v>0</v>
      </c>
      <c r="K63">
        <v>0</v>
      </c>
      <c r="AA63">
        <v>40</v>
      </c>
    </row>
    <row r="64" spans="1:27">
      <c r="A64">
        <v>63</v>
      </c>
      <c r="B64">
        <v>30</v>
      </c>
      <c r="C64">
        <v>3</v>
      </c>
      <c r="D64">
        <v>2</v>
      </c>
      <c r="E64" t="s">
        <v>488</v>
      </c>
      <c r="F64" t="s">
        <v>489</v>
      </c>
      <c r="G64" t="s">
        <v>488</v>
      </c>
      <c r="J64">
        <v>0</v>
      </c>
      <c r="K64">
        <v>0</v>
      </c>
      <c r="AA64">
        <v>41</v>
      </c>
    </row>
    <row r="65" spans="27:27">
      <c r="AA65">
        <v>42</v>
      </c>
    </row>
    <row r="66" spans="27:27">
      <c r="AA66">
        <v>43</v>
      </c>
    </row>
    <row r="67" spans="27:27">
      <c r="AA67">
        <v>44</v>
      </c>
    </row>
    <row r="68" spans="27:27">
      <c r="AA68">
        <v>45</v>
      </c>
    </row>
    <row r="69" spans="27:27">
      <c r="AA69">
        <v>46</v>
      </c>
    </row>
    <row r="70" spans="27:27">
      <c r="AA70">
        <v>47</v>
      </c>
    </row>
    <row r="71" spans="27:27">
      <c r="AA71">
        <v>48</v>
      </c>
    </row>
    <row r="72" spans="27:27">
      <c r="AA72">
        <v>49</v>
      </c>
    </row>
    <row r="73" spans="27:27">
      <c r="AA73">
        <v>50</v>
      </c>
    </row>
    <row r="74" spans="27:27">
      <c r="AA74">
        <v>51</v>
      </c>
    </row>
    <row r="75" spans="27:27">
      <c r="AA75">
        <v>52</v>
      </c>
    </row>
    <row r="76" spans="27:27">
      <c r="AA76">
        <v>53</v>
      </c>
    </row>
    <row r="77" spans="27:27">
      <c r="AA77">
        <v>54</v>
      </c>
    </row>
    <row r="78" spans="27:27">
      <c r="AA78">
        <v>55</v>
      </c>
    </row>
    <row r="79" spans="27:27">
      <c r="AA79">
        <v>56</v>
      </c>
    </row>
    <row r="80" spans="27:27">
      <c r="AA80">
        <v>57</v>
      </c>
    </row>
    <row r="81" spans="27:27">
      <c r="AA81">
        <v>58</v>
      </c>
    </row>
    <row r="82" spans="27:27">
      <c r="AA82">
        <v>59</v>
      </c>
    </row>
    <row r="83" spans="27:27">
      <c r="AA83">
        <v>60</v>
      </c>
    </row>
    <row r="84" spans="27:27">
      <c r="AA84">
        <v>61</v>
      </c>
    </row>
    <row r="85" spans="27:27">
      <c r="AA85">
        <v>62</v>
      </c>
    </row>
    <row r="86" spans="27:27">
      <c r="AA86">
        <v>63</v>
      </c>
    </row>
    <row r="87" spans="27:27">
      <c r="AA87">
        <v>64</v>
      </c>
    </row>
    <row r="88" spans="27:27">
      <c r="AA88">
        <v>65</v>
      </c>
    </row>
    <row r="89" spans="27:27">
      <c r="AA89">
        <v>66</v>
      </c>
    </row>
    <row r="90" spans="27:27">
      <c r="AA90">
        <v>67</v>
      </c>
    </row>
    <row r="91" spans="27:27">
      <c r="AA91">
        <v>68</v>
      </c>
    </row>
    <row r="92" spans="27:27">
      <c r="AA92">
        <v>69</v>
      </c>
    </row>
    <row r="93" spans="27:27">
      <c r="AA93">
        <v>70</v>
      </c>
    </row>
    <row r="94" spans="27:27">
      <c r="AA94">
        <v>71</v>
      </c>
    </row>
    <row r="95" spans="27:27">
      <c r="AA95">
        <v>72</v>
      </c>
    </row>
    <row r="96" spans="27:27">
      <c r="AA96">
        <v>73</v>
      </c>
    </row>
    <row r="97" spans="27:27">
      <c r="AA97">
        <v>74</v>
      </c>
    </row>
    <row r="98" spans="27:27">
      <c r="AA98">
        <v>75</v>
      </c>
    </row>
    <row r="99" spans="27:27">
      <c r="AA99">
        <v>76</v>
      </c>
    </row>
    <row r="100" spans="27:27">
      <c r="AA100">
        <v>77</v>
      </c>
    </row>
    <row r="101" spans="27:27">
      <c r="AA101">
        <v>78</v>
      </c>
    </row>
    <row r="102" spans="27:27">
      <c r="AA102">
        <v>79</v>
      </c>
    </row>
    <row r="103" spans="27:27">
      <c r="AA103">
        <v>80</v>
      </c>
    </row>
    <row r="104" spans="27:27">
      <c r="AA104">
        <v>81</v>
      </c>
    </row>
    <row r="105" spans="27:27">
      <c r="AA105">
        <v>82</v>
      </c>
    </row>
    <row r="106" spans="27:27">
      <c r="AA106">
        <v>83</v>
      </c>
    </row>
    <row r="107" spans="27:27">
      <c r="AA107">
        <v>84</v>
      </c>
    </row>
    <row r="108" spans="27:27">
      <c r="AA108">
        <v>85</v>
      </c>
    </row>
    <row r="109" spans="27:27">
      <c r="AA109">
        <v>86</v>
      </c>
    </row>
    <row r="110" spans="27:27">
      <c r="AA110">
        <v>87</v>
      </c>
    </row>
    <row r="111" spans="27:27">
      <c r="AA111">
        <v>88</v>
      </c>
    </row>
    <row r="112" spans="27:27">
      <c r="AA112">
        <v>89</v>
      </c>
    </row>
    <row r="113" spans="27:27">
      <c r="AA113">
        <v>90</v>
      </c>
    </row>
    <row r="114" spans="27:27">
      <c r="AA114">
        <v>91</v>
      </c>
    </row>
    <row r="115" spans="27:27">
      <c r="AA115">
        <v>92</v>
      </c>
    </row>
    <row r="116" spans="27:27">
      <c r="AA116">
        <v>93</v>
      </c>
    </row>
    <row r="117" spans="27:27">
      <c r="AA117">
        <v>94</v>
      </c>
    </row>
    <row r="118" spans="27:27">
      <c r="AA118">
        <v>95</v>
      </c>
    </row>
    <row r="119" spans="27:27">
      <c r="AA119">
        <v>96</v>
      </c>
    </row>
    <row r="120" spans="27:27">
      <c r="AA120">
        <v>97</v>
      </c>
    </row>
    <row r="121" spans="27:27">
      <c r="AA121">
        <v>98</v>
      </c>
    </row>
    <row r="122" spans="27:27">
      <c r="AA122">
        <v>99</v>
      </c>
    </row>
    <row r="123" spans="27:27">
      <c r="AA123">
        <v>100</v>
      </c>
    </row>
    <row r="124" spans="27:27">
      <c r="AA124">
        <v>101</v>
      </c>
    </row>
    <row r="125" spans="27:27">
      <c r="AA125">
        <v>102</v>
      </c>
    </row>
    <row r="126" spans="27:27">
      <c r="AA126">
        <v>103</v>
      </c>
    </row>
    <row r="127" spans="27:27">
      <c r="AA127">
        <v>104</v>
      </c>
    </row>
    <row r="128" spans="27:27">
      <c r="AA128">
        <v>105</v>
      </c>
    </row>
    <row r="129" spans="27:27">
      <c r="AA129">
        <v>106</v>
      </c>
    </row>
    <row r="130" spans="27:27">
      <c r="AA130">
        <v>107</v>
      </c>
    </row>
    <row r="131" spans="27:27">
      <c r="AA131">
        <v>108</v>
      </c>
    </row>
    <row r="132" spans="27:27">
      <c r="AA132">
        <v>109</v>
      </c>
    </row>
    <row r="133" spans="27:27">
      <c r="AA133">
        <v>110</v>
      </c>
    </row>
    <row r="134" spans="27:27">
      <c r="AA134">
        <v>111</v>
      </c>
    </row>
    <row r="135" spans="27:27">
      <c r="AA135">
        <v>112</v>
      </c>
    </row>
    <row r="136" spans="27:27">
      <c r="AA136">
        <v>113</v>
      </c>
    </row>
    <row r="137" spans="27:27">
      <c r="AA137">
        <v>114</v>
      </c>
    </row>
    <row r="138" spans="27:27">
      <c r="AA138">
        <v>115</v>
      </c>
    </row>
    <row r="139" spans="27:27">
      <c r="AA139">
        <v>116</v>
      </c>
    </row>
    <row r="140" spans="27:27">
      <c r="AA140">
        <v>117</v>
      </c>
    </row>
    <row r="141" spans="27:27">
      <c r="AA141">
        <v>118</v>
      </c>
    </row>
    <row r="142" spans="27:27">
      <c r="AA142">
        <v>119</v>
      </c>
    </row>
    <row r="143" spans="27:27">
      <c r="AA143">
        <v>120</v>
      </c>
    </row>
    <row r="144" spans="27:27">
      <c r="AA144">
        <v>121</v>
      </c>
    </row>
    <row r="145" spans="27:27">
      <c r="AA145">
        <v>122</v>
      </c>
    </row>
    <row r="146" spans="27:27">
      <c r="AA146">
        <v>123</v>
      </c>
    </row>
    <row r="147" spans="27:27">
      <c r="AA147">
        <v>124</v>
      </c>
    </row>
    <row r="148" spans="27:27">
      <c r="AA148">
        <v>125</v>
      </c>
    </row>
    <row r="149" spans="27:27">
      <c r="AA149">
        <v>126</v>
      </c>
    </row>
    <row r="150" spans="27:27">
      <c r="AA150">
        <v>127</v>
      </c>
    </row>
    <row r="151" spans="27:27">
      <c r="AA151">
        <v>128</v>
      </c>
    </row>
    <row r="152" spans="27:27">
      <c r="AA152">
        <v>129</v>
      </c>
    </row>
    <row r="153" spans="27:27">
      <c r="AA153">
        <v>130</v>
      </c>
    </row>
    <row r="154" spans="27:27">
      <c r="AA154">
        <v>131</v>
      </c>
    </row>
    <row r="155" spans="27:27">
      <c r="AA155">
        <v>132</v>
      </c>
    </row>
    <row r="156" spans="27:27">
      <c r="AA156">
        <v>133</v>
      </c>
    </row>
    <row r="157" spans="27:27">
      <c r="AA157">
        <v>134</v>
      </c>
    </row>
    <row r="158" spans="27:27">
      <c r="AA158">
        <v>135</v>
      </c>
    </row>
    <row r="159" spans="27:27">
      <c r="AA159">
        <v>136</v>
      </c>
    </row>
    <row r="160" spans="27:27">
      <c r="AA160">
        <v>137</v>
      </c>
    </row>
    <row r="161" spans="27:27">
      <c r="AA161">
        <v>138</v>
      </c>
    </row>
    <row r="162" spans="27:27">
      <c r="AA162">
        <v>139</v>
      </c>
    </row>
    <row r="163" spans="27:27">
      <c r="AA163">
        <v>140</v>
      </c>
    </row>
    <row r="164" spans="27:27">
      <c r="AA164">
        <v>141</v>
      </c>
    </row>
    <row r="165" spans="27:27">
      <c r="AA165">
        <v>142</v>
      </c>
    </row>
    <row r="166" spans="27:27">
      <c r="AA166">
        <v>143</v>
      </c>
    </row>
    <row r="167" spans="27:27">
      <c r="AA167">
        <v>144</v>
      </c>
    </row>
    <row r="168" spans="27:27">
      <c r="AA168">
        <v>145</v>
      </c>
    </row>
    <row r="169" spans="27:27">
      <c r="AA169">
        <v>146</v>
      </c>
    </row>
    <row r="170" spans="27:27">
      <c r="AA170">
        <v>147</v>
      </c>
    </row>
    <row r="171" spans="27:27">
      <c r="AA171">
        <v>148</v>
      </c>
    </row>
    <row r="172" spans="27:27">
      <c r="AA172">
        <v>149</v>
      </c>
    </row>
    <row r="173" spans="27:27">
      <c r="AA173">
        <v>150</v>
      </c>
    </row>
    <row r="174" spans="27:27">
      <c r="AA174">
        <v>151</v>
      </c>
    </row>
    <row r="175" spans="27:27">
      <c r="AA175">
        <v>152</v>
      </c>
    </row>
    <row r="176" spans="27:27">
      <c r="AA176">
        <v>153</v>
      </c>
    </row>
    <row r="177" spans="27:27">
      <c r="AA177">
        <v>154</v>
      </c>
    </row>
    <row r="178" spans="27:27">
      <c r="AA178">
        <v>155</v>
      </c>
    </row>
    <row r="179" spans="27:27">
      <c r="AA179">
        <v>156</v>
      </c>
    </row>
    <row r="180" spans="27:27">
      <c r="AA180">
        <v>157</v>
      </c>
    </row>
    <row r="181" spans="27:27">
      <c r="AA181">
        <v>158</v>
      </c>
    </row>
    <row r="182" spans="27:27">
      <c r="AA182">
        <v>159</v>
      </c>
    </row>
    <row r="183" spans="27:27">
      <c r="AA183">
        <v>160</v>
      </c>
    </row>
    <row r="184" spans="27:27">
      <c r="AA184">
        <v>161</v>
      </c>
    </row>
    <row r="185" spans="27:27">
      <c r="AA185">
        <v>162</v>
      </c>
    </row>
    <row r="186" spans="27:27">
      <c r="AA186">
        <v>163</v>
      </c>
    </row>
    <row r="187" spans="27:27">
      <c r="AA187">
        <v>164</v>
      </c>
    </row>
    <row r="188" spans="27:27">
      <c r="AA188">
        <v>165</v>
      </c>
    </row>
    <row r="189" spans="27:27">
      <c r="AA189">
        <v>166</v>
      </c>
    </row>
    <row r="190" spans="27:27">
      <c r="AA190">
        <v>167</v>
      </c>
    </row>
    <row r="191" spans="27:27">
      <c r="AA191">
        <v>168</v>
      </c>
    </row>
    <row r="192" spans="27:27">
      <c r="AA192">
        <v>169</v>
      </c>
    </row>
    <row r="193" spans="27:27">
      <c r="AA193">
        <v>170</v>
      </c>
    </row>
    <row r="194" spans="27:27">
      <c r="AA194">
        <v>171</v>
      </c>
    </row>
    <row r="195" spans="27:27">
      <c r="AA195">
        <v>172</v>
      </c>
    </row>
    <row r="196" spans="27:27">
      <c r="AA196">
        <v>173</v>
      </c>
    </row>
    <row r="197" spans="27:27">
      <c r="AA197">
        <v>174</v>
      </c>
    </row>
    <row r="198" spans="27:27">
      <c r="AA198">
        <v>175</v>
      </c>
    </row>
    <row r="199" spans="27:27">
      <c r="AA199">
        <v>176</v>
      </c>
    </row>
    <row r="200" spans="27:27">
      <c r="AA200">
        <v>177</v>
      </c>
    </row>
    <row r="201" spans="27:27">
      <c r="AA201">
        <v>178</v>
      </c>
    </row>
    <row r="202" spans="27:27">
      <c r="AA202">
        <v>179</v>
      </c>
    </row>
    <row r="203" spans="27:27">
      <c r="AA203">
        <v>180</v>
      </c>
    </row>
    <row r="204" spans="27:27">
      <c r="AA204">
        <v>181</v>
      </c>
    </row>
    <row r="205" spans="27:27">
      <c r="AA205">
        <v>182</v>
      </c>
    </row>
    <row r="206" spans="27:27">
      <c r="AA206">
        <v>183</v>
      </c>
    </row>
    <row r="207" spans="27:27">
      <c r="AA207">
        <v>184</v>
      </c>
    </row>
    <row r="208" spans="27:27">
      <c r="AA208">
        <v>185</v>
      </c>
    </row>
    <row r="209" spans="27:27">
      <c r="AA209">
        <v>186</v>
      </c>
    </row>
    <row r="210" spans="27:27">
      <c r="AA210">
        <v>187</v>
      </c>
    </row>
    <row r="211" spans="27:27">
      <c r="AA211">
        <v>188</v>
      </c>
    </row>
    <row r="212" spans="27:27">
      <c r="AA212">
        <v>189</v>
      </c>
    </row>
    <row r="213" spans="27:27">
      <c r="AA213">
        <v>190</v>
      </c>
    </row>
    <row r="214" spans="27:27">
      <c r="AA214">
        <v>191</v>
      </c>
    </row>
    <row r="215" spans="27:27">
      <c r="AA215">
        <v>192</v>
      </c>
    </row>
    <row r="216" spans="27:27">
      <c r="AA216">
        <v>193</v>
      </c>
    </row>
    <row r="217" spans="27:27">
      <c r="AA217">
        <v>194</v>
      </c>
    </row>
    <row r="218" spans="27:27">
      <c r="AA218">
        <v>195</v>
      </c>
    </row>
    <row r="219" spans="27:27">
      <c r="AA219">
        <v>196</v>
      </c>
    </row>
    <row r="220" spans="27:27">
      <c r="AA220">
        <v>197</v>
      </c>
    </row>
    <row r="221" spans="27:27">
      <c r="AA221">
        <v>198</v>
      </c>
    </row>
    <row r="222" spans="27:27">
      <c r="AA222">
        <v>199</v>
      </c>
    </row>
    <row r="223" spans="27:27">
      <c r="AA223">
        <v>200</v>
      </c>
    </row>
    <row r="224" spans="27:27">
      <c r="AA224">
        <v>201</v>
      </c>
    </row>
    <row r="225" spans="27:27">
      <c r="AA225">
        <v>202</v>
      </c>
    </row>
    <row r="226" spans="27:27">
      <c r="AA226">
        <v>203</v>
      </c>
    </row>
    <row r="227" spans="27:27">
      <c r="AA227">
        <v>204</v>
      </c>
    </row>
    <row r="228" spans="27:27">
      <c r="AA228">
        <v>205</v>
      </c>
    </row>
    <row r="229" spans="27:27">
      <c r="AA229">
        <v>206</v>
      </c>
    </row>
    <row r="230" spans="27:27">
      <c r="AA230">
        <v>207</v>
      </c>
    </row>
    <row r="231" spans="27:27">
      <c r="AA231">
        <v>208</v>
      </c>
    </row>
    <row r="232" spans="27:27">
      <c r="AA232">
        <v>209</v>
      </c>
    </row>
    <row r="233" spans="27:27">
      <c r="AA233">
        <v>210</v>
      </c>
    </row>
    <row r="234" spans="27:27">
      <c r="AA234">
        <v>211</v>
      </c>
    </row>
    <row r="235" spans="27:27">
      <c r="AA235">
        <v>212</v>
      </c>
    </row>
    <row r="236" spans="27:27">
      <c r="AA236">
        <v>213</v>
      </c>
    </row>
    <row r="237" spans="27:27">
      <c r="AA237">
        <v>214</v>
      </c>
    </row>
    <row r="238" spans="27:27">
      <c r="AA238">
        <v>215</v>
      </c>
    </row>
    <row r="239" spans="27:27">
      <c r="AA239">
        <v>216</v>
      </c>
    </row>
    <row r="240" spans="27:27">
      <c r="AA240">
        <v>217</v>
      </c>
    </row>
    <row r="241" spans="27:27">
      <c r="AA241">
        <v>218</v>
      </c>
    </row>
    <row r="242" spans="27:27">
      <c r="AA242">
        <v>219</v>
      </c>
    </row>
    <row r="243" spans="27:27">
      <c r="AA243">
        <v>220</v>
      </c>
    </row>
    <row r="244" spans="27:27">
      <c r="AA244">
        <v>221</v>
      </c>
    </row>
    <row r="245" spans="27:27">
      <c r="AA245">
        <v>222</v>
      </c>
    </row>
    <row r="246" spans="27:27">
      <c r="AA246">
        <v>223</v>
      </c>
    </row>
    <row r="247" spans="27:27">
      <c r="AA247">
        <v>224</v>
      </c>
    </row>
    <row r="248" spans="27:27">
      <c r="AA248">
        <v>225</v>
      </c>
    </row>
    <row r="249" spans="27:27">
      <c r="AA249">
        <v>226</v>
      </c>
    </row>
    <row r="250" spans="27:27">
      <c r="AA250">
        <v>227</v>
      </c>
    </row>
    <row r="251" spans="27:27">
      <c r="AA251">
        <v>228</v>
      </c>
    </row>
    <row r="252" spans="27:27">
      <c r="AA252">
        <v>229</v>
      </c>
    </row>
    <row r="253" spans="27:27">
      <c r="AA253">
        <v>230</v>
      </c>
    </row>
    <row r="254" spans="27:27">
      <c r="AA254">
        <v>231</v>
      </c>
    </row>
    <row r="255" spans="27:27">
      <c r="AA255">
        <v>232</v>
      </c>
    </row>
    <row r="256" spans="27:27">
      <c r="AA256">
        <v>233</v>
      </c>
    </row>
    <row r="257" spans="27:27">
      <c r="AA257">
        <v>234</v>
      </c>
    </row>
    <row r="258" spans="27:27">
      <c r="AA258">
        <v>235</v>
      </c>
    </row>
    <row r="259" spans="27:27">
      <c r="AA259">
        <v>236</v>
      </c>
    </row>
    <row r="260" spans="27:27">
      <c r="AA260">
        <v>237</v>
      </c>
    </row>
    <row r="261" spans="27:27">
      <c r="AA261">
        <v>238</v>
      </c>
    </row>
    <row r="262" spans="27:27">
      <c r="AA262">
        <v>239</v>
      </c>
    </row>
    <row r="263" spans="27:27">
      <c r="AA263">
        <v>240</v>
      </c>
    </row>
    <row r="264" spans="27:27">
      <c r="AA264">
        <v>241</v>
      </c>
    </row>
    <row r="265" spans="27:27">
      <c r="AA265">
        <v>242</v>
      </c>
    </row>
    <row r="266" spans="27:27">
      <c r="AA266">
        <v>243</v>
      </c>
    </row>
    <row r="267" spans="27:27">
      <c r="AA267">
        <v>244</v>
      </c>
    </row>
    <row r="268" spans="27:27">
      <c r="AA268">
        <v>245</v>
      </c>
    </row>
    <row r="269" spans="27:27">
      <c r="AA269">
        <v>246</v>
      </c>
    </row>
    <row r="270" spans="27:27">
      <c r="AA270">
        <v>247</v>
      </c>
    </row>
    <row r="271" spans="27:27">
      <c r="AA271">
        <v>248</v>
      </c>
    </row>
    <row r="272" spans="27:27">
      <c r="AA272">
        <v>249</v>
      </c>
    </row>
    <row r="273" spans="27:27">
      <c r="AA273">
        <v>250</v>
      </c>
    </row>
    <row r="274" spans="27:27">
      <c r="AA274">
        <v>251</v>
      </c>
    </row>
    <row r="275" spans="27:27">
      <c r="AA275">
        <v>252</v>
      </c>
    </row>
    <row r="276" spans="27:27">
      <c r="AA276">
        <v>253</v>
      </c>
    </row>
    <row r="277" spans="27:27">
      <c r="AA277">
        <v>254</v>
      </c>
    </row>
    <row r="278" spans="27:27">
      <c r="AA278">
        <v>255</v>
      </c>
    </row>
    <row r="279" spans="27:27">
      <c r="AA279">
        <v>256</v>
      </c>
    </row>
    <row r="280" spans="27:27">
      <c r="AA280">
        <v>257</v>
      </c>
    </row>
    <row r="281" spans="27:27">
      <c r="AA281">
        <v>258</v>
      </c>
    </row>
    <row r="282" spans="27:27">
      <c r="AA282">
        <v>259</v>
      </c>
    </row>
    <row r="283" spans="27:27">
      <c r="AA283">
        <v>260</v>
      </c>
    </row>
    <row r="284" spans="27:27">
      <c r="AA284">
        <v>261</v>
      </c>
    </row>
    <row r="285" spans="27:27">
      <c r="AA285">
        <v>262</v>
      </c>
    </row>
    <row r="286" spans="27:27">
      <c r="AA286">
        <v>263</v>
      </c>
    </row>
    <row r="287" spans="27:27">
      <c r="AA287">
        <v>264</v>
      </c>
    </row>
    <row r="288" spans="27:27">
      <c r="AA288">
        <v>265</v>
      </c>
    </row>
    <row r="289" spans="27:27">
      <c r="AA289">
        <v>266</v>
      </c>
    </row>
    <row r="290" spans="27:27">
      <c r="AA290">
        <v>267</v>
      </c>
    </row>
    <row r="291" spans="27:27">
      <c r="AA291">
        <v>268</v>
      </c>
    </row>
    <row r="292" spans="27:27">
      <c r="AA292">
        <v>269</v>
      </c>
    </row>
    <row r="293" spans="27:27">
      <c r="AA293">
        <v>270</v>
      </c>
    </row>
    <row r="294" spans="27:27">
      <c r="AA294">
        <v>271</v>
      </c>
    </row>
    <row r="295" spans="27:27">
      <c r="AA295">
        <v>272</v>
      </c>
    </row>
    <row r="296" spans="27:27">
      <c r="AA296">
        <v>273</v>
      </c>
    </row>
    <row r="297" spans="27:27">
      <c r="AA297">
        <v>274</v>
      </c>
    </row>
    <row r="298" spans="27:27">
      <c r="AA298">
        <v>275</v>
      </c>
    </row>
    <row r="299" spans="27:27">
      <c r="AA299">
        <v>276</v>
      </c>
    </row>
    <row r="300" spans="27:27">
      <c r="AA300">
        <v>277</v>
      </c>
    </row>
    <row r="301" spans="27:27">
      <c r="AA301">
        <v>278</v>
      </c>
    </row>
    <row r="302" spans="27:27">
      <c r="AA302">
        <v>279</v>
      </c>
    </row>
    <row r="303" spans="27:27">
      <c r="AA303">
        <v>280</v>
      </c>
    </row>
    <row r="304" spans="27:27">
      <c r="AA304">
        <v>281</v>
      </c>
    </row>
    <row r="305" spans="27:27">
      <c r="AA305">
        <v>282</v>
      </c>
    </row>
    <row r="306" spans="27:27">
      <c r="AA306">
        <v>283</v>
      </c>
    </row>
    <row r="307" spans="27:27">
      <c r="AA307">
        <v>284</v>
      </c>
    </row>
    <row r="308" spans="27:27">
      <c r="AA308">
        <v>285</v>
      </c>
    </row>
    <row r="309" spans="27:27">
      <c r="AA309">
        <v>286</v>
      </c>
    </row>
    <row r="310" spans="27:27">
      <c r="AA310">
        <v>287</v>
      </c>
    </row>
    <row r="311" spans="27:27">
      <c r="AA311">
        <v>288</v>
      </c>
    </row>
    <row r="312" spans="27:27">
      <c r="AA312">
        <v>289</v>
      </c>
    </row>
    <row r="313" spans="27:27">
      <c r="AA313">
        <v>290</v>
      </c>
    </row>
    <row r="314" spans="27:27">
      <c r="AA314">
        <v>291</v>
      </c>
    </row>
    <row r="315" spans="27:27">
      <c r="AA315">
        <v>292</v>
      </c>
    </row>
    <row r="316" spans="27:27">
      <c r="AA316">
        <v>293</v>
      </c>
    </row>
    <row r="317" spans="27:27">
      <c r="AA317">
        <v>294</v>
      </c>
    </row>
    <row r="318" spans="27:27">
      <c r="AA318">
        <v>295</v>
      </c>
    </row>
    <row r="319" spans="27:27">
      <c r="AA319">
        <v>296</v>
      </c>
    </row>
    <row r="320" spans="27:27">
      <c r="AA320">
        <v>297</v>
      </c>
    </row>
    <row r="321" spans="27:27">
      <c r="AA321">
        <v>298</v>
      </c>
    </row>
    <row r="322" spans="27:27">
      <c r="AA322">
        <v>299</v>
      </c>
    </row>
    <row r="323" spans="27:27">
      <c r="AA323">
        <v>300</v>
      </c>
    </row>
    <row r="324" spans="27:27">
      <c r="AA324">
        <v>301</v>
      </c>
    </row>
    <row r="325" spans="27:27">
      <c r="AA325">
        <v>302</v>
      </c>
    </row>
    <row r="326" spans="27:27">
      <c r="AA326">
        <v>303</v>
      </c>
    </row>
    <row r="327" spans="27:27">
      <c r="AA327">
        <v>304</v>
      </c>
    </row>
    <row r="328" spans="27:27">
      <c r="AA328">
        <v>305</v>
      </c>
    </row>
    <row r="329" spans="27:27">
      <c r="AA329">
        <v>306</v>
      </c>
    </row>
    <row r="330" spans="27:27">
      <c r="AA330">
        <v>307</v>
      </c>
    </row>
    <row r="331" spans="27:27">
      <c r="AA331">
        <v>308</v>
      </c>
    </row>
    <row r="332" spans="27:27">
      <c r="AA332">
        <v>309</v>
      </c>
    </row>
    <row r="333" spans="27:27">
      <c r="AA333">
        <v>310</v>
      </c>
    </row>
    <row r="334" spans="27:27">
      <c r="AA334">
        <v>311</v>
      </c>
    </row>
    <row r="335" spans="27:27">
      <c r="AA335">
        <v>312</v>
      </c>
    </row>
    <row r="336" spans="27:27">
      <c r="AA336">
        <v>313</v>
      </c>
    </row>
    <row r="337" spans="27:27">
      <c r="AA337">
        <v>314</v>
      </c>
    </row>
    <row r="338" spans="27:27">
      <c r="AA338">
        <v>315</v>
      </c>
    </row>
    <row r="339" spans="27:27">
      <c r="AA339">
        <v>316</v>
      </c>
    </row>
    <row r="340" spans="27:27">
      <c r="AA340">
        <v>317</v>
      </c>
    </row>
    <row r="341" spans="27:27">
      <c r="AA341">
        <v>318</v>
      </c>
    </row>
    <row r="342" spans="27:27">
      <c r="AA342">
        <v>319</v>
      </c>
    </row>
    <row r="343" spans="27:27">
      <c r="AA343">
        <v>320</v>
      </c>
    </row>
    <row r="344" spans="27:27">
      <c r="AA344">
        <v>321</v>
      </c>
    </row>
    <row r="345" spans="27:27">
      <c r="AA345">
        <v>322</v>
      </c>
    </row>
    <row r="346" spans="27:27">
      <c r="AA346">
        <v>323</v>
      </c>
    </row>
    <row r="347" spans="27:27">
      <c r="AA347">
        <v>324</v>
      </c>
    </row>
    <row r="348" spans="27:27">
      <c r="AA348">
        <v>325</v>
      </c>
    </row>
    <row r="349" spans="27:27">
      <c r="AA349">
        <v>326</v>
      </c>
    </row>
    <row r="350" spans="27:27">
      <c r="AA350">
        <v>327</v>
      </c>
    </row>
    <row r="351" spans="27:27">
      <c r="AA351">
        <v>328</v>
      </c>
    </row>
    <row r="352" spans="27:27">
      <c r="AA352">
        <v>329</v>
      </c>
    </row>
    <row r="353" spans="27:27">
      <c r="AA353">
        <v>330</v>
      </c>
    </row>
    <row r="354" spans="27:27">
      <c r="AA354">
        <v>331</v>
      </c>
    </row>
    <row r="355" spans="27:27">
      <c r="AA355">
        <v>332</v>
      </c>
    </row>
    <row r="356" spans="27:27">
      <c r="AA356">
        <v>333</v>
      </c>
    </row>
    <row r="357" spans="27:27">
      <c r="AA357">
        <v>334</v>
      </c>
    </row>
    <row r="358" spans="27:27">
      <c r="AA358">
        <v>335</v>
      </c>
    </row>
    <row r="359" spans="27:27">
      <c r="AA359">
        <v>336</v>
      </c>
    </row>
    <row r="360" spans="27:27">
      <c r="AA360">
        <v>337</v>
      </c>
    </row>
    <row r="361" spans="27:27">
      <c r="AA361">
        <v>338</v>
      </c>
    </row>
    <row r="362" spans="27:27">
      <c r="AA362">
        <v>339</v>
      </c>
    </row>
    <row r="363" spans="27:27">
      <c r="AA363">
        <v>340</v>
      </c>
    </row>
    <row r="364" spans="27:27">
      <c r="AA364">
        <v>341</v>
      </c>
    </row>
    <row r="365" spans="27:27">
      <c r="AA365">
        <v>342</v>
      </c>
    </row>
    <row r="366" spans="27:27">
      <c r="AA366">
        <v>343</v>
      </c>
    </row>
    <row r="367" spans="27:27">
      <c r="AA367">
        <v>344</v>
      </c>
    </row>
    <row r="368" spans="27:27">
      <c r="AA368">
        <v>345</v>
      </c>
    </row>
    <row r="369" spans="27:27">
      <c r="AA369">
        <v>346</v>
      </c>
    </row>
    <row r="370" spans="27:27">
      <c r="AA370">
        <v>347</v>
      </c>
    </row>
    <row r="371" spans="27:27">
      <c r="AA371">
        <v>348</v>
      </c>
    </row>
    <row r="372" spans="27:27">
      <c r="AA372">
        <v>349</v>
      </c>
    </row>
    <row r="373" spans="27:27">
      <c r="AA373">
        <v>350</v>
      </c>
    </row>
    <row r="374" spans="27:27">
      <c r="AA374">
        <v>351</v>
      </c>
    </row>
    <row r="375" spans="27:27">
      <c r="AA375">
        <v>352</v>
      </c>
    </row>
    <row r="376" spans="27:27">
      <c r="AA376">
        <v>353</v>
      </c>
    </row>
    <row r="377" spans="27:27">
      <c r="AA377">
        <v>354</v>
      </c>
    </row>
    <row r="378" spans="27:27">
      <c r="AA378">
        <v>355</v>
      </c>
    </row>
    <row r="379" spans="27:27">
      <c r="AA379">
        <v>356</v>
      </c>
    </row>
    <row r="380" spans="27:27">
      <c r="AA380">
        <v>357</v>
      </c>
    </row>
    <row r="381" spans="27:27">
      <c r="AA381">
        <v>358</v>
      </c>
    </row>
    <row r="382" spans="27:27">
      <c r="AA382">
        <v>359</v>
      </c>
    </row>
    <row r="383" spans="27:27">
      <c r="AA383">
        <v>360</v>
      </c>
    </row>
    <row r="384" spans="27:27">
      <c r="AA384">
        <v>361</v>
      </c>
    </row>
    <row r="385" spans="27:27">
      <c r="AA385">
        <v>362</v>
      </c>
    </row>
    <row r="386" spans="27:27">
      <c r="AA386">
        <v>363</v>
      </c>
    </row>
    <row r="387" spans="27:27">
      <c r="AA387">
        <v>364</v>
      </c>
    </row>
    <row r="388" spans="27:27">
      <c r="AA388">
        <v>365</v>
      </c>
    </row>
    <row r="389" spans="27:27">
      <c r="AA389">
        <v>366</v>
      </c>
    </row>
    <row r="390" spans="27:27">
      <c r="AA390">
        <v>367</v>
      </c>
    </row>
    <row r="391" spans="27:27">
      <c r="AA391">
        <v>368</v>
      </c>
    </row>
    <row r="392" spans="27:27">
      <c r="AA392">
        <v>369</v>
      </c>
    </row>
    <row r="393" spans="27:27">
      <c r="AA393">
        <v>370</v>
      </c>
    </row>
    <row r="394" spans="27:27">
      <c r="AA394">
        <v>371</v>
      </c>
    </row>
    <row r="395" spans="27:27">
      <c r="AA395">
        <v>372</v>
      </c>
    </row>
    <row r="396" spans="27:27">
      <c r="AA396">
        <v>373</v>
      </c>
    </row>
    <row r="397" spans="27:27">
      <c r="AA397">
        <v>374</v>
      </c>
    </row>
    <row r="398" spans="27:27">
      <c r="AA398">
        <v>375</v>
      </c>
    </row>
    <row r="399" spans="27:27">
      <c r="AA399">
        <v>376</v>
      </c>
    </row>
    <row r="400" spans="27:27">
      <c r="AA400">
        <v>377</v>
      </c>
    </row>
    <row r="401" spans="27:27">
      <c r="AA401">
        <v>378</v>
      </c>
    </row>
    <row r="402" spans="27:27">
      <c r="AA402">
        <v>379</v>
      </c>
    </row>
    <row r="403" spans="27:27">
      <c r="AA403">
        <v>380</v>
      </c>
    </row>
    <row r="404" spans="27:27">
      <c r="AA404">
        <v>381</v>
      </c>
    </row>
    <row r="405" spans="27:27">
      <c r="AA405">
        <v>382</v>
      </c>
    </row>
    <row r="406" spans="27:27">
      <c r="AA406">
        <v>383</v>
      </c>
    </row>
    <row r="407" spans="27:27">
      <c r="AA407">
        <v>384</v>
      </c>
    </row>
    <row r="408" spans="27:27">
      <c r="AA408">
        <v>385</v>
      </c>
    </row>
    <row r="409" spans="27:27">
      <c r="AA409">
        <v>386</v>
      </c>
    </row>
    <row r="410" spans="27:27">
      <c r="AA410">
        <v>387</v>
      </c>
    </row>
    <row r="411" spans="27:27">
      <c r="AA411">
        <v>388</v>
      </c>
    </row>
    <row r="412" spans="27:27">
      <c r="AA412">
        <v>389</v>
      </c>
    </row>
    <row r="413" spans="27:27">
      <c r="AA413">
        <v>390</v>
      </c>
    </row>
    <row r="414" spans="27:27">
      <c r="AA414">
        <v>391</v>
      </c>
    </row>
    <row r="415" spans="27:27">
      <c r="AA415">
        <v>392</v>
      </c>
    </row>
    <row r="416" spans="27:27">
      <c r="AA416">
        <v>393</v>
      </c>
    </row>
    <row r="417" spans="27:27">
      <c r="AA417">
        <v>394</v>
      </c>
    </row>
    <row r="418" spans="27:27">
      <c r="AA418">
        <v>395</v>
      </c>
    </row>
    <row r="419" spans="27:27">
      <c r="AA419">
        <v>396</v>
      </c>
    </row>
    <row r="420" spans="27:27">
      <c r="AA420">
        <v>397</v>
      </c>
    </row>
    <row r="421" spans="27:27">
      <c r="AA421">
        <v>398</v>
      </c>
    </row>
    <row r="422" spans="27:27">
      <c r="AA422">
        <v>399</v>
      </c>
    </row>
    <row r="423" spans="27:27">
      <c r="AA423">
        <v>400</v>
      </c>
    </row>
    <row r="424" spans="27:27">
      <c r="AA424">
        <v>401</v>
      </c>
    </row>
    <row r="425" spans="27:27">
      <c r="AA425">
        <v>402</v>
      </c>
    </row>
    <row r="426" spans="27:27">
      <c r="AA426">
        <v>403</v>
      </c>
    </row>
    <row r="427" spans="27:27">
      <c r="AA427">
        <v>404</v>
      </c>
    </row>
    <row r="428" spans="27:27">
      <c r="AA428">
        <v>405</v>
      </c>
    </row>
    <row r="429" spans="27:27">
      <c r="AA429">
        <v>406</v>
      </c>
    </row>
    <row r="430" spans="27:27">
      <c r="AA430">
        <v>407</v>
      </c>
    </row>
    <row r="431" spans="27:27">
      <c r="AA431">
        <v>408</v>
      </c>
    </row>
    <row r="432" spans="27:27">
      <c r="AA432">
        <v>409</v>
      </c>
    </row>
    <row r="433" spans="27:27">
      <c r="AA433">
        <v>410</v>
      </c>
    </row>
    <row r="434" spans="27:27">
      <c r="AA434">
        <v>411</v>
      </c>
    </row>
    <row r="435" spans="27:27">
      <c r="AA435">
        <v>412</v>
      </c>
    </row>
    <row r="436" spans="27:27">
      <c r="AA436">
        <v>413</v>
      </c>
    </row>
    <row r="437" spans="27:27">
      <c r="AA437">
        <v>414</v>
      </c>
    </row>
    <row r="438" spans="27:27">
      <c r="AA438">
        <v>415</v>
      </c>
    </row>
    <row r="439" spans="27:27">
      <c r="AA439">
        <v>416</v>
      </c>
    </row>
    <row r="440" spans="27:27">
      <c r="AA440">
        <v>417</v>
      </c>
    </row>
    <row r="441" spans="27:27">
      <c r="AA441">
        <v>418</v>
      </c>
    </row>
    <row r="442" spans="27:27">
      <c r="AA442">
        <v>419</v>
      </c>
    </row>
    <row r="443" spans="27:27">
      <c r="AA443">
        <v>420</v>
      </c>
    </row>
    <row r="444" spans="27:27">
      <c r="AA444">
        <v>421</v>
      </c>
    </row>
    <row r="445" spans="27:27">
      <c r="AA445">
        <v>422</v>
      </c>
    </row>
    <row r="446" spans="27:27">
      <c r="AA446">
        <v>423</v>
      </c>
    </row>
    <row r="447" spans="27:27">
      <c r="AA447">
        <v>424</v>
      </c>
    </row>
    <row r="448" spans="27:27">
      <c r="AA448">
        <v>425</v>
      </c>
    </row>
    <row r="449" spans="27:27">
      <c r="AA449">
        <v>426</v>
      </c>
    </row>
    <row r="450" spans="27:27">
      <c r="AA450">
        <v>427</v>
      </c>
    </row>
    <row r="451" spans="27:27">
      <c r="AA451">
        <v>428</v>
      </c>
    </row>
    <row r="452" spans="27:27">
      <c r="AA452">
        <v>429</v>
      </c>
    </row>
    <row r="453" spans="27:27">
      <c r="AA453">
        <v>430</v>
      </c>
    </row>
    <row r="454" spans="27:27">
      <c r="AA454">
        <v>431</v>
      </c>
    </row>
    <row r="455" spans="27:27">
      <c r="AA455">
        <v>432</v>
      </c>
    </row>
    <row r="456" spans="27:27">
      <c r="AA456">
        <v>433</v>
      </c>
    </row>
    <row r="457" spans="27:27">
      <c r="AA457">
        <v>434</v>
      </c>
    </row>
    <row r="458" spans="27:27">
      <c r="AA458">
        <v>435</v>
      </c>
    </row>
    <row r="459" spans="27:27">
      <c r="AA459">
        <v>436</v>
      </c>
    </row>
    <row r="460" spans="27:27">
      <c r="AA460">
        <v>437</v>
      </c>
    </row>
    <row r="461" spans="27:27">
      <c r="AA461">
        <v>438</v>
      </c>
    </row>
    <row r="462" spans="27:27">
      <c r="AA462">
        <v>439</v>
      </c>
    </row>
    <row r="463" spans="27:27">
      <c r="AA463">
        <v>440</v>
      </c>
    </row>
    <row r="464" spans="27:27">
      <c r="AA464">
        <v>441</v>
      </c>
    </row>
    <row r="465" spans="27:27">
      <c r="AA465">
        <v>442</v>
      </c>
    </row>
    <row r="466" spans="27:27">
      <c r="AA466">
        <v>443</v>
      </c>
    </row>
    <row r="467" spans="27:27">
      <c r="AA467">
        <v>444</v>
      </c>
    </row>
    <row r="468" spans="27:27">
      <c r="AA468">
        <v>445</v>
      </c>
    </row>
    <row r="469" spans="27:27">
      <c r="AA469">
        <v>446</v>
      </c>
    </row>
    <row r="470" spans="27:27">
      <c r="AA470">
        <v>447</v>
      </c>
    </row>
    <row r="471" spans="27:27">
      <c r="AA471">
        <v>448</v>
      </c>
    </row>
    <row r="472" spans="27:27">
      <c r="AA472">
        <v>449</v>
      </c>
    </row>
    <row r="473" spans="27:27">
      <c r="AA473">
        <v>450</v>
      </c>
    </row>
  </sheetData>
  <phoneticPr fontId="5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78"/>
  <sheetViews>
    <sheetView topLeftCell="A39" workbookViewId="0">
      <selection activeCell="C44" sqref="C44"/>
    </sheetView>
  </sheetViews>
  <sheetFormatPr defaultRowHeight="13.5"/>
  <cols>
    <col min="2" max="2" width="11" bestFit="1" customWidth="1"/>
  </cols>
  <sheetData>
    <row r="1" spans="1:3">
      <c r="A1" t="s">
        <v>599</v>
      </c>
      <c r="B1" t="s">
        <v>601</v>
      </c>
      <c r="C1" t="s">
        <v>600</v>
      </c>
    </row>
    <row r="2" spans="1:3">
      <c r="A2">
        <v>1</v>
      </c>
      <c r="B2" t="s">
        <v>38</v>
      </c>
      <c r="C2" t="s">
        <v>38</v>
      </c>
    </row>
    <row r="3" spans="1:3">
      <c r="A3">
        <v>2</v>
      </c>
      <c r="B3" t="s">
        <v>603</v>
      </c>
      <c r="C3" t="s">
        <v>866</v>
      </c>
    </row>
    <row r="4" spans="1:3">
      <c r="A4">
        <v>3</v>
      </c>
      <c r="B4" t="s">
        <v>604</v>
      </c>
      <c r="C4" t="s">
        <v>40</v>
      </c>
    </row>
    <row r="5" spans="1:3">
      <c r="A5">
        <v>4</v>
      </c>
      <c r="B5" t="s">
        <v>605</v>
      </c>
      <c r="C5" t="s">
        <v>41</v>
      </c>
    </row>
    <row r="6" spans="1:3">
      <c r="A6">
        <v>5</v>
      </c>
      <c r="B6" t="s">
        <v>606</v>
      </c>
      <c r="C6" t="s">
        <v>42</v>
      </c>
    </row>
    <row r="7" spans="1:3">
      <c r="A7">
        <v>6</v>
      </c>
      <c r="B7" t="s">
        <v>607</v>
      </c>
      <c r="C7" t="s">
        <v>43</v>
      </c>
    </row>
    <row r="8" spans="1:3">
      <c r="A8">
        <v>7</v>
      </c>
      <c r="B8" t="s">
        <v>608</v>
      </c>
      <c r="C8" t="s">
        <v>44</v>
      </c>
    </row>
    <row r="9" spans="1:3">
      <c r="A9">
        <v>8</v>
      </c>
      <c r="B9" t="s">
        <v>609</v>
      </c>
      <c r="C9" t="s">
        <v>45</v>
      </c>
    </row>
    <row r="10" spans="1:3">
      <c r="A10">
        <v>9</v>
      </c>
      <c r="B10" t="s">
        <v>610</v>
      </c>
      <c r="C10" t="s">
        <v>46</v>
      </c>
    </row>
    <row r="11" spans="1:3">
      <c r="A11">
        <v>10</v>
      </c>
      <c r="B11" t="s">
        <v>611</v>
      </c>
      <c r="C11" t="s">
        <v>47</v>
      </c>
    </row>
    <row r="12" spans="1:3">
      <c r="A12">
        <v>11</v>
      </c>
      <c r="B12" t="s">
        <v>612</v>
      </c>
      <c r="C12" t="s">
        <v>48</v>
      </c>
    </row>
    <row r="13" spans="1:3">
      <c r="A13">
        <v>12</v>
      </c>
      <c r="B13" t="s">
        <v>613</v>
      </c>
      <c r="C13" t="s">
        <v>49</v>
      </c>
    </row>
    <row r="14" spans="1:3">
      <c r="A14">
        <v>13</v>
      </c>
      <c r="B14" t="s">
        <v>614</v>
      </c>
      <c r="C14" t="s">
        <v>50</v>
      </c>
    </row>
    <row r="15" spans="1:3">
      <c r="A15">
        <v>14</v>
      </c>
      <c r="B15" t="s">
        <v>615</v>
      </c>
      <c r="C15" t="s">
        <v>51</v>
      </c>
    </row>
    <row r="16" spans="1:3">
      <c r="A16">
        <v>15</v>
      </c>
      <c r="B16" t="s">
        <v>616</v>
      </c>
      <c r="C16" t="s">
        <v>52</v>
      </c>
    </row>
    <row r="17" spans="1:3">
      <c r="A17">
        <v>16</v>
      </c>
      <c r="B17" t="s">
        <v>617</v>
      </c>
      <c r="C17" t="s">
        <v>53</v>
      </c>
    </row>
    <row r="18" spans="1:3">
      <c r="A18">
        <v>17</v>
      </c>
      <c r="B18" t="s">
        <v>618</v>
      </c>
      <c r="C18" t="s">
        <v>54</v>
      </c>
    </row>
    <row r="19" spans="1:3">
      <c r="A19">
        <v>18</v>
      </c>
      <c r="B19" t="s">
        <v>619</v>
      </c>
      <c r="C19" t="s">
        <v>55</v>
      </c>
    </row>
    <row r="20" spans="1:3">
      <c r="A20">
        <v>19</v>
      </c>
      <c r="B20" t="s">
        <v>620</v>
      </c>
      <c r="C20" t="s">
        <v>56</v>
      </c>
    </row>
    <row r="21" spans="1:3">
      <c r="A21">
        <v>20</v>
      </c>
      <c r="B21" t="s">
        <v>621</v>
      </c>
      <c r="C21" t="s">
        <v>57</v>
      </c>
    </row>
    <row r="22" spans="1:3">
      <c r="A22">
        <v>21</v>
      </c>
      <c r="B22" t="s">
        <v>622</v>
      </c>
      <c r="C22" t="s">
        <v>59</v>
      </c>
    </row>
    <row r="23" spans="1:3">
      <c r="A23">
        <v>22</v>
      </c>
      <c r="B23" t="s">
        <v>623</v>
      </c>
      <c r="C23" t="s">
        <v>598</v>
      </c>
    </row>
    <row r="24" spans="1:3">
      <c r="A24">
        <v>23</v>
      </c>
      <c r="B24" t="s">
        <v>624</v>
      </c>
      <c r="C24" t="s">
        <v>60</v>
      </c>
    </row>
    <row r="25" spans="1:3">
      <c r="A25">
        <v>24</v>
      </c>
      <c r="B25" t="s">
        <v>625</v>
      </c>
      <c r="C25" t="s">
        <v>58</v>
      </c>
    </row>
    <row r="26" spans="1:3">
      <c r="A26">
        <v>25</v>
      </c>
      <c r="B26" t="s">
        <v>626</v>
      </c>
      <c r="C26" t="s">
        <v>61</v>
      </c>
    </row>
    <row r="27" spans="1:3">
      <c r="A27">
        <v>26</v>
      </c>
      <c r="B27" t="s">
        <v>627</v>
      </c>
      <c r="C27" t="s">
        <v>62</v>
      </c>
    </row>
    <row r="28" spans="1:3">
      <c r="A28">
        <v>27</v>
      </c>
      <c r="B28" t="s">
        <v>628</v>
      </c>
      <c r="C28" t="s">
        <v>63</v>
      </c>
    </row>
    <row r="29" spans="1:3">
      <c r="A29">
        <v>28</v>
      </c>
      <c r="B29" t="s">
        <v>629</v>
      </c>
      <c r="C29" t="s">
        <v>64</v>
      </c>
    </row>
    <row r="30" spans="1:3">
      <c r="A30">
        <v>29</v>
      </c>
      <c r="B30" t="s">
        <v>630</v>
      </c>
      <c r="C30" t="s">
        <v>65</v>
      </c>
    </row>
    <row r="31" spans="1:3">
      <c r="A31">
        <v>30</v>
      </c>
      <c r="B31" t="s">
        <v>631</v>
      </c>
      <c r="C31" t="s">
        <v>66</v>
      </c>
    </row>
    <row r="32" spans="1:3">
      <c r="A32">
        <v>31</v>
      </c>
      <c r="B32" t="s">
        <v>632</v>
      </c>
      <c r="C32" t="s">
        <v>67</v>
      </c>
    </row>
    <row r="33" spans="1:3">
      <c r="A33">
        <v>32</v>
      </c>
      <c r="B33" t="s">
        <v>633</v>
      </c>
      <c r="C33" t="s">
        <v>68</v>
      </c>
    </row>
    <row r="34" spans="1:3">
      <c r="A34">
        <v>33</v>
      </c>
      <c r="B34" t="s">
        <v>634</v>
      </c>
      <c r="C34" t="s">
        <v>69</v>
      </c>
    </row>
    <row r="35" spans="1:3">
      <c r="A35">
        <v>34</v>
      </c>
      <c r="B35" t="s">
        <v>635</v>
      </c>
      <c r="C35" t="s">
        <v>31</v>
      </c>
    </row>
    <row r="36" spans="1:3">
      <c r="A36">
        <v>35</v>
      </c>
      <c r="B36" t="s">
        <v>636</v>
      </c>
      <c r="C36" t="s">
        <v>70</v>
      </c>
    </row>
    <row r="37" spans="1:3">
      <c r="A37">
        <v>36</v>
      </c>
      <c r="B37" t="s">
        <v>637</v>
      </c>
      <c r="C37" t="s">
        <v>71</v>
      </c>
    </row>
    <row r="38" spans="1:3">
      <c r="A38">
        <v>37</v>
      </c>
      <c r="B38" t="s">
        <v>638</v>
      </c>
      <c r="C38" t="s">
        <v>72</v>
      </c>
    </row>
    <row r="39" spans="1:3">
      <c r="A39">
        <v>38</v>
      </c>
      <c r="B39" t="s">
        <v>639</v>
      </c>
      <c r="C39" t="s">
        <v>73</v>
      </c>
    </row>
    <row r="40" spans="1:3">
      <c r="A40">
        <v>39</v>
      </c>
      <c r="B40" t="s">
        <v>640</v>
      </c>
      <c r="C40" t="s">
        <v>74</v>
      </c>
    </row>
    <row r="41" spans="1:3">
      <c r="A41">
        <v>40</v>
      </c>
      <c r="B41" t="s">
        <v>641</v>
      </c>
      <c r="C41" t="s">
        <v>75</v>
      </c>
    </row>
    <row r="42" spans="1:3">
      <c r="A42">
        <v>41</v>
      </c>
      <c r="B42" t="s">
        <v>642</v>
      </c>
      <c r="C42" t="s">
        <v>76</v>
      </c>
    </row>
    <row r="43" spans="1:3">
      <c r="A43">
        <v>42</v>
      </c>
      <c r="B43" t="s">
        <v>643</v>
      </c>
      <c r="C43" t="s">
        <v>77</v>
      </c>
    </row>
    <row r="44" spans="1:3">
      <c r="A44">
        <v>43</v>
      </c>
      <c r="B44" t="s">
        <v>644</v>
      </c>
      <c r="C44" t="s">
        <v>78</v>
      </c>
    </row>
    <row r="45" spans="1:3">
      <c r="A45">
        <v>44</v>
      </c>
      <c r="B45" t="s">
        <v>645</v>
      </c>
      <c r="C45" t="s">
        <v>79</v>
      </c>
    </row>
    <row r="46" spans="1:3">
      <c r="A46">
        <v>45</v>
      </c>
      <c r="B46" t="s">
        <v>646</v>
      </c>
      <c r="C46" t="s">
        <v>80</v>
      </c>
    </row>
    <row r="47" spans="1:3">
      <c r="A47">
        <v>46</v>
      </c>
      <c r="B47" t="s">
        <v>647</v>
      </c>
      <c r="C47" t="s">
        <v>81</v>
      </c>
    </row>
    <row r="48" spans="1:3">
      <c r="A48">
        <v>47</v>
      </c>
      <c r="B48" t="s">
        <v>648</v>
      </c>
      <c r="C48" t="s">
        <v>82</v>
      </c>
    </row>
    <row r="49" spans="1:3">
      <c r="A49">
        <v>48</v>
      </c>
      <c r="B49" t="s">
        <v>602</v>
      </c>
      <c r="C49" t="s">
        <v>580</v>
      </c>
    </row>
    <row r="73" spans="1:3">
      <c r="A73">
        <v>42</v>
      </c>
      <c r="C73" t="s">
        <v>77</v>
      </c>
    </row>
    <row r="74" spans="1:3">
      <c r="A74">
        <v>43</v>
      </c>
      <c r="C74" t="s">
        <v>78</v>
      </c>
    </row>
    <row r="75" spans="1:3">
      <c r="A75">
        <v>44</v>
      </c>
      <c r="C75" t="s">
        <v>79</v>
      </c>
    </row>
    <row r="76" spans="1:3">
      <c r="A76">
        <v>45</v>
      </c>
      <c r="C76" t="s">
        <v>80</v>
      </c>
    </row>
    <row r="77" spans="1:3">
      <c r="A77">
        <v>46</v>
      </c>
      <c r="C77" t="s">
        <v>81</v>
      </c>
    </row>
    <row r="78" spans="1:3">
      <c r="A78">
        <v>47</v>
      </c>
      <c r="C78" t="s">
        <v>82</v>
      </c>
    </row>
  </sheetData>
  <phoneticPr fontId="65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U6668"/>
  <sheetViews>
    <sheetView topLeftCell="A1057" zoomScale="96" workbookViewId="0">
      <selection activeCell="M2" sqref="M2"/>
    </sheetView>
  </sheetViews>
  <sheetFormatPr defaultRowHeight="13.5"/>
  <cols>
    <col min="1" max="1" width="18.125" customWidth="1"/>
    <col min="2" max="2" width="17.125" customWidth="1"/>
    <col min="3" max="3" width="12.25" style="293" customWidth="1"/>
    <col min="4" max="4" width="18" customWidth="1"/>
    <col min="5" max="5" width="20" customWidth="1"/>
    <col min="6" max="6" width="12.625" style="293" customWidth="1"/>
    <col min="8" max="8" width="17.125" customWidth="1"/>
  </cols>
  <sheetData>
    <row r="1" spans="2:21">
      <c r="B1" s="263" t="s">
        <v>559</v>
      </c>
      <c r="C1" s="263" t="s">
        <v>558</v>
      </c>
      <c r="D1" s="263" t="s">
        <v>557</v>
      </c>
      <c r="E1" s="263" t="s">
        <v>3100</v>
      </c>
      <c r="F1" s="263" t="s">
        <v>556</v>
      </c>
      <c r="G1" s="263" t="s">
        <v>649</v>
      </c>
      <c r="H1" s="290" t="s">
        <v>650</v>
      </c>
      <c r="J1" s="263" t="s">
        <v>1009</v>
      </c>
      <c r="K1" s="263" t="s">
        <v>1766</v>
      </c>
      <c r="L1" s="263" t="s">
        <v>1767</v>
      </c>
      <c r="M1" s="263" t="s">
        <v>1768</v>
      </c>
      <c r="O1" t="s">
        <v>1532</v>
      </c>
      <c r="P1" t="s">
        <v>1533</v>
      </c>
      <c r="Q1" t="s">
        <v>1769</v>
      </c>
      <c r="R1" t="s">
        <v>1770</v>
      </c>
      <c r="S1" t="s">
        <v>1771</v>
      </c>
      <c r="T1" t="s">
        <v>1772</v>
      </c>
      <c r="U1" t="s">
        <v>3100</v>
      </c>
    </row>
    <row r="2" spans="2:21">
      <c r="B2" s="263" t="s">
        <v>522</v>
      </c>
      <c r="C2" s="292">
        <v>1</v>
      </c>
      <c r="D2" s="263" t="s">
        <v>1924</v>
      </c>
      <c r="E2" s="504" t="str">
        <f>M2&amp;"("&amp;S2&amp;")"</f>
        <v>Junya KANEDA(99)</v>
      </c>
      <c r="F2" s="303" t="s">
        <v>889</v>
      </c>
      <c r="G2" s="263" t="s">
        <v>618</v>
      </c>
      <c r="H2" t="str">
        <f>VLOOKUP($G2,県名!$B$1:$C$49,2,FALSE)</f>
        <v>富　山</v>
      </c>
      <c r="I2" t="str">
        <f>VLOOKUP(B2,学校名!$D$8:$F$64,3,FALSE)</f>
        <v>名古屋大</v>
      </c>
      <c r="J2" t="str">
        <f>IF(VALUE(C2)&lt;2000,"男","女")</f>
        <v>男</v>
      </c>
      <c r="K2" s="263" t="s">
        <v>3468</v>
      </c>
      <c r="L2" s="263" t="s">
        <v>2339</v>
      </c>
      <c r="M2" t="str">
        <f>L2&amp;" "&amp;K2</f>
        <v>Junya KANEDA</v>
      </c>
      <c r="O2" s="263" t="s">
        <v>1534</v>
      </c>
      <c r="P2" s="263" t="s">
        <v>1535</v>
      </c>
      <c r="Q2" s="303" t="s">
        <v>889</v>
      </c>
      <c r="R2" s="263" t="s">
        <v>2474</v>
      </c>
      <c r="S2" t="str">
        <f>LEFT(R2,2)</f>
        <v>99</v>
      </c>
      <c r="T2" t="str">
        <f>Q2&amp;" ("&amp;S2&amp;")"</f>
        <v>3 (99)</v>
      </c>
      <c r="U2" t="s">
        <v>5408</v>
      </c>
    </row>
    <row r="3" spans="2:21">
      <c r="B3" s="263" t="s">
        <v>522</v>
      </c>
      <c r="C3" s="292">
        <v>2</v>
      </c>
      <c r="D3" s="263" t="s">
        <v>3103</v>
      </c>
      <c r="E3" s="504" t="str">
        <f t="shared" ref="E3:E66" si="0">M3&amp;"("&amp;S3&amp;")"</f>
        <v>Yusuke TAKENO(02)</v>
      </c>
      <c r="F3" s="303" t="s">
        <v>886</v>
      </c>
      <c r="G3" s="263" t="s">
        <v>623</v>
      </c>
      <c r="H3" t="str">
        <f>VLOOKUP($G3,県名!$B$1:$C$49,2,FALSE)</f>
        <v>愛  知</v>
      </c>
      <c r="I3" t="str">
        <f>VLOOKUP(B3,学校名!$D$8:$F$64,3,FALSE)</f>
        <v>名古屋大</v>
      </c>
      <c r="J3" t="str">
        <f t="shared" ref="J3:J66" si="1">IF(VALUE(C3)&lt;2000,"男","女")</f>
        <v>男</v>
      </c>
      <c r="K3" s="263" t="s">
        <v>3469</v>
      </c>
      <c r="L3" s="263" t="s">
        <v>1254</v>
      </c>
      <c r="M3" t="str">
        <f t="shared" ref="M3:M66" si="2">L3&amp;" "&amp;K3</f>
        <v>Yusuke TAKENO</v>
      </c>
      <c r="O3" s="263" t="s">
        <v>1534</v>
      </c>
      <c r="P3" s="263" t="s">
        <v>1535</v>
      </c>
      <c r="Q3" s="303" t="s">
        <v>886</v>
      </c>
      <c r="R3" s="263" t="s">
        <v>3000</v>
      </c>
      <c r="S3" t="str">
        <f t="shared" ref="S3:S66" si="3">LEFT(R3,2)</f>
        <v>02</v>
      </c>
      <c r="T3" t="str">
        <f t="shared" ref="T3:T66" si="4">Q3&amp;" ("&amp;S3&amp;")"</f>
        <v>2 (02)</v>
      </c>
      <c r="U3" t="s">
        <v>5409</v>
      </c>
    </row>
    <row r="4" spans="2:21">
      <c r="B4" s="263" t="s">
        <v>522</v>
      </c>
      <c r="C4" s="292">
        <v>3</v>
      </c>
      <c r="D4" s="263" t="s">
        <v>978</v>
      </c>
      <c r="E4" s="504" t="str">
        <f t="shared" si="0"/>
        <v>Seiryu HARAYA(00)</v>
      </c>
      <c r="F4" s="303" t="s">
        <v>888</v>
      </c>
      <c r="G4" s="263" t="s">
        <v>624</v>
      </c>
      <c r="H4" t="str">
        <f>VLOOKUP($G4,県名!$B$1:$C$49,2,FALSE)</f>
        <v>三  重</v>
      </c>
      <c r="I4" t="str">
        <f>VLOOKUP(B4,学校名!$D$8:$F$64,3,FALSE)</f>
        <v>名古屋大</v>
      </c>
      <c r="J4" t="str">
        <f t="shared" si="1"/>
        <v>男</v>
      </c>
      <c r="K4" s="263" t="s">
        <v>3470</v>
      </c>
      <c r="L4" s="263" t="s">
        <v>3471</v>
      </c>
      <c r="M4" t="str">
        <f t="shared" si="2"/>
        <v>Seiryu HARAYA</v>
      </c>
      <c r="O4" s="263" t="s">
        <v>1534</v>
      </c>
      <c r="P4" s="263" t="s">
        <v>1535</v>
      </c>
      <c r="Q4" s="303" t="s">
        <v>888</v>
      </c>
      <c r="R4" s="263" t="s">
        <v>2744</v>
      </c>
      <c r="S4" t="str">
        <f t="shared" si="3"/>
        <v>00</v>
      </c>
      <c r="T4" t="str">
        <f t="shared" si="4"/>
        <v>4 (00)</v>
      </c>
      <c r="U4" t="s">
        <v>5410</v>
      </c>
    </row>
    <row r="5" spans="2:21">
      <c r="B5" s="263" t="s">
        <v>522</v>
      </c>
      <c r="C5" s="292">
        <v>4</v>
      </c>
      <c r="D5" s="263" t="s">
        <v>1223</v>
      </c>
      <c r="E5" s="504" t="str">
        <f t="shared" si="0"/>
        <v>Shunsuke AMAIKE(99)</v>
      </c>
      <c r="F5" s="303" t="s">
        <v>888</v>
      </c>
      <c r="G5" s="263" t="s">
        <v>625</v>
      </c>
      <c r="H5" t="str">
        <f>VLOOKUP($G5,県名!$B$1:$C$49,2,FALSE)</f>
        <v>岐  阜</v>
      </c>
      <c r="I5" t="str">
        <f>VLOOKUP(B5,学校名!$D$8:$F$64,3,FALSE)</f>
        <v>名古屋大</v>
      </c>
      <c r="J5" t="str">
        <f t="shared" si="1"/>
        <v>男</v>
      </c>
      <c r="K5" s="263" t="s">
        <v>3472</v>
      </c>
      <c r="L5" s="263" t="s">
        <v>1342</v>
      </c>
      <c r="M5" t="str">
        <f t="shared" si="2"/>
        <v>Shunsuke AMAIKE</v>
      </c>
      <c r="O5" s="263" t="s">
        <v>1534</v>
      </c>
      <c r="P5" s="263" t="s">
        <v>1535</v>
      </c>
      <c r="Q5" s="303" t="s">
        <v>888</v>
      </c>
      <c r="R5" s="263" t="s">
        <v>2525</v>
      </c>
      <c r="S5" t="str">
        <f t="shared" si="3"/>
        <v>99</v>
      </c>
      <c r="T5" t="str">
        <f t="shared" si="4"/>
        <v>4 (99)</v>
      </c>
      <c r="U5" t="s">
        <v>5411</v>
      </c>
    </row>
    <row r="6" spans="2:21">
      <c r="B6" s="263" t="s">
        <v>522</v>
      </c>
      <c r="C6" s="292">
        <v>5</v>
      </c>
      <c r="D6" s="263" t="s">
        <v>2088</v>
      </c>
      <c r="E6" s="504" t="str">
        <f t="shared" si="0"/>
        <v>Shodai TAKAMA(01)</v>
      </c>
      <c r="F6" s="303" t="s">
        <v>886</v>
      </c>
      <c r="G6" s="263" t="s">
        <v>623</v>
      </c>
      <c r="H6" t="str">
        <f>VLOOKUP($G6,県名!$B$1:$C$49,2,FALSE)</f>
        <v>愛  知</v>
      </c>
      <c r="I6" t="str">
        <f>VLOOKUP(B6,学校名!$D$8:$F$64,3,FALSE)</f>
        <v>名古屋大</v>
      </c>
      <c r="J6" t="str">
        <f t="shared" si="1"/>
        <v>男</v>
      </c>
      <c r="K6" s="263" t="s">
        <v>1604</v>
      </c>
      <c r="L6" s="263" t="s">
        <v>2373</v>
      </c>
      <c r="M6" t="str">
        <f t="shared" si="2"/>
        <v>Shodai TAKAMA</v>
      </c>
      <c r="O6" s="263" t="s">
        <v>1534</v>
      </c>
      <c r="P6" s="263" t="s">
        <v>1535</v>
      </c>
      <c r="Q6" s="303" t="s">
        <v>886</v>
      </c>
      <c r="R6" s="263" t="s">
        <v>2876</v>
      </c>
      <c r="S6" t="str">
        <f t="shared" si="3"/>
        <v>01</v>
      </c>
      <c r="T6" t="str">
        <f t="shared" si="4"/>
        <v>2 (01)</v>
      </c>
      <c r="U6" t="s">
        <v>5412</v>
      </c>
    </row>
    <row r="7" spans="2:21">
      <c r="B7" s="263" t="s">
        <v>522</v>
      </c>
      <c r="C7" s="292">
        <v>6</v>
      </c>
      <c r="D7" s="263" t="s">
        <v>1925</v>
      </c>
      <c r="E7" s="504" t="str">
        <f t="shared" si="0"/>
        <v>Mikiya MATSUOKA(99)</v>
      </c>
      <c r="F7" s="303">
        <v>3</v>
      </c>
      <c r="G7" s="263" t="s">
        <v>623</v>
      </c>
      <c r="H7" t="str">
        <f>VLOOKUP($G7,県名!$B$1:$C$49,2,FALSE)</f>
        <v>愛  知</v>
      </c>
      <c r="I7" t="str">
        <f>VLOOKUP(B7,学校名!$D$8:$F$64,3,FALSE)</f>
        <v>名古屋大</v>
      </c>
      <c r="J7" t="str">
        <f t="shared" si="1"/>
        <v>男</v>
      </c>
      <c r="K7" s="263" t="s">
        <v>1292</v>
      </c>
      <c r="L7" s="263" t="s">
        <v>3473</v>
      </c>
      <c r="M7" t="str">
        <f t="shared" si="2"/>
        <v>Mikiya MATSUOKA</v>
      </c>
      <c r="O7" s="263" t="s">
        <v>1534</v>
      </c>
      <c r="P7" s="263" t="s">
        <v>1535</v>
      </c>
      <c r="Q7" s="303" t="s">
        <v>889</v>
      </c>
      <c r="R7" s="263" t="s">
        <v>2756</v>
      </c>
      <c r="S7" t="str">
        <f t="shared" si="3"/>
        <v>99</v>
      </c>
      <c r="T7" t="str">
        <f t="shared" si="4"/>
        <v>3 (99)</v>
      </c>
      <c r="U7" t="s">
        <v>5413</v>
      </c>
    </row>
    <row r="8" spans="2:21">
      <c r="B8" s="263" t="s">
        <v>522</v>
      </c>
      <c r="C8" s="292">
        <v>7</v>
      </c>
      <c r="D8" s="263" t="s">
        <v>2094</v>
      </c>
      <c r="E8" s="504" t="str">
        <f t="shared" si="0"/>
        <v>Yu SAITO(01)</v>
      </c>
      <c r="F8" s="303" t="s">
        <v>886</v>
      </c>
      <c r="G8" s="263" t="s">
        <v>623</v>
      </c>
      <c r="H8" t="str">
        <f>VLOOKUP($G8,県名!$B$1:$C$49,2,FALSE)</f>
        <v>愛  知</v>
      </c>
      <c r="I8" t="str">
        <f>VLOOKUP(B8,学校名!$D$8:$F$64,3,FALSE)</f>
        <v>名古屋大</v>
      </c>
      <c r="J8" t="str">
        <f t="shared" si="1"/>
        <v>男</v>
      </c>
      <c r="K8" s="263" t="s">
        <v>1319</v>
      </c>
      <c r="L8" s="263" t="s">
        <v>1398</v>
      </c>
      <c r="M8" t="str">
        <f t="shared" si="2"/>
        <v>Yu SAITO</v>
      </c>
      <c r="O8" s="263" t="s">
        <v>1534</v>
      </c>
      <c r="P8" s="263" t="s">
        <v>1535</v>
      </c>
      <c r="Q8" s="303" t="s">
        <v>886</v>
      </c>
      <c r="R8" s="263" t="s">
        <v>2825</v>
      </c>
      <c r="S8" t="str">
        <f t="shared" si="3"/>
        <v>01</v>
      </c>
      <c r="T8" t="str">
        <f t="shared" si="4"/>
        <v>2 (01)</v>
      </c>
      <c r="U8" t="s">
        <v>5414</v>
      </c>
    </row>
    <row r="9" spans="2:21">
      <c r="B9" s="263" t="s">
        <v>522</v>
      </c>
      <c r="C9" s="292">
        <v>8</v>
      </c>
      <c r="D9" s="263" t="s">
        <v>2035</v>
      </c>
      <c r="E9" s="504" t="str">
        <f t="shared" si="0"/>
        <v>Haru TERASHIMA(01)</v>
      </c>
      <c r="F9" s="303" t="s">
        <v>886</v>
      </c>
      <c r="G9" s="263" t="s">
        <v>623</v>
      </c>
      <c r="H9" t="str">
        <f>VLOOKUP($G9,県名!$B$1:$C$49,2,FALSE)</f>
        <v>愛  知</v>
      </c>
      <c r="I9" t="str">
        <f>VLOOKUP(B9,学校名!$D$8:$F$64,3,FALSE)</f>
        <v>名古屋大</v>
      </c>
      <c r="J9" t="str">
        <f t="shared" si="1"/>
        <v>男</v>
      </c>
      <c r="K9" s="263" t="s">
        <v>2356</v>
      </c>
      <c r="L9" s="263" t="s">
        <v>1616</v>
      </c>
      <c r="M9" t="str">
        <f t="shared" si="2"/>
        <v>Haru TERASHIMA</v>
      </c>
      <c r="O9" s="263" t="s">
        <v>1534</v>
      </c>
      <c r="P9" s="263" t="s">
        <v>1535</v>
      </c>
      <c r="Q9" s="303" t="s">
        <v>886</v>
      </c>
      <c r="R9" s="263" t="s">
        <v>2858</v>
      </c>
      <c r="S9" t="str">
        <f t="shared" si="3"/>
        <v>01</v>
      </c>
      <c r="T9" t="str">
        <f t="shared" si="4"/>
        <v>2 (01)</v>
      </c>
      <c r="U9" t="s">
        <v>5415</v>
      </c>
    </row>
    <row r="10" spans="2:21">
      <c r="B10" s="263" t="s">
        <v>522</v>
      </c>
      <c r="C10" s="292">
        <v>9</v>
      </c>
      <c r="D10" s="263" t="s">
        <v>980</v>
      </c>
      <c r="E10" s="504" t="str">
        <f t="shared" si="0"/>
        <v>Yoshihito FUKATSU(99)</v>
      </c>
      <c r="F10" s="303" t="s">
        <v>888</v>
      </c>
      <c r="G10" s="263" t="s">
        <v>623</v>
      </c>
      <c r="H10" t="str">
        <f>VLOOKUP($G10,県名!$B$1:$C$49,2,FALSE)</f>
        <v>愛  知</v>
      </c>
      <c r="I10" t="str">
        <f>VLOOKUP(B10,学校名!$D$8:$F$64,3,FALSE)</f>
        <v>名古屋大</v>
      </c>
      <c r="J10" t="str">
        <f t="shared" si="1"/>
        <v>男</v>
      </c>
      <c r="K10" s="263" t="s">
        <v>3474</v>
      </c>
      <c r="L10" s="263" t="s">
        <v>3475</v>
      </c>
      <c r="M10" t="str">
        <f t="shared" si="2"/>
        <v>Yoshihito FUKATSU</v>
      </c>
      <c r="O10" s="263" t="s">
        <v>1534</v>
      </c>
      <c r="P10" s="263" t="s">
        <v>1535</v>
      </c>
      <c r="Q10" s="303" t="s">
        <v>888</v>
      </c>
      <c r="R10" s="263" t="s">
        <v>2743</v>
      </c>
      <c r="S10" t="str">
        <f t="shared" si="3"/>
        <v>99</v>
      </c>
      <c r="T10" t="str">
        <f t="shared" si="4"/>
        <v>4 (99)</v>
      </c>
      <c r="U10" t="s">
        <v>5416</v>
      </c>
    </row>
    <row r="11" spans="2:21">
      <c r="B11" s="263" t="s">
        <v>522</v>
      </c>
      <c r="C11" s="292">
        <v>10</v>
      </c>
      <c r="D11" s="263" t="s">
        <v>1910</v>
      </c>
      <c r="E11" s="504" t="str">
        <f t="shared" si="0"/>
        <v>Kentaro MORI(00)</v>
      </c>
      <c r="F11" s="303" t="s">
        <v>889</v>
      </c>
      <c r="G11" s="263" t="s">
        <v>624</v>
      </c>
      <c r="H11" t="str">
        <f>VLOOKUP($G11,県名!$B$1:$C$49,2,FALSE)</f>
        <v>三  重</v>
      </c>
      <c r="I11" t="str">
        <f>VLOOKUP(B11,学校名!$D$8:$F$64,3,FALSE)</f>
        <v>名古屋大</v>
      </c>
      <c r="J11" t="str">
        <f t="shared" si="1"/>
        <v>男</v>
      </c>
      <c r="K11" s="263" t="s">
        <v>1405</v>
      </c>
      <c r="L11" s="263" t="s">
        <v>1400</v>
      </c>
      <c r="M11" t="str">
        <f t="shared" si="2"/>
        <v>Kentaro MORI</v>
      </c>
      <c r="O11" s="263" t="s">
        <v>1534</v>
      </c>
      <c r="P11" s="263" t="s">
        <v>1535</v>
      </c>
      <c r="Q11" s="303" t="s">
        <v>889</v>
      </c>
      <c r="R11" s="263" t="s">
        <v>2735</v>
      </c>
      <c r="S11" t="str">
        <f t="shared" si="3"/>
        <v>00</v>
      </c>
      <c r="T11" t="str">
        <f t="shared" si="4"/>
        <v>3 (00)</v>
      </c>
      <c r="U11" t="s">
        <v>5417</v>
      </c>
    </row>
    <row r="12" spans="2:21">
      <c r="B12" s="263" t="s">
        <v>522</v>
      </c>
      <c r="C12" s="292">
        <v>11</v>
      </c>
      <c r="D12" s="263" t="s">
        <v>1220</v>
      </c>
      <c r="E12" s="504" t="str">
        <f t="shared" si="0"/>
        <v>Genki SUWA(99)</v>
      </c>
      <c r="F12" s="303" t="s">
        <v>888</v>
      </c>
      <c r="G12" s="263" t="s">
        <v>625</v>
      </c>
      <c r="H12" t="str">
        <f>VLOOKUP($G12,県名!$B$1:$C$49,2,FALSE)</f>
        <v>岐  阜</v>
      </c>
      <c r="I12" t="str">
        <f>VLOOKUP(B12,学校名!$D$8:$F$64,3,FALSE)</f>
        <v>名古屋大</v>
      </c>
      <c r="J12" t="str">
        <f t="shared" si="1"/>
        <v>男</v>
      </c>
      <c r="K12" s="263" t="s">
        <v>3476</v>
      </c>
      <c r="L12" s="263" t="s">
        <v>1521</v>
      </c>
      <c r="M12" t="str">
        <f t="shared" si="2"/>
        <v>Genki SUWA</v>
      </c>
      <c r="O12" s="263" t="s">
        <v>1534</v>
      </c>
      <c r="P12" s="263" t="s">
        <v>1535</v>
      </c>
      <c r="Q12" s="303" t="s">
        <v>888</v>
      </c>
      <c r="R12" s="263" t="s">
        <v>2742</v>
      </c>
      <c r="S12" t="str">
        <f t="shared" si="3"/>
        <v>99</v>
      </c>
      <c r="T12" t="str">
        <f t="shared" si="4"/>
        <v>4 (99)</v>
      </c>
      <c r="U12" t="s">
        <v>5418</v>
      </c>
    </row>
    <row r="13" spans="2:21">
      <c r="B13" s="263" t="s">
        <v>522</v>
      </c>
      <c r="C13" s="292">
        <v>12</v>
      </c>
      <c r="D13" s="263" t="s">
        <v>2037</v>
      </c>
      <c r="E13" s="504" t="str">
        <f t="shared" si="0"/>
        <v>Tadaki ICHIKAWA(01)</v>
      </c>
      <c r="F13" s="303" t="s">
        <v>886</v>
      </c>
      <c r="G13" s="263" t="s">
        <v>624</v>
      </c>
      <c r="H13" t="str">
        <f>VLOOKUP($G13,県名!$B$1:$C$49,2,FALSE)</f>
        <v>三  重</v>
      </c>
      <c r="I13" t="str">
        <f>VLOOKUP(B13,学校名!$D$8:$F$64,3,FALSE)</f>
        <v>名古屋大</v>
      </c>
      <c r="J13" t="str">
        <f t="shared" si="1"/>
        <v>男</v>
      </c>
      <c r="K13" s="263" t="s">
        <v>1413</v>
      </c>
      <c r="L13" s="263" t="s">
        <v>2358</v>
      </c>
      <c r="M13" t="str">
        <f t="shared" si="2"/>
        <v>Tadaki ICHIKAWA</v>
      </c>
      <c r="O13" s="263" t="s">
        <v>1534</v>
      </c>
      <c r="P13" s="263" t="s">
        <v>1535</v>
      </c>
      <c r="Q13" s="303" t="s">
        <v>886</v>
      </c>
      <c r="R13" s="263" t="s">
        <v>2627</v>
      </c>
      <c r="S13" t="str">
        <f t="shared" si="3"/>
        <v>01</v>
      </c>
      <c r="T13" t="str">
        <f t="shared" si="4"/>
        <v>2 (01)</v>
      </c>
      <c r="U13" t="s">
        <v>5419</v>
      </c>
    </row>
    <row r="14" spans="2:21">
      <c r="B14" s="263" t="s">
        <v>522</v>
      </c>
      <c r="C14" s="292">
        <v>13</v>
      </c>
      <c r="D14" s="263" t="s">
        <v>1913</v>
      </c>
      <c r="E14" s="504" t="str">
        <f t="shared" si="0"/>
        <v>Seiya TORII(00)</v>
      </c>
      <c r="F14" s="303" t="s">
        <v>889</v>
      </c>
      <c r="G14" s="263" t="s">
        <v>623</v>
      </c>
      <c r="H14" t="str">
        <f>VLOOKUP($G14,県名!$B$1:$C$49,2,FALSE)</f>
        <v>愛  知</v>
      </c>
      <c r="I14" t="str">
        <f>VLOOKUP(B14,学校名!$D$8:$F$64,3,FALSE)</f>
        <v>名古屋大</v>
      </c>
      <c r="J14" t="str">
        <f t="shared" si="1"/>
        <v>男</v>
      </c>
      <c r="K14" s="263" t="s">
        <v>3477</v>
      </c>
      <c r="L14" s="263" t="s">
        <v>3478</v>
      </c>
      <c r="M14" t="str">
        <f t="shared" si="2"/>
        <v>Seiya TORII</v>
      </c>
      <c r="O14" s="263" t="s">
        <v>1534</v>
      </c>
      <c r="P14" s="263" t="s">
        <v>1535</v>
      </c>
      <c r="Q14" s="303" t="s">
        <v>889</v>
      </c>
      <c r="R14" s="263" t="s">
        <v>2737</v>
      </c>
      <c r="S14" t="str">
        <f t="shared" si="3"/>
        <v>00</v>
      </c>
      <c r="T14" t="str">
        <f t="shared" si="4"/>
        <v>3 (00)</v>
      </c>
      <c r="U14" t="s">
        <v>5420</v>
      </c>
    </row>
    <row r="15" spans="2:21">
      <c r="B15" s="263" t="s">
        <v>522</v>
      </c>
      <c r="C15" s="292">
        <v>14</v>
      </c>
      <c r="D15" s="263" t="s">
        <v>979</v>
      </c>
      <c r="E15" s="504" t="str">
        <f t="shared" si="0"/>
        <v>Ken HYODO(98)</v>
      </c>
      <c r="F15" s="303" t="s">
        <v>888</v>
      </c>
      <c r="G15" s="263" t="s">
        <v>610</v>
      </c>
      <c r="H15" t="str">
        <f>VLOOKUP($G15,県名!$B$1:$C$49,2,FALSE)</f>
        <v>栃　木</v>
      </c>
      <c r="I15" t="str">
        <f>VLOOKUP(B15,学校名!$D$8:$F$64,3,FALSE)</f>
        <v>名古屋大</v>
      </c>
      <c r="J15" t="str">
        <f t="shared" si="1"/>
        <v>男</v>
      </c>
      <c r="K15" s="263" t="s">
        <v>3479</v>
      </c>
      <c r="L15" s="263" t="s">
        <v>3480</v>
      </c>
      <c r="M15" t="str">
        <f t="shared" si="2"/>
        <v>Ken HYODO</v>
      </c>
      <c r="O15" s="263" t="s">
        <v>1534</v>
      </c>
      <c r="P15" s="263" t="s">
        <v>1535</v>
      </c>
      <c r="Q15" s="303" t="s">
        <v>888</v>
      </c>
      <c r="R15" s="263" t="s">
        <v>2740</v>
      </c>
      <c r="S15" t="str">
        <f t="shared" si="3"/>
        <v>98</v>
      </c>
      <c r="T15" t="str">
        <f t="shared" si="4"/>
        <v>4 (98)</v>
      </c>
      <c r="U15" t="s">
        <v>5421</v>
      </c>
    </row>
    <row r="16" spans="2:21">
      <c r="B16" s="263" t="s">
        <v>522</v>
      </c>
      <c r="C16" s="292">
        <v>15</v>
      </c>
      <c r="D16" s="263" t="s">
        <v>3058</v>
      </c>
      <c r="E16" s="504" t="str">
        <f t="shared" si="0"/>
        <v>Hiroki KURA(00)</v>
      </c>
      <c r="F16" s="303" t="s">
        <v>886</v>
      </c>
      <c r="G16" s="263" t="s">
        <v>623</v>
      </c>
      <c r="H16" t="str">
        <f>VLOOKUP($G16,県名!$B$1:$C$49,2,FALSE)</f>
        <v>愛  知</v>
      </c>
      <c r="I16" t="str">
        <f>VLOOKUP(B16,学校名!$D$8:$F$64,3,FALSE)</f>
        <v>名古屋大</v>
      </c>
      <c r="J16" t="str">
        <f t="shared" si="1"/>
        <v>男</v>
      </c>
      <c r="K16" s="263" t="s">
        <v>1525</v>
      </c>
      <c r="L16" s="263" t="s">
        <v>1401</v>
      </c>
      <c r="M16" t="str">
        <f t="shared" si="2"/>
        <v>Hiroki KURA</v>
      </c>
      <c r="O16" s="263" t="s">
        <v>1534</v>
      </c>
      <c r="P16" s="263" t="s">
        <v>1535</v>
      </c>
      <c r="Q16" s="303" t="s">
        <v>886</v>
      </c>
      <c r="R16" s="263" t="s">
        <v>3069</v>
      </c>
      <c r="S16" t="str">
        <f t="shared" si="3"/>
        <v>00</v>
      </c>
      <c r="T16" t="str">
        <f t="shared" si="4"/>
        <v>2 (00)</v>
      </c>
      <c r="U16" t="s">
        <v>5422</v>
      </c>
    </row>
    <row r="17" spans="2:21">
      <c r="B17" s="263" t="s">
        <v>522</v>
      </c>
      <c r="C17" s="292">
        <v>16</v>
      </c>
      <c r="D17" s="263" t="s">
        <v>1920</v>
      </c>
      <c r="E17" s="504" t="str">
        <f t="shared" si="0"/>
        <v>Noa ENDO(00)</v>
      </c>
      <c r="F17" s="303" t="s">
        <v>889</v>
      </c>
      <c r="G17" s="263" t="s">
        <v>625</v>
      </c>
      <c r="H17" t="str">
        <f>VLOOKUP($G17,県名!$B$1:$C$49,2,FALSE)</f>
        <v>岐  阜</v>
      </c>
      <c r="I17" t="str">
        <f>VLOOKUP(B17,学校名!$D$8:$F$64,3,FALSE)</f>
        <v>名古屋大</v>
      </c>
      <c r="J17" t="str">
        <f t="shared" si="1"/>
        <v>男</v>
      </c>
      <c r="K17" s="263" t="s">
        <v>3481</v>
      </c>
      <c r="L17" s="263" t="s">
        <v>3482</v>
      </c>
      <c r="M17" t="str">
        <f t="shared" si="2"/>
        <v>Noa ENDO</v>
      </c>
      <c r="O17" s="263" t="s">
        <v>1534</v>
      </c>
      <c r="P17" s="263" t="s">
        <v>1535</v>
      </c>
      <c r="Q17" s="303" t="s">
        <v>889</v>
      </c>
      <c r="R17" s="263" t="s">
        <v>2545</v>
      </c>
      <c r="S17" t="str">
        <f t="shared" si="3"/>
        <v>00</v>
      </c>
      <c r="T17" t="str">
        <f t="shared" si="4"/>
        <v>3 (00)</v>
      </c>
      <c r="U17" t="s">
        <v>5423</v>
      </c>
    </row>
    <row r="18" spans="2:21">
      <c r="B18" s="263" t="s">
        <v>522</v>
      </c>
      <c r="C18" s="292">
        <v>17</v>
      </c>
      <c r="D18" s="263" t="s">
        <v>3104</v>
      </c>
      <c r="E18" s="504" t="str">
        <f t="shared" si="0"/>
        <v>Sohei MATSUMOTO(01)</v>
      </c>
      <c r="F18" s="303" t="s">
        <v>886</v>
      </c>
      <c r="G18" s="263" t="s">
        <v>629</v>
      </c>
      <c r="H18" t="str">
        <f>VLOOKUP($G18,県名!$B$1:$C$49,2,FALSE)</f>
        <v>兵　庫</v>
      </c>
      <c r="I18" t="str">
        <f>VLOOKUP(B18,学校名!$D$8:$F$64,3,FALSE)</f>
        <v>名古屋大</v>
      </c>
      <c r="J18" t="str">
        <f t="shared" si="1"/>
        <v>男</v>
      </c>
      <c r="K18" s="263" t="s">
        <v>1355</v>
      </c>
      <c r="L18" s="263" t="s">
        <v>3483</v>
      </c>
      <c r="M18" t="str">
        <f t="shared" si="2"/>
        <v>Sohei MATSUMOTO</v>
      </c>
      <c r="O18" s="263" t="s">
        <v>1534</v>
      </c>
      <c r="P18" s="263" t="s">
        <v>1535</v>
      </c>
      <c r="Q18" s="303" t="s">
        <v>886</v>
      </c>
      <c r="R18" s="263" t="s">
        <v>4131</v>
      </c>
      <c r="S18" t="str">
        <f t="shared" si="3"/>
        <v>01</v>
      </c>
      <c r="T18" t="str">
        <f t="shared" si="4"/>
        <v>2 (01)</v>
      </c>
      <c r="U18" t="s">
        <v>5424</v>
      </c>
    </row>
    <row r="19" spans="2:21">
      <c r="B19" s="263" t="s">
        <v>522</v>
      </c>
      <c r="C19" s="292">
        <v>18</v>
      </c>
      <c r="D19" s="263" t="s">
        <v>2091</v>
      </c>
      <c r="E19" s="504" t="str">
        <f t="shared" si="0"/>
        <v>Shinya OKUBO(01)</v>
      </c>
      <c r="F19" s="303" t="s">
        <v>886</v>
      </c>
      <c r="G19" s="263" t="s">
        <v>622</v>
      </c>
      <c r="H19" t="str">
        <f>VLOOKUP($G19,県名!$B$1:$C$49,2,FALSE)</f>
        <v>静  岡</v>
      </c>
      <c r="I19" t="str">
        <f>VLOOKUP(B19,学校名!$D$8:$F$64,3,FALSE)</f>
        <v>名古屋大</v>
      </c>
      <c r="J19" t="str">
        <f t="shared" si="1"/>
        <v>男</v>
      </c>
      <c r="K19" s="263" t="s">
        <v>1473</v>
      </c>
      <c r="L19" s="263" t="s">
        <v>1369</v>
      </c>
      <c r="M19" t="str">
        <f t="shared" si="2"/>
        <v>Shinya OKUBO</v>
      </c>
      <c r="O19" s="263" t="s">
        <v>1534</v>
      </c>
      <c r="P19" s="263" t="s">
        <v>1535</v>
      </c>
      <c r="Q19" s="303" t="s">
        <v>886</v>
      </c>
      <c r="R19" s="263" t="s">
        <v>2732</v>
      </c>
      <c r="S19" t="str">
        <f t="shared" si="3"/>
        <v>01</v>
      </c>
      <c r="T19" t="str">
        <f t="shared" si="4"/>
        <v>2 (01)</v>
      </c>
      <c r="U19" t="s">
        <v>5425</v>
      </c>
    </row>
    <row r="20" spans="2:21">
      <c r="B20" s="263" t="s">
        <v>522</v>
      </c>
      <c r="C20" s="292">
        <v>19</v>
      </c>
      <c r="D20" s="263" t="s">
        <v>3105</v>
      </c>
      <c r="E20" s="504" t="str">
        <f t="shared" si="0"/>
        <v>Naru TSUBOI(01)</v>
      </c>
      <c r="F20" s="303" t="s">
        <v>886</v>
      </c>
      <c r="G20" s="263" t="s">
        <v>623</v>
      </c>
      <c r="H20" t="str">
        <f>VLOOKUP($G20,県名!$B$1:$C$49,2,FALSE)</f>
        <v>愛  知</v>
      </c>
      <c r="I20" t="str">
        <f>VLOOKUP(B20,学校名!$D$8:$F$64,3,FALSE)</f>
        <v>名古屋大</v>
      </c>
      <c r="J20" t="str">
        <f t="shared" si="1"/>
        <v>男</v>
      </c>
      <c r="K20" s="263" t="s">
        <v>3484</v>
      </c>
      <c r="L20" s="263" t="s">
        <v>3485</v>
      </c>
      <c r="M20" t="str">
        <f t="shared" si="2"/>
        <v>Naru TSUBOI</v>
      </c>
      <c r="O20" s="263" t="s">
        <v>1534</v>
      </c>
      <c r="P20" s="263" t="s">
        <v>1535</v>
      </c>
      <c r="Q20" s="303" t="s">
        <v>886</v>
      </c>
      <c r="R20" s="263" t="s">
        <v>4132</v>
      </c>
      <c r="S20" t="str">
        <f t="shared" si="3"/>
        <v>01</v>
      </c>
      <c r="T20" t="str">
        <f t="shared" si="4"/>
        <v>2 (01)</v>
      </c>
      <c r="U20" t="s">
        <v>5426</v>
      </c>
    </row>
    <row r="21" spans="2:21">
      <c r="B21" s="263" t="s">
        <v>522</v>
      </c>
      <c r="C21" s="292">
        <v>20</v>
      </c>
      <c r="D21" s="263" t="s">
        <v>818</v>
      </c>
      <c r="E21" s="504" t="str">
        <f t="shared" si="0"/>
        <v>Shintaro WADA(98)</v>
      </c>
      <c r="F21" s="303" t="s">
        <v>772</v>
      </c>
      <c r="G21" s="263" t="s">
        <v>624</v>
      </c>
      <c r="H21" t="str">
        <f>VLOOKUP($G21,県名!$B$1:$C$49,2,FALSE)</f>
        <v>三  重</v>
      </c>
      <c r="I21" t="str">
        <f>VLOOKUP(B21,学校名!$D$8:$F$64,3,FALSE)</f>
        <v>名古屋大</v>
      </c>
      <c r="J21" t="str">
        <f t="shared" si="1"/>
        <v>男</v>
      </c>
      <c r="K21" s="263" t="s">
        <v>1391</v>
      </c>
      <c r="L21" s="263" t="s">
        <v>3486</v>
      </c>
      <c r="M21" t="str">
        <f t="shared" si="2"/>
        <v>Shintaro WADA</v>
      </c>
      <c r="O21" s="263" t="s">
        <v>1534</v>
      </c>
      <c r="P21" s="263" t="s">
        <v>1535</v>
      </c>
      <c r="Q21" s="303" t="s">
        <v>772</v>
      </c>
      <c r="R21" s="263" t="s">
        <v>2646</v>
      </c>
      <c r="S21" t="str">
        <f t="shared" si="3"/>
        <v>98</v>
      </c>
      <c r="T21" t="str">
        <f t="shared" si="4"/>
        <v>M1 (98)</v>
      </c>
      <c r="U21" t="s">
        <v>5427</v>
      </c>
    </row>
    <row r="22" spans="2:21">
      <c r="B22" s="263" t="s">
        <v>522</v>
      </c>
      <c r="C22" s="292">
        <v>21</v>
      </c>
      <c r="D22" s="263" t="s">
        <v>976</v>
      </c>
      <c r="E22" s="504" t="str">
        <f t="shared" si="0"/>
        <v>Yosuke AWATA(99)</v>
      </c>
      <c r="F22" s="303" t="s">
        <v>888</v>
      </c>
      <c r="G22" s="263" t="s">
        <v>623</v>
      </c>
      <c r="H22" t="str">
        <f>VLOOKUP($G22,県名!$B$1:$C$49,2,FALSE)</f>
        <v>愛  知</v>
      </c>
      <c r="I22" t="str">
        <f>VLOOKUP(B22,学校名!$D$8:$F$64,3,FALSE)</f>
        <v>名古屋大</v>
      </c>
      <c r="J22" t="str">
        <f t="shared" si="1"/>
        <v>男</v>
      </c>
      <c r="K22" s="263" t="s">
        <v>3487</v>
      </c>
      <c r="L22" s="263" t="s">
        <v>3488</v>
      </c>
      <c r="M22" t="str">
        <f t="shared" si="2"/>
        <v>Yosuke AWATA</v>
      </c>
      <c r="O22" s="263" t="s">
        <v>1534</v>
      </c>
      <c r="P22" s="263" t="s">
        <v>1535</v>
      </c>
      <c r="Q22" s="303" t="s">
        <v>888</v>
      </c>
      <c r="R22" s="263" t="s">
        <v>2755</v>
      </c>
      <c r="S22" t="str">
        <f t="shared" si="3"/>
        <v>99</v>
      </c>
      <c r="T22" t="str">
        <f t="shared" si="4"/>
        <v>4 (99)</v>
      </c>
      <c r="U22" t="s">
        <v>5428</v>
      </c>
    </row>
    <row r="23" spans="2:21">
      <c r="B23" s="263" t="s">
        <v>522</v>
      </c>
      <c r="C23" s="292">
        <v>22</v>
      </c>
      <c r="D23" s="263" t="s">
        <v>1923</v>
      </c>
      <c r="E23" s="504" t="str">
        <f t="shared" si="0"/>
        <v>Yusei YAMAMOTO(00)</v>
      </c>
      <c r="F23" s="303" t="s">
        <v>889</v>
      </c>
      <c r="G23" s="263" t="s">
        <v>631</v>
      </c>
      <c r="H23" t="str">
        <f>VLOOKUP($G23,県名!$B$1:$C$49,2,FALSE)</f>
        <v>和歌山</v>
      </c>
      <c r="I23" t="str">
        <f>VLOOKUP(B23,学校名!$D$8:$F$64,3,FALSE)</f>
        <v>名古屋大</v>
      </c>
      <c r="J23" t="str">
        <f t="shared" si="1"/>
        <v>男</v>
      </c>
      <c r="K23" s="263" t="s">
        <v>1249</v>
      </c>
      <c r="L23" s="263" t="s">
        <v>1341</v>
      </c>
      <c r="M23" t="str">
        <f t="shared" si="2"/>
        <v>Yusei YAMAMOTO</v>
      </c>
      <c r="O23" s="263" t="s">
        <v>1534</v>
      </c>
      <c r="P23" s="263" t="s">
        <v>1535</v>
      </c>
      <c r="Q23" s="303" t="s">
        <v>889</v>
      </c>
      <c r="R23" s="263" t="s">
        <v>2753</v>
      </c>
      <c r="S23" t="str">
        <f t="shared" si="3"/>
        <v>00</v>
      </c>
      <c r="T23" t="str">
        <f t="shared" si="4"/>
        <v>3 (00)</v>
      </c>
      <c r="U23" t="s">
        <v>5429</v>
      </c>
    </row>
    <row r="24" spans="2:21">
      <c r="B24" s="263" t="s">
        <v>522</v>
      </c>
      <c r="C24" s="292">
        <v>23</v>
      </c>
      <c r="D24" s="263" t="s">
        <v>1918</v>
      </c>
      <c r="E24" s="504" t="str">
        <f t="shared" si="0"/>
        <v>Tatsuhiko NAKAMURA(00)</v>
      </c>
      <c r="F24" s="303" t="s">
        <v>889</v>
      </c>
      <c r="G24" s="263" t="s">
        <v>612</v>
      </c>
      <c r="H24" t="str">
        <f>VLOOKUP($G24,県名!$B$1:$C$49,2,FALSE)</f>
        <v>埼　玉</v>
      </c>
      <c r="I24" t="str">
        <f>VLOOKUP(B24,学校名!$D$8:$F$64,3,FALSE)</f>
        <v>名古屋大</v>
      </c>
      <c r="J24" t="str">
        <f t="shared" si="1"/>
        <v>男</v>
      </c>
      <c r="K24" s="263" t="s">
        <v>1227</v>
      </c>
      <c r="L24" s="263" t="s">
        <v>3489</v>
      </c>
      <c r="M24" t="str">
        <f t="shared" si="2"/>
        <v>Tatsuhiko NAKAMURA</v>
      </c>
      <c r="O24" s="263" t="s">
        <v>1534</v>
      </c>
      <c r="P24" s="263" t="s">
        <v>1535</v>
      </c>
      <c r="Q24" s="303" t="s">
        <v>889</v>
      </c>
      <c r="R24" s="263" t="s">
        <v>2749</v>
      </c>
      <c r="S24" t="str">
        <f t="shared" si="3"/>
        <v>00</v>
      </c>
      <c r="T24" t="str">
        <f t="shared" si="4"/>
        <v>3 (00)</v>
      </c>
      <c r="U24" t="s">
        <v>5430</v>
      </c>
    </row>
    <row r="25" spans="2:21">
      <c r="B25" s="263" t="s">
        <v>522</v>
      </c>
      <c r="C25" s="292">
        <v>24</v>
      </c>
      <c r="D25" s="263" t="s">
        <v>3106</v>
      </c>
      <c r="E25" s="504" t="str">
        <f t="shared" si="0"/>
        <v>Shunsuke OKADA(01)</v>
      </c>
      <c r="F25" s="303" t="s">
        <v>886</v>
      </c>
      <c r="G25" s="263" t="s">
        <v>623</v>
      </c>
      <c r="H25" t="str">
        <f>VLOOKUP($G25,県名!$B$1:$C$49,2,FALSE)</f>
        <v>愛  知</v>
      </c>
      <c r="I25" t="str">
        <f>VLOOKUP(B25,学校名!$D$8:$F$64,3,FALSE)</f>
        <v>名古屋大</v>
      </c>
      <c r="J25" t="str">
        <f t="shared" si="1"/>
        <v>男</v>
      </c>
      <c r="K25" s="263" t="s">
        <v>1373</v>
      </c>
      <c r="L25" s="263" t="s">
        <v>1342</v>
      </c>
      <c r="M25" t="str">
        <f t="shared" si="2"/>
        <v>Shunsuke OKADA</v>
      </c>
      <c r="O25" s="263" t="s">
        <v>1534</v>
      </c>
      <c r="P25" s="263" t="s">
        <v>1535</v>
      </c>
      <c r="Q25" s="303" t="s">
        <v>886</v>
      </c>
      <c r="R25" s="263" t="s">
        <v>2862</v>
      </c>
      <c r="S25" t="str">
        <f t="shared" si="3"/>
        <v>01</v>
      </c>
      <c r="T25" t="str">
        <f t="shared" si="4"/>
        <v>2 (01)</v>
      </c>
      <c r="U25" t="s">
        <v>5431</v>
      </c>
    </row>
    <row r="26" spans="2:21">
      <c r="B26" s="263" t="s">
        <v>522</v>
      </c>
      <c r="C26" s="292">
        <v>25</v>
      </c>
      <c r="D26" s="263" t="s">
        <v>817</v>
      </c>
      <c r="E26" s="504" t="str">
        <f t="shared" si="0"/>
        <v>Kazuki HASEGAWA(98)</v>
      </c>
      <c r="F26" s="303" t="s">
        <v>772</v>
      </c>
      <c r="G26" s="263" t="s">
        <v>624</v>
      </c>
      <c r="H26" t="str">
        <f>VLOOKUP($G26,県名!$B$1:$C$49,2,FALSE)</f>
        <v>三  重</v>
      </c>
      <c r="I26" t="str">
        <f>VLOOKUP(B26,学校名!$D$8:$F$64,3,FALSE)</f>
        <v>名古屋大</v>
      </c>
      <c r="J26" t="str">
        <f t="shared" si="1"/>
        <v>男</v>
      </c>
      <c r="K26" s="263" t="s">
        <v>1272</v>
      </c>
      <c r="L26" s="263" t="s">
        <v>1340</v>
      </c>
      <c r="M26" t="str">
        <f t="shared" si="2"/>
        <v>Kazuki HASEGAWA</v>
      </c>
      <c r="O26" s="263" t="s">
        <v>1534</v>
      </c>
      <c r="P26" s="263" t="s">
        <v>1535</v>
      </c>
      <c r="Q26" s="303" t="s">
        <v>772</v>
      </c>
      <c r="R26" s="263" t="s">
        <v>2716</v>
      </c>
      <c r="S26" t="str">
        <f t="shared" si="3"/>
        <v>98</v>
      </c>
      <c r="T26" t="str">
        <f t="shared" si="4"/>
        <v>M1 (98)</v>
      </c>
      <c r="U26" t="s">
        <v>5432</v>
      </c>
    </row>
    <row r="27" spans="2:21">
      <c r="B27" s="263" t="s">
        <v>522</v>
      </c>
      <c r="C27" s="292">
        <v>26</v>
      </c>
      <c r="D27" s="263" t="s">
        <v>1912</v>
      </c>
      <c r="E27" s="504" t="str">
        <f t="shared" si="0"/>
        <v>Yosuke YASUI(00)</v>
      </c>
      <c r="F27" s="303" t="s">
        <v>889</v>
      </c>
      <c r="G27" s="263" t="s">
        <v>628</v>
      </c>
      <c r="H27" t="str">
        <f>VLOOKUP($G27,県名!$B$1:$C$49,2,FALSE)</f>
        <v>大　阪</v>
      </c>
      <c r="I27" t="str">
        <f>VLOOKUP(B27,学校名!$D$8:$F$64,3,FALSE)</f>
        <v>名古屋大</v>
      </c>
      <c r="J27" t="str">
        <f t="shared" si="1"/>
        <v>男</v>
      </c>
      <c r="K27" s="263" t="s">
        <v>1515</v>
      </c>
      <c r="L27" s="263" t="s">
        <v>3488</v>
      </c>
      <c r="M27" t="str">
        <f t="shared" si="2"/>
        <v>Yosuke YASUI</v>
      </c>
      <c r="O27" s="263" t="s">
        <v>1534</v>
      </c>
      <c r="P27" s="263" t="s">
        <v>1535</v>
      </c>
      <c r="Q27" s="303" t="s">
        <v>889</v>
      </c>
      <c r="R27" s="263" t="s">
        <v>2544</v>
      </c>
      <c r="S27" t="str">
        <f t="shared" si="3"/>
        <v>00</v>
      </c>
      <c r="T27" t="str">
        <f t="shared" si="4"/>
        <v>3 (00)</v>
      </c>
      <c r="U27" t="s">
        <v>5433</v>
      </c>
    </row>
    <row r="28" spans="2:21">
      <c r="B28" s="263" t="s">
        <v>522</v>
      </c>
      <c r="C28" s="292">
        <v>27</v>
      </c>
      <c r="D28" s="263" t="s">
        <v>816</v>
      </c>
      <c r="E28" s="504" t="str">
        <f t="shared" si="0"/>
        <v>Tetsufumi KATTA(99)</v>
      </c>
      <c r="F28" s="303" t="s">
        <v>772</v>
      </c>
      <c r="G28" s="263" t="s">
        <v>635</v>
      </c>
      <c r="H28" t="str">
        <f>VLOOKUP($G28,県名!$B$1:$C$49,2,FALSE)</f>
        <v>広　島</v>
      </c>
      <c r="I28" t="str">
        <f>VLOOKUP(B28,学校名!$D$8:$F$64,3,FALSE)</f>
        <v>名古屋大</v>
      </c>
      <c r="J28" t="str">
        <f t="shared" si="1"/>
        <v>男</v>
      </c>
      <c r="K28" s="263" t="s">
        <v>3490</v>
      </c>
      <c r="L28" s="263" t="s">
        <v>3491</v>
      </c>
      <c r="M28" t="str">
        <f t="shared" si="2"/>
        <v>Tetsufumi KATTA</v>
      </c>
      <c r="O28" s="263" t="s">
        <v>1534</v>
      </c>
      <c r="P28" s="263" t="s">
        <v>1535</v>
      </c>
      <c r="Q28" s="303" t="s">
        <v>772</v>
      </c>
      <c r="R28" s="263" t="s">
        <v>2748</v>
      </c>
      <c r="S28" t="str">
        <f t="shared" si="3"/>
        <v>99</v>
      </c>
      <c r="T28" t="str">
        <f t="shared" si="4"/>
        <v>M1 (99)</v>
      </c>
      <c r="U28" t="s">
        <v>5434</v>
      </c>
    </row>
    <row r="29" spans="2:21">
      <c r="B29" s="263" t="s">
        <v>522</v>
      </c>
      <c r="C29" s="292">
        <v>28</v>
      </c>
      <c r="D29" s="263" t="s">
        <v>2039</v>
      </c>
      <c r="E29" s="504" t="str">
        <f t="shared" si="0"/>
        <v>Shota KOJI(01)</v>
      </c>
      <c r="F29" s="303" t="s">
        <v>886</v>
      </c>
      <c r="G29" s="263" t="s">
        <v>623</v>
      </c>
      <c r="H29" t="str">
        <f>VLOOKUP($G29,県名!$B$1:$C$49,2,FALSE)</f>
        <v>愛  知</v>
      </c>
      <c r="I29" t="str">
        <f>VLOOKUP(B29,学校名!$D$8:$F$64,3,FALSE)</f>
        <v>名古屋大</v>
      </c>
      <c r="J29" t="str">
        <f t="shared" si="1"/>
        <v>男</v>
      </c>
      <c r="K29" s="263" t="s">
        <v>2359</v>
      </c>
      <c r="L29" s="263" t="s">
        <v>1291</v>
      </c>
      <c r="M29" t="str">
        <f t="shared" si="2"/>
        <v>Shota KOJI</v>
      </c>
      <c r="O29" s="263" t="s">
        <v>1534</v>
      </c>
      <c r="P29" s="263" t="s">
        <v>1535</v>
      </c>
      <c r="Q29" s="303" t="s">
        <v>886</v>
      </c>
      <c r="R29" s="263" t="s">
        <v>2861</v>
      </c>
      <c r="S29" t="str">
        <f t="shared" si="3"/>
        <v>01</v>
      </c>
      <c r="T29" t="str">
        <f t="shared" si="4"/>
        <v>2 (01)</v>
      </c>
      <c r="U29" t="s">
        <v>5435</v>
      </c>
    </row>
    <row r="30" spans="2:21">
      <c r="B30" s="263" t="s">
        <v>522</v>
      </c>
      <c r="C30" s="292">
        <v>29</v>
      </c>
      <c r="D30" s="263" t="s">
        <v>941</v>
      </c>
      <c r="E30" s="504" t="str">
        <f t="shared" si="0"/>
        <v>Haruyuki MORIKAWA(99)</v>
      </c>
      <c r="F30" s="303" t="s">
        <v>888</v>
      </c>
      <c r="G30" s="263" t="s">
        <v>623</v>
      </c>
      <c r="H30" t="str">
        <f>VLOOKUP($G30,県名!$B$1:$C$49,2,FALSE)</f>
        <v>愛  知</v>
      </c>
      <c r="I30" t="str">
        <f>VLOOKUP(B30,学校名!$D$8:$F$64,3,FALSE)</f>
        <v>名古屋大</v>
      </c>
      <c r="J30" t="str">
        <f t="shared" si="1"/>
        <v>男</v>
      </c>
      <c r="K30" s="263" t="s">
        <v>3492</v>
      </c>
      <c r="L30" s="263" t="s">
        <v>3493</v>
      </c>
      <c r="M30" t="str">
        <f t="shared" si="2"/>
        <v>Haruyuki MORIKAWA</v>
      </c>
      <c r="O30" s="263" t="s">
        <v>1534</v>
      </c>
      <c r="P30" s="263" t="s">
        <v>1535</v>
      </c>
      <c r="Q30" s="303" t="s">
        <v>888</v>
      </c>
      <c r="R30" s="263" t="s">
        <v>2739</v>
      </c>
      <c r="S30" t="str">
        <f t="shared" si="3"/>
        <v>99</v>
      </c>
      <c r="T30" t="str">
        <f t="shared" si="4"/>
        <v>4 (99)</v>
      </c>
      <c r="U30" t="s">
        <v>5436</v>
      </c>
    </row>
    <row r="31" spans="2:21">
      <c r="B31" s="263" t="s">
        <v>522</v>
      </c>
      <c r="C31" s="292">
        <v>30</v>
      </c>
      <c r="D31" s="263" t="s">
        <v>3107</v>
      </c>
      <c r="E31" s="504" t="str">
        <f t="shared" si="0"/>
        <v>Shunichi SAKAMOTO(00)</v>
      </c>
      <c r="F31" s="303" t="s">
        <v>886</v>
      </c>
      <c r="G31" s="263" t="s">
        <v>623</v>
      </c>
      <c r="H31" t="str">
        <f>VLOOKUP($G31,県名!$B$1:$C$49,2,FALSE)</f>
        <v>愛  知</v>
      </c>
      <c r="I31" t="str">
        <f>VLOOKUP(B31,学校名!$D$8:$F$64,3,FALSE)</f>
        <v>名古屋大</v>
      </c>
      <c r="J31" t="str">
        <f t="shared" si="1"/>
        <v>男</v>
      </c>
      <c r="K31" s="263" t="s">
        <v>1492</v>
      </c>
      <c r="L31" s="263" t="s">
        <v>3494</v>
      </c>
      <c r="M31" t="str">
        <f t="shared" si="2"/>
        <v>Shunichi SAKAMOTO</v>
      </c>
      <c r="O31" s="263" t="s">
        <v>1534</v>
      </c>
      <c r="P31" s="263" t="s">
        <v>1535</v>
      </c>
      <c r="Q31" s="303" t="s">
        <v>886</v>
      </c>
      <c r="R31" s="263" t="s">
        <v>2503</v>
      </c>
      <c r="S31" t="str">
        <f t="shared" si="3"/>
        <v>00</v>
      </c>
      <c r="T31" t="str">
        <f t="shared" si="4"/>
        <v>2 (00)</v>
      </c>
      <c r="U31" t="s">
        <v>5437</v>
      </c>
    </row>
    <row r="32" spans="2:21">
      <c r="B32" s="263" t="s">
        <v>522</v>
      </c>
      <c r="C32" s="292">
        <v>31</v>
      </c>
      <c r="D32" s="263" t="s">
        <v>3108</v>
      </c>
      <c r="E32" s="504" t="str">
        <f t="shared" si="0"/>
        <v>Keisuke KUROBE(01)</v>
      </c>
      <c r="F32" s="303" t="s">
        <v>886</v>
      </c>
      <c r="G32" s="263" t="s">
        <v>623</v>
      </c>
      <c r="H32" t="str">
        <f>VLOOKUP($G32,県名!$B$1:$C$49,2,FALSE)</f>
        <v>愛  知</v>
      </c>
      <c r="I32" t="str">
        <f>VLOOKUP(B32,学校名!$D$8:$F$64,3,FALSE)</f>
        <v>名古屋大</v>
      </c>
      <c r="J32" t="str">
        <f t="shared" si="1"/>
        <v>男</v>
      </c>
      <c r="K32" s="263" t="s">
        <v>3495</v>
      </c>
      <c r="L32" s="263" t="s">
        <v>1236</v>
      </c>
      <c r="M32" t="str">
        <f t="shared" si="2"/>
        <v>Keisuke KUROBE</v>
      </c>
      <c r="O32" s="263" t="s">
        <v>1534</v>
      </c>
      <c r="P32" s="263" t="s">
        <v>1535</v>
      </c>
      <c r="Q32" s="303" t="s">
        <v>886</v>
      </c>
      <c r="R32" s="263" t="s">
        <v>2862</v>
      </c>
      <c r="S32" t="str">
        <f t="shared" si="3"/>
        <v>01</v>
      </c>
      <c r="T32" t="str">
        <f t="shared" si="4"/>
        <v>2 (01)</v>
      </c>
      <c r="U32" t="s">
        <v>5438</v>
      </c>
    </row>
    <row r="33" spans="2:21">
      <c r="B33" s="263" t="s">
        <v>522</v>
      </c>
      <c r="C33" s="292">
        <v>32</v>
      </c>
      <c r="D33" s="263" t="s">
        <v>1928</v>
      </c>
      <c r="E33" s="504" t="str">
        <f t="shared" si="0"/>
        <v>Shohei HARIU(00)</v>
      </c>
      <c r="F33" s="303" t="s">
        <v>889</v>
      </c>
      <c r="G33" s="263" t="s">
        <v>623</v>
      </c>
      <c r="H33" t="str">
        <f>VLOOKUP($G33,県名!$B$1:$C$49,2,FALSE)</f>
        <v>愛  知</v>
      </c>
      <c r="I33" t="str">
        <f>VLOOKUP(B33,学校名!$D$8:$F$64,3,FALSE)</f>
        <v>名古屋大</v>
      </c>
      <c r="J33" t="str">
        <f t="shared" si="1"/>
        <v>男</v>
      </c>
      <c r="K33" s="263" t="s">
        <v>3496</v>
      </c>
      <c r="L33" s="263" t="s">
        <v>1289</v>
      </c>
      <c r="M33" t="str">
        <f t="shared" si="2"/>
        <v>Shohei HARIU</v>
      </c>
      <c r="O33" s="263" t="s">
        <v>1534</v>
      </c>
      <c r="P33" s="263" t="s">
        <v>1535</v>
      </c>
      <c r="Q33" s="303" t="s">
        <v>889</v>
      </c>
      <c r="R33" s="263" t="s">
        <v>2625</v>
      </c>
      <c r="S33" t="str">
        <f t="shared" si="3"/>
        <v>00</v>
      </c>
      <c r="T33" t="str">
        <f t="shared" si="4"/>
        <v>3 (00)</v>
      </c>
      <c r="U33" t="s">
        <v>5439</v>
      </c>
    </row>
    <row r="34" spans="2:21">
      <c r="B34" s="263" t="s">
        <v>522</v>
      </c>
      <c r="C34" s="292">
        <v>33</v>
      </c>
      <c r="D34" s="263" t="s">
        <v>3109</v>
      </c>
      <c r="E34" s="504" t="str">
        <f t="shared" si="0"/>
        <v>Yusei SANO(00)</v>
      </c>
      <c r="F34" s="303" t="s">
        <v>886</v>
      </c>
      <c r="G34" s="263" t="s">
        <v>623</v>
      </c>
      <c r="H34" t="str">
        <f>VLOOKUP($G34,県名!$B$1:$C$49,2,FALSE)</f>
        <v>愛  知</v>
      </c>
      <c r="I34" t="str">
        <f>VLOOKUP(B34,学校名!$D$8:$F$64,3,FALSE)</f>
        <v>名古屋大</v>
      </c>
      <c r="J34" t="str">
        <f t="shared" si="1"/>
        <v>男</v>
      </c>
      <c r="K34" s="263" t="s">
        <v>1437</v>
      </c>
      <c r="L34" s="263" t="s">
        <v>1341</v>
      </c>
      <c r="M34" t="str">
        <f t="shared" si="2"/>
        <v>Yusei SANO</v>
      </c>
      <c r="O34" s="263" t="s">
        <v>1534</v>
      </c>
      <c r="P34" s="263" t="s">
        <v>1535</v>
      </c>
      <c r="Q34" s="303" t="s">
        <v>886</v>
      </c>
      <c r="R34" s="263" t="s">
        <v>2677</v>
      </c>
      <c r="S34" t="str">
        <f t="shared" si="3"/>
        <v>00</v>
      </c>
      <c r="T34" t="str">
        <f t="shared" si="4"/>
        <v>2 (00)</v>
      </c>
      <c r="U34" t="s">
        <v>5440</v>
      </c>
    </row>
    <row r="35" spans="2:21">
      <c r="B35" s="263" t="s">
        <v>522</v>
      </c>
      <c r="C35" s="292">
        <v>34</v>
      </c>
      <c r="D35" s="263" t="s">
        <v>2095</v>
      </c>
      <c r="E35" s="504" t="str">
        <f t="shared" si="0"/>
        <v>Rikuto SUGIHARA(00)</v>
      </c>
      <c r="F35" s="303" t="s">
        <v>886</v>
      </c>
      <c r="G35" s="263" t="s">
        <v>623</v>
      </c>
      <c r="H35" t="str">
        <f>VLOOKUP($G35,県名!$B$1:$C$49,2,FALSE)</f>
        <v>愛  知</v>
      </c>
      <c r="I35" t="str">
        <f>VLOOKUP(B35,学校名!$D$8:$F$64,3,FALSE)</f>
        <v>名古屋大</v>
      </c>
      <c r="J35" t="str">
        <f t="shared" si="1"/>
        <v>男</v>
      </c>
      <c r="K35" s="263" t="s">
        <v>2376</v>
      </c>
      <c r="L35" s="263" t="s">
        <v>1472</v>
      </c>
      <c r="M35" t="str">
        <f t="shared" si="2"/>
        <v>Rikuto SUGIHARA</v>
      </c>
      <c r="O35" s="263" t="s">
        <v>1534</v>
      </c>
      <c r="P35" s="263" t="s">
        <v>1535</v>
      </c>
      <c r="Q35" s="303" t="s">
        <v>886</v>
      </c>
      <c r="R35" s="263" t="s">
        <v>2737</v>
      </c>
      <c r="S35" t="str">
        <f t="shared" si="3"/>
        <v>00</v>
      </c>
      <c r="T35" t="str">
        <f t="shared" si="4"/>
        <v>2 (00)</v>
      </c>
      <c r="U35" t="s">
        <v>5441</v>
      </c>
    </row>
    <row r="36" spans="2:21">
      <c r="B36" s="263" t="s">
        <v>522</v>
      </c>
      <c r="C36" s="292">
        <v>35</v>
      </c>
      <c r="D36" s="263" t="s">
        <v>2038</v>
      </c>
      <c r="E36" s="504" t="str">
        <f t="shared" si="0"/>
        <v>Ryoji MURASE(01)</v>
      </c>
      <c r="F36" s="303" t="s">
        <v>886</v>
      </c>
      <c r="G36" s="263" t="s">
        <v>623</v>
      </c>
      <c r="H36" t="str">
        <f>VLOOKUP($G36,県名!$B$1:$C$49,2,FALSE)</f>
        <v>愛  知</v>
      </c>
      <c r="I36" t="str">
        <f>VLOOKUP(B36,学校名!$D$8:$F$64,3,FALSE)</f>
        <v>名古屋大</v>
      </c>
      <c r="J36" t="str">
        <f t="shared" si="1"/>
        <v>男</v>
      </c>
      <c r="K36" s="263" t="s">
        <v>2312</v>
      </c>
      <c r="L36" s="263" t="s">
        <v>1365</v>
      </c>
      <c r="M36" t="str">
        <f t="shared" si="2"/>
        <v>Ryoji MURASE</v>
      </c>
      <c r="O36" s="263" t="s">
        <v>1534</v>
      </c>
      <c r="P36" s="263" t="s">
        <v>1535</v>
      </c>
      <c r="Q36" s="303" t="s">
        <v>886</v>
      </c>
      <c r="R36" s="263" t="s">
        <v>2860</v>
      </c>
      <c r="S36" t="str">
        <f t="shared" si="3"/>
        <v>01</v>
      </c>
      <c r="T36" t="str">
        <f t="shared" si="4"/>
        <v>2 (01)</v>
      </c>
      <c r="U36" t="s">
        <v>5442</v>
      </c>
    </row>
    <row r="37" spans="2:21">
      <c r="B37" s="263" t="s">
        <v>522</v>
      </c>
      <c r="C37" s="292">
        <v>36</v>
      </c>
      <c r="D37" s="263" t="s">
        <v>3110</v>
      </c>
      <c r="E37" s="504" t="str">
        <f t="shared" si="0"/>
        <v>Haruki ISHII(00)</v>
      </c>
      <c r="F37" s="303" t="s">
        <v>886</v>
      </c>
      <c r="G37" s="263" t="s">
        <v>623</v>
      </c>
      <c r="H37" t="str">
        <f>VLOOKUP($G37,県名!$B$1:$C$49,2,FALSE)</f>
        <v>愛  知</v>
      </c>
      <c r="I37" t="str">
        <f>VLOOKUP(B37,学校名!$D$8:$F$64,3,FALSE)</f>
        <v>名古屋大</v>
      </c>
      <c r="J37" t="str">
        <f t="shared" si="1"/>
        <v>男</v>
      </c>
      <c r="K37" s="263" t="s">
        <v>1270</v>
      </c>
      <c r="L37" s="263" t="s">
        <v>1381</v>
      </c>
      <c r="M37" t="str">
        <f t="shared" si="2"/>
        <v>Haruki ISHII</v>
      </c>
      <c r="O37" s="263" t="s">
        <v>1534</v>
      </c>
      <c r="P37" s="263" t="s">
        <v>1535</v>
      </c>
      <c r="Q37" s="303" t="s">
        <v>886</v>
      </c>
      <c r="R37" s="263" t="s">
        <v>2549</v>
      </c>
      <c r="S37" t="str">
        <f t="shared" si="3"/>
        <v>00</v>
      </c>
      <c r="T37" t="str">
        <f t="shared" si="4"/>
        <v>2 (00)</v>
      </c>
      <c r="U37" t="s">
        <v>5443</v>
      </c>
    </row>
    <row r="38" spans="2:21">
      <c r="B38" s="263" t="s">
        <v>522</v>
      </c>
      <c r="C38" s="292">
        <v>37</v>
      </c>
      <c r="D38" s="263" t="s">
        <v>2092</v>
      </c>
      <c r="E38" s="504" t="str">
        <f t="shared" si="0"/>
        <v>Ryoga OSHIMA(00)</v>
      </c>
      <c r="F38" s="303" t="s">
        <v>886</v>
      </c>
      <c r="G38" s="263" t="s">
        <v>623</v>
      </c>
      <c r="H38" t="str">
        <f>VLOOKUP($G38,県名!$B$1:$C$49,2,FALSE)</f>
        <v>愛  知</v>
      </c>
      <c r="I38" t="str">
        <f>VLOOKUP(B38,学校名!$D$8:$F$64,3,FALSE)</f>
        <v>名古屋大</v>
      </c>
      <c r="J38" t="str">
        <f t="shared" si="1"/>
        <v>男</v>
      </c>
      <c r="K38" s="263" t="s">
        <v>1360</v>
      </c>
      <c r="L38" s="263" t="s">
        <v>1356</v>
      </c>
      <c r="M38" t="str">
        <f t="shared" si="2"/>
        <v>Ryoga OSHIMA</v>
      </c>
      <c r="O38" s="263" t="s">
        <v>1534</v>
      </c>
      <c r="P38" s="263" t="s">
        <v>1535</v>
      </c>
      <c r="Q38" s="303" t="s">
        <v>886</v>
      </c>
      <c r="R38" s="263" t="s">
        <v>2879</v>
      </c>
      <c r="S38" t="str">
        <f t="shared" si="3"/>
        <v>00</v>
      </c>
      <c r="T38" t="str">
        <f t="shared" si="4"/>
        <v>2 (00)</v>
      </c>
      <c r="U38" t="s">
        <v>5444</v>
      </c>
    </row>
    <row r="39" spans="2:21">
      <c r="B39" s="263" t="s">
        <v>522</v>
      </c>
      <c r="C39" s="292">
        <v>38</v>
      </c>
      <c r="D39" s="263" t="s">
        <v>1931</v>
      </c>
      <c r="E39" s="504" t="str">
        <f t="shared" si="0"/>
        <v>Kenshin YAGYU(99)</v>
      </c>
      <c r="F39" s="303" t="s">
        <v>889</v>
      </c>
      <c r="G39" s="263" t="s">
        <v>623</v>
      </c>
      <c r="H39" t="str">
        <f>VLOOKUP($G39,県名!$B$1:$C$49,2,FALSE)</f>
        <v>愛  知</v>
      </c>
      <c r="I39" t="str">
        <f>VLOOKUP(B39,学校名!$D$8:$F$64,3,FALSE)</f>
        <v>名古屋大</v>
      </c>
      <c r="J39" t="str">
        <f t="shared" si="1"/>
        <v>男</v>
      </c>
      <c r="K39" s="263" t="s">
        <v>3497</v>
      </c>
      <c r="L39" s="263" t="s">
        <v>3498</v>
      </c>
      <c r="M39" t="str">
        <f t="shared" si="2"/>
        <v>Kenshin YAGYU</v>
      </c>
      <c r="O39" s="263" t="s">
        <v>1534</v>
      </c>
      <c r="P39" s="263" t="s">
        <v>1535</v>
      </c>
      <c r="Q39" s="303" t="s">
        <v>889</v>
      </c>
      <c r="R39" s="263" t="s">
        <v>2607</v>
      </c>
      <c r="S39" t="str">
        <f t="shared" si="3"/>
        <v>99</v>
      </c>
      <c r="T39" t="str">
        <f t="shared" si="4"/>
        <v>3 (99)</v>
      </c>
      <c r="U39" t="s">
        <v>5445</v>
      </c>
    </row>
    <row r="40" spans="2:21">
      <c r="B40" s="263" t="s">
        <v>522</v>
      </c>
      <c r="C40" s="292">
        <v>39</v>
      </c>
      <c r="D40" s="263" t="s">
        <v>2046</v>
      </c>
      <c r="E40" s="504" t="str">
        <f t="shared" si="0"/>
        <v>Kaishi OHIRA(01)</v>
      </c>
      <c r="F40" s="303" t="s">
        <v>886</v>
      </c>
      <c r="G40" s="263" t="s">
        <v>611</v>
      </c>
      <c r="H40" t="str">
        <f>VLOOKUP($G40,県名!$B$1:$C$49,2,FALSE)</f>
        <v>群　馬</v>
      </c>
      <c r="I40" t="str">
        <f>VLOOKUP(B40,学校名!$D$8:$F$64,3,FALSE)</f>
        <v>名古屋大</v>
      </c>
      <c r="J40" t="str">
        <f t="shared" si="1"/>
        <v>男</v>
      </c>
      <c r="K40" s="263" t="s">
        <v>2362</v>
      </c>
      <c r="L40" s="263" t="s">
        <v>2363</v>
      </c>
      <c r="M40" t="str">
        <f t="shared" si="2"/>
        <v>Kaishi OHIRA</v>
      </c>
      <c r="O40" s="263" t="s">
        <v>1534</v>
      </c>
      <c r="P40" s="263" t="s">
        <v>1535</v>
      </c>
      <c r="Q40" s="303" t="s">
        <v>886</v>
      </c>
      <c r="R40" s="263" t="s">
        <v>2864</v>
      </c>
      <c r="S40" t="str">
        <f t="shared" si="3"/>
        <v>01</v>
      </c>
      <c r="T40" t="str">
        <f t="shared" si="4"/>
        <v>2 (01)</v>
      </c>
      <c r="U40" t="s">
        <v>5446</v>
      </c>
    </row>
    <row r="41" spans="2:21">
      <c r="B41" s="263" t="s">
        <v>522</v>
      </c>
      <c r="C41" s="292">
        <v>40</v>
      </c>
      <c r="D41" s="263" t="s">
        <v>815</v>
      </c>
      <c r="E41" s="504" t="str">
        <f t="shared" si="0"/>
        <v>Takashi OE(98)</v>
      </c>
      <c r="F41" s="303" t="s">
        <v>772</v>
      </c>
      <c r="G41" s="263" t="s">
        <v>623</v>
      </c>
      <c r="H41" t="str">
        <f>VLOOKUP($G41,県名!$B$1:$C$49,2,FALSE)</f>
        <v>愛  知</v>
      </c>
      <c r="I41" t="str">
        <f>VLOOKUP(B41,学校名!$D$8:$F$64,3,FALSE)</f>
        <v>名古屋大</v>
      </c>
      <c r="J41" t="str">
        <f t="shared" si="1"/>
        <v>男</v>
      </c>
      <c r="K41" s="263" t="s">
        <v>1524</v>
      </c>
      <c r="L41" s="263" t="s">
        <v>3499</v>
      </c>
      <c r="M41" t="str">
        <f t="shared" si="2"/>
        <v>Takashi OE</v>
      </c>
      <c r="O41" s="263" t="s">
        <v>1534</v>
      </c>
      <c r="P41" s="263" t="s">
        <v>1535</v>
      </c>
      <c r="Q41" s="303" t="s">
        <v>772</v>
      </c>
      <c r="R41" s="263" t="s">
        <v>2538</v>
      </c>
      <c r="S41" t="str">
        <f t="shared" si="3"/>
        <v>98</v>
      </c>
      <c r="T41" t="str">
        <f t="shared" si="4"/>
        <v>M1 (98)</v>
      </c>
      <c r="U41" t="s">
        <v>5447</v>
      </c>
    </row>
    <row r="42" spans="2:21">
      <c r="B42" s="263" t="s">
        <v>522</v>
      </c>
      <c r="C42" s="292">
        <v>41</v>
      </c>
      <c r="D42" s="263" t="s">
        <v>1917</v>
      </c>
      <c r="E42" s="504" t="str">
        <f t="shared" si="0"/>
        <v>Motoki OHASHI(00)</v>
      </c>
      <c r="F42" s="303" t="s">
        <v>889</v>
      </c>
      <c r="G42" s="263" t="s">
        <v>623</v>
      </c>
      <c r="H42" t="str">
        <f>VLOOKUP($G42,県名!$B$1:$C$49,2,FALSE)</f>
        <v>愛  知</v>
      </c>
      <c r="I42" t="str">
        <f>VLOOKUP(B42,学校名!$D$8:$F$64,3,FALSE)</f>
        <v>名古屋大</v>
      </c>
      <c r="J42" t="str">
        <f t="shared" si="1"/>
        <v>男</v>
      </c>
      <c r="K42" s="263" t="s">
        <v>3500</v>
      </c>
      <c r="L42" s="263" t="s">
        <v>3501</v>
      </c>
      <c r="M42" t="str">
        <f t="shared" si="2"/>
        <v>Motoki OHASHI</v>
      </c>
      <c r="O42" s="263" t="s">
        <v>1534</v>
      </c>
      <c r="P42" s="263" t="s">
        <v>1535</v>
      </c>
      <c r="Q42" s="303" t="s">
        <v>889</v>
      </c>
      <c r="R42" s="263" t="s">
        <v>2747</v>
      </c>
      <c r="S42" t="str">
        <f t="shared" si="3"/>
        <v>00</v>
      </c>
      <c r="T42" t="str">
        <f t="shared" si="4"/>
        <v>3 (00)</v>
      </c>
      <c r="U42" t="s">
        <v>5448</v>
      </c>
    </row>
    <row r="43" spans="2:21">
      <c r="B43" s="263" t="s">
        <v>522</v>
      </c>
      <c r="C43" s="292">
        <v>42</v>
      </c>
      <c r="D43" s="263" t="s">
        <v>1927</v>
      </c>
      <c r="E43" s="504" t="str">
        <f t="shared" si="0"/>
        <v>Yuto IMAOKA(99)</v>
      </c>
      <c r="F43" s="303" t="s">
        <v>889</v>
      </c>
      <c r="G43" s="263" t="s">
        <v>624</v>
      </c>
      <c r="H43" t="str">
        <f>VLOOKUP($G43,県名!$B$1:$C$49,2,FALSE)</f>
        <v>三  重</v>
      </c>
      <c r="I43" t="str">
        <f>VLOOKUP(B43,学校名!$D$8:$F$64,3,FALSE)</f>
        <v>名古屋大</v>
      </c>
      <c r="J43" t="str">
        <f t="shared" si="1"/>
        <v>男</v>
      </c>
      <c r="K43" s="263" t="s">
        <v>3502</v>
      </c>
      <c r="L43" s="263" t="s">
        <v>1322</v>
      </c>
      <c r="M43" t="str">
        <f t="shared" si="2"/>
        <v>Yuto IMAOKA</v>
      </c>
      <c r="O43" s="263" t="s">
        <v>1534</v>
      </c>
      <c r="P43" s="263" t="s">
        <v>1535</v>
      </c>
      <c r="Q43" s="303" t="s">
        <v>889</v>
      </c>
      <c r="R43" s="263" t="s">
        <v>2757</v>
      </c>
      <c r="S43" t="str">
        <f t="shared" si="3"/>
        <v>99</v>
      </c>
      <c r="T43" t="str">
        <f t="shared" si="4"/>
        <v>3 (99)</v>
      </c>
      <c r="U43" t="s">
        <v>5449</v>
      </c>
    </row>
    <row r="44" spans="2:21">
      <c r="B44" s="263" t="s">
        <v>522</v>
      </c>
      <c r="C44" s="292">
        <v>43</v>
      </c>
      <c r="D44" s="263" t="s">
        <v>1915</v>
      </c>
      <c r="E44" s="504" t="str">
        <f t="shared" si="0"/>
        <v>Shota MIYAHARA(00)</v>
      </c>
      <c r="F44" s="303" t="s">
        <v>888</v>
      </c>
      <c r="G44" s="263" t="s">
        <v>621</v>
      </c>
      <c r="H44" t="str">
        <f>VLOOKUP($G44,県名!$B$1:$C$49,2,FALSE)</f>
        <v>長  野</v>
      </c>
      <c r="I44" t="str">
        <f>VLOOKUP(B44,学校名!$D$8:$F$64,3,FALSE)</f>
        <v>名古屋大</v>
      </c>
      <c r="J44" t="str">
        <f t="shared" si="1"/>
        <v>男</v>
      </c>
      <c r="K44" s="263" t="s">
        <v>3503</v>
      </c>
      <c r="L44" s="263" t="s">
        <v>1291</v>
      </c>
      <c r="M44" t="str">
        <f t="shared" si="2"/>
        <v>Shota MIYAHARA</v>
      </c>
      <c r="O44" s="263" t="s">
        <v>1534</v>
      </c>
      <c r="P44" s="263" t="s">
        <v>1535</v>
      </c>
      <c r="Q44" s="303" t="s">
        <v>888</v>
      </c>
      <c r="R44" s="263" t="s">
        <v>2741</v>
      </c>
      <c r="S44" t="str">
        <f t="shared" si="3"/>
        <v>00</v>
      </c>
      <c r="T44" t="str">
        <f t="shared" si="4"/>
        <v>4 (00)</v>
      </c>
      <c r="U44" t="s">
        <v>5450</v>
      </c>
    </row>
    <row r="45" spans="2:21">
      <c r="B45" s="263" t="s">
        <v>522</v>
      </c>
      <c r="C45" s="292">
        <v>44</v>
      </c>
      <c r="D45" s="263" t="s">
        <v>1222</v>
      </c>
      <c r="E45" s="504" t="str">
        <f t="shared" si="0"/>
        <v>Tomoki UGA(99)</v>
      </c>
      <c r="F45" s="303" t="s">
        <v>888</v>
      </c>
      <c r="G45" s="263" t="s">
        <v>623</v>
      </c>
      <c r="H45" t="str">
        <f>VLOOKUP($G45,県名!$B$1:$C$49,2,FALSE)</f>
        <v>愛  知</v>
      </c>
      <c r="I45" t="str">
        <f>VLOOKUP(B45,学校名!$D$8:$F$64,3,FALSE)</f>
        <v>名古屋大</v>
      </c>
      <c r="J45" t="str">
        <f t="shared" si="1"/>
        <v>男</v>
      </c>
      <c r="K45" s="263" t="s">
        <v>3504</v>
      </c>
      <c r="L45" s="263" t="s">
        <v>1285</v>
      </c>
      <c r="M45" t="str">
        <f t="shared" si="2"/>
        <v>Tomoki UGA</v>
      </c>
      <c r="O45" s="263" t="s">
        <v>1534</v>
      </c>
      <c r="P45" s="263" t="s">
        <v>1535</v>
      </c>
      <c r="Q45" s="303" t="s">
        <v>888</v>
      </c>
      <c r="R45" s="263" t="s">
        <v>2746</v>
      </c>
      <c r="S45" t="str">
        <f t="shared" si="3"/>
        <v>99</v>
      </c>
      <c r="T45" t="str">
        <f t="shared" si="4"/>
        <v>4 (99)</v>
      </c>
      <c r="U45" t="s">
        <v>5451</v>
      </c>
    </row>
    <row r="46" spans="2:21">
      <c r="B46" s="263" t="s">
        <v>522</v>
      </c>
      <c r="C46" s="292">
        <v>45</v>
      </c>
      <c r="D46" s="263" t="s">
        <v>3111</v>
      </c>
      <c r="E46" s="504" t="str">
        <f t="shared" si="0"/>
        <v>Kensuke KAWASAKI(01)</v>
      </c>
      <c r="F46" s="303" t="s">
        <v>886</v>
      </c>
      <c r="G46" s="263" t="s">
        <v>636</v>
      </c>
      <c r="H46" t="str">
        <f>VLOOKUP($G46,県名!$B$1:$C$49,2,FALSE)</f>
        <v>山　口</v>
      </c>
      <c r="I46" t="str">
        <f>VLOOKUP(B46,学校名!$D$8:$F$64,3,FALSE)</f>
        <v>名古屋大</v>
      </c>
      <c r="J46" t="str">
        <f t="shared" si="1"/>
        <v>男</v>
      </c>
      <c r="K46" s="263" t="s">
        <v>3505</v>
      </c>
      <c r="L46" s="263" t="s">
        <v>2289</v>
      </c>
      <c r="M46" t="str">
        <f t="shared" si="2"/>
        <v>Kensuke KAWASAKI</v>
      </c>
      <c r="O46" s="263" t="s">
        <v>1534</v>
      </c>
      <c r="P46" s="263" t="s">
        <v>1535</v>
      </c>
      <c r="Q46" s="303" t="s">
        <v>886</v>
      </c>
      <c r="R46" s="263" t="s">
        <v>4133</v>
      </c>
      <c r="S46" t="str">
        <f t="shared" si="3"/>
        <v>01</v>
      </c>
      <c r="T46" t="str">
        <f t="shared" si="4"/>
        <v>2 (01)</v>
      </c>
      <c r="U46" t="s">
        <v>5452</v>
      </c>
    </row>
    <row r="47" spans="2:21">
      <c r="B47" s="263" t="s">
        <v>522</v>
      </c>
      <c r="C47" s="292">
        <v>46</v>
      </c>
      <c r="D47" s="263" t="s">
        <v>977</v>
      </c>
      <c r="E47" s="504" t="str">
        <f t="shared" si="0"/>
        <v>Yuta SAITO(99)</v>
      </c>
      <c r="F47" s="303" t="s">
        <v>888</v>
      </c>
      <c r="G47" s="263" t="s">
        <v>624</v>
      </c>
      <c r="H47" t="str">
        <f>VLOOKUP($G47,県名!$B$1:$C$49,2,FALSE)</f>
        <v>三  重</v>
      </c>
      <c r="I47" t="str">
        <f>VLOOKUP(B47,学校名!$D$8:$F$64,3,FALSE)</f>
        <v>名古屋大</v>
      </c>
      <c r="J47" t="str">
        <f t="shared" si="1"/>
        <v>男</v>
      </c>
      <c r="K47" s="263" t="s">
        <v>1319</v>
      </c>
      <c r="L47" s="263" t="s">
        <v>1245</v>
      </c>
      <c r="M47" t="str">
        <f t="shared" si="2"/>
        <v>Yuta SAITO</v>
      </c>
      <c r="O47" s="263" t="s">
        <v>1534</v>
      </c>
      <c r="P47" s="263" t="s">
        <v>1535</v>
      </c>
      <c r="Q47" s="303" t="s">
        <v>888</v>
      </c>
      <c r="R47" s="263" t="s">
        <v>2540</v>
      </c>
      <c r="S47" t="str">
        <f t="shared" si="3"/>
        <v>99</v>
      </c>
      <c r="T47" t="str">
        <f t="shared" si="4"/>
        <v>4 (99)</v>
      </c>
      <c r="U47" t="s">
        <v>5453</v>
      </c>
    </row>
    <row r="48" spans="2:21">
      <c r="B48" s="263" t="s">
        <v>522</v>
      </c>
      <c r="C48" s="292">
        <v>47</v>
      </c>
      <c r="D48" s="263" t="s">
        <v>1922</v>
      </c>
      <c r="E48" s="504" t="str">
        <f t="shared" si="0"/>
        <v>Naoki TOMITA(99)</v>
      </c>
      <c r="F48" s="303" t="s">
        <v>889</v>
      </c>
      <c r="G48" s="263" t="s">
        <v>623</v>
      </c>
      <c r="H48" t="str">
        <f>VLOOKUP($G48,県名!$B$1:$C$49,2,FALSE)</f>
        <v>愛  知</v>
      </c>
      <c r="I48" t="str">
        <f>VLOOKUP(B48,学校名!$D$8:$F$64,3,FALSE)</f>
        <v>名古屋大</v>
      </c>
      <c r="J48" t="str">
        <f t="shared" si="1"/>
        <v>男</v>
      </c>
      <c r="K48" s="263" t="s">
        <v>1582</v>
      </c>
      <c r="L48" s="263" t="s">
        <v>1230</v>
      </c>
      <c r="M48" t="str">
        <f t="shared" si="2"/>
        <v>Naoki TOMITA</v>
      </c>
      <c r="O48" s="263" t="s">
        <v>1534</v>
      </c>
      <c r="P48" s="263" t="s">
        <v>1535</v>
      </c>
      <c r="Q48" s="303" t="s">
        <v>889</v>
      </c>
      <c r="R48" s="263" t="s">
        <v>2609</v>
      </c>
      <c r="S48" t="str">
        <f t="shared" si="3"/>
        <v>99</v>
      </c>
      <c r="T48" t="str">
        <f t="shared" si="4"/>
        <v>3 (99)</v>
      </c>
      <c r="U48" t="s">
        <v>5454</v>
      </c>
    </row>
    <row r="49" spans="2:21">
      <c r="B49" s="263" t="s">
        <v>522</v>
      </c>
      <c r="C49" s="292">
        <v>48</v>
      </c>
      <c r="D49" s="263" t="s">
        <v>1921</v>
      </c>
      <c r="E49" s="504" t="str">
        <f t="shared" si="0"/>
        <v>Hiromitsu MORISHITA(01)</v>
      </c>
      <c r="F49" s="303" t="s">
        <v>889</v>
      </c>
      <c r="G49" s="263" t="s">
        <v>623</v>
      </c>
      <c r="H49" t="str">
        <f>VLOOKUP($G49,県名!$B$1:$C$49,2,FALSE)</f>
        <v>愛  知</v>
      </c>
      <c r="I49" t="str">
        <f>VLOOKUP(B49,学校名!$D$8:$F$64,3,FALSE)</f>
        <v>名古屋大</v>
      </c>
      <c r="J49" t="str">
        <f t="shared" si="1"/>
        <v>男</v>
      </c>
      <c r="K49" s="263" t="s">
        <v>3506</v>
      </c>
      <c r="L49" s="263" t="s">
        <v>3507</v>
      </c>
      <c r="M49" t="str">
        <f t="shared" si="2"/>
        <v>Hiromitsu MORISHITA</v>
      </c>
      <c r="O49" s="263" t="s">
        <v>1534</v>
      </c>
      <c r="P49" s="263" t="s">
        <v>1535</v>
      </c>
      <c r="Q49" s="303" t="s">
        <v>889</v>
      </c>
      <c r="R49" s="263" t="s">
        <v>2751</v>
      </c>
      <c r="S49" t="str">
        <f t="shared" si="3"/>
        <v>01</v>
      </c>
      <c r="T49" t="str">
        <f t="shared" si="4"/>
        <v>3 (01)</v>
      </c>
      <c r="U49" t="s">
        <v>5455</v>
      </c>
    </row>
    <row r="50" spans="2:21">
      <c r="B50" s="263" t="s">
        <v>522</v>
      </c>
      <c r="C50" s="292">
        <v>49</v>
      </c>
      <c r="D50" s="263" t="s">
        <v>3112</v>
      </c>
      <c r="E50" s="504" t="str">
        <f t="shared" si="0"/>
        <v>Namiki KOJIMA(00)</v>
      </c>
      <c r="F50" s="303" t="s">
        <v>889</v>
      </c>
      <c r="G50" s="263" t="s">
        <v>623</v>
      </c>
      <c r="H50" t="str">
        <f>VLOOKUP($G50,県名!$B$1:$C$49,2,FALSE)</f>
        <v>愛  知</v>
      </c>
      <c r="I50" t="str">
        <f>VLOOKUP(B50,学校名!$D$8:$F$64,3,FALSE)</f>
        <v>名古屋大</v>
      </c>
      <c r="J50" t="str">
        <f t="shared" si="1"/>
        <v>男</v>
      </c>
      <c r="K50" s="263" t="s">
        <v>1284</v>
      </c>
      <c r="L50" s="263" t="s">
        <v>3508</v>
      </c>
      <c r="M50" t="str">
        <f t="shared" si="2"/>
        <v>Namiki KOJIMA</v>
      </c>
      <c r="O50" s="263" t="s">
        <v>1534</v>
      </c>
      <c r="P50" s="263" t="s">
        <v>1535</v>
      </c>
      <c r="Q50" s="303" t="s">
        <v>889</v>
      </c>
      <c r="R50" s="263" t="s">
        <v>2668</v>
      </c>
      <c r="S50" t="str">
        <f t="shared" si="3"/>
        <v>00</v>
      </c>
      <c r="T50" t="str">
        <f t="shared" si="4"/>
        <v>3 (00)</v>
      </c>
      <c r="U50" t="s">
        <v>5456</v>
      </c>
    </row>
    <row r="51" spans="2:21">
      <c r="B51" s="263" t="s">
        <v>522</v>
      </c>
      <c r="C51" s="292">
        <v>50</v>
      </c>
      <c r="D51" s="263" t="s">
        <v>1930</v>
      </c>
      <c r="E51" s="504" t="str">
        <f t="shared" si="0"/>
        <v>Keiya YOKOI(98)</v>
      </c>
      <c r="F51" s="303" t="s">
        <v>772</v>
      </c>
      <c r="G51" s="263" t="s">
        <v>623</v>
      </c>
      <c r="H51" t="str">
        <f>VLOOKUP($G51,県名!$B$1:$C$49,2,FALSE)</f>
        <v>愛  知</v>
      </c>
      <c r="I51" t="str">
        <f>VLOOKUP(B51,学校名!$D$8:$F$64,3,FALSE)</f>
        <v>名古屋大</v>
      </c>
      <c r="J51" t="str">
        <f t="shared" si="1"/>
        <v>男</v>
      </c>
      <c r="K51" s="263" t="s">
        <v>3509</v>
      </c>
      <c r="L51" s="263" t="s">
        <v>1386</v>
      </c>
      <c r="M51" t="str">
        <f t="shared" si="2"/>
        <v>Keiya YOKOI</v>
      </c>
      <c r="O51" s="263" t="s">
        <v>1534</v>
      </c>
      <c r="P51" s="263" t="s">
        <v>1535</v>
      </c>
      <c r="Q51" s="303" t="s">
        <v>772</v>
      </c>
      <c r="R51" s="263" t="s">
        <v>2443</v>
      </c>
      <c r="S51" t="str">
        <f t="shared" si="3"/>
        <v>98</v>
      </c>
      <c r="T51" t="str">
        <f t="shared" si="4"/>
        <v>M1 (98)</v>
      </c>
      <c r="U51" t="s">
        <v>5457</v>
      </c>
    </row>
    <row r="52" spans="2:21">
      <c r="B52" s="263" t="s">
        <v>522</v>
      </c>
      <c r="C52" s="292">
        <v>51</v>
      </c>
      <c r="D52" s="263" t="s">
        <v>981</v>
      </c>
      <c r="E52" s="504" t="str">
        <f t="shared" si="0"/>
        <v>Yuma TACHIBANA(98)</v>
      </c>
      <c r="F52" s="303" t="s">
        <v>888</v>
      </c>
      <c r="G52" s="263" t="s">
        <v>623</v>
      </c>
      <c r="H52" t="str">
        <f>VLOOKUP($G52,県名!$B$1:$C$49,2,FALSE)</f>
        <v>愛  知</v>
      </c>
      <c r="I52" t="str">
        <f>VLOOKUP(B52,学校名!$D$8:$F$64,3,FALSE)</f>
        <v>名古屋大</v>
      </c>
      <c r="J52" t="str">
        <f t="shared" si="1"/>
        <v>男</v>
      </c>
      <c r="K52" s="263" t="s">
        <v>3510</v>
      </c>
      <c r="L52" s="263" t="s">
        <v>1425</v>
      </c>
      <c r="M52" t="str">
        <f t="shared" si="2"/>
        <v>Yuma TACHIBANA</v>
      </c>
      <c r="O52" s="263" t="s">
        <v>1534</v>
      </c>
      <c r="P52" s="263" t="s">
        <v>1535</v>
      </c>
      <c r="Q52" s="303" t="s">
        <v>888</v>
      </c>
      <c r="R52" s="263" t="s">
        <v>2444</v>
      </c>
      <c r="S52" t="str">
        <f t="shared" si="3"/>
        <v>98</v>
      </c>
      <c r="T52" t="str">
        <f t="shared" si="4"/>
        <v>4 (98)</v>
      </c>
      <c r="U52" t="s">
        <v>5458</v>
      </c>
    </row>
    <row r="53" spans="2:21">
      <c r="B53" s="263" t="s">
        <v>522</v>
      </c>
      <c r="C53" s="292">
        <v>52</v>
      </c>
      <c r="D53" s="263" t="s">
        <v>2089</v>
      </c>
      <c r="E53" s="504" t="str">
        <f t="shared" si="0"/>
        <v>Taisei YASUOKA(00)</v>
      </c>
      <c r="F53" s="303" t="s">
        <v>886</v>
      </c>
      <c r="G53" s="263" t="s">
        <v>626</v>
      </c>
      <c r="H53" t="str">
        <f>VLOOKUP($G53,県名!$B$1:$C$49,2,FALSE)</f>
        <v>滋　賀</v>
      </c>
      <c r="I53" t="str">
        <f>VLOOKUP(B53,学校名!$D$8:$F$64,3,FALSE)</f>
        <v>名古屋大</v>
      </c>
      <c r="J53" t="str">
        <f t="shared" si="1"/>
        <v>男</v>
      </c>
      <c r="K53" s="263" t="s">
        <v>2374</v>
      </c>
      <c r="L53" s="263" t="s">
        <v>1269</v>
      </c>
      <c r="M53" t="str">
        <f t="shared" si="2"/>
        <v>Taisei YASUOKA</v>
      </c>
      <c r="O53" s="263" t="s">
        <v>1534</v>
      </c>
      <c r="P53" s="263" t="s">
        <v>1535</v>
      </c>
      <c r="Q53" s="303" t="s">
        <v>886</v>
      </c>
      <c r="R53" s="263" t="s">
        <v>2877</v>
      </c>
      <c r="S53" t="str">
        <f t="shared" si="3"/>
        <v>00</v>
      </c>
      <c r="T53" t="str">
        <f t="shared" si="4"/>
        <v>2 (00)</v>
      </c>
      <c r="U53" t="s">
        <v>5459</v>
      </c>
    </row>
    <row r="54" spans="2:21">
      <c r="B54" s="263" t="s">
        <v>522</v>
      </c>
      <c r="C54" s="292">
        <v>53</v>
      </c>
      <c r="D54" s="263" t="s">
        <v>1916</v>
      </c>
      <c r="E54" s="504" t="str">
        <f t="shared" si="0"/>
        <v>Kota NAKASHIMA(00)</v>
      </c>
      <c r="F54" s="303" t="s">
        <v>889</v>
      </c>
      <c r="G54" s="263" t="s">
        <v>625</v>
      </c>
      <c r="H54" t="str">
        <f>VLOOKUP($G54,県名!$B$1:$C$49,2,FALSE)</f>
        <v>岐  阜</v>
      </c>
      <c r="I54" t="str">
        <f>VLOOKUP(B54,学校名!$D$8:$F$64,3,FALSE)</f>
        <v>名古屋大</v>
      </c>
      <c r="J54" t="str">
        <f t="shared" si="1"/>
        <v>男</v>
      </c>
      <c r="K54" s="263" t="s">
        <v>3511</v>
      </c>
      <c r="L54" s="263" t="s">
        <v>1287</v>
      </c>
      <c r="M54" t="str">
        <f t="shared" si="2"/>
        <v>Kota NAKASHIMA</v>
      </c>
      <c r="O54" s="263" t="s">
        <v>1534</v>
      </c>
      <c r="P54" s="263" t="s">
        <v>1535</v>
      </c>
      <c r="Q54" s="303" t="s">
        <v>889</v>
      </c>
      <c r="R54" s="263" t="s">
        <v>2745</v>
      </c>
      <c r="S54" t="str">
        <f t="shared" si="3"/>
        <v>00</v>
      </c>
      <c r="T54" t="str">
        <f t="shared" si="4"/>
        <v>3 (00)</v>
      </c>
      <c r="U54" t="s">
        <v>5460</v>
      </c>
    </row>
    <row r="55" spans="2:21">
      <c r="B55" s="263" t="s">
        <v>522</v>
      </c>
      <c r="C55" s="292">
        <v>54</v>
      </c>
      <c r="D55" s="263" t="s">
        <v>1919</v>
      </c>
      <c r="E55" s="504" t="str">
        <f t="shared" si="0"/>
        <v>Masaya YAMADA(99)</v>
      </c>
      <c r="F55" s="303" t="s">
        <v>889</v>
      </c>
      <c r="G55" s="263" t="s">
        <v>623</v>
      </c>
      <c r="H55" t="str">
        <f>VLOOKUP($G55,県名!$B$1:$C$49,2,FALSE)</f>
        <v>愛  知</v>
      </c>
      <c r="I55" t="str">
        <f>VLOOKUP(B55,学校名!$D$8:$F$64,3,FALSE)</f>
        <v>名古屋大</v>
      </c>
      <c r="J55" t="str">
        <f t="shared" si="1"/>
        <v>男</v>
      </c>
      <c r="K55" s="263" t="s">
        <v>1241</v>
      </c>
      <c r="L55" s="263" t="s">
        <v>3512</v>
      </c>
      <c r="M55" t="str">
        <f t="shared" si="2"/>
        <v>Masaya YAMADA</v>
      </c>
      <c r="O55" s="263" t="s">
        <v>1534</v>
      </c>
      <c r="P55" s="263" t="s">
        <v>1535</v>
      </c>
      <c r="Q55" s="303" t="s">
        <v>889</v>
      </c>
      <c r="R55" s="263" t="s">
        <v>2750</v>
      </c>
      <c r="S55" t="str">
        <f t="shared" si="3"/>
        <v>99</v>
      </c>
      <c r="T55" t="str">
        <f t="shared" si="4"/>
        <v>3 (99)</v>
      </c>
      <c r="U55" t="s">
        <v>5461</v>
      </c>
    </row>
    <row r="56" spans="2:21">
      <c r="B56" s="263" t="s">
        <v>522</v>
      </c>
      <c r="C56" s="292">
        <v>55</v>
      </c>
      <c r="D56" s="263" t="s">
        <v>2096</v>
      </c>
      <c r="E56" s="504" t="str">
        <f t="shared" si="0"/>
        <v>Yoshihiro INUKAI(01)</v>
      </c>
      <c r="F56" s="303" t="s">
        <v>886</v>
      </c>
      <c r="G56" s="263" t="s">
        <v>623</v>
      </c>
      <c r="H56" t="str">
        <f>VLOOKUP($G56,県名!$B$1:$C$49,2,FALSE)</f>
        <v>愛  知</v>
      </c>
      <c r="I56" t="str">
        <f>VLOOKUP(B56,学校名!$D$8:$F$64,3,FALSE)</f>
        <v>名古屋大</v>
      </c>
      <c r="J56" t="str">
        <f t="shared" si="1"/>
        <v>男</v>
      </c>
      <c r="K56" s="263" t="s">
        <v>2377</v>
      </c>
      <c r="L56" s="263" t="s">
        <v>1334</v>
      </c>
      <c r="M56" t="str">
        <f t="shared" si="2"/>
        <v>Yoshihiro INUKAI</v>
      </c>
      <c r="O56" s="263" t="s">
        <v>1534</v>
      </c>
      <c r="P56" s="263" t="s">
        <v>1535</v>
      </c>
      <c r="Q56" s="303" t="s">
        <v>886</v>
      </c>
      <c r="R56" s="263" t="s">
        <v>2880</v>
      </c>
      <c r="S56" t="str">
        <f t="shared" si="3"/>
        <v>01</v>
      </c>
      <c r="T56" t="str">
        <f t="shared" si="4"/>
        <v>2 (01)</v>
      </c>
      <c r="U56" t="s">
        <v>5462</v>
      </c>
    </row>
    <row r="57" spans="2:21">
      <c r="B57" s="263" t="s">
        <v>522</v>
      </c>
      <c r="C57" s="292">
        <v>56</v>
      </c>
      <c r="D57" s="263" t="s">
        <v>1914</v>
      </c>
      <c r="E57" s="504" t="str">
        <f t="shared" si="0"/>
        <v>Naotaka SHIGETA(00)</v>
      </c>
      <c r="F57" s="303" t="s">
        <v>889</v>
      </c>
      <c r="G57" s="263" t="s">
        <v>623</v>
      </c>
      <c r="H57" t="str">
        <f>VLOOKUP($G57,県名!$B$1:$C$49,2,FALSE)</f>
        <v>愛  知</v>
      </c>
      <c r="I57" t="str">
        <f>VLOOKUP(B57,学校名!$D$8:$F$64,3,FALSE)</f>
        <v>名古屋大</v>
      </c>
      <c r="J57" t="str">
        <f t="shared" si="1"/>
        <v>男</v>
      </c>
      <c r="K57" s="263" t="s">
        <v>3513</v>
      </c>
      <c r="L57" s="263" t="s">
        <v>3514</v>
      </c>
      <c r="M57" t="str">
        <f t="shared" si="2"/>
        <v>Naotaka SHIGETA</v>
      </c>
      <c r="O57" s="263" t="s">
        <v>1534</v>
      </c>
      <c r="P57" s="263" t="s">
        <v>1535</v>
      </c>
      <c r="Q57" s="303" t="s">
        <v>889</v>
      </c>
      <c r="R57" s="263" t="s">
        <v>2738</v>
      </c>
      <c r="S57" t="str">
        <f t="shared" si="3"/>
        <v>00</v>
      </c>
      <c r="T57" t="str">
        <f t="shared" si="4"/>
        <v>3 (00)</v>
      </c>
      <c r="U57" t="s">
        <v>5463</v>
      </c>
    </row>
    <row r="58" spans="2:21">
      <c r="B58" s="263" t="s">
        <v>522</v>
      </c>
      <c r="C58" s="292">
        <v>57</v>
      </c>
      <c r="D58" s="263" t="s">
        <v>2036</v>
      </c>
      <c r="E58" s="504" t="str">
        <f t="shared" si="0"/>
        <v>Gaku SAITO(01)</v>
      </c>
      <c r="F58" s="303" t="s">
        <v>886</v>
      </c>
      <c r="G58" s="263" t="s">
        <v>623</v>
      </c>
      <c r="H58" t="str">
        <f>VLOOKUP($G58,県名!$B$1:$C$49,2,FALSE)</f>
        <v>愛  知</v>
      </c>
      <c r="I58" t="str">
        <f>VLOOKUP(B58,学校名!$D$8:$F$64,3,FALSE)</f>
        <v>名古屋大</v>
      </c>
      <c r="J58" t="str">
        <f t="shared" si="1"/>
        <v>男</v>
      </c>
      <c r="K58" s="263" t="s">
        <v>1319</v>
      </c>
      <c r="L58" s="263" t="s">
        <v>2357</v>
      </c>
      <c r="M58" t="str">
        <f t="shared" si="2"/>
        <v>Gaku SAITO</v>
      </c>
      <c r="O58" s="263" t="s">
        <v>1534</v>
      </c>
      <c r="P58" s="263" t="s">
        <v>1535</v>
      </c>
      <c r="Q58" s="303" t="s">
        <v>886</v>
      </c>
      <c r="R58" s="263" t="s">
        <v>2859</v>
      </c>
      <c r="S58" t="str">
        <f t="shared" si="3"/>
        <v>01</v>
      </c>
      <c r="T58" t="str">
        <f t="shared" si="4"/>
        <v>2 (01)</v>
      </c>
      <c r="U58" t="s">
        <v>5464</v>
      </c>
    </row>
    <row r="59" spans="2:21">
      <c r="B59" s="263" t="s">
        <v>522</v>
      </c>
      <c r="C59" s="292">
        <v>58</v>
      </c>
      <c r="D59" s="263" t="s">
        <v>1224</v>
      </c>
      <c r="E59" s="504" t="str">
        <f t="shared" si="0"/>
        <v>Keita KURA(99)</v>
      </c>
      <c r="F59" s="303" t="s">
        <v>888</v>
      </c>
      <c r="G59" s="263" t="s">
        <v>623</v>
      </c>
      <c r="H59" t="str">
        <f>VLOOKUP($G59,県名!$B$1:$C$49,2,FALSE)</f>
        <v>愛  知</v>
      </c>
      <c r="I59" t="str">
        <f>VLOOKUP(B59,学校名!$D$8:$F$64,3,FALSE)</f>
        <v>名古屋大</v>
      </c>
      <c r="J59" t="str">
        <f t="shared" si="1"/>
        <v>男</v>
      </c>
      <c r="K59" s="263" t="s">
        <v>1525</v>
      </c>
      <c r="L59" s="263" t="s">
        <v>1248</v>
      </c>
      <c r="M59" t="str">
        <f t="shared" si="2"/>
        <v>Keita KURA</v>
      </c>
      <c r="O59" s="263" t="s">
        <v>1534</v>
      </c>
      <c r="P59" s="263" t="s">
        <v>1535</v>
      </c>
      <c r="Q59" s="303" t="s">
        <v>888</v>
      </c>
      <c r="R59" s="263" t="s">
        <v>2521</v>
      </c>
      <c r="S59" t="str">
        <f t="shared" si="3"/>
        <v>99</v>
      </c>
      <c r="T59" t="str">
        <f t="shared" si="4"/>
        <v>4 (99)</v>
      </c>
      <c r="U59" t="s">
        <v>5465</v>
      </c>
    </row>
    <row r="60" spans="2:21">
      <c r="B60" s="263" t="s">
        <v>522</v>
      </c>
      <c r="C60" s="292">
        <v>59</v>
      </c>
      <c r="D60" s="263" t="s">
        <v>2090</v>
      </c>
      <c r="E60" s="504" t="str">
        <f t="shared" si="0"/>
        <v>Yuki IRI(02)</v>
      </c>
      <c r="F60" s="303" t="s">
        <v>886</v>
      </c>
      <c r="G60" s="263" t="s">
        <v>623</v>
      </c>
      <c r="H60" t="str">
        <f>VLOOKUP($G60,県名!$B$1:$C$49,2,FALSE)</f>
        <v>愛  知</v>
      </c>
      <c r="I60" t="str">
        <f>VLOOKUP(B60,学校名!$D$8:$F$64,3,FALSE)</f>
        <v>名古屋大</v>
      </c>
      <c r="J60" t="str">
        <f t="shared" si="1"/>
        <v>男</v>
      </c>
      <c r="K60" s="263" t="s">
        <v>2375</v>
      </c>
      <c r="L60" s="263" t="s">
        <v>1244</v>
      </c>
      <c r="M60" t="str">
        <f t="shared" si="2"/>
        <v>Yuki IRI</v>
      </c>
      <c r="O60" s="263" t="s">
        <v>1534</v>
      </c>
      <c r="P60" s="263" t="s">
        <v>1535</v>
      </c>
      <c r="Q60" s="303" t="s">
        <v>886</v>
      </c>
      <c r="R60" s="263" t="s">
        <v>2878</v>
      </c>
      <c r="S60" t="str">
        <f t="shared" si="3"/>
        <v>02</v>
      </c>
      <c r="T60" t="str">
        <f t="shared" si="4"/>
        <v>2 (02)</v>
      </c>
      <c r="U60" t="s">
        <v>5466</v>
      </c>
    </row>
    <row r="61" spans="2:21">
      <c r="B61" s="263" t="s">
        <v>522</v>
      </c>
      <c r="C61" s="292">
        <v>60</v>
      </c>
      <c r="D61" s="263" t="s">
        <v>698</v>
      </c>
      <c r="E61" s="504" t="str">
        <f t="shared" si="0"/>
        <v>Riku MATSUSHITA(98)</v>
      </c>
      <c r="F61" s="303" t="s">
        <v>772</v>
      </c>
      <c r="G61" s="263" t="s">
        <v>623</v>
      </c>
      <c r="H61" t="str">
        <f>VLOOKUP($G61,県名!$B$1:$C$49,2,FALSE)</f>
        <v>愛  知</v>
      </c>
      <c r="I61" t="str">
        <f>VLOOKUP(B61,学校名!$D$8:$F$64,3,FALSE)</f>
        <v>名古屋大</v>
      </c>
      <c r="J61" t="str">
        <f t="shared" si="1"/>
        <v>男</v>
      </c>
      <c r="K61" s="263" t="s">
        <v>1252</v>
      </c>
      <c r="L61" s="263" t="s">
        <v>1253</v>
      </c>
      <c r="M61" t="str">
        <f t="shared" si="2"/>
        <v>Riku MATSUSHITA</v>
      </c>
      <c r="O61" s="263" t="s">
        <v>1534</v>
      </c>
      <c r="P61" s="263" t="s">
        <v>1535</v>
      </c>
      <c r="Q61" s="303" t="s">
        <v>772</v>
      </c>
      <c r="R61" s="263" t="s">
        <v>2537</v>
      </c>
      <c r="S61" t="str">
        <f t="shared" si="3"/>
        <v>98</v>
      </c>
      <c r="T61" t="str">
        <f t="shared" si="4"/>
        <v>M1 (98)</v>
      </c>
      <c r="U61" t="s">
        <v>5467</v>
      </c>
    </row>
    <row r="62" spans="2:21">
      <c r="B62" s="263" t="s">
        <v>522</v>
      </c>
      <c r="C62" s="292">
        <v>61</v>
      </c>
      <c r="D62" s="263" t="s">
        <v>2093</v>
      </c>
      <c r="E62" s="504" t="str">
        <f t="shared" si="0"/>
        <v>Taiga MITSUYA(02)</v>
      </c>
      <c r="F62" s="303" t="s">
        <v>886</v>
      </c>
      <c r="G62" s="263" t="s">
        <v>623</v>
      </c>
      <c r="H62" t="str">
        <f>VLOOKUP($G62,県名!$B$1:$C$49,2,FALSE)</f>
        <v>愛  知</v>
      </c>
      <c r="I62" t="str">
        <f>VLOOKUP(B62,学校名!$D$8:$F$64,3,FALSE)</f>
        <v>名古屋大</v>
      </c>
      <c r="J62" t="str">
        <f t="shared" si="1"/>
        <v>男</v>
      </c>
      <c r="K62" s="263" t="s">
        <v>1619</v>
      </c>
      <c r="L62" s="263" t="s">
        <v>1362</v>
      </c>
      <c r="M62" t="str">
        <f t="shared" si="2"/>
        <v>Taiga MITSUYA</v>
      </c>
      <c r="O62" s="263" t="s">
        <v>1534</v>
      </c>
      <c r="P62" s="263" t="s">
        <v>1535</v>
      </c>
      <c r="Q62" s="303" t="s">
        <v>886</v>
      </c>
      <c r="R62" s="263" t="s">
        <v>2551</v>
      </c>
      <c r="S62" t="str">
        <f t="shared" si="3"/>
        <v>02</v>
      </c>
      <c r="T62" t="str">
        <f t="shared" si="4"/>
        <v>2 (02)</v>
      </c>
      <c r="U62" t="s">
        <v>5468</v>
      </c>
    </row>
    <row r="63" spans="2:21">
      <c r="B63" s="263" t="s">
        <v>522</v>
      </c>
      <c r="C63" s="292">
        <v>62</v>
      </c>
      <c r="D63" s="263" t="s">
        <v>1221</v>
      </c>
      <c r="E63" s="504" t="str">
        <f t="shared" si="0"/>
        <v>Kei SATO(00)</v>
      </c>
      <c r="F63" s="303" t="s">
        <v>888</v>
      </c>
      <c r="G63" s="263" t="s">
        <v>609</v>
      </c>
      <c r="H63" t="str">
        <f>VLOOKUP($G63,県名!$B$1:$C$49,2,FALSE)</f>
        <v>茨　城</v>
      </c>
      <c r="I63" t="str">
        <f>VLOOKUP(B63,学校名!$D$8:$F$64,3,FALSE)</f>
        <v>名古屋大</v>
      </c>
      <c r="J63" t="str">
        <f t="shared" si="1"/>
        <v>男</v>
      </c>
      <c r="K63" s="263" t="s">
        <v>1330</v>
      </c>
      <c r="L63" s="263" t="s">
        <v>1522</v>
      </c>
      <c r="M63" t="str">
        <f t="shared" si="2"/>
        <v>Kei SATO</v>
      </c>
      <c r="O63" s="263" t="s">
        <v>1534</v>
      </c>
      <c r="P63" s="263" t="s">
        <v>1535</v>
      </c>
      <c r="Q63" s="303" t="s">
        <v>888</v>
      </c>
      <c r="R63" s="263" t="s">
        <v>2761</v>
      </c>
      <c r="S63" t="str">
        <f t="shared" si="3"/>
        <v>00</v>
      </c>
      <c r="T63" t="str">
        <f t="shared" si="4"/>
        <v>4 (00)</v>
      </c>
      <c r="U63" t="s">
        <v>5469</v>
      </c>
    </row>
    <row r="64" spans="2:21">
      <c r="B64" s="263" t="s">
        <v>522</v>
      </c>
      <c r="C64" s="292">
        <v>63</v>
      </c>
      <c r="D64" s="263" t="s">
        <v>1911</v>
      </c>
      <c r="E64" s="504" t="str">
        <f t="shared" si="0"/>
        <v>Masato MARUCHI(96)</v>
      </c>
      <c r="F64" s="303" t="s">
        <v>885</v>
      </c>
      <c r="G64" s="263" t="s">
        <v>623</v>
      </c>
      <c r="H64" t="str">
        <f>VLOOKUP($G64,県名!$B$1:$C$49,2,FALSE)</f>
        <v>愛  知</v>
      </c>
      <c r="I64" t="str">
        <f>VLOOKUP(B64,学校名!$D$8:$F$64,3,FALSE)</f>
        <v>名古屋大</v>
      </c>
      <c r="J64" t="str">
        <f t="shared" si="1"/>
        <v>男</v>
      </c>
      <c r="K64" s="263" t="s">
        <v>3515</v>
      </c>
      <c r="L64" s="263" t="s">
        <v>1324</v>
      </c>
      <c r="M64" t="str">
        <f t="shared" si="2"/>
        <v>Masato MARUCHI</v>
      </c>
      <c r="O64" s="263" t="s">
        <v>1534</v>
      </c>
      <c r="P64" s="263" t="s">
        <v>1535</v>
      </c>
      <c r="Q64" s="303" t="s">
        <v>885</v>
      </c>
      <c r="R64" s="263" t="s">
        <v>2736</v>
      </c>
      <c r="S64" t="str">
        <f t="shared" si="3"/>
        <v>96</v>
      </c>
      <c r="T64" t="str">
        <f t="shared" si="4"/>
        <v>6 (96)</v>
      </c>
      <c r="U64" t="s">
        <v>5470</v>
      </c>
    </row>
    <row r="65" spans="2:21">
      <c r="B65" s="263" t="s">
        <v>522</v>
      </c>
      <c r="C65" s="292">
        <v>64</v>
      </c>
      <c r="D65" s="263" t="s">
        <v>813</v>
      </c>
      <c r="E65" s="504" t="str">
        <f t="shared" si="0"/>
        <v>Ryoji SHINKAI(96)</v>
      </c>
      <c r="F65" s="303" t="s">
        <v>771</v>
      </c>
      <c r="G65" s="263" t="s">
        <v>623</v>
      </c>
      <c r="H65" t="str">
        <f>VLOOKUP($G65,県名!$B$1:$C$49,2,FALSE)</f>
        <v>愛  知</v>
      </c>
      <c r="I65" t="str">
        <f>VLOOKUP(B65,学校名!$D$8:$F$64,3,FALSE)</f>
        <v>名古屋大</v>
      </c>
      <c r="J65" t="str">
        <f t="shared" si="1"/>
        <v>男</v>
      </c>
      <c r="K65" s="263" t="s">
        <v>3516</v>
      </c>
      <c r="L65" s="263" t="s">
        <v>1365</v>
      </c>
      <c r="M65" t="str">
        <f t="shared" si="2"/>
        <v>Ryoji SHINKAI</v>
      </c>
      <c r="O65" s="263" t="s">
        <v>1534</v>
      </c>
      <c r="P65" s="263" t="s">
        <v>1535</v>
      </c>
      <c r="Q65" s="303" t="s">
        <v>771</v>
      </c>
      <c r="R65" s="263" t="s">
        <v>2752</v>
      </c>
      <c r="S65" t="str">
        <f t="shared" si="3"/>
        <v>96</v>
      </c>
      <c r="T65" t="str">
        <f t="shared" si="4"/>
        <v>M2 (96)</v>
      </c>
      <c r="U65" t="s">
        <v>5471</v>
      </c>
    </row>
    <row r="66" spans="2:21">
      <c r="B66" s="263" t="s">
        <v>522</v>
      </c>
      <c r="C66" s="292">
        <v>65</v>
      </c>
      <c r="D66" s="263" t="s">
        <v>1929</v>
      </c>
      <c r="E66" s="504" t="str">
        <f t="shared" si="0"/>
        <v>Keisuke KIYOHARA(00)</v>
      </c>
      <c r="F66" s="303" t="s">
        <v>889</v>
      </c>
      <c r="G66" s="263" t="s">
        <v>623</v>
      </c>
      <c r="H66" t="str">
        <f>VLOOKUP($G66,県名!$B$1:$C$49,2,FALSE)</f>
        <v>愛  知</v>
      </c>
      <c r="I66" t="str">
        <f>VLOOKUP(B66,学校名!$D$8:$F$64,3,FALSE)</f>
        <v>名古屋大</v>
      </c>
      <c r="J66" t="str">
        <f t="shared" si="1"/>
        <v>男</v>
      </c>
      <c r="K66" s="263" t="s">
        <v>3517</v>
      </c>
      <c r="L66" s="263" t="s">
        <v>1236</v>
      </c>
      <c r="M66" t="str">
        <f t="shared" si="2"/>
        <v>Keisuke KIYOHARA</v>
      </c>
      <c r="O66" s="263" t="s">
        <v>1534</v>
      </c>
      <c r="P66" s="263" t="s">
        <v>1535</v>
      </c>
      <c r="Q66" s="303" t="s">
        <v>889</v>
      </c>
      <c r="R66" s="263" t="s">
        <v>2759</v>
      </c>
      <c r="S66" t="str">
        <f t="shared" si="3"/>
        <v>00</v>
      </c>
      <c r="T66" t="str">
        <f t="shared" si="4"/>
        <v>3 (00)</v>
      </c>
      <c r="U66" t="s">
        <v>5472</v>
      </c>
    </row>
    <row r="67" spans="2:21">
      <c r="B67" s="263" t="s">
        <v>522</v>
      </c>
      <c r="C67" s="292">
        <v>66</v>
      </c>
      <c r="D67" s="263" t="s">
        <v>814</v>
      </c>
      <c r="E67" s="504" t="str">
        <f t="shared" ref="E67:E130" si="5">M67&amp;"("&amp;S67&amp;")"</f>
        <v>Nobuhito MORI(97)</v>
      </c>
      <c r="F67" s="303" t="s">
        <v>771</v>
      </c>
      <c r="G67" s="263" t="s">
        <v>625</v>
      </c>
      <c r="H67" t="str">
        <f>VLOOKUP($G67,県名!$B$1:$C$49,2,FALSE)</f>
        <v>岐  阜</v>
      </c>
      <c r="I67" t="str">
        <f>VLOOKUP(B67,学校名!$D$8:$F$64,3,FALSE)</f>
        <v>名古屋大</v>
      </c>
      <c r="J67" t="str">
        <f t="shared" ref="J67:J130" si="6">IF(VALUE(C67)&lt;2000,"男","女")</f>
        <v>男</v>
      </c>
      <c r="K67" s="263" t="s">
        <v>1405</v>
      </c>
      <c r="L67" s="263" t="s">
        <v>3518</v>
      </c>
      <c r="M67" t="str">
        <f t="shared" ref="M67:M130" si="7">L67&amp;" "&amp;K67</f>
        <v>Nobuhito MORI</v>
      </c>
      <c r="O67" s="263" t="s">
        <v>1534</v>
      </c>
      <c r="P67" s="263" t="s">
        <v>1535</v>
      </c>
      <c r="Q67" s="303" t="s">
        <v>771</v>
      </c>
      <c r="R67" s="263" t="s">
        <v>2754</v>
      </c>
      <c r="S67" t="str">
        <f t="shared" ref="S67:S130" si="8">LEFT(R67,2)</f>
        <v>97</v>
      </c>
      <c r="T67" t="str">
        <f t="shared" ref="T67:T130" si="9">Q67&amp;" ("&amp;S67&amp;")"</f>
        <v>M2 (97)</v>
      </c>
      <c r="U67" t="s">
        <v>5473</v>
      </c>
    </row>
    <row r="68" spans="2:21">
      <c r="B68" s="263" t="s">
        <v>507</v>
      </c>
      <c r="C68" s="292">
        <v>67</v>
      </c>
      <c r="D68" s="263" t="s">
        <v>1854</v>
      </c>
      <c r="E68" s="504" t="str">
        <f t="shared" si="5"/>
        <v>Takumi ISODA(99)</v>
      </c>
      <c r="F68" s="303" t="s">
        <v>888</v>
      </c>
      <c r="G68" s="263" t="s">
        <v>624</v>
      </c>
      <c r="H68" t="str">
        <f>VLOOKUP($G68,県名!$B$1:$C$49,2,FALSE)</f>
        <v>三  重</v>
      </c>
      <c r="I68" t="str">
        <f>VLOOKUP(B68,学校名!$D$8:$F$64,3,FALSE)</f>
        <v>皇學館大</v>
      </c>
      <c r="J68" t="str">
        <f t="shared" si="6"/>
        <v>男</v>
      </c>
      <c r="K68" s="263" t="s">
        <v>3519</v>
      </c>
      <c r="L68" s="263" t="s">
        <v>1339</v>
      </c>
      <c r="M68" t="str">
        <f t="shared" si="7"/>
        <v>Takumi ISODA</v>
      </c>
      <c r="O68" s="263" t="s">
        <v>1534</v>
      </c>
      <c r="P68" s="263" t="s">
        <v>1535</v>
      </c>
      <c r="Q68" s="303" t="s">
        <v>888</v>
      </c>
      <c r="R68" s="263" t="s">
        <v>2446</v>
      </c>
      <c r="S68" t="str">
        <f t="shared" si="8"/>
        <v>99</v>
      </c>
      <c r="T68" t="str">
        <f t="shared" si="9"/>
        <v>4 (99)</v>
      </c>
      <c r="U68" t="s">
        <v>5474</v>
      </c>
    </row>
    <row r="69" spans="2:21">
      <c r="B69" s="263" t="s">
        <v>507</v>
      </c>
      <c r="C69" s="292">
        <v>68</v>
      </c>
      <c r="D69" s="263" t="s">
        <v>1855</v>
      </c>
      <c r="E69" s="504" t="str">
        <f t="shared" si="5"/>
        <v>Koki ONO(99)</v>
      </c>
      <c r="F69" s="303" t="s">
        <v>888</v>
      </c>
      <c r="G69" s="263" t="s">
        <v>624</v>
      </c>
      <c r="H69" t="str">
        <f>VLOOKUP($G69,県名!$B$1:$C$49,2,FALSE)</f>
        <v>三  重</v>
      </c>
      <c r="I69" t="str">
        <f>VLOOKUP(B69,学校名!$D$8:$F$64,3,FALSE)</f>
        <v>皇學館大</v>
      </c>
      <c r="J69" t="str">
        <f t="shared" si="6"/>
        <v>男</v>
      </c>
      <c r="K69" s="263" t="s">
        <v>1531</v>
      </c>
      <c r="L69" s="263" t="s">
        <v>1255</v>
      </c>
      <c r="M69" t="str">
        <f t="shared" si="7"/>
        <v>Koki ONO</v>
      </c>
      <c r="O69" s="263" t="s">
        <v>1534</v>
      </c>
      <c r="P69" s="263" t="s">
        <v>1535</v>
      </c>
      <c r="Q69" s="303" t="s">
        <v>888</v>
      </c>
      <c r="R69" s="263" t="s">
        <v>2540</v>
      </c>
      <c r="S69" t="str">
        <f t="shared" si="8"/>
        <v>99</v>
      </c>
      <c r="T69" t="str">
        <f t="shared" si="9"/>
        <v>4 (99)</v>
      </c>
      <c r="U69" t="s">
        <v>5475</v>
      </c>
    </row>
    <row r="70" spans="2:21">
      <c r="B70" s="263" t="s">
        <v>507</v>
      </c>
      <c r="C70" s="292">
        <v>69</v>
      </c>
      <c r="D70" s="263" t="s">
        <v>1856</v>
      </c>
      <c r="E70" s="504" t="str">
        <f t="shared" si="5"/>
        <v>Maya KASAHARA(99)</v>
      </c>
      <c r="F70" s="303" t="s">
        <v>888</v>
      </c>
      <c r="G70" s="263" t="s">
        <v>624</v>
      </c>
      <c r="H70" t="str">
        <f>VLOOKUP($G70,県名!$B$1:$C$49,2,FALSE)</f>
        <v>三  重</v>
      </c>
      <c r="I70" t="str">
        <f>VLOOKUP(B70,学校名!$D$8:$F$64,3,FALSE)</f>
        <v>皇學館大</v>
      </c>
      <c r="J70" t="str">
        <f t="shared" si="6"/>
        <v>男</v>
      </c>
      <c r="K70" s="263" t="s">
        <v>3520</v>
      </c>
      <c r="L70" s="263" t="s">
        <v>1603</v>
      </c>
      <c r="M70" t="str">
        <f t="shared" si="7"/>
        <v>Maya KASAHARA</v>
      </c>
      <c r="O70" s="263" t="s">
        <v>1534</v>
      </c>
      <c r="P70" s="263" t="s">
        <v>1535</v>
      </c>
      <c r="Q70" s="303" t="s">
        <v>888</v>
      </c>
      <c r="R70" s="263" t="s">
        <v>2655</v>
      </c>
      <c r="S70" t="str">
        <f t="shared" si="8"/>
        <v>99</v>
      </c>
      <c r="T70" t="str">
        <f t="shared" si="9"/>
        <v>4 (99)</v>
      </c>
      <c r="U70" t="s">
        <v>5476</v>
      </c>
    </row>
    <row r="71" spans="2:21">
      <c r="B71" s="263" t="s">
        <v>507</v>
      </c>
      <c r="C71" s="292">
        <v>70</v>
      </c>
      <c r="D71" s="263" t="s">
        <v>906</v>
      </c>
      <c r="E71" s="504" t="str">
        <f t="shared" si="5"/>
        <v>Hayata SAKAI(00)</v>
      </c>
      <c r="F71" s="303" t="s">
        <v>888</v>
      </c>
      <c r="G71" s="263" t="s">
        <v>624</v>
      </c>
      <c r="H71" t="str">
        <f>VLOOKUP($G71,県名!$B$1:$C$49,2,FALSE)</f>
        <v>三  重</v>
      </c>
      <c r="I71" t="str">
        <f>VLOOKUP(B71,学校名!$D$8:$F$64,3,FALSE)</f>
        <v>皇學館大</v>
      </c>
      <c r="J71" t="str">
        <f t="shared" si="6"/>
        <v>男</v>
      </c>
      <c r="K71" s="263" t="s">
        <v>1414</v>
      </c>
      <c r="L71" s="263" t="s">
        <v>3521</v>
      </c>
      <c r="M71" t="str">
        <f t="shared" si="7"/>
        <v>Hayata SAKAI</v>
      </c>
      <c r="O71" s="263" t="s">
        <v>1534</v>
      </c>
      <c r="P71" s="263" t="s">
        <v>1535</v>
      </c>
      <c r="Q71" s="303" t="s">
        <v>888</v>
      </c>
      <c r="R71" s="263" t="s">
        <v>2649</v>
      </c>
      <c r="S71" t="str">
        <f t="shared" si="8"/>
        <v>00</v>
      </c>
      <c r="T71" t="str">
        <f t="shared" si="9"/>
        <v>4 (00)</v>
      </c>
      <c r="U71" t="s">
        <v>5477</v>
      </c>
    </row>
    <row r="72" spans="2:21">
      <c r="B72" s="263" t="s">
        <v>507</v>
      </c>
      <c r="C72" s="292">
        <v>71</v>
      </c>
      <c r="D72" s="263" t="s">
        <v>1857</v>
      </c>
      <c r="E72" s="504" t="str">
        <f t="shared" si="5"/>
        <v>Kosei MOTOI(99)</v>
      </c>
      <c r="F72" s="303" t="s">
        <v>888</v>
      </c>
      <c r="G72" s="263" t="s">
        <v>624</v>
      </c>
      <c r="H72" t="str">
        <f>VLOOKUP($G72,県名!$B$1:$C$49,2,FALSE)</f>
        <v>三  重</v>
      </c>
      <c r="I72" t="str">
        <f>VLOOKUP(B72,学校名!$D$8:$F$64,3,FALSE)</f>
        <v>皇學館大</v>
      </c>
      <c r="J72" t="str">
        <f t="shared" si="6"/>
        <v>男</v>
      </c>
      <c r="K72" s="263" t="s">
        <v>3522</v>
      </c>
      <c r="L72" s="263" t="s">
        <v>1364</v>
      </c>
      <c r="M72" t="str">
        <f t="shared" si="7"/>
        <v>Kosei MOTOI</v>
      </c>
      <c r="O72" s="263" t="s">
        <v>1534</v>
      </c>
      <c r="P72" s="263" t="s">
        <v>1535</v>
      </c>
      <c r="Q72" s="303" t="s">
        <v>888</v>
      </c>
      <c r="R72" s="263" t="s">
        <v>2635</v>
      </c>
      <c r="S72" t="str">
        <f t="shared" si="8"/>
        <v>99</v>
      </c>
      <c r="T72" t="str">
        <f t="shared" si="9"/>
        <v>4 (99)</v>
      </c>
      <c r="U72" t="s">
        <v>5478</v>
      </c>
    </row>
    <row r="73" spans="2:21">
      <c r="B73" s="263" t="s">
        <v>507</v>
      </c>
      <c r="C73" s="292">
        <v>72</v>
      </c>
      <c r="D73" s="263" t="s">
        <v>1858</v>
      </c>
      <c r="E73" s="504" t="str">
        <f t="shared" si="5"/>
        <v>Naoya KIYOTA(00)</v>
      </c>
      <c r="F73" s="303" t="s">
        <v>889</v>
      </c>
      <c r="G73" s="263" t="s">
        <v>624</v>
      </c>
      <c r="H73" t="str">
        <f>VLOOKUP($G73,県名!$B$1:$C$49,2,FALSE)</f>
        <v>三  重</v>
      </c>
      <c r="I73" t="str">
        <f>VLOOKUP(B73,学校名!$D$8:$F$64,3,FALSE)</f>
        <v>皇學館大</v>
      </c>
      <c r="J73" t="str">
        <f t="shared" si="6"/>
        <v>男</v>
      </c>
      <c r="K73" s="263" t="s">
        <v>3523</v>
      </c>
      <c r="L73" s="263" t="s">
        <v>1411</v>
      </c>
      <c r="M73" t="str">
        <f t="shared" si="7"/>
        <v>Naoya KIYOTA</v>
      </c>
      <c r="O73" s="263" t="s">
        <v>1534</v>
      </c>
      <c r="P73" s="263" t="s">
        <v>1535</v>
      </c>
      <c r="Q73" s="303" t="s">
        <v>889</v>
      </c>
      <c r="R73" s="263" t="s">
        <v>2656</v>
      </c>
      <c r="S73" t="str">
        <f t="shared" si="8"/>
        <v>00</v>
      </c>
      <c r="T73" t="str">
        <f t="shared" si="9"/>
        <v>3 (00)</v>
      </c>
      <c r="U73" t="s">
        <v>5479</v>
      </c>
    </row>
    <row r="74" spans="2:21">
      <c r="B74" s="263" t="s">
        <v>507</v>
      </c>
      <c r="C74" s="292">
        <v>73</v>
      </c>
      <c r="D74" s="263" t="s">
        <v>1859</v>
      </c>
      <c r="E74" s="504" t="str">
        <f t="shared" si="5"/>
        <v>Kaisei GOSHIMA(00)</v>
      </c>
      <c r="F74" s="303" t="s">
        <v>889</v>
      </c>
      <c r="G74" s="263" t="s">
        <v>624</v>
      </c>
      <c r="H74" t="str">
        <f>VLOOKUP($G74,県名!$B$1:$C$49,2,FALSE)</f>
        <v>三  重</v>
      </c>
      <c r="I74" t="str">
        <f>VLOOKUP(B74,学校名!$D$8:$F$64,3,FALSE)</f>
        <v>皇學館大</v>
      </c>
      <c r="J74" t="str">
        <f t="shared" si="6"/>
        <v>男</v>
      </c>
      <c r="K74" s="263" t="s">
        <v>3524</v>
      </c>
      <c r="L74" s="263" t="s">
        <v>1312</v>
      </c>
      <c r="M74" t="str">
        <f t="shared" si="7"/>
        <v>Kaisei GOSHIMA</v>
      </c>
      <c r="O74" s="263" t="s">
        <v>1534</v>
      </c>
      <c r="P74" s="263" t="s">
        <v>1535</v>
      </c>
      <c r="Q74" s="303" t="s">
        <v>889</v>
      </c>
      <c r="R74" s="263" t="s">
        <v>2657</v>
      </c>
      <c r="S74" t="str">
        <f t="shared" si="8"/>
        <v>00</v>
      </c>
      <c r="T74" t="str">
        <f t="shared" si="9"/>
        <v>3 (00)</v>
      </c>
      <c r="U74" t="s">
        <v>5480</v>
      </c>
    </row>
    <row r="75" spans="2:21">
      <c r="B75" s="263" t="s">
        <v>507</v>
      </c>
      <c r="C75" s="292">
        <v>74</v>
      </c>
      <c r="D75" s="263" t="s">
        <v>1860</v>
      </c>
      <c r="E75" s="504" t="str">
        <f t="shared" si="5"/>
        <v>Taishu KOMIYAMA(00)</v>
      </c>
      <c r="F75" s="303" t="s">
        <v>889</v>
      </c>
      <c r="G75" s="263" t="s">
        <v>624</v>
      </c>
      <c r="H75" t="str">
        <f>VLOOKUP($G75,県名!$B$1:$C$49,2,FALSE)</f>
        <v>三  重</v>
      </c>
      <c r="I75" t="str">
        <f>VLOOKUP(B75,学校名!$D$8:$F$64,3,FALSE)</f>
        <v>皇學館大</v>
      </c>
      <c r="J75" t="str">
        <f t="shared" si="6"/>
        <v>男</v>
      </c>
      <c r="K75" s="263" t="s">
        <v>3525</v>
      </c>
      <c r="L75" s="263" t="s">
        <v>3526</v>
      </c>
      <c r="M75" t="str">
        <f t="shared" si="7"/>
        <v>Taishu KOMIYAMA</v>
      </c>
      <c r="O75" s="263" t="s">
        <v>1534</v>
      </c>
      <c r="P75" s="263" t="s">
        <v>1535</v>
      </c>
      <c r="Q75" s="303" t="s">
        <v>889</v>
      </c>
      <c r="R75" s="263" t="s">
        <v>2658</v>
      </c>
      <c r="S75" t="str">
        <f t="shared" si="8"/>
        <v>00</v>
      </c>
      <c r="T75" t="str">
        <f t="shared" si="9"/>
        <v>3 (00)</v>
      </c>
      <c r="U75" t="s">
        <v>5481</v>
      </c>
    </row>
    <row r="76" spans="2:21">
      <c r="B76" s="263" t="s">
        <v>507</v>
      </c>
      <c r="C76" s="292">
        <v>75</v>
      </c>
      <c r="D76" s="263" t="s">
        <v>1861</v>
      </c>
      <c r="E76" s="504" t="str">
        <f t="shared" si="5"/>
        <v>Yuki TANAKA(00)</v>
      </c>
      <c r="F76" s="303" t="s">
        <v>889</v>
      </c>
      <c r="G76" s="263" t="s">
        <v>624</v>
      </c>
      <c r="H76" t="str">
        <f>VLOOKUP($G76,県名!$B$1:$C$49,2,FALSE)</f>
        <v>三  重</v>
      </c>
      <c r="I76" t="str">
        <f>VLOOKUP(B76,学校名!$D$8:$F$64,3,FALSE)</f>
        <v>皇學館大</v>
      </c>
      <c r="J76" t="str">
        <f t="shared" si="6"/>
        <v>男</v>
      </c>
      <c r="K76" s="263" t="s">
        <v>1328</v>
      </c>
      <c r="L76" s="263" t="s">
        <v>1244</v>
      </c>
      <c r="M76" t="str">
        <f t="shared" si="7"/>
        <v>Yuki TANAKA</v>
      </c>
      <c r="O76" s="263" t="s">
        <v>1534</v>
      </c>
      <c r="P76" s="263" t="s">
        <v>1535</v>
      </c>
      <c r="Q76" s="303" t="s">
        <v>889</v>
      </c>
      <c r="R76" s="263" t="s">
        <v>2659</v>
      </c>
      <c r="S76" t="str">
        <f t="shared" si="8"/>
        <v>00</v>
      </c>
      <c r="T76" t="str">
        <f t="shared" si="9"/>
        <v>3 (00)</v>
      </c>
      <c r="U76" t="s">
        <v>5482</v>
      </c>
    </row>
    <row r="77" spans="2:21">
      <c r="B77" s="263" t="s">
        <v>507</v>
      </c>
      <c r="C77" s="292">
        <v>76</v>
      </c>
      <c r="D77" s="263" t="s">
        <v>1862</v>
      </c>
      <c r="E77" s="504" t="str">
        <f t="shared" si="5"/>
        <v>Taiga TANIGUCHI(00)</v>
      </c>
      <c r="F77" s="303" t="s">
        <v>889</v>
      </c>
      <c r="G77" s="263" t="s">
        <v>624</v>
      </c>
      <c r="H77" t="str">
        <f>VLOOKUP($G77,県名!$B$1:$C$49,2,FALSE)</f>
        <v>三  重</v>
      </c>
      <c r="I77" t="str">
        <f>VLOOKUP(B77,学校名!$D$8:$F$64,3,FALSE)</f>
        <v>皇學館大</v>
      </c>
      <c r="J77" t="str">
        <f t="shared" si="6"/>
        <v>男</v>
      </c>
      <c r="K77" s="263" t="s">
        <v>3527</v>
      </c>
      <c r="L77" s="263" t="s">
        <v>1362</v>
      </c>
      <c r="M77" t="str">
        <f t="shared" si="7"/>
        <v>Taiga TANIGUCHI</v>
      </c>
      <c r="O77" s="263" t="s">
        <v>1534</v>
      </c>
      <c r="P77" s="263" t="s">
        <v>1535</v>
      </c>
      <c r="Q77" s="303" t="s">
        <v>889</v>
      </c>
      <c r="R77" s="263" t="s">
        <v>2504</v>
      </c>
      <c r="S77" t="str">
        <f t="shared" si="8"/>
        <v>00</v>
      </c>
      <c r="T77" t="str">
        <f t="shared" si="9"/>
        <v>3 (00)</v>
      </c>
      <c r="U77" t="s">
        <v>5483</v>
      </c>
    </row>
    <row r="78" spans="2:21">
      <c r="B78" s="263" t="s">
        <v>507</v>
      </c>
      <c r="C78" s="292">
        <v>77</v>
      </c>
      <c r="D78" s="263" t="s">
        <v>1863</v>
      </c>
      <c r="E78" s="504" t="str">
        <f t="shared" si="5"/>
        <v>Yuya HATTORI(00)</v>
      </c>
      <c r="F78" s="303" t="s">
        <v>889</v>
      </c>
      <c r="G78" s="263" t="s">
        <v>624</v>
      </c>
      <c r="H78" t="str">
        <f>VLOOKUP($G78,県名!$B$1:$C$49,2,FALSE)</f>
        <v>三  重</v>
      </c>
      <c r="I78" t="str">
        <f>VLOOKUP(B78,学校名!$D$8:$F$64,3,FALSE)</f>
        <v>皇學館大</v>
      </c>
      <c r="J78" t="str">
        <f t="shared" si="6"/>
        <v>男</v>
      </c>
      <c r="K78" s="263" t="s">
        <v>1302</v>
      </c>
      <c r="L78" s="263" t="s">
        <v>1229</v>
      </c>
      <c r="M78" t="str">
        <f t="shared" si="7"/>
        <v>Yuya HATTORI</v>
      </c>
      <c r="O78" s="263" t="s">
        <v>1534</v>
      </c>
      <c r="P78" s="263" t="s">
        <v>1535</v>
      </c>
      <c r="Q78" s="303" t="s">
        <v>889</v>
      </c>
      <c r="R78" s="263" t="s">
        <v>2617</v>
      </c>
      <c r="S78" t="str">
        <f t="shared" si="8"/>
        <v>00</v>
      </c>
      <c r="T78" t="str">
        <f t="shared" si="9"/>
        <v>3 (00)</v>
      </c>
      <c r="U78" t="s">
        <v>5484</v>
      </c>
    </row>
    <row r="79" spans="2:21">
      <c r="B79" s="263" t="s">
        <v>507</v>
      </c>
      <c r="C79" s="292">
        <v>78</v>
      </c>
      <c r="D79" s="263" t="s">
        <v>1864</v>
      </c>
      <c r="E79" s="504" t="str">
        <f t="shared" si="5"/>
        <v>Yusei HAMAGUCHI(00)</v>
      </c>
      <c r="F79" s="303" t="s">
        <v>889</v>
      </c>
      <c r="G79" s="263" t="s">
        <v>624</v>
      </c>
      <c r="H79" t="str">
        <f>VLOOKUP($G79,県名!$B$1:$C$49,2,FALSE)</f>
        <v>三  重</v>
      </c>
      <c r="I79" t="str">
        <f>VLOOKUP(B79,学校名!$D$8:$F$64,3,FALSE)</f>
        <v>皇學館大</v>
      </c>
      <c r="J79" t="str">
        <f t="shared" si="6"/>
        <v>男</v>
      </c>
      <c r="K79" s="263" t="s">
        <v>3528</v>
      </c>
      <c r="L79" s="263" t="s">
        <v>1341</v>
      </c>
      <c r="M79" t="str">
        <f t="shared" si="7"/>
        <v>Yusei HAMAGUCHI</v>
      </c>
      <c r="O79" s="263" t="s">
        <v>1534</v>
      </c>
      <c r="P79" s="263" t="s">
        <v>1535</v>
      </c>
      <c r="Q79" s="303" t="s">
        <v>889</v>
      </c>
      <c r="R79" s="263" t="s">
        <v>2660</v>
      </c>
      <c r="S79" t="str">
        <f t="shared" si="8"/>
        <v>00</v>
      </c>
      <c r="T79" t="str">
        <f t="shared" si="9"/>
        <v>3 (00)</v>
      </c>
      <c r="U79" t="s">
        <v>5485</v>
      </c>
    </row>
    <row r="80" spans="2:21">
      <c r="B80" s="263" t="s">
        <v>507</v>
      </c>
      <c r="C80" s="292">
        <v>79</v>
      </c>
      <c r="D80" s="263" t="s">
        <v>1865</v>
      </c>
      <c r="E80" s="504" t="str">
        <f t="shared" si="5"/>
        <v>Shuki MATSUZUKI(00)</v>
      </c>
      <c r="F80" s="303" t="s">
        <v>889</v>
      </c>
      <c r="G80" s="263" t="s">
        <v>624</v>
      </c>
      <c r="H80" t="str">
        <f>VLOOKUP($G80,県名!$B$1:$C$49,2,FALSE)</f>
        <v>三  重</v>
      </c>
      <c r="I80" t="str">
        <f>VLOOKUP(B80,学校名!$D$8:$F$64,3,FALSE)</f>
        <v>皇學館大</v>
      </c>
      <c r="J80" t="str">
        <f t="shared" si="6"/>
        <v>男</v>
      </c>
      <c r="K80" s="263" t="s">
        <v>3529</v>
      </c>
      <c r="L80" s="263" t="s">
        <v>3530</v>
      </c>
      <c r="M80" t="str">
        <f t="shared" si="7"/>
        <v>Shuki MATSUZUKI</v>
      </c>
      <c r="O80" s="263" t="s">
        <v>1534</v>
      </c>
      <c r="P80" s="263" t="s">
        <v>1535</v>
      </c>
      <c r="Q80" s="303" t="s">
        <v>889</v>
      </c>
      <c r="R80" s="263" t="s">
        <v>2661</v>
      </c>
      <c r="S80" t="str">
        <f t="shared" si="8"/>
        <v>00</v>
      </c>
      <c r="T80" t="str">
        <f t="shared" si="9"/>
        <v>3 (00)</v>
      </c>
      <c r="U80" t="s">
        <v>5486</v>
      </c>
    </row>
    <row r="81" spans="2:21">
      <c r="B81" s="263" t="s">
        <v>507</v>
      </c>
      <c r="C81" s="292">
        <v>80</v>
      </c>
      <c r="D81" s="263" t="s">
        <v>1866</v>
      </c>
      <c r="E81" s="504" t="str">
        <f t="shared" si="5"/>
        <v>Koki YONEKAWA(00)</v>
      </c>
      <c r="F81" s="303" t="s">
        <v>889</v>
      </c>
      <c r="G81" s="263" t="s">
        <v>624</v>
      </c>
      <c r="H81" t="str">
        <f>VLOOKUP($G81,県名!$B$1:$C$49,2,FALSE)</f>
        <v>三  重</v>
      </c>
      <c r="I81" t="str">
        <f>VLOOKUP(B81,学校名!$D$8:$F$64,3,FALSE)</f>
        <v>皇學館大</v>
      </c>
      <c r="J81" t="str">
        <f t="shared" si="6"/>
        <v>男</v>
      </c>
      <c r="K81" s="263" t="s">
        <v>3531</v>
      </c>
      <c r="L81" s="263" t="s">
        <v>1255</v>
      </c>
      <c r="M81" t="str">
        <f t="shared" si="7"/>
        <v>Koki YONEKAWA</v>
      </c>
      <c r="O81" s="263" t="s">
        <v>1534</v>
      </c>
      <c r="P81" s="263" t="s">
        <v>1535</v>
      </c>
      <c r="Q81" s="303" t="s">
        <v>889</v>
      </c>
      <c r="R81" s="263" t="s">
        <v>2662</v>
      </c>
      <c r="S81" t="str">
        <f t="shared" si="8"/>
        <v>00</v>
      </c>
      <c r="T81" t="str">
        <f t="shared" si="9"/>
        <v>3 (00)</v>
      </c>
      <c r="U81" t="s">
        <v>5487</v>
      </c>
    </row>
    <row r="82" spans="2:21">
      <c r="B82" s="263" t="s">
        <v>507</v>
      </c>
      <c r="C82" s="292">
        <v>81</v>
      </c>
      <c r="D82" s="263" t="s">
        <v>2048</v>
      </c>
      <c r="E82" s="504" t="str">
        <f t="shared" si="5"/>
        <v>Manato ITO(01)</v>
      </c>
      <c r="F82" s="303" t="s">
        <v>886</v>
      </c>
      <c r="G82" s="263" t="s">
        <v>624</v>
      </c>
      <c r="H82" t="str">
        <f>VLOOKUP($G82,県名!$B$1:$C$49,2,FALSE)</f>
        <v>三  重</v>
      </c>
      <c r="I82" t="str">
        <f>VLOOKUP(B82,学校名!$D$8:$F$64,3,FALSE)</f>
        <v>皇學館大</v>
      </c>
      <c r="J82" t="str">
        <f t="shared" si="6"/>
        <v>男</v>
      </c>
      <c r="K82" s="263" t="s">
        <v>1279</v>
      </c>
      <c r="L82" s="263" t="s">
        <v>2352</v>
      </c>
      <c r="M82" t="str">
        <f t="shared" si="7"/>
        <v>Manato ITO</v>
      </c>
      <c r="O82" s="263" t="s">
        <v>1534</v>
      </c>
      <c r="P82" s="263" t="s">
        <v>1535</v>
      </c>
      <c r="Q82" s="303" t="s">
        <v>886</v>
      </c>
      <c r="R82" s="263" t="s">
        <v>2868</v>
      </c>
      <c r="S82" t="str">
        <f t="shared" si="8"/>
        <v>01</v>
      </c>
      <c r="T82" t="str">
        <f t="shared" si="9"/>
        <v>2 (01)</v>
      </c>
      <c r="U82" t="s">
        <v>5488</v>
      </c>
    </row>
    <row r="83" spans="2:21">
      <c r="B83" s="263" t="s">
        <v>507</v>
      </c>
      <c r="C83" s="292">
        <v>82</v>
      </c>
      <c r="D83" s="263" t="s">
        <v>2040</v>
      </c>
      <c r="E83" s="504" t="str">
        <f t="shared" si="5"/>
        <v>Kohei OKUBO(01)</v>
      </c>
      <c r="F83" s="303" t="s">
        <v>886</v>
      </c>
      <c r="G83" s="263" t="s">
        <v>624</v>
      </c>
      <c r="H83" t="str">
        <f>VLOOKUP($G83,県名!$B$1:$C$49,2,FALSE)</f>
        <v>三  重</v>
      </c>
      <c r="I83" t="str">
        <f>VLOOKUP(B83,学校名!$D$8:$F$64,3,FALSE)</f>
        <v>皇學館大</v>
      </c>
      <c r="J83" t="str">
        <f t="shared" si="6"/>
        <v>男</v>
      </c>
      <c r="K83" s="263" t="s">
        <v>1473</v>
      </c>
      <c r="L83" s="263" t="s">
        <v>1296</v>
      </c>
      <c r="M83" t="str">
        <f t="shared" si="7"/>
        <v>Kohei OKUBO</v>
      </c>
      <c r="O83" s="263" t="s">
        <v>1534</v>
      </c>
      <c r="P83" s="263" t="s">
        <v>1535</v>
      </c>
      <c r="Q83" s="303" t="s">
        <v>886</v>
      </c>
      <c r="R83" s="263" t="s">
        <v>2862</v>
      </c>
      <c r="S83" t="str">
        <f t="shared" si="8"/>
        <v>01</v>
      </c>
      <c r="T83" t="str">
        <f t="shared" si="9"/>
        <v>2 (01)</v>
      </c>
      <c r="U83" t="s">
        <v>5489</v>
      </c>
    </row>
    <row r="84" spans="2:21">
      <c r="B84" s="263" t="s">
        <v>507</v>
      </c>
      <c r="C84" s="292">
        <v>83</v>
      </c>
      <c r="D84" s="263" t="s">
        <v>2041</v>
      </c>
      <c r="E84" s="504" t="str">
        <f t="shared" si="5"/>
        <v>Hayato KONDO(01)</v>
      </c>
      <c r="F84" s="303" t="s">
        <v>886</v>
      </c>
      <c r="G84" s="263" t="s">
        <v>624</v>
      </c>
      <c r="H84" t="str">
        <f>VLOOKUP($G84,県名!$B$1:$C$49,2,FALSE)</f>
        <v>三  重</v>
      </c>
      <c r="I84" t="str">
        <f>VLOOKUP(B84,学校名!$D$8:$F$64,3,FALSE)</f>
        <v>皇學館大</v>
      </c>
      <c r="J84" t="str">
        <f t="shared" si="6"/>
        <v>男</v>
      </c>
      <c r="K84" s="263" t="s">
        <v>1232</v>
      </c>
      <c r="L84" s="263" t="s">
        <v>1275</v>
      </c>
      <c r="M84" t="str">
        <f t="shared" si="7"/>
        <v>Hayato KONDO</v>
      </c>
      <c r="O84" s="263" t="s">
        <v>1534</v>
      </c>
      <c r="P84" s="263" t="s">
        <v>1535</v>
      </c>
      <c r="Q84" s="303" t="s">
        <v>886</v>
      </c>
      <c r="R84" s="263" t="s">
        <v>2863</v>
      </c>
      <c r="S84" t="str">
        <f t="shared" si="8"/>
        <v>01</v>
      </c>
      <c r="T84" t="str">
        <f t="shared" si="9"/>
        <v>2 (01)</v>
      </c>
      <c r="U84" t="s">
        <v>5490</v>
      </c>
    </row>
    <row r="85" spans="2:21">
      <c r="B85" s="263" t="s">
        <v>507</v>
      </c>
      <c r="C85" s="292">
        <v>84</v>
      </c>
      <c r="D85" s="263" t="s">
        <v>2042</v>
      </c>
      <c r="E85" s="504" t="str">
        <f t="shared" si="5"/>
        <v>Yuma SAKAMOTO(01)</v>
      </c>
      <c r="F85" s="303" t="s">
        <v>886</v>
      </c>
      <c r="G85" s="263" t="s">
        <v>624</v>
      </c>
      <c r="H85" t="str">
        <f>VLOOKUP($G85,県名!$B$1:$C$49,2,FALSE)</f>
        <v>三  重</v>
      </c>
      <c r="I85" t="str">
        <f>VLOOKUP(B85,学校名!$D$8:$F$64,3,FALSE)</f>
        <v>皇學館大</v>
      </c>
      <c r="J85" t="str">
        <f t="shared" si="6"/>
        <v>男</v>
      </c>
      <c r="K85" s="263" t="s">
        <v>1492</v>
      </c>
      <c r="L85" s="263" t="s">
        <v>1425</v>
      </c>
      <c r="M85" t="str">
        <f t="shared" si="7"/>
        <v>Yuma SAKAMOTO</v>
      </c>
      <c r="O85" s="263" t="s">
        <v>1534</v>
      </c>
      <c r="P85" s="263" t="s">
        <v>1535</v>
      </c>
      <c r="Q85" s="303" t="s">
        <v>886</v>
      </c>
      <c r="R85" s="263" t="s">
        <v>2864</v>
      </c>
      <c r="S85" t="str">
        <f t="shared" si="8"/>
        <v>01</v>
      </c>
      <c r="T85" t="str">
        <f t="shared" si="9"/>
        <v>2 (01)</v>
      </c>
      <c r="U85" t="s">
        <v>5491</v>
      </c>
    </row>
    <row r="86" spans="2:21">
      <c r="B86" s="263" t="s">
        <v>507</v>
      </c>
      <c r="C86" s="292">
        <v>85</v>
      </c>
      <c r="D86" s="263" t="s">
        <v>2043</v>
      </c>
      <c r="E86" s="504" t="str">
        <f t="shared" si="5"/>
        <v>Yasushi SAWAI(01)</v>
      </c>
      <c r="F86" s="303" t="s">
        <v>886</v>
      </c>
      <c r="G86" s="263" t="s">
        <v>624</v>
      </c>
      <c r="H86" t="str">
        <f>VLOOKUP($G86,県名!$B$1:$C$49,2,FALSE)</f>
        <v>三  重</v>
      </c>
      <c r="I86" t="str">
        <f>VLOOKUP(B86,学校名!$D$8:$F$64,3,FALSE)</f>
        <v>皇學館大</v>
      </c>
      <c r="J86" t="str">
        <f t="shared" si="6"/>
        <v>男</v>
      </c>
      <c r="K86" s="263" t="s">
        <v>1251</v>
      </c>
      <c r="L86" s="263" t="s">
        <v>2360</v>
      </c>
      <c r="M86" t="str">
        <f t="shared" si="7"/>
        <v>Yasushi SAWAI</v>
      </c>
      <c r="O86" s="263" t="s">
        <v>1534</v>
      </c>
      <c r="P86" s="263" t="s">
        <v>1535</v>
      </c>
      <c r="Q86" s="303" t="s">
        <v>886</v>
      </c>
      <c r="R86" s="263" t="s">
        <v>2834</v>
      </c>
      <c r="S86" t="str">
        <f t="shared" si="8"/>
        <v>01</v>
      </c>
      <c r="T86" t="str">
        <f t="shared" si="9"/>
        <v>2 (01)</v>
      </c>
      <c r="U86" t="s">
        <v>5492</v>
      </c>
    </row>
    <row r="87" spans="2:21">
      <c r="B87" s="263" t="s">
        <v>507</v>
      </c>
      <c r="C87" s="292">
        <v>86</v>
      </c>
      <c r="D87" s="263" t="s">
        <v>2044</v>
      </c>
      <c r="E87" s="504" t="str">
        <f t="shared" si="5"/>
        <v>Kosuke FURUO(01)</v>
      </c>
      <c r="F87" s="303" t="s">
        <v>886</v>
      </c>
      <c r="G87" s="263" t="s">
        <v>624</v>
      </c>
      <c r="H87" t="str">
        <f>VLOOKUP($G87,県名!$B$1:$C$49,2,FALSE)</f>
        <v>三  重</v>
      </c>
      <c r="I87" t="str">
        <f>VLOOKUP(B87,学校名!$D$8:$F$64,3,FALSE)</f>
        <v>皇學館大</v>
      </c>
      <c r="J87" t="str">
        <f t="shared" si="6"/>
        <v>男</v>
      </c>
      <c r="K87" s="263" t="s">
        <v>2361</v>
      </c>
      <c r="L87" s="263" t="s">
        <v>1299</v>
      </c>
      <c r="M87" t="str">
        <f t="shared" si="7"/>
        <v>Kosuke FURUO</v>
      </c>
      <c r="O87" s="263" t="s">
        <v>1534</v>
      </c>
      <c r="P87" s="263" t="s">
        <v>1535</v>
      </c>
      <c r="Q87" s="303" t="s">
        <v>886</v>
      </c>
      <c r="R87" s="263" t="s">
        <v>2825</v>
      </c>
      <c r="S87" t="str">
        <f t="shared" si="8"/>
        <v>01</v>
      </c>
      <c r="T87" t="str">
        <f t="shared" si="9"/>
        <v>2 (01)</v>
      </c>
      <c r="U87" t="s">
        <v>5493</v>
      </c>
    </row>
    <row r="88" spans="2:21">
      <c r="B88" s="263" t="s">
        <v>507</v>
      </c>
      <c r="C88" s="292">
        <v>87</v>
      </c>
      <c r="D88" s="263" t="s">
        <v>2049</v>
      </c>
      <c r="E88" s="504" t="str">
        <f t="shared" si="5"/>
        <v>Keito MURAI(02)</v>
      </c>
      <c r="F88" s="303" t="s">
        <v>886</v>
      </c>
      <c r="G88" s="263" t="s">
        <v>624</v>
      </c>
      <c r="H88" t="str">
        <f>VLOOKUP($G88,県名!$B$1:$C$49,2,FALSE)</f>
        <v>三  重</v>
      </c>
      <c r="I88" t="str">
        <f>VLOOKUP(B88,学校名!$D$8:$F$64,3,FALSE)</f>
        <v>皇學館大</v>
      </c>
      <c r="J88" t="str">
        <f t="shared" si="6"/>
        <v>男</v>
      </c>
      <c r="K88" s="263" t="s">
        <v>2364</v>
      </c>
      <c r="L88" s="263" t="s">
        <v>1306</v>
      </c>
      <c r="M88" t="str">
        <f t="shared" si="7"/>
        <v>Keito MURAI</v>
      </c>
      <c r="O88" s="263" t="s">
        <v>1534</v>
      </c>
      <c r="P88" s="263" t="s">
        <v>1535</v>
      </c>
      <c r="Q88" s="303" t="s">
        <v>886</v>
      </c>
      <c r="R88" s="263" t="s">
        <v>2828</v>
      </c>
      <c r="S88" t="str">
        <f t="shared" si="8"/>
        <v>02</v>
      </c>
      <c r="T88" t="str">
        <f t="shared" si="9"/>
        <v>2 (02)</v>
      </c>
      <c r="U88" t="s">
        <v>5494</v>
      </c>
    </row>
    <row r="89" spans="2:21">
      <c r="B89" s="263" t="s">
        <v>507</v>
      </c>
      <c r="C89" s="292">
        <v>88</v>
      </c>
      <c r="D89" s="263" t="s">
        <v>2050</v>
      </c>
      <c r="E89" s="504" t="str">
        <f t="shared" si="5"/>
        <v>Daiki YAMASHITA(01)</v>
      </c>
      <c r="F89" s="303" t="s">
        <v>886</v>
      </c>
      <c r="G89" s="263" t="s">
        <v>624</v>
      </c>
      <c r="H89" t="str">
        <f>VLOOKUP($G89,県名!$B$1:$C$49,2,FALSE)</f>
        <v>三  重</v>
      </c>
      <c r="I89" t="str">
        <f>VLOOKUP(B89,学校名!$D$8:$F$64,3,FALSE)</f>
        <v>皇學館大</v>
      </c>
      <c r="J89" t="str">
        <f t="shared" si="6"/>
        <v>男</v>
      </c>
      <c r="K89" s="263" t="s">
        <v>1410</v>
      </c>
      <c r="L89" s="263" t="s">
        <v>1303</v>
      </c>
      <c r="M89" t="str">
        <f t="shared" si="7"/>
        <v>Daiki YAMASHITA</v>
      </c>
      <c r="O89" s="263" t="s">
        <v>1534</v>
      </c>
      <c r="P89" s="263" t="s">
        <v>1535</v>
      </c>
      <c r="Q89" s="303" t="s">
        <v>886</v>
      </c>
      <c r="R89" s="263" t="s">
        <v>2869</v>
      </c>
      <c r="S89" t="str">
        <f t="shared" si="8"/>
        <v>01</v>
      </c>
      <c r="T89" t="str">
        <f t="shared" si="9"/>
        <v>2 (01)</v>
      </c>
      <c r="U89" t="s">
        <v>5495</v>
      </c>
    </row>
    <row r="90" spans="2:21">
      <c r="B90" s="263" t="s">
        <v>507</v>
      </c>
      <c r="C90" s="292">
        <v>89</v>
      </c>
      <c r="D90" s="263" t="s">
        <v>2045</v>
      </c>
      <c r="E90" s="504" t="str">
        <f t="shared" si="5"/>
        <v>Kaito YAMAMOTO(01)</v>
      </c>
      <c r="F90" s="303" t="s">
        <v>886</v>
      </c>
      <c r="G90" s="263" t="s">
        <v>624</v>
      </c>
      <c r="H90" t="str">
        <f>VLOOKUP($G90,県名!$B$1:$C$49,2,FALSE)</f>
        <v>三  重</v>
      </c>
      <c r="I90" t="str">
        <f>VLOOKUP(B90,学校名!$D$8:$F$64,3,FALSE)</f>
        <v>皇學館大</v>
      </c>
      <c r="J90" t="str">
        <f t="shared" si="6"/>
        <v>男</v>
      </c>
      <c r="K90" s="263" t="s">
        <v>1249</v>
      </c>
      <c r="L90" s="263" t="s">
        <v>1384</v>
      </c>
      <c r="M90" t="str">
        <f t="shared" si="7"/>
        <v>Kaito YAMAMOTO</v>
      </c>
      <c r="O90" s="263" t="s">
        <v>1534</v>
      </c>
      <c r="P90" s="263" t="s">
        <v>1535</v>
      </c>
      <c r="Q90" s="303" t="s">
        <v>886</v>
      </c>
      <c r="R90" s="263" t="s">
        <v>2865</v>
      </c>
      <c r="S90" t="str">
        <f t="shared" si="8"/>
        <v>01</v>
      </c>
      <c r="T90" t="str">
        <f t="shared" si="9"/>
        <v>2 (01)</v>
      </c>
      <c r="U90" t="s">
        <v>5496</v>
      </c>
    </row>
    <row r="91" spans="2:21">
      <c r="B91" s="263" t="s">
        <v>507</v>
      </c>
      <c r="C91" s="292">
        <v>90</v>
      </c>
      <c r="D91" s="263" t="s">
        <v>878</v>
      </c>
      <c r="E91" s="504" t="str">
        <f t="shared" si="5"/>
        <v>Motonori KATO(99)</v>
      </c>
      <c r="F91" s="303" t="s">
        <v>888</v>
      </c>
      <c r="G91" s="263" t="s">
        <v>624</v>
      </c>
      <c r="H91" t="str">
        <f>VLOOKUP($G91,県名!$B$1:$C$49,2,FALSE)</f>
        <v>三  重</v>
      </c>
      <c r="I91" t="str">
        <f>VLOOKUP(B91,学校名!$D$8:$F$64,3,FALSE)</f>
        <v>皇學館大</v>
      </c>
      <c r="J91" t="str">
        <f t="shared" si="6"/>
        <v>男</v>
      </c>
      <c r="K91" s="263" t="s">
        <v>1313</v>
      </c>
      <c r="L91" s="263" t="s">
        <v>3532</v>
      </c>
      <c r="M91" t="str">
        <f t="shared" si="7"/>
        <v>Motonori KATO</v>
      </c>
      <c r="O91" s="263" t="s">
        <v>1534</v>
      </c>
      <c r="P91" s="263" t="s">
        <v>1535</v>
      </c>
      <c r="Q91" s="303" t="s">
        <v>888</v>
      </c>
      <c r="R91" s="263" t="s">
        <v>2471</v>
      </c>
      <c r="S91" t="str">
        <f t="shared" si="8"/>
        <v>99</v>
      </c>
      <c r="T91" t="str">
        <f t="shared" si="9"/>
        <v>4 (99)</v>
      </c>
      <c r="U91" t="s">
        <v>5497</v>
      </c>
    </row>
    <row r="92" spans="2:21">
      <c r="B92" s="263" t="s">
        <v>507</v>
      </c>
      <c r="C92" s="292">
        <v>91</v>
      </c>
      <c r="D92" s="263" t="s">
        <v>3113</v>
      </c>
      <c r="E92" s="504" t="str">
        <f t="shared" si="5"/>
        <v>Kiryu SAITO(00)</v>
      </c>
      <c r="F92" s="303" t="s">
        <v>888</v>
      </c>
      <c r="G92" s="263" t="s">
        <v>624</v>
      </c>
      <c r="H92" t="str">
        <f>VLOOKUP($G92,県名!$B$1:$C$49,2,FALSE)</f>
        <v>三  重</v>
      </c>
      <c r="I92" t="str">
        <f>VLOOKUP(B92,学校名!$D$8:$F$64,3,FALSE)</f>
        <v>皇學館大</v>
      </c>
      <c r="J92" t="str">
        <f t="shared" si="6"/>
        <v>男</v>
      </c>
      <c r="K92" s="263" t="s">
        <v>1319</v>
      </c>
      <c r="L92" s="263" t="s">
        <v>3533</v>
      </c>
      <c r="M92" t="str">
        <f t="shared" si="7"/>
        <v>Kiryu SAITO</v>
      </c>
      <c r="O92" s="263" t="s">
        <v>1534</v>
      </c>
      <c r="P92" s="263" t="s">
        <v>1535</v>
      </c>
      <c r="Q92" s="303" t="s">
        <v>888</v>
      </c>
      <c r="R92" s="263" t="s">
        <v>2664</v>
      </c>
      <c r="S92" t="str">
        <f t="shared" si="8"/>
        <v>00</v>
      </c>
      <c r="T92" t="str">
        <f t="shared" si="9"/>
        <v>4 (00)</v>
      </c>
      <c r="U92" t="s">
        <v>5498</v>
      </c>
    </row>
    <row r="93" spans="2:21">
      <c r="B93" s="263" t="s">
        <v>507</v>
      </c>
      <c r="C93" s="292">
        <v>92</v>
      </c>
      <c r="D93" s="263" t="s">
        <v>879</v>
      </c>
      <c r="E93" s="504" t="str">
        <f t="shared" si="5"/>
        <v>Shoya SUZUKI(99)</v>
      </c>
      <c r="F93" s="303" t="s">
        <v>888</v>
      </c>
      <c r="G93" s="263" t="s">
        <v>624</v>
      </c>
      <c r="H93" t="str">
        <f>VLOOKUP($G93,県名!$B$1:$C$49,2,FALSE)</f>
        <v>三  重</v>
      </c>
      <c r="I93" t="str">
        <f>VLOOKUP(B93,学校名!$D$8:$F$64,3,FALSE)</f>
        <v>皇學館大</v>
      </c>
      <c r="J93" t="str">
        <f t="shared" si="6"/>
        <v>男</v>
      </c>
      <c r="K93" s="263" t="s">
        <v>1260</v>
      </c>
      <c r="L93" s="263" t="s">
        <v>1318</v>
      </c>
      <c r="M93" t="str">
        <f t="shared" si="7"/>
        <v>Shoya SUZUKI</v>
      </c>
      <c r="O93" s="263" t="s">
        <v>1534</v>
      </c>
      <c r="P93" s="263" t="s">
        <v>1535</v>
      </c>
      <c r="Q93" s="303" t="s">
        <v>888</v>
      </c>
      <c r="R93" s="263" t="s">
        <v>2665</v>
      </c>
      <c r="S93" t="str">
        <f t="shared" si="8"/>
        <v>99</v>
      </c>
      <c r="T93" t="str">
        <f t="shared" si="9"/>
        <v>4 (99)</v>
      </c>
      <c r="U93" t="s">
        <v>5499</v>
      </c>
    </row>
    <row r="94" spans="2:21">
      <c r="B94" s="263" t="s">
        <v>507</v>
      </c>
      <c r="C94" s="292">
        <v>93</v>
      </c>
      <c r="D94" s="263" t="s">
        <v>880</v>
      </c>
      <c r="E94" s="504" t="str">
        <f t="shared" si="5"/>
        <v>Tsubasa HARADA(99)</v>
      </c>
      <c r="F94" s="303" t="s">
        <v>888</v>
      </c>
      <c r="G94" s="263" t="s">
        <v>623</v>
      </c>
      <c r="H94" t="str">
        <f>VLOOKUP($G94,県名!$B$1:$C$49,2,FALSE)</f>
        <v>愛  知</v>
      </c>
      <c r="I94" t="str">
        <f>VLOOKUP(B94,学校名!$D$8:$F$64,3,FALSE)</f>
        <v>皇學館大</v>
      </c>
      <c r="J94" t="str">
        <f t="shared" si="6"/>
        <v>男</v>
      </c>
      <c r="K94" s="263" t="s">
        <v>3534</v>
      </c>
      <c r="L94" s="263" t="s">
        <v>1336</v>
      </c>
      <c r="M94" t="str">
        <f t="shared" si="7"/>
        <v>Tsubasa HARADA</v>
      </c>
      <c r="O94" s="263" t="s">
        <v>1534</v>
      </c>
      <c r="P94" s="263" t="s">
        <v>1535</v>
      </c>
      <c r="Q94" s="303" t="s">
        <v>888</v>
      </c>
      <c r="R94" s="263" t="s">
        <v>2452</v>
      </c>
      <c r="S94" t="str">
        <f t="shared" si="8"/>
        <v>99</v>
      </c>
      <c r="T94" t="str">
        <f t="shared" si="9"/>
        <v>4 (99)</v>
      </c>
      <c r="U94" t="s">
        <v>5500</v>
      </c>
    </row>
    <row r="95" spans="2:21">
      <c r="B95" s="263" t="s">
        <v>507</v>
      </c>
      <c r="C95" s="292">
        <v>94</v>
      </c>
      <c r="D95" s="263" t="s">
        <v>881</v>
      </c>
      <c r="E95" s="504" t="str">
        <f t="shared" si="5"/>
        <v>Hayato MATSUBARA(99)</v>
      </c>
      <c r="F95" s="303" t="s">
        <v>888</v>
      </c>
      <c r="G95" s="263" t="s">
        <v>624</v>
      </c>
      <c r="H95" t="str">
        <f>VLOOKUP($G95,県名!$B$1:$C$49,2,FALSE)</f>
        <v>三  重</v>
      </c>
      <c r="I95" t="str">
        <f>VLOOKUP(B95,学校名!$D$8:$F$64,3,FALSE)</f>
        <v>皇學館大</v>
      </c>
      <c r="J95" t="str">
        <f t="shared" si="6"/>
        <v>男</v>
      </c>
      <c r="K95" s="263" t="s">
        <v>3535</v>
      </c>
      <c r="L95" s="263" t="s">
        <v>1275</v>
      </c>
      <c r="M95" t="str">
        <f t="shared" si="7"/>
        <v>Hayato MATSUBARA</v>
      </c>
      <c r="O95" s="263" t="s">
        <v>1534</v>
      </c>
      <c r="P95" s="263" t="s">
        <v>1535</v>
      </c>
      <c r="Q95" s="303" t="s">
        <v>888</v>
      </c>
      <c r="R95" s="263" t="s">
        <v>2666</v>
      </c>
      <c r="S95" t="str">
        <f t="shared" si="8"/>
        <v>99</v>
      </c>
      <c r="T95" t="str">
        <f t="shared" si="9"/>
        <v>4 (99)</v>
      </c>
      <c r="U95" t="s">
        <v>5501</v>
      </c>
    </row>
    <row r="96" spans="2:21">
      <c r="B96" s="263" t="s">
        <v>507</v>
      </c>
      <c r="C96" s="292">
        <v>95</v>
      </c>
      <c r="D96" s="263" t="s">
        <v>1867</v>
      </c>
      <c r="E96" s="504" t="str">
        <f t="shared" si="5"/>
        <v>Haruki SASATAKE(00)</v>
      </c>
      <c r="F96" s="303" t="s">
        <v>889</v>
      </c>
      <c r="G96" s="263" t="s">
        <v>624</v>
      </c>
      <c r="H96" t="str">
        <f>VLOOKUP($G96,県名!$B$1:$C$49,2,FALSE)</f>
        <v>三  重</v>
      </c>
      <c r="I96" t="str">
        <f>VLOOKUP(B96,学校名!$D$8:$F$64,3,FALSE)</f>
        <v>皇學館大</v>
      </c>
      <c r="J96" t="str">
        <f t="shared" si="6"/>
        <v>男</v>
      </c>
      <c r="K96" s="263" t="s">
        <v>3536</v>
      </c>
      <c r="L96" s="263" t="s">
        <v>1381</v>
      </c>
      <c r="M96" t="str">
        <f t="shared" si="7"/>
        <v>Haruki SASATAKE</v>
      </c>
      <c r="O96" s="263" t="s">
        <v>1534</v>
      </c>
      <c r="P96" s="263" t="s">
        <v>1535</v>
      </c>
      <c r="Q96" s="303" t="s">
        <v>889</v>
      </c>
      <c r="R96" s="263" t="s">
        <v>2667</v>
      </c>
      <c r="S96" t="str">
        <f t="shared" si="8"/>
        <v>00</v>
      </c>
      <c r="T96" t="str">
        <f t="shared" si="9"/>
        <v>3 (00)</v>
      </c>
      <c r="U96" t="s">
        <v>5502</v>
      </c>
    </row>
    <row r="97" spans="2:21">
      <c r="B97" s="263" t="s">
        <v>507</v>
      </c>
      <c r="C97" s="292">
        <v>96</v>
      </c>
      <c r="D97" s="263" t="s">
        <v>1868</v>
      </c>
      <c r="E97" s="504" t="str">
        <f t="shared" si="5"/>
        <v>Ryuichi SHIBATA(00)</v>
      </c>
      <c r="F97" s="303" t="s">
        <v>889</v>
      </c>
      <c r="G97" s="263" t="s">
        <v>624</v>
      </c>
      <c r="H97" t="str">
        <f>VLOOKUP($G97,県名!$B$1:$C$49,2,FALSE)</f>
        <v>三  重</v>
      </c>
      <c r="I97" t="str">
        <f>VLOOKUP(B97,学校名!$D$8:$F$64,3,FALSE)</f>
        <v>皇學館大</v>
      </c>
      <c r="J97" t="str">
        <f t="shared" si="6"/>
        <v>男</v>
      </c>
      <c r="K97" s="263" t="s">
        <v>1495</v>
      </c>
      <c r="L97" s="263" t="s">
        <v>2287</v>
      </c>
      <c r="M97" t="str">
        <f t="shared" si="7"/>
        <v>Ryuichi SHIBATA</v>
      </c>
      <c r="O97" s="263" t="s">
        <v>1534</v>
      </c>
      <c r="P97" s="263" t="s">
        <v>1535</v>
      </c>
      <c r="Q97" s="303" t="s">
        <v>889</v>
      </c>
      <c r="R97" s="263" t="s">
        <v>2668</v>
      </c>
      <c r="S97" t="str">
        <f t="shared" si="8"/>
        <v>00</v>
      </c>
      <c r="T97" t="str">
        <f t="shared" si="9"/>
        <v>3 (00)</v>
      </c>
      <c r="U97" t="s">
        <v>5503</v>
      </c>
    </row>
    <row r="98" spans="2:21">
      <c r="B98" s="263" t="s">
        <v>507</v>
      </c>
      <c r="C98" s="292">
        <v>97</v>
      </c>
      <c r="D98" s="263" t="s">
        <v>1869</v>
      </c>
      <c r="E98" s="504" t="str">
        <f t="shared" si="5"/>
        <v>Yuto SHIMOMURA(00)</v>
      </c>
      <c r="F98" s="303" t="s">
        <v>889</v>
      </c>
      <c r="G98" s="263" t="s">
        <v>624</v>
      </c>
      <c r="H98" t="str">
        <f>VLOOKUP($G98,県名!$B$1:$C$49,2,FALSE)</f>
        <v>三  重</v>
      </c>
      <c r="I98" t="str">
        <f>VLOOKUP(B98,学校名!$D$8:$F$64,3,FALSE)</f>
        <v>皇學館大</v>
      </c>
      <c r="J98" t="str">
        <f t="shared" si="6"/>
        <v>男</v>
      </c>
      <c r="K98" s="263" t="s">
        <v>3537</v>
      </c>
      <c r="L98" s="263" t="s">
        <v>1322</v>
      </c>
      <c r="M98" t="str">
        <f t="shared" si="7"/>
        <v>Yuto SHIMOMURA</v>
      </c>
      <c r="O98" s="263" t="s">
        <v>1534</v>
      </c>
      <c r="P98" s="263" t="s">
        <v>1535</v>
      </c>
      <c r="Q98" s="303" t="s">
        <v>889</v>
      </c>
      <c r="R98" s="263" t="s">
        <v>2669</v>
      </c>
      <c r="S98" t="str">
        <f t="shared" si="8"/>
        <v>00</v>
      </c>
      <c r="T98" t="str">
        <f t="shared" si="9"/>
        <v>3 (00)</v>
      </c>
      <c r="U98" t="s">
        <v>5504</v>
      </c>
    </row>
    <row r="99" spans="2:21">
      <c r="B99" s="263" t="s">
        <v>507</v>
      </c>
      <c r="C99" s="292">
        <v>98</v>
      </c>
      <c r="D99" s="263" t="s">
        <v>1870</v>
      </c>
      <c r="E99" s="504" t="str">
        <f t="shared" si="5"/>
        <v>Keichiro TAKEUCHI(00)</v>
      </c>
      <c r="F99" s="303" t="s">
        <v>889</v>
      </c>
      <c r="G99" s="263" t="s">
        <v>624</v>
      </c>
      <c r="H99" t="str">
        <f>VLOOKUP($G99,県名!$B$1:$C$49,2,FALSE)</f>
        <v>三  重</v>
      </c>
      <c r="I99" t="str">
        <f>VLOOKUP(B99,学校名!$D$8:$F$64,3,FALSE)</f>
        <v>皇學館大</v>
      </c>
      <c r="J99" t="str">
        <f t="shared" si="6"/>
        <v>男</v>
      </c>
      <c r="K99" s="263" t="s">
        <v>1415</v>
      </c>
      <c r="L99" s="263" t="s">
        <v>3538</v>
      </c>
      <c r="M99" t="str">
        <f t="shared" si="7"/>
        <v>Keichiro TAKEUCHI</v>
      </c>
      <c r="O99" s="263" t="s">
        <v>1534</v>
      </c>
      <c r="P99" s="263" t="s">
        <v>1535</v>
      </c>
      <c r="Q99" s="303" t="s">
        <v>889</v>
      </c>
      <c r="R99" s="263" t="s">
        <v>2670</v>
      </c>
      <c r="S99" t="str">
        <f t="shared" si="8"/>
        <v>00</v>
      </c>
      <c r="T99" t="str">
        <f t="shared" si="9"/>
        <v>3 (00)</v>
      </c>
      <c r="U99" t="s">
        <v>5505</v>
      </c>
    </row>
    <row r="100" spans="2:21">
      <c r="B100" s="263" t="s">
        <v>507</v>
      </c>
      <c r="C100" s="292">
        <v>99</v>
      </c>
      <c r="D100" s="263" t="s">
        <v>1871</v>
      </c>
      <c r="E100" s="504" t="str">
        <f t="shared" si="5"/>
        <v>Shusuke HANAI(00)</v>
      </c>
      <c r="F100" s="303" t="s">
        <v>889</v>
      </c>
      <c r="G100" s="263" t="s">
        <v>623</v>
      </c>
      <c r="H100" t="str">
        <f>VLOOKUP($G100,県名!$B$1:$C$49,2,FALSE)</f>
        <v>愛  知</v>
      </c>
      <c r="I100" t="str">
        <f>VLOOKUP(B100,学校名!$D$8:$F$64,3,FALSE)</f>
        <v>皇學館大</v>
      </c>
      <c r="J100" t="str">
        <f t="shared" si="6"/>
        <v>男</v>
      </c>
      <c r="K100" s="263" t="s">
        <v>3539</v>
      </c>
      <c r="L100" s="263" t="s">
        <v>3540</v>
      </c>
      <c r="M100" t="str">
        <f t="shared" si="7"/>
        <v>Shusuke HANAI</v>
      </c>
      <c r="O100" s="263" t="s">
        <v>1534</v>
      </c>
      <c r="P100" s="263" t="s">
        <v>1535</v>
      </c>
      <c r="Q100" s="303" t="s">
        <v>889</v>
      </c>
      <c r="R100" s="263" t="s">
        <v>2671</v>
      </c>
      <c r="S100" t="str">
        <f t="shared" si="8"/>
        <v>00</v>
      </c>
      <c r="T100" t="str">
        <f t="shared" si="9"/>
        <v>3 (00)</v>
      </c>
      <c r="U100" t="s">
        <v>5506</v>
      </c>
    </row>
    <row r="101" spans="2:21">
      <c r="B101" s="263" t="s">
        <v>507</v>
      </c>
      <c r="C101" s="292">
        <v>100</v>
      </c>
      <c r="D101" s="263" t="s">
        <v>1872</v>
      </c>
      <c r="E101" s="504" t="str">
        <f t="shared" si="5"/>
        <v>Renya MIYANO(00)</v>
      </c>
      <c r="F101" s="303" t="s">
        <v>889</v>
      </c>
      <c r="G101" s="263" t="s">
        <v>643</v>
      </c>
      <c r="H101" t="str">
        <f>VLOOKUP($G101,県名!$B$1:$C$49,2,FALSE)</f>
        <v>長　崎</v>
      </c>
      <c r="I101" t="str">
        <f>VLOOKUP(B101,学校名!$D$8:$F$64,3,FALSE)</f>
        <v>皇學館大</v>
      </c>
      <c r="J101" t="str">
        <f t="shared" si="6"/>
        <v>男</v>
      </c>
      <c r="K101" s="263" t="s">
        <v>3541</v>
      </c>
      <c r="L101" s="263" t="s">
        <v>3542</v>
      </c>
      <c r="M101" t="str">
        <f t="shared" si="7"/>
        <v>Renya MIYANO</v>
      </c>
      <c r="O101" s="263" t="s">
        <v>1534</v>
      </c>
      <c r="P101" s="263" t="s">
        <v>1535</v>
      </c>
      <c r="Q101" s="303" t="s">
        <v>889</v>
      </c>
      <c r="R101" s="263" t="s">
        <v>2672</v>
      </c>
      <c r="S101" t="str">
        <f t="shared" si="8"/>
        <v>00</v>
      </c>
      <c r="T101" t="str">
        <f t="shared" si="9"/>
        <v>3 (00)</v>
      </c>
      <c r="U101" t="s">
        <v>5507</v>
      </c>
    </row>
    <row r="102" spans="2:21">
      <c r="B102" s="263" t="s">
        <v>507</v>
      </c>
      <c r="C102" s="292">
        <v>101</v>
      </c>
      <c r="D102" s="263" t="s">
        <v>1873</v>
      </c>
      <c r="E102" s="504" t="str">
        <f t="shared" si="5"/>
        <v>Koki MIYAMOTO(00)</v>
      </c>
      <c r="F102" s="303" t="s">
        <v>889</v>
      </c>
      <c r="G102" s="263" t="s">
        <v>624</v>
      </c>
      <c r="H102" t="str">
        <f>VLOOKUP($G102,県名!$B$1:$C$49,2,FALSE)</f>
        <v>三  重</v>
      </c>
      <c r="I102" t="str">
        <f>VLOOKUP(B102,学校名!$D$8:$F$64,3,FALSE)</f>
        <v>皇學館大</v>
      </c>
      <c r="J102" t="str">
        <f t="shared" si="6"/>
        <v>男</v>
      </c>
      <c r="K102" s="263" t="s">
        <v>1610</v>
      </c>
      <c r="L102" s="263" t="s">
        <v>1255</v>
      </c>
      <c r="M102" t="str">
        <f t="shared" si="7"/>
        <v>Koki MIYAMOTO</v>
      </c>
      <c r="O102" s="263" t="s">
        <v>1534</v>
      </c>
      <c r="P102" s="263" t="s">
        <v>1535</v>
      </c>
      <c r="Q102" s="303" t="s">
        <v>889</v>
      </c>
      <c r="R102" s="263" t="s">
        <v>2673</v>
      </c>
      <c r="S102" t="str">
        <f t="shared" si="8"/>
        <v>00</v>
      </c>
      <c r="T102" t="str">
        <f t="shared" si="9"/>
        <v>3 (00)</v>
      </c>
      <c r="U102" t="s">
        <v>5508</v>
      </c>
    </row>
    <row r="103" spans="2:21">
      <c r="B103" s="263" t="s">
        <v>507</v>
      </c>
      <c r="C103" s="292">
        <v>102</v>
      </c>
      <c r="D103" s="263" t="s">
        <v>1874</v>
      </c>
      <c r="E103" s="504" t="str">
        <f t="shared" si="5"/>
        <v>Koyo MURAI(01)</v>
      </c>
      <c r="F103" s="303" t="s">
        <v>889</v>
      </c>
      <c r="G103" s="263" t="s">
        <v>624</v>
      </c>
      <c r="H103" t="str">
        <f>VLOOKUP($G103,県名!$B$1:$C$49,2,FALSE)</f>
        <v>三  重</v>
      </c>
      <c r="I103" t="str">
        <f>VLOOKUP(B103,学校名!$D$8:$F$64,3,FALSE)</f>
        <v>皇學館大</v>
      </c>
      <c r="J103" t="str">
        <f t="shared" si="6"/>
        <v>男</v>
      </c>
      <c r="K103" s="263" t="s">
        <v>2364</v>
      </c>
      <c r="L103" s="263" t="s">
        <v>2368</v>
      </c>
      <c r="M103" t="str">
        <f t="shared" si="7"/>
        <v>Koyo MURAI</v>
      </c>
      <c r="O103" s="263" t="s">
        <v>1534</v>
      </c>
      <c r="P103" s="263" t="s">
        <v>1535</v>
      </c>
      <c r="Q103" s="303" t="s">
        <v>889</v>
      </c>
      <c r="R103" s="263" t="s">
        <v>2674</v>
      </c>
      <c r="S103" t="str">
        <f t="shared" si="8"/>
        <v>01</v>
      </c>
      <c r="T103" t="str">
        <f t="shared" si="9"/>
        <v>3 (01)</v>
      </c>
      <c r="U103" t="s">
        <v>5509</v>
      </c>
    </row>
    <row r="104" spans="2:21">
      <c r="B104" s="263" t="s">
        <v>507</v>
      </c>
      <c r="C104" s="292">
        <v>103</v>
      </c>
      <c r="D104" s="263" t="s">
        <v>2023</v>
      </c>
      <c r="E104" s="504" t="str">
        <f t="shared" si="5"/>
        <v>Yuito ICHINOSE(01)</v>
      </c>
      <c r="F104" s="303" t="s">
        <v>886</v>
      </c>
      <c r="G104" s="263" t="s">
        <v>643</v>
      </c>
      <c r="H104" t="str">
        <f>VLOOKUP($G104,県名!$B$1:$C$49,2,FALSE)</f>
        <v>長　崎</v>
      </c>
      <c r="I104" t="str">
        <f>VLOOKUP(B104,学校名!$D$8:$F$64,3,FALSE)</f>
        <v>皇學館大</v>
      </c>
      <c r="J104" t="str">
        <f t="shared" si="6"/>
        <v>男</v>
      </c>
      <c r="K104" s="263" t="s">
        <v>2342</v>
      </c>
      <c r="L104" s="263" t="s">
        <v>1519</v>
      </c>
      <c r="M104" t="str">
        <f t="shared" si="7"/>
        <v>Yuito ICHINOSE</v>
      </c>
      <c r="O104" s="263" t="s">
        <v>1534</v>
      </c>
      <c r="P104" s="263" t="s">
        <v>1535</v>
      </c>
      <c r="Q104" s="303" t="s">
        <v>886</v>
      </c>
      <c r="R104" s="263" t="s">
        <v>2831</v>
      </c>
      <c r="S104" t="str">
        <f t="shared" si="8"/>
        <v>01</v>
      </c>
      <c r="T104" t="str">
        <f t="shared" si="9"/>
        <v>2 (01)</v>
      </c>
      <c r="U104" t="s">
        <v>5510</v>
      </c>
    </row>
    <row r="105" spans="2:21">
      <c r="B105" s="263" t="s">
        <v>507</v>
      </c>
      <c r="C105" s="292">
        <v>104</v>
      </c>
      <c r="D105" s="263" t="s">
        <v>2024</v>
      </c>
      <c r="E105" s="504" t="str">
        <f t="shared" si="5"/>
        <v>Issa UKAI(01)</v>
      </c>
      <c r="F105" s="303" t="s">
        <v>886</v>
      </c>
      <c r="G105" s="263" t="s">
        <v>624</v>
      </c>
      <c r="H105" t="str">
        <f>VLOOKUP($G105,県名!$B$1:$C$49,2,FALSE)</f>
        <v>三  重</v>
      </c>
      <c r="I105" t="str">
        <f>VLOOKUP(B105,学校名!$D$8:$F$64,3,FALSE)</f>
        <v>皇學館大</v>
      </c>
      <c r="J105" t="str">
        <f t="shared" si="6"/>
        <v>男</v>
      </c>
      <c r="K105" s="263" t="s">
        <v>1471</v>
      </c>
      <c r="L105" s="263" t="s">
        <v>2343</v>
      </c>
      <c r="M105" t="str">
        <f t="shared" si="7"/>
        <v>Issa UKAI</v>
      </c>
      <c r="O105" s="263" t="s">
        <v>1534</v>
      </c>
      <c r="P105" s="263" t="s">
        <v>1535</v>
      </c>
      <c r="Q105" s="303" t="s">
        <v>886</v>
      </c>
      <c r="R105" s="263" t="s">
        <v>2849</v>
      </c>
      <c r="S105" t="str">
        <f t="shared" si="8"/>
        <v>01</v>
      </c>
      <c r="T105" t="str">
        <f t="shared" si="9"/>
        <v>2 (01)</v>
      </c>
      <c r="U105" t="s">
        <v>5511</v>
      </c>
    </row>
    <row r="106" spans="2:21">
      <c r="B106" s="263" t="s">
        <v>507</v>
      </c>
      <c r="C106" s="292">
        <v>105</v>
      </c>
      <c r="D106" s="263" t="s">
        <v>2025</v>
      </c>
      <c r="E106" s="504" t="str">
        <f t="shared" si="5"/>
        <v>Takeharu SATO(01)</v>
      </c>
      <c r="F106" s="303" t="s">
        <v>886</v>
      </c>
      <c r="G106" s="263" t="s">
        <v>607</v>
      </c>
      <c r="H106" t="str">
        <f>VLOOKUP($G106,県名!$B$1:$C$49,2,FALSE)</f>
        <v>山　形</v>
      </c>
      <c r="I106" t="str">
        <f>VLOOKUP(B106,学校名!$D$8:$F$64,3,FALSE)</f>
        <v>皇學館大</v>
      </c>
      <c r="J106" t="str">
        <f t="shared" si="6"/>
        <v>男</v>
      </c>
      <c r="K106" s="263" t="s">
        <v>1330</v>
      </c>
      <c r="L106" s="263" t="s">
        <v>2344</v>
      </c>
      <c r="M106" t="str">
        <f t="shared" si="7"/>
        <v>Takeharu SATO</v>
      </c>
      <c r="O106" s="263" t="s">
        <v>1534</v>
      </c>
      <c r="P106" s="263" t="s">
        <v>1535</v>
      </c>
      <c r="Q106" s="303" t="s">
        <v>886</v>
      </c>
      <c r="R106" s="263" t="s">
        <v>2850</v>
      </c>
      <c r="S106" t="str">
        <f t="shared" si="8"/>
        <v>01</v>
      </c>
      <c r="T106" t="str">
        <f t="shared" si="9"/>
        <v>2 (01)</v>
      </c>
      <c r="U106" t="s">
        <v>5512</v>
      </c>
    </row>
    <row r="107" spans="2:21">
      <c r="B107" s="263" t="s">
        <v>507</v>
      </c>
      <c r="C107" s="292">
        <v>106</v>
      </c>
      <c r="D107" s="263" t="s">
        <v>2026</v>
      </c>
      <c r="E107" s="504" t="str">
        <f t="shared" si="5"/>
        <v>Hikaru SATO(02)</v>
      </c>
      <c r="F107" s="303" t="s">
        <v>886</v>
      </c>
      <c r="G107" s="263" t="s">
        <v>643</v>
      </c>
      <c r="H107" t="str">
        <f>VLOOKUP($G107,県名!$B$1:$C$49,2,FALSE)</f>
        <v>長　崎</v>
      </c>
      <c r="I107" t="str">
        <f>VLOOKUP(B107,学校名!$D$8:$F$64,3,FALSE)</f>
        <v>皇學館大</v>
      </c>
      <c r="J107" t="str">
        <f t="shared" si="6"/>
        <v>男</v>
      </c>
      <c r="K107" s="263" t="s">
        <v>1330</v>
      </c>
      <c r="L107" s="263" t="s">
        <v>1383</v>
      </c>
      <c r="M107" t="str">
        <f t="shared" si="7"/>
        <v>Hikaru SATO</v>
      </c>
      <c r="O107" s="263" t="s">
        <v>1534</v>
      </c>
      <c r="P107" s="263" t="s">
        <v>1535</v>
      </c>
      <c r="Q107" s="303" t="s">
        <v>886</v>
      </c>
      <c r="R107" s="263" t="s">
        <v>2727</v>
      </c>
      <c r="S107" t="str">
        <f t="shared" si="8"/>
        <v>02</v>
      </c>
      <c r="T107" t="str">
        <f t="shared" si="9"/>
        <v>2 (02)</v>
      </c>
      <c r="U107" t="s">
        <v>5513</v>
      </c>
    </row>
    <row r="108" spans="2:21">
      <c r="B108" s="263" t="s">
        <v>507</v>
      </c>
      <c r="C108" s="292">
        <v>107</v>
      </c>
      <c r="D108" s="263" t="s">
        <v>2027</v>
      </c>
      <c r="E108" s="504" t="str">
        <f t="shared" si="5"/>
        <v>Fuma SATO(01)</v>
      </c>
      <c r="F108" s="303" t="s">
        <v>886</v>
      </c>
      <c r="G108" s="263" t="s">
        <v>624</v>
      </c>
      <c r="H108" t="str">
        <f>VLOOKUP($G108,県名!$B$1:$C$49,2,FALSE)</f>
        <v>三  重</v>
      </c>
      <c r="I108" t="str">
        <f>VLOOKUP(B108,学校名!$D$8:$F$64,3,FALSE)</f>
        <v>皇學館大</v>
      </c>
      <c r="J108" t="str">
        <f t="shared" si="6"/>
        <v>男</v>
      </c>
      <c r="K108" s="263" t="s">
        <v>1330</v>
      </c>
      <c r="L108" s="263" t="s">
        <v>2345</v>
      </c>
      <c r="M108" t="str">
        <f t="shared" si="7"/>
        <v>Fuma SATO</v>
      </c>
      <c r="O108" s="263" t="s">
        <v>1534</v>
      </c>
      <c r="P108" s="263" t="s">
        <v>1535</v>
      </c>
      <c r="Q108" s="303" t="s">
        <v>886</v>
      </c>
      <c r="R108" s="263" t="s">
        <v>2764</v>
      </c>
      <c r="S108" t="str">
        <f t="shared" si="8"/>
        <v>01</v>
      </c>
      <c r="T108" t="str">
        <f t="shared" si="9"/>
        <v>2 (01)</v>
      </c>
      <c r="U108" t="s">
        <v>5514</v>
      </c>
    </row>
    <row r="109" spans="2:21">
      <c r="B109" s="263" t="s">
        <v>507</v>
      </c>
      <c r="C109" s="292">
        <v>108</v>
      </c>
      <c r="D109" s="263" t="s">
        <v>2028</v>
      </c>
      <c r="E109" s="504" t="str">
        <f t="shared" si="5"/>
        <v>Yoshikazu SHIBUE(01)</v>
      </c>
      <c r="F109" s="303" t="s">
        <v>886</v>
      </c>
      <c r="G109" s="263" t="s">
        <v>607</v>
      </c>
      <c r="H109" t="str">
        <f>VLOOKUP($G109,県名!$B$1:$C$49,2,FALSE)</f>
        <v>山　形</v>
      </c>
      <c r="I109" t="str">
        <f>VLOOKUP(B109,学校名!$D$8:$F$64,3,FALSE)</f>
        <v>皇學館大</v>
      </c>
      <c r="J109" t="str">
        <f t="shared" si="6"/>
        <v>男</v>
      </c>
      <c r="K109" s="263" t="s">
        <v>2346</v>
      </c>
      <c r="L109" s="263" t="s">
        <v>2347</v>
      </c>
      <c r="M109" t="str">
        <f t="shared" si="7"/>
        <v>Yoshikazu SHIBUE</v>
      </c>
      <c r="O109" s="263" t="s">
        <v>1534</v>
      </c>
      <c r="P109" s="263" t="s">
        <v>1535</v>
      </c>
      <c r="Q109" s="303" t="s">
        <v>886</v>
      </c>
      <c r="R109" s="263" t="s">
        <v>2851</v>
      </c>
      <c r="S109" t="str">
        <f t="shared" si="8"/>
        <v>01</v>
      </c>
      <c r="T109" t="str">
        <f t="shared" si="9"/>
        <v>2 (01)</v>
      </c>
      <c r="U109" t="s">
        <v>5515</v>
      </c>
    </row>
    <row r="110" spans="2:21">
      <c r="B110" s="263" t="s">
        <v>507</v>
      </c>
      <c r="C110" s="292">
        <v>109</v>
      </c>
      <c r="D110" s="263" t="s">
        <v>2029</v>
      </c>
      <c r="E110" s="504" t="str">
        <f t="shared" si="5"/>
        <v>Kazunao HASHIKAWA(02)</v>
      </c>
      <c r="F110" s="303" t="s">
        <v>886</v>
      </c>
      <c r="G110" s="263" t="s">
        <v>624</v>
      </c>
      <c r="H110" t="str">
        <f>VLOOKUP($G110,県名!$B$1:$C$49,2,FALSE)</f>
        <v>三  重</v>
      </c>
      <c r="I110" t="str">
        <f>VLOOKUP(B110,学校名!$D$8:$F$64,3,FALSE)</f>
        <v>皇學館大</v>
      </c>
      <c r="J110" t="str">
        <f t="shared" si="6"/>
        <v>男</v>
      </c>
      <c r="K110" s="263" t="s">
        <v>2348</v>
      </c>
      <c r="L110" s="263" t="s">
        <v>2349</v>
      </c>
      <c r="M110" t="str">
        <f t="shared" si="7"/>
        <v>Kazunao HASHIKAWA</v>
      </c>
      <c r="O110" s="263" t="s">
        <v>1534</v>
      </c>
      <c r="P110" s="263" t="s">
        <v>1535</v>
      </c>
      <c r="Q110" s="303" t="s">
        <v>886</v>
      </c>
      <c r="R110" s="263" t="s">
        <v>2852</v>
      </c>
      <c r="S110" t="str">
        <f t="shared" si="8"/>
        <v>02</v>
      </c>
      <c r="T110" t="str">
        <f t="shared" si="9"/>
        <v>2 (02)</v>
      </c>
      <c r="U110" t="s">
        <v>5516</v>
      </c>
    </row>
    <row r="111" spans="2:21">
      <c r="B111" s="263" t="s">
        <v>507</v>
      </c>
      <c r="C111" s="292">
        <v>110</v>
      </c>
      <c r="D111" s="263" t="s">
        <v>2030</v>
      </c>
      <c r="E111" s="504" t="str">
        <f t="shared" si="5"/>
        <v>Chiaki MATSUDA(01)</v>
      </c>
      <c r="F111" s="303" t="s">
        <v>886</v>
      </c>
      <c r="G111" s="263" t="s">
        <v>624</v>
      </c>
      <c r="H111" t="str">
        <f>VLOOKUP($G111,県名!$B$1:$C$49,2,FALSE)</f>
        <v>三  重</v>
      </c>
      <c r="I111" t="str">
        <f>VLOOKUP(B111,学校名!$D$8:$F$64,3,FALSE)</f>
        <v>皇學館大</v>
      </c>
      <c r="J111" t="str">
        <f t="shared" si="6"/>
        <v>男</v>
      </c>
      <c r="K111" s="263" t="s">
        <v>1526</v>
      </c>
      <c r="L111" s="263" t="s">
        <v>2350</v>
      </c>
      <c r="M111" t="str">
        <f t="shared" si="7"/>
        <v>Chiaki MATSUDA</v>
      </c>
      <c r="O111" s="263" t="s">
        <v>1534</v>
      </c>
      <c r="P111" s="263" t="s">
        <v>1535</v>
      </c>
      <c r="Q111" s="303" t="s">
        <v>886</v>
      </c>
      <c r="R111" s="263" t="s">
        <v>2853</v>
      </c>
      <c r="S111" t="str">
        <f t="shared" si="8"/>
        <v>01</v>
      </c>
      <c r="T111" t="str">
        <f t="shared" si="9"/>
        <v>2 (01)</v>
      </c>
      <c r="U111" t="s">
        <v>5517</v>
      </c>
    </row>
    <row r="112" spans="2:21">
      <c r="B112" s="263" t="s">
        <v>507</v>
      </c>
      <c r="C112" s="292">
        <v>111</v>
      </c>
      <c r="D112" s="263" t="s">
        <v>2031</v>
      </c>
      <c r="E112" s="504" t="str">
        <f t="shared" si="5"/>
        <v>Hayato MATSUNO(01)</v>
      </c>
      <c r="F112" s="303" t="s">
        <v>886</v>
      </c>
      <c r="G112" s="263" t="s">
        <v>643</v>
      </c>
      <c r="H112" t="str">
        <f>VLOOKUP($G112,県名!$B$1:$C$49,2,FALSE)</f>
        <v>長　崎</v>
      </c>
      <c r="I112" t="str">
        <f>VLOOKUP(B112,学校名!$D$8:$F$64,3,FALSE)</f>
        <v>皇學館大</v>
      </c>
      <c r="J112" t="str">
        <f t="shared" si="6"/>
        <v>男</v>
      </c>
      <c r="K112" s="263" t="s">
        <v>2351</v>
      </c>
      <c r="L112" s="263" t="s">
        <v>1275</v>
      </c>
      <c r="M112" t="str">
        <f t="shared" si="7"/>
        <v>Hayato MATSUNO</v>
      </c>
      <c r="O112" s="263" t="s">
        <v>1534</v>
      </c>
      <c r="P112" s="263" t="s">
        <v>1535</v>
      </c>
      <c r="Q112" s="303" t="s">
        <v>886</v>
      </c>
      <c r="R112" s="263" t="s">
        <v>2839</v>
      </c>
      <c r="S112" t="str">
        <f t="shared" si="8"/>
        <v>01</v>
      </c>
      <c r="T112" t="str">
        <f t="shared" si="9"/>
        <v>2 (01)</v>
      </c>
      <c r="U112" t="s">
        <v>5518</v>
      </c>
    </row>
    <row r="113" spans="2:21">
      <c r="B113" s="263" t="s">
        <v>507</v>
      </c>
      <c r="C113" s="292">
        <v>112</v>
      </c>
      <c r="D113" s="263" t="s">
        <v>2032</v>
      </c>
      <c r="E113" s="504" t="str">
        <f t="shared" si="5"/>
        <v>Manato YAMAMOTO(02)</v>
      </c>
      <c r="F113" s="303" t="s">
        <v>886</v>
      </c>
      <c r="G113" s="263" t="s">
        <v>624</v>
      </c>
      <c r="H113" t="str">
        <f>VLOOKUP($G113,県名!$B$1:$C$49,2,FALSE)</f>
        <v>三  重</v>
      </c>
      <c r="I113" t="str">
        <f>VLOOKUP(B113,学校名!$D$8:$F$64,3,FALSE)</f>
        <v>皇學館大</v>
      </c>
      <c r="J113" t="str">
        <f t="shared" si="6"/>
        <v>男</v>
      </c>
      <c r="K113" s="263" t="s">
        <v>1249</v>
      </c>
      <c r="L113" s="263" t="s">
        <v>2352</v>
      </c>
      <c r="M113" t="str">
        <f t="shared" si="7"/>
        <v>Manato YAMAMOTO</v>
      </c>
      <c r="O113" s="263" t="s">
        <v>1534</v>
      </c>
      <c r="P113" s="263" t="s">
        <v>1535</v>
      </c>
      <c r="Q113" s="303" t="s">
        <v>886</v>
      </c>
      <c r="R113" s="263" t="s">
        <v>2854</v>
      </c>
      <c r="S113" t="str">
        <f t="shared" si="8"/>
        <v>02</v>
      </c>
      <c r="T113" t="str">
        <f t="shared" si="9"/>
        <v>2 (02)</v>
      </c>
      <c r="U113" t="s">
        <v>5519</v>
      </c>
    </row>
    <row r="114" spans="2:21">
      <c r="B114" s="263" t="s">
        <v>507</v>
      </c>
      <c r="C114" s="292">
        <v>113</v>
      </c>
      <c r="D114" s="263" t="s">
        <v>2033</v>
      </c>
      <c r="E114" s="504" t="str">
        <f t="shared" si="5"/>
        <v>Taisei YADA(01)</v>
      </c>
      <c r="F114" s="303" t="s">
        <v>886</v>
      </c>
      <c r="G114" s="263" t="s">
        <v>624</v>
      </c>
      <c r="H114" t="str">
        <f>VLOOKUP($G114,県名!$B$1:$C$49,2,FALSE)</f>
        <v>三  重</v>
      </c>
      <c r="I114" t="str">
        <f>VLOOKUP(B114,学校名!$D$8:$F$64,3,FALSE)</f>
        <v>皇學館大</v>
      </c>
      <c r="J114" t="str">
        <f t="shared" si="6"/>
        <v>男</v>
      </c>
      <c r="K114" s="263" t="s">
        <v>2353</v>
      </c>
      <c r="L114" s="263" t="s">
        <v>1269</v>
      </c>
      <c r="M114" t="str">
        <f t="shared" si="7"/>
        <v>Taisei YADA</v>
      </c>
      <c r="O114" s="263" t="s">
        <v>1534</v>
      </c>
      <c r="P114" s="263" t="s">
        <v>1535</v>
      </c>
      <c r="Q114" s="303" t="s">
        <v>886</v>
      </c>
      <c r="R114" s="263" t="s">
        <v>2855</v>
      </c>
      <c r="S114" t="str">
        <f t="shared" si="8"/>
        <v>01</v>
      </c>
      <c r="T114" t="str">
        <f t="shared" si="9"/>
        <v>2 (01)</v>
      </c>
      <c r="U114" t="s">
        <v>5520</v>
      </c>
    </row>
    <row r="115" spans="2:21">
      <c r="B115" s="263" t="s">
        <v>495</v>
      </c>
      <c r="C115" s="292">
        <v>114</v>
      </c>
      <c r="D115" s="263" t="s">
        <v>959</v>
      </c>
      <c r="E115" s="504" t="str">
        <f t="shared" si="5"/>
        <v>Shuhei FUJIMOTO(97)</v>
      </c>
      <c r="F115" s="303" t="s">
        <v>889</v>
      </c>
      <c r="G115" s="263" t="s">
        <v>623</v>
      </c>
      <c r="H115" t="str">
        <f>VLOOKUP($G115,県名!$B$1:$C$49,2,FALSE)</f>
        <v>愛  知</v>
      </c>
      <c r="I115" t="str">
        <f>VLOOKUP(B115,学校名!$D$8:$F$64,3,FALSE)</f>
        <v>愛知医科大</v>
      </c>
      <c r="J115" t="str">
        <f t="shared" si="6"/>
        <v>男</v>
      </c>
      <c r="K115" s="263" t="s">
        <v>1265</v>
      </c>
      <c r="L115" s="263" t="s">
        <v>1441</v>
      </c>
      <c r="M115" t="str">
        <f t="shared" si="7"/>
        <v>Shuhei FUJIMOTO</v>
      </c>
      <c r="O115" s="263" t="s">
        <v>1534</v>
      </c>
      <c r="P115" s="263" t="s">
        <v>1535</v>
      </c>
      <c r="Q115" s="303" t="s">
        <v>889</v>
      </c>
      <c r="R115" s="263" t="s">
        <v>2838</v>
      </c>
      <c r="S115" t="str">
        <f t="shared" si="8"/>
        <v>97</v>
      </c>
      <c r="T115" t="str">
        <f t="shared" si="9"/>
        <v>3 (97)</v>
      </c>
      <c r="U115" t="s">
        <v>5521</v>
      </c>
    </row>
    <row r="116" spans="2:21">
      <c r="B116" s="263" t="s">
        <v>495</v>
      </c>
      <c r="C116" s="292">
        <v>115</v>
      </c>
      <c r="D116" s="263" t="s">
        <v>700</v>
      </c>
      <c r="E116" s="504" t="str">
        <f t="shared" si="5"/>
        <v>Kenichi FUJISAWA(96)</v>
      </c>
      <c r="F116" s="303" t="s">
        <v>887</v>
      </c>
      <c r="G116" s="263" t="s">
        <v>623</v>
      </c>
      <c r="H116" t="str">
        <f>VLOOKUP($G116,県名!$B$1:$C$49,2,FALSE)</f>
        <v>愛  知</v>
      </c>
      <c r="I116" t="str">
        <f>VLOOKUP(B116,学校名!$D$8:$F$64,3,FALSE)</f>
        <v>愛知医科大</v>
      </c>
      <c r="J116" t="str">
        <f t="shared" si="6"/>
        <v>男</v>
      </c>
      <c r="K116" s="263" t="s">
        <v>3543</v>
      </c>
      <c r="L116" s="263" t="s">
        <v>3544</v>
      </c>
      <c r="M116" t="str">
        <f t="shared" si="7"/>
        <v>Kenichi FUJISAWA</v>
      </c>
      <c r="O116" s="263" t="s">
        <v>1534</v>
      </c>
      <c r="P116" s="263" t="s">
        <v>1535</v>
      </c>
      <c r="Q116" s="303" t="s">
        <v>887</v>
      </c>
      <c r="R116" s="263" t="s">
        <v>2520</v>
      </c>
      <c r="S116" t="str">
        <f t="shared" si="8"/>
        <v>96</v>
      </c>
      <c r="T116" t="str">
        <f t="shared" si="9"/>
        <v>5 (96)</v>
      </c>
      <c r="U116" t="s">
        <v>5522</v>
      </c>
    </row>
    <row r="117" spans="2:21">
      <c r="B117" s="263" t="s">
        <v>495</v>
      </c>
      <c r="C117" s="292">
        <v>116</v>
      </c>
      <c r="D117" s="263" t="s">
        <v>3114</v>
      </c>
      <c r="E117" s="504" t="str">
        <f t="shared" si="5"/>
        <v>Tomohiro OKUDA(00)</v>
      </c>
      <c r="F117" s="303" t="s">
        <v>886</v>
      </c>
      <c r="G117" s="263" t="s">
        <v>623</v>
      </c>
      <c r="H117" t="str">
        <f>VLOOKUP($G117,県名!$B$1:$C$49,2,FALSE)</f>
        <v>愛  知</v>
      </c>
      <c r="I117" t="str">
        <f>VLOOKUP(B117,学校名!$D$8:$F$64,3,FALSE)</f>
        <v>愛知医科大</v>
      </c>
      <c r="J117" t="str">
        <f t="shared" si="6"/>
        <v>男</v>
      </c>
      <c r="K117" s="263" t="s">
        <v>1528</v>
      </c>
      <c r="L117" s="263" t="s">
        <v>1321</v>
      </c>
      <c r="M117" t="str">
        <f t="shared" si="7"/>
        <v>Tomohiro OKUDA</v>
      </c>
      <c r="O117" s="263" t="s">
        <v>1534</v>
      </c>
      <c r="P117" s="263" t="s">
        <v>1535</v>
      </c>
      <c r="Q117" s="303" t="s">
        <v>886</v>
      </c>
      <c r="R117" s="263" t="s">
        <v>2735</v>
      </c>
      <c r="S117" t="str">
        <f t="shared" si="8"/>
        <v>00</v>
      </c>
      <c r="T117" t="str">
        <f t="shared" si="9"/>
        <v>2 (00)</v>
      </c>
      <c r="U117" t="s">
        <v>5523</v>
      </c>
    </row>
    <row r="118" spans="2:21">
      <c r="B118" s="263" t="s">
        <v>495</v>
      </c>
      <c r="C118" s="292">
        <v>117</v>
      </c>
      <c r="D118" s="263" t="s">
        <v>3115</v>
      </c>
      <c r="E118" s="504" t="str">
        <f t="shared" si="5"/>
        <v>Nozomu ODA(00)</v>
      </c>
      <c r="F118" s="303" t="s">
        <v>886</v>
      </c>
      <c r="G118" s="263" t="s">
        <v>623</v>
      </c>
      <c r="H118" t="str">
        <f>VLOOKUP($G118,県名!$B$1:$C$49,2,FALSE)</f>
        <v>愛  知</v>
      </c>
      <c r="I118" t="str">
        <f>VLOOKUP(B118,学校名!$D$8:$F$64,3,FALSE)</f>
        <v>愛知医科大</v>
      </c>
      <c r="J118" t="str">
        <f t="shared" si="6"/>
        <v>男</v>
      </c>
      <c r="K118" s="263" t="s">
        <v>3545</v>
      </c>
      <c r="L118" s="263" t="s">
        <v>3546</v>
      </c>
      <c r="M118" t="str">
        <f t="shared" si="7"/>
        <v>Nozomu ODA</v>
      </c>
      <c r="O118" s="263" t="s">
        <v>1534</v>
      </c>
      <c r="P118" s="263" t="s">
        <v>1535</v>
      </c>
      <c r="Q118" s="303" t="s">
        <v>886</v>
      </c>
      <c r="R118" s="263" t="s">
        <v>2986</v>
      </c>
      <c r="S118" t="str">
        <f t="shared" si="8"/>
        <v>00</v>
      </c>
      <c r="T118" t="str">
        <f t="shared" si="9"/>
        <v>2 (00)</v>
      </c>
      <c r="U118" t="s">
        <v>5524</v>
      </c>
    </row>
    <row r="119" spans="2:21">
      <c r="B119" s="263" t="s">
        <v>495</v>
      </c>
      <c r="C119" s="292">
        <v>118</v>
      </c>
      <c r="D119" s="263" t="s">
        <v>3116</v>
      </c>
      <c r="E119" s="504" t="str">
        <f t="shared" si="5"/>
        <v>Yuta MICHINAKA(99)</v>
      </c>
      <c r="F119" s="303" t="s">
        <v>889</v>
      </c>
      <c r="G119" s="263" t="s">
        <v>623</v>
      </c>
      <c r="H119" t="str">
        <f>VLOOKUP($G119,県名!$B$1:$C$49,2,FALSE)</f>
        <v>愛  知</v>
      </c>
      <c r="I119" t="str">
        <f>VLOOKUP(B119,学校名!$D$8:$F$64,3,FALSE)</f>
        <v>愛知医科大</v>
      </c>
      <c r="J119" t="str">
        <f t="shared" si="6"/>
        <v>男</v>
      </c>
      <c r="K119" s="263" t="s">
        <v>3547</v>
      </c>
      <c r="L119" s="263" t="s">
        <v>1245</v>
      </c>
      <c r="M119" t="str">
        <f t="shared" si="7"/>
        <v>Yuta MICHINAKA</v>
      </c>
      <c r="O119" s="263" t="s">
        <v>1534</v>
      </c>
      <c r="P119" s="263" t="s">
        <v>1535</v>
      </c>
      <c r="Q119" s="303" t="s">
        <v>889</v>
      </c>
      <c r="R119" s="263" t="s">
        <v>3005</v>
      </c>
      <c r="S119" t="str">
        <f t="shared" si="8"/>
        <v>99</v>
      </c>
      <c r="T119" t="str">
        <f t="shared" si="9"/>
        <v>3 (99)</v>
      </c>
      <c r="U119" t="s">
        <v>5525</v>
      </c>
    </row>
    <row r="120" spans="2:21">
      <c r="B120" s="263" t="s">
        <v>497</v>
      </c>
      <c r="C120" s="292">
        <v>119</v>
      </c>
      <c r="D120" s="263" t="s">
        <v>717</v>
      </c>
      <c r="E120" s="504" t="str">
        <f t="shared" si="5"/>
        <v>Fumiya NAKAMURA(94)</v>
      </c>
      <c r="F120" s="303" t="s">
        <v>888</v>
      </c>
      <c r="G120" s="263" t="s">
        <v>623</v>
      </c>
      <c r="H120" t="str">
        <f>VLOOKUP($G120,県名!$B$1:$C$49,2,FALSE)</f>
        <v>愛  知</v>
      </c>
      <c r="I120" t="str">
        <f>VLOOKUP(B120,学校名!$D$8:$F$64,3,FALSE)</f>
        <v>愛知教育大</v>
      </c>
      <c r="J120" t="str">
        <f t="shared" si="6"/>
        <v>男</v>
      </c>
      <c r="K120" s="263" t="s">
        <v>1227</v>
      </c>
      <c r="L120" s="263" t="s">
        <v>1228</v>
      </c>
      <c r="M120" t="str">
        <f t="shared" si="7"/>
        <v>Fumiya NAKAMURA</v>
      </c>
      <c r="O120" s="263" t="s">
        <v>1534</v>
      </c>
      <c r="P120" s="263" t="s">
        <v>1535</v>
      </c>
      <c r="Q120" s="303" t="s">
        <v>888</v>
      </c>
      <c r="R120" s="263" t="s">
        <v>2881</v>
      </c>
      <c r="S120" t="str">
        <f t="shared" si="8"/>
        <v>94</v>
      </c>
      <c r="T120" t="str">
        <f t="shared" si="9"/>
        <v>4 (94)</v>
      </c>
      <c r="U120" t="s">
        <v>5526</v>
      </c>
    </row>
    <row r="121" spans="2:21">
      <c r="B121" s="263" t="s">
        <v>497</v>
      </c>
      <c r="C121" s="292">
        <v>120</v>
      </c>
      <c r="D121" s="263" t="s">
        <v>696</v>
      </c>
      <c r="E121" s="504" t="str">
        <f t="shared" si="5"/>
        <v>Tomokazu HIGUCHI(97)</v>
      </c>
      <c r="F121" s="303" t="s">
        <v>771</v>
      </c>
      <c r="G121" s="263" t="s">
        <v>623</v>
      </c>
      <c r="H121" t="str">
        <f>VLOOKUP($G121,県名!$B$1:$C$49,2,FALSE)</f>
        <v>愛  知</v>
      </c>
      <c r="I121" t="str">
        <f>VLOOKUP(B121,学校名!$D$8:$F$64,3,FALSE)</f>
        <v>愛知教育大</v>
      </c>
      <c r="J121" t="str">
        <f t="shared" si="6"/>
        <v>男</v>
      </c>
      <c r="K121" s="263" t="s">
        <v>1237</v>
      </c>
      <c r="L121" s="263" t="s">
        <v>1238</v>
      </c>
      <c r="M121" t="str">
        <f t="shared" si="7"/>
        <v>Tomokazu HIGUCHI</v>
      </c>
      <c r="O121" s="263" t="s">
        <v>1534</v>
      </c>
      <c r="P121" s="263" t="s">
        <v>1535</v>
      </c>
      <c r="Q121" s="303" t="s">
        <v>771</v>
      </c>
      <c r="R121" s="263" t="s">
        <v>2534</v>
      </c>
      <c r="S121" t="str">
        <f t="shared" si="8"/>
        <v>97</v>
      </c>
      <c r="T121" t="str">
        <f t="shared" si="9"/>
        <v>M2 (97)</v>
      </c>
      <c r="U121" t="s">
        <v>5527</v>
      </c>
    </row>
    <row r="122" spans="2:21">
      <c r="B122" s="263" t="s">
        <v>497</v>
      </c>
      <c r="C122" s="292">
        <v>121</v>
      </c>
      <c r="D122" s="263" t="s">
        <v>697</v>
      </c>
      <c r="E122" s="504" t="str">
        <f t="shared" si="5"/>
        <v>Takeshi YAMAMOTO(98)</v>
      </c>
      <c r="F122" s="303" t="s">
        <v>772</v>
      </c>
      <c r="G122" s="263" t="s">
        <v>616</v>
      </c>
      <c r="H122" t="str">
        <f>VLOOKUP($G122,県名!$B$1:$C$49,2,FALSE)</f>
        <v>山　梨</v>
      </c>
      <c r="I122" t="str">
        <f>VLOOKUP(B122,学校名!$D$8:$F$64,3,FALSE)</f>
        <v>愛知教育大</v>
      </c>
      <c r="J122" t="str">
        <f t="shared" si="6"/>
        <v>男</v>
      </c>
      <c r="K122" s="263" t="s">
        <v>1249</v>
      </c>
      <c r="L122" s="263" t="s">
        <v>1250</v>
      </c>
      <c r="M122" t="str">
        <f t="shared" si="7"/>
        <v>Takeshi YAMAMOTO</v>
      </c>
      <c r="O122" s="263" t="s">
        <v>1534</v>
      </c>
      <c r="P122" s="263" t="s">
        <v>1535</v>
      </c>
      <c r="Q122" s="303" t="s">
        <v>772</v>
      </c>
      <c r="R122" s="263" t="s">
        <v>2535</v>
      </c>
      <c r="S122" t="str">
        <f t="shared" si="8"/>
        <v>98</v>
      </c>
      <c r="T122" t="str">
        <f t="shared" si="9"/>
        <v>M1 (98)</v>
      </c>
      <c r="U122" t="s">
        <v>5528</v>
      </c>
    </row>
    <row r="123" spans="2:21">
      <c r="B123" s="263" t="s">
        <v>497</v>
      </c>
      <c r="C123" s="292">
        <v>122</v>
      </c>
      <c r="D123" s="263" t="s">
        <v>699</v>
      </c>
      <c r="E123" s="504" t="str">
        <f t="shared" si="5"/>
        <v>Atsunori OCHIAI(99)</v>
      </c>
      <c r="F123" s="303" t="s">
        <v>888</v>
      </c>
      <c r="G123" s="263" t="s">
        <v>623</v>
      </c>
      <c r="H123" t="str">
        <f>VLOOKUP($G123,県名!$B$1:$C$49,2,FALSE)</f>
        <v>愛  知</v>
      </c>
      <c r="I123" t="str">
        <f>VLOOKUP(B123,学校名!$D$8:$F$64,3,FALSE)</f>
        <v>愛知教育大</v>
      </c>
      <c r="J123" t="str">
        <f t="shared" si="6"/>
        <v>男</v>
      </c>
      <c r="K123" s="263" t="s">
        <v>1257</v>
      </c>
      <c r="L123" s="263" t="s">
        <v>3548</v>
      </c>
      <c r="M123" t="str">
        <f t="shared" si="7"/>
        <v>Atsunori OCHIAI</v>
      </c>
      <c r="O123" s="263" t="s">
        <v>1534</v>
      </c>
      <c r="P123" s="263" t="s">
        <v>1535</v>
      </c>
      <c r="Q123" s="303" t="s">
        <v>888</v>
      </c>
      <c r="R123" s="263" t="s">
        <v>2540</v>
      </c>
      <c r="S123" t="str">
        <f t="shared" si="8"/>
        <v>99</v>
      </c>
      <c r="T123" t="str">
        <f t="shared" si="9"/>
        <v>4 (99)</v>
      </c>
      <c r="U123" t="s">
        <v>5529</v>
      </c>
    </row>
    <row r="124" spans="2:21">
      <c r="B124" s="263" t="s">
        <v>497</v>
      </c>
      <c r="C124" s="292">
        <v>123</v>
      </c>
      <c r="D124" s="263" t="s">
        <v>957</v>
      </c>
      <c r="E124" s="504" t="str">
        <f t="shared" si="5"/>
        <v>Takaki OGUSU(99)</v>
      </c>
      <c r="F124" s="303" t="s">
        <v>888</v>
      </c>
      <c r="G124" s="263" t="s">
        <v>622</v>
      </c>
      <c r="H124" t="str">
        <f>VLOOKUP($G124,県名!$B$1:$C$49,2,FALSE)</f>
        <v>静  岡</v>
      </c>
      <c r="I124" t="str">
        <f>VLOOKUP(B124,学校名!$D$8:$F$64,3,FALSE)</f>
        <v>愛知教育大</v>
      </c>
      <c r="J124" t="str">
        <f t="shared" si="6"/>
        <v>男</v>
      </c>
      <c r="K124" s="263" t="s">
        <v>3549</v>
      </c>
      <c r="L124" s="263" t="s">
        <v>1258</v>
      </c>
      <c r="M124" t="str">
        <f t="shared" si="7"/>
        <v>Takaki OGUSU</v>
      </c>
      <c r="O124" s="263" t="s">
        <v>1534</v>
      </c>
      <c r="P124" s="263" t="s">
        <v>1535</v>
      </c>
      <c r="Q124" s="303" t="s">
        <v>888</v>
      </c>
      <c r="R124" s="263" t="s">
        <v>2541</v>
      </c>
      <c r="S124" t="str">
        <f t="shared" si="8"/>
        <v>99</v>
      </c>
      <c r="T124" t="str">
        <f t="shared" si="9"/>
        <v>4 (99)</v>
      </c>
      <c r="U124" t="s">
        <v>5530</v>
      </c>
    </row>
    <row r="125" spans="2:21">
      <c r="B125" s="263" t="s">
        <v>497</v>
      </c>
      <c r="C125" s="292">
        <v>124</v>
      </c>
      <c r="D125" s="263" t="s">
        <v>1159</v>
      </c>
      <c r="E125" s="504" t="str">
        <f t="shared" si="5"/>
        <v>Yasuhito SUZUKI(99)</v>
      </c>
      <c r="F125" s="303" t="s">
        <v>888</v>
      </c>
      <c r="G125" s="263" t="s">
        <v>623</v>
      </c>
      <c r="H125" t="str">
        <f>VLOOKUP($G125,県名!$B$1:$C$49,2,FALSE)</f>
        <v>愛  知</v>
      </c>
      <c r="I125" t="str">
        <f>VLOOKUP(B125,学校名!$D$8:$F$64,3,FALSE)</f>
        <v>愛知教育大</v>
      </c>
      <c r="J125" t="str">
        <f t="shared" si="6"/>
        <v>男</v>
      </c>
      <c r="K125" s="263" t="s">
        <v>1260</v>
      </c>
      <c r="L125" s="263" t="s">
        <v>3550</v>
      </c>
      <c r="M125" t="str">
        <f t="shared" si="7"/>
        <v>Yasuhito SUZUKI</v>
      </c>
      <c r="O125" s="263" t="s">
        <v>1534</v>
      </c>
      <c r="P125" s="263" t="s">
        <v>1535</v>
      </c>
      <c r="Q125" s="303" t="s">
        <v>888</v>
      </c>
      <c r="R125" s="263" t="s">
        <v>2542</v>
      </c>
      <c r="S125" t="str">
        <f t="shared" si="8"/>
        <v>99</v>
      </c>
      <c r="T125" t="str">
        <f t="shared" si="9"/>
        <v>4 (99)</v>
      </c>
      <c r="U125" t="s">
        <v>5531</v>
      </c>
    </row>
    <row r="126" spans="2:21">
      <c r="B126" s="263" t="s">
        <v>497</v>
      </c>
      <c r="C126" s="292">
        <v>125</v>
      </c>
      <c r="D126" s="263" t="s">
        <v>958</v>
      </c>
      <c r="E126" s="504" t="str">
        <f t="shared" si="5"/>
        <v>Atsuya HARA(99)</v>
      </c>
      <c r="F126" s="303" t="s">
        <v>888</v>
      </c>
      <c r="G126" s="263" t="s">
        <v>623</v>
      </c>
      <c r="H126" t="str">
        <f>VLOOKUP($G126,県名!$B$1:$C$49,2,FALSE)</f>
        <v>愛  知</v>
      </c>
      <c r="I126" t="str">
        <f>VLOOKUP(B126,学校名!$D$8:$F$64,3,FALSE)</f>
        <v>愛知教育大</v>
      </c>
      <c r="J126" t="str">
        <f t="shared" si="6"/>
        <v>男</v>
      </c>
      <c r="K126" s="263" t="s">
        <v>1261</v>
      </c>
      <c r="L126" s="263" t="s">
        <v>3551</v>
      </c>
      <c r="M126" t="str">
        <f t="shared" si="7"/>
        <v>Atsuya HARA</v>
      </c>
      <c r="O126" s="263" t="s">
        <v>1534</v>
      </c>
      <c r="P126" s="263" t="s">
        <v>1535</v>
      </c>
      <c r="Q126" s="303" t="s">
        <v>888</v>
      </c>
      <c r="R126" s="263" t="s">
        <v>2543</v>
      </c>
      <c r="S126" t="str">
        <f t="shared" si="8"/>
        <v>99</v>
      </c>
      <c r="T126" t="str">
        <f t="shared" si="9"/>
        <v>4 (99)</v>
      </c>
      <c r="U126" t="s">
        <v>5532</v>
      </c>
    </row>
    <row r="127" spans="2:21">
      <c r="B127" s="263" t="s">
        <v>497</v>
      </c>
      <c r="C127" s="292">
        <v>126</v>
      </c>
      <c r="D127" s="263" t="s">
        <v>2097</v>
      </c>
      <c r="E127" s="504" t="str">
        <f t="shared" si="5"/>
        <v>Kanta SASAKI(00)</v>
      </c>
      <c r="F127" s="303" t="s">
        <v>886</v>
      </c>
      <c r="G127" s="263" t="s">
        <v>623</v>
      </c>
      <c r="H127" t="str">
        <f>VLOOKUP($G127,県名!$B$1:$C$49,2,FALSE)</f>
        <v>愛  知</v>
      </c>
      <c r="I127" t="str">
        <f>VLOOKUP(B127,学校名!$D$8:$F$64,3,FALSE)</f>
        <v>愛知教育大</v>
      </c>
      <c r="J127" t="str">
        <f t="shared" si="6"/>
        <v>男</v>
      </c>
      <c r="K127" s="263" t="s">
        <v>1338</v>
      </c>
      <c r="L127" s="263" t="s">
        <v>1263</v>
      </c>
      <c r="M127" t="str">
        <f t="shared" si="7"/>
        <v>Kanta SASAKI</v>
      </c>
      <c r="O127" s="263" t="s">
        <v>1534</v>
      </c>
      <c r="P127" s="263" t="s">
        <v>1535</v>
      </c>
      <c r="Q127" s="303" t="s">
        <v>886</v>
      </c>
      <c r="R127" s="263" t="s">
        <v>2882</v>
      </c>
      <c r="S127" t="str">
        <f t="shared" si="8"/>
        <v>00</v>
      </c>
      <c r="T127" t="str">
        <f t="shared" si="9"/>
        <v>2 (00)</v>
      </c>
      <c r="U127" t="s">
        <v>5533</v>
      </c>
    </row>
    <row r="128" spans="2:21">
      <c r="B128" s="263" t="s">
        <v>497</v>
      </c>
      <c r="C128" s="292">
        <v>127</v>
      </c>
      <c r="D128" s="263" t="s">
        <v>1807</v>
      </c>
      <c r="E128" s="504" t="str">
        <f t="shared" si="5"/>
        <v>Yuto KITAMURA(00)</v>
      </c>
      <c r="F128" s="303" t="s">
        <v>889</v>
      </c>
      <c r="G128" s="263" t="s">
        <v>623</v>
      </c>
      <c r="H128" t="str">
        <f>VLOOKUP($G128,県名!$B$1:$C$49,2,FALSE)</f>
        <v>愛  知</v>
      </c>
      <c r="I128" t="str">
        <f>VLOOKUP(B128,学校名!$D$8:$F$64,3,FALSE)</f>
        <v>愛知教育大</v>
      </c>
      <c r="J128" t="str">
        <f t="shared" si="6"/>
        <v>男</v>
      </c>
      <c r="K128" s="263" t="s">
        <v>1608</v>
      </c>
      <c r="L128" s="263" t="s">
        <v>1322</v>
      </c>
      <c r="M128" t="str">
        <f t="shared" si="7"/>
        <v>Yuto KITAMURA</v>
      </c>
      <c r="O128" s="263" t="s">
        <v>1534</v>
      </c>
      <c r="P128" s="263" t="s">
        <v>1535</v>
      </c>
      <c r="Q128" s="303" t="s">
        <v>889</v>
      </c>
      <c r="R128" s="263" t="s">
        <v>2544</v>
      </c>
      <c r="S128" t="str">
        <f t="shared" si="8"/>
        <v>00</v>
      </c>
      <c r="T128" t="str">
        <f t="shared" si="9"/>
        <v>3 (00)</v>
      </c>
      <c r="U128" t="s">
        <v>5534</v>
      </c>
    </row>
    <row r="129" spans="2:21">
      <c r="B129" s="263" t="s">
        <v>497</v>
      </c>
      <c r="C129" s="292">
        <v>128</v>
      </c>
      <c r="D129" s="263" t="s">
        <v>2098</v>
      </c>
      <c r="E129" s="504" t="str">
        <f t="shared" si="5"/>
        <v>Ryutaro YATSUYA(00)</v>
      </c>
      <c r="F129" s="303" t="s">
        <v>889</v>
      </c>
      <c r="G129" s="263" t="s">
        <v>623</v>
      </c>
      <c r="H129" t="str">
        <f>VLOOKUP($G129,県名!$B$1:$C$49,2,FALSE)</f>
        <v>愛  知</v>
      </c>
      <c r="I129" t="str">
        <f>VLOOKUP(B129,学校名!$D$8:$F$64,3,FALSE)</f>
        <v>愛知教育大</v>
      </c>
      <c r="J129" t="str">
        <f t="shared" si="6"/>
        <v>男</v>
      </c>
      <c r="K129" s="263" t="s">
        <v>2378</v>
      </c>
      <c r="L129" s="263" t="s">
        <v>1243</v>
      </c>
      <c r="M129" t="str">
        <f t="shared" si="7"/>
        <v>Ryutaro YATSUYA</v>
      </c>
      <c r="O129" s="263" t="s">
        <v>1534</v>
      </c>
      <c r="P129" s="263" t="s">
        <v>1535</v>
      </c>
      <c r="Q129" s="303" t="s">
        <v>889</v>
      </c>
      <c r="R129" s="263" t="s">
        <v>2497</v>
      </c>
      <c r="S129" t="str">
        <f t="shared" si="8"/>
        <v>00</v>
      </c>
      <c r="T129" t="str">
        <f t="shared" si="9"/>
        <v>3 (00)</v>
      </c>
      <c r="U129" t="s">
        <v>5535</v>
      </c>
    </row>
    <row r="130" spans="2:21">
      <c r="B130" s="263" t="s">
        <v>497</v>
      </c>
      <c r="C130" s="292">
        <v>129</v>
      </c>
      <c r="D130" s="263" t="s">
        <v>1808</v>
      </c>
      <c r="E130" s="504" t="str">
        <f t="shared" si="5"/>
        <v>Ryo NAKAYAMA(00)</v>
      </c>
      <c r="F130" s="303" t="s">
        <v>889</v>
      </c>
      <c r="G130" s="263" t="s">
        <v>623</v>
      </c>
      <c r="H130" t="str">
        <f>VLOOKUP($G130,県名!$B$1:$C$49,2,FALSE)</f>
        <v>愛  知</v>
      </c>
      <c r="I130" t="str">
        <f>VLOOKUP(B130,学校名!$D$8:$F$64,3,FALSE)</f>
        <v>愛知教育大</v>
      </c>
      <c r="J130" t="str">
        <f t="shared" si="6"/>
        <v>男</v>
      </c>
      <c r="K130" s="263" t="s">
        <v>1231</v>
      </c>
      <c r="L130" s="263" t="s">
        <v>1247</v>
      </c>
      <c r="M130" t="str">
        <f t="shared" si="7"/>
        <v>Ryo NAKAYAMA</v>
      </c>
      <c r="O130" s="263" t="s">
        <v>1534</v>
      </c>
      <c r="P130" s="263" t="s">
        <v>1535</v>
      </c>
      <c r="Q130" s="303" t="s">
        <v>889</v>
      </c>
      <c r="R130" s="263" t="s">
        <v>2503</v>
      </c>
      <c r="S130" t="str">
        <f t="shared" si="8"/>
        <v>00</v>
      </c>
      <c r="T130" t="str">
        <f t="shared" si="9"/>
        <v>3 (00)</v>
      </c>
      <c r="U130" t="s">
        <v>5536</v>
      </c>
    </row>
    <row r="131" spans="2:21">
      <c r="B131" s="263" t="s">
        <v>497</v>
      </c>
      <c r="C131" s="292">
        <v>130</v>
      </c>
      <c r="D131" s="263" t="s">
        <v>1809</v>
      </c>
      <c r="E131" s="504" t="str">
        <f t="shared" ref="E131:E194" si="10">M131&amp;"("&amp;S131&amp;")"</f>
        <v>Yuta MIYATA(00)</v>
      </c>
      <c r="F131" s="303" t="s">
        <v>889</v>
      </c>
      <c r="G131" s="263" t="s">
        <v>623</v>
      </c>
      <c r="H131" t="str">
        <f>VLOOKUP($G131,県名!$B$1:$C$49,2,FALSE)</f>
        <v>愛  知</v>
      </c>
      <c r="I131" t="str">
        <f>VLOOKUP(B131,学校名!$D$8:$F$64,3,FALSE)</f>
        <v>愛知教育大</v>
      </c>
      <c r="J131" t="str">
        <f t="shared" ref="J131:J194" si="11">IF(VALUE(C131)&lt;2000,"男","女")</f>
        <v>男</v>
      </c>
      <c r="K131" s="263" t="s">
        <v>3552</v>
      </c>
      <c r="L131" s="263" t="s">
        <v>1245</v>
      </c>
      <c r="M131" t="str">
        <f t="shared" ref="M131:M194" si="12">L131&amp;" "&amp;K131</f>
        <v>Yuta MIYATA</v>
      </c>
      <c r="O131" s="263" t="s">
        <v>1534</v>
      </c>
      <c r="P131" s="263" t="s">
        <v>1535</v>
      </c>
      <c r="Q131" s="303" t="s">
        <v>889</v>
      </c>
      <c r="R131" s="263" t="s">
        <v>2503</v>
      </c>
      <c r="S131" t="str">
        <f t="shared" ref="S131:S194" si="13">LEFT(R131,2)</f>
        <v>00</v>
      </c>
      <c r="T131" t="str">
        <f t="shared" ref="T131:T194" si="14">Q131&amp;" ("&amp;S131&amp;")"</f>
        <v>3 (00)</v>
      </c>
      <c r="U131" t="s">
        <v>5537</v>
      </c>
    </row>
    <row r="132" spans="2:21">
      <c r="B132" s="263" t="s">
        <v>497</v>
      </c>
      <c r="C132" s="292">
        <v>131</v>
      </c>
      <c r="D132" s="263" t="s">
        <v>1810</v>
      </c>
      <c r="E132" s="504" t="str">
        <f t="shared" si="10"/>
        <v>Shuhei TAKIKAWA(00)</v>
      </c>
      <c r="F132" s="303" t="s">
        <v>889</v>
      </c>
      <c r="G132" s="263" t="s">
        <v>623</v>
      </c>
      <c r="H132" t="str">
        <f>VLOOKUP($G132,県名!$B$1:$C$49,2,FALSE)</f>
        <v>愛  知</v>
      </c>
      <c r="I132" t="str">
        <f>VLOOKUP(B132,学校名!$D$8:$F$64,3,FALSE)</f>
        <v>愛知教育大</v>
      </c>
      <c r="J132" t="str">
        <f t="shared" si="11"/>
        <v>男</v>
      </c>
      <c r="K132" s="263" t="s">
        <v>3553</v>
      </c>
      <c r="L132" s="263" t="s">
        <v>1441</v>
      </c>
      <c r="M132" t="str">
        <f t="shared" si="12"/>
        <v>Shuhei TAKIKAWA</v>
      </c>
      <c r="O132" s="263" t="s">
        <v>1534</v>
      </c>
      <c r="P132" s="263" t="s">
        <v>1535</v>
      </c>
      <c r="Q132" s="303" t="s">
        <v>889</v>
      </c>
      <c r="R132" s="263" t="s">
        <v>2545</v>
      </c>
      <c r="S132" t="str">
        <f t="shared" si="13"/>
        <v>00</v>
      </c>
      <c r="T132" t="str">
        <f t="shared" si="14"/>
        <v>3 (00)</v>
      </c>
      <c r="U132" t="s">
        <v>5538</v>
      </c>
    </row>
    <row r="133" spans="2:21">
      <c r="B133" s="263" t="s">
        <v>497</v>
      </c>
      <c r="C133" s="292">
        <v>132</v>
      </c>
      <c r="D133" s="263" t="s">
        <v>1811</v>
      </c>
      <c r="E133" s="504" t="str">
        <f t="shared" si="10"/>
        <v>Ryo HARABAYASHI(00)</v>
      </c>
      <c r="F133" s="303" t="s">
        <v>889</v>
      </c>
      <c r="G133" s="263" t="s">
        <v>623</v>
      </c>
      <c r="H133" t="str">
        <f>VLOOKUP($G133,県名!$B$1:$C$49,2,FALSE)</f>
        <v>愛  知</v>
      </c>
      <c r="I133" t="str">
        <f>VLOOKUP(B133,学校名!$D$8:$F$64,3,FALSE)</f>
        <v>愛知教育大</v>
      </c>
      <c r="J133" t="str">
        <f t="shared" si="11"/>
        <v>男</v>
      </c>
      <c r="K133" s="263" t="s">
        <v>3554</v>
      </c>
      <c r="L133" s="263" t="s">
        <v>1247</v>
      </c>
      <c r="M133" t="str">
        <f t="shared" si="12"/>
        <v>Ryo HARABAYASHI</v>
      </c>
      <c r="O133" s="263" t="s">
        <v>1534</v>
      </c>
      <c r="P133" s="263" t="s">
        <v>1535</v>
      </c>
      <c r="Q133" s="303" t="s">
        <v>889</v>
      </c>
      <c r="R133" s="263" t="s">
        <v>2532</v>
      </c>
      <c r="S133" t="str">
        <f t="shared" si="13"/>
        <v>00</v>
      </c>
      <c r="T133" t="str">
        <f t="shared" si="14"/>
        <v>3 (00)</v>
      </c>
      <c r="U133" t="s">
        <v>5539</v>
      </c>
    </row>
    <row r="134" spans="2:21">
      <c r="B134" s="263" t="s">
        <v>497</v>
      </c>
      <c r="C134" s="292">
        <v>133</v>
      </c>
      <c r="D134" s="263" t="s">
        <v>1812</v>
      </c>
      <c r="E134" s="504" t="str">
        <f t="shared" si="10"/>
        <v>Hiroto KATSURAGI(00)</v>
      </c>
      <c r="F134" s="303" t="s">
        <v>889</v>
      </c>
      <c r="G134" s="263" t="s">
        <v>623</v>
      </c>
      <c r="H134" t="str">
        <f>VLOOKUP($G134,県名!$B$1:$C$49,2,FALSE)</f>
        <v>愛  知</v>
      </c>
      <c r="I134" t="str">
        <f>VLOOKUP(B134,学校名!$D$8:$F$64,3,FALSE)</f>
        <v>愛知教育大</v>
      </c>
      <c r="J134" t="str">
        <f t="shared" si="11"/>
        <v>男</v>
      </c>
      <c r="K134" s="263" t="s">
        <v>3555</v>
      </c>
      <c r="L134" s="263" t="s">
        <v>1283</v>
      </c>
      <c r="M134" t="str">
        <f t="shared" si="12"/>
        <v>Hiroto KATSURAGI</v>
      </c>
      <c r="O134" s="263" t="s">
        <v>1534</v>
      </c>
      <c r="P134" s="263" t="s">
        <v>1535</v>
      </c>
      <c r="Q134" s="303" t="s">
        <v>889</v>
      </c>
      <c r="R134" s="263" t="s">
        <v>2546</v>
      </c>
      <c r="S134" t="str">
        <f t="shared" si="13"/>
        <v>00</v>
      </c>
      <c r="T134" t="str">
        <f t="shared" si="14"/>
        <v>3 (00)</v>
      </c>
      <c r="U134" t="s">
        <v>5540</v>
      </c>
    </row>
    <row r="135" spans="2:21">
      <c r="B135" s="263" t="s">
        <v>497</v>
      </c>
      <c r="C135" s="292">
        <v>134</v>
      </c>
      <c r="D135" s="263" t="s">
        <v>1813</v>
      </c>
      <c r="E135" s="504" t="str">
        <f t="shared" si="10"/>
        <v>Masanari KIMURA(00)</v>
      </c>
      <c r="F135" s="303" t="s">
        <v>889</v>
      </c>
      <c r="G135" s="263" t="s">
        <v>623</v>
      </c>
      <c r="H135" t="str">
        <f>VLOOKUP($G135,県名!$B$1:$C$49,2,FALSE)</f>
        <v>愛  知</v>
      </c>
      <c r="I135" t="str">
        <f>VLOOKUP(B135,学校名!$D$8:$F$64,3,FALSE)</f>
        <v>愛知教育大</v>
      </c>
      <c r="J135" t="str">
        <f t="shared" si="11"/>
        <v>男</v>
      </c>
      <c r="K135" s="263" t="s">
        <v>1233</v>
      </c>
      <c r="L135" s="263" t="s">
        <v>3556</v>
      </c>
      <c r="M135" t="str">
        <f t="shared" si="12"/>
        <v>Masanari KIMURA</v>
      </c>
      <c r="O135" s="263" t="s">
        <v>1534</v>
      </c>
      <c r="P135" s="263" t="s">
        <v>1535</v>
      </c>
      <c r="Q135" s="303" t="s">
        <v>889</v>
      </c>
      <c r="R135" s="263" t="s">
        <v>2547</v>
      </c>
      <c r="S135" t="str">
        <f t="shared" si="13"/>
        <v>00</v>
      </c>
      <c r="T135" t="str">
        <f t="shared" si="14"/>
        <v>3 (00)</v>
      </c>
      <c r="U135" t="s">
        <v>5541</v>
      </c>
    </row>
    <row r="136" spans="2:21">
      <c r="B136" s="263" t="s">
        <v>497</v>
      </c>
      <c r="C136" s="292">
        <v>135</v>
      </c>
      <c r="D136" s="263" t="s">
        <v>1814</v>
      </c>
      <c r="E136" s="504" t="str">
        <f t="shared" si="10"/>
        <v>Yuhei KOJIMA(00)</v>
      </c>
      <c r="F136" s="303" t="s">
        <v>889</v>
      </c>
      <c r="G136" s="263" t="s">
        <v>623</v>
      </c>
      <c r="H136" t="str">
        <f>VLOOKUP($G136,県名!$B$1:$C$49,2,FALSE)</f>
        <v>愛  知</v>
      </c>
      <c r="I136" t="str">
        <f>VLOOKUP(B136,学校名!$D$8:$F$64,3,FALSE)</f>
        <v>愛知教育大</v>
      </c>
      <c r="J136" t="str">
        <f t="shared" si="11"/>
        <v>男</v>
      </c>
      <c r="K136" s="263" t="s">
        <v>1284</v>
      </c>
      <c r="L136" s="263" t="s">
        <v>3557</v>
      </c>
      <c r="M136" t="str">
        <f t="shared" si="12"/>
        <v>Yuhei KOJIMA</v>
      </c>
      <c r="O136" s="263" t="s">
        <v>1534</v>
      </c>
      <c r="P136" s="263" t="s">
        <v>1535</v>
      </c>
      <c r="Q136" s="303" t="s">
        <v>889</v>
      </c>
      <c r="R136" s="263" t="s">
        <v>2548</v>
      </c>
      <c r="S136" t="str">
        <f t="shared" si="13"/>
        <v>00</v>
      </c>
      <c r="T136" t="str">
        <f t="shared" si="14"/>
        <v>3 (00)</v>
      </c>
      <c r="U136" t="s">
        <v>5542</v>
      </c>
    </row>
    <row r="137" spans="2:21">
      <c r="B137" s="263" t="s">
        <v>497</v>
      </c>
      <c r="C137" s="292">
        <v>136</v>
      </c>
      <c r="D137" s="263" t="s">
        <v>1815</v>
      </c>
      <c r="E137" s="504" t="str">
        <f t="shared" si="10"/>
        <v>Kazuki MAEDA(00)</v>
      </c>
      <c r="F137" s="303" t="s">
        <v>889</v>
      </c>
      <c r="G137" s="263" t="s">
        <v>623</v>
      </c>
      <c r="H137" t="str">
        <f>VLOOKUP($G137,県名!$B$1:$C$49,2,FALSE)</f>
        <v>愛  知</v>
      </c>
      <c r="I137" t="str">
        <f>VLOOKUP(B137,学校名!$D$8:$F$64,3,FALSE)</f>
        <v>愛知教育大</v>
      </c>
      <c r="J137" t="str">
        <f t="shared" si="11"/>
        <v>男</v>
      </c>
      <c r="K137" s="263" t="s">
        <v>1486</v>
      </c>
      <c r="L137" s="263" t="s">
        <v>1340</v>
      </c>
      <c r="M137" t="str">
        <f t="shared" si="12"/>
        <v>Kazuki MAEDA</v>
      </c>
      <c r="O137" s="263" t="s">
        <v>1534</v>
      </c>
      <c r="P137" s="263" t="s">
        <v>1535</v>
      </c>
      <c r="Q137" s="303" t="s">
        <v>889</v>
      </c>
      <c r="R137" s="263" t="s">
        <v>2549</v>
      </c>
      <c r="S137" t="str">
        <f t="shared" si="13"/>
        <v>00</v>
      </c>
      <c r="T137" t="str">
        <f t="shared" si="14"/>
        <v>3 (00)</v>
      </c>
      <c r="U137" t="s">
        <v>5543</v>
      </c>
    </row>
    <row r="138" spans="2:21">
      <c r="B138" s="263" t="s">
        <v>497</v>
      </c>
      <c r="C138" s="292">
        <v>137</v>
      </c>
      <c r="D138" s="263" t="s">
        <v>1160</v>
      </c>
      <c r="E138" s="504" t="str">
        <f t="shared" si="10"/>
        <v>Kanta KOBAYASHI(01)</v>
      </c>
      <c r="F138" s="303" t="s">
        <v>889</v>
      </c>
      <c r="G138" s="263" t="s">
        <v>623</v>
      </c>
      <c r="H138" t="str">
        <f>VLOOKUP($G138,県名!$B$1:$C$49,2,FALSE)</f>
        <v>愛  知</v>
      </c>
      <c r="I138" t="str">
        <f>VLOOKUP(B138,学校名!$D$8:$F$64,3,FALSE)</f>
        <v>愛知教育大</v>
      </c>
      <c r="J138" t="str">
        <f t="shared" si="11"/>
        <v>男</v>
      </c>
      <c r="K138" s="263" t="s">
        <v>1262</v>
      </c>
      <c r="L138" s="263" t="s">
        <v>1263</v>
      </c>
      <c r="M138" t="str">
        <f t="shared" si="12"/>
        <v>Kanta KOBAYASHI</v>
      </c>
      <c r="O138" s="263" t="s">
        <v>1534</v>
      </c>
      <c r="P138" s="263" t="s">
        <v>1535</v>
      </c>
      <c r="Q138" s="303" t="s">
        <v>889</v>
      </c>
      <c r="R138" s="263" t="s">
        <v>2550</v>
      </c>
      <c r="S138" t="str">
        <f t="shared" si="13"/>
        <v>01</v>
      </c>
      <c r="T138" t="str">
        <f t="shared" si="14"/>
        <v>3 (01)</v>
      </c>
      <c r="U138" t="s">
        <v>5544</v>
      </c>
    </row>
    <row r="139" spans="2:21">
      <c r="B139" s="263" t="s">
        <v>497</v>
      </c>
      <c r="C139" s="292">
        <v>138</v>
      </c>
      <c r="D139" s="263" t="s">
        <v>2099</v>
      </c>
      <c r="E139" s="504" t="str">
        <f t="shared" si="10"/>
        <v>Yuma NAGASAKA(01)</v>
      </c>
      <c r="F139" s="303" t="s">
        <v>886</v>
      </c>
      <c r="G139" s="263" t="s">
        <v>623</v>
      </c>
      <c r="H139" t="str">
        <f>VLOOKUP($G139,県名!$B$1:$C$49,2,FALSE)</f>
        <v>愛  知</v>
      </c>
      <c r="I139" t="str">
        <f>VLOOKUP(B139,学校名!$D$8:$F$64,3,FALSE)</f>
        <v>愛知教育大</v>
      </c>
      <c r="J139" t="str">
        <f t="shared" si="11"/>
        <v>男</v>
      </c>
      <c r="K139" s="263" t="s">
        <v>2379</v>
      </c>
      <c r="L139" s="263" t="s">
        <v>1425</v>
      </c>
      <c r="M139" t="str">
        <f t="shared" si="12"/>
        <v>Yuma NAGASAKA</v>
      </c>
      <c r="O139" s="263" t="s">
        <v>1534</v>
      </c>
      <c r="P139" s="263" t="s">
        <v>1535</v>
      </c>
      <c r="Q139" s="303" t="s">
        <v>886</v>
      </c>
      <c r="R139" s="263" t="s">
        <v>2839</v>
      </c>
      <c r="S139" t="str">
        <f t="shared" si="13"/>
        <v>01</v>
      </c>
      <c r="T139" t="str">
        <f t="shared" si="14"/>
        <v>2 (01)</v>
      </c>
      <c r="U139" t="s">
        <v>5545</v>
      </c>
    </row>
    <row r="140" spans="2:21">
      <c r="B140" s="263" t="s">
        <v>497</v>
      </c>
      <c r="C140" s="292">
        <v>139</v>
      </c>
      <c r="D140" s="263" t="s">
        <v>2015</v>
      </c>
      <c r="E140" s="504" t="str">
        <f t="shared" si="10"/>
        <v>Kazushi HARA(01)</v>
      </c>
      <c r="F140" s="303" t="s">
        <v>886</v>
      </c>
      <c r="G140" s="263" t="s">
        <v>640</v>
      </c>
      <c r="H140" t="str">
        <f>VLOOKUP($G140,県名!$B$1:$C$49,2,FALSE)</f>
        <v>高　知</v>
      </c>
      <c r="I140" t="str">
        <f>VLOOKUP(B140,学校名!$D$8:$F$64,3,FALSE)</f>
        <v>愛知教育大</v>
      </c>
      <c r="J140" t="str">
        <f t="shared" si="11"/>
        <v>男</v>
      </c>
      <c r="K140" s="263" t="s">
        <v>1261</v>
      </c>
      <c r="L140" s="263" t="s">
        <v>2336</v>
      </c>
      <c r="M140" t="str">
        <f t="shared" si="12"/>
        <v>Kazushi HARA</v>
      </c>
      <c r="O140" s="263" t="s">
        <v>1534</v>
      </c>
      <c r="P140" s="263" t="s">
        <v>1535</v>
      </c>
      <c r="Q140" s="303" t="s">
        <v>886</v>
      </c>
      <c r="R140" s="263" t="s">
        <v>2839</v>
      </c>
      <c r="S140" t="str">
        <f t="shared" si="13"/>
        <v>01</v>
      </c>
      <c r="T140" t="str">
        <f t="shared" si="14"/>
        <v>2 (01)</v>
      </c>
      <c r="U140" t="s">
        <v>5546</v>
      </c>
    </row>
    <row r="141" spans="2:21">
      <c r="B141" s="263" t="s">
        <v>497</v>
      </c>
      <c r="C141" s="292">
        <v>140</v>
      </c>
      <c r="D141" s="263" t="s">
        <v>2016</v>
      </c>
      <c r="E141" s="504" t="str">
        <f t="shared" si="10"/>
        <v>Akira KUNO(01)</v>
      </c>
      <c r="F141" s="303" t="s">
        <v>886</v>
      </c>
      <c r="G141" s="263" t="s">
        <v>623</v>
      </c>
      <c r="H141" t="str">
        <f>VLOOKUP($G141,県名!$B$1:$C$49,2,FALSE)</f>
        <v>愛  知</v>
      </c>
      <c r="I141" t="str">
        <f>VLOOKUP(B141,学校名!$D$8:$F$64,3,FALSE)</f>
        <v>愛知教育大</v>
      </c>
      <c r="J141" t="str">
        <f t="shared" si="11"/>
        <v>男</v>
      </c>
      <c r="K141" s="263" t="s">
        <v>2285</v>
      </c>
      <c r="L141" s="263" t="s">
        <v>1488</v>
      </c>
      <c r="M141" t="str">
        <f t="shared" si="12"/>
        <v>Akira KUNO</v>
      </c>
      <c r="O141" s="263" t="s">
        <v>1534</v>
      </c>
      <c r="P141" s="263" t="s">
        <v>1535</v>
      </c>
      <c r="Q141" s="303" t="s">
        <v>886</v>
      </c>
      <c r="R141" s="263" t="s">
        <v>2840</v>
      </c>
      <c r="S141" t="str">
        <f t="shared" si="13"/>
        <v>01</v>
      </c>
      <c r="T141" t="str">
        <f t="shared" si="14"/>
        <v>2 (01)</v>
      </c>
      <c r="U141" t="s">
        <v>5547</v>
      </c>
    </row>
    <row r="142" spans="2:21">
      <c r="B142" s="263" t="s">
        <v>497</v>
      </c>
      <c r="C142" s="292">
        <v>141</v>
      </c>
      <c r="D142" s="263" t="s">
        <v>3117</v>
      </c>
      <c r="E142" s="504" t="str">
        <f t="shared" si="10"/>
        <v>Shunto DOI(01)</v>
      </c>
      <c r="F142" s="303" t="s">
        <v>886</v>
      </c>
      <c r="G142" s="263" t="s">
        <v>623</v>
      </c>
      <c r="H142" t="str">
        <f>VLOOKUP($G142,県名!$B$1:$C$49,2,FALSE)</f>
        <v>愛  知</v>
      </c>
      <c r="I142" t="str">
        <f>VLOOKUP(B142,学校名!$D$8:$F$64,3,FALSE)</f>
        <v>愛知教育大</v>
      </c>
      <c r="J142" t="str">
        <f t="shared" si="11"/>
        <v>男</v>
      </c>
      <c r="K142" s="263" t="s">
        <v>2337</v>
      </c>
      <c r="L142" s="263" t="s">
        <v>3558</v>
      </c>
      <c r="M142" t="str">
        <f t="shared" si="12"/>
        <v>Shunto DOI</v>
      </c>
      <c r="O142" s="263" t="s">
        <v>1534</v>
      </c>
      <c r="P142" s="263" t="s">
        <v>1535</v>
      </c>
      <c r="Q142" s="303" t="s">
        <v>886</v>
      </c>
      <c r="R142" s="263" t="s">
        <v>2841</v>
      </c>
      <c r="S142" t="str">
        <f t="shared" si="13"/>
        <v>01</v>
      </c>
      <c r="T142" t="str">
        <f t="shared" si="14"/>
        <v>2 (01)</v>
      </c>
      <c r="U142" t="s">
        <v>5548</v>
      </c>
    </row>
    <row r="143" spans="2:21">
      <c r="B143" s="263" t="s">
        <v>497</v>
      </c>
      <c r="C143" s="292">
        <v>142</v>
      </c>
      <c r="D143" s="263" t="s">
        <v>2017</v>
      </c>
      <c r="E143" s="504" t="str">
        <f t="shared" si="10"/>
        <v>Yuta SAITO(01)</v>
      </c>
      <c r="F143" s="303" t="s">
        <v>886</v>
      </c>
      <c r="G143" s="263" t="s">
        <v>623</v>
      </c>
      <c r="H143" t="str">
        <f>VLOOKUP($G143,県名!$B$1:$C$49,2,FALSE)</f>
        <v>愛  知</v>
      </c>
      <c r="I143" t="str">
        <f>VLOOKUP(B143,学校名!$D$8:$F$64,3,FALSE)</f>
        <v>愛知教育大</v>
      </c>
      <c r="J143" t="str">
        <f t="shared" si="11"/>
        <v>男</v>
      </c>
      <c r="K143" s="263" t="s">
        <v>1319</v>
      </c>
      <c r="L143" s="263" t="s">
        <v>1245</v>
      </c>
      <c r="M143" t="str">
        <f t="shared" si="12"/>
        <v>Yuta SAITO</v>
      </c>
      <c r="O143" s="263" t="s">
        <v>1534</v>
      </c>
      <c r="P143" s="263" t="s">
        <v>1535</v>
      </c>
      <c r="Q143" s="303" t="s">
        <v>886</v>
      </c>
      <c r="R143" s="263" t="s">
        <v>2516</v>
      </c>
      <c r="S143" t="str">
        <f t="shared" si="13"/>
        <v>01</v>
      </c>
      <c r="T143" t="str">
        <f t="shared" si="14"/>
        <v>2 (01)</v>
      </c>
      <c r="U143" t="s">
        <v>5549</v>
      </c>
    </row>
    <row r="144" spans="2:21">
      <c r="B144" s="263" t="s">
        <v>497</v>
      </c>
      <c r="C144" s="292">
        <v>143</v>
      </c>
      <c r="D144" s="263" t="s">
        <v>2018</v>
      </c>
      <c r="E144" s="504" t="str">
        <f t="shared" si="10"/>
        <v>Hyuga YATO(01)</v>
      </c>
      <c r="F144" s="303" t="s">
        <v>886</v>
      </c>
      <c r="G144" s="263" t="s">
        <v>623</v>
      </c>
      <c r="H144" t="str">
        <f>VLOOKUP($G144,県名!$B$1:$C$49,2,FALSE)</f>
        <v>愛  知</v>
      </c>
      <c r="I144" t="str">
        <f>VLOOKUP(B144,学校名!$D$8:$F$64,3,FALSE)</f>
        <v>愛知教育大</v>
      </c>
      <c r="J144" t="str">
        <f t="shared" si="11"/>
        <v>男</v>
      </c>
      <c r="K144" s="263" t="s">
        <v>2338</v>
      </c>
      <c r="L144" s="263" t="s">
        <v>2333</v>
      </c>
      <c r="M144" t="str">
        <f t="shared" si="12"/>
        <v>Hyuga YATO</v>
      </c>
      <c r="O144" s="263" t="s">
        <v>1534</v>
      </c>
      <c r="P144" s="263" t="s">
        <v>1535</v>
      </c>
      <c r="Q144" s="303" t="s">
        <v>886</v>
      </c>
      <c r="R144" s="263" t="s">
        <v>2842</v>
      </c>
      <c r="S144" t="str">
        <f t="shared" si="13"/>
        <v>01</v>
      </c>
      <c r="T144" t="str">
        <f t="shared" si="14"/>
        <v>2 (01)</v>
      </c>
      <c r="U144" t="s">
        <v>5550</v>
      </c>
    </row>
    <row r="145" spans="2:21">
      <c r="B145" s="263" t="s">
        <v>497</v>
      </c>
      <c r="C145" s="292">
        <v>144</v>
      </c>
      <c r="D145" s="263" t="s">
        <v>2019</v>
      </c>
      <c r="E145" s="504" t="str">
        <f t="shared" si="10"/>
        <v>Hiroki ANDO(01)</v>
      </c>
      <c r="F145" s="303" t="s">
        <v>886</v>
      </c>
      <c r="G145" s="263" t="s">
        <v>623</v>
      </c>
      <c r="H145" t="str">
        <f>VLOOKUP($G145,県名!$B$1:$C$49,2,FALSE)</f>
        <v>愛  知</v>
      </c>
      <c r="I145" t="str">
        <f>VLOOKUP(B145,学校名!$D$8:$F$64,3,FALSE)</f>
        <v>愛知教育大</v>
      </c>
      <c r="J145" t="str">
        <f t="shared" si="11"/>
        <v>男</v>
      </c>
      <c r="K145" s="263" t="s">
        <v>1424</v>
      </c>
      <c r="L145" s="263" t="s">
        <v>1401</v>
      </c>
      <c r="M145" t="str">
        <f t="shared" si="12"/>
        <v>Hiroki ANDO</v>
      </c>
      <c r="O145" s="263" t="s">
        <v>1534</v>
      </c>
      <c r="P145" s="263" t="s">
        <v>1535</v>
      </c>
      <c r="Q145" s="303" t="s">
        <v>886</v>
      </c>
      <c r="R145" s="263" t="s">
        <v>2843</v>
      </c>
      <c r="S145" t="str">
        <f t="shared" si="13"/>
        <v>01</v>
      </c>
      <c r="T145" t="str">
        <f t="shared" si="14"/>
        <v>2 (01)</v>
      </c>
      <c r="U145" t="s">
        <v>5551</v>
      </c>
    </row>
    <row r="146" spans="2:21">
      <c r="B146" s="263" t="s">
        <v>497</v>
      </c>
      <c r="C146" s="292">
        <v>145</v>
      </c>
      <c r="D146" s="263" t="s">
        <v>2100</v>
      </c>
      <c r="E146" s="504" t="str">
        <f t="shared" si="10"/>
        <v>Yusuke WATANABE(01)</v>
      </c>
      <c r="F146" s="303" t="s">
        <v>886</v>
      </c>
      <c r="G146" s="263" t="s">
        <v>623</v>
      </c>
      <c r="H146" t="str">
        <f>VLOOKUP($G146,県名!$B$1:$C$49,2,FALSE)</f>
        <v>愛  知</v>
      </c>
      <c r="I146" t="str">
        <f>VLOOKUP(B146,学校名!$D$8:$F$64,3,FALSE)</f>
        <v>愛知教育大</v>
      </c>
      <c r="J146" t="str">
        <f t="shared" si="11"/>
        <v>男</v>
      </c>
      <c r="K146" s="263" t="s">
        <v>1311</v>
      </c>
      <c r="L146" s="263" t="s">
        <v>1254</v>
      </c>
      <c r="M146" t="str">
        <f t="shared" si="12"/>
        <v>Yusuke WATANABE</v>
      </c>
      <c r="O146" s="263" t="s">
        <v>1534</v>
      </c>
      <c r="P146" s="263" t="s">
        <v>1535</v>
      </c>
      <c r="Q146" s="303" t="s">
        <v>886</v>
      </c>
      <c r="R146" s="263" t="s">
        <v>2883</v>
      </c>
      <c r="S146" t="str">
        <f t="shared" si="13"/>
        <v>01</v>
      </c>
      <c r="T146" t="str">
        <f t="shared" si="14"/>
        <v>2 (01)</v>
      </c>
      <c r="U146" t="s">
        <v>5552</v>
      </c>
    </row>
    <row r="147" spans="2:21">
      <c r="B147" s="263" t="s">
        <v>497</v>
      </c>
      <c r="C147" s="292">
        <v>146</v>
      </c>
      <c r="D147" s="263" t="s">
        <v>1816</v>
      </c>
      <c r="E147" s="504" t="str">
        <f t="shared" si="10"/>
        <v>Toi FUKUYAMA(02)</v>
      </c>
      <c r="F147" s="303" t="s">
        <v>886</v>
      </c>
      <c r="G147" s="263" t="s">
        <v>623</v>
      </c>
      <c r="H147" t="str">
        <f>VLOOKUP($G147,県名!$B$1:$C$49,2,FALSE)</f>
        <v>愛  知</v>
      </c>
      <c r="I147" t="str">
        <f>VLOOKUP(B147,学校名!$D$8:$F$64,3,FALSE)</f>
        <v>愛知教育大</v>
      </c>
      <c r="J147" t="str">
        <f t="shared" si="11"/>
        <v>男</v>
      </c>
      <c r="K147" s="263" t="s">
        <v>3559</v>
      </c>
      <c r="L147" s="263" t="s">
        <v>3560</v>
      </c>
      <c r="M147" t="str">
        <f t="shared" si="12"/>
        <v>Toi FUKUYAMA</v>
      </c>
      <c r="O147" s="263" t="s">
        <v>1534</v>
      </c>
      <c r="P147" s="263" t="s">
        <v>1535</v>
      </c>
      <c r="Q147" s="303" t="s">
        <v>886</v>
      </c>
      <c r="R147" s="263" t="s">
        <v>2551</v>
      </c>
      <c r="S147" t="str">
        <f t="shared" si="13"/>
        <v>02</v>
      </c>
      <c r="T147" t="str">
        <f t="shared" si="14"/>
        <v>2 (02)</v>
      </c>
      <c r="U147" t="s">
        <v>5553</v>
      </c>
    </row>
    <row r="148" spans="2:21">
      <c r="B148" s="263" t="s">
        <v>497</v>
      </c>
      <c r="C148" s="292">
        <v>147</v>
      </c>
      <c r="D148" s="263" t="s">
        <v>3018</v>
      </c>
      <c r="E148" s="504" t="str">
        <f t="shared" si="10"/>
        <v>Eiki YASUNAGA(02)</v>
      </c>
      <c r="F148" s="303" t="s">
        <v>886</v>
      </c>
      <c r="G148" s="263" t="s">
        <v>623</v>
      </c>
      <c r="H148" t="str">
        <f>VLOOKUP($G148,県名!$B$1:$C$49,2,FALSE)</f>
        <v>愛  知</v>
      </c>
      <c r="I148" t="str">
        <f>VLOOKUP(B148,学校名!$D$8:$F$64,3,FALSE)</f>
        <v>愛知教育大</v>
      </c>
      <c r="J148" t="str">
        <f t="shared" si="11"/>
        <v>男</v>
      </c>
      <c r="K148" s="263" t="s">
        <v>3011</v>
      </c>
      <c r="L148" s="263" t="s">
        <v>3025</v>
      </c>
      <c r="M148" t="str">
        <f t="shared" si="12"/>
        <v>Eiki YASUNAGA</v>
      </c>
      <c r="O148" s="263" t="s">
        <v>1534</v>
      </c>
      <c r="P148" s="263" t="s">
        <v>1535</v>
      </c>
      <c r="Q148" s="303" t="s">
        <v>886</v>
      </c>
      <c r="R148" s="263" t="s">
        <v>3022</v>
      </c>
      <c r="S148" t="str">
        <f t="shared" si="13"/>
        <v>02</v>
      </c>
      <c r="T148" t="str">
        <f t="shared" si="14"/>
        <v>2 (02)</v>
      </c>
      <c r="U148" t="s">
        <v>5554</v>
      </c>
    </row>
    <row r="149" spans="2:21">
      <c r="B149" s="263" t="s">
        <v>497</v>
      </c>
      <c r="C149" s="292">
        <v>148</v>
      </c>
      <c r="D149" s="263" t="s">
        <v>2101</v>
      </c>
      <c r="E149" s="504" t="str">
        <f t="shared" si="10"/>
        <v>Ryoga SHIMIZU(02)</v>
      </c>
      <c r="F149" s="303" t="s">
        <v>886</v>
      </c>
      <c r="G149" s="263" t="s">
        <v>623</v>
      </c>
      <c r="H149" t="str">
        <f>VLOOKUP($G149,県名!$B$1:$C$49,2,FALSE)</f>
        <v>愛  知</v>
      </c>
      <c r="I149" t="str">
        <f>VLOOKUP(B149,学校名!$D$8:$F$64,3,FALSE)</f>
        <v>愛知教育大</v>
      </c>
      <c r="J149" t="str">
        <f t="shared" si="11"/>
        <v>男</v>
      </c>
      <c r="K149" s="263" t="s">
        <v>1457</v>
      </c>
      <c r="L149" s="263" t="s">
        <v>1356</v>
      </c>
      <c r="M149" t="str">
        <f t="shared" si="12"/>
        <v>Ryoga SHIMIZU</v>
      </c>
      <c r="O149" s="263" t="s">
        <v>1534</v>
      </c>
      <c r="P149" s="263" t="s">
        <v>1535</v>
      </c>
      <c r="Q149" s="303" t="s">
        <v>886</v>
      </c>
      <c r="R149" s="263" t="s">
        <v>2884</v>
      </c>
      <c r="S149" t="str">
        <f t="shared" si="13"/>
        <v>02</v>
      </c>
      <c r="T149" t="str">
        <f t="shared" si="14"/>
        <v>2 (02)</v>
      </c>
      <c r="U149" t="s">
        <v>5555</v>
      </c>
    </row>
    <row r="150" spans="2:21">
      <c r="B150" s="263" t="s">
        <v>497</v>
      </c>
      <c r="C150" s="292">
        <v>149</v>
      </c>
      <c r="D150" s="263" t="s">
        <v>2020</v>
      </c>
      <c r="E150" s="504" t="str">
        <f t="shared" si="10"/>
        <v>Ryosuke AKIYOSHI(02)</v>
      </c>
      <c r="F150" s="303" t="s">
        <v>886</v>
      </c>
      <c r="G150" s="263" t="s">
        <v>623</v>
      </c>
      <c r="H150" t="str">
        <f>VLOOKUP($G150,県名!$B$1:$C$49,2,FALSE)</f>
        <v>愛  知</v>
      </c>
      <c r="I150" t="str">
        <f>VLOOKUP(B150,学校名!$D$8:$F$64,3,FALSE)</f>
        <v>愛知教育大</v>
      </c>
      <c r="J150" t="str">
        <f t="shared" si="11"/>
        <v>男</v>
      </c>
      <c r="K150" s="263" t="s">
        <v>2340</v>
      </c>
      <c r="L150" s="263" t="s">
        <v>1246</v>
      </c>
      <c r="M150" t="str">
        <f t="shared" si="12"/>
        <v>Ryosuke AKIYOSHI</v>
      </c>
      <c r="O150" s="263" t="s">
        <v>1534</v>
      </c>
      <c r="P150" s="263" t="s">
        <v>1535</v>
      </c>
      <c r="Q150" s="303" t="s">
        <v>886</v>
      </c>
      <c r="R150" s="263" t="s">
        <v>2844</v>
      </c>
      <c r="S150" t="str">
        <f t="shared" si="13"/>
        <v>02</v>
      </c>
      <c r="T150" t="str">
        <f t="shared" si="14"/>
        <v>2 (02)</v>
      </c>
      <c r="U150" t="s">
        <v>5556</v>
      </c>
    </row>
    <row r="151" spans="2:21">
      <c r="B151" s="263" t="s">
        <v>497</v>
      </c>
      <c r="C151" s="292">
        <v>150</v>
      </c>
      <c r="D151" s="263" t="s">
        <v>3118</v>
      </c>
      <c r="E151" s="504" t="str">
        <f t="shared" si="10"/>
        <v>Ai TAMAGAWA(02)</v>
      </c>
      <c r="F151" s="303" t="s">
        <v>890</v>
      </c>
      <c r="G151" s="263" t="s">
        <v>623</v>
      </c>
      <c r="H151" t="str">
        <f>VLOOKUP($G151,県名!$B$1:$C$49,2,FALSE)</f>
        <v>愛  知</v>
      </c>
      <c r="I151" t="str">
        <f>VLOOKUP(B151,学校名!$D$8:$F$64,3,FALSE)</f>
        <v>愛知教育大</v>
      </c>
      <c r="J151" t="str">
        <f t="shared" si="11"/>
        <v>男</v>
      </c>
      <c r="K151" s="263" t="s">
        <v>3561</v>
      </c>
      <c r="L151" s="263" t="s">
        <v>1609</v>
      </c>
      <c r="M151" t="str">
        <f t="shared" si="12"/>
        <v>Ai TAMAGAWA</v>
      </c>
      <c r="O151" s="263" t="s">
        <v>1534</v>
      </c>
      <c r="P151" s="263" t="s">
        <v>1535</v>
      </c>
      <c r="Q151" s="303" t="s">
        <v>890</v>
      </c>
      <c r="R151" s="263" t="s">
        <v>4134</v>
      </c>
      <c r="S151" t="str">
        <f t="shared" si="13"/>
        <v>02</v>
      </c>
      <c r="T151" t="str">
        <f t="shared" si="14"/>
        <v>1 (02)</v>
      </c>
      <c r="U151" t="s">
        <v>5557</v>
      </c>
    </row>
    <row r="152" spans="2:21">
      <c r="B152" s="263" t="s">
        <v>499</v>
      </c>
      <c r="C152" s="292">
        <v>151</v>
      </c>
      <c r="D152" s="263" t="s">
        <v>702</v>
      </c>
      <c r="E152" s="504" t="str">
        <f t="shared" si="10"/>
        <v>Shoki HOTTA(00)</v>
      </c>
      <c r="F152" s="303" t="s">
        <v>888</v>
      </c>
      <c r="G152" s="263" t="s">
        <v>623</v>
      </c>
      <c r="H152" t="str">
        <f>VLOOKUP($G152,県名!$B$1:$C$49,2,FALSE)</f>
        <v>愛  知</v>
      </c>
      <c r="I152" t="str">
        <f>VLOOKUP(B152,学校名!$D$8:$F$64,3,FALSE)</f>
        <v>愛知工業大</v>
      </c>
      <c r="J152" t="str">
        <f t="shared" si="11"/>
        <v>男</v>
      </c>
      <c r="K152" s="263" t="s">
        <v>3562</v>
      </c>
      <c r="L152" s="263" t="s">
        <v>1307</v>
      </c>
      <c r="M152" t="str">
        <f t="shared" si="12"/>
        <v>Shoki HOTTA</v>
      </c>
      <c r="O152" s="263" t="s">
        <v>1534</v>
      </c>
      <c r="P152" s="263" t="s">
        <v>1535</v>
      </c>
      <c r="Q152" s="303" t="s">
        <v>888</v>
      </c>
      <c r="R152" s="263" t="s">
        <v>2553</v>
      </c>
      <c r="S152" t="str">
        <f t="shared" si="13"/>
        <v>00</v>
      </c>
      <c r="T152" t="str">
        <f t="shared" si="14"/>
        <v>4 (00)</v>
      </c>
      <c r="U152" t="s">
        <v>5558</v>
      </c>
    </row>
    <row r="153" spans="2:21">
      <c r="B153" s="263" t="s">
        <v>499</v>
      </c>
      <c r="C153" s="292">
        <v>152</v>
      </c>
      <c r="D153" s="263" t="s">
        <v>1161</v>
      </c>
      <c r="E153" s="504" t="str">
        <f t="shared" si="10"/>
        <v>Tomoya SAKAKIBARA(00)</v>
      </c>
      <c r="F153" s="303" t="s">
        <v>889</v>
      </c>
      <c r="G153" s="263" t="s">
        <v>623</v>
      </c>
      <c r="H153" t="str">
        <f>VLOOKUP($G153,県名!$B$1:$C$49,2,FALSE)</f>
        <v>愛  知</v>
      </c>
      <c r="I153" t="str">
        <f>VLOOKUP(B153,学校名!$D$8:$F$64,3,FALSE)</f>
        <v>愛知工業大</v>
      </c>
      <c r="J153" t="str">
        <f t="shared" si="11"/>
        <v>男</v>
      </c>
      <c r="K153" s="263" t="s">
        <v>1308</v>
      </c>
      <c r="L153" s="263" t="s">
        <v>1240</v>
      </c>
      <c r="M153" t="str">
        <f t="shared" si="12"/>
        <v>Tomoya SAKAKIBARA</v>
      </c>
      <c r="O153" s="263" t="s">
        <v>1534</v>
      </c>
      <c r="P153" s="263" t="s">
        <v>1535</v>
      </c>
      <c r="Q153" s="303" t="s">
        <v>889</v>
      </c>
      <c r="R153" s="263" t="s">
        <v>2556</v>
      </c>
      <c r="S153" t="str">
        <f t="shared" si="13"/>
        <v>00</v>
      </c>
      <c r="T153" t="str">
        <f t="shared" si="14"/>
        <v>3 (00)</v>
      </c>
      <c r="U153" t="s">
        <v>5559</v>
      </c>
    </row>
    <row r="154" spans="2:21">
      <c r="B154" s="263" t="s">
        <v>499</v>
      </c>
      <c r="C154" s="292">
        <v>153</v>
      </c>
      <c r="D154" s="263" t="s">
        <v>1162</v>
      </c>
      <c r="E154" s="504" t="str">
        <f t="shared" si="10"/>
        <v>Taichi TAKENAKA(00)</v>
      </c>
      <c r="F154" s="303" t="s">
        <v>889</v>
      </c>
      <c r="G154" s="263" t="s">
        <v>623</v>
      </c>
      <c r="H154" t="str">
        <f>VLOOKUP($G154,県名!$B$1:$C$49,2,FALSE)</f>
        <v>愛  知</v>
      </c>
      <c r="I154" t="str">
        <f>VLOOKUP(B154,学校名!$D$8:$F$64,3,FALSE)</f>
        <v>愛知工業大</v>
      </c>
      <c r="J154" t="str">
        <f t="shared" si="11"/>
        <v>男</v>
      </c>
      <c r="K154" s="263" t="s">
        <v>3563</v>
      </c>
      <c r="L154" s="263" t="s">
        <v>1309</v>
      </c>
      <c r="M154" t="str">
        <f t="shared" si="12"/>
        <v>Taichi TAKENAKA</v>
      </c>
      <c r="O154" s="263" t="s">
        <v>1534</v>
      </c>
      <c r="P154" s="263" t="s">
        <v>1535</v>
      </c>
      <c r="Q154" s="303" t="s">
        <v>889</v>
      </c>
      <c r="R154" s="263" t="s">
        <v>2506</v>
      </c>
      <c r="S154" t="str">
        <f t="shared" si="13"/>
        <v>00</v>
      </c>
      <c r="T154" t="str">
        <f t="shared" si="14"/>
        <v>3 (00)</v>
      </c>
      <c r="U154" t="s">
        <v>5560</v>
      </c>
    </row>
    <row r="155" spans="2:21">
      <c r="B155" s="263" t="s">
        <v>499</v>
      </c>
      <c r="C155" s="292">
        <v>154</v>
      </c>
      <c r="D155" s="263" t="s">
        <v>1163</v>
      </c>
      <c r="E155" s="504" t="str">
        <f t="shared" si="10"/>
        <v>Yuya HARATA(00)</v>
      </c>
      <c r="F155" s="303" t="s">
        <v>889</v>
      </c>
      <c r="G155" s="263" t="s">
        <v>623</v>
      </c>
      <c r="H155" t="str">
        <f>VLOOKUP($G155,県名!$B$1:$C$49,2,FALSE)</f>
        <v>愛  知</v>
      </c>
      <c r="I155" t="str">
        <f>VLOOKUP(B155,学校名!$D$8:$F$64,3,FALSE)</f>
        <v>愛知工業大</v>
      </c>
      <c r="J155" t="str">
        <f t="shared" si="11"/>
        <v>男</v>
      </c>
      <c r="K155" s="263" t="s">
        <v>3564</v>
      </c>
      <c r="L155" s="263" t="s">
        <v>1229</v>
      </c>
      <c r="M155" t="str">
        <f t="shared" si="12"/>
        <v>Yuya HARATA</v>
      </c>
      <c r="O155" s="263" t="s">
        <v>1534</v>
      </c>
      <c r="P155" s="263" t="s">
        <v>1535</v>
      </c>
      <c r="Q155" s="303" t="s">
        <v>889</v>
      </c>
      <c r="R155" s="263" t="s">
        <v>2562</v>
      </c>
      <c r="S155" t="str">
        <f t="shared" si="13"/>
        <v>00</v>
      </c>
      <c r="T155" t="str">
        <f t="shared" si="14"/>
        <v>3 (00)</v>
      </c>
      <c r="U155" t="s">
        <v>5561</v>
      </c>
    </row>
    <row r="156" spans="2:21">
      <c r="B156" s="263" t="s">
        <v>499</v>
      </c>
      <c r="C156" s="292">
        <v>155</v>
      </c>
      <c r="D156" s="263" t="s">
        <v>1164</v>
      </c>
      <c r="E156" s="504" t="str">
        <f t="shared" si="10"/>
        <v>Ryota HUKAYA(00)</v>
      </c>
      <c r="F156" s="303" t="s">
        <v>889</v>
      </c>
      <c r="G156" s="263" t="s">
        <v>623</v>
      </c>
      <c r="H156" t="str">
        <f>VLOOKUP($G156,県名!$B$1:$C$49,2,FALSE)</f>
        <v>愛  知</v>
      </c>
      <c r="I156" t="str">
        <f>VLOOKUP(B156,学校名!$D$8:$F$64,3,FALSE)</f>
        <v>愛知工業大</v>
      </c>
      <c r="J156" t="str">
        <f t="shared" si="11"/>
        <v>男</v>
      </c>
      <c r="K156" s="263" t="s">
        <v>3565</v>
      </c>
      <c r="L156" s="263" t="s">
        <v>1310</v>
      </c>
      <c r="M156" t="str">
        <f t="shared" si="12"/>
        <v>Ryota HUKAYA</v>
      </c>
      <c r="O156" s="263" t="s">
        <v>1534</v>
      </c>
      <c r="P156" s="263" t="s">
        <v>1535</v>
      </c>
      <c r="Q156" s="303" t="s">
        <v>889</v>
      </c>
      <c r="R156" s="263" t="s">
        <v>2561</v>
      </c>
      <c r="S156" t="str">
        <f t="shared" si="13"/>
        <v>00</v>
      </c>
      <c r="T156" t="str">
        <f t="shared" si="14"/>
        <v>3 (00)</v>
      </c>
      <c r="U156" t="s">
        <v>5562</v>
      </c>
    </row>
    <row r="157" spans="2:21">
      <c r="B157" s="263" t="s">
        <v>499</v>
      </c>
      <c r="C157" s="292">
        <v>156</v>
      </c>
      <c r="D157" s="263" t="s">
        <v>1165</v>
      </c>
      <c r="E157" s="504" t="str">
        <f t="shared" si="10"/>
        <v>Mao MIURA(00)</v>
      </c>
      <c r="F157" s="303" t="s">
        <v>889</v>
      </c>
      <c r="G157" s="263" t="s">
        <v>623</v>
      </c>
      <c r="H157" t="str">
        <f>VLOOKUP($G157,県名!$B$1:$C$49,2,FALSE)</f>
        <v>愛  知</v>
      </c>
      <c r="I157" t="str">
        <f>VLOOKUP(B157,学校名!$D$8:$F$64,3,FALSE)</f>
        <v>愛知工業大</v>
      </c>
      <c r="J157" t="str">
        <f t="shared" si="11"/>
        <v>男</v>
      </c>
      <c r="K157" s="263" t="s">
        <v>1304</v>
      </c>
      <c r="L157" s="263" t="s">
        <v>3566</v>
      </c>
      <c r="M157" t="str">
        <f t="shared" si="12"/>
        <v>Mao MIURA</v>
      </c>
      <c r="O157" s="263" t="s">
        <v>1534</v>
      </c>
      <c r="P157" s="263" t="s">
        <v>1535</v>
      </c>
      <c r="Q157" s="303" t="s">
        <v>889</v>
      </c>
      <c r="R157" s="263" t="s">
        <v>2555</v>
      </c>
      <c r="S157" t="str">
        <f t="shared" si="13"/>
        <v>00</v>
      </c>
      <c r="T157" t="str">
        <f t="shared" si="14"/>
        <v>3 (00)</v>
      </c>
      <c r="U157" t="s">
        <v>5563</v>
      </c>
    </row>
    <row r="158" spans="2:21">
      <c r="B158" s="263" t="s">
        <v>499</v>
      </c>
      <c r="C158" s="292">
        <v>157</v>
      </c>
      <c r="D158" s="263" t="s">
        <v>1166</v>
      </c>
      <c r="E158" s="504" t="str">
        <f t="shared" si="10"/>
        <v>Taisei WATANABE(00)</v>
      </c>
      <c r="F158" s="303" t="s">
        <v>889</v>
      </c>
      <c r="G158" s="263" t="s">
        <v>623</v>
      </c>
      <c r="H158" t="str">
        <f>VLOOKUP($G158,県名!$B$1:$C$49,2,FALSE)</f>
        <v>愛  知</v>
      </c>
      <c r="I158" t="str">
        <f>VLOOKUP(B158,学校名!$D$8:$F$64,3,FALSE)</f>
        <v>愛知工業大</v>
      </c>
      <c r="J158" t="str">
        <f t="shared" si="11"/>
        <v>男</v>
      </c>
      <c r="K158" s="263" t="s">
        <v>1311</v>
      </c>
      <c r="L158" s="263" t="s">
        <v>1269</v>
      </c>
      <c r="M158" t="str">
        <f t="shared" si="12"/>
        <v>Taisei WATANABE</v>
      </c>
      <c r="O158" s="263" t="s">
        <v>1534</v>
      </c>
      <c r="P158" s="263" t="s">
        <v>1535</v>
      </c>
      <c r="Q158" s="303" t="s">
        <v>889</v>
      </c>
      <c r="R158" s="263" t="s">
        <v>2554</v>
      </c>
      <c r="S158" t="str">
        <f t="shared" si="13"/>
        <v>00</v>
      </c>
      <c r="T158" t="str">
        <f t="shared" si="14"/>
        <v>3 (00)</v>
      </c>
      <c r="U158" t="s">
        <v>5564</v>
      </c>
    </row>
    <row r="159" spans="2:21">
      <c r="B159" s="263" t="s">
        <v>499</v>
      </c>
      <c r="C159" s="292">
        <v>158</v>
      </c>
      <c r="D159" s="263" t="s">
        <v>1820</v>
      </c>
      <c r="E159" s="504" t="str">
        <f t="shared" si="10"/>
        <v>Shinnosuke KARIYA(01)</v>
      </c>
      <c r="F159" s="303" t="s">
        <v>886</v>
      </c>
      <c r="G159" s="263" t="s">
        <v>623</v>
      </c>
      <c r="H159" t="str">
        <f>VLOOKUP($G159,県名!$B$1:$C$49,2,FALSE)</f>
        <v>愛  知</v>
      </c>
      <c r="I159" t="str">
        <f>VLOOKUP(B159,学校名!$D$8:$F$64,3,FALSE)</f>
        <v>愛知工業大</v>
      </c>
      <c r="J159" t="str">
        <f t="shared" si="11"/>
        <v>男</v>
      </c>
      <c r="K159" s="263" t="s">
        <v>3567</v>
      </c>
      <c r="L159" s="263" t="s">
        <v>3568</v>
      </c>
      <c r="M159" t="str">
        <f t="shared" si="12"/>
        <v>Shinnosuke KARIYA</v>
      </c>
      <c r="O159" s="263" t="s">
        <v>1534</v>
      </c>
      <c r="P159" s="263" t="s">
        <v>1535</v>
      </c>
      <c r="Q159" s="303" t="s">
        <v>886</v>
      </c>
      <c r="R159" s="263" t="s">
        <v>2560</v>
      </c>
      <c r="S159" t="str">
        <f t="shared" si="13"/>
        <v>01</v>
      </c>
      <c r="T159" t="str">
        <f t="shared" si="14"/>
        <v>2 (01)</v>
      </c>
      <c r="U159" t="s">
        <v>5565</v>
      </c>
    </row>
    <row r="160" spans="2:21">
      <c r="B160" s="263" t="s">
        <v>499</v>
      </c>
      <c r="C160" s="292">
        <v>159</v>
      </c>
      <c r="D160" s="263" t="s">
        <v>1818</v>
      </c>
      <c r="E160" s="504" t="str">
        <f t="shared" si="10"/>
        <v>Mitsumasa HASHINO(02)</v>
      </c>
      <c r="F160" s="303" t="s">
        <v>886</v>
      </c>
      <c r="G160" s="263" t="s">
        <v>623</v>
      </c>
      <c r="H160" t="str">
        <f>VLOOKUP($G160,県名!$B$1:$C$49,2,FALSE)</f>
        <v>愛  知</v>
      </c>
      <c r="I160" t="str">
        <f>VLOOKUP(B160,学校名!$D$8:$F$64,3,FALSE)</f>
        <v>愛知工業大</v>
      </c>
      <c r="J160" t="str">
        <f t="shared" si="11"/>
        <v>男</v>
      </c>
      <c r="K160" s="263" t="s">
        <v>3569</v>
      </c>
      <c r="L160" s="263" t="s">
        <v>3570</v>
      </c>
      <c r="M160" t="str">
        <f t="shared" si="12"/>
        <v>Mitsumasa HASHINO</v>
      </c>
      <c r="O160" s="263" t="s">
        <v>1534</v>
      </c>
      <c r="P160" s="263" t="s">
        <v>1535</v>
      </c>
      <c r="Q160" s="303" t="s">
        <v>886</v>
      </c>
      <c r="R160" s="263" t="s">
        <v>2558</v>
      </c>
      <c r="S160" t="str">
        <f t="shared" si="13"/>
        <v>02</v>
      </c>
      <c r="T160" t="str">
        <f t="shared" si="14"/>
        <v>2 (02)</v>
      </c>
      <c r="U160" t="s">
        <v>5566</v>
      </c>
    </row>
    <row r="161" spans="2:21">
      <c r="B161" s="263" t="s">
        <v>499</v>
      </c>
      <c r="C161" s="292">
        <v>160</v>
      </c>
      <c r="D161" s="263" t="s">
        <v>1817</v>
      </c>
      <c r="E161" s="504" t="str">
        <f t="shared" si="10"/>
        <v>Ryo HATTORI(01)</v>
      </c>
      <c r="F161" s="303" t="s">
        <v>886</v>
      </c>
      <c r="G161" s="263" t="s">
        <v>623</v>
      </c>
      <c r="H161" t="str">
        <f>VLOOKUP($G161,県名!$B$1:$C$49,2,FALSE)</f>
        <v>愛  知</v>
      </c>
      <c r="I161" t="str">
        <f>VLOOKUP(B161,学校名!$D$8:$F$64,3,FALSE)</f>
        <v>愛知工業大</v>
      </c>
      <c r="J161" t="str">
        <f t="shared" si="11"/>
        <v>男</v>
      </c>
      <c r="K161" s="263" t="s">
        <v>1302</v>
      </c>
      <c r="L161" s="263" t="s">
        <v>1247</v>
      </c>
      <c r="M161" t="str">
        <f t="shared" si="12"/>
        <v>Ryo HATTORI</v>
      </c>
      <c r="O161" s="263" t="s">
        <v>1534</v>
      </c>
      <c r="P161" s="263" t="s">
        <v>1535</v>
      </c>
      <c r="Q161" s="303" t="s">
        <v>886</v>
      </c>
      <c r="R161" s="263" t="s">
        <v>2557</v>
      </c>
      <c r="S161" t="str">
        <f t="shared" si="13"/>
        <v>01</v>
      </c>
      <c r="T161" t="str">
        <f t="shared" si="14"/>
        <v>2 (01)</v>
      </c>
      <c r="U161" t="s">
        <v>5567</v>
      </c>
    </row>
    <row r="162" spans="2:21">
      <c r="B162" s="263" t="s">
        <v>499</v>
      </c>
      <c r="C162" s="292">
        <v>161</v>
      </c>
      <c r="D162" s="263" t="s">
        <v>1819</v>
      </c>
      <c r="E162" s="504" t="str">
        <f t="shared" si="10"/>
        <v>Shunta YAMAMOTO(01)</v>
      </c>
      <c r="F162" s="303" t="s">
        <v>886</v>
      </c>
      <c r="G162" s="263" t="s">
        <v>623</v>
      </c>
      <c r="H162" t="str">
        <f>VLOOKUP($G162,県名!$B$1:$C$49,2,FALSE)</f>
        <v>愛  知</v>
      </c>
      <c r="I162" t="str">
        <f>VLOOKUP(B162,学校名!$D$8:$F$64,3,FALSE)</f>
        <v>愛知工業大</v>
      </c>
      <c r="J162" t="str">
        <f t="shared" si="11"/>
        <v>男</v>
      </c>
      <c r="K162" s="263" t="s">
        <v>1249</v>
      </c>
      <c r="L162" s="263" t="s">
        <v>1346</v>
      </c>
      <c r="M162" t="str">
        <f t="shared" si="12"/>
        <v>Shunta YAMAMOTO</v>
      </c>
      <c r="O162" s="263" t="s">
        <v>1534</v>
      </c>
      <c r="P162" s="263" t="s">
        <v>1535</v>
      </c>
      <c r="Q162" s="303" t="s">
        <v>886</v>
      </c>
      <c r="R162" s="263" t="s">
        <v>2559</v>
      </c>
      <c r="S162" t="str">
        <f t="shared" si="13"/>
        <v>01</v>
      </c>
      <c r="T162" t="str">
        <f t="shared" si="14"/>
        <v>2 (01)</v>
      </c>
      <c r="U162" t="s">
        <v>5568</v>
      </c>
    </row>
    <row r="163" spans="2:21">
      <c r="B163" s="263" t="s">
        <v>499</v>
      </c>
      <c r="C163" s="292">
        <v>162</v>
      </c>
      <c r="D163" s="263" t="s">
        <v>3119</v>
      </c>
      <c r="E163" s="504" t="str">
        <f t="shared" si="10"/>
        <v>Towa SASAKI(02)</v>
      </c>
      <c r="F163" s="303" t="s">
        <v>890</v>
      </c>
      <c r="G163" s="263" t="s">
        <v>623</v>
      </c>
      <c r="H163" t="str">
        <f>VLOOKUP($G163,県名!$B$1:$C$49,2,FALSE)</f>
        <v>愛  知</v>
      </c>
      <c r="I163" t="str">
        <f>VLOOKUP(B163,学校名!$D$8:$F$64,3,FALSE)</f>
        <v>愛知工業大</v>
      </c>
      <c r="J163" t="str">
        <f t="shared" si="11"/>
        <v>男</v>
      </c>
      <c r="K163" s="263" t="s">
        <v>1338</v>
      </c>
      <c r="L163" s="263" t="s">
        <v>1438</v>
      </c>
      <c r="M163" t="str">
        <f t="shared" si="12"/>
        <v>Towa SASAKI</v>
      </c>
      <c r="O163" s="263" t="s">
        <v>1534</v>
      </c>
      <c r="P163" s="263" t="s">
        <v>1535</v>
      </c>
      <c r="Q163" s="303" t="s">
        <v>890</v>
      </c>
      <c r="R163" s="263" t="s">
        <v>4135</v>
      </c>
      <c r="S163" t="str">
        <f t="shared" si="13"/>
        <v>02</v>
      </c>
      <c r="T163" t="str">
        <f t="shared" si="14"/>
        <v>1 (02)</v>
      </c>
      <c r="U163" t="s">
        <v>5569</v>
      </c>
    </row>
    <row r="164" spans="2:21">
      <c r="B164" s="263" t="s">
        <v>499</v>
      </c>
      <c r="C164" s="292">
        <v>163</v>
      </c>
      <c r="D164" s="263" t="s">
        <v>3120</v>
      </c>
      <c r="E164" s="504" t="str">
        <f t="shared" si="10"/>
        <v>Jambaldorj SERUOD(02)</v>
      </c>
      <c r="F164" s="303" t="s">
        <v>890</v>
      </c>
      <c r="G164" s="263" t="s">
        <v>623</v>
      </c>
      <c r="H164" t="str">
        <f>VLOOKUP($G164,県名!$B$1:$C$49,2,FALSE)</f>
        <v>愛  知</v>
      </c>
      <c r="I164" t="str">
        <f>VLOOKUP(B164,学校名!$D$8:$F$64,3,FALSE)</f>
        <v>愛知工業大</v>
      </c>
      <c r="J164" t="str">
        <f t="shared" si="11"/>
        <v>男</v>
      </c>
      <c r="K164" s="263" t="s">
        <v>3571</v>
      </c>
      <c r="L164" s="263" t="s">
        <v>3572</v>
      </c>
      <c r="M164" t="str">
        <f t="shared" si="12"/>
        <v>Jambaldorj SERUOD</v>
      </c>
      <c r="O164" s="263" t="s">
        <v>4136</v>
      </c>
      <c r="P164" s="263" t="s">
        <v>4137</v>
      </c>
      <c r="Q164" s="303" t="s">
        <v>890</v>
      </c>
      <c r="R164" s="263" t="s">
        <v>4138</v>
      </c>
      <c r="S164" t="str">
        <f t="shared" si="13"/>
        <v>02</v>
      </c>
      <c r="T164" t="str">
        <f t="shared" si="14"/>
        <v>1 (02)</v>
      </c>
      <c r="U164" t="s">
        <v>5570</v>
      </c>
    </row>
    <row r="165" spans="2:21">
      <c r="B165" s="263" t="s">
        <v>499</v>
      </c>
      <c r="C165" s="292">
        <v>164</v>
      </c>
      <c r="D165" s="263" t="s">
        <v>3121</v>
      </c>
      <c r="E165" s="504" t="str">
        <f t="shared" si="10"/>
        <v>Masaya HANAOKA(03)</v>
      </c>
      <c r="F165" s="303" t="s">
        <v>890</v>
      </c>
      <c r="G165" s="263" t="s">
        <v>623</v>
      </c>
      <c r="H165" t="str">
        <f>VLOOKUP($G165,県名!$B$1:$C$49,2,FALSE)</f>
        <v>愛  知</v>
      </c>
      <c r="I165" t="str">
        <f>VLOOKUP(B165,学校名!$D$8:$F$64,3,FALSE)</f>
        <v>愛知工業大</v>
      </c>
      <c r="J165" t="str">
        <f t="shared" si="11"/>
        <v>男</v>
      </c>
      <c r="K165" s="263" t="s">
        <v>3573</v>
      </c>
      <c r="L165" s="263" t="s">
        <v>3512</v>
      </c>
      <c r="M165" t="str">
        <f t="shared" si="12"/>
        <v>Masaya HANAOKA</v>
      </c>
      <c r="O165" s="263" t="s">
        <v>1534</v>
      </c>
      <c r="P165" s="263" t="s">
        <v>1535</v>
      </c>
      <c r="Q165" s="303" t="s">
        <v>890</v>
      </c>
      <c r="R165" s="263" t="s">
        <v>4139</v>
      </c>
      <c r="S165" t="str">
        <f t="shared" si="13"/>
        <v>03</v>
      </c>
      <c r="T165" t="str">
        <f t="shared" si="14"/>
        <v>1 (03)</v>
      </c>
      <c r="U165" t="s">
        <v>5571</v>
      </c>
    </row>
    <row r="166" spans="2:21">
      <c r="B166" s="263" t="s">
        <v>499</v>
      </c>
      <c r="C166" s="292">
        <v>165</v>
      </c>
      <c r="D166" s="263" t="s">
        <v>3122</v>
      </c>
      <c r="E166" s="504" t="str">
        <f t="shared" si="10"/>
        <v>Yuki HIJIKATA(02)</v>
      </c>
      <c r="F166" s="303" t="s">
        <v>890</v>
      </c>
      <c r="G166" s="263" t="s">
        <v>623</v>
      </c>
      <c r="H166" t="str">
        <f>VLOOKUP($G166,県名!$B$1:$C$49,2,FALSE)</f>
        <v>愛  知</v>
      </c>
      <c r="I166" t="str">
        <f>VLOOKUP(B166,学校名!$D$8:$F$64,3,FALSE)</f>
        <v>愛知工業大</v>
      </c>
      <c r="J166" t="str">
        <f t="shared" si="11"/>
        <v>男</v>
      </c>
      <c r="K166" s="263" t="s">
        <v>2416</v>
      </c>
      <c r="L166" s="263" t="s">
        <v>1244</v>
      </c>
      <c r="M166" t="str">
        <f t="shared" si="12"/>
        <v>Yuki HIJIKATA</v>
      </c>
      <c r="O166" s="263" t="s">
        <v>1534</v>
      </c>
      <c r="P166" s="263" t="s">
        <v>1535</v>
      </c>
      <c r="Q166" s="303" t="s">
        <v>890</v>
      </c>
      <c r="R166" s="263" t="s">
        <v>4138</v>
      </c>
      <c r="S166" t="str">
        <f t="shared" si="13"/>
        <v>02</v>
      </c>
      <c r="T166" t="str">
        <f t="shared" si="14"/>
        <v>1 (02)</v>
      </c>
      <c r="U166" t="s">
        <v>5572</v>
      </c>
    </row>
    <row r="167" spans="2:21">
      <c r="B167" s="263" t="s">
        <v>500</v>
      </c>
      <c r="C167" s="292">
        <v>166</v>
      </c>
      <c r="D167" s="263" t="s">
        <v>3123</v>
      </c>
      <c r="E167" s="504" t="str">
        <f t="shared" si="10"/>
        <v>Kazuya SAITO(99)</v>
      </c>
      <c r="F167" s="303" t="s">
        <v>888</v>
      </c>
      <c r="G167" s="263" t="s">
        <v>623</v>
      </c>
      <c r="H167" t="str">
        <f>VLOOKUP($G167,県名!$B$1:$C$49,2,FALSE)</f>
        <v>愛  知</v>
      </c>
      <c r="I167" t="str">
        <f>VLOOKUP(B167,学校名!$D$8:$F$64,3,FALSE)</f>
        <v>愛知淑徳大</v>
      </c>
      <c r="J167" t="str">
        <f t="shared" si="11"/>
        <v>男</v>
      </c>
      <c r="K167" s="263" t="s">
        <v>1319</v>
      </c>
      <c r="L167" s="263" t="s">
        <v>1320</v>
      </c>
      <c r="M167" t="str">
        <f t="shared" si="12"/>
        <v>Kazuya SAITO</v>
      </c>
      <c r="O167" s="263" t="s">
        <v>1534</v>
      </c>
      <c r="P167" s="263" t="s">
        <v>1535</v>
      </c>
      <c r="Q167" s="303" t="s">
        <v>888</v>
      </c>
      <c r="R167" s="263" t="s">
        <v>2563</v>
      </c>
      <c r="S167" t="str">
        <f t="shared" si="13"/>
        <v>99</v>
      </c>
      <c r="T167" t="str">
        <f t="shared" si="14"/>
        <v>4 (99)</v>
      </c>
      <c r="U167" t="s">
        <v>5573</v>
      </c>
    </row>
    <row r="168" spans="2:21">
      <c r="B168" s="263" t="s">
        <v>500</v>
      </c>
      <c r="C168" s="292">
        <v>167</v>
      </c>
      <c r="D168" s="263" t="s">
        <v>1821</v>
      </c>
      <c r="E168" s="504" t="str">
        <f t="shared" si="10"/>
        <v>Yasato MATSUI(00)</v>
      </c>
      <c r="F168" s="303" t="s">
        <v>889</v>
      </c>
      <c r="G168" s="263" t="s">
        <v>623</v>
      </c>
      <c r="H168" t="str">
        <f>VLOOKUP($G168,県名!$B$1:$C$49,2,FALSE)</f>
        <v>愛  知</v>
      </c>
      <c r="I168" t="str">
        <f>VLOOKUP(B168,学校名!$D$8:$F$64,3,FALSE)</f>
        <v>愛知淑徳大</v>
      </c>
      <c r="J168" t="str">
        <f t="shared" si="11"/>
        <v>男</v>
      </c>
      <c r="K168" s="263" t="s">
        <v>1393</v>
      </c>
      <c r="L168" s="263" t="s">
        <v>3574</v>
      </c>
      <c r="M168" t="str">
        <f t="shared" si="12"/>
        <v>Yasato MATSUI</v>
      </c>
      <c r="O168" s="263" t="s">
        <v>1534</v>
      </c>
      <c r="P168" s="263" t="s">
        <v>1535</v>
      </c>
      <c r="Q168" s="303" t="s">
        <v>889</v>
      </c>
      <c r="R168" s="263" t="s">
        <v>2564</v>
      </c>
      <c r="S168" t="str">
        <f t="shared" si="13"/>
        <v>00</v>
      </c>
      <c r="T168" t="str">
        <f t="shared" si="14"/>
        <v>3 (00)</v>
      </c>
      <c r="U168" t="s">
        <v>5574</v>
      </c>
    </row>
    <row r="169" spans="2:21">
      <c r="B169" s="263" t="s">
        <v>500</v>
      </c>
      <c r="C169" s="292">
        <v>168</v>
      </c>
      <c r="D169" s="263" t="s">
        <v>1993</v>
      </c>
      <c r="E169" s="504" t="str">
        <f t="shared" si="10"/>
        <v>Hiroki MIZUNO(01)</v>
      </c>
      <c r="F169" s="303" t="s">
        <v>886</v>
      </c>
      <c r="G169" s="263" t="s">
        <v>623</v>
      </c>
      <c r="H169" t="str">
        <f>VLOOKUP($G169,県名!$B$1:$C$49,2,FALSE)</f>
        <v>愛  知</v>
      </c>
      <c r="I169" t="str">
        <f>VLOOKUP(B169,学校名!$D$8:$F$64,3,FALSE)</f>
        <v>愛知淑徳大</v>
      </c>
      <c r="J169" t="str">
        <f t="shared" si="11"/>
        <v>男</v>
      </c>
      <c r="K169" s="263" t="s">
        <v>1290</v>
      </c>
      <c r="L169" s="263" t="s">
        <v>1401</v>
      </c>
      <c r="M169" t="str">
        <f t="shared" si="12"/>
        <v>Hiroki MIZUNO</v>
      </c>
      <c r="O169" s="263" t="s">
        <v>1534</v>
      </c>
      <c r="P169" s="263" t="s">
        <v>1535</v>
      </c>
      <c r="Q169" s="303" t="s">
        <v>886</v>
      </c>
      <c r="R169" s="263" t="s">
        <v>2824</v>
      </c>
      <c r="S169" t="str">
        <f t="shared" si="13"/>
        <v>01</v>
      </c>
      <c r="T169" t="str">
        <f t="shared" si="14"/>
        <v>2 (01)</v>
      </c>
      <c r="U169" t="s">
        <v>5575</v>
      </c>
    </row>
    <row r="170" spans="2:21">
      <c r="B170" s="263" t="s">
        <v>500</v>
      </c>
      <c r="C170" s="292">
        <v>169</v>
      </c>
      <c r="D170" s="263" t="s">
        <v>3124</v>
      </c>
      <c r="E170" s="504" t="str">
        <f t="shared" si="10"/>
        <v>Junpei YAMAZAKI(02)</v>
      </c>
      <c r="F170" s="303" t="s">
        <v>886</v>
      </c>
      <c r="G170" s="263" t="s">
        <v>623</v>
      </c>
      <c r="H170" t="str">
        <f>VLOOKUP($G170,県名!$B$1:$C$49,2,FALSE)</f>
        <v>愛  知</v>
      </c>
      <c r="I170" t="str">
        <f>VLOOKUP(B170,学校名!$D$8:$F$64,3,FALSE)</f>
        <v>愛知淑徳大</v>
      </c>
      <c r="J170" t="str">
        <f t="shared" si="11"/>
        <v>男</v>
      </c>
      <c r="K170" s="263" t="s">
        <v>1377</v>
      </c>
      <c r="L170" s="263" t="s">
        <v>3575</v>
      </c>
      <c r="M170" t="str">
        <f t="shared" si="12"/>
        <v>Junpei YAMAZAKI</v>
      </c>
      <c r="O170" s="263" t="s">
        <v>1534</v>
      </c>
      <c r="P170" s="263" t="s">
        <v>1535</v>
      </c>
      <c r="Q170" s="303" t="s">
        <v>886</v>
      </c>
      <c r="R170" s="263" t="s">
        <v>2517</v>
      </c>
      <c r="S170" t="str">
        <f t="shared" si="13"/>
        <v>02</v>
      </c>
      <c r="T170" t="str">
        <f t="shared" si="14"/>
        <v>2 (02)</v>
      </c>
      <c r="U170" t="s">
        <v>5576</v>
      </c>
    </row>
    <row r="171" spans="2:21">
      <c r="B171" s="263" t="s">
        <v>494</v>
      </c>
      <c r="C171" s="292">
        <v>170</v>
      </c>
      <c r="D171" s="263" t="s">
        <v>1822</v>
      </c>
      <c r="E171" s="504" t="str">
        <f t="shared" si="10"/>
        <v>Daiki ASAI(00)</v>
      </c>
      <c r="F171" s="303" t="s">
        <v>889</v>
      </c>
      <c r="G171" s="263" t="s">
        <v>623</v>
      </c>
      <c r="H171" t="str">
        <f>VLOOKUP($G171,県名!$B$1:$C$49,2,FALSE)</f>
        <v>愛  知</v>
      </c>
      <c r="I171" t="str">
        <f>VLOOKUP(B171,学校名!$D$8:$F$64,3,FALSE)</f>
        <v>愛知大</v>
      </c>
      <c r="J171" t="str">
        <f t="shared" si="11"/>
        <v>男</v>
      </c>
      <c r="K171" s="263" t="s">
        <v>3576</v>
      </c>
      <c r="L171" s="263" t="s">
        <v>1303</v>
      </c>
      <c r="M171" t="str">
        <f t="shared" si="12"/>
        <v>Daiki ASAI</v>
      </c>
      <c r="O171" s="263" t="s">
        <v>1534</v>
      </c>
      <c r="P171" s="263" t="s">
        <v>1535</v>
      </c>
      <c r="Q171" s="303" t="s">
        <v>889</v>
      </c>
      <c r="R171" s="263" t="s">
        <v>2565</v>
      </c>
      <c r="S171" t="str">
        <f t="shared" si="13"/>
        <v>00</v>
      </c>
      <c r="T171" t="str">
        <f t="shared" si="14"/>
        <v>3 (00)</v>
      </c>
      <c r="U171" t="s">
        <v>5577</v>
      </c>
    </row>
    <row r="172" spans="2:21">
      <c r="B172" s="263" t="s">
        <v>494</v>
      </c>
      <c r="C172" s="292">
        <v>171</v>
      </c>
      <c r="D172" s="263" t="s">
        <v>1824</v>
      </c>
      <c r="E172" s="504" t="str">
        <f t="shared" si="10"/>
        <v>Taichi NAKAYA(01)</v>
      </c>
      <c r="F172" s="303" t="s">
        <v>889</v>
      </c>
      <c r="G172" s="263" t="s">
        <v>623</v>
      </c>
      <c r="H172" t="str">
        <f>VLOOKUP($G172,県名!$B$1:$C$49,2,FALSE)</f>
        <v>愛  知</v>
      </c>
      <c r="I172" t="str">
        <f>VLOOKUP(B172,学校名!$D$8:$F$64,3,FALSE)</f>
        <v>愛知大</v>
      </c>
      <c r="J172" t="str">
        <f t="shared" si="11"/>
        <v>男</v>
      </c>
      <c r="K172" s="263" t="s">
        <v>2328</v>
      </c>
      <c r="L172" s="263" t="s">
        <v>1309</v>
      </c>
      <c r="M172" t="str">
        <f t="shared" si="12"/>
        <v>Taichi NAKAYA</v>
      </c>
      <c r="O172" s="263" t="s">
        <v>1534</v>
      </c>
      <c r="P172" s="263" t="s">
        <v>1535</v>
      </c>
      <c r="Q172" s="303" t="s">
        <v>889</v>
      </c>
      <c r="R172" s="263" t="s">
        <v>2568</v>
      </c>
      <c r="S172" t="str">
        <f t="shared" si="13"/>
        <v>01</v>
      </c>
      <c r="T172" t="str">
        <f t="shared" si="14"/>
        <v>3 (01)</v>
      </c>
      <c r="U172" t="s">
        <v>5578</v>
      </c>
    </row>
    <row r="173" spans="2:21">
      <c r="B173" s="263" t="s">
        <v>494</v>
      </c>
      <c r="C173" s="292">
        <v>172</v>
      </c>
      <c r="D173" s="263" t="s">
        <v>3125</v>
      </c>
      <c r="E173" s="504" t="str">
        <f t="shared" si="10"/>
        <v>Tatsuya IWAMOTO(01)</v>
      </c>
      <c r="F173" s="303" t="s">
        <v>889</v>
      </c>
      <c r="G173" s="263" t="s">
        <v>623</v>
      </c>
      <c r="H173" t="str">
        <f>VLOOKUP($G173,県名!$B$1:$C$49,2,FALSE)</f>
        <v>愛  知</v>
      </c>
      <c r="I173" t="str">
        <f>VLOOKUP(B173,学校名!$D$8:$F$64,3,FALSE)</f>
        <v>愛知大</v>
      </c>
      <c r="J173" t="str">
        <f t="shared" si="11"/>
        <v>男</v>
      </c>
      <c r="K173" s="263" t="s">
        <v>1499</v>
      </c>
      <c r="L173" s="263" t="s">
        <v>1297</v>
      </c>
      <c r="M173" t="str">
        <f t="shared" si="12"/>
        <v>Tatsuya IWAMOTO</v>
      </c>
      <c r="O173" s="263" t="s">
        <v>1534</v>
      </c>
      <c r="P173" s="263" t="s">
        <v>1535</v>
      </c>
      <c r="Q173" s="303" t="s">
        <v>889</v>
      </c>
      <c r="R173" s="263" t="s">
        <v>2566</v>
      </c>
      <c r="S173" t="str">
        <f t="shared" si="13"/>
        <v>01</v>
      </c>
      <c r="T173" t="str">
        <f t="shared" si="14"/>
        <v>3 (01)</v>
      </c>
      <c r="U173" t="s">
        <v>5579</v>
      </c>
    </row>
    <row r="174" spans="2:21">
      <c r="B174" s="263" t="s">
        <v>494</v>
      </c>
      <c r="C174" s="292">
        <v>173</v>
      </c>
      <c r="D174" s="263" t="s">
        <v>3126</v>
      </c>
      <c r="E174" s="504" t="str">
        <f t="shared" si="10"/>
        <v>Jundai ODA(01)</v>
      </c>
      <c r="F174" s="303" t="s">
        <v>886</v>
      </c>
      <c r="G174" s="263" t="s">
        <v>623</v>
      </c>
      <c r="H174" t="str">
        <f>VLOOKUP($G174,県名!$B$1:$C$49,2,FALSE)</f>
        <v>愛  知</v>
      </c>
      <c r="I174" t="str">
        <f>VLOOKUP(B174,学校名!$D$8:$F$64,3,FALSE)</f>
        <v>愛知大</v>
      </c>
      <c r="J174" t="str">
        <f t="shared" si="11"/>
        <v>男</v>
      </c>
      <c r="K174" s="263" t="s">
        <v>3545</v>
      </c>
      <c r="L174" s="263" t="s">
        <v>3577</v>
      </c>
      <c r="M174" t="str">
        <f t="shared" si="12"/>
        <v>Jundai ODA</v>
      </c>
      <c r="O174" s="263" t="s">
        <v>1534</v>
      </c>
      <c r="P174" s="263" t="s">
        <v>1535</v>
      </c>
      <c r="Q174" s="303" t="s">
        <v>886</v>
      </c>
      <c r="R174" s="263" t="s">
        <v>2791</v>
      </c>
      <c r="S174" t="str">
        <f t="shared" si="13"/>
        <v>01</v>
      </c>
      <c r="T174" t="str">
        <f t="shared" si="14"/>
        <v>2 (01)</v>
      </c>
      <c r="U174" t="s">
        <v>5580</v>
      </c>
    </row>
    <row r="175" spans="2:21">
      <c r="B175" s="263" t="s">
        <v>494</v>
      </c>
      <c r="C175" s="292">
        <v>174</v>
      </c>
      <c r="D175" s="263" t="s">
        <v>3127</v>
      </c>
      <c r="E175" s="504" t="str">
        <f t="shared" si="10"/>
        <v>Kein MACHIDA(01)</v>
      </c>
      <c r="F175" s="303" t="s">
        <v>886</v>
      </c>
      <c r="G175" s="263" t="s">
        <v>623</v>
      </c>
      <c r="H175" t="str">
        <f>VLOOKUP($G175,県名!$B$1:$C$49,2,FALSE)</f>
        <v>愛  知</v>
      </c>
      <c r="I175" t="str">
        <f>VLOOKUP(B175,学校名!$D$8:$F$64,3,FALSE)</f>
        <v>愛知大</v>
      </c>
      <c r="J175" t="str">
        <f t="shared" si="11"/>
        <v>男</v>
      </c>
      <c r="K175" s="263" t="s">
        <v>1527</v>
      </c>
      <c r="L175" s="263" t="s">
        <v>3578</v>
      </c>
      <c r="M175" t="str">
        <f t="shared" si="12"/>
        <v>Kein MACHIDA</v>
      </c>
      <c r="O175" s="263" t="s">
        <v>1534</v>
      </c>
      <c r="P175" s="263" t="s">
        <v>1535</v>
      </c>
      <c r="Q175" s="303" t="s">
        <v>886</v>
      </c>
      <c r="R175" s="263" t="s">
        <v>2980</v>
      </c>
      <c r="S175" t="str">
        <f t="shared" si="13"/>
        <v>01</v>
      </c>
      <c r="T175" t="str">
        <f t="shared" si="14"/>
        <v>2 (01)</v>
      </c>
      <c r="U175" t="s">
        <v>5581</v>
      </c>
    </row>
    <row r="176" spans="2:21">
      <c r="B176" s="263" t="s">
        <v>494</v>
      </c>
      <c r="C176" s="292">
        <v>175</v>
      </c>
      <c r="D176" s="263" t="s">
        <v>3128</v>
      </c>
      <c r="E176" s="504" t="str">
        <f t="shared" si="10"/>
        <v>Yuya YAMAMOTO(02)</v>
      </c>
      <c r="F176" s="303" t="s">
        <v>886</v>
      </c>
      <c r="G176" s="263" t="s">
        <v>623</v>
      </c>
      <c r="H176" t="str">
        <f>VLOOKUP($G176,県名!$B$1:$C$49,2,FALSE)</f>
        <v>愛  知</v>
      </c>
      <c r="I176" t="str">
        <f>VLOOKUP(B176,学校名!$D$8:$F$64,3,FALSE)</f>
        <v>愛知大</v>
      </c>
      <c r="J176" t="str">
        <f t="shared" si="11"/>
        <v>男</v>
      </c>
      <c r="K176" s="263" t="s">
        <v>1249</v>
      </c>
      <c r="L176" s="263" t="s">
        <v>1229</v>
      </c>
      <c r="M176" t="str">
        <f t="shared" si="12"/>
        <v>Yuya YAMAMOTO</v>
      </c>
      <c r="O176" s="263" t="s">
        <v>1534</v>
      </c>
      <c r="P176" s="263" t="s">
        <v>1535</v>
      </c>
      <c r="Q176" s="303" t="s">
        <v>886</v>
      </c>
      <c r="R176" s="263" t="s">
        <v>3007</v>
      </c>
      <c r="S176" t="str">
        <f t="shared" si="13"/>
        <v>02</v>
      </c>
      <c r="T176" t="str">
        <f t="shared" si="14"/>
        <v>2 (02)</v>
      </c>
      <c r="U176" t="s">
        <v>5582</v>
      </c>
    </row>
    <row r="177" spans="2:21">
      <c r="B177" s="263" t="s">
        <v>494</v>
      </c>
      <c r="C177" s="292">
        <v>176</v>
      </c>
      <c r="D177" s="263" t="s">
        <v>3129</v>
      </c>
      <c r="E177" s="504" t="str">
        <f t="shared" si="10"/>
        <v>Toshiki FUZIWARA(02)</v>
      </c>
      <c r="F177" s="303" t="s">
        <v>886</v>
      </c>
      <c r="G177" s="263" t="s">
        <v>622</v>
      </c>
      <c r="H177" t="str">
        <f>VLOOKUP($G177,県名!$B$1:$C$49,2,FALSE)</f>
        <v>静  岡</v>
      </c>
      <c r="I177" t="str">
        <f>VLOOKUP(B177,学校名!$D$8:$F$64,3,FALSE)</f>
        <v>愛知大</v>
      </c>
      <c r="J177" t="str">
        <f t="shared" si="11"/>
        <v>男</v>
      </c>
      <c r="K177" s="263" t="s">
        <v>3579</v>
      </c>
      <c r="L177" s="263" t="s">
        <v>1278</v>
      </c>
      <c r="M177" t="str">
        <f t="shared" si="12"/>
        <v>Toshiki FUZIWARA</v>
      </c>
      <c r="O177" s="263" t="s">
        <v>1534</v>
      </c>
      <c r="P177" s="263" t="s">
        <v>1535</v>
      </c>
      <c r="Q177" s="303" t="s">
        <v>886</v>
      </c>
      <c r="R177" s="263" t="s">
        <v>4140</v>
      </c>
      <c r="S177" t="str">
        <f t="shared" si="13"/>
        <v>02</v>
      </c>
      <c r="T177" t="str">
        <f t="shared" si="14"/>
        <v>2 (02)</v>
      </c>
      <c r="U177" t="s">
        <v>5583</v>
      </c>
    </row>
    <row r="178" spans="2:21">
      <c r="B178" s="263" t="s">
        <v>494</v>
      </c>
      <c r="C178" s="292">
        <v>177</v>
      </c>
      <c r="D178" s="263" t="s">
        <v>3130</v>
      </c>
      <c r="E178" s="504" t="str">
        <f t="shared" si="10"/>
        <v>Rikuo WATANABE(01)</v>
      </c>
      <c r="F178" s="303" t="s">
        <v>886</v>
      </c>
      <c r="G178" s="263" t="s">
        <v>623</v>
      </c>
      <c r="H178" t="str">
        <f>VLOOKUP($G178,県名!$B$1:$C$49,2,FALSE)</f>
        <v>愛  知</v>
      </c>
      <c r="I178" t="str">
        <f>VLOOKUP(B178,学校名!$D$8:$F$64,3,FALSE)</f>
        <v>愛知大</v>
      </c>
      <c r="J178" t="str">
        <f t="shared" si="11"/>
        <v>男</v>
      </c>
      <c r="K178" s="263" t="s">
        <v>1311</v>
      </c>
      <c r="L178" s="263" t="s">
        <v>3580</v>
      </c>
      <c r="M178" t="str">
        <f t="shared" si="12"/>
        <v>Rikuo WATANABE</v>
      </c>
      <c r="O178" s="263" t="s">
        <v>1534</v>
      </c>
      <c r="P178" s="263" t="s">
        <v>1535</v>
      </c>
      <c r="Q178" s="303" t="s">
        <v>886</v>
      </c>
      <c r="R178" s="263" t="s">
        <v>3014</v>
      </c>
      <c r="S178" t="str">
        <f t="shared" si="13"/>
        <v>01</v>
      </c>
      <c r="T178" t="str">
        <f t="shared" si="14"/>
        <v>2 (01)</v>
      </c>
      <c r="U178" t="s">
        <v>5584</v>
      </c>
    </row>
    <row r="179" spans="2:21">
      <c r="B179" s="263" t="s">
        <v>494</v>
      </c>
      <c r="C179" s="292">
        <v>178</v>
      </c>
      <c r="D179" s="263" t="s">
        <v>1825</v>
      </c>
      <c r="E179" s="504" t="str">
        <f t="shared" si="10"/>
        <v>Gunjo KUBOTA(00)</v>
      </c>
      <c r="F179" s="303" t="s">
        <v>889</v>
      </c>
      <c r="G179" s="263" t="s">
        <v>623</v>
      </c>
      <c r="H179" t="str">
        <f>VLOOKUP($G179,県名!$B$1:$C$49,2,FALSE)</f>
        <v>愛  知</v>
      </c>
      <c r="I179" t="str">
        <f>VLOOKUP(B179,学校名!$D$8:$F$64,3,FALSE)</f>
        <v>愛知大</v>
      </c>
      <c r="J179" t="str">
        <f t="shared" si="11"/>
        <v>男</v>
      </c>
      <c r="K179" s="263" t="s">
        <v>3581</v>
      </c>
      <c r="L179" s="263" t="s">
        <v>3582</v>
      </c>
      <c r="M179" t="str">
        <f t="shared" si="12"/>
        <v>Gunjo KUBOTA</v>
      </c>
      <c r="O179" s="263" t="s">
        <v>1534</v>
      </c>
      <c r="P179" s="263" t="s">
        <v>1535</v>
      </c>
      <c r="Q179" s="303" t="s">
        <v>889</v>
      </c>
      <c r="R179" s="263" t="s">
        <v>2571</v>
      </c>
      <c r="S179" t="str">
        <f t="shared" si="13"/>
        <v>00</v>
      </c>
      <c r="T179" t="str">
        <f t="shared" si="14"/>
        <v>3 (00)</v>
      </c>
      <c r="U179" t="s">
        <v>5585</v>
      </c>
    </row>
    <row r="180" spans="2:21">
      <c r="B180" s="263" t="s">
        <v>494</v>
      </c>
      <c r="C180" s="292">
        <v>179</v>
      </c>
      <c r="D180" s="263" t="s">
        <v>1826</v>
      </c>
      <c r="E180" s="504" t="str">
        <f t="shared" si="10"/>
        <v>Koki YAMAMOTO(00)</v>
      </c>
      <c r="F180" s="303" t="s">
        <v>889</v>
      </c>
      <c r="G180" s="263" t="s">
        <v>623</v>
      </c>
      <c r="H180" t="str">
        <f>VLOOKUP($G180,県名!$B$1:$C$49,2,FALSE)</f>
        <v>愛  知</v>
      </c>
      <c r="I180" t="str">
        <f>VLOOKUP(B180,学校名!$D$8:$F$64,3,FALSE)</f>
        <v>愛知大</v>
      </c>
      <c r="J180" t="str">
        <f t="shared" si="11"/>
        <v>男</v>
      </c>
      <c r="K180" s="263" t="s">
        <v>1249</v>
      </c>
      <c r="L180" s="263" t="s">
        <v>1255</v>
      </c>
      <c r="M180" t="str">
        <f t="shared" si="12"/>
        <v>Koki YAMAMOTO</v>
      </c>
      <c r="O180" s="263" t="s">
        <v>1534</v>
      </c>
      <c r="P180" s="263" t="s">
        <v>1535</v>
      </c>
      <c r="Q180" s="303" t="s">
        <v>889</v>
      </c>
      <c r="R180" s="263" t="s">
        <v>2546</v>
      </c>
      <c r="S180" t="str">
        <f t="shared" si="13"/>
        <v>00</v>
      </c>
      <c r="T180" t="str">
        <f t="shared" si="14"/>
        <v>3 (00)</v>
      </c>
      <c r="U180" t="s">
        <v>5586</v>
      </c>
    </row>
    <row r="181" spans="2:21">
      <c r="B181" s="263" t="s">
        <v>494</v>
      </c>
      <c r="C181" s="292">
        <v>180</v>
      </c>
      <c r="D181" s="263" t="s">
        <v>3131</v>
      </c>
      <c r="E181" s="504" t="str">
        <f t="shared" si="10"/>
        <v>Junya KITA(01)</v>
      </c>
      <c r="F181" s="303" t="s">
        <v>886</v>
      </c>
      <c r="G181" s="263" t="s">
        <v>623</v>
      </c>
      <c r="H181" t="str">
        <f>VLOOKUP($G181,県名!$B$1:$C$49,2,FALSE)</f>
        <v>愛  知</v>
      </c>
      <c r="I181" t="str">
        <f>VLOOKUP(B181,学校名!$D$8:$F$64,3,FALSE)</f>
        <v>愛知大</v>
      </c>
      <c r="J181" t="str">
        <f t="shared" si="11"/>
        <v>男</v>
      </c>
      <c r="K181" s="263" t="s">
        <v>3026</v>
      </c>
      <c r="L181" s="263" t="s">
        <v>2339</v>
      </c>
      <c r="M181" t="str">
        <f t="shared" si="12"/>
        <v>Junya KITA</v>
      </c>
      <c r="O181" s="263" t="s">
        <v>1534</v>
      </c>
      <c r="P181" s="263" t="s">
        <v>1535</v>
      </c>
      <c r="Q181" s="303" t="s">
        <v>886</v>
      </c>
      <c r="R181" s="263" t="s">
        <v>4141</v>
      </c>
      <c r="S181" t="str">
        <f t="shared" si="13"/>
        <v>01</v>
      </c>
      <c r="T181" t="str">
        <f t="shared" si="14"/>
        <v>2 (01)</v>
      </c>
      <c r="U181" t="s">
        <v>5587</v>
      </c>
    </row>
    <row r="182" spans="2:21">
      <c r="B182" s="263" t="s">
        <v>494</v>
      </c>
      <c r="C182" s="292">
        <v>181</v>
      </c>
      <c r="D182" s="263" t="s">
        <v>3132</v>
      </c>
      <c r="E182" s="504" t="str">
        <f t="shared" si="10"/>
        <v>Yunosuke UEDA(01)</v>
      </c>
      <c r="F182" s="303" t="s">
        <v>886</v>
      </c>
      <c r="G182" s="263" t="s">
        <v>623</v>
      </c>
      <c r="H182" t="str">
        <f>VLOOKUP($G182,県名!$B$1:$C$49,2,FALSE)</f>
        <v>愛  知</v>
      </c>
      <c r="I182" t="str">
        <f>VLOOKUP(B182,学校名!$D$8:$F$64,3,FALSE)</f>
        <v>愛知大</v>
      </c>
      <c r="J182" t="str">
        <f t="shared" si="11"/>
        <v>男</v>
      </c>
      <c r="K182" s="263" t="s">
        <v>3583</v>
      </c>
      <c r="L182" s="263" t="s">
        <v>3584</v>
      </c>
      <c r="M182" t="str">
        <f t="shared" si="12"/>
        <v>Yunosuke UEDA</v>
      </c>
      <c r="O182" s="263" t="s">
        <v>1534</v>
      </c>
      <c r="P182" s="263" t="s">
        <v>1535</v>
      </c>
      <c r="Q182" s="303" t="s">
        <v>886</v>
      </c>
      <c r="R182" s="263" t="s">
        <v>2979</v>
      </c>
      <c r="S182" t="str">
        <f t="shared" si="13"/>
        <v>01</v>
      </c>
      <c r="T182" t="str">
        <f t="shared" si="14"/>
        <v>2 (01)</v>
      </c>
      <c r="U182" t="s">
        <v>5588</v>
      </c>
    </row>
    <row r="183" spans="2:21">
      <c r="B183" s="263" t="s">
        <v>494</v>
      </c>
      <c r="C183" s="292">
        <v>182</v>
      </c>
      <c r="D183" s="263" t="s">
        <v>3133</v>
      </c>
      <c r="E183" s="504" t="str">
        <f t="shared" si="10"/>
        <v>Yoshinobu NISHIKAWA(01)</v>
      </c>
      <c r="F183" s="303" t="s">
        <v>886</v>
      </c>
      <c r="G183" s="263" t="s">
        <v>623</v>
      </c>
      <c r="H183" t="str">
        <f>VLOOKUP($G183,県名!$B$1:$C$49,2,FALSE)</f>
        <v>愛  知</v>
      </c>
      <c r="I183" t="str">
        <f>VLOOKUP(B183,学校名!$D$8:$F$64,3,FALSE)</f>
        <v>愛知大</v>
      </c>
      <c r="J183" t="str">
        <f t="shared" si="11"/>
        <v>男</v>
      </c>
      <c r="K183" s="263" t="s">
        <v>1474</v>
      </c>
      <c r="L183" s="263" t="s">
        <v>3585</v>
      </c>
      <c r="M183" t="str">
        <f t="shared" si="12"/>
        <v>Yoshinobu NISHIKAWA</v>
      </c>
      <c r="O183" s="263" t="s">
        <v>1534</v>
      </c>
      <c r="P183" s="263" t="s">
        <v>1535</v>
      </c>
      <c r="Q183" s="303" t="s">
        <v>886</v>
      </c>
      <c r="R183" s="263" t="s">
        <v>4142</v>
      </c>
      <c r="S183" t="str">
        <f t="shared" si="13"/>
        <v>01</v>
      </c>
      <c r="T183" t="str">
        <f t="shared" si="14"/>
        <v>2 (01)</v>
      </c>
      <c r="U183" t="s">
        <v>5589</v>
      </c>
    </row>
    <row r="184" spans="2:21">
      <c r="B184" s="263" t="s">
        <v>494</v>
      </c>
      <c r="C184" s="292">
        <v>183</v>
      </c>
      <c r="D184" s="263" t="s">
        <v>902</v>
      </c>
      <c r="E184" s="504" t="str">
        <f t="shared" si="10"/>
        <v>Yuga KONDO(99)</v>
      </c>
      <c r="F184" s="303" t="s">
        <v>888</v>
      </c>
      <c r="G184" s="263" t="s">
        <v>624</v>
      </c>
      <c r="H184" t="str">
        <f>VLOOKUP($G184,県名!$B$1:$C$49,2,FALSE)</f>
        <v>三  重</v>
      </c>
      <c r="I184" t="str">
        <f>VLOOKUP(B184,学校名!$D$8:$F$64,3,FALSE)</f>
        <v>愛知大</v>
      </c>
      <c r="J184" t="str">
        <f t="shared" si="11"/>
        <v>男</v>
      </c>
      <c r="K184" s="263" t="s">
        <v>1232</v>
      </c>
      <c r="L184" s="263" t="s">
        <v>1301</v>
      </c>
      <c r="M184" t="str">
        <f t="shared" si="12"/>
        <v>Yuga KONDO</v>
      </c>
      <c r="O184" s="263" t="s">
        <v>1534</v>
      </c>
      <c r="P184" s="263" t="s">
        <v>1535</v>
      </c>
      <c r="Q184" s="303" t="s">
        <v>888</v>
      </c>
      <c r="R184" s="263" t="s">
        <v>2469</v>
      </c>
      <c r="S184" t="str">
        <f t="shared" si="13"/>
        <v>99</v>
      </c>
      <c r="T184" t="str">
        <f t="shared" si="14"/>
        <v>4 (99)</v>
      </c>
      <c r="U184" t="s">
        <v>5590</v>
      </c>
    </row>
    <row r="185" spans="2:21">
      <c r="B185" s="263" t="s">
        <v>494</v>
      </c>
      <c r="C185" s="292">
        <v>184</v>
      </c>
      <c r="D185" s="263" t="s">
        <v>2047</v>
      </c>
      <c r="E185" s="504" t="str">
        <f t="shared" si="10"/>
        <v>Taisei KANI(01)</v>
      </c>
      <c r="F185" s="303" t="s">
        <v>886</v>
      </c>
      <c r="G185" s="263" t="s">
        <v>625</v>
      </c>
      <c r="H185" t="str">
        <f>VLOOKUP($G185,県名!$B$1:$C$49,2,FALSE)</f>
        <v>岐  阜</v>
      </c>
      <c r="I185" t="str">
        <f>VLOOKUP(B185,学校名!$D$8:$F$64,3,FALSE)</f>
        <v>愛知大</v>
      </c>
      <c r="J185" t="str">
        <f t="shared" si="11"/>
        <v>男</v>
      </c>
      <c r="K185" s="263" t="s">
        <v>1434</v>
      </c>
      <c r="L185" s="263" t="s">
        <v>1269</v>
      </c>
      <c r="M185" t="str">
        <f t="shared" si="12"/>
        <v>Taisei KANI</v>
      </c>
      <c r="O185" s="263" t="s">
        <v>1534</v>
      </c>
      <c r="P185" s="263" t="s">
        <v>1535</v>
      </c>
      <c r="Q185" s="303" t="s">
        <v>886</v>
      </c>
      <c r="R185" s="263" t="s">
        <v>2867</v>
      </c>
      <c r="S185" t="str">
        <f t="shared" si="13"/>
        <v>01</v>
      </c>
      <c r="T185" t="str">
        <f t="shared" si="14"/>
        <v>2 (01)</v>
      </c>
      <c r="U185" t="s">
        <v>5591</v>
      </c>
    </row>
    <row r="186" spans="2:21">
      <c r="B186" s="263" t="s">
        <v>494</v>
      </c>
      <c r="C186" s="292">
        <v>185</v>
      </c>
      <c r="D186" s="263" t="s">
        <v>3134</v>
      </c>
      <c r="E186" s="504" t="str">
        <f t="shared" si="10"/>
        <v>Jun MAEDA(02)</v>
      </c>
      <c r="F186" s="303" t="s">
        <v>886</v>
      </c>
      <c r="G186" s="263" t="s">
        <v>623</v>
      </c>
      <c r="H186" t="str">
        <f>VLOOKUP($G186,県名!$B$1:$C$49,2,FALSE)</f>
        <v>愛  知</v>
      </c>
      <c r="I186" t="str">
        <f>VLOOKUP(B186,学校名!$D$8:$F$64,3,FALSE)</f>
        <v>愛知大</v>
      </c>
      <c r="J186" t="str">
        <f t="shared" si="11"/>
        <v>男</v>
      </c>
      <c r="K186" s="263" t="s">
        <v>1486</v>
      </c>
      <c r="L186" s="263" t="s">
        <v>1316</v>
      </c>
      <c r="M186" t="str">
        <f t="shared" si="12"/>
        <v>Jun MAEDA</v>
      </c>
      <c r="O186" s="263" t="s">
        <v>1534</v>
      </c>
      <c r="P186" s="263" t="s">
        <v>1535</v>
      </c>
      <c r="Q186" s="303" t="s">
        <v>886</v>
      </c>
      <c r="R186" s="263" t="s">
        <v>4143</v>
      </c>
      <c r="S186" t="str">
        <f t="shared" si="13"/>
        <v>02</v>
      </c>
      <c r="T186" t="str">
        <f t="shared" si="14"/>
        <v>2 (02)</v>
      </c>
      <c r="U186" t="s">
        <v>5592</v>
      </c>
    </row>
    <row r="187" spans="2:21">
      <c r="B187" s="263" t="s">
        <v>494</v>
      </c>
      <c r="C187" s="292">
        <v>186</v>
      </c>
      <c r="D187" s="263" t="s">
        <v>3135</v>
      </c>
      <c r="E187" s="504" t="str">
        <f t="shared" si="10"/>
        <v>Ryotaro MATSUMOTO(01)</v>
      </c>
      <c r="F187" s="303" t="s">
        <v>886</v>
      </c>
      <c r="G187" s="263" t="s">
        <v>625</v>
      </c>
      <c r="H187" t="str">
        <f>VLOOKUP($G187,県名!$B$1:$C$49,2,FALSE)</f>
        <v>岐  阜</v>
      </c>
      <c r="I187" t="str">
        <f>VLOOKUP(B187,学校名!$D$8:$F$64,3,FALSE)</f>
        <v>愛知大</v>
      </c>
      <c r="J187" t="str">
        <f t="shared" si="11"/>
        <v>男</v>
      </c>
      <c r="K187" s="263" t="s">
        <v>1355</v>
      </c>
      <c r="L187" s="263" t="s">
        <v>1351</v>
      </c>
      <c r="M187" t="str">
        <f t="shared" si="12"/>
        <v>Ryotaro MATSUMOTO</v>
      </c>
      <c r="O187" s="263" t="s">
        <v>1534</v>
      </c>
      <c r="P187" s="263" t="s">
        <v>1535</v>
      </c>
      <c r="Q187" s="303" t="s">
        <v>886</v>
      </c>
      <c r="R187" s="263" t="s">
        <v>2866</v>
      </c>
      <c r="S187" t="str">
        <f t="shared" si="13"/>
        <v>01</v>
      </c>
      <c r="T187" t="str">
        <f t="shared" si="14"/>
        <v>2 (01)</v>
      </c>
      <c r="U187" t="s">
        <v>5593</v>
      </c>
    </row>
    <row r="188" spans="2:21">
      <c r="B188" s="263" t="s">
        <v>494</v>
      </c>
      <c r="C188" s="292">
        <v>187</v>
      </c>
      <c r="D188" s="263" t="s">
        <v>3136</v>
      </c>
      <c r="E188" s="504" t="str">
        <f t="shared" si="10"/>
        <v>Hayato INAGAKI(01)</v>
      </c>
      <c r="F188" s="303" t="s">
        <v>886</v>
      </c>
      <c r="G188" s="263" t="s">
        <v>623</v>
      </c>
      <c r="H188" t="str">
        <f>VLOOKUP($G188,県名!$B$1:$C$49,2,FALSE)</f>
        <v>愛  知</v>
      </c>
      <c r="I188" t="str">
        <f>VLOOKUP(B188,学校名!$D$8:$F$64,3,FALSE)</f>
        <v>愛知大</v>
      </c>
      <c r="J188" t="str">
        <f t="shared" si="11"/>
        <v>男</v>
      </c>
      <c r="K188" s="263" t="s">
        <v>3586</v>
      </c>
      <c r="L188" s="263" t="s">
        <v>1275</v>
      </c>
      <c r="M188" t="str">
        <f t="shared" si="12"/>
        <v>Hayato INAGAKI</v>
      </c>
      <c r="O188" s="263" t="s">
        <v>1534</v>
      </c>
      <c r="P188" s="263" t="s">
        <v>1535</v>
      </c>
      <c r="Q188" s="303" t="s">
        <v>886</v>
      </c>
      <c r="R188" s="263" t="s">
        <v>4144</v>
      </c>
      <c r="S188" t="str">
        <f t="shared" si="13"/>
        <v>01</v>
      </c>
      <c r="T188" t="str">
        <f t="shared" si="14"/>
        <v>2 (01)</v>
      </c>
      <c r="U188" t="s">
        <v>5594</v>
      </c>
    </row>
    <row r="189" spans="2:21">
      <c r="B189" s="263" t="s">
        <v>494</v>
      </c>
      <c r="C189" s="292">
        <v>188</v>
      </c>
      <c r="D189" s="263" t="s">
        <v>3137</v>
      </c>
      <c r="E189" s="504" t="str">
        <f t="shared" si="10"/>
        <v>Keisuke HAYAKAWA(00)</v>
      </c>
      <c r="F189" s="303" t="s">
        <v>889</v>
      </c>
      <c r="G189" s="263" t="s">
        <v>623</v>
      </c>
      <c r="H189" t="str">
        <f>VLOOKUP($G189,県名!$B$1:$C$49,2,FALSE)</f>
        <v>愛  知</v>
      </c>
      <c r="I189" t="str">
        <f>VLOOKUP(B189,学校名!$D$8:$F$64,3,FALSE)</f>
        <v>愛知大</v>
      </c>
      <c r="J189" t="str">
        <f t="shared" si="11"/>
        <v>男</v>
      </c>
      <c r="K189" s="263" t="s">
        <v>1317</v>
      </c>
      <c r="L189" s="263" t="s">
        <v>1236</v>
      </c>
      <c r="M189" t="str">
        <f t="shared" si="12"/>
        <v>Keisuke HAYAKAWA</v>
      </c>
      <c r="O189" s="263" t="s">
        <v>1534</v>
      </c>
      <c r="P189" s="263" t="s">
        <v>1535</v>
      </c>
      <c r="Q189" s="303" t="s">
        <v>889</v>
      </c>
      <c r="R189" s="263" t="s">
        <v>2569</v>
      </c>
      <c r="S189" t="str">
        <f t="shared" si="13"/>
        <v>00</v>
      </c>
      <c r="T189" t="str">
        <f t="shared" si="14"/>
        <v>3 (00)</v>
      </c>
      <c r="U189" t="s">
        <v>5595</v>
      </c>
    </row>
    <row r="190" spans="2:21">
      <c r="B190" s="263" t="s">
        <v>494</v>
      </c>
      <c r="C190" s="292">
        <v>189</v>
      </c>
      <c r="D190" s="263" t="s">
        <v>960</v>
      </c>
      <c r="E190" s="504" t="str">
        <f t="shared" si="10"/>
        <v>Kazuma UEMURA(00)</v>
      </c>
      <c r="F190" s="303" t="s">
        <v>888</v>
      </c>
      <c r="G190" s="263" t="s">
        <v>623</v>
      </c>
      <c r="H190" t="str">
        <f>VLOOKUP($G190,県名!$B$1:$C$49,2,FALSE)</f>
        <v>愛  知</v>
      </c>
      <c r="I190" t="str">
        <f>VLOOKUP(B190,学校名!$D$8:$F$64,3,FALSE)</f>
        <v>愛知大</v>
      </c>
      <c r="J190" t="str">
        <f t="shared" si="11"/>
        <v>男</v>
      </c>
      <c r="K190" s="263" t="s">
        <v>3587</v>
      </c>
      <c r="L190" s="263" t="s">
        <v>1326</v>
      </c>
      <c r="M190" t="str">
        <f t="shared" si="12"/>
        <v>Kazuma UEMURA</v>
      </c>
      <c r="O190" s="263" t="s">
        <v>1534</v>
      </c>
      <c r="P190" s="263" t="s">
        <v>1535</v>
      </c>
      <c r="Q190" s="303" t="s">
        <v>888</v>
      </c>
      <c r="R190" s="263" t="s">
        <v>2570</v>
      </c>
      <c r="S190" t="str">
        <f t="shared" si="13"/>
        <v>00</v>
      </c>
      <c r="T190" t="str">
        <f t="shared" si="14"/>
        <v>4 (00)</v>
      </c>
      <c r="U190" t="s">
        <v>5596</v>
      </c>
    </row>
    <row r="191" spans="2:21">
      <c r="B191" s="263" t="s">
        <v>494</v>
      </c>
      <c r="C191" s="292">
        <v>190</v>
      </c>
      <c r="D191" s="263" t="s">
        <v>3138</v>
      </c>
      <c r="E191" s="504" t="str">
        <f t="shared" si="10"/>
        <v>Wataru TSUKESHIBA(02)</v>
      </c>
      <c r="F191" s="303" t="s">
        <v>886</v>
      </c>
      <c r="G191" s="263" t="s">
        <v>623</v>
      </c>
      <c r="H191" t="str">
        <f>VLOOKUP($G191,県名!$B$1:$C$49,2,FALSE)</f>
        <v>愛  知</v>
      </c>
      <c r="I191" t="str">
        <f>VLOOKUP(B191,学校名!$D$8:$F$64,3,FALSE)</f>
        <v>愛知大</v>
      </c>
      <c r="J191" t="str">
        <f t="shared" si="11"/>
        <v>男</v>
      </c>
      <c r="K191" s="263" t="s">
        <v>3588</v>
      </c>
      <c r="L191" s="263" t="s">
        <v>3589</v>
      </c>
      <c r="M191" t="str">
        <f t="shared" si="12"/>
        <v>Wataru TSUKESHIBA</v>
      </c>
      <c r="O191" s="263" t="s">
        <v>1534</v>
      </c>
      <c r="P191" s="263" t="s">
        <v>1535</v>
      </c>
      <c r="Q191" s="303" t="s">
        <v>886</v>
      </c>
      <c r="R191" s="263" t="s">
        <v>2992</v>
      </c>
      <c r="S191" t="str">
        <f t="shared" si="13"/>
        <v>02</v>
      </c>
      <c r="T191" t="str">
        <f t="shared" si="14"/>
        <v>2 (02)</v>
      </c>
      <c r="U191" t="s">
        <v>5597</v>
      </c>
    </row>
    <row r="192" spans="2:21">
      <c r="B192" s="263" t="s">
        <v>494</v>
      </c>
      <c r="C192" s="292">
        <v>191</v>
      </c>
      <c r="D192" s="263" t="s">
        <v>1823</v>
      </c>
      <c r="E192" s="504" t="str">
        <f t="shared" si="10"/>
        <v>Takanori IWATA(01)</v>
      </c>
      <c r="F192" s="303" t="s">
        <v>889</v>
      </c>
      <c r="G192" s="263" t="s">
        <v>623</v>
      </c>
      <c r="H192" t="str">
        <f>VLOOKUP($G192,県名!$B$1:$C$49,2,FALSE)</f>
        <v>愛  知</v>
      </c>
      <c r="I192" t="str">
        <f>VLOOKUP(B192,学校名!$D$8:$F$64,3,FALSE)</f>
        <v>愛知大</v>
      </c>
      <c r="J192" t="str">
        <f t="shared" si="11"/>
        <v>男</v>
      </c>
      <c r="K192" s="263" t="s">
        <v>1421</v>
      </c>
      <c r="L192" s="263" t="s">
        <v>3590</v>
      </c>
      <c r="M192" t="str">
        <f t="shared" si="12"/>
        <v>Takanori IWATA</v>
      </c>
      <c r="O192" s="263" t="s">
        <v>1534</v>
      </c>
      <c r="P192" s="263" t="s">
        <v>1535</v>
      </c>
      <c r="Q192" s="303" t="s">
        <v>889</v>
      </c>
      <c r="R192" s="263" t="s">
        <v>2567</v>
      </c>
      <c r="S192" t="str">
        <f t="shared" si="13"/>
        <v>01</v>
      </c>
      <c r="T192" t="str">
        <f t="shared" si="14"/>
        <v>3 (01)</v>
      </c>
      <c r="U192" t="s">
        <v>5598</v>
      </c>
    </row>
    <row r="193" spans="2:21">
      <c r="B193" s="263" t="s">
        <v>1069</v>
      </c>
      <c r="C193" s="292">
        <v>192</v>
      </c>
      <c r="D193" s="263" t="s">
        <v>749</v>
      </c>
      <c r="E193" s="504" t="str">
        <f t="shared" si="10"/>
        <v>Naoki ASAKAWA(99)</v>
      </c>
      <c r="F193" s="303" t="s">
        <v>888</v>
      </c>
      <c r="G193" s="263" t="s">
        <v>620</v>
      </c>
      <c r="H193" t="str">
        <f>VLOOKUP($G193,県名!$B$1:$C$49,2,FALSE)</f>
        <v>福　井</v>
      </c>
      <c r="I193" t="str">
        <f>VLOOKUP(B193,学校名!$D$8:$F$64,3,FALSE)</f>
        <v>岐阜協立大</v>
      </c>
      <c r="J193" t="str">
        <f t="shared" si="11"/>
        <v>男</v>
      </c>
      <c r="K193" s="263" t="s">
        <v>1358</v>
      </c>
      <c r="L193" s="263" t="s">
        <v>1230</v>
      </c>
      <c r="M193" t="str">
        <f t="shared" si="12"/>
        <v>Naoki ASAKAWA</v>
      </c>
      <c r="O193" s="263" t="s">
        <v>1534</v>
      </c>
      <c r="P193" s="263" t="s">
        <v>1535</v>
      </c>
      <c r="Q193" s="303" t="s">
        <v>888</v>
      </c>
      <c r="R193" s="263" t="s">
        <v>2573</v>
      </c>
      <c r="S193" t="str">
        <f t="shared" si="13"/>
        <v>99</v>
      </c>
      <c r="T193" t="str">
        <f t="shared" si="14"/>
        <v>4 (99)</v>
      </c>
      <c r="U193" t="s">
        <v>5599</v>
      </c>
    </row>
    <row r="194" spans="2:21">
      <c r="B194" s="263" t="s">
        <v>1069</v>
      </c>
      <c r="C194" s="292">
        <v>193</v>
      </c>
      <c r="D194" s="263" t="s">
        <v>750</v>
      </c>
      <c r="E194" s="504" t="str">
        <f t="shared" si="10"/>
        <v>Yuto IKEDA(00)</v>
      </c>
      <c r="F194" s="303" t="s">
        <v>888</v>
      </c>
      <c r="G194" s="263" t="s">
        <v>634</v>
      </c>
      <c r="H194" t="str">
        <f>VLOOKUP($G194,県名!$B$1:$C$49,2,FALSE)</f>
        <v>岡　山</v>
      </c>
      <c r="I194" t="str">
        <f>VLOOKUP(B194,学校名!$D$8:$F$64,3,FALSE)</f>
        <v>岐阜協立大</v>
      </c>
      <c r="J194" t="str">
        <f t="shared" si="11"/>
        <v>男</v>
      </c>
      <c r="K194" s="263" t="s">
        <v>1359</v>
      </c>
      <c r="L194" s="263" t="s">
        <v>1322</v>
      </c>
      <c r="M194" t="str">
        <f t="shared" si="12"/>
        <v>Yuto IKEDA</v>
      </c>
      <c r="O194" s="263" t="s">
        <v>1534</v>
      </c>
      <c r="P194" s="263" t="s">
        <v>1535</v>
      </c>
      <c r="Q194" s="303" t="s">
        <v>888</v>
      </c>
      <c r="R194" s="263" t="s">
        <v>2574</v>
      </c>
      <c r="S194" t="str">
        <f t="shared" si="13"/>
        <v>00</v>
      </c>
      <c r="T194" t="str">
        <f t="shared" si="14"/>
        <v>4 (00)</v>
      </c>
      <c r="U194" t="s">
        <v>5600</v>
      </c>
    </row>
    <row r="195" spans="2:21">
      <c r="B195" s="263" t="s">
        <v>1069</v>
      </c>
      <c r="C195" s="292">
        <v>194</v>
      </c>
      <c r="D195" s="263" t="s">
        <v>751</v>
      </c>
      <c r="E195" s="504" t="str">
        <f t="shared" ref="E195:E258" si="15">M195&amp;"("&amp;S195&amp;")"</f>
        <v>Seiya IJU(99)</v>
      </c>
      <c r="F195" s="303" t="s">
        <v>888</v>
      </c>
      <c r="G195" s="263" t="s">
        <v>648</v>
      </c>
      <c r="H195" t="str">
        <f>VLOOKUP($G195,県名!$B$1:$C$49,2,FALSE)</f>
        <v>沖　縄</v>
      </c>
      <c r="I195" t="str">
        <f>VLOOKUP(B195,学校名!$D$8:$F$64,3,FALSE)</f>
        <v>岐阜協立大</v>
      </c>
      <c r="J195" t="str">
        <f t="shared" ref="J195:J258" si="16">IF(VALUE(C195)&lt;2000,"男","女")</f>
        <v>男</v>
      </c>
      <c r="K195" s="263" t="s">
        <v>3591</v>
      </c>
      <c r="L195" s="263" t="s">
        <v>3478</v>
      </c>
      <c r="M195" t="str">
        <f t="shared" ref="M195:M258" si="17">L195&amp;" "&amp;K195</f>
        <v>Seiya IJU</v>
      </c>
      <c r="O195" s="263" t="s">
        <v>1534</v>
      </c>
      <c r="P195" s="263" t="s">
        <v>1535</v>
      </c>
      <c r="Q195" s="303" t="s">
        <v>888</v>
      </c>
      <c r="R195" s="263" t="s">
        <v>2575</v>
      </c>
      <c r="S195" t="str">
        <f t="shared" ref="S195:S258" si="18">LEFT(R195,2)</f>
        <v>99</v>
      </c>
      <c r="T195" t="str">
        <f t="shared" ref="T195:T258" si="19">Q195&amp;" ("&amp;S195&amp;")"</f>
        <v>4 (99)</v>
      </c>
      <c r="U195" t="s">
        <v>5601</v>
      </c>
    </row>
    <row r="196" spans="2:21">
      <c r="B196" s="263" t="s">
        <v>1069</v>
      </c>
      <c r="C196" s="292">
        <v>195</v>
      </c>
      <c r="D196" s="263" t="s">
        <v>753</v>
      </c>
      <c r="E196" s="504" t="str">
        <f t="shared" si="15"/>
        <v>Taichi UEDA(00)</v>
      </c>
      <c r="F196" s="303" t="s">
        <v>888</v>
      </c>
      <c r="G196" s="263" t="s">
        <v>618</v>
      </c>
      <c r="H196" t="str">
        <f>VLOOKUP($G196,県名!$B$1:$C$49,2,FALSE)</f>
        <v>富　山</v>
      </c>
      <c r="I196" t="str">
        <f>VLOOKUP(B196,学校名!$D$8:$F$64,3,FALSE)</f>
        <v>岐阜協立大</v>
      </c>
      <c r="J196" t="str">
        <f t="shared" si="16"/>
        <v>男</v>
      </c>
      <c r="K196" s="263" t="s">
        <v>3583</v>
      </c>
      <c r="L196" s="263" t="s">
        <v>1309</v>
      </c>
      <c r="M196" t="str">
        <f t="shared" si="17"/>
        <v>Taichi UEDA</v>
      </c>
      <c r="O196" s="263" t="s">
        <v>1534</v>
      </c>
      <c r="P196" s="263" t="s">
        <v>1535</v>
      </c>
      <c r="Q196" s="303" t="s">
        <v>888</v>
      </c>
      <c r="R196" s="263" t="s">
        <v>2577</v>
      </c>
      <c r="S196" t="str">
        <f t="shared" si="18"/>
        <v>00</v>
      </c>
      <c r="T196" t="str">
        <f t="shared" si="19"/>
        <v>4 (00)</v>
      </c>
      <c r="U196" t="s">
        <v>5602</v>
      </c>
    </row>
    <row r="197" spans="2:21">
      <c r="B197" s="263" t="s">
        <v>1069</v>
      </c>
      <c r="C197" s="292">
        <v>196</v>
      </c>
      <c r="D197" s="263" t="s">
        <v>754</v>
      </c>
      <c r="E197" s="504" t="str">
        <f t="shared" si="15"/>
        <v>Minoru OSHIMA(99)</v>
      </c>
      <c r="F197" s="303" t="s">
        <v>888</v>
      </c>
      <c r="G197" s="263" t="s">
        <v>626</v>
      </c>
      <c r="H197" t="str">
        <f>VLOOKUP($G197,県名!$B$1:$C$49,2,FALSE)</f>
        <v>滋　賀</v>
      </c>
      <c r="I197" t="str">
        <f>VLOOKUP(B197,学校名!$D$8:$F$64,3,FALSE)</f>
        <v>岐阜協立大</v>
      </c>
      <c r="J197" t="str">
        <f t="shared" si="16"/>
        <v>男</v>
      </c>
      <c r="K197" s="263" t="s">
        <v>1360</v>
      </c>
      <c r="L197" s="263" t="s">
        <v>3592</v>
      </c>
      <c r="M197" t="str">
        <f t="shared" si="17"/>
        <v>Minoru OSHIMA</v>
      </c>
      <c r="O197" s="263" t="s">
        <v>1534</v>
      </c>
      <c r="P197" s="263" t="s">
        <v>1535</v>
      </c>
      <c r="Q197" s="303" t="s">
        <v>888</v>
      </c>
      <c r="R197" s="263" t="s">
        <v>2452</v>
      </c>
      <c r="S197" t="str">
        <f t="shared" si="18"/>
        <v>99</v>
      </c>
      <c r="T197" t="str">
        <f t="shared" si="19"/>
        <v>4 (99)</v>
      </c>
      <c r="U197" t="s">
        <v>5603</v>
      </c>
    </row>
    <row r="198" spans="2:21">
      <c r="B198" s="263" t="s">
        <v>1069</v>
      </c>
      <c r="C198" s="292">
        <v>197</v>
      </c>
      <c r="D198" s="263" t="s">
        <v>755</v>
      </c>
      <c r="E198" s="504" t="str">
        <f t="shared" si="15"/>
        <v>Taiga OKAZAKI(99)</v>
      </c>
      <c r="F198" s="303" t="s">
        <v>888</v>
      </c>
      <c r="G198" s="263" t="s">
        <v>631</v>
      </c>
      <c r="H198" t="str">
        <f>VLOOKUP($G198,県名!$B$1:$C$49,2,FALSE)</f>
        <v>和歌山</v>
      </c>
      <c r="I198" t="str">
        <f>VLOOKUP(B198,学校名!$D$8:$F$64,3,FALSE)</f>
        <v>岐阜協立大</v>
      </c>
      <c r="J198" t="str">
        <f t="shared" si="16"/>
        <v>男</v>
      </c>
      <c r="K198" s="263" t="s">
        <v>1361</v>
      </c>
      <c r="L198" s="263" t="s">
        <v>1362</v>
      </c>
      <c r="M198" t="str">
        <f t="shared" si="17"/>
        <v>Taiga OKAZAKI</v>
      </c>
      <c r="O198" s="263" t="s">
        <v>1534</v>
      </c>
      <c r="P198" s="263" t="s">
        <v>1535</v>
      </c>
      <c r="Q198" s="303" t="s">
        <v>888</v>
      </c>
      <c r="R198" s="263" t="s">
        <v>2579</v>
      </c>
      <c r="S198" t="str">
        <f t="shared" si="18"/>
        <v>99</v>
      </c>
      <c r="T198" t="str">
        <f t="shared" si="19"/>
        <v>4 (99)</v>
      </c>
      <c r="U198" t="s">
        <v>5604</v>
      </c>
    </row>
    <row r="199" spans="2:21">
      <c r="B199" s="263" t="s">
        <v>1069</v>
      </c>
      <c r="C199" s="292">
        <v>198</v>
      </c>
      <c r="D199" s="263" t="s">
        <v>1167</v>
      </c>
      <c r="E199" s="504" t="str">
        <f t="shared" si="15"/>
        <v>Kosei KAWAMURA(99)</v>
      </c>
      <c r="F199" s="303" t="s">
        <v>888</v>
      </c>
      <c r="G199" s="263" t="s">
        <v>625</v>
      </c>
      <c r="H199" t="str">
        <f>VLOOKUP($G199,県名!$B$1:$C$49,2,FALSE)</f>
        <v>岐  阜</v>
      </c>
      <c r="I199" t="str">
        <f>VLOOKUP(B199,学校名!$D$8:$F$64,3,FALSE)</f>
        <v>岐阜協立大</v>
      </c>
      <c r="J199" t="str">
        <f t="shared" si="16"/>
        <v>男</v>
      </c>
      <c r="K199" s="263" t="s">
        <v>1363</v>
      </c>
      <c r="L199" s="263" t="s">
        <v>1364</v>
      </c>
      <c r="M199" t="str">
        <f t="shared" si="17"/>
        <v>Kosei KAWAMURA</v>
      </c>
      <c r="O199" s="263" t="s">
        <v>1534</v>
      </c>
      <c r="P199" s="263" t="s">
        <v>1535</v>
      </c>
      <c r="Q199" s="303" t="s">
        <v>888</v>
      </c>
      <c r="R199" s="263" t="s">
        <v>2467</v>
      </c>
      <c r="S199" t="str">
        <f t="shared" si="18"/>
        <v>99</v>
      </c>
      <c r="T199" t="str">
        <f t="shared" si="19"/>
        <v>4 (99)</v>
      </c>
      <c r="U199" t="s">
        <v>5605</v>
      </c>
    </row>
    <row r="200" spans="2:21">
      <c r="B200" s="263" t="s">
        <v>1069</v>
      </c>
      <c r="C200" s="292">
        <v>199</v>
      </c>
      <c r="D200" s="263" t="s">
        <v>1168</v>
      </c>
      <c r="E200" s="504" t="str">
        <f t="shared" si="15"/>
        <v>Ryoji KIMOTO(99)</v>
      </c>
      <c r="F200" s="303" t="s">
        <v>888</v>
      </c>
      <c r="G200" s="263" t="s">
        <v>623</v>
      </c>
      <c r="H200" t="str">
        <f>VLOOKUP($G200,県名!$B$1:$C$49,2,FALSE)</f>
        <v>愛  知</v>
      </c>
      <c r="I200" t="str">
        <f>VLOOKUP(B200,学校名!$D$8:$F$64,3,FALSE)</f>
        <v>岐阜協立大</v>
      </c>
      <c r="J200" t="str">
        <f t="shared" si="16"/>
        <v>男</v>
      </c>
      <c r="K200" s="263" t="s">
        <v>3593</v>
      </c>
      <c r="L200" s="263" t="s">
        <v>1365</v>
      </c>
      <c r="M200" t="str">
        <f t="shared" si="17"/>
        <v>Ryoji KIMOTO</v>
      </c>
      <c r="O200" s="263" t="s">
        <v>1534</v>
      </c>
      <c r="P200" s="263" t="s">
        <v>1535</v>
      </c>
      <c r="Q200" s="303" t="s">
        <v>888</v>
      </c>
      <c r="R200" s="263" t="s">
        <v>2580</v>
      </c>
      <c r="S200" t="str">
        <f t="shared" si="18"/>
        <v>99</v>
      </c>
      <c r="T200" t="str">
        <f t="shared" si="19"/>
        <v>4 (99)</v>
      </c>
      <c r="U200" t="s">
        <v>5606</v>
      </c>
    </row>
    <row r="201" spans="2:21">
      <c r="B201" s="263" t="s">
        <v>1069</v>
      </c>
      <c r="C201" s="292">
        <v>200</v>
      </c>
      <c r="D201" s="263" t="s">
        <v>756</v>
      </c>
      <c r="E201" s="504" t="str">
        <f t="shared" si="15"/>
        <v>Yuto SHIOMI(99)</v>
      </c>
      <c r="F201" s="303" t="s">
        <v>888</v>
      </c>
      <c r="G201" s="263" t="s">
        <v>624</v>
      </c>
      <c r="H201" t="str">
        <f>VLOOKUP($G201,県名!$B$1:$C$49,2,FALSE)</f>
        <v>三  重</v>
      </c>
      <c r="I201" t="str">
        <f>VLOOKUP(B201,学校名!$D$8:$F$64,3,FALSE)</f>
        <v>岐阜協立大</v>
      </c>
      <c r="J201" t="str">
        <f t="shared" si="16"/>
        <v>男</v>
      </c>
      <c r="K201" s="263" t="s">
        <v>3594</v>
      </c>
      <c r="L201" s="263" t="s">
        <v>1322</v>
      </c>
      <c r="M201" t="str">
        <f t="shared" si="17"/>
        <v>Yuto SHIOMI</v>
      </c>
      <c r="O201" s="263" t="s">
        <v>1534</v>
      </c>
      <c r="P201" s="263" t="s">
        <v>1535</v>
      </c>
      <c r="Q201" s="303" t="s">
        <v>888</v>
      </c>
      <c r="R201" s="263" t="s">
        <v>2581</v>
      </c>
      <c r="S201" t="str">
        <f t="shared" si="18"/>
        <v>99</v>
      </c>
      <c r="T201" t="str">
        <f t="shared" si="19"/>
        <v>4 (99)</v>
      </c>
      <c r="U201" t="s">
        <v>5607</v>
      </c>
    </row>
    <row r="202" spans="2:21">
      <c r="B202" s="263" t="s">
        <v>1069</v>
      </c>
      <c r="C202" s="292">
        <v>201</v>
      </c>
      <c r="D202" s="263" t="s">
        <v>757</v>
      </c>
      <c r="E202" s="504" t="str">
        <f t="shared" si="15"/>
        <v>Tatsuya TAKEMOTO(99)</v>
      </c>
      <c r="F202" s="303" t="s">
        <v>888</v>
      </c>
      <c r="G202" s="263" t="s">
        <v>631</v>
      </c>
      <c r="H202" t="str">
        <f>VLOOKUP($G202,県名!$B$1:$C$49,2,FALSE)</f>
        <v>和歌山</v>
      </c>
      <c r="I202" t="str">
        <f>VLOOKUP(B202,学校名!$D$8:$F$64,3,FALSE)</f>
        <v>岐阜協立大</v>
      </c>
      <c r="J202" t="str">
        <f t="shared" si="16"/>
        <v>男</v>
      </c>
      <c r="K202" s="263" t="s">
        <v>3595</v>
      </c>
      <c r="L202" s="263" t="s">
        <v>1297</v>
      </c>
      <c r="M202" t="str">
        <f t="shared" si="17"/>
        <v>Tatsuya TAKEMOTO</v>
      </c>
      <c r="O202" s="263" t="s">
        <v>1534</v>
      </c>
      <c r="P202" s="263" t="s">
        <v>1535</v>
      </c>
      <c r="Q202" s="303" t="s">
        <v>888</v>
      </c>
      <c r="R202" s="263" t="s">
        <v>2583</v>
      </c>
      <c r="S202" t="str">
        <f t="shared" si="18"/>
        <v>99</v>
      </c>
      <c r="T202" t="str">
        <f t="shared" si="19"/>
        <v>4 (99)</v>
      </c>
      <c r="U202" t="s">
        <v>5608</v>
      </c>
    </row>
    <row r="203" spans="2:21">
      <c r="B203" s="263" t="s">
        <v>1069</v>
      </c>
      <c r="C203" s="292">
        <v>202</v>
      </c>
      <c r="D203" s="263" t="s">
        <v>758</v>
      </c>
      <c r="E203" s="504" t="str">
        <f t="shared" si="15"/>
        <v>Kai TACHIBANA(99)</v>
      </c>
      <c r="F203" s="303" t="s">
        <v>888</v>
      </c>
      <c r="G203" s="263" t="s">
        <v>626</v>
      </c>
      <c r="H203" t="str">
        <f>VLOOKUP($G203,県名!$B$1:$C$49,2,FALSE)</f>
        <v>滋　賀</v>
      </c>
      <c r="I203" t="str">
        <f>VLOOKUP(B203,学校名!$D$8:$F$64,3,FALSE)</f>
        <v>岐阜協立大</v>
      </c>
      <c r="J203" t="str">
        <f t="shared" si="16"/>
        <v>男</v>
      </c>
      <c r="K203" s="263" t="s">
        <v>3510</v>
      </c>
      <c r="L203" s="263" t="s">
        <v>1367</v>
      </c>
      <c r="M203" t="str">
        <f t="shared" si="17"/>
        <v>Kai TACHIBANA</v>
      </c>
      <c r="O203" s="263" t="s">
        <v>1534</v>
      </c>
      <c r="P203" s="263" t="s">
        <v>1535</v>
      </c>
      <c r="Q203" s="303" t="s">
        <v>888</v>
      </c>
      <c r="R203" s="263" t="s">
        <v>2584</v>
      </c>
      <c r="S203" t="str">
        <f t="shared" si="18"/>
        <v>99</v>
      </c>
      <c r="T203" t="str">
        <f t="shared" si="19"/>
        <v>4 (99)</v>
      </c>
      <c r="U203" t="s">
        <v>5609</v>
      </c>
    </row>
    <row r="204" spans="2:21">
      <c r="B204" s="263" t="s">
        <v>1069</v>
      </c>
      <c r="C204" s="292">
        <v>203</v>
      </c>
      <c r="D204" s="263" t="s">
        <v>759</v>
      </c>
      <c r="E204" s="504" t="str">
        <f t="shared" si="15"/>
        <v>Shoki NAKAI(99)</v>
      </c>
      <c r="F204" s="303" t="s">
        <v>888</v>
      </c>
      <c r="G204" s="263" t="s">
        <v>625</v>
      </c>
      <c r="H204" t="str">
        <f>VLOOKUP($G204,県名!$B$1:$C$49,2,FALSE)</f>
        <v>岐  阜</v>
      </c>
      <c r="I204" t="str">
        <f>VLOOKUP(B204,学校名!$D$8:$F$64,3,FALSE)</f>
        <v>岐阜協立大</v>
      </c>
      <c r="J204" t="str">
        <f t="shared" si="16"/>
        <v>男</v>
      </c>
      <c r="K204" s="263" t="s">
        <v>1368</v>
      </c>
      <c r="L204" s="263" t="s">
        <v>1307</v>
      </c>
      <c r="M204" t="str">
        <f t="shared" si="17"/>
        <v>Shoki NAKAI</v>
      </c>
      <c r="O204" s="263" t="s">
        <v>1534</v>
      </c>
      <c r="P204" s="263" t="s">
        <v>1535</v>
      </c>
      <c r="Q204" s="303" t="s">
        <v>888</v>
      </c>
      <c r="R204" s="263" t="s">
        <v>2585</v>
      </c>
      <c r="S204" t="str">
        <f t="shared" si="18"/>
        <v>99</v>
      </c>
      <c r="T204" t="str">
        <f t="shared" si="19"/>
        <v>4 (99)</v>
      </c>
      <c r="U204" t="s">
        <v>5610</v>
      </c>
    </row>
    <row r="205" spans="2:21">
      <c r="B205" s="263" t="s">
        <v>1069</v>
      </c>
      <c r="C205" s="292">
        <v>204</v>
      </c>
      <c r="D205" s="263" t="s">
        <v>903</v>
      </c>
      <c r="E205" s="504" t="str">
        <f t="shared" si="15"/>
        <v>Ryusei NAGAO(99)</v>
      </c>
      <c r="F205" s="303" t="s">
        <v>888</v>
      </c>
      <c r="G205" s="263" t="s">
        <v>618</v>
      </c>
      <c r="H205" t="str">
        <f>VLOOKUP($G205,県名!$B$1:$C$49,2,FALSE)</f>
        <v>富　山</v>
      </c>
      <c r="I205" t="str">
        <f>VLOOKUP(B205,学校名!$D$8:$F$64,3,FALSE)</f>
        <v>岐阜協立大</v>
      </c>
      <c r="J205" t="str">
        <f t="shared" si="16"/>
        <v>男</v>
      </c>
      <c r="K205" s="263" t="s">
        <v>3596</v>
      </c>
      <c r="L205" s="263" t="s">
        <v>1348</v>
      </c>
      <c r="M205" t="str">
        <f t="shared" si="17"/>
        <v>Ryusei NAGAO</v>
      </c>
      <c r="O205" s="263" t="s">
        <v>1534</v>
      </c>
      <c r="P205" s="263" t="s">
        <v>1535</v>
      </c>
      <c r="Q205" s="303" t="s">
        <v>888</v>
      </c>
      <c r="R205" s="263" t="s">
        <v>2586</v>
      </c>
      <c r="S205" t="str">
        <f t="shared" si="18"/>
        <v>99</v>
      </c>
      <c r="T205" t="str">
        <f t="shared" si="19"/>
        <v>4 (99)</v>
      </c>
      <c r="U205" t="s">
        <v>5611</v>
      </c>
    </row>
    <row r="206" spans="2:21">
      <c r="B206" s="263" t="s">
        <v>1069</v>
      </c>
      <c r="C206" s="292">
        <v>205</v>
      </c>
      <c r="D206" s="263" t="s">
        <v>3139</v>
      </c>
      <c r="E206" s="504" t="str">
        <f t="shared" si="15"/>
        <v>Shinya NAKASHIMA(99)</v>
      </c>
      <c r="F206" s="303" t="s">
        <v>888</v>
      </c>
      <c r="G206" s="263" t="s">
        <v>623</v>
      </c>
      <c r="H206" t="str">
        <f>VLOOKUP($G206,県名!$B$1:$C$49,2,FALSE)</f>
        <v>愛  知</v>
      </c>
      <c r="I206" t="str">
        <f>VLOOKUP(B206,学校名!$D$8:$F$64,3,FALSE)</f>
        <v>岐阜協立大</v>
      </c>
      <c r="J206" t="str">
        <f t="shared" si="16"/>
        <v>男</v>
      </c>
      <c r="K206" s="263" t="s">
        <v>3511</v>
      </c>
      <c r="L206" s="263" t="s">
        <v>1369</v>
      </c>
      <c r="M206" t="str">
        <f t="shared" si="17"/>
        <v>Shinya NAKASHIMA</v>
      </c>
      <c r="O206" s="263" t="s">
        <v>1534</v>
      </c>
      <c r="P206" s="263" t="s">
        <v>1535</v>
      </c>
      <c r="Q206" s="303" t="s">
        <v>888</v>
      </c>
      <c r="R206" s="263" t="s">
        <v>2587</v>
      </c>
      <c r="S206" t="str">
        <f t="shared" si="18"/>
        <v>99</v>
      </c>
      <c r="T206" t="str">
        <f t="shared" si="19"/>
        <v>4 (99)</v>
      </c>
      <c r="U206" t="s">
        <v>5612</v>
      </c>
    </row>
    <row r="207" spans="2:21">
      <c r="B207" s="263" t="s">
        <v>1069</v>
      </c>
      <c r="C207" s="292">
        <v>206</v>
      </c>
      <c r="D207" s="263" t="s">
        <v>760</v>
      </c>
      <c r="E207" s="504" t="str">
        <f t="shared" si="15"/>
        <v>Ryusei NAHA(00)</v>
      </c>
      <c r="F207" s="303" t="s">
        <v>888</v>
      </c>
      <c r="G207" s="263" t="s">
        <v>625</v>
      </c>
      <c r="H207" t="str">
        <f>VLOOKUP($G207,県名!$B$1:$C$49,2,FALSE)</f>
        <v>岐  阜</v>
      </c>
      <c r="I207" t="str">
        <f>VLOOKUP(B207,学校名!$D$8:$F$64,3,FALSE)</f>
        <v>岐阜協立大</v>
      </c>
      <c r="J207" t="str">
        <f t="shared" si="16"/>
        <v>男</v>
      </c>
      <c r="K207" s="263" t="s">
        <v>3597</v>
      </c>
      <c r="L207" s="263" t="s">
        <v>1348</v>
      </c>
      <c r="M207" t="str">
        <f t="shared" si="17"/>
        <v>Ryusei NAHA</v>
      </c>
      <c r="O207" s="263" t="s">
        <v>1534</v>
      </c>
      <c r="P207" s="263" t="s">
        <v>1535</v>
      </c>
      <c r="Q207" s="303" t="s">
        <v>888</v>
      </c>
      <c r="R207" s="263" t="s">
        <v>2588</v>
      </c>
      <c r="S207" t="str">
        <f t="shared" si="18"/>
        <v>00</v>
      </c>
      <c r="T207" t="str">
        <f t="shared" si="19"/>
        <v>4 (00)</v>
      </c>
      <c r="U207" t="s">
        <v>5613</v>
      </c>
    </row>
    <row r="208" spans="2:21">
      <c r="B208" s="263" t="s">
        <v>1069</v>
      </c>
      <c r="C208" s="292">
        <v>207</v>
      </c>
      <c r="D208" s="263" t="s">
        <v>761</v>
      </c>
      <c r="E208" s="504" t="str">
        <f t="shared" si="15"/>
        <v>Shoki NODO(00)</v>
      </c>
      <c r="F208" s="303" t="s">
        <v>888</v>
      </c>
      <c r="G208" s="263" t="s">
        <v>625</v>
      </c>
      <c r="H208" t="str">
        <f>VLOOKUP($G208,県名!$B$1:$C$49,2,FALSE)</f>
        <v>岐  阜</v>
      </c>
      <c r="I208" t="str">
        <f>VLOOKUP(B208,学校名!$D$8:$F$64,3,FALSE)</f>
        <v>岐阜協立大</v>
      </c>
      <c r="J208" t="str">
        <f t="shared" si="16"/>
        <v>男</v>
      </c>
      <c r="K208" s="263" t="s">
        <v>3598</v>
      </c>
      <c r="L208" s="263" t="s">
        <v>1307</v>
      </c>
      <c r="M208" t="str">
        <f t="shared" si="17"/>
        <v>Shoki NODO</v>
      </c>
      <c r="O208" s="263" t="s">
        <v>1534</v>
      </c>
      <c r="P208" s="263" t="s">
        <v>1535</v>
      </c>
      <c r="Q208" s="303" t="s">
        <v>888</v>
      </c>
      <c r="R208" s="263" t="s">
        <v>2589</v>
      </c>
      <c r="S208" t="str">
        <f t="shared" si="18"/>
        <v>00</v>
      </c>
      <c r="T208" t="str">
        <f t="shared" si="19"/>
        <v>4 (00)</v>
      </c>
      <c r="U208" t="s">
        <v>5614</v>
      </c>
    </row>
    <row r="209" spans="2:21">
      <c r="B209" s="263" t="s">
        <v>1069</v>
      </c>
      <c r="C209" s="292">
        <v>208</v>
      </c>
      <c r="D209" s="263" t="s">
        <v>762</v>
      </c>
      <c r="E209" s="504" t="str">
        <f t="shared" si="15"/>
        <v>Shuri MIYAJIMA(00)</v>
      </c>
      <c r="F209" s="303" t="s">
        <v>888</v>
      </c>
      <c r="G209" s="263" t="s">
        <v>645</v>
      </c>
      <c r="H209" t="str">
        <f>VLOOKUP($G209,県名!$B$1:$C$49,2,FALSE)</f>
        <v>熊　本</v>
      </c>
      <c r="I209" t="str">
        <f>VLOOKUP(B209,学校名!$D$8:$F$64,3,FALSE)</f>
        <v>岐阜協立大</v>
      </c>
      <c r="J209" t="str">
        <f t="shared" si="16"/>
        <v>男</v>
      </c>
      <c r="K209" s="263" t="s">
        <v>3599</v>
      </c>
      <c r="L209" s="263" t="s">
        <v>3600</v>
      </c>
      <c r="M209" t="str">
        <f t="shared" si="17"/>
        <v>Shuri MIYAJIMA</v>
      </c>
      <c r="O209" s="263" t="s">
        <v>1534</v>
      </c>
      <c r="P209" s="263" t="s">
        <v>1535</v>
      </c>
      <c r="Q209" s="303" t="s">
        <v>888</v>
      </c>
      <c r="R209" s="263" t="s">
        <v>2590</v>
      </c>
      <c r="S209" t="str">
        <f t="shared" si="18"/>
        <v>00</v>
      </c>
      <c r="T209" t="str">
        <f t="shared" si="19"/>
        <v>4 (00)</v>
      </c>
      <c r="U209" t="s">
        <v>5615</v>
      </c>
    </row>
    <row r="210" spans="2:21">
      <c r="B210" s="263" t="s">
        <v>1069</v>
      </c>
      <c r="C210" s="292">
        <v>209</v>
      </c>
      <c r="D210" s="263" t="s">
        <v>763</v>
      </c>
      <c r="E210" s="504" t="str">
        <f t="shared" si="15"/>
        <v>Kazuma MURAKAMI(99)</v>
      </c>
      <c r="F210" s="303" t="s">
        <v>888</v>
      </c>
      <c r="G210" s="263" t="s">
        <v>625</v>
      </c>
      <c r="H210" t="str">
        <f>VLOOKUP($G210,県名!$B$1:$C$49,2,FALSE)</f>
        <v>岐  阜</v>
      </c>
      <c r="I210" t="str">
        <f>VLOOKUP(B210,学校名!$D$8:$F$64,3,FALSE)</f>
        <v>岐阜協立大</v>
      </c>
      <c r="J210" t="str">
        <f t="shared" si="16"/>
        <v>男</v>
      </c>
      <c r="K210" s="263" t="s">
        <v>1371</v>
      </c>
      <c r="L210" s="263" t="s">
        <v>1326</v>
      </c>
      <c r="M210" t="str">
        <f t="shared" si="17"/>
        <v>Kazuma MURAKAMI</v>
      </c>
      <c r="O210" s="263" t="s">
        <v>1534</v>
      </c>
      <c r="P210" s="263" t="s">
        <v>1535</v>
      </c>
      <c r="Q210" s="303" t="s">
        <v>888</v>
      </c>
      <c r="R210" s="263" t="s">
        <v>2591</v>
      </c>
      <c r="S210" t="str">
        <f t="shared" si="18"/>
        <v>99</v>
      </c>
      <c r="T210" t="str">
        <f t="shared" si="19"/>
        <v>4 (99)</v>
      </c>
      <c r="U210" t="s">
        <v>5616</v>
      </c>
    </row>
    <row r="211" spans="2:21">
      <c r="B211" s="263" t="s">
        <v>1069</v>
      </c>
      <c r="C211" s="292">
        <v>210</v>
      </c>
      <c r="D211" s="263" t="s">
        <v>3140</v>
      </c>
      <c r="E211" s="504" t="str">
        <f t="shared" si="15"/>
        <v>Takuya YOSHIMURA(99)</v>
      </c>
      <c r="F211" s="303" t="s">
        <v>888</v>
      </c>
      <c r="G211" s="263" t="s">
        <v>625</v>
      </c>
      <c r="H211" t="str">
        <f>VLOOKUP($G211,県名!$B$1:$C$49,2,FALSE)</f>
        <v>岐  阜</v>
      </c>
      <c r="I211" t="str">
        <f>VLOOKUP(B211,学校名!$D$8:$F$64,3,FALSE)</f>
        <v>岐阜協立大</v>
      </c>
      <c r="J211" t="str">
        <f t="shared" si="16"/>
        <v>男</v>
      </c>
      <c r="K211" s="263" t="s">
        <v>1332</v>
      </c>
      <c r="L211" s="263" t="s">
        <v>3601</v>
      </c>
      <c r="M211" t="str">
        <f t="shared" si="17"/>
        <v>Takuya YOSHIMURA</v>
      </c>
      <c r="O211" s="263" t="s">
        <v>1534</v>
      </c>
      <c r="P211" s="263" t="s">
        <v>1535</v>
      </c>
      <c r="Q211" s="303" t="s">
        <v>888</v>
      </c>
      <c r="R211" s="263" t="s">
        <v>2592</v>
      </c>
      <c r="S211" t="str">
        <f t="shared" si="18"/>
        <v>99</v>
      </c>
      <c r="T211" t="str">
        <f t="shared" si="19"/>
        <v>4 (99)</v>
      </c>
      <c r="U211" t="s">
        <v>5617</v>
      </c>
    </row>
    <row r="212" spans="2:21">
      <c r="B212" s="263" t="s">
        <v>1069</v>
      </c>
      <c r="C212" s="292">
        <v>211</v>
      </c>
      <c r="D212" s="263" t="s">
        <v>1827</v>
      </c>
      <c r="E212" s="504" t="str">
        <f t="shared" si="15"/>
        <v>Sho ESAKI(00)</v>
      </c>
      <c r="F212" s="303" t="s">
        <v>889</v>
      </c>
      <c r="G212" s="263" t="s">
        <v>625</v>
      </c>
      <c r="H212" t="str">
        <f>VLOOKUP($G212,県名!$B$1:$C$49,2,FALSE)</f>
        <v>岐  阜</v>
      </c>
      <c r="I212" t="str">
        <f>VLOOKUP(B212,学校名!$D$8:$F$64,3,FALSE)</f>
        <v>岐阜協立大</v>
      </c>
      <c r="J212" t="str">
        <f t="shared" si="16"/>
        <v>男</v>
      </c>
      <c r="K212" s="263" t="s">
        <v>3602</v>
      </c>
      <c r="L212" s="263" t="s">
        <v>1456</v>
      </c>
      <c r="M212" t="str">
        <f t="shared" si="17"/>
        <v>Sho ESAKI</v>
      </c>
      <c r="O212" s="263" t="s">
        <v>1534</v>
      </c>
      <c r="P212" s="263" t="s">
        <v>1535</v>
      </c>
      <c r="Q212" s="303" t="s">
        <v>889</v>
      </c>
      <c r="R212" s="263" t="s">
        <v>2593</v>
      </c>
      <c r="S212" t="str">
        <f t="shared" si="18"/>
        <v>00</v>
      </c>
      <c r="T212" t="str">
        <f t="shared" si="19"/>
        <v>3 (00)</v>
      </c>
      <c r="U212" t="s">
        <v>5618</v>
      </c>
    </row>
    <row r="213" spans="2:21">
      <c r="B213" s="263" t="s">
        <v>1069</v>
      </c>
      <c r="C213" s="292">
        <v>212</v>
      </c>
      <c r="D213" s="263" t="s">
        <v>1170</v>
      </c>
      <c r="E213" s="504" t="str">
        <f t="shared" si="15"/>
        <v>Taiyo OKADA(00)</v>
      </c>
      <c r="F213" s="303" t="s">
        <v>889</v>
      </c>
      <c r="G213" s="263" t="s">
        <v>624</v>
      </c>
      <c r="H213" t="str">
        <f>VLOOKUP($G213,県名!$B$1:$C$49,2,FALSE)</f>
        <v>三  重</v>
      </c>
      <c r="I213" t="str">
        <f>VLOOKUP(B213,学校名!$D$8:$F$64,3,FALSE)</f>
        <v>岐阜協立大</v>
      </c>
      <c r="J213" t="str">
        <f t="shared" si="16"/>
        <v>男</v>
      </c>
      <c r="K213" s="263" t="s">
        <v>1373</v>
      </c>
      <c r="L213" s="263" t="s">
        <v>1374</v>
      </c>
      <c r="M213" t="str">
        <f t="shared" si="17"/>
        <v>Taiyo OKADA</v>
      </c>
      <c r="O213" s="263" t="s">
        <v>1534</v>
      </c>
      <c r="P213" s="263" t="s">
        <v>1535</v>
      </c>
      <c r="Q213" s="303" t="s">
        <v>889</v>
      </c>
      <c r="R213" s="263" t="s">
        <v>2490</v>
      </c>
      <c r="S213" t="str">
        <f t="shared" si="18"/>
        <v>00</v>
      </c>
      <c r="T213" t="str">
        <f t="shared" si="19"/>
        <v>3 (00)</v>
      </c>
      <c r="U213" t="s">
        <v>5619</v>
      </c>
    </row>
    <row r="214" spans="2:21">
      <c r="B214" s="263" t="s">
        <v>1069</v>
      </c>
      <c r="C214" s="292">
        <v>213</v>
      </c>
      <c r="D214" s="263" t="s">
        <v>1828</v>
      </c>
      <c r="E214" s="504" t="str">
        <f t="shared" si="15"/>
        <v>Koki OKUDA(00)</v>
      </c>
      <c r="F214" s="303" t="s">
        <v>889</v>
      </c>
      <c r="G214" s="263" t="s">
        <v>625</v>
      </c>
      <c r="H214" t="str">
        <f>VLOOKUP($G214,県名!$B$1:$C$49,2,FALSE)</f>
        <v>岐  阜</v>
      </c>
      <c r="I214" t="str">
        <f>VLOOKUP(B214,学校名!$D$8:$F$64,3,FALSE)</f>
        <v>岐阜協立大</v>
      </c>
      <c r="J214" t="str">
        <f t="shared" si="16"/>
        <v>男</v>
      </c>
      <c r="K214" s="263" t="s">
        <v>1528</v>
      </c>
      <c r="L214" s="263" t="s">
        <v>1255</v>
      </c>
      <c r="M214" t="str">
        <f t="shared" si="17"/>
        <v>Koki OKUDA</v>
      </c>
      <c r="O214" s="263" t="s">
        <v>1534</v>
      </c>
      <c r="P214" s="263" t="s">
        <v>1535</v>
      </c>
      <c r="Q214" s="303" t="s">
        <v>889</v>
      </c>
      <c r="R214" s="263" t="s">
        <v>2493</v>
      </c>
      <c r="S214" t="str">
        <f t="shared" si="18"/>
        <v>00</v>
      </c>
      <c r="T214" t="str">
        <f t="shared" si="19"/>
        <v>3 (00)</v>
      </c>
      <c r="U214" t="s">
        <v>5620</v>
      </c>
    </row>
    <row r="215" spans="2:21">
      <c r="B215" s="263" t="s">
        <v>1069</v>
      </c>
      <c r="C215" s="292">
        <v>214</v>
      </c>
      <c r="D215" s="263" t="s">
        <v>1829</v>
      </c>
      <c r="E215" s="504" t="str">
        <f t="shared" si="15"/>
        <v>Kosuke OZAKI(00)</v>
      </c>
      <c r="F215" s="303" t="s">
        <v>889</v>
      </c>
      <c r="G215" s="263" t="s">
        <v>625</v>
      </c>
      <c r="H215" t="str">
        <f>VLOOKUP($G215,県名!$B$1:$C$49,2,FALSE)</f>
        <v>岐  阜</v>
      </c>
      <c r="I215" t="str">
        <f>VLOOKUP(B215,学校名!$D$8:$F$64,3,FALSE)</f>
        <v>岐阜協立大</v>
      </c>
      <c r="J215" t="str">
        <f t="shared" si="16"/>
        <v>男</v>
      </c>
      <c r="K215" s="263" t="s">
        <v>1372</v>
      </c>
      <c r="L215" s="263" t="s">
        <v>1299</v>
      </c>
      <c r="M215" t="str">
        <f t="shared" si="17"/>
        <v>Kosuke OZAKI</v>
      </c>
      <c r="O215" s="263" t="s">
        <v>1534</v>
      </c>
      <c r="P215" s="263" t="s">
        <v>1535</v>
      </c>
      <c r="Q215" s="303" t="s">
        <v>889</v>
      </c>
      <c r="R215" s="263" t="s">
        <v>2594</v>
      </c>
      <c r="S215" t="str">
        <f t="shared" si="18"/>
        <v>00</v>
      </c>
      <c r="T215" t="str">
        <f t="shared" si="19"/>
        <v>3 (00)</v>
      </c>
      <c r="U215" t="s">
        <v>5621</v>
      </c>
    </row>
    <row r="216" spans="2:21">
      <c r="B216" s="263" t="s">
        <v>1069</v>
      </c>
      <c r="C216" s="292">
        <v>215</v>
      </c>
      <c r="D216" s="263" t="s">
        <v>1169</v>
      </c>
      <c r="E216" s="504" t="str">
        <f t="shared" si="15"/>
        <v>Takane OZAKI(00)</v>
      </c>
      <c r="F216" s="303" t="s">
        <v>889</v>
      </c>
      <c r="G216" s="263" t="s">
        <v>617</v>
      </c>
      <c r="H216" t="str">
        <f>VLOOKUP($G216,県名!$B$1:$C$49,2,FALSE)</f>
        <v>新　潟</v>
      </c>
      <c r="I216" t="str">
        <f>VLOOKUP(B216,学校名!$D$8:$F$64,3,FALSE)</f>
        <v>岐阜協立大</v>
      </c>
      <c r="J216" t="str">
        <f t="shared" si="16"/>
        <v>男</v>
      </c>
      <c r="K216" s="263" t="s">
        <v>1372</v>
      </c>
      <c r="L216" s="263" t="s">
        <v>3603</v>
      </c>
      <c r="M216" t="str">
        <f t="shared" si="17"/>
        <v>Takane OZAKI</v>
      </c>
      <c r="O216" s="263" t="s">
        <v>1534</v>
      </c>
      <c r="P216" s="263" t="s">
        <v>1535</v>
      </c>
      <c r="Q216" s="303" t="s">
        <v>889</v>
      </c>
      <c r="R216" s="263" t="s">
        <v>2480</v>
      </c>
      <c r="S216" t="str">
        <f t="shared" si="18"/>
        <v>00</v>
      </c>
      <c r="T216" t="str">
        <f t="shared" si="19"/>
        <v>3 (00)</v>
      </c>
      <c r="U216" t="s">
        <v>5622</v>
      </c>
    </row>
    <row r="217" spans="2:21">
      <c r="B217" s="263" t="s">
        <v>1069</v>
      </c>
      <c r="C217" s="292">
        <v>216</v>
      </c>
      <c r="D217" s="263" t="s">
        <v>1171</v>
      </c>
      <c r="E217" s="504" t="str">
        <f t="shared" si="15"/>
        <v>Retsu KATO(00)</v>
      </c>
      <c r="F217" s="303" t="s">
        <v>889</v>
      </c>
      <c r="G217" s="263" t="s">
        <v>624</v>
      </c>
      <c r="H217" t="str">
        <f>VLOOKUP($G217,県名!$B$1:$C$49,2,FALSE)</f>
        <v>三  重</v>
      </c>
      <c r="I217" t="str">
        <f>VLOOKUP(B217,学校名!$D$8:$F$64,3,FALSE)</f>
        <v>岐阜協立大</v>
      </c>
      <c r="J217" t="str">
        <f t="shared" si="16"/>
        <v>男</v>
      </c>
      <c r="K217" s="263" t="s">
        <v>1313</v>
      </c>
      <c r="L217" s="263" t="s">
        <v>3604</v>
      </c>
      <c r="M217" t="str">
        <f t="shared" si="17"/>
        <v>Retsu KATO</v>
      </c>
      <c r="O217" s="263" t="s">
        <v>1534</v>
      </c>
      <c r="P217" s="263" t="s">
        <v>1535</v>
      </c>
      <c r="Q217" s="303" t="s">
        <v>889</v>
      </c>
      <c r="R217" s="263" t="s">
        <v>2595</v>
      </c>
      <c r="S217" t="str">
        <f t="shared" si="18"/>
        <v>00</v>
      </c>
      <c r="T217" t="str">
        <f t="shared" si="19"/>
        <v>3 (00)</v>
      </c>
      <c r="U217" t="s">
        <v>5623</v>
      </c>
    </row>
    <row r="218" spans="2:21">
      <c r="B218" s="263" t="s">
        <v>1069</v>
      </c>
      <c r="C218" s="292">
        <v>217</v>
      </c>
      <c r="D218" s="263" t="s">
        <v>1172</v>
      </c>
      <c r="E218" s="504" t="str">
        <f t="shared" si="15"/>
        <v>Yuta KODERA(00)</v>
      </c>
      <c r="F218" s="303" t="s">
        <v>889</v>
      </c>
      <c r="G218" s="263" t="s">
        <v>625</v>
      </c>
      <c r="H218" t="str">
        <f>VLOOKUP($G218,県名!$B$1:$C$49,2,FALSE)</f>
        <v>岐  阜</v>
      </c>
      <c r="I218" t="str">
        <f>VLOOKUP(B218,学校名!$D$8:$F$64,3,FALSE)</f>
        <v>岐阜協立大</v>
      </c>
      <c r="J218" t="str">
        <f t="shared" si="16"/>
        <v>男</v>
      </c>
      <c r="K218" s="263" t="s">
        <v>3605</v>
      </c>
      <c r="L218" s="263" t="s">
        <v>1245</v>
      </c>
      <c r="M218" t="str">
        <f t="shared" si="17"/>
        <v>Yuta KODERA</v>
      </c>
      <c r="O218" s="263" t="s">
        <v>1534</v>
      </c>
      <c r="P218" s="263" t="s">
        <v>1535</v>
      </c>
      <c r="Q218" s="303" t="s">
        <v>889</v>
      </c>
      <c r="R218" s="263" t="s">
        <v>2478</v>
      </c>
      <c r="S218" t="str">
        <f t="shared" si="18"/>
        <v>00</v>
      </c>
      <c r="T218" t="str">
        <f t="shared" si="19"/>
        <v>3 (00)</v>
      </c>
      <c r="U218" t="s">
        <v>5624</v>
      </c>
    </row>
    <row r="219" spans="2:21">
      <c r="B219" s="263" t="s">
        <v>1069</v>
      </c>
      <c r="C219" s="292">
        <v>218</v>
      </c>
      <c r="D219" s="263" t="s">
        <v>1173</v>
      </c>
      <c r="E219" s="504" t="str">
        <f t="shared" si="15"/>
        <v>Shuto SASAKI(01)</v>
      </c>
      <c r="F219" s="303" t="s">
        <v>889</v>
      </c>
      <c r="G219" s="263" t="s">
        <v>625</v>
      </c>
      <c r="H219" t="str">
        <f>VLOOKUP($G219,県名!$B$1:$C$49,2,FALSE)</f>
        <v>岐  阜</v>
      </c>
      <c r="I219" t="str">
        <f>VLOOKUP(B219,学校名!$D$8:$F$64,3,FALSE)</f>
        <v>岐阜協立大</v>
      </c>
      <c r="J219" t="str">
        <f t="shared" si="16"/>
        <v>男</v>
      </c>
      <c r="K219" s="263" t="s">
        <v>1338</v>
      </c>
      <c r="L219" s="263" t="s">
        <v>3606</v>
      </c>
      <c r="M219" t="str">
        <f t="shared" si="17"/>
        <v>Shuto SASAKI</v>
      </c>
      <c r="O219" s="263" t="s">
        <v>1534</v>
      </c>
      <c r="P219" s="263" t="s">
        <v>1535</v>
      </c>
      <c r="Q219" s="303" t="s">
        <v>889</v>
      </c>
      <c r="R219" s="263" t="s">
        <v>2596</v>
      </c>
      <c r="S219" t="str">
        <f t="shared" si="18"/>
        <v>01</v>
      </c>
      <c r="T219" t="str">
        <f t="shared" si="19"/>
        <v>3 (01)</v>
      </c>
      <c r="U219" t="s">
        <v>5625</v>
      </c>
    </row>
    <row r="220" spans="2:21">
      <c r="B220" s="263" t="s">
        <v>1069</v>
      </c>
      <c r="C220" s="292">
        <v>219</v>
      </c>
      <c r="D220" s="263" t="s">
        <v>1174</v>
      </c>
      <c r="E220" s="504" t="str">
        <f t="shared" si="15"/>
        <v>Yuta SATO(00)</v>
      </c>
      <c r="F220" s="303" t="s">
        <v>889</v>
      </c>
      <c r="G220" s="263" t="s">
        <v>624</v>
      </c>
      <c r="H220" t="str">
        <f>VLOOKUP($G220,県名!$B$1:$C$49,2,FALSE)</f>
        <v>三  重</v>
      </c>
      <c r="I220" t="str">
        <f>VLOOKUP(B220,学校名!$D$8:$F$64,3,FALSE)</f>
        <v>岐阜協立大</v>
      </c>
      <c r="J220" t="str">
        <f t="shared" si="16"/>
        <v>男</v>
      </c>
      <c r="K220" s="263" t="s">
        <v>1330</v>
      </c>
      <c r="L220" s="263" t="s">
        <v>1245</v>
      </c>
      <c r="M220" t="str">
        <f t="shared" si="17"/>
        <v>Yuta SATO</v>
      </c>
      <c r="O220" s="263" t="s">
        <v>1534</v>
      </c>
      <c r="P220" s="263" t="s">
        <v>1535</v>
      </c>
      <c r="Q220" s="303" t="s">
        <v>889</v>
      </c>
      <c r="R220" s="263" t="s">
        <v>2597</v>
      </c>
      <c r="S220" t="str">
        <f t="shared" si="18"/>
        <v>00</v>
      </c>
      <c r="T220" t="str">
        <f t="shared" si="19"/>
        <v>3 (00)</v>
      </c>
      <c r="U220" t="s">
        <v>5626</v>
      </c>
    </row>
    <row r="221" spans="2:21">
      <c r="B221" s="263" t="s">
        <v>1069</v>
      </c>
      <c r="C221" s="292">
        <v>220</v>
      </c>
      <c r="D221" s="263" t="s">
        <v>1175</v>
      </c>
      <c r="E221" s="504" t="str">
        <f t="shared" si="15"/>
        <v>Tomoki SHIBAGAKI(00)</v>
      </c>
      <c r="F221" s="303" t="s">
        <v>889</v>
      </c>
      <c r="G221" s="263" t="s">
        <v>627</v>
      </c>
      <c r="H221" t="str">
        <f>VLOOKUP($G221,県名!$B$1:$C$49,2,FALSE)</f>
        <v>京　都</v>
      </c>
      <c r="I221" t="str">
        <f>VLOOKUP(B221,学校名!$D$8:$F$64,3,FALSE)</f>
        <v>岐阜協立大</v>
      </c>
      <c r="J221" t="str">
        <f t="shared" si="16"/>
        <v>男</v>
      </c>
      <c r="K221" s="263" t="s">
        <v>3607</v>
      </c>
      <c r="L221" s="263" t="s">
        <v>1285</v>
      </c>
      <c r="M221" t="str">
        <f t="shared" si="17"/>
        <v>Tomoki SHIBAGAKI</v>
      </c>
      <c r="O221" s="263" t="s">
        <v>1534</v>
      </c>
      <c r="P221" s="263" t="s">
        <v>1535</v>
      </c>
      <c r="Q221" s="303" t="s">
        <v>889</v>
      </c>
      <c r="R221" s="263" t="s">
        <v>2598</v>
      </c>
      <c r="S221" t="str">
        <f t="shared" si="18"/>
        <v>00</v>
      </c>
      <c r="T221" t="str">
        <f t="shared" si="19"/>
        <v>3 (00)</v>
      </c>
      <c r="U221" t="s">
        <v>5627</v>
      </c>
    </row>
    <row r="222" spans="2:21">
      <c r="B222" s="263" t="s">
        <v>1069</v>
      </c>
      <c r="C222" s="292">
        <v>221</v>
      </c>
      <c r="D222" s="263" t="s">
        <v>1176</v>
      </c>
      <c r="E222" s="504" t="str">
        <f t="shared" si="15"/>
        <v>Tatsuya SUZUKI(01)</v>
      </c>
      <c r="F222" s="303" t="s">
        <v>889</v>
      </c>
      <c r="G222" s="263" t="s">
        <v>623</v>
      </c>
      <c r="H222" t="str">
        <f>VLOOKUP($G222,県名!$B$1:$C$49,2,FALSE)</f>
        <v>愛  知</v>
      </c>
      <c r="I222" t="str">
        <f>VLOOKUP(B222,学校名!$D$8:$F$64,3,FALSE)</f>
        <v>岐阜協立大</v>
      </c>
      <c r="J222" t="str">
        <f t="shared" si="16"/>
        <v>男</v>
      </c>
      <c r="K222" s="263" t="s">
        <v>1260</v>
      </c>
      <c r="L222" s="263" t="s">
        <v>1297</v>
      </c>
      <c r="M222" t="str">
        <f t="shared" si="17"/>
        <v>Tatsuya SUZUKI</v>
      </c>
      <c r="O222" s="263" t="s">
        <v>1534</v>
      </c>
      <c r="P222" s="263" t="s">
        <v>1535</v>
      </c>
      <c r="Q222" s="303" t="s">
        <v>889</v>
      </c>
      <c r="R222" s="263" t="s">
        <v>2599</v>
      </c>
      <c r="S222" t="str">
        <f t="shared" si="18"/>
        <v>01</v>
      </c>
      <c r="T222" t="str">
        <f t="shared" si="19"/>
        <v>3 (01)</v>
      </c>
      <c r="U222" t="s">
        <v>5628</v>
      </c>
    </row>
    <row r="223" spans="2:21">
      <c r="B223" s="263" t="s">
        <v>1069</v>
      </c>
      <c r="C223" s="292">
        <v>222</v>
      </c>
      <c r="D223" s="263" t="s">
        <v>1177</v>
      </c>
      <c r="E223" s="504" t="str">
        <f t="shared" si="15"/>
        <v>Yoshiki TSUKIJI(00)</v>
      </c>
      <c r="F223" s="303" t="s">
        <v>889</v>
      </c>
      <c r="G223" s="263" t="s">
        <v>622</v>
      </c>
      <c r="H223" t="str">
        <f>VLOOKUP($G223,県名!$B$1:$C$49,2,FALSE)</f>
        <v>静  岡</v>
      </c>
      <c r="I223" t="str">
        <f>VLOOKUP(B223,学校名!$D$8:$F$64,3,FALSE)</f>
        <v>岐阜協立大</v>
      </c>
      <c r="J223" t="str">
        <f t="shared" si="16"/>
        <v>男</v>
      </c>
      <c r="K223" s="263" t="s">
        <v>1375</v>
      </c>
      <c r="L223" s="263" t="s">
        <v>1331</v>
      </c>
      <c r="M223" t="str">
        <f t="shared" si="17"/>
        <v>Yoshiki TSUKIJI</v>
      </c>
      <c r="O223" s="263" t="s">
        <v>1534</v>
      </c>
      <c r="P223" s="263" t="s">
        <v>1535</v>
      </c>
      <c r="Q223" s="303" t="s">
        <v>889</v>
      </c>
      <c r="R223" s="263" t="s">
        <v>2845</v>
      </c>
      <c r="S223" t="str">
        <f t="shared" si="18"/>
        <v>00</v>
      </c>
      <c r="T223" t="str">
        <f t="shared" si="19"/>
        <v>3 (00)</v>
      </c>
      <c r="U223" t="s">
        <v>5629</v>
      </c>
    </row>
    <row r="224" spans="2:21">
      <c r="B224" s="263" t="s">
        <v>1069</v>
      </c>
      <c r="C224" s="292">
        <v>223</v>
      </c>
      <c r="D224" s="263" t="s">
        <v>1830</v>
      </c>
      <c r="E224" s="504" t="str">
        <f t="shared" si="15"/>
        <v>Keigo DOTO(00)</v>
      </c>
      <c r="F224" s="303" t="s">
        <v>889</v>
      </c>
      <c r="G224" s="263" t="s">
        <v>624</v>
      </c>
      <c r="H224" t="str">
        <f>VLOOKUP($G224,県名!$B$1:$C$49,2,FALSE)</f>
        <v>三  重</v>
      </c>
      <c r="I224" t="str">
        <f>VLOOKUP(B224,学校名!$D$8:$F$64,3,FALSE)</f>
        <v>岐阜協立大</v>
      </c>
      <c r="J224" t="str">
        <f t="shared" si="16"/>
        <v>男</v>
      </c>
      <c r="K224" s="263" t="s">
        <v>3608</v>
      </c>
      <c r="L224" s="263" t="s">
        <v>3609</v>
      </c>
      <c r="M224" t="str">
        <f t="shared" si="17"/>
        <v>Keigo DOTO</v>
      </c>
      <c r="O224" s="263" t="s">
        <v>1534</v>
      </c>
      <c r="P224" s="263" t="s">
        <v>1535</v>
      </c>
      <c r="Q224" s="303" t="s">
        <v>889</v>
      </c>
      <c r="R224" s="263" t="s">
        <v>2600</v>
      </c>
      <c r="S224" t="str">
        <f t="shared" si="18"/>
        <v>00</v>
      </c>
      <c r="T224" t="str">
        <f t="shared" si="19"/>
        <v>3 (00)</v>
      </c>
      <c r="U224" t="s">
        <v>5630</v>
      </c>
    </row>
    <row r="225" spans="2:21">
      <c r="B225" s="263" t="s">
        <v>1069</v>
      </c>
      <c r="C225" s="292">
        <v>224</v>
      </c>
      <c r="D225" s="263" t="s">
        <v>1178</v>
      </c>
      <c r="E225" s="504" t="str">
        <f t="shared" si="15"/>
        <v>Shunsaku NAKANO(01)</v>
      </c>
      <c r="F225" s="303" t="s">
        <v>889</v>
      </c>
      <c r="G225" s="263" t="s">
        <v>623</v>
      </c>
      <c r="H225" t="str">
        <f>VLOOKUP($G225,県名!$B$1:$C$49,2,FALSE)</f>
        <v>愛  知</v>
      </c>
      <c r="I225" t="str">
        <f>VLOOKUP(B225,学校名!$D$8:$F$64,3,FALSE)</f>
        <v>岐阜協立大</v>
      </c>
      <c r="J225" t="str">
        <f t="shared" si="16"/>
        <v>男</v>
      </c>
      <c r="K225" s="263" t="s">
        <v>3610</v>
      </c>
      <c r="L225" s="263" t="s">
        <v>3611</v>
      </c>
      <c r="M225" t="str">
        <f t="shared" si="17"/>
        <v>Shunsaku NAKANO</v>
      </c>
      <c r="O225" s="263" t="s">
        <v>1534</v>
      </c>
      <c r="P225" s="263" t="s">
        <v>1535</v>
      </c>
      <c r="Q225" s="303" t="s">
        <v>889</v>
      </c>
      <c r="R225" s="263" t="s">
        <v>2486</v>
      </c>
      <c r="S225" t="str">
        <f t="shared" si="18"/>
        <v>01</v>
      </c>
      <c r="T225" t="str">
        <f t="shared" si="19"/>
        <v>3 (01)</v>
      </c>
      <c r="U225" t="s">
        <v>5631</v>
      </c>
    </row>
    <row r="226" spans="2:21">
      <c r="B226" s="263" t="s">
        <v>1069</v>
      </c>
      <c r="C226" s="292">
        <v>225</v>
      </c>
      <c r="D226" s="263" t="s">
        <v>1179</v>
      </c>
      <c r="E226" s="504" t="str">
        <f t="shared" si="15"/>
        <v>Raiya NOBUTO(00)</v>
      </c>
      <c r="F226" s="303" t="s">
        <v>889</v>
      </c>
      <c r="G226" s="263" t="s">
        <v>624</v>
      </c>
      <c r="H226" t="str">
        <f>VLOOKUP($G226,県名!$B$1:$C$49,2,FALSE)</f>
        <v>三  重</v>
      </c>
      <c r="I226" t="str">
        <f>VLOOKUP(B226,学校名!$D$8:$F$64,3,FALSE)</f>
        <v>岐阜協立大</v>
      </c>
      <c r="J226" t="str">
        <f t="shared" si="16"/>
        <v>男</v>
      </c>
      <c r="K226" s="263" t="s">
        <v>3612</v>
      </c>
      <c r="L226" s="263" t="s">
        <v>3613</v>
      </c>
      <c r="M226" t="str">
        <f t="shared" si="17"/>
        <v>Raiya NOBUTO</v>
      </c>
      <c r="O226" s="263" t="s">
        <v>1534</v>
      </c>
      <c r="P226" s="263" t="s">
        <v>1535</v>
      </c>
      <c r="Q226" s="303" t="s">
        <v>889</v>
      </c>
      <c r="R226" s="263" t="s">
        <v>2601</v>
      </c>
      <c r="S226" t="str">
        <f t="shared" si="18"/>
        <v>00</v>
      </c>
      <c r="T226" t="str">
        <f t="shared" si="19"/>
        <v>3 (00)</v>
      </c>
      <c r="U226" t="s">
        <v>5632</v>
      </c>
    </row>
    <row r="227" spans="2:21">
      <c r="B227" s="263" t="s">
        <v>1069</v>
      </c>
      <c r="C227" s="292">
        <v>226</v>
      </c>
      <c r="D227" s="263" t="s">
        <v>1180</v>
      </c>
      <c r="E227" s="504" t="str">
        <f t="shared" si="15"/>
        <v>Ryuto HAYAKAWA(00)</v>
      </c>
      <c r="F227" s="303" t="s">
        <v>889</v>
      </c>
      <c r="G227" s="263" t="s">
        <v>625</v>
      </c>
      <c r="H227" t="str">
        <f>VLOOKUP($G227,県名!$B$1:$C$49,2,FALSE)</f>
        <v>岐  阜</v>
      </c>
      <c r="I227" t="str">
        <f>VLOOKUP(B227,学校名!$D$8:$F$64,3,FALSE)</f>
        <v>岐阜協立大</v>
      </c>
      <c r="J227" t="str">
        <f t="shared" si="16"/>
        <v>男</v>
      </c>
      <c r="K227" s="263" t="s">
        <v>1317</v>
      </c>
      <c r="L227" s="263" t="s">
        <v>1376</v>
      </c>
      <c r="M227" t="str">
        <f t="shared" si="17"/>
        <v>Ryuto HAYAKAWA</v>
      </c>
      <c r="O227" s="263" t="s">
        <v>1534</v>
      </c>
      <c r="P227" s="263" t="s">
        <v>1535</v>
      </c>
      <c r="Q227" s="303" t="s">
        <v>889</v>
      </c>
      <c r="R227" s="263" t="s">
        <v>2602</v>
      </c>
      <c r="S227" t="str">
        <f t="shared" si="18"/>
        <v>00</v>
      </c>
      <c r="T227" t="str">
        <f t="shared" si="19"/>
        <v>3 (00)</v>
      </c>
      <c r="U227" t="s">
        <v>5633</v>
      </c>
    </row>
    <row r="228" spans="2:21">
      <c r="B228" s="263" t="s">
        <v>1069</v>
      </c>
      <c r="C228" s="292">
        <v>227</v>
      </c>
      <c r="D228" s="263" t="s">
        <v>1183</v>
      </c>
      <c r="E228" s="504" t="str">
        <f t="shared" si="15"/>
        <v>Yoshiki FUJISAWA(00)</v>
      </c>
      <c r="F228" s="303" t="s">
        <v>889</v>
      </c>
      <c r="G228" s="263" t="s">
        <v>642</v>
      </c>
      <c r="H228" t="str">
        <f>VLOOKUP($G228,県名!$B$1:$C$49,2,FALSE)</f>
        <v>佐　賀</v>
      </c>
      <c r="I228" t="str">
        <f>VLOOKUP(B228,学校名!$D$8:$F$64,3,FALSE)</f>
        <v>岐阜協立大</v>
      </c>
      <c r="J228" t="str">
        <f t="shared" si="16"/>
        <v>男</v>
      </c>
      <c r="K228" s="263" t="s">
        <v>3543</v>
      </c>
      <c r="L228" s="263" t="s">
        <v>1331</v>
      </c>
      <c r="M228" t="str">
        <f t="shared" si="17"/>
        <v>Yoshiki FUJISAWA</v>
      </c>
      <c r="O228" s="263" t="s">
        <v>1534</v>
      </c>
      <c r="P228" s="263" t="s">
        <v>1535</v>
      </c>
      <c r="Q228" s="303" t="s">
        <v>889</v>
      </c>
      <c r="R228" s="263" t="s">
        <v>2549</v>
      </c>
      <c r="S228" t="str">
        <f t="shared" si="18"/>
        <v>00</v>
      </c>
      <c r="T228" t="str">
        <f t="shared" si="19"/>
        <v>3 (00)</v>
      </c>
      <c r="U228" t="s">
        <v>5634</v>
      </c>
    </row>
    <row r="229" spans="2:21">
      <c r="B229" s="263" t="s">
        <v>1069</v>
      </c>
      <c r="C229" s="292">
        <v>228</v>
      </c>
      <c r="D229" s="263" t="s">
        <v>1181</v>
      </c>
      <c r="E229" s="504" t="str">
        <f t="shared" si="15"/>
        <v>Tetsuhiro MATSUKAWA (00)</v>
      </c>
      <c r="F229" s="303" t="s">
        <v>889</v>
      </c>
      <c r="G229" s="263" t="s">
        <v>625</v>
      </c>
      <c r="H229" t="str">
        <f>VLOOKUP($G229,県名!$B$1:$C$49,2,FALSE)</f>
        <v>岐  阜</v>
      </c>
      <c r="I229" t="str">
        <f>VLOOKUP(B229,学校名!$D$8:$F$64,3,FALSE)</f>
        <v>岐阜協立大</v>
      </c>
      <c r="J229" t="str">
        <f t="shared" si="16"/>
        <v>男</v>
      </c>
      <c r="K229" s="263" t="s">
        <v>3614</v>
      </c>
      <c r="L229" s="263" t="s">
        <v>3615</v>
      </c>
      <c r="M229" t="str">
        <f t="shared" si="17"/>
        <v xml:space="preserve">Tetsuhiro MATSUKAWA </v>
      </c>
      <c r="O229" s="263" t="s">
        <v>1534</v>
      </c>
      <c r="P229" s="263" t="s">
        <v>1535</v>
      </c>
      <c r="Q229" s="303" t="s">
        <v>889</v>
      </c>
      <c r="R229" s="263" t="s">
        <v>2603</v>
      </c>
      <c r="S229" t="str">
        <f t="shared" si="18"/>
        <v>00</v>
      </c>
      <c r="T229" t="str">
        <f t="shared" si="19"/>
        <v>3 (00)</v>
      </c>
      <c r="U229" t="s">
        <v>5635</v>
      </c>
    </row>
    <row r="230" spans="2:21">
      <c r="B230" s="263" t="s">
        <v>1069</v>
      </c>
      <c r="C230" s="292">
        <v>229</v>
      </c>
      <c r="D230" s="263" t="s">
        <v>1182</v>
      </c>
      <c r="E230" s="504" t="str">
        <f t="shared" si="15"/>
        <v>Tomohiro MUKOYAMA(00)</v>
      </c>
      <c r="F230" s="303" t="s">
        <v>889</v>
      </c>
      <c r="G230" s="263" t="s">
        <v>620</v>
      </c>
      <c r="H230" t="str">
        <f>VLOOKUP($G230,県名!$B$1:$C$49,2,FALSE)</f>
        <v>福　井</v>
      </c>
      <c r="I230" t="str">
        <f>VLOOKUP(B230,学校名!$D$8:$F$64,3,FALSE)</f>
        <v>岐阜協立大</v>
      </c>
      <c r="J230" t="str">
        <f t="shared" si="16"/>
        <v>男</v>
      </c>
      <c r="K230" s="263" t="s">
        <v>3616</v>
      </c>
      <c r="L230" s="263" t="s">
        <v>1321</v>
      </c>
      <c r="M230" t="str">
        <f t="shared" si="17"/>
        <v>Tomohiro MUKOYAMA</v>
      </c>
      <c r="O230" s="263" t="s">
        <v>1534</v>
      </c>
      <c r="P230" s="263" t="s">
        <v>1535</v>
      </c>
      <c r="Q230" s="303" t="s">
        <v>889</v>
      </c>
      <c r="R230" s="263" t="s">
        <v>2483</v>
      </c>
      <c r="S230" t="str">
        <f t="shared" si="18"/>
        <v>00</v>
      </c>
      <c r="T230" t="str">
        <f t="shared" si="19"/>
        <v>3 (00)</v>
      </c>
      <c r="U230" t="s">
        <v>5636</v>
      </c>
    </row>
    <row r="231" spans="2:21">
      <c r="B231" s="263" t="s">
        <v>1069</v>
      </c>
      <c r="C231" s="292">
        <v>230</v>
      </c>
      <c r="D231" s="263" t="s">
        <v>1831</v>
      </c>
      <c r="E231" s="504" t="str">
        <f t="shared" si="15"/>
        <v>Shingo YAMAZAKI(00)</v>
      </c>
      <c r="F231" s="303" t="s">
        <v>889</v>
      </c>
      <c r="G231" s="263" t="s">
        <v>617</v>
      </c>
      <c r="H231" t="str">
        <f>VLOOKUP($G231,県名!$B$1:$C$49,2,FALSE)</f>
        <v>新　潟</v>
      </c>
      <c r="I231" t="str">
        <f>VLOOKUP(B231,学校名!$D$8:$F$64,3,FALSE)</f>
        <v>岐阜協立大</v>
      </c>
      <c r="J231" t="str">
        <f t="shared" si="16"/>
        <v>男</v>
      </c>
      <c r="K231" s="263" t="s">
        <v>1377</v>
      </c>
      <c r="L231" s="263" t="s">
        <v>3617</v>
      </c>
      <c r="M231" t="str">
        <f t="shared" si="17"/>
        <v>Shingo YAMAZAKI</v>
      </c>
      <c r="O231" s="263" t="s">
        <v>1534</v>
      </c>
      <c r="P231" s="263" t="s">
        <v>1535</v>
      </c>
      <c r="Q231" s="303" t="s">
        <v>889</v>
      </c>
      <c r="R231" s="263" t="s">
        <v>2604</v>
      </c>
      <c r="S231" t="str">
        <f t="shared" si="18"/>
        <v>00</v>
      </c>
      <c r="T231" t="str">
        <f t="shared" si="19"/>
        <v>3 (00)</v>
      </c>
      <c r="U231" t="s">
        <v>5637</v>
      </c>
    </row>
    <row r="232" spans="2:21">
      <c r="B232" s="263" t="s">
        <v>1069</v>
      </c>
      <c r="C232" s="292">
        <v>231</v>
      </c>
      <c r="D232" s="263" t="s">
        <v>1951</v>
      </c>
      <c r="E232" s="504" t="str">
        <f t="shared" si="15"/>
        <v>Ryuta UWATOKO(01)</v>
      </c>
      <c r="F232" s="303" t="s">
        <v>886</v>
      </c>
      <c r="G232" s="263" t="s">
        <v>623</v>
      </c>
      <c r="H232" t="str">
        <f>VLOOKUP($G232,県名!$B$1:$C$49,2,FALSE)</f>
        <v>愛  知</v>
      </c>
      <c r="I232" t="str">
        <f>VLOOKUP(B232,学校名!$D$8:$F$64,3,FALSE)</f>
        <v>岐阜協立大</v>
      </c>
      <c r="J232" t="str">
        <f t="shared" si="16"/>
        <v>男</v>
      </c>
      <c r="K232" s="263" t="s">
        <v>2293</v>
      </c>
      <c r="L232" s="263" t="s">
        <v>1366</v>
      </c>
      <c r="M232" t="str">
        <f t="shared" si="17"/>
        <v>Ryuta UWATOKO</v>
      </c>
      <c r="O232" s="263" t="s">
        <v>1534</v>
      </c>
      <c r="P232" s="263" t="s">
        <v>1535</v>
      </c>
      <c r="Q232" s="303" t="s">
        <v>886</v>
      </c>
      <c r="R232" s="263" t="s">
        <v>2786</v>
      </c>
      <c r="S232" t="str">
        <f t="shared" si="18"/>
        <v>01</v>
      </c>
      <c r="T232" t="str">
        <f t="shared" si="19"/>
        <v>2 (01)</v>
      </c>
      <c r="U232" t="s">
        <v>5638</v>
      </c>
    </row>
    <row r="233" spans="2:21">
      <c r="B233" s="263" t="s">
        <v>1069</v>
      </c>
      <c r="C233" s="292">
        <v>232</v>
      </c>
      <c r="D233" s="263" t="s">
        <v>1952</v>
      </c>
      <c r="E233" s="504" t="str">
        <f t="shared" si="15"/>
        <v>Henrique OGAWA (01)</v>
      </c>
      <c r="F233" s="303" t="s">
        <v>886</v>
      </c>
      <c r="G233" s="263" t="s">
        <v>624</v>
      </c>
      <c r="H233" t="str">
        <f>VLOOKUP($G233,県名!$B$1:$C$49,2,FALSE)</f>
        <v>三  重</v>
      </c>
      <c r="I233" t="str">
        <f>VLOOKUP(B233,学校名!$D$8:$F$64,3,FALSE)</f>
        <v>岐阜協立大</v>
      </c>
      <c r="J233" t="str">
        <f t="shared" si="16"/>
        <v>男</v>
      </c>
      <c r="K233" s="263" t="s">
        <v>2294</v>
      </c>
      <c r="L233" s="263" t="s">
        <v>2295</v>
      </c>
      <c r="M233" t="str">
        <f t="shared" si="17"/>
        <v xml:space="preserve">Henrique OGAWA </v>
      </c>
      <c r="O233" s="263" t="s">
        <v>1536</v>
      </c>
      <c r="P233" s="263" t="s">
        <v>1537</v>
      </c>
      <c r="Q233" s="303" t="s">
        <v>886</v>
      </c>
      <c r="R233" s="263" t="s">
        <v>2519</v>
      </c>
      <c r="S233" t="str">
        <f t="shared" si="18"/>
        <v>01</v>
      </c>
      <c r="T233" t="str">
        <f t="shared" si="19"/>
        <v>2 (01)</v>
      </c>
      <c r="U233" t="s">
        <v>5639</v>
      </c>
    </row>
    <row r="234" spans="2:21">
      <c r="B234" s="263" t="s">
        <v>1069</v>
      </c>
      <c r="C234" s="292">
        <v>233</v>
      </c>
      <c r="D234" s="263" t="s">
        <v>2102</v>
      </c>
      <c r="E234" s="504" t="str">
        <f t="shared" si="15"/>
        <v>Mitsuki KATSUMA(01)</v>
      </c>
      <c r="F234" s="303" t="s">
        <v>886</v>
      </c>
      <c r="G234" s="263" t="s">
        <v>627</v>
      </c>
      <c r="H234" t="str">
        <f>VLOOKUP($G234,県名!$B$1:$C$49,2,FALSE)</f>
        <v>京　都</v>
      </c>
      <c r="I234" t="str">
        <f>VLOOKUP(B234,学校名!$D$8:$F$64,3,FALSE)</f>
        <v>岐阜協立大</v>
      </c>
      <c r="J234" t="str">
        <f t="shared" si="16"/>
        <v>男</v>
      </c>
      <c r="K234" s="263" t="s">
        <v>2380</v>
      </c>
      <c r="L234" s="263" t="s">
        <v>1614</v>
      </c>
      <c r="M234" t="str">
        <f t="shared" si="17"/>
        <v>Mitsuki KATSUMA</v>
      </c>
      <c r="O234" s="263" t="s">
        <v>1534</v>
      </c>
      <c r="P234" s="263" t="s">
        <v>1535</v>
      </c>
      <c r="Q234" s="303" t="s">
        <v>886</v>
      </c>
      <c r="R234" s="263" t="s">
        <v>2885</v>
      </c>
      <c r="S234" t="str">
        <f t="shared" si="18"/>
        <v>01</v>
      </c>
      <c r="T234" t="str">
        <f t="shared" si="19"/>
        <v>2 (01)</v>
      </c>
      <c r="U234" t="s">
        <v>5640</v>
      </c>
    </row>
    <row r="235" spans="2:21">
      <c r="B235" s="263" t="s">
        <v>1069</v>
      </c>
      <c r="C235" s="292">
        <v>234</v>
      </c>
      <c r="D235" s="263" t="s">
        <v>1953</v>
      </c>
      <c r="E235" s="504" t="str">
        <f t="shared" si="15"/>
        <v>Shin KATO(01)</v>
      </c>
      <c r="F235" s="303" t="s">
        <v>886</v>
      </c>
      <c r="G235" s="263" t="s">
        <v>625</v>
      </c>
      <c r="H235" t="str">
        <f>VLOOKUP($G235,県名!$B$1:$C$49,2,FALSE)</f>
        <v>岐  阜</v>
      </c>
      <c r="I235" t="str">
        <f>VLOOKUP(B235,学校名!$D$8:$F$64,3,FALSE)</f>
        <v>岐阜協立大</v>
      </c>
      <c r="J235" t="str">
        <f t="shared" si="16"/>
        <v>男</v>
      </c>
      <c r="K235" s="263" t="s">
        <v>1313</v>
      </c>
      <c r="L235" s="263" t="s">
        <v>1256</v>
      </c>
      <c r="M235" t="str">
        <f t="shared" si="17"/>
        <v>Shin KATO</v>
      </c>
      <c r="O235" s="263" t="s">
        <v>1534</v>
      </c>
      <c r="P235" s="263" t="s">
        <v>1535</v>
      </c>
      <c r="Q235" s="303" t="s">
        <v>886</v>
      </c>
      <c r="R235" s="263" t="s">
        <v>2787</v>
      </c>
      <c r="S235" t="str">
        <f t="shared" si="18"/>
        <v>01</v>
      </c>
      <c r="T235" t="str">
        <f t="shared" si="19"/>
        <v>2 (01)</v>
      </c>
      <c r="U235" t="s">
        <v>5641</v>
      </c>
    </row>
    <row r="236" spans="2:21">
      <c r="B236" s="263" t="s">
        <v>1069</v>
      </c>
      <c r="C236" s="292">
        <v>235</v>
      </c>
      <c r="D236" s="263" t="s">
        <v>2021</v>
      </c>
      <c r="E236" s="504" t="str">
        <f t="shared" si="15"/>
        <v>Yu KAWAGUCHI(01)</v>
      </c>
      <c r="F236" s="303" t="s">
        <v>886</v>
      </c>
      <c r="G236" s="263" t="s">
        <v>38</v>
      </c>
      <c r="H236" t="str">
        <f>VLOOKUP($G236,県名!$B$1:$C$49,2,FALSE)</f>
        <v>北海道</v>
      </c>
      <c r="I236" t="str">
        <f>VLOOKUP(B236,学校名!$D$8:$F$64,3,FALSE)</f>
        <v>岐阜協立大</v>
      </c>
      <c r="J236" t="str">
        <f t="shared" si="16"/>
        <v>男</v>
      </c>
      <c r="K236" s="263" t="s">
        <v>1487</v>
      </c>
      <c r="L236" s="263" t="s">
        <v>1398</v>
      </c>
      <c r="M236" t="str">
        <f t="shared" si="17"/>
        <v>Yu KAWAGUCHI</v>
      </c>
      <c r="O236" s="263" t="s">
        <v>1534</v>
      </c>
      <c r="P236" s="263" t="s">
        <v>1535</v>
      </c>
      <c r="Q236" s="303" t="s">
        <v>886</v>
      </c>
      <c r="R236" s="263" t="s">
        <v>2846</v>
      </c>
      <c r="S236" t="str">
        <f t="shared" si="18"/>
        <v>01</v>
      </c>
      <c r="T236" t="str">
        <f t="shared" si="19"/>
        <v>2 (01)</v>
      </c>
      <c r="U236" t="s">
        <v>5642</v>
      </c>
    </row>
    <row r="237" spans="2:21">
      <c r="B237" s="263" t="s">
        <v>1069</v>
      </c>
      <c r="C237" s="292">
        <v>236</v>
      </c>
      <c r="D237" s="263" t="s">
        <v>1954</v>
      </c>
      <c r="E237" s="504" t="str">
        <f t="shared" si="15"/>
        <v>Shoei KAWAMURA(02)</v>
      </c>
      <c r="F237" s="303" t="s">
        <v>886</v>
      </c>
      <c r="G237" s="263" t="s">
        <v>625</v>
      </c>
      <c r="H237" t="str">
        <f>VLOOKUP($G237,県名!$B$1:$C$49,2,FALSE)</f>
        <v>岐  阜</v>
      </c>
      <c r="I237" t="str">
        <f>VLOOKUP(B237,学校名!$D$8:$F$64,3,FALSE)</f>
        <v>岐阜協立大</v>
      </c>
      <c r="J237" t="str">
        <f t="shared" si="16"/>
        <v>男</v>
      </c>
      <c r="K237" s="263" t="s">
        <v>1363</v>
      </c>
      <c r="L237" s="263" t="s">
        <v>2296</v>
      </c>
      <c r="M237" t="str">
        <f t="shared" si="17"/>
        <v>Shoei KAWAMURA</v>
      </c>
      <c r="O237" s="263" t="s">
        <v>1534</v>
      </c>
      <c r="P237" s="263" t="s">
        <v>1535</v>
      </c>
      <c r="Q237" s="303" t="s">
        <v>886</v>
      </c>
      <c r="R237" s="263" t="s">
        <v>2788</v>
      </c>
      <c r="S237" t="str">
        <f t="shared" si="18"/>
        <v>02</v>
      </c>
      <c r="T237" t="str">
        <f t="shared" si="19"/>
        <v>2 (02)</v>
      </c>
      <c r="U237" t="s">
        <v>5643</v>
      </c>
    </row>
    <row r="238" spans="2:21">
      <c r="B238" s="263" t="s">
        <v>1069</v>
      </c>
      <c r="C238" s="292">
        <v>237</v>
      </c>
      <c r="D238" s="263" t="s">
        <v>2103</v>
      </c>
      <c r="E238" s="504" t="str">
        <f t="shared" si="15"/>
        <v>Osamu GODA(01)</v>
      </c>
      <c r="F238" s="303" t="s">
        <v>886</v>
      </c>
      <c r="G238" s="263" t="s">
        <v>628</v>
      </c>
      <c r="H238" t="str">
        <f>VLOOKUP($G238,県名!$B$1:$C$49,2,FALSE)</f>
        <v>大　阪</v>
      </c>
      <c r="I238" t="str">
        <f>VLOOKUP(B238,学校名!$D$8:$F$64,3,FALSE)</f>
        <v>岐阜協立大</v>
      </c>
      <c r="J238" t="str">
        <f t="shared" si="16"/>
        <v>男</v>
      </c>
      <c r="K238" s="263" t="s">
        <v>2381</v>
      </c>
      <c r="L238" s="263" t="s">
        <v>1344</v>
      </c>
      <c r="M238" t="str">
        <f t="shared" si="17"/>
        <v>Osamu GODA</v>
      </c>
      <c r="O238" s="263" t="s">
        <v>1534</v>
      </c>
      <c r="P238" s="263" t="s">
        <v>1535</v>
      </c>
      <c r="Q238" s="303" t="s">
        <v>886</v>
      </c>
      <c r="R238" s="263" t="s">
        <v>2797</v>
      </c>
      <c r="S238" t="str">
        <f t="shared" si="18"/>
        <v>01</v>
      </c>
      <c r="T238" t="str">
        <f t="shared" si="19"/>
        <v>2 (01)</v>
      </c>
      <c r="U238" t="s">
        <v>5644</v>
      </c>
    </row>
    <row r="239" spans="2:21">
      <c r="B239" s="263" t="s">
        <v>1069</v>
      </c>
      <c r="C239" s="292">
        <v>238</v>
      </c>
      <c r="D239" s="263" t="s">
        <v>1955</v>
      </c>
      <c r="E239" s="504" t="str">
        <f t="shared" si="15"/>
        <v>Koki KONDO(01)</v>
      </c>
      <c r="F239" s="303" t="s">
        <v>886</v>
      </c>
      <c r="G239" s="263" t="s">
        <v>625</v>
      </c>
      <c r="H239" t="str">
        <f>VLOOKUP($G239,県名!$B$1:$C$49,2,FALSE)</f>
        <v>岐  阜</v>
      </c>
      <c r="I239" t="str">
        <f>VLOOKUP(B239,学校名!$D$8:$F$64,3,FALSE)</f>
        <v>岐阜協立大</v>
      </c>
      <c r="J239" t="str">
        <f t="shared" si="16"/>
        <v>男</v>
      </c>
      <c r="K239" s="263" t="s">
        <v>1232</v>
      </c>
      <c r="L239" s="263" t="s">
        <v>1255</v>
      </c>
      <c r="M239" t="str">
        <f t="shared" si="17"/>
        <v>Koki KONDO</v>
      </c>
      <c r="O239" s="263" t="s">
        <v>1534</v>
      </c>
      <c r="P239" s="263" t="s">
        <v>1535</v>
      </c>
      <c r="Q239" s="303" t="s">
        <v>886</v>
      </c>
      <c r="R239" s="263" t="s">
        <v>2789</v>
      </c>
      <c r="S239" t="str">
        <f t="shared" si="18"/>
        <v>01</v>
      </c>
      <c r="T239" t="str">
        <f t="shared" si="19"/>
        <v>2 (01)</v>
      </c>
      <c r="U239" t="s">
        <v>5645</v>
      </c>
    </row>
    <row r="240" spans="2:21">
      <c r="B240" s="263" t="s">
        <v>1069</v>
      </c>
      <c r="C240" s="292">
        <v>239</v>
      </c>
      <c r="D240" s="263" t="s">
        <v>1956</v>
      </c>
      <c r="E240" s="504" t="str">
        <f t="shared" si="15"/>
        <v>Fumiya SANO(01)</v>
      </c>
      <c r="F240" s="303" t="s">
        <v>886</v>
      </c>
      <c r="G240" s="263" t="s">
        <v>625</v>
      </c>
      <c r="H240" t="str">
        <f>VLOOKUP($G240,県名!$B$1:$C$49,2,FALSE)</f>
        <v>岐  阜</v>
      </c>
      <c r="I240" t="str">
        <f>VLOOKUP(B240,学校名!$D$8:$F$64,3,FALSE)</f>
        <v>岐阜協立大</v>
      </c>
      <c r="J240" t="str">
        <f t="shared" si="16"/>
        <v>男</v>
      </c>
      <c r="K240" s="263" t="s">
        <v>1437</v>
      </c>
      <c r="L240" s="263" t="s">
        <v>1228</v>
      </c>
      <c r="M240" t="str">
        <f t="shared" si="17"/>
        <v>Fumiya SANO</v>
      </c>
      <c r="O240" s="263" t="s">
        <v>1534</v>
      </c>
      <c r="P240" s="263" t="s">
        <v>1535</v>
      </c>
      <c r="Q240" s="303" t="s">
        <v>886</v>
      </c>
      <c r="R240" s="263" t="s">
        <v>2790</v>
      </c>
      <c r="S240" t="str">
        <f t="shared" si="18"/>
        <v>01</v>
      </c>
      <c r="T240" t="str">
        <f t="shared" si="19"/>
        <v>2 (01)</v>
      </c>
      <c r="U240" t="s">
        <v>5646</v>
      </c>
    </row>
    <row r="241" spans="2:21">
      <c r="B241" s="263" t="s">
        <v>1069</v>
      </c>
      <c r="C241" s="292">
        <v>240</v>
      </c>
      <c r="D241" s="263" t="s">
        <v>1957</v>
      </c>
      <c r="E241" s="504" t="str">
        <f t="shared" si="15"/>
        <v>Yoshiki SAWADA(01)</v>
      </c>
      <c r="F241" s="303" t="s">
        <v>886</v>
      </c>
      <c r="G241" s="263" t="s">
        <v>623</v>
      </c>
      <c r="H241" t="str">
        <f>VLOOKUP($G241,県名!$B$1:$C$49,2,FALSE)</f>
        <v>愛  知</v>
      </c>
      <c r="I241" t="str">
        <f>VLOOKUP(B241,学校名!$D$8:$F$64,3,FALSE)</f>
        <v>岐阜協立大</v>
      </c>
      <c r="J241" t="str">
        <f t="shared" si="16"/>
        <v>男</v>
      </c>
      <c r="K241" s="263" t="s">
        <v>1468</v>
      </c>
      <c r="L241" s="263" t="s">
        <v>1331</v>
      </c>
      <c r="M241" t="str">
        <f t="shared" si="17"/>
        <v>Yoshiki SAWADA</v>
      </c>
      <c r="O241" s="263" t="s">
        <v>1534</v>
      </c>
      <c r="P241" s="263" t="s">
        <v>1535</v>
      </c>
      <c r="Q241" s="303" t="s">
        <v>886</v>
      </c>
      <c r="R241" s="263" t="s">
        <v>2791</v>
      </c>
      <c r="S241" t="str">
        <f t="shared" si="18"/>
        <v>01</v>
      </c>
      <c r="T241" t="str">
        <f t="shared" si="19"/>
        <v>2 (01)</v>
      </c>
      <c r="U241" t="s">
        <v>5647</v>
      </c>
    </row>
    <row r="242" spans="2:21">
      <c r="B242" s="263" t="s">
        <v>1069</v>
      </c>
      <c r="C242" s="292">
        <v>241</v>
      </c>
      <c r="D242" s="263" t="s">
        <v>2104</v>
      </c>
      <c r="E242" s="504" t="str">
        <f t="shared" si="15"/>
        <v>Yuzuki SANTO(01)</v>
      </c>
      <c r="F242" s="303" t="s">
        <v>886</v>
      </c>
      <c r="G242" s="263" t="s">
        <v>623</v>
      </c>
      <c r="H242" t="str">
        <f>VLOOKUP($G242,県名!$B$1:$C$49,2,FALSE)</f>
        <v>愛  知</v>
      </c>
      <c r="I242" t="str">
        <f>VLOOKUP(B242,学校名!$D$8:$F$64,3,FALSE)</f>
        <v>岐阜協立大</v>
      </c>
      <c r="J242" t="str">
        <f t="shared" si="16"/>
        <v>男</v>
      </c>
      <c r="K242" s="263" t="s">
        <v>2382</v>
      </c>
      <c r="L242" s="263" t="s">
        <v>2383</v>
      </c>
      <c r="M242" t="str">
        <f t="shared" si="17"/>
        <v>Yuzuki SANTO</v>
      </c>
      <c r="O242" s="263" t="s">
        <v>1534</v>
      </c>
      <c r="P242" s="263" t="s">
        <v>1535</v>
      </c>
      <c r="Q242" s="303" t="s">
        <v>886</v>
      </c>
      <c r="R242" s="263" t="s">
        <v>2886</v>
      </c>
      <c r="S242" t="str">
        <f t="shared" si="18"/>
        <v>01</v>
      </c>
      <c r="T242" t="str">
        <f t="shared" si="19"/>
        <v>2 (01)</v>
      </c>
      <c r="U242" t="s">
        <v>5648</v>
      </c>
    </row>
    <row r="243" spans="2:21">
      <c r="B243" s="263" t="s">
        <v>1069</v>
      </c>
      <c r="C243" s="292">
        <v>242</v>
      </c>
      <c r="D243" s="263" t="s">
        <v>1958</v>
      </c>
      <c r="E243" s="504" t="str">
        <f t="shared" si="15"/>
        <v>Reimu SUZUKI(01)</v>
      </c>
      <c r="F243" s="303" t="s">
        <v>886</v>
      </c>
      <c r="G243" s="263" t="s">
        <v>623</v>
      </c>
      <c r="H243" t="str">
        <f>VLOOKUP($G243,県名!$B$1:$C$49,2,FALSE)</f>
        <v>愛  知</v>
      </c>
      <c r="I243" t="str">
        <f>VLOOKUP(B243,学校名!$D$8:$F$64,3,FALSE)</f>
        <v>岐阜協立大</v>
      </c>
      <c r="J243" t="str">
        <f t="shared" si="16"/>
        <v>男</v>
      </c>
      <c r="K243" s="263" t="s">
        <v>1260</v>
      </c>
      <c r="L243" s="263" t="s">
        <v>2297</v>
      </c>
      <c r="M243" t="str">
        <f t="shared" si="17"/>
        <v>Reimu SUZUKI</v>
      </c>
      <c r="O243" s="263" t="s">
        <v>1534</v>
      </c>
      <c r="P243" s="263" t="s">
        <v>1535</v>
      </c>
      <c r="Q243" s="303" t="s">
        <v>886</v>
      </c>
      <c r="R243" s="263" t="s">
        <v>2792</v>
      </c>
      <c r="S243" t="str">
        <f t="shared" si="18"/>
        <v>01</v>
      </c>
      <c r="T243" t="str">
        <f t="shared" si="19"/>
        <v>2 (01)</v>
      </c>
      <c r="U243" t="s">
        <v>5649</v>
      </c>
    </row>
    <row r="244" spans="2:21">
      <c r="B244" s="263" t="s">
        <v>1069</v>
      </c>
      <c r="C244" s="292">
        <v>243</v>
      </c>
      <c r="D244" s="263" t="s">
        <v>1959</v>
      </c>
      <c r="E244" s="504" t="str">
        <f t="shared" si="15"/>
        <v>Shogo TAMIYA(02)</v>
      </c>
      <c r="F244" s="303" t="s">
        <v>886</v>
      </c>
      <c r="G244" s="263" t="s">
        <v>625</v>
      </c>
      <c r="H244" t="str">
        <f>VLOOKUP($G244,県名!$B$1:$C$49,2,FALSE)</f>
        <v>岐  阜</v>
      </c>
      <c r="I244" t="str">
        <f>VLOOKUP(B244,学校名!$D$8:$F$64,3,FALSE)</f>
        <v>岐阜協立大</v>
      </c>
      <c r="J244" t="str">
        <f t="shared" si="16"/>
        <v>男</v>
      </c>
      <c r="K244" s="263" t="s">
        <v>2298</v>
      </c>
      <c r="L244" s="263" t="s">
        <v>1397</v>
      </c>
      <c r="M244" t="str">
        <f t="shared" si="17"/>
        <v>Shogo TAMIYA</v>
      </c>
      <c r="O244" s="263" t="s">
        <v>1534</v>
      </c>
      <c r="P244" s="263" t="s">
        <v>1535</v>
      </c>
      <c r="Q244" s="303" t="s">
        <v>886</v>
      </c>
      <c r="R244" s="263" t="s">
        <v>2793</v>
      </c>
      <c r="S244" t="str">
        <f t="shared" si="18"/>
        <v>02</v>
      </c>
      <c r="T244" t="str">
        <f t="shared" si="19"/>
        <v>2 (02)</v>
      </c>
      <c r="U244" t="s">
        <v>5650</v>
      </c>
    </row>
    <row r="245" spans="2:21">
      <c r="B245" s="263" t="s">
        <v>1069</v>
      </c>
      <c r="C245" s="292">
        <v>244</v>
      </c>
      <c r="D245" s="263" t="s">
        <v>1960</v>
      </c>
      <c r="E245" s="504" t="str">
        <f t="shared" si="15"/>
        <v>Sera TSUKAHARA(02)</v>
      </c>
      <c r="F245" s="303" t="s">
        <v>886</v>
      </c>
      <c r="G245" s="263" t="s">
        <v>625</v>
      </c>
      <c r="H245" t="str">
        <f>VLOOKUP($G245,県名!$B$1:$C$49,2,FALSE)</f>
        <v>岐  阜</v>
      </c>
      <c r="I245" t="str">
        <f>VLOOKUP(B245,学校名!$D$8:$F$64,3,FALSE)</f>
        <v>岐阜協立大</v>
      </c>
      <c r="J245" t="str">
        <f t="shared" si="16"/>
        <v>男</v>
      </c>
      <c r="K245" s="263" t="s">
        <v>2299</v>
      </c>
      <c r="L245" s="263" t="s">
        <v>2300</v>
      </c>
      <c r="M245" t="str">
        <f t="shared" si="17"/>
        <v>Sera TSUKAHARA</v>
      </c>
      <c r="O245" s="263" t="s">
        <v>1534</v>
      </c>
      <c r="P245" s="263" t="s">
        <v>1535</v>
      </c>
      <c r="Q245" s="303" t="s">
        <v>886</v>
      </c>
      <c r="R245" s="263" t="s">
        <v>2794</v>
      </c>
      <c r="S245" t="str">
        <f t="shared" si="18"/>
        <v>02</v>
      </c>
      <c r="T245" t="str">
        <f t="shared" si="19"/>
        <v>2 (02)</v>
      </c>
      <c r="U245" t="s">
        <v>5651</v>
      </c>
    </row>
    <row r="246" spans="2:21">
      <c r="B246" s="263" t="s">
        <v>1069</v>
      </c>
      <c r="C246" s="292">
        <v>245</v>
      </c>
      <c r="D246" s="263" t="s">
        <v>1961</v>
      </c>
      <c r="E246" s="504" t="str">
        <f t="shared" si="15"/>
        <v>Shigetora TSUTSUI(01)</v>
      </c>
      <c r="F246" s="303" t="s">
        <v>886</v>
      </c>
      <c r="G246" s="263" t="s">
        <v>625</v>
      </c>
      <c r="H246" t="str">
        <f>VLOOKUP($G246,県名!$B$1:$C$49,2,FALSE)</f>
        <v>岐  阜</v>
      </c>
      <c r="I246" t="str">
        <f>VLOOKUP(B246,学校名!$D$8:$F$64,3,FALSE)</f>
        <v>岐阜協立大</v>
      </c>
      <c r="J246" t="str">
        <f t="shared" si="16"/>
        <v>男</v>
      </c>
      <c r="K246" s="263" t="s">
        <v>1404</v>
      </c>
      <c r="L246" s="263" t="s">
        <v>2301</v>
      </c>
      <c r="M246" t="str">
        <f t="shared" si="17"/>
        <v>Shigetora TSUTSUI</v>
      </c>
      <c r="O246" s="263" t="s">
        <v>1534</v>
      </c>
      <c r="P246" s="263" t="s">
        <v>1535</v>
      </c>
      <c r="Q246" s="303" t="s">
        <v>886</v>
      </c>
      <c r="R246" s="263" t="s">
        <v>2795</v>
      </c>
      <c r="S246" t="str">
        <f t="shared" si="18"/>
        <v>01</v>
      </c>
      <c r="T246" t="str">
        <f t="shared" si="19"/>
        <v>2 (01)</v>
      </c>
      <c r="U246" t="s">
        <v>5652</v>
      </c>
    </row>
    <row r="247" spans="2:21">
      <c r="B247" s="263" t="s">
        <v>1069</v>
      </c>
      <c r="C247" s="292">
        <v>246</v>
      </c>
      <c r="D247" s="263" t="s">
        <v>1962</v>
      </c>
      <c r="E247" s="504" t="str">
        <f t="shared" si="15"/>
        <v>Kotaro TOISAKA(01)</v>
      </c>
      <c r="F247" s="303" t="s">
        <v>886</v>
      </c>
      <c r="G247" s="263" t="s">
        <v>625</v>
      </c>
      <c r="H247" t="str">
        <f>VLOOKUP($G247,県名!$B$1:$C$49,2,FALSE)</f>
        <v>岐  阜</v>
      </c>
      <c r="I247" t="str">
        <f>VLOOKUP(B247,学校名!$D$8:$F$64,3,FALSE)</f>
        <v>岐阜協立大</v>
      </c>
      <c r="J247" t="str">
        <f t="shared" si="16"/>
        <v>男</v>
      </c>
      <c r="K247" s="263" t="s">
        <v>2302</v>
      </c>
      <c r="L247" s="263" t="s">
        <v>1345</v>
      </c>
      <c r="M247" t="str">
        <f t="shared" si="17"/>
        <v>Kotaro TOISAKA</v>
      </c>
      <c r="O247" s="263" t="s">
        <v>1534</v>
      </c>
      <c r="P247" s="263" t="s">
        <v>1535</v>
      </c>
      <c r="Q247" s="303" t="s">
        <v>886</v>
      </c>
      <c r="R247" s="263" t="s">
        <v>2796</v>
      </c>
      <c r="S247" t="str">
        <f t="shared" si="18"/>
        <v>01</v>
      </c>
      <c r="T247" t="str">
        <f t="shared" si="19"/>
        <v>2 (01)</v>
      </c>
      <c r="U247" t="s">
        <v>5653</v>
      </c>
    </row>
    <row r="248" spans="2:21">
      <c r="B248" s="263" t="s">
        <v>1069</v>
      </c>
      <c r="C248" s="292">
        <v>247</v>
      </c>
      <c r="D248" s="263" t="s">
        <v>1963</v>
      </c>
      <c r="E248" s="504" t="str">
        <f t="shared" si="15"/>
        <v>Taiga NAKAGITA(01)</v>
      </c>
      <c r="F248" s="303" t="s">
        <v>886</v>
      </c>
      <c r="G248" s="263" t="s">
        <v>624</v>
      </c>
      <c r="H248" t="str">
        <f>VLOOKUP($G248,県名!$B$1:$C$49,2,FALSE)</f>
        <v>三  重</v>
      </c>
      <c r="I248" t="str">
        <f>VLOOKUP(B248,学校名!$D$8:$F$64,3,FALSE)</f>
        <v>岐阜協立大</v>
      </c>
      <c r="J248" t="str">
        <f t="shared" si="16"/>
        <v>男</v>
      </c>
      <c r="K248" s="263" t="s">
        <v>2303</v>
      </c>
      <c r="L248" s="263" t="s">
        <v>1362</v>
      </c>
      <c r="M248" t="str">
        <f t="shared" si="17"/>
        <v>Taiga NAKAGITA</v>
      </c>
      <c r="O248" s="263" t="s">
        <v>1534</v>
      </c>
      <c r="P248" s="263" t="s">
        <v>1535</v>
      </c>
      <c r="Q248" s="303" t="s">
        <v>886</v>
      </c>
      <c r="R248" s="263" t="s">
        <v>2789</v>
      </c>
      <c r="S248" t="str">
        <f t="shared" si="18"/>
        <v>01</v>
      </c>
      <c r="T248" t="str">
        <f t="shared" si="19"/>
        <v>2 (01)</v>
      </c>
      <c r="U248" t="s">
        <v>5654</v>
      </c>
    </row>
    <row r="249" spans="2:21">
      <c r="B249" s="263" t="s">
        <v>1069</v>
      </c>
      <c r="C249" s="292">
        <v>248</v>
      </c>
      <c r="D249" s="263" t="s">
        <v>1964</v>
      </c>
      <c r="E249" s="504" t="str">
        <f t="shared" si="15"/>
        <v>Kyohei HAYAKAWA(02)</v>
      </c>
      <c r="F249" s="303" t="s">
        <v>886</v>
      </c>
      <c r="G249" s="263" t="s">
        <v>624</v>
      </c>
      <c r="H249" t="str">
        <f>VLOOKUP($G249,県名!$B$1:$C$49,2,FALSE)</f>
        <v>三  重</v>
      </c>
      <c r="I249" t="str">
        <f>VLOOKUP(B249,学校名!$D$8:$F$64,3,FALSE)</f>
        <v>岐阜協立大</v>
      </c>
      <c r="J249" t="str">
        <f t="shared" si="16"/>
        <v>男</v>
      </c>
      <c r="K249" s="263" t="s">
        <v>1317</v>
      </c>
      <c r="L249" s="263" t="s">
        <v>1500</v>
      </c>
      <c r="M249" t="str">
        <f t="shared" si="17"/>
        <v>Kyohei HAYAKAWA</v>
      </c>
      <c r="O249" s="263" t="s">
        <v>1534</v>
      </c>
      <c r="P249" s="263" t="s">
        <v>1535</v>
      </c>
      <c r="Q249" s="303" t="s">
        <v>886</v>
      </c>
      <c r="R249" s="263" t="s">
        <v>2793</v>
      </c>
      <c r="S249" t="str">
        <f t="shared" si="18"/>
        <v>02</v>
      </c>
      <c r="T249" t="str">
        <f t="shared" si="19"/>
        <v>2 (02)</v>
      </c>
      <c r="U249" t="s">
        <v>5655</v>
      </c>
    </row>
    <row r="250" spans="2:21">
      <c r="B250" s="263" t="s">
        <v>1069</v>
      </c>
      <c r="C250" s="292">
        <v>249</v>
      </c>
      <c r="D250" s="263" t="s">
        <v>1965</v>
      </c>
      <c r="E250" s="504" t="str">
        <f t="shared" si="15"/>
        <v>Natsuya HAYASHI(01)</v>
      </c>
      <c r="F250" s="303" t="s">
        <v>886</v>
      </c>
      <c r="G250" s="263" t="s">
        <v>625</v>
      </c>
      <c r="H250" t="str">
        <f>VLOOKUP($G250,県名!$B$1:$C$49,2,FALSE)</f>
        <v>岐  阜</v>
      </c>
      <c r="I250" t="str">
        <f>VLOOKUP(B250,学校名!$D$8:$F$64,3,FALSE)</f>
        <v>岐阜協立大</v>
      </c>
      <c r="J250" t="str">
        <f t="shared" si="16"/>
        <v>男</v>
      </c>
      <c r="K250" s="263" t="s">
        <v>1259</v>
      </c>
      <c r="L250" s="263" t="s">
        <v>2304</v>
      </c>
      <c r="M250" t="str">
        <f t="shared" si="17"/>
        <v>Natsuya HAYASHI</v>
      </c>
      <c r="O250" s="263" t="s">
        <v>1534</v>
      </c>
      <c r="P250" s="263" t="s">
        <v>1535</v>
      </c>
      <c r="Q250" s="303" t="s">
        <v>886</v>
      </c>
      <c r="R250" s="263" t="s">
        <v>2797</v>
      </c>
      <c r="S250" t="str">
        <f t="shared" si="18"/>
        <v>01</v>
      </c>
      <c r="T250" t="str">
        <f t="shared" si="19"/>
        <v>2 (01)</v>
      </c>
      <c r="U250" t="s">
        <v>5656</v>
      </c>
    </row>
    <row r="251" spans="2:21">
      <c r="B251" s="263" t="s">
        <v>1069</v>
      </c>
      <c r="C251" s="292">
        <v>250</v>
      </c>
      <c r="D251" s="263" t="s">
        <v>1966</v>
      </c>
      <c r="E251" s="504" t="str">
        <f t="shared" si="15"/>
        <v>Tomokazu FUJITA(01)</v>
      </c>
      <c r="F251" s="303" t="s">
        <v>886</v>
      </c>
      <c r="G251" s="263" t="s">
        <v>624</v>
      </c>
      <c r="H251" t="str">
        <f>VLOOKUP($G251,県名!$B$1:$C$49,2,FALSE)</f>
        <v>三  重</v>
      </c>
      <c r="I251" t="str">
        <f>VLOOKUP(B251,学校名!$D$8:$F$64,3,FALSE)</f>
        <v>岐阜協立大</v>
      </c>
      <c r="J251" t="str">
        <f t="shared" si="16"/>
        <v>男</v>
      </c>
      <c r="K251" s="263" t="s">
        <v>1511</v>
      </c>
      <c r="L251" s="263" t="s">
        <v>1238</v>
      </c>
      <c r="M251" t="str">
        <f t="shared" si="17"/>
        <v>Tomokazu FUJITA</v>
      </c>
      <c r="O251" s="263" t="s">
        <v>1534</v>
      </c>
      <c r="P251" s="263" t="s">
        <v>1535</v>
      </c>
      <c r="Q251" s="303" t="s">
        <v>886</v>
      </c>
      <c r="R251" s="263" t="s">
        <v>2798</v>
      </c>
      <c r="S251" t="str">
        <f t="shared" si="18"/>
        <v>01</v>
      </c>
      <c r="T251" t="str">
        <f t="shared" si="19"/>
        <v>2 (01)</v>
      </c>
      <c r="U251" t="s">
        <v>5657</v>
      </c>
    </row>
    <row r="252" spans="2:21">
      <c r="B252" s="263" t="s">
        <v>1069</v>
      </c>
      <c r="C252" s="292">
        <v>251</v>
      </c>
      <c r="D252" s="263" t="s">
        <v>1967</v>
      </c>
      <c r="E252" s="504" t="str">
        <f t="shared" si="15"/>
        <v>Shunsuke HOSHI(00)</v>
      </c>
      <c r="F252" s="303" t="s">
        <v>886</v>
      </c>
      <c r="G252" s="263" t="s">
        <v>625</v>
      </c>
      <c r="H252" t="str">
        <f>VLOOKUP($G252,県名!$B$1:$C$49,2,FALSE)</f>
        <v>岐  阜</v>
      </c>
      <c r="I252" t="str">
        <f>VLOOKUP(B252,学校名!$D$8:$F$64,3,FALSE)</f>
        <v>岐阜協立大</v>
      </c>
      <c r="J252" t="str">
        <f t="shared" si="16"/>
        <v>男</v>
      </c>
      <c r="K252" s="263" t="s">
        <v>2305</v>
      </c>
      <c r="L252" s="263" t="s">
        <v>1342</v>
      </c>
      <c r="M252" t="str">
        <f t="shared" si="17"/>
        <v>Shunsuke HOSHI</v>
      </c>
      <c r="O252" s="263" t="s">
        <v>1534</v>
      </c>
      <c r="P252" s="263" t="s">
        <v>1535</v>
      </c>
      <c r="Q252" s="303" t="s">
        <v>886</v>
      </c>
      <c r="R252" s="263" t="s">
        <v>2561</v>
      </c>
      <c r="S252" t="str">
        <f t="shared" si="18"/>
        <v>00</v>
      </c>
      <c r="T252" t="str">
        <f t="shared" si="19"/>
        <v>2 (00)</v>
      </c>
      <c r="U252" t="s">
        <v>5658</v>
      </c>
    </row>
    <row r="253" spans="2:21">
      <c r="B253" s="263" t="s">
        <v>1069</v>
      </c>
      <c r="C253" s="292">
        <v>252</v>
      </c>
      <c r="D253" s="263" t="s">
        <v>1968</v>
      </c>
      <c r="E253" s="504" t="str">
        <f t="shared" si="15"/>
        <v>Seito MATSUO(01)</v>
      </c>
      <c r="F253" s="303" t="s">
        <v>886</v>
      </c>
      <c r="G253" s="263" t="s">
        <v>628</v>
      </c>
      <c r="H253" t="str">
        <f>VLOOKUP($G253,県名!$B$1:$C$49,2,FALSE)</f>
        <v>大　阪</v>
      </c>
      <c r="I253" t="str">
        <f>VLOOKUP(B253,学校名!$D$8:$F$64,3,FALSE)</f>
        <v>岐阜協立大</v>
      </c>
      <c r="J253" t="str">
        <f t="shared" si="16"/>
        <v>男</v>
      </c>
      <c r="K253" s="263" t="s">
        <v>2306</v>
      </c>
      <c r="L253" s="263" t="s">
        <v>2307</v>
      </c>
      <c r="M253" t="str">
        <f t="shared" si="17"/>
        <v>Seito MATSUO</v>
      </c>
      <c r="O253" s="263" t="s">
        <v>1534</v>
      </c>
      <c r="P253" s="263" t="s">
        <v>1535</v>
      </c>
      <c r="Q253" s="303" t="s">
        <v>886</v>
      </c>
      <c r="R253" s="263" t="s">
        <v>2768</v>
      </c>
      <c r="S253" t="str">
        <f t="shared" si="18"/>
        <v>01</v>
      </c>
      <c r="T253" t="str">
        <f t="shared" si="19"/>
        <v>2 (01)</v>
      </c>
      <c r="U253" t="s">
        <v>5659</v>
      </c>
    </row>
    <row r="254" spans="2:21">
      <c r="B254" s="263" t="s">
        <v>1069</v>
      </c>
      <c r="C254" s="292">
        <v>253</v>
      </c>
      <c r="D254" s="263" t="s">
        <v>1969</v>
      </c>
      <c r="E254" s="504" t="str">
        <f t="shared" si="15"/>
        <v>Yuto MATSUMOTO(01)</v>
      </c>
      <c r="F254" s="303" t="s">
        <v>886</v>
      </c>
      <c r="G254" s="263" t="s">
        <v>623</v>
      </c>
      <c r="H254" t="str">
        <f>VLOOKUP($G254,県名!$B$1:$C$49,2,FALSE)</f>
        <v>愛  知</v>
      </c>
      <c r="I254" t="str">
        <f>VLOOKUP(B254,学校名!$D$8:$F$64,3,FALSE)</f>
        <v>岐阜協立大</v>
      </c>
      <c r="J254" t="str">
        <f t="shared" si="16"/>
        <v>男</v>
      </c>
      <c r="K254" s="263" t="s">
        <v>1355</v>
      </c>
      <c r="L254" s="263" t="s">
        <v>1322</v>
      </c>
      <c r="M254" t="str">
        <f t="shared" si="17"/>
        <v>Yuto MATSUMOTO</v>
      </c>
      <c r="O254" s="263" t="s">
        <v>1534</v>
      </c>
      <c r="P254" s="263" t="s">
        <v>1535</v>
      </c>
      <c r="Q254" s="303" t="s">
        <v>886</v>
      </c>
      <c r="R254" s="263" t="s">
        <v>2799</v>
      </c>
      <c r="S254" t="str">
        <f t="shared" si="18"/>
        <v>01</v>
      </c>
      <c r="T254" t="str">
        <f t="shared" si="19"/>
        <v>2 (01)</v>
      </c>
      <c r="U254" t="s">
        <v>5660</v>
      </c>
    </row>
    <row r="255" spans="2:21">
      <c r="B255" s="263" t="s">
        <v>1069</v>
      </c>
      <c r="C255" s="292">
        <v>254</v>
      </c>
      <c r="D255" s="263" t="s">
        <v>1970</v>
      </c>
      <c r="E255" s="504" t="str">
        <f t="shared" si="15"/>
        <v>Toshiya YAMAMURA(01)</v>
      </c>
      <c r="F255" s="303" t="s">
        <v>886</v>
      </c>
      <c r="G255" s="263" t="s">
        <v>628</v>
      </c>
      <c r="H255" t="str">
        <f>VLOOKUP($G255,県名!$B$1:$C$49,2,FALSE)</f>
        <v>大　阪</v>
      </c>
      <c r="I255" t="str">
        <f>VLOOKUP(B255,学校名!$D$8:$F$64,3,FALSE)</f>
        <v>岐阜協立大</v>
      </c>
      <c r="J255" t="str">
        <f t="shared" si="16"/>
        <v>男</v>
      </c>
      <c r="K255" s="263" t="s">
        <v>2308</v>
      </c>
      <c r="L255" s="263" t="s">
        <v>1435</v>
      </c>
      <c r="M255" t="str">
        <f t="shared" si="17"/>
        <v>Toshiya YAMAMURA</v>
      </c>
      <c r="O255" s="263" t="s">
        <v>1534</v>
      </c>
      <c r="P255" s="263" t="s">
        <v>1535</v>
      </c>
      <c r="Q255" s="303" t="s">
        <v>886</v>
      </c>
      <c r="R255" s="263" t="s">
        <v>2800</v>
      </c>
      <c r="S255" t="str">
        <f t="shared" si="18"/>
        <v>01</v>
      </c>
      <c r="T255" t="str">
        <f t="shared" si="19"/>
        <v>2 (01)</v>
      </c>
      <c r="U255" t="s">
        <v>5661</v>
      </c>
    </row>
    <row r="256" spans="2:21">
      <c r="B256" s="263" t="s">
        <v>1069</v>
      </c>
      <c r="C256" s="292">
        <v>255</v>
      </c>
      <c r="D256" s="263" t="s">
        <v>1971</v>
      </c>
      <c r="E256" s="504" t="str">
        <f t="shared" si="15"/>
        <v>Raita YAMAMOTO(01)</v>
      </c>
      <c r="F256" s="303" t="s">
        <v>886</v>
      </c>
      <c r="G256" s="263" t="s">
        <v>623</v>
      </c>
      <c r="H256" t="str">
        <f>VLOOKUP($G256,県名!$B$1:$C$49,2,FALSE)</f>
        <v>愛  知</v>
      </c>
      <c r="I256" t="str">
        <f>VLOOKUP(B256,学校名!$D$8:$F$64,3,FALSE)</f>
        <v>岐阜協立大</v>
      </c>
      <c r="J256" t="str">
        <f t="shared" si="16"/>
        <v>男</v>
      </c>
      <c r="K256" s="263" t="s">
        <v>1249</v>
      </c>
      <c r="L256" s="263" t="s">
        <v>2309</v>
      </c>
      <c r="M256" t="str">
        <f t="shared" si="17"/>
        <v>Raita YAMAMOTO</v>
      </c>
      <c r="O256" s="263" t="s">
        <v>1534</v>
      </c>
      <c r="P256" s="263" t="s">
        <v>1535</v>
      </c>
      <c r="Q256" s="303" t="s">
        <v>886</v>
      </c>
      <c r="R256" s="263" t="s">
        <v>2801</v>
      </c>
      <c r="S256" t="str">
        <f t="shared" si="18"/>
        <v>01</v>
      </c>
      <c r="T256" t="str">
        <f t="shared" si="19"/>
        <v>2 (01)</v>
      </c>
      <c r="U256" t="s">
        <v>5662</v>
      </c>
    </row>
    <row r="257" spans="2:21">
      <c r="B257" s="263" t="s">
        <v>1069</v>
      </c>
      <c r="C257" s="292">
        <v>256</v>
      </c>
      <c r="D257" s="263" t="s">
        <v>2105</v>
      </c>
      <c r="E257" s="504" t="str">
        <f t="shared" si="15"/>
        <v>Taiyo WATANABE(01)</v>
      </c>
      <c r="F257" s="303" t="s">
        <v>886</v>
      </c>
      <c r="G257" s="263" t="s">
        <v>623</v>
      </c>
      <c r="H257" t="str">
        <f>VLOOKUP($G257,県名!$B$1:$C$49,2,FALSE)</f>
        <v>愛  知</v>
      </c>
      <c r="I257" t="str">
        <f>VLOOKUP(B257,学校名!$D$8:$F$64,3,FALSE)</f>
        <v>岐阜協立大</v>
      </c>
      <c r="J257" t="str">
        <f t="shared" si="16"/>
        <v>男</v>
      </c>
      <c r="K257" s="263" t="s">
        <v>1311</v>
      </c>
      <c r="L257" s="263" t="s">
        <v>1374</v>
      </c>
      <c r="M257" t="str">
        <f t="shared" si="17"/>
        <v>Taiyo WATANABE</v>
      </c>
      <c r="O257" s="263" t="s">
        <v>1534</v>
      </c>
      <c r="P257" s="263" t="s">
        <v>1535</v>
      </c>
      <c r="Q257" s="303" t="s">
        <v>886</v>
      </c>
      <c r="R257" s="263" t="s">
        <v>2827</v>
      </c>
      <c r="S257" t="str">
        <f t="shared" si="18"/>
        <v>01</v>
      </c>
      <c r="T257" t="str">
        <f t="shared" si="19"/>
        <v>2 (01)</v>
      </c>
      <c r="U257" t="s">
        <v>5663</v>
      </c>
    </row>
    <row r="258" spans="2:21">
      <c r="B258" s="263" t="s">
        <v>1069</v>
      </c>
      <c r="C258" s="292">
        <v>257</v>
      </c>
      <c r="D258" s="263" t="s">
        <v>3141</v>
      </c>
      <c r="E258" s="504" t="str">
        <f t="shared" si="15"/>
        <v>Hitoshi ASAI(02)</v>
      </c>
      <c r="F258" s="303" t="s">
        <v>890</v>
      </c>
      <c r="G258" s="263" t="s">
        <v>623</v>
      </c>
      <c r="H258" t="str">
        <f>VLOOKUP($G258,県名!$B$1:$C$49,2,FALSE)</f>
        <v>愛  知</v>
      </c>
      <c r="I258" t="str">
        <f>VLOOKUP(B258,学校名!$D$8:$F$64,3,FALSE)</f>
        <v>岐阜協立大</v>
      </c>
      <c r="J258" t="str">
        <f t="shared" si="16"/>
        <v>男</v>
      </c>
      <c r="K258" s="263" t="s">
        <v>3576</v>
      </c>
      <c r="L258" s="263" t="s">
        <v>3618</v>
      </c>
      <c r="M258" t="str">
        <f t="shared" si="17"/>
        <v>Hitoshi ASAI</v>
      </c>
      <c r="O258" s="263" t="s">
        <v>1534</v>
      </c>
      <c r="P258" s="263" t="s">
        <v>1535</v>
      </c>
      <c r="Q258" s="303" t="s">
        <v>890</v>
      </c>
      <c r="R258" s="263" t="s">
        <v>3008</v>
      </c>
      <c r="S258" t="str">
        <f t="shared" si="18"/>
        <v>02</v>
      </c>
      <c r="T258" t="str">
        <f t="shared" si="19"/>
        <v>1 (02)</v>
      </c>
      <c r="U258" t="s">
        <v>5664</v>
      </c>
    </row>
    <row r="259" spans="2:21">
      <c r="B259" s="263" t="s">
        <v>1069</v>
      </c>
      <c r="C259" s="292">
        <v>258</v>
      </c>
      <c r="D259" s="263" t="s">
        <v>3142</v>
      </c>
      <c r="E259" s="504" t="str">
        <f t="shared" ref="E259:E322" si="20">M259&amp;"("&amp;S259&amp;")"</f>
        <v>Kakeru ITO(03)</v>
      </c>
      <c r="F259" s="303" t="s">
        <v>890</v>
      </c>
      <c r="G259" s="263" t="s">
        <v>622</v>
      </c>
      <c r="H259" t="str">
        <f>VLOOKUP($G259,県名!$B$1:$C$49,2,FALSE)</f>
        <v>静  岡</v>
      </c>
      <c r="I259" t="str">
        <f>VLOOKUP(B259,学校名!$D$8:$F$64,3,FALSE)</f>
        <v>岐阜協立大</v>
      </c>
      <c r="J259" t="str">
        <f t="shared" ref="J259:J322" si="21">IF(VALUE(C259)&lt;2000,"男","女")</f>
        <v>男</v>
      </c>
      <c r="K259" s="263" t="s">
        <v>1279</v>
      </c>
      <c r="L259" s="263" t="s">
        <v>1294</v>
      </c>
      <c r="M259" t="str">
        <f t="shared" ref="M259:M322" si="22">L259&amp;" "&amp;K259</f>
        <v>Kakeru ITO</v>
      </c>
      <c r="O259" s="263" t="s">
        <v>1534</v>
      </c>
      <c r="P259" s="263" t="s">
        <v>1535</v>
      </c>
      <c r="Q259" s="303" t="s">
        <v>890</v>
      </c>
      <c r="R259" s="263" t="s">
        <v>4145</v>
      </c>
      <c r="S259" t="str">
        <f t="shared" ref="S259:S322" si="23">LEFT(R259,2)</f>
        <v>03</v>
      </c>
      <c r="T259" t="str">
        <f t="shared" ref="T259:T322" si="24">Q259&amp;" ("&amp;S259&amp;")"</f>
        <v>1 (03)</v>
      </c>
      <c r="U259" t="s">
        <v>5665</v>
      </c>
    </row>
    <row r="260" spans="2:21">
      <c r="B260" s="263" t="s">
        <v>1069</v>
      </c>
      <c r="C260" s="292">
        <v>259</v>
      </c>
      <c r="D260" s="263" t="s">
        <v>3143</v>
      </c>
      <c r="E260" s="504" t="str">
        <f t="shared" si="20"/>
        <v>Kazuma IWATA(02)</v>
      </c>
      <c r="F260" s="303" t="s">
        <v>890</v>
      </c>
      <c r="G260" s="263" t="s">
        <v>625</v>
      </c>
      <c r="H260" t="str">
        <f>VLOOKUP($G260,県名!$B$1:$C$49,2,FALSE)</f>
        <v>岐  阜</v>
      </c>
      <c r="I260" t="str">
        <f>VLOOKUP(B260,学校名!$D$8:$F$64,3,FALSE)</f>
        <v>岐阜協立大</v>
      </c>
      <c r="J260" t="str">
        <f t="shared" si="21"/>
        <v>男</v>
      </c>
      <c r="K260" s="263" t="s">
        <v>1421</v>
      </c>
      <c r="L260" s="263" t="s">
        <v>1326</v>
      </c>
      <c r="M260" t="str">
        <f t="shared" si="22"/>
        <v>Kazuma IWATA</v>
      </c>
      <c r="O260" s="263" t="s">
        <v>1534</v>
      </c>
      <c r="P260" s="263" t="s">
        <v>1535</v>
      </c>
      <c r="Q260" s="303" t="s">
        <v>890</v>
      </c>
      <c r="R260" s="263" t="s">
        <v>4146</v>
      </c>
      <c r="S260" t="str">
        <f t="shared" si="23"/>
        <v>02</v>
      </c>
      <c r="T260" t="str">
        <f t="shared" si="24"/>
        <v>1 (02)</v>
      </c>
      <c r="U260" t="s">
        <v>5666</v>
      </c>
    </row>
    <row r="261" spans="2:21">
      <c r="B261" s="263" t="s">
        <v>1069</v>
      </c>
      <c r="C261" s="292">
        <v>260</v>
      </c>
      <c r="D261" s="263" t="s">
        <v>3144</v>
      </c>
      <c r="E261" s="504" t="str">
        <f t="shared" si="20"/>
        <v>Yuto UCHIYAMA(03)</v>
      </c>
      <c r="F261" s="303" t="s">
        <v>890</v>
      </c>
      <c r="G261" s="263" t="s">
        <v>622</v>
      </c>
      <c r="H261" t="str">
        <f>VLOOKUP($G261,県名!$B$1:$C$49,2,FALSE)</f>
        <v>静  岡</v>
      </c>
      <c r="I261" t="str">
        <f>VLOOKUP(B261,学校名!$D$8:$F$64,3,FALSE)</f>
        <v>岐阜協立大</v>
      </c>
      <c r="J261" t="str">
        <f t="shared" si="21"/>
        <v>男</v>
      </c>
      <c r="K261" s="263" t="s">
        <v>3619</v>
      </c>
      <c r="L261" s="263" t="s">
        <v>1322</v>
      </c>
      <c r="M261" t="str">
        <f t="shared" si="22"/>
        <v>Yuto UCHIYAMA</v>
      </c>
      <c r="O261" s="263" t="s">
        <v>1534</v>
      </c>
      <c r="P261" s="263" t="s">
        <v>1535</v>
      </c>
      <c r="Q261" s="303" t="s">
        <v>890</v>
      </c>
      <c r="R261" s="263" t="s">
        <v>4147</v>
      </c>
      <c r="S261" t="str">
        <f t="shared" si="23"/>
        <v>03</v>
      </c>
      <c r="T261" t="str">
        <f t="shared" si="24"/>
        <v>1 (03)</v>
      </c>
      <c r="U261" t="s">
        <v>5667</v>
      </c>
    </row>
    <row r="262" spans="2:21">
      <c r="B262" s="263" t="s">
        <v>1069</v>
      </c>
      <c r="C262" s="292">
        <v>261</v>
      </c>
      <c r="D262" s="263" t="s">
        <v>3145</v>
      </c>
      <c r="E262" s="504" t="str">
        <f t="shared" si="20"/>
        <v>Hayato ENDO(02)</v>
      </c>
      <c r="F262" s="303" t="s">
        <v>890</v>
      </c>
      <c r="G262" s="263" t="s">
        <v>622</v>
      </c>
      <c r="H262" t="str">
        <f>VLOOKUP($G262,県名!$B$1:$C$49,2,FALSE)</f>
        <v>静  岡</v>
      </c>
      <c r="I262" t="str">
        <f>VLOOKUP(B262,学校名!$D$8:$F$64,3,FALSE)</f>
        <v>岐阜協立大</v>
      </c>
      <c r="J262" t="str">
        <f t="shared" si="21"/>
        <v>男</v>
      </c>
      <c r="K262" s="263" t="s">
        <v>3481</v>
      </c>
      <c r="L262" s="263" t="s">
        <v>1275</v>
      </c>
      <c r="M262" t="str">
        <f t="shared" si="22"/>
        <v>Hayato ENDO</v>
      </c>
      <c r="O262" s="263" t="s">
        <v>1534</v>
      </c>
      <c r="P262" s="263" t="s">
        <v>1535</v>
      </c>
      <c r="Q262" s="303" t="s">
        <v>890</v>
      </c>
      <c r="R262" s="263" t="s">
        <v>4148</v>
      </c>
      <c r="S262" t="str">
        <f t="shared" si="23"/>
        <v>02</v>
      </c>
      <c r="T262" t="str">
        <f t="shared" si="24"/>
        <v>1 (02)</v>
      </c>
      <c r="U262" t="s">
        <v>5668</v>
      </c>
    </row>
    <row r="263" spans="2:21">
      <c r="B263" s="263" t="s">
        <v>1069</v>
      </c>
      <c r="C263" s="292">
        <v>262</v>
      </c>
      <c r="D263" s="263" t="s">
        <v>3146</v>
      </c>
      <c r="E263" s="504" t="str">
        <f t="shared" si="20"/>
        <v>Toshiki OKUNO(02)</v>
      </c>
      <c r="F263" s="303" t="s">
        <v>890</v>
      </c>
      <c r="G263" s="263" t="s">
        <v>624</v>
      </c>
      <c r="H263" t="str">
        <f>VLOOKUP($G263,県名!$B$1:$C$49,2,FALSE)</f>
        <v>三  重</v>
      </c>
      <c r="I263" t="str">
        <f>VLOOKUP(B263,学校名!$D$8:$F$64,3,FALSE)</f>
        <v>岐阜協立大</v>
      </c>
      <c r="J263" t="str">
        <f t="shared" si="21"/>
        <v>男</v>
      </c>
      <c r="K263" s="263" t="s">
        <v>3620</v>
      </c>
      <c r="L263" s="263" t="s">
        <v>1278</v>
      </c>
      <c r="M263" t="str">
        <f t="shared" si="22"/>
        <v>Toshiki OKUNO</v>
      </c>
      <c r="O263" s="263" t="s">
        <v>1534</v>
      </c>
      <c r="P263" s="263" t="s">
        <v>1535</v>
      </c>
      <c r="Q263" s="303" t="s">
        <v>890</v>
      </c>
      <c r="R263" s="263" t="s">
        <v>4149</v>
      </c>
      <c r="S263" t="str">
        <f t="shared" si="23"/>
        <v>02</v>
      </c>
      <c r="T263" t="str">
        <f t="shared" si="24"/>
        <v>1 (02)</v>
      </c>
      <c r="U263" t="s">
        <v>5669</v>
      </c>
    </row>
    <row r="264" spans="2:21">
      <c r="B264" s="263" t="s">
        <v>1069</v>
      </c>
      <c r="C264" s="292">
        <v>263</v>
      </c>
      <c r="D264" s="263" t="s">
        <v>3147</v>
      </c>
      <c r="E264" s="504" t="str">
        <f t="shared" si="20"/>
        <v>Yuya KATO(02)</v>
      </c>
      <c r="F264" s="303" t="s">
        <v>890</v>
      </c>
      <c r="G264" s="263" t="s">
        <v>624</v>
      </c>
      <c r="H264" t="str">
        <f>VLOOKUP($G264,県名!$B$1:$C$49,2,FALSE)</f>
        <v>三  重</v>
      </c>
      <c r="I264" t="str">
        <f>VLOOKUP(B264,学校名!$D$8:$F$64,3,FALSE)</f>
        <v>岐阜協立大</v>
      </c>
      <c r="J264" t="str">
        <f t="shared" si="21"/>
        <v>男</v>
      </c>
      <c r="K264" s="263" t="s">
        <v>1313</v>
      </c>
      <c r="L264" s="263" t="s">
        <v>1229</v>
      </c>
      <c r="M264" t="str">
        <f t="shared" si="22"/>
        <v>Yuya KATO</v>
      </c>
      <c r="O264" s="263" t="s">
        <v>1534</v>
      </c>
      <c r="P264" s="263" t="s">
        <v>1535</v>
      </c>
      <c r="Q264" s="303" t="s">
        <v>890</v>
      </c>
      <c r="R264" s="263" t="s">
        <v>4150</v>
      </c>
      <c r="S264" t="str">
        <f t="shared" si="23"/>
        <v>02</v>
      </c>
      <c r="T264" t="str">
        <f t="shared" si="24"/>
        <v>1 (02)</v>
      </c>
      <c r="U264" t="s">
        <v>5670</v>
      </c>
    </row>
    <row r="265" spans="2:21">
      <c r="B265" s="263" t="s">
        <v>1069</v>
      </c>
      <c r="C265" s="292">
        <v>264</v>
      </c>
      <c r="D265" s="263" t="s">
        <v>3148</v>
      </c>
      <c r="E265" s="504" t="str">
        <f t="shared" si="20"/>
        <v>Dai KAWAHARA(02)</v>
      </c>
      <c r="F265" s="303" t="s">
        <v>890</v>
      </c>
      <c r="G265" s="263" t="s">
        <v>625</v>
      </c>
      <c r="H265" t="str">
        <f>VLOOKUP($G265,県名!$B$1:$C$49,2,FALSE)</f>
        <v>岐  阜</v>
      </c>
      <c r="I265" t="str">
        <f>VLOOKUP(B265,学校名!$D$8:$F$64,3,FALSE)</f>
        <v>岐阜協立大</v>
      </c>
      <c r="J265" t="str">
        <f t="shared" si="21"/>
        <v>男</v>
      </c>
      <c r="K265" s="263" t="s">
        <v>2326</v>
      </c>
      <c r="L265" s="263" t="s">
        <v>3621</v>
      </c>
      <c r="M265" t="str">
        <f t="shared" si="22"/>
        <v>Dai KAWAHARA</v>
      </c>
      <c r="O265" s="263" t="s">
        <v>1534</v>
      </c>
      <c r="P265" s="263" t="s">
        <v>1535</v>
      </c>
      <c r="Q265" s="303" t="s">
        <v>890</v>
      </c>
      <c r="R265" s="263" t="s">
        <v>4151</v>
      </c>
      <c r="S265" t="str">
        <f t="shared" si="23"/>
        <v>02</v>
      </c>
      <c r="T265" t="str">
        <f t="shared" si="24"/>
        <v>1 (02)</v>
      </c>
      <c r="U265" t="s">
        <v>5671</v>
      </c>
    </row>
    <row r="266" spans="2:21">
      <c r="B266" s="263" t="s">
        <v>1069</v>
      </c>
      <c r="C266" s="292">
        <v>265</v>
      </c>
      <c r="D266" s="263" t="s">
        <v>3149</v>
      </c>
      <c r="E266" s="504" t="str">
        <f t="shared" si="20"/>
        <v>Masataka KITAGAWA(02)</v>
      </c>
      <c r="F266" s="303" t="s">
        <v>890</v>
      </c>
      <c r="G266" s="263" t="s">
        <v>626</v>
      </c>
      <c r="H266" t="str">
        <f>VLOOKUP($G266,県名!$B$1:$C$49,2,FALSE)</f>
        <v>滋　賀</v>
      </c>
      <c r="I266" t="str">
        <f>VLOOKUP(B266,学校名!$D$8:$F$64,3,FALSE)</f>
        <v>岐阜協立大</v>
      </c>
      <c r="J266" t="str">
        <f t="shared" si="21"/>
        <v>男</v>
      </c>
      <c r="K266" s="263" t="s">
        <v>1530</v>
      </c>
      <c r="L266" s="263" t="s">
        <v>3622</v>
      </c>
      <c r="M266" t="str">
        <f t="shared" si="22"/>
        <v>Masataka KITAGAWA</v>
      </c>
      <c r="O266" s="263" t="s">
        <v>1534</v>
      </c>
      <c r="P266" s="263" t="s">
        <v>1535</v>
      </c>
      <c r="Q266" s="303" t="s">
        <v>890</v>
      </c>
      <c r="R266" s="263" t="s">
        <v>4152</v>
      </c>
      <c r="S266" t="str">
        <f t="shared" si="23"/>
        <v>02</v>
      </c>
      <c r="T266" t="str">
        <f t="shared" si="24"/>
        <v>1 (02)</v>
      </c>
      <c r="U266" t="s">
        <v>5672</v>
      </c>
    </row>
    <row r="267" spans="2:21">
      <c r="B267" s="263" t="s">
        <v>1069</v>
      </c>
      <c r="C267" s="292">
        <v>266</v>
      </c>
      <c r="D267" s="263" t="s">
        <v>3150</v>
      </c>
      <c r="E267" s="504" t="str">
        <f t="shared" si="20"/>
        <v>Kandai KOMATSU(02)</v>
      </c>
      <c r="F267" s="303" t="s">
        <v>890</v>
      </c>
      <c r="G267" s="263" t="s">
        <v>625</v>
      </c>
      <c r="H267" t="str">
        <f>VLOOKUP($G267,県名!$B$1:$C$49,2,FALSE)</f>
        <v>岐  阜</v>
      </c>
      <c r="I267" t="str">
        <f>VLOOKUP(B267,学校名!$D$8:$F$64,3,FALSE)</f>
        <v>岐阜協立大</v>
      </c>
      <c r="J267" t="str">
        <f t="shared" si="21"/>
        <v>男</v>
      </c>
      <c r="K267" s="263" t="s">
        <v>1337</v>
      </c>
      <c r="L267" s="263" t="s">
        <v>3623</v>
      </c>
      <c r="M267" t="str">
        <f t="shared" si="22"/>
        <v>Kandai KOMATSU</v>
      </c>
      <c r="O267" s="263" t="s">
        <v>1534</v>
      </c>
      <c r="P267" s="263" t="s">
        <v>1535</v>
      </c>
      <c r="Q267" s="303" t="s">
        <v>890</v>
      </c>
      <c r="R267" s="263" t="s">
        <v>4153</v>
      </c>
      <c r="S267" t="str">
        <f t="shared" si="23"/>
        <v>02</v>
      </c>
      <c r="T267" t="str">
        <f t="shared" si="24"/>
        <v>1 (02)</v>
      </c>
      <c r="U267" t="s">
        <v>5673</v>
      </c>
    </row>
    <row r="268" spans="2:21">
      <c r="B268" s="263" t="s">
        <v>1069</v>
      </c>
      <c r="C268" s="292">
        <v>267</v>
      </c>
      <c r="D268" s="263" t="s">
        <v>3151</v>
      </c>
      <c r="E268" s="504" t="str">
        <f t="shared" si="20"/>
        <v>Ryuya SHIMOHATA(02)</v>
      </c>
      <c r="F268" s="303" t="s">
        <v>890</v>
      </c>
      <c r="G268" s="263" t="s">
        <v>625</v>
      </c>
      <c r="H268" t="str">
        <f>VLOOKUP($G268,県名!$B$1:$C$49,2,FALSE)</f>
        <v>岐  阜</v>
      </c>
      <c r="I268" t="str">
        <f>VLOOKUP(B268,学校名!$D$8:$F$64,3,FALSE)</f>
        <v>岐阜協立大</v>
      </c>
      <c r="J268" t="str">
        <f t="shared" si="21"/>
        <v>男</v>
      </c>
      <c r="K268" s="263" t="s">
        <v>3624</v>
      </c>
      <c r="L268" s="263" t="s">
        <v>1491</v>
      </c>
      <c r="M268" t="str">
        <f t="shared" si="22"/>
        <v>Ryuya SHIMOHATA</v>
      </c>
      <c r="O268" s="263" t="s">
        <v>1534</v>
      </c>
      <c r="P268" s="263" t="s">
        <v>1535</v>
      </c>
      <c r="Q268" s="303" t="s">
        <v>890</v>
      </c>
      <c r="R268" s="263" t="s">
        <v>4154</v>
      </c>
      <c r="S268" t="str">
        <f t="shared" si="23"/>
        <v>02</v>
      </c>
      <c r="T268" t="str">
        <f t="shared" si="24"/>
        <v>1 (02)</v>
      </c>
      <c r="U268" t="s">
        <v>5674</v>
      </c>
    </row>
    <row r="269" spans="2:21">
      <c r="B269" s="263" t="s">
        <v>1069</v>
      </c>
      <c r="C269" s="292">
        <v>268</v>
      </c>
      <c r="D269" s="263" t="s">
        <v>3152</v>
      </c>
      <c r="E269" s="504" t="str">
        <f t="shared" si="20"/>
        <v>Yusuke SHUNDO(02)</v>
      </c>
      <c r="F269" s="303" t="s">
        <v>890</v>
      </c>
      <c r="G269" s="263" t="s">
        <v>622</v>
      </c>
      <c r="H269" t="str">
        <f>VLOOKUP($G269,県名!$B$1:$C$49,2,FALSE)</f>
        <v>静  岡</v>
      </c>
      <c r="I269" t="str">
        <f>VLOOKUP(B269,学校名!$D$8:$F$64,3,FALSE)</f>
        <v>岐阜協立大</v>
      </c>
      <c r="J269" t="str">
        <f t="shared" si="21"/>
        <v>男</v>
      </c>
      <c r="K269" s="263" t="s">
        <v>3625</v>
      </c>
      <c r="L269" s="263" t="s">
        <v>1254</v>
      </c>
      <c r="M269" t="str">
        <f t="shared" si="22"/>
        <v>Yusuke SHUNDO</v>
      </c>
      <c r="O269" s="263" t="s">
        <v>1534</v>
      </c>
      <c r="P269" s="263" t="s">
        <v>1535</v>
      </c>
      <c r="Q269" s="303" t="s">
        <v>890</v>
      </c>
      <c r="R269" s="263" t="s">
        <v>4155</v>
      </c>
      <c r="S269" t="str">
        <f t="shared" si="23"/>
        <v>02</v>
      </c>
      <c r="T269" t="str">
        <f t="shared" si="24"/>
        <v>1 (02)</v>
      </c>
      <c r="U269" t="s">
        <v>5675</v>
      </c>
    </row>
    <row r="270" spans="2:21">
      <c r="B270" s="263" t="s">
        <v>1069</v>
      </c>
      <c r="C270" s="292">
        <v>269</v>
      </c>
      <c r="D270" s="263" t="s">
        <v>3153</v>
      </c>
      <c r="E270" s="504" t="str">
        <f t="shared" si="20"/>
        <v>Ayuto SHINTANI(02)</v>
      </c>
      <c r="F270" s="303" t="s">
        <v>890</v>
      </c>
      <c r="G270" s="263" t="s">
        <v>625</v>
      </c>
      <c r="H270" t="str">
        <f>VLOOKUP($G270,県名!$B$1:$C$49,2,FALSE)</f>
        <v>岐  阜</v>
      </c>
      <c r="I270" t="str">
        <f>VLOOKUP(B270,学校名!$D$8:$F$64,3,FALSE)</f>
        <v>岐阜協立大</v>
      </c>
      <c r="J270" t="str">
        <f t="shared" si="21"/>
        <v>男</v>
      </c>
      <c r="K270" s="263" t="s">
        <v>1517</v>
      </c>
      <c r="L270" s="263" t="s">
        <v>3626</v>
      </c>
      <c r="M270" t="str">
        <f t="shared" si="22"/>
        <v>Ayuto SHINTANI</v>
      </c>
      <c r="O270" s="263" t="s">
        <v>1534</v>
      </c>
      <c r="P270" s="263" t="s">
        <v>1535</v>
      </c>
      <c r="Q270" s="303" t="s">
        <v>890</v>
      </c>
      <c r="R270" s="263" t="s">
        <v>4156</v>
      </c>
      <c r="S270" t="str">
        <f t="shared" si="23"/>
        <v>02</v>
      </c>
      <c r="T270" t="str">
        <f t="shared" si="24"/>
        <v>1 (02)</v>
      </c>
      <c r="U270" t="s">
        <v>5676</v>
      </c>
    </row>
    <row r="271" spans="2:21">
      <c r="B271" s="263" t="s">
        <v>1069</v>
      </c>
      <c r="C271" s="292">
        <v>270</v>
      </c>
      <c r="D271" s="263" t="s">
        <v>3154</v>
      </c>
      <c r="E271" s="504" t="str">
        <f t="shared" si="20"/>
        <v>Taichi SUGIYAMA(02)</v>
      </c>
      <c r="F271" s="303" t="s">
        <v>890</v>
      </c>
      <c r="G271" s="263" t="s">
        <v>625</v>
      </c>
      <c r="H271" t="str">
        <f>VLOOKUP($G271,県名!$B$1:$C$49,2,FALSE)</f>
        <v>岐  阜</v>
      </c>
      <c r="I271" t="str">
        <f>VLOOKUP(B271,学校名!$D$8:$F$64,3,FALSE)</f>
        <v>岐阜協立大</v>
      </c>
      <c r="J271" t="str">
        <f t="shared" si="21"/>
        <v>男</v>
      </c>
      <c r="K271" s="263" t="s">
        <v>1350</v>
      </c>
      <c r="L271" s="263" t="s">
        <v>1309</v>
      </c>
      <c r="M271" t="str">
        <f t="shared" si="22"/>
        <v>Taichi SUGIYAMA</v>
      </c>
      <c r="O271" s="263" t="s">
        <v>1534</v>
      </c>
      <c r="P271" s="263" t="s">
        <v>1535</v>
      </c>
      <c r="Q271" s="303" t="s">
        <v>890</v>
      </c>
      <c r="R271" s="263" t="s">
        <v>4157</v>
      </c>
      <c r="S271" t="str">
        <f t="shared" si="23"/>
        <v>02</v>
      </c>
      <c r="T271" t="str">
        <f t="shared" si="24"/>
        <v>1 (02)</v>
      </c>
      <c r="U271" t="s">
        <v>5677</v>
      </c>
    </row>
    <row r="272" spans="2:21">
      <c r="B272" s="263" t="s">
        <v>1069</v>
      </c>
      <c r="C272" s="292">
        <v>271</v>
      </c>
      <c r="D272" s="263" t="s">
        <v>3155</v>
      </c>
      <c r="E272" s="504" t="str">
        <f t="shared" si="20"/>
        <v>Yujin TAKAHASHI(02)</v>
      </c>
      <c r="F272" s="303" t="s">
        <v>890</v>
      </c>
      <c r="G272" s="263" t="s">
        <v>625</v>
      </c>
      <c r="H272" t="str">
        <f>VLOOKUP($G272,県名!$B$1:$C$49,2,FALSE)</f>
        <v>岐  阜</v>
      </c>
      <c r="I272" t="str">
        <f>VLOOKUP(B272,学校名!$D$8:$F$64,3,FALSE)</f>
        <v>岐阜協立大</v>
      </c>
      <c r="J272" t="str">
        <f t="shared" si="21"/>
        <v>男</v>
      </c>
      <c r="K272" s="263" t="s">
        <v>1271</v>
      </c>
      <c r="L272" s="263" t="s">
        <v>3627</v>
      </c>
      <c r="M272" t="str">
        <f t="shared" si="22"/>
        <v>Yujin TAKAHASHI</v>
      </c>
      <c r="O272" s="263" t="s">
        <v>1534</v>
      </c>
      <c r="P272" s="263" t="s">
        <v>1535</v>
      </c>
      <c r="Q272" s="303" t="s">
        <v>890</v>
      </c>
      <c r="R272" s="263" t="s">
        <v>4158</v>
      </c>
      <c r="S272" t="str">
        <f t="shared" si="23"/>
        <v>02</v>
      </c>
      <c r="T272" t="str">
        <f t="shared" si="24"/>
        <v>1 (02)</v>
      </c>
      <c r="U272" t="s">
        <v>5678</v>
      </c>
    </row>
    <row r="273" spans="2:21">
      <c r="B273" s="263" t="s">
        <v>1069</v>
      </c>
      <c r="C273" s="292">
        <v>272</v>
      </c>
      <c r="D273" s="263" t="s">
        <v>3156</v>
      </c>
      <c r="E273" s="504" t="str">
        <f t="shared" si="20"/>
        <v>Kanji TAWADA(02)</v>
      </c>
      <c r="F273" s="303" t="s">
        <v>890</v>
      </c>
      <c r="G273" s="263" t="s">
        <v>625</v>
      </c>
      <c r="H273" t="str">
        <f>VLOOKUP($G273,県名!$B$1:$C$49,2,FALSE)</f>
        <v>岐  阜</v>
      </c>
      <c r="I273" t="str">
        <f>VLOOKUP(B273,学校名!$D$8:$F$64,3,FALSE)</f>
        <v>岐阜協立大</v>
      </c>
      <c r="J273" t="str">
        <f t="shared" si="21"/>
        <v>男</v>
      </c>
      <c r="K273" s="263" t="s">
        <v>3628</v>
      </c>
      <c r="L273" s="263" t="s">
        <v>3629</v>
      </c>
      <c r="M273" t="str">
        <f t="shared" si="22"/>
        <v>Kanji TAWADA</v>
      </c>
      <c r="O273" s="263" t="s">
        <v>1534</v>
      </c>
      <c r="P273" s="263" t="s">
        <v>1535</v>
      </c>
      <c r="Q273" s="303" t="s">
        <v>890</v>
      </c>
      <c r="R273" s="263" t="s">
        <v>4159</v>
      </c>
      <c r="S273" t="str">
        <f t="shared" si="23"/>
        <v>02</v>
      </c>
      <c r="T273" t="str">
        <f t="shared" si="24"/>
        <v>1 (02)</v>
      </c>
      <c r="U273" t="s">
        <v>5679</v>
      </c>
    </row>
    <row r="274" spans="2:21">
      <c r="B274" s="263" t="s">
        <v>1069</v>
      </c>
      <c r="C274" s="292">
        <v>273</v>
      </c>
      <c r="D274" s="263" t="s">
        <v>3157</v>
      </c>
      <c r="E274" s="504" t="str">
        <f t="shared" si="20"/>
        <v>Yuma TOGAMI(02)</v>
      </c>
      <c r="F274" s="303" t="s">
        <v>890</v>
      </c>
      <c r="G274" s="263" t="s">
        <v>622</v>
      </c>
      <c r="H274" t="str">
        <f>VLOOKUP($G274,県名!$B$1:$C$49,2,FALSE)</f>
        <v>静  岡</v>
      </c>
      <c r="I274" t="str">
        <f>VLOOKUP(B274,学校名!$D$8:$F$64,3,FALSE)</f>
        <v>岐阜協立大</v>
      </c>
      <c r="J274" t="str">
        <f t="shared" si="21"/>
        <v>男</v>
      </c>
      <c r="K274" s="263" t="s">
        <v>3630</v>
      </c>
      <c r="L274" s="263" t="s">
        <v>1425</v>
      </c>
      <c r="M274" t="str">
        <f t="shared" si="22"/>
        <v>Yuma TOGAMI</v>
      </c>
      <c r="O274" s="263" t="s">
        <v>1534</v>
      </c>
      <c r="P274" s="263" t="s">
        <v>1535</v>
      </c>
      <c r="Q274" s="303" t="s">
        <v>890</v>
      </c>
      <c r="R274" s="263" t="s">
        <v>4160</v>
      </c>
      <c r="S274" t="str">
        <f t="shared" si="23"/>
        <v>02</v>
      </c>
      <c r="T274" t="str">
        <f t="shared" si="24"/>
        <v>1 (02)</v>
      </c>
      <c r="U274" t="s">
        <v>5680</v>
      </c>
    </row>
    <row r="275" spans="2:21">
      <c r="B275" s="263" t="s">
        <v>1069</v>
      </c>
      <c r="C275" s="292">
        <v>274</v>
      </c>
      <c r="D275" s="263" t="s">
        <v>3158</v>
      </c>
      <c r="E275" s="504" t="str">
        <f t="shared" si="20"/>
        <v>Kaname TOMIYAMA(02)</v>
      </c>
      <c r="F275" s="303" t="s">
        <v>890</v>
      </c>
      <c r="G275" s="263" t="s">
        <v>624</v>
      </c>
      <c r="H275" t="str">
        <f>VLOOKUP($G275,県名!$B$1:$C$49,2,FALSE)</f>
        <v>三  重</v>
      </c>
      <c r="I275" t="str">
        <f>VLOOKUP(B275,学校名!$D$8:$F$64,3,FALSE)</f>
        <v>岐阜協立大</v>
      </c>
      <c r="J275" t="str">
        <f t="shared" si="21"/>
        <v>男</v>
      </c>
      <c r="K275" s="263" t="s">
        <v>3631</v>
      </c>
      <c r="L275" s="263" t="s">
        <v>3632</v>
      </c>
      <c r="M275" t="str">
        <f t="shared" si="22"/>
        <v>Kaname TOMIYAMA</v>
      </c>
      <c r="O275" s="263" t="s">
        <v>1534</v>
      </c>
      <c r="P275" s="263" t="s">
        <v>1535</v>
      </c>
      <c r="Q275" s="303" t="s">
        <v>890</v>
      </c>
      <c r="R275" s="263" t="s">
        <v>4161</v>
      </c>
      <c r="S275" t="str">
        <f t="shared" si="23"/>
        <v>02</v>
      </c>
      <c r="T275" t="str">
        <f t="shared" si="24"/>
        <v>1 (02)</v>
      </c>
      <c r="U275" t="s">
        <v>5681</v>
      </c>
    </row>
    <row r="276" spans="2:21">
      <c r="B276" s="263" t="s">
        <v>1069</v>
      </c>
      <c r="C276" s="292">
        <v>275</v>
      </c>
      <c r="D276" s="263" t="s">
        <v>3159</v>
      </c>
      <c r="E276" s="504" t="str">
        <f t="shared" si="20"/>
        <v>Mitsuki NAGANO(02)</v>
      </c>
      <c r="F276" s="303" t="s">
        <v>890</v>
      </c>
      <c r="G276" s="263" t="s">
        <v>625</v>
      </c>
      <c r="H276" t="str">
        <f>VLOOKUP($G276,県名!$B$1:$C$49,2,FALSE)</f>
        <v>岐  阜</v>
      </c>
      <c r="I276" t="str">
        <f>VLOOKUP(B276,学校名!$D$8:$F$64,3,FALSE)</f>
        <v>岐阜協立大</v>
      </c>
      <c r="J276" t="str">
        <f t="shared" si="21"/>
        <v>男</v>
      </c>
      <c r="K276" s="263" t="s">
        <v>2423</v>
      </c>
      <c r="L276" s="263" t="s">
        <v>1614</v>
      </c>
      <c r="M276" t="str">
        <f t="shared" si="22"/>
        <v>Mitsuki NAGANO</v>
      </c>
      <c r="O276" s="263" t="s">
        <v>1534</v>
      </c>
      <c r="P276" s="263" t="s">
        <v>1535</v>
      </c>
      <c r="Q276" s="303" t="s">
        <v>890</v>
      </c>
      <c r="R276" s="263" t="s">
        <v>4162</v>
      </c>
      <c r="S276" t="str">
        <f t="shared" si="23"/>
        <v>02</v>
      </c>
      <c r="T276" t="str">
        <f t="shared" si="24"/>
        <v>1 (02)</v>
      </c>
      <c r="U276" t="s">
        <v>5682</v>
      </c>
    </row>
    <row r="277" spans="2:21">
      <c r="B277" s="263" t="s">
        <v>1069</v>
      </c>
      <c r="C277" s="292">
        <v>276</v>
      </c>
      <c r="D277" s="263" t="s">
        <v>3160</v>
      </c>
      <c r="E277" s="504" t="str">
        <f t="shared" si="20"/>
        <v>Tomoki NISHIMURA(02)</v>
      </c>
      <c r="F277" s="303" t="s">
        <v>890</v>
      </c>
      <c r="G277" s="263" t="s">
        <v>624</v>
      </c>
      <c r="H277" t="str">
        <f>VLOOKUP($G277,県名!$B$1:$C$49,2,FALSE)</f>
        <v>三  重</v>
      </c>
      <c r="I277" t="str">
        <f>VLOOKUP(B277,学校名!$D$8:$F$64,3,FALSE)</f>
        <v>岐阜協立大</v>
      </c>
      <c r="J277" t="str">
        <f t="shared" si="21"/>
        <v>男</v>
      </c>
      <c r="K277" s="263" t="s">
        <v>1382</v>
      </c>
      <c r="L277" s="263" t="s">
        <v>1285</v>
      </c>
      <c r="M277" t="str">
        <f t="shared" si="22"/>
        <v>Tomoki NISHIMURA</v>
      </c>
      <c r="O277" s="263" t="s">
        <v>1534</v>
      </c>
      <c r="P277" s="263" t="s">
        <v>1535</v>
      </c>
      <c r="Q277" s="303" t="s">
        <v>890</v>
      </c>
      <c r="R277" s="263" t="s">
        <v>4163</v>
      </c>
      <c r="S277" t="str">
        <f t="shared" si="23"/>
        <v>02</v>
      </c>
      <c r="T277" t="str">
        <f t="shared" si="24"/>
        <v>1 (02)</v>
      </c>
      <c r="U277" t="s">
        <v>5683</v>
      </c>
    </row>
    <row r="278" spans="2:21">
      <c r="B278" s="263" t="s">
        <v>1069</v>
      </c>
      <c r="C278" s="292">
        <v>277</v>
      </c>
      <c r="D278" s="263" t="s">
        <v>3161</v>
      </c>
      <c r="E278" s="504" t="str">
        <f t="shared" si="20"/>
        <v>Yuki NOMURA(02)</v>
      </c>
      <c r="F278" s="303" t="s">
        <v>890</v>
      </c>
      <c r="G278" s="263" t="s">
        <v>625</v>
      </c>
      <c r="H278" t="str">
        <f>VLOOKUP($G278,県名!$B$1:$C$49,2,FALSE)</f>
        <v>岐  阜</v>
      </c>
      <c r="I278" t="str">
        <f>VLOOKUP(B278,学校名!$D$8:$F$64,3,FALSE)</f>
        <v>岐阜協立大</v>
      </c>
      <c r="J278" t="str">
        <f t="shared" si="21"/>
        <v>男</v>
      </c>
      <c r="K278" s="263" t="s">
        <v>1242</v>
      </c>
      <c r="L278" s="263" t="s">
        <v>1244</v>
      </c>
      <c r="M278" t="str">
        <f t="shared" si="22"/>
        <v>Yuki NOMURA</v>
      </c>
      <c r="O278" s="263" t="s">
        <v>1534</v>
      </c>
      <c r="P278" s="263" t="s">
        <v>1535</v>
      </c>
      <c r="Q278" s="303" t="s">
        <v>890</v>
      </c>
      <c r="R278" s="263" t="s">
        <v>4148</v>
      </c>
      <c r="S278" t="str">
        <f t="shared" si="23"/>
        <v>02</v>
      </c>
      <c r="T278" t="str">
        <f t="shared" si="24"/>
        <v>1 (02)</v>
      </c>
      <c r="U278" t="s">
        <v>5684</v>
      </c>
    </row>
    <row r="279" spans="2:21">
      <c r="B279" s="263" t="s">
        <v>1069</v>
      </c>
      <c r="C279" s="292">
        <v>278</v>
      </c>
      <c r="D279" s="263" t="s">
        <v>3162</v>
      </c>
      <c r="E279" s="504" t="str">
        <f t="shared" si="20"/>
        <v>Sora HATTORI(03)</v>
      </c>
      <c r="F279" s="303" t="s">
        <v>890</v>
      </c>
      <c r="G279" s="263" t="s">
        <v>625</v>
      </c>
      <c r="H279" t="str">
        <f>VLOOKUP($G279,県名!$B$1:$C$49,2,FALSE)</f>
        <v>岐  阜</v>
      </c>
      <c r="I279" t="str">
        <f>VLOOKUP(B279,学校名!$D$8:$F$64,3,FALSE)</f>
        <v>岐阜協立大</v>
      </c>
      <c r="J279" t="str">
        <f t="shared" si="21"/>
        <v>男</v>
      </c>
      <c r="K279" s="263" t="s">
        <v>1302</v>
      </c>
      <c r="L279" s="263" t="s">
        <v>2311</v>
      </c>
      <c r="M279" t="str">
        <f t="shared" si="22"/>
        <v>Sora HATTORI</v>
      </c>
      <c r="O279" s="263" t="s">
        <v>1534</v>
      </c>
      <c r="P279" s="263" t="s">
        <v>1535</v>
      </c>
      <c r="Q279" s="303" t="s">
        <v>890</v>
      </c>
      <c r="R279" s="263" t="s">
        <v>4164</v>
      </c>
      <c r="S279" t="str">
        <f t="shared" si="23"/>
        <v>03</v>
      </c>
      <c r="T279" t="str">
        <f t="shared" si="24"/>
        <v>1 (03)</v>
      </c>
      <c r="U279" t="s">
        <v>5685</v>
      </c>
    </row>
    <row r="280" spans="2:21">
      <c r="B280" s="263" t="s">
        <v>1069</v>
      </c>
      <c r="C280" s="292">
        <v>279</v>
      </c>
      <c r="D280" s="263" t="s">
        <v>3163</v>
      </c>
      <c r="E280" s="504" t="str">
        <f t="shared" si="20"/>
        <v>Hodaka FUJI(02)</v>
      </c>
      <c r="F280" s="303" t="s">
        <v>890</v>
      </c>
      <c r="G280" s="263" t="s">
        <v>625</v>
      </c>
      <c r="H280" t="str">
        <f>VLOOKUP($G280,県名!$B$1:$C$49,2,FALSE)</f>
        <v>岐  阜</v>
      </c>
      <c r="I280" t="str">
        <f>VLOOKUP(B280,学校名!$D$8:$F$64,3,FALSE)</f>
        <v>岐阜協立大</v>
      </c>
      <c r="J280" t="str">
        <f t="shared" si="21"/>
        <v>男</v>
      </c>
      <c r="K280" s="263" t="s">
        <v>1483</v>
      </c>
      <c r="L280" s="263" t="s">
        <v>3633</v>
      </c>
      <c r="M280" t="str">
        <f t="shared" si="22"/>
        <v>Hodaka FUJI</v>
      </c>
      <c r="O280" s="263" t="s">
        <v>1534</v>
      </c>
      <c r="P280" s="263" t="s">
        <v>1535</v>
      </c>
      <c r="Q280" s="303" t="s">
        <v>890</v>
      </c>
      <c r="R280" s="263" t="s">
        <v>4165</v>
      </c>
      <c r="S280" t="str">
        <f t="shared" si="23"/>
        <v>02</v>
      </c>
      <c r="T280" t="str">
        <f t="shared" si="24"/>
        <v>1 (02)</v>
      </c>
      <c r="U280" t="s">
        <v>5686</v>
      </c>
    </row>
    <row r="281" spans="2:21">
      <c r="B281" s="263" t="s">
        <v>1069</v>
      </c>
      <c r="C281" s="292">
        <v>280</v>
      </c>
      <c r="D281" s="263" t="s">
        <v>3164</v>
      </c>
      <c r="E281" s="504" t="str">
        <f t="shared" si="20"/>
        <v>Tatsuhiro FUNASAKA(03)</v>
      </c>
      <c r="F281" s="303" t="s">
        <v>890</v>
      </c>
      <c r="G281" s="263" t="s">
        <v>625</v>
      </c>
      <c r="H281" t="str">
        <f>VLOOKUP($G281,県名!$B$1:$C$49,2,FALSE)</f>
        <v>岐  阜</v>
      </c>
      <c r="I281" t="str">
        <f>VLOOKUP(B281,学校名!$D$8:$F$64,3,FALSE)</f>
        <v>岐阜協立大</v>
      </c>
      <c r="J281" t="str">
        <f t="shared" si="21"/>
        <v>男</v>
      </c>
      <c r="K281" s="263" t="s">
        <v>3634</v>
      </c>
      <c r="L281" s="263" t="s">
        <v>3635</v>
      </c>
      <c r="M281" t="str">
        <f t="shared" si="22"/>
        <v>Tatsuhiro FUNASAKA</v>
      </c>
      <c r="O281" s="263" t="s">
        <v>1534</v>
      </c>
      <c r="P281" s="263" t="s">
        <v>1535</v>
      </c>
      <c r="Q281" s="303" t="s">
        <v>890</v>
      </c>
      <c r="R281" s="263" t="s">
        <v>4166</v>
      </c>
      <c r="S281" t="str">
        <f t="shared" si="23"/>
        <v>03</v>
      </c>
      <c r="T281" t="str">
        <f t="shared" si="24"/>
        <v>1 (03)</v>
      </c>
      <c r="U281" t="s">
        <v>5687</v>
      </c>
    </row>
    <row r="282" spans="2:21">
      <c r="B282" s="263" t="s">
        <v>1069</v>
      </c>
      <c r="C282" s="292">
        <v>281</v>
      </c>
      <c r="D282" s="263" t="s">
        <v>3165</v>
      </c>
      <c r="E282" s="504" t="str">
        <f t="shared" si="20"/>
        <v>Ryosei MATSUSHITA(02)</v>
      </c>
      <c r="F282" s="303" t="s">
        <v>890</v>
      </c>
      <c r="G282" s="263" t="s">
        <v>622</v>
      </c>
      <c r="H282" t="str">
        <f>VLOOKUP($G282,県名!$B$1:$C$49,2,FALSE)</f>
        <v>静  岡</v>
      </c>
      <c r="I282" t="str">
        <f>VLOOKUP(B282,学校名!$D$8:$F$64,3,FALSE)</f>
        <v>岐阜協立大</v>
      </c>
      <c r="J282" t="str">
        <f t="shared" si="21"/>
        <v>男</v>
      </c>
      <c r="K282" s="263" t="s">
        <v>1252</v>
      </c>
      <c r="L282" s="263" t="s">
        <v>1475</v>
      </c>
      <c r="M282" t="str">
        <f t="shared" si="22"/>
        <v>Ryosei MATSUSHITA</v>
      </c>
      <c r="O282" s="263" t="s">
        <v>1534</v>
      </c>
      <c r="P282" s="263" t="s">
        <v>1535</v>
      </c>
      <c r="Q282" s="303" t="s">
        <v>890</v>
      </c>
      <c r="R282" s="263" t="s">
        <v>4167</v>
      </c>
      <c r="S282" t="str">
        <f t="shared" si="23"/>
        <v>02</v>
      </c>
      <c r="T282" t="str">
        <f t="shared" si="24"/>
        <v>1 (02)</v>
      </c>
      <c r="U282" t="s">
        <v>5688</v>
      </c>
    </row>
    <row r="283" spans="2:21">
      <c r="B283" s="263" t="s">
        <v>1069</v>
      </c>
      <c r="C283" s="292">
        <v>282</v>
      </c>
      <c r="D283" s="263" t="s">
        <v>3166</v>
      </c>
      <c r="E283" s="504" t="str">
        <f t="shared" si="20"/>
        <v>Seiryo YAMADA(03)</v>
      </c>
      <c r="F283" s="303" t="s">
        <v>890</v>
      </c>
      <c r="G283" s="263" t="s">
        <v>625</v>
      </c>
      <c r="H283" t="str">
        <f>VLOOKUP($G283,県名!$B$1:$C$49,2,FALSE)</f>
        <v>岐  阜</v>
      </c>
      <c r="I283" t="str">
        <f>VLOOKUP(B283,学校名!$D$8:$F$64,3,FALSE)</f>
        <v>岐阜協立大</v>
      </c>
      <c r="J283" t="str">
        <f t="shared" si="21"/>
        <v>男</v>
      </c>
      <c r="K283" s="263" t="s">
        <v>1241</v>
      </c>
      <c r="L283" s="263" t="s">
        <v>3636</v>
      </c>
      <c r="M283" t="str">
        <f t="shared" si="22"/>
        <v>Seiryo YAMADA</v>
      </c>
      <c r="O283" s="263" t="s">
        <v>1534</v>
      </c>
      <c r="P283" s="263" t="s">
        <v>1535</v>
      </c>
      <c r="Q283" s="303" t="s">
        <v>890</v>
      </c>
      <c r="R283" s="263" t="s">
        <v>4168</v>
      </c>
      <c r="S283" t="str">
        <f t="shared" si="23"/>
        <v>03</v>
      </c>
      <c r="T283" t="str">
        <f t="shared" si="24"/>
        <v>1 (03)</v>
      </c>
      <c r="U283" t="s">
        <v>5689</v>
      </c>
    </row>
    <row r="284" spans="2:21">
      <c r="B284" s="263" t="s">
        <v>1069</v>
      </c>
      <c r="C284" s="292">
        <v>283</v>
      </c>
      <c r="D284" s="263" t="s">
        <v>3167</v>
      </c>
      <c r="E284" s="504" t="str">
        <f t="shared" si="20"/>
        <v>Atsushi YAMAMOTO(02)</v>
      </c>
      <c r="F284" s="303" t="s">
        <v>890</v>
      </c>
      <c r="G284" s="263" t="s">
        <v>625</v>
      </c>
      <c r="H284" t="str">
        <f>VLOOKUP($G284,県名!$B$1:$C$49,2,FALSE)</f>
        <v>岐  阜</v>
      </c>
      <c r="I284" t="str">
        <f>VLOOKUP(B284,学校名!$D$8:$F$64,3,FALSE)</f>
        <v>岐阜協立大</v>
      </c>
      <c r="J284" t="str">
        <f t="shared" si="21"/>
        <v>男</v>
      </c>
      <c r="K284" s="263" t="s">
        <v>1249</v>
      </c>
      <c r="L284" s="263" t="s">
        <v>2327</v>
      </c>
      <c r="M284" t="str">
        <f t="shared" si="22"/>
        <v>Atsushi YAMAMOTO</v>
      </c>
      <c r="O284" s="263" t="s">
        <v>1534</v>
      </c>
      <c r="P284" s="263" t="s">
        <v>1535</v>
      </c>
      <c r="Q284" s="303" t="s">
        <v>890</v>
      </c>
      <c r="R284" s="263" t="s">
        <v>4169</v>
      </c>
      <c r="S284" t="str">
        <f t="shared" si="23"/>
        <v>02</v>
      </c>
      <c r="T284" t="str">
        <f t="shared" si="24"/>
        <v>1 (02)</v>
      </c>
      <c r="U284" t="s">
        <v>5690</v>
      </c>
    </row>
    <row r="285" spans="2:21">
      <c r="B285" s="263" t="s">
        <v>1069</v>
      </c>
      <c r="C285" s="292">
        <v>284</v>
      </c>
      <c r="D285" s="263" t="s">
        <v>764</v>
      </c>
      <c r="E285" s="504" t="str">
        <f t="shared" si="20"/>
        <v>Kotaro OHASHI (99)</v>
      </c>
      <c r="F285" s="303" t="s">
        <v>888</v>
      </c>
      <c r="G285" s="263" t="s">
        <v>625</v>
      </c>
      <c r="H285" t="str">
        <f>VLOOKUP($G285,県名!$B$1:$C$49,2,FALSE)</f>
        <v>岐  阜</v>
      </c>
      <c r="I285" t="str">
        <f>VLOOKUP(B285,学校名!$D$8:$F$64,3,FALSE)</f>
        <v>岐阜協立大</v>
      </c>
      <c r="J285" t="str">
        <f t="shared" si="21"/>
        <v>男</v>
      </c>
      <c r="K285" s="263" t="s">
        <v>3637</v>
      </c>
      <c r="L285" s="263" t="s">
        <v>1345</v>
      </c>
      <c r="M285" t="str">
        <f t="shared" si="22"/>
        <v xml:space="preserve">Kotaro OHASHI </v>
      </c>
      <c r="O285" s="263" t="s">
        <v>1534</v>
      </c>
      <c r="P285" s="263" t="s">
        <v>1535</v>
      </c>
      <c r="Q285" s="303" t="s">
        <v>888</v>
      </c>
      <c r="R285" s="263" t="s">
        <v>2606</v>
      </c>
      <c r="S285" t="str">
        <f t="shared" si="23"/>
        <v>99</v>
      </c>
      <c r="T285" t="str">
        <f t="shared" si="24"/>
        <v>4 (99)</v>
      </c>
      <c r="U285" t="s">
        <v>5691</v>
      </c>
    </row>
    <row r="286" spans="2:21">
      <c r="B286" s="263" t="s">
        <v>1069</v>
      </c>
      <c r="C286" s="292">
        <v>285</v>
      </c>
      <c r="D286" s="263" t="s">
        <v>765</v>
      </c>
      <c r="E286" s="504" t="str">
        <f t="shared" si="20"/>
        <v>Riuki KAMIKOGAWA(99)</v>
      </c>
      <c r="F286" s="303" t="s">
        <v>888</v>
      </c>
      <c r="G286" s="263" t="s">
        <v>625</v>
      </c>
      <c r="H286" t="str">
        <f>VLOOKUP($G286,県名!$B$1:$C$49,2,FALSE)</f>
        <v>岐  阜</v>
      </c>
      <c r="I286" t="str">
        <f>VLOOKUP(B286,学校名!$D$8:$F$64,3,FALSE)</f>
        <v>岐阜協立大</v>
      </c>
      <c r="J286" t="str">
        <f t="shared" si="21"/>
        <v>男</v>
      </c>
      <c r="K286" s="263" t="s">
        <v>3638</v>
      </c>
      <c r="L286" s="263" t="s">
        <v>3639</v>
      </c>
      <c r="M286" t="str">
        <f t="shared" si="22"/>
        <v>Riuki KAMIKOGAWA</v>
      </c>
      <c r="O286" s="263" t="s">
        <v>1534</v>
      </c>
      <c r="P286" s="263" t="s">
        <v>1535</v>
      </c>
      <c r="Q286" s="303" t="s">
        <v>888</v>
      </c>
      <c r="R286" s="263" t="s">
        <v>2607</v>
      </c>
      <c r="S286" t="str">
        <f t="shared" si="23"/>
        <v>99</v>
      </c>
      <c r="T286" t="str">
        <f t="shared" si="24"/>
        <v>4 (99)</v>
      </c>
      <c r="U286" t="s">
        <v>5692</v>
      </c>
    </row>
    <row r="287" spans="2:21">
      <c r="B287" s="263" t="s">
        <v>1069</v>
      </c>
      <c r="C287" s="292">
        <v>286</v>
      </c>
      <c r="D287" s="263" t="s">
        <v>766</v>
      </c>
      <c r="E287" s="504" t="str">
        <f t="shared" si="20"/>
        <v>Riku SAKAKIBARA(99)</v>
      </c>
      <c r="F287" s="303" t="s">
        <v>888</v>
      </c>
      <c r="G287" s="263" t="s">
        <v>625</v>
      </c>
      <c r="H287" t="str">
        <f>VLOOKUP($G287,県名!$B$1:$C$49,2,FALSE)</f>
        <v>岐  阜</v>
      </c>
      <c r="I287" t="str">
        <f>VLOOKUP(B287,学校名!$D$8:$F$64,3,FALSE)</f>
        <v>岐阜協立大</v>
      </c>
      <c r="J287" t="str">
        <f t="shared" si="21"/>
        <v>男</v>
      </c>
      <c r="K287" s="263" t="s">
        <v>1308</v>
      </c>
      <c r="L287" s="263" t="s">
        <v>1253</v>
      </c>
      <c r="M287" t="str">
        <f t="shared" si="22"/>
        <v>Riku SAKAKIBARA</v>
      </c>
      <c r="O287" s="263" t="s">
        <v>1534</v>
      </c>
      <c r="P287" s="263" t="s">
        <v>1535</v>
      </c>
      <c r="Q287" s="303" t="s">
        <v>888</v>
      </c>
      <c r="R287" s="263" t="s">
        <v>2608</v>
      </c>
      <c r="S287" t="str">
        <f t="shared" si="23"/>
        <v>99</v>
      </c>
      <c r="T287" t="str">
        <f t="shared" si="24"/>
        <v>4 (99)</v>
      </c>
      <c r="U287" t="s">
        <v>5693</v>
      </c>
    </row>
    <row r="288" spans="2:21">
      <c r="B288" s="263" t="s">
        <v>1069</v>
      </c>
      <c r="C288" s="292">
        <v>287</v>
      </c>
      <c r="D288" s="263" t="s">
        <v>768</v>
      </c>
      <c r="E288" s="504" t="str">
        <f t="shared" si="20"/>
        <v>Takashi NISHIBU(99)</v>
      </c>
      <c r="F288" s="303" t="s">
        <v>888</v>
      </c>
      <c r="G288" s="263" t="s">
        <v>625</v>
      </c>
      <c r="H288" t="str">
        <f>VLOOKUP($G288,県名!$B$1:$C$49,2,FALSE)</f>
        <v>岐  阜</v>
      </c>
      <c r="I288" t="str">
        <f>VLOOKUP(B288,学校名!$D$8:$F$64,3,FALSE)</f>
        <v>岐阜協立大</v>
      </c>
      <c r="J288" t="str">
        <f t="shared" si="21"/>
        <v>男</v>
      </c>
      <c r="K288" s="263" t="s">
        <v>3640</v>
      </c>
      <c r="L288" s="263" t="s">
        <v>3499</v>
      </c>
      <c r="M288" t="str">
        <f t="shared" si="22"/>
        <v>Takashi NISHIBU</v>
      </c>
      <c r="O288" s="263" t="s">
        <v>1534</v>
      </c>
      <c r="P288" s="263" t="s">
        <v>1535</v>
      </c>
      <c r="Q288" s="303" t="s">
        <v>888</v>
      </c>
      <c r="R288" s="263" t="s">
        <v>2609</v>
      </c>
      <c r="S288" t="str">
        <f t="shared" si="23"/>
        <v>99</v>
      </c>
      <c r="T288" t="str">
        <f t="shared" si="24"/>
        <v>4 (99)</v>
      </c>
      <c r="U288" t="s">
        <v>5694</v>
      </c>
    </row>
    <row r="289" spans="2:21">
      <c r="B289" s="263" t="s">
        <v>1069</v>
      </c>
      <c r="C289" s="292">
        <v>288</v>
      </c>
      <c r="D289" s="263" t="s">
        <v>767</v>
      </c>
      <c r="E289" s="504" t="str">
        <f t="shared" si="20"/>
        <v>Ryo NISHIMURA(99)</v>
      </c>
      <c r="F289" s="303" t="s">
        <v>888</v>
      </c>
      <c r="G289" s="263" t="s">
        <v>625</v>
      </c>
      <c r="H289" t="str">
        <f>VLOOKUP($G289,県名!$B$1:$C$49,2,FALSE)</f>
        <v>岐  阜</v>
      </c>
      <c r="I289" t="str">
        <f>VLOOKUP(B289,学校名!$D$8:$F$64,3,FALSE)</f>
        <v>岐阜協立大</v>
      </c>
      <c r="J289" t="str">
        <f t="shared" si="21"/>
        <v>男</v>
      </c>
      <c r="K289" s="263" t="s">
        <v>1382</v>
      </c>
      <c r="L289" s="263" t="s">
        <v>1247</v>
      </c>
      <c r="M289" t="str">
        <f t="shared" si="22"/>
        <v>Ryo NISHIMURA</v>
      </c>
      <c r="O289" s="263" t="s">
        <v>1534</v>
      </c>
      <c r="P289" s="263" t="s">
        <v>1535</v>
      </c>
      <c r="Q289" s="303" t="s">
        <v>888</v>
      </c>
      <c r="R289" s="263" t="s">
        <v>2610</v>
      </c>
      <c r="S289" t="str">
        <f t="shared" si="23"/>
        <v>99</v>
      </c>
      <c r="T289" t="str">
        <f t="shared" si="24"/>
        <v>4 (99)</v>
      </c>
      <c r="U289" t="s">
        <v>5695</v>
      </c>
    </row>
    <row r="290" spans="2:21">
      <c r="B290" s="263" t="s">
        <v>1069</v>
      </c>
      <c r="C290" s="292">
        <v>289</v>
      </c>
      <c r="D290" s="263" t="s">
        <v>769</v>
      </c>
      <c r="E290" s="504" t="str">
        <f t="shared" si="20"/>
        <v>Shoya WATANABE(99)</v>
      </c>
      <c r="F290" s="303" t="s">
        <v>888</v>
      </c>
      <c r="G290" s="263" t="s">
        <v>625</v>
      </c>
      <c r="H290" t="str">
        <f>VLOOKUP($G290,県名!$B$1:$C$49,2,FALSE)</f>
        <v>岐  阜</v>
      </c>
      <c r="I290" t="str">
        <f>VLOOKUP(B290,学校名!$D$8:$F$64,3,FALSE)</f>
        <v>岐阜協立大</v>
      </c>
      <c r="J290" t="str">
        <f t="shared" si="21"/>
        <v>男</v>
      </c>
      <c r="K290" s="263" t="s">
        <v>1311</v>
      </c>
      <c r="L290" s="263" t="s">
        <v>1318</v>
      </c>
      <c r="M290" t="str">
        <f t="shared" si="22"/>
        <v>Shoya WATANABE</v>
      </c>
      <c r="O290" s="263" t="s">
        <v>1534</v>
      </c>
      <c r="P290" s="263" t="s">
        <v>1535</v>
      </c>
      <c r="Q290" s="303" t="s">
        <v>888</v>
      </c>
      <c r="R290" s="263" t="s">
        <v>2611</v>
      </c>
      <c r="S290" t="str">
        <f t="shared" si="23"/>
        <v>99</v>
      </c>
      <c r="T290" t="str">
        <f t="shared" si="24"/>
        <v>4 (99)</v>
      </c>
      <c r="U290" t="s">
        <v>5696</v>
      </c>
    </row>
    <row r="291" spans="2:21">
      <c r="B291" s="263" t="s">
        <v>1069</v>
      </c>
      <c r="C291" s="292">
        <v>290</v>
      </c>
      <c r="D291" s="263" t="s">
        <v>1184</v>
      </c>
      <c r="E291" s="504" t="str">
        <f t="shared" si="20"/>
        <v>Hikaru ITO(00)</v>
      </c>
      <c r="F291" s="303" t="s">
        <v>889</v>
      </c>
      <c r="G291" s="263" t="s">
        <v>625</v>
      </c>
      <c r="H291" t="str">
        <f>VLOOKUP($G291,県名!$B$1:$C$49,2,FALSE)</f>
        <v>岐  阜</v>
      </c>
      <c r="I291" t="str">
        <f>VLOOKUP(B291,学校名!$D$8:$F$64,3,FALSE)</f>
        <v>岐阜協立大</v>
      </c>
      <c r="J291" t="str">
        <f t="shared" si="21"/>
        <v>男</v>
      </c>
      <c r="K291" s="263" t="s">
        <v>1279</v>
      </c>
      <c r="L291" s="263" t="s">
        <v>1383</v>
      </c>
      <c r="M291" t="str">
        <f t="shared" si="22"/>
        <v>Hikaru ITO</v>
      </c>
      <c r="O291" s="263" t="s">
        <v>1534</v>
      </c>
      <c r="P291" s="263" t="s">
        <v>1535</v>
      </c>
      <c r="Q291" s="303" t="s">
        <v>889</v>
      </c>
      <c r="R291" s="263" t="s">
        <v>2612</v>
      </c>
      <c r="S291" t="str">
        <f t="shared" si="23"/>
        <v>00</v>
      </c>
      <c r="T291" t="str">
        <f t="shared" si="24"/>
        <v>3 (00)</v>
      </c>
      <c r="U291" t="s">
        <v>5697</v>
      </c>
    </row>
    <row r="292" spans="2:21">
      <c r="B292" s="263" t="s">
        <v>1069</v>
      </c>
      <c r="C292" s="292">
        <v>291</v>
      </c>
      <c r="D292" s="263" t="s">
        <v>1185</v>
      </c>
      <c r="E292" s="504" t="str">
        <f t="shared" si="20"/>
        <v>Ryohei KATO(00)</v>
      </c>
      <c r="F292" s="303" t="s">
        <v>889</v>
      </c>
      <c r="G292" s="263" t="s">
        <v>625</v>
      </c>
      <c r="H292" t="str">
        <f>VLOOKUP($G292,県名!$B$1:$C$49,2,FALSE)</f>
        <v>岐  阜</v>
      </c>
      <c r="I292" t="str">
        <f>VLOOKUP(B292,学校名!$D$8:$F$64,3,FALSE)</f>
        <v>岐阜協立大</v>
      </c>
      <c r="J292" t="str">
        <f t="shared" si="21"/>
        <v>男</v>
      </c>
      <c r="K292" s="263" t="s">
        <v>1313</v>
      </c>
      <c r="L292" s="263" t="s">
        <v>3641</v>
      </c>
      <c r="M292" t="str">
        <f t="shared" si="22"/>
        <v>Ryohei KATO</v>
      </c>
      <c r="O292" s="263" t="s">
        <v>1534</v>
      </c>
      <c r="P292" s="263" t="s">
        <v>1535</v>
      </c>
      <c r="Q292" s="303" t="s">
        <v>889</v>
      </c>
      <c r="R292" s="263" t="s">
        <v>2601</v>
      </c>
      <c r="S292" t="str">
        <f t="shared" si="23"/>
        <v>00</v>
      </c>
      <c r="T292" t="str">
        <f t="shared" si="24"/>
        <v>3 (00)</v>
      </c>
      <c r="U292" t="s">
        <v>5698</v>
      </c>
    </row>
    <row r="293" spans="2:21">
      <c r="B293" s="263" t="s">
        <v>1069</v>
      </c>
      <c r="C293" s="292">
        <v>292</v>
      </c>
      <c r="D293" s="263" t="s">
        <v>1186</v>
      </c>
      <c r="E293" s="504" t="str">
        <f t="shared" si="20"/>
        <v>Kaito KIMURA(00)</v>
      </c>
      <c r="F293" s="303" t="s">
        <v>889</v>
      </c>
      <c r="G293" s="263" t="s">
        <v>625</v>
      </c>
      <c r="H293" t="str">
        <f>VLOOKUP($G293,県名!$B$1:$C$49,2,FALSE)</f>
        <v>岐  阜</v>
      </c>
      <c r="I293" t="str">
        <f>VLOOKUP(B293,学校名!$D$8:$F$64,3,FALSE)</f>
        <v>岐阜協立大</v>
      </c>
      <c r="J293" t="str">
        <f t="shared" si="21"/>
        <v>男</v>
      </c>
      <c r="K293" s="263" t="s">
        <v>1233</v>
      </c>
      <c r="L293" s="263" t="s">
        <v>1384</v>
      </c>
      <c r="M293" t="str">
        <f t="shared" si="22"/>
        <v>Kaito KIMURA</v>
      </c>
      <c r="O293" s="263" t="s">
        <v>1534</v>
      </c>
      <c r="P293" s="263" t="s">
        <v>1535</v>
      </c>
      <c r="Q293" s="303" t="s">
        <v>889</v>
      </c>
      <c r="R293" s="263" t="s">
        <v>2613</v>
      </c>
      <c r="S293" t="str">
        <f t="shared" si="23"/>
        <v>00</v>
      </c>
      <c r="T293" t="str">
        <f t="shared" si="24"/>
        <v>3 (00)</v>
      </c>
      <c r="U293" t="s">
        <v>5699</v>
      </c>
    </row>
    <row r="294" spans="2:21">
      <c r="B294" s="263" t="s">
        <v>1069</v>
      </c>
      <c r="C294" s="292">
        <v>293</v>
      </c>
      <c r="D294" s="263" t="s">
        <v>1832</v>
      </c>
      <c r="E294" s="504" t="str">
        <f t="shared" si="20"/>
        <v>Shota TAKASHIMA(01)</v>
      </c>
      <c r="F294" s="303" t="s">
        <v>889</v>
      </c>
      <c r="G294" s="263" t="s">
        <v>625</v>
      </c>
      <c r="H294" t="str">
        <f>VLOOKUP($G294,県名!$B$1:$C$49,2,FALSE)</f>
        <v>岐  阜</v>
      </c>
      <c r="I294" t="str">
        <f>VLOOKUP(B294,学校名!$D$8:$F$64,3,FALSE)</f>
        <v>岐阜協立大</v>
      </c>
      <c r="J294" t="str">
        <f t="shared" si="21"/>
        <v>男</v>
      </c>
      <c r="K294" s="263" t="s">
        <v>3642</v>
      </c>
      <c r="L294" s="263" t="s">
        <v>1291</v>
      </c>
      <c r="M294" t="str">
        <f t="shared" si="22"/>
        <v>Shota TAKASHIMA</v>
      </c>
      <c r="O294" s="263" t="s">
        <v>1534</v>
      </c>
      <c r="P294" s="263" t="s">
        <v>1535</v>
      </c>
      <c r="Q294" s="303" t="s">
        <v>889</v>
      </c>
      <c r="R294" s="263" t="s">
        <v>2614</v>
      </c>
      <c r="S294" t="str">
        <f t="shared" si="23"/>
        <v>01</v>
      </c>
      <c r="T294" t="str">
        <f t="shared" si="24"/>
        <v>3 (01)</v>
      </c>
      <c r="U294" t="s">
        <v>5700</v>
      </c>
    </row>
    <row r="295" spans="2:21">
      <c r="B295" s="263" t="s">
        <v>1069</v>
      </c>
      <c r="C295" s="292">
        <v>294</v>
      </c>
      <c r="D295" s="263" t="s">
        <v>1833</v>
      </c>
      <c r="E295" s="504" t="str">
        <f t="shared" si="20"/>
        <v>Haruki TAKAYA(01)</v>
      </c>
      <c r="F295" s="303" t="s">
        <v>889</v>
      </c>
      <c r="G295" s="263" t="s">
        <v>625</v>
      </c>
      <c r="H295" t="str">
        <f>VLOOKUP($G295,県名!$B$1:$C$49,2,FALSE)</f>
        <v>岐  阜</v>
      </c>
      <c r="I295" t="str">
        <f>VLOOKUP(B295,学校名!$D$8:$F$64,3,FALSE)</f>
        <v>岐阜協立大</v>
      </c>
      <c r="J295" t="str">
        <f t="shared" si="21"/>
        <v>男</v>
      </c>
      <c r="K295" s="263" t="s">
        <v>3643</v>
      </c>
      <c r="L295" s="263" t="s">
        <v>1381</v>
      </c>
      <c r="M295" t="str">
        <f t="shared" si="22"/>
        <v>Haruki TAKAYA</v>
      </c>
      <c r="O295" s="263" t="s">
        <v>1534</v>
      </c>
      <c r="P295" s="263" t="s">
        <v>1535</v>
      </c>
      <c r="Q295" s="303" t="s">
        <v>889</v>
      </c>
      <c r="R295" s="263" t="s">
        <v>2615</v>
      </c>
      <c r="S295" t="str">
        <f t="shared" si="23"/>
        <v>01</v>
      </c>
      <c r="T295" t="str">
        <f t="shared" si="24"/>
        <v>3 (01)</v>
      </c>
      <c r="U295" t="s">
        <v>5701</v>
      </c>
    </row>
    <row r="296" spans="2:21">
      <c r="B296" s="263" t="s">
        <v>1069</v>
      </c>
      <c r="C296" s="292">
        <v>295</v>
      </c>
      <c r="D296" s="263" t="s">
        <v>1187</v>
      </c>
      <c r="E296" s="504" t="str">
        <f t="shared" si="20"/>
        <v>Keiya NAKAO(01)</v>
      </c>
      <c r="F296" s="303" t="s">
        <v>889</v>
      </c>
      <c r="G296" s="263" t="s">
        <v>625</v>
      </c>
      <c r="H296" t="str">
        <f>VLOOKUP($G296,県名!$B$1:$C$49,2,FALSE)</f>
        <v>岐  阜</v>
      </c>
      <c r="I296" t="str">
        <f>VLOOKUP(B296,学校名!$D$8:$F$64,3,FALSE)</f>
        <v>岐阜協立大</v>
      </c>
      <c r="J296" t="str">
        <f t="shared" si="21"/>
        <v>男</v>
      </c>
      <c r="K296" s="263" t="s">
        <v>3644</v>
      </c>
      <c r="L296" s="263" t="s">
        <v>1386</v>
      </c>
      <c r="M296" t="str">
        <f t="shared" si="22"/>
        <v>Keiya NAKAO</v>
      </c>
      <c r="O296" s="263" t="s">
        <v>1534</v>
      </c>
      <c r="P296" s="263" t="s">
        <v>1535</v>
      </c>
      <c r="Q296" s="303" t="s">
        <v>889</v>
      </c>
      <c r="R296" s="263" t="s">
        <v>2616</v>
      </c>
      <c r="S296" t="str">
        <f t="shared" si="23"/>
        <v>01</v>
      </c>
      <c r="T296" t="str">
        <f t="shared" si="24"/>
        <v>3 (01)</v>
      </c>
      <c r="U296" t="s">
        <v>5702</v>
      </c>
    </row>
    <row r="297" spans="2:21">
      <c r="B297" s="263" t="s">
        <v>1069</v>
      </c>
      <c r="C297" s="292">
        <v>296</v>
      </c>
      <c r="D297" s="263" t="s">
        <v>1188</v>
      </c>
      <c r="E297" s="504" t="str">
        <f t="shared" si="20"/>
        <v>Shunya MURAMATSU(00)</v>
      </c>
      <c r="F297" s="303" t="s">
        <v>889</v>
      </c>
      <c r="G297" s="263" t="s">
        <v>625</v>
      </c>
      <c r="H297" t="str">
        <f>VLOOKUP($G297,県名!$B$1:$C$49,2,FALSE)</f>
        <v>岐  阜</v>
      </c>
      <c r="I297" t="str">
        <f>VLOOKUP(B297,学校名!$D$8:$F$64,3,FALSE)</f>
        <v>岐阜協立大</v>
      </c>
      <c r="J297" t="str">
        <f t="shared" si="21"/>
        <v>男</v>
      </c>
      <c r="K297" s="263" t="s">
        <v>1450</v>
      </c>
      <c r="L297" s="263" t="s">
        <v>1387</v>
      </c>
      <c r="M297" t="str">
        <f t="shared" si="22"/>
        <v>Shunya MURAMATSU</v>
      </c>
      <c r="O297" s="263" t="s">
        <v>1534</v>
      </c>
      <c r="P297" s="263" t="s">
        <v>1535</v>
      </c>
      <c r="Q297" s="303" t="s">
        <v>889</v>
      </c>
      <c r="R297" s="263" t="s">
        <v>2617</v>
      </c>
      <c r="S297" t="str">
        <f t="shared" si="23"/>
        <v>00</v>
      </c>
      <c r="T297" t="str">
        <f t="shared" si="24"/>
        <v>3 (00)</v>
      </c>
      <c r="U297" t="s">
        <v>5703</v>
      </c>
    </row>
    <row r="298" spans="2:21">
      <c r="B298" s="263" t="s">
        <v>1069</v>
      </c>
      <c r="C298" s="292">
        <v>297</v>
      </c>
      <c r="D298" s="263" t="s">
        <v>1834</v>
      </c>
      <c r="E298" s="504" t="str">
        <f t="shared" si="20"/>
        <v>Aoi IZAWA(02)</v>
      </c>
      <c r="F298" s="303" t="s">
        <v>886</v>
      </c>
      <c r="G298" s="263" t="s">
        <v>625</v>
      </c>
      <c r="H298" t="str">
        <f>VLOOKUP($G298,県名!$B$1:$C$49,2,FALSE)</f>
        <v>岐  阜</v>
      </c>
      <c r="I298" t="str">
        <f>VLOOKUP(B298,学校名!$D$8:$F$64,3,FALSE)</f>
        <v>岐阜協立大</v>
      </c>
      <c r="J298" t="str">
        <f t="shared" si="21"/>
        <v>男</v>
      </c>
      <c r="K298" s="263" t="s">
        <v>3645</v>
      </c>
      <c r="L298" s="263" t="s">
        <v>1578</v>
      </c>
      <c r="M298" t="str">
        <f t="shared" si="22"/>
        <v>Aoi IZAWA</v>
      </c>
      <c r="O298" s="263" t="s">
        <v>1534</v>
      </c>
      <c r="P298" s="263" t="s">
        <v>1535</v>
      </c>
      <c r="Q298" s="303" t="s">
        <v>886</v>
      </c>
      <c r="R298" s="263" t="s">
        <v>2518</v>
      </c>
      <c r="S298" t="str">
        <f t="shared" si="23"/>
        <v>02</v>
      </c>
      <c r="T298" t="str">
        <f t="shared" si="24"/>
        <v>2 (02)</v>
      </c>
      <c r="U298" t="s">
        <v>5704</v>
      </c>
    </row>
    <row r="299" spans="2:21">
      <c r="B299" s="263" t="s">
        <v>1069</v>
      </c>
      <c r="C299" s="292">
        <v>298</v>
      </c>
      <c r="D299" s="263" t="s">
        <v>1835</v>
      </c>
      <c r="E299" s="504" t="str">
        <f t="shared" si="20"/>
        <v>Ren UKAI(01)</v>
      </c>
      <c r="F299" s="303" t="s">
        <v>886</v>
      </c>
      <c r="G299" s="263" t="s">
        <v>625</v>
      </c>
      <c r="H299" t="str">
        <f>VLOOKUP($G299,県名!$B$1:$C$49,2,FALSE)</f>
        <v>岐  阜</v>
      </c>
      <c r="I299" t="str">
        <f>VLOOKUP(B299,学校名!$D$8:$F$64,3,FALSE)</f>
        <v>岐阜協立大</v>
      </c>
      <c r="J299" t="str">
        <f t="shared" si="21"/>
        <v>男</v>
      </c>
      <c r="K299" s="263" t="s">
        <v>1471</v>
      </c>
      <c r="L299" s="263" t="s">
        <v>1329</v>
      </c>
      <c r="M299" t="str">
        <f t="shared" si="22"/>
        <v>Ren UKAI</v>
      </c>
      <c r="O299" s="263" t="s">
        <v>1534</v>
      </c>
      <c r="P299" s="263" t="s">
        <v>1535</v>
      </c>
      <c r="Q299" s="303" t="s">
        <v>886</v>
      </c>
      <c r="R299" s="263" t="s">
        <v>2618</v>
      </c>
      <c r="S299" t="str">
        <f t="shared" si="23"/>
        <v>01</v>
      </c>
      <c r="T299" t="str">
        <f t="shared" si="24"/>
        <v>2 (01)</v>
      </c>
      <c r="U299" t="s">
        <v>5705</v>
      </c>
    </row>
    <row r="300" spans="2:21">
      <c r="B300" s="263" t="s">
        <v>1069</v>
      </c>
      <c r="C300" s="292">
        <v>299</v>
      </c>
      <c r="D300" s="263" t="s">
        <v>1836</v>
      </c>
      <c r="E300" s="504" t="str">
        <f t="shared" si="20"/>
        <v>Sohei OSAKI(01)</v>
      </c>
      <c r="F300" s="303" t="s">
        <v>886</v>
      </c>
      <c r="G300" s="263" t="s">
        <v>625</v>
      </c>
      <c r="H300" t="str">
        <f>VLOOKUP($G300,県名!$B$1:$C$49,2,FALSE)</f>
        <v>岐  阜</v>
      </c>
      <c r="I300" t="str">
        <f>VLOOKUP(B300,学校名!$D$8:$F$64,3,FALSE)</f>
        <v>岐阜協立大</v>
      </c>
      <c r="J300" t="str">
        <f t="shared" si="21"/>
        <v>男</v>
      </c>
      <c r="K300" s="263" t="s">
        <v>2354</v>
      </c>
      <c r="L300" s="263" t="s">
        <v>3483</v>
      </c>
      <c r="M300" t="str">
        <f t="shared" si="22"/>
        <v>Sohei OSAKI</v>
      </c>
      <c r="O300" s="263" t="s">
        <v>1534</v>
      </c>
      <c r="P300" s="263" t="s">
        <v>1535</v>
      </c>
      <c r="Q300" s="303" t="s">
        <v>886</v>
      </c>
      <c r="R300" s="263" t="s">
        <v>2619</v>
      </c>
      <c r="S300" t="str">
        <f t="shared" si="23"/>
        <v>01</v>
      </c>
      <c r="T300" t="str">
        <f t="shared" si="24"/>
        <v>2 (01)</v>
      </c>
      <c r="U300" t="s">
        <v>5706</v>
      </c>
    </row>
    <row r="301" spans="2:21">
      <c r="B301" s="263" t="s">
        <v>1069</v>
      </c>
      <c r="C301" s="292">
        <v>300</v>
      </c>
      <c r="D301" s="263" t="s">
        <v>3168</v>
      </c>
      <c r="E301" s="504" t="str">
        <f t="shared" si="20"/>
        <v>Kotaro TAKAHASHI(01)</v>
      </c>
      <c r="F301" s="303" t="s">
        <v>886</v>
      </c>
      <c r="G301" s="263" t="s">
        <v>625</v>
      </c>
      <c r="H301" t="str">
        <f>VLOOKUP($G301,県名!$B$1:$C$49,2,FALSE)</f>
        <v>岐  阜</v>
      </c>
      <c r="I301" t="str">
        <f>VLOOKUP(B301,学校名!$D$8:$F$64,3,FALSE)</f>
        <v>岐阜協立大</v>
      </c>
      <c r="J301" t="str">
        <f t="shared" si="21"/>
        <v>男</v>
      </c>
      <c r="K301" s="263" t="s">
        <v>1271</v>
      </c>
      <c r="L301" s="263" t="s">
        <v>1345</v>
      </c>
      <c r="M301" t="str">
        <f t="shared" si="22"/>
        <v>Kotaro TAKAHASHI</v>
      </c>
      <c r="O301" s="263" t="s">
        <v>1534</v>
      </c>
      <c r="P301" s="263" t="s">
        <v>1535</v>
      </c>
      <c r="Q301" s="303" t="s">
        <v>886</v>
      </c>
      <c r="R301" s="263" t="s">
        <v>2620</v>
      </c>
      <c r="S301" t="str">
        <f t="shared" si="23"/>
        <v>01</v>
      </c>
      <c r="T301" t="str">
        <f t="shared" si="24"/>
        <v>2 (01)</v>
      </c>
      <c r="U301" t="s">
        <v>5707</v>
      </c>
    </row>
    <row r="302" spans="2:21">
      <c r="B302" s="263" t="s">
        <v>1069</v>
      </c>
      <c r="C302" s="292">
        <v>301</v>
      </c>
      <c r="D302" s="263" t="s">
        <v>1837</v>
      </c>
      <c r="E302" s="504" t="str">
        <f t="shared" si="20"/>
        <v>Koki HYODO(02)</v>
      </c>
      <c r="F302" s="303" t="s">
        <v>886</v>
      </c>
      <c r="G302" s="263" t="s">
        <v>625</v>
      </c>
      <c r="H302" t="str">
        <f>VLOOKUP($G302,県名!$B$1:$C$49,2,FALSE)</f>
        <v>岐  阜</v>
      </c>
      <c r="I302" t="str">
        <f>VLOOKUP(B302,学校名!$D$8:$F$64,3,FALSE)</f>
        <v>岐阜協立大</v>
      </c>
      <c r="J302" t="str">
        <f t="shared" si="21"/>
        <v>男</v>
      </c>
      <c r="K302" s="263" t="s">
        <v>3479</v>
      </c>
      <c r="L302" s="263" t="s">
        <v>1255</v>
      </c>
      <c r="M302" t="str">
        <f t="shared" si="22"/>
        <v>Koki HYODO</v>
      </c>
      <c r="O302" s="263" t="s">
        <v>1534</v>
      </c>
      <c r="P302" s="263" t="s">
        <v>1535</v>
      </c>
      <c r="Q302" s="303" t="s">
        <v>886</v>
      </c>
      <c r="R302" s="263" t="s">
        <v>2621</v>
      </c>
      <c r="S302" t="str">
        <f t="shared" si="23"/>
        <v>02</v>
      </c>
      <c r="T302" t="str">
        <f t="shared" si="24"/>
        <v>2 (02)</v>
      </c>
      <c r="U302" t="s">
        <v>5708</v>
      </c>
    </row>
    <row r="303" spans="2:21">
      <c r="B303" s="263" t="s">
        <v>1069</v>
      </c>
      <c r="C303" s="292">
        <v>302</v>
      </c>
      <c r="D303" s="263" t="s">
        <v>1838</v>
      </c>
      <c r="E303" s="504" t="str">
        <f t="shared" si="20"/>
        <v>Riku FURUICHI(02)</v>
      </c>
      <c r="F303" s="303" t="s">
        <v>886</v>
      </c>
      <c r="G303" s="263" t="s">
        <v>625</v>
      </c>
      <c r="H303" t="str">
        <f>VLOOKUP($G303,県名!$B$1:$C$49,2,FALSE)</f>
        <v>岐  阜</v>
      </c>
      <c r="I303" t="str">
        <f>VLOOKUP(B303,学校名!$D$8:$F$64,3,FALSE)</f>
        <v>岐阜協立大</v>
      </c>
      <c r="J303" t="str">
        <f t="shared" si="21"/>
        <v>男</v>
      </c>
      <c r="K303" s="263" t="s">
        <v>3646</v>
      </c>
      <c r="L303" s="263" t="s">
        <v>1253</v>
      </c>
      <c r="M303" t="str">
        <f t="shared" si="22"/>
        <v>Riku FURUICHI</v>
      </c>
      <c r="O303" s="263" t="s">
        <v>1534</v>
      </c>
      <c r="P303" s="263" t="s">
        <v>1535</v>
      </c>
      <c r="Q303" s="303" t="s">
        <v>886</v>
      </c>
      <c r="R303" s="263" t="s">
        <v>2622</v>
      </c>
      <c r="S303" t="str">
        <f t="shared" si="23"/>
        <v>02</v>
      </c>
      <c r="T303" t="str">
        <f t="shared" si="24"/>
        <v>2 (02)</v>
      </c>
      <c r="U303" t="s">
        <v>5709</v>
      </c>
    </row>
    <row r="304" spans="2:21">
      <c r="B304" s="263" t="s">
        <v>1069</v>
      </c>
      <c r="C304" s="292">
        <v>303</v>
      </c>
      <c r="D304" s="263" t="s">
        <v>3169</v>
      </c>
      <c r="E304" s="504" t="str">
        <f t="shared" si="20"/>
        <v>Yuya AMANO (03)</v>
      </c>
      <c r="F304" s="303" t="s">
        <v>890</v>
      </c>
      <c r="G304" s="263" t="s">
        <v>625</v>
      </c>
      <c r="H304" t="str">
        <f>VLOOKUP($G304,県名!$B$1:$C$49,2,FALSE)</f>
        <v>岐  阜</v>
      </c>
      <c r="I304" t="str">
        <f>VLOOKUP(B304,学校名!$D$8:$F$64,3,FALSE)</f>
        <v>岐阜協立大</v>
      </c>
      <c r="J304" t="str">
        <f t="shared" si="21"/>
        <v>男</v>
      </c>
      <c r="K304" s="263" t="s">
        <v>3647</v>
      </c>
      <c r="L304" s="263" t="s">
        <v>1229</v>
      </c>
      <c r="M304" t="str">
        <f t="shared" si="22"/>
        <v xml:space="preserve">Yuya AMANO </v>
      </c>
      <c r="O304" s="263" t="s">
        <v>1534</v>
      </c>
      <c r="P304" s="263" t="s">
        <v>1535</v>
      </c>
      <c r="Q304" s="303" t="s">
        <v>890</v>
      </c>
      <c r="R304" s="263" t="s">
        <v>4170</v>
      </c>
      <c r="S304" t="str">
        <f t="shared" si="23"/>
        <v>03</v>
      </c>
      <c r="T304" t="str">
        <f t="shared" si="24"/>
        <v>1 (03)</v>
      </c>
      <c r="U304" t="s">
        <v>5710</v>
      </c>
    </row>
    <row r="305" spans="2:21">
      <c r="B305" s="263" t="s">
        <v>1069</v>
      </c>
      <c r="C305" s="292">
        <v>304</v>
      </c>
      <c r="D305" s="263" t="s">
        <v>3170</v>
      </c>
      <c r="E305" s="504" t="str">
        <f t="shared" si="20"/>
        <v>Shota KUROKI(02)</v>
      </c>
      <c r="F305" s="303" t="s">
        <v>890</v>
      </c>
      <c r="G305" s="263" t="s">
        <v>625</v>
      </c>
      <c r="H305" t="str">
        <f>VLOOKUP($G305,県名!$B$1:$C$49,2,FALSE)</f>
        <v>岐  阜</v>
      </c>
      <c r="I305" t="str">
        <f>VLOOKUP(B305,学校名!$D$8:$F$64,3,FALSE)</f>
        <v>岐阜協立大</v>
      </c>
      <c r="J305" t="str">
        <f t="shared" si="21"/>
        <v>男</v>
      </c>
      <c r="K305" s="263" t="s">
        <v>3648</v>
      </c>
      <c r="L305" s="263" t="s">
        <v>1291</v>
      </c>
      <c r="M305" t="str">
        <f t="shared" si="22"/>
        <v>Shota KUROKI</v>
      </c>
      <c r="O305" s="263" t="s">
        <v>1534</v>
      </c>
      <c r="P305" s="263" t="s">
        <v>1535</v>
      </c>
      <c r="Q305" s="303" t="s">
        <v>890</v>
      </c>
      <c r="R305" s="263" t="s">
        <v>4171</v>
      </c>
      <c r="S305" t="str">
        <f t="shared" si="23"/>
        <v>02</v>
      </c>
      <c r="T305" t="str">
        <f t="shared" si="24"/>
        <v>1 (02)</v>
      </c>
      <c r="U305" t="s">
        <v>5711</v>
      </c>
    </row>
    <row r="306" spans="2:21">
      <c r="B306" s="263" t="s">
        <v>1069</v>
      </c>
      <c r="C306" s="292">
        <v>305</v>
      </c>
      <c r="D306" s="263" t="s">
        <v>3171</v>
      </c>
      <c r="E306" s="504" t="str">
        <f t="shared" si="20"/>
        <v>Amaru KOGIKU(03)</v>
      </c>
      <c r="F306" s="303" t="s">
        <v>890</v>
      </c>
      <c r="G306" s="263" t="s">
        <v>625</v>
      </c>
      <c r="H306" t="str">
        <f>VLOOKUP($G306,県名!$B$1:$C$49,2,FALSE)</f>
        <v>岐  阜</v>
      </c>
      <c r="I306" t="str">
        <f>VLOOKUP(B306,学校名!$D$8:$F$64,3,FALSE)</f>
        <v>岐阜協立大</v>
      </c>
      <c r="J306" t="str">
        <f t="shared" si="21"/>
        <v>男</v>
      </c>
      <c r="K306" s="263" t="s">
        <v>3649</v>
      </c>
      <c r="L306" s="263" t="s">
        <v>3650</v>
      </c>
      <c r="M306" t="str">
        <f t="shared" si="22"/>
        <v>Amaru KOGIKU</v>
      </c>
      <c r="O306" s="263" t="s">
        <v>1534</v>
      </c>
      <c r="P306" s="263" t="s">
        <v>1535</v>
      </c>
      <c r="Q306" s="303" t="s">
        <v>890</v>
      </c>
      <c r="R306" s="263" t="s">
        <v>4172</v>
      </c>
      <c r="S306" t="str">
        <f t="shared" si="23"/>
        <v>03</v>
      </c>
      <c r="T306" t="str">
        <f t="shared" si="24"/>
        <v>1 (03)</v>
      </c>
      <c r="U306" t="s">
        <v>5712</v>
      </c>
    </row>
    <row r="307" spans="2:21">
      <c r="B307" s="263" t="s">
        <v>1069</v>
      </c>
      <c r="C307" s="292">
        <v>306</v>
      </c>
      <c r="D307" s="263" t="s">
        <v>3172</v>
      </c>
      <c r="E307" s="504" t="str">
        <f t="shared" si="20"/>
        <v>Ren SATO(03)</v>
      </c>
      <c r="F307" s="303" t="s">
        <v>890</v>
      </c>
      <c r="G307" s="263" t="s">
        <v>625</v>
      </c>
      <c r="H307" t="str">
        <f>VLOOKUP($G307,県名!$B$1:$C$49,2,FALSE)</f>
        <v>岐  阜</v>
      </c>
      <c r="I307" t="str">
        <f>VLOOKUP(B307,学校名!$D$8:$F$64,3,FALSE)</f>
        <v>岐阜協立大</v>
      </c>
      <c r="J307" t="str">
        <f t="shared" si="21"/>
        <v>男</v>
      </c>
      <c r="K307" s="263" t="s">
        <v>1330</v>
      </c>
      <c r="L307" s="263" t="s">
        <v>1329</v>
      </c>
      <c r="M307" t="str">
        <f t="shared" si="22"/>
        <v>Ren SATO</v>
      </c>
      <c r="O307" s="263" t="s">
        <v>1534</v>
      </c>
      <c r="P307" s="263" t="s">
        <v>1535</v>
      </c>
      <c r="Q307" s="303" t="s">
        <v>890</v>
      </c>
      <c r="R307" s="263" t="s">
        <v>4173</v>
      </c>
      <c r="S307" t="str">
        <f t="shared" si="23"/>
        <v>03</v>
      </c>
      <c r="T307" t="str">
        <f t="shared" si="24"/>
        <v>1 (03)</v>
      </c>
      <c r="U307" t="s">
        <v>5713</v>
      </c>
    </row>
    <row r="308" spans="2:21">
      <c r="B308" s="263" t="s">
        <v>1069</v>
      </c>
      <c r="C308" s="292">
        <v>307</v>
      </c>
      <c r="D308" s="263" t="s">
        <v>3173</v>
      </c>
      <c r="E308" s="504" t="str">
        <f t="shared" si="20"/>
        <v>Yusuke TAKI(02)</v>
      </c>
      <c r="F308" s="303" t="s">
        <v>890</v>
      </c>
      <c r="G308" s="263" t="s">
        <v>625</v>
      </c>
      <c r="H308" t="str">
        <f>VLOOKUP($G308,県名!$B$1:$C$49,2,FALSE)</f>
        <v>岐  阜</v>
      </c>
      <c r="I308" t="str">
        <f>VLOOKUP(B308,学校名!$D$8:$F$64,3,FALSE)</f>
        <v>岐阜協立大</v>
      </c>
      <c r="J308" t="str">
        <f t="shared" si="21"/>
        <v>男</v>
      </c>
      <c r="K308" s="263" t="s">
        <v>3651</v>
      </c>
      <c r="L308" s="263" t="s">
        <v>1254</v>
      </c>
      <c r="M308" t="str">
        <f t="shared" si="22"/>
        <v>Yusuke TAKI</v>
      </c>
      <c r="O308" s="263" t="s">
        <v>1534</v>
      </c>
      <c r="P308" s="263" t="s">
        <v>1535</v>
      </c>
      <c r="Q308" s="303" t="s">
        <v>890</v>
      </c>
      <c r="R308" s="263" t="s">
        <v>4174</v>
      </c>
      <c r="S308" t="str">
        <f t="shared" si="23"/>
        <v>02</v>
      </c>
      <c r="T308" t="str">
        <f t="shared" si="24"/>
        <v>1 (02)</v>
      </c>
      <c r="U308" t="s">
        <v>5714</v>
      </c>
    </row>
    <row r="309" spans="2:21">
      <c r="B309" s="263" t="s">
        <v>1069</v>
      </c>
      <c r="C309" s="292">
        <v>308</v>
      </c>
      <c r="D309" s="263" t="s">
        <v>3174</v>
      </c>
      <c r="E309" s="504" t="str">
        <f t="shared" si="20"/>
        <v>Taisei HARA(02)</v>
      </c>
      <c r="F309" s="303" t="s">
        <v>890</v>
      </c>
      <c r="G309" s="263" t="s">
        <v>625</v>
      </c>
      <c r="H309" t="str">
        <f>VLOOKUP($G309,県名!$B$1:$C$49,2,FALSE)</f>
        <v>岐  阜</v>
      </c>
      <c r="I309" t="str">
        <f>VLOOKUP(B309,学校名!$D$8:$F$64,3,FALSE)</f>
        <v>岐阜協立大</v>
      </c>
      <c r="J309" t="str">
        <f t="shared" si="21"/>
        <v>男</v>
      </c>
      <c r="K309" s="263" t="s">
        <v>1261</v>
      </c>
      <c r="L309" s="263" t="s">
        <v>1269</v>
      </c>
      <c r="M309" t="str">
        <f t="shared" si="22"/>
        <v>Taisei HARA</v>
      </c>
      <c r="O309" s="263" t="s">
        <v>1534</v>
      </c>
      <c r="P309" s="263" t="s">
        <v>1535</v>
      </c>
      <c r="Q309" s="303" t="s">
        <v>890</v>
      </c>
      <c r="R309" s="263" t="s">
        <v>4175</v>
      </c>
      <c r="S309" t="str">
        <f t="shared" si="23"/>
        <v>02</v>
      </c>
      <c r="T309" t="str">
        <f t="shared" si="24"/>
        <v>1 (02)</v>
      </c>
      <c r="U309" t="s">
        <v>5715</v>
      </c>
    </row>
    <row r="310" spans="2:21">
      <c r="B310" s="263" t="s">
        <v>1069</v>
      </c>
      <c r="C310" s="292">
        <v>309</v>
      </c>
      <c r="D310" s="263" t="s">
        <v>3175</v>
      </c>
      <c r="E310" s="504" t="str">
        <f t="shared" si="20"/>
        <v>Soma HIRATA(02)</v>
      </c>
      <c r="F310" s="303" t="s">
        <v>890</v>
      </c>
      <c r="G310" s="263" t="s">
        <v>625</v>
      </c>
      <c r="H310" t="str">
        <f>VLOOKUP($G310,県名!$B$1:$C$49,2,FALSE)</f>
        <v>岐  阜</v>
      </c>
      <c r="I310" t="str">
        <f>VLOOKUP(B310,学校名!$D$8:$F$64,3,FALSE)</f>
        <v>岐阜協立大</v>
      </c>
      <c r="J310" t="str">
        <f t="shared" si="21"/>
        <v>男</v>
      </c>
      <c r="K310" s="263" t="s">
        <v>1482</v>
      </c>
      <c r="L310" s="263" t="s">
        <v>1420</v>
      </c>
      <c r="M310" t="str">
        <f t="shared" si="22"/>
        <v>Soma HIRATA</v>
      </c>
      <c r="O310" s="263" t="s">
        <v>1534</v>
      </c>
      <c r="P310" s="263" t="s">
        <v>1535</v>
      </c>
      <c r="Q310" s="303" t="s">
        <v>890</v>
      </c>
      <c r="R310" s="263" t="s">
        <v>4176</v>
      </c>
      <c r="S310" t="str">
        <f t="shared" si="23"/>
        <v>02</v>
      </c>
      <c r="T310" t="str">
        <f t="shared" si="24"/>
        <v>1 (02)</v>
      </c>
      <c r="U310" t="s">
        <v>5716</v>
      </c>
    </row>
    <row r="311" spans="2:21">
      <c r="B311" s="263" t="s">
        <v>1069</v>
      </c>
      <c r="C311" s="292">
        <v>310</v>
      </c>
      <c r="D311" s="263" t="s">
        <v>3176</v>
      </c>
      <c r="E311" s="504" t="str">
        <f t="shared" si="20"/>
        <v>Yuki MIYAYAMA(02)</v>
      </c>
      <c r="F311" s="303" t="s">
        <v>890</v>
      </c>
      <c r="G311" s="263" t="s">
        <v>625</v>
      </c>
      <c r="H311" t="str">
        <f>VLOOKUP($G311,県名!$B$1:$C$49,2,FALSE)</f>
        <v>岐  阜</v>
      </c>
      <c r="I311" t="str">
        <f>VLOOKUP(B311,学校名!$D$8:$F$64,3,FALSE)</f>
        <v>岐阜協立大</v>
      </c>
      <c r="J311" t="str">
        <f t="shared" si="21"/>
        <v>男</v>
      </c>
      <c r="K311" s="263" t="s">
        <v>3652</v>
      </c>
      <c r="L311" s="263" t="s">
        <v>1244</v>
      </c>
      <c r="M311" t="str">
        <f t="shared" si="22"/>
        <v>Yuki MIYAYAMA</v>
      </c>
      <c r="O311" s="263" t="s">
        <v>1534</v>
      </c>
      <c r="P311" s="263" t="s">
        <v>1535</v>
      </c>
      <c r="Q311" s="303" t="s">
        <v>890</v>
      </c>
      <c r="R311" s="263" t="s">
        <v>4177</v>
      </c>
      <c r="S311" t="str">
        <f t="shared" si="23"/>
        <v>02</v>
      </c>
      <c r="T311" t="str">
        <f t="shared" si="24"/>
        <v>1 (02)</v>
      </c>
      <c r="U311" t="s">
        <v>5717</v>
      </c>
    </row>
    <row r="312" spans="2:21">
      <c r="B312" s="263" t="s">
        <v>1069</v>
      </c>
      <c r="C312" s="292">
        <v>311</v>
      </c>
      <c r="D312" s="263" t="s">
        <v>3177</v>
      </c>
      <c r="E312" s="504" t="str">
        <f t="shared" si="20"/>
        <v>Shoya YAMAUCHI(02)</v>
      </c>
      <c r="F312" s="303" t="s">
        <v>890</v>
      </c>
      <c r="G312" s="263" t="s">
        <v>625</v>
      </c>
      <c r="H312" t="str">
        <f>VLOOKUP($G312,県名!$B$1:$C$49,2,FALSE)</f>
        <v>岐  阜</v>
      </c>
      <c r="I312" t="str">
        <f>VLOOKUP(B312,学校名!$D$8:$F$64,3,FALSE)</f>
        <v>岐阜協立大</v>
      </c>
      <c r="J312" t="str">
        <f t="shared" si="21"/>
        <v>男</v>
      </c>
      <c r="K312" s="263" t="s">
        <v>1357</v>
      </c>
      <c r="L312" s="263" t="s">
        <v>1318</v>
      </c>
      <c r="M312" t="str">
        <f t="shared" si="22"/>
        <v>Shoya YAMAUCHI</v>
      </c>
      <c r="O312" s="263" t="s">
        <v>1534</v>
      </c>
      <c r="P312" s="263" t="s">
        <v>1535</v>
      </c>
      <c r="Q312" s="303" t="s">
        <v>890</v>
      </c>
      <c r="R312" s="263" t="s">
        <v>4178</v>
      </c>
      <c r="S312" t="str">
        <f t="shared" si="23"/>
        <v>02</v>
      </c>
      <c r="T312" t="str">
        <f t="shared" si="24"/>
        <v>1 (02)</v>
      </c>
      <c r="U312" t="s">
        <v>5718</v>
      </c>
    </row>
    <row r="313" spans="2:21">
      <c r="B313" s="263" t="s">
        <v>504</v>
      </c>
      <c r="C313" s="292">
        <v>312</v>
      </c>
      <c r="D313" s="263" t="s">
        <v>1972</v>
      </c>
      <c r="E313" s="504" t="str">
        <f t="shared" si="20"/>
        <v>Kakeru SAOTOME(00)</v>
      </c>
      <c r="F313" s="303" t="s">
        <v>889</v>
      </c>
      <c r="G313" s="263" t="s">
        <v>625</v>
      </c>
      <c r="H313" t="str">
        <f>VLOOKUP($G313,県名!$B$1:$C$49,2,FALSE)</f>
        <v>岐  阜</v>
      </c>
      <c r="I313" t="str">
        <f>VLOOKUP(B313,学校名!$D$8:$F$64,3,FALSE)</f>
        <v>岐阜聖徳大</v>
      </c>
      <c r="J313" t="str">
        <f t="shared" si="21"/>
        <v>男</v>
      </c>
      <c r="K313" s="263" t="s">
        <v>2310</v>
      </c>
      <c r="L313" s="263" t="s">
        <v>1294</v>
      </c>
      <c r="M313" t="str">
        <f t="shared" si="22"/>
        <v>Kakeru SAOTOME</v>
      </c>
      <c r="O313" s="263" t="s">
        <v>1534</v>
      </c>
      <c r="P313" s="263" t="s">
        <v>1535</v>
      </c>
      <c r="Q313" s="303" t="s">
        <v>889</v>
      </c>
      <c r="R313" s="263" t="s">
        <v>2690</v>
      </c>
      <c r="S313" t="str">
        <f t="shared" si="23"/>
        <v>00</v>
      </c>
      <c r="T313" t="str">
        <f t="shared" si="24"/>
        <v>3 (00)</v>
      </c>
      <c r="U313" t="s">
        <v>5719</v>
      </c>
    </row>
    <row r="314" spans="2:21">
      <c r="B314" s="263" t="s">
        <v>504</v>
      </c>
      <c r="C314" s="292">
        <v>313</v>
      </c>
      <c r="D314" s="263" t="s">
        <v>1226</v>
      </c>
      <c r="E314" s="504" t="str">
        <f t="shared" si="20"/>
        <v>Shogo MATSUBARA(99)</v>
      </c>
      <c r="F314" s="303" t="s">
        <v>888</v>
      </c>
      <c r="G314" s="263" t="s">
        <v>625</v>
      </c>
      <c r="H314" t="str">
        <f>VLOOKUP($G314,県名!$B$1:$C$49,2,FALSE)</f>
        <v>岐  阜</v>
      </c>
      <c r="I314" t="str">
        <f>VLOOKUP(B314,学校名!$D$8:$F$64,3,FALSE)</f>
        <v>岐阜聖徳大</v>
      </c>
      <c r="J314" t="str">
        <f t="shared" si="21"/>
        <v>男</v>
      </c>
      <c r="K314" s="263" t="s">
        <v>3535</v>
      </c>
      <c r="L314" s="263" t="s">
        <v>1397</v>
      </c>
      <c r="M314" t="str">
        <f t="shared" si="22"/>
        <v>Shogo MATSUBARA</v>
      </c>
      <c r="O314" s="263" t="s">
        <v>1534</v>
      </c>
      <c r="P314" s="263" t="s">
        <v>1535</v>
      </c>
      <c r="Q314" s="303" t="s">
        <v>888</v>
      </c>
      <c r="R314" s="263" t="s">
        <v>2584</v>
      </c>
      <c r="S314" t="str">
        <f t="shared" si="23"/>
        <v>99</v>
      </c>
      <c r="T314" t="str">
        <f t="shared" si="24"/>
        <v>4 (99)</v>
      </c>
      <c r="U314" t="s">
        <v>5720</v>
      </c>
    </row>
    <row r="315" spans="2:21">
      <c r="B315" s="263" t="s">
        <v>504</v>
      </c>
      <c r="C315" s="292">
        <v>314</v>
      </c>
      <c r="D315" s="263" t="s">
        <v>2106</v>
      </c>
      <c r="E315" s="504" t="str">
        <f t="shared" si="20"/>
        <v>Waku OBAYASHI(01)</v>
      </c>
      <c r="F315" s="303" t="s">
        <v>886</v>
      </c>
      <c r="G315" s="263" t="s">
        <v>623</v>
      </c>
      <c r="H315" t="str">
        <f>VLOOKUP($G315,県名!$B$1:$C$49,2,FALSE)</f>
        <v>愛  知</v>
      </c>
      <c r="I315" t="str">
        <f>VLOOKUP(B315,学校名!$D$8:$F$64,3,FALSE)</f>
        <v>岐阜聖徳大</v>
      </c>
      <c r="J315" t="str">
        <f t="shared" si="21"/>
        <v>男</v>
      </c>
      <c r="K315" s="263" t="s">
        <v>2384</v>
      </c>
      <c r="L315" s="263" t="s">
        <v>2385</v>
      </c>
      <c r="M315" t="str">
        <f t="shared" si="22"/>
        <v>Waku OBAYASHI</v>
      </c>
      <c r="O315" s="263" t="s">
        <v>1534</v>
      </c>
      <c r="P315" s="263" t="s">
        <v>1535</v>
      </c>
      <c r="Q315" s="303" t="s">
        <v>886</v>
      </c>
      <c r="R315" s="263" t="s">
        <v>2888</v>
      </c>
      <c r="S315" t="str">
        <f t="shared" si="23"/>
        <v>01</v>
      </c>
      <c r="T315" t="str">
        <f t="shared" si="24"/>
        <v>2 (01)</v>
      </c>
      <c r="U315" t="s">
        <v>5721</v>
      </c>
    </row>
    <row r="316" spans="2:21">
      <c r="B316" s="263" t="s">
        <v>504</v>
      </c>
      <c r="C316" s="292">
        <v>315</v>
      </c>
      <c r="D316" s="263" t="s">
        <v>1840</v>
      </c>
      <c r="E316" s="504" t="str">
        <f t="shared" si="20"/>
        <v>Haruki TAGAWA(00)</v>
      </c>
      <c r="F316" s="303" t="s">
        <v>889</v>
      </c>
      <c r="G316" s="263" t="s">
        <v>625</v>
      </c>
      <c r="H316" t="str">
        <f>VLOOKUP($G316,県名!$B$1:$C$49,2,FALSE)</f>
        <v>岐  阜</v>
      </c>
      <c r="I316" t="str">
        <f>VLOOKUP(B316,学校名!$D$8:$F$64,3,FALSE)</f>
        <v>岐阜聖徳大</v>
      </c>
      <c r="J316" t="str">
        <f t="shared" si="21"/>
        <v>男</v>
      </c>
      <c r="K316" s="263" t="s">
        <v>3653</v>
      </c>
      <c r="L316" s="263" t="s">
        <v>1381</v>
      </c>
      <c r="M316" t="str">
        <f t="shared" si="22"/>
        <v>Haruki TAGAWA</v>
      </c>
      <c r="O316" s="263" t="s">
        <v>1534</v>
      </c>
      <c r="P316" s="263" t="s">
        <v>1535</v>
      </c>
      <c r="Q316" s="303" t="s">
        <v>889</v>
      </c>
      <c r="R316" s="263" t="s">
        <v>2626</v>
      </c>
      <c r="S316" t="str">
        <f t="shared" si="23"/>
        <v>00</v>
      </c>
      <c r="T316" t="str">
        <f t="shared" si="24"/>
        <v>3 (00)</v>
      </c>
      <c r="U316" t="s">
        <v>5722</v>
      </c>
    </row>
    <row r="317" spans="2:21">
      <c r="B317" s="263" t="s">
        <v>504</v>
      </c>
      <c r="C317" s="292">
        <v>316</v>
      </c>
      <c r="D317" s="263" t="s">
        <v>1841</v>
      </c>
      <c r="E317" s="504" t="str">
        <f t="shared" si="20"/>
        <v>Kensuke KATO(01)</v>
      </c>
      <c r="F317" s="303" t="s">
        <v>886</v>
      </c>
      <c r="G317" s="263" t="s">
        <v>625</v>
      </c>
      <c r="H317" t="str">
        <f>VLOOKUP($G317,県名!$B$1:$C$49,2,FALSE)</f>
        <v>岐  阜</v>
      </c>
      <c r="I317" t="str">
        <f>VLOOKUP(B317,学校名!$D$8:$F$64,3,FALSE)</f>
        <v>岐阜聖徳大</v>
      </c>
      <c r="J317" t="str">
        <f t="shared" si="21"/>
        <v>男</v>
      </c>
      <c r="K317" s="263" t="s">
        <v>1313</v>
      </c>
      <c r="L317" s="263" t="s">
        <v>2289</v>
      </c>
      <c r="M317" t="str">
        <f t="shared" si="22"/>
        <v>Kensuke KATO</v>
      </c>
      <c r="O317" s="263" t="s">
        <v>1534</v>
      </c>
      <c r="P317" s="263" t="s">
        <v>1535</v>
      </c>
      <c r="Q317" s="303" t="s">
        <v>886</v>
      </c>
      <c r="R317" s="263" t="s">
        <v>2627</v>
      </c>
      <c r="S317" t="str">
        <f t="shared" si="23"/>
        <v>01</v>
      </c>
      <c r="T317" t="str">
        <f t="shared" si="24"/>
        <v>2 (01)</v>
      </c>
      <c r="U317" t="s">
        <v>5723</v>
      </c>
    </row>
    <row r="318" spans="2:21">
      <c r="B318" s="263" t="s">
        <v>504</v>
      </c>
      <c r="C318" s="292">
        <v>317</v>
      </c>
      <c r="D318" s="263" t="s">
        <v>3178</v>
      </c>
      <c r="E318" s="504" t="str">
        <f t="shared" si="20"/>
        <v>Ichiki OGURA(01)</v>
      </c>
      <c r="F318" s="303" t="s">
        <v>886</v>
      </c>
      <c r="G318" s="263" t="s">
        <v>625</v>
      </c>
      <c r="H318" t="str">
        <f>VLOOKUP($G318,県名!$B$1:$C$49,2,FALSE)</f>
        <v>岐  阜</v>
      </c>
      <c r="I318" t="str">
        <f>VLOOKUP(B318,学校名!$D$8:$F$64,3,FALSE)</f>
        <v>岐阜聖徳大</v>
      </c>
      <c r="J318" t="str">
        <f t="shared" si="21"/>
        <v>男</v>
      </c>
      <c r="K318" s="263" t="s">
        <v>3654</v>
      </c>
      <c r="L318" s="263" t="s">
        <v>3655</v>
      </c>
      <c r="M318" t="str">
        <f t="shared" si="22"/>
        <v>Ichiki OGURA</v>
      </c>
      <c r="O318" s="263" t="s">
        <v>1534</v>
      </c>
      <c r="P318" s="263" t="s">
        <v>1535</v>
      </c>
      <c r="Q318" s="303" t="s">
        <v>886</v>
      </c>
      <c r="R318" s="263" t="s">
        <v>4179</v>
      </c>
      <c r="S318" t="str">
        <f t="shared" si="23"/>
        <v>01</v>
      </c>
      <c r="T318" t="str">
        <f t="shared" si="24"/>
        <v>2 (01)</v>
      </c>
      <c r="U318" t="s">
        <v>5724</v>
      </c>
    </row>
    <row r="319" spans="2:21">
      <c r="B319" s="263" t="s">
        <v>504</v>
      </c>
      <c r="C319" s="292">
        <v>318</v>
      </c>
      <c r="D319" s="263" t="s">
        <v>1839</v>
      </c>
      <c r="E319" s="504" t="str">
        <f t="shared" si="20"/>
        <v>Riku TAKAHASHI(00)</v>
      </c>
      <c r="F319" s="303" t="s">
        <v>889</v>
      </c>
      <c r="G319" s="263" t="s">
        <v>623</v>
      </c>
      <c r="H319" t="str">
        <f>VLOOKUP($G319,県名!$B$1:$C$49,2,FALSE)</f>
        <v>愛  知</v>
      </c>
      <c r="I319" t="str">
        <f>VLOOKUP(B319,学校名!$D$8:$F$64,3,FALSE)</f>
        <v>岐阜聖徳大</v>
      </c>
      <c r="J319" t="str">
        <f t="shared" si="21"/>
        <v>男</v>
      </c>
      <c r="K319" s="263" t="s">
        <v>1271</v>
      </c>
      <c r="L319" s="263" t="s">
        <v>1253</v>
      </c>
      <c r="M319" t="str">
        <f t="shared" si="22"/>
        <v>Riku TAKAHASHI</v>
      </c>
      <c r="O319" s="263" t="s">
        <v>1534</v>
      </c>
      <c r="P319" s="263" t="s">
        <v>1535</v>
      </c>
      <c r="Q319" s="303" t="s">
        <v>889</v>
      </c>
      <c r="R319" s="263" t="s">
        <v>2625</v>
      </c>
      <c r="S319" t="str">
        <f t="shared" si="23"/>
        <v>00</v>
      </c>
      <c r="T319" t="str">
        <f t="shared" si="24"/>
        <v>3 (00)</v>
      </c>
      <c r="U319" t="s">
        <v>5725</v>
      </c>
    </row>
    <row r="320" spans="2:21">
      <c r="B320" s="263" t="s">
        <v>502</v>
      </c>
      <c r="C320" s="292">
        <v>319</v>
      </c>
      <c r="D320" s="263" t="s">
        <v>703</v>
      </c>
      <c r="E320" s="504" t="str">
        <f t="shared" si="20"/>
        <v>Mikiya YAMAMOTO(97)</v>
      </c>
      <c r="F320" s="303" t="s">
        <v>771</v>
      </c>
      <c r="G320" s="263" t="s">
        <v>625</v>
      </c>
      <c r="H320" t="str">
        <f>VLOOKUP($G320,県名!$B$1:$C$49,2,FALSE)</f>
        <v>岐  阜</v>
      </c>
      <c r="I320" t="str">
        <f>VLOOKUP(B320,学校名!$D$8:$F$64,3,FALSE)</f>
        <v>岐阜大</v>
      </c>
      <c r="J320" t="str">
        <f t="shared" si="21"/>
        <v>男</v>
      </c>
      <c r="K320" s="263" t="s">
        <v>1249</v>
      </c>
      <c r="L320" s="263" t="s">
        <v>3473</v>
      </c>
      <c r="M320" t="str">
        <f t="shared" si="22"/>
        <v>Mikiya YAMAMOTO</v>
      </c>
      <c r="O320" s="263" t="s">
        <v>1534</v>
      </c>
      <c r="P320" s="263" t="s">
        <v>1535</v>
      </c>
      <c r="Q320" s="303" t="s">
        <v>771</v>
      </c>
      <c r="R320" s="263" t="s">
        <v>2628</v>
      </c>
      <c r="S320" t="str">
        <f t="shared" si="23"/>
        <v>97</v>
      </c>
      <c r="T320" t="str">
        <f t="shared" si="24"/>
        <v>M2 (97)</v>
      </c>
      <c r="U320" t="s">
        <v>5726</v>
      </c>
    </row>
    <row r="321" spans="2:21">
      <c r="B321" s="263" t="s">
        <v>502</v>
      </c>
      <c r="C321" s="292">
        <v>320</v>
      </c>
      <c r="D321" s="263" t="s">
        <v>905</v>
      </c>
      <c r="E321" s="504" t="str">
        <f t="shared" si="20"/>
        <v>Shunsuke NAKAMURA(00)</v>
      </c>
      <c r="F321" s="303" t="s">
        <v>888</v>
      </c>
      <c r="G321" s="263" t="s">
        <v>625</v>
      </c>
      <c r="H321" t="str">
        <f>VLOOKUP($G321,県名!$B$1:$C$49,2,FALSE)</f>
        <v>岐  阜</v>
      </c>
      <c r="I321" t="str">
        <f>VLOOKUP(B321,学校名!$D$8:$F$64,3,FALSE)</f>
        <v>岐阜大</v>
      </c>
      <c r="J321" t="str">
        <f t="shared" si="21"/>
        <v>男</v>
      </c>
      <c r="K321" s="263" t="s">
        <v>1227</v>
      </c>
      <c r="L321" s="263" t="s">
        <v>1342</v>
      </c>
      <c r="M321" t="str">
        <f t="shared" si="22"/>
        <v>Shunsuke NAKAMURA</v>
      </c>
      <c r="O321" s="263" t="s">
        <v>1534</v>
      </c>
      <c r="P321" s="263" t="s">
        <v>1535</v>
      </c>
      <c r="Q321" s="303" t="s">
        <v>888</v>
      </c>
      <c r="R321" s="263" t="s">
        <v>2459</v>
      </c>
      <c r="S321" t="str">
        <f t="shared" si="23"/>
        <v>00</v>
      </c>
      <c r="T321" t="str">
        <f t="shared" si="24"/>
        <v>4 (00)</v>
      </c>
      <c r="U321" t="s">
        <v>5727</v>
      </c>
    </row>
    <row r="322" spans="2:21">
      <c r="B322" s="263" t="s">
        <v>502</v>
      </c>
      <c r="C322" s="292">
        <v>321</v>
      </c>
      <c r="D322" s="263" t="s">
        <v>1844</v>
      </c>
      <c r="E322" s="504" t="str">
        <f t="shared" si="20"/>
        <v>Kensho SUZUKI(00)</v>
      </c>
      <c r="F322" s="303" t="s">
        <v>889</v>
      </c>
      <c r="G322" s="263" t="s">
        <v>625</v>
      </c>
      <c r="H322" t="str">
        <f>VLOOKUP($G322,県名!$B$1:$C$49,2,FALSE)</f>
        <v>岐  阜</v>
      </c>
      <c r="I322" t="str">
        <f>VLOOKUP(B322,学校名!$D$8:$F$64,3,FALSE)</f>
        <v>岐阜大</v>
      </c>
      <c r="J322" t="str">
        <f t="shared" si="21"/>
        <v>男</v>
      </c>
      <c r="K322" s="263" t="s">
        <v>1260</v>
      </c>
      <c r="L322" s="263" t="s">
        <v>3656</v>
      </c>
      <c r="M322" t="str">
        <f t="shared" si="22"/>
        <v>Kensho SUZUKI</v>
      </c>
      <c r="O322" s="263" t="s">
        <v>1534</v>
      </c>
      <c r="P322" s="263" t="s">
        <v>1535</v>
      </c>
      <c r="Q322" s="303" t="s">
        <v>889</v>
      </c>
      <c r="R322" s="263" t="s">
        <v>2637</v>
      </c>
      <c r="S322" t="str">
        <f t="shared" si="23"/>
        <v>00</v>
      </c>
      <c r="T322" t="str">
        <f t="shared" si="24"/>
        <v>3 (00)</v>
      </c>
      <c r="U322" t="s">
        <v>5728</v>
      </c>
    </row>
    <row r="323" spans="2:21">
      <c r="B323" s="263" t="s">
        <v>502</v>
      </c>
      <c r="C323" s="292">
        <v>322</v>
      </c>
      <c r="D323" s="263" t="s">
        <v>1843</v>
      </c>
      <c r="E323" s="504" t="str">
        <f t="shared" ref="E323:E386" si="25">M323&amp;"("&amp;S323&amp;")"</f>
        <v>Tomoki UENO(00)</v>
      </c>
      <c r="F323" s="303" t="s">
        <v>889</v>
      </c>
      <c r="G323" s="263" t="s">
        <v>618</v>
      </c>
      <c r="H323" t="str">
        <f>VLOOKUP($G323,県名!$B$1:$C$49,2,FALSE)</f>
        <v>富　山</v>
      </c>
      <c r="I323" t="str">
        <f>VLOOKUP(B323,学校名!$D$8:$F$64,3,FALSE)</f>
        <v>岐阜大</v>
      </c>
      <c r="J323" t="str">
        <f t="shared" ref="J323:J386" si="26">IF(VALUE(C323)&lt;2000,"男","女")</f>
        <v>男</v>
      </c>
      <c r="K323" s="263" t="s">
        <v>2370</v>
      </c>
      <c r="L323" s="263" t="s">
        <v>1285</v>
      </c>
      <c r="M323" t="str">
        <f t="shared" ref="M323:M386" si="27">L323&amp;" "&amp;K323</f>
        <v>Tomoki UENO</v>
      </c>
      <c r="O323" s="263" t="s">
        <v>1534</v>
      </c>
      <c r="P323" s="263" t="s">
        <v>1535</v>
      </c>
      <c r="Q323" s="303" t="s">
        <v>889</v>
      </c>
      <c r="R323" s="263" t="s">
        <v>2636</v>
      </c>
      <c r="S323" t="str">
        <f t="shared" ref="S323:S386" si="28">LEFT(R323,2)</f>
        <v>00</v>
      </c>
      <c r="T323" t="str">
        <f t="shared" ref="T323:T386" si="29">Q323&amp;" ("&amp;S323&amp;")"</f>
        <v>3 (00)</v>
      </c>
      <c r="U323" t="s">
        <v>5729</v>
      </c>
    </row>
    <row r="324" spans="2:21">
      <c r="B324" s="263" t="s">
        <v>502</v>
      </c>
      <c r="C324" s="292">
        <v>323</v>
      </c>
      <c r="D324" s="263" t="s">
        <v>1845</v>
      </c>
      <c r="E324" s="504" t="str">
        <f t="shared" si="25"/>
        <v>Tomoya WATANABE(00)</v>
      </c>
      <c r="F324" s="303" t="s">
        <v>889</v>
      </c>
      <c r="G324" s="263" t="s">
        <v>625</v>
      </c>
      <c r="H324" t="str">
        <f>VLOOKUP($G324,県名!$B$1:$C$49,2,FALSE)</f>
        <v>岐  阜</v>
      </c>
      <c r="I324" t="str">
        <f>VLOOKUP(B324,学校名!$D$8:$F$64,3,FALSE)</f>
        <v>岐阜大</v>
      </c>
      <c r="J324" t="str">
        <f t="shared" si="26"/>
        <v>男</v>
      </c>
      <c r="K324" s="263" t="s">
        <v>1311</v>
      </c>
      <c r="L324" s="263" t="s">
        <v>1240</v>
      </c>
      <c r="M324" t="str">
        <f t="shared" si="27"/>
        <v>Tomoya WATANABE</v>
      </c>
      <c r="O324" s="263" t="s">
        <v>1534</v>
      </c>
      <c r="P324" s="263" t="s">
        <v>1535</v>
      </c>
      <c r="Q324" s="303" t="s">
        <v>889</v>
      </c>
      <c r="R324" s="263" t="s">
        <v>2638</v>
      </c>
      <c r="S324" t="str">
        <f t="shared" si="28"/>
        <v>00</v>
      </c>
      <c r="T324" t="str">
        <f t="shared" si="29"/>
        <v>3 (00)</v>
      </c>
      <c r="U324" t="s">
        <v>5730</v>
      </c>
    </row>
    <row r="325" spans="2:21">
      <c r="B325" s="263" t="s">
        <v>502</v>
      </c>
      <c r="C325" s="292">
        <v>324</v>
      </c>
      <c r="D325" s="263" t="s">
        <v>2022</v>
      </c>
      <c r="E325" s="504" t="str">
        <f t="shared" si="25"/>
        <v>Ryo KOBUCHI(02)</v>
      </c>
      <c r="F325" s="303" t="s">
        <v>886</v>
      </c>
      <c r="G325" s="263" t="s">
        <v>624</v>
      </c>
      <c r="H325" t="str">
        <f>VLOOKUP($G325,県名!$B$1:$C$49,2,FALSE)</f>
        <v>三  重</v>
      </c>
      <c r="I325" t="str">
        <f>VLOOKUP(B325,学校名!$D$8:$F$64,3,FALSE)</f>
        <v>岐阜大</v>
      </c>
      <c r="J325" t="str">
        <f t="shared" si="26"/>
        <v>男</v>
      </c>
      <c r="K325" s="263" t="s">
        <v>2341</v>
      </c>
      <c r="L325" s="263" t="s">
        <v>1247</v>
      </c>
      <c r="M325" t="str">
        <f t="shared" si="27"/>
        <v>Ryo KOBUCHI</v>
      </c>
      <c r="O325" s="263" t="s">
        <v>1534</v>
      </c>
      <c r="P325" s="263" t="s">
        <v>1535</v>
      </c>
      <c r="Q325" s="303" t="s">
        <v>886</v>
      </c>
      <c r="R325" s="263" t="s">
        <v>2835</v>
      </c>
      <c r="S325" t="str">
        <f t="shared" si="28"/>
        <v>02</v>
      </c>
      <c r="T325" t="str">
        <f t="shared" si="29"/>
        <v>2 (02)</v>
      </c>
      <c r="U325" t="s">
        <v>5731</v>
      </c>
    </row>
    <row r="326" spans="2:21">
      <c r="B326" s="263" t="s">
        <v>502</v>
      </c>
      <c r="C326" s="292">
        <v>325</v>
      </c>
      <c r="D326" s="263" t="s">
        <v>1995</v>
      </c>
      <c r="E326" s="504" t="str">
        <f t="shared" si="25"/>
        <v>Yuki TAGUCHI(01)</v>
      </c>
      <c r="F326" s="303" t="s">
        <v>886</v>
      </c>
      <c r="G326" s="263" t="s">
        <v>624</v>
      </c>
      <c r="H326" t="str">
        <f>VLOOKUP($G326,県名!$B$1:$C$49,2,FALSE)</f>
        <v>三  重</v>
      </c>
      <c r="I326" t="str">
        <f>VLOOKUP(B326,学校名!$D$8:$F$64,3,FALSE)</f>
        <v>岐阜大</v>
      </c>
      <c r="J326" t="str">
        <f t="shared" si="26"/>
        <v>男</v>
      </c>
      <c r="K326" s="263" t="s">
        <v>1300</v>
      </c>
      <c r="L326" s="263" t="s">
        <v>1244</v>
      </c>
      <c r="M326" t="str">
        <f t="shared" si="27"/>
        <v>Yuki TAGUCHI</v>
      </c>
      <c r="O326" s="263" t="s">
        <v>1534</v>
      </c>
      <c r="P326" s="263" t="s">
        <v>1535</v>
      </c>
      <c r="Q326" s="303" t="s">
        <v>886</v>
      </c>
      <c r="R326" s="263" t="s">
        <v>2825</v>
      </c>
      <c r="S326" t="str">
        <f t="shared" si="28"/>
        <v>01</v>
      </c>
      <c r="T326" t="str">
        <f t="shared" si="29"/>
        <v>2 (01)</v>
      </c>
      <c r="U326" t="s">
        <v>5732</v>
      </c>
    </row>
    <row r="327" spans="2:21">
      <c r="B327" s="263" t="s">
        <v>502</v>
      </c>
      <c r="C327" s="292">
        <v>326</v>
      </c>
      <c r="D327" s="263" t="s">
        <v>1842</v>
      </c>
      <c r="E327" s="504" t="str">
        <f t="shared" si="25"/>
        <v>Daisuke TANAHASHI(99)</v>
      </c>
      <c r="F327" s="303" t="s">
        <v>888</v>
      </c>
      <c r="G327" s="263" t="s">
        <v>625</v>
      </c>
      <c r="H327" t="str">
        <f>VLOOKUP($G327,県名!$B$1:$C$49,2,FALSE)</f>
        <v>岐  阜</v>
      </c>
      <c r="I327" t="str">
        <f>VLOOKUP(B327,学校名!$D$8:$F$64,3,FALSE)</f>
        <v>岐阜大</v>
      </c>
      <c r="J327" t="str">
        <f t="shared" si="26"/>
        <v>男</v>
      </c>
      <c r="K327" s="263" t="s">
        <v>1352</v>
      </c>
      <c r="L327" s="263" t="s">
        <v>1347</v>
      </c>
      <c r="M327" t="str">
        <f t="shared" si="27"/>
        <v>Daisuke TANAHASHI</v>
      </c>
      <c r="O327" s="263" t="s">
        <v>1534</v>
      </c>
      <c r="P327" s="263" t="s">
        <v>1535</v>
      </c>
      <c r="Q327" s="303" t="s">
        <v>888</v>
      </c>
      <c r="R327" s="263" t="s">
        <v>2458</v>
      </c>
      <c r="S327" t="str">
        <f t="shared" si="28"/>
        <v>99</v>
      </c>
      <c r="T327" t="str">
        <f t="shared" si="29"/>
        <v>4 (99)</v>
      </c>
      <c r="U327" t="s">
        <v>5733</v>
      </c>
    </row>
    <row r="328" spans="2:21">
      <c r="B328" s="263" t="s">
        <v>502</v>
      </c>
      <c r="C328" s="292">
        <v>327</v>
      </c>
      <c r="D328" s="263" t="s">
        <v>704</v>
      </c>
      <c r="E328" s="504" t="str">
        <f t="shared" si="25"/>
        <v>Yuya AKAHANE(97)</v>
      </c>
      <c r="F328" s="303" t="s">
        <v>771</v>
      </c>
      <c r="G328" s="263" t="s">
        <v>625</v>
      </c>
      <c r="H328" t="str">
        <f>VLOOKUP($G328,県名!$B$1:$C$49,2,FALSE)</f>
        <v>岐  阜</v>
      </c>
      <c r="I328" t="str">
        <f>VLOOKUP(B328,学校名!$D$8:$F$64,3,FALSE)</f>
        <v>岐阜大</v>
      </c>
      <c r="J328" t="str">
        <f t="shared" si="26"/>
        <v>男</v>
      </c>
      <c r="K328" s="263" t="s">
        <v>3657</v>
      </c>
      <c r="L328" s="263" t="s">
        <v>1229</v>
      </c>
      <c r="M328" t="str">
        <f t="shared" si="27"/>
        <v>Yuya AKAHANE</v>
      </c>
      <c r="O328" s="263" t="s">
        <v>1534</v>
      </c>
      <c r="P328" s="263" t="s">
        <v>1535</v>
      </c>
      <c r="Q328" s="303" t="s">
        <v>771</v>
      </c>
      <c r="R328" s="263" t="s">
        <v>2629</v>
      </c>
      <c r="S328" t="str">
        <f t="shared" si="28"/>
        <v>97</v>
      </c>
      <c r="T328" t="str">
        <f t="shared" si="29"/>
        <v>M2 (97)</v>
      </c>
      <c r="U328" t="s">
        <v>5734</v>
      </c>
    </row>
    <row r="329" spans="2:21">
      <c r="B329" s="263" t="s">
        <v>502</v>
      </c>
      <c r="C329" s="292">
        <v>328</v>
      </c>
      <c r="D329" s="263" t="s">
        <v>967</v>
      </c>
      <c r="E329" s="504" t="str">
        <f t="shared" si="25"/>
        <v>Tomohiro DETO(00)</v>
      </c>
      <c r="F329" s="303" t="s">
        <v>888</v>
      </c>
      <c r="G329" s="263" t="s">
        <v>625</v>
      </c>
      <c r="H329" t="str">
        <f>VLOOKUP($G329,県名!$B$1:$C$49,2,FALSE)</f>
        <v>岐  阜</v>
      </c>
      <c r="I329" t="str">
        <f>VLOOKUP(B329,学校名!$D$8:$F$64,3,FALSE)</f>
        <v>岐阜大</v>
      </c>
      <c r="J329" t="str">
        <f t="shared" si="26"/>
        <v>男</v>
      </c>
      <c r="K329" s="263" t="s">
        <v>1394</v>
      </c>
      <c r="L329" s="263" t="s">
        <v>1321</v>
      </c>
      <c r="M329" t="str">
        <f t="shared" si="27"/>
        <v>Tomohiro DETO</v>
      </c>
      <c r="O329" s="263" t="s">
        <v>1534</v>
      </c>
      <c r="P329" s="263" t="s">
        <v>1535</v>
      </c>
      <c r="Q329" s="303" t="s">
        <v>888</v>
      </c>
      <c r="R329" s="263" t="s">
        <v>2769</v>
      </c>
      <c r="S329" t="str">
        <f t="shared" si="28"/>
        <v>00</v>
      </c>
      <c r="T329" t="str">
        <f t="shared" si="29"/>
        <v>4 (00)</v>
      </c>
      <c r="U329" t="s">
        <v>5735</v>
      </c>
    </row>
    <row r="330" spans="2:21">
      <c r="B330" s="263" t="s">
        <v>502</v>
      </c>
      <c r="C330" s="292">
        <v>329</v>
      </c>
      <c r="D330" s="263" t="s">
        <v>707</v>
      </c>
      <c r="E330" s="504" t="str">
        <f t="shared" si="25"/>
        <v>Yuki FURUHASHI(97)</v>
      </c>
      <c r="F330" s="303" t="s">
        <v>771</v>
      </c>
      <c r="G330" s="263" t="s">
        <v>625</v>
      </c>
      <c r="H330" t="str">
        <f>VLOOKUP($G330,県名!$B$1:$C$49,2,FALSE)</f>
        <v>岐  阜</v>
      </c>
      <c r="I330" t="str">
        <f>VLOOKUP(B330,学校名!$D$8:$F$64,3,FALSE)</f>
        <v>岐阜大</v>
      </c>
      <c r="J330" t="str">
        <f t="shared" si="26"/>
        <v>男</v>
      </c>
      <c r="K330" s="263" t="s">
        <v>1389</v>
      </c>
      <c r="L330" s="263" t="s">
        <v>1244</v>
      </c>
      <c r="M330" t="str">
        <f t="shared" si="27"/>
        <v>Yuki FURUHASHI</v>
      </c>
      <c r="O330" s="263" t="s">
        <v>1534</v>
      </c>
      <c r="P330" s="263" t="s">
        <v>1535</v>
      </c>
      <c r="Q330" s="303" t="s">
        <v>771</v>
      </c>
      <c r="R330" s="263" t="s">
        <v>2785</v>
      </c>
      <c r="S330" t="str">
        <f t="shared" si="28"/>
        <v>97</v>
      </c>
      <c r="T330" t="str">
        <f t="shared" si="29"/>
        <v>M2 (97)</v>
      </c>
      <c r="U330" t="s">
        <v>5736</v>
      </c>
    </row>
    <row r="331" spans="2:21">
      <c r="B331" s="263" t="s">
        <v>502</v>
      </c>
      <c r="C331" s="292">
        <v>330</v>
      </c>
      <c r="D331" s="263" t="s">
        <v>705</v>
      </c>
      <c r="E331" s="504" t="str">
        <f t="shared" si="25"/>
        <v>Kenichi SAITO(97)</v>
      </c>
      <c r="F331" s="303" t="s">
        <v>772</v>
      </c>
      <c r="G331" s="263" t="s">
        <v>625</v>
      </c>
      <c r="H331" t="str">
        <f>VLOOKUP($G331,県名!$B$1:$C$49,2,FALSE)</f>
        <v>岐  阜</v>
      </c>
      <c r="I331" t="str">
        <f>VLOOKUP(B331,学校名!$D$8:$F$64,3,FALSE)</f>
        <v>岐阜大</v>
      </c>
      <c r="J331" t="str">
        <f t="shared" si="26"/>
        <v>男</v>
      </c>
      <c r="K331" s="263" t="s">
        <v>1319</v>
      </c>
      <c r="L331" s="263" t="s">
        <v>3544</v>
      </c>
      <c r="M331" t="str">
        <f t="shared" si="27"/>
        <v>Kenichi SAITO</v>
      </c>
      <c r="O331" s="263" t="s">
        <v>1534</v>
      </c>
      <c r="P331" s="263" t="s">
        <v>1535</v>
      </c>
      <c r="Q331" s="303" t="s">
        <v>772</v>
      </c>
      <c r="R331" s="263" t="s">
        <v>2648</v>
      </c>
      <c r="S331" t="str">
        <f t="shared" si="28"/>
        <v>97</v>
      </c>
      <c r="T331" t="str">
        <f t="shared" si="29"/>
        <v>M1 (97)</v>
      </c>
      <c r="U331" t="s">
        <v>5737</v>
      </c>
    </row>
    <row r="332" spans="2:21">
      <c r="B332" s="263" t="s">
        <v>502</v>
      </c>
      <c r="C332" s="292">
        <v>331</v>
      </c>
      <c r="D332" s="263" t="s">
        <v>965</v>
      </c>
      <c r="E332" s="504" t="str">
        <f t="shared" si="25"/>
        <v>Fumito KOBAYASHI(98)</v>
      </c>
      <c r="F332" s="303" t="s">
        <v>888</v>
      </c>
      <c r="G332" s="263" t="s">
        <v>625</v>
      </c>
      <c r="H332" t="str">
        <f>VLOOKUP($G332,県名!$B$1:$C$49,2,FALSE)</f>
        <v>岐  阜</v>
      </c>
      <c r="I332" t="str">
        <f>VLOOKUP(B332,学校名!$D$8:$F$64,3,FALSE)</f>
        <v>岐阜大</v>
      </c>
      <c r="J332" t="str">
        <f t="shared" si="26"/>
        <v>男</v>
      </c>
      <c r="K332" s="263" t="s">
        <v>1262</v>
      </c>
      <c r="L332" s="263" t="s">
        <v>1395</v>
      </c>
      <c r="M332" t="str">
        <f t="shared" si="27"/>
        <v>Fumito KOBAYASHI</v>
      </c>
      <c r="O332" s="263" t="s">
        <v>1534</v>
      </c>
      <c r="P332" s="263" t="s">
        <v>1535</v>
      </c>
      <c r="Q332" s="303" t="s">
        <v>888</v>
      </c>
      <c r="R332" s="263" t="s">
        <v>2848</v>
      </c>
      <c r="S332" t="str">
        <f t="shared" si="28"/>
        <v>98</v>
      </c>
      <c r="T332" t="str">
        <f t="shared" si="29"/>
        <v>4 (98)</v>
      </c>
      <c r="U332" t="s">
        <v>5738</v>
      </c>
    </row>
    <row r="333" spans="2:21">
      <c r="B333" s="263" t="s">
        <v>502</v>
      </c>
      <c r="C333" s="292">
        <v>332</v>
      </c>
      <c r="D333" s="263" t="s">
        <v>3179</v>
      </c>
      <c r="E333" s="504" t="str">
        <f t="shared" si="25"/>
        <v>Toru ISHIHAMA(99)</v>
      </c>
      <c r="F333" s="303" t="s">
        <v>888</v>
      </c>
      <c r="G333" s="263" t="s">
        <v>625</v>
      </c>
      <c r="H333" t="str">
        <f>VLOOKUP($G333,県名!$B$1:$C$49,2,FALSE)</f>
        <v>岐  阜</v>
      </c>
      <c r="I333" t="str">
        <f>VLOOKUP(B333,学校名!$D$8:$F$64,3,FALSE)</f>
        <v>岐阜大</v>
      </c>
      <c r="J333" t="str">
        <f t="shared" si="26"/>
        <v>男</v>
      </c>
      <c r="K333" s="263" t="s">
        <v>3658</v>
      </c>
      <c r="L333" s="263" t="s">
        <v>3659</v>
      </c>
      <c r="M333" t="str">
        <f t="shared" si="27"/>
        <v>Toru ISHIHAMA</v>
      </c>
      <c r="O333" s="263" t="s">
        <v>1534</v>
      </c>
      <c r="P333" s="263" t="s">
        <v>1535</v>
      </c>
      <c r="Q333" s="303" t="s">
        <v>888</v>
      </c>
      <c r="R333" s="263" t="s">
        <v>2449</v>
      </c>
      <c r="S333" t="str">
        <f t="shared" si="28"/>
        <v>99</v>
      </c>
      <c r="T333" t="str">
        <f t="shared" si="29"/>
        <v>4 (99)</v>
      </c>
      <c r="U333" t="s">
        <v>5739</v>
      </c>
    </row>
    <row r="334" spans="2:21">
      <c r="B334" s="263" t="s">
        <v>502</v>
      </c>
      <c r="C334" s="292">
        <v>333</v>
      </c>
      <c r="D334" s="263" t="s">
        <v>3180</v>
      </c>
      <c r="E334" s="504" t="str">
        <f t="shared" si="25"/>
        <v>Aoi OWADA(00)</v>
      </c>
      <c r="F334" s="303" t="s">
        <v>886</v>
      </c>
      <c r="G334" s="263" t="s">
        <v>623</v>
      </c>
      <c r="H334" t="str">
        <f>VLOOKUP($G334,県名!$B$1:$C$49,2,FALSE)</f>
        <v>愛  知</v>
      </c>
      <c r="I334" t="str">
        <f>VLOOKUP(B334,学校名!$D$8:$F$64,3,FALSE)</f>
        <v>岐阜大</v>
      </c>
      <c r="J334" t="str">
        <f t="shared" si="26"/>
        <v>男</v>
      </c>
      <c r="K334" s="263" t="s">
        <v>3660</v>
      </c>
      <c r="L334" s="263" t="s">
        <v>1578</v>
      </c>
      <c r="M334" t="str">
        <f t="shared" si="27"/>
        <v>Aoi OWADA</v>
      </c>
      <c r="O334" s="263" t="s">
        <v>1534</v>
      </c>
      <c r="P334" s="263" t="s">
        <v>1535</v>
      </c>
      <c r="Q334" s="303" t="s">
        <v>886</v>
      </c>
      <c r="R334" s="263" t="s">
        <v>2552</v>
      </c>
      <c r="S334" t="str">
        <f t="shared" si="28"/>
        <v>00</v>
      </c>
      <c r="T334" t="str">
        <f t="shared" si="29"/>
        <v>2 (00)</v>
      </c>
      <c r="U334" t="s">
        <v>5740</v>
      </c>
    </row>
    <row r="335" spans="2:21">
      <c r="B335" s="263" t="s">
        <v>502</v>
      </c>
      <c r="C335" s="292">
        <v>334</v>
      </c>
      <c r="D335" s="263" t="s">
        <v>3020</v>
      </c>
      <c r="E335" s="504" t="str">
        <f t="shared" si="25"/>
        <v>Masahiro KITA(00)</v>
      </c>
      <c r="F335" s="303" t="s">
        <v>886</v>
      </c>
      <c r="G335" s="263" t="s">
        <v>625</v>
      </c>
      <c r="H335" t="str">
        <f>VLOOKUP($G335,県名!$B$1:$C$49,2,FALSE)</f>
        <v>岐  阜</v>
      </c>
      <c r="I335" t="str">
        <f>VLOOKUP(B335,学校名!$D$8:$F$64,3,FALSE)</f>
        <v>岐阜大</v>
      </c>
      <c r="J335" t="str">
        <f t="shared" si="26"/>
        <v>男</v>
      </c>
      <c r="K335" s="263" t="s">
        <v>3026</v>
      </c>
      <c r="L335" s="263" t="s">
        <v>1277</v>
      </c>
      <c r="M335" t="str">
        <f t="shared" si="27"/>
        <v>Masahiro KITA</v>
      </c>
      <c r="O335" s="263" t="s">
        <v>1534</v>
      </c>
      <c r="P335" s="263" t="s">
        <v>1535</v>
      </c>
      <c r="Q335" s="303" t="s">
        <v>886</v>
      </c>
      <c r="R335" s="263" t="s">
        <v>3024</v>
      </c>
      <c r="S335" t="str">
        <f t="shared" si="28"/>
        <v>00</v>
      </c>
      <c r="T335" t="str">
        <f t="shared" si="29"/>
        <v>2 (00)</v>
      </c>
      <c r="U335" t="s">
        <v>5741</v>
      </c>
    </row>
    <row r="336" spans="2:21">
      <c r="B336" s="263" t="s">
        <v>502</v>
      </c>
      <c r="C336" s="292">
        <v>335</v>
      </c>
      <c r="D336" s="263" t="s">
        <v>3181</v>
      </c>
      <c r="E336" s="504" t="str">
        <f t="shared" si="25"/>
        <v>Soma USUI(99)</v>
      </c>
      <c r="F336" s="303" t="s">
        <v>887</v>
      </c>
      <c r="G336" s="263" t="s">
        <v>625</v>
      </c>
      <c r="H336" t="str">
        <f>VLOOKUP($G336,県名!$B$1:$C$49,2,FALSE)</f>
        <v>岐  阜</v>
      </c>
      <c r="I336" t="str">
        <f>VLOOKUP(B336,学校名!$D$8:$F$64,3,FALSE)</f>
        <v>岐阜大</v>
      </c>
      <c r="J336" t="str">
        <f t="shared" si="26"/>
        <v>男</v>
      </c>
      <c r="K336" s="263" t="s">
        <v>3661</v>
      </c>
      <c r="L336" s="263" t="s">
        <v>1420</v>
      </c>
      <c r="M336" t="str">
        <f t="shared" si="27"/>
        <v>Soma USUI</v>
      </c>
      <c r="O336" s="263" t="s">
        <v>1534</v>
      </c>
      <c r="P336" s="263" t="s">
        <v>1535</v>
      </c>
      <c r="Q336" s="303" t="s">
        <v>887</v>
      </c>
      <c r="R336" s="263" t="s">
        <v>2631</v>
      </c>
      <c r="S336" t="str">
        <f t="shared" si="28"/>
        <v>99</v>
      </c>
      <c r="T336" t="str">
        <f t="shared" si="29"/>
        <v>5 (99)</v>
      </c>
      <c r="U336" t="s">
        <v>5742</v>
      </c>
    </row>
    <row r="337" spans="2:21">
      <c r="B337" s="263" t="s">
        <v>502</v>
      </c>
      <c r="C337" s="292">
        <v>336</v>
      </c>
      <c r="D337" s="263" t="s">
        <v>876</v>
      </c>
      <c r="E337" s="504" t="str">
        <f t="shared" si="25"/>
        <v>Takamasa OKANO(98)</v>
      </c>
      <c r="F337" s="303" t="s">
        <v>887</v>
      </c>
      <c r="G337" s="263" t="s">
        <v>625</v>
      </c>
      <c r="H337" t="str">
        <f>VLOOKUP($G337,県名!$B$1:$C$49,2,FALSE)</f>
        <v>岐  阜</v>
      </c>
      <c r="I337" t="str">
        <f>VLOOKUP(B337,学校名!$D$8:$F$64,3,FALSE)</f>
        <v>岐阜大</v>
      </c>
      <c r="J337" t="str">
        <f t="shared" si="26"/>
        <v>男</v>
      </c>
      <c r="K337" s="263" t="s">
        <v>1314</v>
      </c>
      <c r="L337" s="263" t="s">
        <v>1370</v>
      </c>
      <c r="M337" t="str">
        <f t="shared" si="27"/>
        <v>Takamasa OKANO</v>
      </c>
      <c r="O337" s="263" t="s">
        <v>1534</v>
      </c>
      <c r="P337" s="263" t="s">
        <v>1535</v>
      </c>
      <c r="Q337" s="303" t="s">
        <v>887</v>
      </c>
      <c r="R337" s="263" t="s">
        <v>2641</v>
      </c>
      <c r="S337" t="str">
        <f t="shared" si="28"/>
        <v>98</v>
      </c>
      <c r="T337" t="str">
        <f t="shared" si="29"/>
        <v>5 (98)</v>
      </c>
      <c r="U337" t="s">
        <v>5743</v>
      </c>
    </row>
    <row r="338" spans="2:21">
      <c r="B338" s="263" t="s">
        <v>502</v>
      </c>
      <c r="C338" s="292">
        <v>337</v>
      </c>
      <c r="D338" s="263" t="s">
        <v>3182</v>
      </c>
      <c r="E338" s="504" t="str">
        <f t="shared" si="25"/>
        <v>Masamichi ITO(98)</v>
      </c>
      <c r="F338" s="303" t="s">
        <v>889</v>
      </c>
      <c r="G338" s="263" t="s">
        <v>625</v>
      </c>
      <c r="H338" t="str">
        <f>VLOOKUP($G338,県名!$B$1:$C$49,2,FALSE)</f>
        <v>岐  阜</v>
      </c>
      <c r="I338" t="str">
        <f>VLOOKUP(B338,学校名!$D$8:$F$64,3,FALSE)</f>
        <v>岐阜大</v>
      </c>
      <c r="J338" t="str">
        <f t="shared" si="26"/>
        <v>男</v>
      </c>
      <c r="K338" s="263" t="s">
        <v>1279</v>
      </c>
      <c r="L338" s="263" t="s">
        <v>3662</v>
      </c>
      <c r="M338" t="str">
        <f t="shared" si="27"/>
        <v>Masamichi ITO</v>
      </c>
      <c r="O338" s="263" t="s">
        <v>1534</v>
      </c>
      <c r="P338" s="263" t="s">
        <v>1535</v>
      </c>
      <c r="Q338" s="303" t="s">
        <v>889</v>
      </c>
      <c r="R338" s="263" t="s">
        <v>2929</v>
      </c>
      <c r="S338" t="str">
        <f t="shared" si="28"/>
        <v>98</v>
      </c>
      <c r="T338" t="str">
        <f t="shared" si="29"/>
        <v>3 (98)</v>
      </c>
      <c r="U338" t="s">
        <v>5744</v>
      </c>
    </row>
    <row r="339" spans="2:21">
      <c r="B339" s="263" t="s">
        <v>502</v>
      </c>
      <c r="C339" s="292">
        <v>338</v>
      </c>
      <c r="D339" s="263" t="s">
        <v>3183</v>
      </c>
      <c r="E339" s="504" t="str">
        <f t="shared" si="25"/>
        <v>Shusaku OKINO(98)</v>
      </c>
      <c r="F339" s="303" t="s">
        <v>888</v>
      </c>
      <c r="G339" s="263" t="s">
        <v>625</v>
      </c>
      <c r="H339" t="str">
        <f>VLOOKUP($G339,県名!$B$1:$C$49,2,FALSE)</f>
        <v>岐  阜</v>
      </c>
      <c r="I339" t="str">
        <f>VLOOKUP(B339,学校名!$D$8:$F$64,3,FALSE)</f>
        <v>岐阜大</v>
      </c>
      <c r="J339" t="str">
        <f t="shared" si="26"/>
        <v>男</v>
      </c>
      <c r="K339" s="263" t="s">
        <v>3663</v>
      </c>
      <c r="L339" s="263" t="s">
        <v>3664</v>
      </c>
      <c r="M339" t="str">
        <f t="shared" si="27"/>
        <v>Shusaku OKINO</v>
      </c>
      <c r="O339" s="263" t="s">
        <v>1534</v>
      </c>
      <c r="P339" s="263" t="s">
        <v>1535</v>
      </c>
      <c r="Q339" s="303" t="s">
        <v>888</v>
      </c>
      <c r="R339" s="263" t="s">
        <v>2442</v>
      </c>
      <c r="S339" t="str">
        <f t="shared" si="28"/>
        <v>98</v>
      </c>
      <c r="T339" t="str">
        <f t="shared" si="29"/>
        <v>4 (98)</v>
      </c>
      <c r="U339" t="s">
        <v>5745</v>
      </c>
    </row>
    <row r="340" spans="2:21">
      <c r="B340" s="263" t="s">
        <v>502</v>
      </c>
      <c r="C340" s="292">
        <v>339</v>
      </c>
      <c r="D340" s="263" t="s">
        <v>3184</v>
      </c>
      <c r="E340" s="504" t="str">
        <f t="shared" si="25"/>
        <v>Ryonosuke TANAKA(02)</v>
      </c>
      <c r="F340" s="303" t="s">
        <v>886</v>
      </c>
      <c r="G340" s="263" t="s">
        <v>625</v>
      </c>
      <c r="H340" t="str">
        <f>VLOOKUP($G340,県名!$B$1:$C$49,2,FALSE)</f>
        <v>岐  阜</v>
      </c>
      <c r="I340" t="str">
        <f>VLOOKUP(B340,学校名!$D$8:$F$64,3,FALSE)</f>
        <v>岐阜大</v>
      </c>
      <c r="J340" t="str">
        <f t="shared" si="26"/>
        <v>男</v>
      </c>
      <c r="K340" s="263" t="s">
        <v>1328</v>
      </c>
      <c r="L340" s="263" t="s">
        <v>3665</v>
      </c>
      <c r="M340" t="str">
        <f t="shared" si="27"/>
        <v>Ryonosuke TANAKA</v>
      </c>
      <c r="O340" s="263" t="s">
        <v>1534</v>
      </c>
      <c r="P340" s="263" t="s">
        <v>1535</v>
      </c>
      <c r="Q340" s="303" t="s">
        <v>886</v>
      </c>
      <c r="R340" s="263" t="s">
        <v>3001</v>
      </c>
      <c r="S340" t="str">
        <f t="shared" si="28"/>
        <v>02</v>
      </c>
      <c r="T340" t="str">
        <f t="shared" si="29"/>
        <v>2 (02)</v>
      </c>
      <c r="U340" t="s">
        <v>5746</v>
      </c>
    </row>
    <row r="341" spans="2:21">
      <c r="B341" s="263" t="s">
        <v>502</v>
      </c>
      <c r="C341" s="292">
        <v>340</v>
      </c>
      <c r="D341" s="263" t="s">
        <v>3185</v>
      </c>
      <c r="E341" s="504" t="str">
        <f t="shared" si="25"/>
        <v>Ayumu ARAKI(99)</v>
      </c>
      <c r="F341" s="303" t="s">
        <v>888</v>
      </c>
      <c r="G341" s="263" t="s">
        <v>625</v>
      </c>
      <c r="H341" t="str">
        <f>VLOOKUP($G341,県名!$B$1:$C$49,2,FALSE)</f>
        <v>岐  阜</v>
      </c>
      <c r="I341" t="str">
        <f>VLOOKUP(B341,学校名!$D$8:$F$64,3,FALSE)</f>
        <v>岐阜大</v>
      </c>
      <c r="J341" t="str">
        <f t="shared" si="26"/>
        <v>男</v>
      </c>
      <c r="K341" s="263" t="s">
        <v>3666</v>
      </c>
      <c r="L341" s="263" t="s">
        <v>3667</v>
      </c>
      <c r="M341" t="str">
        <f t="shared" si="27"/>
        <v>Ayumu ARAKI</v>
      </c>
      <c r="O341" s="263" t="s">
        <v>1534</v>
      </c>
      <c r="P341" s="263" t="s">
        <v>1535</v>
      </c>
      <c r="Q341" s="303" t="s">
        <v>888</v>
      </c>
      <c r="R341" s="263" t="s">
        <v>2930</v>
      </c>
      <c r="S341" t="str">
        <f t="shared" si="28"/>
        <v>99</v>
      </c>
      <c r="T341" t="str">
        <f t="shared" si="29"/>
        <v>4 (99)</v>
      </c>
      <c r="U341" t="s">
        <v>5747</v>
      </c>
    </row>
    <row r="342" spans="2:21">
      <c r="B342" s="263" t="s">
        <v>502</v>
      </c>
      <c r="C342" s="292">
        <v>341</v>
      </c>
      <c r="D342" s="263" t="s">
        <v>1190</v>
      </c>
      <c r="E342" s="504" t="str">
        <f t="shared" si="25"/>
        <v>Arata ISHIBASHI(98)</v>
      </c>
      <c r="F342" s="303" t="s">
        <v>888</v>
      </c>
      <c r="G342" s="263" t="s">
        <v>625</v>
      </c>
      <c r="H342" t="str">
        <f>VLOOKUP($G342,県名!$B$1:$C$49,2,FALSE)</f>
        <v>岐  阜</v>
      </c>
      <c r="I342" t="str">
        <f>VLOOKUP(B342,学校名!$D$8:$F$64,3,FALSE)</f>
        <v>岐阜大</v>
      </c>
      <c r="J342" t="str">
        <f t="shared" si="26"/>
        <v>男</v>
      </c>
      <c r="K342" s="263" t="s">
        <v>3668</v>
      </c>
      <c r="L342" s="263" t="s">
        <v>3669</v>
      </c>
      <c r="M342" t="str">
        <f t="shared" si="27"/>
        <v>Arata ISHIBASHI</v>
      </c>
      <c r="O342" s="263" t="s">
        <v>1534</v>
      </c>
      <c r="P342" s="263" t="s">
        <v>1535</v>
      </c>
      <c r="Q342" s="303" t="s">
        <v>888</v>
      </c>
      <c r="R342" s="263" t="s">
        <v>2645</v>
      </c>
      <c r="S342" t="str">
        <f t="shared" si="28"/>
        <v>98</v>
      </c>
      <c r="T342" t="str">
        <f t="shared" si="29"/>
        <v>4 (98)</v>
      </c>
      <c r="U342" t="s">
        <v>5748</v>
      </c>
    </row>
    <row r="343" spans="2:21">
      <c r="B343" s="263" t="s">
        <v>502</v>
      </c>
      <c r="C343" s="292">
        <v>342</v>
      </c>
      <c r="D343" s="263" t="s">
        <v>993</v>
      </c>
      <c r="E343" s="504" t="str">
        <f t="shared" si="25"/>
        <v>Masato UNO(98)</v>
      </c>
      <c r="F343" s="303" t="s">
        <v>888</v>
      </c>
      <c r="G343" s="263" t="s">
        <v>625</v>
      </c>
      <c r="H343" t="str">
        <f>VLOOKUP($G343,県名!$B$1:$C$49,2,FALSE)</f>
        <v>岐  阜</v>
      </c>
      <c r="I343" t="str">
        <f>VLOOKUP(B343,学校名!$D$8:$F$64,3,FALSE)</f>
        <v>岐阜大</v>
      </c>
      <c r="J343" t="str">
        <f t="shared" si="26"/>
        <v>男</v>
      </c>
      <c r="K343" s="263" t="s">
        <v>3670</v>
      </c>
      <c r="L343" s="263" t="s">
        <v>1324</v>
      </c>
      <c r="M343" t="str">
        <f t="shared" si="27"/>
        <v>Masato UNO</v>
      </c>
      <c r="O343" s="263" t="s">
        <v>1534</v>
      </c>
      <c r="P343" s="263" t="s">
        <v>1535</v>
      </c>
      <c r="Q343" s="303" t="s">
        <v>888</v>
      </c>
      <c r="R343" s="263" t="s">
        <v>2646</v>
      </c>
      <c r="S343" t="str">
        <f t="shared" si="28"/>
        <v>98</v>
      </c>
      <c r="T343" t="str">
        <f t="shared" si="29"/>
        <v>4 (98)</v>
      </c>
      <c r="U343" t="s">
        <v>5749</v>
      </c>
    </row>
    <row r="344" spans="2:21">
      <c r="B344" s="263" t="s">
        <v>502</v>
      </c>
      <c r="C344" s="292">
        <v>343</v>
      </c>
      <c r="D344" s="263" t="s">
        <v>3186</v>
      </c>
      <c r="E344" s="504" t="str">
        <f t="shared" si="25"/>
        <v>Masahiro KUDOMI(98)</v>
      </c>
      <c r="F344" s="303" t="s">
        <v>887</v>
      </c>
      <c r="G344" s="263" t="s">
        <v>625</v>
      </c>
      <c r="H344" t="str">
        <f>VLOOKUP($G344,県名!$B$1:$C$49,2,FALSE)</f>
        <v>岐  阜</v>
      </c>
      <c r="I344" t="str">
        <f>VLOOKUP(B344,学校名!$D$8:$F$64,3,FALSE)</f>
        <v>岐阜大</v>
      </c>
      <c r="J344" t="str">
        <f t="shared" si="26"/>
        <v>男</v>
      </c>
      <c r="K344" s="263" t="s">
        <v>3671</v>
      </c>
      <c r="L344" s="263" t="s">
        <v>1277</v>
      </c>
      <c r="M344" t="str">
        <f t="shared" si="27"/>
        <v>Masahiro KUDOMI</v>
      </c>
      <c r="O344" s="263" t="s">
        <v>1534</v>
      </c>
      <c r="P344" s="263" t="s">
        <v>1535</v>
      </c>
      <c r="Q344" s="303" t="s">
        <v>887</v>
      </c>
      <c r="R344" s="263" t="s">
        <v>2643</v>
      </c>
      <c r="S344" t="str">
        <f t="shared" si="28"/>
        <v>98</v>
      </c>
      <c r="T344" t="str">
        <f t="shared" si="29"/>
        <v>5 (98)</v>
      </c>
      <c r="U344" t="s">
        <v>5750</v>
      </c>
    </row>
    <row r="345" spans="2:21">
      <c r="B345" s="263" t="s">
        <v>502</v>
      </c>
      <c r="C345" s="292">
        <v>344</v>
      </c>
      <c r="D345" s="263" t="s">
        <v>1189</v>
      </c>
      <c r="E345" s="504" t="str">
        <f t="shared" si="25"/>
        <v>Hiroki OKAZAKI(98)</v>
      </c>
      <c r="F345" s="303" t="s">
        <v>887</v>
      </c>
      <c r="G345" s="263" t="s">
        <v>625</v>
      </c>
      <c r="H345" t="str">
        <f>VLOOKUP($G345,県名!$B$1:$C$49,2,FALSE)</f>
        <v>岐  阜</v>
      </c>
      <c r="I345" t="str">
        <f>VLOOKUP(B345,学校名!$D$8:$F$64,3,FALSE)</f>
        <v>岐阜大</v>
      </c>
      <c r="J345" t="str">
        <f t="shared" si="26"/>
        <v>男</v>
      </c>
      <c r="K345" s="263" t="s">
        <v>1361</v>
      </c>
      <c r="L345" s="263" t="s">
        <v>1401</v>
      </c>
      <c r="M345" t="str">
        <f t="shared" si="27"/>
        <v>Hiroki OKAZAKI</v>
      </c>
      <c r="O345" s="263" t="s">
        <v>1534</v>
      </c>
      <c r="P345" s="263" t="s">
        <v>1535</v>
      </c>
      <c r="Q345" s="303" t="s">
        <v>887</v>
      </c>
      <c r="R345" s="263" t="s">
        <v>2640</v>
      </c>
      <c r="S345" t="str">
        <f t="shared" si="28"/>
        <v>98</v>
      </c>
      <c r="T345" t="str">
        <f t="shared" si="29"/>
        <v>5 (98)</v>
      </c>
      <c r="U345" t="s">
        <v>5751</v>
      </c>
    </row>
    <row r="346" spans="2:21">
      <c r="B346" s="263" t="s">
        <v>502</v>
      </c>
      <c r="C346" s="292">
        <v>345</v>
      </c>
      <c r="D346" s="263" t="s">
        <v>874</v>
      </c>
      <c r="E346" s="504" t="str">
        <f t="shared" si="25"/>
        <v>Daiki KASAHARA(97)</v>
      </c>
      <c r="F346" s="303" t="s">
        <v>887</v>
      </c>
      <c r="G346" s="263" t="s">
        <v>625</v>
      </c>
      <c r="H346" t="str">
        <f>VLOOKUP($G346,県名!$B$1:$C$49,2,FALSE)</f>
        <v>岐  阜</v>
      </c>
      <c r="I346" t="str">
        <f>VLOOKUP(B346,学校名!$D$8:$F$64,3,FALSE)</f>
        <v>岐阜大</v>
      </c>
      <c r="J346" t="str">
        <f t="shared" si="26"/>
        <v>男</v>
      </c>
      <c r="K346" s="263" t="s">
        <v>3520</v>
      </c>
      <c r="L346" s="263" t="s">
        <v>1303</v>
      </c>
      <c r="M346" t="str">
        <f t="shared" si="27"/>
        <v>Daiki KASAHARA</v>
      </c>
      <c r="O346" s="263" t="s">
        <v>1534</v>
      </c>
      <c r="P346" s="263" t="s">
        <v>1535</v>
      </c>
      <c r="Q346" s="303" t="s">
        <v>887</v>
      </c>
      <c r="R346" s="263" t="s">
        <v>2642</v>
      </c>
      <c r="S346" t="str">
        <f t="shared" si="28"/>
        <v>97</v>
      </c>
      <c r="T346" t="str">
        <f t="shared" si="29"/>
        <v>5 (97)</v>
      </c>
      <c r="U346" t="s">
        <v>5752</v>
      </c>
    </row>
    <row r="347" spans="2:21">
      <c r="B347" s="263" t="s">
        <v>502</v>
      </c>
      <c r="C347" s="292">
        <v>346</v>
      </c>
      <c r="D347" s="263" t="s">
        <v>877</v>
      </c>
      <c r="E347" s="504" t="str">
        <f t="shared" si="25"/>
        <v>Taiki SOMIYA(98)</v>
      </c>
      <c r="F347" s="303" t="s">
        <v>887</v>
      </c>
      <c r="G347" s="263" t="s">
        <v>625</v>
      </c>
      <c r="H347" t="str">
        <f>VLOOKUP($G347,県名!$B$1:$C$49,2,FALSE)</f>
        <v>岐  阜</v>
      </c>
      <c r="I347" t="str">
        <f>VLOOKUP(B347,学校名!$D$8:$F$64,3,FALSE)</f>
        <v>岐阜大</v>
      </c>
      <c r="J347" t="str">
        <f t="shared" si="26"/>
        <v>男</v>
      </c>
      <c r="K347" s="263" t="s">
        <v>3672</v>
      </c>
      <c r="L347" s="263" t="s">
        <v>3673</v>
      </c>
      <c r="M347" t="str">
        <f t="shared" si="27"/>
        <v>Taiki SOMIYA</v>
      </c>
      <c r="O347" s="263" t="s">
        <v>1534</v>
      </c>
      <c r="P347" s="263" t="s">
        <v>1535</v>
      </c>
      <c r="Q347" s="303" t="s">
        <v>887</v>
      </c>
      <c r="R347" s="263" t="s">
        <v>2644</v>
      </c>
      <c r="S347" t="str">
        <f t="shared" si="28"/>
        <v>98</v>
      </c>
      <c r="T347" t="str">
        <f t="shared" si="29"/>
        <v>5 (98)</v>
      </c>
      <c r="U347" t="s">
        <v>5753</v>
      </c>
    </row>
    <row r="348" spans="2:21">
      <c r="B348" s="263" t="s">
        <v>502</v>
      </c>
      <c r="C348" s="292">
        <v>347</v>
      </c>
      <c r="D348" s="263" t="s">
        <v>968</v>
      </c>
      <c r="E348" s="504" t="str">
        <f t="shared" si="25"/>
        <v>Nao TACHIKAWA(98)</v>
      </c>
      <c r="F348" s="303" t="s">
        <v>888</v>
      </c>
      <c r="G348" s="263" t="s">
        <v>625</v>
      </c>
      <c r="H348" t="str">
        <f>VLOOKUP($G348,県名!$B$1:$C$49,2,FALSE)</f>
        <v>岐  阜</v>
      </c>
      <c r="I348" t="str">
        <f>VLOOKUP(B348,学校名!$D$8:$F$64,3,FALSE)</f>
        <v>岐阜大</v>
      </c>
      <c r="J348" t="str">
        <f t="shared" si="26"/>
        <v>男</v>
      </c>
      <c r="K348" s="263" t="s">
        <v>3674</v>
      </c>
      <c r="L348" s="263" t="s">
        <v>1402</v>
      </c>
      <c r="M348" t="str">
        <f t="shared" si="27"/>
        <v>Nao TACHIKAWA</v>
      </c>
      <c r="O348" s="263" t="s">
        <v>1534</v>
      </c>
      <c r="P348" s="263" t="s">
        <v>1535</v>
      </c>
      <c r="Q348" s="303" t="s">
        <v>888</v>
      </c>
      <c r="R348" s="263" t="s">
        <v>2647</v>
      </c>
      <c r="S348" t="str">
        <f t="shared" si="28"/>
        <v>98</v>
      </c>
      <c r="T348" t="str">
        <f t="shared" si="29"/>
        <v>4 (98)</v>
      </c>
      <c r="U348" t="s">
        <v>5754</v>
      </c>
    </row>
    <row r="349" spans="2:21">
      <c r="B349" s="263" t="s">
        <v>502</v>
      </c>
      <c r="C349" s="292">
        <v>348</v>
      </c>
      <c r="D349" s="263" t="s">
        <v>875</v>
      </c>
      <c r="E349" s="504" t="str">
        <f t="shared" si="25"/>
        <v>Ayumu WATANABE(97)</v>
      </c>
      <c r="F349" s="303" t="s">
        <v>885</v>
      </c>
      <c r="G349" s="263" t="s">
        <v>625</v>
      </c>
      <c r="H349" t="str">
        <f>VLOOKUP($G349,県名!$B$1:$C$49,2,FALSE)</f>
        <v>岐  阜</v>
      </c>
      <c r="I349" t="str">
        <f>VLOOKUP(B349,学校名!$D$8:$F$64,3,FALSE)</f>
        <v>岐阜大</v>
      </c>
      <c r="J349" t="str">
        <f t="shared" si="26"/>
        <v>男</v>
      </c>
      <c r="K349" s="263" t="s">
        <v>1311</v>
      </c>
      <c r="L349" s="263" t="s">
        <v>3667</v>
      </c>
      <c r="M349" t="str">
        <f t="shared" si="27"/>
        <v>Ayumu WATANABE</v>
      </c>
      <c r="O349" s="263" t="s">
        <v>1534</v>
      </c>
      <c r="P349" s="263" t="s">
        <v>1535</v>
      </c>
      <c r="Q349" s="303" t="s">
        <v>885</v>
      </c>
      <c r="R349" s="263" t="s">
        <v>2639</v>
      </c>
      <c r="S349" t="str">
        <f t="shared" si="28"/>
        <v>97</v>
      </c>
      <c r="T349" t="str">
        <f t="shared" si="29"/>
        <v>6 (97)</v>
      </c>
      <c r="U349" t="s">
        <v>5755</v>
      </c>
    </row>
    <row r="350" spans="2:21">
      <c r="B350" s="263" t="s">
        <v>502</v>
      </c>
      <c r="C350" s="292">
        <v>349</v>
      </c>
      <c r="D350" s="263" t="s">
        <v>708</v>
      </c>
      <c r="E350" s="504" t="str">
        <f t="shared" si="25"/>
        <v>Ryunosuke TANIGAWARA(98)</v>
      </c>
      <c r="F350" s="303" t="s">
        <v>772</v>
      </c>
      <c r="G350" s="263" t="s">
        <v>625</v>
      </c>
      <c r="H350" t="str">
        <f>VLOOKUP($G350,県名!$B$1:$C$49,2,FALSE)</f>
        <v>岐  阜</v>
      </c>
      <c r="I350" t="str">
        <f>VLOOKUP(B350,学校名!$D$8:$F$64,3,FALSE)</f>
        <v>岐阜大</v>
      </c>
      <c r="J350" t="str">
        <f t="shared" si="26"/>
        <v>男</v>
      </c>
      <c r="K350" s="263" t="s">
        <v>3675</v>
      </c>
      <c r="L350" s="263" t="s">
        <v>1354</v>
      </c>
      <c r="M350" t="str">
        <f t="shared" si="27"/>
        <v>Ryunosuke TANIGAWARA</v>
      </c>
      <c r="O350" s="263" t="s">
        <v>1534</v>
      </c>
      <c r="P350" s="263" t="s">
        <v>1535</v>
      </c>
      <c r="Q350" s="303" t="s">
        <v>772</v>
      </c>
      <c r="R350" s="263" t="s">
        <v>2630</v>
      </c>
      <c r="S350" t="str">
        <f t="shared" si="28"/>
        <v>98</v>
      </c>
      <c r="T350" t="str">
        <f t="shared" si="29"/>
        <v>M1 (98)</v>
      </c>
      <c r="U350" t="s">
        <v>5756</v>
      </c>
    </row>
    <row r="351" spans="2:21">
      <c r="B351" s="263" t="s">
        <v>502</v>
      </c>
      <c r="C351" s="292">
        <v>350</v>
      </c>
      <c r="D351" s="263" t="s">
        <v>709</v>
      </c>
      <c r="E351" s="504" t="str">
        <f t="shared" si="25"/>
        <v>Yoshinori FUKAMATSU(98)</v>
      </c>
      <c r="F351" s="303" t="s">
        <v>772</v>
      </c>
      <c r="G351" s="263" t="s">
        <v>625</v>
      </c>
      <c r="H351" t="str">
        <f>VLOOKUP($G351,県名!$B$1:$C$49,2,FALSE)</f>
        <v>岐  阜</v>
      </c>
      <c r="I351" t="str">
        <f>VLOOKUP(B351,学校名!$D$8:$F$64,3,FALSE)</f>
        <v>岐阜大</v>
      </c>
      <c r="J351" t="str">
        <f t="shared" si="26"/>
        <v>男</v>
      </c>
      <c r="K351" s="263" t="s">
        <v>3676</v>
      </c>
      <c r="L351" s="263" t="s">
        <v>3677</v>
      </c>
      <c r="M351" t="str">
        <f t="shared" si="27"/>
        <v>Yoshinori FUKAMATSU</v>
      </c>
      <c r="O351" s="263" t="s">
        <v>1534</v>
      </c>
      <c r="P351" s="263" t="s">
        <v>1535</v>
      </c>
      <c r="Q351" s="303" t="s">
        <v>772</v>
      </c>
      <c r="R351" s="263" t="s">
        <v>2632</v>
      </c>
      <c r="S351" t="str">
        <f t="shared" si="28"/>
        <v>98</v>
      </c>
      <c r="T351" t="str">
        <f t="shared" si="29"/>
        <v>M1 (98)</v>
      </c>
      <c r="U351" t="s">
        <v>5757</v>
      </c>
    </row>
    <row r="352" spans="2:21">
      <c r="B352" s="263" t="s">
        <v>502</v>
      </c>
      <c r="C352" s="292">
        <v>351</v>
      </c>
      <c r="D352" s="263" t="s">
        <v>706</v>
      </c>
      <c r="E352" s="504" t="str">
        <f t="shared" si="25"/>
        <v>Shohei YOSHIMOTO(97)</v>
      </c>
      <c r="F352" s="303" t="s">
        <v>771</v>
      </c>
      <c r="G352" s="263" t="s">
        <v>625</v>
      </c>
      <c r="H352" t="str">
        <f>VLOOKUP($G352,県名!$B$1:$C$49,2,FALSE)</f>
        <v>岐  阜</v>
      </c>
      <c r="I352" t="str">
        <f>VLOOKUP(B352,学校名!$D$8:$F$64,3,FALSE)</f>
        <v>岐阜大</v>
      </c>
      <c r="J352" t="str">
        <f t="shared" si="26"/>
        <v>男</v>
      </c>
      <c r="K352" s="263" t="s">
        <v>1390</v>
      </c>
      <c r="L352" s="263" t="s">
        <v>1289</v>
      </c>
      <c r="M352" t="str">
        <f t="shared" si="27"/>
        <v>Shohei YOSHIMOTO</v>
      </c>
      <c r="O352" s="263" t="s">
        <v>1534</v>
      </c>
      <c r="P352" s="263" t="s">
        <v>1535</v>
      </c>
      <c r="Q352" s="303" t="s">
        <v>771</v>
      </c>
      <c r="R352" s="263" t="s">
        <v>2847</v>
      </c>
      <c r="S352" t="str">
        <f t="shared" si="28"/>
        <v>97</v>
      </c>
      <c r="T352" t="str">
        <f t="shared" si="29"/>
        <v>M2 (97)</v>
      </c>
      <c r="U352" t="s">
        <v>5758</v>
      </c>
    </row>
    <row r="353" spans="2:21">
      <c r="B353" s="263" t="s">
        <v>502</v>
      </c>
      <c r="C353" s="292">
        <v>352</v>
      </c>
      <c r="D353" s="263" t="s">
        <v>963</v>
      </c>
      <c r="E353" s="504" t="str">
        <f t="shared" si="25"/>
        <v>Keigo OSAMURA(99)</v>
      </c>
      <c r="F353" s="303" t="s">
        <v>888</v>
      </c>
      <c r="G353" s="263" t="s">
        <v>625</v>
      </c>
      <c r="H353" t="str">
        <f>VLOOKUP($G353,県名!$B$1:$C$49,2,FALSE)</f>
        <v>岐  阜</v>
      </c>
      <c r="I353" t="str">
        <f>VLOOKUP(B353,学校名!$D$8:$F$64,3,FALSE)</f>
        <v>岐阜大</v>
      </c>
      <c r="J353" t="str">
        <f t="shared" si="26"/>
        <v>男</v>
      </c>
      <c r="K353" s="263" t="s">
        <v>3678</v>
      </c>
      <c r="L353" s="263" t="s">
        <v>3609</v>
      </c>
      <c r="M353" t="str">
        <f t="shared" si="27"/>
        <v>Keigo OSAMURA</v>
      </c>
      <c r="O353" s="263" t="s">
        <v>1534</v>
      </c>
      <c r="P353" s="263" t="s">
        <v>1535</v>
      </c>
      <c r="Q353" s="303" t="s">
        <v>888</v>
      </c>
      <c r="R353" s="263" t="s">
        <v>2633</v>
      </c>
      <c r="S353" t="str">
        <f t="shared" si="28"/>
        <v>99</v>
      </c>
      <c r="T353" t="str">
        <f t="shared" si="29"/>
        <v>4 (99)</v>
      </c>
      <c r="U353" t="s">
        <v>5759</v>
      </c>
    </row>
    <row r="354" spans="2:21">
      <c r="B354" s="263" t="s">
        <v>502</v>
      </c>
      <c r="C354" s="292">
        <v>353</v>
      </c>
      <c r="D354" s="263" t="s">
        <v>904</v>
      </c>
      <c r="E354" s="504" t="str">
        <f t="shared" si="25"/>
        <v>Shin OMURA(99)</v>
      </c>
      <c r="F354" s="303" t="s">
        <v>888</v>
      </c>
      <c r="G354" s="263" t="s">
        <v>625</v>
      </c>
      <c r="H354" t="str">
        <f>VLOOKUP($G354,県名!$B$1:$C$49,2,FALSE)</f>
        <v>岐  阜</v>
      </c>
      <c r="I354" t="str">
        <f>VLOOKUP(B354,学校名!$D$8:$F$64,3,FALSE)</f>
        <v>岐阜大</v>
      </c>
      <c r="J354" t="str">
        <f t="shared" si="26"/>
        <v>男</v>
      </c>
      <c r="K354" s="263" t="s">
        <v>3679</v>
      </c>
      <c r="L354" s="263" t="s">
        <v>1256</v>
      </c>
      <c r="M354" t="str">
        <f t="shared" si="27"/>
        <v>Shin OMURA</v>
      </c>
      <c r="O354" s="263" t="s">
        <v>1534</v>
      </c>
      <c r="P354" s="263" t="s">
        <v>1535</v>
      </c>
      <c r="Q354" s="303" t="s">
        <v>888</v>
      </c>
      <c r="R354" s="263" t="s">
        <v>2634</v>
      </c>
      <c r="S354" t="str">
        <f t="shared" si="28"/>
        <v>99</v>
      </c>
      <c r="T354" t="str">
        <f t="shared" si="29"/>
        <v>4 (99)</v>
      </c>
      <c r="U354" t="s">
        <v>5760</v>
      </c>
    </row>
    <row r="355" spans="2:21">
      <c r="B355" s="263" t="s">
        <v>502</v>
      </c>
      <c r="C355" s="292">
        <v>354</v>
      </c>
      <c r="D355" s="263" t="s">
        <v>964</v>
      </c>
      <c r="E355" s="504" t="str">
        <f t="shared" si="25"/>
        <v>Yu KAGEYAMA(99)</v>
      </c>
      <c r="F355" s="303" t="s">
        <v>888</v>
      </c>
      <c r="G355" s="263" t="s">
        <v>625</v>
      </c>
      <c r="H355" t="str">
        <f>VLOOKUP($G355,県名!$B$1:$C$49,2,FALSE)</f>
        <v>岐  阜</v>
      </c>
      <c r="I355" t="str">
        <f>VLOOKUP(B355,学校名!$D$8:$F$64,3,FALSE)</f>
        <v>岐阜大</v>
      </c>
      <c r="J355" t="str">
        <f t="shared" si="26"/>
        <v>男</v>
      </c>
      <c r="K355" s="263" t="s">
        <v>3680</v>
      </c>
      <c r="L355" s="263" t="s">
        <v>1398</v>
      </c>
      <c r="M355" t="str">
        <f t="shared" si="27"/>
        <v>Yu KAGEYAMA</v>
      </c>
      <c r="O355" s="263" t="s">
        <v>1534</v>
      </c>
      <c r="P355" s="263" t="s">
        <v>1535</v>
      </c>
      <c r="Q355" s="303" t="s">
        <v>888</v>
      </c>
      <c r="R355" s="263" t="s">
        <v>2635</v>
      </c>
      <c r="S355" t="str">
        <f t="shared" si="28"/>
        <v>99</v>
      </c>
      <c r="T355" t="str">
        <f t="shared" si="29"/>
        <v>4 (99)</v>
      </c>
      <c r="U355" t="s">
        <v>5761</v>
      </c>
    </row>
    <row r="356" spans="2:21">
      <c r="B356" s="263" t="s">
        <v>506</v>
      </c>
      <c r="C356" s="292">
        <v>355</v>
      </c>
      <c r="D356" s="263" t="s">
        <v>1846</v>
      </c>
      <c r="E356" s="504" t="str">
        <f t="shared" si="25"/>
        <v>Sota MORIYAMA(01)</v>
      </c>
      <c r="F356" s="303" t="s">
        <v>887</v>
      </c>
      <c r="G356" s="263" t="s">
        <v>624</v>
      </c>
      <c r="H356" t="str">
        <f>VLOOKUP($G356,県名!$B$1:$C$49,2,FALSE)</f>
        <v>三  重</v>
      </c>
      <c r="I356" t="str">
        <f>VLOOKUP(B356,学校名!$D$8:$F$64,3,FALSE)</f>
        <v>近大高専</v>
      </c>
      <c r="J356" t="str">
        <f t="shared" si="26"/>
        <v>男</v>
      </c>
      <c r="K356" s="263" t="s">
        <v>2408</v>
      </c>
      <c r="L356" s="263" t="s">
        <v>1436</v>
      </c>
      <c r="M356" t="str">
        <f t="shared" si="27"/>
        <v>Sota MORIYAMA</v>
      </c>
      <c r="O356" s="263" t="s">
        <v>1534</v>
      </c>
      <c r="P356" s="263" t="s">
        <v>1535</v>
      </c>
      <c r="Q356" s="303" t="s">
        <v>887</v>
      </c>
      <c r="R356" s="263" t="s">
        <v>2650</v>
      </c>
      <c r="S356" t="str">
        <f t="shared" si="28"/>
        <v>01</v>
      </c>
      <c r="T356" t="str">
        <f t="shared" si="29"/>
        <v>5 (01)</v>
      </c>
      <c r="U356" t="s">
        <v>5762</v>
      </c>
    </row>
    <row r="357" spans="2:21">
      <c r="B357" s="263" t="s">
        <v>506</v>
      </c>
      <c r="C357" s="292">
        <v>356</v>
      </c>
      <c r="D357" s="263" t="s">
        <v>3187</v>
      </c>
      <c r="E357" s="504" t="str">
        <f t="shared" si="25"/>
        <v>Hinata IKEGAMI(02)</v>
      </c>
      <c r="F357" s="303" t="s">
        <v>888</v>
      </c>
      <c r="G357" s="263" t="s">
        <v>624</v>
      </c>
      <c r="H357" t="str">
        <f>VLOOKUP($G357,県名!$B$1:$C$49,2,FALSE)</f>
        <v>三  重</v>
      </c>
      <c r="I357" t="str">
        <f>VLOOKUP(B357,学校名!$D$8:$F$64,3,FALSE)</f>
        <v>近大高専</v>
      </c>
      <c r="J357" t="str">
        <f t="shared" si="26"/>
        <v>男</v>
      </c>
      <c r="K357" s="263" t="s">
        <v>3681</v>
      </c>
      <c r="L357" s="263" t="s">
        <v>1498</v>
      </c>
      <c r="M357" t="str">
        <f t="shared" si="27"/>
        <v>Hinata IKEGAMI</v>
      </c>
      <c r="O357" s="263" t="s">
        <v>1534</v>
      </c>
      <c r="P357" s="263" t="s">
        <v>1535</v>
      </c>
      <c r="Q357" s="303" t="s">
        <v>888</v>
      </c>
      <c r="R357" s="263" t="s">
        <v>4180</v>
      </c>
      <c r="S357" t="str">
        <f t="shared" si="28"/>
        <v>02</v>
      </c>
      <c r="T357" t="str">
        <f t="shared" si="29"/>
        <v>4 (02)</v>
      </c>
      <c r="U357" t="s">
        <v>5763</v>
      </c>
    </row>
    <row r="358" spans="2:21">
      <c r="B358" s="263" t="s">
        <v>506</v>
      </c>
      <c r="C358" s="292">
        <v>357</v>
      </c>
      <c r="D358" s="263" t="s">
        <v>3188</v>
      </c>
      <c r="E358" s="504" t="str">
        <f t="shared" si="25"/>
        <v>Koichi UEDA(02)</v>
      </c>
      <c r="F358" s="303" t="s">
        <v>888</v>
      </c>
      <c r="G358" s="263" t="s">
        <v>624</v>
      </c>
      <c r="H358" t="str">
        <f>VLOOKUP($G358,県名!$B$1:$C$49,2,FALSE)</f>
        <v>三  重</v>
      </c>
      <c r="I358" t="str">
        <f>VLOOKUP(B358,学校名!$D$8:$F$64,3,FALSE)</f>
        <v>近大高専</v>
      </c>
      <c r="J358" t="str">
        <f t="shared" si="26"/>
        <v>男</v>
      </c>
      <c r="K358" s="263" t="s">
        <v>3583</v>
      </c>
      <c r="L358" s="263" t="s">
        <v>3682</v>
      </c>
      <c r="M358" t="str">
        <f t="shared" si="27"/>
        <v>Koichi UEDA</v>
      </c>
      <c r="O358" s="263" t="s">
        <v>1534</v>
      </c>
      <c r="P358" s="263" t="s">
        <v>1535</v>
      </c>
      <c r="Q358" s="303" t="s">
        <v>888</v>
      </c>
      <c r="R358" s="263" t="s">
        <v>4159</v>
      </c>
      <c r="S358" t="str">
        <f t="shared" si="28"/>
        <v>02</v>
      </c>
      <c r="T358" t="str">
        <f t="shared" si="29"/>
        <v>4 (02)</v>
      </c>
      <c r="U358" t="s">
        <v>5764</v>
      </c>
    </row>
    <row r="359" spans="2:21">
      <c r="B359" s="263" t="s">
        <v>506</v>
      </c>
      <c r="C359" s="292">
        <v>358</v>
      </c>
      <c r="D359" s="263" t="s">
        <v>1847</v>
      </c>
      <c r="E359" s="504" t="str">
        <f t="shared" si="25"/>
        <v>Yusuke YAMANISHI(01)</v>
      </c>
      <c r="F359" s="303" t="s">
        <v>887</v>
      </c>
      <c r="G359" s="263" t="s">
        <v>624</v>
      </c>
      <c r="H359" t="str">
        <f>VLOOKUP($G359,県名!$B$1:$C$49,2,FALSE)</f>
        <v>三  重</v>
      </c>
      <c r="I359" t="str">
        <f>VLOOKUP(B359,学校名!$D$8:$F$64,3,FALSE)</f>
        <v>近大高専</v>
      </c>
      <c r="J359" t="str">
        <f t="shared" si="26"/>
        <v>男</v>
      </c>
      <c r="K359" s="263" t="s">
        <v>3683</v>
      </c>
      <c r="L359" s="263" t="s">
        <v>1254</v>
      </c>
      <c r="M359" t="str">
        <f t="shared" si="27"/>
        <v>Yusuke YAMANISHI</v>
      </c>
      <c r="O359" s="263" t="s">
        <v>1534</v>
      </c>
      <c r="P359" s="263" t="s">
        <v>1535</v>
      </c>
      <c r="Q359" s="303" t="s">
        <v>887</v>
      </c>
      <c r="R359" s="263" t="s">
        <v>2651</v>
      </c>
      <c r="S359" t="str">
        <f t="shared" si="28"/>
        <v>01</v>
      </c>
      <c r="T359" t="str">
        <f t="shared" si="29"/>
        <v>5 (01)</v>
      </c>
      <c r="U359" t="s">
        <v>5765</v>
      </c>
    </row>
    <row r="360" spans="2:21">
      <c r="B360" s="263" t="s">
        <v>506</v>
      </c>
      <c r="C360" s="292">
        <v>359</v>
      </c>
      <c r="D360" s="263" t="s">
        <v>1848</v>
      </c>
      <c r="E360" s="504" t="str">
        <f t="shared" si="25"/>
        <v>Natsuki HIGASHIMORI(01)</v>
      </c>
      <c r="F360" s="303" t="s">
        <v>887</v>
      </c>
      <c r="G360" s="263" t="s">
        <v>624</v>
      </c>
      <c r="H360" t="str">
        <f>VLOOKUP($G360,県名!$B$1:$C$49,2,FALSE)</f>
        <v>三  重</v>
      </c>
      <c r="I360" t="str">
        <f>VLOOKUP(B360,学校名!$D$8:$F$64,3,FALSE)</f>
        <v>近大高専</v>
      </c>
      <c r="J360" t="str">
        <f t="shared" si="26"/>
        <v>男</v>
      </c>
      <c r="K360" s="263" t="s">
        <v>3684</v>
      </c>
      <c r="L360" s="263" t="s">
        <v>1408</v>
      </c>
      <c r="M360" t="str">
        <f t="shared" si="27"/>
        <v>Natsuki HIGASHIMORI</v>
      </c>
      <c r="O360" s="263" t="s">
        <v>1534</v>
      </c>
      <c r="P360" s="263" t="s">
        <v>1535</v>
      </c>
      <c r="Q360" s="303" t="s">
        <v>887</v>
      </c>
      <c r="R360" s="263" t="s">
        <v>2652</v>
      </c>
      <c r="S360" t="str">
        <f t="shared" si="28"/>
        <v>01</v>
      </c>
      <c r="T360" t="str">
        <f t="shared" si="29"/>
        <v>5 (01)</v>
      </c>
      <c r="U360" t="s">
        <v>5766</v>
      </c>
    </row>
    <row r="361" spans="2:21">
      <c r="B361" s="263" t="s">
        <v>506</v>
      </c>
      <c r="C361" s="292">
        <v>360</v>
      </c>
      <c r="D361" s="263" t="s">
        <v>1851</v>
      </c>
      <c r="E361" s="504" t="str">
        <f t="shared" si="25"/>
        <v>Atsuya TOYOZUMI(01)</v>
      </c>
      <c r="F361" s="303" t="s">
        <v>887</v>
      </c>
      <c r="G361" s="263" t="s">
        <v>624</v>
      </c>
      <c r="H361" t="str">
        <f>VLOOKUP($G361,県名!$B$1:$C$49,2,FALSE)</f>
        <v>三  重</v>
      </c>
      <c r="I361" t="str">
        <f>VLOOKUP(B361,学校名!$D$8:$F$64,3,FALSE)</f>
        <v>近大高専</v>
      </c>
      <c r="J361" t="str">
        <f t="shared" si="26"/>
        <v>男</v>
      </c>
      <c r="K361" s="263" t="s">
        <v>3685</v>
      </c>
      <c r="L361" s="263" t="s">
        <v>3551</v>
      </c>
      <c r="M361" t="str">
        <f t="shared" si="27"/>
        <v>Atsuya TOYOZUMI</v>
      </c>
      <c r="O361" s="263" t="s">
        <v>1534</v>
      </c>
      <c r="P361" s="263" t="s">
        <v>1535</v>
      </c>
      <c r="Q361" s="303" t="s">
        <v>887</v>
      </c>
      <c r="R361" s="263" t="s">
        <v>2653</v>
      </c>
      <c r="S361" t="str">
        <f t="shared" si="28"/>
        <v>01</v>
      </c>
      <c r="T361" t="str">
        <f t="shared" si="29"/>
        <v>5 (01)</v>
      </c>
      <c r="U361" t="s">
        <v>5767</v>
      </c>
    </row>
    <row r="362" spans="2:21">
      <c r="B362" s="263" t="s">
        <v>506</v>
      </c>
      <c r="C362" s="292">
        <v>361</v>
      </c>
      <c r="D362" s="263" t="s">
        <v>1852</v>
      </c>
      <c r="E362" s="504" t="str">
        <f t="shared" si="25"/>
        <v>Motoi HONDA(02)</v>
      </c>
      <c r="F362" s="303" t="s">
        <v>887</v>
      </c>
      <c r="G362" s="263" t="s">
        <v>624</v>
      </c>
      <c r="H362" t="str">
        <f>VLOOKUP($G362,県名!$B$1:$C$49,2,FALSE)</f>
        <v>三  重</v>
      </c>
      <c r="I362" t="str">
        <f>VLOOKUP(B362,学校名!$D$8:$F$64,3,FALSE)</f>
        <v>近大高専</v>
      </c>
      <c r="J362" t="str">
        <f t="shared" si="26"/>
        <v>男</v>
      </c>
      <c r="K362" s="263" t="s">
        <v>3686</v>
      </c>
      <c r="L362" s="263" t="s">
        <v>3687</v>
      </c>
      <c r="M362" t="str">
        <f t="shared" si="27"/>
        <v>Motoi HONDA</v>
      </c>
      <c r="O362" s="263" t="s">
        <v>1534</v>
      </c>
      <c r="P362" s="263" t="s">
        <v>1535</v>
      </c>
      <c r="Q362" s="303" t="s">
        <v>887</v>
      </c>
      <c r="R362" s="263" t="s">
        <v>2514</v>
      </c>
      <c r="S362" t="str">
        <f t="shared" si="28"/>
        <v>02</v>
      </c>
      <c r="T362" t="str">
        <f t="shared" si="29"/>
        <v>5 (02)</v>
      </c>
      <c r="U362" t="s">
        <v>5768</v>
      </c>
    </row>
    <row r="363" spans="2:21">
      <c r="B363" s="263" t="s">
        <v>506</v>
      </c>
      <c r="C363" s="292">
        <v>362</v>
      </c>
      <c r="D363" s="263" t="s">
        <v>1849</v>
      </c>
      <c r="E363" s="504" t="str">
        <f t="shared" si="25"/>
        <v>Yuto ANNOMAE(01)</v>
      </c>
      <c r="F363" s="303" t="s">
        <v>887</v>
      </c>
      <c r="G363" s="263" t="s">
        <v>624</v>
      </c>
      <c r="H363" t="str">
        <f>VLOOKUP($G363,県名!$B$1:$C$49,2,FALSE)</f>
        <v>三  重</v>
      </c>
      <c r="I363" t="str">
        <f>VLOOKUP(B363,学校名!$D$8:$F$64,3,FALSE)</f>
        <v>近大高専</v>
      </c>
      <c r="J363" t="str">
        <f t="shared" si="26"/>
        <v>男</v>
      </c>
      <c r="K363" s="263" t="s">
        <v>3688</v>
      </c>
      <c r="L363" s="263" t="s">
        <v>1322</v>
      </c>
      <c r="M363" t="str">
        <f t="shared" si="27"/>
        <v>Yuto ANNOMAE</v>
      </c>
      <c r="O363" s="263" t="s">
        <v>1534</v>
      </c>
      <c r="P363" s="263" t="s">
        <v>1535</v>
      </c>
      <c r="Q363" s="303" t="s">
        <v>887</v>
      </c>
      <c r="R363" s="263" t="s">
        <v>2516</v>
      </c>
      <c r="S363" t="str">
        <f t="shared" si="28"/>
        <v>01</v>
      </c>
      <c r="T363" t="str">
        <f t="shared" si="29"/>
        <v>5 (01)</v>
      </c>
      <c r="U363" t="s">
        <v>5769</v>
      </c>
    </row>
    <row r="364" spans="2:21">
      <c r="B364" s="263" t="s">
        <v>506</v>
      </c>
      <c r="C364" s="292">
        <v>363</v>
      </c>
      <c r="D364" s="263" t="s">
        <v>1850</v>
      </c>
      <c r="E364" s="504" t="str">
        <f t="shared" si="25"/>
        <v>Yutaka OYAMA(01)</v>
      </c>
      <c r="F364" s="303" t="s">
        <v>887</v>
      </c>
      <c r="G364" s="263" t="s">
        <v>624</v>
      </c>
      <c r="H364" t="str">
        <f>VLOOKUP($G364,県名!$B$1:$C$49,2,FALSE)</f>
        <v>三  重</v>
      </c>
      <c r="I364" t="str">
        <f>VLOOKUP(B364,学校名!$D$8:$F$64,3,FALSE)</f>
        <v>近大高専</v>
      </c>
      <c r="J364" t="str">
        <f t="shared" si="26"/>
        <v>男</v>
      </c>
      <c r="K364" s="263" t="s">
        <v>2332</v>
      </c>
      <c r="L364" s="263" t="s">
        <v>1477</v>
      </c>
      <c r="M364" t="str">
        <f t="shared" si="27"/>
        <v>Yutaka OYAMA</v>
      </c>
      <c r="O364" s="263" t="s">
        <v>1534</v>
      </c>
      <c r="P364" s="263" t="s">
        <v>1535</v>
      </c>
      <c r="Q364" s="303" t="s">
        <v>887</v>
      </c>
      <c r="R364" s="263" t="s">
        <v>2618</v>
      </c>
      <c r="S364" t="str">
        <f t="shared" si="28"/>
        <v>01</v>
      </c>
      <c r="T364" t="str">
        <f t="shared" si="29"/>
        <v>5 (01)</v>
      </c>
      <c r="U364" t="s">
        <v>5770</v>
      </c>
    </row>
    <row r="365" spans="2:21">
      <c r="B365" s="263" t="s">
        <v>506</v>
      </c>
      <c r="C365" s="292">
        <v>364</v>
      </c>
      <c r="D365" s="263" t="s">
        <v>3189</v>
      </c>
      <c r="E365" s="504" t="str">
        <f t="shared" si="25"/>
        <v>Yuto TADA(02)</v>
      </c>
      <c r="F365" s="303" t="s">
        <v>888</v>
      </c>
      <c r="G365" s="263" t="s">
        <v>624</v>
      </c>
      <c r="H365" t="str">
        <f>VLOOKUP($G365,県名!$B$1:$C$49,2,FALSE)</f>
        <v>三  重</v>
      </c>
      <c r="I365" t="str">
        <f>VLOOKUP(B365,学校名!$D$8:$F$64,3,FALSE)</f>
        <v>近大高専</v>
      </c>
      <c r="J365" t="str">
        <f t="shared" si="26"/>
        <v>男</v>
      </c>
      <c r="K365" s="263" t="s">
        <v>3689</v>
      </c>
      <c r="L365" s="263" t="s">
        <v>1322</v>
      </c>
      <c r="M365" t="str">
        <f t="shared" si="27"/>
        <v>Yuto TADA</v>
      </c>
      <c r="O365" s="263" t="s">
        <v>1534</v>
      </c>
      <c r="P365" s="263" t="s">
        <v>1535</v>
      </c>
      <c r="Q365" s="303" t="s">
        <v>888</v>
      </c>
      <c r="R365" s="263" t="s">
        <v>4181</v>
      </c>
      <c r="S365" t="str">
        <f t="shared" si="28"/>
        <v>02</v>
      </c>
      <c r="T365" t="str">
        <f t="shared" si="29"/>
        <v>4 (02)</v>
      </c>
      <c r="U365" t="s">
        <v>5771</v>
      </c>
    </row>
    <row r="366" spans="2:21">
      <c r="B366" s="263" t="s">
        <v>506</v>
      </c>
      <c r="C366" s="292">
        <v>365</v>
      </c>
      <c r="D366" s="263" t="s">
        <v>3190</v>
      </c>
      <c r="E366" s="504" t="str">
        <f t="shared" si="25"/>
        <v>Issei NAGATA(02)</v>
      </c>
      <c r="F366" s="303" t="s">
        <v>888</v>
      </c>
      <c r="G366" s="263" t="s">
        <v>624</v>
      </c>
      <c r="H366" t="str">
        <f>VLOOKUP($G366,県名!$B$1:$C$49,2,FALSE)</f>
        <v>三  重</v>
      </c>
      <c r="I366" t="str">
        <f>VLOOKUP(B366,学校名!$D$8:$F$64,3,FALSE)</f>
        <v>近大高専</v>
      </c>
      <c r="J366" t="str">
        <f t="shared" si="26"/>
        <v>男</v>
      </c>
      <c r="K366" s="263" t="s">
        <v>3690</v>
      </c>
      <c r="L366" s="263" t="s">
        <v>2331</v>
      </c>
      <c r="M366" t="str">
        <f t="shared" si="27"/>
        <v>Issei NAGATA</v>
      </c>
      <c r="O366" s="263" t="s">
        <v>1534</v>
      </c>
      <c r="P366" s="263" t="s">
        <v>1535</v>
      </c>
      <c r="Q366" s="303" t="s">
        <v>888</v>
      </c>
      <c r="R366" s="263" t="s">
        <v>4182</v>
      </c>
      <c r="S366" t="str">
        <f t="shared" si="28"/>
        <v>02</v>
      </c>
      <c r="T366" t="str">
        <f t="shared" si="29"/>
        <v>4 (02)</v>
      </c>
      <c r="U366" t="s">
        <v>5772</v>
      </c>
    </row>
    <row r="367" spans="2:21">
      <c r="B367" s="263" t="s">
        <v>506</v>
      </c>
      <c r="C367" s="292">
        <v>366</v>
      </c>
      <c r="D367" s="263" t="s">
        <v>3191</v>
      </c>
      <c r="E367" s="504" t="str">
        <f t="shared" si="25"/>
        <v>Sho ITO(02)</v>
      </c>
      <c r="F367" s="303" t="s">
        <v>888</v>
      </c>
      <c r="G367" s="263" t="s">
        <v>624</v>
      </c>
      <c r="H367" t="str">
        <f>VLOOKUP($G367,県名!$B$1:$C$49,2,FALSE)</f>
        <v>三  重</v>
      </c>
      <c r="I367" t="str">
        <f>VLOOKUP(B367,学校名!$D$8:$F$64,3,FALSE)</f>
        <v>近大高専</v>
      </c>
      <c r="J367" t="str">
        <f t="shared" si="26"/>
        <v>男</v>
      </c>
      <c r="K367" s="263" t="s">
        <v>1279</v>
      </c>
      <c r="L367" s="263" t="s">
        <v>1456</v>
      </c>
      <c r="M367" t="str">
        <f t="shared" si="27"/>
        <v>Sho ITO</v>
      </c>
      <c r="O367" s="263" t="s">
        <v>1534</v>
      </c>
      <c r="P367" s="263" t="s">
        <v>1535</v>
      </c>
      <c r="Q367" s="303" t="s">
        <v>888</v>
      </c>
      <c r="R367" s="263" t="s">
        <v>4183</v>
      </c>
      <c r="S367" t="str">
        <f t="shared" si="28"/>
        <v>02</v>
      </c>
      <c r="T367" t="str">
        <f t="shared" si="29"/>
        <v>4 (02)</v>
      </c>
      <c r="U367" t="s">
        <v>5773</v>
      </c>
    </row>
    <row r="368" spans="2:21">
      <c r="B368" s="263" t="s">
        <v>506</v>
      </c>
      <c r="C368" s="292">
        <v>367</v>
      </c>
      <c r="D368" s="263" t="s">
        <v>1853</v>
      </c>
      <c r="E368" s="504" t="str">
        <f t="shared" si="25"/>
        <v>Riku ITO(01)</v>
      </c>
      <c r="F368" s="303" t="s">
        <v>773</v>
      </c>
      <c r="G368" s="263" t="s">
        <v>624</v>
      </c>
      <c r="H368" t="str">
        <f>VLOOKUP($G368,県名!$B$1:$C$49,2,FALSE)</f>
        <v>三  重</v>
      </c>
      <c r="I368" t="str">
        <f>VLOOKUP(B368,学校名!$D$8:$F$64,3,FALSE)</f>
        <v>近大高専</v>
      </c>
      <c r="J368" t="str">
        <f t="shared" si="26"/>
        <v>男</v>
      </c>
      <c r="K368" s="263" t="s">
        <v>1279</v>
      </c>
      <c r="L368" s="263" t="s">
        <v>1253</v>
      </c>
      <c r="M368" t="str">
        <f t="shared" si="27"/>
        <v>Riku ITO</v>
      </c>
      <c r="O368" s="263" t="s">
        <v>1534</v>
      </c>
      <c r="P368" s="263" t="s">
        <v>1535</v>
      </c>
      <c r="Q368" s="303" t="s">
        <v>773</v>
      </c>
      <c r="R368" s="263" t="s">
        <v>2654</v>
      </c>
      <c r="S368" t="str">
        <f t="shared" si="28"/>
        <v>01</v>
      </c>
      <c r="T368" t="str">
        <f t="shared" si="29"/>
        <v>S1 (01)</v>
      </c>
      <c r="U368" t="s">
        <v>5774</v>
      </c>
    </row>
    <row r="369" spans="2:21">
      <c r="B369" s="263" t="s">
        <v>529</v>
      </c>
      <c r="C369" s="292">
        <v>368</v>
      </c>
      <c r="D369" s="263" t="s">
        <v>1879</v>
      </c>
      <c r="E369" s="504" t="str">
        <f t="shared" si="25"/>
        <v>Keigo IKEUCHI(00)</v>
      </c>
      <c r="F369" s="303" t="s">
        <v>889</v>
      </c>
      <c r="G369" s="263" t="s">
        <v>624</v>
      </c>
      <c r="H369" t="str">
        <f>VLOOKUP($G369,県名!$B$1:$C$49,2,FALSE)</f>
        <v>三  重</v>
      </c>
      <c r="I369" t="str">
        <f>VLOOKUP(B369,学校名!$D$8:$F$64,3,FALSE)</f>
        <v>三重大</v>
      </c>
      <c r="J369" t="str">
        <f t="shared" si="26"/>
        <v>男</v>
      </c>
      <c r="K369" s="263" t="s">
        <v>3691</v>
      </c>
      <c r="L369" s="263" t="s">
        <v>3609</v>
      </c>
      <c r="M369" t="str">
        <f t="shared" si="27"/>
        <v>Keigo IKEUCHI</v>
      </c>
      <c r="O369" s="263" t="s">
        <v>1534</v>
      </c>
      <c r="P369" s="263" t="s">
        <v>1535</v>
      </c>
      <c r="Q369" s="303" t="s">
        <v>889</v>
      </c>
      <c r="R369" s="263" t="s">
        <v>2668</v>
      </c>
      <c r="S369" t="str">
        <f t="shared" si="28"/>
        <v>00</v>
      </c>
      <c r="T369" t="str">
        <f t="shared" si="29"/>
        <v>3 (00)</v>
      </c>
      <c r="U369" t="s">
        <v>5775</v>
      </c>
    </row>
    <row r="370" spans="2:21">
      <c r="B370" s="263" t="s">
        <v>529</v>
      </c>
      <c r="C370" s="292">
        <v>369</v>
      </c>
      <c r="D370" s="263" t="s">
        <v>907</v>
      </c>
      <c r="E370" s="504" t="str">
        <f t="shared" si="25"/>
        <v>Taiga YAMAGIWA (99)</v>
      </c>
      <c r="F370" s="303" t="s">
        <v>888</v>
      </c>
      <c r="G370" s="263" t="s">
        <v>624</v>
      </c>
      <c r="H370" t="str">
        <f>VLOOKUP($G370,県名!$B$1:$C$49,2,FALSE)</f>
        <v>三  重</v>
      </c>
      <c r="I370" t="str">
        <f>VLOOKUP(B370,学校名!$D$8:$F$64,3,FALSE)</f>
        <v>三重大</v>
      </c>
      <c r="J370" t="str">
        <f t="shared" si="26"/>
        <v>男</v>
      </c>
      <c r="K370" s="263" t="s">
        <v>3692</v>
      </c>
      <c r="L370" s="263" t="s">
        <v>1362</v>
      </c>
      <c r="M370" t="str">
        <f t="shared" si="27"/>
        <v xml:space="preserve">Taiga YAMAGIWA </v>
      </c>
      <c r="O370" s="263" t="s">
        <v>1534</v>
      </c>
      <c r="P370" s="263" t="s">
        <v>1535</v>
      </c>
      <c r="Q370" s="303" t="s">
        <v>888</v>
      </c>
      <c r="R370" s="263" t="s">
        <v>2609</v>
      </c>
      <c r="S370" t="str">
        <f t="shared" si="28"/>
        <v>99</v>
      </c>
      <c r="T370" t="str">
        <f t="shared" si="29"/>
        <v>4 (99)</v>
      </c>
      <c r="U370" t="s">
        <v>5776</v>
      </c>
    </row>
    <row r="371" spans="2:21">
      <c r="B371" s="263" t="s">
        <v>529</v>
      </c>
      <c r="C371" s="292">
        <v>370</v>
      </c>
      <c r="D371" s="263" t="s">
        <v>2034</v>
      </c>
      <c r="E371" s="504" t="str">
        <f t="shared" si="25"/>
        <v>Takeshi NISHIMURA(01)</v>
      </c>
      <c r="F371" s="303" t="s">
        <v>889</v>
      </c>
      <c r="G371" s="263" t="s">
        <v>624</v>
      </c>
      <c r="H371" t="str">
        <f>VLOOKUP($G371,県名!$B$1:$C$49,2,FALSE)</f>
        <v>三  重</v>
      </c>
      <c r="I371" t="str">
        <f>VLOOKUP(B371,学校名!$D$8:$F$64,3,FALSE)</f>
        <v>三重大</v>
      </c>
      <c r="J371" t="str">
        <f t="shared" si="26"/>
        <v>男</v>
      </c>
      <c r="K371" s="263" t="s">
        <v>1382</v>
      </c>
      <c r="L371" s="263" t="s">
        <v>1250</v>
      </c>
      <c r="M371" t="str">
        <f t="shared" si="27"/>
        <v>Takeshi NISHIMURA</v>
      </c>
      <c r="O371" s="263" t="s">
        <v>1534</v>
      </c>
      <c r="P371" s="263" t="s">
        <v>1535</v>
      </c>
      <c r="Q371" s="303" t="s">
        <v>889</v>
      </c>
      <c r="R371" s="263" t="s">
        <v>2654</v>
      </c>
      <c r="S371" t="str">
        <f t="shared" si="28"/>
        <v>01</v>
      </c>
      <c r="T371" t="str">
        <f t="shared" si="29"/>
        <v>3 (01)</v>
      </c>
      <c r="U371" t="s">
        <v>5777</v>
      </c>
    </row>
    <row r="372" spans="2:21">
      <c r="B372" s="263" t="s">
        <v>529</v>
      </c>
      <c r="C372" s="292">
        <v>371</v>
      </c>
      <c r="D372" s="263" t="s">
        <v>3017</v>
      </c>
      <c r="E372" s="504" t="str">
        <f t="shared" si="25"/>
        <v>Naoya MORIMOTO(01)</v>
      </c>
      <c r="F372" s="303" t="s">
        <v>886</v>
      </c>
      <c r="G372" s="263" t="s">
        <v>624</v>
      </c>
      <c r="H372" t="str">
        <f>VLOOKUP($G372,県名!$B$1:$C$49,2,FALSE)</f>
        <v>三  重</v>
      </c>
      <c r="I372" t="str">
        <f>VLOOKUP(B372,学校名!$D$8:$F$64,3,FALSE)</f>
        <v>三重大</v>
      </c>
      <c r="J372" t="str">
        <f t="shared" si="26"/>
        <v>男</v>
      </c>
      <c r="K372" s="263" t="s">
        <v>1276</v>
      </c>
      <c r="L372" s="263" t="s">
        <v>1411</v>
      </c>
      <c r="M372" t="str">
        <f t="shared" si="27"/>
        <v>Naoya MORIMOTO</v>
      </c>
      <c r="O372" s="263" t="s">
        <v>1534</v>
      </c>
      <c r="P372" s="263" t="s">
        <v>1535</v>
      </c>
      <c r="Q372" s="303" t="s">
        <v>886</v>
      </c>
      <c r="R372" s="263" t="s">
        <v>3014</v>
      </c>
      <c r="S372" t="str">
        <f t="shared" si="28"/>
        <v>01</v>
      </c>
      <c r="T372" t="str">
        <f t="shared" si="29"/>
        <v>2 (01)</v>
      </c>
      <c r="U372" t="s">
        <v>5778</v>
      </c>
    </row>
    <row r="373" spans="2:21">
      <c r="B373" s="263" t="s">
        <v>529</v>
      </c>
      <c r="C373" s="292">
        <v>372</v>
      </c>
      <c r="D373" s="263" t="s">
        <v>1880</v>
      </c>
      <c r="E373" s="504" t="str">
        <f t="shared" si="25"/>
        <v>Tappei YOSHIKAWA(00)</v>
      </c>
      <c r="F373" s="303" t="s">
        <v>889</v>
      </c>
      <c r="G373" s="263" t="s">
        <v>624</v>
      </c>
      <c r="H373" t="str">
        <f>VLOOKUP($G373,県名!$B$1:$C$49,2,FALSE)</f>
        <v>三  重</v>
      </c>
      <c r="I373" t="str">
        <f>VLOOKUP(B373,学校名!$D$8:$F$64,3,FALSE)</f>
        <v>三重大</v>
      </c>
      <c r="J373" t="str">
        <f t="shared" si="26"/>
        <v>男</v>
      </c>
      <c r="K373" s="263" t="s">
        <v>1422</v>
      </c>
      <c r="L373" s="263" t="s">
        <v>3693</v>
      </c>
      <c r="M373" t="str">
        <f t="shared" si="27"/>
        <v>Tappei YOSHIKAWA</v>
      </c>
      <c r="O373" s="263" t="s">
        <v>1534</v>
      </c>
      <c r="P373" s="263" t="s">
        <v>1535</v>
      </c>
      <c r="Q373" s="303" t="s">
        <v>889</v>
      </c>
      <c r="R373" s="263" t="s">
        <v>2679</v>
      </c>
      <c r="S373" t="str">
        <f t="shared" si="28"/>
        <v>00</v>
      </c>
      <c r="T373" t="str">
        <f t="shared" si="29"/>
        <v>3 (00)</v>
      </c>
      <c r="U373" t="s">
        <v>5779</v>
      </c>
    </row>
    <row r="374" spans="2:21">
      <c r="B374" s="263" t="s">
        <v>529</v>
      </c>
      <c r="C374" s="292">
        <v>373</v>
      </c>
      <c r="D374" s="263" t="s">
        <v>3192</v>
      </c>
      <c r="E374" s="504" t="str">
        <f t="shared" si="25"/>
        <v>Yuto YAMAHA(01)</v>
      </c>
      <c r="F374" s="303" t="s">
        <v>889</v>
      </c>
      <c r="G374" s="263" t="s">
        <v>624</v>
      </c>
      <c r="H374" t="str">
        <f>VLOOKUP($G374,県名!$B$1:$C$49,2,FALSE)</f>
        <v>三  重</v>
      </c>
      <c r="I374" t="str">
        <f>VLOOKUP(B374,学校名!$D$8:$F$64,3,FALSE)</f>
        <v>三重大</v>
      </c>
      <c r="J374" t="str">
        <f t="shared" si="26"/>
        <v>男</v>
      </c>
      <c r="K374" s="263" t="s">
        <v>2355</v>
      </c>
      <c r="L374" s="263" t="s">
        <v>1322</v>
      </c>
      <c r="M374" t="str">
        <f t="shared" si="27"/>
        <v>Yuto YAMAHA</v>
      </c>
      <c r="O374" s="263" t="s">
        <v>1534</v>
      </c>
      <c r="P374" s="263" t="s">
        <v>1535</v>
      </c>
      <c r="Q374" s="303" t="s">
        <v>889</v>
      </c>
      <c r="R374" s="263" t="s">
        <v>2857</v>
      </c>
      <c r="S374" t="str">
        <f t="shared" si="28"/>
        <v>01</v>
      </c>
      <c r="T374" t="str">
        <f t="shared" si="29"/>
        <v>3 (01)</v>
      </c>
      <c r="U374" t="s">
        <v>5780</v>
      </c>
    </row>
    <row r="375" spans="2:21">
      <c r="B375" s="263" t="s">
        <v>529</v>
      </c>
      <c r="C375" s="292">
        <v>374</v>
      </c>
      <c r="D375" s="263" t="s">
        <v>3193</v>
      </c>
      <c r="E375" s="504" t="str">
        <f t="shared" si="25"/>
        <v>Kentaro YAMAUCHI(00)</v>
      </c>
      <c r="F375" s="303" t="s">
        <v>886</v>
      </c>
      <c r="G375" s="263" t="s">
        <v>624</v>
      </c>
      <c r="H375" t="str">
        <f>VLOOKUP($G375,県名!$B$1:$C$49,2,FALSE)</f>
        <v>三  重</v>
      </c>
      <c r="I375" t="str">
        <f>VLOOKUP(B375,学校名!$D$8:$F$64,3,FALSE)</f>
        <v>三重大</v>
      </c>
      <c r="J375" t="str">
        <f t="shared" si="26"/>
        <v>男</v>
      </c>
      <c r="K375" s="263" t="s">
        <v>1357</v>
      </c>
      <c r="L375" s="263" t="s">
        <v>1400</v>
      </c>
      <c r="M375" t="str">
        <f t="shared" si="27"/>
        <v>Kentaro YAMAUCHI</v>
      </c>
      <c r="O375" s="263" t="s">
        <v>1534</v>
      </c>
      <c r="P375" s="263" t="s">
        <v>1535</v>
      </c>
      <c r="Q375" s="303" t="s">
        <v>886</v>
      </c>
      <c r="R375" s="263" t="s">
        <v>2626</v>
      </c>
      <c r="S375" t="str">
        <f t="shared" si="28"/>
        <v>00</v>
      </c>
      <c r="T375" t="str">
        <f t="shared" si="29"/>
        <v>2 (00)</v>
      </c>
      <c r="U375" t="s">
        <v>5781</v>
      </c>
    </row>
    <row r="376" spans="2:21">
      <c r="B376" s="263" t="s">
        <v>529</v>
      </c>
      <c r="C376" s="292">
        <v>375</v>
      </c>
      <c r="D376" s="263" t="s">
        <v>3016</v>
      </c>
      <c r="E376" s="504" t="str">
        <f t="shared" si="25"/>
        <v>Yo TAKAGI(01)</v>
      </c>
      <c r="F376" s="303" t="s">
        <v>886</v>
      </c>
      <c r="G376" s="263" t="s">
        <v>624</v>
      </c>
      <c r="H376" t="str">
        <f>VLOOKUP($G376,県名!$B$1:$C$49,2,FALSE)</f>
        <v>三  重</v>
      </c>
      <c r="I376" t="str">
        <f>VLOOKUP(B376,学校名!$D$8:$F$64,3,FALSE)</f>
        <v>三重大</v>
      </c>
      <c r="J376" t="str">
        <f t="shared" si="26"/>
        <v>男</v>
      </c>
      <c r="K376" s="263" t="s">
        <v>1452</v>
      </c>
      <c r="L376" s="263" t="s">
        <v>3012</v>
      </c>
      <c r="M376" t="str">
        <f t="shared" si="27"/>
        <v>Yo TAKAGI</v>
      </c>
      <c r="O376" s="263" t="s">
        <v>1534</v>
      </c>
      <c r="P376" s="263" t="s">
        <v>1535</v>
      </c>
      <c r="Q376" s="303" t="s">
        <v>886</v>
      </c>
      <c r="R376" s="263" t="s">
        <v>3013</v>
      </c>
      <c r="S376" t="str">
        <f t="shared" si="28"/>
        <v>01</v>
      </c>
      <c r="T376" t="str">
        <f t="shared" si="29"/>
        <v>2 (01)</v>
      </c>
      <c r="U376" t="s">
        <v>5782</v>
      </c>
    </row>
    <row r="377" spans="2:21">
      <c r="B377" s="263" t="s">
        <v>529</v>
      </c>
      <c r="C377" s="292">
        <v>376</v>
      </c>
      <c r="D377" s="263" t="s">
        <v>3194</v>
      </c>
      <c r="E377" s="504" t="str">
        <f t="shared" si="25"/>
        <v>Yusuke URANISHI(00)</v>
      </c>
      <c r="F377" s="303" t="s">
        <v>888</v>
      </c>
      <c r="G377" s="263" t="s">
        <v>624</v>
      </c>
      <c r="H377" t="str">
        <f>VLOOKUP($G377,県名!$B$1:$C$49,2,FALSE)</f>
        <v>三  重</v>
      </c>
      <c r="I377" t="str">
        <f>VLOOKUP(B377,学校名!$D$8:$F$64,3,FALSE)</f>
        <v>三重大</v>
      </c>
      <c r="J377" t="str">
        <f t="shared" si="26"/>
        <v>男</v>
      </c>
      <c r="K377" s="263" t="s">
        <v>1423</v>
      </c>
      <c r="L377" s="263" t="s">
        <v>1254</v>
      </c>
      <c r="M377" t="str">
        <f t="shared" si="27"/>
        <v>Yusuke URANISHI</v>
      </c>
      <c r="O377" s="263" t="s">
        <v>1534</v>
      </c>
      <c r="P377" s="263" t="s">
        <v>1535</v>
      </c>
      <c r="Q377" s="303" t="s">
        <v>888</v>
      </c>
      <c r="R377" s="263" t="s">
        <v>2856</v>
      </c>
      <c r="S377" t="str">
        <f t="shared" si="28"/>
        <v>00</v>
      </c>
      <c r="T377" t="str">
        <f t="shared" si="29"/>
        <v>4 (00)</v>
      </c>
      <c r="U377" t="s">
        <v>5783</v>
      </c>
    </row>
    <row r="378" spans="2:21">
      <c r="B378" s="263" t="s">
        <v>529</v>
      </c>
      <c r="C378" s="292">
        <v>377</v>
      </c>
      <c r="D378" s="263" t="s">
        <v>3195</v>
      </c>
      <c r="E378" s="504" t="str">
        <f t="shared" si="25"/>
        <v>Mitaka SUYAMA(01)</v>
      </c>
      <c r="F378" s="303" t="s">
        <v>889</v>
      </c>
      <c r="G378" s="263" t="s">
        <v>624</v>
      </c>
      <c r="H378" t="str">
        <f>VLOOKUP($G378,県名!$B$1:$C$49,2,FALSE)</f>
        <v>三  重</v>
      </c>
      <c r="I378" t="str">
        <f>VLOOKUP(B378,学校名!$D$8:$F$64,3,FALSE)</f>
        <v>三重大</v>
      </c>
      <c r="J378" t="str">
        <f t="shared" si="26"/>
        <v>男</v>
      </c>
      <c r="K378" s="263" t="s">
        <v>3694</v>
      </c>
      <c r="L378" s="263" t="s">
        <v>3695</v>
      </c>
      <c r="M378" t="str">
        <f t="shared" si="27"/>
        <v>Mitaka SUYAMA</v>
      </c>
      <c r="O378" s="263" t="s">
        <v>1534</v>
      </c>
      <c r="P378" s="263" t="s">
        <v>1535</v>
      </c>
      <c r="Q378" s="303" t="s">
        <v>889</v>
      </c>
      <c r="R378" s="263" t="s">
        <v>2566</v>
      </c>
      <c r="S378" t="str">
        <f t="shared" si="28"/>
        <v>01</v>
      </c>
      <c r="T378" t="str">
        <f t="shared" si="29"/>
        <v>3 (01)</v>
      </c>
      <c r="U378" t="s">
        <v>5784</v>
      </c>
    </row>
    <row r="379" spans="2:21">
      <c r="B379" s="263" t="s">
        <v>529</v>
      </c>
      <c r="C379" s="292">
        <v>378</v>
      </c>
      <c r="D379" s="263" t="s">
        <v>3196</v>
      </c>
      <c r="E379" s="504" t="str">
        <f t="shared" si="25"/>
        <v>Koki OHASHI(01)</v>
      </c>
      <c r="F379" s="303" t="s">
        <v>886</v>
      </c>
      <c r="G379" s="263" t="s">
        <v>624</v>
      </c>
      <c r="H379" t="str">
        <f>VLOOKUP($G379,県名!$B$1:$C$49,2,FALSE)</f>
        <v>三  重</v>
      </c>
      <c r="I379" t="str">
        <f>VLOOKUP(B379,学校名!$D$8:$F$64,3,FALSE)</f>
        <v>三重大</v>
      </c>
      <c r="J379" t="str">
        <f t="shared" si="26"/>
        <v>男</v>
      </c>
      <c r="K379" s="263" t="s">
        <v>3500</v>
      </c>
      <c r="L379" s="263" t="s">
        <v>1255</v>
      </c>
      <c r="M379" t="str">
        <f t="shared" si="27"/>
        <v>Koki OHASHI</v>
      </c>
      <c r="O379" s="263" t="s">
        <v>1534</v>
      </c>
      <c r="P379" s="263" t="s">
        <v>1535</v>
      </c>
      <c r="Q379" s="303" t="s">
        <v>886</v>
      </c>
      <c r="R379" s="263" t="s">
        <v>4184</v>
      </c>
      <c r="S379" t="str">
        <f t="shared" si="28"/>
        <v>01</v>
      </c>
      <c r="T379" t="str">
        <f t="shared" si="29"/>
        <v>2 (01)</v>
      </c>
      <c r="U379" t="s">
        <v>5785</v>
      </c>
    </row>
    <row r="380" spans="2:21">
      <c r="B380" s="263" t="s">
        <v>514</v>
      </c>
      <c r="C380" s="292">
        <v>379</v>
      </c>
      <c r="D380" s="263" t="s">
        <v>3197</v>
      </c>
      <c r="E380" s="504" t="str">
        <f t="shared" si="25"/>
        <v>Kazuma SHOJI(98)</v>
      </c>
      <c r="F380" s="303" t="s">
        <v>771</v>
      </c>
      <c r="G380" s="263" t="s">
        <v>623</v>
      </c>
      <c r="H380" t="str">
        <f>VLOOKUP($G380,県名!$B$1:$C$49,2,FALSE)</f>
        <v>愛  知</v>
      </c>
      <c r="I380" t="str">
        <f>VLOOKUP(B380,学校名!$D$8:$F$64,3,FALSE)</f>
        <v>中京大</v>
      </c>
      <c r="J380" t="str">
        <f t="shared" si="26"/>
        <v>男</v>
      </c>
      <c r="K380" s="263" t="s">
        <v>3696</v>
      </c>
      <c r="L380" s="263" t="s">
        <v>1326</v>
      </c>
      <c r="M380" t="str">
        <f t="shared" si="27"/>
        <v>Kazuma SHOJI</v>
      </c>
      <c r="O380" s="263" t="s">
        <v>1534</v>
      </c>
      <c r="P380" s="263" t="s">
        <v>1535</v>
      </c>
      <c r="Q380" s="303" t="s">
        <v>771</v>
      </c>
      <c r="R380" s="263" t="s">
        <v>4185</v>
      </c>
      <c r="S380" t="str">
        <f t="shared" si="28"/>
        <v>98</v>
      </c>
      <c r="T380" t="str">
        <f t="shared" si="29"/>
        <v>M2 (98)</v>
      </c>
      <c r="U380" t="s">
        <v>5786</v>
      </c>
    </row>
    <row r="381" spans="2:21">
      <c r="B381" s="263" t="s">
        <v>514</v>
      </c>
      <c r="C381" s="292">
        <v>380</v>
      </c>
      <c r="D381" s="263" t="s">
        <v>721</v>
      </c>
      <c r="E381" s="504" t="str">
        <f t="shared" si="25"/>
        <v>Keito ENDO(99)</v>
      </c>
      <c r="F381" s="303" t="s">
        <v>888</v>
      </c>
      <c r="G381" s="263" t="s">
        <v>625</v>
      </c>
      <c r="H381" t="str">
        <f>VLOOKUP($G381,県名!$B$1:$C$49,2,FALSE)</f>
        <v>岐  阜</v>
      </c>
      <c r="I381" t="str">
        <f>VLOOKUP(B381,学校名!$D$8:$F$64,3,FALSE)</f>
        <v>中京大</v>
      </c>
      <c r="J381" t="str">
        <f t="shared" si="26"/>
        <v>男</v>
      </c>
      <c r="K381" s="263" t="s">
        <v>3481</v>
      </c>
      <c r="L381" s="263" t="s">
        <v>1306</v>
      </c>
      <c r="M381" t="str">
        <f t="shared" si="27"/>
        <v>Keito ENDO</v>
      </c>
      <c r="O381" s="263" t="s">
        <v>1534</v>
      </c>
      <c r="P381" s="263" t="s">
        <v>1535</v>
      </c>
      <c r="Q381" s="303" t="s">
        <v>888</v>
      </c>
      <c r="R381" s="263" t="s">
        <v>2446</v>
      </c>
      <c r="S381" t="str">
        <f t="shared" si="28"/>
        <v>99</v>
      </c>
      <c r="T381" t="str">
        <f t="shared" si="29"/>
        <v>4 (99)</v>
      </c>
      <c r="U381" t="s">
        <v>5787</v>
      </c>
    </row>
    <row r="382" spans="2:21">
      <c r="B382" s="263" t="s">
        <v>514</v>
      </c>
      <c r="C382" s="292">
        <v>381</v>
      </c>
      <c r="D382" s="263" t="s">
        <v>718</v>
      </c>
      <c r="E382" s="504" t="str">
        <f t="shared" si="25"/>
        <v>Daiki SUGIMOTO(99)</v>
      </c>
      <c r="F382" s="303" t="s">
        <v>888</v>
      </c>
      <c r="G382" s="263" t="s">
        <v>623</v>
      </c>
      <c r="H382" t="str">
        <f>VLOOKUP($G382,県名!$B$1:$C$49,2,FALSE)</f>
        <v>愛  知</v>
      </c>
      <c r="I382" t="str">
        <f>VLOOKUP(B382,学校名!$D$8:$F$64,3,FALSE)</f>
        <v>中京大</v>
      </c>
      <c r="J382" t="str">
        <f t="shared" si="26"/>
        <v>男</v>
      </c>
      <c r="K382" s="263" t="s">
        <v>1439</v>
      </c>
      <c r="L382" s="263" t="s">
        <v>1303</v>
      </c>
      <c r="M382" t="str">
        <f t="shared" si="27"/>
        <v>Daiki SUGIMOTO</v>
      </c>
      <c r="O382" s="263" t="s">
        <v>1534</v>
      </c>
      <c r="P382" s="263" t="s">
        <v>1535</v>
      </c>
      <c r="Q382" s="303" t="s">
        <v>888</v>
      </c>
      <c r="R382" s="263" t="s">
        <v>2453</v>
      </c>
      <c r="S382" t="str">
        <f t="shared" si="28"/>
        <v>99</v>
      </c>
      <c r="T382" t="str">
        <f t="shared" si="29"/>
        <v>4 (99)</v>
      </c>
      <c r="U382" t="s">
        <v>5788</v>
      </c>
    </row>
    <row r="383" spans="2:21">
      <c r="B383" s="263" t="s">
        <v>514</v>
      </c>
      <c r="C383" s="292">
        <v>382</v>
      </c>
      <c r="D383" s="263" t="s">
        <v>3198</v>
      </c>
      <c r="E383" s="504" t="str">
        <f t="shared" si="25"/>
        <v>Masaya SUZAKI(99)</v>
      </c>
      <c r="F383" s="303" t="s">
        <v>888</v>
      </c>
      <c r="G383" s="263" t="s">
        <v>624</v>
      </c>
      <c r="H383" t="str">
        <f>VLOOKUP($G383,県名!$B$1:$C$49,2,FALSE)</f>
        <v>三  重</v>
      </c>
      <c r="I383" t="str">
        <f>VLOOKUP(B383,学校名!$D$8:$F$64,3,FALSE)</f>
        <v>中京大</v>
      </c>
      <c r="J383" t="str">
        <f t="shared" si="26"/>
        <v>男</v>
      </c>
      <c r="K383" s="263" t="s">
        <v>3697</v>
      </c>
      <c r="L383" s="263" t="s">
        <v>3512</v>
      </c>
      <c r="M383" t="str">
        <f t="shared" si="27"/>
        <v>Masaya SUZAKI</v>
      </c>
      <c r="O383" s="263" t="s">
        <v>1534</v>
      </c>
      <c r="P383" s="263" t="s">
        <v>1535</v>
      </c>
      <c r="Q383" s="303" t="s">
        <v>888</v>
      </c>
      <c r="R383" s="263" t="s">
        <v>2454</v>
      </c>
      <c r="S383" t="str">
        <f t="shared" si="28"/>
        <v>99</v>
      </c>
      <c r="T383" t="str">
        <f t="shared" si="29"/>
        <v>4 (99)</v>
      </c>
      <c r="U383" t="s">
        <v>5789</v>
      </c>
    </row>
    <row r="384" spans="2:21">
      <c r="B384" s="263" t="s">
        <v>514</v>
      </c>
      <c r="C384" s="292">
        <v>383</v>
      </c>
      <c r="D384" s="263" t="s">
        <v>731</v>
      </c>
      <c r="E384" s="504" t="str">
        <f t="shared" si="25"/>
        <v>Sota SUGINO(99)</v>
      </c>
      <c r="F384" s="303" t="s">
        <v>888</v>
      </c>
      <c r="G384" s="263" t="s">
        <v>623</v>
      </c>
      <c r="H384" t="str">
        <f>VLOOKUP($G384,県名!$B$1:$C$49,2,FALSE)</f>
        <v>愛  知</v>
      </c>
      <c r="I384" t="str">
        <f>VLOOKUP(B384,学校名!$D$8:$F$64,3,FALSE)</f>
        <v>中京大</v>
      </c>
      <c r="J384" t="str">
        <f t="shared" si="26"/>
        <v>男</v>
      </c>
      <c r="K384" s="263" t="s">
        <v>3698</v>
      </c>
      <c r="L384" s="263" t="s">
        <v>1436</v>
      </c>
      <c r="M384" t="str">
        <f t="shared" si="27"/>
        <v>Sota SUGINO</v>
      </c>
      <c r="O384" s="263" t="s">
        <v>1534</v>
      </c>
      <c r="P384" s="263" t="s">
        <v>1535</v>
      </c>
      <c r="Q384" s="303" t="s">
        <v>888</v>
      </c>
      <c r="R384" s="263" t="s">
        <v>2452</v>
      </c>
      <c r="S384" t="str">
        <f t="shared" si="28"/>
        <v>99</v>
      </c>
      <c r="T384" t="str">
        <f t="shared" si="29"/>
        <v>4 (99)</v>
      </c>
      <c r="U384" t="s">
        <v>5790</v>
      </c>
    </row>
    <row r="385" spans="2:21">
      <c r="B385" s="263" t="s">
        <v>514</v>
      </c>
      <c r="C385" s="292">
        <v>384</v>
      </c>
      <c r="D385" s="263" t="s">
        <v>719</v>
      </c>
      <c r="E385" s="504" t="str">
        <f t="shared" si="25"/>
        <v>Hiroki KINOSHITA(99)</v>
      </c>
      <c r="F385" s="303" t="s">
        <v>888</v>
      </c>
      <c r="G385" s="263" t="s">
        <v>621</v>
      </c>
      <c r="H385" t="str">
        <f>VLOOKUP($G385,県名!$B$1:$C$49,2,FALSE)</f>
        <v>長  野</v>
      </c>
      <c r="I385" t="str">
        <f>VLOOKUP(B385,学校名!$D$8:$F$64,3,FALSE)</f>
        <v>中京大</v>
      </c>
      <c r="J385" t="str">
        <f t="shared" si="26"/>
        <v>男</v>
      </c>
      <c r="K385" s="263" t="s">
        <v>1443</v>
      </c>
      <c r="L385" s="263" t="s">
        <v>1401</v>
      </c>
      <c r="M385" t="str">
        <f t="shared" si="27"/>
        <v>Hiroki KINOSHITA</v>
      </c>
      <c r="O385" s="263" t="s">
        <v>1534</v>
      </c>
      <c r="P385" s="263" t="s">
        <v>1535</v>
      </c>
      <c r="Q385" s="303" t="s">
        <v>888</v>
      </c>
      <c r="R385" s="263" t="s">
        <v>2448</v>
      </c>
      <c r="S385" t="str">
        <f t="shared" si="28"/>
        <v>99</v>
      </c>
      <c r="T385" t="str">
        <f t="shared" si="29"/>
        <v>4 (99)</v>
      </c>
      <c r="U385" t="s">
        <v>5791</v>
      </c>
    </row>
    <row r="386" spans="2:21">
      <c r="B386" s="263" t="s">
        <v>514</v>
      </c>
      <c r="C386" s="292">
        <v>385</v>
      </c>
      <c r="D386" s="263" t="s">
        <v>724</v>
      </c>
      <c r="E386" s="504" t="str">
        <f t="shared" si="25"/>
        <v>Fumiya KOIDE(99)</v>
      </c>
      <c r="F386" s="303" t="s">
        <v>888</v>
      </c>
      <c r="G386" s="263" t="s">
        <v>621</v>
      </c>
      <c r="H386" t="str">
        <f>VLOOKUP($G386,県名!$B$1:$C$49,2,FALSE)</f>
        <v>長  野</v>
      </c>
      <c r="I386" t="str">
        <f>VLOOKUP(B386,学校名!$D$8:$F$64,3,FALSE)</f>
        <v>中京大</v>
      </c>
      <c r="J386" t="str">
        <f t="shared" si="26"/>
        <v>男</v>
      </c>
      <c r="K386" s="263" t="s">
        <v>1462</v>
      </c>
      <c r="L386" s="263" t="s">
        <v>1228</v>
      </c>
      <c r="M386" t="str">
        <f t="shared" si="27"/>
        <v>Fumiya KOIDE</v>
      </c>
      <c r="O386" s="263" t="s">
        <v>1534</v>
      </c>
      <c r="P386" s="263" t="s">
        <v>1535</v>
      </c>
      <c r="Q386" s="303" t="s">
        <v>888</v>
      </c>
      <c r="R386" s="263" t="s">
        <v>2449</v>
      </c>
      <c r="S386" t="str">
        <f t="shared" si="28"/>
        <v>99</v>
      </c>
      <c r="T386" t="str">
        <f t="shared" si="29"/>
        <v>4 (99)</v>
      </c>
      <c r="U386" t="s">
        <v>5792</v>
      </c>
    </row>
    <row r="387" spans="2:21">
      <c r="B387" s="263" t="s">
        <v>514</v>
      </c>
      <c r="C387" s="292">
        <v>386</v>
      </c>
      <c r="D387" s="263" t="s">
        <v>734</v>
      </c>
      <c r="E387" s="504" t="str">
        <f t="shared" ref="E387:E450" si="30">M387&amp;"("&amp;S387&amp;")"</f>
        <v>Ryota TOYAMA(99)</v>
      </c>
      <c r="F387" s="303" t="s">
        <v>888</v>
      </c>
      <c r="G387" s="263" t="s">
        <v>622</v>
      </c>
      <c r="H387" t="str">
        <f>VLOOKUP($G387,県名!$B$1:$C$49,2,FALSE)</f>
        <v>静  岡</v>
      </c>
      <c r="I387" t="str">
        <f>VLOOKUP(B387,学校名!$D$8:$F$64,3,FALSE)</f>
        <v>中京大</v>
      </c>
      <c r="J387" t="str">
        <f t="shared" ref="J387:J450" si="31">IF(VALUE(C387)&lt;2000,"男","女")</f>
        <v>男</v>
      </c>
      <c r="K387" s="263" t="s">
        <v>1463</v>
      </c>
      <c r="L387" s="263" t="s">
        <v>1310</v>
      </c>
      <c r="M387" t="str">
        <f t="shared" ref="M387:M450" si="32">L387&amp;" "&amp;K387</f>
        <v>Ryota TOYAMA</v>
      </c>
      <c r="O387" s="263" t="s">
        <v>1534</v>
      </c>
      <c r="P387" s="263" t="s">
        <v>1535</v>
      </c>
      <c r="Q387" s="303" t="s">
        <v>888</v>
      </c>
      <c r="R387" s="263" t="s">
        <v>2456</v>
      </c>
      <c r="S387" t="str">
        <f t="shared" ref="S387:S450" si="33">LEFT(R387,2)</f>
        <v>99</v>
      </c>
      <c r="T387" t="str">
        <f t="shared" ref="T387:T450" si="34">Q387&amp;" ("&amp;S387&amp;")"</f>
        <v>4 (99)</v>
      </c>
      <c r="U387" t="s">
        <v>5793</v>
      </c>
    </row>
    <row r="388" spans="2:21">
      <c r="B388" s="263" t="s">
        <v>514</v>
      </c>
      <c r="C388" s="292">
        <v>387</v>
      </c>
      <c r="D388" s="263" t="s">
        <v>1195</v>
      </c>
      <c r="E388" s="504" t="str">
        <f t="shared" si="30"/>
        <v>Ko NAKAMURA(00)</v>
      </c>
      <c r="F388" s="303" t="s">
        <v>888</v>
      </c>
      <c r="G388" s="263" t="s">
        <v>624</v>
      </c>
      <c r="H388" t="str">
        <f>VLOOKUP($G388,県名!$B$1:$C$49,2,FALSE)</f>
        <v>三  重</v>
      </c>
      <c r="I388" t="str">
        <f>VLOOKUP(B388,学校名!$D$8:$F$64,3,FALSE)</f>
        <v>中京大</v>
      </c>
      <c r="J388" t="str">
        <f t="shared" si="31"/>
        <v>男</v>
      </c>
      <c r="K388" s="263" t="s">
        <v>1227</v>
      </c>
      <c r="L388" s="263" t="s">
        <v>3699</v>
      </c>
      <c r="M388" t="str">
        <f t="shared" si="32"/>
        <v>Ko NAKAMURA</v>
      </c>
      <c r="O388" s="263" t="s">
        <v>1534</v>
      </c>
      <c r="P388" s="263" t="s">
        <v>1535</v>
      </c>
      <c r="Q388" s="303" t="s">
        <v>888</v>
      </c>
      <c r="R388" s="263" t="s">
        <v>2457</v>
      </c>
      <c r="S388" t="str">
        <f t="shared" si="33"/>
        <v>00</v>
      </c>
      <c r="T388" t="str">
        <f t="shared" si="34"/>
        <v>4 (00)</v>
      </c>
      <c r="U388" t="s">
        <v>5794</v>
      </c>
    </row>
    <row r="389" spans="2:21">
      <c r="B389" s="263" t="s">
        <v>514</v>
      </c>
      <c r="C389" s="292">
        <v>388</v>
      </c>
      <c r="D389" s="263" t="s">
        <v>737</v>
      </c>
      <c r="E389" s="504" t="str">
        <f t="shared" si="30"/>
        <v>Takashi HASEGAWA(99)</v>
      </c>
      <c r="F389" s="303" t="s">
        <v>888</v>
      </c>
      <c r="G389" s="263" t="s">
        <v>625</v>
      </c>
      <c r="H389" t="str">
        <f>VLOOKUP($G389,県名!$B$1:$C$49,2,FALSE)</f>
        <v>岐  阜</v>
      </c>
      <c r="I389" t="str">
        <f>VLOOKUP(B389,学校名!$D$8:$F$64,3,FALSE)</f>
        <v>中京大</v>
      </c>
      <c r="J389" t="str">
        <f t="shared" si="31"/>
        <v>男</v>
      </c>
      <c r="K389" s="263" t="s">
        <v>1272</v>
      </c>
      <c r="L389" s="263" t="s">
        <v>3499</v>
      </c>
      <c r="M389" t="str">
        <f t="shared" si="32"/>
        <v>Takashi HASEGAWA</v>
      </c>
      <c r="O389" s="263" t="s">
        <v>1534</v>
      </c>
      <c r="P389" s="263" t="s">
        <v>1535</v>
      </c>
      <c r="Q389" s="303" t="s">
        <v>888</v>
      </c>
      <c r="R389" s="263" t="s">
        <v>2458</v>
      </c>
      <c r="S389" t="str">
        <f t="shared" si="33"/>
        <v>99</v>
      </c>
      <c r="T389" t="str">
        <f t="shared" si="34"/>
        <v>4 (99)</v>
      </c>
      <c r="U389" t="s">
        <v>5795</v>
      </c>
    </row>
    <row r="390" spans="2:21">
      <c r="B390" s="263" t="s">
        <v>514</v>
      </c>
      <c r="C390" s="292">
        <v>389</v>
      </c>
      <c r="D390" s="263" t="s">
        <v>736</v>
      </c>
      <c r="E390" s="504" t="str">
        <f t="shared" si="30"/>
        <v>Shuya KAWACHI(99)</v>
      </c>
      <c r="F390" s="303" t="s">
        <v>888</v>
      </c>
      <c r="G390" s="263" t="s">
        <v>646</v>
      </c>
      <c r="H390" t="str">
        <f>VLOOKUP($G390,県名!$B$1:$C$49,2,FALSE)</f>
        <v>宮　崎</v>
      </c>
      <c r="I390" t="str">
        <f>VLOOKUP(B390,学校名!$D$8:$F$64,3,FALSE)</f>
        <v>中京大</v>
      </c>
      <c r="J390" t="str">
        <f t="shared" si="31"/>
        <v>男</v>
      </c>
      <c r="K390" s="263" t="s">
        <v>3700</v>
      </c>
      <c r="L390" s="263" t="s">
        <v>3701</v>
      </c>
      <c r="M390" t="str">
        <f t="shared" si="32"/>
        <v>Shuya KAWACHI</v>
      </c>
      <c r="O390" s="263" t="s">
        <v>1534</v>
      </c>
      <c r="P390" s="263" t="s">
        <v>1535</v>
      </c>
      <c r="Q390" s="303" t="s">
        <v>888</v>
      </c>
      <c r="R390" s="263" t="s">
        <v>2462</v>
      </c>
      <c r="S390" t="str">
        <f t="shared" si="33"/>
        <v>99</v>
      </c>
      <c r="T390" t="str">
        <f t="shared" si="34"/>
        <v>4 (99)</v>
      </c>
      <c r="U390" t="s">
        <v>5796</v>
      </c>
    </row>
    <row r="391" spans="2:21">
      <c r="B391" s="263" t="s">
        <v>514</v>
      </c>
      <c r="C391" s="292">
        <v>390</v>
      </c>
      <c r="D391" s="263" t="s">
        <v>733</v>
      </c>
      <c r="E391" s="504" t="str">
        <f t="shared" si="30"/>
        <v>Riku TAMURA(99)</v>
      </c>
      <c r="F391" s="303" t="s">
        <v>888</v>
      </c>
      <c r="G391" s="263" t="s">
        <v>623</v>
      </c>
      <c r="H391" t="str">
        <f>VLOOKUP($G391,県名!$B$1:$C$49,2,FALSE)</f>
        <v>愛  知</v>
      </c>
      <c r="I391" t="str">
        <f>VLOOKUP(B391,学校名!$D$8:$F$64,3,FALSE)</f>
        <v>中京大</v>
      </c>
      <c r="J391" t="str">
        <f t="shared" si="31"/>
        <v>男</v>
      </c>
      <c r="K391" s="263" t="s">
        <v>1416</v>
      </c>
      <c r="L391" s="263" t="s">
        <v>1253</v>
      </c>
      <c r="M391" t="str">
        <f t="shared" si="32"/>
        <v>Riku TAMURA</v>
      </c>
      <c r="O391" s="263" t="s">
        <v>1534</v>
      </c>
      <c r="P391" s="263" t="s">
        <v>1535</v>
      </c>
      <c r="Q391" s="303" t="s">
        <v>888</v>
      </c>
      <c r="R391" s="263" t="s">
        <v>2463</v>
      </c>
      <c r="S391" t="str">
        <f t="shared" si="33"/>
        <v>99</v>
      </c>
      <c r="T391" t="str">
        <f t="shared" si="34"/>
        <v>4 (99)</v>
      </c>
      <c r="U391" t="s">
        <v>5797</v>
      </c>
    </row>
    <row r="392" spans="2:21">
      <c r="B392" s="263" t="s">
        <v>514</v>
      </c>
      <c r="C392" s="292">
        <v>391</v>
      </c>
      <c r="D392" s="263" t="s">
        <v>770</v>
      </c>
      <c r="E392" s="504" t="str">
        <f t="shared" si="30"/>
        <v>Satsuki SAHARA(99)</v>
      </c>
      <c r="F392" s="303" t="s">
        <v>888</v>
      </c>
      <c r="G392" s="263" t="s">
        <v>622</v>
      </c>
      <c r="H392" t="str">
        <f>VLOOKUP($G392,県名!$B$1:$C$49,2,FALSE)</f>
        <v>静  岡</v>
      </c>
      <c r="I392" t="str">
        <f>VLOOKUP(B392,学校名!$D$8:$F$64,3,FALSE)</f>
        <v>中京大</v>
      </c>
      <c r="J392" t="str">
        <f t="shared" si="31"/>
        <v>男</v>
      </c>
      <c r="K392" s="263" t="s">
        <v>3702</v>
      </c>
      <c r="L392" s="263" t="s">
        <v>1465</v>
      </c>
      <c r="M392" t="str">
        <f t="shared" si="32"/>
        <v>Satsuki SAHARA</v>
      </c>
      <c r="O392" s="263" t="s">
        <v>1534</v>
      </c>
      <c r="P392" s="263" t="s">
        <v>1535</v>
      </c>
      <c r="Q392" s="303" t="s">
        <v>888</v>
      </c>
      <c r="R392" s="263" t="s">
        <v>2467</v>
      </c>
      <c r="S392" t="str">
        <f t="shared" si="33"/>
        <v>99</v>
      </c>
      <c r="T392" t="str">
        <f t="shared" si="34"/>
        <v>4 (99)</v>
      </c>
      <c r="U392" t="s">
        <v>5798</v>
      </c>
    </row>
    <row r="393" spans="2:21">
      <c r="B393" s="263" t="s">
        <v>514</v>
      </c>
      <c r="C393" s="292">
        <v>392</v>
      </c>
      <c r="D393" s="263" t="s">
        <v>727</v>
      </c>
      <c r="E393" s="504" t="str">
        <f t="shared" si="30"/>
        <v>Hikaru SUGITA(99)</v>
      </c>
      <c r="F393" s="303" t="s">
        <v>888</v>
      </c>
      <c r="G393" s="263" t="s">
        <v>623</v>
      </c>
      <c r="H393" t="str">
        <f>VLOOKUP($G393,県名!$B$1:$C$49,2,FALSE)</f>
        <v>愛  知</v>
      </c>
      <c r="I393" t="str">
        <f>VLOOKUP(B393,学校名!$D$8:$F$64,3,FALSE)</f>
        <v>中京大</v>
      </c>
      <c r="J393" t="str">
        <f t="shared" si="31"/>
        <v>男</v>
      </c>
      <c r="K393" s="263" t="s">
        <v>3703</v>
      </c>
      <c r="L393" s="263" t="s">
        <v>1383</v>
      </c>
      <c r="M393" t="str">
        <f t="shared" si="32"/>
        <v>Hikaru SUGITA</v>
      </c>
      <c r="O393" s="263" t="s">
        <v>1534</v>
      </c>
      <c r="P393" s="263" t="s">
        <v>1535</v>
      </c>
      <c r="Q393" s="303" t="s">
        <v>888</v>
      </c>
      <c r="R393" s="263" t="s">
        <v>2468</v>
      </c>
      <c r="S393" t="str">
        <f t="shared" si="33"/>
        <v>99</v>
      </c>
      <c r="T393" t="str">
        <f t="shared" si="34"/>
        <v>4 (99)</v>
      </c>
      <c r="U393" t="s">
        <v>5799</v>
      </c>
    </row>
    <row r="394" spans="2:21">
      <c r="B394" s="263" t="s">
        <v>514</v>
      </c>
      <c r="C394" s="292">
        <v>393</v>
      </c>
      <c r="D394" s="263" t="s">
        <v>722</v>
      </c>
      <c r="E394" s="504" t="str">
        <f t="shared" si="30"/>
        <v>Taisei OKAI(99)</v>
      </c>
      <c r="F394" s="303" t="s">
        <v>888</v>
      </c>
      <c r="G394" s="263" t="s">
        <v>623</v>
      </c>
      <c r="H394" t="str">
        <f>VLOOKUP($G394,県名!$B$1:$C$49,2,FALSE)</f>
        <v>愛  知</v>
      </c>
      <c r="I394" t="str">
        <f>VLOOKUP(B394,学校名!$D$8:$F$64,3,FALSE)</f>
        <v>中京大</v>
      </c>
      <c r="J394" t="str">
        <f t="shared" si="31"/>
        <v>男</v>
      </c>
      <c r="K394" s="263" t="s">
        <v>3704</v>
      </c>
      <c r="L394" s="263" t="s">
        <v>1269</v>
      </c>
      <c r="M394" t="str">
        <f t="shared" si="32"/>
        <v>Taisei OKAI</v>
      </c>
      <c r="O394" s="263" t="s">
        <v>1534</v>
      </c>
      <c r="P394" s="263" t="s">
        <v>1535</v>
      </c>
      <c r="Q394" s="303" t="s">
        <v>888</v>
      </c>
      <c r="R394" s="263" t="s">
        <v>2466</v>
      </c>
      <c r="S394" t="str">
        <f t="shared" si="33"/>
        <v>99</v>
      </c>
      <c r="T394" t="str">
        <f t="shared" si="34"/>
        <v>4 (99)</v>
      </c>
      <c r="U394" t="s">
        <v>5800</v>
      </c>
    </row>
    <row r="395" spans="2:21">
      <c r="B395" s="263" t="s">
        <v>514</v>
      </c>
      <c r="C395" s="292">
        <v>394</v>
      </c>
      <c r="D395" s="263" t="s">
        <v>883</v>
      </c>
      <c r="E395" s="504" t="str">
        <f t="shared" si="30"/>
        <v>Daichi HARUNA(99)</v>
      </c>
      <c r="F395" s="303" t="s">
        <v>888</v>
      </c>
      <c r="G395" s="263" t="s">
        <v>634</v>
      </c>
      <c r="H395" t="str">
        <f>VLOOKUP($G395,県名!$B$1:$C$49,2,FALSE)</f>
        <v>岡　山</v>
      </c>
      <c r="I395" t="str">
        <f>VLOOKUP(B395,学校名!$D$8:$F$64,3,FALSE)</f>
        <v>中京大</v>
      </c>
      <c r="J395" t="str">
        <f t="shared" si="31"/>
        <v>男</v>
      </c>
      <c r="K395" s="263" t="s">
        <v>3705</v>
      </c>
      <c r="L395" s="263" t="s">
        <v>1466</v>
      </c>
      <c r="M395" t="str">
        <f t="shared" si="32"/>
        <v>Daichi HARUNA</v>
      </c>
      <c r="O395" s="263" t="s">
        <v>1534</v>
      </c>
      <c r="P395" s="263" t="s">
        <v>1535</v>
      </c>
      <c r="Q395" s="303" t="s">
        <v>888</v>
      </c>
      <c r="R395" s="263" t="s">
        <v>2470</v>
      </c>
      <c r="S395" t="str">
        <f t="shared" si="33"/>
        <v>99</v>
      </c>
      <c r="T395" t="str">
        <f t="shared" si="34"/>
        <v>4 (99)</v>
      </c>
      <c r="U395" t="s">
        <v>5801</v>
      </c>
    </row>
    <row r="396" spans="2:21">
      <c r="B396" s="263" t="s">
        <v>514</v>
      </c>
      <c r="C396" s="292">
        <v>395</v>
      </c>
      <c r="D396" s="263" t="s">
        <v>882</v>
      </c>
      <c r="E396" s="504" t="str">
        <f t="shared" si="30"/>
        <v>Shoma IWASAKI(98)</v>
      </c>
      <c r="F396" s="303" t="s">
        <v>888</v>
      </c>
      <c r="G396" s="263" t="s">
        <v>623</v>
      </c>
      <c r="H396" t="str">
        <f>VLOOKUP($G396,県名!$B$1:$C$49,2,FALSE)</f>
        <v>愛  知</v>
      </c>
      <c r="I396" t="str">
        <f>VLOOKUP(B396,学校名!$D$8:$F$64,3,FALSE)</f>
        <v>中京大</v>
      </c>
      <c r="J396" t="str">
        <f t="shared" si="31"/>
        <v>男</v>
      </c>
      <c r="K396" s="263" t="s">
        <v>3706</v>
      </c>
      <c r="L396" s="263" t="s">
        <v>3707</v>
      </c>
      <c r="M396" t="str">
        <f t="shared" si="32"/>
        <v>Shoma IWASAKI</v>
      </c>
      <c r="O396" s="263" t="s">
        <v>1534</v>
      </c>
      <c r="P396" s="263" t="s">
        <v>1535</v>
      </c>
      <c r="Q396" s="303" t="s">
        <v>888</v>
      </c>
      <c r="R396" s="263" t="s">
        <v>2473</v>
      </c>
      <c r="S396" t="str">
        <f t="shared" si="33"/>
        <v>98</v>
      </c>
      <c r="T396" t="str">
        <f t="shared" si="34"/>
        <v>4 (98)</v>
      </c>
      <c r="U396" t="s">
        <v>5802</v>
      </c>
    </row>
    <row r="397" spans="2:21">
      <c r="B397" s="263" t="s">
        <v>514</v>
      </c>
      <c r="C397" s="292">
        <v>396</v>
      </c>
      <c r="D397" s="263" t="s">
        <v>726</v>
      </c>
      <c r="E397" s="504" t="str">
        <f t="shared" si="30"/>
        <v>Masayuki MAEGAWA(99)</v>
      </c>
      <c r="F397" s="303" t="s">
        <v>888</v>
      </c>
      <c r="G397" s="263" t="s">
        <v>624</v>
      </c>
      <c r="H397" t="str">
        <f>VLOOKUP($G397,県名!$B$1:$C$49,2,FALSE)</f>
        <v>三  重</v>
      </c>
      <c r="I397" t="str">
        <f>VLOOKUP(B397,学校名!$D$8:$F$64,3,FALSE)</f>
        <v>中京大</v>
      </c>
      <c r="J397" t="str">
        <f t="shared" si="31"/>
        <v>男</v>
      </c>
      <c r="K397" s="263" t="s">
        <v>3708</v>
      </c>
      <c r="L397" s="263" t="s">
        <v>3709</v>
      </c>
      <c r="M397" t="str">
        <f t="shared" si="32"/>
        <v>Masayuki MAEGAWA</v>
      </c>
      <c r="O397" s="263" t="s">
        <v>1534</v>
      </c>
      <c r="P397" s="263" t="s">
        <v>1535</v>
      </c>
      <c r="Q397" s="303" t="s">
        <v>888</v>
      </c>
      <c r="R397" s="263" t="s">
        <v>2475</v>
      </c>
      <c r="S397" t="str">
        <f t="shared" si="33"/>
        <v>99</v>
      </c>
      <c r="T397" t="str">
        <f t="shared" si="34"/>
        <v>4 (99)</v>
      </c>
      <c r="U397" t="s">
        <v>5803</v>
      </c>
    </row>
    <row r="398" spans="2:21">
      <c r="B398" s="263" t="s">
        <v>514</v>
      </c>
      <c r="C398" s="292">
        <v>397</v>
      </c>
      <c r="D398" s="263" t="s">
        <v>739</v>
      </c>
      <c r="E398" s="504" t="str">
        <f t="shared" si="30"/>
        <v>Kodai HATANO(99)</v>
      </c>
      <c r="F398" s="303" t="s">
        <v>888</v>
      </c>
      <c r="G398" s="263" t="s">
        <v>625</v>
      </c>
      <c r="H398" t="str">
        <f>VLOOKUP($G398,県名!$B$1:$C$49,2,FALSE)</f>
        <v>岐  阜</v>
      </c>
      <c r="I398" t="str">
        <f>VLOOKUP(B398,学校名!$D$8:$F$64,3,FALSE)</f>
        <v>中京大</v>
      </c>
      <c r="J398" t="str">
        <f t="shared" si="31"/>
        <v>男</v>
      </c>
      <c r="K398" s="263" t="s">
        <v>3710</v>
      </c>
      <c r="L398" s="263" t="s">
        <v>3711</v>
      </c>
      <c r="M398" t="str">
        <f t="shared" si="32"/>
        <v>Kodai HATANO</v>
      </c>
      <c r="O398" s="263" t="s">
        <v>1534</v>
      </c>
      <c r="P398" s="263" t="s">
        <v>1535</v>
      </c>
      <c r="Q398" s="303" t="s">
        <v>888</v>
      </c>
      <c r="R398" s="263" t="s">
        <v>2474</v>
      </c>
      <c r="S398" t="str">
        <f t="shared" si="33"/>
        <v>99</v>
      </c>
      <c r="T398" t="str">
        <f t="shared" si="34"/>
        <v>4 (99)</v>
      </c>
      <c r="U398" t="s">
        <v>5804</v>
      </c>
    </row>
    <row r="399" spans="2:21">
      <c r="B399" s="263" t="s">
        <v>514</v>
      </c>
      <c r="C399" s="292">
        <v>398</v>
      </c>
      <c r="D399" s="263" t="s">
        <v>938</v>
      </c>
      <c r="E399" s="504" t="str">
        <f t="shared" si="30"/>
        <v>Koshi INABA(99)</v>
      </c>
      <c r="F399" s="303" t="s">
        <v>888</v>
      </c>
      <c r="G399" s="263" t="s">
        <v>627</v>
      </c>
      <c r="H399" t="str">
        <f>VLOOKUP($G399,県名!$B$1:$C$49,2,FALSE)</f>
        <v>京　都</v>
      </c>
      <c r="I399" t="str">
        <f>VLOOKUP(B399,学校名!$D$8:$F$64,3,FALSE)</f>
        <v>中京大</v>
      </c>
      <c r="J399" t="str">
        <f t="shared" si="31"/>
        <v>男</v>
      </c>
      <c r="K399" s="263" t="s">
        <v>3712</v>
      </c>
      <c r="L399" s="263" t="s">
        <v>3713</v>
      </c>
      <c r="M399" t="str">
        <f t="shared" si="32"/>
        <v>Koshi INABA</v>
      </c>
      <c r="O399" s="263" t="s">
        <v>1534</v>
      </c>
      <c r="P399" s="263" t="s">
        <v>1535</v>
      </c>
      <c r="Q399" s="303" t="s">
        <v>888</v>
      </c>
      <c r="R399" s="263" t="s">
        <v>2445</v>
      </c>
      <c r="S399" t="str">
        <f t="shared" si="33"/>
        <v>99</v>
      </c>
      <c r="T399" t="str">
        <f t="shared" si="34"/>
        <v>4 (99)</v>
      </c>
      <c r="U399" t="s">
        <v>5805</v>
      </c>
    </row>
    <row r="400" spans="2:21">
      <c r="B400" s="263" t="s">
        <v>514</v>
      </c>
      <c r="C400" s="292">
        <v>399</v>
      </c>
      <c r="D400" s="263" t="s">
        <v>725</v>
      </c>
      <c r="E400" s="504" t="str">
        <f t="shared" si="30"/>
        <v>Yuya HOTTA(99)</v>
      </c>
      <c r="F400" s="303" t="s">
        <v>888</v>
      </c>
      <c r="G400" s="263" t="s">
        <v>642</v>
      </c>
      <c r="H400" t="str">
        <f>VLOOKUP($G400,県名!$B$1:$C$49,2,FALSE)</f>
        <v>佐　賀</v>
      </c>
      <c r="I400" t="str">
        <f>VLOOKUP(B400,学校名!$D$8:$F$64,3,FALSE)</f>
        <v>中京大</v>
      </c>
      <c r="J400" t="str">
        <f t="shared" si="31"/>
        <v>男</v>
      </c>
      <c r="K400" s="263" t="s">
        <v>3562</v>
      </c>
      <c r="L400" s="263" t="s">
        <v>1229</v>
      </c>
      <c r="M400" t="str">
        <f t="shared" si="32"/>
        <v>Yuya HOTTA</v>
      </c>
      <c r="O400" s="263" t="s">
        <v>1534</v>
      </c>
      <c r="P400" s="263" t="s">
        <v>1535</v>
      </c>
      <c r="Q400" s="303" t="s">
        <v>888</v>
      </c>
      <c r="R400" s="263" t="s">
        <v>2460</v>
      </c>
      <c r="S400" t="str">
        <f t="shared" si="33"/>
        <v>99</v>
      </c>
      <c r="T400" t="str">
        <f t="shared" si="34"/>
        <v>4 (99)</v>
      </c>
      <c r="U400" t="s">
        <v>5806</v>
      </c>
    </row>
    <row r="401" spans="2:21">
      <c r="B401" s="263" t="s">
        <v>514</v>
      </c>
      <c r="C401" s="292">
        <v>400</v>
      </c>
      <c r="D401" s="263" t="s">
        <v>1775</v>
      </c>
      <c r="E401" s="504" t="str">
        <f t="shared" si="30"/>
        <v>Hiroto NAGURA(99)</v>
      </c>
      <c r="F401" s="303" t="s">
        <v>888</v>
      </c>
      <c r="G401" s="263" t="s">
        <v>623</v>
      </c>
      <c r="H401" t="str">
        <f>VLOOKUP($G401,県名!$B$1:$C$49,2,FALSE)</f>
        <v>愛  知</v>
      </c>
      <c r="I401" t="str">
        <f>VLOOKUP(B401,学校名!$D$8:$F$64,3,FALSE)</f>
        <v>中京大</v>
      </c>
      <c r="J401" t="str">
        <f t="shared" si="31"/>
        <v>男</v>
      </c>
      <c r="K401" s="263" t="s">
        <v>3714</v>
      </c>
      <c r="L401" s="263" t="s">
        <v>1283</v>
      </c>
      <c r="M401" t="str">
        <f t="shared" si="32"/>
        <v>Hiroto NAGURA</v>
      </c>
      <c r="O401" s="263" t="s">
        <v>1534</v>
      </c>
      <c r="P401" s="263" t="s">
        <v>1535</v>
      </c>
      <c r="Q401" s="303" t="s">
        <v>888</v>
      </c>
      <c r="R401" s="263" t="s">
        <v>2476</v>
      </c>
      <c r="S401" t="str">
        <f t="shared" si="33"/>
        <v>99</v>
      </c>
      <c r="T401" t="str">
        <f t="shared" si="34"/>
        <v>4 (99)</v>
      </c>
      <c r="U401" t="s">
        <v>5807</v>
      </c>
    </row>
    <row r="402" spans="2:21">
      <c r="B402" s="263" t="s">
        <v>514</v>
      </c>
      <c r="C402" s="292">
        <v>401</v>
      </c>
      <c r="D402" s="263" t="s">
        <v>1196</v>
      </c>
      <c r="E402" s="504" t="str">
        <f t="shared" si="30"/>
        <v>Shoki IKEDA(00)</v>
      </c>
      <c r="F402" s="303" t="s">
        <v>889</v>
      </c>
      <c r="G402" s="263" t="s">
        <v>621</v>
      </c>
      <c r="H402" t="str">
        <f>VLOOKUP($G402,県名!$B$1:$C$49,2,FALSE)</f>
        <v>長  野</v>
      </c>
      <c r="I402" t="str">
        <f>VLOOKUP(B402,学校名!$D$8:$F$64,3,FALSE)</f>
        <v>中京大</v>
      </c>
      <c r="J402" t="str">
        <f t="shared" si="31"/>
        <v>男</v>
      </c>
      <c r="K402" s="263" t="s">
        <v>1359</v>
      </c>
      <c r="L402" s="263" t="s">
        <v>1307</v>
      </c>
      <c r="M402" t="str">
        <f t="shared" si="32"/>
        <v>Shoki IKEDA</v>
      </c>
      <c r="O402" s="263" t="s">
        <v>1534</v>
      </c>
      <c r="P402" s="263" t="s">
        <v>1535</v>
      </c>
      <c r="Q402" s="303" t="s">
        <v>889</v>
      </c>
      <c r="R402" s="263" t="s">
        <v>2477</v>
      </c>
      <c r="S402" t="str">
        <f t="shared" si="33"/>
        <v>00</v>
      </c>
      <c r="T402" t="str">
        <f t="shared" si="34"/>
        <v>3 (00)</v>
      </c>
      <c r="U402" t="s">
        <v>5808</v>
      </c>
    </row>
    <row r="403" spans="2:21">
      <c r="B403" s="263" t="s">
        <v>514</v>
      </c>
      <c r="C403" s="292">
        <v>402</v>
      </c>
      <c r="D403" s="263" t="s">
        <v>1776</v>
      </c>
      <c r="E403" s="504" t="str">
        <f t="shared" si="30"/>
        <v>Kazuma ITO(00)</v>
      </c>
      <c r="F403" s="303" t="s">
        <v>889</v>
      </c>
      <c r="G403" s="263" t="s">
        <v>624</v>
      </c>
      <c r="H403" t="str">
        <f>VLOOKUP($G403,県名!$B$1:$C$49,2,FALSE)</f>
        <v>三  重</v>
      </c>
      <c r="I403" t="str">
        <f>VLOOKUP(B403,学校名!$D$8:$F$64,3,FALSE)</f>
        <v>中京大</v>
      </c>
      <c r="J403" t="str">
        <f t="shared" si="31"/>
        <v>男</v>
      </c>
      <c r="K403" s="263" t="s">
        <v>1279</v>
      </c>
      <c r="L403" s="263" t="s">
        <v>1326</v>
      </c>
      <c r="M403" t="str">
        <f t="shared" si="32"/>
        <v>Kazuma ITO</v>
      </c>
      <c r="O403" s="263" t="s">
        <v>1534</v>
      </c>
      <c r="P403" s="263" t="s">
        <v>1535</v>
      </c>
      <c r="Q403" s="303" t="s">
        <v>889</v>
      </c>
      <c r="R403" s="263" t="s">
        <v>2478</v>
      </c>
      <c r="S403" t="str">
        <f t="shared" si="33"/>
        <v>00</v>
      </c>
      <c r="T403" t="str">
        <f t="shared" si="34"/>
        <v>3 (00)</v>
      </c>
      <c r="U403" t="s">
        <v>5809</v>
      </c>
    </row>
    <row r="404" spans="2:21">
      <c r="B404" s="263" t="s">
        <v>514</v>
      </c>
      <c r="C404" s="292">
        <v>403</v>
      </c>
      <c r="D404" s="263" t="s">
        <v>1777</v>
      </c>
      <c r="E404" s="504" t="str">
        <f t="shared" si="30"/>
        <v>Keisuke IWASE(01)</v>
      </c>
      <c r="F404" s="303" t="s">
        <v>889</v>
      </c>
      <c r="G404" s="263" t="s">
        <v>622</v>
      </c>
      <c r="H404" t="str">
        <f>VLOOKUP($G404,県名!$B$1:$C$49,2,FALSE)</f>
        <v>静  岡</v>
      </c>
      <c r="I404" t="str">
        <f>VLOOKUP(B404,学校名!$D$8:$F$64,3,FALSE)</f>
        <v>中京大</v>
      </c>
      <c r="J404" t="str">
        <f t="shared" si="31"/>
        <v>男</v>
      </c>
      <c r="K404" s="263" t="s">
        <v>1589</v>
      </c>
      <c r="L404" s="263" t="s">
        <v>1236</v>
      </c>
      <c r="M404" t="str">
        <f t="shared" si="32"/>
        <v>Keisuke IWASE</v>
      </c>
      <c r="O404" s="263" t="s">
        <v>1534</v>
      </c>
      <c r="P404" s="263" t="s">
        <v>1535</v>
      </c>
      <c r="Q404" s="303" t="s">
        <v>889</v>
      </c>
      <c r="R404" s="263" t="s">
        <v>2479</v>
      </c>
      <c r="S404" t="str">
        <f t="shared" si="33"/>
        <v>01</v>
      </c>
      <c r="T404" t="str">
        <f t="shared" si="34"/>
        <v>3 (01)</v>
      </c>
      <c r="U404" t="s">
        <v>5810</v>
      </c>
    </row>
    <row r="405" spans="2:21">
      <c r="B405" s="263" t="s">
        <v>514</v>
      </c>
      <c r="C405" s="292">
        <v>404</v>
      </c>
      <c r="D405" s="263" t="s">
        <v>1778</v>
      </c>
      <c r="E405" s="504" t="str">
        <f t="shared" si="30"/>
        <v>Masaya SADAMORI(00)</v>
      </c>
      <c r="F405" s="303" t="s">
        <v>889</v>
      </c>
      <c r="G405" s="263" t="s">
        <v>623</v>
      </c>
      <c r="H405" t="str">
        <f>VLOOKUP($G405,県名!$B$1:$C$49,2,FALSE)</f>
        <v>愛  知</v>
      </c>
      <c r="I405" t="str">
        <f>VLOOKUP(B405,学校名!$D$8:$F$64,3,FALSE)</f>
        <v>中京大</v>
      </c>
      <c r="J405" t="str">
        <f t="shared" si="31"/>
        <v>男</v>
      </c>
      <c r="K405" s="263" t="s">
        <v>3715</v>
      </c>
      <c r="L405" s="263" t="s">
        <v>3512</v>
      </c>
      <c r="M405" t="str">
        <f t="shared" si="32"/>
        <v>Masaya SADAMORI</v>
      </c>
      <c r="O405" s="263" t="s">
        <v>1534</v>
      </c>
      <c r="P405" s="263" t="s">
        <v>1535</v>
      </c>
      <c r="Q405" s="303" t="s">
        <v>889</v>
      </c>
      <c r="R405" s="263" t="s">
        <v>2480</v>
      </c>
      <c r="S405" t="str">
        <f t="shared" si="33"/>
        <v>00</v>
      </c>
      <c r="T405" t="str">
        <f t="shared" si="34"/>
        <v>3 (00)</v>
      </c>
      <c r="U405" t="s">
        <v>5811</v>
      </c>
    </row>
    <row r="406" spans="2:21">
      <c r="B406" s="263" t="s">
        <v>514</v>
      </c>
      <c r="C406" s="292">
        <v>405</v>
      </c>
      <c r="D406" s="263" t="s">
        <v>1201</v>
      </c>
      <c r="E406" s="504" t="str">
        <f t="shared" si="30"/>
        <v>Ryusei TAKAHASHI(00)</v>
      </c>
      <c r="F406" s="303" t="s">
        <v>889</v>
      </c>
      <c r="G406" s="263" t="s">
        <v>624</v>
      </c>
      <c r="H406" t="str">
        <f>VLOOKUP($G406,県名!$B$1:$C$49,2,FALSE)</f>
        <v>三  重</v>
      </c>
      <c r="I406" t="str">
        <f>VLOOKUP(B406,学校名!$D$8:$F$64,3,FALSE)</f>
        <v>中京大</v>
      </c>
      <c r="J406" t="str">
        <f t="shared" si="31"/>
        <v>男</v>
      </c>
      <c r="K406" s="263" t="s">
        <v>1271</v>
      </c>
      <c r="L406" s="263" t="s">
        <v>1348</v>
      </c>
      <c r="M406" t="str">
        <f t="shared" si="32"/>
        <v>Ryusei TAKAHASHI</v>
      </c>
      <c r="O406" s="263" t="s">
        <v>1534</v>
      </c>
      <c r="P406" s="263" t="s">
        <v>1535</v>
      </c>
      <c r="Q406" s="303" t="s">
        <v>889</v>
      </c>
      <c r="R406" s="263" t="s">
        <v>2481</v>
      </c>
      <c r="S406" t="str">
        <f t="shared" si="33"/>
        <v>00</v>
      </c>
      <c r="T406" t="str">
        <f t="shared" si="34"/>
        <v>3 (00)</v>
      </c>
      <c r="U406" t="s">
        <v>5812</v>
      </c>
    </row>
    <row r="407" spans="2:21">
      <c r="B407" s="263" t="s">
        <v>514</v>
      </c>
      <c r="C407" s="292">
        <v>406</v>
      </c>
      <c r="D407" s="263" t="s">
        <v>1202</v>
      </c>
      <c r="E407" s="504" t="str">
        <f t="shared" si="30"/>
        <v>Yuki TANAKA(00)</v>
      </c>
      <c r="F407" s="303" t="s">
        <v>889</v>
      </c>
      <c r="G407" s="263" t="s">
        <v>623</v>
      </c>
      <c r="H407" t="str">
        <f>VLOOKUP($G407,県名!$B$1:$C$49,2,FALSE)</f>
        <v>愛  知</v>
      </c>
      <c r="I407" t="str">
        <f>VLOOKUP(B407,学校名!$D$8:$F$64,3,FALSE)</f>
        <v>中京大</v>
      </c>
      <c r="J407" t="str">
        <f t="shared" si="31"/>
        <v>男</v>
      </c>
      <c r="K407" s="263" t="s">
        <v>1328</v>
      </c>
      <c r="L407" s="263" t="s">
        <v>1244</v>
      </c>
      <c r="M407" t="str">
        <f t="shared" si="32"/>
        <v>Yuki TANAKA</v>
      </c>
      <c r="O407" s="263" t="s">
        <v>1534</v>
      </c>
      <c r="P407" s="263" t="s">
        <v>1535</v>
      </c>
      <c r="Q407" s="303" t="s">
        <v>889</v>
      </c>
      <c r="R407" s="263" t="s">
        <v>2482</v>
      </c>
      <c r="S407" t="str">
        <f t="shared" si="33"/>
        <v>00</v>
      </c>
      <c r="T407" t="str">
        <f t="shared" si="34"/>
        <v>3 (00)</v>
      </c>
      <c r="U407" t="s">
        <v>5482</v>
      </c>
    </row>
    <row r="408" spans="2:21">
      <c r="B408" s="263" t="s">
        <v>514</v>
      </c>
      <c r="C408" s="292">
        <v>407</v>
      </c>
      <c r="D408" s="263" t="s">
        <v>1204</v>
      </c>
      <c r="E408" s="504" t="str">
        <f t="shared" si="30"/>
        <v>Yuzuru NAKAJIMA(00)</v>
      </c>
      <c r="F408" s="303" t="s">
        <v>889</v>
      </c>
      <c r="G408" s="263" t="s">
        <v>621</v>
      </c>
      <c r="H408" t="str">
        <f>VLOOKUP($G408,県名!$B$1:$C$49,2,FALSE)</f>
        <v>長  野</v>
      </c>
      <c r="I408" t="str">
        <f>VLOOKUP(B408,学校名!$D$8:$F$64,3,FALSE)</f>
        <v>中京大</v>
      </c>
      <c r="J408" t="str">
        <f t="shared" si="31"/>
        <v>男</v>
      </c>
      <c r="K408" s="263" t="s">
        <v>1459</v>
      </c>
      <c r="L408" s="263" t="s">
        <v>3716</v>
      </c>
      <c r="M408" t="str">
        <f t="shared" si="32"/>
        <v>Yuzuru NAKAJIMA</v>
      </c>
      <c r="O408" s="263" t="s">
        <v>1534</v>
      </c>
      <c r="P408" s="263" t="s">
        <v>1535</v>
      </c>
      <c r="Q408" s="303" t="s">
        <v>889</v>
      </c>
      <c r="R408" s="263" t="s">
        <v>2483</v>
      </c>
      <c r="S408" t="str">
        <f t="shared" si="33"/>
        <v>00</v>
      </c>
      <c r="T408" t="str">
        <f t="shared" si="34"/>
        <v>3 (00)</v>
      </c>
      <c r="U408" t="s">
        <v>5813</v>
      </c>
    </row>
    <row r="409" spans="2:21">
      <c r="B409" s="263" t="s">
        <v>514</v>
      </c>
      <c r="C409" s="292">
        <v>408</v>
      </c>
      <c r="D409" s="263" t="s">
        <v>1779</v>
      </c>
      <c r="E409" s="504" t="str">
        <f t="shared" si="30"/>
        <v>Yushin HATA(00)</v>
      </c>
      <c r="F409" s="303" t="s">
        <v>889</v>
      </c>
      <c r="G409" s="263" t="s">
        <v>620</v>
      </c>
      <c r="H409" t="str">
        <f>VLOOKUP($G409,県名!$B$1:$C$49,2,FALSE)</f>
        <v>福　井</v>
      </c>
      <c r="I409" t="str">
        <f>VLOOKUP(B409,学校名!$D$8:$F$64,3,FALSE)</f>
        <v>中京大</v>
      </c>
      <c r="J409" t="str">
        <f t="shared" si="31"/>
        <v>男</v>
      </c>
      <c r="K409" s="263" t="s">
        <v>3717</v>
      </c>
      <c r="L409" s="263" t="s">
        <v>3718</v>
      </c>
      <c r="M409" t="str">
        <f t="shared" si="32"/>
        <v>Yushin HATA</v>
      </c>
      <c r="O409" s="263" t="s">
        <v>1534</v>
      </c>
      <c r="P409" s="263" t="s">
        <v>1535</v>
      </c>
      <c r="Q409" s="303" t="s">
        <v>889</v>
      </c>
      <c r="R409" s="263" t="s">
        <v>2484</v>
      </c>
      <c r="S409" t="str">
        <f t="shared" si="33"/>
        <v>00</v>
      </c>
      <c r="T409" t="str">
        <f t="shared" si="34"/>
        <v>3 (00)</v>
      </c>
      <c r="U409" t="s">
        <v>5814</v>
      </c>
    </row>
    <row r="410" spans="2:21">
      <c r="B410" s="263" t="s">
        <v>514</v>
      </c>
      <c r="C410" s="292">
        <v>409</v>
      </c>
      <c r="D410" s="263" t="s">
        <v>1205</v>
      </c>
      <c r="E410" s="504" t="str">
        <f t="shared" si="30"/>
        <v>Masayoshi HATTORI(00)</v>
      </c>
      <c r="F410" s="303" t="s">
        <v>889</v>
      </c>
      <c r="G410" s="263" t="s">
        <v>623</v>
      </c>
      <c r="H410" t="str">
        <f>VLOOKUP($G410,県名!$B$1:$C$49,2,FALSE)</f>
        <v>愛  知</v>
      </c>
      <c r="I410" t="str">
        <f>VLOOKUP(B410,学校名!$D$8:$F$64,3,FALSE)</f>
        <v>中京大</v>
      </c>
      <c r="J410" t="str">
        <f t="shared" si="31"/>
        <v>男</v>
      </c>
      <c r="K410" s="263" t="s">
        <v>1302</v>
      </c>
      <c r="L410" s="263" t="s">
        <v>1469</v>
      </c>
      <c r="M410" t="str">
        <f t="shared" si="32"/>
        <v>Masayoshi HATTORI</v>
      </c>
      <c r="O410" s="263" t="s">
        <v>1534</v>
      </c>
      <c r="P410" s="263" t="s">
        <v>1535</v>
      </c>
      <c r="Q410" s="303" t="s">
        <v>889</v>
      </c>
      <c r="R410" s="263" t="s">
        <v>2485</v>
      </c>
      <c r="S410" t="str">
        <f t="shared" si="33"/>
        <v>00</v>
      </c>
      <c r="T410" t="str">
        <f t="shared" si="34"/>
        <v>3 (00)</v>
      </c>
      <c r="U410" t="s">
        <v>5815</v>
      </c>
    </row>
    <row r="411" spans="2:21">
      <c r="B411" s="263" t="s">
        <v>514</v>
      </c>
      <c r="C411" s="292">
        <v>410</v>
      </c>
      <c r="D411" s="263" t="s">
        <v>1207</v>
      </c>
      <c r="E411" s="504" t="str">
        <f t="shared" si="30"/>
        <v>Hiroki MITA(01)</v>
      </c>
      <c r="F411" s="303" t="s">
        <v>889</v>
      </c>
      <c r="G411" s="263" t="s">
        <v>623</v>
      </c>
      <c r="H411" t="str">
        <f>VLOOKUP($G411,県名!$B$1:$C$49,2,FALSE)</f>
        <v>愛  知</v>
      </c>
      <c r="I411" t="str">
        <f>VLOOKUP(B411,学校名!$D$8:$F$64,3,FALSE)</f>
        <v>中京大</v>
      </c>
      <c r="J411" t="str">
        <f t="shared" si="31"/>
        <v>男</v>
      </c>
      <c r="K411" s="263" t="s">
        <v>3719</v>
      </c>
      <c r="L411" s="263" t="s">
        <v>1401</v>
      </c>
      <c r="M411" t="str">
        <f t="shared" si="32"/>
        <v>Hiroki MITA</v>
      </c>
      <c r="O411" s="263" t="s">
        <v>1534</v>
      </c>
      <c r="P411" s="263" t="s">
        <v>1535</v>
      </c>
      <c r="Q411" s="303" t="s">
        <v>889</v>
      </c>
      <c r="R411" s="263" t="s">
        <v>2487</v>
      </c>
      <c r="S411" t="str">
        <f t="shared" si="33"/>
        <v>01</v>
      </c>
      <c r="T411" t="str">
        <f t="shared" si="34"/>
        <v>3 (01)</v>
      </c>
      <c r="U411" t="s">
        <v>5816</v>
      </c>
    </row>
    <row r="412" spans="2:21">
      <c r="B412" s="263" t="s">
        <v>514</v>
      </c>
      <c r="C412" s="292">
        <v>411</v>
      </c>
      <c r="D412" s="263" t="s">
        <v>1209</v>
      </c>
      <c r="E412" s="504" t="str">
        <f t="shared" si="30"/>
        <v>Kairi MURAKAMI(01)</v>
      </c>
      <c r="F412" s="303" t="s">
        <v>889</v>
      </c>
      <c r="G412" s="263" t="s">
        <v>627</v>
      </c>
      <c r="H412" t="str">
        <f>VLOOKUP($G412,県名!$B$1:$C$49,2,FALSE)</f>
        <v>京　都</v>
      </c>
      <c r="I412" t="str">
        <f>VLOOKUP(B412,学校名!$D$8:$F$64,3,FALSE)</f>
        <v>中京大</v>
      </c>
      <c r="J412" t="str">
        <f t="shared" si="31"/>
        <v>男</v>
      </c>
      <c r="K412" s="263" t="s">
        <v>1371</v>
      </c>
      <c r="L412" s="263" t="s">
        <v>3720</v>
      </c>
      <c r="M412" t="str">
        <f t="shared" si="32"/>
        <v>Kairi MURAKAMI</v>
      </c>
      <c r="O412" s="263" t="s">
        <v>1534</v>
      </c>
      <c r="P412" s="263" t="s">
        <v>1535</v>
      </c>
      <c r="Q412" s="303" t="s">
        <v>889</v>
      </c>
      <c r="R412" s="263" t="s">
        <v>2488</v>
      </c>
      <c r="S412" t="str">
        <f t="shared" si="33"/>
        <v>01</v>
      </c>
      <c r="T412" t="str">
        <f t="shared" si="34"/>
        <v>3 (01)</v>
      </c>
      <c r="U412" t="s">
        <v>5817</v>
      </c>
    </row>
    <row r="413" spans="2:21">
      <c r="B413" s="263" t="s">
        <v>514</v>
      </c>
      <c r="C413" s="292">
        <v>412</v>
      </c>
      <c r="D413" s="263" t="s">
        <v>1781</v>
      </c>
      <c r="E413" s="504" t="str">
        <f t="shared" si="30"/>
        <v>Yuto SUZUKI(00)</v>
      </c>
      <c r="F413" s="303" t="s">
        <v>889</v>
      </c>
      <c r="G413" s="263" t="s">
        <v>623</v>
      </c>
      <c r="H413" t="str">
        <f>VLOOKUP($G413,県名!$B$1:$C$49,2,FALSE)</f>
        <v>愛  知</v>
      </c>
      <c r="I413" t="str">
        <f>VLOOKUP(B413,学校名!$D$8:$F$64,3,FALSE)</f>
        <v>中京大</v>
      </c>
      <c r="J413" t="str">
        <f t="shared" si="31"/>
        <v>男</v>
      </c>
      <c r="K413" s="263" t="s">
        <v>1260</v>
      </c>
      <c r="L413" s="263" t="s">
        <v>1322</v>
      </c>
      <c r="M413" t="str">
        <f t="shared" si="32"/>
        <v>Yuto SUZUKI</v>
      </c>
      <c r="O413" s="263" t="s">
        <v>1534</v>
      </c>
      <c r="P413" s="263" t="s">
        <v>1535</v>
      </c>
      <c r="Q413" s="303" t="s">
        <v>889</v>
      </c>
      <c r="R413" s="263" t="s">
        <v>2490</v>
      </c>
      <c r="S413" t="str">
        <f t="shared" si="33"/>
        <v>00</v>
      </c>
      <c r="T413" t="str">
        <f t="shared" si="34"/>
        <v>3 (00)</v>
      </c>
      <c r="U413" t="s">
        <v>5818</v>
      </c>
    </row>
    <row r="414" spans="2:21">
      <c r="B414" s="263" t="s">
        <v>514</v>
      </c>
      <c r="C414" s="292">
        <v>413</v>
      </c>
      <c r="D414" s="263" t="s">
        <v>1782</v>
      </c>
      <c r="E414" s="504" t="str">
        <f t="shared" si="30"/>
        <v>Haruki YONETANI(00)</v>
      </c>
      <c r="F414" s="303" t="s">
        <v>889</v>
      </c>
      <c r="G414" s="263" t="s">
        <v>623</v>
      </c>
      <c r="H414" t="str">
        <f>VLOOKUP($G414,県名!$B$1:$C$49,2,FALSE)</f>
        <v>愛  知</v>
      </c>
      <c r="I414" t="str">
        <f>VLOOKUP(B414,学校名!$D$8:$F$64,3,FALSE)</f>
        <v>中京大</v>
      </c>
      <c r="J414" t="str">
        <f t="shared" si="31"/>
        <v>男</v>
      </c>
      <c r="K414" s="263" t="s">
        <v>3721</v>
      </c>
      <c r="L414" s="263" t="s">
        <v>1381</v>
      </c>
      <c r="M414" t="str">
        <f t="shared" si="32"/>
        <v>Haruki YONETANI</v>
      </c>
      <c r="O414" s="263" t="s">
        <v>1534</v>
      </c>
      <c r="P414" s="263" t="s">
        <v>1535</v>
      </c>
      <c r="Q414" s="303" t="s">
        <v>889</v>
      </c>
      <c r="R414" s="263" t="s">
        <v>2491</v>
      </c>
      <c r="S414" t="str">
        <f t="shared" si="33"/>
        <v>00</v>
      </c>
      <c r="T414" t="str">
        <f t="shared" si="34"/>
        <v>3 (00)</v>
      </c>
      <c r="U414" t="s">
        <v>5819</v>
      </c>
    </row>
    <row r="415" spans="2:21">
      <c r="B415" s="263" t="s">
        <v>514</v>
      </c>
      <c r="C415" s="292">
        <v>414</v>
      </c>
      <c r="D415" s="263" t="s">
        <v>1787</v>
      </c>
      <c r="E415" s="504" t="str">
        <f t="shared" si="30"/>
        <v>Tatsuya MISONO(00)</v>
      </c>
      <c r="F415" s="303" t="s">
        <v>889</v>
      </c>
      <c r="G415" s="263" t="s">
        <v>623</v>
      </c>
      <c r="H415" t="str">
        <f>VLOOKUP($G415,県名!$B$1:$C$49,2,FALSE)</f>
        <v>愛  知</v>
      </c>
      <c r="I415" t="str">
        <f>VLOOKUP(B415,学校名!$D$8:$F$64,3,FALSE)</f>
        <v>中京大</v>
      </c>
      <c r="J415" t="str">
        <f t="shared" si="31"/>
        <v>男</v>
      </c>
      <c r="K415" s="263" t="s">
        <v>3722</v>
      </c>
      <c r="L415" s="263" t="s">
        <v>1297</v>
      </c>
      <c r="M415" t="str">
        <f t="shared" si="32"/>
        <v>Tatsuya MISONO</v>
      </c>
      <c r="O415" s="263" t="s">
        <v>1534</v>
      </c>
      <c r="P415" s="263" t="s">
        <v>1535</v>
      </c>
      <c r="Q415" s="303" t="s">
        <v>889</v>
      </c>
      <c r="R415" s="263" t="s">
        <v>2500</v>
      </c>
      <c r="S415" t="str">
        <f t="shared" si="33"/>
        <v>00</v>
      </c>
      <c r="T415" t="str">
        <f t="shared" si="34"/>
        <v>3 (00)</v>
      </c>
      <c r="U415" t="s">
        <v>5820</v>
      </c>
    </row>
    <row r="416" spans="2:21">
      <c r="B416" s="263" t="s">
        <v>514</v>
      </c>
      <c r="C416" s="292">
        <v>415</v>
      </c>
      <c r="D416" s="263" t="s">
        <v>1203</v>
      </c>
      <c r="E416" s="504" t="str">
        <f t="shared" si="30"/>
        <v>Akinori NAKAJIMA(01)</v>
      </c>
      <c r="F416" s="303" t="s">
        <v>889</v>
      </c>
      <c r="G416" s="263" t="s">
        <v>634</v>
      </c>
      <c r="H416" t="str">
        <f>VLOOKUP($G416,県名!$B$1:$C$49,2,FALSE)</f>
        <v>岡　山</v>
      </c>
      <c r="I416" t="str">
        <f>VLOOKUP(B416,学校名!$D$8:$F$64,3,FALSE)</f>
        <v>中京大</v>
      </c>
      <c r="J416" t="str">
        <f t="shared" si="31"/>
        <v>男</v>
      </c>
      <c r="K416" s="263" t="s">
        <v>1459</v>
      </c>
      <c r="L416" s="263" t="s">
        <v>3723</v>
      </c>
      <c r="M416" t="str">
        <f t="shared" si="32"/>
        <v>Akinori NAKAJIMA</v>
      </c>
      <c r="O416" s="263" t="s">
        <v>1534</v>
      </c>
      <c r="P416" s="263" t="s">
        <v>1535</v>
      </c>
      <c r="Q416" s="303" t="s">
        <v>889</v>
      </c>
      <c r="R416" s="263" t="s">
        <v>2498</v>
      </c>
      <c r="S416" t="str">
        <f t="shared" si="33"/>
        <v>01</v>
      </c>
      <c r="T416" t="str">
        <f t="shared" si="34"/>
        <v>3 (01)</v>
      </c>
      <c r="U416" t="s">
        <v>5821</v>
      </c>
    </row>
    <row r="417" spans="2:21">
      <c r="B417" s="263" t="s">
        <v>514</v>
      </c>
      <c r="C417" s="292">
        <v>416</v>
      </c>
      <c r="D417" s="263" t="s">
        <v>1198</v>
      </c>
      <c r="E417" s="504" t="str">
        <f t="shared" si="30"/>
        <v>Yusaku KAWAI(00)</v>
      </c>
      <c r="F417" s="303" t="s">
        <v>889</v>
      </c>
      <c r="G417" s="263" t="s">
        <v>623</v>
      </c>
      <c r="H417" t="str">
        <f>VLOOKUP($G417,県名!$B$1:$C$49,2,FALSE)</f>
        <v>愛  知</v>
      </c>
      <c r="I417" t="str">
        <f>VLOOKUP(B417,学校名!$D$8:$F$64,3,FALSE)</f>
        <v>中京大</v>
      </c>
      <c r="J417" t="str">
        <f t="shared" si="31"/>
        <v>男</v>
      </c>
      <c r="K417" s="263" t="s">
        <v>1428</v>
      </c>
      <c r="L417" s="263" t="s">
        <v>3724</v>
      </c>
      <c r="M417" t="str">
        <f t="shared" si="32"/>
        <v>Yusaku KAWAI</v>
      </c>
      <c r="O417" s="263" t="s">
        <v>1534</v>
      </c>
      <c r="P417" s="263" t="s">
        <v>1535</v>
      </c>
      <c r="Q417" s="303" t="s">
        <v>889</v>
      </c>
      <c r="R417" s="263" t="s">
        <v>2496</v>
      </c>
      <c r="S417" t="str">
        <f t="shared" si="33"/>
        <v>00</v>
      </c>
      <c r="T417" t="str">
        <f t="shared" si="34"/>
        <v>3 (00)</v>
      </c>
      <c r="U417" t="s">
        <v>5822</v>
      </c>
    </row>
    <row r="418" spans="2:21">
      <c r="B418" s="263" t="s">
        <v>514</v>
      </c>
      <c r="C418" s="292">
        <v>417</v>
      </c>
      <c r="D418" s="263" t="s">
        <v>1786</v>
      </c>
      <c r="E418" s="504" t="str">
        <f t="shared" si="30"/>
        <v>Tomoya MASUDA(00)</v>
      </c>
      <c r="F418" s="303" t="s">
        <v>889</v>
      </c>
      <c r="G418" s="263" t="s">
        <v>623</v>
      </c>
      <c r="H418" t="str">
        <f>VLOOKUP($G418,県名!$B$1:$C$49,2,FALSE)</f>
        <v>愛  知</v>
      </c>
      <c r="I418" t="str">
        <f>VLOOKUP(B418,学校名!$D$8:$F$64,3,FALSE)</f>
        <v>中京大</v>
      </c>
      <c r="J418" t="str">
        <f t="shared" si="31"/>
        <v>男</v>
      </c>
      <c r="K418" s="263" t="s">
        <v>1380</v>
      </c>
      <c r="L418" s="263" t="s">
        <v>1240</v>
      </c>
      <c r="M418" t="str">
        <f t="shared" si="32"/>
        <v>Tomoya MASUDA</v>
      </c>
      <c r="O418" s="263" t="s">
        <v>1534</v>
      </c>
      <c r="P418" s="263" t="s">
        <v>1535</v>
      </c>
      <c r="Q418" s="303" t="s">
        <v>889</v>
      </c>
      <c r="R418" s="263" t="s">
        <v>2499</v>
      </c>
      <c r="S418" t="str">
        <f t="shared" si="33"/>
        <v>00</v>
      </c>
      <c r="T418" t="str">
        <f t="shared" si="34"/>
        <v>3 (00)</v>
      </c>
      <c r="U418" t="s">
        <v>5823</v>
      </c>
    </row>
    <row r="419" spans="2:21">
      <c r="B419" s="263" t="s">
        <v>514</v>
      </c>
      <c r="C419" s="292">
        <v>418</v>
      </c>
      <c r="D419" s="263" t="s">
        <v>1785</v>
      </c>
      <c r="E419" s="504" t="str">
        <f t="shared" si="30"/>
        <v>Keigo SAKAKIBARA(00)</v>
      </c>
      <c r="F419" s="303" t="s">
        <v>889</v>
      </c>
      <c r="G419" s="263" t="s">
        <v>623</v>
      </c>
      <c r="H419" t="str">
        <f>VLOOKUP($G419,県名!$B$1:$C$49,2,FALSE)</f>
        <v>愛  知</v>
      </c>
      <c r="I419" t="str">
        <f>VLOOKUP(B419,学校名!$D$8:$F$64,3,FALSE)</f>
        <v>中京大</v>
      </c>
      <c r="J419" t="str">
        <f t="shared" si="31"/>
        <v>男</v>
      </c>
      <c r="K419" s="263" t="s">
        <v>1308</v>
      </c>
      <c r="L419" s="263" t="s">
        <v>3609</v>
      </c>
      <c r="M419" t="str">
        <f t="shared" si="32"/>
        <v>Keigo SAKAKIBARA</v>
      </c>
      <c r="O419" s="263" t="s">
        <v>1534</v>
      </c>
      <c r="P419" s="263" t="s">
        <v>1535</v>
      </c>
      <c r="Q419" s="303" t="s">
        <v>889</v>
      </c>
      <c r="R419" s="263" t="s">
        <v>2497</v>
      </c>
      <c r="S419" t="str">
        <f t="shared" si="33"/>
        <v>00</v>
      </c>
      <c r="T419" t="str">
        <f t="shared" si="34"/>
        <v>3 (00)</v>
      </c>
      <c r="U419" t="s">
        <v>5824</v>
      </c>
    </row>
    <row r="420" spans="2:21">
      <c r="B420" s="263" t="s">
        <v>514</v>
      </c>
      <c r="C420" s="292">
        <v>419</v>
      </c>
      <c r="D420" s="263" t="s">
        <v>1784</v>
      </c>
      <c r="E420" s="504" t="str">
        <f t="shared" si="30"/>
        <v>Kohei AOKI(00)</v>
      </c>
      <c r="F420" s="303" t="s">
        <v>889</v>
      </c>
      <c r="G420" s="263" t="s">
        <v>609</v>
      </c>
      <c r="H420" t="str">
        <f>VLOOKUP($G420,県名!$B$1:$C$49,2,FALSE)</f>
        <v>茨　城</v>
      </c>
      <c r="I420" t="str">
        <f>VLOOKUP(B420,学校名!$D$8:$F$64,3,FALSE)</f>
        <v>中京大</v>
      </c>
      <c r="J420" t="str">
        <f t="shared" si="31"/>
        <v>男</v>
      </c>
      <c r="K420" s="263" t="s">
        <v>3725</v>
      </c>
      <c r="L420" s="263" t="s">
        <v>1296</v>
      </c>
      <c r="M420" t="str">
        <f t="shared" si="32"/>
        <v>Kohei AOKI</v>
      </c>
      <c r="O420" s="263" t="s">
        <v>1534</v>
      </c>
      <c r="P420" s="263" t="s">
        <v>1535</v>
      </c>
      <c r="Q420" s="303" t="s">
        <v>889</v>
      </c>
      <c r="R420" s="263" t="s">
        <v>2495</v>
      </c>
      <c r="S420" t="str">
        <f t="shared" si="33"/>
        <v>00</v>
      </c>
      <c r="T420" t="str">
        <f t="shared" si="34"/>
        <v>3 (00)</v>
      </c>
      <c r="U420" t="s">
        <v>5825</v>
      </c>
    </row>
    <row r="421" spans="2:21">
      <c r="B421" s="263" t="s">
        <v>514</v>
      </c>
      <c r="C421" s="292">
        <v>420</v>
      </c>
      <c r="D421" s="263" t="s">
        <v>1788</v>
      </c>
      <c r="E421" s="504" t="str">
        <f t="shared" si="30"/>
        <v>Hayate INAFUKU(00)</v>
      </c>
      <c r="F421" s="303" t="s">
        <v>889</v>
      </c>
      <c r="G421" s="263" t="s">
        <v>625</v>
      </c>
      <c r="H421" t="str">
        <f>VLOOKUP($G421,県名!$B$1:$C$49,2,FALSE)</f>
        <v>岐  阜</v>
      </c>
      <c r="I421" t="str">
        <f>VLOOKUP(B421,学校名!$D$8:$F$64,3,FALSE)</f>
        <v>中京大</v>
      </c>
      <c r="J421" t="str">
        <f t="shared" si="31"/>
        <v>男</v>
      </c>
      <c r="K421" s="263" t="s">
        <v>3726</v>
      </c>
      <c r="L421" s="263" t="s">
        <v>1234</v>
      </c>
      <c r="M421" t="str">
        <f t="shared" si="32"/>
        <v>Hayate INAFUKU</v>
      </c>
      <c r="O421" s="263" t="s">
        <v>1534</v>
      </c>
      <c r="P421" s="263" t="s">
        <v>1535</v>
      </c>
      <c r="Q421" s="303" t="s">
        <v>889</v>
      </c>
      <c r="R421" s="263" t="s">
        <v>2501</v>
      </c>
      <c r="S421" t="str">
        <f t="shared" si="33"/>
        <v>00</v>
      </c>
      <c r="T421" t="str">
        <f t="shared" si="34"/>
        <v>3 (00)</v>
      </c>
      <c r="U421" t="s">
        <v>5826</v>
      </c>
    </row>
    <row r="422" spans="2:21">
      <c r="B422" s="263" t="s">
        <v>514</v>
      </c>
      <c r="C422" s="292">
        <v>421</v>
      </c>
      <c r="D422" s="263" t="s">
        <v>1200</v>
      </c>
      <c r="E422" s="504" t="str">
        <f t="shared" si="30"/>
        <v>Kentaro SUZUKI(00)</v>
      </c>
      <c r="F422" s="303" t="s">
        <v>889</v>
      </c>
      <c r="G422" s="263" t="s">
        <v>623</v>
      </c>
      <c r="H422" t="str">
        <f>VLOOKUP($G422,県名!$B$1:$C$49,2,FALSE)</f>
        <v>愛  知</v>
      </c>
      <c r="I422" t="str">
        <f>VLOOKUP(B422,学校名!$D$8:$F$64,3,FALSE)</f>
        <v>中京大</v>
      </c>
      <c r="J422" t="str">
        <f t="shared" si="31"/>
        <v>男</v>
      </c>
      <c r="K422" s="263" t="s">
        <v>1260</v>
      </c>
      <c r="L422" s="263" t="s">
        <v>1400</v>
      </c>
      <c r="M422" t="str">
        <f t="shared" si="32"/>
        <v>Kentaro SUZUKI</v>
      </c>
      <c r="O422" s="263" t="s">
        <v>1534</v>
      </c>
      <c r="P422" s="263" t="s">
        <v>1535</v>
      </c>
      <c r="Q422" s="303" t="s">
        <v>889</v>
      </c>
      <c r="R422" s="263" t="s">
        <v>2502</v>
      </c>
      <c r="S422" t="str">
        <f t="shared" si="33"/>
        <v>00</v>
      </c>
      <c r="T422" t="str">
        <f t="shared" si="34"/>
        <v>3 (00)</v>
      </c>
      <c r="U422" t="s">
        <v>5827</v>
      </c>
    </row>
    <row r="423" spans="2:21">
      <c r="B423" s="263" t="s">
        <v>514</v>
      </c>
      <c r="C423" s="292">
        <v>422</v>
      </c>
      <c r="D423" s="263" t="s">
        <v>3199</v>
      </c>
      <c r="E423" s="504" t="str">
        <f t="shared" si="30"/>
        <v>Taketo MIYAZAKI(00)</v>
      </c>
      <c r="F423" s="303" t="s">
        <v>889</v>
      </c>
      <c r="G423" s="263" t="s">
        <v>624</v>
      </c>
      <c r="H423" t="str">
        <f>VLOOKUP($G423,県名!$B$1:$C$49,2,FALSE)</f>
        <v>三  重</v>
      </c>
      <c r="I423" t="str">
        <f>VLOOKUP(B423,学校名!$D$8:$F$64,3,FALSE)</f>
        <v>中京大</v>
      </c>
      <c r="J423" t="str">
        <f t="shared" si="31"/>
        <v>男</v>
      </c>
      <c r="K423" s="263" t="s">
        <v>1447</v>
      </c>
      <c r="L423" s="263" t="s">
        <v>3727</v>
      </c>
      <c r="M423" t="str">
        <f t="shared" si="32"/>
        <v>Taketo MIYAZAKI</v>
      </c>
      <c r="O423" s="263" t="s">
        <v>1534</v>
      </c>
      <c r="P423" s="263" t="s">
        <v>1535</v>
      </c>
      <c r="Q423" s="303" t="s">
        <v>889</v>
      </c>
      <c r="R423" s="263" t="s">
        <v>2504</v>
      </c>
      <c r="S423" t="str">
        <f t="shared" si="33"/>
        <v>00</v>
      </c>
      <c r="T423" t="str">
        <f t="shared" si="34"/>
        <v>3 (00)</v>
      </c>
      <c r="U423" t="s">
        <v>5828</v>
      </c>
    </row>
    <row r="424" spans="2:21">
      <c r="B424" s="263" t="s">
        <v>514</v>
      </c>
      <c r="C424" s="292">
        <v>423</v>
      </c>
      <c r="D424" s="263" t="s">
        <v>3040</v>
      </c>
      <c r="E424" s="504" t="str">
        <f t="shared" si="30"/>
        <v>Mikuto KATSUYA(00)</v>
      </c>
      <c r="F424" s="303" t="s">
        <v>889</v>
      </c>
      <c r="G424" s="263" t="s">
        <v>623</v>
      </c>
      <c r="H424" t="str">
        <f>VLOOKUP($G424,県名!$B$1:$C$49,2,FALSE)</f>
        <v>愛  知</v>
      </c>
      <c r="I424" t="str">
        <f>VLOOKUP(B424,学校名!$D$8:$F$64,3,FALSE)</f>
        <v>中京大</v>
      </c>
      <c r="J424" t="str">
        <f t="shared" si="31"/>
        <v>男</v>
      </c>
      <c r="K424" s="263" t="s">
        <v>3728</v>
      </c>
      <c r="L424" s="263" t="s">
        <v>3073</v>
      </c>
      <c r="M424" t="str">
        <f t="shared" si="32"/>
        <v>Mikuto KATSUYA</v>
      </c>
      <c r="O424" s="263" t="s">
        <v>1534</v>
      </c>
      <c r="P424" s="263" t="s">
        <v>1535</v>
      </c>
      <c r="Q424" s="303" t="s">
        <v>889</v>
      </c>
      <c r="R424" s="263" t="s">
        <v>2922</v>
      </c>
      <c r="S424" t="str">
        <f t="shared" si="33"/>
        <v>00</v>
      </c>
      <c r="T424" t="str">
        <f t="shared" si="34"/>
        <v>3 (00)</v>
      </c>
      <c r="U424" t="s">
        <v>5829</v>
      </c>
    </row>
    <row r="425" spans="2:21">
      <c r="B425" s="263" t="s">
        <v>514</v>
      </c>
      <c r="C425" s="292">
        <v>424</v>
      </c>
      <c r="D425" s="263" t="s">
        <v>1795</v>
      </c>
      <c r="E425" s="504" t="str">
        <f t="shared" si="30"/>
        <v>Makoto SATAKE(01)</v>
      </c>
      <c r="F425" s="303" t="s">
        <v>886</v>
      </c>
      <c r="G425" s="263" t="s">
        <v>618</v>
      </c>
      <c r="H425" t="str">
        <f>VLOOKUP($G425,県名!$B$1:$C$49,2,FALSE)</f>
        <v>富　山</v>
      </c>
      <c r="I425" t="str">
        <f>VLOOKUP(B425,学校名!$D$8:$F$64,3,FALSE)</f>
        <v>中京大</v>
      </c>
      <c r="J425" t="str">
        <f t="shared" si="31"/>
        <v>男</v>
      </c>
      <c r="K425" s="263" t="s">
        <v>3729</v>
      </c>
      <c r="L425" s="263" t="s">
        <v>1280</v>
      </c>
      <c r="M425" t="str">
        <f t="shared" si="32"/>
        <v>Makoto SATAKE</v>
      </c>
      <c r="O425" s="263" t="s">
        <v>1534</v>
      </c>
      <c r="P425" s="263" t="s">
        <v>1535</v>
      </c>
      <c r="Q425" s="303" t="s">
        <v>886</v>
      </c>
      <c r="R425" s="263" t="s">
        <v>2513</v>
      </c>
      <c r="S425" t="str">
        <f t="shared" si="33"/>
        <v>01</v>
      </c>
      <c r="T425" t="str">
        <f t="shared" si="34"/>
        <v>2 (01)</v>
      </c>
      <c r="U425" t="s">
        <v>5830</v>
      </c>
    </row>
    <row r="426" spans="2:21">
      <c r="B426" s="263" t="s">
        <v>514</v>
      </c>
      <c r="C426" s="292">
        <v>425</v>
      </c>
      <c r="D426" s="263" t="s">
        <v>2115</v>
      </c>
      <c r="E426" s="504" t="str">
        <f t="shared" si="30"/>
        <v>Shunta SATO(01)</v>
      </c>
      <c r="F426" s="303" t="s">
        <v>886</v>
      </c>
      <c r="G426" s="263" t="s">
        <v>624</v>
      </c>
      <c r="H426" t="str">
        <f>VLOOKUP($G426,県名!$B$1:$C$49,2,FALSE)</f>
        <v>三  重</v>
      </c>
      <c r="I426" t="str">
        <f>VLOOKUP(B426,学校名!$D$8:$F$64,3,FALSE)</f>
        <v>中京大</v>
      </c>
      <c r="J426" t="str">
        <f t="shared" si="31"/>
        <v>男</v>
      </c>
      <c r="K426" s="263" t="s">
        <v>1330</v>
      </c>
      <c r="L426" s="263" t="s">
        <v>1346</v>
      </c>
      <c r="M426" t="str">
        <f t="shared" si="32"/>
        <v>Shunta SATO</v>
      </c>
      <c r="O426" s="263" t="s">
        <v>1534</v>
      </c>
      <c r="P426" s="263" t="s">
        <v>1535</v>
      </c>
      <c r="Q426" s="303" t="s">
        <v>886</v>
      </c>
      <c r="R426" s="263" t="s">
        <v>2892</v>
      </c>
      <c r="S426" t="str">
        <f t="shared" si="33"/>
        <v>01</v>
      </c>
      <c r="T426" t="str">
        <f t="shared" si="34"/>
        <v>2 (01)</v>
      </c>
      <c r="U426" t="s">
        <v>5831</v>
      </c>
    </row>
    <row r="427" spans="2:21">
      <c r="B427" s="263" t="s">
        <v>514</v>
      </c>
      <c r="C427" s="292">
        <v>426</v>
      </c>
      <c r="D427" s="263" t="s">
        <v>2009</v>
      </c>
      <c r="E427" s="504" t="str">
        <f t="shared" si="30"/>
        <v>Shogo SHIMIZU(01)</v>
      </c>
      <c r="F427" s="303" t="s">
        <v>886</v>
      </c>
      <c r="G427" s="263" t="s">
        <v>623</v>
      </c>
      <c r="H427" t="str">
        <f>VLOOKUP($G427,県名!$B$1:$C$49,2,FALSE)</f>
        <v>愛  知</v>
      </c>
      <c r="I427" t="str">
        <f>VLOOKUP(B427,学校名!$D$8:$F$64,3,FALSE)</f>
        <v>中京大</v>
      </c>
      <c r="J427" t="str">
        <f t="shared" si="31"/>
        <v>男</v>
      </c>
      <c r="K427" s="263" t="s">
        <v>1457</v>
      </c>
      <c r="L427" s="263" t="s">
        <v>1397</v>
      </c>
      <c r="M427" t="str">
        <f t="shared" si="32"/>
        <v>Shogo SHIMIZU</v>
      </c>
      <c r="O427" s="263" t="s">
        <v>1534</v>
      </c>
      <c r="P427" s="263" t="s">
        <v>1535</v>
      </c>
      <c r="Q427" s="303" t="s">
        <v>886</v>
      </c>
      <c r="R427" s="263" t="s">
        <v>2832</v>
      </c>
      <c r="S427" t="str">
        <f t="shared" si="33"/>
        <v>01</v>
      </c>
      <c r="T427" t="str">
        <f t="shared" si="34"/>
        <v>2 (01)</v>
      </c>
      <c r="U427" t="s">
        <v>5832</v>
      </c>
    </row>
    <row r="428" spans="2:21">
      <c r="B428" s="263" t="s">
        <v>514</v>
      </c>
      <c r="C428" s="292">
        <v>427</v>
      </c>
      <c r="D428" s="263" t="s">
        <v>3200</v>
      </c>
      <c r="E428" s="504" t="str">
        <f t="shared" si="30"/>
        <v>Shunya SUETSUGI(01)</v>
      </c>
      <c r="F428" s="303" t="s">
        <v>886</v>
      </c>
      <c r="G428" s="263" t="s">
        <v>642</v>
      </c>
      <c r="H428" t="str">
        <f>VLOOKUP($G428,県名!$B$1:$C$49,2,FALSE)</f>
        <v>佐　賀</v>
      </c>
      <c r="I428" t="str">
        <f>VLOOKUP(B428,学校名!$D$8:$F$64,3,FALSE)</f>
        <v>中京大</v>
      </c>
      <c r="J428" t="str">
        <f t="shared" si="31"/>
        <v>男</v>
      </c>
      <c r="K428" s="263" t="s">
        <v>3730</v>
      </c>
      <c r="L428" s="263" t="s">
        <v>1387</v>
      </c>
      <c r="M428" t="str">
        <f t="shared" si="32"/>
        <v>Shunya SUETSUGI</v>
      </c>
      <c r="O428" s="263" t="s">
        <v>1534</v>
      </c>
      <c r="P428" s="263" t="s">
        <v>1535</v>
      </c>
      <c r="Q428" s="303" t="s">
        <v>886</v>
      </c>
      <c r="R428" s="263" t="s">
        <v>4186</v>
      </c>
      <c r="S428" t="str">
        <f t="shared" si="33"/>
        <v>01</v>
      </c>
      <c r="T428" t="str">
        <f t="shared" si="34"/>
        <v>2 (01)</v>
      </c>
      <c r="U428" t="s">
        <v>5833</v>
      </c>
    </row>
    <row r="429" spans="2:21">
      <c r="B429" s="263" t="s">
        <v>514</v>
      </c>
      <c r="C429" s="292">
        <v>428</v>
      </c>
      <c r="D429" s="263" t="s">
        <v>2010</v>
      </c>
      <c r="E429" s="504" t="str">
        <f t="shared" si="30"/>
        <v>Yamato TAKEUCHI(01)</v>
      </c>
      <c r="F429" s="303" t="s">
        <v>886</v>
      </c>
      <c r="G429" s="263" t="s">
        <v>623</v>
      </c>
      <c r="H429" t="str">
        <f>VLOOKUP($G429,県名!$B$1:$C$49,2,FALSE)</f>
        <v>愛  知</v>
      </c>
      <c r="I429" t="str">
        <f>VLOOKUP(B429,学校名!$D$8:$F$64,3,FALSE)</f>
        <v>中京大</v>
      </c>
      <c r="J429" t="str">
        <f t="shared" si="31"/>
        <v>男</v>
      </c>
      <c r="K429" s="263" t="s">
        <v>1415</v>
      </c>
      <c r="L429" s="263" t="s">
        <v>1406</v>
      </c>
      <c r="M429" t="str">
        <f t="shared" si="32"/>
        <v>Yamato TAKEUCHI</v>
      </c>
      <c r="O429" s="263" t="s">
        <v>1534</v>
      </c>
      <c r="P429" s="263" t="s">
        <v>1535</v>
      </c>
      <c r="Q429" s="303" t="s">
        <v>886</v>
      </c>
      <c r="R429" s="263" t="s">
        <v>2833</v>
      </c>
      <c r="S429" t="str">
        <f t="shared" si="33"/>
        <v>01</v>
      </c>
      <c r="T429" t="str">
        <f t="shared" si="34"/>
        <v>2 (01)</v>
      </c>
      <c r="U429" t="s">
        <v>5834</v>
      </c>
    </row>
    <row r="430" spans="2:21">
      <c r="B430" s="263" t="s">
        <v>514</v>
      </c>
      <c r="C430" s="292">
        <v>429</v>
      </c>
      <c r="D430" s="263" t="s">
        <v>3201</v>
      </c>
      <c r="E430" s="504" t="str">
        <f t="shared" si="30"/>
        <v>Takayoshi TERASAKI(02)</v>
      </c>
      <c r="F430" s="303" t="s">
        <v>886</v>
      </c>
      <c r="G430" s="263" t="s">
        <v>626</v>
      </c>
      <c r="H430" t="str">
        <f>VLOOKUP($G430,県名!$B$1:$C$49,2,FALSE)</f>
        <v>滋　賀</v>
      </c>
      <c r="I430" t="str">
        <f>VLOOKUP(B430,学校名!$D$8:$F$64,3,FALSE)</f>
        <v>中京大</v>
      </c>
      <c r="J430" t="str">
        <f t="shared" si="31"/>
        <v>男</v>
      </c>
      <c r="K430" s="263" t="s">
        <v>3075</v>
      </c>
      <c r="L430" s="263" t="s">
        <v>3731</v>
      </c>
      <c r="M430" t="str">
        <f t="shared" si="32"/>
        <v>Takayoshi TERASAKI</v>
      </c>
      <c r="O430" s="263" t="s">
        <v>1534</v>
      </c>
      <c r="P430" s="263" t="s">
        <v>1535</v>
      </c>
      <c r="Q430" s="303" t="s">
        <v>886</v>
      </c>
      <c r="R430" s="263" t="s">
        <v>2518</v>
      </c>
      <c r="S430" t="str">
        <f t="shared" si="33"/>
        <v>02</v>
      </c>
      <c r="T430" t="str">
        <f t="shared" si="34"/>
        <v>2 (02)</v>
      </c>
      <c r="U430" t="s">
        <v>5835</v>
      </c>
    </row>
    <row r="431" spans="2:21">
      <c r="B431" s="263" t="s">
        <v>514</v>
      </c>
      <c r="C431" s="292">
        <v>430</v>
      </c>
      <c r="D431" s="263" t="s">
        <v>1797</v>
      </c>
      <c r="E431" s="504" t="str">
        <f t="shared" si="30"/>
        <v>Shoma NAGAI(01)</v>
      </c>
      <c r="F431" s="303" t="s">
        <v>886</v>
      </c>
      <c r="G431" s="263" t="s">
        <v>623</v>
      </c>
      <c r="H431" t="str">
        <f>VLOOKUP($G431,県名!$B$1:$C$49,2,FALSE)</f>
        <v>愛  知</v>
      </c>
      <c r="I431" t="str">
        <f>VLOOKUP(B431,学校名!$D$8:$F$64,3,FALSE)</f>
        <v>中京大</v>
      </c>
      <c r="J431" t="str">
        <f t="shared" si="31"/>
        <v>男</v>
      </c>
      <c r="K431" s="263" t="s">
        <v>3732</v>
      </c>
      <c r="L431" s="263" t="s">
        <v>3707</v>
      </c>
      <c r="M431" t="str">
        <f t="shared" si="32"/>
        <v>Shoma NAGAI</v>
      </c>
      <c r="O431" s="263" t="s">
        <v>1534</v>
      </c>
      <c r="P431" s="263" t="s">
        <v>1535</v>
      </c>
      <c r="Q431" s="303" t="s">
        <v>886</v>
      </c>
      <c r="R431" s="263" t="s">
        <v>2515</v>
      </c>
      <c r="S431" t="str">
        <f t="shared" si="33"/>
        <v>01</v>
      </c>
      <c r="T431" t="str">
        <f t="shared" si="34"/>
        <v>2 (01)</v>
      </c>
      <c r="U431" t="s">
        <v>5836</v>
      </c>
    </row>
    <row r="432" spans="2:21">
      <c r="B432" s="263" t="s">
        <v>514</v>
      </c>
      <c r="C432" s="292">
        <v>431</v>
      </c>
      <c r="D432" s="263" t="s">
        <v>1798</v>
      </c>
      <c r="E432" s="504" t="str">
        <f t="shared" si="30"/>
        <v>Takumi HARA(01)</v>
      </c>
      <c r="F432" s="303" t="s">
        <v>886</v>
      </c>
      <c r="G432" s="263" t="s">
        <v>622</v>
      </c>
      <c r="H432" t="str">
        <f>VLOOKUP($G432,県名!$B$1:$C$49,2,FALSE)</f>
        <v>静  岡</v>
      </c>
      <c r="I432" t="str">
        <f>VLOOKUP(B432,学校名!$D$8:$F$64,3,FALSE)</f>
        <v>中京大</v>
      </c>
      <c r="J432" t="str">
        <f t="shared" si="31"/>
        <v>男</v>
      </c>
      <c r="K432" s="263" t="s">
        <v>1261</v>
      </c>
      <c r="L432" s="263" t="s">
        <v>1339</v>
      </c>
      <c r="M432" t="str">
        <f t="shared" si="32"/>
        <v>Takumi HARA</v>
      </c>
      <c r="O432" s="263" t="s">
        <v>1534</v>
      </c>
      <c r="P432" s="263" t="s">
        <v>1535</v>
      </c>
      <c r="Q432" s="303" t="s">
        <v>886</v>
      </c>
      <c r="R432" s="263" t="s">
        <v>2516</v>
      </c>
      <c r="S432" t="str">
        <f t="shared" si="33"/>
        <v>01</v>
      </c>
      <c r="T432" t="str">
        <f t="shared" si="34"/>
        <v>2 (01)</v>
      </c>
      <c r="U432" t="s">
        <v>5837</v>
      </c>
    </row>
    <row r="433" spans="2:21">
      <c r="B433" s="263" t="s">
        <v>514</v>
      </c>
      <c r="C433" s="292">
        <v>432</v>
      </c>
      <c r="D433" s="263" t="s">
        <v>3038</v>
      </c>
      <c r="E433" s="504" t="str">
        <f t="shared" si="30"/>
        <v>Shiro MORI(01)</v>
      </c>
      <c r="F433" s="303" t="s">
        <v>886</v>
      </c>
      <c r="G433" s="263" t="s">
        <v>617</v>
      </c>
      <c r="H433" t="str">
        <f>VLOOKUP($G433,県名!$B$1:$C$49,2,FALSE)</f>
        <v>新　潟</v>
      </c>
      <c r="I433" t="str">
        <f>VLOOKUP(B433,学校名!$D$8:$F$64,3,FALSE)</f>
        <v>中京大</v>
      </c>
      <c r="J433" t="str">
        <f t="shared" si="31"/>
        <v>男</v>
      </c>
      <c r="K433" s="263" t="s">
        <v>1405</v>
      </c>
      <c r="L433" s="263" t="s">
        <v>3071</v>
      </c>
      <c r="M433" t="str">
        <f t="shared" si="32"/>
        <v>Shiro MORI</v>
      </c>
      <c r="O433" s="263" t="s">
        <v>1534</v>
      </c>
      <c r="P433" s="263" t="s">
        <v>1535</v>
      </c>
      <c r="Q433" s="303" t="s">
        <v>886</v>
      </c>
      <c r="R433" s="263" t="s">
        <v>2698</v>
      </c>
      <c r="S433" t="str">
        <f t="shared" si="33"/>
        <v>01</v>
      </c>
      <c r="T433" t="str">
        <f t="shared" si="34"/>
        <v>2 (01)</v>
      </c>
      <c r="U433" t="s">
        <v>5838</v>
      </c>
    </row>
    <row r="434" spans="2:21">
      <c r="B434" s="263" t="s">
        <v>514</v>
      </c>
      <c r="C434" s="292">
        <v>433</v>
      </c>
      <c r="D434" s="263" t="s">
        <v>3036</v>
      </c>
      <c r="E434" s="504" t="str">
        <f t="shared" si="30"/>
        <v>Toshiya OKUBO(01)</v>
      </c>
      <c r="F434" s="303" t="s">
        <v>886</v>
      </c>
      <c r="G434" s="263" t="s">
        <v>623</v>
      </c>
      <c r="H434" t="str">
        <f>VLOOKUP($G434,県名!$B$1:$C$49,2,FALSE)</f>
        <v>愛  知</v>
      </c>
      <c r="I434" t="str">
        <f>VLOOKUP(B434,学校名!$D$8:$F$64,3,FALSE)</f>
        <v>中京大</v>
      </c>
      <c r="J434" t="str">
        <f t="shared" si="31"/>
        <v>男</v>
      </c>
      <c r="K434" s="263" t="s">
        <v>1473</v>
      </c>
      <c r="L434" s="263" t="s">
        <v>1435</v>
      </c>
      <c r="M434" t="str">
        <f t="shared" si="32"/>
        <v>Toshiya OKUBO</v>
      </c>
      <c r="O434" s="263" t="s">
        <v>1534</v>
      </c>
      <c r="P434" s="263" t="s">
        <v>1535</v>
      </c>
      <c r="Q434" s="303" t="s">
        <v>886</v>
      </c>
      <c r="R434" s="263" t="s">
        <v>3061</v>
      </c>
      <c r="S434" t="str">
        <f t="shared" si="33"/>
        <v>01</v>
      </c>
      <c r="T434" t="str">
        <f t="shared" si="34"/>
        <v>2 (01)</v>
      </c>
      <c r="U434" t="s">
        <v>5839</v>
      </c>
    </row>
    <row r="435" spans="2:21">
      <c r="B435" s="263" t="s">
        <v>514</v>
      </c>
      <c r="C435" s="292">
        <v>434</v>
      </c>
      <c r="D435" s="263" t="s">
        <v>1789</v>
      </c>
      <c r="E435" s="504" t="str">
        <f t="shared" si="30"/>
        <v>Koshiro ABE(01)</v>
      </c>
      <c r="F435" s="303" t="s">
        <v>886</v>
      </c>
      <c r="G435" s="263" t="s">
        <v>623</v>
      </c>
      <c r="H435" t="str">
        <f>VLOOKUP($G435,県名!$B$1:$C$49,2,FALSE)</f>
        <v>愛  知</v>
      </c>
      <c r="I435" t="str">
        <f>VLOOKUP(B435,学校名!$D$8:$F$64,3,FALSE)</f>
        <v>中京大</v>
      </c>
      <c r="J435" t="str">
        <f t="shared" si="31"/>
        <v>男</v>
      </c>
      <c r="K435" s="263" t="s">
        <v>1449</v>
      </c>
      <c r="L435" s="263" t="s">
        <v>3733</v>
      </c>
      <c r="M435" t="str">
        <f t="shared" si="32"/>
        <v>Koshiro ABE</v>
      </c>
      <c r="O435" s="263" t="s">
        <v>1534</v>
      </c>
      <c r="P435" s="263" t="s">
        <v>1535</v>
      </c>
      <c r="Q435" s="303" t="s">
        <v>886</v>
      </c>
      <c r="R435" s="263" t="s">
        <v>2507</v>
      </c>
      <c r="S435" t="str">
        <f t="shared" si="33"/>
        <v>01</v>
      </c>
      <c r="T435" t="str">
        <f t="shared" si="34"/>
        <v>2 (01)</v>
      </c>
      <c r="U435" t="s">
        <v>5840</v>
      </c>
    </row>
    <row r="436" spans="2:21">
      <c r="B436" s="263" t="s">
        <v>514</v>
      </c>
      <c r="C436" s="292">
        <v>435</v>
      </c>
      <c r="D436" s="263" t="s">
        <v>1790</v>
      </c>
      <c r="E436" s="504" t="str">
        <f t="shared" si="30"/>
        <v>Rintaro UNO(01)</v>
      </c>
      <c r="F436" s="303" t="s">
        <v>886</v>
      </c>
      <c r="G436" s="263" t="s">
        <v>623</v>
      </c>
      <c r="H436" t="str">
        <f>VLOOKUP($G436,県名!$B$1:$C$49,2,FALSE)</f>
        <v>愛  知</v>
      </c>
      <c r="I436" t="str">
        <f>VLOOKUP(B436,学校名!$D$8:$F$64,3,FALSE)</f>
        <v>中京大</v>
      </c>
      <c r="J436" t="str">
        <f t="shared" si="31"/>
        <v>男</v>
      </c>
      <c r="K436" s="263" t="s">
        <v>3670</v>
      </c>
      <c r="L436" s="263" t="s">
        <v>3734</v>
      </c>
      <c r="M436" t="str">
        <f t="shared" si="32"/>
        <v>Rintaro UNO</v>
      </c>
      <c r="O436" s="263" t="s">
        <v>1534</v>
      </c>
      <c r="P436" s="263" t="s">
        <v>1535</v>
      </c>
      <c r="Q436" s="303" t="s">
        <v>886</v>
      </c>
      <c r="R436" s="263" t="s">
        <v>2508</v>
      </c>
      <c r="S436" t="str">
        <f t="shared" si="33"/>
        <v>01</v>
      </c>
      <c r="T436" t="str">
        <f t="shared" si="34"/>
        <v>2 (01)</v>
      </c>
      <c r="U436" t="s">
        <v>5841</v>
      </c>
    </row>
    <row r="437" spans="2:21">
      <c r="B437" s="263" t="s">
        <v>514</v>
      </c>
      <c r="C437" s="292">
        <v>436</v>
      </c>
      <c r="D437" s="263" t="s">
        <v>1794</v>
      </c>
      <c r="E437" s="504" t="str">
        <f t="shared" si="30"/>
        <v>Shota KOMATSUZAWA(01)</v>
      </c>
      <c r="F437" s="303" t="s">
        <v>886</v>
      </c>
      <c r="G437" s="263" t="s">
        <v>609</v>
      </c>
      <c r="H437" t="str">
        <f>VLOOKUP($G437,県名!$B$1:$C$49,2,FALSE)</f>
        <v>茨　城</v>
      </c>
      <c r="I437" t="str">
        <f>VLOOKUP(B437,学校名!$D$8:$F$64,3,FALSE)</f>
        <v>中京大</v>
      </c>
      <c r="J437" t="str">
        <f t="shared" si="31"/>
        <v>男</v>
      </c>
      <c r="K437" s="263" t="s">
        <v>3735</v>
      </c>
      <c r="L437" s="263" t="s">
        <v>1291</v>
      </c>
      <c r="M437" t="str">
        <f t="shared" si="32"/>
        <v>Shota KOMATSUZAWA</v>
      </c>
      <c r="O437" s="263" t="s">
        <v>1534</v>
      </c>
      <c r="P437" s="263" t="s">
        <v>1535</v>
      </c>
      <c r="Q437" s="303" t="s">
        <v>886</v>
      </c>
      <c r="R437" s="263" t="s">
        <v>2512</v>
      </c>
      <c r="S437" t="str">
        <f t="shared" si="33"/>
        <v>01</v>
      </c>
      <c r="T437" t="str">
        <f t="shared" si="34"/>
        <v>2 (01)</v>
      </c>
      <c r="U437" t="s">
        <v>5842</v>
      </c>
    </row>
    <row r="438" spans="2:21">
      <c r="B438" s="263" t="s">
        <v>514</v>
      </c>
      <c r="C438" s="292">
        <v>437</v>
      </c>
      <c r="D438" s="263" t="s">
        <v>1793</v>
      </c>
      <c r="E438" s="504" t="str">
        <f t="shared" si="30"/>
        <v>Yuta KOIDE(01)</v>
      </c>
      <c r="F438" s="303" t="s">
        <v>886</v>
      </c>
      <c r="G438" s="263" t="s">
        <v>627</v>
      </c>
      <c r="H438" t="str">
        <f>VLOOKUP($G438,県名!$B$1:$C$49,2,FALSE)</f>
        <v>京　都</v>
      </c>
      <c r="I438" t="str">
        <f>VLOOKUP(B438,学校名!$D$8:$F$64,3,FALSE)</f>
        <v>中京大</v>
      </c>
      <c r="J438" t="str">
        <f t="shared" si="31"/>
        <v>男</v>
      </c>
      <c r="K438" s="263" t="s">
        <v>1462</v>
      </c>
      <c r="L438" s="263" t="s">
        <v>1245</v>
      </c>
      <c r="M438" t="str">
        <f t="shared" si="32"/>
        <v>Yuta KOIDE</v>
      </c>
      <c r="O438" s="263" t="s">
        <v>1534</v>
      </c>
      <c r="P438" s="263" t="s">
        <v>1535</v>
      </c>
      <c r="Q438" s="303" t="s">
        <v>886</v>
      </c>
      <c r="R438" s="263" t="s">
        <v>2511</v>
      </c>
      <c r="S438" t="str">
        <f t="shared" si="33"/>
        <v>01</v>
      </c>
      <c r="T438" t="str">
        <f t="shared" si="34"/>
        <v>2 (01)</v>
      </c>
      <c r="U438" t="s">
        <v>5843</v>
      </c>
    </row>
    <row r="439" spans="2:21">
      <c r="B439" s="263" t="s">
        <v>514</v>
      </c>
      <c r="C439" s="292">
        <v>438</v>
      </c>
      <c r="D439" s="263" t="s">
        <v>1796</v>
      </c>
      <c r="E439" s="504" t="str">
        <f t="shared" si="30"/>
        <v>Yoshiki SATO(02)</v>
      </c>
      <c r="F439" s="303" t="s">
        <v>886</v>
      </c>
      <c r="G439" s="263" t="s">
        <v>623</v>
      </c>
      <c r="H439" t="str">
        <f>VLOOKUP($G439,県名!$B$1:$C$49,2,FALSE)</f>
        <v>愛  知</v>
      </c>
      <c r="I439" t="str">
        <f>VLOOKUP(B439,学校名!$D$8:$F$64,3,FALSE)</f>
        <v>中京大</v>
      </c>
      <c r="J439" t="str">
        <f t="shared" si="31"/>
        <v>男</v>
      </c>
      <c r="K439" s="263" t="s">
        <v>1330</v>
      </c>
      <c r="L439" s="263" t="s">
        <v>1331</v>
      </c>
      <c r="M439" t="str">
        <f t="shared" si="32"/>
        <v>Yoshiki SATO</v>
      </c>
      <c r="O439" s="263" t="s">
        <v>1534</v>
      </c>
      <c r="P439" s="263" t="s">
        <v>1535</v>
      </c>
      <c r="Q439" s="303" t="s">
        <v>886</v>
      </c>
      <c r="R439" s="263" t="s">
        <v>2514</v>
      </c>
      <c r="S439" t="str">
        <f t="shared" si="33"/>
        <v>02</v>
      </c>
      <c r="T439" t="str">
        <f t="shared" si="34"/>
        <v>2 (02)</v>
      </c>
      <c r="U439" t="s">
        <v>5844</v>
      </c>
    </row>
    <row r="440" spans="2:21">
      <c r="B440" s="263" t="s">
        <v>514</v>
      </c>
      <c r="C440" s="292">
        <v>439</v>
      </c>
      <c r="D440" s="263" t="s">
        <v>1792</v>
      </c>
      <c r="E440" s="504" t="str">
        <f t="shared" si="30"/>
        <v>Kafu KITAJIMA(01)</v>
      </c>
      <c r="F440" s="303" t="s">
        <v>886</v>
      </c>
      <c r="G440" s="263" t="s">
        <v>637</v>
      </c>
      <c r="H440" t="str">
        <f>VLOOKUP($G440,県名!$B$1:$C$49,2,FALSE)</f>
        <v>徳  島</v>
      </c>
      <c r="I440" t="str">
        <f>VLOOKUP(B440,学校名!$D$8:$F$64,3,FALSE)</f>
        <v>中京大</v>
      </c>
      <c r="J440" t="str">
        <f t="shared" si="31"/>
        <v>男</v>
      </c>
      <c r="K440" s="263" t="s">
        <v>3736</v>
      </c>
      <c r="L440" s="263" t="s">
        <v>3737</v>
      </c>
      <c r="M440" t="str">
        <f t="shared" si="32"/>
        <v>Kafu KITAJIMA</v>
      </c>
      <c r="O440" s="263" t="s">
        <v>1534</v>
      </c>
      <c r="P440" s="263" t="s">
        <v>1535</v>
      </c>
      <c r="Q440" s="303" t="s">
        <v>886</v>
      </c>
      <c r="R440" s="263" t="s">
        <v>2510</v>
      </c>
      <c r="S440" t="str">
        <f t="shared" si="33"/>
        <v>01</v>
      </c>
      <c r="T440" t="str">
        <f t="shared" si="34"/>
        <v>2 (01)</v>
      </c>
      <c r="U440" t="s">
        <v>5845</v>
      </c>
    </row>
    <row r="441" spans="2:21">
      <c r="B441" s="263" t="s">
        <v>514</v>
      </c>
      <c r="C441" s="292">
        <v>440</v>
      </c>
      <c r="D441" s="263" t="s">
        <v>2007</v>
      </c>
      <c r="E441" s="504" t="str">
        <f t="shared" si="30"/>
        <v>Soma ITO(02)</v>
      </c>
      <c r="F441" s="303" t="s">
        <v>886</v>
      </c>
      <c r="G441" s="263" t="s">
        <v>623</v>
      </c>
      <c r="H441" t="str">
        <f>VLOOKUP($G441,県名!$B$1:$C$49,2,FALSE)</f>
        <v>愛  知</v>
      </c>
      <c r="I441" t="str">
        <f>VLOOKUP(B441,学校名!$D$8:$F$64,3,FALSE)</f>
        <v>中京大</v>
      </c>
      <c r="J441" t="str">
        <f t="shared" si="31"/>
        <v>男</v>
      </c>
      <c r="K441" s="263" t="s">
        <v>1279</v>
      </c>
      <c r="L441" s="263" t="s">
        <v>1420</v>
      </c>
      <c r="M441" t="str">
        <f t="shared" si="32"/>
        <v>Soma ITO</v>
      </c>
      <c r="O441" s="263" t="s">
        <v>1534</v>
      </c>
      <c r="P441" s="263" t="s">
        <v>1535</v>
      </c>
      <c r="Q441" s="303" t="s">
        <v>886</v>
      </c>
      <c r="R441" s="263" t="s">
        <v>2830</v>
      </c>
      <c r="S441" t="str">
        <f t="shared" si="33"/>
        <v>02</v>
      </c>
      <c r="T441" t="str">
        <f t="shared" si="34"/>
        <v>2 (02)</v>
      </c>
      <c r="U441" t="s">
        <v>5846</v>
      </c>
    </row>
    <row r="442" spans="2:21">
      <c r="B442" s="263" t="s">
        <v>514</v>
      </c>
      <c r="C442" s="292">
        <v>441</v>
      </c>
      <c r="D442" s="263" t="s">
        <v>2013</v>
      </c>
      <c r="E442" s="504" t="str">
        <f t="shared" si="30"/>
        <v>Koshin HIRAYAMA(01)</v>
      </c>
      <c r="F442" s="303" t="s">
        <v>886</v>
      </c>
      <c r="G442" s="263" t="s">
        <v>624</v>
      </c>
      <c r="H442" t="str">
        <f>VLOOKUP($G442,県名!$B$1:$C$49,2,FALSE)</f>
        <v>三  重</v>
      </c>
      <c r="I442" t="str">
        <f>VLOOKUP(B442,学校名!$D$8:$F$64,3,FALSE)</f>
        <v>中京大</v>
      </c>
      <c r="J442" t="str">
        <f t="shared" si="31"/>
        <v>男</v>
      </c>
      <c r="K442" s="263" t="s">
        <v>1412</v>
      </c>
      <c r="L442" s="263" t="s">
        <v>2334</v>
      </c>
      <c r="M442" t="str">
        <f t="shared" si="32"/>
        <v>Koshin HIRAYAMA</v>
      </c>
      <c r="O442" s="263" t="s">
        <v>1534</v>
      </c>
      <c r="P442" s="263" t="s">
        <v>1535</v>
      </c>
      <c r="Q442" s="303" t="s">
        <v>886</v>
      </c>
      <c r="R442" s="263" t="s">
        <v>2836</v>
      </c>
      <c r="S442" t="str">
        <f t="shared" si="33"/>
        <v>01</v>
      </c>
      <c r="T442" t="str">
        <f t="shared" si="34"/>
        <v>2 (01)</v>
      </c>
      <c r="U442" t="s">
        <v>5847</v>
      </c>
    </row>
    <row r="443" spans="2:21">
      <c r="B443" s="263" t="s">
        <v>514</v>
      </c>
      <c r="C443" s="292">
        <v>442</v>
      </c>
      <c r="D443" s="263" t="s">
        <v>1800</v>
      </c>
      <c r="E443" s="504" t="str">
        <f t="shared" si="30"/>
        <v>Koshin YAMAKAWA(01)</v>
      </c>
      <c r="F443" s="303" t="s">
        <v>886</v>
      </c>
      <c r="G443" s="263" t="s">
        <v>624</v>
      </c>
      <c r="H443" t="str">
        <f>VLOOKUP($G443,県名!$B$1:$C$49,2,FALSE)</f>
        <v>三  重</v>
      </c>
      <c r="I443" t="str">
        <f>VLOOKUP(B443,学校名!$D$8:$F$64,3,FALSE)</f>
        <v>中京大</v>
      </c>
      <c r="J443" t="str">
        <f t="shared" si="31"/>
        <v>男</v>
      </c>
      <c r="K443" s="263" t="s">
        <v>3738</v>
      </c>
      <c r="L443" s="263" t="s">
        <v>2334</v>
      </c>
      <c r="M443" t="str">
        <f t="shared" si="32"/>
        <v>Koshin YAMAKAWA</v>
      </c>
      <c r="O443" s="263" t="s">
        <v>1534</v>
      </c>
      <c r="P443" s="263" t="s">
        <v>1535</v>
      </c>
      <c r="Q443" s="303" t="s">
        <v>886</v>
      </c>
      <c r="R443" s="263" t="s">
        <v>2519</v>
      </c>
      <c r="S443" t="str">
        <f t="shared" si="33"/>
        <v>01</v>
      </c>
      <c r="T443" t="str">
        <f t="shared" si="34"/>
        <v>2 (01)</v>
      </c>
      <c r="U443" t="s">
        <v>5848</v>
      </c>
    </row>
    <row r="444" spans="2:21">
      <c r="B444" s="263" t="s">
        <v>514</v>
      </c>
      <c r="C444" s="292">
        <v>443</v>
      </c>
      <c r="D444" s="263" t="s">
        <v>3202</v>
      </c>
      <c r="E444" s="504" t="str">
        <f t="shared" si="30"/>
        <v>Toshiki AKASHI(01)</v>
      </c>
      <c r="F444" s="303" t="s">
        <v>886</v>
      </c>
      <c r="G444" s="263" t="s">
        <v>623</v>
      </c>
      <c r="H444" t="str">
        <f>VLOOKUP($G444,県名!$B$1:$C$49,2,FALSE)</f>
        <v>愛  知</v>
      </c>
      <c r="I444" t="str">
        <f>VLOOKUP(B444,学校名!$D$8:$F$64,3,FALSE)</f>
        <v>中京大</v>
      </c>
      <c r="J444" t="str">
        <f t="shared" si="31"/>
        <v>男</v>
      </c>
      <c r="K444" s="263" t="s">
        <v>3739</v>
      </c>
      <c r="L444" s="263" t="s">
        <v>1278</v>
      </c>
      <c r="M444" t="str">
        <f t="shared" si="32"/>
        <v>Toshiki AKASHI</v>
      </c>
      <c r="O444" s="263" t="s">
        <v>1534</v>
      </c>
      <c r="P444" s="263" t="s">
        <v>1535</v>
      </c>
      <c r="Q444" s="303" t="s">
        <v>886</v>
      </c>
      <c r="R444" s="263" t="s">
        <v>4187</v>
      </c>
      <c r="S444" t="str">
        <f t="shared" si="33"/>
        <v>01</v>
      </c>
      <c r="T444" t="str">
        <f t="shared" si="34"/>
        <v>2 (01)</v>
      </c>
      <c r="U444" t="s">
        <v>5849</v>
      </c>
    </row>
    <row r="445" spans="2:21">
      <c r="B445" s="263" t="s">
        <v>514</v>
      </c>
      <c r="C445" s="292">
        <v>444</v>
      </c>
      <c r="D445" s="263" t="s">
        <v>3203</v>
      </c>
      <c r="E445" s="504" t="str">
        <f t="shared" si="30"/>
        <v>Daichi NAKAMIZO(01)</v>
      </c>
      <c r="F445" s="303" t="s">
        <v>886</v>
      </c>
      <c r="G445" s="263" t="s">
        <v>626</v>
      </c>
      <c r="H445" t="str">
        <f>VLOOKUP($G445,県名!$B$1:$C$49,2,FALSE)</f>
        <v>滋　賀</v>
      </c>
      <c r="I445" t="str">
        <f>VLOOKUP(B445,学校名!$D$8:$F$64,3,FALSE)</f>
        <v>中京大</v>
      </c>
      <c r="J445" t="str">
        <f t="shared" si="31"/>
        <v>男</v>
      </c>
      <c r="K445" s="263" t="s">
        <v>1587</v>
      </c>
      <c r="L445" s="263" t="s">
        <v>1466</v>
      </c>
      <c r="M445" t="str">
        <f t="shared" si="32"/>
        <v>Daichi NAKAMIZO</v>
      </c>
      <c r="O445" s="263" t="s">
        <v>1534</v>
      </c>
      <c r="P445" s="263" t="s">
        <v>1535</v>
      </c>
      <c r="Q445" s="303" t="s">
        <v>886</v>
      </c>
      <c r="R445" s="263" t="s">
        <v>2627</v>
      </c>
      <c r="S445" t="str">
        <f t="shared" si="33"/>
        <v>01</v>
      </c>
      <c r="T445" t="str">
        <f t="shared" si="34"/>
        <v>2 (01)</v>
      </c>
      <c r="U445" t="s">
        <v>5850</v>
      </c>
    </row>
    <row r="446" spans="2:21">
      <c r="B446" s="263" t="s">
        <v>514</v>
      </c>
      <c r="C446" s="292">
        <v>445</v>
      </c>
      <c r="D446" s="263" t="s">
        <v>3039</v>
      </c>
      <c r="E446" s="504" t="str">
        <f t="shared" si="30"/>
        <v>Taiyo YUNOSAWA(01)</v>
      </c>
      <c r="F446" s="303" t="s">
        <v>886</v>
      </c>
      <c r="G446" s="263" t="s">
        <v>623</v>
      </c>
      <c r="H446" t="str">
        <f>VLOOKUP($G446,県名!$B$1:$C$49,2,FALSE)</f>
        <v>愛  知</v>
      </c>
      <c r="I446" t="str">
        <f>VLOOKUP(B446,学校名!$D$8:$F$64,3,FALSE)</f>
        <v>中京大</v>
      </c>
      <c r="J446" t="str">
        <f t="shared" si="31"/>
        <v>男</v>
      </c>
      <c r="K446" s="263" t="s">
        <v>3072</v>
      </c>
      <c r="L446" s="263" t="s">
        <v>1374</v>
      </c>
      <c r="M446" t="str">
        <f t="shared" si="32"/>
        <v>Taiyo YUNOSAWA</v>
      </c>
      <c r="O446" s="263" t="s">
        <v>1534</v>
      </c>
      <c r="P446" s="263" t="s">
        <v>1535</v>
      </c>
      <c r="Q446" s="303" t="s">
        <v>886</v>
      </c>
      <c r="R446" s="263" t="s">
        <v>2725</v>
      </c>
      <c r="S446" t="str">
        <f t="shared" si="33"/>
        <v>01</v>
      </c>
      <c r="T446" t="str">
        <f t="shared" si="34"/>
        <v>2 (01)</v>
      </c>
      <c r="U446" t="s">
        <v>5851</v>
      </c>
    </row>
    <row r="447" spans="2:21">
      <c r="B447" s="263" t="s">
        <v>514</v>
      </c>
      <c r="C447" s="292">
        <v>446</v>
      </c>
      <c r="D447" s="263" t="s">
        <v>3204</v>
      </c>
      <c r="E447" s="504" t="str">
        <f t="shared" si="30"/>
        <v>Takumi INUGAI(02)</v>
      </c>
      <c r="F447" s="303" t="s">
        <v>890</v>
      </c>
      <c r="G447" s="263" t="s">
        <v>623</v>
      </c>
      <c r="H447" t="str">
        <f>VLOOKUP($G447,県名!$B$1:$C$49,2,FALSE)</f>
        <v>愛  知</v>
      </c>
      <c r="I447" t="str">
        <f>VLOOKUP(B447,学校名!$D$8:$F$64,3,FALSE)</f>
        <v>中京大</v>
      </c>
      <c r="J447" t="str">
        <f t="shared" si="31"/>
        <v>男</v>
      </c>
      <c r="K447" s="263" t="s">
        <v>3740</v>
      </c>
      <c r="L447" s="263" t="s">
        <v>1339</v>
      </c>
      <c r="M447" t="str">
        <f t="shared" si="32"/>
        <v>Takumi INUGAI</v>
      </c>
      <c r="O447" s="263" t="s">
        <v>1534</v>
      </c>
      <c r="P447" s="263" t="s">
        <v>1535</v>
      </c>
      <c r="Q447" s="303" t="s">
        <v>890</v>
      </c>
      <c r="R447" s="263" t="s">
        <v>4188</v>
      </c>
      <c r="S447" t="str">
        <f t="shared" si="33"/>
        <v>02</v>
      </c>
      <c r="T447" t="str">
        <f t="shared" si="34"/>
        <v>1 (02)</v>
      </c>
      <c r="U447" t="s">
        <v>5852</v>
      </c>
    </row>
    <row r="448" spans="2:21">
      <c r="B448" s="263" t="s">
        <v>514</v>
      </c>
      <c r="C448" s="292">
        <v>447</v>
      </c>
      <c r="D448" s="263" t="s">
        <v>3205</v>
      </c>
      <c r="E448" s="504" t="str">
        <f t="shared" si="30"/>
        <v>Aoto OTA(02)</v>
      </c>
      <c r="F448" s="303" t="s">
        <v>890</v>
      </c>
      <c r="G448" s="263" t="s">
        <v>622</v>
      </c>
      <c r="H448" t="str">
        <f>VLOOKUP($G448,県名!$B$1:$C$49,2,FALSE)</f>
        <v>静  岡</v>
      </c>
      <c r="I448" t="str">
        <f>VLOOKUP(B448,学校名!$D$8:$F$64,3,FALSE)</f>
        <v>中京大</v>
      </c>
      <c r="J448" t="str">
        <f t="shared" si="31"/>
        <v>男</v>
      </c>
      <c r="K448" s="263" t="s">
        <v>3741</v>
      </c>
      <c r="L448" s="263" t="s">
        <v>3742</v>
      </c>
      <c r="M448" t="str">
        <f t="shared" si="32"/>
        <v>Aoto OTA</v>
      </c>
      <c r="O448" s="263" t="s">
        <v>1534</v>
      </c>
      <c r="P448" s="263" t="s">
        <v>1535</v>
      </c>
      <c r="Q448" s="303" t="s">
        <v>890</v>
      </c>
      <c r="R448" s="263" t="s">
        <v>4189</v>
      </c>
      <c r="S448" t="str">
        <f t="shared" si="33"/>
        <v>02</v>
      </c>
      <c r="T448" t="str">
        <f t="shared" si="34"/>
        <v>1 (02)</v>
      </c>
      <c r="U448" t="s">
        <v>5853</v>
      </c>
    </row>
    <row r="449" spans="2:21">
      <c r="B449" s="263" t="s">
        <v>514</v>
      </c>
      <c r="C449" s="292">
        <v>448</v>
      </c>
      <c r="D449" s="263" t="s">
        <v>3206</v>
      </c>
      <c r="E449" s="504" t="str">
        <f t="shared" si="30"/>
        <v>Takeru SANO(02)</v>
      </c>
      <c r="F449" s="303" t="s">
        <v>890</v>
      </c>
      <c r="G449" s="263" t="s">
        <v>623</v>
      </c>
      <c r="H449" t="str">
        <f>VLOOKUP($G449,県名!$B$1:$C$49,2,FALSE)</f>
        <v>愛  知</v>
      </c>
      <c r="I449" t="str">
        <f>VLOOKUP(B449,学校名!$D$8:$F$64,3,FALSE)</f>
        <v>中京大</v>
      </c>
      <c r="J449" t="str">
        <f t="shared" si="31"/>
        <v>男</v>
      </c>
      <c r="K449" s="263" t="s">
        <v>1437</v>
      </c>
      <c r="L449" s="263" t="s">
        <v>3743</v>
      </c>
      <c r="M449" t="str">
        <f t="shared" si="32"/>
        <v>Takeru SANO</v>
      </c>
      <c r="O449" s="263" t="s">
        <v>1534</v>
      </c>
      <c r="P449" s="263" t="s">
        <v>1535</v>
      </c>
      <c r="Q449" s="303" t="s">
        <v>890</v>
      </c>
      <c r="R449" s="263" t="s">
        <v>4190</v>
      </c>
      <c r="S449" t="str">
        <f t="shared" si="33"/>
        <v>02</v>
      </c>
      <c r="T449" t="str">
        <f t="shared" si="34"/>
        <v>1 (02)</v>
      </c>
      <c r="U449" t="s">
        <v>5854</v>
      </c>
    </row>
    <row r="450" spans="2:21">
      <c r="B450" s="263" t="s">
        <v>514</v>
      </c>
      <c r="C450" s="292">
        <v>449</v>
      </c>
      <c r="D450" s="263" t="s">
        <v>3207</v>
      </c>
      <c r="E450" s="504" t="str">
        <f t="shared" si="30"/>
        <v>Kento TSUTSUI(02)</v>
      </c>
      <c r="F450" s="303" t="s">
        <v>890</v>
      </c>
      <c r="G450" s="263" t="s">
        <v>623</v>
      </c>
      <c r="H450" t="str">
        <f>VLOOKUP($G450,県名!$B$1:$C$49,2,FALSE)</f>
        <v>愛  知</v>
      </c>
      <c r="I450" t="str">
        <f>VLOOKUP(B450,学校名!$D$8:$F$64,3,FALSE)</f>
        <v>中京大</v>
      </c>
      <c r="J450" t="str">
        <f t="shared" si="31"/>
        <v>男</v>
      </c>
      <c r="K450" s="263" t="s">
        <v>1404</v>
      </c>
      <c r="L450" s="263" t="s">
        <v>1268</v>
      </c>
      <c r="M450" t="str">
        <f t="shared" si="32"/>
        <v>Kento TSUTSUI</v>
      </c>
      <c r="O450" s="263" t="s">
        <v>1534</v>
      </c>
      <c r="P450" s="263" t="s">
        <v>1535</v>
      </c>
      <c r="Q450" s="303" t="s">
        <v>890</v>
      </c>
      <c r="R450" s="263" t="s">
        <v>4191</v>
      </c>
      <c r="S450" t="str">
        <f t="shared" si="33"/>
        <v>02</v>
      </c>
      <c r="T450" t="str">
        <f t="shared" si="34"/>
        <v>1 (02)</v>
      </c>
      <c r="U450" t="s">
        <v>5855</v>
      </c>
    </row>
    <row r="451" spans="2:21">
      <c r="B451" s="263" t="s">
        <v>514</v>
      </c>
      <c r="C451" s="292">
        <v>450</v>
      </c>
      <c r="D451" s="263" t="s">
        <v>3208</v>
      </c>
      <c r="E451" s="504" t="str">
        <f t="shared" ref="E451:E514" si="35">M451&amp;"("&amp;S451&amp;")"</f>
        <v>Yuki MACHIDA(02)</v>
      </c>
      <c r="F451" s="303" t="s">
        <v>890</v>
      </c>
      <c r="G451" s="263" t="s">
        <v>647</v>
      </c>
      <c r="H451" t="str">
        <f>VLOOKUP($G451,県名!$B$1:$C$49,2,FALSE)</f>
        <v>鹿児島</v>
      </c>
      <c r="I451" t="str">
        <f>VLOOKUP(B451,学校名!$D$8:$F$64,3,FALSE)</f>
        <v>中京大</v>
      </c>
      <c r="J451" t="str">
        <f t="shared" ref="J451:J514" si="36">IF(VALUE(C451)&lt;2000,"男","女")</f>
        <v>男</v>
      </c>
      <c r="K451" s="263" t="s">
        <v>1527</v>
      </c>
      <c r="L451" s="263" t="s">
        <v>1244</v>
      </c>
      <c r="M451" t="str">
        <f t="shared" ref="M451:M514" si="37">L451&amp;" "&amp;K451</f>
        <v>Yuki MACHIDA</v>
      </c>
      <c r="O451" s="263" t="s">
        <v>1534</v>
      </c>
      <c r="P451" s="263" t="s">
        <v>1535</v>
      </c>
      <c r="Q451" s="303" t="s">
        <v>890</v>
      </c>
      <c r="R451" s="263" t="s">
        <v>4192</v>
      </c>
      <c r="S451" t="str">
        <f t="shared" ref="S451:S514" si="38">LEFT(R451,2)</f>
        <v>02</v>
      </c>
      <c r="T451" t="str">
        <f t="shared" ref="T451:T514" si="39">Q451&amp;" ("&amp;S451&amp;")"</f>
        <v>1 (02)</v>
      </c>
      <c r="U451" t="s">
        <v>5856</v>
      </c>
    </row>
    <row r="452" spans="2:21">
      <c r="B452" s="263" t="s">
        <v>514</v>
      </c>
      <c r="C452" s="292">
        <v>451</v>
      </c>
      <c r="D452" s="263" t="s">
        <v>3209</v>
      </c>
      <c r="E452" s="504" t="str">
        <f t="shared" si="35"/>
        <v>Aita MATSUSHIMA(02)</v>
      </c>
      <c r="F452" s="303" t="s">
        <v>890</v>
      </c>
      <c r="G452" s="263" t="s">
        <v>623</v>
      </c>
      <c r="H452" t="str">
        <f>VLOOKUP($G452,県名!$B$1:$C$49,2,FALSE)</f>
        <v>愛  知</v>
      </c>
      <c r="I452" t="str">
        <f>VLOOKUP(B452,学校名!$D$8:$F$64,3,FALSE)</f>
        <v>中京大</v>
      </c>
      <c r="J452" t="str">
        <f t="shared" si="36"/>
        <v>男</v>
      </c>
      <c r="K452" s="263" t="s">
        <v>3744</v>
      </c>
      <c r="L452" s="263" t="s">
        <v>3745</v>
      </c>
      <c r="M452" t="str">
        <f t="shared" si="37"/>
        <v>Aita MATSUSHIMA</v>
      </c>
      <c r="O452" s="263" t="s">
        <v>1534</v>
      </c>
      <c r="P452" s="263" t="s">
        <v>1535</v>
      </c>
      <c r="Q452" s="303" t="s">
        <v>890</v>
      </c>
      <c r="R452" s="263" t="s">
        <v>4193</v>
      </c>
      <c r="S452" t="str">
        <f t="shared" si="38"/>
        <v>02</v>
      </c>
      <c r="T452" t="str">
        <f t="shared" si="39"/>
        <v>1 (02)</v>
      </c>
      <c r="U452" t="s">
        <v>5857</v>
      </c>
    </row>
    <row r="453" spans="2:21">
      <c r="B453" s="263" t="s">
        <v>514</v>
      </c>
      <c r="C453" s="292">
        <v>452</v>
      </c>
      <c r="D453" s="263" t="s">
        <v>1780</v>
      </c>
      <c r="E453" s="504" t="str">
        <f t="shared" si="35"/>
        <v>Kaoru OKUNO(99)</v>
      </c>
      <c r="F453" s="303" t="s">
        <v>889</v>
      </c>
      <c r="G453" s="263" t="s">
        <v>629</v>
      </c>
      <c r="H453" t="str">
        <f>VLOOKUP($G453,県名!$B$1:$C$49,2,FALSE)</f>
        <v>兵　庫</v>
      </c>
      <c r="I453" t="str">
        <f>VLOOKUP(B453,学校名!$D$8:$F$64,3,FALSE)</f>
        <v>中京大</v>
      </c>
      <c r="J453" t="str">
        <f t="shared" si="36"/>
        <v>男</v>
      </c>
      <c r="K453" s="263" t="s">
        <v>3620</v>
      </c>
      <c r="L453" s="263" t="s">
        <v>1451</v>
      </c>
      <c r="M453" t="str">
        <f t="shared" si="37"/>
        <v>Kaoru OKUNO</v>
      </c>
      <c r="O453" s="263" t="s">
        <v>1534</v>
      </c>
      <c r="P453" s="263" t="s">
        <v>1535</v>
      </c>
      <c r="Q453" s="303" t="s">
        <v>889</v>
      </c>
      <c r="R453" s="263" t="s">
        <v>2489</v>
      </c>
      <c r="S453" t="str">
        <f t="shared" si="38"/>
        <v>99</v>
      </c>
      <c r="T453" t="str">
        <f t="shared" si="39"/>
        <v>3 (99)</v>
      </c>
      <c r="U453" t="s">
        <v>5858</v>
      </c>
    </row>
    <row r="454" spans="2:21">
      <c r="B454" s="263" t="s">
        <v>514</v>
      </c>
      <c r="C454" s="292">
        <v>453</v>
      </c>
      <c r="D454" s="263" t="s">
        <v>1206</v>
      </c>
      <c r="E454" s="504" t="str">
        <f t="shared" si="35"/>
        <v>Yusuke HATTORI(00)</v>
      </c>
      <c r="F454" s="303" t="s">
        <v>889</v>
      </c>
      <c r="G454" s="263" t="s">
        <v>624</v>
      </c>
      <c r="H454" t="str">
        <f>VLOOKUP($G454,県名!$B$1:$C$49,2,FALSE)</f>
        <v>三  重</v>
      </c>
      <c r="I454" t="str">
        <f>VLOOKUP(B454,学校名!$D$8:$F$64,3,FALSE)</f>
        <v>中京大</v>
      </c>
      <c r="J454" t="str">
        <f t="shared" si="36"/>
        <v>男</v>
      </c>
      <c r="K454" s="263" t="s">
        <v>1302</v>
      </c>
      <c r="L454" s="263" t="s">
        <v>1254</v>
      </c>
      <c r="M454" t="str">
        <f t="shared" si="37"/>
        <v>Yusuke HATTORI</v>
      </c>
      <c r="O454" s="263" t="s">
        <v>1534</v>
      </c>
      <c r="P454" s="263" t="s">
        <v>1535</v>
      </c>
      <c r="Q454" s="303" t="s">
        <v>889</v>
      </c>
      <c r="R454" s="263" t="s">
        <v>2494</v>
      </c>
      <c r="S454" t="str">
        <f t="shared" si="38"/>
        <v>00</v>
      </c>
      <c r="T454" t="str">
        <f t="shared" si="39"/>
        <v>3 (00)</v>
      </c>
      <c r="U454" t="s">
        <v>5859</v>
      </c>
    </row>
    <row r="455" spans="2:21">
      <c r="B455" s="263" t="s">
        <v>514</v>
      </c>
      <c r="C455" s="292">
        <v>454</v>
      </c>
      <c r="D455" s="263" t="s">
        <v>735</v>
      </c>
      <c r="E455" s="504" t="str">
        <f t="shared" si="35"/>
        <v>Yuta WASHIO(99)</v>
      </c>
      <c r="F455" s="303" t="s">
        <v>888</v>
      </c>
      <c r="G455" s="263" t="s">
        <v>623</v>
      </c>
      <c r="H455" t="str">
        <f>VLOOKUP($G455,県名!$B$1:$C$49,2,FALSE)</f>
        <v>愛  知</v>
      </c>
      <c r="I455" t="str">
        <f>VLOOKUP(B455,学校名!$D$8:$F$64,3,FALSE)</f>
        <v>中京大</v>
      </c>
      <c r="J455" t="str">
        <f t="shared" si="36"/>
        <v>男</v>
      </c>
      <c r="K455" s="263" t="s">
        <v>3746</v>
      </c>
      <c r="L455" s="263" t="s">
        <v>1245</v>
      </c>
      <c r="M455" t="str">
        <f t="shared" si="37"/>
        <v>Yuta WASHIO</v>
      </c>
      <c r="O455" s="263" t="s">
        <v>1534</v>
      </c>
      <c r="P455" s="263" t="s">
        <v>1535</v>
      </c>
      <c r="Q455" s="303" t="s">
        <v>888</v>
      </c>
      <c r="R455" s="263" t="s">
        <v>2460</v>
      </c>
      <c r="S455" t="str">
        <f t="shared" si="38"/>
        <v>99</v>
      </c>
      <c r="T455" t="str">
        <f t="shared" si="39"/>
        <v>4 (99)</v>
      </c>
      <c r="U455" t="s">
        <v>5860</v>
      </c>
    </row>
    <row r="456" spans="2:21">
      <c r="B456" s="263" t="s">
        <v>514</v>
      </c>
      <c r="C456" s="292">
        <v>455</v>
      </c>
      <c r="D456" s="263" t="s">
        <v>1199</v>
      </c>
      <c r="E456" s="504" t="str">
        <f t="shared" si="35"/>
        <v>Hayato SAWADA(00)</v>
      </c>
      <c r="F456" s="303" t="s">
        <v>889</v>
      </c>
      <c r="G456" s="263" t="s">
        <v>629</v>
      </c>
      <c r="H456" t="str">
        <f>VLOOKUP($G456,県名!$B$1:$C$49,2,FALSE)</f>
        <v>兵　庫</v>
      </c>
      <c r="I456" t="str">
        <f>VLOOKUP(B456,学校名!$D$8:$F$64,3,FALSE)</f>
        <v>中京大</v>
      </c>
      <c r="J456" t="str">
        <f t="shared" si="36"/>
        <v>男</v>
      </c>
      <c r="K456" s="263" t="s">
        <v>1468</v>
      </c>
      <c r="L456" s="263" t="s">
        <v>1275</v>
      </c>
      <c r="M456" t="str">
        <f t="shared" si="37"/>
        <v>Hayato SAWADA</v>
      </c>
      <c r="O456" s="263" t="s">
        <v>1534</v>
      </c>
      <c r="P456" s="263" t="s">
        <v>1535</v>
      </c>
      <c r="Q456" s="303" t="s">
        <v>889</v>
      </c>
      <c r="R456" s="263" t="s">
        <v>2493</v>
      </c>
      <c r="S456" t="str">
        <f t="shared" si="38"/>
        <v>00</v>
      </c>
      <c r="T456" t="str">
        <f t="shared" si="39"/>
        <v>3 (00)</v>
      </c>
      <c r="U456" t="s">
        <v>5861</v>
      </c>
    </row>
    <row r="457" spans="2:21">
      <c r="B457" s="263" t="s">
        <v>514</v>
      </c>
      <c r="C457" s="292">
        <v>456</v>
      </c>
      <c r="D457" s="263" t="s">
        <v>1774</v>
      </c>
      <c r="E457" s="504" t="str">
        <f t="shared" si="35"/>
        <v>Kenta TAKAKI(99)</v>
      </c>
      <c r="F457" s="303" t="s">
        <v>888</v>
      </c>
      <c r="G457" s="263" t="s">
        <v>608</v>
      </c>
      <c r="H457" t="str">
        <f>VLOOKUP($G457,県名!$B$1:$C$49,2,FALSE)</f>
        <v>福　島</v>
      </c>
      <c r="I457" t="str">
        <f>VLOOKUP(B457,学校名!$D$8:$F$64,3,FALSE)</f>
        <v>中京大</v>
      </c>
      <c r="J457" t="str">
        <f t="shared" si="36"/>
        <v>男</v>
      </c>
      <c r="K457" s="263" t="s">
        <v>3747</v>
      </c>
      <c r="L457" s="263" t="s">
        <v>1407</v>
      </c>
      <c r="M457" t="str">
        <f t="shared" si="37"/>
        <v>Kenta TAKAKI</v>
      </c>
      <c r="O457" s="263" t="s">
        <v>1534</v>
      </c>
      <c r="P457" s="263" t="s">
        <v>1535</v>
      </c>
      <c r="Q457" s="303" t="s">
        <v>888</v>
      </c>
      <c r="R457" s="263" t="s">
        <v>2465</v>
      </c>
      <c r="S457" t="str">
        <f t="shared" si="38"/>
        <v>99</v>
      </c>
      <c r="T457" t="str">
        <f t="shared" si="39"/>
        <v>4 (99)</v>
      </c>
      <c r="U457" t="s">
        <v>5862</v>
      </c>
    </row>
    <row r="458" spans="2:21">
      <c r="B458" s="263" t="s">
        <v>514</v>
      </c>
      <c r="C458" s="292">
        <v>457</v>
      </c>
      <c r="D458" s="263" t="s">
        <v>3210</v>
      </c>
      <c r="E458" s="504" t="str">
        <f t="shared" si="35"/>
        <v>Lucas FUJI(99)</v>
      </c>
      <c r="F458" s="303" t="s">
        <v>888</v>
      </c>
      <c r="G458" s="263" t="s">
        <v>622</v>
      </c>
      <c r="H458" t="str">
        <f>VLOOKUP($G458,県名!$B$1:$C$49,2,FALSE)</f>
        <v>静  岡</v>
      </c>
      <c r="I458" t="str">
        <f>VLOOKUP(B458,学校名!$D$8:$F$64,3,FALSE)</f>
        <v>中京大</v>
      </c>
      <c r="J458" t="str">
        <f t="shared" si="36"/>
        <v>男</v>
      </c>
      <c r="K458" s="263" t="s">
        <v>1483</v>
      </c>
      <c r="L458" s="263" t="s">
        <v>3748</v>
      </c>
      <c r="M458" t="str">
        <f t="shared" si="37"/>
        <v>Lucas FUJI</v>
      </c>
      <c r="O458" s="263" t="s">
        <v>1536</v>
      </c>
      <c r="P458" s="263" t="s">
        <v>1537</v>
      </c>
      <c r="Q458" s="303" t="s">
        <v>888</v>
      </c>
      <c r="R458" s="263" t="s">
        <v>2471</v>
      </c>
      <c r="S458" t="str">
        <f t="shared" si="38"/>
        <v>99</v>
      </c>
      <c r="T458" t="str">
        <f t="shared" si="39"/>
        <v>4 (99)</v>
      </c>
      <c r="U458" t="s">
        <v>5863</v>
      </c>
    </row>
    <row r="459" spans="2:21">
      <c r="B459" s="263" t="s">
        <v>514</v>
      </c>
      <c r="C459" s="292">
        <v>458</v>
      </c>
      <c r="D459" s="263" t="s">
        <v>1783</v>
      </c>
      <c r="E459" s="504" t="str">
        <f t="shared" si="35"/>
        <v>Taichi ISOBE(01)</v>
      </c>
      <c r="F459" s="303" t="s">
        <v>889</v>
      </c>
      <c r="G459" s="263" t="s">
        <v>623</v>
      </c>
      <c r="H459" t="str">
        <f>VLOOKUP($G459,県名!$B$1:$C$49,2,FALSE)</f>
        <v>愛  知</v>
      </c>
      <c r="I459" t="str">
        <f>VLOOKUP(B459,学校名!$D$8:$F$64,3,FALSE)</f>
        <v>中京大</v>
      </c>
      <c r="J459" t="str">
        <f t="shared" si="36"/>
        <v>男</v>
      </c>
      <c r="K459" s="263" t="s">
        <v>3749</v>
      </c>
      <c r="L459" s="263" t="s">
        <v>1309</v>
      </c>
      <c r="M459" t="str">
        <f t="shared" si="37"/>
        <v>Taichi ISOBE</v>
      </c>
      <c r="O459" s="263" t="s">
        <v>1534</v>
      </c>
      <c r="P459" s="263" t="s">
        <v>1535</v>
      </c>
      <c r="Q459" s="303" t="s">
        <v>889</v>
      </c>
      <c r="R459" s="263" t="s">
        <v>2492</v>
      </c>
      <c r="S459" t="str">
        <f t="shared" si="38"/>
        <v>01</v>
      </c>
      <c r="T459" t="str">
        <f t="shared" si="39"/>
        <v>3 (01)</v>
      </c>
      <c r="U459" t="s">
        <v>5864</v>
      </c>
    </row>
    <row r="460" spans="2:21">
      <c r="B460" s="263" t="s">
        <v>514</v>
      </c>
      <c r="C460" s="292">
        <v>459</v>
      </c>
      <c r="D460" s="263" t="s">
        <v>723</v>
      </c>
      <c r="E460" s="504" t="str">
        <f t="shared" si="35"/>
        <v>Chihiro SATO(99)</v>
      </c>
      <c r="F460" s="303" t="s">
        <v>888</v>
      </c>
      <c r="G460" s="263" t="s">
        <v>623</v>
      </c>
      <c r="H460" t="str">
        <f>VLOOKUP($G460,県名!$B$1:$C$49,2,FALSE)</f>
        <v>愛  知</v>
      </c>
      <c r="I460" t="str">
        <f>VLOOKUP(B460,学校名!$D$8:$F$64,3,FALSE)</f>
        <v>中京大</v>
      </c>
      <c r="J460" t="str">
        <f t="shared" si="36"/>
        <v>男</v>
      </c>
      <c r="K460" s="263" t="s">
        <v>1330</v>
      </c>
      <c r="L460" s="263" t="s">
        <v>1379</v>
      </c>
      <c r="M460" t="str">
        <f t="shared" si="37"/>
        <v>Chihiro SATO</v>
      </c>
      <c r="O460" s="263" t="s">
        <v>1534</v>
      </c>
      <c r="P460" s="263" t="s">
        <v>1535</v>
      </c>
      <c r="Q460" s="303" t="s">
        <v>888</v>
      </c>
      <c r="R460" s="263" t="s">
        <v>2451</v>
      </c>
      <c r="S460" t="str">
        <f t="shared" si="38"/>
        <v>99</v>
      </c>
      <c r="T460" t="str">
        <f t="shared" si="39"/>
        <v>4 (99)</v>
      </c>
      <c r="U460" t="s">
        <v>5865</v>
      </c>
    </row>
    <row r="461" spans="2:21">
      <c r="B461" s="263" t="s">
        <v>514</v>
      </c>
      <c r="C461" s="292">
        <v>460</v>
      </c>
      <c r="D461" s="263" t="s">
        <v>720</v>
      </c>
      <c r="E461" s="504" t="str">
        <f t="shared" si="35"/>
        <v>Kohei OHARA(99)</v>
      </c>
      <c r="F461" s="303" t="s">
        <v>888</v>
      </c>
      <c r="G461" s="263" t="s">
        <v>623</v>
      </c>
      <c r="H461" t="str">
        <f>VLOOKUP($G461,県名!$B$1:$C$49,2,FALSE)</f>
        <v>愛  知</v>
      </c>
      <c r="I461" t="str">
        <f>VLOOKUP(B461,学校名!$D$8:$F$64,3,FALSE)</f>
        <v>中京大</v>
      </c>
      <c r="J461" t="str">
        <f t="shared" si="36"/>
        <v>男</v>
      </c>
      <c r="K461" s="263" t="s">
        <v>1461</v>
      </c>
      <c r="L461" s="263" t="s">
        <v>1296</v>
      </c>
      <c r="M461" t="str">
        <f t="shared" si="37"/>
        <v>Kohei OHARA</v>
      </c>
      <c r="O461" s="263" t="s">
        <v>1534</v>
      </c>
      <c r="P461" s="263" t="s">
        <v>1535</v>
      </c>
      <c r="Q461" s="303" t="s">
        <v>888</v>
      </c>
      <c r="R461" s="263" t="s">
        <v>2447</v>
      </c>
      <c r="S461" t="str">
        <f t="shared" si="38"/>
        <v>99</v>
      </c>
      <c r="T461" t="str">
        <f t="shared" si="39"/>
        <v>4 (99)</v>
      </c>
      <c r="U461" t="s">
        <v>5866</v>
      </c>
    </row>
    <row r="462" spans="2:21">
      <c r="B462" s="263" t="s">
        <v>514</v>
      </c>
      <c r="C462" s="292">
        <v>461</v>
      </c>
      <c r="D462" s="263" t="s">
        <v>3034</v>
      </c>
      <c r="E462" s="504" t="str">
        <f t="shared" si="35"/>
        <v>Daiki UMETANI(01)</v>
      </c>
      <c r="F462" s="303" t="s">
        <v>886</v>
      </c>
      <c r="G462" s="263" t="s">
        <v>623</v>
      </c>
      <c r="H462" t="str">
        <f>VLOOKUP($G462,県名!$B$1:$C$49,2,FALSE)</f>
        <v>愛  知</v>
      </c>
      <c r="I462" t="str">
        <f>VLOOKUP(B462,学校名!$D$8:$F$64,3,FALSE)</f>
        <v>中京大</v>
      </c>
      <c r="J462" t="str">
        <f t="shared" si="36"/>
        <v>男</v>
      </c>
      <c r="K462" s="263" t="s">
        <v>3070</v>
      </c>
      <c r="L462" s="263" t="s">
        <v>1303</v>
      </c>
      <c r="M462" t="str">
        <f t="shared" si="37"/>
        <v>Daiki UMETANI</v>
      </c>
      <c r="O462" s="263" t="s">
        <v>1534</v>
      </c>
      <c r="P462" s="263" t="s">
        <v>1535</v>
      </c>
      <c r="Q462" s="303" t="s">
        <v>886</v>
      </c>
      <c r="R462" s="263" t="s">
        <v>3060</v>
      </c>
      <c r="S462" t="str">
        <f t="shared" si="38"/>
        <v>01</v>
      </c>
      <c r="T462" t="str">
        <f t="shared" si="39"/>
        <v>2 (01)</v>
      </c>
      <c r="U462" t="s">
        <v>5867</v>
      </c>
    </row>
    <row r="463" spans="2:21">
      <c r="B463" s="263" t="s">
        <v>514</v>
      </c>
      <c r="C463" s="292">
        <v>462</v>
      </c>
      <c r="D463" s="263" t="s">
        <v>3035</v>
      </c>
      <c r="E463" s="504" t="str">
        <f t="shared" si="35"/>
        <v>Kazuki EMURA(01)</v>
      </c>
      <c r="F463" s="303" t="s">
        <v>886</v>
      </c>
      <c r="G463" s="263" t="s">
        <v>640</v>
      </c>
      <c r="H463" t="str">
        <f>VLOOKUP($G463,県名!$B$1:$C$49,2,FALSE)</f>
        <v>高　知</v>
      </c>
      <c r="I463" t="str">
        <f>VLOOKUP(B463,学校名!$D$8:$F$64,3,FALSE)</f>
        <v>中京大</v>
      </c>
      <c r="J463" t="str">
        <f t="shared" si="36"/>
        <v>男</v>
      </c>
      <c r="K463" s="263" t="s">
        <v>1335</v>
      </c>
      <c r="L463" s="263" t="s">
        <v>1340</v>
      </c>
      <c r="M463" t="str">
        <f t="shared" si="37"/>
        <v>Kazuki EMURA</v>
      </c>
      <c r="O463" s="263" t="s">
        <v>1534</v>
      </c>
      <c r="P463" s="263" t="s">
        <v>1535</v>
      </c>
      <c r="Q463" s="303" t="s">
        <v>886</v>
      </c>
      <c r="R463" s="263" t="s">
        <v>2867</v>
      </c>
      <c r="S463" t="str">
        <f t="shared" si="38"/>
        <v>01</v>
      </c>
      <c r="T463" t="str">
        <f t="shared" si="39"/>
        <v>2 (01)</v>
      </c>
      <c r="U463" t="s">
        <v>5868</v>
      </c>
    </row>
    <row r="464" spans="2:21">
      <c r="B464" s="263" t="s">
        <v>514</v>
      </c>
      <c r="C464" s="292">
        <v>463</v>
      </c>
      <c r="D464" s="263" t="s">
        <v>1791</v>
      </c>
      <c r="E464" s="504" t="str">
        <f t="shared" si="35"/>
        <v>Yuto KAJI(01)</v>
      </c>
      <c r="F464" s="303" t="s">
        <v>886</v>
      </c>
      <c r="G464" s="263" t="s">
        <v>624</v>
      </c>
      <c r="H464" t="str">
        <f>VLOOKUP($G464,県名!$B$1:$C$49,2,FALSE)</f>
        <v>三  重</v>
      </c>
      <c r="I464" t="str">
        <f>VLOOKUP(B464,学校名!$D$8:$F$64,3,FALSE)</f>
        <v>中京大</v>
      </c>
      <c r="J464" t="str">
        <f t="shared" si="36"/>
        <v>男</v>
      </c>
      <c r="K464" s="263" t="s">
        <v>3750</v>
      </c>
      <c r="L464" s="263" t="s">
        <v>1322</v>
      </c>
      <c r="M464" t="str">
        <f t="shared" si="37"/>
        <v>Yuto KAJI</v>
      </c>
      <c r="O464" s="263" t="s">
        <v>1534</v>
      </c>
      <c r="P464" s="263" t="s">
        <v>1535</v>
      </c>
      <c r="Q464" s="303" t="s">
        <v>886</v>
      </c>
      <c r="R464" s="263" t="s">
        <v>2509</v>
      </c>
      <c r="S464" t="str">
        <f t="shared" si="38"/>
        <v>01</v>
      </c>
      <c r="T464" t="str">
        <f t="shared" si="39"/>
        <v>2 (01)</v>
      </c>
      <c r="U464" t="s">
        <v>5869</v>
      </c>
    </row>
    <row r="465" spans="2:21">
      <c r="B465" s="263" t="s">
        <v>514</v>
      </c>
      <c r="C465" s="292">
        <v>464</v>
      </c>
      <c r="D465" s="263" t="s">
        <v>939</v>
      </c>
      <c r="E465" s="504" t="str">
        <f t="shared" si="35"/>
        <v>Taisei MEYA(99)</v>
      </c>
      <c r="F465" s="303" t="s">
        <v>888</v>
      </c>
      <c r="G465" s="263" t="s">
        <v>38</v>
      </c>
      <c r="H465" t="str">
        <f>VLOOKUP($G465,県名!$B$1:$C$49,2,FALSE)</f>
        <v>北海道</v>
      </c>
      <c r="I465" t="str">
        <f>VLOOKUP(B465,学校名!$D$8:$F$64,3,FALSE)</f>
        <v>中京大</v>
      </c>
      <c r="J465" t="str">
        <f t="shared" si="36"/>
        <v>男</v>
      </c>
      <c r="K465" s="263" t="s">
        <v>3751</v>
      </c>
      <c r="L465" s="263" t="s">
        <v>1269</v>
      </c>
      <c r="M465" t="str">
        <f t="shared" si="37"/>
        <v>Taisei MEYA</v>
      </c>
      <c r="O465" s="263" t="s">
        <v>1534</v>
      </c>
      <c r="P465" s="263" t="s">
        <v>1535</v>
      </c>
      <c r="Q465" s="303" t="s">
        <v>888</v>
      </c>
      <c r="R465" s="263" t="s">
        <v>2461</v>
      </c>
      <c r="S465" t="str">
        <f t="shared" si="38"/>
        <v>99</v>
      </c>
      <c r="T465" t="str">
        <f t="shared" si="39"/>
        <v>4 (99)</v>
      </c>
      <c r="U465" t="s">
        <v>5870</v>
      </c>
    </row>
    <row r="466" spans="2:21">
      <c r="B466" s="263" t="s">
        <v>514</v>
      </c>
      <c r="C466" s="292">
        <v>465</v>
      </c>
      <c r="D466" s="263" t="s">
        <v>1208</v>
      </c>
      <c r="E466" s="504" t="str">
        <f t="shared" si="35"/>
        <v>Shohei MITSUOKA (00)</v>
      </c>
      <c r="F466" s="303" t="s">
        <v>889</v>
      </c>
      <c r="G466" s="263" t="s">
        <v>623</v>
      </c>
      <c r="H466" t="str">
        <f>VLOOKUP($G466,県名!$B$1:$C$49,2,FALSE)</f>
        <v>愛  知</v>
      </c>
      <c r="I466" t="str">
        <f>VLOOKUP(B466,学校名!$D$8:$F$64,3,FALSE)</f>
        <v>中京大</v>
      </c>
      <c r="J466" t="str">
        <f t="shared" si="36"/>
        <v>男</v>
      </c>
      <c r="K466" s="263" t="s">
        <v>3752</v>
      </c>
      <c r="L466" s="263" t="s">
        <v>1289</v>
      </c>
      <c r="M466" t="str">
        <f t="shared" si="37"/>
        <v xml:space="preserve">Shohei MITSUOKA </v>
      </c>
      <c r="O466" s="263" t="s">
        <v>1534</v>
      </c>
      <c r="P466" s="263" t="s">
        <v>1535</v>
      </c>
      <c r="Q466" s="303" t="s">
        <v>889</v>
      </c>
      <c r="R466" s="263" t="s">
        <v>2503</v>
      </c>
      <c r="S466" t="str">
        <f t="shared" si="38"/>
        <v>00</v>
      </c>
      <c r="T466" t="str">
        <f t="shared" si="39"/>
        <v>3 (00)</v>
      </c>
      <c r="U466" t="s">
        <v>5871</v>
      </c>
    </row>
    <row r="467" spans="2:21">
      <c r="B467" s="263" t="s">
        <v>514</v>
      </c>
      <c r="C467" s="292">
        <v>466</v>
      </c>
      <c r="D467" s="263" t="s">
        <v>1799</v>
      </c>
      <c r="E467" s="504" t="str">
        <f t="shared" si="35"/>
        <v>Kota TAKAMATSU(02)</v>
      </c>
      <c r="F467" s="303" t="s">
        <v>886</v>
      </c>
      <c r="G467" s="263" t="s">
        <v>629</v>
      </c>
      <c r="H467" t="str">
        <f>VLOOKUP($G467,県名!$B$1:$C$49,2,FALSE)</f>
        <v>兵　庫</v>
      </c>
      <c r="I467" t="str">
        <f>VLOOKUP(B467,学校名!$D$8:$F$64,3,FALSE)</f>
        <v>中京大</v>
      </c>
      <c r="J467" t="str">
        <f t="shared" si="36"/>
        <v>男</v>
      </c>
      <c r="K467" s="263" t="s">
        <v>2284</v>
      </c>
      <c r="L467" s="263" t="s">
        <v>1287</v>
      </c>
      <c r="M467" t="str">
        <f t="shared" si="37"/>
        <v>Kota TAKAMATSU</v>
      </c>
      <c r="O467" s="263" t="s">
        <v>1534</v>
      </c>
      <c r="P467" s="263" t="s">
        <v>1535</v>
      </c>
      <c r="Q467" s="303" t="s">
        <v>886</v>
      </c>
      <c r="R467" s="263" t="s">
        <v>2517</v>
      </c>
      <c r="S467" t="str">
        <f t="shared" si="38"/>
        <v>02</v>
      </c>
      <c r="T467" t="str">
        <f t="shared" si="39"/>
        <v>2 (02)</v>
      </c>
      <c r="U467" t="s">
        <v>5872</v>
      </c>
    </row>
    <row r="468" spans="2:21">
      <c r="B468" s="263" t="s">
        <v>514</v>
      </c>
      <c r="C468" s="292">
        <v>467</v>
      </c>
      <c r="D468" s="263" t="s">
        <v>2012</v>
      </c>
      <c r="E468" s="504" t="str">
        <f t="shared" si="35"/>
        <v>Koshi NOMURA(01)</v>
      </c>
      <c r="F468" s="303" t="s">
        <v>886</v>
      </c>
      <c r="G468" s="263" t="s">
        <v>625</v>
      </c>
      <c r="H468" t="str">
        <f>VLOOKUP($G468,県名!$B$1:$C$49,2,FALSE)</f>
        <v>岐  阜</v>
      </c>
      <c r="I468" t="str">
        <f>VLOOKUP(B468,学校名!$D$8:$F$64,3,FALSE)</f>
        <v>中京大</v>
      </c>
      <c r="J468" t="str">
        <f t="shared" si="36"/>
        <v>男</v>
      </c>
      <c r="K468" s="263" t="s">
        <v>1242</v>
      </c>
      <c r="L468" s="263" t="s">
        <v>3713</v>
      </c>
      <c r="M468" t="str">
        <f t="shared" si="37"/>
        <v>Koshi NOMURA</v>
      </c>
      <c r="O468" s="263" t="s">
        <v>1534</v>
      </c>
      <c r="P468" s="263" t="s">
        <v>1535</v>
      </c>
      <c r="Q468" s="303" t="s">
        <v>886</v>
      </c>
      <c r="R468" s="263" t="s">
        <v>2557</v>
      </c>
      <c r="S468" t="str">
        <f t="shared" si="38"/>
        <v>01</v>
      </c>
      <c r="T468" t="str">
        <f t="shared" si="39"/>
        <v>2 (01)</v>
      </c>
      <c r="U468" t="s">
        <v>5873</v>
      </c>
    </row>
    <row r="469" spans="2:21">
      <c r="B469" s="263" t="s">
        <v>514</v>
      </c>
      <c r="C469" s="292">
        <v>468</v>
      </c>
      <c r="D469" s="263" t="s">
        <v>3211</v>
      </c>
      <c r="E469" s="504" t="str">
        <f t="shared" si="35"/>
        <v>Riki HANADA(02)</v>
      </c>
      <c r="F469" s="303" t="s">
        <v>890</v>
      </c>
      <c r="G469" s="263" t="s">
        <v>620</v>
      </c>
      <c r="H469" t="str">
        <f>VLOOKUP($G469,県名!$B$1:$C$49,2,FALSE)</f>
        <v>福　井</v>
      </c>
      <c r="I469" t="str">
        <f>VLOOKUP(B469,学校名!$D$8:$F$64,3,FALSE)</f>
        <v>中京大</v>
      </c>
      <c r="J469" t="str">
        <f t="shared" si="36"/>
        <v>男</v>
      </c>
      <c r="K469" s="263" t="s">
        <v>3753</v>
      </c>
      <c r="L469" s="263" t="s">
        <v>3754</v>
      </c>
      <c r="M469" t="str">
        <f t="shared" si="37"/>
        <v>Riki HANADA</v>
      </c>
      <c r="O469" s="263" t="s">
        <v>1534</v>
      </c>
      <c r="P469" s="263" t="s">
        <v>1535</v>
      </c>
      <c r="Q469" s="303" t="s">
        <v>890</v>
      </c>
      <c r="R469" s="263" t="s">
        <v>4178</v>
      </c>
      <c r="S469" t="str">
        <f t="shared" si="38"/>
        <v>02</v>
      </c>
      <c r="T469" t="str">
        <f t="shared" si="39"/>
        <v>1 (02)</v>
      </c>
      <c r="U469" t="s">
        <v>5874</v>
      </c>
    </row>
    <row r="470" spans="2:21">
      <c r="B470" s="263" t="s">
        <v>514</v>
      </c>
      <c r="C470" s="292">
        <v>469</v>
      </c>
      <c r="D470" s="263" t="s">
        <v>729</v>
      </c>
      <c r="E470" s="504" t="str">
        <f t="shared" si="35"/>
        <v>Maiya TAKAHASHI (99)</v>
      </c>
      <c r="F470" s="303" t="s">
        <v>888</v>
      </c>
      <c r="G470" s="263" t="s">
        <v>623</v>
      </c>
      <c r="H470" t="str">
        <f>VLOOKUP($G470,県名!$B$1:$C$49,2,FALSE)</f>
        <v>愛  知</v>
      </c>
      <c r="I470" t="str">
        <f>VLOOKUP(B470,学校名!$D$8:$F$64,3,FALSE)</f>
        <v>中京大</v>
      </c>
      <c r="J470" t="str">
        <f t="shared" si="36"/>
        <v>男</v>
      </c>
      <c r="K470" s="263" t="s">
        <v>3755</v>
      </c>
      <c r="L470" s="263" t="s">
        <v>3756</v>
      </c>
      <c r="M470" t="str">
        <f t="shared" si="37"/>
        <v xml:space="preserve">Maiya TAKAHASHI </v>
      </c>
      <c r="O470" s="263" t="s">
        <v>1534</v>
      </c>
      <c r="P470" s="263" t="s">
        <v>1535</v>
      </c>
      <c r="Q470" s="303" t="s">
        <v>888</v>
      </c>
      <c r="R470" s="263" t="s">
        <v>2455</v>
      </c>
      <c r="S470" t="str">
        <f t="shared" si="38"/>
        <v>99</v>
      </c>
      <c r="T470" t="str">
        <f t="shared" si="39"/>
        <v>4 (99)</v>
      </c>
      <c r="U470" t="s">
        <v>5875</v>
      </c>
    </row>
    <row r="471" spans="2:21">
      <c r="B471" s="263" t="s">
        <v>514</v>
      </c>
      <c r="C471" s="292">
        <v>470</v>
      </c>
      <c r="D471" s="263" t="s">
        <v>3212</v>
      </c>
      <c r="E471" s="504" t="str">
        <f t="shared" si="35"/>
        <v>Takumi OSHIMA(02)</v>
      </c>
      <c r="F471" s="303" t="s">
        <v>890</v>
      </c>
      <c r="G471" s="263" t="s">
        <v>623</v>
      </c>
      <c r="H471" t="str">
        <f>VLOOKUP($G471,県名!$B$1:$C$49,2,FALSE)</f>
        <v>愛  知</v>
      </c>
      <c r="I471" t="str">
        <f>VLOOKUP(B471,学校名!$D$8:$F$64,3,FALSE)</f>
        <v>中京大</v>
      </c>
      <c r="J471" t="str">
        <f t="shared" si="36"/>
        <v>男</v>
      </c>
      <c r="K471" s="263" t="s">
        <v>1360</v>
      </c>
      <c r="L471" s="263" t="s">
        <v>1339</v>
      </c>
      <c r="M471" t="str">
        <f t="shared" si="37"/>
        <v>Takumi OSHIMA</v>
      </c>
      <c r="O471" s="263" t="s">
        <v>1534</v>
      </c>
      <c r="P471" s="263" t="s">
        <v>1535</v>
      </c>
      <c r="Q471" s="303" t="s">
        <v>890</v>
      </c>
      <c r="R471" s="263" t="s">
        <v>4159</v>
      </c>
      <c r="S471" t="str">
        <f t="shared" si="38"/>
        <v>02</v>
      </c>
      <c r="T471" t="str">
        <f t="shared" si="39"/>
        <v>1 (02)</v>
      </c>
      <c r="U471" t="s">
        <v>5876</v>
      </c>
    </row>
    <row r="472" spans="2:21">
      <c r="B472" s="263" t="s">
        <v>514</v>
      </c>
      <c r="C472" s="292">
        <v>471</v>
      </c>
      <c r="D472" s="263" t="s">
        <v>3213</v>
      </c>
      <c r="E472" s="504" t="str">
        <f t="shared" si="35"/>
        <v>Keishin OMAE(02)</v>
      </c>
      <c r="F472" s="303" t="s">
        <v>890</v>
      </c>
      <c r="G472" s="263" t="s">
        <v>631</v>
      </c>
      <c r="H472" t="str">
        <f>VLOOKUP($G472,県名!$B$1:$C$49,2,FALSE)</f>
        <v>和歌山</v>
      </c>
      <c r="I472" t="str">
        <f>VLOOKUP(B472,学校名!$D$8:$F$64,3,FALSE)</f>
        <v>中京大</v>
      </c>
      <c r="J472" t="str">
        <f t="shared" si="36"/>
        <v>男</v>
      </c>
      <c r="K472" s="263" t="s">
        <v>3757</v>
      </c>
      <c r="L472" s="263" t="s">
        <v>3758</v>
      </c>
      <c r="M472" t="str">
        <f t="shared" si="37"/>
        <v>Keishin OMAE</v>
      </c>
      <c r="O472" s="263" t="s">
        <v>1534</v>
      </c>
      <c r="P472" s="263" t="s">
        <v>1535</v>
      </c>
      <c r="Q472" s="303" t="s">
        <v>890</v>
      </c>
      <c r="R472" s="263" t="s">
        <v>4194</v>
      </c>
      <c r="S472" t="str">
        <f t="shared" si="38"/>
        <v>02</v>
      </c>
      <c r="T472" t="str">
        <f t="shared" si="39"/>
        <v>1 (02)</v>
      </c>
      <c r="U472" t="s">
        <v>5877</v>
      </c>
    </row>
    <row r="473" spans="2:21">
      <c r="B473" s="263" t="s">
        <v>514</v>
      </c>
      <c r="C473" s="292">
        <v>472</v>
      </c>
      <c r="D473" s="263" t="s">
        <v>3214</v>
      </c>
      <c r="E473" s="504" t="str">
        <f t="shared" si="35"/>
        <v>Ryusei ISHIGURO(02)</v>
      </c>
      <c r="F473" s="303" t="s">
        <v>890</v>
      </c>
      <c r="G473" s="263" t="s">
        <v>620</v>
      </c>
      <c r="H473" t="str">
        <f>VLOOKUP($G473,県名!$B$1:$C$49,2,FALSE)</f>
        <v>福　井</v>
      </c>
      <c r="I473" t="str">
        <f>VLOOKUP(B473,学校名!$D$8:$F$64,3,FALSE)</f>
        <v>中京大</v>
      </c>
      <c r="J473" t="str">
        <f t="shared" si="36"/>
        <v>男</v>
      </c>
      <c r="K473" s="263" t="s">
        <v>1431</v>
      </c>
      <c r="L473" s="263" t="s">
        <v>1348</v>
      </c>
      <c r="M473" t="str">
        <f t="shared" si="37"/>
        <v>Ryusei ISHIGURO</v>
      </c>
      <c r="O473" s="263" t="s">
        <v>1534</v>
      </c>
      <c r="P473" s="263" t="s">
        <v>1535</v>
      </c>
      <c r="Q473" s="303" t="s">
        <v>890</v>
      </c>
      <c r="R473" s="263" t="s">
        <v>4195</v>
      </c>
      <c r="S473" t="str">
        <f t="shared" si="38"/>
        <v>02</v>
      </c>
      <c r="T473" t="str">
        <f t="shared" si="39"/>
        <v>1 (02)</v>
      </c>
      <c r="U473" t="s">
        <v>5878</v>
      </c>
    </row>
    <row r="474" spans="2:21">
      <c r="B474" s="263" t="s">
        <v>514</v>
      </c>
      <c r="C474" s="292">
        <v>473</v>
      </c>
      <c r="D474" s="263" t="s">
        <v>3215</v>
      </c>
      <c r="E474" s="504" t="str">
        <f t="shared" si="35"/>
        <v>Raiki NAGAE(02)</v>
      </c>
      <c r="F474" s="303" t="s">
        <v>890</v>
      </c>
      <c r="G474" s="263" t="s">
        <v>625</v>
      </c>
      <c r="H474" t="str">
        <f>VLOOKUP($G474,県名!$B$1:$C$49,2,FALSE)</f>
        <v>岐  阜</v>
      </c>
      <c r="I474" t="str">
        <f>VLOOKUP(B474,学校名!$D$8:$F$64,3,FALSE)</f>
        <v>中京大</v>
      </c>
      <c r="J474" t="str">
        <f t="shared" si="36"/>
        <v>男</v>
      </c>
      <c r="K474" s="263" t="s">
        <v>3759</v>
      </c>
      <c r="L474" s="263" t="s">
        <v>3760</v>
      </c>
      <c r="M474" t="str">
        <f t="shared" si="37"/>
        <v>Raiki NAGAE</v>
      </c>
      <c r="O474" s="263" t="s">
        <v>1534</v>
      </c>
      <c r="P474" s="263" t="s">
        <v>1535</v>
      </c>
      <c r="Q474" s="303" t="s">
        <v>890</v>
      </c>
      <c r="R474" s="263" t="s">
        <v>4157</v>
      </c>
      <c r="S474" t="str">
        <f t="shared" si="38"/>
        <v>02</v>
      </c>
      <c r="T474" t="str">
        <f t="shared" si="39"/>
        <v>1 (02)</v>
      </c>
      <c r="U474" t="s">
        <v>5879</v>
      </c>
    </row>
    <row r="475" spans="2:21">
      <c r="B475" s="263" t="s">
        <v>514</v>
      </c>
      <c r="C475" s="292">
        <v>474</v>
      </c>
      <c r="D475" s="263" t="s">
        <v>730</v>
      </c>
      <c r="E475" s="504" t="str">
        <f t="shared" si="35"/>
        <v>Ryuki HINO(00)</v>
      </c>
      <c r="F475" s="303" t="s">
        <v>888</v>
      </c>
      <c r="G475" s="263" t="s">
        <v>623</v>
      </c>
      <c r="H475" t="str">
        <f>VLOOKUP($G475,県名!$B$1:$C$49,2,FALSE)</f>
        <v>愛  知</v>
      </c>
      <c r="I475" t="str">
        <f>VLOOKUP(B475,学校名!$D$8:$F$64,3,FALSE)</f>
        <v>中京大</v>
      </c>
      <c r="J475" t="str">
        <f t="shared" si="36"/>
        <v>男</v>
      </c>
      <c r="K475" s="263" t="s">
        <v>3761</v>
      </c>
      <c r="L475" s="263" t="s">
        <v>1464</v>
      </c>
      <c r="M475" t="str">
        <f t="shared" si="37"/>
        <v>Ryuki HINO</v>
      </c>
      <c r="O475" s="263" t="s">
        <v>1534</v>
      </c>
      <c r="P475" s="263" t="s">
        <v>1535</v>
      </c>
      <c r="Q475" s="303" t="s">
        <v>888</v>
      </c>
      <c r="R475" s="263" t="s">
        <v>2459</v>
      </c>
      <c r="S475" t="str">
        <f t="shared" si="38"/>
        <v>00</v>
      </c>
      <c r="T475" t="str">
        <f t="shared" si="39"/>
        <v>4 (00)</v>
      </c>
      <c r="U475" t="s">
        <v>5880</v>
      </c>
    </row>
    <row r="476" spans="2:21">
      <c r="B476" s="263" t="s">
        <v>514</v>
      </c>
      <c r="C476" s="292">
        <v>475</v>
      </c>
      <c r="D476" s="263" t="s">
        <v>2008</v>
      </c>
      <c r="E476" s="504" t="str">
        <f t="shared" si="35"/>
        <v>Kai OYAMA(01)</v>
      </c>
      <c r="F476" s="303" t="s">
        <v>886</v>
      </c>
      <c r="G476" s="263" t="s">
        <v>623</v>
      </c>
      <c r="H476" t="str">
        <f>VLOOKUP($G476,県名!$B$1:$C$49,2,FALSE)</f>
        <v>愛  知</v>
      </c>
      <c r="I476" t="str">
        <f>VLOOKUP(B476,学校名!$D$8:$F$64,3,FALSE)</f>
        <v>中京大</v>
      </c>
      <c r="J476" t="str">
        <f t="shared" si="36"/>
        <v>男</v>
      </c>
      <c r="K476" s="263" t="s">
        <v>2332</v>
      </c>
      <c r="L476" s="263" t="s">
        <v>1367</v>
      </c>
      <c r="M476" t="str">
        <f t="shared" si="37"/>
        <v>Kai OYAMA</v>
      </c>
      <c r="O476" s="263" t="s">
        <v>1534</v>
      </c>
      <c r="P476" s="263" t="s">
        <v>1535</v>
      </c>
      <c r="Q476" s="303" t="s">
        <v>886</v>
      </c>
      <c r="R476" s="263" t="s">
        <v>2516</v>
      </c>
      <c r="S476" t="str">
        <f t="shared" si="38"/>
        <v>01</v>
      </c>
      <c r="T476" t="str">
        <f t="shared" si="39"/>
        <v>2 (01)</v>
      </c>
      <c r="U476" t="s">
        <v>5881</v>
      </c>
    </row>
    <row r="477" spans="2:21">
      <c r="B477" s="263" t="s">
        <v>514</v>
      </c>
      <c r="C477" s="292">
        <v>476</v>
      </c>
      <c r="D477" s="263" t="s">
        <v>728</v>
      </c>
      <c r="E477" s="504" t="str">
        <f t="shared" si="35"/>
        <v>Tatsuya MIYAZAKI(00)</v>
      </c>
      <c r="F477" s="303" t="s">
        <v>888</v>
      </c>
      <c r="G477" s="263" t="s">
        <v>612</v>
      </c>
      <c r="H477" t="str">
        <f>VLOOKUP($G477,県名!$B$1:$C$49,2,FALSE)</f>
        <v>埼　玉</v>
      </c>
      <c r="I477" t="str">
        <f>VLOOKUP(B477,学校名!$D$8:$F$64,3,FALSE)</f>
        <v>中京大</v>
      </c>
      <c r="J477" t="str">
        <f t="shared" si="36"/>
        <v>男</v>
      </c>
      <c r="K477" s="263" t="s">
        <v>1447</v>
      </c>
      <c r="L477" s="263" t="s">
        <v>1297</v>
      </c>
      <c r="M477" t="str">
        <f t="shared" si="37"/>
        <v>Tatsuya MIYAZAKI</v>
      </c>
      <c r="O477" s="263" t="s">
        <v>1534</v>
      </c>
      <c r="P477" s="263" t="s">
        <v>1535</v>
      </c>
      <c r="Q477" s="303" t="s">
        <v>888</v>
      </c>
      <c r="R477" s="263" t="s">
        <v>2472</v>
      </c>
      <c r="S477" t="str">
        <f t="shared" si="38"/>
        <v>00</v>
      </c>
      <c r="T477" t="str">
        <f t="shared" si="39"/>
        <v>4 (00)</v>
      </c>
      <c r="U477" t="s">
        <v>5882</v>
      </c>
    </row>
    <row r="478" spans="2:21">
      <c r="B478" s="263" t="s">
        <v>514</v>
      </c>
      <c r="C478" s="292">
        <v>477</v>
      </c>
      <c r="D478" s="263" t="s">
        <v>732</v>
      </c>
      <c r="E478" s="504" t="str">
        <f t="shared" si="35"/>
        <v>Keisuke YOKOTA(96)</v>
      </c>
      <c r="F478" s="303" t="s">
        <v>888</v>
      </c>
      <c r="G478" s="263" t="s">
        <v>614</v>
      </c>
      <c r="H478" t="str">
        <f>VLOOKUP($G478,県名!$B$1:$C$49,2,FALSE)</f>
        <v>東　京</v>
      </c>
      <c r="I478" t="str">
        <f>VLOOKUP(B478,学校名!$D$8:$F$64,3,FALSE)</f>
        <v>中京大</v>
      </c>
      <c r="J478" t="str">
        <f t="shared" si="36"/>
        <v>男</v>
      </c>
      <c r="K478" s="263" t="s">
        <v>3762</v>
      </c>
      <c r="L478" s="263" t="s">
        <v>1236</v>
      </c>
      <c r="M478" t="str">
        <f t="shared" si="37"/>
        <v>Keisuke YOKOTA</v>
      </c>
      <c r="O478" s="263" t="s">
        <v>1534</v>
      </c>
      <c r="P478" s="263" t="s">
        <v>1535</v>
      </c>
      <c r="Q478" s="303" t="s">
        <v>888</v>
      </c>
      <c r="R478" s="263" t="s">
        <v>2464</v>
      </c>
      <c r="S478" t="str">
        <f t="shared" si="38"/>
        <v>96</v>
      </c>
      <c r="T478" t="str">
        <f t="shared" si="39"/>
        <v>4 (96)</v>
      </c>
      <c r="U478" t="s">
        <v>5883</v>
      </c>
    </row>
    <row r="479" spans="2:21">
      <c r="B479" s="263" t="s">
        <v>514</v>
      </c>
      <c r="C479" s="292">
        <v>478</v>
      </c>
      <c r="D479" s="263" t="s">
        <v>3216</v>
      </c>
      <c r="E479" s="504" t="str">
        <f t="shared" si="35"/>
        <v>Daichi HASEGAWA(02)</v>
      </c>
      <c r="F479" s="303" t="s">
        <v>886</v>
      </c>
      <c r="G479" s="263" t="s">
        <v>623</v>
      </c>
      <c r="H479" t="str">
        <f>VLOOKUP($G479,県名!$B$1:$C$49,2,FALSE)</f>
        <v>愛  知</v>
      </c>
      <c r="I479" t="str">
        <f>VLOOKUP(B479,学校名!$D$8:$F$64,3,FALSE)</f>
        <v>中京大</v>
      </c>
      <c r="J479" t="str">
        <f t="shared" si="36"/>
        <v>男</v>
      </c>
      <c r="K479" s="263" t="s">
        <v>1272</v>
      </c>
      <c r="L479" s="263" t="s">
        <v>1466</v>
      </c>
      <c r="M479" t="str">
        <f t="shared" si="37"/>
        <v>Daichi HASEGAWA</v>
      </c>
      <c r="O479" s="263" t="s">
        <v>1534</v>
      </c>
      <c r="P479" s="263" t="s">
        <v>1535</v>
      </c>
      <c r="Q479" s="303" t="s">
        <v>886</v>
      </c>
      <c r="R479" s="263" t="s">
        <v>4196</v>
      </c>
      <c r="S479" t="str">
        <f t="shared" si="38"/>
        <v>02</v>
      </c>
      <c r="T479" t="str">
        <f t="shared" si="39"/>
        <v>2 (02)</v>
      </c>
      <c r="U479" t="s">
        <v>5884</v>
      </c>
    </row>
    <row r="480" spans="2:21">
      <c r="B480" s="263" t="s">
        <v>514</v>
      </c>
      <c r="C480" s="292">
        <v>479</v>
      </c>
      <c r="D480" s="263" t="s">
        <v>3217</v>
      </c>
      <c r="E480" s="504" t="str">
        <f t="shared" si="35"/>
        <v>Taiyo YOSHI(02)</v>
      </c>
      <c r="F480" s="303" t="s">
        <v>886</v>
      </c>
      <c r="G480" s="263" t="s">
        <v>623</v>
      </c>
      <c r="H480" t="str">
        <f>VLOOKUP($G480,県名!$B$1:$C$49,2,FALSE)</f>
        <v>愛  知</v>
      </c>
      <c r="I480" t="str">
        <f>VLOOKUP(B480,学校名!$D$8:$F$64,3,FALSE)</f>
        <v>中京大</v>
      </c>
      <c r="J480" t="str">
        <f t="shared" si="36"/>
        <v>男</v>
      </c>
      <c r="K480" s="263" t="s">
        <v>3763</v>
      </c>
      <c r="L480" s="263" t="s">
        <v>1374</v>
      </c>
      <c r="M480" t="str">
        <f t="shared" si="37"/>
        <v>Taiyo YOSHI</v>
      </c>
      <c r="O480" s="263" t="s">
        <v>1534</v>
      </c>
      <c r="P480" s="263" t="s">
        <v>1535</v>
      </c>
      <c r="Q480" s="303" t="s">
        <v>886</v>
      </c>
      <c r="R480" s="263" t="s">
        <v>4197</v>
      </c>
      <c r="S480" t="str">
        <f t="shared" si="38"/>
        <v>02</v>
      </c>
      <c r="T480" t="str">
        <f t="shared" si="39"/>
        <v>2 (02)</v>
      </c>
      <c r="U480" t="s">
        <v>5885</v>
      </c>
    </row>
    <row r="481" spans="2:21">
      <c r="B481" s="263" t="s">
        <v>514</v>
      </c>
      <c r="C481" s="292">
        <v>480</v>
      </c>
      <c r="D481" s="263" t="s">
        <v>940</v>
      </c>
      <c r="E481" s="504" t="str">
        <f t="shared" si="35"/>
        <v>Ryotaro NISHIMOTO(99)</v>
      </c>
      <c r="F481" s="303" t="s">
        <v>888</v>
      </c>
      <c r="G481" s="263" t="s">
        <v>624</v>
      </c>
      <c r="H481" t="str">
        <f>VLOOKUP($G481,県名!$B$1:$C$49,2,FALSE)</f>
        <v>三  重</v>
      </c>
      <c r="I481" t="str">
        <f>VLOOKUP(B481,学校名!$D$8:$F$64,3,FALSE)</f>
        <v>中京大</v>
      </c>
      <c r="J481" t="str">
        <f t="shared" si="36"/>
        <v>男</v>
      </c>
      <c r="K481" s="263" t="s">
        <v>3764</v>
      </c>
      <c r="L481" s="263" t="s">
        <v>1351</v>
      </c>
      <c r="M481" t="str">
        <f t="shared" si="37"/>
        <v>Ryotaro NISHIMOTO</v>
      </c>
      <c r="O481" s="263" t="s">
        <v>1534</v>
      </c>
      <c r="P481" s="263" t="s">
        <v>1535</v>
      </c>
      <c r="Q481" s="303" t="s">
        <v>888</v>
      </c>
      <c r="R481" s="263" t="s">
        <v>2469</v>
      </c>
      <c r="S481" t="str">
        <f t="shared" si="38"/>
        <v>99</v>
      </c>
      <c r="T481" t="str">
        <f t="shared" si="39"/>
        <v>4 (99)</v>
      </c>
      <c r="U481" t="s">
        <v>5886</v>
      </c>
    </row>
    <row r="482" spans="2:21">
      <c r="B482" s="263" t="s">
        <v>514</v>
      </c>
      <c r="C482" s="292">
        <v>481</v>
      </c>
      <c r="D482" s="263" t="s">
        <v>1197</v>
      </c>
      <c r="E482" s="504" t="str">
        <f t="shared" si="35"/>
        <v>Sakuya UMEDA(01)</v>
      </c>
      <c r="F482" s="303" t="s">
        <v>889</v>
      </c>
      <c r="G482" s="263" t="s">
        <v>623</v>
      </c>
      <c r="H482" t="str">
        <f>VLOOKUP($G482,県名!$B$1:$C$49,2,FALSE)</f>
        <v>愛  知</v>
      </c>
      <c r="I482" t="str">
        <f>VLOOKUP(B482,学校名!$D$8:$F$64,3,FALSE)</f>
        <v>中京大</v>
      </c>
      <c r="J482" t="str">
        <f t="shared" si="36"/>
        <v>男</v>
      </c>
      <c r="K482" s="263" t="s">
        <v>3765</v>
      </c>
      <c r="L482" s="263" t="s">
        <v>3766</v>
      </c>
      <c r="M482" t="str">
        <f t="shared" si="37"/>
        <v>Sakuya UMEDA</v>
      </c>
      <c r="O482" s="263" t="s">
        <v>1534</v>
      </c>
      <c r="P482" s="263" t="s">
        <v>1535</v>
      </c>
      <c r="Q482" s="303" t="s">
        <v>889</v>
      </c>
      <c r="R482" s="263" t="s">
        <v>2505</v>
      </c>
      <c r="S482" t="str">
        <f t="shared" si="38"/>
        <v>01</v>
      </c>
      <c r="T482" t="str">
        <f t="shared" si="39"/>
        <v>3 (01)</v>
      </c>
      <c r="U482" t="s">
        <v>5887</v>
      </c>
    </row>
    <row r="483" spans="2:21">
      <c r="B483" s="263" t="s">
        <v>514</v>
      </c>
      <c r="C483" s="292">
        <v>482</v>
      </c>
      <c r="D483" s="263" t="s">
        <v>2116</v>
      </c>
      <c r="E483" s="504" t="str">
        <f t="shared" si="35"/>
        <v>Kai OHARA(01)</v>
      </c>
      <c r="F483" s="303" t="s">
        <v>886</v>
      </c>
      <c r="G483" s="263" t="s">
        <v>623</v>
      </c>
      <c r="H483" t="str">
        <f>VLOOKUP($G483,県名!$B$1:$C$49,2,FALSE)</f>
        <v>愛  知</v>
      </c>
      <c r="I483" t="str">
        <f>VLOOKUP(B483,学校名!$D$8:$F$64,3,FALSE)</f>
        <v>中京大</v>
      </c>
      <c r="J483" t="str">
        <f t="shared" si="36"/>
        <v>男</v>
      </c>
      <c r="K483" s="263" t="s">
        <v>1461</v>
      </c>
      <c r="L483" s="263" t="s">
        <v>1367</v>
      </c>
      <c r="M483" t="str">
        <f t="shared" si="37"/>
        <v>Kai OHARA</v>
      </c>
      <c r="O483" s="263" t="s">
        <v>1534</v>
      </c>
      <c r="P483" s="263" t="s">
        <v>1535</v>
      </c>
      <c r="Q483" s="303" t="s">
        <v>886</v>
      </c>
      <c r="R483" s="263" t="s">
        <v>2893</v>
      </c>
      <c r="S483" t="str">
        <f t="shared" si="38"/>
        <v>01</v>
      </c>
      <c r="T483" t="str">
        <f t="shared" si="39"/>
        <v>2 (01)</v>
      </c>
      <c r="U483" t="s">
        <v>5888</v>
      </c>
    </row>
    <row r="484" spans="2:21">
      <c r="B484" s="263" t="s">
        <v>514</v>
      </c>
      <c r="C484" s="292">
        <v>483</v>
      </c>
      <c r="D484" s="263" t="s">
        <v>3037</v>
      </c>
      <c r="E484" s="504" t="str">
        <f t="shared" si="35"/>
        <v>Taiyo SAKAUE(01)</v>
      </c>
      <c r="F484" s="303" t="s">
        <v>886</v>
      </c>
      <c r="G484" s="263" t="s">
        <v>623</v>
      </c>
      <c r="H484" t="str">
        <f>VLOOKUP($G484,県名!$B$1:$C$49,2,FALSE)</f>
        <v>愛  知</v>
      </c>
      <c r="I484" t="str">
        <f>VLOOKUP(B484,学校名!$D$8:$F$64,3,FALSE)</f>
        <v>中京大</v>
      </c>
      <c r="J484" t="str">
        <f t="shared" si="36"/>
        <v>男</v>
      </c>
      <c r="K484" s="263" t="s">
        <v>3767</v>
      </c>
      <c r="L484" s="263" t="s">
        <v>1374</v>
      </c>
      <c r="M484" t="str">
        <f t="shared" si="37"/>
        <v>Taiyo SAKAUE</v>
      </c>
      <c r="O484" s="263" t="s">
        <v>1534</v>
      </c>
      <c r="P484" s="263" t="s">
        <v>1535</v>
      </c>
      <c r="Q484" s="303" t="s">
        <v>886</v>
      </c>
      <c r="R484" s="263" t="s">
        <v>3062</v>
      </c>
      <c r="S484" t="str">
        <f t="shared" si="38"/>
        <v>01</v>
      </c>
      <c r="T484" t="str">
        <f t="shared" si="39"/>
        <v>2 (01)</v>
      </c>
      <c r="U484" t="s">
        <v>5889</v>
      </c>
    </row>
    <row r="485" spans="2:21">
      <c r="B485" s="263" t="s">
        <v>514</v>
      </c>
      <c r="C485" s="292">
        <v>484</v>
      </c>
      <c r="D485" s="263" t="s">
        <v>3218</v>
      </c>
      <c r="E485" s="504" t="str">
        <f t="shared" si="35"/>
        <v>Toya NISHIYAMA(02)</v>
      </c>
      <c r="F485" s="303" t="s">
        <v>890</v>
      </c>
      <c r="G485" s="263" t="s">
        <v>624</v>
      </c>
      <c r="H485" t="str">
        <f>VLOOKUP($G485,県名!$B$1:$C$49,2,FALSE)</f>
        <v>三  重</v>
      </c>
      <c r="I485" t="str">
        <f>VLOOKUP(B485,学校名!$D$8:$F$64,3,FALSE)</f>
        <v>中京大</v>
      </c>
      <c r="J485" t="str">
        <f t="shared" si="36"/>
        <v>男</v>
      </c>
      <c r="K485" s="263" t="s">
        <v>3768</v>
      </c>
      <c r="L485" s="263" t="s">
        <v>3769</v>
      </c>
      <c r="M485" t="str">
        <f t="shared" si="37"/>
        <v>Toya NISHIYAMA</v>
      </c>
      <c r="O485" s="263" t="s">
        <v>1534</v>
      </c>
      <c r="P485" s="263" t="s">
        <v>1535</v>
      </c>
      <c r="Q485" s="303" t="s">
        <v>890</v>
      </c>
      <c r="R485" s="263" t="s">
        <v>4198</v>
      </c>
      <c r="S485" t="str">
        <f t="shared" si="38"/>
        <v>02</v>
      </c>
      <c r="T485" t="str">
        <f t="shared" si="39"/>
        <v>1 (02)</v>
      </c>
      <c r="U485" t="s">
        <v>5890</v>
      </c>
    </row>
    <row r="486" spans="2:21">
      <c r="B486" s="263" t="s">
        <v>514</v>
      </c>
      <c r="C486" s="292">
        <v>485</v>
      </c>
      <c r="D486" s="263" t="s">
        <v>3219</v>
      </c>
      <c r="E486" s="504" t="str">
        <f t="shared" si="35"/>
        <v>Fumiya MATSUBA(02)</v>
      </c>
      <c r="F486" s="303" t="s">
        <v>890</v>
      </c>
      <c r="G486" s="263" t="s">
        <v>631</v>
      </c>
      <c r="H486" t="str">
        <f>VLOOKUP($G486,県名!$B$1:$C$49,2,FALSE)</f>
        <v>和歌山</v>
      </c>
      <c r="I486" t="str">
        <f>VLOOKUP(B486,学校名!$D$8:$F$64,3,FALSE)</f>
        <v>中京大</v>
      </c>
      <c r="J486" t="str">
        <f t="shared" si="36"/>
        <v>男</v>
      </c>
      <c r="K486" s="263" t="s">
        <v>3770</v>
      </c>
      <c r="L486" s="263" t="s">
        <v>1228</v>
      </c>
      <c r="M486" t="str">
        <f t="shared" si="37"/>
        <v>Fumiya MATSUBA</v>
      </c>
      <c r="O486" s="263" t="s">
        <v>1534</v>
      </c>
      <c r="P486" s="263" t="s">
        <v>1535</v>
      </c>
      <c r="Q486" s="303" t="s">
        <v>890</v>
      </c>
      <c r="R486" s="263" t="s">
        <v>4191</v>
      </c>
      <c r="S486" t="str">
        <f t="shared" si="38"/>
        <v>02</v>
      </c>
      <c r="T486" t="str">
        <f t="shared" si="39"/>
        <v>1 (02)</v>
      </c>
      <c r="U486" t="s">
        <v>5891</v>
      </c>
    </row>
    <row r="487" spans="2:21">
      <c r="B487" s="263" t="s">
        <v>514</v>
      </c>
      <c r="C487" s="292">
        <v>486</v>
      </c>
      <c r="D487" s="263" t="s">
        <v>3220</v>
      </c>
      <c r="E487" s="504" t="str">
        <f t="shared" si="35"/>
        <v>Tadashi NAKAMATSU(02)</v>
      </c>
      <c r="F487" s="303" t="s">
        <v>890</v>
      </c>
      <c r="G487" s="263" t="s">
        <v>624</v>
      </c>
      <c r="H487" t="str">
        <f>VLOOKUP($G487,県名!$B$1:$C$49,2,FALSE)</f>
        <v>三  重</v>
      </c>
      <c r="I487" t="str">
        <f>VLOOKUP(B487,学校名!$D$8:$F$64,3,FALSE)</f>
        <v>中京大</v>
      </c>
      <c r="J487" t="str">
        <f t="shared" si="36"/>
        <v>男</v>
      </c>
      <c r="K487" s="263" t="s">
        <v>3771</v>
      </c>
      <c r="L487" s="263" t="s">
        <v>3772</v>
      </c>
      <c r="M487" t="str">
        <f t="shared" si="37"/>
        <v>Tadashi NAKAMATSU</v>
      </c>
      <c r="O487" s="263" t="s">
        <v>2810</v>
      </c>
      <c r="P487" s="263" t="s">
        <v>2811</v>
      </c>
      <c r="Q487" s="303" t="s">
        <v>890</v>
      </c>
      <c r="R487" s="263" t="s">
        <v>4199</v>
      </c>
      <c r="S487" t="str">
        <f t="shared" si="38"/>
        <v>02</v>
      </c>
      <c r="T487" t="str">
        <f t="shared" si="39"/>
        <v>1 (02)</v>
      </c>
      <c r="U487" t="s">
        <v>5892</v>
      </c>
    </row>
    <row r="488" spans="2:21">
      <c r="B488" s="263" t="s">
        <v>514</v>
      </c>
      <c r="C488" s="292">
        <v>487</v>
      </c>
      <c r="D488" s="263" t="s">
        <v>1210</v>
      </c>
      <c r="E488" s="504" t="str">
        <f t="shared" si="35"/>
        <v>Rintaro YAMAMOTO(00)</v>
      </c>
      <c r="F488" s="303" t="s">
        <v>889</v>
      </c>
      <c r="G488" s="263" t="s">
        <v>625</v>
      </c>
      <c r="H488" t="str">
        <f>VLOOKUP($G488,県名!$B$1:$C$49,2,FALSE)</f>
        <v>岐  阜</v>
      </c>
      <c r="I488" t="str">
        <f>VLOOKUP(B488,学校名!$D$8:$F$64,3,FALSE)</f>
        <v>中京大</v>
      </c>
      <c r="J488" t="str">
        <f t="shared" si="36"/>
        <v>男</v>
      </c>
      <c r="K488" s="263" t="s">
        <v>1249</v>
      </c>
      <c r="L488" s="263" t="s">
        <v>3734</v>
      </c>
      <c r="M488" t="str">
        <f t="shared" si="37"/>
        <v>Rintaro YAMAMOTO</v>
      </c>
      <c r="O488" s="263" t="s">
        <v>1534</v>
      </c>
      <c r="P488" s="263" t="s">
        <v>1535</v>
      </c>
      <c r="Q488" s="303" t="s">
        <v>889</v>
      </c>
      <c r="R488" s="263" t="s">
        <v>2506</v>
      </c>
      <c r="S488" t="str">
        <f t="shared" si="38"/>
        <v>00</v>
      </c>
      <c r="T488" t="str">
        <f t="shared" si="39"/>
        <v>3 (00)</v>
      </c>
      <c r="U488" t="s">
        <v>5893</v>
      </c>
    </row>
    <row r="489" spans="2:21">
      <c r="B489" s="263" t="s">
        <v>514</v>
      </c>
      <c r="C489" s="292">
        <v>488</v>
      </c>
      <c r="D489" s="263" t="s">
        <v>738</v>
      </c>
      <c r="E489" s="504" t="str">
        <f t="shared" si="35"/>
        <v>Riku SASAKI(99)</v>
      </c>
      <c r="F489" s="303" t="s">
        <v>888</v>
      </c>
      <c r="G489" s="263" t="s">
        <v>618</v>
      </c>
      <c r="H489" t="str">
        <f>VLOOKUP($G489,県名!$B$1:$C$49,2,FALSE)</f>
        <v>富　山</v>
      </c>
      <c r="I489" t="str">
        <f>VLOOKUP(B489,学校名!$D$8:$F$64,3,FALSE)</f>
        <v>中京大</v>
      </c>
      <c r="J489" t="str">
        <f t="shared" si="36"/>
        <v>男</v>
      </c>
      <c r="K489" s="263" t="s">
        <v>1338</v>
      </c>
      <c r="L489" s="263" t="s">
        <v>1253</v>
      </c>
      <c r="M489" t="str">
        <f t="shared" si="37"/>
        <v>Riku SASAKI</v>
      </c>
      <c r="O489" s="263" t="s">
        <v>1534</v>
      </c>
      <c r="P489" s="263" t="s">
        <v>1535</v>
      </c>
      <c r="Q489" s="303" t="s">
        <v>888</v>
      </c>
      <c r="R489" s="263" t="s">
        <v>2450</v>
      </c>
      <c r="S489" t="str">
        <f t="shared" si="38"/>
        <v>99</v>
      </c>
      <c r="T489" t="str">
        <f t="shared" si="39"/>
        <v>4 (99)</v>
      </c>
      <c r="U489" t="s">
        <v>5894</v>
      </c>
    </row>
    <row r="490" spans="2:21">
      <c r="B490" s="263" t="s">
        <v>514</v>
      </c>
      <c r="C490" s="292">
        <v>489</v>
      </c>
      <c r="D490" s="263" t="s">
        <v>995</v>
      </c>
      <c r="E490" s="504" t="str">
        <f t="shared" si="35"/>
        <v>Takuma ODAGIRI(99)</v>
      </c>
      <c r="F490" s="303" t="s">
        <v>888</v>
      </c>
      <c r="G490" s="263" t="s">
        <v>623</v>
      </c>
      <c r="H490" t="str">
        <f>VLOOKUP($G490,県名!$B$1:$C$49,2,FALSE)</f>
        <v>愛  知</v>
      </c>
      <c r="I490" t="str">
        <f>VLOOKUP(B490,学校名!$D$8:$F$64,3,FALSE)</f>
        <v>中京大</v>
      </c>
      <c r="J490" t="str">
        <f t="shared" si="36"/>
        <v>男</v>
      </c>
      <c r="K490" s="263" t="s">
        <v>3773</v>
      </c>
      <c r="L490" s="263" t="s">
        <v>1264</v>
      </c>
      <c r="M490" t="str">
        <f t="shared" si="37"/>
        <v>Takuma ODAGIRI</v>
      </c>
      <c r="O490" s="263" t="s">
        <v>1534</v>
      </c>
      <c r="P490" s="263" t="s">
        <v>1535</v>
      </c>
      <c r="Q490" s="303" t="s">
        <v>888</v>
      </c>
      <c r="R490" s="263" t="s">
        <v>2441</v>
      </c>
      <c r="S490" t="str">
        <f t="shared" si="38"/>
        <v>99</v>
      </c>
      <c r="T490" t="str">
        <f t="shared" si="39"/>
        <v>4 (99)</v>
      </c>
      <c r="U490" t="s">
        <v>5895</v>
      </c>
    </row>
    <row r="491" spans="2:21">
      <c r="B491" s="263" t="s">
        <v>517</v>
      </c>
      <c r="C491" s="292">
        <v>490</v>
      </c>
      <c r="D491" s="263" t="s">
        <v>1211</v>
      </c>
      <c r="E491" s="504" t="str">
        <f t="shared" si="35"/>
        <v>Haruki NSHIMURA(00)</v>
      </c>
      <c r="F491" s="303" t="s">
        <v>889</v>
      </c>
      <c r="G491" s="263" t="s">
        <v>625</v>
      </c>
      <c r="H491" t="str">
        <f>VLOOKUP($G491,県名!$B$1:$C$49,2,FALSE)</f>
        <v>岐  阜</v>
      </c>
      <c r="I491" t="str">
        <f>VLOOKUP(B491,学校名!$D$8:$F$64,3,FALSE)</f>
        <v>中部学院大</v>
      </c>
      <c r="J491" t="str">
        <f t="shared" si="36"/>
        <v>男</v>
      </c>
      <c r="K491" s="263" t="s">
        <v>3774</v>
      </c>
      <c r="L491" s="263" t="s">
        <v>1381</v>
      </c>
      <c r="M491" t="str">
        <f t="shared" si="37"/>
        <v>Haruki NSHIMURA</v>
      </c>
      <c r="O491" s="263" t="s">
        <v>1534</v>
      </c>
      <c r="P491" s="263" t="s">
        <v>1535</v>
      </c>
      <c r="Q491" s="303" t="s">
        <v>889</v>
      </c>
      <c r="R491" s="263" t="s">
        <v>2697</v>
      </c>
      <c r="S491" t="str">
        <f t="shared" si="38"/>
        <v>00</v>
      </c>
      <c r="T491" t="str">
        <f t="shared" si="39"/>
        <v>3 (00)</v>
      </c>
      <c r="U491" t="s">
        <v>5896</v>
      </c>
    </row>
    <row r="492" spans="2:21">
      <c r="B492" s="263" t="s">
        <v>517</v>
      </c>
      <c r="C492" s="292">
        <v>491</v>
      </c>
      <c r="D492" s="263" t="s">
        <v>1889</v>
      </c>
      <c r="E492" s="504" t="str">
        <f t="shared" si="35"/>
        <v>Koya OGAWA(01)</v>
      </c>
      <c r="F492" s="303" t="s">
        <v>886</v>
      </c>
      <c r="G492" s="263" t="s">
        <v>625</v>
      </c>
      <c r="H492" t="str">
        <f>VLOOKUP($G492,県名!$B$1:$C$49,2,FALSE)</f>
        <v>岐  阜</v>
      </c>
      <c r="I492" t="str">
        <f>VLOOKUP(B492,学校名!$D$8:$F$64,3,FALSE)</f>
        <v>中部学院大</v>
      </c>
      <c r="J492" t="str">
        <f t="shared" si="36"/>
        <v>男</v>
      </c>
      <c r="K492" s="263" t="s">
        <v>1392</v>
      </c>
      <c r="L492" s="263" t="s">
        <v>1442</v>
      </c>
      <c r="M492" t="str">
        <f t="shared" si="37"/>
        <v>Koya OGAWA</v>
      </c>
      <c r="O492" s="263" t="s">
        <v>1534</v>
      </c>
      <c r="P492" s="263" t="s">
        <v>1535</v>
      </c>
      <c r="Q492" s="303" t="s">
        <v>886</v>
      </c>
      <c r="R492" s="263" t="s">
        <v>2699</v>
      </c>
      <c r="S492" t="str">
        <f t="shared" si="38"/>
        <v>01</v>
      </c>
      <c r="T492" t="str">
        <f t="shared" si="39"/>
        <v>2 (01)</v>
      </c>
      <c r="U492" t="s">
        <v>5897</v>
      </c>
    </row>
    <row r="493" spans="2:21">
      <c r="B493" s="263" t="s">
        <v>517</v>
      </c>
      <c r="C493" s="292">
        <v>492</v>
      </c>
      <c r="D493" s="263" t="s">
        <v>1888</v>
      </c>
      <c r="E493" s="504" t="str">
        <f t="shared" si="35"/>
        <v>Takuma MATSUOKA(01)</v>
      </c>
      <c r="F493" s="303" t="s">
        <v>886</v>
      </c>
      <c r="G493" s="263" t="s">
        <v>625</v>
      </c>
      <c r="H493" t="str">
        <f>VLOOKUP($G493,県名!$B$1:$C$49,2,FALSE)</f>
        <v>岐  阜</v>
      </c>
      <c r="I493" t="str">
        <f>VLOOKUP(B493,学校名!$D$8:$F$64,3,FALSE)</f>
        <v>中部学院大</v>
      </c>
      <c r="J493" t="str">
        <f t="shared" si="36"/>
        <v>男</v>
      </c>
      <c r="K493" s="263" t="s">
        <v>1292</v>
      </c>
      <c r="L493" s="263" t="s">
        <v>1264</v>
      </c>
      <c r="M493" t="str">
        <f t="shared" si="37"/>
        <v>Takuma MATSUOKA</v>
      </c>
      <c r="O493" s="263" t="s">
        <v>1534</v>
      </c>
      <c r="P493" s="263" t="s">
        <v>1535</v>
      </c>
      <c r="Q493" s="303" t="s">
        <v>886</v>
      </c>
      <c r="R493" s="263" t="s">
        <v>2698</v>
      </c>
      <c r="S493" t="str">
        <f t="shared" si="38"/>
        <v>01</v>
      </c>
      <c r="T493" t="str">
        <f t="shared" si="39"/>
        <v>2 (01)</v>
      </c>
      <c r="U493" t="s">
        <v>5898</v>
      </c>
    </row>
    <row r="494" spans="2:21">
      <c r="B494" s="263" t="s">
        <v>517</v>
      </c>
      <c r="C494" s="292">
        <v>493</v>
      </c>
      <c r="D494" s="263" t="s">
        <v>3221</v>
      </c>
      <c r="E494" s="504" t="str">
        <f t="shared" si="35"/>
        <v>Shotarou IIJIMA(02)</v>
      </c>
      <c r="F494" s="303" t="s">
        <v>890</v>
      </c>
      <c r="G494" s="263" t="s">
        <v>625</v>
      </c>
      <c r="H494" t="str">
        <f>VLOOKUP($G494,県名!$B$1:$C$49,2,FALSE)</f>
        <v>岐  阜</v>
      </c>
      <c r="I494" t="str">
        <f>VLOOKUP(B494,学校名!$D$8:$F$64,3,FALSE)</f>
        <v>中部学院大</v>
      </c>
      <c r="J494" t="str">
        <f t="shared" si="36"/>
        <v>男</v>
      </c>
      <c r="K494" s="263" t="s">
        <v>3775</v>
      </c>
      <c r="L494" s="263" t="s">
        <v>3776</v>
      </c>
      <c r="M494" t="str">
        <f t="shared" si="37"/>
        <v>Shotarou IIJIMA</v>
      </c>
      <c r="O494" s="263" t="s">
        <v>1534</v>
      </c>
      <c r="P494" s="263" t="s">
        <v>1535</v>
      </c>
      <c r="Q494" s="303" t="s">
        <v>890</v>
      </c>
      <c r="R494" s="263" t="s">
        <v>4154</v>
      </c>
      <c r="S494" t="str">
        <f t="shared" si="38"/>
        <v>02</v>
      </c>
      <c r="T494" t="str">
        <f t="shared" si="39"/>
        <v>1 (02)</v>
      </c>
      <c r="U494" t="s">
        <v>5899</v>
      </c>
    </row>
    <row r="495" spans="2:21">
      <c r="B495" s="263" t="s">
        <v>516</v>
      </c>
      <c r="C495" s="292">
        <v>494</v>
      </c>
      <c r="D495" s="263" t="s">
        <v>917</v>
      </c>
      <c r="E495" s="504" t="str">
        <f t="shared" si="35"/>
        <v>Daiki ISHIZUKA(99)</v>
      </c>
      <c r="F495" s="303" t="s">
        <v>888</v>
      </c>
      <c r="G495" s="263" t="s">
        <v>623</v>
      </c>
      <c r="H495" t="str">
        <f>VLOOKUP($G495,県名!$B$1:$C$49,2,FALSE)</f>
        <v>愛  知</v>
      </c>
      <c r="I495" t="str">
        <f>VLOOKUP(B495,学校名!$D$8:$F$64,3,FALSE)</f>
        <v>中部大</v>
      </c>
      <c r="J495" t="str">
        <f t="shared" si="36"/>
        <v>男</v>
      </c>
      <c r="K495" s="263" t="s">
        <v>3777</v>
      </c>
      <c r="L495" s="263" t="s">
        <v>1303</v>
      </c>
      <c r="M495" t="str">
        <f t="shared" si="37"/>
        <v>Daiki ISHIZUKA</v>
      </c>
      <c r="O495" s="263" t="s">
        <v>1534</v>
      </c>
      <c r="P495" s="263" t="s">
        <v>1535</v>
      </c>
      <c r="Q495" s="303" t="s">
        <v>888</v>
      </c>
      <c r="R495" s="263" t="s">
        <v>2700</v>
      </c>
      <c r="S495" t="str">
        <f t="shared" si="38"/>
        <v>99</v>
      </c>
      <c r="T495" t="str">
        <f t="shared" si="39"/>
        <v>4 (99)</v>
      </c>
      <c r="U495" t="s">
        <v>5900</v>
      </c>
    </row>
    <row r="496" spans="2:21">
      <c r="B496" s="263" t="s">
        <v>516</v>
      </c>
      <c r="C496" s="292">
        <v>495</v>
      </c>
      <c r="D496" s="263" t="s">
        <v>1890</v>
      </c>
      <c r="E496" s="504" t="str">
        <f t="shared" si="35"/>
        <v>Ryota ISOBE(99)</v>
      </c>
      <c r="F496" s="303" t="s">
        <v>888</v>
      </c>
      <c r="G496" s="263" t="s">
        <v>623</v>
      </c>
      <c r="H496" t="str">
        <f>VLOOKUP($G496,県名!$B$1:$C$49,2,FALSE)</f>
        <v>愛  知</v>
      </c>
      <c r="I496" t="str">
        <f>VLOOKUP(B496,学校名!$D$8:$F$64,3,FALSE)</f>
        <v>中部大</v>
      </c>
      <c r="J496" t="str">
        <f t="shared" si="36"/>
        <v>男</v>
      </c>
      <c r="K496" s="263" t="s">
        <v>3749</v>
      </c>
      <c r="L496" s="263" t="s">
        <v>1310</v>
      </c>
      <c r="M496" t="str">
        <f t="shared" si="37"/>
        <v>Ryota ISOBE</v>
      </c>
      <c r="O496" s="263" t="s">
        <v>1534</v>
      </c>
      <c r="P496" s="263" t="s">
        <v>1535</v>
      </c>
      <c r="Q496" s="303" t="s">
        <v>888</v>
      </c>
      <c r="R496" s="263" t="s">
        <v>2701</v>
      </c>
      <c r="S496" t="str">
        <f t="shared" si="38"/>
        <v>99</v>
      </c>
      <c r="T496" t="str">
        <f t="shared" si="39"/>
        <v>4 (99)</v>
      </c>
      <c r="U496" t="s">
        <v>5901</v>
      </c>
    </row>
    <row r="497" spans="2:21">
      <c r="B497" s="263" t="s">
        <v>516</v>
      </c>
      <c r="C497" s="292">
        <v>496</v>
      </c>
      <c r="D497" s="263" t="s">
        <v>740</v>
      </c>
      <c r="E497" s="504" t="str">
        <f t="shared" si="35"/>
        <v>Ryoya UKAI(99)</v>
      </c>
      <c r="F497" s="303" t="s">
        <v>888</v>
      </c>
      <c r="G497" s="263" t="s">
        <v>623</v>
      </c>
      <c r="H497" t="str">
        <f>VLOOKUP($G497,県名!$B$1:$C$49,2,FALSE)</f>
        <v>愛  知</v>
      </c>
      <c r="I497" t="str">
        <f>VLOOKUP(B497,学校名!$D$8:$F$64,3,FALSE)</f>
        <v>中部大</v>
      </c>
      <c r="J497" t="str">
        <f t="shared" si="36"/>
        <v>男</v>
      </c>
      <c r="K497" s="263" t="s">
        <v>1471</v>
      </c>
      <c r="L497" s="263" t="s">
        <v>1417</v>
      </c>
      <c r="M497" t="str">
        <f t="shared" si="37"/>
        <v>Ryoya UKAI</v>
      </c>
      <c r="O497" s="263" t="s">
        <v>1534</v>
      </c>
      <c r="P497" s="263" t="s">
        <v>1535</v>
      </c>
      <c r="Q497" s="303" t="s">
        <v>888</v>
      </c>
      <c r="R497" s="263" t="s">
        <v>2702</v>
      </c>
      <c r="S497" t="str">
        <f t="shared" si="38"/>
        <v>99</v>
      </c>
      <c r="T497" t="str">
        <f t="shared" si="39"/>
        <v>4 (99)</v>
      </c>
      <c r="U497" t="s">
        <v>5902</v>
      </c>
    </row>
    <row r="498" spans="2:21">
      <c r="B498" s="263" t="s">
        <v>516</v>
      </c>
      <c r="C498" s="292">
        <v>497</v>
      </c>
      <c r="D498" s="263" t="s">
        <v>918</v>
      </c>
      <c r="E498" s="504" t="str">
        <f t="shared" si="35"/>
        <v>Ken KURATSUJI(99)</v>
      </c>
      <c r="F498" s="303" t="s">
        <v>888</v>
      </c>
      <c r="G498" s="263" t="s">
        <v>624</v>
      </c>
      <c r="H498" t="str">
        <f>VLOOKUP($G498,県名!$B$1:$C$49,2,FALSE)</f>
        <v>三  重</v>
      </c>
      <c r="I498" t="str">
        <f>VLOOKUP(B498,学校名!$D$8:$F$64,3,FALSE)</f>
        <v>中部大</v>
      </c>
      <c r="J498" t="str">
        <f t="shared" si="36"/>
        <v>男</v>
      </c>
      <c r="K498" s="263" t="s">
        <v>3778</v>
      </c>
      <c r="L498" s="263" t="s">
        <v>3480</v>
      </c>
      <c r="M498" t="str">
        <f t="shared" si="37"/>
        <v>Ken KURATSUJI</v>
      </c>
      <c r="O498" s="263" t="s">
        <v>1534</v>
      </c>
      <c r="P498" s="263" t="s">
        <v>1535</v>
      </c>
      <c r="Q498" s="303" t="s">
        <v>888</v>
      </c>
      <c r="R498" s="263" t="s">
        <v>2703</v>
      </c>
      <c r="S498" t="str">
        <f t="shared" si="38"/>
        <v>99</v>
      </c>
      <c r="T498" t="str">
        <f t="shared" si="39"/>
        <v>4 (99)</v>
      </c>
      <c r="U498" t="s">
        <v>5903</v>
      </c>
    </row>
    <row r="499" spans="2:21">
      <c r="B499" s="263" t="s">
        <v>516</v>
      </c>
      <c r="C499" s="292">
        <v>498</v>
      </c>
      <c r="D499" s="263" t="s">
        <v>1212</v>
      </c>
      <c r="E499" s="504" t="str">
        <f t="shared" si="35"/>
        <v>Rui SUGETA(00)</v>
      </c>
      <c r="F499" s="303" t="s">
        <v>888</v>
      </c>
      <c r="G499" s="263" t="s">
        <v>623</v>
      </c>
      <c r="H499" t="str">
        <f>VLOOKUP($G499,県名!$B$1:$C$49,2,FALSE)</f>
        <v>愛  知</v>
      </c>
      <c r="I499" t="str">
        <f>VLOOKUP(B499,学校名!$D$8:$F$64,3,FALSE)</f>
        <v>中部大</v>
      </c>
      <c r="J499" t="str">
        <f t="shared" si="36"/>
        <v>男</v>
      </c>
      <c r="K499" s="263" t="s">
        <v>3779</v>
      </c>
      <c r="L499" s="263" t="s">
        <v>3780</v>
      </c>
      <c r="M499" t="str">
        <f t="shared" si="37"/>
        <v>Rui SUGETA</v>
      </c>
      <c r="O499" s="263" t="s">
        <v>1534</v>
      </c>
      <c r="P499" s="263" t="s">
        <v>1535</v>
      </c>
      <c r="Q499" s="303" t="s">
        <v>888</v>
      </c>
      <c r="R499" s="263" t="s">
        <v>2704</v>
      </c>
      <c r="S499" t="str">
        <f t="shared" si="38"/>
        <v>00</v>
      </c>
      <c r="T499" t="str">
        <f t="shared" si="39"/>
        <v>4 (00)</v>
      </c>
      <c r="U499" t="s">
        <v>5904</v>
      </c>
    </row>
    <row r="500" spans="2:21">
      <c r="B500" s="263" t="s">
        <v>516</v>
      </c>
      <c r="C500" s="292">
        <v>499</v>
      </c>
      <c r="D500" s="263" t="s">
        <v>919</v>
      </c>
      <c r="E500" s="504" t="str">
        <f t="shared" si="35"/>
        <v>Kaiki YAMAGUCHI(99)</v>
      </c>
      <c r="F500" s="303" t="s">
        <v>888</v>
      </c>
      <c r="G500" s="263" t="s">
        <v>623</v>
      </c>
      <c r="H500" t="str">
        <f>VLOOKUP($G500,県名!$B$1:$C$49,2,FALSE)</f>
        <v>愛  知</v>
      </c>
      <c r="I500" t="str">
        <f>VLOOKUP(B500,学校名!$D$8:$F$64,3,FALSE)</f>
        <v>中部大</v>
      </c>
      <c r="J500" t="str">
        <f t="shared" si="36"/>
        <v>男</v>
      </c>
      <c r="K500" s="263" t="s">
        <v>1315</v>
      </c>
      <c r="L500" s="263" t="s">
        <v>3781</v>
      </c>
      <c r="M500" t="str">
        <f t="shared" si="37"/>
        <v>Kaiki YAMAGUCHI</v>
      </c>
      <c r="O500" s="263" t="s">
        <v>1534</v>
      </c>
      <c r="P500" s="263" t="s">
        <v>1535</v>
      </c>
      <c r="Q500" s="303" t="s">
        <v>888</v>
      </c>
      <c r="R500" s="263" t="s">
        <v>2705</v>
      </c>
      <c r="S500" t="str">
        <f t="shared" si="38"/>
        <v>99</v>
      </c>
      <c r="T500" t="str">
        <f t="shared" si="39"/>
        <v>4 (99)</v>
      </c>
      <c r="U500" t="s">
        <v>5905</v>
      </c>
    </row>
    <row r="501" spans="2:21">
      <c r="B501" s="263" t="s">
        <v>516</v>
      </c>
      <c r="C501" s="292">
        <v>500</v>
      </c>
      <c r="D501" s="263" t="s">
        <v>1891</v>
      </c>
      <c r="E501" s="504" t="str">
        <f t="shared" si="35"/>
        <v>Masanari UMETANI(99)</v>
      </c>
      <c r="F501" s="303" t="s">
        <v>889</v>
      </c>
      <c r="G501" s="263" t="s">
        <v>623</v>
      </c>
      <c r="H501" t="str">
        <f>VLOOKUP($G501,県名!$B$1:$C$49,2,FALSE)</f>
        <v>愛  知</v>
      </c>
      <c r="I501" t="str">
        <f>VLOOKUP(B501,学校名!$D$8:$F$64,3,FALSE)</f>
        <v>中部大</v>
      </c>
      <c r="J501" t="str">
        <f t="shared" si="36"/>
        <v>男</v>
      </c>
      <c r="K501" s="263" t="s">
        <v>3070</v>
      </c>
      <c r="L501" s="263" t="s">
        <v>3556</v>
      </c>
      <c r="M501" t="str">
        <f t="shared" si="37"/>
        <v>Masanari UMETANI</v>
      </c>
      <c r="O501" s="263" t="s">
        <v>1534</v>
      </c>
      <c r="P501" s="263" t="s">
        <v>1535</v>
      </c>
      <c r="Q501" s="303" t="s">
        <v>889</v>
      </c>
      <c r="R501" s="263" t="s">
        <v>2706</v>
      </c>
      <c r="S501" t="str">
        <f t="shared" si="38"/>
        <v>99</v>
      </c>
      <c r="T501" t="str">
        <f t="shared" si="39"/>
        <v>3 (99)</v>
      </c>
      <c r="U501" t="s">
        <v>5906</v>
      </c>
    </row>
    <row r="502" spans="2:21">
      <c r="B502" s="263" t="s">
        <v>516</v>
      </c>
      <c r="C502" s="292">
        <v>501</v>
      </c>
      <c r="D502" s="263" t="s">
        <v>3222</v>
      </c>
      <c r="E502" s="504" t="str">
        <f t="shared" si="35"/>
        <v>Syoto KAWAMURA(00)</v>
      </c>
      <c r="F502" s="303" t="s">
        <v>889</v>
      </c>
      <c r="G502" s="263" t="s">
        <v>623</v>
      </c>
      <c r="H502" t="str">
        <f>VLOOKUP($G502,県名!$B$1:$C$49,2,FALSE)</f>
        <v>愛  知</v>
      </c>
      <c r="I502" t="str">
        <f>VLOOKUP(B502,学校名!$D$8:$F$64,3,FALSE)</f>
        <v>中部大</v>
      </c>
      <c r="J502" t="str">
        <f t="shared" si="36"/>
        <v>男</v>
      </c>
      <c r="K502" s="263" t="s">
        <v>1363</v>
      </c>
      <c r="L502" s="263" t="s">
        <v>3782</v>
      </c>
      <c r="M502" t="str">
        <f t="shared" si="37"/>
        <v>Syoto KAWAMURA</v>
      </c>
      <c r="O502" s="263" t="s">
        <v>1534</v>
      </c>
      <c r="P502" s="263" t="s">
        <v>1535</v>
      </c>
      <c r="Q502" s="303" t="s">
        <v>889</v>
      </c>
      <c r="R502" s="263" t="s">
        <v>2675</v>
      </c>
      <c r="S502" t="str">
        <f t="shared" si="38"/>
        <v>00</v>
      </c>
      <c r="T502" t="str">
        <f t="shared" si="39"/>
        <v>3 (00)</v>
      </c>
      <c r="U502" t="s">
        <v>5907</v>
      </c>
    </row>
    <row r="503" spans="2:21">
      <c r="B503" s="263" t="s">
        <v>516</v>
      </c>
      <c r="C503" s="292">
        <v>502</v>
      </c>
      <c r="D503" s="263" t="s">
        <v>1892</v>
      </c>
      <c r="E503" s="504" t="str">
        <f t="shared" si="35"/>
        <v>Tsubasa KONDO(00)</v>
      </c>
      <c r="F503" s="303" t="s">
        <v>889</v>
      </c>
      <c r="G503" s="263" t="s">
        <v>623</v>
      </c>
      <c r="H503" t="str">
        <f>VLOOKUP($G503,県名!$B$1:$C$49,2,FALSE)</f>
        <v>愛  知</v>
      </c>
      <c r="I503" t="str">
        <f>VLOOKUP(B503,学校名!$D$8:$F$64,3,FALSE)</f>
        <v>中部大</v>
      </c>
      <c r="J503" t="str">
        <f t="shared" si="36"/>
        <v>男</v>
      </c>
      <c r="K503" s="263" t="s">
        <v>1232</v>
      </c>
      <c r="L503" s="263" t="s">
        <v>1336</v>
      </c>
      <c r="M503" t="str">
        <f t="shared" si="37"/>
        <v>Tsubasa KONDO</v>
      </c>
      <c r="O503" s="263" t="s">
        <v>1534</v>
      </c>
      <c r="P503" s="263" t="s">
        <v>1535</v>
      </c>
      <c r="Q503" s="303" t="s">
        <v>889</v>
      </c>
      <c r="R503" s="263" t="s">
        <v>2708</v>
      </c>
      <c r="S503" t="str">
        <f t="shared" si="38"/>
        <v>00</v>
      </c>
      <c r="T503" t="str">
        <f t="shared" si="39"/>
        <v>3 (00)</v>
      </c>
      <c r="U503" t="s">
        <v>5908</v>
      </c>
    </row>
    <row r="504" spans="2:21">
      <c r="B504" s="263" t="s">
        <v>516</v>
      </c>
      <c r="C504" s="292">
        <v>503</v>
      </c>
      <c r="D504" s="263" t="s">
        <v>3043</v>
      </c>
      <c r="E504" s="504" t="str">
        <f t="shared" si="35"/>
        <v>Ryuki SUGIURA(98)</v>
      </c>
      <c r="F504" s="303" t="s">
        <v>889</v>
      </c>
      <c r="G504" s="263" t="s">
        <v>623</v>
      </c>
      <c r="H504" t="str">
        <f>VLOOKUP($G504,県名!$B$1:$C$49,2,FALSE)</f>
        <v>愛  知</v>
      </c>
      <c r="I504" t="str">
        <f>VLOOKUP(B504,学校名!$D$8:$F$64,3,FALSE)</f>
        <v>中部大</v>
      </c>
      <c r="J504" t="str">
        <f t="shared" si="36"/>
        <v>男</v>
      </c>
      <c r="K504" s="263" t="s">
        <v>1323</v>
      </c>
      <c r="L504" s="263" t="s">
        <v>1464</v>
      </c>
      <c r="M504" t="str">
        <f t="shared" si="37"/>
        <v>Ryuki SUGIURA</v>
      </c>
      <c r="O504" s="263" t="s">
        <v>1534</v>
      </c>
      <c r="P504" s="263" t="s">
        <v>1535</v>
      </c>
      <c r="Q504" s="303" t="s">
        <v>889</v>
      </c>
      <c r="R504" s="263" t="s">
        <v>2728</v>
      </c>
      <c r="S504" t="str">
        <f t="shared" si="38"/>
        <v>98</v>
      </c>
      <c r="T504" t="str">
        <f t="shared" si="39"/>
        <v>3 (98)</v>
      </c>
      <c r="U504" t="s">
        <v>5909</v>
      </c>
    </row>
    <row r="505" spans="2:21">
      <c r="B505" s="263" t="s">
        <v>516</v>
      </c>
      <c r="C505" s="292">
        <v>504</v>
      </c>
      <c r="D505" s="263" t="s">
        <v>1893</v>
      </c>
      <c r="E505" s="504" t="str">
        <f t="shared" si="35"/>
        <v>Yura TAKENO(99)</v>
      </c>
      <c r="F505" s="303" t="s">
        <v>889</v>
      </c>
      <c r="G505" s="263" t="s">
        <v>623</v>
      </c>
      <c r="H505" t="str">
        <f>VLOOKUP($G505,県名!$B$1:$C$49,2,FALSE)</f>
        <v>愛  知</v>
      </c>
      <c r="I505" t="str">
        <f>VLOOKUP(B505,学校名!$D$8:$F$64,3,FALSE)</f>
        <v>中部大</v>
      </c>
      <c r="J505" t="str">
        <f t="shared" si="36"/>
        <v>男</v>
      </c>
      <c r="K505" s="263" t="s">
        <v>3469</v>
      </c>
      <c r="L505" s="263" t="s">
        <v>3783</v>
      </c>
      <c r="M505" t="str">
        <f t="shared" si="37"/>
        <v>Yura TAKENO</v>
      </c>
      <c r="O505" s="263" t="s">
        <v>1534</v>
      </c>
      <c r="P505" s="263" t="s">
        <v>1535</v>
      </c>
      <c r="Q505" s="303" t="s">
        <v>889</v>
      </c>
      <c r="R505" s="263" t="s">
        <v>2469</v>
      </c>
      <c r="S505" t="str">
        <f t="shared" si="38"/>
        <v>99</v>
      </c>
      <c r="T505" t="str">
        <f t="shared" si="39"/>
        <v>3 (99)</v>
      </c>
      <c r="U505" t="s">
        <v>5910</v>
      </c>
    </row>
    <row r="506" spans="2:21">
      <c r="B506" s="263" t="s">
        <v>516</v>
      </c>
      <c r="C506" s="292">
        <v>505</v>
      </c>
      <c r="D506" s="263" t="s">
        <v>3223</v>
      </c>
      <c r="E506" s="504" t="str">
        <f t="shared" si="35"/>
        <v>Kento TERAI(00)</v>
      </c>
      <c r="F506" s="303" t="s">
        <v>889</v>
      </c>
      <c r="G506" s="263" t="s">
        <v>623</v>
      </c>
      <c r="H506" t="str">
        <f>VLOOKUP($G506,県名!$B$1:$C$49,2,FALSE)</f>
        <v>愛  知</v>
      </c>
      <c r="I506" t="str">
        <f>VLOOKUP(B506,学校名!$D$8:$F$64,3,FALSE)</f>
        <v>中部大</v>
      </c>
      <c r="J506" t="str">
        <f t="shared" si="36"/>
        <v>男</v>
      </c>
      <c r="K506" s="263" t="s">
        <v>3784</v>
      </c>
      <c r="L506" s="263" t="s">
        <v>1268</v>
      </c>
      <c r="M506" t="str">
        <f t="shared" si="37"/>
        <v>Kento TERAI</v>
      </c>
      <c r="O506" s="263" t="s">
        <v>1534</v>
      </c>
      <c r="P506" s="263" t="s">
        <v>1535</v>
      </c>
      <c r="Q506" s="303" t="s">
        <v>889</v>
      </c>
      <c r="R506" s="263" t="s">
        <v>2709</v>
      </c>
      <c r="S506" t="str">
        <f t="shared" si="38"/>
        <v>00</v>
      </c>
      <c r="T506" t="str">
        <f t="shared" si="39"/>
        <v>3 (00)</v>
      </c>
      <c r="U506" t="s">
        <v>5911</v>
      </c>
    </row>
    <row r="507" spans="2:21">
      <c r="B507" s="263" t="s">
        <v>516</v>
      </c>
      <c r="C507" s="292">
        <v>506</v>
      </c>
      <c r="D507" s="263" t="s">
        <v>1894</v>
      </c>
      <c r="E507" s="504" t="str">
        <f t="shared" si="35"/>
        <v>Toshihiko MAKINO(00)</v>
      </c>
      <c r="F507" s="303" t="s">
        <v>889</v>
      </c>
      <c r="G507" s="263" t="s">
        <v>623</v>
      </c>
      <c r="H507" t="str">
        <f>VLOOKUP($G507,県名!$B$1:$C$49,2,FALSE)</f>
        <v>愛  知</v>
      </c>
      <c r="I507" t="str">
        <f>VLOOKUP(B507,学校名!$D$8:$F$64,3,FALSE)</f>
        <v>中部大</v>
      </c>
      <c r="J507" t="str">
        <f t="shared" si="36"/>
        <v>男</v>
      </c>
      <c r="K507" s="263" t="s">
        <v>1235</v>
      </c>
      <c r="L507" s="263" t="s">
        <v>3785</v>
      </c>
      <c r="M507" t="str">
        <f t="shared" si="37"/>
        <v>Toshihiko MAKINO</v>
      </c>
      <c r="O507" s="263" t="s">
        <v>1534</v>
      </c>
      <c r="P507" s="263" t="s">
        <v>1535</v>
      </c>
      <c r="Q507" s="303" t="s">
        <v>889</v>
      </c>
      <c r="R507" s="263" t="s">
        <v>2710</v>
      </c>
      <c r="S507" t="str">
        <f t="shared" si="38"/>
        <v>00</v>
      </c>
      <c r="T507" t="str">
        <f t="shared" si="39"/>
        <v>3 (00)</v>
      </c>
      <c r="U507" t="s">
        <v>5912</v>
      </c>
    </row>
    <row r="508" spans="2:21">
      <c r="B508" s="263" t="s">
        <v>516</v>
      </c>
      <c r="C508" s="292">
        <v>507</v>
      </c>
      <c r="D508" s="263" t="s">
        <v>1895</v>
      </c>
      <c r="E508" s="504" t="str">
        <f t="shared" si="35"/>
        <v>Shunsuke MATSUDA(00)</v>
      </c>
      <c r="F508" s="303" t="s">
        <v>889</v>
      </c>
      <c r="G508" s="263" t="s">
        <v>623</v>
      </c>
      <c r="H508" t="str">
        <f>VLOOKUP($G508,県名!$B$1:$C$49,2,FALSE)</f>
        <v>愛  知</v>
      </c>
      <c r="I508" t="str">
        <f>VLOOKUP(B508,学校名!$D$8:$F$64,3,FALSE)</f>
        <v>中部大</v>
      </c>
      <c r="J508" t="str">
        <f t="shared" si="36"/>
        <v>男</v>
      </c>
      <c r="K508" s="263" t="s">
        <v>1526</v>
      </c>
      <c r="L508" s="263" t="s">
        <v>1342</v>
      </c>
      <c r="M508" t="str">
        <f t="shared" si="37"/>
        <v>Shunsuke MATSUDA</v>
      </c>
      <c r="O508" s="263" t="s">
        <v>1534</v>
      </c>
      <c r="P508" s="263" t="s">
        <v>1535</v>
      </c>
      <c r="Q508" s="303" t="s">
        <v>889</v>
      </c>
      <c r="R508" s="263" t="s">
        <v>2711</v>
      </c>
      <c r="S508" t="str">
        <f t="shared" si="38"/>
        <v>00</v>
      </c>
      <c r="T508" t="str">
        <f t="shared" si="39"/>
        <v>3 (00)</v>
      </c>
      <c r="U508" t="s">
        <v>5913</v>
      </c>
    </row>
    <row r="509" spans="2:21">
      <c r="B509" s="263" t="s">
        <v>516</v>
      </c>
      <c r="C509" s="292">
        <v>508</v>
      </c>
      <c r="D509" s="263" t="s">
        <v>3224</v>
      </c>
      <c r="E509" s="504" t="str">
        <f t="shared" si="35"/>
        <v>Taiga UEHARA(01)</v>
      </c>
      <c r="F509" s="303" t="s">
        <v>886</v>
      </c>
      <c r="G509" s="263" t="s">
        <v>624</v>
      </c>
      <c r="H509" t="str">
        <f>VLOOKUP($G509,県名!$B$1:$C$49,2,FALSE)</f>
        <v>三  重</v>
      </c>
      <c r="I509" t="str">
        <f>VLOOKUP(B509,学校名!$D$8:$F$64,3,FALSE)</f>
        <v>中部大</v>
      </c>
      <c r="J509" t="str">
        <f t="shared" si="36"/>
        <v>男</v>
      </c>
      <c r="K509" s="263" t="s">
        <v>3786</v>
      </c>
      <c r="L509" s="263" t="s">
        <v>1362</v>
      </c>
      <c r="M509" t="str">
        <f t="shared" si="37"/>
        <v>Taiga UEHARA</v>
      </c>
      <c r="O509" s="263" t="s">
        <v>1534</v>
      </c>
      <c r="P509" s="263" t="s">
        <v>1535</v>
      </c>
      <c r="Q509" s="303" t="s">
        <v>886</v>
      </c>
      <c r="R509" s="263" t="s">
        <v>2899</v>
      </c>
      <c r="S509" t="str">
        <f t="shared" si="38"/>
        <v>01</v>
      </c>
      <c r="T509" t="str">
        <f t="shared" si="39"/>
        <v>2 (01)</v>
      </c>
      <c r="U509" t="s">
        <v>5914</v>
      </c>
    </row>
    <row r="510" spans="2:21">
      <c r="B510" s="263" t="s">
        <v>516</v>
      </c>
      <c r="C510" s="292">
        <v>509</v>
      </c>
      <c r="D510" s="263" t="s">
        <v>3041</v>
      </c>
      <c r="E510" s="504" t="str">
        <f t="shared" si="35"/>
        <v>Mahiro KOIKE(01)</v>
      </c>
      <c r="F510" s="303" t="s">
        <v>886</v>
      </c>
      <c r="G510" s="263" t="s">
        <v>625</v>
      </c>
      <c r="H510" t="str">
        <f>VLOOKUP($G510,県名!$B$1:$C$49,2,FALSE)</f>
        <v>岐  阜</v>
      </c>
      <c r="I510" t="str">
        <f>VLOOKUP(B510,学校名!$D$8:$F$64,3,FALSE)</f>
        <v>中部大</v>
      </c>
      <c r="J510" t="str">
        <f t="shared" si="36"/>
        <v>男</v>
      </c>
      <c r="K510" s="263" t="s">
        <v>1325</v>
      </c>
      <c r="L510" s="263" t="s">
        <v>3074</v>
      </c>
      <c r="M510" t="str">
        <f t="shared" si="37"/>
        <v>Mahiro KOIKE</v>
      </c>
      <c r="O510" s="263" t="s">
        <v>1534</v>
      </c>
      <c r="P510" s="263" t="s">
        <v>1535</v>
      </c>
      <c r="Q510" s="303" t="s">
        <v>886</v>
      </c>
      <c r="R510" s="263" t="s">
        <v>3063</v>
      </c>
      <c r="S510" t="str">
        <f t="shared" si="38"/>
        <v>01</v>
      </c>
      <c r="T510" t="str">
        <f t="shared" si="39"/>
        <v>2 (01)</v>
      </c>
      <c r="U510" t="s">
        <v>5915</v>
      </c>
    </row>
    <row r="511" spans="2:21">
      <c r="B511" s="263" t="s">
        <v>516</v>
      </c>
      <c r="C511" s="292">
        <v>510</v>
      </c>
      <c r="D511" s="263" t="s">
        <v>3225</v>
      </c>
      <c r="E511" s="504" t="str">
        <f t="shared" si="35"/>
        <v>Ryosei SHIBUYA(02)</v>
      </c>
      <c r="F511" s="303" t="s">
        <v>886</v>
      </c>
      <c r="G511" s="263" t="s">
        <v>625</v>
      </c>
      <c r="H511" t="str">
        <f>VLOOKUP($G511,県名!$B$1:$C$49,2,FALSE)</f>
        <v>岐  阜</v>
      </c>
      <c r="I511" t="str">
        <f>VLOOKUP(B511,学校名!$D$8:$F$64,3,FALSE)</f>
        <v>中部大</v>
      </c>
      <c r="J511" t="str">
        <f t="shared" si="36"/>
        <v>男</v>
      </c>
      <c r="K511" s="263" t="s">
        <v>3787</v>
      </c>
      <c r="L511" s="263" t="s">
        <v>1475</v>
      </c>
      <c r="M511" t="str">
        <f t="shared" si="37"/>
        <v>Ryosei SHIBUYA</v>
      </c>
      <c r="O511" s="263" t="s">
        <v>1534</v>
      </c>
      <c r="P511" s="263" t="s">
        <v>1535</v>
      </c>
      <c r="Q511" s="303" t="s">
        <v>886</v>
      </c>
      <c r="R511" s="263" t="s">
        <v>4200</v>
      </c>
      <c r="S511" t="str">
        <f t="shared" si="38"/>
        <v>02</v>
      </c>
      <c r="T511" t="str">
        <f t="shared" si="39"/>
        <v>2 (02)</v>
      </c>
      <c r="U511" t="s">
        <v>5916</v>
      </c>
    </row>
    <row r="512" spans="2:21">
      <c r="B512" s="263" t="s">
        <v>516</v>
      </c>
      <c r="C512" s="292">
        <v>511</v>
      </c>
      <c r="D512" s="263" t="s">
        <v>3044</v>
      </c>
      <c r="E512" s="504" t="str">
        <f t="shared" si="35"/>
        <v>Ryo TATSUMI(01)</v>
      </c>
      <c r="F512" s="303" t="s">
        <v>886</v>
      </c>
      <c r="G512" s="263" t="s">
        <v>624</v>
      </c>
      <c r="H512" t="str">
        <f>VLOOKUP($G512,県名!$B$1:$C$49,2,FALSE)</f>
        <v>三  重</v>
      </c>
      <c r="I512" t="str">
        <f>VLOOKUP(B512,学校名!$D$8:$F$64,3,FALSE)</f>
        <v>中部大</v>
      </c>
      <c r="J512" t="str">
        <f t="shared" si="36"/>
        <v>男</v>
      </c>
      <c r="K512" s="263" t="s">
        <v>1620</v>
      </c>
      <c r="L512" s="263" t="s">
        <v>1247</v>
      </c>
      <c r="M512" t="str">
        <f t="shared" si="37"/>
        <v>Ryo TATSUMI</v>
      </c>
      <c r="O512" s="263" t="s">
        <v>1534</v>
      </c>
      <c r="P512" s="263" t="s">
        <v>1535</v>
      </c>
      <c r="Q512" s="303" t="s">
        <v>886</v>
      </c>
      <c r="R512" s="263" t="s">
        <v>2849</v>
      </c>
      <c r="S512" t="str">
        <f t="shared" si="38"/>
        <v>01</v>
      </c>
      <c r="T512" t="str">
        <f t="shared" si="39"/>
        <v>2 (01)</v>
      </c>
      <c r="U512" t="s">
        <v>5917</v>
      </c>
    </row>
    <row r="513" spans="2:21">
      <c r="B513" s="263" t="s">
        <v>516</v>
      </c>
      <c r="C513" s="292">
        <v>512</v>
      </c>
      <c r="D513" s="263" t="s">
        <v>3045</v>
      </c>
      <c r="E513" s="504" t="str">
        <f t="shared" si="35"/>
        <v>Ryo TANAKA(01)</v>
      </c>
      <c r="F513" s="303" t="s">
        <v>886</v>
      </c>
      <c r="G513" s="263" t="s">
        <v>623</v>
      </c>
      <c r="H513" t="str">
        <f>VLOOKUP($G513,県名!$B$1:$C$49,2,FALSE)</f>
        <v>愛  知</v>
      </c>
      <c r="I513" t="str">
        <f>VLOOKUP(B513,学校名!$D$8:$F$64,3,FALSE)</f>
        <v>中部大</v>
      </c>
      <c r="J513" t="str">
        <f t="shared" si="36"/>
        <v>男</v>
      </c>
      <c r="K513" s="263" t="s">
        <v>1328</v>
      </c>
      <c r="L513" s="263" t="s">
        <v>1247</v>
      </c>
      <c r="M513" t="str">
        <f t="shared" si="37"/>
        <v>Ryo TANAKA</v>
      </c>
      <c r="O513" s="263" t="s">
        <v>1534</v>
      </c>
      <c r="P513" s="263" t="s">
        <v>1535</v>
      </c>
      <c r="Q513" s="303" t="s">
        <v>886</v>
      </c>
      <c r="R513" s="263" t="s">
        <v>3064</v>
      </c>
      <c r="S513" t="str">
        <f t="shared" si="38"/>
        <v>01</v>
      </c>
      <c r="T513" t="str">
        <f t="shared" si="39"/>
        <v>2 (01)</v>
      </c>
      <c r="U513" t="s">
        <v>5918</v>
      </c>
    </row>
    <row r="514" spans="2:21">
      <c r="B514" s="263" t="s">
        <v>516</v>
      </c>
      <c r="C514" s="292">
        <v>513</v>
      </c>
      <c r="D514" s="263" t="s">
        <v>3042</v>
      </c>
      <c r="E514" s="504" t="str">
        <f t="shared" si="35"/>
        <v>Hiroki TSUJI(02)</v>
      </c>
      <c r="F514" s="303" t="s">
        <v>886</v>
      </c>
      <c r="G514" s="263" t="s">
        <v>624</v>
      </c>
      <c r="H514" t="str">
        <f>VLOOKUP($G514,県名!$B$1:$C$49,2,FALSE)</f>
        <v>三  重</v>
      </c>
      <c r="I514" t="str">
        <f>VLOOKUP(B514,学校名!$D$8:$F$64,3,FALSE)</f>
        <v>中部大</v>
      </c>
      <c r="J514" t="str">
        <f t="shared" si="36"/>
        <v>男</v>
      </c>
      <c r="K514" s="263" t="s">
        <v>3788</v>
      </c>
      <c r="L514" s="263" t="s">
        <v>1401</v>
      </c>
      <c r="M514" t="str">
        <f t="shared" si="37"/>
        <v>Hiroki TSUJI</v>
      </c>
      <c r="O514" s="263" t="s">
        <v>1534</v>
      </c>
      <c r="P514" s="263" t="s">
        <v>1535</v>
      </c>
      <c r="Q514" s="303" t="s">
        <v>886</v>
      </c>
      <c r="R514" s="263" t="s">
        <v>2622</v>
      </c>
      <c r="S514" t="str">
        <f t="shared" si="38"/>
        <v>02</v>
      </c>
      <c r="T514" t="str">
        <f t="shared" si="39"/>
        <v>2 (02)</v>
      </c>
      <c r="U514" t="s">
        <v>5919</v>
      </c>
    </row>
    <row r="515" spans="2:21">
      <c r="B515" s="263" t="s">
        <v>516</v>
      </c>
      <c r="C515" s="292">
        <v>514</v>
      </c>
      <c r="D515" s="263" t="s">
        <v>3046</v>
      </c>
      <c r="E515" s="504" t="str">
        <f t="shared" ref="E515:E578" si="40">M515&amp;"("&amp;S515&amp;")"</f>
        <v>Naoya NAGASAKA(01)</v>
      </c>
      <c r="F515" s="303" t="s">
        <v>886</v>
      </c>
      <c r="G515" s="263" t="s">
        <v>623</v>
      </c>
      <c r="H515" t="str">
        <f>VLOOKUP($G515,県名!$B$1:$C$49,2,FALSE)</f>
        <v>愛  知</v>
      </c>
      <c r="I515" t="str">
        <f>VLOOKUP(B515,学校名!$D$8:$F$64,3,FALSE)</f>
        <v>中部大</v>
      </c>
      <c r="J515" t="str">
        <f t="shared" ref="J515:J578" si="41">IF(VALUE(C515)&lt;2000,"男","女")</f>
        <v>男</v>
      </c>
      <c r="K515" s="263" t="s">
        <v>2379</v>
      </c>
      <c r="L515" s="263" t="s">
        <v>1411</v>
      </c>
      <c r="M515" t="str">
        <f t="shared" ref="M515:M578" si="42">L515&amp;" "&amp;K515</f>
        <v>Naoya NAGASAKA</v>
      </c>
      <c r="O515" s="263" t="s">
        <v>1534</v>
      </c>
      <c r="P515" s="263" t="s">
        <v>1535</v>
      </c>
      <c r="Q515" s="303" t="s">
        <v>886</v>
      </c>
      <c r="R515" s="263" t="s">
        <v>2987</v>
      </c>
      <c r="S515" t="str">
        <f t="shared" ref="S515:S578" si="43">LEFT(R515,2)</f>
        <v>01</v>
      </c>
      <c r="T515" t="str">
        <f t="shared" ref="T515:T578" si="44">Q515&amp;" ("&amp;S515&amp;")"</f>
        <v>2 (01)</v>
      </c>
      <c r="U515" t="s">
        <v>5920</v>
      </c>
    </row>
    <row r="516" spans="2:21">
      <c r="B516" s="263" t="s">
        <v>516</v>
      </c>
      <c r="C516" s="292">
        <v>515</v>
      </c>
      <c r="D516" s="263" t="s">
        <v>3226</v>
      </c>
      <c r="E516" s="504" t="str">
        <f t="shared" si="40"/>
        <v>Kosuke MATSUHANA(01)</v>
      </c>
      <c r="F516" s="303" t="s">
        <v>886</v>
      </c>
      <c r="G516" s="263" t="s">
        <v>623</v>
      </c>
      <c r="H516" t="str">
        <f>VLOOKUP($G516,県名!$B$1:$C$49,2,FALSE)</f>
        <v>愛  知</v>
      </c>
      <c r="I516" t="str">
        <f>VLOOKUP(B516,学校名!$D$8:$F$64,3,FALSE)</f>
        <v>中部大</v>
      </c>
      <c r="J516" t="str">
        <f t="shared" si="41"/>
        <v>男</v>
      </c>
      <c r="K516" s="263" t="s">
        <v>3789</v>
      </c>
      <c r="L516" s="263" t="s">
        <v>1299</v>
      </c>
      <c r="M516" t="str">
        <f t="shared" si="42"/>
        <v>Kosuke MATSUHANA</v>
      </c>
      <c r="O516" s="263" t="s">
        <v>1534</v>
      </c>
      <c r="P516" s="263" t="s">
        <v>1535</v>
      </c>
      <c r="Q516" s="303" t="s">
        <v>886</v>
      </c>
      <c r="R516" s="263" t="s">
        <v>4201</v>
      </c>
      <c r="S516" t="str">
        <f t="shared" si="43"/>
        <v>01</v>
      </c>
      <c r="T516" t="str">
        <f t="shared" si="44"/>
        <v>2 (01)</v>
      </c>
      <c r="U516" t="s">
        <v>5921</v>
      </c>
    </row>
    <row r="517" spans="2:21">
      <c r="B517" s="263" t="s">
        <v>516</v>
      </c>
      <c r="C517" s="292">
        <v>516</v>
      </c>
      <c r="D517" s="263" t="s">
        <v>3227</v>
      </c>
      <c r="E517" s="504" t="str">
        <f t="shared" si="40"/>
        <v>Kazuki KIMURA(01)</v>
      </c>
      <c r="F517" s="303" t="s">
        <v>886</v>
      </c>
      <c r="G517" s="263" t="s">
        <v>625</v>
      </c>
      <c r="H517" t="str">
        <f>VLOOKUP($G517,県名!$B$1:$C$49,2,FALSE)</f>
        <v>岐  阜</v>
      </c>
      <c r="I517" t="str">
        <f>VLOOKUP(B517,学校名!$D$8:$F$64,3,FALSE)</f>
        <v>中部大</v>
      </c>
      <c r="J517" t="str">
        <f t="shared" si="41"/>
        <v>男</v>
      </c>
      <c r="K517" s="263" t="s">
        <v>1233</v>
      </c>
      <c r="L517" s="263" t="s">
        <v>1340</v>
      </c>
      <c r="M517" t="str">
        <f t="shared" si="42"/>
        <v>Kazuki KIMURA</v>
      </c>
      <c r="O517" s="263" t="s">
        <v>1534</v>
      </c>
      <c r="P517" s="263" t="s">
        <v>1535</v>
      </c>
      <c r="Q517" s="303" t="s">
        <v>886</v>
      </c>
      <c r="R517" s="263" t="s">
        <v>4202</v>
      </c>
      <c r="S517" t="str">
        <f t="shared" si="43"/>
        <v>01</v>
      </c>
      <c r="T517" t="str">
        <f t="shared" si="44"/>
        <v>2 (01)</v>
      </c>
      <c r="U517" t="s">
        <v>5922</v>
      </c>
    </row>
    <row r="518" spans="2:21">
      <c r="B518" s="263" t="s">
        <v>518</v>
      </c>
      <c r="C518" s="292">
        <v>517</v>
      </c>
      <c r="D518" s="263" t="s">
        <v>927</v>
      </c>
      <c r="E518" s="504" t="str">
        <f t="shared" si="40"/>
        <v>Sho ISHIHARA(99)</v>
      </c>
      <c r="F518" s="303" t="s">
        <v>888</v>
      </c>
      <c r="G518" s="263" t="s">
        <v>623</v>
      </c>
      <c r="H518" t="str">
        <f>VLOOKUP($G518,県名!$B$1:$C$49,2,FALSE)</f>
        <v>愛  知</v>
      </c>
      <c r="I518" t="str">
        <f>VLOOKUP(B518,学校名!$D$8:$F$64,3,FALSE)</f>
        <v>東海学園大</v>
      </c>
      <c r="J518" t="str">
        <f t="shared" si="41"/>
        <v>男</v>
      </c>
      <c r="K518" s="263" t="s">
        <v>1601</v>
      </c>
      <c r="L518" s="263" t="s">
        <v>1456</v>
      </c>
      <c r="M518" t="str">
        <f t="shared" si="42"/>
        <v>Sho ISHIHARA</v>
      </c>
      <c r="O518" s="263" t="s">
        <v>1534</v>
      </c>
      <c r="P518" s="263" t="s">
        <v>1535</v>
      </c>
      <c r="Q518" s="303" t="s">
        <v>888</v>
      </c>
      <c r="R518" s="263" t="s">
        <v>2781</v>
      </c>
      <c r="S518" t="str">
        <f t="shared" si="43"/>
        <v>99</v>
      </c>
      <c r="T518" t="str">
        <f t="shared" si="44"/>
        <v>4 (99)</v>
      </c>
      <c r="U518" t="s">
        <v>5923</v>
      </c>
    </row>
    <row r="519" spans="2:21">
      <c r="B519" s="263" t="s">
        <v>518</v>
      </c>
      <c r="C519" s="292">
        <v>518</v>
      </c>
      <c r="D519" s="263" t="s">
        <v>925</v>
      </c>
      <c r="E519" s="504" t="str">
        <f t="shared" si="40"/>
        <v>Masaki OBATA(99)</v>
      </c>
      <c r="F519" s="303" t="s">
        <v>888</v>
      </c>
      <c r="G519" s="263" t="s">
        <v>623</v>
      </c>
      <c r="H519" t="str">
        <f>VLOOKUP($G519,県名!$B$1:$C$49,2,FALSE)</f>
        <v>愛  知</v>
      </c>
      <c r="I519" t="str">
        <f>VLOOKUP(B519,学校名!$D$8:$F$64,3,FALSE)</f>
        <v>東海学園大</v>
      </c>
      <c r="J519" t="str">
        <f t="shared" si="41"/>
        <v>男</v>
      </c>
      <c r="K519" s="263" t="s">
        <v>1478</v>
      </c>
      <c r="L519" s="263" t="s">
        <v>1430</v>
      </c>
      <c r="M519" t="str">
        <f t="shared" si="42"/>
        <v>Masaki OBATA</v>
      </c>
      <c r="O519" s="263" t="s">
        <v>1534</v>
      </c>
      <c r="P519" s="263" t="s">
        <v>1535</v>
      </c>
      <c r="Q519" s="303" t="s">
        <v>888</v>
      </c>
      <c r="R519" s="263" t="s">
        <v>2813</v>
      </c>
      <c r="S519" t="str">
        <f t="shared" si="43"/>
        <v>99</v>
      </c>
      <c r="T519" t="str">
        <f t="shared" si="44"/>
        <v>4 (99)</v>
      </c>
      <c r="U519" t="s">
        <v>5924</v>
      </c>
    </row>
    <row r="520" spans="2:21">
      <c r="B520" s="263" t="s">
        <v>518</v>
      </c>
      <c r="C520" s="292">
        <v>519</v>
      </c>
      <c r="D520" s="263" t="s">
        <v>926</v>
      </c>
      <c r="E520" s="504" t="str">
        <f t="shared" si="40"/>
        <v>Yuma KURUMAMOTO(99)</v>
      </c>
      <c r="F520" s="303" t="s">
        <v>888</v>
      </c>
      <c r="G520" s="263" t="s">
        <v>623</v>
      </c>
      <c r="H520" t="str">
        <f>VLOOKUP($G520,県名!$B$1:$C$49,2,FALSE)</f>
        <v>愛  知</v>
      </c>
      <c r="I520" t="str">
        <f>VLOOKUP(B520,学校名!$D$8:$F$64,3,FALSE)</f>
        <v>東海学園大</v>
      </c>
      <c r="J520" t="str">
        <f t="shared" si="41"/>
        <v>男</v>
      </c>
      <c r="K520" s="263" t="s">
        <v>1479</v>
      </c>
      <c r="L520" s="263" t="s">
        <v>1425</v>
      </c>
      <c r="M520" t="str">
        <f t="shared" si="42"/>
        <v>Yuma KURUMAMOTO</v>
      </c>
      <c r="O520" s="263" t="s">
        <v>1534</v>
      </c>
      <c r="P520" s="263" t="s">
        <v>1535</v>
      </c>
      <c r="Q520" s="303" t="s">
        <v>888</v>
      </c>
      <c r="R520" s="263" t="s">
        <v>2528</v>
      </c>
      <c r="S520" t="str">
        <f t="shared" si="43"/>
        <v>99</v>
      </c>
      <c r="T520" t="str">
        <f t="shared" si="44"/>
        <v>4 (99)</v>
      </c>
      <c r="U520" t="s">
        <v>5925</v>
      </c>
    </row>
    <row r="521" spans="2:21">
      <c r="B521" s="263" t="s">
        <v>518</v>
      </c>
      <c r="C521" s="292">
        <v>520</v>
      </c>
      <c r="D521" s="263" t="s">
        <v>969</v>
      </c>
      <c r="E521" s="504" t="str">
        <f t="shared" si="40"/>
        <v>Hayato KOBAYASHI(99)</v>
      </c>
      <c r="F521" s="303" t="s">
        <v>888</v>
      </c>
      <c r="G521" s="263" t="s">
        <v>623</v>
      </c>
      <c r="H521" t="str">
        <f>VLOOKUP($G521,県名!$B$1:$C$49,2,FALSE)</f>
        <v>愛  知</v>
      </c>
      <c r="I521" t="str">
        <f>VLOOKUP(B521,学校名!$D$8:$F$64,3,FALSE)</f>
        <v>東海学園大</v>
      </c>
      <c r="J521" t="str">
        <f t="shared" si="41"/>
        <v>男</v>
      </c>
      <c r="K521" s="263" t="s">
        <v>1262</v>
      </c>
      <c r="L521" s="263" t="s">
        <v>1275</v>
      </c>
      <c r="M521" t="str">
        <f t="shared" si="42"/>
        <v>Hayato KOBAYASHI</v>
      </c>
      <c r="O521" s="263" t="s">
        <v>1534</v>
      </c>
      <c r="P521" s="263" t="s">
        <v>1535</v>
      </c>
      <c r="Q521" s="303" t="s">
        <v>888</v>
      </c>
      <c r="R521" s="263" t="s">
        <v>2814</v>
      </c>
      <c r="S521" t="str">
        <f t="shared" si="43"/>
        <v>99</v>
      </c>
      <c r="T521" t="str">
        <f t="shared" si="44"/>
        <v>4 (99)</v>
      </c>
      <c r="U521" t="s">
        <v>5926</v>
      </c>
    </row>
    <row r="522" spans="2:21">
      <c r="B522" s="263" t="s">
        <v>518</v>
      </c>
      <c r="C522" s="292">
        <v>521</v>
      </c>
      <c r="D522" s="263" t="s">
        <v>922</v>
      </c>
      <c r="E522" s="504" t="str">
        <f t="shared" si="40"/>
        <v>Togo SHIMIZU(99)</v>
      </c>
      <c r="F522" s="303" t="s">
        <v>888</v>
      </c>
      <c r="G522" s="263" t="s">
        <v>623</v>
      </c>
      <c r="H522" t="str">
        <f>VLOOKUP($G522,県名!$B$1:$C$49,2,FALSE)</f>
        <v>愛  知</v>
      </c>
      <c r="I522" t="str">
        <f>VLOOKUP(B522,学校名!$D$8:$F$64,3,FALSE)</f>
        <v>東海学園大</v>
      </c>
      <c r="J522" t="str">
        <f t="shared" si="41"/>
        <v>男</v>
      </c>
      <c r="K522" s="263" t="s">
        <v>1457</v>
      </c>
      <c r="L522" s="263" t="s">
        <v>1480</v>
      </c>
      <c r="M522" t="str">
        <f t="shared" si="42"/>
        <v>Togo SHIMIZU</v>
      </c>
      <c r="O522" s="263" t="s">
        <v>1534</v>
      </c>
      <c r="P522" s="263" t="s">
        <v>1535</v>
      </c>
      <c r="Q522" s="303" t="s">
        <v>888</v>
      </c>
      <c r="R522" s="263" t="s">
        <v>2700</v>
      </c>
      <c r="S522" t="str">
        <f t="shared" si="43"/>
        <v>99</v>
      </c>
      <c r="T522" t="str">
        <f t="shared" si="44"/>
        <v>4 (99)</v>
      </c>
      <c r="U522" t="s">
        <v>5927</v>
      </c>
    </row>
    <row r="523" spans="2:21">
      <c r="B523" s="263" t="s">
        <v>518</v>
      </c>
      <c r="C523" s="292">
        <v>522</v>
      </c>
      <c r="D523" s="263" t="s">
        <v>920</v>
      </c>
      <c r="E523" s="504" t="str">
        <f t="shared" si="40"/>
        <v>Keita NAGAYANAGI(00)</v>
      </c>
      <c r="F523" s="303" t="s">
        <v>888</v>
      </c>
      <c r="G523" s="263" t="s">
        <v>623</v>
      </c>
      <c r="H523" t="str">
        <f>VLOOKUP($G523,県名!$B$1:$C$49,2,FALSE)</f>
        <v>愛  知</v>
      </c>
      <c r="I523" t="str">
        <f>VLOOKUP(B523,学校名!$D$8:$F$64,3,FALSE)</f>
        <v>東海学園大</v>
      </c>
      <c r="J523" t="str">
        <f t="shared" si="41"/>
        <v>男</v>
      </c>
      <c r="K523" s="263" t="s">
        <v>1481</v>
      </c>
      <c r="L523" s="263" t="s">
        <v>1248</v>
      </c>
      <c r="M523" t="str">
        <f t="shared" si="42"/>
        <v>Keita NAGAYANAGI</v>
      </c>
      <c r="O523" s="263" t="s">
        <v>1534</v>
      </c>
      <c r="P523" s="263" t="s">
        <v>1535</v>
      </c>
      <c r="Q523" s="303" t="s">
        <v>888</v>
      </c>
      <c r="R523" s="263" t="s">
        <v>2815</v>
      </c>
      <c r="S523" t="str">
        <f t="shared" si="43"/>
        <v>00</v>
      </c>
      <c r="T523" t="str">
        <f t="shared" si="44"/>
        <v>4 (00)</v>
      </c>
      <c r="U523" t="s">
        <v>5928</v>
      </c>
    </row>
    <row r="524" spans="2:21">
      <c r="B524" s="263" t="s">
        <v>518</v>
      </c>
      <c r="C524" s="292">
        <v>523</v>
      </c>
      <c r="D524" s="263" t="s">
        <v>923</v>
      </c>
      <c r="E524" s="504" t="str">
        <f t="shared" si="40"/>
        <v>Shogo HIRATA(00)</v>
      </c>
      <c r="F524" s="303" t="s">
        <v>888</v>
      </c>
      <c r="G524" s="263" t="s">
        <v>623</v>
      </c>
      <c r="H524" t="str">
        <f>VLOOKUP($G524,県名!$B$1:$C$49,2,FALSE)</f>
        <v>愛  知</v>
      </c>
      <c r="I524" t="str">
        <f>VLOOKUP(B524,学校名!$D$8:$F$64,3,FALSE)</f>
        <v>東海学園大</v>
      </c>
      <c r="J524" t="str">
        <f t="shared" si="41"/>
        <v>男</v>
      </c>
      <c r="K524" s="263" t="s">
        <v>1482</v>
      </c>
      <c r="L524" s="263" t="s">
        <v>1397</v>
      </c>
      <c r="M524" t="str">
        <f t="shared" si="42"/>
        <v>Shogo HIRATA</v>
      </c>
      <c r="O524" s="263" t="s">
        <v>1534</v>
      </c>
      <c r="P524" s="263" t="s">
        <v>1535</v>
      </c>
      <c r="Q524" s="303" t="s">
        <v>888</v>
      </c>
      <c r="R524" s="263" t="s">
        <v>2816</v>
      </c>
      <c r="S524" t="str">
        <f t="shared" si="43"/>
        <v>00</v>
      </c>
      <c r="T524" t="str">
        <f t="shared" si="44"/>
        <v>4 (00)</v>
      </c>
      <c r="U524" t="s">
        <v>5929</v>
      </c>
    </row>
    <row r="525" spans="2:21">
      <c r="B525" s="263" t="s">
        <v>518</v>
      </c>
      <c r="C525" s="292">
        <v>524</v>
      </c>
      <c r="D525" s="263" t="s">
        <v>921</v>
      </c>
      <c r="E525" s="504" t="str">
        <f t="shared" si="40"/>
        <v>Kota FUJI(99)</v>
      </c>
      <c r="F525" s="303" t="s">
        <v>888</v>
      </c>
      <c r="G525" s="263" t="s">
        <v>623</v>
      </c>
      <c r="H525" t="str">
        <f>VLOOKUP($G525,県名!$B$1:$C$49,2,FALSE)</f>
        <v>愛  知</v>
      </c>
      <c r="I525" t="str">
        <f>VLOOKUP(B525,学校名!$D$8:$F$64,3,FALSE)</f>
        <v>東海学園大</v>
      </c>
      <c r="J525" t="str">
        <f t="shared" si="41"/>
        <v>男</v>
      </c>
      <c r="K525" s="263" t="s">
        <v>1483</v>
      </c>
      <c r="L525" s="263" t="s">
        <v>1287</v>
      </c>
      <c r="M525" t="str">
        <f t="shared" si="42"/>
        <v>Kota FUJI</v>
      </c>
      <c r="O525" s="263" t="s">
        <v>1534</v>
      </c>
      <c r="P525" s="263" t="s">
        <v>1535</v>
      </c>
      <c r="Q525" s="303" t="s">
        <v>888</v>
      </c>
      <c r="R525" s="263" t="s">
        <v>2814</v>
      </c>
      <c r="S525" t="str">
        <f t="shared" si="43"/>
        <v>99</v>
      </c>
      <c r="T525" t="str">
        <f t="shared" si="44"/>
        <v>4 (99)</v>
      </c>
      <c r="U525" t="s">
        <v>5930</v>
      </c>
    </row>
    <row r="526" spans="2:21">
      <c r="B526" s="263" t="s">
        <v>518</v>
      </c>
      <c r="C526" s="292">
        <v>525</v>
      </c>
      <c r="D526" s="263" t="s">
        <v>929</v>
      </c>
      <c r="E526" s="504" t="str">
        <f t="shared" si="40"/>
        <v>Junichi MATSUMOTO(99)</v>
      </c>
      <c r="F526" s="303" t="s">
        <v>888</v>
      </c>
      <c r="G526" s="263" t="s">
        <v>623</v>
      </c>
      <c r="H526" t="str">
        <f>VLOOKUP($G526,県名!$B$1:$C$49,2,FALSE)</f>
        <v>愛  知</v>
      </c>
      <c r="I526" t="str">
        <f>VLOOKUP(B526,学校名!$D$8:$F$64,3,FALSE)</f>
        <v>東海学園大</v>
      </c>
      <c r="J526" t="str">
        <f t="shared" si="41"/>
        <v>男</v>
      </c>
      <c r="K526" s="263" t="s">
        <v>1355</v>
      </c>
      <c r="L526" s="263" t="s">
        <v>2320</v>
      </c>
      <c r="M526" t="str">
        <f t="shared" si="42"/>
        <v>Junichi MATSUMOTO</v>
      </c>
      <c r="O526" s="263" t="s">
        <v>1534</v>
      </c>
      <c r="P526" s="263" t="s">
        <v>1535</v>
      </c>
      <c r="Q526" s="303" t="s">
        <v>888</v>
      </c>
      <c r="R526" s="263" t="s">
        <v>2817</v>
      </c>
      <c r="S526" t="str">
        <f t="shared" si="43"/>
        <v>99</v>
      </c>
      <c r="T526" t="str">
        <f t="shared" si="44"/>
        <v>4 (99)</v>
      </c>
      <c r="U526" t="s">
        <v>5931</v>
      </c>
    </row>
    <row r="527" spans="2:21">
      <c r="B527" s="263" t="s">
        <v>518</v>
      </c>
      <c r="C527" s="292">
        <v>526</v>
      </c>
      <c r="D527" s="263" t="s">
        <v>928</v>
      </c>
      <c r="E527" s="504" t="str">
        <f t="shared" si="40"/>
        <v>Hironao MIZOGUCHI(00)</v>
      </c>
      <c r="F527" s="303" t="s">
        <v>888</v>
      </c>
      <c r="G527" s="263" t="s">
        <v>623</v>
      </c>
      <c r="H527" t="str">
        <f>VLOOKUP($G527,県名!$B$1:$C$49,2,FALSE)</f>
        <v>愛  知</v>
      </c>
      <c r="I527" t="str">
        <f>VLOOKUP(B527,学校名!$D$8:$F$64,3,FALSE)</f>
        <v>東海学園大</v>
      </c>
      <c r="J527" t="str">
        <f t="shared" si="41"/>
        <v>男</v>
      </c>
      <c r="K527" s="263" t="s">
        <v>1484</v>
      </c>
      <c r="L527" s="263" t="s">
        <v>1485</v>
      </c>
      <c r="M527" t="str">
        <f t="shared" si="42"/>
        <v>Hironao MIZOGUCHI</v>
      </c>
      <c r="O527" s="263" t="s">
        <v>1534</v>
      </c>
      <c r="P527" s="263" t="s">
        <v>1535</v>
      </c>
      <c r="Q527" s="303" t="s">
        <v>888</v>
      </c>
      <c r="R527" s="263" t="s">
        <v>2769</v>
      </c>
      <c r="S527" t="str">
        <f t="shared" si="43"/>
        <v>00</v>
      </c>
      <c r="T527" t="str">
        <f t="shared" si="44"/>
        <v>4 (00)</v>
      </c>
      <c r="U527" t="s">
        <v>5932</v>
      </c>
    </row>
    <row r="528" spans="2:21">
      <c r="B528" s="263" t="s">
        <v>518</v>
      </c>
      <c r="C528" s="292">
        <v>527</v>
      </c>
      <c r="D528" s="263" t="s">
        <v>3228</v>
      </c>
      <c r="E528" s="504" t="str">
        <f t="shared" si="40"/>
        <v>Tomoya MIYAZAKI(99)</v>
      </c>
      <c r="F528" s="303" t="s">
        <v>888</v>
      </c>
      <c r="G528" s="263" t="s">
        <v>623</v>
      </c>
      <c r="H528" t="str">
        <f>VLOOKUP($G528,県名!$B$1:$C$49,2,FALSE)</f>
        <v>愛  知</v>
      </c>
      <c r="I528" t="str">
        <f>VLOOKUP(B528,学校名!$D$8:$F$64,3,FALSE)</f>
        <v>東海学園大</v>
      </c>
      <c r="J528" t="str">
        <f t="shared" si="41"/>
        <v>男</v>
      </c>
      <c r="K528" s="263" t="s">
        <v>1447</v>
      </c>
      <c r="L528" s="263" t="s">
        <v>1240</v>
      </c>
      <c r="M528" t="str">
        <f t="shared" si="42"/>
        <v>Tomoya MIYAZAKI</v>
      </c>
      <c r="O528" s="263" t="s">
        <v>1534</v>
      </c>
      <c r="P528" s="263" t="s">
        <v>1535</v>
      </c>
      <c r="Q528" s="303" t="s">
        <v>888</v>
      </c>
      <c r="R528" s="263" t="s">
        <v>2465</v>
      </c>
      <c r="S528" t="str">
        <f t="shared" si="43"/>
        <v>99</v>
      </c>
      <c r="T528" t="str">
        <f t="shared" si="44"/>
        <v>4 (99)</v>
      </c>
      <c r="U528" t="s">
        <v>5933</v>
      </c>
    </row>
    <row r="529" spans="2:21">
      <c r="B529" s="263" t="s">
        <v>518</v>
      </c>
      <c r="C529" s="292">
        <v>528</v>
      </c>
      <c r="D529" s="263" t="s">
        <v>1982</v>
      </c>
      <c r="E529" s="504" t="str">
        <f t="shared" si="40"/>
        <v>Haruto IKUMA(01)</v>
      </c>
      <c r="F529" s="303" t="s">
        <v>889</v>
      </c>
      <c r="G529" s="263" t="s">
        <v>623</v>
      </c>
      <c r="H529" t="str">
        <f>VLOOKUP($G529,県名!$B$1:$C$49,2,FALSE)</f>
        <v>愛  知</v>
      </c>
      <c r="I529" t="str">
        <f>VLOOKUP(B529,学校名!$D$8:$F$64,3,FALSE)</f>
        <v>東海学園大</v>
      </c>
      <c r="J529" t="str">
        <f t="shared" si="41"/>
        <v>男</v>
      </c>
      <c r="K529" s="263" t="s">
        <v>2321</v>
      </c>
      <c r="L529" s="263" t="s">
        <v>1448</v>
      </c>
      <c r="M529" t="str">
        <f t="shared" si="42"/>
        <v>Haruto IKUMA</v>
      </c>
      <c r="O529" s="263" t="s">
        <v>1534</v>
      </c>
      <c r="P529" s="263" t="s">
        <v>1535</v>
      </c>
      <c r="Q529" s="303" t="s">
        <v>889</v>
      </c>
      <c r="R529" s="263" t="s">
        <v>2818</v>
      </c>
      <c r="S529" t="str">
        <f t="shared" si="43"/>
        <v>01</v>
      </c>
      <c r="T529" t="str">
        <f t="shared" si="44"/>
        <v>3 (01)</v>
      </c>
      <c r="U529" t="s">
        <v>5934</v>
      </c>
    </row>
    <row r="530" spans="2:21">
      <c r="B530" s="263" t="s">
        <v>518</v>
      </c>
      <c r="C530" s="292">
        <v>529</v>
      </c>
      <c r="D530" s="263" t="s">
        <v>1983</v>
      </c>
      <c r="E530" s="504" t="str">
        <f t="shared" si="40"/>
        <v>Kei ITO(00)</v>
      </c>
      <c r="F530" s="303" t="s">
        <v>889</v>
      </c>
      <c r="G530" s="263" t="s">
        <v>623</v>
      </c>
      <c r="H530" t="str">
        <f>VLOOKUP($G530,県名!$B$1:$C$49,2,FALSE)</f>
        <v>愛  知</v>
      </c>
      <c r="I530" t="str">
        <f>VLOOKUP(B530,学校名!$D$8:$F$64,3,FALSE)</f>
        <v>東海学園大</v>
      </c>
      <c r="J530" t="str">
        <f t="shared" si="41"/>
        <v>男</v>
      </c>
      <c r="K530" s="263" t="s">
        <v>1279</v>
      </c>
      <c r="L530" s="263" t="s">
        <v>1522</v>
      </c>
      <c r="M530" t="str">
        <f t="shared" si="42"/>
        <v>Kei ITO</v>
      </c>
      <c r="O530" s="263" t="s">
        <v>1534</v>
      </c>
      <c r="P530" s="263" t="s">
        <v>1535</v>
      </c>
      <c r="Q530" s="303" t="s">
        <v>889</v>
      </c>
      <c r="R530" s="263" t="s">
        <v>2672</v>
      </c>
      <c r="S530" t="str">
        <f t="shared" si="43"/>
        <v>00</v>
      </c>
      <c r="T530" t="str">
        <f t="shared" si="44"/>
        <v>3 (00)</v>
      </c>
      <c r="U530" t="s">
        <v>5935</v>
      </c>
    </row>
    <row r="531" spans="2:21">
      <c r="B531" s="263" t="s">
        <v>518</v>
      </c>
      <c r="C531" s="292">
        <v>530</v>
      </c>
      <c r="D531" s="263" t="s">
        <v>1984</v>
      </c>
      <c r="E531" s="504" t="str">
        <f t="shared" si="40"/>
        <v>Daiki KISHI(01)</v>
      </c>
      <c r="F531" s="303" t="s">
        <v>889</v>
      </c>
      <c r="G531" s="263" t="s">
        <v>623</v>
      </c>
      <c r="H531" t="str">
        <f>VLOOKUP($G531,県名!$B$1:$C$49,2,FALSE)</f>
        <v>愛  知</v>
      </c>
      <c r="I531" t="str">
        <f>VLOOKUP(B531,学校名!$D$8:$F$64,3,FALSE)</f>
        <v>東海学園大</v>
      </c>
      <c r="J531" t="str">
        <f t="shared" si="41"/>
        <v>男</v>
      </c>
      <c r="K531" s="263" t="s">
        <v>2322</v>
      </c>
      <c r="L531" s="263" t="s">
        <v>1303</v>
      </c>
      <c r="M531" t="str">
        <f t="shared" si="42"/>
        <v>Daiki KISHI</v>
      </c>
      <c r="O531" s="263" t="s">
        <v>1534</v>
      </c>
      <c r="P531" s="263" t="s">
        <v>1535</v>
      </c>
      <c r="Q531" s="303" t="s">
        <v>889</v>
      </c>
      <c r="R531" s="263" t="s">
        <v>2616</v>
      </c>
      <c r="S531" t="str">
        <f t="shared" si="43"/>
        <v>01</v>
      </c>
      <c r="T531" t="str">
        <f t="shared" si="44"/>
        <v>3 (01)</v>
      </c>
      <c r="U531" t="s">
        <v>5936</v>
      </c>
    </row>
    <row r="532" spans="2:21">
      <c r="B532" s="263" t="s">
        <v>518</v>
      </c>
      <c r="C532" s="292">
        <v>531</v>
      </c>
      <c r="D532" s="263" t="s">
        <v>1985</v>
      </c>
      <c r="E532" s="504" t="str">
        <f t="shared" si="40"/>
        <v>Takaya KURACHI(00)</v>
      </c>
      <c r="F532" s="303" t="s">
        <v>889</v>
      </c>
      <c r="G532" s="263" t="s">
        <v>623</v>
      </c>
      <c r="H532" t="str">
        <f>VLOOKUP($G532,県名!$B$1:$C$49,2,FALSE)</f>
        <v>愛  知</v>
      </c>
      <c r="I532" t="str">
        <f>VLOOKUP(B532,学校名!$D$8:$F$64,3,FALSE)</f>
        <v>東海学園大</v>
      </c>
      <c r="J532" t="str">
        <f t="shared" si="41"/>
        <v>男</v>
      </c>
      <c r="K532" s="263" t="s">
        <v>2323</v>
      </c>
      <c r="L532" s="263" t="s">
        <v>1432</v>
      </c>
      <c r="M532" t="str">
        <f t="shared" si="42"/>
        <v>Takaya KURACHI</v>
      </c>
      <c r="O532" s="263" t="s">
        <v>1534</v>
      </c>
      <c r="P532" s="263" t="s">
        <v>1535</v>
      </c>
      <c r="Q532" s="303" t="s">
        <v>889</v>
      </c>
      <c r="R532" s="263" t="s">
        <v>2668</v>
      </c>
      <c r="S532" t="str">
        <f t="shared" si="43"/>
        <v>00</v>
      </c>
      <c r="T532" t="str">
        <f t="shared" si="44"/>
        <v>3 (00)</v>
      </c>
      <c r="U532" t="s">
        <v>5937</v>
      </c>
    </row>
    <row r="533" spans="2:21">
      <c r="B533" s="263" t="s">
        <v>518</v>
      </c>
      <c r="C533" s="292">
        <v>532</v>
      </c>
      <c r="D533" s="263" t="s">
        <v>1986</v>
      </c>
      <c r="E533" s="504" t="str">
        <f t="shared" si="40"/>
        <v>Reo GOTO(00)</v>
      </c>
      <c r="F533" s="303" t="s">
        <v>889</v>
      </c>
      <c r="G533" s="263" t="s">
        <v>623</v>
      </c>
      <c r="H533" t="str">
        <f>VLOOKUP($G533,県名!$B$1:$C$49,2,FALSE)</f>
        <v>愛  知</v>
      </c>
      <c r="I533" t="str">
        <f>VLOOKUP(B533,学校名!$D$8:$F$64,3,FALSE)</f>
        <v>東海学園大</v>
      </c>
      <c r="J533" t="str">
        <f t="shared" si="41"/>
        <v>男</v>
      </c>
      <c r="K533" s="263" t="s">
        <v>1281</v>
      </c>
      <c r="L533" s="263" t="s">
        <v>1427</v>
      </c>
      <c r="M533" t="str">
        <f t="shared" si="42"/>
        <v>Reo GOTO</v>
      </c>
      <c r="O533" s="263" t="s">
        <v>1534</v>
      </c>
      <c r="P533" s="263" t="s">
        <v>1535</v>
      </c>
      <c r="Q533" s="303" t="s">
        <v>889</v>
      </c>
      <c r="R533" s="263" t="s">
        <v>2661</v>
      </c>
      <c r="S533" t="str">
        <f t="shared" si="43"/>
        <v>00</v>
      </c>
      <c r="T533" t="str">
        <f t="shared" si="44"/>
        <v>3 (00)</v>
      </c>
      <c r="U533" t="s">
        <v>5938</v>
      </c>
    </row>
    <row r="534" spans="2:21">
      <c r="B534" s="263" t="s">
        <v>518</v>
      </c>
      <c r="C534" s="292">
        <v>533</v>
      </c>
      <c r="D534" s="263" t="s">
        <v>1987</v>
      </c>
      <c r="E534" s="504" t="str">
        <f t="shared" si="40"/>
        <v>Toshiki KOBAYASHI(00)</v>
      </c>
      <c r="F534" s="303" t="s">
        <v>889</v>
      </c>
      <c r="G534" s="263" t="s">
        <v>625</v>
      </c>
      <c r="H534" t="str">
        <f>VLOOKUP($G534,県名!$B$1:$C$49,2,FALSE)</f>
        <v>岐  阜</v>
      </c>
      <c r="I534" t="str">
        <f>VLOOKUP(B534,学校名!$D$8:$F$64,3,FALSE)</f>
        <v>東海学園大</v>
      </c>
      <c r="J534" t="str">
        <f t="shared" si="41"/>
        <v>男</v>
      </c>
      <c r="K534" s="263" t="s">
        <v>1262</v>
      </c>
      <c r="L534" s="263" t="s">
        <v>1278</v>
      </c>
      <c r="M534" t="str">
        <f t="shared" si="42"/>
        <v>Toshiki KOBAYASHI</v>
      </c>
      <c r="O534" s="263" t="s">
        <v>1534</v>
      </c>
      <c r="P534" s="263" t="s">
        <v>1535</v>
      </c>
      <c r="Q534" s="303" t="s">
        <v>889</v>
      </c>
      <c r="R534" s="263" t="s">
        <v>2533</v>
      </c>
      <c r="S534" t="str">
        <f t="shared" si="43"/>
        <v>00</v>
      </c>
      <c r="T534" t="str">
        <f t="shared" si="44"/>
        <v>3 (00)</v>
      </c>
      <c r="U534" t="s">
        <v>5939</v>
      </c>
    </row>
    <row r="535" spans="2:21">
      <c r="B535" s="263" t="s">
        <v>518</v>
      </c>
      <c r="C535" s="292">
        <v>534</v>
      </c>
      <c r="D535" s="263" t="s">
        <v>1988</v>
      </c>
      <c r="E535" s="504" t="str">
        <f t="shared" si="40"/>
        <v>Takahiro SATO(00)</v>
      </c>
      <c r="F535" s="303" t="s">
        <v>889</v>
      </c>
      <c r="G535" s="263" t="s">
        <v>623</v>
      </c>
      <c r="H535" t="str">
        <f>VLOOKUP($G535,県名!$B$1:$C$49,2,FALSE)</f>
        <v>愛  知</v>
      </c>
      <c r="I535" t="str">
        <f>VLOOKUP(B535,学校名!$D$8:$F$64,3,FALSE)</f>
        <v>東海学園大</v>
      </c>
      <c r="J535" t="str">
        <f t="shared" si="41"/>
        <v>男</v>
      </c>
      <c r="K535" s="263" t="s">
        <v>1330</v>
      </c>
      <c r="L535" s="263" t="s">
        <v>1273</v>
      </c>
      <c r="M535" t="str">
        <f t="shared" si="42"/>
        <v>Takahiro SATO</v>
      </c>
      <c r="O535" s="263" t="s">
        <v>1534</v>
      </c>
      <c r="P535" s="263" t="s">
        <v>1535</v>
      </c>
      <c r="Q535" s="303" t="s">
        <v>889</v>
      </c>
      <c r="R535" s="263" t="s">
        <v>2819</v>
      </c>
      <c r="S535" t="str">
        <f t="shared" si="43"/>
        <v>00</v>
      </c>
      <c r="T535" t="str">
        <f t="shared" si="44"/>
        <v>3 (00)</v>
      </c>
      <c r="U535" t="s">
        <v>5940</v>
      </c>
    </row>
    <row r="536" spans="2:21">
      <c r="B536" s="263" t="s">
        <v>518</v>
      </c>
      <c r="C536" s="292">
        <v>535</v>
      </c>
      <c r="D536" s="263" t="s">
        <v>1989</v>
      </c>
      <c r="E536" s="504" t="str">
        <f t="shared" si="40"/>
        <v>Daisuke SUZUKI(01)</v>
      </c>
      <c r="F536" s="303" t="s">
        <v>889</v>
      </c>
      <c r="G536" s="263" t="s">
        <v>623</v>
      </c>
      <c r="H536" t="str">
        <f>VLOOKUP($G536,県名!$B$1:$C$49,2,FALSE)</f>
        <v>愛  知</v>
      </c>
      <c r="I536" t="str">
        <f>VLOOKUP(B536,学校名!$D$8:$F$64,3,FALSE)</f>
        <v>東海学園大</v>
      </c>
      <c r="J536" t="str">
        <f t="shared" si="41"/>
        <v>男</v>
      </c>
      <c r="K536" s="263" t="s">
        <v>1260</v>
      </c>
      <c r="L536" s="263" t="s">
        <v>1347</v>
      </c>
      <c r="M536" t="str">
        <f t="shared" si="42"/>
        <v>Daisuke SUZUKI</v>
      </c>
      <c r="O536" s="263" t="s">
        <v>1534</v>
      </c>
      <c r="P536" s="263" t="s">
        <v>1535</v>
      </c>
      <c r="Q536" s="303" t="s">
        <v>889</v>
      </c>
      <c r="R536" s="263" t="s">
        <v>2820</v>
      </c>
      <c r="S536" t="str">
        <f t="shared" si="43"/>
        <v>01</v>
      </c>
      <c r="T536" t="str">
        <f t="shared" si="44"/>
        <v>3 (01)</v>
      </c>
      <c r="U536" t="s">
        <v>5941</v>
      </c>
    </row>
    <row r="537" spans="2:21">
      <c r="B537" s="263" t="s">
        <v>518</v>
      </c>
      <c r="C537" s="292">
        <v>536</v>
      </c>
      <c r="D537" s="263" t="s">
        <v>1990</v>
      </c>
      <c r="E537" s="504" t="str">
        <f t="shared" si="40"/>
        <v>Hisashi MATSUEDA(00)</v>
      </c>
      <c r="F537" s="303" t="s">
        <v>889</v>
      </c>
      <c r="G537" s="263" t="s">
        <v>623</v>
      </c>
      <c r="H537" t="str">
        <f>VLOOKUP($G537,県名!$B$1:$C$49,2,FALSE)</f>
        <v>愛  知</v>
      </c>
      <c r="I537" t="str">
        <f>VLOOKUP(B537,学校名!$D$8:$F$64,3,FALSE)</f>
        <v>東海学園大</v>
      </c>
      <c r="J537" t="str">
        <f t="shared" si="41"/>
        <v>男</v>
      </c>
      <c r="K537" s="263" t="s">
        <v>2324</v>
      </c>
      <c r="L537" s="263" t="s">
        <v>1333</v>
      </c>
      <c r="M537" t="str">
        <f t="shared" si="42"/>
        <v>Hisashi MATSUEDA</v>
      </c>
      <c r="O537" s="263" t="s">
        <v>1534</v>
      </c>
      <c r="P537" s="263" t="s">
        <v>1535</v>
      </c>
      <c r="Q537" s="303" t="s">
        <v>889</v>
      </c>
      <c r="R537" s="263" t="s">
        <v>2821</v>
      </c>
      <c r="S537" t="str">
        <f t="shared" si="43"/>
        <v>00</v>
      </c>
      <c r="T537" t="str">
        <f t="shared" si="44"/>
        <v>3 (00)</v>
      </c>
      <c r="U537" t="s">
        <v>5942</v>
      </c>
    </row>
    <row r="538" spans="2:21">
      <c r="B538" s="263" t="s">
        <v>518</v>
      </c>
      <c r="C538" s="292">
        <v>537</v>
      </c>
      <c r="D538" s="263" t="s">
        <v>1991</v>
      </c>
      <c r="E538" s="504" t="str">
        <f t="shared" si="40"/>
        <v>Shota YAMAMOTO(00)</v>
      </c>
      <c r="F538" s="303" t="s">
        <v>889</v>
      </c>
      <c r="G538" s="263" t="s">
        <v>623</v>
      </c>
      <c r="H538" t="str">
        <f>VLOOKUP($G538,県名!$B$1:$C$49,2,FALSE)</f>
        <v>愛  知</v>
      </c>
      <c r="I538" t="str">
        <f>VLOOKUP(B538,学校名!$D$8:$F$64,3,FALSE)</f>
        <v>東海学園大</v>
      </c>
      <c r="J538" t="str">
        <f t="shared" si="41"/>
        <v>男</v>
      </c>
      <c r="K538" s="263" t="s">
        <v>1249</v>
      </c>
      <c r="L538" s="263" t="s">
        <v>1291</v>
      </c>
      <c r="M538" t="str">
        <f t="shared" si="42"/>
        <v>Shota YAMAMOTO</v>
      </c>
      <c r="O538" s="263" t="s">
        <v>1534</v>
      </c>
      <c r="P538" s="263" t="s">
        <v>1535</v>
      </c>
      <c r="Q538" s="303" t="s">
        <v>889</v>
      </c>
      <c r="R538" s="263" t="s">
        <v>2676</v>
      </c>
      <c r="S538" t="str">
        <f t="shared" si="43"/>
        <v>00</v>
      </c>
      <c r="T538" t="str">
        <f t="shared" si="44"/>
        <v>3 (00)</v>
      </c>
      <c r="U538" t="s">
        <v>5943</v>
      </c>
    </row>
    <row r="539" spans="2:21">
      <c r="B539" s="263" t="s">
        <v>518</v>
      </c>
      <c r="C539" s="292">
        <v>538</v>
      </c>
      <c r="D539" s="263" t="s">
        <v>1992</v>
      </c>
      <c r="E539" s="504" t="str">
        <f t="shared" si="40"/>
        <v>Sora INADA(01)</v>
      </c>
      <c r="F539" s="303" t="s">
        <v>886</v>
      </c>
      <c r="G539" s="263" t="s">
        <v>623</v>
      </c>
      <c r="H539" t="str">
        <f>VLOOKUP($G539,県名!$B$1:$C$49,2,FALSE)</f>
        <v>愛  知</v>
      </c>
      <c r="I539" t="str">
        <f>VLOOKUP(B539,学校名!$D$8:$F$64,3,FALSE)</f>
        <v>東海学園大</v>
      </c>
      <c r="J539" t="str">
        <f t="shared" si="41"/>
        <v>男</v>
      </c>
      <c r="K539" s="263" t="s">
        <v>2325</v>
      </c>
      <c r="L539" s="263" t="s">
        <v>2311</v>
      </c>
      <c r="M539" t="str">
        <f t="shared" si="42"/>
        <v>Sora INADA</v>
      </c>
      <c r="O539" s="263" t="s">
        <v>1534</v>
      </c>
      <c r="P539" s="263" t="s">
        <v>1535</v>
      </c>
      <c r="Q539" s="303" t="s">
        <v>886</v>
      </c>
      <c r="R539" s="263" t="s">
        <v>2515</v>
      </c>
      <c r="S539" t="str">
        <f t="shared" si="43"/>
        <v>01</v>
      </c>
      <c r="T539" t="str">
        <f t="shared" si="44"/>
        <v>2 (01)</v>
      </c>
      <c r="U539" t="s">
        <v>5944</v>
      </c>
    </row>
    <row r="540" spans="2:21">
      <c r="B540" s="263" t="s">
        <v>518</v>
      </c>
      <c r="C540" s="292">
        <v>539</v>
      </c>
      <c r="D540" s="263" t="s">
        <v>2124</v>
      </c>
      <c r="E540" s="504" t="str">
        <f t="shared" si="40"/>
        <v>Naoto KONDO(01)</v>
      </c>
      <c r="F540" s="303" t="s">
        <v>886</v>
      </c>
      <c r="G540" s="263" t="s">
        <v>623</v>
      </c>
      <c r="H540" t="str">
        <f>VLOOKUP($G540,県名!$B$1:$C$49,2,FALSE)</f>
        <v>愛  知</v>
      </c>
      <c r="I540" t="str">
        <f>VLOOKUP(B540,学校名!$D$8:$F$64,3,FALSE)</f>
        <v>東海学園大</v>
      </c>
      <c r="J540" t="str">
        <f t="shared" si="41"/>
        <v>男</v>
      </c>
      <c r="K540" s="263" t="s">
        <v>1232</v>
      </c>
      <c r="L540" s="263" t="s">
        <v>1514</v>
      </c>
      <c r="M540" t="str">
        <f t="shared" si="42"/>
        <v>Naoto KONDO</v>
      </c>
      <c r="O540" s="263" t="s">
        <v>1534</v>
      </c>
      <c r="P540" s="263" t="s">
        <v>1535</v>
      </c>
      <c r="Q540" s="303" t="s">
        <v>886</v>
      </c>
      <c r="R540" s="263" t="s">
        <v>2899</v>
      </c>
      <c r="S540" t="str">
        <f t="shared" si="43"/>
        <v>01</v>
      </c>
      <c r="T540" t="str">
        <f t="shared" si="44"/>
        <v>2 (01)</v>
      </c>
      <c r="U540" t="s">
        <v>5945</v>
      </c>
    </row>
    <row r="541" spans="2:21">
      <c r="B541" s="263" t="s">
        <v>518</v>
      </c>
      <c r="C541" s="292">
        <v>540</v>
      </c>
      <c r="D541" s="263" t="s">
        <v>2123</v>
      </c>
      <c r="E541" s="504" t="str">
        <f t="shared" si="40"/>
        <v>Towa TAKAHATA(01)</v>
      </c>
      <c r="F541" s="303" t="s">
        <v>886</v>
      </c>
      <c r="G541" s="263" t="s">
        <v>623</v>
      </c>
      <c r="H541" t="str">
        <f>VLOOKUP($G541,県名!$B$1:$C$49,2,FALSE)</f>
        <v>愛  知</v>
      </c>
      <c r="I541" t="str">
        <f>VLOOKUP(B541,学校名!$D$8:$F$64,3,FALSE)</f>
        <v>東海学園大</v>
      </c>
      <c r="J541" t="str">
        <f t="shared" si="41"/>
        <v>男</v>
      </c>
      <c r="K541" s="263" t="s">
        <v>2393</v>
      </c>
      <c r="L541" s="263" t="s">
        <v>1438</v>
      </c>
      <c r="M541" t="str">
        <f t="shared" si="42"/>
        <v>Towa TAKAHATA</v>
      </c>
      <c r="O541" s="263" t="s">
        <v>1534</v>
      </c>
      <c r="P541" s="263" t="s">
        <v>1535</v>
      </c>
      <c r="Q541" s="303" t="s">
        <v>886</v>
      </c>
      <c r="R541" s="263" t="s">
        <v>2898</v>
      </c>
      <c r="S541" t="str">
        <f t="shared" si="43"/>
        <v>01</v>
      </c>
      <c r="T541" t="str">
        <f t="shared" si="44"/>
        <v>2 (01)</v>
      </c>
      <c r="U541" t="s">
        <v>5946</v>
      </c>
    </row>
    <row r="542" spans="2:21">
      <c r="B542" s="263" t="s">
        <v>518</v>
      </c>
      <c r="C542" s="292">
        <v>541</v>
      </c>
      <c r="D542" s="263" t="s">
        <v>3229</v>
      </c>
      <c r="E542" s="504" t="str">
        <f t="shared" si="40"/>
        <v>Daisaku TERADA(01)</v>
      </c>
      <c r="F542" s="303" t="s">
        <v>886</v>
      </c>
      <c r="G542" s="263" t="s">
        <v>623</v>
      </c>
      <c r="H542" t="str">
        <f>VLOOKUP($G542,県名!$B$1:$C$49,2,FALSE)</f>
        <v>愛  知</v>
      </c>
      <c r="I542" t="str">
        <f>VLOOKUP(B542,学校名!$D$8:$F$64,3,FALSE)</f>
        <v>東海学園大</v>
      </c>
      <c r="J542" t="str">
        <f t="shared" si="41"/>
        <v>男</v>
      </c>
      <c r="K542" s="263" t="s">
        <v>3790</v>
      </c>
      <c r="L542" s="263" t="s">
        <v>3791</v>
      </c>
      <c r="M542" t="str">
        <f t="shared" si="42"/>
        <v>Daisaku TERADA</v>
      </c>
      <c r="O542" s="263" t="s">
        <v>1534</v>
      </c>
      <c r="P542" s="263" t="s">
        <v>1535</v>
      </c>
      <c r="Q542" s="303" t="s">
        <v>886</v>
      </c>
      <c r="R542" s="263" t="s">
        <v>2948</v>
      </c>
      <c r="S542" t="str">
        <f t="shared" si="43"/>
        <v>01</v>
      </c>
      <c r="T542" t="str">
        <f t="shared" si="44"/>
        <v>2 (01)</v>
      </c>
      <c r="U542" t="s">
        <v>5947</v>
      </c>
    </row>
    <row r="543" spans="2:21">
      <c r="B543" s="263" t="s">
        <v>518</v>
      </c>
      <c r="C543" s="292">
        <v>542</v>
      </c>
      <c r="D543" s="263" t="s">
        <v>3230</v>
      </c>
      <c r="E543" s="504" t="str">
        <f t="shared" si="40"/>
        <v>Yusei HONDO(01)</v>
      </c>
      <c r="F543" s="303" t="s">
        <v>886</v>
      </c>
      <c r="G543" s="263" t="s">
        <v>623</v>
      </c>
      <c r="H543" t="str">
        <f>VLOOKUP($G543,県名!$B$1:$C$49,2,FALSE)</f>
        <v>愛  知</v>
      </c>
      <c r="I543" t="str">
        <f>VLOOKUP(B543,学校名!$D$8:$F$64,3,FALSE)</f>
        <v>東海学園大</v>
      </c>
      <c r="J543" t="str">
        <f t="shared" si="41"/>
        <v>男</v>
      </c>
      <c r="K543" s="263" t="s">
        <v>3792</v>
      </c>
      <c r="L543" s="263" t="s">
        <v>1341</v>
      </c>
      <c r="M543" t="str">
        <f t="shared" si="42"/>
        <v>Yusei HONDO</v>
      </c>
      <c r="O543" s="263" t="s">
        <v>1534</v>
      </c>
      <c r="P543" s="263" t="s">
        <v>1535</v>
      </c>
      <c r="Q543" s="303" t="s">
        <v>886</v>
      </c>
      <c r="R543" s="263" t="s">
        <v>4203</v>
      </c>
      <c r="S543" t="str">
        <f t="shared" si="43"/>
        <v>01</v>
      </c>
      <c r="T543" t="str">
        <f t="shared" si="44"/>
        <v>2 (01)</v>
      </c>
      <c r="U543" t="s">
        <v>5948</v>
      </c>
    </row>
    <row r="544" spans="2:21">
      <c r="B544" s="263" t="s">
        <v>518</v>
      </c>
      <c r="C544" s="292">
        <v>543</v>
      </c>
      <c r="D544" s="263" t="s">
        <v>3231</v>
      </c>
      <c r="E544" s="504" t="str">
        <f t="shared" si="40"/>
        <v>Ousuke HONDA(02)</v>
      </c>
      <c r="F544" s="303" t="s">
        <v>886</v>
      </c>
      <c r="G544" s="263" t="s">
        <v>623</v>
      </c>
      <c r="H544" t="str">
        <f>VLOOKUP($G544,県名!$B$1:$C$49,2,FALSE)</f>
        <v>愛  知</v>
      </c>
      <c r="I544" t="str">
        <f>VLOOKUP(B544,学校名!$D$8:$F$64,3,FALSE)</f>
        <v>東海学園大</v>
      </c>
      <c r="J544" t="str">
        <f t="shared" si="41"/>
        <v>男</v>
      </c>
      <c r="K544" s="263" t="s">
        <v>3686</v>
      </c>
      <c r="L544" s="263" t="s">
        <v>3793</v>
      </c>
      <c r="M544" t="str">
        <f t="shared" si="42"/>
        <v>Ousuke HONDA</v>
      </c>
      <c r="O544" s="263" t="s">
        <v>1534</v>
      </c>
      <c r="P544" s="263" t="s">
        <v>1535</v>
      </c>
      <c r="Q544" s="303" t="s">
        <v>886</v>
      </c>
      <c r="R544" s="263" t="s">
        <v>2894</v>
      </c>
      <c r="S544" t="str">
        <f t="shared" si="43"/>
        <v>02</v>
      </c>
      <c r="T544" t="str">
        <f t="shared" si="44"/>
        <v>2 (02)</v>
      </c>
      <c r="U544" t="s">
        <v>5949</v>
      </c>
    </row>
    <row r="545" spans="2:21">
      <c r="B545" s="263" t="s">
        <v>518</v>
      </c>
      <c r="C545" s="292">
        <v>544</v>
      </c>
      <c r="D545" s="263" t="s">
        <v>3232</v>
      </c>
      <c r="E545" s="504" t="str">
        <f t="shared" si="40"/>
        <v>Kanta MIZUNO(01)</v>
      </c>
      <c r="F545" s="303" t="s">
        <v>886</v>
      </c>
      <c r="G545" s="263" t="s">
        <v>623</v>
      </c>
      <c r="H545" t="str">
        <f>VLOOKUP($G545,県名!$B$1:$C$49,2,FALSE)</f>
        <v>愛  知</v>
      </c>
      <c r="I545" t="str">
        <f>VLOOKUP(B545,学校名!$D$8:$F$64,3,FALSE)</f>
        <v>東海学園大</v>
      </c>
      <c r="J545" t="str">
        <f t="shared" si="41"/>
        <v>男</v>
      </c>
      <c r="K545" s="263" t="s">
        <v>1290</v>
      </c>
      <c r="L545" s="263" t="s">
        <v>1263</v>
      </c>
      <c r="M545" t="str">
        <f t="shared" si="42"/>
        <v>Kanta MIZUNO</v>
      </c>
      <c r="O545" s="263" t="s">
        <v>1534</v>
      </c>
      <c r="P545" s="263" t="s">
        <v>1535</v>
      </c>
      <c r="Q545" s="303" t="s">
        <v>886</v>
      </c>
      <c r="R545" s="263" t="s">
        <v>2946</v>
      </c>
      <c r="S545" t="str">
        <f t="shared" si="43"/>
        <v>01</v>
      </c>
      <c r="T545" t="str">
        <f t="shared" si="44"/>
        <v>2 (01)</v>
      </c>
      <c r="U545" t="s">
        <v>5950</v>
      </c>
    </row>
    <row r="546" spans="2:21">
      <c r="B546" s="263" t="s">
        <v>518</v>
      </c>
      <c r="C546" s="292">
        <v>545</v>
      </c>
      <c r="D546" s="263" t="s">
        <v>924</v>
      </c>
      <c r="E546" s="504" t="str">
        <f t="shared" si="40"/>
        <v>Kenta YAMADA(99)</v>
      </c>
      <c r="F546" s="303" t="s">
        <v>888</v>
      </c>
      <c r="G546" s="263" t="s">
        <v>623</v>
      </c>
      <c r="H546" t="str">
        <f>VLOOKUP($G546,県名!$B$1:$C$49,2,FALSE)</f>
        <v>愛  知</v>
      </c>
      <c r="I546" t="str">
        <f>VLOOKUP(B546,学校名!$D$8:$F$64,3,FALSE)</f>
        <v>東海学園大</v>
      </c>
      <c r="J546" t="str">
        <f t="shared" si="41"/>
        <v>男</v>
      </c>
      <c r="K546" s="263" t="s">
        <v>1241</v>
      </c>
      <c r="L546" s="263" t="s">
        <v>1407</v>
      </c>
      <c r="M546" t="str">
        <f t="shared" si="42"/>
        <v>Kenta YAMADA</v>
      </c>
      <c r="O546" s="263" t="s">
        <v>1534</v>
      </c>
      <c r="P546" s="263" t="s">
        <v>1535</v>
      </c>
      <c r="Q546" s="303" t="s">
        <v>888</v>
      </c>
      <c r="R546" s="263" t="s">
        <v>2453</v>
      </c>
      <c r="S546" t="str">
        <f t="shared" si="43"/>
        <v>99</v>
      </c>
      <c r="T546" t="str">
        <f t="shared" si="44"/>
        <v>4 (99)</v>
      </c>
      <c r="U546" t="s">
        <v>5951</v>
      </c>
    </row>
    <row r="547" spans="2:21">
      <c r="B547" s="263" t="s">
        <v>518</v>
      </c>
      <c r="C547" s="292">
        <v>546</v>
      </c>
      <c r="D547" s="263" t="s">
        <v>3233</v>
      </c>
      <c r="E547" s="504" t="str">
        <f t="shared" si="40"/>
        <v>Ryota OSADA(02)</v>
      </c>
      <c r="F547" s="303" t="s">
        <v>890</v>
      </c>
      <c r="G547" s="263" t="s">
        <v>623</v>
      </c>
      <c r="H547" t="str">
        <f>VLOOKUP($G547,県名!$B$1:$C$49,2,FALSE)</f>
        <v>愛  知</v>
      </c>
      <c r="I547" t="str">
        <f>VLOOKUP(B547,学校名!$D$8:$F$64,3,FALSE)</f>
        <v>東海学園大</v>
      </c>
      <c r="J547" t="str">
        <f t="shared" si="41"/>
        <v>男</v>
      </c>
      <c r="K547" s="263" t="s">
        <v>3794</v>
      </c>
      <c r="L547" s="263" t="s">
        <v>1310</v>
      </c>
      <c r="M547" t="str">
        <f t="shared" si="42"/>
        <v>Ryota OSADA</v>
      </c>
      <c r="O547" s="263" t="s">
        <v>1534</v>
      </c>
      <c r="P547" s="263" t="s">
        <v>1535</v>
      </c>
      <c r="Q547" s="303" t="s">
        <v>890</v>
      </c>
      <c r="R547" s="263" t="s">
        <v>4204</v>
      </c>
      <c r="S547" t="str">
        <f t="shared" si="43"/>
        <v>02</v>
      </c>
      <c r="T547" t="str">
        <f t="shared" si="44"/>
        <v>1 (02)</v>
      </c>
      <c r="U547" t="s">
        <v>5952</v>
      </c>
    </row>
    <row r="548" spans="2:21">
      <c r="B548" s="263" t="s">
        <v>518</v>
      </c>
      <c r="C548" s="292">
        <v>547</v>
      </c>
      <c r="D548" s="263" t="s">
        <v>3234</v>
      </c>
      <c r="E548" s="504" t="str">
        <f t="shared" si="40"/>
        <v>Kosei KOBAYASHI(03)</v>
      </c>
      <c r="F548" s="303" t="s">
        <v>890</v>
      </c>
      <c r="G548" s="263" t="s">
        <v>623</v>
      </c>
      <c r="H548" t="str">
        <f>VLOOKUP($G548,県名!$B$1:$C$49,2,FALSE)</f>
        <v>愛  知</v>
      </c>
      <c r="I548" t="str">
        <f>VLOOKUP(B548,学校名!$D$8:$F$64,3,FALSE)</f>
        <v>東海学園大</v>
      </c>
      <c r="J548" t="str">
        <f t="shared" si="41"/>
        <v>男</v>
      </c>
      <c r="K548" s="263" t="s">
        <v>1262</v>
      </c>
      <c r="L548" s="263" t="s">
        <v>1364</v>
      </c>
      <c r="M548" t="str">
        <f t="shared" si="42"/>
        <v>Kosei KOBAYASHI</v>
      </c>
      <c r="O548" s="263" t="s">
        <v>1534</v>
      </c>
      <c r="P548" s="263" t="s">
        <v>1535</v>
      </c>
      <c r="Q548" s="303" t="s">
        <v>890</v>
      </c>
      <c r="R548" s="263" t="s">
        <v>4173</v>
      </c>
      <c r="S548" t="str">
        <f t="shared" si="43"/>
        <v>03</v>
      </c>
      <c r="T548" t="str">
        <f t="shared" si="44"/>
        <v>1 (03)</v>
      </c>
      <c r="U548" t="s">
        <v>5953</v>
      </c>
    </row>
    <row r="549" spans="2:21">
      <c r="B549" s="263" t="s">
        <v>518</v>
      </c>
      <c r="C549" s="292">
        <v>548</v>
      </c>
      <c r="D549" s="263" t="s">
        <v>3235</v>
      </c>
      <c r="E549" s="504" t="str">
        <f t="shared" si="40"/>
        <v>Yusaku YASUDA(02)</v>
      </c>
      <c r="F549" s="303" t="s">
        <v>890</v>
      </c>
      <c r="G549" s="263" t="s">
        <v>623</v>
      </c>
      <c r="H549" t="str">
        <f>VLOOKUP($G549,県名!$B$1:$C$49,2,FALSE)</f>
        <v>愛  知</v>
      </c>
      <c r="I549" t="str">
        <f>VLOOKUP(B549,学校名!$D$8:$F$64,3,FALSE)</f>
        <v>東海学園大</v>
      </c>
      <c r="J549" t="str">
        <f t="shared" si="41"/>
        <v>男</v>
      </c>
      <c r="K549" s="263" t="s">
        <v>1403</v>
      </c>
      <c r="L549" s="263" t="s">
        <v>3724</v>
      </c>
      <c r="M549" t="str">
        <f t="shared" si="42"/>
        <v>Yusaku YASUDA</v>
      </c>
      <c r="O549" s="263" t="s">
        <v>1534</v>
      </c>
      <c r="P549" s="263" t="s">
        <v>1535</v>
      </c>
      <c r="Q549" s="303" t="s">
        <v>890</v>
      </c>
      <c r="R549" s="263" t="s">
        <v>4205</v>
      </c>
      <c r="S549" t="str">
        <f t="shared" si="43"/>
        <v>02</v>
      </c>
      <c r="T549" t="str">
        <f t="shared" si="44"/>
        <v>1 (02)</v>
      </c>
      <c r="U549" t="s">
        <v>5954</v>
      </c>
    </row>
    <row r="550" spans="2:21">
      <c r="B550" s="263" t="s">
        <v>526</v>
      </c>
      <c r="C550" s="292">
        <v>549</v>
      </c>
      <c r="D550" s="263" t="s">
        <v>973</v>
      </c>
      <c r="E550" s="504" t="str">
        <f t="shared" si="40"/>
        <v>Ryota WATANABE(99)</v>
      </c>
      <c r="F550" s="303" t="s">
        <v>888</v>
      </c>
      <c r="G550" s="263" t="s">
        <v>623</v>
      </c>
      <c r="H550" t="str">
        <f>VLOOKUP($G550,県名!$B$1:$C$49,2,FALSE)</f>
        <v>愛  知</v>
      </c>
      <c r="I550" t="str">
        <f>VLOOKUP(B550,学校名!$D$8:$F$64,3,FALSE)</f>
        <v>南山大</v>
      </c>
      <c r="J550" t="str">
        <f t="shared" si="41"/>
        <v>男</v>
      </c>
      <c r="K550" s="263" t="s">
        <v>1311</v>
      </c>
      <c r="L550" s="263" t="s">
        <v>1310</v>
      </c>
      <c r="M550" t="str">
        <f t="shared" si="42"/>
        <v>Ryota WATANABE</v>
      </c>
      <c r="O550" s="263" t="s">
        <v>1534</v>
      </c>
      <c r="P550" s="263" t="s">
        <v>1535</v>
      </c>
      <c r="Q550" s="303" t="s">
        <v>888</v>
      </c>
      <c r="R550" s="263" t="s">
        <v>2453</v>
      </c>
      <c r="S550" t="str">
        <f t="shared" si="43"/>
        <v>99</v>
      </c>
      <c r="T550" t="str">
        <f t="shared" si="44"/>
        <v>4 (99)</v>
      </c>
      <c r="U550" t="s">
        <v>5955</v>
      </c>
    </row>
    <row r="551" spans="2:21">
      <c r="B551" s="263" t="s">
        <v>526</v>
      </c>
      <c r="C551" s="292">
        <v>550</v>
      </c>
      <c r="D551" s="263" t="s">
        <v>1898</v>
      </c>
      <c r="E551" s="504" t="str">
        <f t="shared" si="40"/>
        <v>Tsuyoshi AMAKAWA(99)</v>
      </c>
      <c r="F551" s="303" t="s">
        <v>888</v>
      </c>
      <c r="G551" s="263" t="s">
        <v>623</v>
      </c>
      <c r="H551" t="str">
        <f>VLOOKUP($G551,県名!$B$1:$C$49,2,FALSE)</f>
        <v>愛  知</v>
      </c>
      <c r="I551" t="str">
        <f>VLOOKUP(B551,学校名!$D$8:$F$64,3,FALSE)</f>
        <v>南山大</v>
      </c>
      <c r="J551" t="str">
        <f t="shared" si="41"/>
        <v>男</v>
      </c>
      <c r="K551" s="263" t="s">
        <v>3795</v>
      </c>
      <c r="L551" s="263" t="s">
        <v>3796</v>
      </c>
      <c r="M551" t="str">
        <f t="shared" si="42"/>
        <v>Tsuyoshi AMAKAWA</v>
      </c>
      <c r="O551" s="263" t="s">
        <v>1534</v>
      </c>
      <c r="P551" s="263" t="s">
        <v>1535</v>
      </c>
      <c r="Q551" s="303" t="s">
        <v>888</v>
      </c>
      <c r="R551" s="263" t="s">
        <v>2713</v>
      </c>
      <c r="S551" t="str">
        <f t="shared" si="43"/>
        <v>99</v>
      </c>
      <c r="T551" t="str">
        <f t="shared" si="44"/>
        <v>4 (99)</v>
      </c>
      <c r="U551" t="s">
        <v>5956</v>
      </c>
    </row>
    <row r="552" spans="2:21">
      <c r="B552" s="263" t="s">
        <v>526</v>
      </c>
      <c r="C552" s="292">
        <v>551</v>
      </c>
      <c r="D552" s="263" t="s">
        <v>1897</v>
      </c>
      <c r="E552" s="504" t="str">
        <f t="shared" si="40"/>
        <v>Koya OHASHI(98)</v>
      </c>
      <c r="F552" s="303" t="s">
        <v>888</v>
      </c>
      <c r="G552" s="263" t="s">
        <v>623</v>
      </c>
      <c r="H552" t="str">
        <f>VLOOKUP($G552,県名!$B$1:$C$49,2,FALSE)</f>
        <v>愛  知</v>
      </c>
      <c r="I552" t="str">
        <f>VLOOKUP(B552,学校名!$D$8:$F$64,3,FALSE)</f>
        <v>南山大</v>
      </c>
      <c r="J552" t="str">
        <f t="shared" si="41"/>
        <v>男</v>
      </c>
      <c r="K552" s="263" t="s">
        <v>3500</v>
      </c>
      <c r="L552" s="263" t="s">
        <v>1442</v>
      </c>
      <c r="M552" t="str">
        <f t="shared" si="42"/>
        <v>Koya OHASHI</v>
      </c>
      <c r="O552" s="263" t="s">
        <v>1534</v>
      </c>
      <c r="P552" s="263" t="s">
        <v>1535</v>
      </c>
      <c r="Q552" s="303" t="s">
        <v>888</v>
      </c>
      <c r="R552" s="263" t="s">
        <v>2712</v>
      </c>
      <c r="S552" t="str">
        <f t="shared" si="43"/>
        <v>98</v>
      </c>
      <c r="T552" t="str">
        <f t="shared" si="44"/>
        <v>4 (98)</v>
      </c>
      <c r="U552" t="s">
        <v>5957</v>
      </c>
    </row>
    <row r="553" spans="2:21">
      <c r="B553" s="263" t="s">
        <v>526</v>
      </c>
      <c r="C553" s="292">
        <v>552</v>
      </c>
      <c r="D553" s="263" t="s">
        <v>970</v>
      </c>
      <c r="E553" s="504" t="str">
        <f t="shared" si="40"/>
        <v>Keita KOSATO(98)</v>
      </c>
      <c r="F553" s="303" t="s">
        <v>888</v>
      </c>
      <c r="G553" s="263" t="s">
        <v>623</v>
      </c>
      <c r="H553" t="str">
        <f>VLOOKUP($G553,県名!$B$1:$C$49,2,FALSE)</f>
        <v>愛  知</v>
      </c>
      <c r="I553" t="str">
        <f>VLOOKUP(B553,学校名!$D$8:$F$64,3,FALSE)</f>
        <v>南山大</v>
      </c>
      <c r="J553" t="str">
        <f t="shared" si="41"/>
        <v>男</v>
      </c>
      <c r="K553" s="263" t="s">
        <v>3797</v>
      </c>
      <c r="L553" s="263" t="s">
        <v>1248</v>
      </c>
      <c r="M553" t="str">
        <f t="shared" si="42"/>
        <v>Keita KOSATO</v>
      </c>
      <c r="O553" s="263" t="s">
        <v>1534</v>
      </c>
      <c r="P553" s="263" t="s">
        <v>1535</v>
      </c>
      <c r="Q553" s="303" t="s">
        <v>888</v>
      </c>
      <c r="R553" s="263" t="s">
        <v>2717</v>
      </c>
      <c r="S553" t="str">
        <f t="shared" si="43"/>
        <v>98</v>
      </c>
      <c r="T553" t="str">
        <f t="shared" si="44"/>
        <v>4 (98)</v>
      </c>
      <c r="U553" t="s">
        <v>5958</v>
      </c>
    </row>
    <row r="554" spans="2:21">
      <c r="B554" s="263" t="s">
        <v>526</v>
      </c>
      <c r="C554" s="292">
        <v>553</v>
      </c>
      <c r="D554" s="263" t="s">
        <v>994</v>
      </c>
      <c r="E554" s="504" t="str">
        <f t="shared" si="40"/>
        <v>Daiki WAKAHAMA(99)</v>
      </c>
      <c r="F554" s="303" t="s">
        <v>888</v>
      </c>
      <c r="G554" s="263" t="s">
        <v>623</v>
      </c>
      <c r="H554" t="str">
        <f>VLOOKUP($G554,県名!$B$1:$C$49,2,FALSE)</f>
        <v>愛  知</v>
      </c>
      <c r="I554" t="str">
        <f>VLOOKUP(B554,学校名!$D$8:$F$64,3,FALSE)</f>
        <v>南山大</v>
      </c>
      <c r="J554" t="str">
        <f t="shared" si="41"/>
        <v>男</v>
      </c>
      <c r="K554" s="263" t="s">
        <v>3798</v>
      </c>
      <c r="L554" s="263" t="s">
        <v>1303</v>
      </c>
      <c r="M554" t="str">
        <f t="shared" si="42"/>
        <v>Daiki WAKAHAMA</v>
      </c>
      <c r="O554" s="263" t="s">
        <v>1534</v>
      </c>
      <c r="P554" s="263" t="s">
        <v>1535</v>
      </c>
      <c r="Q554" s="303" t="s">
        <v>888</v>
      </c>
      <c r="R554" s="263" t="s">
        <v>2715</v>
      </c>
      <c r="S554" t="str">
        <f t="shared" si="43"/>
        <v>99</v>
      </c>
      <c r="T554" t="str">
        <f t="shared" si="44"/>
        <v>4 (99)</v>
      </c>
      <c r="U554" t="s">
        <v>5959</v>
      </c>
    </row>
    <row r="555" spans="2:21">
      <c r="B555" s="263" t="s">
        <v>526</v>
      </c>
      <c r="C555" s="292">
        <v>554</v>
      </c>
      <c r="D555" s="263" t="s">
        <v>972</v>
      </c>
      <c r="E555" s="504" t="str">
        <f t="shared" si="40"/>
        <v>Koki BANNO(99)</v>
      </c>
      <c r="F555" s="303" t="s">
        <v>888</v>
      </c>
      <c r="G555" s="263" t="s">
        <v>623</v>
      </c>
      <c r="H555" t="str">
        <f>VLOOKUP($G555,県名!$B$1:$C$49,2,FALSE)</f>
        <v>愛  知</v>
      </c>
      <c r="I555" t="str">
        <f>VLOOKUP(B555,学校名!$D$8:$F$64,3,FALSE)</f>
        <v>南山大</v>
      </c>
      <c r="J555" t="str">
        <f t="shared" si="41"/>
        <v>男</v>
      </c>
      <c r="K555" s="263" t="s">
        <v>3799</v>
      </c>
      <c r="L555" s="263" t="s">
        <v>1255</v>
      </c>
      <c r="M555" t="str">
        <f t="shared" si="42"/>
        <v>Koki BANNO</v>
      </c>
      <c r="O555" s="263" t="s">
        <v>1534</v>
      </c>
      <c r="P555" s="263" t="s">
        <v>1535</v>
      </c>
      <c r="Q555" s="303" t="s">
        <v>888</v>
      </c>
      <c r="R555" s="263" t="s">
        <v>2470</v>
      </c>
      <c r="S555" t="str">
        <f t="shared" si="43"/>
        <v>99</v>
      </c>
      <c r="T555" t="str">
        <f t="shared" si="44"/>
        <v>4 (99)</v>
      </c>
      <c r="U555" t="s">
        <v>5960</v>
      </c>
    </row>
    <row r="556" spans="2:21">
      <c r="B556" s="263" t="s">
        <v>526</v>
      </c>
      <c r="C556" s="292">
        <v>555</v>
      </c>
      <c r="D556" s="263" t="s">
        <v>971</v>
      </c>
      <c r="E556" s="504" t="str">
        <f t="shared" si="40"/>
        <v>Toshiya KAKUTANI(98)</v>
      </c>
      <c r="F556" s="303" t="s">
        <v>888</v>
      </c>
      <c r="G556" s="263" t="s">
        <v>623</v>
      </c>
      <c r="H556" t="str">
        <f>VLOOKUP($G556,県名!$B$1:$C$49,2,FALSE)</f>
        <v>愛  知</v>
      </c>
      <c r="I556" t="str">
        <f>VLOOKUP(B556,学校名!$D$8:$F$64,3,FALSE)</f>
        <v>南山大</v>
      </c>
      <c r="J556" t="str">
        <f t="shared" si="41"/>
        <v>男</v>
      </c>
      <c r="K556" s="263" t="s">
        <v>3800</v>
      </c>
      <c r="L556" s="263" t="s">
        <v>1435</v>
      </c>
      <c r="M556" t="str">
        <f t="shared" si="42"/>
        <v>Toshiya KAKUTANI</v>
      </c>
      <c r="O556" s="263" t="s">
        <v>1534</v>
      </c>
      <c r="P556" s="263" t="s">
        <v>1535</v>
      </c>
      <c r="Q556" s="303" t="s">
        <v>888</v>
      </c>
      <c r="R556" s="263" t="s">
        <v>2473</v>
      </c>
      <c r="S556" t="str">
        <f t="shared" si="43"/>
        <v>98</v>
      </c>
      <c r="T556" t="str">
        <f t="shared" si="44"/>
        <v>4 (98)</v>
      </c>
      <c r="U556" t="s">
        <v>5961</v>
      </c>
    </row>
    <row r="557" spans="2:21">
      <c r="B557" s="263" t="s">
        <v>526</v>
      </c>
      <c r="C557" s="292">
        <v>556</v>
      </c>
      <c r="D557" s="263" t="s">
        <v>1900</v>
      </c>
      <c r="E557" s="504" t="str">
        <f t="shared" si="40"/>
        <v>Kento KATAYAMA(00)</v>
      </c>
      <c r="F557" s="303" t="s">
        <v>889</v>
      </c>
      <c r="G557" s="263" t="s">
        <v>623</v>
      </c>
      <c r="H557" t="str">
        <f>VLOOKUP($G557,県名!$B$1:$C$49,2,FALSE)</f>
        <v>愛  知</v>
      </c>
      <c r="I557" t="str">
        <f>VLOOKUP(B557,学校名!$D$8:$F$64,3,FALSE)</f>
        <v>南山大</v>
      </c>
      <c r="J557" t="str">
        <f t="shared" si="41"/>
        <v>男</v>
      </c>
      <c r="K557" s="263" t="s">
        <v>3801</v>
      </c>
      <c r="L557" s="263" t="s">
        <v>1268</v>
      </c>
      <c r="M557" t="str">
        <f t="shared" si="42"/>
        <v>Kento KATAYAMA</v>
      </c>
      <c r="O557" s="263" t="s">
        <v>1534</v>
      </c>
      <c r="P557" s="263" t="s">
        <v>1535</v>
      </c>
      <c r="Q557" s="303" t="s">
        <v>889</v>
      </c>
      <c r="R557" s="263" t="s">
        <v>2578</v>
      </c>
      <c r="S557" t="str">
        <f t="shared" si="43"/>
        <v>00</v>
      </c>
      <c r="T557" t="str">
        <f t="shared" si="44"/>
        <v>3 (00)</v>
      </c>
      <c r="U557" t="s">
        <v>5962</v>
      </c>
    </row>
    <row r="558" spans="2:21">
      <c r="B558" s="263" t="s">
        <v>526</v>
      </c>
      <c r="C558" s="292">
        <v>557</v>
      </c>
      <c r="D558" s="263" t="s">
        <v>1901</v>
      </c>
      <c r="E558" s="504" t="str">
        <f t="shared" si="40"/>
        <v>Ryuya HIOKI(99)</v>
      </c>
      <c r="F558" s="303" t="s">
        <v>889</v>
      </c>
      <c r="G558" s="263" t="s">
        <v>623</v>
      </c>
      <c r="H558" t="str">
        <f>VLOOKUP($G558,県名!$B$1:$C$49,2,FALSE)</f>
        <v>愛  知</v>
      </c>
      <c r="I558" t="str">
        <f>VLOOKUP(B558,学校名!$D$8:$F$64,3,FALSE)</f>
        <v>南山大</v>
      </c>
      <c r="J558" t="str">
        <f t="shared" si="41"/>
        <v>男</v>
      </c>
      <c r="K558" s="263" t="s">
        <v>3802</v>
      </c>
      <c r="L558" s="263" t="s">
        <v>1491</v>
      </c>
      <c r="M558" t="str">
        <f t="shared" si="42"/>
        <v>Ryuya HIOKI</v>
      </c>
      <c r="O558" s="263" t="s">
        <v>1534</v>
      </c>
      <c r="P558" s="263" t="s">
        <v>1535</v>
      </c>
      <c r="Q558" s="303" t="s">
        <v>889</v>
      </c>
      <c r="R558" s="263" t="s">
        <v>2718</v>
      </c>
      <c r="S558" t="str">
        <f t="shared" si="43"/>
        <v>99</v>
      </c>
      <c r="T558" t="str">
        <f t="shared" si="44"/>
        <v>3 (99)</v>
      </c>
      <c r="U558" t="s">
        <v>5963</v>
      </c>
    </row>
    <row r="559" spans="2:21">
      <c r="B559" s="263" t="s">
        <v>526</v>
      </c>
      <c r="C559" s="292">
        <v>558</v>
      </c>
      <c r="D559" s="263" t="s">
        <v>3052</v>
      </c>
      <c r="E559" s="504" t="str">
        <f t="shared" si="40"/>
        <v>Kosei SAKAKIMA(00)</v>
      </c>
      <c r="F559" s="303" t="s">
        <v>889</v>
      </c>
      <c r="G559" s="263" t="s">
        <v>623</v>
      </c>
      <c r="H559" t="str">
        <f>VLOOKUP($G559,県名!$B$1:$C$49,2,FALSE)</f>
        <v>愛  知</v>
      </c>
      <c r="I559" t="str">
        <f>VLOOKUP(B559,学校名!$D$8:$F$64,3,FALSE)</f>
        <v>南山大</v>
      </c>
      <c r="J559" t="str">
        <f t="shared" si="41"/>
        <v>男</v>
      </c>
      <c r="K559" s="263" t="s">
        <v>3079</v>
      </c>
      <c r="L559" s="263" t="s">
        <v>1364</v>
      </c>
      <c r="M559" t="str">
        <f t="shared" si="42"/>
        <v>Kosei SAKAKIMA</v>
      </c>
      <c r="O559" s="263" t="s">
        <v>1534</v>
      </c>
      <c r="P559" s="263" t="s">
        <v>1535</v>
      </c>
      <c r="Q559" s="303" t="s">
        <v>889</v>
      </c>
      <c r="R559" s="263" t="s">
        <v>2711</v>
      </c>
      <c r="S559" t="str">
        <f t="shared" si="43"/>
        <v>00</v>
      </c>
      <c r="T559" t="str">
        <f t="shared" si="44"/>
        <v>3 (00)</v>
      </c>
      <c r="U559" t="s">
        <v>5964</v>
      </c>
    </row>
    <row r="560" spans="2:21">
      <c r="B560" s="263" t="s">
        <v>526</v>
      </c>
      <c r="C560" s="292">
        <v>559</v>
      </c>
      <c r="D560" s="263" t="s">
        <v>1899</v>
      </c>
      <c r="E560" s="504" t="str">
        <f t="shared" si="40"/>
        <v>Shunsuke NEMOTO(01)</v>
      </c>
      <c r="F560" s="303" t="s">
        <v>889</v>
      </c>
      <c r="G560" s="263" t="s">
        <v>623</v>
      </c>
      <c r="H560" t="str">
        <f>VLOOKUP($G560,県名!$B$1:$C$49,2,FALSE)</f>
        <v>愛  知</v>
      </c>
      <c r="I560" t="str">
        <f>VLOOKUP(B560,学校名!$D$8:$F$64,3,FALSE)</f>
        <v>南山大</v>
      </c>
      <c r="J560" t="str">
        <f t="shared" si="41"/>
        <v>男</v>
      </c>
      <c r="K560" s="263" t="s">
        <v>3803</v>
      </c>
      <c r="L560" s="263" t="s">
        <v>1342</v>
      </c>
      <c r="M560" t="str">
        <f t="shared" si="42"/>
        <v>Shunsuke NEMOTO</v>
      </c>
      <c r="O560" s="263" t="s">
        <v>1534</v>
      </c>
      <c r="P560" s="263" t="s">
        <v>1535</v>
      </c>
      <c r="Q560" s="303" t="s">
        <v>889</v>
      </c>
      <c r="R560" s="263" t="s">
        <v>2714</v>
      </c>
      <c r="S560" t="str">
        <f t="shared" si="43"/>
        <v>01</v>
      </c>
      <c r="T560" t="str">
        <f t="shared" si="44"/>
        <v>3 (01)</v>
      </c>
      <c r="U560" t="s">
        <v>5965</v>
      </c>
    </row>
    <row r="561" spans="2:21">
      <c r="B561" s="263" t="s">
        <v>526</v>
      </c>
      <c r="C561" s="292">
        <v>560</v>
      </c>
      <c r="D561" s="263" t="s">
        <v>1896</v>
      </c>
      <c r="E561" s="504" t="str">
        <f t="shared" si="40"/>
        <v>Soshi IMAMURA(00)</v>
      </c>
      <c r="F561" s="303" t="s">
        <v>889</v>
      </c>
      <c r="G561" s="263" t="s">
        <v>623</v>
      </c>
      <c r="H561" t="str">
        <f>VLOOKUP($G561,県名!$B$1:$C$49,2,FALSE)</f>
        <v>愛  知</v>
      </c>
      <c r="I561" t="str">
        <f>VLOOKUP(B561,学校名!$D$8:$F$64,3,FALSE)</f>
        <v>南山大</v>
      </c>
      <c r="J561" t="str">
        <f t="shared" si="41"/>
        <v>男</v>
      </c>
      <c r="K561" s="263" t="s">
        <v>3804</v>
      </c>
      <c r="L561" s="263" t="s">
        <v>3805</v>
      </c>
      <c r="M561" t="str">
        <f t="shared" si="42"/>
        <v>Soshi IMAMURA</v>
      </c>
      <c r="O561" s="263" t="s">
        <v>1534</v>
      </c>
      <c r="P561" s="263" t="s">
        <v>1535</v>
      </c>
      <c r="Q561" s="303" t="s">
        <v>889</v>
      </c>
      <c r="R561" s="263" t="s">
        <v>2677</v>
      </c>
      <c r="S561" t="str">
        <f t="shared" si="43"/>
        <v>00</v>
      </c>
      <c r="T561" t="str">
        <f t="shared" si="44"/>
        <v>3 (00)</v>
      </c>
      <c r="U561" t="s">
        <v>5966</v>
      </c>
    </row>
    <row r="562" spans="2:21">
      <c r="B562" s="263" t="s">
        <v>526</v>
      </c>
      <c r="C562" s="292">
        <v>561</v>
      </c>
      <c r="D562" s="263" t="s">
        <v>3049</v>
      </c>
      <c r="E562" s="504" t="str">
        <f t="shared" si="40"/>
        <v>Ryuya SUZUKI(01)</v>
      </c>
      <c r="F562" s="303" t="s">
        <v>886</v>
      </c>
      <c r="G562" s="263" t="s">
        <v>623</v>
      </c>
      <c r="H562" t="str">
        <f>VLOOKUP($G562,県名!$B$1:$C$49,2,FALSE)</f>
        <v>愛  知</v>
      </c>
      <c r="I562" t="str">
        <f>VLOOKUP(B562,学校名!$D$8:$F$64,3,FALSE)</f>
        <v>南山大</v>
      </c>
      <c r="J562" t="str">
        <f t="shared" si="41"/>
        <v>男</v>
      </c>
      <c r="K562" s="263" t="s">
        <v>1260</v>
      </c>
      <c r="L562" s="263" t="s">
        <v>1491</v>
      </c>
      <c r="M562" t="str">
        <f t="shared" si="42"/>
        <v>Ryuya SUZUKI</v>
      </c>
      <c r="O562" s="263" t="s">
        <v>1534</v>
      </c>
      <c r="P562" s="263" t="s">
        <v>1535</v>
      </c>
      <c r="Q562" s="303" t="s">
        <v>886</v>
      </c>
      <c r="R562" s="263" t="s">
        <v>2768</v>
      </c>
      <c r="S562" t="str">
        <f t="shared" si="43"/>
        <v>01</v>
      </c>
      <c r="T562" t="str">
        <f t="shared" si="44"/>
        <v>2 (01)</v>
      </c>
      <c r="U562" t="s">
        <v>5967</v>
      </c>
    </row>
    <row r="563" spans="2:21">
      <c r="B563" s="263" t="s">
        <v>526</v>
      </c>
      <c r="C563" s="292">
        <v>562</v>
      </c>
      <c r="D563" s="263" t="s">
        <v>3051</v>
      </c>
      <c r="E563" s="504" t="str">
        <f t="shared" si="40"/>
        <v>Sotaro HORIE(01)</v>
      </c>
      <c r="F563" s="303" t="s">
        <v>886</v>
      </c>
      <c r="G563" s="263" t="s">
        <v>623</v>
      </c>
      <c r="H563" t="str">
        <f>VLOOKUP($G563,県名!$B$1:$C$49,2,FALSE)</f>
        <v>愛  知</v>
      </c>
      <c r="I563" t="str">
        <f>VLOOKUP(B563,学校名!$D$8:$F$64,3,FALSE)</f>
        <v>南山大</v>
      </c>
      <c r="J563" t="str">
        <f t="shared" si="41"/>
        <v>男</v>
      </c>
      <c r="K563" s="263" t="s">
        <v>3078</v>
      </c>
      <c r="L563" s="263" t="s">
        <v>1489</v>
      </c>
      <c r="M563" t="str">
        <f t="shared" si="42"/>
        <v>Sotaro HORIE</v>
      </c>
      <c r="O563" s="263" t="s">
        <v>1534</v>
      </c>
      <c r="P563" s="263" t="s">
        <v>1535</v>
      </c>
      <c r="Q563" s="303" t="s">
        <v>886</v>
      </c>
      <c r="R563" s="263" t="s">
        <v>3068</v>
      </c>
      <c r="S563" t="str">
        <f t="shared" si="43"/>
        <v>01</v>
      </c>
      <c r="T563" t="str">
        <f t="shared" si="44"/>
        <v>2 (01)</v>
      </c>
      <c r="U563" t="s">
        <v>5968</v>
      </c>
    </row>
    <row r="564" spans="2:21">
      <c r="B564" s="263" t="s">
        <v>526</v>
      </c>
      <c r="C564" s="292">
        <v>563</v>
      </c>
      <c r="D564" s="263" t="s">
        <v>3236</v>
      </c>
      <c r="E564" s="504" t="str">
        <f t="shared" si="40"/>
        <v>Tairi TOMITA(01)</v>
      </c>
      <c r="F564" s="303" t="s">
        <v>886</v>
      </c>
      <c r="G564" s="263" t="s">
        <v>623</v>
      </c>
      <c r="H564" t="str">
        <f>VLOOKUP($G564,県名!$B$1:$C$49,2,FALSE)</f>
        <v>愛  知</v>
      </c>
      <c r="I564" t="str">
        <f>VLOOKUP(B564,学校名!$D$8:$F$64,3,FALSE)</f>
        <v>南山大</v>
      </c>
      <c r="J564" t="str">
        <f t="shared" si="41"/>
        <v>男</v>
      </c>
      <c r="K564" s="263" t="s">
        <v>1582</v>
      </c>
      <c r="L564" s="263" t="s">
        <v>3077</v>
      </c>
      <c r="M564" t="str">
        <f t="shared" si="42"/>
        <v>Tairi TOMITA</v>
      </c>
      <c r="O564" s="263" t="s">
        <v>1534</v>
      </c>
      <c r="P564" s="263" t="s">
        <v>1535</v>
      </c>
      <c r="Q564" s="303" t="s">
        <v>886</v>
      </c>
      <c r="R564" s="263" t="s">
        <v>2889</v>
      </c>
      <c r="S564" t="str">
        <f t="shared" si="43"/>
        <v>01</v>
      </c>
      <c r="T564" t="str">
        <f t="shared" si="44"/>
        <v>2 (01)</v>
      </c>
      <c r="U564" t="s">
        <v>5969</v>
      </c>
    </row>
    <row r="565" spans="2:21">
      <c r="B565" s="263" t="s">
        <v>526</v>
      </c>
      <c r="C565" s="292">
        <v>564</v>
      </c>
      <c r="D565" s="263" t="s">
        <v>3237</v>
      </c>
      <c r="E565" s="504" t="str">
        <f t="shared" si="40"/>
        <v>Tatsunari ASANO(01)</v>
      </c>
      <c r="F565" s="303" t="s">
        <v>886</v>
      </c>
      <c r="G565" s="263" t="s">
        <v>623</v>
      </c>
      <c r="H565" t="str">
        <f>VLOOKUP($G565,県名!$B$1:$C$49,2,FALSE)</f>
        <v>愛  知</v>
      </c>
      <c r="I565" t="str">
        <f>VLOOKUP(B565,学校名!$D$8:$F$64,3,FALSE)</f>
        <v>南山大</v>
      </c>
      <c r="J565" t="str">
        <f t="shared" si="41"/>
        <v>男</v>
      </c>
      <c r="K565" s="263" t="s">
        <v>1378</v>
      </c>
      <c r="L565" s="263" t="s">
        <v>3806</v>
      </c>
      <c r="M565" t="str">
        <f t="shared" si="42"/>
        <v>Tatsunari ASANO</v>
      </c>
      <c r="O565" s="263" t="s">
        <v>1534</v>
      </c>
      <c r="P565" s="263" t="s">
        <v>1535</v>
      </c>
      <c r="Q565" s="303" t="s">
        <v>886</v>
      </c>
      <c r="R565" s="263" t="s">
        <v>2978</v>
      </c>
      <c r="S565" t="str">
        <f t="shared" si="43"/>
        <v>01</v>
      </c>
      <c r="T565" t="str">
        <f t="shared" si="44"/>
        <v>2 (01)</v>
      </c>
      <c r="U565" t="s">
        <v>5970</v>
      </c>
    </row>
    <row r="566" spans="2:21">
      <c r="B566" s="263" t="s">
        <v>526</v>
      </c>
      <c r="C566" s="292">
        <v>565</v>
      </c>
      <c r="D566" s="263" t="s">
        <v>3047</v>
      </c>
      <c r="E566" s="504" t="str">
        <f t="shared" si="40"/>
        <v>Takumi AOI(01)</v>
      </c>
      <c r="F566" s="303" t="s">
        <v>886</v>
      </c>
      <c r="G566" s="263" t="s">
        <v>624</v>
      </c>
      <c r="H566" t="str">
        <f>VLOOKUP($G566,県名!$B$1:$C$49,2,FALSE)</f>
        <v>三  重</v>
      </c>
      <c r="I566" t="str">
        <f>VLOOKUP(B566,学校名!$D$8:$F$64,3,FALSE)</f>
        <v>南山大</v>
      </c>
      <c r="J566" t="str">
        <f t="shared" si="41"/>
        <v>男</v>
      </c>
      <c r="K566" s="263" t="s">
        <v>1426</v>
      </c>
      <c r="L566" s="263" t="s">
        <v>1339</v>
      </c>
      <c r="M566" t="str">
        <f t="shared" si="42"/>
        <v>Takumi AOI</v>
      </c>
      <c r="O566" s="263" t="s">
        <v>1534</v>
      </c>
      <c r="P566" s="263" t="s">
        <v>1535</v>
      </c>
      <c r="Q566" s="303" t="s">
        <v>886</v>
      </c>
      <c r="R566" s="263" t="s">
        <v>3066</v>
      </c>
      <c r="S566" t="str">
        <f t="shared" si="43"/>
        <v>01</v>
      </c>
      <c r="T566" t="str">
        <f t="shared" si="44"/>
        <v>2 (01)</v>
      </c>
      <c r="U566" t="s">
        <v>5971</v>
      </c>
    </row>
    <row r="567" spans="2:21">
      <c r="B567" s="263" t="s">
        <v>526</v>
      </c>
      <c r="C567" s="292">
        <v>566</v>
      </c>
      <c r="D567" s="263" t="s">
        <v>3050</v>
      </c>
      <c r="E567" s="504" t="str">
        <f t="shared" si="40"/>
        <v>Yuri TOYAMA(01)</v>
      </c>
      <c r="F567" s="303" t="s">
        <v>886</v>
      </c>
      <c r="G567" s="263" t="s">
        <v>623</v>
      </c>
      <c r="H567" t="str">
        <f>VLOOKUP($G567,県名!$B$1:$C$49,2,FALSE)</f>
        <v>愛  知</v>
      </c>
      <c r="I567" t="str">
        <f>VLOOKUP(B567,学校名!$D$8:$F$64,3,FALSE)</f>
        <v>南山大</v>
      </c>
      <c r="J567" t="str">
        <f t="shared" si="41"/>
        <v>男</v>
      </c>
      <c r="K567" s="263" t="s">
        <v>1463</v>
      </c>
      <c r="L567" s="263" t="s">
        <v>1288</v>
      </c>
      <c r="M567" t="str">
        <f t="shared" si="42"/>
        <v>Yuri TOYAMA</v>
      </c>
      <c r="O567" s="263" t="s">
        <v>1534</v>
      </c>
      <c r="P567" s="263" t="s">
        <v>1535</v>
      </c>
      <c r="Q567" s="303" t="s">
        <v>886</v>
      </c>
      <c r="R567" s="263" t="s">
        <v>3061</v>
      </c>
      <c r="S567" t="str">
        <f t="shared" si="43"/>
        <v>01</v>
      </c>
      <c r="T567" t="str">
        <f t="shared" si="44"/>
        <v>2 (01)</v>
      </c>
      <c r="U567" t="s">
        <v>5972</v>
      </c>
    </row>
    <row r="568" spans="2:21">
      <c r="B568" s="263" t="s">
        <v>526</v>
      </c>
      <c r="C568" s="292">
        <v>567</v>
      </c>
      <c r="D568" s="263" t="s">
        <v>3048</v>
      </c>
      <c r="E568" s="504" t="str">
        <f t="shared" si="40"/>
        <v>Shoun ITO(01)</v>
      </c>
      <c r="F568" s="303" t="s">
        <v>886</v>
      </c>
      <c r="G568" s="263" t="s">
        <v>624</v>
      </c>
      <c r="H568" t="str">
        <f>VLOOKUP($G568,県名!$B$1:$C$49,2,FALSE)</f>
        <v>三  重</v>
      </c>
      <c r="I568" t="str">
        <f>VLOOKUP(B568,学校名!$D$8:$F$64,3,FALSE)</f>
        <v>南山大</v>
      </c>
      <c r="J568" t="str">
        <f t="shared" si="41"/>
        <v>男</v>
      </c>
      <c r="K568" s="263" t="s">
        <v>1279</v>
      </c>
      <c r="L568" s="263" t="s">
        <v>3076</v>
      </c>
      <c r="M568" t="str">
        <f t="shared" si="42"/>
        <v>Shoun ITO</v>
      </c>
      <c r="O568" s="263" t="s">
        <v>1534</v>
      </c>
      <c r="P568" s="263" t="s">
        <v>1535</v>
      </c>
      <c r="Q568" s="303" t="s">
        <v>886</v>
      </c>
      <c r="R568" s="263" t="s">
        <v>3067</v>
      </c>
      <c r="S568" t="str">
        <f t="shared" si="43"/>
        <v>01</v>
      </c>
      <c r="T568" t="str">
        <f t="shared" si="44"/>
        <v>2 (01)</v>
      </c>
      <c r="U568" t="s">
        <v>5973</v>
      </c>
    </row>
    <row r="569" spans="2:21">
      <c r="B569" s="263" t="s">
        <v>526</v>
      </c>
      <c r="C569" s="292">
        <v>568</v>
      </c>
      <c r="D569" s="263" t="s">
        <v>3053</v>
      </c>
      <c r="E569" s="504" t="str">
        <f t="shared" si="40"/>
        <v>Naoki YASUDA(01)</v>
      </c>
      <c r="F569" s="303" t="s">
        <v>886</v>
      </c>
      <c r="G569" s="263" t="s">
        <v>625</v>
      </c>
      <c r="H569" t="str">
        <f>VLOOKUP($G569,県名!$B$1:$C$49,2,FALSE)</f>
        <v>岐  阜</v>
      </c>
      <c r="I569" t="str">
        <f>VLOOKUP(B569,学校名!$D$8:$F$64,3,FALSE)</f>
        <v>南山大</v>
      </c>
      <c r="J569" t="str">
        <f t="shared" si="41"/>
        <v>男</v>
      </c>
      <c r="K569" s="263" t="s">
        <v>1403</v>
      </c>
      <c r="L569" s="263" t="s">
        <v>1230</v>
      </c>
      <c r="M569" t="str">
        <f t="shared" si="42"/>
        <v>Naoki YASUDA</v>
      </c>
      <c r="O569" s="263" t="s">
        <v>1534</v>
      </c>
      <c r="P569" s="263" t="s">
        <v>1535</v>
      </c>
      <c r="Q569" s="303" t="s">
        <v>886</v>
      </c>
      <c r="R569" s="263" t="s">
        <v>2812</v>
      </c>
      <c r="S569" t="str">
        <f t="shared" si="43"/>
        <v>01</v>
      </c>
      <c r="T569" t="str">
        <f t="shared" si="44"/>
        <v>2 (01)</v>
      </c>
      <c r="U569" t="s">
        <v>5974</v>
      </c>
    </row>
    <row r="570" spans="2:21">
      <c r="B570" s="263" t="s">
        <v>528</v>
      </c>
      <c r="C570" s="292">
        <v>569</v>
      </c>
      <c r="D570" s="263" t="s">
        <v>1213</v>
      </c>
      <c r="E570" s="504" t="str">
        <f t="shared" si="40"/>
        <v>Kaito OZEKI(98)</v>
      </c>
      <c r="F570" s="303" t="s">
        <v>885</v>
      </c>
      <c r="G570" s="263" t="s">
        <v>622</v>
      </c>
      <c r="H570" t="str">
        <f>VLOOKUP($G570,県名!$B$1:$C$49,2,FALSE)</f>
        <v>静  岡</v>
      </c>
      <c r="I570" t="str">
        <f>VLOOKUP(B570,学校名!$D$8:$F$64,3,FALSE)</f>
        <v>浜松医科大</v>
      </c>
      <c r="J570" t="str">
        <f t="shared" si="41"/>
        <v>男</v>
      </c>
      <c r="K570" s="263" t="s">
        <v>1433</v>
      </c>
      <c r="L570" s="263" t="s">
        <v>1384</v>
      </c>
      <c r="M570" t="str">
        <f t="shared" si="42"/>
        <v>Kaito OZEKI</v>
      </c>
      <c r="O570" s="263" t="s">
        <v>1534</v>
      </c>
      <c r="P570" s="263" t="s">
        <v>1535</v>
      </c>
      <c r="Q570" s="303" t="s">
        <v>885</v>
      </c>
      <c r="R570" s="263" t="s">
        <v>2728</v>
      </c>
      <c r="S570" t="str">
        <f t="shared" si="43"/>
        <v>98</v>
      </c>
      <c r="T570" t="str">
        <f t="shared" si="44"/>
        <v>6 (98)</v>
      </c>
      <c r="U570" t="s">
        <v>5975</v>
      </c>
    </row>
    <row r="571" spans="2:21">
      <c r="B571" s="263" t="s">
        <v>528</v>
      </c>
      <c r="C571" s="292">
        <v>570</v>
      </c>
      <c r="D571" s="263" t="s">
        <v>742</v>
      </c>
      <c r="E571" s="504" t="str">
        <f t="shared" si="40"/>
        <v>Hironori YAMATO(97)</v>
      </c>
      <c r="F571" s="303" t="s">
        <v>885</v>
      </c>
      <c r="G571" s="263" t="s">
        <v>622</v>
      </c>
      <c r="H571" t="str">
        <f>VLOOKUP($G571,県名!$B$1:$C$49,2,FALSE)</f>
        <v>静  岡</v>
      </c>
      <c r="I571" t="str">
        <f>VLOOKUP(B571,学校名!$D$8:$F$64,3,FALSE)</f>
        <v>浜松医科大</v>
      </c>
      <c r="J571" t="str">
        <f t="shared" si="41"/>
        <v>男</v>
      </c>
      <c r="K571" s="263" t="s">
        <v>1493</v>
      </c>
      <c r="L571" s="263" t="s">
        <v>3807</v>
      </c>
      <c r="M571" t="str">
        <f t="shared" si="42"/>
        <v>Hironori YAMATO</v>
      </c>
      <c r="O571" s="263" t="s">
        <v>1534</v>
      </c>
      <c r="P571" s="263" t="s">
        <v>1535</v>
      </c>
      <c r="Q571" s="303" t="s">
        <v>885</v>
      </c>
      <c r="R571" s="263" t="s">
        <v>2729</v>
      </c>
      <c r="S571" t="str">
        <f t="shared" si="43"/>
        <v>97</v>
      </c>
      <c r="T571" t="str">
        <f t="shared" si="44"/>
        <v>6 (97)</v>
      </c>
      <c r="U571" t="s">
        <v>5976</v>
      </c>
    </row>
    <row r="572" spans="2:21">
      <c r="B572" s="263" t="s">
        <v>528</v>
      </c>
      <c r="C572" s="292">
        <v>571</v>
      </c>
      <c r="D572" s="263" t="s">
        <v>1214</v>
      </c>
      <c r="E572" s="504" t="str">
        <f t="shared" si="40"/>
        <v>Yuta YOKOCHI(93)</v>
      </c>
      <c r="F572" s="303" t="s">
        <v>885</v>
      </c>
      <c r="G572" s="263" t="s">
        <v>622</v>
      </c>
      <c r="H572" t="str">
        <f>VLOOKUP($G572,県名!$B$1:$C$49,2,FALSE)</f>
        <v>静  岡</v>
      </c>
      <c r="I572" t="str">
        <f>VLOOKUP(B572,学校名!$D$8:$F$64,3,FALSE)</f>
        <v>浜松医科大</v>
      </c>
      <c r="J572" t="str">
        <f t="shared" si="41"/>
        <v>男</v>
      </c>
      <c r="K572" s="263" t="s">
        <v>3808</v>
      </c>
      <c r="L572" s="263" t="s">
        <v>1245</v>
      </c>
      <c r="M572" t="str">
        <f t="shared" si="42"/>
        <v>Yuta YOKOCHI</v>
      </c>
      <c r="O572" s="263" t="s">
        <v>1534</v>
      </c>
      <c r="P572" s="263" t="s">
        <v>1535</v>
      </c>
      <c r="Q572" s="303" t="s">
        <v>885</v>
      </c>
      <c r="R572" s="263" t="s">
        <v>2730</v>
      </c>
      <c r="S572" t="str">
        <f t="shared" si="43"/>
        <v>93</v>
      </c>
      <c r="T572" t="str">
        <f t="shared" si="44"/>
        <v>6 (93)</v>
      </c>
      <c r="U572" t="s">
        <v>5977</v>
      </c>
    </row>
    <row r="573" spans="2:21">
      <c r="B573" s="263" t="s">
        <v>528</v>
      </c>
      <c r="C573" s="292">
        <v>572</v>
      </c>
      <c r="D573" s="263" t="s">
        <v>741</v>
      </c>
      <c r="E573" s="504" t="str">
        <f t="shared" si="40"/>
        <v>Haruki WATANABE(96)</v>
      </c>
      <c r="F573" s="303" t="s">
        <v>885</v>
      </c>
      <c r="G573" s="263" t="s">
        <v>622</v>
      </c>
      <c r="H573" t="str">
        <f>VLOOKUP($G573,県名!$B$1:$C$49,2,FALSE)</f>
        <v>静  岡</v>
      </c>
      <c r="I573" t="str">
        <f>VLOOKUP(B573,学校名!$D$8:$F$64,3,FALSE)</f>
        <v>浜松医科大</v>
      </c>
      <c r="J573" t="str">
        <f t="shared" si="41"/>
        <v>男</v>
      </c>
      <c r="K573" s="263" t="s">
        <v>1311</v>
      </c>
      <c r="L573" s="263" t="s">
        <v>1381</v>
      </c>
      <c r="M573" t="str">
        <f t="shared" si="42"/>
        <v>Haruki WATANABE</v>
      </c>
      <c r="O573" s="263" t="s">
        <v>1534</v>
      </c>
      <c r="P573" s="263" t="s">
        <v>1535</v>
      </c>
      <c r="Q573" s="303" t="s">
        <v>885</v>
      </c>
      <c r="R573" s="263" t="s">
        <v>2731</v>
      </c>
      <c r="S573" t="str">
        <f t="shared" si="43"/>
        <v>96</v>
      </c>
      <c r="T573" t="str">
        <f t="shared" si="44"/>
        <v>6 (96)</v>
      </c>
      <c r="U573" t="s">
        <v>5978</v>
      </c>
    </row>
    <row r="574" spans="2:21">
      <c r="B574" s="263" t="s">
        <v>528</v>
      </c>
      <c r="C574" s="292">
        <v>573</v>
      </c>
      <c r="D574" s="263" t="s">
        <v>1215</v>
      </c>
      <c r="E574" s="504" t="str">
        <f t="shared" si="40"/>
        <v>Mochihiro SUGIMOTO(98)</v>
      </c>
      <c r="F574" s="303" t="s">
        <v>887</v>
      </c>
      <c r="G574" s="263" t="s">
        <v>622</v>
      </c>
      <c r="H574" t="str">
        <f>VLOOKUP($G574,県名!$B$1:$C$49,2,FALSE)</f>
        <v>静  岡</v>
      </c>
      <c r="I574" t="str">
        <f>VLOOKUP(B574,学校名!$D$8:$F$64,3,FALSE)</f>
        <v>浜松医科大</v>
      </c>
      <c r="J574" t="str">
        <f t="shared" si="41"/>
        <v>男</v>
      </c>
      <c r="K574" s="263" t="s">
        <v>1439</v>
      </c>
      <c r="L574" s="263" t="s">
        <v>3809</v>
      </c>
      <c r="M574" t="str">
        <f t="shared" si="42"/>
        <v>Mochihiro SUGIMOTO</v>
      </c>
      <c r="O574" s="263" t="s">
        <v>1534</v>
      </c>
      <c r="P574" s="263" t="s">
        <v>1535</v>
      </c>
      <c r="Q574" s="303" t="s">
        <v>887</v>
      </c>
      <c r="R574" s="263" t="s">
        <v>2663</v>
      </c>
      <c r="S574" t="str">
        <f t="shared" si="43"/>
        <v>98</v>
      </c>
      <c r="T574" t="str">
        <f t="shared" si="44"/>
        <v>5 (98)</v>
      </c>
      <c r="U574" t="s">
        <v>5979</v>
      </c>
    </row>
    <row r="575" spans="2:21">
      <c r="B575" s="263" t="s">
        <v>528</v>
      </c>
      <c r="C575" s="292">
        <v>574</v>
      </c>
      <c r="D575" s="263" t="s">
        <v>974</v>
      </c>
      <c r="E575" s="504" t="str">
        <f t="shared" si="40"/>
        <v>Ryujin NAITO(00)</v>
      </c>
      <c r="F575" s="303" t="s">
        <v>888</v>
      </c>
      <c r="G575" s="263" t="s">
        <v>622</v>
      </c>
      <c r="H575" t="str">
        <f>VLOOKUP($G575,県名!$B$1:$C$49,2,FALSE)</f>
        <v>静  岡</v>
      </c>
      <c r="I575" t="str">
        <f>VLOOKUP(B575,学校名!$D$8:$F$64,3,FALSE)</f>
        <v>浜松医科大</v>
      </c>
      <c r="J575" t="str">
        <f t="shared" si="41"/>
        <v>男</v>
      </c>
      <c r="K575" s="263" t="s">
        <v>1494</v>
      </c>
      <c r="L575" s="263" t="s">
        <v>3810</v>
      </c>
      <c r="M575" t="str">
        <f t="shared" si="42"/>
        <v>Ryujin NAITO</v>
      </c>
      <c r="O575" s="263" t="s">
        <v>1534</v>
      </c>
      <c r="P575" s="263" t="s">
        <v>1535</v>
      </c>
      <c r="Q575" s="303" t="s">
        <v>888</v>
      </c>
      <c r="R575" s="263" t="s">
        <v>2605</v>
      </c>
      <c r="S575" t="str">
        <f t="shared" si="43"/>
        <v>00</v>
      </c>
      <c r="T575" t="str">
        <f t="shared" si="44"/>
        <v>4 (00)</v>
      </c>
      <c r="U575" t="s">
        <v>5980</v>
      </c>
    </row>
    <row r="576" spans="2:21">
      <c r="B576" s="263" t="s">
        <v>528</v>
      </c>
      <c r="C576" s="292">
        <v>575</v>
      </c>
      <c r="D576" s="263" t="s">
        <v>1907</v>
      </c>
      <c r="E576" s="504" t="str">
        <f t="shared" si="40"/>
        <v>Daichi KAWAGUCHI(01)</v>
      </c>
      <c r="F576" s="303" t="s">
        <v>889</v>
      </c>
      <c r="G576" s="263" t="s">
        <v>622</v>
      </c>
      <c r="H576" t="str">
        <f>VLOOKUP($G576,県名!$B$1:$C$49,2,FALSE)</f>
        <v>静  岡</v>
      </c>
      <c r="I576" t="str">
        <f>VLOOKUP(B576,学校名!$D$8:$F$64,3,FALSE)</f>
        <v>浜松医科大</v>
      </c>
      <c r="J576" t="str">
        <f t="shared" si="41"/>
        <v>男</v>
      </c>
      <c r="K576" s="263" t="s">
        <v>1487</v>
      </c>
      <c r="L576" s="263" t="s">
        <v>1466</v>
      </c>
      <c r="M576" t="str">
        <f t="shared" si="42"/>
        <v>Daichi KAWAGUCHI</v>
      </c>
      <c r="O576" s="263" t="s">
        <v>1534</v>
      </c>
      <c r="P576" s="263" t="s">
        <v>1535</v>
      </c>
      <c r="Q576" s="303" t="s">
        <v>889</v>
      </c>
      <c r="R576" s="263" t="s">
        <v>2505</v>
      </c>
      <c r="S576" t="str">
        <f t="shared" si="43"/>
        <v>01</v>
      </c>
      <c r="T576" t="str">
        <f t="shared" si="44"/>
        <v>3 (01)</v>
      </c>
      <c r="U576" t="s">
        <v>5981</v>
      </c>
    </row>
    <row r="577" spans="2:21">
      <c r="B577" s="263" t="s">
        <v>528</v>
      </c>
      <c r="C577" s="292">
        <v>576</v>
      </c>
      <c r="D577" s="263" t="s">
        <v>1908</v>
      </c>
      <c r="E577" s="504" t="str">
        <f t="shared" si="40"/>
        <v>Toru TAMURA(01)</v>
      </c>
      <c r="F577" s="303" t="s">
        <v>889</v>
      </c>
      <c r="G577" s="263" t="s">
        <v>622</v>
      </c>
      <c r="H577" t="str">
        <f>VLOOKUP($G577,県名!$B$1:$C$49,2,FALSE)</f>
        <v>静  岡</v>
      </c>
      <c r="I577" t="str">
        <f>VLOOKUP(B577,学校名!$D$8:$F$64,3,FALSE)</f>
        <v>浜松医科大</v>
      </c>
      <c r="J577" t="str">
        <f t="shared" si="41"/>
        <v>男</v>
      </c>
      <c r="K577" s="263" t="s">
        <v>1416</v>
      </c>
      <c r="L577" s="263" t="s">
        <v>3659</v>
      </c>
      <c r="M577" t="str">
        <f t="shared" si="42"/>
        <v>Toru TAMURA</v>
      </c>
      <c r="O577" s="263" t="s">
        <v>1534</v>
      </c>
      <c r="P577" s="263" t="s">
        <v>1535</v>
      </c>
      <c r="Q577" s="303" t="s">
        <v>889</v>
      </c>
      <c r="R577" s="263" t="s">
        <v>2732</v>
      </c>
      <c r="S577" t="str">
        <f t="shared" si="43"/>
        <v>01</v>
      </c>
      <c r="T577" t="str">
        <f t="shared" si="44"/>
        <v>3 (01)</v>
      </c>
      <c r="U577" t="s">
        <v>5982</v>
      </c>
    </row>
    <row r="578" spans="2:21">
      <c r="B578" s="263" t="s">
        <v>528</v>
      </c>
      <c r="C578" s="292">
        <v>577</v>
      </c>
      <c r="D578" s="263" t="s">
        <v>1909</v>
      </c>
      <c r="E578" s="504" t="str">
        <f t="shared" si="40"/>
        <v>Yusuke YAMAMOTO(00)</v>
      </c>
      <c r="F578" s="303" t="s">
        <v>889</v>
      </c>
      <c r="G578" s="263" t="s">
        <v>622</v>
      </c>
      <c r="H578" t="str">
        <f>VLOOKUP($G578,県名!$B$1:$C$49,2,FALSE)</f>
        <v>静  岡</v>
      </c>
      <c r="I578" t="str">
        <f>VLOOKUP(B578,学校名!$D$8:$F$64,3,FALSE)</f>
        <v>浜松医科大</v>
      </c>
      <c r="J578" t="str">
        <f t="shared" si="41"/>
        <v>男</v>
      </c>
      <c r="K578" s="263" t="s">
        <v>1249</v>
      </c>
      <c r="L578" s="263" t="s">
        <v>1254</v>
      </c>
      <c r="M578" t="str">
        <f t="shared" si="42"/>
        <v>Yusuke YAMAMOTO</v>
      </c>
      <c r="O578" s="263" t="s">
        <v>1534</v>
      </c>
      <c r="P578" s="263" t="s">
        <v>1535</v>
      </c>
      <c r="Q578" s="303" t="s">
        <v>889</v>
      </c>
      <c r="R578" s="263" t="s">
        <v>2612</v>
      </c>
      <c r="S578" t="str">
        <f t="shared" si="43"/>
        <v>00</v>
      </c>
      <c r="T578" t="str">
        <f t="shared" si="44"/>
        <v>3 (00)</v>
      </c>
      <c r="U578" t="s">
        <v>5983</v>
      </c>
    </row>
    <row r="579" spans="2:21">
      <c r="B579" s="263" t="s">
        <v>528</v>
      </c>
      <c r="C579" s="292">
        <v>578</v>
      </c>
      <c r="D579" s="263" t="s">
        <v>3238</v>
      </c>
      <c r="E579" s="504" t="str">
        <f t="shared" ref="E579:E642" si="45">M579&amp;"("&amp;S579&amp;")"</f>
        <v>Yuki ISHIDA(00)</v>
      </c>
      <c r="F579" s="303" t="s">
        <v>886</v>
      </c>
      <c r="G579" s="263" t="s">
        <v>622</v>
      </c>
      <c r="H579" t="str">
        <f>VLOOKUP($G579,県名!$B$1:$C$49,2,FALSE)</f>
        <v>静  岡</v>
      </c>
      <c r="I579" t="str">
        <f>VLOOKUP(B579,学校名!$D$8:$F$64,3,FALSE)</f>
        <v>浜松医科大</v>
      </c>
      <c r="J579" t="str">
        <f t="shared" ref="J579:J642" si="46">IF(VALUE(C579)&lt;2000,"男","女")</f>
        <v>男</v>
      </c>
      <c r="K579" s="263" t="s">
        <v>1293</v>
      </c>
      <c r="L579" s="263" t="s">
        <v>1244</v>
      </c>
      <c r="M579" t="str">
        <f t="shared" ref="M579:M642" si="47">L579&amp;" "&amp;K579</f>
        <v>Yuki ISHIDA</v>
      </c>
      <c r="O579" s="263" t="s">
        <v>1534</v>
      </c>
      <c r="P579" s="263" t="s">
        <v>1535</v>
      </c>
      <c r="Q579" s="303" t="s">
        <v>886</v>
      </c>
      <c r="R579" s="263" t="s">
        <v>2939</v>
      </c>
      <c r="S579" t="str">
        <f t="shared" ref="S579:S642" si="48">LEFT(R579,2)</f>
        <v>00</v>
      </c>
      <c r="T579" t="str">
        <f t="shared" ref="T579:T642" si="49">Q579&amp;" ("&amp;S579&amp;")"</f>
        <v>2 (00)</v>
      </c>
      <c r="U579" t="s">
        <v>5984</v>
      </c>
    </row>
    <row r="580" spans="2:21">
      <c r="B580" s="263" t="s">
        <v>528</v>
      </c>
      <c r="C580" s="292">
        <v>579</v>
      </c>
      <c r="D580" s="263" t="s">
        <v>3239</v>
      </c>
      <c r="E580" s="504" t="str">
        <f t="shared" si="45"/>
        <v>Tatsuya SUGIMOTO(01)</v>
      </c>
      <c r="F580" s="303" t="s">
        <v>886</v>
      </c>
      <c r="G580" s="263" t="s">
        <v>622</v>
      </c>
      <c r="H580" t="str">
        <f>VLOOKUP($G580,県名!$B$1:$C$49,2,FALSE)</f>
        <v>静  岡</v>
      </c>
      <c r="I580" t="str">
        <f>VLOOKUP(B580,学校名!$D$8:$F$64,3,FALSE)</f>
        <v>浜松医科大</v>
      </c>
      <c r="J580" t="str">
        <f t="shared" si="46"/>
        <v>男</v>
      </c>
      <c r="K580" s="263" t="s">
        <v>1439</v>
      </c>
      <c r="L580" s="263" t="s">
        <v>1297</v>
      </c>
      <c r="M580" t="str">
        <f t="shared" si="47"/>
        <v>Tatsuya SUGIMOTO</v>
      </c>
      <c r="O580" s="263" t="s">
        <v>1534</v>
      </c>
      <c r="P580" s="263" t="s">
        <v>1535</v>
      </c>
      <c r="Q580" s="303" t="s">
        <v>886</v>
      </c>
      <c r="R580" s="263" t="s">
        <v>4206</v>
      </c>
      <c r="S580" t="str">
        <f t="shared" si="48"/>
        <v>01</v>
      </c>
      <c r="T580" t="str">
        <f t="shared" si="49"/>
        <v>2 (01)</v>
      </c>
      <c r="U580" t="s">
        <v>5985</v>
      </c>
    </row>
    <row r="581" spans="2:21">
      <c r="B581" s="263" t="s">
        <v>523</v>
      </c>
      <c r="C581" s="292">
        <v>580</v>
      </c>
      <c r="D581" s="263" t="s">
        <v>1218</v>
      </c>
      <c r="E581" s="504" t="str">
        <f t="shared" si="45"/>
        <v>Takamasa HATTORI (99)</v>
      </c>
      <c r="F581" s="303">
        <v>4</v>
      </c>
      <c r="G581" s="263" t="s">
        <v>623</v>
      </c>
      <c r="H581" t="str">
        <f>VLOOKUP($G581,県名!$B$1:$C$49,2,FALSE)</f>
        <v>愛  知</v>
      </c>
      <c r="I581" t="str">
        <f>VLOOKUP(B581,学校名!$D$8:$F$64,3,FALSE)</f>
        <v>名古屋学院大</v>
      </c>
      <c r="J581" t="str">
        <f t="shared" si="46"/>
        <v>男</v>
      </c>
      <c r="K581" s="263" t="s">
        <v>3811</v>
      </c>
      <c r="L581" s="263" t="s">
        <v>1370</v>
      </c>
      <c r="M581" t="str">
        <f t="shared" si="47"/>
        <v xml:space="preserve">Takamasa HATTORI </v>
      </c>
      <c r="O581" s="263" t="s">
        <v>1534</v>
      </c>
      <c r="P581" s="263" t="s">
        <v>1535</v>
      </c>
      <c r="Q581" s="303">
        <v>4</v>
      </c>
      <c r="R581" s="263">
        <v>991205</v>
      </c>
      <c r="S581" t="str">
        <f t="shared" si="48"/>
        <v>99</v>
      </c>
      <c r="T581" t="str">
        <f t="shared" si="49"/>
        <v>4 (99)</v>
      </c>
      <c r="U581" t="s">
        <v>5986</v>
      </c>
    </row>
    <row r="582" spans="2:21">
      <c r="B582" s="263" t="s">
        <v>523</v>
      </c>
      <c r="C582" s="292">
        <v>581</v>
      </c>
      <c r="D582" s="263" t="s">
        <v>3240</v>
      </c>
      <c r="E582" s="504" t="str">
        <f t="shared" si="45"/>
        <v>Kota HASEGAWA(01)</v>
      </c>
      <c r="F582" s="303">
        <v>2</v>
      </c>
      <c r="G582" s="263" t="s">
        <v>624</v>
      </c>
      <c r="H582" t="str">
        <f>VLOOKUP($G582,県名!$B$1:$C$49,2,FALSE)</f>
        <v>三  重</v>
      </c>
      <c r="I582" t="str">
        <f>VLOOKUP(B582,学校名!$D$8:$F$64,3,FALSE)</f>
        <v>名古屋学院大</v>
      </c>
      <c r="J582" t="str">
        <f t="shared" si="46"/>
        <v>男</v>
      </c>
      <c r="K582" s="263" t="s">
        <v>1272</v>
      </c>
      <c r="L582" s="263" t="s">
        <v>1287</v>
      </c>
      <c r="M582" t="str">
        <f t="shared" si="47"/>
        <v>Kota HASEGAWA</v>
      </c>
      <c r="O582" s="263" t="s">
        <v>1534</v>
      </c>
      <c r="P582" s="263" t="s">
        <v>1535</v>
      </c>
      <c r="Q582" s="303">
        <v>2</v>
      </c>
      <c r="R582" s="263" t="s">
        <v>2768</v>
      </c>
      <c r="S582" t="str">
        <f t="shared" si="48"/>
        <v>01</v>
      </c>
      <c r="T582" t="str">
        <f t="shared" si="49"/>
        <v>2 (01)</v>
      </c>
      <c r="U582" t="s">
        <v>5987</v>
      </c>
    </row>
    <row r="583" spans="2:21">
      <c r="B583" s="263" t="s">
        <v>523</v>
      </c>
      <c r="C583" s="292">
        <v>582</v>
      </c>
      <c r="D583" s="263" t="s">
        <v>3055</v>
      </c>
      <c r="E583" s="504" t="str">
        <f t="shared" si="45"/>
        <v>Ryota BUNNO(01)</v>
      </c>
      <c r="F583" s="303">
        <v>2</v>
      </c>
      <c r="G583" s="263" t="s">
        <v>623</v>
      </c>
      <c r="H583" t="str">
        <f>VLOOKUP($G583,県名!$B$1:$C$49,2,FALSE)</f>
        <v>愛  知</v>
      </c>
      <c r="I583" t="str">
        <f>VLOOKUP(B583,学校名!$D$8:$F$64,3,FALSE)</f>
        <v>名古屋学院大</v>
      </c>
      <c r="J583" t="str">
        <f t="shared" si="46"/>
        <v>男</v>
      </c>
      <c r="K583" s="263" t="s">
        <v>3081</v>
      </c>
      <c r="L583" s="263" t="s">
        <v>1310</v>
      </c>
      <c r="M583" t="str">
        <f t="shared" si="47"/>
        <v>Ryota BUNNO</v>
      </c>
      <c r="O583" s="263" t="s">
        <v>1534</v>
      </c>
      <c r="P583" s="263" t="s">
        <v>1535</v>
      </c>
      <c r="Q583" s="303">
        <v>2</v>
      </c>
      <c r="R583" s="263" t="s">
        <v>2510</v>
      </c>
      <c r="S583" t="str">
        <f t="shared" si="48"/>
        <v>01</v>
      </c>
      <c r="T583" t="str">
        <f t="shared" si="49"/>
        <v>2 (01)</v>
      </c>
      <c r="U583" t="s">
        <v>5988</v>
      </c>
    </row>
    <row r="584" spans="2:21">
      <c r="B584" s="263" t="s">
        <v>523</v>
      </c>
      <c r="C584" s="292">
        <v>583</v>
      </c>
      <c r="D584" s="263" t="s">
        <v>1940</v>
      </c>
      <c r="E584" s="504" t="str">
        <f t="shared" si="45"/>
        <v>Ryuichi SUGIURA(00)</v>
      </c>
      <c r="F584" s="303">
        <v>3</v>
      </c>
      <c r="G584" s="263" t="s">
        <v>623</v>
      </c>
      <c r="H584" t="str">
        <f>VLOOKUP($G584,県名!$B$1:$C$49,2,FALSE)</f>
        <v>愛  知</v>
      </c>
      <c r="I584" t="str">
        <f>VLOOKUP(B584,学校名!$D$8:$F$64,3,FALSE)</f>
        <v>名古屋学院大</v>
      </c>
      <c r="J584" t="str">
        <f t="shared" si="46"/>
        <v>男</v>
      </c>
      <c r="K584" s="263" t="s">
        <v>1323</v>
      </c>
      <c r="L584" s="263" t="s">
        <v>2287</v>
      </c>
      <c r="M584" t="str">
        <f t="shared" si="47"/>
        <v>Ryuichi SUGIURA</v>
      </c>
      <c r="O584" s="263" t="s">
        <v>1534</v>
      </c>
      <c r="P584" s="263" t="s">
        <v>1535</v>
      </c>
      <c r="Q584" s="303">
        <v>3</v>
      </c>
      <c r="R584" s="263" t="s">
        <v>2771</v>
      </c>
      <c r="S584" t="str">
        <f t="shared" si="48"/>
        <v>00</v>
      </c>
      <c r="T584" t="str">
        <f t="shared" si="49"/>
        <v>3 (00)</v>
      </c>
      <c r="U584" t="s">
        <v>5989</v>
      </c>
    </row>
    <row r="585" spans="2:21">
      <c r="B585" s="263" t="s">
        <v>523</v>
      </c>
      <c r="C585" s="292">
        <v>584</v>
      </c>
      <c r="D585" s="263" t="s">
        <v>935</v>
      </c>
      <c r="E585" s="504" t="str">
        <f t="shared" si="45"/>
        <v>Tomonori MURAYAMA(99)</v>
      </c>
      <c r="F585" s="303">
        <v>4</v>
      </c>
      <c r="G585" s="263" t="s">
        <v>625</v>
      </c>
      <c r="H585" t="str">
        <f>VLOOKUP($G585,県名!$B$1:$C$49,2,FALSE)</f>
        <v>岐  阜</v>
      </c>
      <c r="I585" t="str">
        <f>VLOOKUP(B585,学校名!$D$8:$F$64,3,FALSE)</f>
        <v>名古屋学院大</v>
      </c>
      <c r="J585" t="str">
        <f t="shared" si="46"/>
        <v>男</v>
      </c>
      <c r="K585" s="263" t="s">
        <v>1497</v>
      </c>
      <c r="L585" s="263" t="s">
        <v>1506</v>
      </c>
      <c r="M585" t="str">
        <f t="shared" si="47"/>
        <v>Tomonori MURAYAMA</v>
      </c>
      <c r="O585" s="263" t="s">
        <v>1534</v>
      </c>
      <c r="P585" s="263" t="s">
        <v>1535</v>
      </c>
      <c r="Q585" s="303">
        <v>4</v>
      </c>
      <c r="R585" s="263">
        <v>990524</v>
      </c>
      <c r="S585" t="str">
        <f t="shared" si="48"/>
        <v>99</v>
      </c>
      <c r="T585" t="str">
        <f t="shared" si="49"/>
        <v>4 (99)</v>
      </c>
      <c r="U585" t="s">
        <v>5990</v>
      </c>
    </row>
    <row r="586" spans="2:21">
      <c r="B586" s="263" t="s">
        <v>523</v>
      </c>
      <c r="C586" s="292">
        <v>585</v>
      </c>
      <c r="D586" s="263" t="s">
        <v>990</v>
      </c>
      <c r="E586" s="504" t="str">
        <f t="shared" si="45"/>
        <v>Kaito UMEMURA(99)</v>
      </c>
      <c r="F586" s="303">
        <v>4</v>
      </c>
      <c r="G586" s="263" t="s">
        <v>623</v>
      </c>
      <c r="H586" t="str">
        <f>VLOOKUP($G586,県名!$B$1:$C$49,2,FALSE)</f>
        <v>愛  知</v>
      </c>
      <c r="I586" t="str">
        <f>VLOOKUP(B586,学校名!$D$8:$F$64,3,FALSE)</f>
        <v>名古屋学院大</v>
      </c>
      <c r="J586" t="str">
        <f t="shared" si="46"/>
        <v>男</v>
      </c>
      <c r="K586" s="263" t="s">
        <v>1502</v>
      </c>
      <c r="L586" s="263" t="s">
        <v>1384</v>
      </c>
      <c r="M586" t="str">
        <f t="shared" si="47"/>
        <v>Kaito UMEMURA</v>
      </c>
      <c r="O586" s="263" t="s">
        <v>1534</v>
      </c>
      <c r="P586" s="263" t="s">
        <v>1535</v>
      </c>
      <c r="Q586" s="303">
        <v>4</v>
      </c>
      <c r="R586" s="263">
        <v>990830</v>
      </c>
      <c r="S586" t="str">
        <f t="shared" si="48"/>
        <v>99</v>
      </c>
      <c r="T586" t="str">
        <f t="shared" si="49"/>
        <v>4 (99)</v>
      </c>
      <c r="U586" t="s">
        <v>5991</v>
      </c>
    </row>
    <row r="587" spans="2:21">
      <c r="B587" s="263" t="s">
        <v>523</v>
      </c>
      <c r="C587" s="292">
        <v>586</v>
      </c>
      <c r="D587" s="263" t="s">
        <v>3241</v>
      </c>
      <c r="E587" s="504" t="str">
        <f t="shared" si="45"/>
        <v>Shin MIYAHARA(99)</v>
      </c>
      <c r="F587" s="303">
        <v>4</v>
      </c>
      <c r="G587" s="263" t="s">
        <v>623</v>
      </c>
      <c r="H587" t="str">
        <f>VLOOKUP($G587,県名!$B$1:$C$49,2,FALSE)</f>
        <v>愛  知</v>
      </c>
      <c r="I587" t="str">
        <f>VLOOKUP(B587,学校名!$D$8:$F$64,3,FALSE)</f>
        <v>名古屋学院大</v>
      </c>
      <c r="J587" t="str">
        <f t="shared" si="46"/>
        <v>男</v>
      </c>
      <c r="K587" s="263" t="s">
        <v>3503</v>
      </c>
      <c r="L587" s="263" t="s">
        <v>1256</v>
      </c>
      <c r="M587" t="str">
        <f t="shared" si="47"/>
        <v>Shin MIYAHARA</v>
      </c>
      <c r="O587" s="263" t="s">
        <v>1534</v>
      </c>
      <c r="P587" s="263" t="s">
        <v>1535</v>
      </c>
      <c r="Q587" s="303">
        <v>4</v>
      </c>
      <c r="R587" s="263">
        <v>990424</v>
      </c>
      <c r="S587" t="str">
        <f t="shared" si="48"/>
        <v>99</v>
      </c>
      <c r="T587" t="str">
        <f t="shared" si="49"/>
        <v>4 (99)</v>
      </c>
      <c r="U587" t="s">
        <v>5992</v>
      </c>
    </row>
    <row r="588" spans="2:21">
      <c r="B588" s="263" t="s">
        <v>523</v>
      </c>
      <c r="C588" s="292">
        <v>587</v>
      </c>
      <c r="D588" s="263" t="s">
        <v>989</v>
      </c>
      <c r="E588" s="504" t="str">
        <f t="shared" si="45"/>
        <v>Ao ISOGAWA(99)</v>
      </c>
      <c r="F588" s="303">
        <v>4</v>
      </c>
      <c r="G588" s="263" t="s">
        <v>625</v>
      </c>
      <c r="H588" t="str">
        <f>VLOOKUP($G588,県名!$B$1:$C$49,2,FALSE)</f>
        <v>岐  阜</v>
      </c>
      <c r="I588" t="str">
        <f>VLOOKUP(B588,学校名!$D$8:$F$64,3,FALSE)</f>
        <v>名古屋学院大</v>
      </c>
      <c r="J588" t="str">
        <f t="shared" si="46"/>
        <v>男</v>
      </c>
      <c r="K588" s="263" t="s">
        <v>3812</v>
      </c>
      <c r="L588" s="263" t="s">
        <v>1501</v>
      </c>
      <c r="M588" t="str">
        <f t="shared" si="47"/>
        <v>Ao ISOGAWA</v>
      </c>
      <c r="O588" s="263" t="s">
        <v>1534</v>
      </c>
      <c r="P588" s="263" t="s">
        <v>1535</v>
      </c>
      <c r="Q588" s="303">
        <v>4</v>
      </c>
      <c r="R588" s="263">
        <v>991103</v>
      </c>
      <c r="S588" t="str">
        <f t="shared" si="48"/>
        <v>99</v>
      </c>
      <c r="T588" t="str">
        <f t="shared" si="49"/>
        <v>4 (99)</v>
      </c>
      <c r="U588" t="s">
        <v>5993</v>
      </c>
    </row>
    <row r="589" spans="2:21">
      <c r="B589" s="263" t="s">
        <v>523</v>
      </c>
      <c r="C589" s="292">
        <v>588</v>
      </c>
      <c r="D589" s="263" t="s">
        <v>1941</v>
      </c>
      <c r="E589" s="504" t="str">
        <f t="shared" si="45"/>
        <v>Ryusei YAKAGUCHI(01)</v>
      </c>
      <c r="F589" s="303">
        <v>3</v>
      </c>
      <c r="G589" s="263" t="s">
        <v>639</v>
      </c>
      <c r="H589" t="str">
        <f>VLOOKUP($G589,県名!$B$1:$C$49,2,FALSE)</f>
        <v>愛　媛</v>
      </c>
      <c r="I589" t="str">
        <f>VLOOKUP(B589,学校名!$D$8:$F$64,3,FALSE)</f>
        <v>名古屋学院大</v>
      </c>
      <c r="J589" t="str">
        <f t="shared" si="46"/>
        <v>男</v>
      </c>
      <c r="K589" s="263" t="s">
        <v>3813</v>
      </c>
      <c r="L589" s="263" t="s">
        <v>1348</v>
      </c>
      <c r="M589" t="str">
        <f t="shared" si="47"/>
        <v>Ryusei YAKAGUCHI</v>
      </c>
      <c r="O589" s="263" t="s">
        <v>1534</v>
      </c>
      <c r="P589" s="263" t="s">
        <v>1535</v>
      </c>
      <c r="Q589" s="303">
        <v>3</v>
      </c>
      <c r="R589" s="263" t="s">
        <v>2758</v>
      </c>
      <c r="S589" t="str">
        <f t="shared" si="48"/>
        <v>01</v>
      </c>
      <c r="T589" t="str">
        <f t="shared" si="49"/>
        <v>3 (01)</v>
      </c>
      <c r="U589" t="s">
        <v>5994</v>
      </c>
    </row>
    <row r="590" spans="2:21">
      <c r="B590" s="263" t="s">
        <v>523</v>
      </c>
      <c r="C590" s="292">
        <v>589</v>
      </c>
      <c r="D590" s="263" t="s">
        <v>3242</v>
      </c>
      <c r="E590" s="504" t="str">
        <f t="shared" si="45"/>
        <v>Kotaro SAITO(01)</v>
      </c>
      <c r="F590" s="303">
        <v>2</v>
      </c>
      <c r="G590" s="263" t="s">
        <v>623</v>
      </c>
      <c r="H590" t="str">
        <f>VLOOKUP($G590,県名!$B$1:$C$49,2,FALSE)</f>
        <v>愛  知</v>
      </c>
      <c r="I590" t="str">
        <f>VLOOKUP(B590,学校名!$D$8:$F$64,3,FALSE)</f>
        <v>名古屋学院大</v>
      </c>
      <c r="J590" t="str">
        <f t="shared" si="46"/>
        <v>男</v>
      </c>
      <c r="K590" s="263" t="s">
        <v>1319</v>
      </c>
      <c r="L590" s="263" t="s">
        <v>1345</v>
      </c>
      <c r="M590" t="str">
        <f t="shared" si="47"/>
        <v>Kotaro SAITO</v>
      </c>
      <c r="O590" s="263" t="s">
        <v>1534</v>
      </c>
      <c r="P590" s="263" t="s">
        <v>1535</v>
      </c>
      <c r="Q590" s="303">
        <v>2</v>
      </c>
      <c r="R590" s="263" t="s">
        <v>2896</v>
      </c>
      <c r="S590" t="str">
        <f t="shared" si="48"/>
        <v>01</v>
      </c>
      <c r="T590" t="str">
        <f t="shared" si="49"/>
        <v>2 (01)</v>
      </c>
      <c r="U590" t="s">
        <v>5995</v>
      </c>
    </row>
    <row r="591" spans="2:21">
      <c r="B591" s="263" t="s">
        <v>523</v>
      </c>
      <c r="C591" s="292">
        <v>590</v>
      </c>
      <c r="D591" s="263" t="s">
        <v>3243</v>
      </c>
      <c r="E591" s="504" t="str">
        <f t="shared" si="45"/>
        <v>Ichi OSHIMA(01)</v>
      </c>
      <c r="F591" s="303">
        <v>2</v>
      </c>
      <c r="G591" s="263" t="s">
        <v>623</v>
      </c>
      <c r="H591" t="str">
        <f>VLOOKUP($G591,県名!$B$1:$C$49,2,FALSE)</f>
        <v>愛  知</v>
      </c>
      <c r="I591" t="str">
        <f>VLOOKUP(B591,学校名!$D$8:$F$64,3,FALSE)</f>
        <v>名古屋学院大</v>
      </c>
      <c r="J591" t="str">
        <f t="shared" si="46"/>
        <v>男</v>
      </c>
      <c r="K591" s="263" t="s">
        <v>1360</v>
      </c>
      <c r="L591" s="263" t="s">
        <v>3814</v>
      </c>
      <c r="M591" t="str">
        <f t="shared" si="47"/>
        <v>Ichi OSHIMA</v>
      </c>
      <c r="O591" s="263" t="s">
        <v>1534</v>
      </c>
      <c r="P591" s="263" t="s">
        <v>1535</v>
      </c>
      <c r="Q591" s="303">
        <v>2</v>
      </c>
      <c r="R591" s="263" t="s">
        <v>4207</v>
      </c>
      <c r="S591" t="str">
        <f t="shared" si="48"/>
        <v>01</v>
      </c>
      <c r="T591" t="str">
        <f t="shared" si="49"/>
        <v>2 (01)</v>
      </c>
      <c r="U591" t="s">
        <v>5996</v>
      </c>
    </row>
    <row r="592" spans="2:21">
      <c r="B592" s="263" t="s">
        <v>523</v>
      </c>
      <c r="C592" s="292">
        <v>591</v>
      </c>
      <c r="D592" s="263" t="s">
        <v>3244</v>
      </c>
      <c r="E592" s="504" t="str">
        <f t="shared" si="45"/>
        <v>Keita SAITO(01)</v>
      </c>
      <c r="F592" s="303">
        <v>2</v>
      </c>
      <c r="G592" s="263" t="s">
        <v>623</v>
      </c>
      <c r="H592" t="str">
        <f>VLOOKUP($G592,県名!$B$1:$C$49,2,FALSE)</f>
        <v>愛  知</v>
      </c>
      <c r="I592" t="str">
        <f>VLOOKUP(B592,学校名!$D$8:$F$64,3,FALSE)</f>
        <v>名古屋学院大</v>
      </c>
      <c r="J592" t="str">
        <f t="shared" si="46"/>
        <v>男</v>
      </c>
      <c r="K592" s="263" t="s">
        <v>1319</v>
      </c>
      <c r="L592" s="263" t="s">
        <v>1248</v>
      </c>
      <c r="M592" t="str">
        <f t="shared" si="47"/>
        <v>Keita SAITO</v>
      </c>
      <c r="O592" s="263" t="s">
        <v>1534</v>
      </c>
      <c r="P592" s="263" t="s">
        <v>1535</v>
      </c>
      <c r="Q592" s="303">
        <v>2</v>
      </c>
      <c r="R592" s="263" t="s">
        <v>2624</v>
      </c>
      <c r="S592" t="str">
        <f t="shared" si="48"/>
        <v>01</v>
      </c>
      <c r="T592" t="str">
        <f t="shared" si="49"/>
        <v>2 (01)</v>
      </c>
      <c r="U592" t="s">
        <v>5997</v>
      </c>
    </row>
    <row r="593" spans="2:21">
      <c r="B593" s="263" t="s">
        <v>523</v>
      </c>
      <c r="C593" s="292">
        <v>592</v>
      </c>
      <c r="D593" s="263" t="s">
        <v>3054</v>
      </c>
      <c r="E593" s="504" t="str">
        <f t="shared" si="45"/>
        <v>Haruto FUNAKI(01)</v>
      </c>
      <c r="F593" s="303">
        <v>2</v>
      </c>
      <c r="G593" s="263" t="s">
        <v>623</v>
      </c>
      <c r="H593" t="str">
        <f>VLOOKUP($G593,県名!$B$1:$C$49,2,FALSE)</f>
        <v>愛  知</v>
      </c>
      <c r="I593" t="str">
        <f>VLOOKUP(B593,学校名!$D$8:$F$64,3,FALSE)</f>
        <v>名古屋学院大</v>
      </c>
      <c r="J593" t="str">
        <f t="shared" si="46"/>
        <v>男</v>
      </c>
      <c r="K593" s="263" t="s">
        <v>3080</v>
      </c>
      <c r="L593" s="263" t="s">
        <v>1448</v>
      </c>
      <c r="M593" t="str">
        <f t="shared" si="47"/>
        <v>Haruto FUNAKI</v>
      </c>
      <c r="O593" s="263" t="s">
        <v>1534</v>
      </c>
      <c r="P593" s="263" t="s">
        <v>1535</v>
      </c>
      <c r="Q593" s="303">
        <v>2</v>
      </c>
      <c r="R593" s="263" t="s">
        <v>2806</v>
      </c>
      <c r="S593" t="str">
        <f t="shared" si="48"/>
        <v>01</v>
      </c>
      <c r="T593" t="str">
        <f t="shared" si="49"/>
        <v>2 (01)</v>
      </c>
      <c r="U593" t="s">
        <v>5998</v>
      </c>
    </row>
    <row r="594" spans="2:21">
      <c r="B594" s="263" t="s">
        <v>523</v>
      </c>
      <c r="C594" s="292">
        <v>593</v>
      </c>
      <c r="D594" s="263" t="s">
        <v>934</v>
      </c>
      <c r="E594" s="504" t="str">
        <f t="shared" si="45"/>
        <v>Yuta HOSOYA(99)</v>
      </c>
      <c r="F594" s="303">
        <v>4</v>
      </c>
      <c r="G594" s="263" t="s">
        <v>622</v>
      </c>
      <c r="H594" t="str">
        <f>VLOOKUP($G594,県名!$B$1:$C$49,2,FALSE)</f>
        <v>静  岡</v>
      </c>
      <c r="I594" t="str">
        <f>VLOOKUP(B594,学校名!$D$8:$F$64,3,FALSE)</f>
        <v>名古屋学院大</v>
      </c>
      <c r="J594" t="str">
        <f t="shared" si="46"/>
        <v>男</v>
      </c>
      <c r="K594" s="263" t="s">
        <v>1505</v>
      </c>
      <c r="L594" s="263" t="s">
        <v>1245</v>
      </c>
      <c r="M594" t="str">
        <f t="shared" si="47"/>
        <v>Yuta HOSOYA</v>
      </c>
      <c r="O594" s="263" t="s">
        <v>1534</v>
      </c>
      <c r="P594" s="263" t="s">
        <v>1535</v>
      </c>
      <c r="Q594" s="303">
        <v>4</v>
      </c>
      <c r="R594" s="263">
        <v>990408</v>
      </c>
      <c r="S594" t="str">
        <f t="shared" si="48"/>
        <v>99</v>
      </c>
      <c r="T594" t="str">
        <f t="shared" si="49"/>
        <v>4 (99)</v>
      </c>
      <c r="U594" t="s">
        <v>5999</v>
      </c>
    </row>
    <row r="595" spans="2:21">
      <c r="B595" s="263" t="s">
        <v>523</v>
      </c>
      <c r="C595" s="292">
        <v>594</v>
      </c>
      <c r="D595" s="263" t="s">
        <v>1217</v>
      </c>
      <c r="E595" s="504" t="str">
        <f t="shared" si="45"/>
        <v>Kengo OSHIMA(00)</v>
      </c>
      <c r="F595" s="303">
        <v>4</v>
      </c>
      <c r="G595" s="263" t="s">
        <v>623</v>
      </c>
      <c r="H595" t="str">
        <f>VLOOKUP($G595,県名!$B$1:$C$49,2,FALSE)</f>
        <v>愛  知</v>
      </c>
      <c r="I595" t="str">
        <f>VLOOKUP(B595,学校名!$D$8:$F$64,3,FALSE)</f>
        <v>名古屋学院大</v>
      </c>
      <c r="J595" t="str">
        <f t="shared" si="46"/>
        <v>男</v>
      </c>
      <c r="K595" s="263" t="s">
        <v>1360</v>
      </c>
      <c r="L595" s="263" t="s">
        <v>1503</v>
      </c>
      <c r="M595" t="str">
        <f t="shared" si="47"/>
        <v>Kengo OSHIMA</v>
      </c>
      <c r="O595" s="263" t="s">
        <v>1534</v>
      </c>
      <c r="P595" s="263" t="s">
        <v>1535</v>
      </c>
      <c r="Q595" s="303">
        <v>4</v>
      </c>
      <c r="R595" s="263" t="s">
        <v>2770</v>
      </c>
      <c r="S595" t="str">
        <f t="shared" si="48"/>
        <v>00</v>
      </c>
      <c r="T595" t="str">
        <f t="shared" si="49"/>
        <v>4 (00)</v>
      </c>
      <c r="U595" t="s">
        <v>6000</v>
      </c>
    </row>
    <row r="596" spans="2:21">
      <c r="B596" s="263" t="s">
        <v>523</v>
      </c>
      <c r="C596" s="292">
        <v>595</v>
      </c>
      <c r="D596" s="263" t="s">
        <v>991</v>
      </c>
      <c r="E596" s="504" t="str">
        <f t="shared" si="45"/>
        <v>Yu OSAWA(00)</v>
      </c>
      <c r="F596" s="303">
        <v>4</v>
      </c>
      <c r="G596" s="263" t="s">
        <v>623</v>
      </c>
      <c r="H596" t="str">
        <f>VLOOKUP($G596,県名!$B$1:$C$49,2,FALSE)</f>
        <v>愛  知</v>
      </c>
      <c r="I596" t="str">
        <f>VLOOKUP(B596,学校名!$D$8:$F$64,3,FALSE)</f>
        <v>名古屋学院大</v>
      </c>
      <c r="J596" t="str">
        <f t="shared" si="46"/>
        <v>男</v>
      </c>
      <c r="K596" s="263" t="s">
        <v>1454</v>
      </c>
      <c r="L596" s="263" t="s">
        <v>1398</v>
      </c>
      <c r="M596" t="str">
        <f t="shared" si="47"/>
        <v>Yu OSAWA</v>
      </c>
      <c r="O596" s="263" t="s">
        <v>1534</v>
      </c>
      <c r="P596" s="263" t="s">
        <v>1535</v>
      </c>
      <c r="Q596" s="303">
        <v>4</v>
      </c>
      <c r="R596" s="263" t="s">
        <v>2769</v>
      </c>
      <c r="S596" t="str">
        <f t="shared" si="48"/>
        <v>00</v>
      </c>
      <c r="T596" t="str">
        <f t="shared" si="49"/>
        <v>4 (00)</v>
      </c>
      <c r="U596" t="s">
        <v>6001</v>
      </c>
    </row>
    <row r="597" spans="2:21">
      <c r="B597" s="263" t="s">
        <v>523</v>
      </c>
      <c r="C597" s="292">
        <v>596</v>
      </c>
      <c r="D597" s="263" t="s">
        <v>933</v>
      </c>
      <c r="E597" s="504" t="str">
        <f t="shared" si="45"/>
        <v>Yuta KAWATSU(99)</v>
      </c>
      <c r="F597" s="303">
        <v>4</v>
      </c>
      <c r="G597" s="263" t="s">
        <v>623</v>
      </c>
      <c r="H597" t="str">
        <f>VLOOKUP($G597,県名!$B$1:$C$49,2,FALSE)</f>
        <v>愛  知</v>
      </c>
      <c r="I597" t="str">
        <f>VLOOKUP(B597,学校名!$D$8:$F$64,3,FALSE)</f>
        <v>名古屋学院大</v>
      </c>
      <c r="J597" t="str">
        <f t="shared" si="46"/>
        <v>男</v>
      </c>
      <c r="K597" s="263" t="s">
        <v>1504</v>
      </c>
      <c r="L597" s="263" t="s">
        <v>1245</v>
      </c>
      <c r="M597" t="str">
        <f t="shared" si="47"/>
        <v>Yuta KAWATSU</v>
      </c>
      <c r="O597" s="263" t="s">
        <v>1534</v>
      </c>
      <c r="P597" s="263" t="s">
        <v>1535</v>
      </c>
      <c r="Q597" s="303">
        <v>4</v>
      </c>
      <c r="R597" s="263">
        <v>990920</v>
      </c>
      <c r="S597" t="str">
        <f t="shared" si="48"/>
        <v>99</v>
      </c>
      <c r="T597" t="str">
        <f t="shared" si="49"/>
        <v>4 (99)</v>
      </c>
      <c r="U597" t="s">
        <v>6002</v>
      </c>
    </row>
    <row r="598" spans="2:21">
      <c r="B598" s="263" t="s">
        <v>523</v>
      </c>
      <c r="C598" s="292">
        <v>597</v>
      </c>
      <c r="D598" s="263" t="s">
        <v>3245</v>
      </c>
      <c r="E598" s="504" t="str">
        <f t="shared" si="45"/>
        <v>Koki ARAKAWA(01)</v>
      </c>
      <c r="F598" s="303">
        <v>2</v>
      </c>
      <c r="G598" s="263" t="s">
        <v>624</v>
      </c>
      <c r="H598" t="str">
        <f>VLOOKUP($G598,県名!$B$1:$C$49,2,FALSE)</f>
        <v>三  重</v>
      </c>
      <c r="I598" t="str">
        <f>VLOOKUP(B598,学校名!$D$8:$F$64,3,FALSE)</f>
        <v>名古屋学院大</v>
      </c>
      <c r="J598" t="str">
        <f t="shared" si="46"/>
        <v>男</v>
      </c>
      <c r="K598" s="263" t="s">
        <v>3815</v>
      </c>
      <c r="L598" s="263" t="s">
        <v>1255</v>
      </c>
      <c r="M598" t="str">
        <f t="shared" si="47"/>
        <v>Koki ARAKAWA</v>
      </c>
      <c r="O598" s="263" t="s">
        <v>1534</v>
      </c>
      <c r="P598" s="263" t="s">
        <v>1535</v>
      </c>
      <c r="Q598" s="303">
        <v>2</v>
      </c>
      <c r="R598" s="263" t="s">
        <v>4208</v>
      </c>
      <c r="S598" t="str">
        <f t="shared" si="48"/>
        <v>01</v>
      </c>
      <c r="T598" t="str">
        <f t="shared" si="49"/>
        <v>2 (01)</v>
      </c>
      <c r="U598" t="s">
        <v>6003</v>
      </c>
    </row>
    <row r="599" spans="2:21">
      <c r="B599" s="263" t="s">
        <v>523</v>
      </c>
      <c r="C599" s="292">
        <v>598</v>
      </c>
      <c r="D599" s="263" t="s">
        <v>3246</v>
      </c>
      <c r="E599" s="504" t="str">
        <f t="shared" si="45"/>
        <v>Sanetomo ITO(02)</v>
      </c>
      <c r="F599" s="303">
        <v>2</v>
      </c>
      <c r="G599" s="263" t="s">
        <v>623</v>
      </c>
      <c r="H599" t="str">
        <f>VLOOKUP($G599,県名!$B$1:$C$49,2,FALSE)</f>
        <v>愛  知</v>
      </c>
      <c r="I599" t="str">
        <f>VLOOKUP(B599,学校名!$D$8:$F$64,3,FALSE)</f>
        <v>名古屋学院大</v>
      </c>
      <c r="J599" t="str">
        <f t="shared" si="46"/>
        <v>男</v>
      </c>
      <c r="K599" s="263" t="s">
        <v>1279</v>
      </c>
      <c r="L599" s="263" t="s">
        <v>3816</v>
      </c>
      <c r="M599" t="str">
        <f t="shared" si="47"/>
        <v>Sanetomo ITO</v>
      </c>
      <c r="O599" s="263" t="s">
        <v>1534</v>
      </c>
      <c r="P599" s="263" t="s">
        <v>1535</v>
      </c>
      <c r="Q599" s="303">
        <v>2</v>
      </c>
      <c r="R599" s="263" t="s">
        <v>3006</v>
      </c>
      <c r="S599" t="str">
        <f t="shared" si="48"/>
        <v>02</v>
      </c>
      <c r="T599" t="str">
        <f t="shared" si="49"/>
        <v>2 (02)</v>
      </c>
      <c r="U599" t="s">
        <v>6004</v>
      </c>
    </row>
    <row r="600" spans="2:21">
      <c r="B600" s="263" t="s">
        <v>523</v>
      </c>
      <c r="C600" s="292">
        <v>599</v>
      </c>
      <c r="D600" s="263" t="s">
        <v>3247</v>
      </c>
      <c r="E600" s="504" t="str">
        <f t="shared" si="45"/>
        <v>Naoto TAKASHITA(02)</v>
      </c>
      <c r="F600" s="303">
        <v>2</v>
      </c>
      <c r="G600" s="263" t="s">
        <v>623</v>
      </c>
      <c r="H600" t="str">
        <f>VLOOKUP($G600,県名!$B$1:$C$49,2,FALSE)</f>
        <v>愛  知</v>
      </c>
      <c r="I600" t="str">
        <f>VLOOKUP(B600,学校名!$D$8:$F$64,3,FALSE)</f>
        <v>名古屋学院大</v>
      </c>
      <c r="J600" t="str">
        <f t="shared" si="46"/>
        <v>男</v>
      </c>
      <c r="K600" s="263" t="s">
        <v>3817</v>
      </c>
      <c r="L600" s="263" t="s">
        <v>1514</v>
      </c>
      <c r="M600" t="str">
        <f t="shared" si="47"/>
        <v>Naoto TAKASHITA</v>
      </c>
      <c r="O600" s="263" t="s">
        <v>1534</v>
      </c>
      <c r="P600" s="263" t="s">
        <v>1535</v>
      </c>
      <c r="Q600" s="303">
        <v>2</v>
      </c>
      <c r="R600" s="263" t="s">
        <v>4209</v>
      </c>
      <c r="S600" t="str">
        <f t="shared" si="48"/>
        <v>02</v>
      </c>
      <c r="T600" t="str">
        <f t="shared" si="49"/>
        <v>2 (02)</v>
      </c>
      <c r="U600" t="s">
        <v>6005</v>
      </c>
    </row>
    <row r="601" spans="2:21">
      <c r="B601" s="263" t="s">
        <v>523</v>
      </c>
      <c r="C601" s="292">
        <v>600</v>
      </c>
      <c r="D601" s="263" t="s">
        <v>992</v>
      </c>
      <c r="E601" s="504" t="str">
        <f t="shared" si="45"/>
        <v>Daiki NABASHIMA(97)</v>
      </c>
      <c r="F601" s="303">
        <v>4</v>
      </c>
      <c r="G601" s="263" t="s">
        <v>624</v>
      </c>
      <c r="H601" t="str">
        <f>VLOOKUP($G601,県名!$B$1:$C$49,2,FALSE)</f>
        <v>三  重</v>
      </c>
      <c r="I601" t="str">
        <f>VLOOKUP(B601,学校名!$D$8:$F$64,3,FALSE)</f>
        <v>名古屋学院大</v>
      </c>
      <c r="J601" t="str">
        <f t="shared" si="46"/>
        <v>男</v>
      </c>
      <c r="K601" s="263" t="s">
        <v>3818</v>
      </c>
      <c r="L601" s="263" t="s">
        <v>1303</v>
      </c>
      <c r="M601" t="str">
        <f t="shared" si="47"/>
        <v>Daiki NABASHIMA</v>
      </c>
      <c r="O601" s="263" t="s">
        <v>1534</v>
      </c>
      <c r="P601" s="263" t="s">
        <v>1535</v>
      </c>
      <c r="Q601" s="303">
        <v>4</v>
      </c>
      <c r="R601" s="263">
        <v>970917</v>
      </c>
      <c r="S601" t="str">
        <f t="shared" si="48"/>
        <v>97</v>
      </c>
      <c r="T601" t="str">
        <f t="shared" si="49"/>
        <v>4 (97)</v>
      </c>
      <c r="U601" t="s">
        <v>6006</v>
      </c>
    </row>
    <row r="602" spans="2:21">
      <c r="B602" s="263" t="s">
        <v>496</v>
      </c>
      <c r="C602" s="292">
        <v>601</v>
      </c>
      <c r="D602" s="263" t="s">
        <v>1805</v>
      </c>
      <c r="E602" s="504" t="str">
        <f t="shared" si="45"/>
        <v>Yuito INOUE(00)</v>
      </c>
      <c r="F602" s="303" t="s">
        <v>889</v>
      </c>
      <c r="G602" s="263" t="s">
        <v>623</v>
      </c>
      <c r="H602" t="str">
        <f>VLOOKUP($G602,県名!$B$1:$C$49,2,FALSE)</f>
        <v>愛  知</v>
      </c>
      <c r="I602" t="str">
        <f>VLOOKUP(B602,学校名!$D$8:$F$64,3,FALSE)</f>
        <v>愛知学院大</v>
      </c>
      <c r="J602" t="str">
        <f t="shared" si="46"/>
        <v>男</v>
      </c>
      <c r="K602" s="263" t="s">
        <v>3819</v>
      </c>
      <c r="L602" s="263" t="s">
        <v>1519</v>
      </c>
      <c r="M602" t="str">
        <f t="shared" si="47"/>
        <v>Yuito INOUE</v>
      </c>
      <c r="O602" s="263" t="s">
        <v>1534</v>
      </c>
      <c r="P602" s="263" t="s">
        <v>1535</v>
      </c>
      <c r="Q602" s="303" t="s">
        <v>889</v>
      </c>
      <c r="R602" s="263" t="s">
        <v>2532</v>
      </c>
      <c r="S602" t="str">
        <f t="shared" si="48"/>
        <v>00</v>
      </c>
      <c r="T602" t="str">
        <f t="shared" si="49"/>
        <v>3 (00)</v>
      </c>
      <c r="U602" t="s">
        <v>6007</v>
      </c>
    </row>
    <row r="603" spans="2:21">
      <c r="B603" s="263" t="s">
        <v>496</v>
      </c>
      <c r="C603" s="292">
        <v>602</v>
      </c>
      <c r="D603" s="263" t="s">
        <v>701</v>
      </c>
      <c r="E603" s="504" t="str">
        <f t="shared" si="45"/>
        <v>Kakeru ISHIDA(99)</v>
      </c>
      <c r="F603" s="303" t="s">
        <v>888</v>
      </c>
      <c r="G603" s="263" t="s">
        <v>625</v>
      </c>
      <c r="H603" t="str">
        <f>VLOOKUP($G603,県名!$B$1:$C$49,2,FALSE)</f>
        <v>岐  阜</v>
      </c>
      <c r="I603" t="str">
        <f>VLOOKUP(B603,学校名!$D$8:$F$64,3,FALSE)</f>
        <v>愛知学院大</v>
      </c>
      <c r="J603" t="str">
        <f t="shared" si="46"/>
        <v>男</v>
      </c>
      <c r="K603" s="263" t="s">
        <v>1293</v>
      </c>
      <c r="L603" s="263" t="s">
        <v>1294</v>
      </c>
      <c r="M603" t="str">
        <f t="shared" si="47"/>
        <v>Kakeru ISHIDA</v>
      </c>
      <c r="O603" s="263" t="s">
        <v>1534</v>
      </c>
      <c r="P603" s="263" t="s">
        <v>1535</v>
      </c>
      <c r="Q603" s="303" t="s">
        <v>888</v>
      </c>
      <c r="R603" s="263" t="s">
        <v>2526</v>
      </c>
      <c r="S603" t="str">
        <f t="shared" si="48"/>
        <v>99</v>
      </c>
      <c r="T603" t="str">
        <f t="shared" si="49"/>
        <v>4 (99)</v>
      </c>
      <c r="U603" t="s">
        <v>6008</v>
      </c>
    </row>
    <row r="604" spans="2:21">
      <c r="B604" s="263" t="s">
        <v>496</v>
      </c>
      <c r="C604" s="292">
        <v>603</v>
      </c>
      <c r="D604" s="263" t="s">
        <v>900</v>
      </c>
      <c r="E604" s="504" t="str">
        <f t="shared" si="45"/>
        <v>Kouta AOYAMA(99)</v>
      </c>
      <c r="F604" s="303" t="s">
        <v>888</v>
      </c>
      <c r="G604" s="263" t="s">
        <v>623</v>
      </c>
      <c r="H604" t="str">
        <f>VLOOKUP($G604,県名!$B$1:$C$49,2,FALSE)</f>
        <v>愛  知</v>
      </c>
      <c r="I604" t="str">
        <f>VLOOKUP(B604,学校名!$D$8:$F$64,3,FALSE)</f>
        <v>愛知学院大</v>
      </c>
      <c r="J604" t="str">
        <f t="shared" si="46"/>
        <v>男</v>
      </c>
      <c r="K604" s="263" t="s">
        <v>1286</v>
      </c>
      <c r="L604" s="263" t="s">
        <v>3820</v>
      </c>
      <c r="M604" t="str">
        <f t="shared" si="47"/>
        <v>Kouta AOYAMA</v>
      </c>
      <c r="O604" s="263" t="s">
        <v>1534</v>
      </c>
      <c r="P604" s="263" t="s">
        <v>1535</v>
      </c>
      <c r="Q604" s="303" t="s">
        <v>888</v>
      </c>
      <c r="R604" s="263" t="s">
        <v>2527</v>
      </c>
      <c r="S604" t="str">
        <f t="shared" si="48"/>
        <v>99</v>
      </c>
      <c r="T604" t="str">
        <f t="shared" si="49"/>
        <v>4 (99)</v>
      </c>
      <c r="U604" t="s">
        <v>6009</v>
      </c>
    </row>
    <row r="605" spans="2:21">
      <c r="B605" s="263" t="s">
        <v>496</v>
      </c>
      <c r="C605" s="292">
        <v>604</v>
      </c>
      <c r="D605" s="263" t="s">
        <v>2001</v>
      </c>
      <c r="E605" s="504" t="str">
        <f t="shared" si="45"/>
        <v>Tubasa ITO(01)</v>
      </c>
      <c r="F605" s="303" t="s">
        <v>886</v>
      </c>
      <c r="G605" s="263" t="s">
        <v>623</v>
      </c>
      <c r="H605" t="str">
        <f>VLOOKUP($G605,県名!$B$1:$C$49,2,FALSE)</f>
        <v>愛  知</v>
      </c>
      <c r="I605" t="str">
        <f>VLOOKUP(B605,学校名!$D$8:$F$64,3,FALSE)</f>
        <v>愛知学院大</v>
      </c>
      <c r="J605" t="str">
        <f t="shared" si="46"/>
        <v>男</v>
      </c>
      <c r="K605" s="263" t="s">
        <v>1279</v>
      </c>
      <c r="L605" s="263" t="s">
        <v>3821</v>
      </c>
      <c r="M605" t="str">
        <f t="shared" si="47"/>
        <v>Tubasa ITO</v>
      </c>
      <c r="O605" s="263" t="s">
        <v>1534</v>
      </c>
      <c r="P605" s="263" t="s">
        <v>1535</v>
      </c>
      <c r="Q605" s="303" t="s">
        <v>886</v>
      </c>
      <c r="R605" s="263" t="s">
        <v>2812</v>
      </c>
      <c r="S605" t="str">
        <f t="shared" si="48"/>
        <v>01</v>
      </c>
      <c r="T605" t="str">
        <f t="shared" si="49"/>
        <v>2 (01)</v>
      </c>
      <c r="U605" t="s">
        <v>6010</v>
      </c>
    </row>
    <row r="606" spans="2:21">
      <c r="B606" s="263" t="s">
        <v>496</v>
      </c>
      <c r="C606" s="292">
        <v>605</v>
      </c>
      <c r="D606" s="263" t="s">
        <v>1804</v>
      </c>
      <c r="E606" s="504" t="str">
        <f t="shared" si="45"/>
        <v>Yotarou YAMAGUHI(00)</v>
      </c>
      <c r="F606" s="303" t="s">
        <v>889</v>
      </c>
      <c r="G606" s="263" t="s">
        <v>623</v>
      </c>
      <c r="H606" t="str">
        <f>VLOOKUP($G606,県名!$B$1:$C$49,2,FALSE)</f>
        <v>愛  知</v>
      </c>
      <c r="I606" t="str">
        <f>VLOOKUP(B606,学校名!$D$8:$F$64,3,FALSE)</f>
        <v>愛知学院大</v>
      </c>
      <c r="J606" t="str">
        <f t="shared" si="46"/>
        <v>男</v>
      </c>
      <c r="K606" s="263" t="s">
        <v>3822</v>
      </c>
      <c r="L606" s="263" t="s">
        <v>3823</v>
      </c>
      <c r="M606" t="str">
        <f t="shared" si="47"/>
        <v>Yotarou YAMAGUHI</v>
      </c>
      <c r="O606" s="263" t="s">
        <v>1534</v>
      </c>
      <c r="P606" s="263" t="s">
        <v>1535</v>
      </c>
      <c r="Q606" s="303" t="s">
        <v>889</v>
      </c>
      <c r="R606" s="263" t="s">
        <v>2531</v>
      </c>
      <c r="S606" t="str">
        <f t="shared" si="48"/>
        <v>00</v>
      </c>
      <c r="T606" t="str">
        <f t="shared" si="49"/>
        <v>3 (00)</v>
      </c>
      <c r="U606" t="s">
        <v>6011</v>
      </c>
    </row>
    <row r="607" spans="2:21">
      <c r="B607" s="263" t="s">
        <v>496</v>
      </c>
      <c r="C607" s="292">
        <v>606</v>
      </c>
      <c r="D607" s="263" t="s">
        <v>1802</v>
      </c>
      <c r="E607" s="504" t="str">
        <f t="shared" si="45"/>
        <v>Syuntaro OOIZUMI(01)</v>
      </c>
      <c r="F607" s="303" t="s">
        <v>889</v>
      </c>
      <c r="G607" s="263" t="s">
        <v>624</v>
      </c>
      <c r="H607" t="str">
        <f>VLOOKUP($G607,県名!$B$1:$C$49,2,FALSE)</f>
        <v>三  重</v>
      </c>
      <c r="I607" t="str">
        <f>VLOOKUP(B607,学校名!$D$8:$F$64,3,FALSE)</f>
        <v>愛知学院大</v>
      </c>
      <c r="J607" t="str">
        <f t="shared" si="46"/>
        <v>男</v>
      </c>
      <c r="K607" s="263" t="s">
        <v>3824</v>
      </c>
      <c r="L607" s="263" t="s">
        <v>3825</v>
      </c>
      <c r="M607" t="str">
        <f t="shared" si="47"/>
        <v>Syuntaro OOIZUMI</v>
      </c>
      <c r="O607" s="263" t="s">
        <v>1534</v>
      </c>
      <c r="P607" s="263" t="s">
        <v>1535</v>
      </c>
      <c r="Q607" s="303" t="s">
        <v>889</v>
      </c>
      <c r="R607" s="263" t="s">
        <v>2529</v>
      </c>
      <c r="S607" t="str">
        <f t="shared" si="48"/>
        <v>01</v>
      </c>
      <c r="T607" t="str">
        <f t="shared" si="49"/>
        <v>3 (01)</v>
      </c>
      <c r="U607" t="s">
        <v>6012</v>
      </c>
    </row>
    <row r="608" spans="2:21">
      <c r="B608" s="263" t="s">
        <v>496</v>
      </c>
      <c r="C608" s="292">
        <v>607</v>
      </c>
      <c r="D608" s="263" t="s">
        <v>901</v>
      </c>
      <c r="E608" s="504" t="str">
        <f t="shared" si="45"/>
        <v>Asuka SUZUKI(99)</v>
      </c>
      <c r="F608" s="303" t="s">
        <v>888</v>
      </c>
      <c r="G608" s="263" t="s">
        <v>612</v>
      </c>
      <c r="H608" t="str">
        <f>VLOOKUP($G608,県名!$B$1:$C$49,2,FALSE)</f>
        <v>埼　玉</v>
      </c>
      <c r="I608" t="str">
        <f>VLOOKUP(B608,学校名!$D$8:$F$64,3,FALSE)</f>
        <v>愛知学院大</v>
      </c>
      <c r="J608" t="str">
        <f t="shared" si="46"/>
        <v>男</v>
      </c>
      <c r="K608" s="263" t="s">
        <v>1260</v>
      </c>
      <c r="L608" s="263" t="s">
        <v>3826</v>
      </c>
      <c r="M608" t="str">
        <f t="shared" si="47"/>
        <v>Asuka SUZUKI</v>
      </c>
      <c r="O608" s="263" t="s">
        <v>1534</v>
      </c>
      <c r="P608" s="263" t="s">
        <v>1535</v>
      </c>
      <c r="Q608" s="303" t="s">
        <v>888</v>
      </c>
      <c r="R608" s="263" t="s">
        <v>2524</v>
      </c>
      <c r="S608" t="str">
        <f t="shared" si="48"/>
        <v>99</v>
      </c>
      <c r="T608" t="str">
        <f t="shared" si="49"/>
        <v>4 (99)</v>
      </c>
      <c r="U608" t="s">
        <v>6013</v>
      </c>
    </row>
    <row r="609" spans="2:21">
      <c r="B609" s="263" t="s">
        <v>496</v>
      </c>
      <c r="C609" s="292">
        <v>608</v>
      </c>
      <c r="D609" s="263" t="s">
        <v>3248</v>
      </c>
      <c r="E609" s="504" t="str">
        <f t="shared" si="45"/>
        <v>Yuki ANDO(01)</v>
      </c>
      <c r="F609" s="303" t="s">
        <v>886</v>
      </c>
      <c r="G609" s="263" t="s">
        <v>623</v>
      </c>
      <c r="H609" t="str">
        <f>VLOOKUP($G609,県名!$B$1:$C$49,2,FALSE)</f>
        <v>愛  知</v>
      </c>
      <c r="I609" t="str">
        <f>VLOOKUP(B609,学校名!$D$8:$F$64,3,FALSE)</f>
        <v>愛知学院大</v>
      </c>
      <c r="J609" t="str">
        <f t="shared" si="46"/>
        <v>男</v>
      </c>
      <c r="K609" s="263" t="s">
        <v>1424</v>
      </c>
      <c r="L609" s="263" t="s">
        <v>1244</v>
      </c>
      <c r="M609" t="str">
        <f t="shared" si="47"/>
        <v>Yuki ANDO</v>
      </c>
      <c r="O609" s="263" t="s">
        <v>1534</v>
      </c>
      <c r="P609" s="263" t="s">
        <v>1535</v>
      </c>
      <c r="Q609" s="303" t="s">
        <v>886</v>
      </c>
      <c r="R609" s="263" t="s">
        <v>2789</v>
      </c>
      <c r="S609" t="str">
        <f t="shared" si="48"/>
        <v>01</v>
      </c>
      <c r="T609" t="str">
        <f t="shared" si="49"/>
        <v>2 (01)</v>
      </c>
      <c r="U609" t="s">
        <v>6014</v>
      </c>
    </row>
    <row r="610" spans="2:21">
      <c r="B610" s="263" t="s">
        <v>496</v>
      </c>
      <c r="C610" s="292">
        <v>609</v>
      </c>
      <c r="D610" s="263" t="s">
        <v>1803</v>
      </c>
      <c r="E610" s="504" t="str">
        <f t="shared" si="45"/>
        <v>Atumu OKUMURA(01)</v>
      </c>
      <c r="F610" s="303" t="s">
        <v>889</v>
      </c>
      <c r="G610" s="263" t="s">
        <v>623</v>
      </c>
      <c r="H610" t="str">
        <f>VLOOKUP($G610,県名!$B$1:$C$49,2,FALSE)</f>
        <v>愛  知</v>
      </c>
      <c r="I610" t="str">
        <f>VLOOKUP(B610,学校名!$D$8:$F$64,3,FALSE)</f>
        <v>愛知学院大</v>
      </c>
      <c r="J610" t="str">
        <f t="shared" si="46"/>
        <v>男</v>
      </c>
      <c r="K610" s="263" t="s">
        <v>3827</v>
      </c>
      <c r="L610" s="263" t="s">
        <v>3828</v>
      </c>
      <c r="M610" t="str">
        <f t="shared" si="47"/>
        <v>Atumu OKUMURA</v>
      </c>
      <c r="O610" s="263" t="s">
        <v>1534</v>
      </c>
      <c r="P610" s="263" t="s">
        <v>1535</v>
      </c>
      <c r="Q610" s="303" t="s">
        <v>889</v>
      </c>
      <c r="R610" s="263" t="s">
        <v>2498</v>
      </c>
      <c r="S610" t="str">
        <f t="shared" si="48"/>
        <v>01</v>
      </c>
      <c r="T610" t="str">
        <f t="shared" si="49"/>
        <v>3 (01)</v>
      </c>
      <c r="U610" t="s">
        <v>6015</v>
      </c>
    </row>
    <row r="611" spans="2:21">
      <c r="B611" s="263" t="s">
        <v>496</v>
      </c>
      <c r="C611" s="292">
        <v>610</v>
      </c>
      <c r="D611" s="263" t="s">
        <v>3249</v>
      </c>
      <c r="E611" s="504" t="str">
        <f t="shared" si="45"/>
        <v>Kotaro UTHIDA(00)</v>
      </c>
      <c r="F611" s="303" t="s">
        <v>889</v>
      </c>
      <c r="G611" s="263" t="s">
        <v>623</v>
      </c>
      <c r="H611" t="str">
        <f>VLOOKUP($G611,県名!$B$1:$C$49,2,FALSE)</f>
        <v>愛  知</v>
      </c>
      <c r="I611" t="str">
        <f>VLOOKUP(B611,学校名!$D$8:$F$64,3,FALSE)</f>
        <v>愛知学院大</v>
      </c>
      <c r="J611" t="str">
        <f t="shared" si="46"/>
        <v>男</v>
      </c>
      <c r="K611" s="263" t="s">
        <v>3829</v>
      </c>
      <c r="L611" s="263" t="s">
        <v>1345</v>
      </c>
      <c r="M611" t="str">
        <f t="shared" si="47"/>
        <v>Kotaro UTHIDA</v>
      </c>
      <c r="O611" s="263" t="s">
        <v>1534</v>
      </c>
      <c r="P611" s="263" t="s">
        <v>1535</v>
      </c>
      <c r="Q611" s="303" t="s">
        <v>889</v>
      </c>
      <c r="R611" s="263" t="s">
        <v>2530</v>
      </c>
      <c r="S611" t="str">
        <f t="shared" si="48"/>
        <v>00</v>
      </c>
      <c r="T611" t="str">
        <f t="shared" si="49"/>
        <v>3 (00)</v>
      </c>
      <c r="U611" t="s">
        <v>6016</v>
      </c>
    </row>
    <row r="612" spans="2:21">
      <c r="B612" s="263" t="s">
        <v>496</v>
      </c>
      <c r="C612" s="292">
        <v>611</v>
      </c>
      <c r="D612" s="263" t="s">
        <v>3250</v>
      </c>
      <c r="E612" s="504" t="str">
        <f t="shared" si="45"/>
        <v>Koki MURASASHI(01)</v>
      </c>
      <c r="F612" s="303" t="s">
        <v>886</v>
      </c>
      <c r="G612" s="263" t="s">
        <v>623</v>
      </c>
      <c r="H612" t="str">
        <f>VLOOKUP($G612,県名!$B$1:$C$49,2,FALSE)</f>
        <v>愛  知</v>
      </c>
      <c r="I612" t="str">
        <f>VLOOKUP(B612,学校名!$D$8:$F$64,3,FALSE)</f>
        <v>愛知学院大</v>
      </c>
      <c r="J612" t="str">
        <f t="shared" si="46"/>
        <v>男</v>
      </c>
      <c r="K612" s="263" t="s">
        <v>3830</v>
      </c>
      <c r="L612" s="263" t="s">
        <v>1255</v>
      </c>
      <c r="M612" t="str">
        <f t="shared" si="47"/>
        <v>Koki MURASASHI</v>
      </c>
      <c r="O612" s="263" t="s">
        <v>1534</v>
      </c>
      <c r="P612" s="263" t="s">
        <v>1535</v>
      </c>
      <c r="Q612" s="303" t="s">
        <v>886</v>
      </c>
      <c r="R612" s="263" t="s">
        <v>4210</v>
      </c>
      <c r="S612" t="str">
        <f t="shared" si="48"/>
        <v>01</v>
      </c>
      <c r="T612" t="str">
        <f t="shared" si="49"/>
        <v>2 (01)</v>
      </c>
      <c r="U612" t="s">
        <v>6017</v>
      </c>
    </row>
    <row r="613" spans="2:21">
      <c r="B613" s="263" t="s">
        <v>496</v>
      </c>
      <c r="C613" s="292">
        <v>612</v>
      </c>
      <c r="D613" s="263" t="s">
        <v>3251</v>
      </c>
      <c r="E613" s="504" t="str">
        <f t="shared" si="45"/>
        <v>Hiroki MATUSHITA(01)</v>
      </c>
      <c r="F613" s="303" t="s">
        <v>886</v>
      </c>
      <c r="G613" s="263" t="s">
        <v>623</v>
      </c>
      <c r="H613" t="str">
        <f>VLOOKUP($G613,県名!$B$1:$C$49,2,FALSE)</f>
        <v>愛  知</v>
      </c>
      <c r="I613" t="str">
        <f>VLOOKUP(B613,学校名!$D$8:$F$64,3,FALSE)</f>
        <v>愛知学院大</v>
      </c>
      <c r="J613" t="str">
        <f t="shared" si="46"/>
        <v>男</v>
      </c>
      <c r="K613" s="263" t="s">
        <v>3831</v>
      </c>
      <c r="L613" s="263" t="s">
        <v>1401</v>
      </c>
      <c r="M613" t="str">
        <f t="shared" si="47"/>
        <v>Hiroki MATUSHITA</v>
      </c>
      <c r="O613" s="263" t="s">
        <v>1534</v>
      </c>
      <c r="P613" s="263" t="s">
        <v>1535</v>
      </c>
      <c r="Q613" s="303" t="s">
        <v>886</v>
      </c>
      <c r="R613" s="263" t="s">
        <v>4211</v>
      </c>
      <c r="S613" t="str">
        <f t="shared" si="48"/>
        <v>01</v>
      </c>
      <c r="T613" t="str">
        <f t="shared" si="49"/>
        <v>2 (01)</v>
      </c>
      <c r="U613" t="s">
        <v>6018</v>
      </c>
    </row>
    <row r="614" spans="2:21">
      <c r="B614" s="263" t="s">
        <v>496</v>
      </c>
      <c r="C614" s="292">
        <v>613</v>
      </c>
      <c r="D614" s="263" t="s">
        <v>3252</v>
      </c>
      <c r="E614" s="504" t="str">
        <f t="shared" si="45"/>
        <v>Naoki ISHIMOTO(01)</v>
      </c>
      <c r="F614" s="303" t="s">
        <v>886</v>
      </c>
      <c r="G614" s="263" t="s">
        <v>623</v>
      </c>
      <c r="H614" t="str">
        <f>VLOOKUP($G614,県名!$B$1:$C$49,2,FALSE)</f>
        <v>愛  知</v>
      </c>
      <c r="I614" t="str">
        <f>VLOOKUP(B614,学校名!$D$8:$F$64,3,FALSE)</f>
        <v>愛知学院大</v>
      </c>
      <c r="J614" t="str">
        <f t="shared" si="46"/>
        <v>男</v>
      </c>
      <c r="K614" s="263" t="s">
        <v>3832</v>
      </c>
      <c r="L614" s="263" t="s">
        <v>1230</v>
      </c>
      <c r="M614" t="str">
        <f t="shared" si="47"/>
        <v>Naoki ISHIMOTO</v>
      </c>
      <c r="O614" s="263" t="s">
        <v>1534</v>
      </c>
      <c r="P614" s="263" t="s">
        <v>1535</v>
      </c>
      <c r="Q614" s="303" t="s">
        <v>886</v>
      </c>
      <c r="R614" s="263" t="s">
        <v>2827</v>
      </c>
      <c r="S614" t="str">
        <f t="shared" si="48"/>
        <v>01</v>
      </c>
      <c r="T614" t="str">
        <f t="shared" si="49"/>
        <v>2 (01)</v>
      </c>
      <c r="U614" t="s">
        <v>6019</v>
      </c>
    </row>
    <row r="615" spans="2:21">
      <c r="B615" s="263" t="s">
        <v>496</v>
      </c>
      <c r="C615" s="292">
        <v>614</v>
      </c>
      <c r="D615" s="263" t="s">
        <v>3253</v>
      </c>
      <c r="E615" s="504" t="str">
        <f t="shared" si="45"/>
        <v>Takumi USHIDA(02)</v>
      </c>
      <c r="F615" s="303" t="s">
        <v>886</v>
      </c>
      <c r="G615" s="263" t="s">
        <v>623</v>
      </c>
      <c r="H615" t="str">
        <f>VLOOKUP($G615,県名!$B$1:$C$49,2,FALSE)</f>
        <v>愛  知</v>
      </c>
      <c r="I615" t="str">
        <f>VLOOKUP(B615,学校名!$D$8:$F$64,3,FALSE)</f>
        <v>愛知学院大</v>
      </c>
      <c r="J615" t="str">
        <f t="shared" si="46"/>
        <v>男</v>
      </c>
      <c r="K615" s="263" t="s">
        <v>3833</v>
      </c>
      <c r="L615" s="263" t="s">
        <v>1339</v>
      </c>
      <c r="M615" t="str">
        <f t="shared" si="47"/>
        <v>Takumi USHIDA</v>
      </c>
      <c r="O615" s="263" t="s">
        <v>1534</v>
      </c>
      <c r="P615" s="263" t="s">
        <v>1535</v>
      </c>
      <c r="Q615" s="303" t="s">
        <v>886</v>
      </c>
      <c r="R615" s="263" t="s">
        <v>4212</v>
      </c>
      <c r="S615" t="str">
        <f t="shared" si="48"/>
        <v>02</v>
      </c>
      <c r="T615" t="str">
        <f t="shared" si="49"/>
        <v>2 (02)</v>
      </c>
      <c r="U615" t="s">
        <v>6020</v>
      </c>
    </row>
    <row r="616" spans="2:21">
      <c r="B616" s="263" t="s">
        <v>496</v>
      </c>
      <c r="C616" s="292">
        <v>615</v>
      </c>
      <c r="D616" s="263" t="s">
        <v>3254</v>
      </c>
      <c r="E616" s="504" t="str">
        <f t="shared" si="45"/>
        <v>Tubasa KIBATASHI(00)</v>
      </c>
      <c r="F616" s="303" t="s">
        <v>889</v>
      </c>
      <c r="G616" s="263" t="s">
        <v>623</v>
      </c>
      <c r="H616" t="str">
        <f>VLOOKUP($G616,県名!$B$1:$C$49,2,FALSE)</f>
        <v>愛  知</v>
      </c>
      <c r="I616" t="str">
        <f>VLOOKUP(B616,学校名!$D$8:$F$64,3,FALSE)</f>
        <v>愛知学院大</v>
      </c>
      <c r="J616" t="str">
        <f t="shared" si="46"/>
        <v>男</v>
      </c>
      <c r="K616" s="263" t="s">
        <v>3834</v>
      </c>
      <c r="L616" s="263" t="s">
        <v>3821</v>
      </c>
      <c r="M616" t="str">
        <f t="shared" si="47"/>
        <v>Tubasa KIBATASHI</v>
      </c>
      <c r="O616" s="263" t="s">
        <v>1534</v>
      </c>
      <c r="P616" s="263" t="s">
        <v>1535</v>
      </c>
      <c r="Q616" s="303" t="s">
        <v>889</v>
      </c>
      <c r="R616" s="263" t="s">
        <v>2780</v>
      </c>
      <c r="S616" t="str">
        <f t="shared" si="48"/>
        <v>00</v>
      </c>
      <c r="T616" t="str">
        <f t="shared" si="49"/>
        <v>3 (00)</v>
      </c>
      <c r="U616" t="s">
        <v>6021</v>
      </c>
    </row>
    <row r="617" spans="2:21">
      <c r="B617" s="263" t="s">
        <v>524</v>
      </c>
      <c r="C617" s="292">
        <v>616</v>
      </c>
      <c r="D617" s="263" t="s">
        <v>1946</v>
      </c>
      <c r="E617" s="504" t="str">
        <f t="shared" si="45"/>
        <v>Yudai TAKEUCHI(01)</v>
      </c>
      <c r="F617" s="303" t="s">
        <v>889</v>
      </c>
      <c r="G617" s="263" t="s">
        <v>623</v>
      </c>
      <c r="H617" t="str">
        <f>VLOOKUP($G617,県名!$B$1:$C$49,2,FALSE)</f>
        <v>愛  知</v>
      </c>
      <c r="I617" t="str">
        <f>VLOOKUP(B617,学校名!$D$8:$F$64,3,FALSE)</f>
        <v>名古屋工業大</v>
      </c>
      <c r="J617" t="str">
        <f t="shared" si="46"/>
        <v>男</v>
      </c>
      <c r="K617" s="263" t="s">
        <v>1415</v>
      </c>
      <c r="L617" s="263" t="s">
        <v>1385</v>
      </c>
      <c r="M617" t="str">
        <f t="shared" si="47"/>
        <v>Yudai TAKEUCHI</v>
      </c>
      <c r="O617" s="263" t="s">
        <v>1534</v>
      </c>
      <c r="P617" s="263" t="s">
        <v>1535</v>
      </c>
      <c r="Q617" s="303" t="s">
        <v>889</v>
      </c>
      <c r="R617" s="263" t="s">
        <v>2777</v>
      </c>
      <c r="S617" t="str">
        <f t="shared" si="48"/>
        <v>01</v>
      </c>
      <c r="T617" t="str">
        <f t="shared" si="49"/>
        <v>3 (01)</v>
      </c>
      <c r="U617" t="s">
        <v>6022</v>
      </c>
    </row>
    <row r="618" spans="2:21">
      <c r="B618" s="263" t="s">
        <v>524</v>
      </c>
      <c r="C618" s="292">
        <v>617</v>
      </c>
      <c r="D618" s="263" t="s">
        <v>743</v>
      </c>
      <c r="E618" s="504" t="str">
        <f t="shared" si="45"/>
        <v>Kenichiro KASAI(97)</v>
      </c>
      <c r="F618" s="303" t="s">
        <v>771</v>
      </c>
      <c r="G618" s="263" t="s">
        <v>623</v>
      </c>
      <c r="H618" t="str">
        <f>VLOOKUP($G618,県名!$B$1:$C$49,2,FALSE)</f>
        <v>愛  知</v>
      </c>
      <c r="I618" t="str">
        <f>VLOOKUP(B618,学校名!$D$8:$F$64,3,FALSE)</f>
        <v>名古屋工業大</v>
      </c>
      <c r="J618" t="str">
        <f t="shared" si="46"/>
        <v>男</v>
      </c>
      <c r="K618" s="263" t="s">
        <v>1388</v>
      </c>
      <c r="L618" s="263" t="s">
        <v>1507</v>
      </c>
      <c r="M618" t="str">
        <f t="shared" si="47"/>
        <v>Kenichiro KASAI</v>
      </c>
      <c r="O618" s="263" t="s">
        <v>1534</v>
      </c>
      <c r="P618" s="263" t="s">
        <v>1535</v>
      </c>
      <c r="Q618" s="303" t="s">
        <v>771</v>
      </c>
      <c r="R618" s="263" t="s">
        <v>2783</v>
      </c>
      <c r="S618" t="str">
        <f t="shared" si="48"/>
        <v>97</v>
      </c>
      <c r="T618" t="str">
        <f t="shared" si="49"/>
        <v>M2 (97)</v>
      </c>
      <c r="U618" t="s">
        <v>6023</v>
      </c>
    </row>
    <row r="619" spans="2:21">
      <c r="B619" s="263" t="s">
        <v>524</v>
      </c>
      <c r="C619" s="292">
        <v>618</v>
      </c>
      <c r="D619" s="263" t="s">
        <v>3255</v>
      </c>
      <c r="E619" s="504" t="str">
        <f t="shared" si="45"/>
        <v>Masayuki SHIBAYAMA(97)</v>
      </c>
      <c r="F619" s="303" t="s">
        <v>771</v>
      </c>
      <c r="G619" s="263" t="s">
        <v>623</v>
      </c>
      <c r="H619" t="str">
        <f>VLOOKUP($G619,県名!$B$1:$C$49,2,FALSE)</f>
        <v>愛  知</v>
      </c>
      <c r="I619" t="str">
        <f>VLOOKUP(B619,学校名!$D$8:$F$64,3,FALSE)</f>
        <v>名古屋工業大</v>
      </c>
      <c r="J619" t="str">
        <f t="shared" si="46"/>
        <v>男</v>
      </c>
      <c r="K619" s="263" t="s">
        <v>3835</v>
      </c>
      <c r="L619" s="263" t="s">
        <v>3709</v>
      </c>
      <c r="M619" t="str">
        <f t="shared" si="47"/>
        <v>Masayuki SHIBAYAMA</v>
      </c>
      <c r="O619" s="263" t="s">
        <v>1534</v>
      </c>
      <c r="P619" s="263" t="s">
        <v>1535</v>
      </c>
      <c r="Q619" s="303" t="s">
        <v>771</v>
      </c>
      <c r="R619" s="263" t="s">
        <v>4213</v>
      </c>
      <c r="S619" t="str">
        <f t="shared" si="48"/>
        <v>97</v>
      </c>
      <c r="T619" t="str">
        <f t="shared" si="49"/>
        <v>M2 (97)</v>
      </c>
      <c r="U619" t="s">
        <v>6024</v>
      </c>
    </row>
    <row r="620" spans="2:21">
      <c r="B620" s="263" t="s">
        <v>524</v>
      </c>
      <c r="C620" s="292">
        <v>619</v>
      </c>
      <c r="D620" s="263" t="s">
        <v>1942</v>
      </c>
      <c r="E620" s="504" t="str">
        <f t="shared" si="45"/>
        <v>Naoya YAMAUCHI(00)</v>
      </c>
      <c r="F620" s="303" t="s">
        <v>889</v>
      </c>
      <c r="G620" s="263" t="s">
        <v>623</v>
      </c>
      <c r="H620" t="str">
        <f>VLOOKUP($G620,県名!$B$1:$C$49,2,FALSE)</f>
        <v>愛  知</v>
      </c>
      <c r="I620" t="str">
        <f>VLOOKUP(B620,学校名!$D$8:$F$64,3,FALSE)</f>
        <v>名古屋工業大</v>
      </c>
      <c r="J620" t="str">
        <f t="shared" si="46"/>
        <v>男</v>
      </c>
      <c r="K620" s="263" t="s">
        <v>1357</v>
      </c>
      <c r="L620" s="263" t="s">
        <v>1411</v>
      </c>
      <c r="M620" t="str">
        <f t="shared" si="47"/>
        <v>Naoya YAMAUCHI</v>
      </c>
      <c r="O620" s="263" t="s">
        <v>1534</v>
      </c>
      <c r="P620" s="263" t="s">
        <v>1535</v>
      </c>
      <c r="Q620" s="303" t="s">
        <v>889</v>
      </c>
      <c r="R620" s="263" t="s">
        <v>2497</v>
      </c>
      <c r="S620" t="str">
        <f t="shared" si="48"/>
        <v>00</v>
      </c>
      <c r="T620" t="str">
        <f t="shared" si="49"/>
        <v>3 (00)</v>
      </c>
      <c r="U620" t="s">
        <v>6025</v>
      </c>
    </row>
    <row r="621" spans="2:21">
      <c r="B621" s="263" t="s">
        <v>524</v>
      </c>
      <c r="C621" s="292">
        <v>620</v>
      </c>
      <c r="D621" s="263" t="s">
        <v>936</v>
      </c>
      <c r="E621" s="504" t="str">
        <f t="shared" si="45"/>
        <v>Reo MITSUI(98)</v>
      </c>
      <c r="F621" s="303" t="s">
        <v>888</v>
      </c>
      <c r="G621" s="263" t="s">
        <v>623</v>
      </c>
      <c r="H621" t="str">
        <f>VLOOKUP($G621,県名!$B$1:$C$49,2,FALSE)</f>
        <v>愛  知</v>
      </c>
      <c r="I621" t="str">
        <f>VLOOKUP(B621,学校名!$D$8:$F$64,3,FALSE)</f>
        <v>名古屋工業大</v>
      </c>
      <c r="J621" t="str">
        <f t="shared" si="46"/>
        <v>男</v>
      </c>
      <c r="K621" s="263" t="s">
        <v>1513</v>
      </c>
      <c r="L621" s="263" t="s">
        <v>1427</v>
      </c>
      <c r="M621" t="str">
        <f t="shared" si="47"/>
        <v>Reo MITSUI</v>
      </c>
      <c r="O621" s="263" t="s">
        <v>1534</v>
      </c>
      <c r="P621" s="263" t="s">
        <v>1535</v>
      </c>
      <c r="Q621" s="303" t="s">
        <v>888</v>
      </c>
      <c r="R621" s="263" t="s">
        <v>2778</v>
      </c>
      <c r="S621" t="str">
        <f t="shared" si="48"/>
        <v>98</v>
      </c>
      <c r="T621" t="str">
        <f t="shared" si="49"/>
        <v>4 (98)</v>
      </c>
      <c r="U621" t="s">
        <v>6026</v>
      </c>
    </row>
    <row r="622" spans="2:21">
      <c r="B622" s="263" t="s">
        <v>524</v>
      </c>
      <c r="C622" s="292">
        <v>621</v>
      </c>
      <c r="D622" s="263" t="s">
        <v>744</v>
      </c>
      <c r="E622" s="504" t="str">
        <f t="shared" si="45"/>
        <v>Takaki NOMURA(98)</v>
      </c>
      <c r="F622" s="303" t="s">
        <v>772</v>
      </c>
      <c r="G622" s="263" t="s">
        <v>623</v>
      </c>
      <c r="H622" t="str">
        <f>VLOOKUP($G622,県名!$B$1:$C$49,2,FALSE)</f>
        <v>愛  知</v>
      </c>
      <c r="I622" t="str">
        <f>VLOOKUP(B622,学校名!$D$8:$F$64,3,FALSE)</f>
        <v>名古屋工業大</v>
      </c>
      <c r="J622" t="str">
        <f t="shared" si="46"/>
        <v>男</v>
      </c>
      <c r="K622" s="263" t="s">
        <v>1242</v>
      </c>
      <c r="L622" s="263" t="s">
        <v>1258</v>
      </c>
      <c r="M622" t="str">
        <f t="shared" si="47"/>
        <v>Takaki NOMURA</v>
      </c>
      <c r="O622" s="263" t="s">
        <v>1534</v>
      </c>
      <c r="P622" s="263" t="s">
        <v>1535</v>
      </c>
      <c r="Q622" s="303" t="s">
        <v>772</v>
      </c>
      <c r="R622" s="263" t="s">
        <v>2773</v>
      </c>
      <c r="S622" t="str">
        <f t="shared" si="48"/>
        <v>98</v>
      </c>
      <c r="T622" t="str">
        <f t="shared" si="49"/>
        <v>M1 (98)</v>
      </c>
      <c r="U622" t="s">
        <v>6027</v>
      </c>
    </row>
    <row r="623" spans="2:21">
      <c r="B623" s="263" t="s">
        <v>524</v>
      </c>
      <c r="C623" s="292">
        <v>622</v>
      </c>
      <c r="D623" s="263" t="s">
        <v>1944</v>
      </c>
      <c r="E623" s="504" t="str">
        <f t="shared" si="45"/>
        <v>Shota ITAKURA(00)</v>
      </c>
      <c r="F623" s="303" t="s">
        <v>889</v>
      </c>
      <c r="G623" s="263" t="s">
        <v>623</v>
      </c>
      <c r="H623" t="str">
        <f>VLOOKUP($G623,県名!$B$1:$C$49,2,FALSE)</f>
        <v>愛  知</v>
      </c>
      <c r="I623" t="str">
        <f>VLOOKUP(B623,学校名!$D$8:$F$64,3,FALSE)</f>
        <v>名古屋工業大</v>
      </c>
      <c r="J623" t="str">
        <f t="shared" si="46"/>
        <v>男</v>
      </c>
      <c r="K623" s="263" t="s">
        <v>2290</v>
      </c>
      <c r="L623" s="263" t="s">
        <v>1291</v>
      </c>
      <c r="M623" t="str">
        <f t="shared" si="47"/>
        <v>Shota ITAKURA</v>
      </c>
      <c r="O623" s="263" t="s">
        <v>1534</v>
      </c>
      <c r="P623" s="263" t="s">
        <v>1535</v>
      </c>
      <c r="Q623" s="303" t="s">
        <v>889</v>
      </c>
      <c r="R623" s="263" t="s">
        <v>2775</v>
      </c>
      <c r="S623" t="str">
        <f t="shared" si="48"/>
        <v>00</v>
      </c>
      <c r="T623" t="str">
        <f t="shared" si="49"/>
        <v>3 (00)</v>
      </c>
      <c r="U623" t="s">
        <v>6028</v>
      </c>
    </row>
    <row r="624" spans="2:21">
      <c r="B624" s="263" t="s">
        <v>524</v>
      </c>
      <c r="C624" s="292">
        <v>623</v>
      </c>
      <c r="D624" s="263" t="s">
        <v>3256</v>
      </c>
      <c r="E624" s="504" t="str">
        <f t="shared" si="45"/>
        <v>Riki SUGITA(00)</v>
      </c>
      <c r="F624" s="303" t="s">
        <v>886</v>
      </c>
      <c r="G624" s="263" t="s">
        <v>623</v>
      </c>
      <c r="H624" t="str">
        <f>VLOOKUP($G624,県名!$B$1:$C$49,2,FALSE)</f>
        <v>愛  知</v>
      </c>
      <c r="I624" t="str">
        <f>VLOOKUP(B624,学校名!$D$8:$F$64,3,FALSE)</f>
        <v>名古屋工業大</v>
      </c>
      <c r="J624" t="str">
        <f t="shared" si="46"/>
        <v>男</v>
      </c>
      <c r="K624" s="263" t="s">
        <v>3703</v>
      </c>
      <c r="L624" s="263" t="s">
        <v>3754</v>
      </c>
      <c r="M624" t="str">
        <f t="shared" si="47"/>
        <v>Riki SUGITA</v>
      </c>
      <c r="O624" s="263" t="s">
        <v>1534</v>
      </c>
      <c r="P624" s="263" t="s">
        <v>1535</v>
      </c>
      <c r="Q624" s="303" t="s">
        <v>886</v>
      </c>
      <c r="R624" s="263" t="s">
        <v>4214</v>
      </c>
      <c r="S624" t="str">
        <f t="shared" si="48"/>
        <v>00</v>
      </c>
      <c r="T624" t="str">
        <f t="shared" si="49"/>
        <v>2 (00)</v>
      </c>
      <c r="U624" t="s">
        <v>6029</v>
      </c>
    </row>
    <row r="625" spans="2:21">
      <c r="B625" s="263" t="s">
        <v>524</v>
      </c>
      <c r="C625" s="292">
        <v>624</v>
      </c>
      <c r="D625" s="263" t="s">
        <v>2014</v>
      </c>
      <c r="E625" s="504" t="str">
        <f t="shared" si="45"/>
        <v>Ryo TERAO(01)</v>
      </c>
      <c r="F625" s="303" t="s">
        <v>886</v>
      </c>
      <c r="G625" s="263" t="s">
        <v>623</v>
      </c>
      <c r="H625" t="str">
        <f>VLOOKUP($G625,県名!$B$1:$C$49,2,FALSE)</f>
        <v>愛  知</v>
      </c>
      <c r="I625" t="str">
        <f>VLOOKUP(B625,学校名!$D$8:$F$64,3,FALSE)</f>
        <v>名古屋工業大</v>
      </c>
      <c r="J625" t="str">
        <f t="shared" si="46"/>
        <v>男</v>
      </c>
      <c r="K625" s="263" t="s">
        <v>2335</v>
      </c>
      <c r="L625" s="263" t="s">
        <v>1247</v>
      </c>
      <c r="M625" t="str">
        <f t="shared" si="47"/>
        <v>Ryo TERAO</v>
      </c>
      <c r="O625" s="263" t="s">
        <v>1534</v>
      </c>
      <c r="P625" s="263" t="s">
        <v>1535</v>
      </c>
      <c r="Q625" s="303" t="s">
        <v>886</v>
      </c>
      <c r="R625" s="263" t="s">
        <v>2837</v>
      </c>
      <c r="S625" t="str">
        <f t="shared" si="48"/>
        <v>01</v>
      </c>
      <c r="T625" t="str">
        <f t="shared" si="49"/>
        <v>2 (01)</v>
      </c>
      <c r="U625" t="s">
        <v>6030</v>
      </c>
    </row>
    <row r="626" spans="2:21">
      <c r="B626" s="263" t="s">
        <v>524</v>
      </c>
      <c r="C626" s="292">
        <v>625</v>
      </c>
      <c r="D626" s="263" t="s">
        <v>1950</v>
      </c>
      <c r="E626" s="504" t="str">
        <f t="shared" si="45"/>
        <v>Kazuma SUGIMOTO (00)</v>
      </c>
      <c r="F626" s="303" t="s">
        <v>889</v>
      </c>
      <c r="G626" s="263" t="s">
        <v>623</v>
      </c>
      <c r="H626" t="str">
        <f>VLOOKUP($G626,県名!$B$1:$C$49,2,FALSE)</f>
        <v>愛  知</v>
      </c>
      <c r="I626" t="str">
        <f>VLOOKUP(B626,学校名!$D$8:$F$64,3,FALSE)</f>
        <v>名古屋工業大</v>
      </c>
      <c r="J626" t="str">
        <f t="shared" si="46"/>
        <v>男</v>
      </c>
      <c r="K626" s="263" t="s">
        <v>3836</v>
      </c>
      <c r="L626" s="263" t="s">
        <v>1326</v>
      </c>
      <c r="M626" t="str">
        <f t="shared" si="47"/>
        <v xml:space="preserve">Kazuma SUGIMOTO </v>
      </c>
      <c r="O626" s="263" t="s">
        <v>1534</v>
      </c>
      <c r="P626" s="263" t="s">
        <v>1535</v>
      </c>
      <c r="Q626" s="303" t="s">
        <v>889</v>
      </c>
      <c r="R626" s="263" t="s">
        <v>2784</v>
      </c>
      <c r="S626" t="str">
        <f t="shared" si="48"/>
        <v>00</v>
      </c>
      <c r="T626" t="str">
        <f t="shared" si="49"/>
        <v>3 (00)</v>
      </c>
      <c r="U626" t="s">
        <v>6031</v>
      </c>
    </row>
    <row r="627" spans="2:21">
      <c r="B627" s="263" t="s">
        <v>524</v>
      </c>
      <c r="C627" s="292">
        <v>626</v>
      </c>
      <c r="D627" s="263" t="s">
        <v>746</v>
      </c>
      <c r="E627" s="504" t="str">
        <f t="shared" si="45"/>
        <v>Haruki HIRAI(98)</v>
      </c>
      <c r="F627" s="303" t="s">
        <v>772</v>
      </c>
      <c r="G627" s="263" t="s">
        <v>623</v>
      </c>
      <c r="H627" t="str">
        <f>VLOOKUP($G627,県名!$B$1:$C$49,2,FALSE)</f>
        <v>愛  知</v>
      </c>
      <c r="I627" t="str">
        <f>VLOOKUP(B627,学校名!$D$8:$F$64,3,FALSE)</f>
        <v>名古屋工業大</v>
      </c>
      <c r="J627" t="str">
        <f t="shared" si="46"/>
        <v>男</v>
      </c>
      <c r="K627" s="263" t="s">
        <v>1512</v>
      </c>
      <c r="L627" s="263" t="s">
        <v>1381</v>
      </c>
      <c r="M627" t="str">
        <f t="shared" si="47"/>
        <v>Haruki HIRAI</v>
      </c>
      <c r="O627" s="263" t="s">
        <v>1534</v>
      </c>
      <c r="P627" s="263" t="s">
        <v>1535</v>
      </c>
      <c r="Q627" s="303" t="s">
        <v>772</v>
      </c>
      <c r="R627" s="263" t="s">
        <v>2774</v>
      </c>
      <c r="S627" t="str">
        <f t="shared" si="48"/>
        <v>98</v>
      </c>
      <c r="T627" t="str">
        <f t="shared" si="49"/>
        <v>M1 (98)</v>
      </c>
      <c r="U627" t="s">
        <v>6032</v>
      </c>
    </row>
    <row r="628" spans="2:21">
      <c r="B628" s="263" t="s">
        <v>524</v>
      </c>
      <c r="C628" s="292">
        <v>627</v>
      </c>
      <c r="D628" s="263" t="s">
        <v>1945</v>
      </c>
      <c r="E628" s="504" t="str">
        <f t="shared" si="45"/>
        <v>Daiki IDE(00)</v>
      </c>
      <c r="F628" s="303" t="s">
        <v>889</v>
      </c>
      <c r="G628" s="263" t="s">
        <v>623</v>
      </c>
      <c r="H628" t="str">
        <f>VLOOKUP($G628,県名!$B$1:$C$49,2,FALSE)</f>
        <v>愛  知</v>
      </c>
      <c r="I628" t="str">
        <f>VLOOKUP(B628,学校名!$D$8:$F$64,3,FALSE)</f>
        <v>名古屋工業大</v>
      </c>
      <c r="J628" t="str">
        <f t="shared" si="46"/>
        <v>男</v>
      </c>
      <c r="K628" s="263" t="s">
        <v>1453</v>
      </c>
      <c r="L628" s="263" t="s">
        <v>1303</v>
      </c>
      <c r="M628" t="str">
        <f t="shared" si="47"/>
        <v>Daiki IDE</v>
      </c>
      <c r="O628" s="263" t="s">
        <v>1534</v>
      </c>
      <c r="P628" s="263" t="s">
        <v>1535</v>
      </c>
      <c r="Q628" s="303" t="s">
        <v>889</v>
      </c>
      <c r="R628" s="263" t="s">
        <v>2544</v>
      </c>
      <c r="S628" t="str">
        <f t="shared" si="48"/>
        <v>00</v>
      </c>
      <c r="T628" t="str">
        <f t="shared" si="49"/>
        <v>3 (00)</v>
      </c>
      <c r="U628" t="s">
        <v>6033</v>
      </c>
    </row>
    <row r="629" spans="2:21">
      <c r="B629" s="263" t="s">
        <v>524</v>
      </c>
      <c r="C629" s="292">
        <v>628</v>
      </c>
      <c r="D629" s="263" t="s">
        <v>937</v>
      </c>
      <c r="E629" s="504" t="str">
        <f t="shared" si="45"/>
        <v>Yuto YASUI(99)</v>
      </c>
      <c r="F629" s="303" t="s">
        <v>888</v>
      </c>
      <c r="G629" s="263" t="s">
        <v>623</v>
      </c>
      <c r="H629" t="str">
        <f>VLOOKUP($G629,県名!$B$1:$C$49,2,FALSE)</f>
        <v>愛  知</v>
      </c>
      <c r="I629" t="str">
        <f>VLOOKUP(B629,学校名!$D$8:$F$64,3,FALSE)</f>
        <v>名古屋工業大</v>
      </c>
      <c r="J629" t="str">
        <f t="shared" si="46"/>
        <v>男</v>
      </c>
      <c r="K629" s="263" t="s">
        <v>1515</v>
      </c>
      <c r="L629" s="263" t="s">
        <v>1322</v>
      </c>
      <c r="M629" t="str">
        <f t="shared" si="47"/>
        <v>Yuto YASUI</v>
      </c>
      <c r="O629" s="263" t="s">
        <v>1534</v>
      </c>
      <c r="P629" s="263" t="s">
        <v>1535</v>
      </c>
      <c r="Q629" s="303" t="s">
        <v>888</v>
      </c>
      <c r="R629" s="263" t="s">
        <v>2781</v>
      </c>
      <c r="S629" t="str">
        <f t="shared" si="48"/>
        <v>99</v>
      </c>
      <c r="T629" t="str">
        <f t="shared" si="49"/>
        <v>4 (99)</v>
      </c>
      <c r="U629" t="s">
        <v>6034</v>
      </c>
    </row>
    <row r="630" spans="2:21">
      <c r="B630" s="263" t="s">
        <v>524</v>
      </c>
      <c r="C630" s="292">
        <v>629</v>
      </c>
      <c r="D630" s="263" t="s">
        <v>1947</v>
      </c>
      <c r="E630" s="504" t="str">
        <f t="shared" si="45"/>
        <v>Teruchika ISHIHARA(00)</v>
      </c>
      <c r="F630" s="303" t="s">
        <v>889</v>
      </c>
      <c r="G630" s="263" t="s">
        <v>623</v>
      </c>
      <c r="H630" t="str">
        <f>VLOOKUP($G630,県名!$B$1:$C$49,2,FALSE)</f>
        <v>愛  知</v>
      </c>
      <c r="I630" t="str">
        <f>VLOOKUP(B630,学校名!$D$8:$F$64,3,FALSE)</f>
        <v>名古屋工業大</v>
      </c>
      <c r="J630" t="str">
        <f t="shared" si="46"/>
        <v>男</v>
      </c>
      <c r="K630" s="263" t="s">
        <v>1601</v>
      </c>
      <c r="L630" s="263" t="s">
        <v>2292</v>
      </c>
      <c r="M630" t="str">
        <f t="shared" si="47"/>
        <v>Teruchika ISHIHARA</v>
      </c>
      <c r="O630" s="263" t="s">
        <v>1534</v>
      </c>
      <c r="P630" s="263" t="s">
        <v>1535</v>
      </c>
      <c r="Q630" s="303" t="s">
        <v>889</v>
      </c>
      <c r="R630" s="263" t="s">
        <v>2779</v>
      </c>
      <c r="S630" t="str">
        <f t="shared" si="48"/>
        <v>00</v>
      </c>
      <c r="T630" t="str">
        <f t="shared" si="49"/>
        <v>3 (00)</v>
      </c>
      <c r="U630" t="s">
        <v>6035</v>
      </c>
    </row>
    <row r="631" spans="2:21">
      <c r="B631" s="263" t="s">
        <v>524</v>
      </c>
      <c r="C631" s="292">
        <v>630</v>
      </c>
      <c r="D631" s="263" t="s">
        <v>1943</v>
      </c>
      <c r="E631" s="504" t="str">
        <f t="shared" si="45"/>
        <v>Kensuke KATAGIRI(99)</v>
      </c>
      <c r="F631" s="303" t="s">
        <v>889</v>
      </c>
      <c r="G631" s="263" t="s">
        <v>623</v>
      </c>
      <c r="H631" t="str">
        <f>VLOOKUP($G631,県名!$B$1:$C$49,2,FALSE)</f>
        <v>愛  知</v>
      </c>
      <c r="I631" t="str">
        <f>VLOOKUP(B631,学校名!$D$8:$F$64,3,FALSE)</f>
        <v>名古屋工業大</v>
      </c>
      <c r="J631" t="str">
        <f t="shared" si="46"/>
        <v>男</v>
      </c>
      <c r="K631" s="263" t="s">
        <v>2288</v>
      </c>
      <c r="L631" s="263" t="s">
        <v>2289</v>
      </c>
      <c r="M631" t="str">
        <f t="shared" si="47"/>
        <v>Kensuke KATAGIRI</v>
      </c>
      <c r="O631" s="263" t="s">
        <v>1534</v>
      </c>
      <c r="P631" s="263" t="s">
        <v>1535</v>
      </c>
      <c r="Q631" s="303" t="s">
        <v>889</v>
      </c>
      <c r="R631" s="263" t="s">
        <v>2527</v>
      </c>
      <c r="S631" t="str">
        <f t="shared" si="48"/>
        <v>99</v>
      </c>
      <c r="T631" t="str">
        <f t="shared" si="49"/>
        <v>3 (99)</v>
      </c>
      <c r="U631" t="s">
        <v>6036</v>
      </c>
    </row>
    <row r="632" spans="2:21">
      <c r="B632" s="263" t="s">
        <v>524</v>
      </c>
      <c r="C632" s="292">
        <v>631</v>
      </c>
      <c r="D632" s="263" t="s">
        <v>3257</v>
      </c>
      <c r="E632" s="504" t="str">
        <f t="shared" si="45"/>
        <v>Taisei TSUCHIDA(02)</v>
      </c>
      <c r="F632" s="303" t="s">
        <v>886</v>
      </c>
      <c r="G632" s="263" t="s">
        <v>623</v>
      </c>
      <c r="H632" t="str">
        <f>VLOOKUP($G632,県名!$B$1:$C$49,2,FALSE)</f>
        <v>愛  知</v>
      </c>
      <c r="I632" t="str">
        <f>VLOOKUP(B632,学校名!$D$8:$F$64,3,FALSE)</f>
        <v>名古屋工業大</v>
      </c>
      <c r="J632" t="str">
        <f t="shared" si="46"/>
        <v>男</v>
      </c>
      <c r="K632" s="263" t="s">
        <v>3837</v>
      </c>
      <c r="L632" s="263" t="s">
        <v>1269</v>
      </c>
      <c r="M632" t="str">
        <f t="shared" si="47"/>
        <v>Taisei TSUCHIDA</v>
      </c>
      <c r="O632" s="263" t="s">
        <v>1534</v>
      </c>
      <c r="P632" s="263" t="s">
        <v>1535</v>
      </c>
      <c r="Q632" s="303" t="s">
        <v>886</v>
      </c>
      <c r="R632" s="263" t="s">
        <v>2678</v>
      </c>
      <c r="S632" t="str">
        <f t="shared" si="48"/>
        <v>02</v>
      </c>
      <c r="T632" t="str">
        <f t="shared" si="49"/>
        <v>2 (02)</v>
      </c>
      <c r="U632" t="s">
        <v>6037</v>
      </c>
    </row>
    <row r="633" spans="2:21">
      <c r="B633" s="263" t="s">
        <v>524</v>
      </c>
      <c r="C633" s="292">
        <v>632</v>
      </c>
      <c r="D633" s="263" t="s">
        <v>975</v>
      </c>
      <c r="E633" s="504" t="str">
        <f t="shared" si="45"/>
        <v>Shu SUZUKI(98)</v>
      </c>
      <c r="F633" s="303" t="s">
        <v>888</v>
      </c>
      <c r="G633" s="263" t="s">
        <v>623</v>
      </c>
      <c r="H633" t="str">
        <f>VLOOKUP($G633,県名!$B$1:$C$49,2,FALSE)</f>
        <v>愛  知</v>
      </c>
      <c r="I633" t="str">
        <f>VLOOKUP(B633,学校名!$D$8:$F$64,3,FALSE)</f>
        <v>名古屋工業大</v>
      </c>
      <c r="J633" t="str">
        <f t="shared" si="46"/>
        <v>男</v>
      </c>
      <c r="K633" s="263" t="s">
        <v>1260</v>
      </c>
      <c r="L633" s="263" t="s">
        <v>2291</v>
      </c>
      <c r="M633" t="str">
        <f t="shared" si="47"/>
        <v>Shu SUZUKI</v>
      </c>
      <c r="O633" s="263" t="s">
        <v>1534</v>
      </c>
      <c r="P633" s="263" t="s">
        <v>1535</v>
      </c>
      <c r="Q633" s="303" t="s">
        <v>888</v>
      </c>
      <c r="R633" s="263" t="s">
        <v>2776</v>
      </c>
      <c r="S633" t="str">
        <f t="shared" si="48"/>
        <v>98</v>
      </c>
      <c r="T633" t="str">
        <f t="shared" si="49"/>
        <v>4 (98)</v>
      </c>
      <c r="U633" t="s">
        <v>6038</v>
      </c>
    </row>
    <row r="634" spans="2:21">
      <c r="B634" s="263" t="s">
        <v>524</v>
      </c>
      <c r="C634" s="292">
        <v>633</v>
      </c>
      <c r="D634" s="263" t="s">
        <v>1948</v>
      </c>
      <c r="E634" s="504" t="str">
        <f t="shared" si="45"/>
        <v>Ryunosuke NAKADA(00)</v>
      </c>
      <c r="F634" s="303" t="s">
        <v>889</v>
      </c>
      <c r="G634" s="263" t="s">
        <v>623</v>
      </c>
      <c r="H634" t="str">
        <f>VLOOKUP($G634,県名!$B$1:$C$49,2,FALSE)</f>
        <v>愛  知</v>
      </c>
      <c r="I634" t="str">
        <f>VLOOKUP(B634,学校名!$D$8:$F$64,3,FALSE)</f>
        <v>名古屋工業大</v>
      </c>
      <c r="J634" t="str">
        <f t="shared" si="46"/>
        <v>男</v>
      </c>
      <c r="K634" s="263" t="s">
        <v>1572</v>
      </c>
      <c r="L634" s="263" t="s">
        <v>1354</v>
      </c>
      <c r="M634" t="str">
        <f t="shared" si="47"/>
        <v>Ryunosuke NAKADA</v>
      </c>
      <c r="O634" s="263" t="s">
        <v>1534</v>
      </c>
      <c r="P634" s="263" t="s">
        <v>1535</v>
      </c>
      <c r="Q634" s="303" t="s">
        <v>889</v>
      </c>
      <c r="R634" s="263" t="s">
        <v>2780</v>
      </c>
      <c r="S634" t="str">
        <f t="shared" si="48"/>
        <v>00</v>
      </c>
      <c r="T634" t="str">
        <f t="shared" si="49"/>
        <v>3 (00)</v>
      </c>
      <c r="U634" t="s">
        <v>6039</v>
      </c>
    </row>
    <row r="635" spans="2:21">
      <c r="B635" s="263" t="s">
        <v>524</v>
      </c>
      <c r="C635" s="292">
        <v>634</v>
      </c>
      <c r="D635" s="263" t="s">
        <v>745</v>
      </c>
      <c r="E635" s="504" t="str">
        <f t="shared" si="45"/>
        <v>Takafumi MORIOKA(98)</v>
      </c>
      <c r="F635" s="303" t="s">
        <v>772</v>
      </c>
      <c r="G635" s="263" t="s">
        <v>623</v>
      </c>
      <c r="H635" t="str">
        <f>VLOOKUP($G635,県名!$B$1:$C$49,2,FALSE)</f>
        <v>愛  知</v>
      </c>
      <c r="I635" t="str">
        <f>VLOOKUP(B635,学校名!$D$8:$F$64,3,FALSE)</f>
        <v>名古屋工業大</v>
      </c>
      <c r="J635" t="str">
        <f t="shared" si="46"/>
        <v>男</v>
      </c>
      <c r="K635" s="263" t="s">
        <v>1508</v>
      </c>
      <c r="L635" s="263" t="s">
        <v>1509</v>
      </c>
      <c r="M635" t="str">
        <f t="shared" si="47"/>
        <v>Takafumi MORIOKA</v>
      </c>
      <c r="O635" s="263" t="s">
        <v>1534</v>
      </c>
      <c r="P635" s="263" t="s">
        <v>1535</v>
      </c>
      <c r="Q635" s="303" t="s">
        <v>772</v>
      </c>
      <c r="R635" s="263" t="s">
        <v>2572</v>
      </c>
      <c r="S635" t="str">
        <f t="shared" si="48"/>
        <v>98</v>
      </c>
      <c r="T635" t="str">
        <f t="shared" si="49"/>
        <v>M1 (98)</v>
      </c>
      <c r="U635" t="s">
        <v>6040</v>
      </c>
    </row>
    <row r="636" spans="2:21">
      <c r="B636" s="263" t="s">
        <v>524</v>
      </c>
      <c r="C636" s="292">
        <v>635</v>
      </c>
      <c r="D636" s="263" t="s">
        <v>3258</v>
      </c>
      <c r="E636" s="504" t="str">
        <f t="shared" si="45"/>
        <v>Jin GOTO(01)</v>
      </c>
      <c r="F636" s="303" t="s">
        <v>886</v>
      </c>
      <c r="G636" s="263" t="s">
        <v>623</v>
      </c>
      <c r="H636" t="str">
        <f>VLOOKUP($G636,県名!$B$1:$C$49,2,FALSE)</f>
        <v>愛  知</v>
      </c>
      <c r="I636" t="str">
        <f>VLOOKUP(B636,学校名!$D$8:$F$64,3,FALSE)</f>
        <v>名古屋工業大</v>
      </c>
      <c r="J636" t="str">
        <f t="shared" si="46"/>
        <v>男</v>
      </c>
      <c r="K636" s="263" t="s">
        <v>1281</v>
      </c>
      <c r="L636" s="263" t="s">
        <v>3838</v>
      </c>
      <c r="M636" t="str">
        <f t="shared" si="47"/>
        <v>Jin GOTO</v>
      </c>
      <c r="O636" s="263" t="s">
        <v>1534</v>
      </c>
      <c r="P636" s="263" t="s">
        <v>1535</v>
      </c>
      <c r="Q636" s="303" t="s">
        <v>886</v>
      </c>
      <c r="R636" s="263" t="s">
        <v>4187</v>
      </c>
      <c r="S636" t="str">
        <f t="shared" si="48"/>
        <v>01</v>
      </c>
      <c r="T636" t="str">
        <f t="shared" si="49"/>
        <v>2 (01)</v>
      </c>
      <c r="U636" t="s">
        <v>6041</v>
      </c>
    </row>
    <row r="637" spans="2:21">
      <c r="B637" s="263" t="s">
        <v>524</v>
      </c>
      <c r="C637" s="292">
        <v>636</v>
      </c>
      <c r="D637" s="263" t="s">
        <v>1949</v>
      </c>
      <c r="E637" s="504" t="str">
        <f t="shared" si="45"/>
        <v>Riku SHIMIZU(00)</v>
      </c>
      <c r="F637" s="303" t="s">
        <v>889</v>
      </c>
      <c r="G637" s="263" t="s">
        <v>623</v>
      </c>
      <c r="H637" t="str">
        <f>VLOOKUP($G637,県名!$B$1:$C$49,2,FALSE)</f>
        <v>愛  知</v>
      </c>
      <c r="I637" t="str">
        <f>VLOOKUP(B637,学校名!$D$8:$F$64,3,FALSE)</f>
        <v>名古屋工業大</v>
      </c>
      <c r="J637" t="str">
        <f t="shared" si="46"/>
        <v>男</v>
      </c>
      <c r="K637" s="263" t="s">
        <v>1457</v>
      </c>
      <c r="L637" s="263" t="s">
        <v>1253</v>
      </c>
      <c r="M637" t="str">
        <f t="shared" si="47"/>
        <v>Riku SHIMIZU</v>
      </c>
      <c r="O637" s="263" t="s">
        <v>1534</v>
      </c>
      <c r="P637" s="263" t="s">
        <v>1535</v>
      </c>
      <c r="Q637" s="303" t="s">
        <v>889</v>
      </c>
      <c r="R637" s="263" t="s">
        <v>2782</v>
      </c>
      <c r="S637" t="str">
        <f t="shared" si="48"/>
        <v>00</v>
      </c>
      <c r="T637" t="str">
        <f t="shared" si="49"/>
        <v>3 (00)</v>
      </c>
      <c r="U637" t="s">
        <v>6042</v>
      </c>
    </row>
    <row r="638" spans="2:21">
      <c r="B638" s="263" t="s">
        <v>525</v>
      </c>
      <c r="C638" s="292">
        <v>637</v>
      </c>
      <c r="D638" s="263" t="s">
        <v>747</v>
      </c>
      <c r="E638" s="504" t="str">
        <f t="shared" si="45"/>
        <v>Takehiro YAMADA(97)</v>
      </c>
      <c r="F638" s="303" t="s">
        <v>885</v>
      </c>
      <c r="G638" s="263" t="s">
        <v>623</v>
      </c>
      <c r="H638" t="str">
        <f>VLOOKUP($G638,県名!$B$1:$C$49,2,FALSE)</f>
        <v>愛  知</v>
      </c>
      <c r="I638" t="str">
        <f>VLOOKUP(B638,学校名!$D$8:$F$64,3,FALSE)</f>
        <v>名古屋市立大</v>
      </c>
      <c r="J638" t="str">
        <f t="shared" si="46"/>
        <v>男</v>
      </c>
      <c r="K638" s="263" t="s">
        <v>1241</v>
      </c>
      <c r="L638" s="263" t="s">
        <v>1516</v>
      </c>
      <c r="M638" t="str">
        <f t="shared" si="47"/>
        <v>Takehiro YAMADA</v>
      </c>
      <c r="O638" s="263" t="s">
        <v>1534</v>
      </c>
      <c r="P638" s="263" t="s">
        <v>1535</v>
      </c>
      <c r="Q638" s="303" t="s">
        <v>885</v>
      </c>
      <c r="R638" s="263" t="s">
        <v>2733</v>
      </c>
      <c r="S638" t="str">
        <f t="shared" si="48"/>
        <v>97</v>
      </c>
      <c r="T638" t="str">
        <f t="shared" si="49"/>
        <v>6 (97)</v>
      </c>
      <c r="U638" t="s">
        <v>6043</v>
      </c>
    </row>
    <row r="639" spans="2:21">
      <c r="B639" s="263" t="s">
        <v>525</v>
      </c>
      <c r="C639" s="292">
        <v>638</v>
      </c>
      <c r="D639" s="263" t="s">
        <v>1219</v>
      </c>
      <c r="E639" s="504" t="str">
        <f t="shared" si="45"/>
        <v>Hayato FUJI(99)</v>
      </c>
      <c r="F639" s="303" t="s">
        <v>888</v>
      </c>
      <c r="G639" s="263" t="s">
        <v>623</v>
      </c>
      <c r="H639" t="str">
        <f>VLOOKUP($G639,県名!$B$1:$C$49,2,FALSE)</f>
        <v>愛  知</v>
      </c>
      <c r="I639" t="str">
        <f>VLOOKUP(B639,学校名!$D$8:$F$64,3,FALSE)</f>
        <v>名古屋市立大</v>
      </c>
      <c r="J639" t="str">
        <f t="shared" si="46"/>
        <v>男</v>
      </c>
      <c r="K639" s="263" t="s">
        <v>1483</v>
      </c>
      <c r="L639" s="263" t="s">
        <v>1275</v>
      </c>
      <c r="M639" t="str">
        <f t="shared" si="47"/>
        <v>Hayato FUJI</v>
      </c>
      <c r="O639" s="263" t="s">
        <v>1534</v>
      </c>
      <c r="P639" s="263" t="s">
        <v>1535</v>
      </c>
      <c r="Q639" s="303" t="s">
        <v>888</v>
      </c>
      <c r="R639" s="263" t="s">
        <v>2823</v>
      </c>
      <c r="S639" t="str">
        <f t="shared" si="48"/>
        <v>99</v>
      </c>
      <c r="T639" t="str">
        <f t="shared" si="49"/>
        <v>4 (99)</v>
      </c>
      <c r="U639" t="s">
        <v>6044</v>
      </c>
    </row>
    <row r="640" spans="2:21">
      <c r="B640" s="263" t="s">
        <v>525</v>
      </c>
      <c r="C640" s="292">
        <v>639</v>
      </c>
      <c r="D640" s="263" t="s">
        <v>3057</v>
      </c>
      <c r="E640" s="504" t="str">
        <f t="shared" si="45"/>
        <v>Futa OZAKI(01)</v>
      </c>
      <c r="F640" s="303" t="s">
        <v>886</v>
      </c>
      <c r="G640" s="263" t="s">
        <v>623</v>
      </c>
      <c r="H640" t="str">
        <f>VLOOKUP($G640,県名!$B$1:$C$49,2,FALSE)</f>
        <v>愛  知</v>
      </c>
      <c r="I640" t="str">
        <f>VLOOKUP(B640,学校名!$D$8:$F$64,3,FALSE)</f>
        <v>名古屋市立大</v>
      </c>
      <c r="J640" t="str">
        <f t="shared" si="46"/>
        <v>男</v>
      </c>
      <c r="K640" s="263" t="s">
        <v>1372</v>
      </c>
      <c r="L640" s="263" t="s">
        <v>3084</v>
      </c>
      <c r="M640" t="str">
        <f t="shared" si="47"/>
        <v>Futa OZAKI</v>
      </c>
      <c r="O640" s="263" t="s">
        <v>1534</v>
      </c>
      <c r="P640" s="263" t="s">
        <v>1535</v>
      </c>
      <c r="Q640" s="303" t="s">
        <v>886</v>
      </c>
      <c r="R640" s="263" t="s">
        <v>2945</v>
      </c>
      <c r="S640" t="str">
        <f t="shared" si="48"/>
        <v>01</v>
      </c>
      <c r="T640" t="str">
        <f t="shared" si="49"/>
        <v>2 (01)</v>
      </c>
      <c r="U640" t="s">
        <v>6045</v>
      </c>
    </row>
    <row r="641" spans="2:21">
      <c r="B641" s="263" t="s">
        <v>525</v>
      </c>
      <c r="C641" s="292">
        <v>640</v>
      </c>
      <c r="D641" s="263" t="s">
        <v>3056</v>
      </c>
      <c r="E641" s="504" t="str">
        <f t="shared" si="45"/>
        <v>Reki ONDA(01)</v>
      </c>
      <c r="F641" s="303" t="s">
        <v>886</v>
      </c>
      <c r="G641" s="263" t="s">
        <v>623</v>
      </c>
      <c r="H641" t="str">
        <f>VLOOKUP($G641,県名!$B$1:$C$49,2,FALSE)</f>
        <v>愛  知</v>
      </c>
      <c r="I641" t="str">
        <f>VLOOKUP(B641,学校名!$D$8:$F$64,3,FALSE)</f>
        <v>名古屋市立大</v>
      </c>
      <c r="J641" t="str">
        <f t="shared" si="46"/>
        <v>男</v>
      </c>
      <c r="K641" s="263" t="s">
        <v>3082</v>
      </c>
      <c r="L641" s="263" t="s">
        <v>3083</v>
      </c>
      <c r="M641" t="str">
        <f t="shared" si="47"/>
        <v>Reki ONDA</v>
      </c>
      <c r="O641" s="263" t="s">
        <v>1534</v>
      </c>
      <c r="P641" s="263" t="s">
        <v>1535</v>
      </c>
      <c r="Q641" s="303" t="s">
        <v>886</v>
      </c>
      <c r="R641" s="263" t="s">
        <v>2989</v>
      </c>
      <c r="S641" t="str">
        <f t="shared" si="48"/>
        <v>01</v>
      </c>
      <c r="T641" t="str">
        <f t="shared" si="49"/>
        <v>2 (01)</v>
      </c>
      <c r="U641" t="s">
        <v>6046</v>
      </c>
    </row>
    <row r="642" spans="2:21">
      <c r="B642" s="263" t="s">
        <v>493</v>
      </c>
      <c r="C642" s="292">
        <v>641</v>
      </c>
      <c r="D642" s="263" t="s">
        <v>1939</v>
      </c>
      <c r="E642" s="504" t="str">
        <f t="shared" si="45"/>
        <v>Ryota OKAZAKI(00)</v>
      </c>
      <c r="F642" s="303" t="s">
        <v>887</v>
      </c>
      <c r="G642" s="263" t="s">
        <v>624</v>
      </c>
      <c r="H642" t="str">
        <f>VLOOKUP($G642,県名!$B$1:$C$49,2,FALSE)</f>
        <v>三  重</v>
      </c>
      <c r="I642" t="str">
        <f>VLOOKUP(B642,学校名!$D$8:$F$64,3,FALSE)</f>
        <v>鈴鹿高専</v>
      </c>
      <c r="J642" t="str">
        <f t="shared" si="46"/>
        <v>男</v>
      </c>
      <c r="K642" s="263" t="s">
        <v>1361</v>
      </c>
      <c r="L642" s="263" t="s">
        <v>1310</v>
      </c>
      <c r="M642" t="str">
        <f t="shared" si="47"/>
        <v>Ryota OKAZAKI</v>
      </c>
      <c r="O642" s="263" t="s">
        <v>1534</v>
      </c>
      <c r="P642" s="263" t="s">
        <v>1535</v>
      </c>
      <c r="Q642" s="303" t="s">
        <v>887</v>
      </c>
      <c r="R642" s="263" t="s">
        <v>2765</v>
      </c>
      <c r="S642" t="str">
        <f t="shared" si="48"/>
        <v>00</v>
      </c>
      <c r="T642" t="str">
        <f t="shared" si="49"/>
        <v>5 (00)</v>
      </c>
      <c r="U642" t="s">
        <v>6047</v>
      </c>
    </row>
    <row r="643" spans="2:21">
      <c r="B643" s="263" t="s">
        <v>493</v>
      </c>
      <c r="C643" s="292">
        <v>642</v>
      </c>
      <c r="D643" s="263" t="s">
        <v>3259</v>
      </c>
      <c r="E643" s="504" t="str">
        <f t="shared" ref="E643:E706" si="50">M643&amp;"("&amp;S643&amp;")"</f>
        <v>Yuki MIYATA(02)</v>
      </c>
      <c r="F643" s="303" t="s">
        <v>888</v>
      </c>
      <c r="G643" s="263" t="s">
        <v>624</v>
      </c>
      <c r="H643" t="str">
        <f>VLOOKUP($G643,県名!$B$1:$C$49,2,FALSE)</f>
        <v>三  重</v>
      </c>
      <c r="I643" t="str">
        <f>VLOOKUP(B643,学校名!$D$8:$F$64,3,FALSE)</f>
        <v>鈴鹿高専</v>
      </c>
      <c r="J643" t="str">
        <f t="shared" ref="J643:J706" si="51">IF(VALUE(C643)&lt;2000,"男","女")</f>
        <v>男</v>
      </c>
      <c r="K643" s="263" t="s">
        <v>3552</v>
      </c>
      <c r="L643" s="263" t="s">
        <v>1244</v>
      </c>
      <c r="M643" t="str">
        <f t="shared" ref="M643:M706" si="52">L643&amp;" "&amp;K643</f>
        <v>Yuki MIYATA</v>
      </c>
      <c r="O643" s="263" t="s">
        <v>1534</v>
      </c>
      <c r="P643" s="263" t="s">
        <v>1535</v>
      </c>
      <c r="Q643" s="303" t="s">
        <v>888</v>
      </c>
      <c r="R643" s="263" t="s">
        <v>4215</v>
      </c>
      <c r="S643" t="str">
        <f t="shared" ref="S643:S706" si="53">LEFT(R643,2)</f>
        <v>02</v>
      </c>
      <c r="T643" t="str">
        <f t="shared" ref="T643:T706" si="54">Q643&amp;" ("&amp;S643&amp;")"</f>
        <v>4 (02)</v>
      </c>
      <c r="U643" t="s">
        <v>6048</v>
      </c>
    </row>
    <row r="644" spans="2:21">
      <c r="B644" s="263" t="s">
        <v>527</v>
      </c>
      <c r="C644" s="292">
        <v>643</v>
      </c>
      <c r="D644" s="263" t="s">
        <v>884</v>
      </c>
      <c r="E644" s="504" t="str">
        <f t="shared" si="50"/>
        <v>Hiroyuki ABE(99)</v>
      </c>
      <c r="F644" s="303" t="s">
        <v>888</v>
      </c>
      <c r="G644" s="263" t="s">
        <v>623</v>
      </c>
      <c r="H644" t="str">
        <f>VLOOKUP($G644,県名!$B$1:$C$49,2,FALSE)</f>
        <v>愛  知</v>
      </c>
      <c r="I644" t="str">
        <f>VLOOKUP(B644,学校名!$D$8:$F$64,3,FALSE)</f>
        <v>日本福祉大</v>
      </c>
      <c r="J644" t="str">
        <f t="shared" si="51"/>
        <v>男</v>
      </c>
      <c r="K644" s="263" t="s">
        <v>1449</v>
      </c>
      <c r="L644" s="263" t="s">
        <v>1266</v>
      </c>
      <c r="M644" t="str">
        <f t="shared" si="52"/>
        <v>Hiroyuki ABE</v>
      </c>
      <c r="O644" s="263" t="s">
        <v>1534</v>
      </c>
      <c r="P644" s="263" t="s">
        <v>1535</v>
      </c>
      <c r="Q644" s="303" t="s">
        <v>888</v>
      </c>
      <c r="R644" s="263" t="s">
        <v>2576</v>
      </c>
      <c r="S644" t="str">
        <f t="shared" si="53"/>
        <v>99</v>
      </c>
      <c r="T644" t="str">
        <f t="shared" si="54"/>
        <v>4 (99)</v>
      </c>
      <c r="U644" t="s">
        <v>6049</v>
      </c>
    </row>
    <row r="645" spans="2:21">
      <c r="B645" s="263" t="s">
        <v>527</v>
      </c>
      <c r="C645" s="292">
        <v>644</v>
      </c>
      <c r="D645" s="263" t="s">
        <v>3260</v>
      </c>
      <c r="E645" s="504" t="str">
        <f t="shared" si="50"/>
        <v>Kota KATO(99)</v>
      </c>
      <c r="F645" s="303" t="s">
        <v>888</v>
      </c>
      <c r="G645" s="263" t="s">
        <v>623</v>
      </c>
      <c r="H645" t="str">
        <f>VLOOKUP($G645,県名!$B$1:$C$49,2,FALSE)</f>
        <v>愛  知</v>
      </c>
      <c r="I645" t="str">
        <f>VLOOKUP(B645,学校名!$D$8:$F$64,3,FALSE)</f>
        <v>日本福祉大</v>
      </c>
      <c r="J645" t="str">
        <f t="shared" si="51"/>
        <v>男</v>
      </c>
      <c r="K645" s="263" t="s">
        <v>1313</v>
      </c>
      <c r="L645" s="263" t="s">
        <v>1287</v>
      </c>
      <c r="M645" t="str">
        <f t="shared" si="52"/>
        <v>Kota KATO</v>
      </c>
      <c r="O645" s="263" t="s">
        <v>1534</v>
      </c>
      <c r="P645" s="263" t="s">
        <v>1535</v>
      </c>
      <c r="Q645" s="303" t="s">
        <v>888</v>
      </c>
      <c r="R645" s="263" t="s">
        <v>2448</v>
      </c>
      <c r="S645" t="str">
        <f t="shared" si="53"/>
        <v>99</v>
      </c>
      <c r="T645" t="str">
        <f t="shared" si="54"/>
        <v>4 (99)</v>
      </c>
      <c r="U645" t="s">
        <v>6050</v>
      </c>
    </row>
    <row r="646" spans="2:21">
      <c r="B646" s="263" t="s">
        <v>527</v>
      </c>
      <c r="C646" s="292">
        <v>645</v>
      </c>
      <c r="D646" s="263" t="s">
        <v>3261</v>
      </c>
      <c r="E646" s="504" t="str">
        <f t="shared" si="50"/>
        <v>Sotaro IGUCHI(99)</v>
      </c>
      <c r="F646" s="303" t="s">
        <v>888</v>
      </c>
      <c r="G646" s="263" t="s">
        <v>625</v>
      </c>
      <c r="H646" t="str">
        <f>VLOOKUP($G646,県名!$B$1:$C$49,2,FALSE)</f>
        <v>岐  阜</v>
      </c>
      <c r="I646" t="str">
        <f>VLOOKUP(B646,学校名!$D$8:$F$64,3,FALSE)</f>
        <v>日本福祉大</v>
      </c>
      <c r="J646" t="str">
        <f t="shared" si="51"/>
        <v>男</v>
      </c>
      <c r="K646" s="263" t="s">
        <v>3839</v>
      </c>
      <c r="L646" s="263" t="s">
        <v>1489</v>
      </c>
      <c r="M646" t="str">
        <f t="shared" si="52"/>
        <v>Sotaro IGUCHI</v>
      </c>
      <c r="O646" s="263" t="s">
        <v>1534</v>
      </c>
      <c r="P646" s="263" t="s">
        <v>1535</v>
      </c>
      <c r="Q646" s="303" t="s">
        <v>888</v>
      </c>
      <c r="R646" s="263" t="s">
        <v>2930</v>
      </c>
      <c r="S646" t="str">
        <f t="shared" si="53"/>
        <v>99</v>
      </c>
      <c r="T646" t="str">
        <f t="shared" si="54"/>
        <v>4 (99)</v>
      </c>
      <c r="U646" t="s">
        <v>6051</v>
      </c>
    </row>
    <row r="647" spans="2:21">
      <c r="B647" s="263" t="s">
        <v>527</v>
      </c>
      <c r="C647" s="292">
        <v>646</v>
      </c>
      <c r="D647" s="263" t="s">
        <v>930</v>
      </c>
      <c r="E647" s="504" t="str">
        <f t="shared" si="50"/>
        <v>Shogo SAKATA(99)</v>
      </c>
      <c r="F647" s="303" t="s">
        <v>888</v>
      </c>
      <c r="G647" s="263" t="s">
        <v>623</v>
      </c>
      <c r="H647" t="str">
        <f>VLOOKUP($G647,県名!$B$1:$C$49,2,FALSE)</f>
        <v>愛  知</v>
      </c>
      <c r="I647" t="str">
        <f>VLOOKUP(B647,学校名!$D$8:$F$64,3,FALSE)</f>
        <v>日本福祉大</v>
      </c>
      <c r="J647" t="str">
        <f t="shared" si="51"/>
        <v>男</v>
      </c>
      <c r="K647" s="263" t="s">
        <v>3840</v>
      </c>
      <c r="L647" s="263" t="s">
        <v>1397</v>
      </c>
      <c r="M647" t="str">
        <f t="shared" si="52"/>
        <v>Shogo SAKATA</v>
      </c>
      <c r="O647" s="263" t="s">
        <v>1534</v>
      </c>
      <c r="P647" s="263" t="s">
        <v>1535</v>
      </c>
      <c r="Q647" s="303" t="s">
        <v>888</v>
      </c>
      <c r="R647" s="263" t="s">
        <v>2960</v>
      </c>
      <c r="S647" t="str">
        <f t="shared" si="53"/>
        <v>99</v>
      </c>
      <c r="T647" t="str">
        <f t="shared" si="54"/>
        <v>4 (99)</v>
      </c>
      <c r="U647" t="s">
        <v>6052</v>
      </c>
    </row>
    <row r="648" spans="2:21">
      <c r="B648" s="263" t="s">
        <v>527</v>
      </c>
      <c r="C648" s="292">
        <v>647</v>
      </c>
      <c r="D648" s="263" t="s">
        <v>931</v>
      </c>
      <c r="E648" s="504" t="str">
        <f t="shared" si="50"/>
        <v>Rei TANAKA(99)</v>
      </c>
      <c r="F648" s="303" t="s">
        <v>888</v>
      </c>
      <c r="G648" s="263" t="s">
        <v>623</v>
      </c>
      <c r="H648" t="str">
        <f>VLOOKUP($G648,県名!$B$1:$C$49,2,FALSE)</f>
        <v>愛  知</v>
      </c>
      <c r="I648" t="str">
        <f>VLOOKUP(B648,学校名!$D$8:$F$64,3,FALSE)</f>
        <v>日本福祉大</v>
      </c>
      <c r="J648" t="str">
        <f t="shared" si="51"/>
        <v>男</v>
      </c>
      <c r="K648" s="263" t="s">
        <v>1328</v>
      </c>
      <c r="L648" s="263" t="s">
        <v>3841</v>
      </c>
      <c r="M648" t="str">
        <f t="shared" si="52"/>
        <v>Rei TANAKA</v>
      </c>
      <c r="O648" s="263" t="s">
        <v>1534</v>
      </c>
      <c r="P648" s="263" t="s">
        <v>1535</v>
      </c>
      <c r="Q648" s="303" t="s">
        <v>888</v>
      </c>
      <c r="R648" s="263" t="s">
        <v>4216</v>
      </c>
      <c r="S648" t="str">
        <f t="shared" si="53"/>
        <v>99</v>
      </c>
      <c r="T648" t="str">
        <f t="shared" si="54"/>
        <v>4 (99)</v>
      </c>
      <c r="U648" t="s">
        <v>6053</v>
      </c>
    </row>
    <row r="649" spans="2:21">
      <c r="B649" s="263" t="s">
        <v>527</v>
      </c>
      <c r="C649" s="292">
        <v>648</v>
      </c>
      <c r="D649" s="263" t="s">
        <v>932</v>
      </c>
      <c r="E649" s="504" t="str">
        <f t="shared" si="50"/>
        <v>Ryuya YOKOYAMA(99)</v>
      </c>
      <c r="F649" s="303" t="s">
        <v>888</v>
      </c>
      <c r="G649" s="263" t="s">
        <v>619</v>
      </c>
      <c r="H649" t="str">
        <f>VLOOKUP($G649,県名!$B$1:$C$49,2,FALSE)</f>
        <v>石　川</v>
      </c>
      <c r="I649" t="str">
        <f>VLOOKUP(B649,学校名!$D$8:$F$64,3,FALSE)</f>
        <v>日本福祉大</v>
      </c>
      <c r="J649" t="str">
        <f t="shared" si="51"/>
        <v>男</v>
      </c>
      <c r="K649" s="263" t="s">
        <v>1490</v>
      </c>
      <c r="L649" s="263" t="s">
        <v>1491</v>
      </c>
      <c r="M649" t="str">
        <f t="shared" si="52"/>
        <v>Ryuya YOKOYAMA</v>
      </c>
      <c r="O649" s="263" t="s">
        <v>1534</v>
      </c>
      <c r="P649" s="263" t="s">
        <v>1535</v>
      </c>
      <c r="Q649" s="303" t="s">
        <v>888</v>
      </c>
      <c r="R649" s="263" t="s">
        <v>4217</v>
      </c>
      <c r="S649" t="str">
        <f t="shared" si="53"/>
        <v>99</v>
      </c>
      <c r="T649" t="str">
        <f t="shared" si="54"/>
        <v>4 (99)</v>
      </c>
      <c r="U649" t="s">
        <v>6054</v>
      </c>
    </row>
    <row r="650" spans="2:21">
      <c r="B650" s="263" t="s">
        <v>527</v>
      </c>
      <c r="C650" s="292">
        <v>649</v>
      </c>
      <c r="D650" s="263" t="s">
        <v>3262</v>
      </c>
      <c r="E650" s="504" t="str">
        <f t="shared" si="50"/>
        <v>Kousei SUEMOTO(00)</v>
      </c>
      <c r="F650" s="303" t="s">
        <v>889</v>
      </c>
      <c r="G650" s="263" t="s">
        <v>621</v>
      </c>
      <c r="H650" t="str">
        <f>VLOOKUP($G650,県名!$B$1:$C$49,2,FALSE)</f>
        <v>長  野</v>
      </c>
      <c r="I650" t="str">
        <f>VLOOKUP(B650,学校名!$D$8:$F$64,3,FALSE)</f>
        <v>日本福祉大</v>
      </c>
      <c r="J650" t="str">
        <f t="shared" si="51"/>
        <v>男</v>
      </c>
      <c r="K650" s="263" t="s">
        <v>3842</v>
      </c>
      <c r="L650" s="263" t="s">
        <v>3843</v>
      </c>
      <c r="M650" t="str">
        <f t="shared" si="52"/>
        <v>Kousei SUEMOTO</v>
      </c>
      <c r="O650" s="263" t="s">
        <v>1534</v>
      </c>
      <c r="P650" s="263" t="s">
        <v>1535</v>
      </c>
      <c r="Q650" s="303" t="s">
        <v>889</v>
      </c>
      <c r="R650" s="263" t="s">
        <v>2719</v>
      </c>
      <c r="S650" t="str">
        <f t="shared" si="53"/>
        <v>00</v>
      </c>
      <c r="T650" t="str">
        <f t="shared" si="54"/>
        <v>3 (00)</v>
      </c>
      <c r="U650" t="s">
        <v>6055</v>
      </c>
    </row>
    <row r="651" spans="2:21">
      <c r="B651" s="354" t="s">
        <v>527</v>
      </c>
      <c r="C651" s="292">
        <v>650</v>
      </c>
      <c r="D651" s="354" t="s">
        <v>3263</v>
      </c>
      <c r="E651" s="504" t="str">
        <f t="shared" si="50"/>
        <v>Kazuma SEIKE(00)</v>
      </c>
      <c r="F651" s="354" t="s">
        <v>889</v>
      </c>
      <c r="G651" s="354" t="s">
        <v>623</v>
      </c>
      <c r="H651" t="str">
        <f>VLOOKUP($G651,県名!$B$1:$C$49,2,FALSE)</f>
        <v>愛  知</v>
      </c>
      <c r="I651" t="str">
        <f>VLOOKUP(B651,学校名!$D$8:$F$64,3,FALSE)</f>
        <v>日本福祉大</v>
      </c>
      <c r="J651" t="str">
        <f t="shared" si="51"/>
        <v>男</v>
      </c>
      <c r="K651" s="354" t="s">
        <v>3844</v>
      </c>
      <c r="L651" s="354" t="s">
        <v>1326</v>
      </c>
      <c r="M651" t="str">
        <f t="shared" si="52"/>
        <v>Kazuma SEIKE</v>
      </c>
      <c r="O651" s="354" t="s">
        <v>1534</v>
      </c>
      <c r="P651" s="354" t="s">
        <v>1535</v>
      </c>
      <c r="Q651" s="354" t="s">
        <v>889</v>
      </c>
      <c r="R651" s="354" t="s">
        <v>2720</v>
      </c>
      <c r="S651" t="str">
        <f t="shared" si="53"/>
        <v>00</v>
      </c>
      <c r="T651" t="str">
        <f t="shared" si="54"/>
        <v>3 (00)</v>
      </c>
      <c r="U651" t="s">
        <v>6056</v>
      </c>
    </row>
    <row r="652" spans="2:21">
      <c r="B652" s="354" t="s">
        <v>527</v>
      </c>
      <c r="C652" s="292">
        <v>651</v>
      </c>
      <c r="D652" s="354" t="s">
        <v>3264</v>
      </c>
      <c r="E652" s="504" t="str">
        <f t="shared" si="50"/>
        <v>Yoshito ISHIGAKI(92)</v>
      </c>
      <c r="F652" s="354" t="s">
        <v>889</v>
      </c>
      <c r="G652" s="354" t="s">
        <v>623</v>
      </c>
      <c r="H652" t="str">
        <f>VLOOKUP($G652,県名!$B$1:$C$49,2,FALSE)</f>
        <v>愛  知</v>
      </c>
      <c r="I652" t="str">
        <f>VLOOKUP(B652,学校名!$D$8:$F$64,3,FALSE)</f>
        <v>日本福祉大</v>
      </c>
      <c r="J652" t="str">
        <f t="shared" si="51"/>
        <v>男</v>
      </c>
      <c r="K652" s="354" t="s">
        <v>3845</v>
      </c>
      <c r="L652" s="354" t="s">
        <v>3846</v>
      </c>
      <c r="M652" t="str">
        <f t="shared" si="52"/>
        <v>Yoshito ISHIGAKI</v>
      </c>
      <c r="O652" s="354" t="s">
        <v>1534</v>
      </c>
      <c r="P652" s="354" t="s">
        <v>1535</v>
      </c>
      <c r="Q652" s="354" t="s">
        <v>889</v>
      </c>
      <c r="R652" s="354" t="s">
        <v>4218</v>
      </c>
      <c r="S652" t="str">
        <f t="shared" si="53"/>
        <v>92</v>
      </c>
      <c r="T652" t="str">
        <f t="shared" si="54"/>
        <v>3 (92)</v>
      </c>
      <c r="U652" t="s">
        <v>6057</v>
      </c>
    </row>
    <row r="653" spans="2:21">
      <c r="B653" s="354" t="s">
        <v>527</v>
      </c>
      <c r="C653" s="292">
        <v>652</v>
      </c>
      <c r="D653" s="354" t="s">
        <v>1902</v>
      </c>
      <c r="E653" s="504" t="str">
        <f t="shared" si="50"/>
        <v>Tsubasa MATSUOKA(00)</v>
      </c>
      <c r="F653" s="354" t="s">
        <v>889</v>
      </c>
      <c r="G653" s="354" t="s">
        <v>623</v>
      </c>
      <c r="H653" t="str">
        <f>VLOOKUP($G653,県名!$B$1:$C$49,2,FALSE)</f>
        <v>愛  知</v>
      </c>
      <c r="I653" t="str">
        <f>VLOOKUP(B653,学校名!$D$8:$F$64,3,FALSE)</f>
        <v>日本福祉大</v>
      </c>
      <c r="J653" t="str">
        <f t="shared" si="51"/>
        <v>男</v>
      </c>
      <c r="K653" s="354" t="s">
        <v>1292</v>
      </c>
      <c r="L653" s="354" t="s">
        <v>1336</v>
      </c>
      <c r="M653" t="str">
        <f t="shared" si="52"/>
        <v>Tsubasa MATSUOKA</v>
      </c>
      <c r="O653" s="354" t="s">
        <v>1534</v>
      </c>
      <c r="P653" s="354" t="s">
        <v>1535</v>
      </c>
      <c r="Q653" s="354" t="s">
        <v>889</v>
      </c>
      <c r="R653" s="354" t="s">
        <v>2598</v>
      </c>
      <c r="S653" t="str">
        <f t="shared" si="53"/>
        <v>00</v>
      </c>
      <c r="T653" t="str">
        <f t="shared" si="54"/>
        <v>3 (00)</v>
      </c>
      <c r="U653" t="s">
        <v>6058</v>
      </c>
    </row>
    <row r="654" spans="2:21">
      <c r="B654" s="354" t="s">
        <v>527</v>
      </c>
      <c r="C654" s="292">
        <v>653</v>
      </c>
      <c r="D654" s="354" t="s">
        <v>1903</v>
      </c>
      <c r="E654" s="504" t="str">
        <f t="shared" si="50"/>
        <v>Yuta MAEDA(00)</v>
      </c>
      <c r="F654" s="354" t="s">
        <v>889</v>
      </c>
      <c r="G654" s="354" t="s">
        <v>623</v>
      </c>
      <c r="H654" t="str">
        <f>VLOOKUP($G654,県名!$B$1:$C$49,2,FALSE)</f>
        <v>愛  知</v>
      </c>
      <c r="I654" t="str">
        <f>VLOOKUP(B654,学校名!$D$8:$F$64,3,FALSE)</f>
        <v>日本福祉大</v>
      </c>
      <c r="J654" t="str">
        <f t="shared" si="51"/>
        <v>男</v>
      </c>
      <c r="K654" s="354" t="s">
        <v>1486</v>
      </c>
      <c r="L654" s="354" t="s">
        <v>1245</v>
      </c>
      <c r="M654" t="str">
        <f t="shared" si="52"/>
        <v>Yuta MAEDA</v>
      </c>
      <c r="O654" s="354" t="s">
        <v>1534</v>
      </c>
      <c r="P654" s="354" t="s">
        <v>1535</v>
      </c>
      <c r="Q654" s="354" t="s">
        <v>889</v>
      </c>
      <c r="R654" s="354" t="s">
        <v>2722</v>
      </c>
      <c r="S654" t="str">
        <f t="shared" si="53"/>
        <v>00</v>
      </c>
      <c r="T654" t="str">
        <f t="shared" si="54"/>
        <v>3 (00)</v>
      </c>
      <c r="U654" t="s">
        <v>6059</v>
      </c>
    </row>
    <row r="655" spans="2:21">
      <c r="B655" s="354" t="s">
        <v>527</v>
      </c>
      <c r="C655" s="292">
        <v>654</v>
      </c>
      <c r="D655" s="354" t="s">
        <v>1904</v>
      </c>
      <c r="E655" s="504" t="str">
        <f t="shared" si="50"/>
        <v>Takeru KAMATA(00)</v>
      </c>
      <c r="F655" s="354" t="s">
        <v>889</v>
      </c>
      <c r="G655" s="354" t="s">
        <v>623</v>
      </c>
      <c r="H655" t="str">
        <f>VLOOKUP($G655,県名!$B$1:$C$49,2,FALSE)</f>
        <v>愛  知</v>
      </c>
      <c r="I655" t="str">
        <f>VLOOKUP(B655,学校名!$D$8:$F$64,3,FALSE)</f>
        <v>日本福祉大</v>
      </c>
      <c r="J655" t="str">
        <f t="shared" si="51"/>
        <v>男</v>
      </c>
      <c r="K655" s="354" t="s">
        <v>3847</v>
      </c>
      <c r="L655" s="354" t="s">
        <v>3743</v>
      </c>
      <c r="M655" t="str">
        <f t="shared" si="52"/>
        <v>Takeru KAMATA</v>
      </c>
      <c r="O655" s="354" t="s">
        <v>1534</v>
      </c>
      <c r="P655" s="354" t="s">
        <v>1535</v>
      </c>
      <c r="Q655" s="354" t="s">
        <v>889</v>
      </c>
      <c r="R655" s="354" t="s">
        <v>2723</v>
      </c>
      <c r="S655" t="str">
        <f t="shared" si="53"/>
        <v>00</v>
      </c>
      <c r="T655" t="str">
        <f t="shared" si="54"/>
        <v>3 (00)</v>
      </c>
      <c r="U655" t="s">
        <v>6060</v>
      </c>
    </row>
    <row r="656" spans="2:21">
      <c r="B656" s="354" t="s">
        <v>527</v>
      </c>
      <c r="C656" s="292">
        <v>655</v>
      </c>
      <c r="D656" s="354" t="s">
        <v>1905</v>
      </c>
      <c r="E656" s="504" t="str">
        <f t="shared" si="50"/>
        <v>Yuta MARUYAMA(00)</v>
      </c>
      <c r="F656" s="354" t="s">
        <v>889</v>
      </c>
      <c r="G656" s="354" t="s">
        <v>623</v>
      </c>
      <c r="H656" t="str">
        <f>VLOOKUP($G656,県名!$B$1:$C$49,2,FALSE)</f>
        <v>愛  知</v>
      </c>
      <c r="I656" t="str">
        <f>VLOOKUP(B656,学校名!$D$8:$F$64,3,FALSE)</f>
        <v>日本福祉大</v>
      </c>
      <c r="J656" t="str">
        <f t="shared" si="51"/>
        <v>男</v>
      </c>
      <c r="K656" s="354" t="s">
        <v>2330</v>
      </c>
      <c r="L656" s="354" t="s">
        <v>1245</v>
      </c>
      <c r="M656" t="str">
        <f t="shared" si="52"/>
        <v>Yuta MARUYAMA</v>
      </c>
      <c r="O656" s="354" t="s">
        <v>1534</v>
      </c>
      <c r="P656" s="354" t="s">
        <v>1535</v>
      </c>
      <c r="Q656" s="354" t="s">
        <v>889</v>
      </c>
      <c r="R656" s="354" t="s">
        <v>2593</v>
      </c>
      <c r="S656" t="str">
        <f t="shared" si="53"/>
        <v>00</v>
      </c>
      <c r="T656" t="str">
        <f t="shared" si="54"/>
        <v>3 (00)</v>
      </c>
      <c r="U656" t="s">
        <v>6061</v>
      </c>
    </row>
    <row r="657" spans="2:21">
      <c r="B657" s="354" t="s">
        <v>527</v>
      </c>
      <c r="C657" s="292">
        <v>656</v>
      </c>
      <c r="D657" s="354" t="s">
        <v>1906</v>
      </c>
      <c r="E657" s="504" t="str">
        <f t="shared" si="50"/>
        <v>Ryo NAKANISHI(00)</v>
      </c>
      <c r="F657" s="354" t="s">
        <v>889</v>
      </c>
      <c r="G657" s="354" t="s">
        <v>623</v>
      </c>
      <c r="H657" t="str">
        <f>VLOOKUP($G657,県名!$B$1:$C$49,2,FALSE)</f>
        <v>愛  知</v>
      </c>
      <c r="I657" t="str">
        <f>VLOOKUP(B657,学校名!$D$8:$F$64,3,FALSE)</f>
        <v>日本福祉大</v>
      </c>
      <c r="J657" t="str">
        <f t="shared" si="51"/>
        <v>男</v>
      </c>
      <c r="K657" s="354" t="s">
        <v>3848</v>
      </c>
      <c r="L657" s="354" t="s">
        <v>1247</v>
      </c>
      <c r="M657" t="str">
        <f t="shared" si="52"/>
        <v>Ryo NAKANISHI</v>
      </c>
      <c r="O657" s="354" t="s">
        <v>1534</v>
      </c>
      <c r="P657" s="354" t="s">
        <v>1535</v>
      </c>
      <c r="Q657" s="354" t="s">
        <v>889</v>
      </c>
      <c r="R657" s="354" t="s">
        <v>2597</v>
      </c>
      <c r="S657" t="str">
        <f t="shared" si="53"/>
        <v>00</v>
      </c>
      <c r="T657" t="str">
        <f t="shared" si="54"/>
        <v>3 (00)</v>
      </c>
      <c r="U657" t="s">
        <v>6062</v>
      </c>
    </row>
    <row r="658" spans="2:21">
      <c r="B658" s="354" t="s">
        <v>527</v>
      </c>
      <c r="C658" s="292">
        <v>657</v>
      </c>
      <c r="D658" s="354" t="s">
        <v>3265</v>
      </c>
      <c r="E658" s="504" t="str">
        <f t="shared" si="50"/>
        <v>Kaito YAMAZAKI(99)</v>
      </c>
      <c r="F658" s="354" t="s">
        <v>889</v>
      </c>
      <c r="G658" s="354" t="s">
        <v>617</v>
      </c>
      <c r="H658" t="str">
        <f>VLOOKUP($G658,県名!$B$1:$C$49,2,FALSE)</f>
        <v>新　潟</v>
      </c>
      <c r="I658" t="str">
        <f>VLOOKUP(B658,学校名!$D$8:$F$64,3,FALSE)</f>
        <v>日本福祉大</v>
      </c>
      <c r="J658" t="str">
        <f t="shared" si="51"/>
        <v>男</v>
      </c>
      <c r="K658" s="354" t="s">
        <v>1377</v>
      </c>
      <c r="L658" s="354" t="s">
        <v>1384</v>
      </c>
      <c r="M658" t="str">
        <f t="shared" si="52"/>
        <v>Kaito YAMAZAKI</v>
      </c>
      <c r="O658" s="354" t="s">
        <v>1534</v>
      </c>
      <c r="P658" s="354" t="s">
        <v>1535</v>
      </c>
      <c r="Q658" s="354" t="s">
        <v>889</v>
      </c>
      <c r="R658" s="354" t="s">
        <v>2700</v>
      </c>
      <c r="S658" t="str">
        <f t="shared" si="53"/>
        <v>99</v>
      </c>
      <c r="T658" t="str">
        <f t="shared" si="54"/>
        <v>3 (99)</v>
      </c>
      <c r="U658" t="s">
        <v>6063</v>
      </c>
    </row>
    <row r="659" spans="2:21">
      <c r="B659" s="354" t="s">
        <v>527</v>
      </c>
      <c r="C659" s="292">
        <v>658</v>
      </c>
      <c r="D659" s="354" t="s">
        <v>3266</v>
      </c>
      <c r="E659" s="504" t="str">
        <f t="shared" si="50"/>
        <v>Oki KANDA(01)</v>
      </c>
      <c r="F659" s="354" t="s">
        <v>886</v>
      </c>
      <c r="G659" s="354" t="s">
        <v>623</v>
      </c>
      <c r="H659" t="str">
        <f>VLOOKUP($G659,県名!$B$1:$C$49,2,FALSE)</f>
        <v>愛  知</v>
      </c>
      <c r="I659" t="str">
        <f>VLOOKUP(B659,学校名!$D$8:$F$64,3,FALSE)</f>
        <v>日本福祉大</v>
      </c>
      <c r="J659" t="str">
        <f t="shared" si="51"/>
        <v>男</v>
      </c>
      <c r="K659" s="354" t="s">
        <v>3849</v>
      </c>
      <c r="L659" s="354" t="s">
        <v>3850</v>
      </c>
      <c r="M659" t="str">
        <f t="shared" si="52"/>
        <v>Oki KANDA</v>
      </c>
      <c r="O659" s="354" t="s">
        <v>1534</v>
      </c>
      <c r="P659" s="354" t="s">
        <v>1535</v>
      </c>
      <c r="Q659" s="354" t="s">
        <v>886</v>
      </c>
      <c r="R659" s="354" t="s">
        <v>2724</v>
      </c>
      <c r="S659" t="str">
        <f t="shared" si="53"/>
        <v>01</v>
      </c>
      <c r="T659" t="str">
        <f t="shared" si="54"/>
        <v>2 (01)</v>
      </c>
      <c r="U659" t="s">
        <v>6064</v>
      </c>
    </row>
    <row r="660" spans="2:21">
      <c r="B660" s="354" t="s">
        <v>527</v>
      </c>
      <c r="C660" s="292">
        <v>659</v>
      </c>
      <c r="D660" s="354" t="s">
        <v>3267</v>
      </c>
      <c r="E660" s="504" t="str">
        <f t="shared" si="50"/>
        <v>Taira KANEKO(02)</v>
      </c>
      <c r="F660" s="354" t="s">
        <v>886</v>
      </c>
      <c r="G660" s="354" t="s">
        <v>623</v>
      </c>
      <c r="H660" t="str">
        <f>VLOOKUP($G660,県名!$B$1:$C$49,2,FALSE)</f>
        <v>愛  知</v>
      </c>
      <c r="I660" t="str">
        <f>VLOOKUP(B660,学校名!$D$8:$F$64,3,FALSE)</f>
        <v>日本福祉大</v>
      </c>
      <c r="J660" t="str">
        <f t="shared" si="51"/>
        <v>男</v>
      </c>
      <c r="K660" s="354" t="s">
        <v>3851</v>
      </c>
      <c r="L660" s="354" t="s">
        <v>3852</v>
      </c>
      <c r="M660" t="str">
        <f t="shared" si="52"/>
        <v>Taira KANEKO</v>
      </c>
      <c r="O660" s="354" t="s">
        <v>1534</v>
      </c>
      <c r="P660" s="354" t="s">
        <v>1535</v>
      </c>
      <c r="Q660" s="354" t="s">
        <v>886</v>
      </c>
      <c r="R660" s="354" t="s">
        <v>2551</v>
      </c>
      <c r="S660" t="str">
        <f t="shared" si="53"/>
        <v>02</v>
      </c>
      <c r="T660" t="str">
        <f t="shared" si="54"/>
        <v>2 (02)</v>
      </c>
      <c r="U660" t="s">
        <v>6065</v>
      </c>
    </row>
    <row r="661" spans="2:21">
      <c r="B661" s="354" t="s">
        <v>527</v>
      </c>
      <c r="C661" s="292">
        <v>660</v>
      </c>
      <c r="D661" s="354" t="s">
        <v>3268</v>
      </c>
      <c r="E661" s="504" t="str">
        <f t="shared" si="50"/>
        <v>Sho AYUKAWA(01)</v>
      </c>
      <c r="F661" s="354" t="s">
        <v>886</v>
      </c>
      <c r="G661" s="354" t="s">
        <v>623</v>
      </c>
      <c r="H661" t="str">
        <f>VLOOKUP($G661,県名!$B$1:$C$49,2,FALSE)</f>
        <v>愛  知</v>
      </c>
      <c r="I661" t="str">
        <f>VLOOKUP(B661,学校名!$D$8:$F$64,3,FALSE)</f>
        <v>日本福祉大</v>
      </c>
      <c r="J661" t="str">
        <f t="shared" si="51"/>
        <v>男</v>
      </c>
      <c r="K661" s="354" t="s">
        <v>3853</v>
      </c>
      <c r="L661" s="354" t="s">
        <v>1456</v>
      </c>
      <c r="M661" t="str">
        <f t="shared" si="52"/>
        <v>Sho AYUKAWA</v>
      </c>
      <c r="O661" s="354" t="s">
        <v>1534</v>
      </c>
      <c r="P661" s="354" t="s">
        <v>1535</v>
      </c>
      <c r="Q661" s="354" t="s">
        <v>886</v>
      </c>
      <c r="R661" s="354" t="s">
        <v>2725</v>
      </c>
      <c r="S661" t="str">
        <f t="shared" si="53"/>
        <v>01</v>
      </c>
      <c r="T661" t="str">
        <f t="shared" si="54"/>
        <v>2 (01)</v>
      </c>
      <c r="U661" t="s">
        <v>6066</v>
      </c>
    </row>
    <row r="662" spans="2:21">
      <c r="B662" s="354" t="s">
        <v>527</v>
      </c>
      <c r="C662" s="292">
        <v>661</v>
      </c>
      <c r="D662" s="354" t="s">
        <v>3269</v>
      </c>
      <c r="E662" s="504" t="str">
        <f t="shared" si="50"/>
        <v>Ritsu HAYAKAWA(01)</v>
      </c>
      <c r="F662" s="354" t="s">
        <v>886</v>
      </c>
      <c r="G662" s="354" t="s">
        <v>623</v>
      </c>
      <c r="H662" t="str">
        <f>VLOOKUP($G662,県名!$B$1:$C$49,2,FALSE)</f>
        <v>愛  知</v>
      </c>
      <c r="I662" t="str">
        <f>VLOOKUP(B662,学校名!$D$8:$F$64,3,FALSE)</f>
        <v>日本福祉大</v>
      </c>
      <c r="J662" t="str">
        <f t="shared" si="51"/>
        <v>男</v>
      </c>
      <c r="K662" s="354" t="s">
        <v>1317</v>
      </c>
      <c r="L662" s="354" t="s">
        <v>3854</v>
      </c>
      <c r="M662" t="str">
        <f t="shared" si="52"/>
        <v>Ritsu HAYAKAWA</v>
      </c>
      <c r="O662" s="354" t="s">
        <v>1534</v>
      </c>
      <c r="P662" s="354" t="s">
        <v>1535</v>
      </c>
      <c r="Q662" s="354" t="s">
        <v>886</v>
      </c>
      <c r="R662" s="354" t="s">
        <v>2726</v>
      </c>
      <c r="S662" t="str">
        <f t="shared" si="53"/>
        <v>01</v>
      </c>
      <c r="T662" t="str">
        <f t="shared" si="54"/>
        <v>2 (01)</v>
      </c>
      <c r="U662" t="s">
        <v>6067</v>
      </c>
    </row>
    <row r="663" spans="2:21">
      <c r="B663" s="354" t="s">
        <v>527</v>
      </c>
      <c r="C663" s="292">
        <v>662</v>
      </c>
      <c r="D663" s="354" t="s">
        <v>3270</v>
      </c>
      <c r="E663" s="504" t="str">
        <f t="shared" si="50"/>
        <v>Hiroaki II(02)</v>
      </c>
      <c r="F663" s="354" t="s">
        <v>886</v>
      </c>
      <c r="G663" s="354" t="s">
        <v>623</v>
      </c>
      <c r="H663" t="str">
        <f>VLOOKUP($G663,県名!$B$1:$C$49,2,FALSE)</f>
        <v>愛  知</v>
      </c>
      <c r="I663" t="str">
        <f>VLOOKUP(B663,学校名!$D$8:$F$64,3,FALSE)</f>
        <v>日本福祉大</v>
      </c>
      <c r="J663" t="str">
        <f t="shared" si="51"/>
        <v>男</v>
      </c>
      <c r="K663" s="354" t="s">
        <v>3855</v>
      </c>
      <c r="L663" s="354" t="s">
        <v>3856</v>
      </c>
      <c r="M663" t="str">
        <f t="shared" si="52"/>
        <v>Hiroaki II</v>
      </c>
      <c r="O663" s="354" t="s">
        <v>1534</v>
      </c>
      <c r="P663" s="354" t="s">
        <v>1535</v>
      </c>
      <c r="Q663" s="354" t="s">
        <v>886</v>
      </c>
      <c r="R663" s="354" t="s">
        <v>2727</v>
      </c>
      <c r="S663" t="str">
        <f t="shared" si="53"/>
        <v>02</v>
      </c>
      <c r="T663" t="str">
        <f t="shared" si="54"/>
        <v>2 (02)</v>
      </c>
      <c r="U663" t="s">
        <v>6068</v>
      </c>
    </row>
    <row r="664" spans="2:21">
      <c r="B664" s="354" t="s">
        <v>527</v>
      </c>
      <c r="C664" s="292">
        <v>663</v>
      </c>
      <c r="D664" s="354" t="s">
        <v>3271</v>
      </c>
      <c r="E664" s="504" t="str">
        <f t="shared" si="50"/>
        <v>Taisei MORITA(01)</v>
      </c>
      <c r="F664" s="354" t="s">
        <v>886</v>
      </c>
      <c r="G664" s="354" t="s">
        <v>623</v>
      </c>
      <c r="H664" t="str">
        <f>VLOOKUP($G664,県名!$B$1:$C$49,2,FALSE)</f>
        <v>愛  知</v>
      </c>
      <c r="I664" t="str">
        <f>VLOOKUP(B664,学校名!$D$8:$F$64,3,FALSE)</f>
        <v>日本福祉大</v>
      </c>
      <c r="J664" t="str">
        <f t="shared" si="51"/>
        <v>男</v>
      </c>
      <c r="K664" s="354" t="s">
        <v>1458</v>
      </c>
      <c r="L664" s="354" t="s">
        <v>1269</v>
      </c>
      <c r="M664" t="str">
        <f t="shared" si="52"/>
        <v>Taisei MORITA</v>
      </c>
      <c r="O664" s="354" t="s">
        <v>1534</v>
      </c>
      <c r="P664" s="354" t="s">
        <v>1535</v>
      </c>
      <c r="Q664" s="354" t="s">
        <v>886</v>
      </c>
      <c r="R664" s="354" t="s">
        <v>2916</v>
      </c>
      <c r="S664" t="str">
        <f t="shared" si="53"/>
        <v>01</v>
      </c>
      <c r="T664" t="str">
        <f t="shared" si="54"/>
        <v>2 (01)</v>
      </c>
      <c r="U664" t="s">
        <v>6069</v>
      </c>
    </row>
    <row r="665" spans="2:21">
      <c r="B665" s="354" t="s">
        <v>527</v>
      </c>
      <c r="C665" s="292">
        <v>664</v>
      </c>
      <c r="D665" s="354" t="s">
        <v>3272</v>
      </c>
      <c r="E665" s="504" t="str">
        <f t="shared" si="50"/>
        <v>Kotaro NAKANISHI(01)</v>
      </c>
      <c r="F665" s="354" t="s">
        <v>886</v>
      </c>
      <c r="G665" s="354" t="s">
        <v>623</v>
      </c>
      <c r="H665" t="str">
        <f>VLOOKUP($G665,県名!$B$1:$C$49,2,FALSE)</f>
        <v>愛  知</v>
      </c>
      <c r="I665" t="str">
        <f>VLOOKUP(B665,学校名!$D$8:$F$64,3,FALSE)</f>
        <v>日本福祉大</v>
      </c>
      <c r="J665" t="str">
        <f t="shared" si="51"/>
        <v>男</v>
      </c>
      <c r="K665" s="354" t="s">
        <v>3848</v>
      </c>
      <c r="L665" s="354" t="s">
        <v>1345</v>
      </c>
      <c r="M665" t="str">
        <f t="shared" si="52"/>
        <v>Kotaro NAKANISHI</v>
      </c>
      <c r="O665" s="354" t="s">
        <v>1534</v>
      </c>
      <c r="P665" s="354" t="s">
        <v>1535</v>
      </c>
      <c r="Q665" s="354" t="s">
        <v>886</v>
      </c>
      <c r="R665" s="354" t="s">
        <v>2832</v>
      </c>
      <c r="S665" t="str">
        <f t="shared" si="53"/>
        <v>01</v>
      </c>
      <c r="T665" t="str">
        <f t="shared" si="54"/>
        <v>2 (01)</v>
      </c>
      <c r="U665" t="s">
        <v>6070</v>
      </c>
    </row>
    <row r="666" spans="2:21">
      <c r="B666" s="354" t="s">
        <v>527</v>
      </c>
      <c r="C666" s="292">
        <v>665</v>
      </c>
      <c r="D666" s="354" t="s">
        <v>3273</v>
      </c>
      <c r="E666" s="504" t="str">
        <f t="shared" si="50"/>
        <v>Kousaku HARUTA(01)</v>
      </c>
      <c r="F666" s="354" t="s">
        <v>886</v>
      </c>
      <c r="G666" s="354" t="s">
        <v>623</v>
      </c>
      <c r="H666" t="str">
        <f>VLOOKUP($G666,県名!$B$1:$C$49,2,FALSE)</f>
        <v>愛  知</v>
      </c>
      <c r="I666" t="str">
        <f>VLOOKUP(B666,学校名!$D$8:$F$64,3,FALSE)</f>
        <v>日本福祉大</v>
      </c>
      <c r="J666" t="str">
        <f t="shared" si="51"/>
        <v>男</v>
      </c>
      <c r="K666" s="354" t="s">
        <v>3857</v>
      </c>
      <c r="L666" s="354" t="s">
        <v>3858</v>
      </c>
      <c r="M666" t="str">
        <f t="shared" si="52"/>
        <v>Kousaku HARUTA</v>
      </c>
      <c r="O666" s="354" t="s">
        <v>1534</v>
      </c>
      <c r="P666" s="354" t="s">
        <v>1535</v>
      </c>
      <c r="Q666" s="354" t="s">
        <v>886</v>
      </c>
      <c r="R666" s="354" t="s">
        <v>4219</v>
      </c>
      <c r="S666" t="str">
        <f t="shared" si="53"/>
        <v>01</v>
      </c>
      <c r="T666" t="str">
        <f t="shared" si="54"/>
        <v>2 (01)</v>
      </c>
      <c r="U666" t="s">
        <v>6071</v>
      </c>
    </row>
    <row r="667" spans="2:21">
      <c r="B667" s="354" t="s">
        <v>527</v>
      </c>
      <c r="C667" s="292">
        <v>666</v>
      </c>
      <c r="D667" s="354" t="s">
        <v>3274</v>
      </c>
      <c r="E667" s="504" t="str">
        <f t="shared" si="50"/>
        <v>Sota ITO(01)</v>
      </c>
      <c r="F667" s="354" t="s">
        <v>886</v>
      </c>
      <c r="G667" s="354" t="s">
        <v>623</v>
      </c>
      <c r="H667" t="str">
        <f>VLOOKUP($G667,県名!$B$1:$C$49,2,FALSE)</f>
        <v>愛  知</v>
      </c>
      <c r="I667" t="str">
        <f>VLOOKUP(B667,学校名!$D$8:$F$64,3,FALSE)</f>
        <v>日本福祉大</v>
      </c>
      <c r="J667" t="str">
        <f t="shared" si="51"/>
        <v>男</v>
      </c>
      <c r="K667" s="354" t="s">
        <v>1279</v>
      </c>
      <c r="L667" s="354" t="s">
        <v>1436</v>
      </c>
      <c r="M667" t="str">
        <f t="shared" si="52"/>
        <v>Sota ITO</v>
      </c>
      <c r="O667" s="354" t="s">
        <v>1534</v>
      </c>
      <c r="P667" s="354" t="s">
        <v>1535</v>
      </c>
      <c r="Q667" s="354" t="s">
        <v>886</v>
      </c>
      <c r="R667" s="354" t="s">
        <v>2805</v>
      </c>
      <c r="S667" t="str">
        <f t="shared" si="53"/>
        <v>01</v>
      </c>
      <c r="T667" t="str">
        <f t="shared" si="54"/>
        <v>2 (01)</v>
      </c>
      <c r="U667" t="s">
        <v>6072</v>
      </c>
    </row>
    <row r="668" spans="2:21">
      <c r="B668" s="354" t="s">
        <v>527</v>
      </c>
      <c r="C668" s="292">
        <v>667</v>
      </c>
      <c r="D668" s="354" t="s">
        <v>3275</v>
      </c>
      <c r="E668" s="504" t="str">
        <f t="shared" si="50"/>
        <v>Ayumu HURAMATSU(01)</v>
      </c>
      <c r="F668" s="354" t="s">
        <v>886</v>
      </c>
      <c r="G668" s="354" t="s">
        <v>623</v>
      </c>
      <c r="H668" t="str">
        <f>VLOOKUP($G668,県名!$B$1:$C$49,2,FALSE)</f>
        <v>愛  知</v>
      </c>
      <c r="I668" t="str">
        <f>VLOOKUP(B668,学校名!$D$8:$F$64,3,FALSE)</f>
        <v>日本福祉大</v>
      </c>
      <c r="J668" t="str">
        <f t="shared" si="51"/>
        <v>男</v>
      </c>
      <c r="K668" s="354" t="s">
        <v>3859</v>
      </c>
      <c r="L668" s="354" t="s">
        <v>3667</v>
      </c>
      <c r="M668" t="str">
        <f t="shared" si="52"/>
        <v>Ayumu HURAMATSU</v>
      </c>
      <c r="O668" s="354" t="s">
        <v>1534</v>
      </c>
      <c r="P668" s="354" t="s">
        <v>1535</v>
      </c>
      <c r="Q668" s="354" t="s">
        <v>886</v>
      </c>
      <c r="R668" s="354" t="s">
        <v>2925</v>
      </c>
      <c r="S668" t="str">
        <f t="shared" si="53"/>
        <v>01</v>
      </c>
      <c r="T668" t="str">
        <f t="shared" si="54"/>
        <v>2 (01)</v>
      </c>
      <c r="U668" t="s">
        <v>6073</v>
      </c>
    </row>
    <row r="669" spans="2:21">
      <c r="B669" s="354" t="s">
        <v>527</v>
      </c>
      <c r="C669" s="292">
        <v>668</v>
      </c>
      <c r="D669" s="354" t="s">
        <v>3276</v>
      </c>
      <c r="E669" s="504" t="str">
        <f t="shared" si="50"/>
        <v>Setsuo HIWAFELIPPE(01)</v>
      </c>
      <c r="F669" s="354" t="s">
        <v>886</v>
      </c>
      <c r="G669" s="354" t="s">
        <v>623</v>
      </c>
      <c r="H669" t="str">
        <f>VLOOKUP($G669,県名!$B$1:$C$49,2,FALSE)</f>
        <v>愛  知</v>
      </c>
      <c r="I669" t="str">
        <f>VLOOKUP(B669,学校名!$D$8:$F$64,3,FALSE)</f>
        <v>日本福祉大</v>
      </c>
      <c r="J669" t="str">
        <f t="shared" si="51"/>
        <v>男</v>
      </c>
      <c r="K669" s="354" t="s">
        <v>3860</v>
      </c>
      <c r="L669" s="354" t="s">
        <v>3861</v>
      </c>
      <c r="M669" t="str">
        <f t="shared" si="52"/>
        <v>Setsuo HIWAFELIPPE</v>
      </c>
      <c r="O669" s="354" t="s">
        <v>1536</v>
      </c>
      <c r="P669" s="354" t="s">
        <v>1537</v>
      </c>
      <c r="Q669" s="354" t="s">
        <v>886</v>
      </c>
      <c r="R669" s="354" t="s">
        <v>2800</v>
      </c>
      <c r="S669" t="str">
        <f t="shared" si="53"/>
        <v>01</v>
      </c>
      <c r="T669" t="str">
        <f t="shared" si="54"/>
        <v>2 (01)</v>
      </c>
      <c r="U669" t="s">
        <v>6074</v>
      </c>
    </row>
    <row r="670" spans="2:21">
      <c r="B670" s="354" t="s">
        <v>527</v>
      </c>
      <c r="C670" s="292">
        <v>669</v>
      </c>
      <c r="D670" s="354" t="s">
        <v>3277</v>
      </c>
      <c r="E670" s="504" t="str">
        <f t="shared" si="50"/>
        <v>Shintaro HAYASHI(02)</v>
      </c>
      <c r="F670" s="354" t="s">
        <v>890</v>
      </c>
      <c r="G670" s="354" t="s">
        <v>623</v>
      </c>
      <c r="H670" t="str">
        <f>VLOOKUP($G670,県名!$B$1:$C$49,2,FALSE)</f>
        <v>愛  知</v>
      </c>
      <c r="I670" t="str">
        <f>VLOOKUP(B670,学校名!$D$8:$F$64,3,FALSE)</f>
        <v>日本福祉大</v>
      </c>
      <c r="J670" t="str">
        <f t="shared" si="51"/>
        <v>男</v>
      </c>
      <c r="K670" s="354" t="s">
        <v>1259</v>
      </c>
      <c r="L670" s="354" t="s">
        <v>3486</v>
      </c>
      <c r="M670" t="str">
        <f t="shared" si="52"/>
        <v>Shintaro HAYASHI</v>
      </c>
      <c r="O670" s="354" t="s">
        <v>1534</v>
      </c>
      <c r="P670" s="354" t="s">
        <v>1535</v>
      </c>
      <c r="Q670" s="354" t="s">
        <v>890</v>
      </c>
      <c r="R670" s="354" t="s">
        <v>4220</v>
      </c>
      <c r="S670" t="str">
        <f t="shared" si="53"/>
        <v>02</v>
      </c>
      <c r="T670" t="str">
        <f t="shared" si="54"/>
        <v>1 (02)</v>
      </c>
      <c r="U670" t="s">
        <v>6075</v>
      </c>
    </row>
    <row r="671" spans="2:21">
      <c r="B671" s="354" t="s">
        <v>514</v>
      </c>
      <c r="C671" s="292">
        <v>670</v>
      </c>
      <c r="D671" s="354" t="s">
        <v>3278</v>
      </c>
      <c r="E671" s="504" t="str">
        <f t="shared" si="50"/>
        <v>Ryota KUBOTA(02)</v>
      </c>
      <c r="F671" s="354" t="s">
        <v>890</v>
      </c>
      <c r="G671" s="354" t="s">
        <v>625</v>
      </c>
      <c r="H671" t="str">
        <f>VLOOKUP($G671,県名!$B$1:$C$49,2,FALSE)</f>
        <v>岐  阜</v>
      </c>
      <c r="I671" t="str">
        <f>VLOOKUP(B671,学校名!$D$8:$F$64,3,FALSE)</f>
        <v>中京大</v>
      </c>
      <c r="J671" t="str">
        <f t="shared" si="51"/>
        <v>男</v>
      </c>
      <c r="K671" s="354" t="s">
        <v>3581</v>
      </c>
      <c r="L671" s="354" t="s">
        <v>1310</v>
      </c>
      <c r="M671" t="str">
        <f t="shared" si="52"/>
        <v>Ryota KUBOTA</v>
      </c>
      <c r="O671" s="354" t="s">
        <v>1534</v>
      </c>
      <c r="P671" s="354" t="s">
        <v>1535</v>
      </c>
      <c r="Q671" s="354" t="s">
        <v>890</v>
      </c>
      <c r="R671" s="354" t="s">
        <v>4205</v>
      </c>
      <c r="S671" t="str">
        <f t="shared" si="53"/>
        <v>02</v>
      </c>
      <c r="T671" t="str">
        <f t="shared" si="54"/>
        <v>1 (02)</v>
      </c>
      <c r="U671" t="s">
        <v>6076</v>
      </c>
    </row>
    <row r="672" spans="2:21">
      <c r="B672" s="354" t="s">
        <v>514</v>
      </c>
      <c r="C672" s="292">
        <v>671</v>
      </c>
      <c r="D672" s="354" t="s">
        <v>3279</v>
      </c>
      <c r="E672" s="504" t="str">
        <f t="shared" si="50"/>
        <v>Kota SATO(03)</v>
      </c>
      <c r="F672" s="354" t="s">
        <v>890</v>
      </c>
      <c r="G672" s="354" t="s">
        <v>625</v>
      </c>
      <c r="H672" t="str">
        <f>VLOOKUP($G672,県名!$B$1:$C$49,2,FALSE)</f>
        <v>岐  阜</v>
      </c>
      <c r="I672" t="str">
        <f>VLOOKUP(B672,学校名!$D$8:$F$64,3,FALSE)</f>
        <v>中京大</v>
      </c>
      <c r="J672" t="str">
        <f t="shared" si="51"/>
        <v>男</v>
      </c>
      <c r="K672" s="354" t="s">
        <v>1330</v>
      </c>
      <c r="L672" s="354" t="s">
        <v>1287</v>
      </c>
      <c r="M672" t="str">
        <f t="shared" si="52"/>
        <v>Kota SATO</v>
      </c>
      <c r="O672" s="354" t="s">
        <v>1534</v>
      </c>
      <c r="P672" s="354" t="s">
        <v>1535</v>
      </c>
      <c r="Q672" s="354" t="s">
        <v>890</v>
      </c>
      <c r="R672" s="354" t="s">
        <v>4221</v>
      </c>
      <c r="S672" t="str">
        <f t="shared" si="53"/>
        <v>03</v>
      </c>
      <c r="T672" t="str">
        <f t="shared" si="54"/>
        <v>1 (03)</v>
      </c>
      <c r="U672" t="s">
        <v>6077</v>
      </c>
    </row>
    <row r="673" spans="2:21">
      <c r="B673" s="354" t="s">
        <v>514</v>
      </c>
      <c r="C673" s="292">
        <v>672</v>
      </c>
      <c r="D673" s="354" t="s">
        <v>3280</v>
      </c>
      <c r="E673" s="504" t="str">
        <f t="shared" si="50"/>
        <v>Yoshiyuki TAKEDA(02)</v>
      </c>
      <c r="F673" s="354" t="s">
        <v>890</v>
      </c>
      <c r="G673" s="354" t="s">
        <v>620</v>
      </c>
      <c r="H673" t="str">
        <f>VLOOKUP($G673,県名!$B$1:$C$49,2,FALSE)</f>
        <v>福　井</v>
      </c>
      <c r="I673" t="str">
        <f>VLOOKUP(B673,学校名!$D$8:$F$64,3,FALSE)</f>
        <v>中京大</v>
      </c>
      <c r="J673" t="str">
        <f t="shared" si="51"/>
        <v>男</v>
      </c>
      <c r="K673" s="354" t="s">
        <v>3862</v>
      </c>
      <c r="L673" s="354" t="s">
        <v>3863</v>
      </c>
      <c r="M673" t="str">
        <f t="shared" si="52"/>
        <v>Yoshiyuki TAKEDA</v>
      </c>
      <c r="O673" s="354" t="s">
        <v>1534</v>
      </c>
      <c r="P673" s="354" t="s">
        <v>1535</v>
      </c>
      <c r="Q673" s="354" t="s">
        <v>890</v>
      </c>
      <c r="R673" s="354" t="s">
        <v>4222</v>
      </c>
      <c r="S673" t="str">
        <f t="shared" si="53"/>
        <v>02</v>
      </c>
      <c r="T673" t="str">
        <f t="shared" si="54"/>
        <v>1 (02)</v>
      </c>
      <c r="U673" t="s">
        <v>6078</v>
      </c>
    </row>
    <row r="674" spans="2:21">
      <c r="B674" s="354" t="s">
        <v>514</v>
      </c>
      <c r="C674" s="292">
        <v>673</v>
      </c>
      <c r="D674" s="354" t="s">
        <v>3281</v>
      </c>
      <c r="E674" s="504" t="str">
        <f t="shared" si="50"/>
        <v>Hiroto TANIGAKI(02)</v>
      </c>
      <c r="F674" s="354" t="s">
        <v>890</v>
      </c>
      <c r="G674" s="354" t="s">
        <v>627</v>
      </c>
      <c r="H674" t="str">
        <f>VLOOKUP($G674,県名!$B$1:$C$49,2,FALSE)</f>
        <v>京　都</v>
      </c>
      <c r="I674" t="str">
        <f>VLOOKUP(B674,学校名!$D$8:$F$64,3,FALSE)</f>
        <v>中京大</v>
      </c>
      <c r="J674" t="str">
        <f t="shared" si="51"/>
        <v>男</v>
      </c>
      <c r="K674" s="354" t="s">
        <v>3864</v>
      </c>
      <c r="L674" s="354" t="s">
        <v>1283</v>
      </c>
      <c r="M674" t="str">
        <f t="shared" si="52"/>
        <v>Hiroto TANIGAKI</v>
      </c>
      <c r="O674" s="354" t="s">
        <v>1534</v>
      </c>
      <c r="P674" s="354" t="s">
        <v>1535</v>
      </c>
      <c r="Q674" s="354" t="s">
        <v>890</v>
      </c>
      <c r="R674" s="354" t="s">
        <v>4223</v>
      </c>
      <c r="S674" t="str">
        <f t="shared" si="53"/>
        <v>02</v>
      </c>
      <c r="T674" t="str">
        <f t="shared" si="54"/>
        <v>1 (02)</v>
      </c>
      <c r="U674" t="s">
        <v>6079</v>
      </c>
    </row>
    <row r="675" spans="2:21">
      <c r="B675" s="354" t="s">
        <v>514</v>
      </c>
      <c r="C675" s="292">
        <v>674</v>
      </c>
      <c r="D675" s="354" t="s">
        <v>3282</v>
      </c>
      <c r="E675" s="504" t="str">
        <f t="shared" si="50"/>
        <v>Junpei TSUJIMURA(02)</v>
      </c>
      <c r="F675" s="354" t="s">
        <v>890</v>
      </c>
      <c r="G675" s="354" t="s">
        <v>629</v>
      </c>
      <c r="H675" t="str">
        <f>VLOOKUP($G675,県名!$B$1:$C$49,2,FALSE)</f>
        <v>兵　庫</v>
      </c>
      <c r="I675" t="str">
        <f>VLOOKUP(B675,学校名!$D$8:$F$64,3,FALSE)</f>
        <v>中京大</v>
      </c>
      <c r="J675" t="str">
        <f t="shared" si="51"/>
        <v>男</v>
      </c>
      <c r="K675" s="354" t="s">
        <v>1440</v>
      </c>
      <c r="L675" s="354" t="s">
        <v>3575</v>
      </c>
      <c r="M675" t="str">
        <f t="shared" si="52"/>
        <v>Junpei TSUJIMURA</v>
      </c>
      <c r="O675" s="354" t="s">
        <v>1534</v>
      </c>
      <c r="P675" s="354" t="s">
        <v>1535</v>
      </c>
      <c r="Q675" s="354" t="s">
        <v>890</v>
      </c>
      <c r="R675" s="354" t="s">
        <v>4224</v>
      </c>
      <c r="S675" t="str">
        <f t="shared" si="53"/>
        <v>02</v>
      </c>
      <c r="T675" t="str">
        <f t="shared" si="54"/>
        <v>1 (02)</v>
      </c>
      <c r="U675" t="s">
        <v>6080</v>
      </c>
    </row>
    <row r="676" spans="2:21">
      <c r="B676" s="354" t="s">
        <v>514</v>
      </c>
      <c r="C676" s="292">
        <v>675</v>
      </c>
      <c r="D676" s="354" t="s">
        <v>3283</v>
      </c>
      <c r="E676" s="504" t="str">
        <f t="shared" si="50"/>
        <v>Itsuki FURUKAWA(02)</v>
      </c>
      <c r="F676" s="354" t="s">
        <v>890</v>
      </c>
      <c r="G676" s="354" t="s">
        <v>631</v>
      </c>
      <c r="H676" t="str">
        <f>VLOOKUP($G676,県名!$B$1:$C$49,2,FALSE)</f>
        <v>和歌山</v>
      </c>
      <c r="I676" t="str">
        <f>VLOOKUP(B676,学校名!$D$8:$F$64,3,FALSE)</f>
        <v>中京大</v>
      </c>
      <c r="J676" t="str">
        <f t="shared" si="51"/>
        <v>男</v>
      </c>
      <c r="K676" s="354" t="s">
        <v>1353</v>
      </c>
      <c r="L676" s="354" t="s">
        <v>3865</v>
      </c>
      <c r="M676" t="str">
        <f t="shared" si="52"/>
        <v>Itsuki FURUKAWA</v>
      </c>
      <c r="O676" s="354" t="s">
        <v>1534</v>
      </c>
      <c r="P676" s="354" t="s">
        <v>1535</v>
      </c>
      <c r="Q676" s="354" t="s">
        <v>890</v>
      </c>
      <c r="R676" s="354" t="s">
        <v>4225</v>
      </c>
      <c r="S676" t="str">
        <f t="shared" si="53"/>
        <v>02</v>
      </c>
      <c r="T676" t="str">
        <f t="shared" si="54"/>
        <v>1 (02)</v>
      </c>
      <c r="U676" t="s">
        <v>6081</v>
      </c>
    </row>
    <row r="677" spans="2:21">
      <c r="B677" s="354" t="s">
        <v>514</v>
      </c>
      <c r="C677" s="292">
        <v>676</v>
      </c>
      <c r="D677" s="354" t="s">
        <v>3284</v>
      </c>
      <c r="E677" s="504" t="str">
        <f t="shared" si="50"/>
        <v>Takaya YOSHIDA(02)</v>
      </c>
      <c r="F677" s="354" t="s">
        <v>890</v>
      </c>
      <c r="G677" s="354" t="s">
        <v>623</v>
      </c>
      <c r="H677" t="str">
        <f>VLOOKUP($G677,県名!$B$1:$C$49,2,FALSE)</f>
        <v>愛  知</v>
      </c>
      <c r="I677" t="str">
        <f>VLOOKUP(B677,学校名!$D$8:$F$64,3,FALSE)</f>
        <v>中京大</v>
      </c>
      <c r="J677" t="str">
        <f t="shared" si="51"/>
        <v>男</v>
      </c>
      <c r="K677" s="354" t="s">
        <v>1626</v>
      </c>
      <c r="L677" s="354" t="s">
        <v>1432</v>
      </c>
      <c r="M677" t="str">
        <f t="shared" si="52"/>
        <v>Takaya YOSHIDA</v>
      </c>
      <c r="O677" s="354" t="s">
        <v>1534</v>
      </c>
      <c r="P677" s="354" t="s">
        <v>1535</v>
      </c>
      <c r="Q677" s="354" t="s">
        <v>890</v>
      </c>
      <c r="R677" s="354" t="s">
        <v>4226</v>
      </c>
      <c r="S677" t="str">
        <f t="shared" si="53"/>
        <v>02</v>
      </c>
      <c r="T677" t="str">
        <f t="shared" si="54"/>
        <v>1 (02)</v>
      </c>
      <c r="U677" t="s">
        <v>6082</v>
      </c>
    </row>
    <row r="678" spans="2:21">
      <c r="B678" s="354" t="s">
        <v>514</v>
      </c>
      <c r="C678" s="292">
        <v>677</v>
      </c>
      <c r="D678" s="354" t="s">
        <v>3285</v>
      </c>
      <c r="E678" s="504" t="str">
        <f t="shared" si="50"/>
        <v>Itsuki WATANABE(02)</v>
      </c>
      <c r="F678" s="354" t="s">
        <v>890</v>
      </c>
      <c r="G678" s="354" t="s">
        <v>625</v>
      </c>
      <c r="H678" t="str">
        <f>VLOOKUP($G678,県名!$B$1:$C$49,2,FALSE)</f>
        <v>岐  阜</v>
      </c>
      <c r="I678" t="str">
        <f>VLOOKUP(B678,学校名!$D$8:$F$64,3,FALSE)</f>
        <v>中京大</v>
      </c>
      <c r="J678" t="str">
        <f t="shared" si="51"/>
        <v>男</v>
      </c>
      <c r="K678" s="354" t="s">
        <v>1311</v>
      </c>
      <c r="L678" s="354" t="s">
        <v>3865</v>
      </c>
      <c r="M678" t="str">
        <f t="shared" si="52"/>
        <v>Itsuki WATANABE</v>
      </c>
      <c r="O678" s="354" t="s">
        <v>1534</v>
      </c>
      <c r="P678" s="354" t="s">
        <v>1535</v>
      </c>
      <c r="Q678" s="354" t="s">
        <v>890</v>
      </c>
      <c r="R678" s="354" t="s">
        <v>4227</v>
      </c>
      <c r="S678" t="str">
        <f t="shared" si="53"/>
        <v>02</v>
      </c>
      <c r="T678" t="str">
        <f t="shared" si="54"/>
        <v>1 (02)</v>
      </c>
      <c r="U678" t="s">
        <v>6083</v>
      </c>
    </row>
    <row r="679" spans="2:21">
      <c r="B679" s="354" t="s">
        <v>510</v>
      </c>
      <c r="C679" s="292">
        <v>678</v>
      </c>
      <c r="D679" s="354" t="s">
        <v>916</v>
      </c>
      <c r="E679" s="504" t="str">
        <f t="shared" si="50"/>
        <v>Kaoru DAICHO(99)</v>
      </c>
      <c r="F679" s="354" t="s">
        <v>888</v>
      </c>
      <c r="G679" s="354" t="s">
        <v>622</v>
      </c>
      <c r="H679" t="str">
        <f>VLOOKUP($G679,県名!$B$1:$C$49,2,FALSE)</f>
        <v>静  岡</v>
      </c>
      <c r="I679" t="str">
        <f>VLOOKUP(B679,学校名!$D$8:$F$64,3,FALSE)</f>
        <v>静岡県立大</v>
      </c>
      <c r="J679" t="str">
        <f t="shared" si="51"/>
        <v>男</v>
      </c>
      <c r="K679" s="354" t="s">
        <v>3866</v>
      </c>
      <c r="L679" s="354" t="s">
        <v>1451</v>
      </c>
      <c r="M679" t="str">
        <f t="shared" si="52"/>
        <v>Kaoru DAICHO</v>
      </c>
      <c r="O679" s="354" t="s">
        <v>1534</v>
      </c>
      <c r="P679" s="354" t="s">
        <v>1535</v>
      </c>
      <c r="Q679" s="354" t="s">
        <v>888</v>
      </c>
      <c r="R679" s="354" t="s">
        <v>2458</v>
      </c>
      <c r="S679" t="str">
        <f t="shared" si="53"/>
        <v>99</v>
      </c>
      <c r="T679" t="str">
        <f t="shared" si="54"/>
        <v>4 (99)</v>
      </c>
      <c r="U679" t="s">
        <v>6084</v>
      </c>
    </row>
    <row r="680" spans="2:21">
      <c r="B680" s="354" t="s">
        <v>510</v>
      </c>
      <c r="C680" s="292">
        <v>679</v>
      </c>
      <c r="D680" s="354" t="s">
        <v>1887</v>
      </c>
      <c r="E680" s="504" t="str">
        <f t="shared" si="50"/>
        <v>Hiroki OZAWA(00)</v>
      </c>
      <c r="F680" s="354" t="s">
        <v>889</v>
      </c>
      <c r="G680" s="354" t="s">
        <v>622</v>
      </c>
      <c r="H680" t="str">
        <f>VLOOKUP($G680,県名!$B$1:$C$49,2,FALSE)</f>
        <v>静  岡</v>
      </c>
      <c r="I680" t="str">
        <f>VLOOKUP(B680,学校名!$D$8:$F$64,3,FALSE)</f>
        <v>静岡県立大</v>
      </c>
      <c r="J680" t="str">
        <f t="shared" si="51"/>
        <v>男</v>
      </c>
      <c r="K680" s="354" t="s">
        <v>3867</v>
      </c>
      <c r="L680" s="354" t="s">
        <v>1401</v>
      </c>
      <c r="M680" t="str">
        <f t="shared" si="52"/>
        <v>Hiroki OZAWA</v>
      </c>
      <c r="O680" s="354" t="s">
        <v>1534</v>
      </c>
      <c r="P680" s="354" t="s">
        <v>1535</v>
      </c>
      <c r="Q680" s="354" t="s">
        <v>889</v>
      </c>
      <c r="R680" s="354" t="s">
        <v>2696</v>
      </c>
      <c r="S680" t="str">
        <f t="shared" si="53"/>
        <v>00</v>
      </c>
      <c r="T680" t="str">
        <f t="shared" si="54"/>
        <v>3 (00)</v>
      </c>
      <c r="U680" t="s">
        <v>6085</v>
      </c>
    </row>
    <row r="681" spans="2:21">
      <c r="B681" s="354" t="s">
        <v>510</v>
      </c>
      <c r="C681" s="292">
        <v>680</v>
      </c>
      <c r="D681" s="354" t="s">
        <v>3033</v>
      </c>
      <c r="E681" s="504" t="str">
        <f t="shared" si="50"/>
        <v>Yusei SUZUKI(01)</v>
      </c>
      <c r="F681" s="354" t="s">
        <v>886</v>
      </c>
      <c r="G681" s="354" t="s">
        <v>622</v>
      </c>
      <c r="H681" t="str">
        <f>VLOOKUP($G681,県名!$B$1:$C$49,2,FALSE)</f>
        <v>静  岡</v>
      </c>
      <c r="I681" t="str">
        <f>VLOOKUP(B681,学校名!$D$8:$F$64,3,FALSE)</f>
        <v>静岡県立大</v>
      </c>
      <c r="J681" t="str">
        <f t="shared" si="51"/>
        <v>男</v>
      </c>
      <c r="K681" s="354" t="s">
        <v>1260</v>
      </c>
      <c r="L681" s="354" t="s">
        <v>1341</v>
      </c>
      <c r="M681" t="str">
        <f t="shared" si="52"/>
        <v>Yusei SUZUKI</v>
      </c>
      <c r="O681" s="354" t="s">
        <v>1534</v>
      </c>
      <c r="P681" s="354" t="s">
        <v>1535</v>
      </c>
      <c r="Q681" s="354" t="s">
        <v>886</v>
      </c>
      <c r="R681" s="354" t="s">
        <v>3059</v>
      </c>
      <c r="S681" t="str">
        <f t="shared" si="53"/>
        <v>01</v>
      </c>
      <c r="T681" t="str">
        <f t="shared" si="54"/>
        <v>2 (01)</v>
      </c>
      <c r="U681" t="s">
        <v>6086</v>
      </c>
    </row>
    <row r="682" spans="2:21">
      <c r="B682" s="354" t="s">
        <v>510</v>
      </c>
      <c r="C682" s="292">
        <v>681</v>
      </c>
      <c r="D682" s="354" t="s">
        <v>915</v>
      </c>
      <c r="E682" s="504" t="str">
        <f t="shared" si="50"/>
        <v>Koki KAWABATA(99)</v>
      </c>
      <c r="F682" s="354" t="s">
        <v>888</v>
      </c>
      <c r="G682" s="354" t="s">
        <v>622</v>
      </c>
      <c r="H682" t="str">
        <f>VLOOKUP($G682,県名!$B$1:$C$49,2,FALSE)</f>
        <v>静  岡</v>
      </c>
      <c r="I682" t="str">
        <f>VLOOKUP(B682,学校名!$D$8:$F$64,3,FALSE)</f>
        <v>静岡県立大</v>
      </c>
      <c r="J682" t="str">
        <f t="shared" si="51"/>
        <v>男</v>
      </c>
      <c r="K682" s="354" t="s">
        <v>3868</v>
      </c>
      <c r="L682" s="354" t="s">
        <v>1255</v>
      </c>
      <c r="M682" t="str">
        <f t="shared" si="52"/>
        <v>Koki KAWABATA</v>
      </c>
      <c r="O682" s="354" t="s">
        <v>1534</v>
      </c>
      <c r="P682" s="354" t="s">
        <v>1535</v>
      </c>
      <c r="Q682" s="354" t="s">
        <v>888</v>
      </c>
      <c r="R682" s="354" t="s">
        <v>2694</v>
      </c>
      <c r="S682" t="str">
        <f t="shared" si="53"/>
        <v>99</v>
      </c>
      <c r="T682" t="str">
        <f t="shared" si="54"/>
        <v>4 (99)</v>
      </c>
      <c r="U682" t="s">
        <v>6087</v>
      </c>
    </row>
    <row r="683" spans="2:21">
      <c r="B683" s="354" t="s">
        <v>530</v>
      </c>
      <c r="C683" s="292">
        <v>682</v>
      </c>
      <c r="D683" s="354" t="s">
        <v>1225</v>
      </c>
      <c r="E683" s="504" t="str">
        <f t="shared" si="50"/>
        <v>Daisuke MITSUKI(99)</v>
      </c>
      <c r="F683" s="354" t="s">
        <v>888</v>
      </c>
      <c r="G683" s="354" t="s">
        <v>625</v>
      </c>
      <c r="H683" t="str">
        <f>VLOOKUP($G683,県名!$B$1:$C$49,2,FALSE)</f>
        <v>岐  阜</v>
      </c>
      <c r="I683" t="str">
        <f>VLOOKUP(B683,学校名!$D$8:$F$64,3,FALSE)</f>
        <v>名城大</v>
      </c>
      <c r="J683" t="str">
        <f t="shared" si="51"/>
        <v>男</v>
      </c>
      <c r="K683" s="354" t="s">
        <v>3869</v>
      </c>
      <c r="L683" s="354" t="s">
        <v>1347</v>
      </c>
      <c r="M683" t="str">
        <f t="shared" si="52"/>
        <v>Daisuke MITSUKI</v>
      </c>
      <c r="O683" s="354" t="s">
        <v>1534</v>
      </c>
      <c r="P683" s="354" t="s">
        <v>1535</v>
      </c>
      <c r="Q683" s="354" t="s">
        <v>888</v>
      </c>
      <c r="R683" s="354" t="s">
        <v>2454</v>
      </c>
      <c r="S683" t="str">
        <f t="shared" si="53"/>
        <v>99</v>
      </c>
      <c r="T683" t="str">
        <f t="shared" si="54"/>
        <v>4 (99)</v>
      </c>
      <c r="U683" t="s">
        <v>6088</v>
      </c>
    </row>
    <row r="684" spans="2:21">
      <c r="B684" s="354" t="s">
        <v>530</v>
      </c>
      <c r="C684" s="292">
        <v>683</v>
      </c>
      <c r="D684" s="354" t="s">
        <v>1932</v>
      </c>
      <c r="E684" s="504" t="str">
        <f t="shared" si="50"/>
        <v>Katsuki ASAI(99)</v>
      </c>
      <c r="F684" s="354" t="s">
        <v>888</v>
      </c>
      <c r="G684" s="354" t="s">
        <v>623</v>
      </c>
      <c r="H684" t="str">
        <f>VLOOKUP($G684,県名!$B$1:$C$49,2,FALSE)</f>
        <v>愛  知</v>
      </c>
      <c r="I684" t="str">
        <f>VLOOKUP(B684,学校名!$D$8:$F$64,3,FALSE)</f>
        <v>名城大</v>
      </c>
      <c r="J684" t="str">
        <f t="shared" si="51"/>
        <v>男</v>
      </c>
      <c r="K684" s="354" t="s">
        <v>3576</v>
      </c>
      <c r="L684" s="354" t="s">
        <v>3870</v>
      </c>
      <c r="M684" t="str">
        <f t="shared" si="52"/>
        <v>Katsuki ASAI</v>
      </c>
      <c r="O684" s="354" t="s">
        <v>1534</v>
      </c>
      <c r="P684" s="354" t="s">
        <v>1535</v>
      </c>
      <c r="Q684" s="354" t="s">
        <v>888</v>
      </c>
      <c r="R684" s="354" t="s">
        <v>2474</v>
      </c>
      <c r="S684" t="str">
        <f t="shared" si="53"/>
        <v>99</v>
      </c>
      <c r="T684" t="str">
        <f t="shared" si="54"/>
        <v>4 (99)</v>
      </c>
      <c r="U684" t="s">
        <v>6089</v>
      </c>
    </row>
    <row r="685" spans="2:21">
      <c r="B685" s="354" t="s">
        <v>530</v>
      </c>
      <c r="C685" s="292">
        <v>684</v>
      </c>
      <c r="D685" s="354" t="s">
        <v>3286</v>
      </c>
      <c r="E685" s="504" t="str">
        <f t="shared" si="50"/>
        <v>Seigo AMANO(00)</v>
      </c>
      <c r="F685" s="354" t="s">
        <v>889</v>
      </c>
      <c r="G685" s="354" t="s">
        <v>623</v>
      </c>
      <c r="H685" t="str">
        <f>VLOOKUP($G685,県名!$B$1:$C$49,2,FALSE)</f>
        <v>愛  知</v>
      </c>
      <c r="I685" t="str">
        <f>VLOOKUP(B685,学校名!$D$8:$F$64,3,FALSE)</f>
        <v>名城大</v>
      </c>
      <c r="J685" t="str">
        <f t="shared" si="51"/>
        <v>男</v>
      </c>
      <c r="K685" s="354" t="s">
        <v>1239</v>
      </c>
      <c r="L685" s="354" t="s">
        <v>3871</v>
      </c>
      <c r="M685" t="str">
        <f t="shared" si="52"/>
        <v>Seigo AMANO</v>
      </c>
      <c r="O685" s="354" t="s">
        <v>1534</v>
      </c>
      <c r="P685" s="354" t="s">
        <v>1535</v>
      </c>
      <c r="Q685" s="354" t="s">
        <v>889</v>
      </c>
      <c r="R685" s="354" t="s">
        <v>2571</v>
      </c>
      <c r="S685" t="str">
        <f t="shared" si="53"/>
        <v>00</v>
      </c>
      <c r="T685" t="str">
        <f t="shared" si="54"/>
        <v>3 (00)</v>
      </c>
      <c r="U685" t="s">
        <v>6090</v>
      </c>
    </row>
    <row r="686" spans="2:21">
      <c r="B686" s="354" t="s">
        <v>530</v>
      </c>
      <c r="C686" s="292">
        <v>685</v>
      </c>
      <c r="D686" s="354" t="s">
        <v>3287</v>
      </c>
      <c r="E686" s="504" t="str">
        <f t="shared" si="50"/>
        <v>Rin ICHIRYU(00)</v>
      </c>
      <c r="F686" s="354" t="s">
        <v>889</v>
      </c>
      <c r="G686" s="354" t="s">
        <v>623</v>
      </c>
      <c r="H686" t="str">
        <f>VLOOKUP($G686,県名!$B$1:$C$49,2,FALSE)</f>
        <v>愛  知</v>
      </c>
      <c r="I686" t="str">
        <f>VLOOKUP(B686,学校名!$D$8:$F$64,3,FALSE)</f>
        <v>名城大</v>
      </c>
      <c r="J686" t="str">
        <f t="shared" si="51"/>
        <v>男</v>
      </c>
      <c r="K686" s="354" t="s">
        <v>3872</v>
      </c>
      <c r="L686" s="354" t="s">
        <v>3873</v>
      </c>
      <c r="M686" t="str">
        <f t="shared" si="52"/>
        <v>Rin ICHIRYU</v>
      </c>
      <c r="O686" s="354" t="s">
        <v>1534</v>
      </c>
      <c r="P686" s="354" t="s">
        <v>1535</v>
      </c>
      <c r="Q686" s="354" t="s">
        <v>889</v>
      </c>
      <c r="R686" s="354" t="s">
        <v>2762</v>
      </c>
      <c r="S686" t="str">
        <f t="shared" si="53"/>
        <v>00</v>
      </c>
      <c r="T686" t="str">
        <f t="shared" si="54"/>
        <v>3 (00)</v>
      </c>
      <c r="U686" t="s">
        <v>6091</v>
      </c>
    </row>
    <row r="687" spans="2:21">
      <c r="B687" s="354" t="s">
        <v>530</v>
      </c>
      <c r="C687" s="292">
        <v>686</v>
      </c>
      <c r="D687" s="354" t="s">
        <v>1933</v>
      </c>
      <c r="E687" s="504" t="str">
        <f t="shared" si="50"/>
        <v>Kentaro ITO(00)</v>
      </c>
      <c r="F687" s="354" t="s">
        <v>889</v>
      </c>
      <c r="G687" s="354" t="s">
        <v>623</v>
      </c>
      <c r="H687" t="str">
        <f>VLOOKUP($G687,県名!$B$1:$C$49,2,FALSE)</f>
        <v>愛  知</v>
      </c>
      <c r="I687" t="str">
        <f>VLOOKUP(B687,学校名!$D$8:$F$64,3,FALSE)</f>
        <v>名城大</v>
      </c>
      <c r="J687" t="str">
        <f t="shared" si="51"/>
        <v>男</v>
      </c>
      <c r="K687" s="354" t="s">
        <v>1279</v>
      </c>
      <c r="L687" s="354" t="s">
        <v>1400</v>
      </c>
      <c r="M687" t="str">
        <f t="shared" si="52"/>
        <v>Kentaro ITO</v>
      </c>
      <c r="O687" s="354" t="s">
        <v>1534</v>
      </c>
      <c r="P687" s="354" t="s">
        <v>1535</v>
      </c>
      <c r="Q687" s="354" t="s">
        <v>889</v>
      </c>
      <c r="R687" s="354" t="s">
        <v>2506</v>
      </c>
      <c r="S687" t="str">
        <f t="shared" si="53"/>
        <v>00</v>
      </c>
      <c r="T687" t="str">
        <f t="shared" si="54"/>
        <v>3 (00)</v>
      </c>
      <c r="U687" t="s">
        <v>6092</v>
      </c>
    </row>
    <row r="688" spans="2:21">
      <c r="B688" s="354" t="s">
        <v>530</v>
      </c>
      <c r="C688" s="292">
        <v>687</v>
      </c>
      <c r="D688" s="354" t="s">
        <v>2122</v>
      </c>
      <c r="E688" s="504" t="str">
        <f t="shared" si="50"/>
        <v>Ritsuki ITO(99)</v>
      </c>
      <c r="F688" s="354" t="s">
        <v>889</v>
      </c>
      <c r="G688" s="354" t="s">
        <v>624</v>
      </c>
      <c r="H688" t="str">
        <f>VLOOKUP($G688,県名!$B$1:$C$49,2,FALSE)</f>
        <v>三  重</v>
      </c>
      <c r="I688" t="str">
        <f>VLOOKUP(B688,学校名!$D$8:$F$64,3,FALSE)</f>
        <v>名城大</v>
      </c>
      <c r="J688" t="str">
        <f t="shared" si="51"/>
        <v>男</v>
      </c>
      <c r="K688" s="354" t="s">
        <v>1279</v>
      </c>
      <c r="L688" s="354" t="s">
        <v>2392</v>
      </c>
      <c r="M688" t="str">
        <f t="shared" si="52"/>
        <v>Ritsuki ITO</v>
      </c>
      <c r="O688" s="354" t="s">
        <v>1534</v>
      </c>
      <c r="P688" s="354" t="s">
        <v>1535</v>
      </c>
      <c r="Q688" s="354" t="s">
        <v>889</v>
      </c>
      <c r="R688" s="354" t="s">
        <v>2523</v>
      </c>
      <c r="S688" t="str">
        <f t="shared" si="53"/>
        <v>99</v>
      </c>
      <c r="T688" t="str">
        <f t="shared" si="54"/>
        <v>3 (99)</v>
      </c>
      <c r="U688" t="s">
        <v>6093</v>
      </c>
    </row>
    <row r="689" spans="2:21">
      <c r="B689" s="354" t="s">
        <v>530</v>
      </c>
      <c r="C689" s="292">
        <v>688</v>
      </c>
      <c r="D689" s="354" t="s">
        <v>1934</v>
      </c>
      <c r="E689" s="504" t="str">
        <f t="shared" si="50"/>
        <v>Tomoya KONISHI(00)</v>
      </c>
      <c r="F689" s="354" t="s">
        <v>889</v>
      </c>
      <c r="G689" s="354" t="s">
        <v>624</v>
      </c>
      <c r="H689" t="str">
        <f>VLOOKUP($G689,県名!$B$1:$C$49,2,FALSE)</f>
        <v>三  重</v>
      </c>
      <c r="I689" t="str">
        <f>VLOOKUP(B689,学校名!$D$8:$F$64,3,FALSE)</f>
        <v>名城大</v>
      </c>
      <c r="J689" t="str">
        <f t="shared" si="51"/>
        <v>男</v>
      </c>
      <c r="K689" s="354" t="s">
        <v>3874</v>
      </c>
      <c r="L689" s="354" t="s">
        <v>1240</v>
      </c>
      <c r="M689" t="str">
        <f t="shared" si="52"/>
        <v>Tomoya KONISHI</v>
      </c>
      <c r="O689" s="354" t="s">
        <v>1534</v>
      </c>
      <c r="P689" s="354" t="s">
        <v>1535</v>
      </c>
      <c r="Q689" s="354" t="s">
        <v>889</v>
      </c>
      <c r="R689" s="354" t="s">
        <v>2675</v>
      </c>
      <c r="S689" t="str">
        <f t="shared" si="53"/>
        <v>00</v>
      </c>
      <c r="T689" t="str">
        <f t="shared" si="54"/>
        <v>3 (00)</v>
      </c>
      <c r="U689" t="s">
        <v>6094</v>
      </c>
    </row>
    <row r="690" spans="2:21">
      <c r="B690" s="354" t="s">
        <v>530</v>
      </c>
      <c r="C690" s="292">
        <v>689</v>
      </c>
      <c r="D690" s="354" t="s">
        <v>1935</v>
      </c>
      <c r="E690" s="504" t="str">
        <f t="shared" si="50"/>
        <v>Satoru TAMI(99)</v>
      </c>
      <c r="F690" s="354" t="s">
        <v>3465</v>
      </c>
      <c r="G690" s="354" t="s">
        <v>623</v>
      </c>
      <c r="H690" t="str">
        <f>VLOOKUP($G690,県名!$B$1:$C$49,2,FALSE)</f>
        <v>愛  知</v>
      </c>
      <c r="I690" t="str">
        <f>VLOOKUP(B690,学校名!$D$8:$F$64,3,FALSE)</f>
        <v>名城大</v>
      </c>
      <c r="J690" t="str">
        <f t="shared" si="51"/>
        <v>男</v>
      </c>
      <c r="K690" s="354" t="s">
        <v>3875</v>
      </c>
      <c r="L690" s="354" t="s">
        <v>1496</v>
      </c>
      <c r="M690" t="str">
        <f t="shared" si="52"/>
        <v>Satoru TAMI</v>
      </c>
      <c r="O690" s="354" t="s">
        <v>1536</v>
      </c>
      <c r="P690" s="354" t="s">
        <v>1537</v>
      </c>
      <c r="Q690" s="354" t="s">
        <v>3465</v>
      </c>
      <c r="R690" s="354" t="s">
        <v>2763</v>
      </c>
      <c r="S690" t="str">
        <f t="shared" si="53"/>
        <v>99</v>
      </c>
      <c r="T690" t="str">
        <f t="shared" si="54"/>
        <v>3  (99)</v>
      </c>
      <c r="U690" t="s">
        <v>6095</v>
      </c>
    </row>
    <row r="691" spans="2:21">
      <c r="B691" s="354" t="s">
        <v>530</v>
      </c>
      <c r="C691" s="292">
        <v>690</v>
      </c>
      <c r="D691" s="354" t="s">
        <v>1936</v>
      </c>
      <c r="E691" s="504" t="str">
        <f t="shared" si="50"/>
        <v>Sorachi NAKAGAWA (00)</v>
      </c>
      <c r="F691" s="354" t="s">
        <v>3465</v>
      </c>
      <c r="G691" s="354" t="s">
        <v>624</v>
      </c>
      <c r="H691" t="str">
        <f>VLOOKUP($G691,県名!$B$1:$C$49,2,FALSE)</f>
        <v>三  重</v>
      </c>
      <c r="I691" t="str">
        <f>VLOOKUP(B691,学校名!$D$8:$F$64,3,FALSE)</f>
        <v>名城大</v>
      </c>
      <c r="J691" t="str">
        <f t="shared" si="51"/>
        <v>男</v>
      </c>
      <c r="K691" s="354" t="s">
        <v>3876</v>
      </c>
      <c r="L691" s="354" t="s">
        <v>3877</v>
      </c>
      <c r="M691" t="str">
        <f t="shared" si="52"/>
        <v xml:space="preserve">Sorachi NAKAGAWA </v>
      </c>
      <c r="O691" s="354" t="s">
        <v>1534</v>
      </c>
      <c r="P691" s="354" t="s">
        <v>1535</v>
      </c>
      <c r="Q691" s="354" t="s">
        <v>3465</v>
      </c>
      <c r="R691" s="354" t="s">
        <v>2500</v>
      </c>
      <c r="S691" t="str">
        <f t="shared" si="53"/>
        <v>00</v>
      </c>
      <c r="T691" t="str">
        <f t="shared" si="54"/>
        <v>3  (00)</v>
      </c>
      <c r="U691" t="s">
        <v>6096</v>
      </c>
    </row>
    <row r="692" spans="2:21">
      <c r="B692" s="354" t="s">
        <v>530</v>
      </c>
      <c r="C692" s="292">
        <v>691</v>
      </c>
      <c r="D692" s="354" t="s">
        <v>1937</v>
      </c>
      <c r="E692" s="504" t="str">
        <f t="shared" si="50"/>
        <v>Shunsuke HOSOGI(01)</v>
      </c>
      <c r="F692" s="354" t="s">
        <v>3465</v>
      </c>
      <c r="G692" s="354" t="s">
        <v>623</v>
      </c>
      <c r="H692" t="str">
        <f>VLOOKUP($G692,県名!$B$1:$C$49,2,FALSE)</f>
        <v>愛  知</v>
      </c>
      <c r="I692" t="str">
        <f>VLOOKUP(B692,学校名!$D$8:$F$64,3,FALSE)</f>
        <v>名城大</v>
      </c>
      <c r="J692" t="str">
        <f t="shared" si="51"/>
        <v>男</v>
      </c>
      <c r="K692" s="354" t="s">
        <v>3878</v>
      </c>
      <c r="L692" s="354" t="s">
        <v>1342</v>
      </c>
      <c r="M692" t="str">
        <f t="shared" si="52"/>
        <v>Shunsuke HOSOGI</v>
      </c>
      <c r="O692" s="354" t="s">
        <v>1534</v>
      </c>
      <c r="P692" s="354" t="s">
        <v>1535</v>
      </c>
      <c r="Q692" s="354" t="s">
        <v>3465</v>
      </c>
      <c r="R692" s="354" t="s">
        <v>2566</v>
      </c>
      <c r="S692" t="str">
        <f t="shared" si="53"/>
        <v>01</v>
      </c>
      <c r="T692" t="str">
        <f t="shared" si="54"/>
        <v>3  (01)</v>
      </c>
      <c r="U692" t="s">
        <v>6097</v>
      </c>
    </row>
    <row r="693" spans="2:21">
      <c r="B693" s="354" t="s">
        <v>530</v>
      </c>
      <c r="C693" s="292">
        <v>692</v>
      </c>
      <c r="D693" s="354" t="s">
        <v>2119</v>
      </c>
      <c r="E693" s="504" t="str">
        <f t="shared" si="50"/>
        <v>Yuto SAKURAGI(01)</v>
      </c>
      <c r="F693" s="354" t="s">
        <v>886</v>
      </c>
      <c r="G693" s="354" t="s">
        <v>624</v>
      </c>
      <c r="H693" t="str">
        <f>VLOOKUP($G693,県名!$B$1:$C$49,2,FALSE)</f>
        <v>三  重</v>
      </c>
      <c r="I693" t="str">
        <f>VLOOKUP(B693,学校名!$D$8:$F$64,3,FALSE)</f>
        <v>名城大</v>
      </c>
      <c r="J693" t="str">
        <f t="shared" si="51"/>
        <v>男</v>
      </c>
      <c r="K693" s="354" t="s">
        <v>2390</v>
      </c>
      <c r="L693" s="354" t="s">
        <v>1322</v>
      </c>
      <c r="M693" t="str">
        <f t="shared" si="52"/>
        <v>Yuto SAKURAGI</v>
      </c>
      <c r="O693" s="354" t="s">
        <v>1534</v>
      </c>
      <c r="P693" s="354" t="s">
        <v>1535</v>
      </c>
      <c r="Q693" s="354" t="s">
        <v>886</v>
      </c>
      <c r="R693" s="354" t="s">
        <v>2896</v>
      </c>
      <c r="S693" t="str">
        <f t="shared" si="53"/>
        <v>01</v>
      </c>
      <c r="T693" t="str">
        <f t="shared" si="54"/>
        <v>2 (01)</v>
      </c>
      <c r="U693" t="s">
        <v>6098</v>
      </c>
    </row>
    <row r="694" spans="2:21">
      <c r="B694" s="354" t="s">
        <v>530</v>
      </c>
      <c r="C694" s="292">
        <v>693</v>
      </c>
      <c r="D694" s="354" t="s">
        <v>2118</v>
      </c>
      <c r="E694" s="504" t="str">
        <f t="shared" si="50"/>
        <v>Yonsu SHIRAKUNI(01)</v>
      </c>
      <c r="F694" s="354" t="s">
        <v>3466</v>
      </c>
      <c r="G694" s="354" t="s">
        <v>625</v>
      </c>
      <c r="H694" t="str">
        <f>VLOOKUP($G694,県名!$B$1:$C$49,2,FALSE)</f>
        <v>岐  阜</v>
      </c>
      <c r="I694" t="str">
        <f>VLOOKUP(B694,学校名!$D$8:$F$64,3,FALSE)</f>
        <v>名城大</v>
      </c>
      <c r="J694" t="str">
        <f t="shared" si="51"/>
        <v>男</v>
      </c>
      <c r="K694" s="354" t="s">
        <v>2388</v>
      </c>
      <c r="L694" s="354" t="s">
        <v>2389</v>
      </c>
      <c r="M694" t="str">
        <f t="shared" si="52"/>
        <v>Yonsu SHIRAKUNI</v>
      </c>
      <c r="O694" s="354" t="s">
        <v>4228</v>
      </c>
      <c r="P694" s="354" t="s">
        <v>4229</v>
      </c>
      <c r="Q694" s="354" t="s">
        <v>3466</v>
      </c>
      <c r="R694" s="354" t="s">
        <v>2895</v>
      </c>
      <c r="S694" t="str">
        <f t="shared" si="53"/>
        <v>01</v>
      </c>
      <c r="T694" t="str">
        <f t="shared" si="54"/>
        <v>2  (01)</v>
      </c>
      <c r="U694" t="s">
        <v>6099</v>
      </c>
    </row>
    <row r="695" spans="2:21">
      <c r="B695" s="354" t="s">
        <v>530</v>
      </c>
      <c r="C695" s="292">
        <v>694</v>
      </c>
      <c r="D695" s="354" t="s">
        <v>1938</v>
      </c>
      <c r="E695" s="504" t="str">
        <f t="shared" si="50"/>
        <v>Koji TANAKA(01)</v>
      </c>
      <c r="F695" s="354" t="s">
        <v>3466</v>
      </c>
      <c r="G695" s="354" t="s">
        <v>625</v>
      </c>
      <c r="H695" t="str">
        <f>VLOOKUP($G695,県名!$B$1:$C$49,2,FALSE)</f>
        <v>岐  阜</v>
      </c>
      <c r="I695" t="str">
        <f>VLOOKUP(B695,学校名!$D$8:$F$64,3,FALSE)</f>
        <v>名城大</v>
      </c>
      <c r="J695" t="str">
        <f t="shared" si="51"/>
        <v>男</v>
      </c>
      <c r="K695" s="354" t="s">
        <v>1328</v>
      </c>
      <c r="L695" s="354" t="s">
        <v>3879</v>
      </c>
      <c r="M695" t="str">
        <f t="shared" si="52"/>
        <v>Koji TANAKA</v>
      </c>
      <c r="O695" s="354" t="s">
        <v>1534</v>
      </c>
      <c r="P695" s="354" t="s">
        <v>1535</v>
      </c>
      <c r="Q695" s="354" t="s">
        <v>3466</v>
      </c>
      <c r="R695" s="354" t="s">
        <v>2764</v>
      </c>
      <c r="S695" t="str">
        <f t="shared" si="53"/>
        <v>01</v>
      </c>
      <c r="T695" t="str">
        <f t="shared" si="54"/>
        <v>2  (01)</v>
      </c>
      <c r="U695" t="s">
        <v>6100</v>
      </c>
    </row>
    <row r="696" spans="2:21">
      <c r="B696" s="354" t="s">
        <v>530</v>
      </c>
      <c r="C696" s="292">
        <v>695</v>
      </c>
      <c r="D696" s="354" t="s">
        <v>3288</v>
      </c>
      <c r="E696" s="504" t="str">
        <f t="shared" si="50"/>
        <v>Masahiro TOTANI(01)</v>
      </c>
      <c r="F696" s="354" t="s">
        <v>3466</v>
      </c>
      <c r="G696" s="354" t="s">
        <v>623</v>
      </c>
      <c r="H696" t="str">
        <f>VLOOKUP($G696,県名!$B$1:$C$49,2,FALSE)</f>
        <v>愛  知</v>
      </c>
      <c r="I696" t="str">
        <f>VLOOKUP(B696,学校名!$D$8:$F$64,3,FALSE)</f>
        <v>名城大</v>
      </c>
      <c r="J696" t="str">
        <f t="shared" si="51"/>
        <v>男</v>
      </c>
      <c r="K696" s="354" t="s">
        <v>3880</v>
      </c>
      <c r="L696" s="354" t="s">
        <v>1277</v>
      </c>
      <c r="M696" t="str">
        <f t="shared" si="52"/>
        <v>Masahiro TOTANI</v>
      </c>
      <c r="O696" s="354" t="s">
        <v>1534</v>
      </c>
      <c r="P696" s="354" t="s">
        <v>1535</v>
      </c>
      <c r="Q696" s="354" t="s">
        <v>3466</v>
      </c>
      <c r="R696" s="354" t="s">
        <v>2947</v>
      </c>
      <c r="S696" t="str">
        <f t="shared" si="53"/>
        <v>01</v>
      </c>
      <c r="T696" t="str">
        <f t="shared" si="54"/>
        <v>2  (01)</v>
      </c>
      <c r="U696" t="s">
        <v>6101</v>
      </c>
    </row>
    <row r="697" spans="2:21">
      <c r="B697" s="354" t="s">
        <v>530</v>
      </c>
      <c r="C697" s="292">
        <v>696</v>
      </c>
      <c r="D697" s="354" t="s">
        <v>2117</v>
      </c>
      <c r="E697" s="504" t="str">
        <f t="shared" si="50"/>
        <v>Koki FUKUOKA(02)</v>
      </c>
      <c r="F697" s="354" t="s">
        <v>3466</v>
      </c>
      <c r="G697" s="354" t="s">
        <v>624</v>
      </c>
      <c r="H697" t="str">
        <f>VLOOKUP($G697,県名!$B$1:$C$49,2,FALSE)</f>
        <v>三  重</v>
      </c>
      <c r="I697" t="str">
        <f>VLOOKUP(B697,学校名!$D$8:$F$64,3,FALSE)</f>
        <v>名城大</v>
      </c>
      <c r="J697" t="str">
        <f t="shared" si="51"/>
        <v>男</v>
      </c>
      <c r="K697" s="354" t="s">
        <v>1460</v>
      </c>
      <c r="L697" s="354" t="s">
        <v>1255</v>
      </c>
      <c r="M697" t="str">
        <f t="shared" si="52"/>
        <v>Koki FUKUOKA</v>
      </c>
      <c r="O697" s="354" t="s">
        <v>1534</v>
      </c>
      <c r="P697" s="354" t="s">
        <v>1535</v>
      </c>
      <c r="Q697" s="354" t="s">
        <v>3466</v>
      </c>
      <c r="R697" s="354" t="s">
        <v>2894</v>
      </c>
      <c r="S697" t="str">
        <f t="shared" si="53"/>
        <v>02</v>
      </c>
      <c r="T697" t="str">
        <f t="shared" si="54"/>
        <v>2  (02)</v>
      </c>
      <c r="U697" t="s">
        <v>6102</v>
      </c>
    </row>
    <row r="698" spans="2:21">
      <c r="B698" s="354" t="s">
        <v>530</v>
      </c>
      <c r="C698" s="292">
        <v>697</v>
      </c>
      <c r="D698" s="354" t="s">
        <v>3289</v>
      </c>
      <c r="E698" s="504" t="str">
        <f t="shared" si="50"/>
        <v>Shuhei FUJITA(01)</v>
      </c>
      <c r="F698" s="354" t="s">
        <v>3466</v>
      </c>
      <c r="G698" s="354" t="s">
        <v>623</v>
      </c>
      <c r="H698" t="str">
        <f>VLOOKUP($G698,県名!$B$1:$C$49,2,FALSE)</f>
        <v>愛  知</v>
      </c>
      <c r="I698" t="str">
        <f>VLOOKUP(B698,学校名!$D$8:$F$64,3,FALSE)</f>
        <v>名城大</v>
      </c>
      <c r="J698" t="str">
        <f t="shared" si="51"/>
        <v>男</v>
      </c>
      <c r="K698" s="354" t="s">
        <v>1511</v>
      </c>
      <c r="L698" s="354" t="s">
        <v>1441</v>
      </c>
      <c r="M698" t="str">
        <f t="shared" si="52"/>
        <v>Shuhei FUJITA</v>
      </c>
      <c r="O698" s="354" t="s">
        <v>1534</v>
      </c>
      <c r="P698" s="354" t="s">
        <v>1535</v>
      </c>
      <c r="Q698" s="354" t="s">
        <v>3466</v>
      </c>
      <c r="R698" s="354" t="s">
        <v>2725</v>
      </c>
      <c r="S698" t="str">
        <f t="shared" si="53"/>
        <v>01</v>
      </c>
      <c r="T698" t="str">
        <f t="shared" si="54"/>
        <v>2  (01)</v>
      </c>
      <c r="U698" t="s">
        <v>6103</v>
      </c>
    </row>
    <row r="699" spans="2:21">
      <c r="B699" s="354" t="s">
        <v>530</v>
      </c>
      <c r="C699" s="292">
        <v>698</v>
      </c>
      <c r="D699" s="354" t="s">
        <v>3290</v>
      </c>
      <c r="E699" s="504" t="str">
        <f t="shared" si="50"/>
        <v>Riku FUJITANI(01)</v>
      </c>
      <c r="F699" s="354" t="s">
        <v>3466</v>
      </c>
      <c r="G699" s="354" t="s">
        <v>624</v>
      </c>
      <c r="H699" t="str">
        <f>VLOOKUP($G699,県名!$B$1:$C$49,2,FALSE)</f>
        <v>三  重</v>
      </c>
      <c r="I699" t="str">
        <f>VLOOKUP(B699,学校名!$D$8:$F$64,3,FALSE)</f>
        <v>名城大</v>
      </c>
      <c r="J699" t="str">
        <f t="shared" si="51"/>
        <v>男</v>
      </c>
      <c r="K699" s="354" t="s">
        <v>3881</v>
      </c>
      <c r="L699" s="354" t="s">
        <v>1253</v>
      </c>
      <c r="M699" t="str">
        <f t="shared" si="52"/>
        <v>Riku FUJITANI</v>
      </c>
      <c r="O699" s="354" t="s">
        <v>1534</v>
      </c>
      <c r="P699" s="354" t="s">
        <v>1535</v>
      </c>
      <c r="Q699" s="354" t="s">
        <v>3466</v>
      </c>
      <c r="R699" s="354" t="s">
        <v>3013</v>
      </c>
      <c r="S699" t="str">
        <f t="shared" si="53"/>
        <v>01</v>
      </c>
      <c r="T699" t="str">
        <f t="shared" si="54"/>
        <v>2  (01)</v>
      </c>
      <c r="U699" t="s">
        <v>6104</v>
      </c>
    </row>
    <row r="700" spans="2:21">
      <c r="B700" s="354" t="s">
        <v>530</v>
      </c>
      <c r="C700" s="292">
        <v>699</v>
      </c>
      <c r="D700" s="354" t="s">
        <v>2121</v>
      </c>
      <c r="E700" s="504" t="str">
        <f t="shared" si="50"/>
        <v>Riku YAMADA(01)</v>
      </c>
      <c r="F700" s="354" t="s">
        <v>3466</v>
      </c>
      <c r="G700" s="354" t="s">
        <v>625</v>
      </c>
      <c r="H700" t="str">
        <f>VLOOKUP($G700,県名!$B$1:$C$49,2,FALSE)</f>
        <v>岐  阜</v>
      </c>
      <c r="I700" t="str">
        <f>VLOOKUP(B700,学校名!$D$8:$F$64,3,FALSE)</f>
        <v>名城大</v>
      </c>
      <c r="J700" t="str">
        <f t="shared" si="51"/>
        <v>男</v>
      </c>
      <c r="K700" s="354" t="s">
        <v>1241</v>
      </c>
      <c r="L700" s="354" t="s">
        <v>1253</v>
      </c>
      <c r="M700" t="str">
        <f t="shared" si="52"/>
        <v>Riku YAMADA</v>
      </c>
      <c r="O700" s="354" t="s">
        <v>1534</v>
      </c>
      <c r="P700" s="354" t="s">
        <v>1535</v>
      </c>
      <c r="Q700" s="354" t="s">
        <v>3466</v>
      </c>
      <c r="R700" s="354" t="s">
        <v>2897</v>
      </c>
      <c r="S700" t="str">
        <f t="shared" si="53"/>
        <v>01</v>
      </c>
      <c r="T700" t="str">
        <f t="shared" si="54"/>
        <v>2  (01)</v>
      </c>
      <c r="U700" t="s">
        <v>6105</v>
      </c>
    </row>
    <row r="701" spans="2:21">
      <c r="B701" s="354" t="s">
        <v>530</v>
      </c>
      <c r="C701" s="292">
        <v>700</v>
      </c>
      <c r="D701" s="354" t="s">
        <v>2120</v>
      </c>
      <c r="E701" s="504" t="str">
        <f t="shared" si="50"/>
        <v>Koki WAKITA(01)</v>
      </c>
      <c r="F701" s="354" t="s">
        <v>3466</v>
      </c>
      <c r="G701" s="354" t="s">
        <v>625</v>
      </c>
      <c r="H701" t="str">
        <f>VLOOKUP($G701,県名!$B$1:$C$49,2,FALSE)</f>
        <v>岐  阜</v>
      </c>
      <c r="I701" t="str">
        <f>VLOOKUP(B701,学校名!$D$8:$F$64,3,FALSE)</f>
        <v>名城大</v>
      </c>
      <c r="J701" t="str">
        <f t="shared" si="51"/>
        <v>男</v>
      </c>
      <c r="K701" s="354" t="s">
        <v>2391</v>
      </c>
      <c r="L701" s="354" t="s">
        <v>1255</v>
      </c>
      <c r="M701" t="str">
        <f t="shared" si="52"/>
        <v>Koki WAKITA</v>
      </c>
      <c r="O701" s="354" t="s">
        <v>1534</v>
      </c>
      <c r="P701" s="354" t="s">
        <v>1535</v>
      </c>
      <c r="Q701" s="354" t="s">
        <v>3466</v>
      </c>
      <c r="R701" s="354" t="s">
        <v>2863</v>
      </c>
      <c r="S701" t="str">
        <f t="shared" si="53"/>
        <v>01</v>
      </c>
      <c r="T701" t="str">
        <f t="shared" si="54"/>
        <v>2  (01)</v>
      </c>
      <c r="U701" t="s">
        <v>6106</v>
      </c>
    </row>
    <row r="702" spans="2:21">
      <c r="B702" s="354" t="s">
        <v>530</v>
      </c>
      <c r="C702" s="292">
        <v>701</v>
      </c>
      <c r="D702" s="354" t="s">
        <v>3291</v>
      </c>
      <c r="E702" s="504" t="str">
        <f t="shared" si="50"/>
        <v>Norihiro MIYAGI(00)</v>
      </c>
      <c r="F702" s="354" t="s">
        <v>890</v>
      </c>
      <c r="G702" s="354" t="s">
        <v>623</v>
      </c>
      <c r="H702" t="str">
        <f>VLOOKUP($G702,県名!$B$1:$C$49,2,FALSE)</f>
        <v>愛  知</v>
      </c>
      <c r="I702" t="str">
        <f>VLOOKUP(B702,学校名!$D$8:$F$64,3,FALSE)</f>
        <v>名城大</v>
      </c>
      <c r="J702" t="str">
        <f t="shared" si="51"/>
        <v>男</v>
      </c>
      <c r="K702" s="354" t="s">
        <v>3882</v>
      </c>
      <c r="L702" s="354" t="s">
        <v>3883</v>
      </c>
      <c r="M702" t="str">
        <f t="shared" si="52"/>
        <v>Norihiro MIYAGI</v>
      </c>
      <c r="O702" s="354" t="s">
        <v>1534</v>
      </c>
      <c r="P702" s="354" t="s">
        <v>1535</v>
      </c>
      <c r="Q702" s="354" t="s">
        <v>890</v>
      </c>
      <c r="R702" s="354" t="s">
        <v>4230</v>
      </c>
      <c r="S702" t="str">
        <f t="shared" si="53"/>
        <v>00</v>
      </c>
      <c r="T702" t="str">
        <f t="shared" si="54"/>
        <v>1 (00)</v>
      </c>
      <c r="U702" t="s">
        <v>6107</v>
      </c>
    </row>
    <row r="703" spans="2:21">
      <c r="B703" s="354" t="s">
        <v>508</v>
      </c>
      <c r="C703" s="292">
        <v>702</v>
      </c>
      <c r="D703" s="354" t="s">
        <v>713</v>
      </c>
      <c r="E703" s="504" t="str">
        <f t="shared" si="50"/>
        <v>Kota ITO(98)</v>
      </c>
      <c r="F703" s="354" t="s">
        <v>772</v>
      </c>
      <c r="G703" s="354" t="s">
        <v>623</v>
      </c>
      <c r="H703" t="str">
        <f>VLOOKUP($G703,県名!$B$1:$C$49,2,FALSE)</f>
        <v>愛  知</v>
      </c>
      <c r="I703" t="str">
        <f>VLOOKUP(B703,学校名!$D$8:$F$64,3,FALSE)</f>
        <v>至学館大</v>
      </c>
      <c r="J703" t="str">
        <f t="shared" si="51"/>
        <v>男</v>
      </c>
      <c r="K703" s="354" t="s">
        <v>1279</v>
      </c>
      <c r="L703" s="354" t="s">
        <v>1287</v>
      </c>
      <c r="M703" t="str">
        <f t="shared" si="52"/>
        <v>Kota ITO</v>
      </c>
      <c r="O703" s="354" t="s">
        <v>1534</v>
      </c>
      <c r="P703" s="354" t="s">
        <v>1535</v>
      </c>
      <c r="Q703" s="354" t="s">
        <v>772</v>
      </c>
      <c r="R703" s="354" t="s">
        <v>2536</v>
      </c>
      <c r="S703" t="str">
        <f t="shared" si="53"/>
        <v>98</v>
      </c>
      <c r="T703" t="str">
        <f t="shared" si="54"/>
        <v>M1 (98)</v>
      </c>
      <c r="U703" t="s">
        <v>6108</v>
      </c>
    </row>
    <row r="704" spans="2:21">
      <c r="B704" s="354" t="s">
        <v>508</v>
      </c>
      <c r="C704" s="292">
        <v>703</v>
      </c>
      <c r="D704" s="354" t="s">
        <v>908</v>
      </c>
      <c r="E704" s="504" t="str">
        <f t="shared" si="50"/>
        <v>Kimiyasu ASAI(99)</v>
      </c>
      <c r="F704" s="354" t="s">
        <v>888</v>
      </c>
      <c r="G704" s="354" t="s">
        <v>623</v>
      </c>
      <c r="H704" t="str">
        <f>VLOOKUP($G704,県名!$B$1:$C$49,2,FALSE)</f>
        <v>愛  知</v>
      </c>
      <c r="I704" t="str">
        <f>VLOOKUP(B704,学校名!$D$8:$F$64,3,FALSE)</f>
        <v>至学館大</v>
      </c>
      <c r="J704" t="str">
        <f t="shared" si="51"/>
        <v>男</v>
      </c>
      <c r="K704" s="354" t="s">
        <v>3576</v>
      </c>
      <c r="L704" s="354" t="s">
        <v>3884</v>
      </c>
      <c r="M704" t="str">
        <f t="shared" si="52"/>
        <v>Kimiyasu ASAI</v>
      </c>
      <c r="O704" s="354" t="s">
        <v>1534</v>
      </c>
      <c r="P704" s="354" t="s">
        <v>1535</v>
      </c>
      <c r="Q704" s="354" t="s">
        <v>888</v>
      </c>
      <c r="R704" s="354" t="s">
        <v>2680</v>
      </c>
      <c r="S704" t="str">
        <f t="shared" si="53"/>
        <v>99</v>
      </c>
      <c r="T704" t="str">
        <f t="shared" si="54"/>
        <v>4 (99)</v>
      </c>
      <c r="U704" t="s">
        <v>6109</v>
      </c>
    </row>
    <row r="705" spans="2:21">
      <c r="B705" s="354" t="s">
        <v>508</v>
      </c>
      <c r="C705" s="292">
        <v>704</v>
      </c>
      <c r="D705" s="354" t="s">
        <v>909</v>
      </c>
      <c r="E705" s="504" t="str">
        <f t="shared" si="50"/>
        <v>Tasuku IMACHI(99)</v>
      </c>
      <c r="F705" s="354" t="s">
        <v>888</v>
      </c>
      <c r="G705" s="354" t="s">
        <v>625</v>
      </c>
      <c r="H705" t="str">
        <f>VLOOKUP($G705,県名!$B$1:$C$49,2,FALSE)</f>
        <v>岐  阜</v>
      </c>
      <c r="I705" t="str">
        <f>VLOOKUP(B705,学校名!$D$8:$F$64,3,FALSE)</f>
        <v>至学館大</v>
      </c>
      <c r="J705" t="str">
        <f t="shared" si="51"/>
        <v>男</v>
      </c>
      <c r="K705" s="354" t="s">
        <v>3885</v>
      </c>
      <c r="L705" s="354" t="s">
        <v>3886</v>
      </c>
      <c r="M705" t="str">
        <f t="shared" si="52"/>
        <v>Tasuku IMACHI</v>
      </c>
      <c r="O705" s="354" t="s">
        <v>1534</v>
      </c>
      <c r="P705" s="354" t="s">
        <v>1535</v>
      </c>
      <c r="Q705" s="354" t="s">
        <v>888</v>
      </c>
      <c r="R705" s="354" t="s">
        <v>2449</v>
      </c>
      <c r="S705" t="str">
        <f t="shared" si="53"/>
        <v>99</v>
      </c>
      <c r="T705" t="str">
        <f t="shared" si="54"/>
        <v>4 (99)</v>
      </c>
      <c r="U705" t="s">
        <v>6110</v>
      </c>
    </row>
    <row r="706" spans="2:21">
      <c r="B706" s="354" t="s">
        <v>508</v>
      </c>
      <c r="C706" s="292">
        <v>705</v>
      </c>
      <c r="D706" s="354" t="s">
        <v>910</v>
      </c>
      <c r="E706" s="504" t="str">
        <f t="shared" si="50"/>
        <v>Takayuki UJITA(99)</v>
      </c>
      <c r="F706" s="354" t="s">
        <v>888</v>
      </c>
      <c r="G706" s="354" t="s">
        <v>623</v>
      </c>
      <c r="H706" t="str">
        <f>VLOOKUP($G706,県名!$B$1:$C$49,2,FALSE)</f>
        <v>愛  知</v>
      </c>
      <c r="I706" t="str">
        <f>VLOOKUP(B706,学校名!$D$8:$F$64,3,FALSE)</f>
        <v>至学館大</v>
      </c>
      <c r="J706" t="str">
        <f t="shared" si="51"/>
        <v>男</v>
      </c>
      <c r="K706" s="354" t="s">
        <v>3887</v>
      </c>
      <c r="L706" s="354" t="s">
        <v>1349</v>
      </c>
      <c r="M706" t="str">
        <f t="shared" si="52"/>
        <v>Takayuki UJITA</v>
      </c>
      <c r="O706" s="354" t="s">
        <v>1534</v>
      </c>
      <c r="P706" s="354" t="s">
        <v>1535</v>
      </c>
      <c r="Q706" s="354" t="s">
        <v>888</v>
      </c>
      <c r="R706" s="354" t="s">
        <v>2681</v>
      </c>
      <c r="S706" t="str">
        <f t="shared" si="53"/>
        <v>99</v>
      </c>
      <c r="T706" t="str">
        <f t="shared" si="54"/>
        <v>4 (99)</v>
      </c>
      <c r="U706" t="s">
        <v>6111</v>
      </c>
    </row>
    <row r="707" spans="2:21">
      <c r="B707" s="354" t="s">
        <v>508</v>
      </c>
      <c r="C707" s="292">
        <v>706</v>
      </c>
      <c r="D707" s="354" t="s">
        <v>911</v>
      </c>
      <c r="E707" s="504" t="str">
        <f t="shared" ref="E707:E770" si="55">M707&amp;"("&amp;S707&amp;")"</f>
        <v>Kaito KINOSHITA(99)</v>
      </c>
      <c r="F707" s="354" t="s">
        <v>888</v>
      </c>
      <c r="G707" s="354" t="s">
        <v>623</v>
      </c>
      <c r="H707" t="str">
        <f>VLOOKUP($G707,県名!$B$1:$C$49,2,FALSE)</f>
        <v>愛  知</v>
      </c>
      <c r="I707" t="str">
        <f>VLOOKUP(B707,学校名!$D$8:$F$64,3,FALSE)</f>
        <v>至学館大</v>
      </c>
      <c r="J707" t="str">
        <f t="shared" ref="J707:J770" si="56">IF(VALUE(C707)&lt;2000,"男","女")</f>
        <v>男</v>
      </c>
      <c r="K707" s="354" t="s">
        <v>1443</v>
      </c>
      <c r="L707" s="354" t="s">
        <v>1384</v>
      </c>
      <c r="M707" t="str">
        <f t="shared" ref="M707:M770" si="57">L707&amp;" "&amp;K707</f>
        <v>Kaito KINOSHITA</v>
      </c>
      <c r="O707" s="354" t="s">
        <v>1534</v>
      </c>
      <c r="P707" s="354" t="s">
        <v>1535</v>
      </c>
      <c r="Q707" s="354" t="s">
        <v>888</v>
      </c>
      <c r="R707" s="354" t="s">
        <v>2682</v>
      </c>
      <c r="S707" t="str">
        <f t="shared" ref="S707:S770" si="58">LEFT(R707,2)</f>
        <v>99</v>
      </c>
      <c r="T707" t="str">
        <f t="shared" ref="T707:T770" si="59">Q707&amp;" ("&amp;S707&amp;")"</f>
        <v>4 (99)</v>
      </c>
      <c r="U707" t="s">
        <v>6112</v>
      </c>
    </row>
    <row r="708" spans="2:21">
      <c r="B708" s="354" t="s">
        <v>508</v>
      </c>
      <c r="C708" s="292">
        <v>707</v>
      </c>
      <c r="D708" s="354" t="s">
        <v>714</v>
      </c>
      <c r="E708" s="504" t="str">
        <f t="shared" si="55"/>
        <v>Hiroshi SUGAYA(99)</v>
      </c>
      <c r="F708" s="354" t="s">
        <v>888</v>
      </c>
      <c r="G708" s="354" t="s">
        <v>623</v>
      </c>
      <c r="H708" t="str">
        <f>VLOOKUP($G708,県名!$B$1:$C$49,2,FALSE)</f>
        <v>愛  知</v>
      </c>
      <c r="I708" t="str">
        <f>VLOOKUP(B708,学校名!$D$8:$F$64,3,FALSE)</f>
        <v>至学館大</v>
      </c>
      <c r="J708" t="str">
        <f t="shared" si="56"/>
        <v>男</v>
      </c>
      <c r="K708" s="354" t="s">
        <v>1444</v>
      </c>
      <c r="L708" s="354" t="s">
        <v>1445</v>
      </c>
      <c r="M708" t="str">
        <f t="shared" si="57"/>
        <v>Hiroshi SUGAYA</v>
      </c>
      <c r="O708" s="354" t="s">
        <v>1534</v>
      </c>
      <c r="P708" s="354" t="s">
        <v>1535</v>
      </c>
      <c r="Q708" s="354" t="s">
        <v>888</v>
      </c>
      <c r="R708" s="354" t="s">
        <v>2525</v>
      </c>
      <c r="S708" t="str">
        <f t="shared" si="58"/>
        <v>99</v>
      </c>
      <c r="T708" t="str">
        <f t="shared" si="59"/>
        <v>4 (99)</v>
      </c>
      <c r="U708" t="s">
        <v>6113</v>
      </c>
    </row>
    <row r="709" spans="2:21">
      <c r="B709" s="354" t="s">
        <v>508</v>
      </c>
      <c r="C709" s="292">
        <v>708</v>
      </c>
      <c r="D709" s="354" t="s">
        <v>715</v>
      </c>
      <c r="E709" s="504" t="str">
        <f t="shared" si="55"/>
        <v>Daiki TSUDA(00)</v>
      </c>
      <c r="F709" s="354" t="s">
        <v>888</v>
      </c>
      <c r="G709" s="354" t="s">
        <v>623</v>
      </c>
      <c r="H709" t="str">
        <f>VLOOKUP($G709,県名!$B$1:$C$49,2,FALSE)</f>
        <v>愛  知</v>
      </c>
      <c r="I709" t="str">
        <f>VLOOKUP(B709,学校名!$D$8:$F$64,3,FALSE)</f>
        <v>至学館大</v>
      </c>
      <c r="J709" t="str">
        <f t="shared" si="56"/>
        <v>男</v>
      </c>
      <c r="K709" s="354" t="s">
        <v>3888</v>
      </c>
      <c r="L709" s="354" t="s">
        <v>1303</v>
      </c>
      <c r="M709" t="str">
        <f t="shared" si="57"/>
        <v>Daiki TSUDA</v>
      </c>
      <c r="O709" s="354" t="s">
        <v>1534</v>
      </c>
      <c r="P709" s="354" t="s">
        <v>1535</v>
      </c>
      <c r="Q709" s="354" t="s">
        <v>888</v>
      </c>
      <c r="R709" s="354" t="s">
        <v>2683</v>
      </c>
      <c r="S709" t="str">
        <f t="shared" si="58"/>
        <v>00</v>
      </c>
      <c r="T709" t="str">
        <f t="shared" si="59"/>
        <v>4 (00)</v>
      </c>
      <c r="U709" t="s">
        <v>6114</v>
      </c>
    </row>
    <row r="710" spans="2:21">
      <c r="B710" s="354" t="s">
        <v>508</v>
      </c>
      <c r="C710" s="292">
        <v>709</v>
      </c>
      <c r="D710" s="354" t="s">
        <v>912</v>
      </c>
      <c r="E710" s="504" t="str">
        <f t="shared" si="55"/>
        <v>Masahito MAKINO(00)</v>
      </c>
      <c r="F710" s="354" t="s">
        <v>888</v>
      </c>
      <c r="G710" s="354" t="s">
        <v>623</v>
      </c>
      <c r="H710" t="str">
        <f>VLOOKUP($G710,県名!$B$1:$C$49,2,FALSE)</f>
        <v>愛  知</v>
      </c>
      <c r="I710" t="str">
        <f>VLOOKUP(B710,学校名!$D$8:$F$64,3,FALSE)</f>
        <v>至学館大</v>
      </c>
      <c r="J710" t="str">
        <f t="shared" si="56"/>
        <v>男</v>
      </c>
      <c r="K710" s="354" t="s">
        <v>1235</v>
      </c>
      <c r="L710" s="354" t="s">
        <v>3889</v>
      </c>
      <c r="M710" t="str">
        <f t="shared" si="57"/>
        <v>Masahito MAKINO</v>
      </c>
      <c r="O710" s="354" t="s">
        <v>1534</v>
      </c>
      <c r="P710" s="354" t="s">
        <v>1535</v>
      </c>
      <c r="Q710" s="354" t="s">
        <v>888</v>
      </c>
      <c r="R710" s="354" t="s">
        <v>2684</v>
      </c>
      <c r="S710" t="str">
        <f t="shared" si="58"/>
        <v>00</v>
      </c>
      <c r="T710" t="str">
        <f t="shared" si="59"/>
        <v>4 (00)</v>
      </c>
      <c r="U710" t="s">
        <v>6115</v>
      </c>
    </row>
    <row r="711" spans="2:21">
      <c r="B711" s="354" t="s">
        <v>508</v>
      </c>
      <c r="C711" s="292">
        <v>710</v>
      </c>
      <c r="D711" s="354" t="s">
        <v>716</v>
      </c>
      <c r="E711" s="504" t="str">
        <f t="shared" si="55"/>
        <v>Jinto MASUDA(99)</v>
      </c>
      <c r="F711" s="354" t="s">
        <v>888</v>
      </c>
      <c r="G711" s="354" t="s">
        <v>622</v>
      </c>
      <c r="H711" t="str">
        <f>VLOOKUP($G711,県名!$B$1:$C$49,2,FALSE)</f>
        <v>静  岡</v>
      </c>
      <c r="I711" t="str">
        <f>VLOOKUP(B711,学校名!$D$8:$F$64,3,FALSE)</f>
        <v>至学館大</v>
      </c>
      <c r="J711" t="str">
        <f t="shared" si="56"/>
        <v>男</v>
      </c>
      <c r="K711" s="354" t="s">
        <v>1380</v>
      </c>
      <c r="L711" s="354" t="s">
        <v>3890</v>
      </c>
      <c r="M711" t="str">
        <f t="shared" si="57"/>
        <v>Jinto MASUDA</v>
      </c>
      <c r="O711" s="354" t="s">
        <v>1534</v>
      </c>
      <c r="P711" s="354" t="s">
        <v>1535</v>
      </c>
      <c r="Q711" s="354" t="s">
        <v>888</v>
      </c>
      <c r="R711" s="354" t="s">
        <v>2685</v>
      </c>
      <c r="S711" t="str">
        <f t="shared" si="58"/>
        <v>99</v>
      </c>
      <c r="T711" t="str">
        <f t="shared" si="59"/>
        <v>4 (99)</v>
      </c>
      <c r="U711" t="s">
        <v>6116</v>
      </c>
    </row>
    <row r="712" spans="2:21">
      <c r="B712" s="354" t="s">
        <v>508</v>
      </c>
      <c r="C712" s="292">
        <v>711</v>
      </c>
      <c r="D712" s="354" t="s">
        <v>913</v>
      </c>
      <c r="E712" s="504" t="str">
        <f t="shared" si="55"/>
        <v>Yusuke MIZUNO(99)</v>
      </c>
      <c r="F712" s="354" t="s">
        <v>888</v>
      </c>
      <c r="G712" s="354" t="s">
        <v>623</v>
      </c>
      <c r="H712" t="str">
        <f>VLOOKUP($G712,県名!$B$1:$C$49,2,FALSE)</f>
        <v>愛  知</v>
      </c>
      <c r="I712" t="str">
        <f>VLOOKUP(B712,学校名!$D$8:$F$64,3,FALSE)</f>
        <v>至学館大</v>
      </c>
      <c r="J712" t="str">
        <f t="shared" si="56"/>
        <v>男</v>
      </c>
      <c r="K712" s="354" t="s">
        <v>1290</v>
      </c>
      <c r="L712" s="354" t="s">
        <v>1254</v>
      </c>
      <c r="M712" t="str">
        <f t="shared" si="57"/>
        <v>Yusuke MIZUNO</v>
      </c>
      <c r="O712" s="354" t="s">
        <v>1534</v>
      </c>
      <c r="P712" s="354" t="s">
        <v>1535</v>
      </c>
      <c r="Q712" s="354" t="s">
        <v>888</v>
      </c>
      <c r="R712" s="354" t="s">
        <v>2686</v>
      </c>
      <c r="S712" t="str">
        <f t="shared" si="58"/>
        <v>99</v>
      </c>
      <c r="T712" t="str">
        <f t="shared" si="59"/>
        <v>4 (99)</v>
      </c>
      <c r="U712" t="s">
        <v>6117</v>
      </c>
    </row>
    <row r="713" spans="2:21">
      <c r="B713" s="354" t="s">
        <v>508</v>
      </c>
      <c r="C713" s="292">
        <v>712</v>
      </c>
      <c r="D713" s="354" t="s">
        <v>914</v>
      </c>
      <c r="E713" s="504" t="str">
        <f t="shared" si="55"/>
        <v>Shusuke MIYAZAKI(99)</v>
      </c>
      <c r="F713" s="354" t="s">
        <v>888</v>
      </c>
      <c r="G713" s="354" t="s">
        <v>623</v>
      </c>
      <c r="H713" t="str">
        <f>VLOOKUP($G713,県名!$B$1:$C$49,2,FALSE)</f>
        <v>愛  知</v>
      </c>
      <c r="I713" t="str">
        <f>VLOOKUP(B713,学校名!$D$8:$F$64,3,FALSE)</f>
        <v>至学館大</v>
      </c>
      <c r="J713" t="str">
        <f t="shared" si="56"/>
        <v>男</v>
      </c>
      <c r="K713" s="354" t="s">
        <v>1447</v>
      </c>
      <c r="L713" s="354" t="s">
        <v>3540</v>
      </c>
      <c r="M713" t="str">
        <f t="shared" si="57"/>
        <v>Shusuke MIYAZAKI</v>
      </c>
      <c r="O713" s="354" t="s">
        <v>1534</v>
      </c>
      <c r="P713" s="354" t="s">
        <v>1535</v>
      </c>
      <c r="Q713" s="354" t="s">
        <v>888</v>
      </c>
      <c r="R713" s="354" t="s">
        <v>2687</v>
      </c>
      <c r="S713" t="str">
        <f t="shared" si="58"/>
        <v>99</v>
      </c>
      <c r="T713" t="str">
        <f t="shared" si="59"/>
        <v>4 (99)</v>
      </c>
      <c r="U713" t="s">
        <v>6118</v>
      </c>
    </row>
    <row r="714" spans="2:21">
      <c r="B714" s="354" t="s">
        <v>508</v>
      </c>
      <c r="C714" s="292">
        <v>713</v>
      </c>
      <c r="D714" s="354" t="s">
        <v>1881</v>
      </c>
      <c r="E714" s="504" t="str">
        <f t="shared" si="55"/>
        <v>Shigetaka ARAKI(00)</v>
      </c>
      <c r="F714" s="354" t="s">
        <v>889</v>
      </c>
      <c r="G714" s="354" t="s">
        <v>623</v>
      </c>
      <c r="H714" t="str">
        <f>VLOOKUP($G714,県名!$B$1:$C$49,2,FALSE)</f>
        <v>愛  知</v>
      </c>
      <c r="I714" t="str">
        <f>VLOOKUP(B714,学校名!$D$8:$F$64,3,FALSE)</f>
        <v>至学館大</v>
      </c>
      <c r="J714" t="str">
        <f t="shared" si="56"/>
        <v>男</v>
      </c>
      <c r="K714" s="354" t="s">
        <v>3666</v>
      </c>
      <c r="L714" s="354" t="s">
        <v>3891</v>
      </c>
      <c r="M714" t="str">
        <f t="shared" si="57"/>
        <v>Shigetaka ARAKI</v>
      </c>
      <c r="O714" s="354" t="s">
        <v>1534</v>
      </c>
      <c r="P714" s="354" t="s">
        <v>1535</v>
      </c>
      <c r="Q714" s="354" t="s">
        <v>889</v>
      </c>
      <c r="R714" s="354" t="s">
        <v>2499</v>
      </c>
      <c r="S714" t="str">
        <f t="shared" si="58"/>
        <v>00</v>
      </c>
      <c r="T714" t="str">
        <f t="shared" si="59"/>
        <v>3 (00)</v>
      </c>
      <c r="U714" t="s">
        <v>6119</v>
      </c>
    </row>
    <row r="715" spans="2:21">
      <c r="B715" s="354" t="s">
        <v>508</v>
      </c>
      <c r="C715" s="292">
        <v>714</v>
      </c>
      <c r="D715" s="354" t="s">
        <v>1975</v>
      </c>
      <c r="E715" s="504" t="str">
        <f t="shared" si="55"/>
        <v>Masakazu ITO(02)</v>
      </c>
      <c r="F715" s="354" t="s">
        <v>886</v>
      </c>
      <c r="G715" s="354" t="s">
        <v>623</v>
      </c>
      <c r="H715" t="str">
        <f>VLOOKUP($G715,県名!$B$1:$C$49,2,FALSE)</f>
        <v>愛  知</v>
      </c>
      <c r="I715" t="str">
        <f>VLOOKUP(B715,学校名!$D$8:$F$64,3,FALSE)</f>
        <v>至学館大</v>
      </c>
      <c r="J715" t="str">
        <f t="shared" si="56"/>
        <v>男</v>
      </c>
      <c r="K715" s="354" t="s">
        <v>1279</v>
      </c>
      <c r="L715" s="354" t="s">
        <v>2314</v>
      </c>
      <c r="M715" t="str">
        <f t="shared" si="57"/>
        <v>Masakazu ITO</v>
      </c>
      <c r="O715" s="354" t="s">
        <v>1534</v>
      </c>
      <c r="P715" s="354" t="s">
        <v>1535</v>
      </c>
      <c r="Q715" s="354" t="s">
        <v>886</v>
      </c>
      <c r="R715" s="354" t="s">
        <v>2803</v>
      </c>
      <c r="S715" t="str">
        <f t="shared" si="58"/>
        <v>02</v>
      </c>
      <c r="T715" t="str">
        <f t="shared" si="59"/>
        <v>2 (02)</v>
      </c>
      <c r="U715" t="s">
        <v>6120</v>
      </c>
    </row>
    <row r="716" spans="2:21">
      <c r="B716" s="354" t="s">
        <v>508</v>
      </c>
      <c r="C716" s="292">
        <v>715</v>
      </c>
      <c r="D716" s="354" t="s">
        <v>1882</v>
      </c>
      <c r="E716" s="504" t="str">
        <f t="shared" si="55"/>
        <v>Haruki INO(00)</v>
      </c>
      <c r="F716" s="354" t="s">
        <v>889</v>
      </c>
      <c r="G716" s="354" t="s">
        <v>623</v>
      </c>
      <c r="H716" t="str">
        <f>VLOOKUP($G716,県名!$B$1:$C$49,2,FALSE)</f>
        <v>愛  知</v>
      </c>
      <c r="I716" t="str">
        <f>VLOOKUP(B716,学校名!$D$8:$F$64,3,FALSE)</f>
        <v>至学館大</v>
      </c>
      <c r="J716" t="str">
        <f t="shared" si="56"/>
        <v>男</v>
      </c>
      <c r="K716" s="354" t="s">
        <v>3892</v>
      </c>
      <c r="L716" s="354" t="s">
        <v>1381</v>
      </c>
      <c r="M716" t="str">
        <f t="shared" si="57"/>
        <v>Haruki INO</v>
      </c>
      <c r="O716" s="354" t="s">
        <v>1534</v>
      </c>
      <c r="P716" s="354" t="s">
        <v>1535</v>
      </c>
      <c r="Q716" s="354" t="s">
        <v>889</v>
      </c>
      <c r="R716" s="354" t="s">
        <v>2547</v>
      </c>
      <c r="S716" t="str">
        <f t="shared" si="58"/>
        <v>00</v>
      </c>
      <c r="T716" t="str">
        <f t="shared" si="59"/>
        <v>3 (00)</v>
      </c>
      <c r="U716" t="s">
        <v>6121</v>
      </c>
    </row>
    <row r="717" spans="2:21">
      <c r="B717" s="354" t="s">
        <v>508</v>
      </c>
      <c r="C717" s="292">
        <v>716</v>
      </c>
      <c r="D717" s="354" t="s">
        <v>1883</v>
      </c>
      <c r="E717" s="504" t="str">
        <f t="shared" si="55"/>
        <v>Ryouya OGO(00)</v>
      </c>
      <c r="F717" s="354" t="s">
        <v>889</v>
      </c>
      <c r="G717" s="354" t="s">
        <v>623</v>
      </c>
      <c r="H717" t="str">
        <f>VLOOKUP($G717,県名!$B$1:$C$49,2,FALSE)</f>
        <v>愛  知</v>
      </c>
      <c r="I717" t="str">
        <f>VLOOKUP(B717,学校名!$D$8:$F$64,3,FALSE)</f>
        <v>至学館大</v>
      </c>
      <c r="J717" t="str">
        <f t="shared" si="56"/>
        <v>男</v>
      </c>
      <c r="K717" s="354" t="s">
        <v>3893</v>
      </c>
      <c r="L717" s="354" t="s">
        <v>3894</v>
      </c>
      <c r="M717" t="str">
        <f t="shared" si="57"/>
        <v>Ryouya OGO</v>
      </c>
      <c r="O717" s="354" t="s">
        <v>1534</v>
      </c>
      <c r="P717" s="354" t="s">
        <v>1535</v>
      </c>
      <c r="Q717" s="354" t="s">
        <v>889</v>
      </c>
      <c r="R717" s="354" t="s">
        <v>2688</v>
      </c>
      <c r="S717" t="str">
        <f t="shared" si="58"/>
        <v>00</v>
      </c>
      <c r="T717" t="str">
        <f t="shared" si="59"/>
        <v>3 (00)</v>
      </c>
      <c r="U717" t="s">
        <v>6122</v>
      </c>
    </row>
    <row r="718" spans="2:21">
      <c r="B718" s="354" t="s">
        <v>508</v>
      </c>
      <c r="C718" s="292">
        <v>717</v>
      </c>
      <c r="D718" s="354" t="s">
        <v>1191</v>
      </c>
      <c r="E718" s="504" t="str">
        <f t="shared" si="55"/>
        <v>Kentaro OKAMOTO(00)</v>
      </c>
      <c r="F718" s="354" t="s">
        <v>889</v>
      </c>
      <c r="G718" s="354" t="s">
        <v>623</v>
      </c>
      <c r="H718" t="str">
        <f>VLOOKUP($G718,県名!$B$1:$C$49,2,FALSE)</f>
        <v>愛  知</v>
      </c>
      <c r="I718" t="str">
        <f>VLOOKUP(B718,学校名!$D$8:$F$64,3,FALSE)</f>
        <v>至学館大</v>
      </c>
      <c r="J718" t="str">
        <f t="shared" si="56"/>
        <v>男</v>
      </c>
      <c r="K718" s="354" t="s">
        <v>3895</v>
      </c>
      <c r="L718" s="354" t="s">
        <v>1400</v>
      </c>
      <c r="M718" t="str">
        <f t="shared" si="57"/>
        <v>Kentaro OKAMOTO</v>
      </c>
      <c r="O718" s="354" t="s">
        <v>1534</v>
      </c>
      <c r="P718" s="354" t="s">
        <v>1535</v>
      </c>
      <c r="Q718" s="354" t="s">
        <v>889</v>
      </c>
      <c r="R718" s="354" t="s">
        <v>2689</v>
      </c>
      <c r="S718" t="str">
        <f t="shared" si="58"/>
        <v>00</v>
      </c>
      <c r="T718" t="str">
        <f t="shared" si="59"/>
        <v>3 (00)</v>
      </c>
      <c r="U718" t="s">
        <v>6123</v>
      </c>
    </row>
    <row r="719" spans="2:21">
      <c r="B719" s="354" t="s">
        <v>508</v>
      </c>
      <c r="C719" s="292">
        <v>718</v>
      </c>
      <c r="D719" s="354" t="s">
        <v>1884</v>
      </c>
      <c r="E719" s="504" t="str">
        <f t="shared" si="55"/>
        <v>Kimiya OKUMURA(00)</v>
      </c>
      <c r="F719" s="354" t="s">
        <v>889</v>
      </c>
      <c r="G719" s="354" t="s">
        <v>623</v>
      </c>
      <c r="H719" t="str">
        <f>VLOOKUP($G719,県名!$B$1:$C$49,2,FALSE)</f>
        <v>愛  知</v>
      </c>
      <c r="I719" t="str">
        <f>VLOOKUP(B719,学校名!$D$8:$F$64,3,FALSE)</f>
        <v>至学館大</v>
      </c>
      <c r="J719" t="str">
        <f t="shared" si="56"/>
        <v>男</v>
      </c>
      <c r="K719" s="354" t="s">
        <v>3827</v>
      </c>
      <c r="L719" s="354" t="s">
        <v>3896</v>
      </c>
      <c r="M719" t="str">
        <f t="shared" si="57"/>
        <v>Kimiya OKUMURA</v>
      </c>
      <c r="O719" s="354" t="s">
        <v>1534</v>
      </c>
      <c r="P719" s="354" t="s">
        <v>1535</v>
      </c>
      <c r="Q719" s="354" t="s">
        <v>889</v>
      </c>
      <c r="R719" s="354" t="s">
        <v>2690</v>
      </c>
      <c r="S719" t="str">
        <f t="shared" si="58"/>
        <v>00</v>
      </c>
      <c r="T719" t="str">
        <f t="shared" si="59"/>
        <v>3 (00)</v>
      </c>
      <c r="U719" t="s">
        <v>6124</v>
      </c>
    </row>
    <row r="720" spans="2:21">
      <c r="B720" s="354" t="s">
        <v>508</v>
      </c>
      <c r="C720" s="292">
        <v>719</v>
      </c>
      <c r="D720" s="354" t="s">
        <v>1885</v>
      </c>
      <c r="E720" s="504" t="str">
        <f t="shared" si="55"/>
        <v>Daishi KAWAI(00)</v>
      </c>
      <c r="F720" s="354" t="s">
        <v>889</v>
      </c>
      <c r="G720" s="354" t="s">
        <v>623</v>
      </c>
      <c r="H720" t="str">
        <f>VLOOKUP($G720,県名!$B$1:$C$49,2,FALSE)</f>
        <v>愛  知</v>
      </c>
      <c r="I720" t="str">
        <f>VLOOKUP(B720,学校名!$D$8:$F$64,3,FALSE)</f>
        <v>至学館大</v>
      </c>
      <c r="J720" t="str">
        <f t="shared" si="56"/>
        <v>男</v>
      </c>
      <c r="K720" s="354" t="s">
        <v>1428</v>
      </c>
      <c r="L720" s="354" t="s">
        <v>2317</v>
      </c>
      <c r="M720" t="str">
        <f t="shared" si="57"/>
        <v>Daishi KAWAI</v>
      </c>
      <c r="O720" s="354" t="s">
        <v>1534</v>
      </c>
      <c r="P720" s="354" t="s">
        <v>1535</v>
      </c>
      <c r="Q720" s="354" t="s">
        <v>889</v>
      </c>
      <c r="R720" s="354" t="s">
        <v>2691</v>
      </c>
      <c r="S720" t="str">
        <f t="shared" si="58"/>
        <v>00</v>
      </c>
      <c r="T720" t="str">
        <f t="shared" si="59"/>
        <v>3 (00)</v>
      </c>
      <c r="U720" t="s">
        <v>6125</v>
      </c>
    </row>
    <row r="721" spans="2:21">
      <c r="B721" s="354" t="s">
        <v>508</v>
      </c>
      <c r="C721" s="292">
        <v>720</v>
      </c>
      <c r="D721" s="354" t="s">
        <v>1192</v>
      </c>
      <c r="E721" s="504" t="str">
        <f t="shared" si="55"/>
        <v>Haruto KURODA(01)</v>
      </c>
      <c r="F721" s="354" t="s">
        <v>889</v>
      </c>
      <c r="G721" s="354" t="s">
        <v>623</v>
      </c>
      <c r="H721" t="str">
        <f>VLOOKUP($G721,県名!$B$1:$C$49,2,FALSE)</f>
        <v>愛  知</v>
      </c>
      <c r="I721" t="str">
        <f>VLOOKUP(B721,学校名!$D$8:$F$64,3,FALSE)</f>
        <v>至学館大</v>
      </c>
      <c r="J721" t="str">
        <f t="shared" si="56"/>
        <v>男</v>
      </c>
      <c r="K721" s="354" t="s">
        <v>1429</v>
      </c>
      <c r="L721" s="354" t="s">
        <v>1448</v>
      </c>
      <c r="M721" t="str">
        <f t="shared" si="57"/>
        <v>Haruto KURODA</v>
      </c>
      <c r="O721" s="354" t="s">
        <v>1534</v>
      </c>
      <c r="P721" s="354" t="s">
        <v>1535</v>
      </c>
      <c r="Q721" s="354" t="s">
        <v>889</v>
      </c>
      <c r="R721" s="354" t="s">
        <v>2777</v>
      </c>
      <c r="S721" t="str">
        <f t="shared" si="58"/>
        <v>01</v>
      </c>
      <c r="T721" t="str">
        <f t="shared" si="59"/>
        <v>3 (01)</v>
      </c>
      <c r="U721" t="s">
        <v>6126</v>
      </c>
    </row>
    <row r="722" spans="2:21">
      <c r="B722" s="354" t="s">
        <v>508</v>
      </c>
      <c r="C722" s="292">
        <v>721</v>
      </c>
      <c r="D722" s="354" t="s">
        <v>2109</v>
      </c>
      <c r="E722" s="504" t="str">
        <f t="shared" si="55"/>
        <v>Shun TAMURA(00)</v>
      </c>
      <c r="F722" s="354" t="s">
        <v>889</v>
      </c>
      <c r="G722" s="354" t="s">
        <v>623</v>
      </c>
      <c r="H722" t="str">
        <f>VLOOKUP($G722,県名!$B$1:$C$49,2,FALSE)</f>
        <v>愛  知</v>
      </c>
      <c r="I722" t="str">
        <f>VLOOKUP(B722,学校名!$D$8:$F$64,3,FALSE)</f>
        <v>至学館大</v>
      </c>
      <c r="J722" t="str">
        <f t="shared" si="56"/>
        <v>男</v>
      </c>
      <c r="K722" s="354" t="s">
        <v>1416</v>
      </c>
      <c r="L722" s="354" t="s">
        <v>1305</v>
      </c>
      <c r="M722" t="str">
        <f t="shared" si="57"/>
        <v>Shun TAMURA</v>
      </c>
      <c r="O722" s="354" t="s">
        <v>1534</v>
      </c>
      <c r="P722" s="354" t="s">
        <v>1535</v>
      </c>
      <c r="Q722" s="354" t="s">
        <v>889</v>
      </c>
      <c r="R722" s="354" t="s">
        <v>2675</v>
      </c>
      <c r="S722" t="str">
        <f t="shared" si="58"/>
        <v>00</v>
      </c>
      <c r="T722" t="str">
        <f t="shared" si="59"/>
        <v>3 (00)</v>
      </c>
      <c r="U722" t="s">
        <v>6127</v>
      </c>
    </row>
    <row r="723" spans="2:21">
      <c r="B723" s="354" t="s">
        <v>508</v>
      </c>
      <c r="C723" s="292">
        <v>722</v>
      </c>
      <c r="D723" s="354" t="s">
        <v>1886</v>
      </c>
      <c r="E723" s="504" t="str">
        <f t="shared" si="55"/>
        <v>Ibuki MASUDA(00)</v>
      </c>
      <c r="F723" s="354" t="s">
        <v>889</v>
      </c>
      <c r="G723" s="354" t="s">
        <v>624</v>
      </c>
      <c r="H723" t="str">
        <f>VLOOKUP($G723,県名!$B$1:$C$49,2,FALSE)</f>
        <v>三  重</v>
      </c>
      <c r="I723" t="str">
        <f>VLOOKUP(B723,学校名!$D$8:$F$64,3,FALSE)</f>
        <v>至学館大</v>
      </c>
      <c r="J723" t="str">
        <f t="shared" si="56"/>
        <v>男</v>
      </c>
      <c r="K723" s="354" t="s">
        <v>1380</v>
      </c>
      <c r="L723" s="354" t="s">
        <v>3897</v>
      </c>
      <c r="M723" t="str">
        <f t="shared" si="57"/>
        <v>Ibuki MASUDA</v>
      </c>
      <c r="O723" s="354" t="s">
        <v>1534</v>
      </c>
      <c r="P723" s="354" t="s">
        <v>1535</v>
      </c>
      <c r="Q723" s="354" t="s">
        <v>889</v>
      </c>
      <c r="R723" s="354" t="s">
        <v>2692</v>
      </c>
      <c r="S723" t="str">
        <f t="shared" si="58"/>
        <v>00</v>
      </c>
      <c r="T723" t="str">
        <f t="shared" si="59"/>
        <v>3 (00)</v>
      </c>
      <c r="U723" t="s">
        <v>6128</v>
      </c>
    </row>
    <row r="724" spans="2:21">
      <c r="B724" s="354" t="s">
        <v>508</v>
      </c>
      <c r="C724" s="292">
        <v>723</v>
      </c>
      <c r="D724" s="354" t="s">
        <v>1974</v>
      </c>
      <c r="E724" s="504" t="str">
        <f t="shared" si="55"/>
        <v>Koyu MIURA(00)</v>
      </c>
      <c r="F724" s="354" t="s">
        <v>889</v>
      </c>
      <c r="G724" s="354" t="s">
        <v>623</v>
      </c>
      <c r="H724" t="str">
        <f>VLOOKUP($G724,県名!$B$1:$C$49,2,FALSE)</f>
        <v>愛  知</v>
      </c>
      <c r="I724" t="str">
        <f>VLOOKUP(B724,学校名!$D$8:$F$64,3,FALSE)</f>
        <v>至学館大</v>
      </c>
      <c r="J724" t="str">
        <f t="shared" si="56"/>
        <v>男</v>
      </c>
      <c r="K724" s="354" t="s">
        <v>1304</v>
      </c>
      <c r="L724" s="354" t="s">
        <v>2313</v>
      </c>
      <c r="M724" t="str">
        <f t="shared" si="57"/>
        <v>Koyu MIURA</v>
      </c>
      <c r="O724" s="354" t="s">
        <v>1534</v>
      </c>
      <c r="P724" s="354" t="s">
        <v>1535</v>
      </c>
      <c r="Q724" s="354" t="s">
        <v>889</v>
      </c>
      <c r="R724" s="354" t="s">
        <v>2802</v>
      </c>
      <c r="S724" t="str">
        <f t="shared" si="58"/>
        <v>00</v>
      </c>
      <c r="T724" t="str">
        <f t="shared" si="59"/>
        <v>3 (00)</v>
      </c>
      <c r="U724" t="s">
        <v>6129</v>
      </c>
    </row>
    <row r="725" spans="2:21">
      <c r="B725" s="354" t="s">
        <v>508</v>
      </c>
      <c r="C725" s="292">
        <v>724</v>
      </c>
      <c r="D725" s="354" t="s">
        <v>1194</v>
      </c>
      <c r="E725" s="504" t="str">
        <f t="shared" si="55"/>
        <v>Manamu YAMADA(00)</v>
      </c>
      <c r="F725" s="354" t="s">
        <v>889</v>
      </c>
      <c r="G725" s="354" t="s">
        <v>625</v>
      </c>
      <c r="H725" t="str">
        <f>VLOOKUP($G725,県名!$B$1:$C$49,2,FALSE)</f>
        <v>岐  阜</v>
      </c>
      <c r="I725" t="str">
        <f>VLOOKUP(B725,学校名!$D$8:$F$64,3,FALSE)</f>
        <v>至学館大</v>
      </c>
      <c r="J725" t="str">
        <f t="shared" si="56"/>
        <v>男</v>
      </c>
      <c r="K725" s="354" t="s">
        <v>1241</v>
      </c>
      <c r="L725" s="354" t="s">
        <v>3898</v>
      </c>
      <c r="M725" t="str">
        <f t="shared" si="57"/>
        <v>Manamu YAMADA</v>
      </c>
      <c r="O725" s="354" t="s">
        <v>1534</v>
      </c>
      <c r="P725" s="354" t="s">
        <v>1535</v>
      </c>
      <c r="Q725" s="354" t="s">
        <v>889</v>
      </c>
      <c r="R725" s="354" t="s">
        <v>2693</v>
      </c>
      <c r="S725" t="str">
        <f t="shared" si="58"/>
        <v>00</v>
      </c>
      <c r="T725" t="str">
        <f t="shared" si="59"/>
        <v>3 (00)</v>
      </c>
      <c r="U725" t="s">
        <v>6130</v>
      </c>
    </row>
    <row r="726" spans="2:21">
      <c r="B726" s="354" t="s">
        <v>508</v>
      </c>
      <c r="C726" s="292">
        <v>725</v>
      </c>
      <c r="D726" s="354" t="s">
        <v>2110</v>
      </c>
      <c r="E726" s="504" t="str">
        <f t="shared" si="55"/>
        <v>Yuya ITO(01)</v>
      </c>
      <c r="F726" s="354" t="s">
        <v>886</v>
      </c>
      <c r="G726" s="354" t="s">
        <v>623</v>
      </c>
      <c r="H726" t="str">
        <f>VLOOKUP($G726,県名!$B$1:$C$49,2,FALSE)</f>
        <v>愛  知</v>
      </c>
      <c r="I726" t="str">
        <f>VLOOKUP(B726,学校名!$D$8:$F$64,3,FALSE)</f>
        <v>至学館大</v>
      </c>
      <c r="J726" t="str">
        <f t="shared" si="56"/>
        <v>男</v>
      </c>
      <c r="K726" s="354" t="s">
        <v>1279</v>
      </c>
      <c r="L726" s="354" t="s">
        <v>1229</v>
      </c>
      <c r="M726" t="str">
        <f t="shared" si="57"/>
        <v>Yuya ITO</v>
      </c>
      <c r="O726" s="354" t="s">
        <v>1534</v>
      </c>
      <c r="P726" s="354" t="s">
        <v>1535</v>
      </c>
      <c r="Q726" s="354" t="s">
        <v>886</v>
      </c>
      <c r="R726" s="354" t="s">
        <v>2786</v>
      </c>
      <c r="S726" t="str">
        <f t="shared" si="58"/>
        <v>01</v>
      </c>
      <c r="T726" t="str">
        <f t="shared" si="59"/>
        <v>2 (01)</v>
      </c>
      <c r="U726" t="s">
        <v>6131</v>
      </c>
    </row>
    <row r="727" spans="2:21">
      <c r="B727" s="354" t="s">
        <v>508</v>
      </c>
      <c r="C727" s="292">
        <v>726</v>
      </c>
      <c r="D727" s="354" t="s">
        <v>2111</v>
      </c>
      <c r="E727" s="504" t="str">
        <f t="shared" si="55"/>
        <v>Yuki IWATA(01)</v>
      </c>
      <c r="F727" s="354" t="s">
        <v>886</v>
      </c>
      <c r="G727" s="354" t="s">
        <v>623</v>
      </c>
      <c r="H727" t="str">
        <f>VLOOKUP($G727,県名!$B$1:$C$49,2,FALSE)</f>
        <v>愛  知</v>
      </c>
      <c r="I727" t="str">
        <f>VLOOKUP(B727,学校名!$D$8:$F$64,3,FALSE)</f>
        <v>至学館大</v>
      </c>
      <c r="J727" t="str">
        <f t="shared" si="56"/>
        <v>男</v>
      </c>
      <c r="K727" s="354" t="s">
        <v>1421</v>
      </c>
      <c r="L727" s="354" t="s">
        <v>1244</v>
      </c>
      <c r="M727" t="str">
        <f t="shared" si="57"/>
        <v>Yuki IWATA</v>
      </c>
      <c r="O727" s="354" t="s">
        <v>1534</v>
      </c>
      <c r="P727" s="354" t="s">
        <v>1535</v>
      </c>
      <c r="Q727" s="354" t="s">
        <v>886</v>
      </c>
      <c r="R727" s="354" t="s">
        <v>2508</v>
      </c>
      <c r="S727" t="str">
        <f t="shared" si="58"/>
        <v>01</v>
      </c>
      <c r="T727" t="str">
        <f t="shared" si="59"/>
        <v>2 (01)</v>
      </c>
      <c r="U727" t="s">
        <v>6132</v>
      </c>
    </row>
    <row r="728" spans="2:21">
      <c r="B728" s="354" t="s">
        <v>508</v>
      </c>
      <c r="C728" s="292">
        <v>727</v>
      </c>
      <c r="D728" s="354" t="s">
        <v>3292</v>
      </c>
      <c r="E728" s="504" t="str">
        <f t="shared" si="55"/>
        <v>Ayumu ICHIKAWA(01)</v>
      </c>
      <c r="F728" s="354" t="s">
        <v>886</v>
      </c>
      <c r="G728" s="354" t="s">
        <v>622</v>
      </c>
      <c r="H728" t="str">
        <f>VLOOKUP($G728,県名!$B$1:$C$49,2,FALSE)</f>
        <v>静  岡</v>
      </c>
      <c r="I728" t="str">
        <f>VLOOKUP(B728,学校名!$D$8:$F$64,3,FALSE)</f>
        <v>至学館大</v>
      </c>
      <c r="J728" t="str">
        <f t="shared" si="56"/>
        <v>男</v>
      </c>
      <c r="K728" s="354" t="s">
        <v>1413</v>
      </c>
      <c r="L728" s="354" t="s">
        <v>3667</v>
      </c>
      <c r="M728" t="str">
        <f t="shared" si="57"/>
        <v>Ayumu ICHIKAWA</v>
      </c>
      <c r="O728" s="354" t="s">
        <v>1534</v>
      </c>
      <c r="P728" s="354" t="s">
        <v>1535</v>
      </c>
      <c r="Q728" s="354" t="s">
        <v>886</v>
      </c>
      <c r="R728" s="354" t="s">
        <v>2948</v>
      </c>
      <c r="S728" t="str">
        <f t="shared" si="58"/>
        <v>01</v>
      </c>
      <c r="T728" t="str">
        <f t="shared" si="59"/>
        <v>2 (01)</v>
      </c>
      <c r="U728" t="s">
        <v>6133</v>
      </c>
    </row>
    <row r="729" spans="2:21">
      <c r="B729" s="354" t="s">
        <v>508</v>
      </c>
      <c r="C729" s="292">
        <v>728</v>
      </c>
      <c r="D729" s="354" t="s">
        <v>1976</v>
      </c>
      <c r="E729" s="504" t="str">
        <f t="shared" si="55"/>
        <v>Takumi OKUBO(01)</v>
      </c>
      <c r="F729" s="354" t="s">
        <v>886</v>
      </c>
      <c r="G729" s="354" t="s">
        <v>623</v>
      </c>
      <c r="H729" t="str">
        <f>VLOOKUP($G729,県名!$B$1:$C$49,2,FALSE)</f>
        <v>愛  知</v>
      </c>
      <c r="I729" t="str">
        <f>VLOOKUP(B729,学校名!$D$8:$F$64,3,FALSE)</f>
        <v>至学館大</v>
      </c>
      <c r="J729" t="str">
        <f t="shared" si="56"/>
        <v>男</v>
      </c>
      <c r="K729" s="354" t="s">
        <v>1473</v>
      </c>
      <c r="L729" s="354" t="s">
        <v>1339</v>
      </c>
      <c r="M729" t="str">
        <f t="shared" si="57"/>
        <v>Takumi OKUBO</v>
      </c>
      <c r="O729" s="354" t="s">
        <v>1534</v>
      </c>
      <c r="P729" s="354" t="s">
        <v>1535</v>
      </c>
      <c r="Q729" s="354" t="s">
        <v>886</v>
      </c>
      <c r="R729" s="354" t="s">
        <v>2804</v>
      </c>
      <c r="S729" t="str">
        <f t="shared" si="58"/>
        <v>01</v>
      </c>
      <c r="T729" t="str">
        <f t="shared" si="59"/>
        <v>2 (01)</v>
      </c>
      <c r="U729" t="s">
        <v>6134</v>
      </c>
    </row>
    <row r="730" spans="2:21">
      <c r="B730" s="354" t="s">
        <v>508</v>
      </c>
      <c r="C730" s="292">
        <v>729</v>
      </c>
      <c r="D730" s="354" t="s">
        <v>1977</v>
      </c>
      <c r="E730" s="504" t="str">
        <f t="shared" si="55"/>
        <v>Kikyo KAWAI(01)</v>
      </c>
      <c r="F730" s="354" t="s">
        <v>886</v>
      </c>
      <c r="G730" s="354" t="s">
        <v>623</v>
      </c>
      <c r="H730" t="str">
        <f>VLOOKUP($G730,県名!$B$1:$C$49,2,FALSE)</f>
        <v>愛  知</v>
      </c>
      <c r="I730" t="str">
        <f>VLOOKUP(B730,学校名!$D$8:$F$64,3,FALSE)</f>
        <v>至学館大</v>
      </c>
      <c r="J730" t="str">
        <f t="shared" si="56"/>
        <v>男</v>
      </c>
      <c r="K730" s="354" t="s">
        <v>1428</v>
      </c>
      <c r="L730" s="354" t="s">
        <v>2315</v>
      </c>
      <c r="M730" t="str">
        <f t="shared" si="57"/>
        <v>Kikyo KAWAI</v>
      </c>
      <c r="O730" s="354" t="s">
        <v>1534</v>
      </c>
      <c r="P730" s="354" t="s">
        <v>1535</v>
      </c>
      <c r="Q730" s="354" t="s">
        <v>886</v>
      </c>
      <c r="R730" s="354" t="s">
        <v>2805</v>
      </c>
      <c r="S730" t="str">
        <f t="shared" si="58"/>
        <v>01</v>
      </c>
      <c r="T730" t="str">
        <f t="shared" si="59"/>
        <v>2 (01)</v>
      </c>
      <c r="U730" t="s">
        <v>6135</v>
      </c>
    </row>
    <row r="731" spans="2:21">
      <c r="B731" s="354" t="s">
        <v>508</v>
      </c>
      <c r="C731" s="292">
        <v>730</v>
      </c>
      <c r="D731" s="354" t="s">
        <v>1978</v>
      </c>
      <c r="E731" s="504" t="str">
        <f t="shared" si="55"/>
        <v>Kazuki SAKAKIBARA(01)</v>
      </c>
      <c r="F731" s="354" t="s">
        <v>886</v>
      </c>
      <c r="G731" s="354" t="s">
        <v>623</v>
      </c>
      <c r="H731" t="str">
        <f>VLOOKUP($G731,県名!$B$1:$C$49,2,FALSE)</f>
        <v>愛  知</v>
      </c>
      <c r="I731" t="str">
        <f>VLOOKUP(B731,学校名!$D$8:$F$64,3,FALSE)</f>
        <v>至学館大</v>
      </c>
      <c r="J731" t="str">
        <f t="shared" si="56"/>
        <v>男</v>
      </c>
      <c r="K731" s="354" t="s">
        <v>1308</v>
      </c>
      <c r="L731" s="354" t="s">
        <v>1340</v>
      </c>
      <c r="M731" t="str">
        <f t="shared" si="57"/>
        <v>Kazuki SAKAKIBARA</v>
      </c>
      <c r="O731" s="354" t="s">
        <v>1534</v>
      </c>
      <c r="P731" s="354" t="s">
        <v>1535</v>
      </c>
      <c r="Q731" s="354" t="s">
        <v>886</v>
      </c>
      <c r="R731" s="354" t="s">
        <v>2806</v>
      </c>
      <c r="S731" t="str">
        <f t="shared" si="58"/>
        <v>01</v>
      </c>
      <c r="T731" t="str">
        <f t="shared" si="59"/>
        <v>2 (01)</v>
      </c>
      <c r="U731" t="s">
        <v>6136</v>
      </c>
    </row>
    <row r="732" spans="2:21">
      <c r="B732" s="354" t="s">
        <v>508</v>
      </c>
      <c r="C732" s="292">
        <v>731</v>
      </c>
      <c r="D732" s="354" t="s">
        <v>3293</v>
      </c>
      <c r="E732" s="504" t="str">
        <f t="shared" si="55"/>
        <v>Tomoki SHINTANI(01)</v>
      </c>
      <c r="F732" s="354" t="s">
        <v>886</v>
      </c>
      <c r="G732" s="354" t="s">
        <v>623</v>
      </c>
      <c r="H732" t="str">
        <f>VLOOKUP($G732,県名!$B$1:$C$49,2,FALSE)</f>
        <v>愛  知</v>
      </c>
      <c r="I732" t="str">
        <f>VLOOKUP(B732,学校名!$D$8:$F$64,3,FALSE)</f>
        <v>至学館大</v>
      </c>
      <c r="J732" t="str">
        <f t="shared" si="56"/>
        <v>男</v>
      </c>
      <c r="K732" s="354" t="s">
        <v>1517</v>
      </c>
      <c r="L732" s="354" t="s">
        <v>1285</v>
      </c>
      <c r="M732" t="str">
        <f t="shared" si="57"/>
        <v>Tomoki SHINTANI</v>
      </c>
      <c r="O732" s="354" t="s">
        <v>1534</v>
      </c>
      <c r="P732" s="354" t="s">
        <v>1535</v>
      </c>
      <c r="Q732" s="354" t="s">
        <v>886</v>
      </c>
      <c r="R732" s="354" t="s">
        <v>4231</v>
      </c>
      <c r="S732" t="str">
        <f t="shared" si="58"/>
        <v>01</v>
      </c>
      <c r="T732" t="str">
        <f t="shared" si="59"/>
        <v>2 (01)</v>
      </c>
      <c r="U732" t="s">
        <v>6137</v>
      </c>
    </row>
    <row r="733" spans="2:21">
      <c r="B733" s="354" t="s">
        <v>508</v>
      </c>
      <c r="C733" s="292">
        <v>732</v>
      </c>
      <c r="D733" s="354" t="s">
        <v>3294</v>
      </c>
      <c r="E733" s="504" t="str">
        <f t="shared" si="55"/>
        <v>Yuito SOUMA(02)</v>
      </c>
      <c r="F733" s="354" t="s">
        <v>886</v>
      </c>
      <c r="G733" s="354" t="s">
        <v>622</v>
      </c>
      <c r="H733" t="str">
        <f>VLOOKUP($G733,県名!$B$1:$C$49,2,FALSE)</f>
        <v>静  岡</v>
      </c>
      <c r="I733" t="str">
        <f>VLOOKUP(B733,学校名!$D$8:$F$64,3,FALSE)</f>
        <v>至学館大</v>
      </c>
      <c r="J733" t="str">
        <f t="shared" si="56"/>
        <v>男</v>
      </c>
      <c r="K733" s="354" t="s">
        <v>3085</v>
      </c>
      <c r="L733" s="354" t="s">
        <v>1519</v>
      </c>
      <c r="M733" t="str">
        <f t="shared" si="57"/>
        <v>Yuito SOUMA</v>
      </c>
      <c r="O733" s="354" t="s">
        <v>1534</v>
      </c>
      <c r="P733" s="354" t="s">
        <v>1535</v>
      </c>
      <c r="Q733" s="354" t="s">
        <v>886</v>
      </c>
      <c r="R733" s="354" t="s">
        <v>2622</v>
      </c>
      <c r="S733" t="str">
        <f t="shared" si="58"/>
        <v>02</v>
      </c>
      <c r="T733" t="str">
        <f t="shared" si="59"/>
        <v>2 (02)</v>
      </c>
      <c r="U733" t="s">
        <v>6138</v>
      </c>
    </row>
    <row r="734" spans="2:21">
      <c r="B734" s="354" t="s">
        <v>508</v>
      </c>
      <c r="C734" s="292">
        <v>733</v>
      </c>
      <c r="D734" s="354" t="s">
        <v>1979</v>
      </c>
      <c r="E734" s="504" t="str">
        <f t="shared" si="55"/>
        <v>Takuma SOGA(02)</v>
      </c>
      <c r="F734" s="354" t="s">
        <v>886</v>
      </c>
      <c r="G734" s="354" t="s">
        <v>625</v>
      </c>
      <c r="H734" t="str">
        <f>VLOOKUP($G734,県名!$B$1:$C$49,2,FALSE)</f>
        <v>岐  阜</v>
      </c>
      <c r="I734" t="str">
        <f>VLOOKUP(B734,学校名!$D$8:$F$64,3,FALSE)</f>
        <v>至学館大</v>
      </c>
      <c r="J734" t="str">
        <f t="shared" si="56"/>
        <v>男</v>
      </c>
      <c r="K734" s="354" t="s">
        <v>1529</v>
      </c>
      <c r="L734" s="354" t="s">
        <v>1264</v>
      </c>
      <c r="M734" t="str">
        <f t="shared" si="57"/>
        <v>Takuma SOGA</v>
      </c>
      <c r="O734" s="354" t="s">
        <v>1534</v>
      </c>
      <c r="P734" s="354" t="s">
        <v>1535</v>
      </c>
      <c r="Q734" s="354" t="s">
        <v>886</v>
      </c>
      <c r="R734" s="354" t="s">
        <v>2807</v>
      </c>
      <c r="S734" t="str">
        <f t="shared" si="58"/>
        <v>02</v>
      </c>
      <c r="T734" t="str">
        <f t="shared" si="59"/>
        <v>2 (02)</v>
      </c>
      <c r="U734" t="s">
        <v>6139</v>
      </c>
    </row>
    <row r="735" spans="2:21">
      <c r="B735" s="354" t="s">
        <v>508</v>
      </c>
      <c r="C735" s="292">
        <v>734</v>
      </c>
      <c r="D735" s="354" t="s">
        <v>3295</v>
      </c>
      <c r="E735" s="504" t="str">
        <f t="shared" si="55"/>
        <v>Kagura DAIKU(01)</v>
      </c>
      <c r="F735" s="354" t="s">
        <v>886</v>
      </c>
      <c r="G735" s="354" t="s">
        <v>623</v>
      </c>
      <c r="H735" t="str">
        <f>VLOOKUP($G735,県名!$B$1:$C$49,2,FALSE)</f>
        <v>愛  知</v>
      </c>
      <c r="I735" t="str">
        <f>VLOOKUP(B735,学校名!$D$8:$F$64,3,FALSE)</f>
        <v>至学館大</v>
      </c>
      <c r="J735" t="str">
        <f t="shared" si="56"/>
        <v>男</v>
      </c>
      <c r="K735" s="354" t="s">
        <v>3086</v>
      </c>
      <c r="L735" s="354" t="s">
        <v>3087</v>
      </c>
      <c r="M735" t="str">
        <f t="shared" si="57"/>
        <v>Kagura DAIKU</v>
      </c>
      <c r="O735" s="354" t="s">
        <v>1534</v>
      </c>
      <c r="P735" s="354" t="s">
        <v>1535</v>
      </c>
      <c r="Q735" s="354" t="s">
        <v>886</v>
      </c>
      <c r="R735" s="354" t="s">
        <v>2946</v>
      </c>
      <c r="S735" t="str">
        <f t="shared" si="58"/>
        <v>01</v>
      </c>
      <c r="T735" t="str">
        <f t="shared" si="59"/>
        <v>2 (01)</v>
      </c>
      <c r="U735" t="s">
        <v>6140</v>
      </c>
    </row>
    <row r="736" spans="2:21">
      <c r="B736" s="354" t="s">
        <v>508</v>
      </c>
      <c r="C736" s="292">
        <v>735</v>
      </c>
      <c r="D736" s="354" t="s">
        <v>2112</v>
      </c>
      <c r="E736" s="504" t="str">
        <f t="shared" si="55"/>
        <v>Koki TAKEUCHI(01)</v>
      </c>
      <c r="F736" s="354" t="s">
        <v>886</v>
      </c>
      <c r="G736" s="354" t="s">
        <v>620</v>
      </c>
      <c r="H736" t="str">
        <f>VLOOKUP($G736,県名!$B$1:$C$49,2,FALSE)</f>
        <v>福　井</v>
      </c>
      <c r="I736" t="str">
        <f>VLOOKUP(B736,学校名!$D$8:$F$64,3,FALSE)</f>
        <v>至学館大</v>
      </c>
      <c r="J736" t="str">
        <f t="shared" si="56"/>
        <v>男</v>
      </c>
      <c r="K736" s="354" t="s">
        <v>1415</v>
      </c>
      <c r="L736" s="354" t="s">
        <v>1255</v>
      </c>
      <c r="M736" t="str">
        <f t="shared" si="57"/>
        <v>Koki TAKEUCHI</v>
      </c>
      <c r="O736" s="354" t="s">
        <v>1534</v>
      </c>
      <c r="P736" s="354" t="s">
        <v>1535</v>
      </c>
      <c r="Q736" s="354" t="s">
        <v>886</v>
      </c>
      <c r="R736" s="354" t="s">
        <v>2890</v>
      </c>
      <c r="S736" t="str">
        <f t="shared" si="58"/>
        <v>01</v>
      </c>
      <c r="T736" t="str">
        <f t="shared" si="59"/>
        <v>2 (01)</v>
      </c>
      <c r="U736" t="s">
        <v>6141</v>
      </c>
    </row>
    <row r="737" spans="2:21">
      <c r="B737" s="354" t="s">
        <v>508</v>
      </c>
      <c r="C737" s="292">
        <v>736</v>
      </c>
      <c r="D737" s="354" t="s">
        <v>1980</v>
      </c>
      <c r="E737" s="504" t="str">
        <f t="shared" si="55"/>
        <v>Daishi NISHIOKA(01)</v>
      </c>
      <c r="F737" s="354" t="s">
        <v>886</v>
      </c>
      <c r="G737" s="354" t="s">
        <v>623</v>
      </c>
      <c r="H737" t="str">
        <f>VLOOKUP($G737,県名!$B$1:$C$49,2,FALSE)</f>
        <v>愛  知</v>
      </c>
      <c r="I737" t="str">
        <f>VLOOKUP(B737,学校名!$D$8:$F$64,3,FALSE)</f>
        <v>至学館大</v>
      </c>
      <c r="J737" t="str">
        <f t="shared" si="56"/>
        <v>男</v>
      </c>
      <c r="K737" s="354" t="s">
        <v>2316</v>
      </c>
      <c r="L737" s="354" t="s">
        <v>2317</v>
      </c>
      <c r="M737" t="str">
        <f t="shared" si="57"/>
        <v>Daishi NISHIOKA</v>
      </c>
      <c r="O737" s="354" t="s">
        <v>1534</v>
      </c>
      <c r="P737" s="354" t="s">
        <v>1535</v>
      </c>
      <c r="Q737" s="354" t="s">
        <v>886</v>
      </c>
      <c r="R737" s="354" t="s">
        <v>2809</v>
      </c>
      <c r="S737" t="str">
        <f t="shared" si="58"/>
        <v>01</v>
      </c>
      <c r="T737" t="str">
        <f t="shared" si="59"/>
        <v>2 (01)</v>
      </c>
      <c r="U737" t="s">
        <v>6142</v>
      </c>
    </row>
    <row r="738" spans="2:21">
      <c r="B738" s="354" t="s">
        <v>508</v>
      </c>
      <c r="C738" s="292">
        <v>737</v>
      </c>
      <c r="D738" s="354" t="s">
        <v>2113</v>
      </c>
      <c r="E738" s="504" t="str">
        <f t="shared" si="55"/>
        <v>Koki BAN(01)</v>
      </c>
      <c r="F738" s="354" t="s">
        <v>886</v>
      </c>
      <c r="G738" s="354" t="s">
        <v>625</v>
      </c>
      <c r="H738" t="str">
        <f>VLOOKUP($G738,県名!$B$1:$C$49,2,FALSE)</f>
        <v>岐  阜</v>
      </c>
      <c r="I738" t="str">
        <f>VLOOKUP(B738,学校名!$D$8:$F$64,3,FALSE)</f>
        <v>至学館大</v>
      </c>
      <c r="J738" t="str">
        <f t="shared" si="56"/>
        <v>男</v>
      </c>
      <c r="K738" s="354" t="s">
        <v>2386</v>
      </c>
      <c r="L738" s="354" t="s">
        <v>1255</v>
      </c>
      <c r="M738" t="str">
        <f t="shared" si="57"/>
        <v>Koki BAN</v>
      </c>
      <c r="O738" s="354" t="s">
        <v>1534</v>
      </c>
      <c r="P738" s="354" t="s">
        <v>1535</v>
      </c>
      <c r="Q738" s="354" t="s">
        <v>886</v>
      </c>
      <c r="R738" s="354" t="s">
        <v>2786</v>
      </c>
      <c r="S738" t="str">
        <f t="shared" si="58"/>
        <v>01</v>
      </c>
      <c r="T738" t="str">
        <f t="shared" si="59"/>
        <v>2 (01)</v>
      </c>
      <c r="U738" t="s">
        <v>6143</v>
      </c>
    </row>
    <row r="739" spans="2:21">
      <c r="B739" s="354" t="s">
        <v>508</v>
      </c>
      <c r="C739" s="292">
        <v>738</v>
      </c>
      <c r="D739" s="354" t="s">
        <v>2114</v>
      </c>
      <c r="E739" s="504" t="str">
        <f t="shared" si="55"/>
        <v>Koki MAKIHARA(01)</v>
      </c>
      <c r="F739" s="354" t="s">
        <v>886</v>
      </c>
      <c r="G739" s="354" t="s">
        <v>623</v>
      </c>
      <c r="H739" t="str">
        <f>VLOOKUP($G739,県名!$B$1:$C$49,2,FALSE)</f>
        <v>愛  知</v>
      </c>
      <c r="I739" t="str">
        <f>VLOOKUP(B739,学校名!$D$8:$F$64,3,FALSE)</f>
        <v>至学館大</v>
      </c>
      <c r="J739" t="str">
        <f t="shared" si="56"/>
        <v>男</v>
      </c>
      <c r="K739" s="354" t="s">
        <v>2387</v>
      </c>
      <c r="L739" s="354" t="s">
        <v>1255</v>
      </c>
      <c r="M739" t="str">
        <f t="shared" si="57"/>
        <v>Koki MAKIHARA</v>
      </c>
      <c r="O739" s="354" t="s">
        <v>1534</v>
      </c>
      <c r="P739" s="354" t="s">
        <v>1535</v>
      </c>
      <c r="Q739" s="354" t="s">
        <v>886</v>
      </c>
      <c r="R739" s="354" t="s">
        <v>2891</v>
      </c>
      <c r="S739" t="str">
        <f t="shared" si="58"/>
        <v>01</v>
      </c>
      <c r="T739" t="str">
        <f t="shared" si="59"/>
        <v>2 (01)</v>
      </c>
      <c r="U739" t="s">
        <v>6144</v>
      </c>
    </row>
    <row r="740" spans="2:21">
      <c r="B740" s="354" t="s">
        <v>508</v>
      </c>
      <c r="C740" s="292">
        <v>739</v>
      </c>
      <c r="D740" s="354" t="s">
        <v>3296</v>
      </c>
      <c r="E740" s="504" t="str">
        <f t="shared" si="55"/>
        <v>Kota MATSUO(01)</v>
      </c>
      <c r="F740" s="354" t="s">
        <v>886</v>
      </c>
      <c r="G740" s="354" t="s">
        <v>623</v>
      </c>
      <c r="H740" t="str">
        <f>VLOOKUP($G740,県名!$B$1:$C$49,2,FALSE)</f>
        <v>愛  知</v>
      </c>
      <c r="I740" t="str">
        <f>VLOOKUP(B740,学校名!$D$8:$F$64,3,FALSE)</f>
        <v>至学館大</v>
      </c>
      <c r="J740" t="str">
        <f t="shared" si="56"/>
        <v>男</v>
      </c>
      <c r="K740" s="354" t="s">
        <v>2306</v>
      </c>
      <c r="L740" s="354" t="s">
        <v>1287</v>
      </c>
      <c r="M740" t="str">
        <f t="shared" si="57"/>
        <v>Kota MATSUO</v>
      </c>
      <c r="O740" s="354" t="s">
        <v>1534</v>
      </c>
      <c r="P740" s="354" t="s">
        <v>1535</v>
      </c>
      <c r="Q740" s="354" t="s">
        <v>886</v>
      </c>
      <c r="R740" s="354" t="s">
        <v>4232</v>
      </c>
      <c r="S740" t="str">
        <f t="shared" si="58"/>
        <v>01</v>
      </c>
      <c r="T740" t="str">
        <f t="shared" si="59"/>
        <v>2 (01)</v>
      </c>
      <c r="U740" t="s">
        <v>6145</v>
      </c>
    </row>
    <row r="741" spans="2:21">
      <c r="B741" s="354" t="s">
        <v>508</v>
      </c>
      <c r="C741" s="292">
        <v>740</v>
      </c>
      <c r="D741" s="354" t="s">
        <v>3297</v>
      </c>
      <c r="E741" s="504" t="str">
        <f t="shared" si="55"/>
        <v>Keito MIZUNO(01)</v>
      </c>
      <c r="F741" s="354" t="s">
        <v>886</v>
      </c>
      <c r="G741" s="354" t="s">
        <v>623</v>
      </c>
      <c r="H741" t="str">
        <f>VLOOKUP($G741,県名!$B$1:$C$49,2,FALSE)</f>
        <v>愛  知</v>
      </c>
      <c r="I741" t="str">
        <f>VLOOKUP(B741,学校名!$D$8:$F$64,3,FALSE)</f>
        <v>至学館大</v>
      </c>
      <c r="J741" t="str">
        <f t="shared" si="56"/>
        <v>男</v>
      </c>
      <c r="K741" s="354" t="s">
        <v>1290</v>
      </c>
      <c r="L741" s="354" t="s">
        <v>1306</v>
      </c>
      <c r="M741" t="str">
        <f t="shared" si="57"/>
        <v>Keito MIZUNO</v>
      </c>
      <c r="O741" s="354" t="s">
        <v>1534</v>
      </c>
      <c r="P741" s="354" t="s">
        <v>1535</v>
      </c>
      <c r="Q741" s="354" t="s">
        <v>886</v>
      </c>
      <c r="R741" s="354" t="s">
        <v>3088</v>
      </c>
      <c r="S741" t="str">
        <f t="shared" si="58"/>
        <v>01</v>
      </c>
      <c r="T741" t="str">
        <f t="shared" si="59"/>
        <v>2 (01)</v>
      </c>
      <c r="U741" t="s">
        <v>6146</v>
      </c>
    </row>
    <row r="742" spans="2:21">
      <c r="B742" s="354" t="s">
        <v>508</v>
      </c>
      <c r="C742" s="292">
        <v>741</v>
      </c>
      <c r="D742" s="354" t="s">
        <v>1981</v>
      </c>
      <c r="E742" s="504" t="str">
        <f t="shared" si="55"/>
        <v>Samiru MEDINA(01)</v>
      </c>
      <c r="F742" s="354" t="s">
        <v>886</v>
      </c>
      <c r="G742" s="354" t="s">
        <v>624</v>
      </c>
      <c r="H742" t="str">
        <f>VLOOKUP($G742,県名!$B$1:$C$49,2,FALSE)</f>
        <v>三  重</v>
      </c>
      <c r="I742" t="str">
        <f>VLOOKUP(B742,学校名!$D$8:$F$64,3,FALSE)</f>
        <v>至学館大</v>
      </c>
      <c r="J742" t="str">
        <f t="shared" si="56"/>
        <v>男</v>
      </c>
      <c r="K742" s="354" t="s">
        <v>2318</v>
      </c>
      <c r="L742" s="354" t="s">
        <v>2319</v>
      </c>
      <c r="M742" t="str">
        <f t="shared" si="57"/>
        <v>Samiru MEDINA</v>
      </c>
      <c r="O742" s="354" t="s">
        <v>2810</v>
      </c>
      <c r="P742" s="354" t="s">
        <v>2811</v>
      </c>
      <c r="Q742" s="354" t="s">
        <v>886</v>
      </c>
      <c r="R742" s="354" t="s">
        <v>2812</v>
      </c>
      <c r="S742" t="str">
        <f t="shared" si="58"/>
        <v>01</v>
      </c>
      <c r="T742" t="str">
        <f t="shared" si="59"/>
        <v>2 (01)</v>
      </c>
      <c r="U742" t="s">
        <v>6147</v>
      </c>
    </row>
    <row r="743" spans="2:21">
      <c r="B743" s="354" t="s">
        <v>508</v>
      </c>
      <c r="C743" s="292">
        <v>742</v>
      </c>
      <c r="D743" s="354" t="s">
        <v>3298</v>
      </c>
      <c r="E743" s="504" t="str">
        <f t="shared" si="55"/>
        <v>Ryusei YOSHIDA(01)</v>
      </c>
      <c r="F743" s="354" t="s">
        <v>886</v>
      </c>
      <c r="G743" s="354" t="s">
        <v>603</v>
      </c>
      <c r="H743" t="str">
        <f>VLOOKUP($G743,県名!$B$1:$C$49,2,FALSE)</f>
        <v>青　森</v>
      </c>
      <c r="I743" t="str">
        <f>VLOOKUP(B743,学校名!$D$8:$F$64,3,FALSE)</f>
        <v>至学館大</v>
      </c>
      <c r="J743" t="str">
        <f t="shared" si="56"/>
        <v>男</v>
      </c>
      <c r="K743" s="354" t="s">
        <v>1626</v>
      </c>
      <c r="L743" s="354" t="s">
        <v>1348</v>
      </c>
      <c r="M743" t="str">
        <f t="shared" si="57"/>
        <v>Ryusei YOSHIDA</v>
      </c>
      <c r="O743" s="354" t="s">
        <v>1534</v>
      </c>
      <c r="P743" s="354" t="s">
        <v>1535</v>
      </c>
      <c r="Q743" s="354" t="s">
        <v>886</v>
      </c>
      <c r="R743" s="354" t="s">
        <v>3029</v>
      </c>
      <c r="S743" t="str">
        <f t="shared" si="58"/>
        <v>01</v>
      </c>
      <c r="T743" t="str">
        <f t="shared" si="59"/>
        <v>2 (01)</v>
      </c>
      <c r="U743" t="s">
        <v>6148</v>
      </c>
    </row>
    <row r="744" spans="2:21">
      <c r="B744" s="354" t="s">
        <v>508</v>
      </c>
      <c r="C744" s="292">
        <v>743</v>
      </c>
      <c r="D744" s="354" t="s">
        <v>3299</v>
      </c>
      <c r="E744" s="504" t="str">
        <f t="shared" si="55"/>
        <v>Yuta AKABORI(03)</v>
      </c>
      <c r="F744" s="354" t="s">
        <v>890</v>
      </c>
      <c r="G744" s="354" t="s">
        <v>625</v>
      </c>
      <c r="H744" t="str">
        <f>VLOOKUP($G744,県名!$B$1:$C$49,2,FALSE)</f>
        <v>岐  阜</v>
      </c>
      <c r="I744" t="str">
        <f>VLOOKUP(B744,学校名!$D$8:$F$64,3,FALSE)</f>
        <v>至学館大</v>
      </c>
      <c r="J744" t="str">
        <f t="shared" si="56"/>
        <v>男</v>
      </c>
      <c r="K744" s="354" t="s">
        <v>3899</v>
      </c>
      <c r="L744" s="354" t="s">
        <v>1245</v>
      </c>
      <c r="M744" t="str">
        <f t="shared" si="57"/>
        <v>Yuta AKABORI</v>
      </c>
      <c r="O744" s="354" t="s">
        <v>1534</v>
      </c>
      <c r="P744" s="354" t="s">
        <v>1535</v>
      </c>
      <c r="Q744" s="354" t="s">
        <v>890</v>
      </c>
      <c r="R744" s="354" t="s">
        <v>4233</v>
      </c>
      <c r="S744" t="str">
        <f t="shared" si="58"/>
        <v>03</v>
      </c>
      <c r="T744" t="str">
        <f t="shared" si="59"/>
        <v>1 (03)</v>
      </c>
      <c r="U744" t="s">
        <v>6149</v>
      </c>
    </row>
    <row r="745" spans="2:21">
      <c r="B745" s="354" t="s">
        <v>508</v>
      </c>
      <c r="C745" s="292">
        <v>744</v>
      </c>
      <c r="D745" s="354" t="s">
        <v>3300</v>
      </c>
      <c r="E745" s="504" t="str">
        <f t="shared" si="55"/>
        <v>Seiya ADACHI(02)</v>
      </c>
      <c r="F745" s="354" t="s">
        <v>890</v>
      </c>
      <c r="G745" s="354" t="s">
        <v>623</v>
      </c>
      <c r="H745" t="str">
        <f>VLOOKUP($G745,県名!$B$1:$C$49,2,FALSE)</f>
        <v>愛  知</v>
      </c>
      <c r="I745" t="str">
        <f>VLOOKUP(B745,学校名!$D$8:$F$64,3,FALSE)</f>
        <v>至学館大</v>
      </c>
      <c r="J745" t="str">
        <f t="shared" si="56"/>
        <v>男</v>
      </c>
      <c r="K745" s="354" t="s">
        <v>1523</v>
      </c>
      <c r="L745" s="354" t="s">
        <v>3478</v>
      </c>
      <c r="M745" t="str">
        <f t="shared" si="57"/>
        <v>Seiya ADACHI</v>
      </c>
      <c r="O745" s="354" t="s">
        <v>1534</v>
      </c>
      <c r="P745" s="354" t="s">
        <v>1535</v>
      </c>
      <c r="Q745" s="354" t="s">
        <v>890</v>
      </c>
      <c r="R745" s="354" t="s">
        <v>4234</v>
      </c>
      <c r="S745" t="str">
        <f t="shared" si="58"/>
        <v>02</v>
      </c>
      <c r="T745" t="str">
        <f t="shared" si="59"/>
        <v>1 (02)</v>
      </c>
      <c r="U745" t="s">
        <v>6150</v>
      </c>
    </row>
    <row r="746" spans="2:21">
      <c r="B746" s="354" t="s">
        <v>508</v>
      </c>
      <c r="C746" s="292">
        <v>745</v>
      </c>
      <c r="D746" s="354" t="s">
        <v>3301</v>
      </c>
      <c r="E746" s="504" t="str">
        <f t="shared" si="55"/>
        <v>Yamato ITO(02)</v>
      </c>
      <c r="F746" s="354" t="s">
        <v>890</v>
      </c>
      <c r="G746" s="354" t="s">
        <v>623</v>
      </c>
      <c r="H746" t="str">
        <f>VLOOKUP($G746,県名!$B$1:$C$49,2,FALSE)</f>
        <v>愛  知</v>
      </c>
      <c r="I746" t="str">
        <f>VLOOKUP(B746,学校名!$D$8:$F$64,3,FALSE)</f>
        <v>至学館大</v>
      </c>
      <c r="J746" t="str">
        <f t="shared" si="56"/>
        <v>男</v>
      </c>
      <c r="K746" s="354" t="s">
        <v>1279</v>
      </c>
      <c r="L746" s="354" t="s">
        <v>1406</v>
      </c>
      <c r="M746" t="str">
        <f t="shared" si="57"/>
        <v>Yamato ITO</v>
      </c>
      <c r="O746" s="354" t="s">
        <v>1534</v>
      </c>
      <c r="P746" s="354" t="s">
        <v>1535</v>
      </c>
      <c r="Q746" s="354" t="s">
        <v>890</v>
      </c>
      <c r="R746" s="354" t="s">
        <v>4235</v>
      </c>
      <c r="S746" t="str">
        <f t="shared" si="58"/>
        <v>02</v>
      </c>
      <c r="T746" t="str">
        <f t="shared" si="59"/>
        <v>1 (02)</v>
      </c>
      <c r="U746" t="s">
        <v>6151</v>
      </c>
    </row>
    <row r="747" spans="2:21">
      <c r="B747" s="354" t="s">
        <v>508</v>
      </c>
      <c r="C747" s="292">
        <v>746</v>
      </c>
      <c r="D747" s="354" t="s">
        <v>3302</v>
      </c>
      <c r="E747" s="504" t="str">
        <f t="shared" si="55"/>
        <v>Ryota OGURA(02)</v>
      </c>
      <c r="F747" s="354" t="s">
        <v>890</v>
      </c>
      <c r="G747" s="354" t="s">
        <v>624</v>
      </c>
      <c r="H747" t="str">
        <f>VLOOKUP($G747,県名!$B$1:$C$49,2,FALSE)</f>
        <v>三  重</v>
      </c>
      <c r="I747" t="str">
        <f>VLOOKUP(B747,学校名!$D$8:$F$64,3,FALSE)</f>
        <v>至学館大</v>
      </c>
      <c r="J747" t="str">
        <f t="shared" si="56"/>
        <v>男</v>
      </c>
      <c r="K747" s="354" t="s">
        <v>3654</v>
      </c>
      <c r="L747" s="354" t="s">
        <v>1310</v>
      </c>
      <c r="M747" t="str">
        <f t="shared" si="57"/>
        <v>Ryota OGURA</v>
      </c>
      <c r="O747" s="354" t="s">
        <v>1534</v>
      </c>
      <c r="P747" s="354" t="s">
        <v>1535</v>
      </c>
      <c r="Q747" s="354" t="s">
        <v>890</v>
      </c>
      <c r="R747" s="354" t="s">
        <v>4236</v>
      </c>
      <c r="S747" t="str">
        <f t="shared" si="58"/>
        <v>02</v>
      </c>
      <c r="T747" t="str">
        <f t="shared" si="59"/>
        <v>1 (02)</v>
      </c>
      <c r="U747" t="s">
        <v>6152</v>
      </c>
    </row>
    <row r="748" spans="2:21">
      <c r="B748" s="354" t="s">
        <v>508</v>
      </c>
      <c r="C748" s="292">
        <v>747</v>
      </c>
      <c r="D748" s="354" t="s">
        <v>3303</v>
      </c>
      <c r="E748" s="504" t="str">
        <f t="shared" si="55"/>
        <v>Takuto OCHI(02)</v>
      </c>
      <c r="F748" s="354" t="s">
        <v>890</v>
      </c>
      <c r="G748" s="354" t="s">
        <v>623</v>
      </c>
      <c r="H748" t="str">
        <f>VLOOKUP($G748,県名!$B$1:$C$49,2,FALSE)</f>
        <v>愛  知</v>
      </c>
      <c r="I748" t="str">
        <f>VLOOKUP(B748,学校名!$D$8:$F$64,3,FALSE)</f>
        <v>至学館大</v>
      </c>
      <c r="J748" t="str">
        <f t="shared" si="56"/>
        <v>男</v>
      </c>
      <c r="K748" s="354" t="s">
        <v>3900</v>
      </c>
      <c r="L748" s="354" t="s">
        <v>1510</v>
      </c>
      <c r="M748" t="str">
        <f t="shared" si="57"/>
        <v>Takuto OCHI</v>
      </c>
      <c r="O748" s="354" t="s">
        <v>1534</v>
      </c>
      <c r="P748" s="354" t="s">
        <v>1535</v>
      </c>
      <c r="Q748" s="354" t="s">
        <v>890</v>
      </c>
      <c r="R748" s="354" t="s">
        <v>4237</v>
      </c>
      <c r="S748" t="str">
        <f t="shared" si="58"/>
        <v>02</v>
      </c>
      <c r="T748" t="str">
        <f t="shared" si="59"/>
        <v>1 (02)</v>
      </c>
      <c r="U748" t="s">
        <v>6153</v>
      </c>
    </row>
    <row r="749" spans="2:21">
      <c r="B749" s="354" t="s">
        <v>508</v>
      </c>
      <c r="C749" s="292">
        <v>748</v>
      </c>
      <c r="D749" s="354" t="s">
        <v>3304</v>
      </c>
      <c r="E749" s="504" t="str">
        <f t="shared" si="55"/>
        <v>Tomokazu KUSAO(02)</v>
      </c>
      <c r="F749" s="354" t="s">
        <v>890</v>
      </c>
      <c r="G749" s="354" t="s">
        <v>623</v>
      </c>
      <c r="H749" t="str">
        <f>VLOOKUP($G749,県名!$B$1:$C$49,2,FALSE)</f>
        <v>愛  知</v>
      </c>
      <c r="I749" t="str">
        <f>VLOOKUP(B749,学校名!$D$8:$F$64,3,FALSE)</f>
        <v>至学館大</v>
      </c>
      <c r="J749" t="str">
        <f t="shared" si="56"/>
        <v>男</v>
      </c>
      <c r="K749" s="354" t="s">
        <v>3901</v>
      </c>
      <c r="L749" s="354" t="s">
        <v>1238</v>
      </c>
      <c r="M749" t="str">
        <f t="shared" si="57"/>
        <v>Tomokazu KUSAO</v>
      </c>
      <c r="O749" s="354" t="s">
        <v>1534</v>
      </c>
      <c r="P749" s="354" t="s">
        <v>1535</v>
      </c>
      <c r="Q749" s="354" t="s">
        <v>890</v>
      </c>
      <c r="R749" s="354" t="s">
        <v>4238</v>
      </c>
      <c r="S749" t="str">
        <f t="shared" si="58"/>
        <v>02</v>
      </c>
      <c r="T749" t="str">
        <f t="shared" si="59"/>
        <v>1 (02)</v>
      </c>
      <c r="U749" t="s">
        <v>6154</v>
      </c>
    </row>
    <row r="750" spans="2:21">
      <c r="B750" s="354" t="s">
        <v>508</v>
      </c>
      <c r="C750" s="292">
        <v>749</v>
      </c>
      <c r="D750" s="354" t="s">
        <v>3305</v>
      </c>
      <c r="E750" s="504" t="str">
        <f t="shared" si="55"/>
        <v>Ryusei KUMAYABU(02)</v>
      </c>
      <c r="F750" s="354" t="s">
        <v>890</v>
      </c>
      <c r="G750" s="354" t="s">
        <v>622</v>
      </c>
      <c r="H750" t="str">
        <f>VLOOKUP($G750,県名!$B$1:$C$49,2,FALSE)</f>
        <v>静  岡</v>
      </c>
      <c r="I750" t="str">
        <f>VLOOKUP(B750,学校名!$D$8:$F$64,3,FALSE)</f>
        <v>至学館大</v>
      </c>
      <c r="J750" t="str">
        <f t="shared" si="56"/>
        <v>男</v>
      </c>
      <c r="K750" s="354" t="s">
        <v>3902</v>
      </c>
      <c r="L750" s="354" t="s">
        <v>1348</v>
      </c>
      <c r="M750" t="str">
        <f t="shared" si="57"/>
        <v>Ryusei KUMAYABU</v>
      </c>
      <c r="O750" s="354" t="s">
        <v>1534</v>
      </c>
      <c r="P750" s="354" t="s">
        <v>1535</v>
      </c>
      <c r="Q750" s="354" t="s">
        <v>890</v>
      </c>
      <c r="R750" s="354" t="s">
        <v>4239</v>
      </c>
      <c r="S750" t="str">
        <f t="shared" si="58"/>
        <v>02</v>
      </c>
      <c r="T750" t="str">
        <f t="shared" si="59"/>
        <v>1 (02)</v>
      </c>
      <c r="U750" t="s">
        <v>6155</v>
      </c>
    </row>
    <row r="751" spans="2:21">
      <c r="B751" s="354" t="s">
        <v>508</v>
      </c>
      <c r="C751" s="292">
        <v>750</v>
      </c>
      <c r="D751" s="354" t="s">
        <v>3306</v>
      </c>
      <c r="E751" s="504" t="str">
        <f t="shared" si="55"/>
        <v>Haru SUGIURA(02)</v>
      </c>
      <c r="F751" s="354" t="s">
        <v>890</v>
      </c>
      <c r="G751" s="354" t="s">
        <v>623</v>
      </c>
      <c r="H751" t="str">
        <f>VLOOKUP($G751,県名!$B$1:$C$49,2,FALSE)</f>
        <v>愛  知</v>
      </c>
      <c r="I751" t="str">
        <f>VLOOKUP(B751,学校名!$D$8:$F$64,3,FALSE)</f>
        <v>至学館大</v>
      </c>
      <c r="J751" t="str">
        <f t="shared" si="56"/>
        <v>男</v>
      </c>
      <c r="K751" s="354" t="s">
        <v>1323</v>
      </c>
      <c r="L751" s="354" t="s">
        <v>1616</v>
      </c>
      <c r="M751" t="str">
        <f t="shared" si="57"/>
        <v>Haru SUGIURA</v>
      </c>
      <c r="O751" s="354" t="s">
        <v>1534</v>
      </c>
      <c r="P751" s="354" t="s">
        <v>1535</v>
      </c>
      <c r="Q751" s="354" t="s">
        <v>890</v>
      </c>
      <c r="R751" s="354" t="s">
        <v>4150</v>
      </c>
      <c r="S751" t="str">
        <f t="shared" si="58"/>
        <v>02</v>
      </c>
      <c r="T751" t="str">
        <f t="shared" si="59"/>
        <v>1 (02)</v>
      </c>
      <c r="U751" t="s">
        <v>6156</v>
      </c>
    </row>
    <row r="752" spans="2:21">
      <c r="B752" s="354" t="s">
        <v>508</v>
      </c>
      <c r="C752" s="292">
        <v>751</v>
      </c>
      <c r="D752" s="354" t="s">
        <v>3307</v>
      </c>
      <c r="E752" s="504" t="str">
        <f t="shared" si="55"/>
        <v>Ryo TAKAHASHI(02)</v>
      </c>
      <c r="F752" s="354" t="s">
        <v>890</v>
      </c>
      <c r="G752" s="354" t="s">
        <v>623</v>
      </c>
      <c r="H752" t="str">
        <f>VLOOKUP($G752,県名!$B$1:$C$49,2,FALSE)</f>
        <v>愛  知</v>
      </c>
      <c r="I752" t="str">
        <f>VLOOKUP(B752,学校名!$D$8:$F$64,3,FALSE)</f>
        <v>至学館大</v>
      </c>
      <c r="J752" t="str">
        <f t="shared" si="56"/>
        <v>男</v>
      </c>
      <c r="K752" s="354" t="s">
        <v>1271</v>
      </c>
      <c r="L752" s="354" t="s">
        <v>1247</v>
      </c>
      <c r="M752" t="str">
        <f t="shared" si="57"/>
        <v>Ryo TAKAHASHI</v>
      </c>
      <c r="O752" s="354" t="s">
        <v>1534</v>
      </c>
      <c r="P752" s="354" t="s">
        <v>1535</v>
      </c>
      <c r="Q752" s="354" t="s">
        <v>890</v>
      </c>
      <c r="R752" s="354" t="s">
        <v>4240</v>
      </c>
      <c r="S752" t="str">
        <f t="shared" si="58"/>
        <v>02</v>
      </c>
      <c r="T752" t="str">
        <f t="shared" si="59"/>
        <v>1 (02)</v>
      </c>
      <c r="U752" t="s">
        <v>6157</v>
      </c>
    </row>
    <row r="753" spans="2:21">
      <c r="B753" s="354" t="s">
        <v>508</v>
      </c>
      <c r="C753" s="292">
        <v>752</v>
      </c>
      <c r="D753" s="354" t="s">
        <v>3308</v>
      </c>
      <c r="E753" s="504" t="str">
        <f t="shared" si="55"/>
        <v>Daito MASUDA(02)</v>
      </c>
      <c r="F753" s="354" t="s">
        <v>890</v>
      </c>
      <c r="G753" s="354" t="s">
        <v>622</v>
      </c>
      <c r="H753" t="str">
        <f>VLOOKUP($G753,県名!$B$1:$C$49,2,FALSE)</f>
        <v>静  岡</v>
      </c>
      <c r="I753" t="str">
        <f>VLOOKUP(B753,学校名!$D$8:$F$64,3,FALSE)</f>
        <v>至学館大</v>
      </c>
      <c r="J753" t="str">
        <f t="shared" si="56"/>
        <v>男</v>
      </c>
      <c r="K753" s="354" t="s">
        <v>1380</v>
      </c>
      <c r="L753" s="354" t="s">
        <v>3903</v>
      </c>
      <c r="M753" t="str">
        <f t="shared" si="57"/>
        <v>Daito MASUDA</v>
      </c>
      <c r="O753" s="354" t="s">
        <v>1534</v>
      </c>
      <c r="P753" s="354" t="s">
        <v>1535</v>
      </c>
      <c r="Q753" s="354" t="s">
        <v>890</v>
      </c>
      <c r="R753" s="354" t="s">
        <v>4241</v>
      </c>
      <c r="S753" t="str">
        <f t="shared" si="58"/>
        <v>02</v>
      </c>
      <c r="T753" t="str">
        <f t="shared" si="59"/>
        <v>1 (02)</v>
      </c>
      <c r="U753" t="s">
        <v>6158</v>
      </c>
    </row>
    <row r="754" spans="2:21">
      <c r="B754" s="354" t="s">
        <v>508</v>
      </c>
      <c r="C754" s="292">
        <v>753</v>
      </c>
      <c r="D754" s="354" t="s">
        <v>3309</v>
      </c>
      <c r="E754" s="504" t="str">
        <f t="shared" si="55"/>
        <v>Shuhei MATSUI(03)</v>
      </c>
      <c r="F754" s="354" t="s">
        <v>890</v>
      </c>
      <c r="G754" s="354" t="s">
        <v>624</v>
      </c>
      <c r="H754" t="str">
        <f>VLOOKUP($G754,県名!$B$1:$C$49,2,FALSE)</f>
        <v>三  重</v>
      </c>
      <c r="I754" t="str">
        <f>VLOOKUP(B754,学校名!$D$8:$F$64,3,FALSE)</f>
        <v>至学館大</v>
      </c>
      <c r="J754" t="str">
        <f t="shared" si="56"/>
        <v>男</v>
      </c>
      <c r="K754" s="354" t="s">
        <v>1393</v>
      </c>
      <c r="L754" s="354" t="s">
        <v>1441</v>
      </c>
      <c r="M754" t="str">
        <f t="shared" si="57"/>
        <v>Shuhei MATSUI</v>
      </c>
      <c r="O754" s="354" t="s">
        <v>1534</v>
      </c>
      <c r="P754" s="354" t="s">
        <v>1535</v>
      </c>
      <c r="Q754" s="354" t="s">
        <v>890</v>
      </c>
      <c r="R754" s="354" t="s">
        <v>4242</v>
      </c>
      <c r="S754" t="str">
        <f t="shared" si="58"/>
        <v>03</v>
      </c>
      <c r="T754" t="str">
        <f t="shared" si="59"/>
        <v>1 (03)</v>
      </c>
      <c r="U754" t="s">
        <v>6159</v>
      </c>
    </row>
    <row r="755" spans="2:21">
      <c r="B755" s="354" t="s">
        <v>508</v>
      </c>
      <c r="C755" s="292">
        <v>754</v>
      </c>
      <c r="D755" s="354" t="s">
        <v>3310</v>
      </c>
      <c r="E755" s="504" t="str">
        <f t="shared" si="55"/>
        <v>Kazuki YAMADA(02)</v>
      </c>
      <c r="F755" s="354" t="s">
        <v>890</v>
      </c>
      <c r="G755" s="354" t="s">
        <v>623</v>
      </c>
      <c r="H755" t="str">
        <f>VLOOKUP($G755,県名!$B$1:$C$49,2,FALSE)</f>
        <v>愛  知</v>
      </c>
      <c r="I755" t="str">
        <f>VLOOKUP(B755,学校名!$D$8:$F$64,3,FALSE)</f>
        <v>至学館大</v>
      </c>
      <c r="J755" t="str">
        <f t="shared" si="56"/>
        <v>男</v>
      </c>
      <c r="K755" s="354" t="s">
        <v>1241</v>
      </c>
      <c r="L755" s="354" t="s">
        <v>1340</v>
      </c>
      <c r="M755" t="str">
        <f t="shared" si="57"/>
        <v>Kazuki YAMADA</v>
      </c>
      <c r="O755" s="354" t="s">
        <v>1534</v>
      </c>
      <c r="P755" s="354" t="s">
        <v>1535</v>
      </c>
      <c r="Q755" s="354" t="s">
        <v>890</v>
      </c>
      <c r="R755" s="354" t="s">
        <v>4243</v>
      </c>
      <c r="S755" t="str">
        <f t="shared" si="58"/>
        <v>02</v>
      </c>
      <c r="T755" t="str">
        <f t="shared" si="59"/>
        <v>1 (02)</v>
      </c>
      <c r="U755" t="s">
        <v>6160</v>
      </c>
    </row>
    <row r="756" spans="2:21">
      <c r="B756" s="263" t="s">
        <v>501</v>
      </c>
      <c r="C756" s="292">
        <v>755</v>
      </c>
      <c r="D756" s="263" t="s">
        <v>961</v>
      </c>
      <c r="E756" s="504" t="str">
        <f t="shared" si="55"/>
        <v>Hayate SAKURAI(00)</v>
      </c>
      <c r="F756" s="263" t="s">
        <v>888</v>
      </c>
      <c r="G756" s="263" t="s">
        <v>623</v>
      </c>
      <c r="H756" t="str">
        <f>VLOOKUP($G756,県名!$B$1:$C$49,2,FALSE)</f>
        <v>愛  知</v>
      </c>
      <c r="I756" t="str">
        <f>VLOOKUP(B756,学校名!$D$8:$F$64,3,FALSE)</f>
        <v>愛知東邦大</v>
      </c>
      <c r="J756" t="str">
        <f t="shared" si="56"/>
        <v>男</v>
      </c>
      <c r="K756" s="263" t="s">
        <v>4737</v>
      </c>
      <c r="L756" s="263" t="s">
        <v>4738</v>
      </c>
      <c r="M756" t="str">
        <f t="shared" si="57"/>
        <v>Hayate SAKURAI</v>
      </c>
      <c r="O756" s="263" t="s">
        <v>1534</v>
      </c>
      <c r="P756" s="263" t="s">
        <v>4948</v>
      </c>
      <c r="Q756" s="354" t="s">
        <v>888</v>
      </c>
      <c r="R756" s="263" t="s">
        <v>2590</v>
      </c>
      <c r="S756" t="str">
        <f t="shared" si="58"/>
        <v>00</v>
      </c>
      <c r="T756" t="str">
        <f t="shared" si="59"/>
        <v>4 (00)</v>
      </c>
      <c r="U756" t="s">
        <v>6161</v>
      </c>
    </row>
    <row r="757" spans="2:21">
      <c r="B757" s="263" t="s">
        <v>501</v>
      </c>
      <c r="C757" s="292">
        <v>756</v>
      </c>
      <c r="D757" s="263" t="s">
        <v>962</v>
      </c>
      <c r="E757" s="504" t="str">
        <f t="shared" si="55"/>
        <v>Makoto TANAKA(99)</v>
      </c>
      <c r="F757" s="263" t="s">
        <v>888</v>
      </c>
      <c r="G757" s="263" t="s">
        <v>624</v>
      </c>
      <c r="H757" t="str">
        <f>VLOOKUP($G757,県名!$B$1:$C$49,2,FALSE)</f>
        <v>三  重</v>
      </c>
      <c r="I757" t="str">
        <f>VLOOKUP(B757,学校名!$D$8:$F$64,3,FALSE)</f>
        <v>愛知東邦大</v>
      </c>
      <c r="J757" t="str">
        <f t="shared" si="56"/>
        <v>男</v>
      </c>
      <c r="K757" s="263" t="s">
        <v>4739</v>
      </c>
      <c r="L757" s="263" t="s">
        <v>4740</v>
      </c>
      <c r="M757" t="str">
        <f t="shared" si="57"/>
        <v>Makoto TANAKA</v>
      </c>
      <c r="O757" s="263" t="s">
        <v>1534</v>
      </c>
      <c r="P757" s="263" t="s">
        <v>4948</v>
      </c>
      <c r="Q757" s="354" t="s">
        <v>888</v>
      </c>
      <c r="R757" s="263" t="s">
        <v>4665</v>
      </c>
      <c r="S757" t="str">
        <f t="shared" si="58"/>
        <v>99</v>
      </c>
      <c r="T757" t="str">
        <f t="shared" si="59"/>
        <v>4 (99)</v>
      </c>
      <c r="U757" t="s">
        <v>6162</v>
      </c>
    </row>
    <row r="758" spans="2:21">
      <c r="B758" s="263" t="s">
        <v>501</v>
      </c>
      <c r="C758" s="292">
        <v>757</v>
      </c>
      <c r="D758" s="263" t="s">
        <v>3015</v>
      </c>
      <c r="E758" s="504" t="str">
        <f t="shared" si="55"/>
        <v>Kenshiro YASUNAGA(01)</v>
      </c>
      <c r="F758" s="263" t="s">
        <v>886</v>
      </c>
      <c r="G758" s="263" t="s">
        <v>623</v>
      </c>
      <c r="H758" t="str">
        <f>VLOOKUP($G758,県名!$B$1:$C$49,2,FALSE)</f>
        <v>愛  知</v>
      </c>
      <c r="I758" t="str">
        <f>VLOOKUP(B758,学校名!$D$8:$F$64,3,FALSE)</f>
        <v>愛知東邦大</v>
      </c>
      <c r="J758" t="str">
        <f t="shared" si="56"/>
        <v>男</v>
      </c>
      <c r="K758" s="263" t="s">
        <v>4741</v>
      </c>
      <c r="L758" s="263" t="s">
        <v>4742</v>
      </c>
      <c r="M758" t="str">
        <f t="shared" si="57"/>
        <v>Kenshiro YASUNAGA</v>
      </c>
      <c r="O758" s="263" t="s">
        <v>1534</v>
      </c>
      <c r="P758" s="263" t="s">
        <v>4948</v>
      </c>
      <c r="Q758" s="354" t="s">
        <v>886</v>
      </c>
      <c r="R758" s="263" t="s">
        <v>2980</v>
      </c>
      <c r="S758" t="str">
        <f t="shared" si="58"/>
        <v>01</v>
      </c>
      <c r="T758" t="str">
        <f t="shared" si="59"/>
        <v>2 (01)</v>
      </c>
      <c r="U758" t="s">
        <v>6163</v>
      </c>
    </row>
    <row r="759" spans="2:21">
      <c r="B759" s="263" t="s">
        <v>508</v>
      </c>
      <c r="C759" s="292">
        <v>758</v>
      </c>
      <c r="D759" s="263" t="s">
        <v>1193</v>
      </c>
      <c r="E759" s="504" t="str">
        <f t="shared" si="55"/>
        <v>Sota FUKAGAWA(00)</v>
      </c>
      <c r="F759" s="263" t="s">
        <v>889</v>
      </c>
      <c r="G759" s="263" t="s">
        <v>625</v>
      </c>
      <c r="H759" t="str">
        <f>VLOOKUP($G759,県名!$B$1:$C$49,2,FALSE)</f>
        <v>岐  阜</v>
      </c>
      <c r="I759" t="str">
        <f>VLOOKUP(B759,学校名!$D$8:$F$64,3,FALSE)</f>
        <v>至学館大</v>
      </c>
      <c r="J759" t="str">
        <f t="shared" si="56"/>
        <v>男</v>
      </c>
      <c r="K759" s="263" t="s">
        <v>4743</v>
      </c>
      <c r="L759" s="263" t="s">
        <v>4744</v>
      </c>
      <c r="M759" t="str">
        <f t="shared" si="57"/>
        <v>Sota FUKAGAWA</v>
      </c>
      <c r="O759" s="263" t="s">
        <v>1534</v>
      </c>
      <c r="P759" s="263" t="s">
        <v>4948</v>
      </c>
      <c r="Q759" s="354" t="s">
        <v>889</v>
      </c>
      <c r="R759" s="263" t="s">
        <v>2602</v>
      </c>
      <c r="S759" t="str">
        <f t="shared" si="58"/>
        <v>00</v>
      </c>
      <c r="T759" t="str">
        <f t="shared" si="59"/>
        <v>3 (00)</v>
      </c>
      <c r="U759" t="s">
        <v>6164</v>
      </c>
    </row>
    <row r="760" spans="2:21">
      <c r="B760" s="263" t="s">
        <v>508</v>
      </c>
      <c r="C760" s="292">
        <v>759</v>
      </c>
      <c r="D760" s="263" t="s">
        <v>1973</v>
      </c>
      <c r="E760" s="504" t="str">
        <f t="shared" si="55"/>
        <v>Shoei AZUMA(00)</v>
      </c>
      <c r="F760" s="263" t="s">
        <v>889</v>
      </c>
      <c r="G760" s="263" t="s">
        <v>623</v>
      </c>
      <c r="H760" t="str">
        <f>VLOOKUP($G760,県名!$B$1:$C$49,2,FALSE)</f>
        <v>愛  知</v>
      </c>
      <c r="I760" t="str">
        <f>VLOOKUP(B760,学校名!$D$8:$F$64,3,FALSE)</f>
        <v>至学館大</v>
      </c>
      <c r="J760" t="str">
        <f t="shared" si="56"/>
        <v>男</v>
      </c>
      <c r="K760" s="263" t="s">
        <v>4745</v>
      </c>
      <c r="L760" s="263" t="s">
        <v>4746</v>
      </c>
      <c r="M760" t="str">
        <f t="shared" si="57"/>
        <v>Shoei AZUMA</v>
      </c>
      <c r="O760" s="263" t="s">
        <v>1534</v>
      </c>
      <c r="P760" s="263" t="s">
        <v>4948</v>
      </c>
      <c r="Q760" s="354" t="s">
        <v>889</v>
      </c>
      <c r="R760" s="263" t="s">
        <v>4666</v>
      </c>
      <c r="S760" t="str">
        <f t="shared" si="58"/>
        <v>00</v>
      </c>
      <c r="T760" t="str">
        <f t="shared" si="59"/>
        <v>3 (00)</v>
      </c>
      <c r="U760" t="s">
        <v>6165</v>
      </c>
    </row>
    <row r="761" spans="2:21">
      <c r="B761" s="263" t="s">
        <v>508</v>
      </c>
      <c r="C761" s="292">
        <v>760</v>
      </c>
      <c r="D761" s="263" t="s">
        <v>3311</v>
      </c>
      <c r="E761" s="504" t="str">
        <f t="shared" si="55"/>
        <v>Ryo  MATSUOKA(02)</v>
      </c>
      <c r="F761" s="263" t="s">
        <v>886</v>
      </c>
      <c r="G761" s="263" t="s">
        <v>623</v>
      </c>
      <c r="H761" t="str">
        <f>VLOOKUP($G761,県名!$B$1:$C$49,2,FALSE)</f>
        <v>愛  知</v>
      </c>
      <c r="I761" t="str">
        <f>VLOOKUP(B761,学校名!$D$8:$F$64,3,FALSE)</f>
        <v>至学館大</v>
      </c>
      <c r="J761" t="str">
        <f t="shared" si="56"/>
        <v>男</v>
      </c>
      <c r="K761" s="263" t="s">
        <v>4747</v>
      </c>
      <c r="L761" s="263" t="s">
        <v>4748</v>
      </c>
      <c r="M761" t="str">
        <f t="shared" si="57"/>
        <v>Ryo  MATSUOKA</v>
      </c>
      <c r="O761" s="263" t="s">
        <v>1534</v>
      </c>
      <c r="P761" s="263" t="s">
        <v>4948</v>
      </c>
      <c r="Q761" s="354" t="s">
        <v>886</v>
      </c>
      <c r="R761" s="263" t="s">
        <v>2990</v>
      </c>
      <c r="S761" t="str">
        <f t="shared" si="58"/>
        <v>02</v>
      </c>
      <c r="T761" t="str">
        <f t="shared" si="59"/>
        <v>2 (02)</v>
      </c>
      <c r="U761" t="s">
        <v>6166</v>
      </c>
    </row>
    <row r="762" spans="2:21">
      <c r="B762" s="263" t="s">
        <v>509</v>
      </c>
      <c r="C762" s="292">
        <v>761</v>
      </c>
      <c r="D762" s="263" t="s">
        <v>2087</v>
      </c>
      <c r="E762" s="504" t="str">
        <f t="shared" si="55"/>
        <v>Kazuki SATO(02)</v>
      </c>
      <c r="F762" s="263" t="s">
        <v>886</v>
      </c>
      <c r="G762" s="263" t="s">
        <v>622</v>
      </c>
      <c r="H762" t="str">
        <f>VLOOKUP($G762,県名!$B$1:$C$49,2,FALSE)</f>
        <v>静  岡</v>
      </c>
      <c r="I762" t="str">
        <f>VLOOKUP(B762,学校名!$D$8:$F$64,3,FALSE)</f>
        <v>静岡大</v>
      </c>
      <c r="J762" t="str">
        <f t="shared" si="56"/>
        <v>男</v>
      </c>
      <c r="K762" s="263" t="s">
        <v>4749</v>
      </c>
      <c r="L762" s="263" t="s">
        <v>4750</v>
      </c>
      <c r="M762" t="str">
        <f t="shared" si="57"/>
        <v>Kazuki SATO</v>
      </c>
      <c r="O762" s="263" t="s">
        <v>1534</v>
      </c>
      <c r="P762" s="263" t="s">
        <v>4948</v>
      </c>
      <c r="Q762" s="354" t="s">
        <v>886</v>
      </c>
      <c r="R762" s="263" t="s">
        <v>2518</v>
      </c>
      <c r="S762" t="str">
        <f t="shared" si="58"/>
        <v>02</v>
      </c>
      <c r="T762" t="str">
        <f t="shared" si="59"/>
        <v>2 (02)</v>
      </c>
      <c r="U762" t="s">
        <v>6167</v>
      </c>
    </row>
    <row r="763" spans="2:21">
      <c r="B763" s="263" t="s">
        <v>509</v>
      </c>
      <c r="C763" s="292">
        <v>762</v>
      </c>
      <c r="D763" s="263" t="s">
        <v>3030</v>
      </c>
      <c r="E763" s="504" t="str">
        <f t="shared" si="55"/>
        <v>Naoto NAITO(01)</v>
      </c>
      <c r="F763" s="263" t="s">
        <v>886</v>
      </c>
      <c r="G763" s="263" t="s">
        <v>622</v>
      </c>
      <c r="H763" t="str">
        <f>VLOOKUP($G763,県名!$B$1:$C$49,2,FALSE)</f>
        <v>静  岡</v>
      </c>
      <c r="I763" t="str">
        <f>VLOOKUP(B763,学校名!$D$8:$F$64,3,FALSE)</f>
        <v>静岡大</v>
      </c>
      <c r="J763" t="str">
        <f t="shared" si="56"/>
        <v>男</v>
      </c>
      <c r="K763" s="263" t="s">
        <v>4751</v>
      </c>
      <c r="L763" s="263" t="s">
        <v>4752</v>
      </c>
      <c r="M763" t="str">
        <f t="shared" si="57"/>
        <v>Naoto NAITO</v>
      </c>
      <c r="O763" s="263" t="s">
        <v>1534</v>
      </c>
      <c r="P763" s="263" t="s">
        <v>4948</v>
      </c>
      <c r="Q763" s="354" t="s">
        <v>886</v>
      </c>
      <c r="R763" s="263" t="s">
        <v>4667</v>
      </c>
      <c r="S763" t="str">
        <f t="shared" si="58"/>
        <v>01</v>
      </c>
      <c r="T763" t="str">
        <f t="shared" si="59"/>
        <v>2 (01)</v>
      </c>
      <c r="U763" t="s">
        <v>6168</v>
      </c>
    </row>
    <row r="764" spans="2:21">
      <c r="B764" s="263" t="s">
        <v>509</v>
      </c>
      <c r="C764" s="292">
        <v>763</v>
      </c>
      <c r="D764" s="263" t="s">
        <v>2086</v>
      </c>
      <c r="E764" s="504" t="str">
        <f t="shared" si="55"/>
        <v>Hiroto NAKAI(01)</v>
      </c>
      <c r="F764" s="263" t="s">
        <v>886</v>
      </c>
      <c r="G764" s="263" t="s">
        <v>622</v>
      </c>
      <c r="H764" t="str">
        <f>VLOOKUP($G764,県名!$B$1:$C$49,2,FALSE)</f>
        <v>静  岡</v>
      </c>
      <c r="I764" t="str">
        <f>VLOOKUP(B764,学校名!$D$8:$F$64,3,FALSE)</f>
        <v>静岡大</v>
      </c>
      <c r="J764" t="str">
        <f t="shared" si="56"/>
        <v>男</v>
      </c>
      <c r="K764" s="263" t="s">
        <v>4753</v>
      </c>
      <c r="L764" s="263" t="s">
        <v>4754</v>
      </c>
      <c r="M764" t="str">
        <f t="shared" si="57"/>
        <v>Hiroto NAKAI</v>
      </c>
      <c r="O764" s="263" t="s">
        <v>1534</v>
      </c>
      <c r="P764" s="263" t="s">
        <v>4948</v>
      </c>
      <c r="Q764" s="354" t="s">
        <v>886</v>
      </c>
      <c r="R764" s="263" t="s">
        <v>4668</v>
      </c>
      <c r="S764" t="str">
        <f t="shared" si="58"/>
        <v>01</v>
      </c>
      <c r="T764" t="str">
        <f t="shared" si="59"/>
        <v>2 (01)</v>
      </c>
      <c r="U764" t="s">
        <v>6169</v>
      </c>
    </row>
    <row r="765" spans="2:21">
      <c r="B765" s="263" t="s">
        <v>509</v>
      </c>
      <c r="C765" s="292">
        <v>764</v>
      </c>
      <c r="D765" s="263" t="s">
        <v>3312</v>
      </c>
      <c r="E765" s="504" t="str">
        <f t="shared" si="55"/>
        <v>Takumi JIN(01)</v>
      </c>
      <c r="F765" s="263" t="s">
        <v>886</v>
      </c>
      <c r="G765" s="263" t="s">
        <v>622</v>
      </c>
      <c r="H765" t="str">
        <f>VLOOKUP($G765,県名!$B$1:$C$49,2,FALSE)</f>
        <v>静  岡</v>
      </c>
      <c r="I765" t="str">
        <f>VLOOKUP(B765,学校名!$D$8:$F$64,3,FALSE)</f>
        <v>静岡大</v>
      </c>
      <c r="J765" t="str">
        <f t="shared" si="56"/>
        <v>男</v>
      </c>
      <c r="K765" s="263" t="s">
        <v>4755</v>
      </c>
      <c r="L765" s="263" t="s">
        <v>4756</v>
      </c>
      <c r="M765" t="str">
        <f t="shared" si="57"/>
        <v>Takumi JIN</v>
      </c>
      <c r="O765" s="263" t="s">
        <v>1534</v>
      </c>
      <c r="P765" s="263" t="s">
        <v>4948</v>
      </c>
      <c r="Q765" s="354" t="s">
        <v>886</v>
      </c>
      <c r="R765" s="263" t="s">
        <v>2652</v>
      </c>
      <c r="S765" t="str">
        <f t="shared" si="58"/>
        <v>01</v>
      </c>
      <c r="T765" t="str">
        <f t="shared" si="59"/>
        <v>2 (01)</v>
      </c>
      <c r="U765" t="s">
        <v>6170</v>
      </c>
    </row>
    <row r="766" spans="2:21">
      <c r="B766" s="263" t="s">
        <v>509</v>
      </c>
      <c r="C766" s="292">
        <v>765</v>
      </c>
      <c r="D766" s="263" t="s">
        <v>2078</v>
      </c>
      <c r="E766" s="504" t="str">
        <f t="shared" si="55"/>
        <v>Daisuke SOEJIMA(99)</v>
      </c>
      <c r="F766" s="263" t="s">
        <v>889</v>
      </c>
      <c r="G766" s="263" t="s">
        <v>622</v>
      </c>
      <c r="H766" t="str">
        <f>VLOOKUP($G766,県名!$B$1:$C$49,2,FALSE)</f>
        <v>静  岡</v>
      </c>
      <c r="I766" t="str">
        <f>VLOOKUP(B766,学校名!$D$8:$F$64,3,FALSE)</f>
        <v>静岡大</v>
      </c>
      <c r="J766" t="str">
        <f t="shared" si="56"/>
        <v>男</v>
      </c>
      <c r="K766" s="263" t="s">
        <v>4757</v>
      </c>
      <c r="L766" s="263" t="s">
        <v>4758</v>
      </c>
      <c r="M766" t="str">
        <f t="shared" si="57"/>
        <v>Daisuke SOEJIMA</v>
      </c>
      <c r="O766" s="263" t="s">
        <v>1534</v>
      </c>
      <c r="P766" s="263" t="s">
        <v>4948</v>
      </c>
      <c r="Q766" s="354" t="s">
        <v>889</v>
      </c>
      <c r="R766" s="263" t="s">
        <v>4669</v>
      </c>
      <c r="S766" t="str">
        <f t="shared" si="58"/>
        <v>99</v>
      </c>
      <c r="T766" t="str">
        <f t="shared" si="59"/>
        <v>3 (99)</v>
      </c>
      <c r="U766" t="s">
        <v>6171</v>
      </c>
    </row>
    <row r="767" spans="2:21">
      <c r="B767" s="263" t="s">
        <v>509</v>
      </c>
      <c r="C767" s="292">
        <v>766</v>
      </c>
      <c r="D767" s="263" t="s">
        <v>2075</v>
      </c>
      <c r="E767" s="504" t="str">
        <f t="shared" si="55"/>
        <v>Ryota OSUMI(00)</v>
      </c>
      <c r="F767" s="263" t="s">
        <v>889</v>
      </c>
      <c r="G767" s="263" t="s">
        <v>622</v>
      </c>
      <c r="H767" t="str">
        <f>VLOOKUP($G767,県名!$B$1:$C$49,2,FALSE)</f>
        <v>静  岡</v>
      </c>
      <c r="I767" t="str">
        <f>VLOOKUP(B767,学校名!$D$8:$F$64,3,FALSE)</f>
        <v>静岡大</v>
      </c>
      <c r="J767" t="str">
        <f t="shared" si="56"/>
        <v>男</v>
      </c>
      <c r="K767" s="263" t="s">
        <v>4759</v>
      </c>
      <c r="L767" s="263" t="s">
        <v>4760</v>
      </c>
      <c r="M767" t="str">
        <f t="shared" si="57"/>
        <v>Ryota OSUMI</v>
      </c>
      <c r="O767" s="263" t="s">
        <v>1534</v>
      </c>
      <c r="P767" s="263" t="s">
        <v>4948</v>
      </c>
      <c r="Q767" s="354" t="s">
        <v>889</v>
      </c>
      <c r="R767" s="263" t="s">
        <v>4670</v>
      </c>
      <c r="S767" t="str">
        <f t="shared" si="58"/>
        <v>00</v>
      </c>
      <c r="T767" t="str">
        <f t="shared" si="59"/>
        <v>3 (00)</v>
      </c>
      <c r="U767" t="s">
        <v>6172</v>
      </c>
    </row>
    <row r="768" spans="2:21">
      <c r="B768" s="263" t="s">
        <v>509</v>
      </c>
      <c r="C768" s="292">
        <v>767</v>
      </c>
      <c r="D768" s="263" t="s">
        <v>2076</v>
      </c>
      <c r="E768" s="504" t="str">
        <f t="shared" si="55"/>
        <v>Natsumi ISHIGAMI(00)</v>
      </c>
      <c r="F768" s="263" t="s">
        <v>889</v>
      </c>
      <c r="G768" s="263" t="s">
        <v>622</v>
      </c>
      <c r="H768" t="str">
        <f>VLOOKUP($G768,県名!$B$1:$C$49,2,FALSE)</f>
        <v>静  岡</v>
      </c>
      <c r="I768" t="str">
        <f>VLOOKUP(B768,学校名!$D$8:$F$64,3,FALSE)</f>
        <v>静岡大</v>
      </c>
      <c r="J768" t="str">
        <f t="shared" si="56"/>
        <v>男</v>
      </c>
      <c r="K768" s="263" t="s">
        <v>4761</v>
      </c>
      <c r="L768" s="263" t="s">
        <v>4762</v>
      </c>
      <c r="M768" t="str">
        <f t="shared" si="57"/>
        <v>Natsumi ISHIGAMI</v>
      </c>
      <c r="O768" s="263" t="s">
        <v>1534</v>
      </c>
      <c r="P768" s="263" t="s">
        <v>4948</v>
      </c>
      <c r="Q768" s="354" t="s">
        <v>889</v>
      </c>
      <c r="R768" s="263" t="s">
        <v>4671</v>
      </c>
      <c r="S768" t="str">
        <f t="shared" si="58"/>
        <v>00</v>
      </c>
      <c r="T768" t="str">
        <f t="shared" si="59"/>
        <v>3 (00)</v>
      </c>
      <c r="U768" t="s">
        <v>6173</v>
      </c>
    </row>
    <row r="769" spans="2:21">
      <c r="B769" s="263" t="s">
        <v>509</v>
      </c>
      <c r="C769" s="292">
        <v>768</v>
      </c>
      <c r="D769" s="263" t="s">
        <v>2077</v>
      </c>
      <c r="E769" s="504" t="str">
        <f t="shared" si="55"/>
        <v>Tomoya OGAWA(00)</v>
      </c>
      <c r="F769" s="263" t="s">
        <v>889</v>
      </c>
      <c r="G769" s="263" t="s">
        <v>622</v>
      </c>
      <c r="H769" t="str">
        <f>VLOOKUP($G769,県名!$B$1:$C$49,2,FALSE)</f>
        <v>静  岡</v>
      </c>
      <c r="I769" t="str">
        <f>VLOOKUP(B769,学校名!$D$8:$F$64,3,FALSE)</f>
        <v>静岡大</v>
      </c>
      <c r="J769" t="str">
        <f t="shared" si="56"/>
        <v>男</v>
      </c>
      <c r="K769" s="263" t="s">
        <v>4763</v>
      </c>
      <c r="L769" s="263" t="s">
        <v>4764</v>
      </c>
      <c r="M769" t="str">
        <f t="shared" si="57"/>
        <v>Tomoya OGAWA</v>
      </c>
      <c r="O769" s="263" t="s">
        <v>1534</v>
      </c>
      <c r="P769" s="263" t="s">
        <v>4948</v>
      </c>
      <c r="Q769" s="354" t="s">
        <v>889</v>
      </c>
      <c r="R769" s="263" t="s">
        <v>2738</v>
      </c>
      <c r="S769" t="str">
        <f t="shared" si="58"/>
        <v>00</v>
      </c>
      <c r="T769" t="str">
        <f t="shared" si="59"/>
        <v>3 (00)</v>
      </c>
      <c r="U769" t="s">
        <v>6174</v>
      </c>
    </row>
    <row r="770" spans="2:21">
      <c r="B770" s="263" t="s">
        <v>509</v>
      </c>
      <c r="C770" s="292">
        <v>769</v>
      </c>
      <c r="D770" s="263" t="s">
        <v>2065</v>
      </c>
      <c r="E770" s="504" t="str">
        <f t="shared" si="55"/>
        <v>Naonori YOSHIKAWA(99)</v>
      </c>
      <c r="F770" s="263" t="s">
        <v>888</v>
      </c>
      <c r="G770" s="263" t="s">
        <v>622</v>
      </c>
      <c r="H770" t="str">
        <f>VLOOKUP($G770,県名!$B$1:$C$49,2,FALSE)</f>
        <v>静  岡</v>
      </c>
      <c r="I770" t="str">
        <f>VLOOKUP(B770,学校名!$D$8:$F$64,3,FALSE)</f>
        <v>静岡大</v>
      </c>
      <c r="J770" t="str">
        <f t="shared" si="56"/>
        <v>男</v>
      </c>
      <c r="K770" s="263" t="s">
        <v>4765</v>
      </c>
      <c r="L770" s="263" t="s">
        <v>4766</v>
      </c>
      <c r="M770" t="str">
        <f t="shared" si="57"/>
        <v>Naonori YOSHIKAWA</v>
      </c>
      <c r="O770" s="263" t="s">
        <v>1534</v>
      </c>
      <c r="P770" s="263" t="s">
        <v>4948</v>
      </c>
      <c r="Q770" s="354" t="s">
        <v>888</v>
      </c>
      <c r="R770" s="263" t="s">
        <v>2606</v>
      </c>
      <c r="S770" t="str">
        <f t="shared" si="58"/>
        <v>99</v>
      </c>
      <c r="T770" t="str">
        <f t="shared" si="59"/>
        <v>4 (99)</v>
      </c>
      <c r="U770" t="s">
        <v>6175</v>
      </c>
    </row>
    <row r="771" spans="2:21">
      <c r="B771" s="263" t="s">
        <v>509</v>
      </c>
      <c r="C771" s="292">
        <v>770</v>
      </c>
      <c r="D771" s="263" t="s">
        <v>2069</v>
      </c>
      <c r="E771" s="504" t="str">
        <f t="shared" ref="E771:E834" si="60">M771&amp;"("&amp;S771&amp;")"</f>
        <v>Yuto SATO(99)</v>
      </c>
      <c r="F771" s="263" t="s">
        <v>888</v>
      </c>
      <c r="G771" s="263" t="s">
        <v>622</v>
      </c>
      <c r="H771" t="str">
        <f>VLOOKUP($G771,県名!$B$1:$C$49,2,FALSE)</f>
        <v>静  岡</v>
      </c>
      <c r="I771" t="str">
        <f>VLOOKUP(B771,学校名!$D$8:$F$64,3,FALSE)</f>
        <v>静岡大</v>
      </c>
      <c r="J771" t="str">
        <f t="shared" ref="J771:J834" si="61">IF(VALUE(C771)&lt;2000,"男","女")</f>
        <v>男</v>
      </c>
      <c r="K771" s="263" t="s">
        <v>4749</v>
      </c>
      <c r="L771" s="263" t="s">
        <v>4767</v>
      </c>
      <c r="M771" t="str">
        <f t="shared" ref="M771:M834" si="62">L771&amp;" "&amp;K771</f>
        <v>Yuto SATO</v>
      </c>
      <c r="O771" s="263" t="s">
        <v>1534</v>
      </c>
      <c r="P771" s="263" t="s">
        <v>4948</v>
      </c>
      <c r="Q771" s="354" t="s">
        <v>888</v>
      </c>
      <c r="R771" s="263" t="s">
        <v>2739</v>
      </c>
      <c r="S771" t="str">
        <f t="shared" ref="S771:S834" si="63">LEFT(R771,2)</f>
        <v>99</v>
      </c>
      <c r="T771" t="str">
        <f t="shared" ref="T771:T834" si="64">Q771&amp;" ("&amp;S771&amp;")"</f>
        <v>4 (99)</v>
      </c>
      <c r="U771" t="s">
        <v>6176</v>
      </c>
    </row>
    <row r="772" spans="2:21">
      <c r="B772" s="263" t="s">
        <v>509</v>
      </c>
      <c r="C772" s="292">
        <v>771</v>
      </c>
      <c r="D772" s="263" t="s">
        <v>2064</v>
      </c>
      <c r="E772" s="504" t="str">
        <f t="shared" si="60"/>
        <v>Tomotaka KAWADA(99)</v>
      </c>
      <c r="F772" s="263" t="s">
        <v>888</v>
      </c>
      <c r="G772" s="263" t="s">
        <v>622</v>
      </c>
      <c r="H772" t="str">
        <f>VLOOKUP($G772,県名!$B$1:$C$49,2,FALSE)</f>
        <v>静  岡</v>
      </c>
      <c r="I772" t="str">
        <f>VLOOKUP(B772,学校名!$D$8:$F$64,3,FALSE)</f>
        <v>静岡大</v>
      </c>
      <c r="J772" t="str">
        <f t="shared" si="61"/>
        <v>男</v>
      </c>
      <c r="K772" s="263" t="s">
        <v>4768</v>
      </c>
      <c r="L772" s="263" t="s">
        <v>4769</v>
      </c>
      <c r="M772" t="str">
        <f t="shared" si="62"/>
        <v>Tomotaka KAWADA</v>
      </c>
      <c r="O772" s="263" t="s">
        <v>1534</v>
      </c>
      <c r="P772" s="263" t="s">
        <v>4948</v>
      </c>
      <c r="Q772" s="354" t="s">
        <v>888</v>
      </c>
      <c r="R772" s="263" t="s">
        <v>2576</v>
      </c>
      <c r="S772" t="str">
        <f t="shared" si="63"/>
        <v>99</v>
      </c>
      <c r="T772" t="str">
        <f t="shared" si="64"/>
        <v>4 (99)</v>
      </c>
      <c r="U772" t="s">
        <v>6177</v>
      </c>
    </row>
    <row r="773" spans="2:21">
      <c r="B773" s="263" t="s">
        <v>509</v>
      </c>
      <c r="C773" s="292">
        <v>772</v>
      </c>
      <c r="D773" s="263" t="s">
        <v>2061</v>
      </c>
      <c r="E773" s="504" t="str">
        <f t="shared" si="60"/>
        <v>Gosuke WADA(99)</v>
      </c>
      <c r="F773" s="263" t="s">
        <v>888</v>
      </c>
      <c r="G773" s="263" t="s">
        <v>622</v>
      </c>
      <c r="H773" t="str">
        <f>VLOOKUP($G773,県名!$B$1:$C$49,2,FALSE)</f>
        <v>静  岡</v>
      </c>
      <c r="I773" t="str">
        <f>VLOOKUP(B773,学校名!$D$8:$F$64,3,FALSE)</f>
        <v>静岡大</v>
      </c>
      <c r="J773" t="str">
        <f t="shared" si="61"/>
        <v>男</v>
      </c>
      <c r="K773" s="263" t="s">
        <v>4770</v>
      </c>
      <c r="L773" s="263" t="s">
        <v>4771</v>
      </c>
      <c r="M773" t="str">
        <f t="shared" si="62"/>
        <v>Gosuke WADA</v>
      </c>
      <c r="O773" s="263" t="s">
        <v>1534</v>
      </c>
      <c r="P773" s="263" t="s">
        <v>4948</v>
      </c>
      <c r="Q773" s="354" t="s">
        <v>888</v>
      </c>
      <c r="R773" s="263" t="s">
        <v>4672</v>
      </c>
      <c r="S773" t="str">
        <f t="shared" si="63"/>
        <v>99</v>
      </c>
      <c r="T773" t="str">
        <f t="shared" si="64"/>
        <v>4 (99)</v>
      </c>
      <c r="U773" t="s">
        <v>6178</v>
      </c>
    </row>
    <row r="774" spans="2:21">
      <c r="B774" s="263" t="s">
        <v>509</v>
      </c>
      <c r="C774" s="292">
        <v>773</v>
      </c>
      <c r="D774" s="263" t="s">
        <v>2063</v>
      </c>
      <c r="E774" s="504" t="str">
        <f t="shared" si="60"/>
        <v>Yuma TSUJIKAWA(99)</v>
      </c>
      <c r="F774" s="263" t="s">
        <v>888</v>
      </c>
      <c r="G774" s="263" t="s">
        <v>622</v>
      </c>
      <c r="H774" t="str">
        <f>VLOOKUP($G774,県名!$B$1:$C$49,2,FALSE)</f>
        <v>静  岡</v>
      </c>
      <c r="I774" t="str">
        <f>VLOOKUP(B774,学校名!$D$8:$F$64,3,FALSE)</f>
        <v>静岡大</v>
      </c>
      <c r="J774" t="str">
        <f t="shared" si="61"/>
        <v>男</v>
      </c>
      <c r="K774" s="263" t="s">
        <v>4772</v>
      </c>
      <c r="L774" s="263" t="s">
        <v>4773</v>
      </c>
      <c r="M774" t="str">
        <f t="shared" si="62"/>
        <v>Yuma TSUJIKAWA</v>
      </c>
      <c r="O774" s="263" t="s">
        <v>1534</v>
      </c>
      <c r="P774" s="263" t="s">
        <v>4948</v>
      </c>
      <c r="Q774" s="354" t="s">
        <v>888</v>
      </c>
      <c r="R774" s="263" t="s">
        <v>4673</v>
      </c>
      <c r="S774" t="str">
        <f t="shared" si="63"/>
        <v>99</v>
      </c>
      <c r="T774" t="str">
        <f t="shared" si="64"/>
        <v>4 (99)</v>
      </c>
      <c r="U774" t="s">
        <v>6179</v>
      </c>
    </row>
    <row r="775" spans="2:21">
      <c r="B775" s="263" t="s">
        <v>509</v>
      </c>
      <c r="C775" s="292">
        <v>774</v>
      </c>
      <c r="D775" s="263" t="s">
        <v>2068</v>
      </c>
      <c r="E775" s="504" t="str">
        <f t="shared" si="60"/>
        <v>Tatsuya FUKUI(99)</v>
      </c>
      <c r="F775" s="263" t="s">
        <v>888</v>
      </c>
      <c r="G775" s="263" t="s">
        <v>622</v>
      </c>
      <c r="H775" t="str">
        <f>VLOOKUP($G775,県名!$B$1:$C$49,2,FALSE)</f>
        <v>静  岡</v>
      </c>
      <c r="I775" t="str">
        <f>VLOOKUP(B775,学校名!$D$8:$F$64,3,FALSE)</f>
        <v>静岡大</v>
      </c>
      <c r="J775" t="str">
        <f t="shared" si="61"/>
        <v>男</v>
      </c>
      <c r="K775" s="263" t="s">
        <v>4774</v>
      </c>
      <c r="L775" s="263" t="s">
        <v>4775</v>
      </c>
      <c r="M775" t="str">
        <f t="shared" si="62"/>
        <v>Tatsuya FUKUI</v>
      </c>
      <c r="O775" s="263" t="s">
        <v>1534</v>
      </c>
      <c r="P775" s="263" t="s">
        <v>4948</v>
      </c>
      <c r="Q775" s="354" t="s">
        <v>888</v>
      </c>
      <c r="R775" s="263" t="s">
        <v>2750</v>
      </c>
      <c r="S775" t="str">
        <f t="shared" si="63"/>
        <v>99</v>
      </c>
      <c r="T775" t="str">
        <f t="shared" si="64"/>
        <v>4 (99)</v>
      </c>
      <c r="U775" t="s">
        <v>6180</v>
      </c>
    </row>
    <row r="776" spans="2:21">
      <c r="B776" s="263" t="s">
        <v>509</v>
      </c>
      <c r="C776" s="292">
        <v>775</v>
      </c>
      <c r="D776" s="263" t="s">
        <v>2052</v>
      </c>
      <c r="E776" s="504" t="str">
        <f t="shared" si="60"/>
        <v>Toma TSUJINO(98)</v>
      </c>
      <c r="F776" s="263" t="s">
        <v>772</v>
      </c>
      <c r="G776" s="263" t="s">
        <v>622</v>
      </c>
      <c r="H776" t="str">
        <f>VLOOKUP($G776,県名!$B$1:$C$49,2,FALSE)</f>
        <v>静  岡</v>
      </c>
      <c r="I776" t="str">
        <f>VLOOKUP(B776,学校名!$D$8:$F$64,3,FALSE)</f>
        <v>静岡大</v>
      </c>
      <c r="J776" t="str">
        <f t="shared" si="61"/>
        <v>男</v>
      </c>
      <c r="K776" s="263" t="s">
        <v>4776</v>
      </c>
      <c r="L776" s="263" t="s">
        <v>4777</v>
      </c>
      <c r="M776" t="str">
        <f t="shared" si="62"/>
        <v>Toma TSUJINO</v>
      </c>
      <c r="O776" s="263" t="s">
        <v>1534</v>
      </c>
      <c r="P776" s="263" t="s">
        <v>4948</v>
      </c>
      <c r="Q776" s="354" t="s">
        <v>772</v>
      </c>
      <c r="R776" s="263" t="s">
        <v>4674</v>
      </c>
      <c r="S776" t="str">
        <f t="shared" si="63"/>
        <v>98</v>
      </c>
      <c r="T776" t="str">
        <f t="shared" si="64"/>
        <v>M1 (98)</v>
      </c>
      <c r="U776" t="s">
        <v>6181</v>
      </c>
    </row>
    <row r="777" spans="2:21">
      <c r="B777" s="263" t="s">
        <v>509</v>
      </c>
      <c r="C777" s="292">
        <v>776</v>
      </c>
      <c r="D777" s="263" t="s">
        <v>2056</v>
      </c>
      <c r="E777" s="504" t="str">
        <f t="shared" si="60"/>
        <v>Yushi MURAMATSU(98)</v>
      </c>
      <c r="F777" s="263" t="s">
        <v>772</v>
      </c>
      <c r="G777" s="263" t="s">
        <v>622</v>
      </c>
      <c r="H777" t="str">
        <f>VLOOKUP($G777,県名!$B$1:$C$49,2,FALSE)</f>
        <v>静  岡</v>
      </c>
      <c r="I777" t="str">
        <f>VLOOKUP(B777,学校名!$D$8:$F$64,3,FALSE)</f>
        <v>静岡大</v>
      </c>
      <c r="J777" t="str">
        <f t="shared" si="61"/>
        <v>男</v>
      </c>
      <c r="K777" s="263" t="s">
        <v>4778</v>
      </c>
      <c r="L777" s="263" t="s">
        <v>4779</v>
      </c>
      <c r="M777" t="str">
        <f t="shared" si="62"/>
        <v>Yushi MURAMATSU</v>
      </c>
      <c r="O777" s="263" t="s">
        <v>1534</v>
      </c>
      <c r="P777" s="263" t="s">
        <v>4948</v>
      </c>
      <c r="Q777" s="354" t="s">
        <v>772</v>
      </c>
      <c r="R777" s="263" t="s">
        <v>4675</v>
      </c>
      <c r="S777" t="str">
        <f t="shared" si="63"/>
        <v>98</v>
      </c>
      <c r="T777" t="str">
        <f t="shared" si="64"/>
        <v>M1 (98)</v>
      </c>
      <c r="U777" t="s">
        <v>6182</v>
      </c>
    </row>
    <row r="778" spans="2:21">
      <c r="B778" s="263" t="s">
        <v>509</v>
      </c>
      <c r="C778" s="292">
        <v>777</v>
      </c>
      <c r="D778" s="263" t="s">
        <v>2054</v>
      </c>
      <c r="E778" s="504" t="str">
        <f t="shared" si="60"/>
        <v>Masato CHINO(97)</v>
      </c>
      <c r="F778" s="263" t="s">
        <v>772</v>
      </c>
      <c r="G778" s="263" t="s">
        <v>622</v>
      </c>
      <c r="H778" t="str">
        <f>VLOOKUP($G778,県名!$B$1:$C$49,2,FALSE)</f>
        <v>静  岡</v>
      </c>
      <c r="I778" t="str">
        <f>VLOOKUP(B778,学校名!$D$8:$F$64,3,FALSE)</f>
        <v>静岡大</v>
      </c>
      <c r="J778" t="str">
        <f t="shared" si="61"/>
        <v>男</v>
      </c>
      <c r="K778" s="263" t="s">
        <v>4780</v>
      </c>
      <c r="L778" s="263" t="s">
        <v>4781</v>
      </c>
      <c r="M778" t="str">
        <f t="shared" si="62"/>
        <v>Masato CHINO</v>
      </c>
      <c r="O778" s="263" t="s">
        <v>1534</v>
      </c>
      <c r="P778" s="263" t="s">
        <v>4948</v>
      </c>
      <c r="Q778" s="354" t="s">
        <v>772</v>
      </c>
      <c r="R778" s="263" t="s">
        <v>4676</v>
      </c>
      <c r="S778" t="str">
        <f t="shared" si="63"/>
        <v>97</v>
      </c>
      <c r="T778" t="str">
        <f t="shared" si="64"/>
        <v>M1 (97)</v>
      </c>
      <c r="U778" t="s">
        <v>6183</v>
      </c>
    </row>
    <row r="779" spans="2:21">
      <c r="B779" s="263" t="s">
        <v>509</v>
      </c>
      <c r="C779" s="292">
        <v>778</v>
      </c>
      <c r="D779" s="263" t="s">
        <v>2055</v>
      </c>
      <c r="E779" s="504" t="str">
        <f t="shared" si="60"/>
        <v>Kazuya HIRANO(99)</v>
      </c>
      <c r="F779" s="263" t="s">
        <v>772</v>
      </c>
      <c r="G779" s="263" t="s">
        <v>622</v>
      </c>
      <c r="H779" t="str">
        <f>VLOOKUP($G779,県名!$B$1:$C$49,2,FALSE)</f>
        <v>静  岡</v>
      </c>
      <c r="I779" t="str">
        <f>VLOOKUP(B779,学校名!$D$8:$F$64,3,FALSE)</f>
        <v>静岡大</v>
      </c>
      <c r="J779" t="str">
        <f t="shared" si="61"/>
        <v>男</v>
      </c>
      <c r="K779" s="263" t="s">
        <v>4782</v>
      </c>
      <c r="L779" s="263" t="s">
        <v>4783</v>
      </c>
      <c r="M779" t="str">
        <f t="shared" si="62"/>
        <v>Kazuya HIRANO</v>
      </c>
      <c r="O779" s="263" t="s">
        <v>1534</v>
      </c>
      <c r="P779" s="263" t="s">
        <v>4948</v>
      </c>
      <c r="Q779" s="354" t="s">
        <v>772</v>
      </c>
      <c r="R779" s="263" t="s">
        <v>4677</v>
      </c>
      <c r="S779" t="str">
        <f t="shared" si="63"/>
        <v>99</v>
      </c>
      <c r="T779" t="str">
        <f t="shared" si="64"/>
        <v>M1 (99)</v>
      </c>
      <c r="U779" t="s">
        <v>6184</v>
      </c>
    </row>
    <row r="780" spans="2:21">
      <c r="B780" s="263" t="s">
        <v>509</v>
      </c>
      <c r="C780" s="292">
        <v>779</v>
      </c>
      <c r="D780" s="263" t="s">
        <v>2053</v>
      </c>
      <c r="E780" s="504" t="str">
        <f t="shared" si="60"/>
        <v>Rontaro TABATA(98)</v>
      </c>
      <c r="F780" s="263" t="s">
        <v>772</v>
      </c>
      <c r="G780" s="263" t="s">
        <v>622</v>
      </c>
      <c r="H780" t="str">
        <f>VLOOKUP($G780,県名!$B$1:$C$49,2,FALSE)</f>
        <v>静  岡</v>
      </c>
      <c r="I780" t="str">
        <f>VLOOKUP(B780,学校名!$D$8:$F$64,3,FALSE)</f>
        <v>静岡大</v>
      </c>
      <c r="J780" t="str">
        <f t="shared" si="61"/>
        <v>男</v>
      </c>
      <c r="K780" s="263" t="s">
        <v>4784</v>
      </c>
      <c r="L780" s="263" t="s">
        <v>4785</v>
      </c>
      <c r="M780" t="str">
        <f t="shared" si="62"/>
        <v>Rontaro TABATA</v>
      </c>
      <c r="O780" s="263" t="s">
        <v>1534</v>
      </c>
      <c r="P780" s="263" t="s">
        <v>4948</v>
      </c>
      <c r="Q780" s="354" t="s">
        <v>772</v>
      </c>
      <c r="R780" s="263" t="s">
        <v>4678</v>
      </c>
      <c r="S780" t="str">
        <f t="shared" si="63"/>
        <v>98</v>
      </c>
      <c r="T780" t="str">
        <f t="shared" si="64"/>
        <v>M1 (98)</v>
      </c>
      <c r="U780" t="s">
        <v>6185</v>
      </c>
    </row>
    <row r="781" spans="2:21">
      <c r="B781" s="263" t="s">
        <v>509</v>
      </c>
      <c r="C781" s="292">
        <v>780</v>
      </c>
      <c r="D781" s="263" t="s">
        <v>2084</v>
      </c>
      <c r="E781" s="504" t="str">
        <f t="shared" si="60"/>
        <v>Yuki KUBO(01)</v>
      </c>
      <c r="F781" s="263" t="s">
        <v>886</v>
      </c>
      <c r="G781" s="263" t="s">
        <v>622</v>
      </c>
      <c r="H781" t="str">
        <f>VLOOKUP($G781,県名!$B$1:$C$49,2,FALSE)</f>
        <v>静  岡</v>
      </c>
      <c r="I781" t="str">
        <f>VLOOKUP(B781,学校名!$D$8:$F$64,3,FALSE)</f>
        <v>静岡大</v>
      </c>
      <c r="J781" t="str">
        <f t="shared" si="61"/>
        <v>男</v>
      </c>
      <c r="K781" s="263" t="s">
        <v>4786</v>
      </c>
      <c r="L781" s="263" t="s">
        <v>4787</v>
      </c>
      <c r="M781" t="str">
        <f t="shared" si="62"/>
        <v>Yuki KUBO</v>
      </c>
      <c r="O781" s="263" t="s">
        <v>1534</v>
      </c>
      <c r="P781" s="263" t="s">
        <v>4948</v>
      </c>
      <c r="Q781" s="354" t="s">
        <v>886</v>
      </c>
      <c r="R781" s="263" t="s">
        <v>4679</v>
      </c>
      <c r="S781" t="str">
        <f t="shared" si="63"/>
        <v>01</v>
      </c>
      <c r="T781" t="str">
        <f t="shared" si="64"/>
        <v>2 (01)</v>
      </c>
      <c r="U781" t="s">
        <v>6186</v>
      </c>
    </row>
    <row r="782" spans="2:21">
      <c r="B782" s="263" t="s">
        <v>509</v>
      </c>
      <c r="C782" s="292">
        <v>781</v>
      </c>
      <c r="D782" s="263" t="s">
        <v>3313</v>
      </c>
      <c r="E782" s="504" t="str">
        <f t="shared" si="60"/>
        <v>Ryuki NISHIMURA(01)</v>
      </c>
      <c r="F782" s="263" t="s">
        <v>886</v>
      </c>
      <c r="G782" s="263" t="s">
        <v>622</v>
      </c>
      <c r="H782" t="str">
        <f>VLOOKUP($G782,県名!$B$1:$C$49,2,FALSE)</f>
        <v>静  岡</v>
      </c>
      <c r="I782" t="str">
        <f>VLOOKUP(B782,学校名!$D$8:$F$64,3,FALSE)</f>
        <v>静岡大</v>
      </c>
      <c r="J782" t="str">
        <f t="shared" si="61"/>
        <v>男</v>
      </c>
      <c r="K782" s="263" t="s">
        <v>4788</v>
      </c>
      <c r="L782" s="263" t="s">
        <v>4789</v>
      </c>
      <c r="M782" t="str">
        <f t="shared" si="62"/>
        <v>Ryuki NISHIMURA</v>
      </c>
      <c r="O782" s="263" t="s">
        <v>1534</v>
      </c>
      <c r="P782" s="263" t="s">
        <v>4948</v>
      </c>
      <c r="Q782" s="354" t="s">
        <v>886</v>
      </c>
      <c r="R782" s="263" t="s">
        <v>2789</v>
      </c>
      <c r="S782" t="str">
        <f t="shared" si="63"/>
        <v>01</v>
      </c>
      <c r="T782" t="str">
        <f t="shared" si="64"/>
        <v>2 (01)</v>
      </c>
      <c r="U782" t="s">
        <v>6187</v>
      </c>
    </row>
    <row r="783" spans="2:21">
      <c r="B783" s="263" t="s">
        <v>509</v>
      </c>
      <c r="C783" s="292">
        <v>782</v>
      </c>
      <c r="D783" s="263" t="s">
        <v>2083</v>
      </c>
      <c r="E783" s="504" t="str">
        <f t="shared" si="60"/>
        <v>Koki MIYAMOTO(01)</v>
      </c>
      <c r="F783" s="263" t="s">
        <v>886</v>
      </c>
      <c r="G783" s="263" t="s">
        <v>622</v>
      </c>
      <c r="H783" t="str">
        <f>VLOOKUP($G783,県名!$B$1:$C$49,2,FALSE)</f>
        <v>静  岡</v>
      </c>
      <c r="I783" t="str">
        <f>VLOOKUP(B783,学校名!$D$8:$F$64,3,FALSE)</f>
        <v>静岡大</v>
      </c>
      <c r="J783" t="str">
        <f t="shared" si="61"/>
        <v>男</v>
      </c>
      <c r="K783" s="263" t="s">
        <v>4790</v>
      </c>
      <c r="L783" s="263" t="s">
        <v>4791</v>
      </c>
      <c r="M783" t="str">
        <f t="shared" si="62"/>
        <v>Koki MIYAMOTO</v>
      </c>
      <c r="O783" s="263" t="s">
        <v>1534</v>
      </c>
      <c r="P783" s="263" t="s">
        <v>4948</v>
      </c>
      <c r="Q783" s="354" t="s">
        <v>886</v>
      </c>
      <c r="R783" s="263" t="s">
        <v>4680</v>
      </c>
      <c r="S783" t="str">
        <f t="shared" si="63"/>
        <v>01</v>
      </c>
      <c r="T783" t="str">
        <f t="shared" si="64"/>
        <v>2 (01)</v>
      </c>
      <c r="U783" t="s">
        <v>6188</v>
      </c>
    </row>
    <row r="784" spans="2:21">
      <c r="B784" s="263" t="s">
        <v>509</v>
      </c>
      <c r="C784" s="292">
        <v>783</v>
      </c>
      <c r="D784" s="263" t="s">
        <v>3031</v>
      </c>
      <c r="E784" s="504" t="str">
        <f t="shared" si="60"/>
        <v>Hiroki INOTSUME(01)</v>
      </c>
      <c r="F784" s="263" t="s">
        <v>886</v>
      </c>
      <c r="G784" s="263" t="s">
        <v>622</v>
      </c>
      <c r="H784" t="str">
        <f>VLOOKUP($G784,県名!$B$1:$C$49,2,FALSE)</f>
        <v>静  岡</v>
      </c>
      <c r="I784" t="str">
        <f>VLOOKUP(B784,学校名!$D$8:$F$64,3,FALSE)</f>
        <v>静岡大</v>
      </c>
      <c r="J784" t="str">
        <f t="shared" si="61"/>
        <v>男</v>
      </c>
      <c r="K784" s="263" t="s">
        <v>4792</v>
      </c>
      <c r="L784" s="263" t="s">
        <v>4793</v>
      </c>
      <c r="M784" t="str">
        <f t="shared" si="62"/>
        <v>Hiroki INOTSUME</v>
      </c>
      <c r="O784" s="263" t="s">
        <v>1534</v>
      </c>
      <c r="P784" s="263" t="s">
        <v>4948</v>
      </c>
      <c r="Q784" s="354" t="s">
        <v>886</v>
      </c>
      <c r="R784" s="263" t="s">
        <v>2515</v>
      </c>
      <c r="S784" t="str">
        <f t="shared" si="63"/>
        <v>01</v>
      </c>
      <c r="T784" t="str">
        <f t="shared" si="64"/>
        <v>2 (01)</v>
      </c>
      <c r="U784" t="s">
        <v>6189</v>
      </c>
    </row>
    <row r="785" spans="2:21">
      <c r="B785" s="263" t="s">
        <v>509</v>
      </c>
      <c r="C785" s="292">
        <v>784</v>
      </c>
      <c r="D785" s="263" t="s">
        <v>2058</v>
      </c>
      <c r="E785" s="504" t="str">
        <f t="shared" si="60"/>
        <v>Takumi SAWAYAMA(98)</v>
      </c>
      <c r="F785" s="263" t="s">
        <v>888</v>
      </c>
      <c r="G785" s="263" t="s">
        <v>622</v>
      </c>
      <c r="H785" t="str">
        <f>VLOOKUP($G785,県名!$B$1:$C$49,2,FALSE)</f>
        <v>静  岡</v>
      </c>
      <c r="I785" t="str">
        <f>VLOOKUP(B785,学校名!$D$8:$F$64,3,FALSE)</f>
        <v>静岡大</v>
      </c>
      <c r="J785" t="str">
        <f t="shared" si="61"/>
        <v>男</v>
      </c>
      <c r="K785" s="263" t="s">
        <v>4794</v>
      </c>
      <c r="L785" s="263" t="s">
        <v>4756</v>
      </c>
      <c r="M785" t="str">
        <f t="shared" si="62"/>
        <v>Takumi SAWAYAMA</v>
      </c>
      <c r="O785" s="263" t="s">
        <v>1534</v>
      </c>
      <c r="P785" s="263" t="s">
        <v>4948</v>
      </c>
      <c r="Q785" s="354" t="s">
        <v>888</v>
      </c>
      <c r="R785" s="263" t="s">
        <v>4681</v>
      </c>
      <c r="S785" t="str">
        <f t="shared" si="63"/>
        <v>98</v>
      </c>
      <c r="T785" t="str">
        <f t="shared" si="64"/>
        <v>4 (98)</v>
      </c>
      <c r="U785" t="s">
        <v>6190</v>
      </c>
    </row>
    <row r="786" spans="2:21">
      <c r="B786" s="263" t="s">
        <v>509</v>
      </c>
      <c r="C786" s="292">
        <v>785</v>
      </c>
      <c r="D786" s="263" t="s">
        <v>2062</v>
      </c>
      <c r="E786" s="504" t="str">
        <f t="shared" si="60"/>
        <v>Riku SHINOHARA(99)</v>
      </c>
      <c r="F786" s="263" t="s">
        <v>888</v>
      </c>
      <c r="G786" s="263" t="s">
        <v>622</v>
      </c>
      <c r="H786" t="str">
        <f>VLOOKUP($G786,県名!$B$1:$C$49,2,FALSE)</f>
        <v>静  岡</v>
      </c>
      <c r="I786" t="str">
        <f>VLOOKUP(B786,学校名!$D$8:$F$64,3,FALSE)</f>
        <v>静岡大</v>
      </c>
      <c r="J786" t="str">
        <f t="shared" si="61"/>
        <v>男</v>
      </c>
      <c r="K786" s="263" t="s">
        <v>4795</v>
      </c>
      <c r="L786" s="263" t="s">
        <v>4796</v>
      </c>
      <c r="M786" t="str">
        <f t="shared" si="62"/>
        <v>Riku SHINOHARA</v>
      </c>
      <c r="O786" s="263" t="s">
        <v>1534</v>
      </c>
      <c r="P786" s="263" t="s">
        <v>4948</v>
      </c>
      <c r="Q786" s="354" t="s">
        <v>888</v>
      </c>
      <c r="R786" s="263" t="s">
        <v>4682</v>
      </c>
      <c r="S786" t="str">
        <f t="shared" si="63"/>
        <v>99</v>
      </c>
      <c r="T786" t="str">
        <f t="shared" si="64"/>
        <v>4 (99)</v>
      </c>
      <c r="U786" t="s">
        <v>6191</v>
      </c>
    </row>
    <row r="787" spans="2:21">
      <c r="B787" s="263" t="s">
        <v>509</v>
      </c>
      <c r="C787" s="292">
        <v>786</v>
      </c>
      <c r="D787" s="263" t="s">
        <v>2071</v>
      </c>
      <c r="E787" s="504" t="str">
        <f t="shared" si="60"/>
        <v>Hiroyuki KATO(00)</v>
      </c>
      <c r="F787" s="263" t="s">
        <v>889</v>
      </c>
      <c r="G787" s="263" t="s">
        <v>622</v>
      </c>
      <c r="H787" t="str">
        <f>VLOOKUP($G787,県名!$B$1:$C$49,2,FALSE)</f>
        <v>静  岡</v>
      </c>
      <c r="I787" t="str">
        <f>VLOOKUP(B787,学校名!$D$8:$F$64,3,FALSE)</f>
        <v>静岡大</v>
      </c>
      <c r="J787" t="str">
        <f t="shared" si="61"/>
        <v>男</v>
      </c>
      <c r="K787" s="263" t="s">
        <v>4797</v>
      </c>
      <c r="L787" s="263" t="s">
        <v>4798</v>
      </c>
      <c r="M787" t="str">
        <f t="shared" si="62"/>
        <v>Hiroyuki KATO</v>
      </c>
      <c r="O787" s="263" t="s">
        <v>1534</v>
      </c>
      <c r="P787" s="263" t="s">
        <v>4948</v>
      </c>
      <c r="Q787" s="354" t="s">
        <v>889</v>
      </c>
      <c r="R787" s="263" t="s">
        <v>2562</v>
      </c>
      <c r="S787" t="str">
        <f t="shared" si="63"/>
        <v>00</v>
      </c>
      <c r="T787" t="str">
        <f t="shared" si="64"/>
        <v>3 (00)</v>
      </c>
      <c r="U787" t="s">
        <v>6192</v>
      </c>
    </row>
    <row r="788" spans="2:21">
      <c r="B788" s="263" t="s">
        <v>509</v>
      </c>
      <c r="C788" s="292">
        <v>787</v>
      </c>
      <c r="D788" s="263" t="s">
        <v>2066</v>
      </c>
      <c r="E788" s="504" t="str">
        <f t="shared" si="60"/>
        <v>Yuta MASUDA(99)</v>
      </c>
      <c r="F788" s="263" t="s">
        <v>888</v>
      </c>
      <c r="G788" s="263" t="s">
        <v>622</v>
      </c>
      <c r="H788" t="str">
        <f>VLOOKUP($G788,県名!$B$1:$C$49,2,FALSE)</f>
        <v>静  岡</v>
      </c>
      <c r="I788" t="str">
        <f>VLOOKUP(B788,学校名!$D$8:$F$64,3,FALSE)</f>
        <v>静岡大</v>
      </c>
      <c r="J788" t="str">
        <f t="shared" si="61"/>
        <v>男</v>
      </c>
      <c r="K788" s="263" t="s">
        <v>4799</v>
      </c>
      <c r="L788" s="263" t="s">
        <v>4800</v>
      </c>
      <c r="M788" t="str">
        <f t="shared" si="62"/>
        <v>Yuta MASUDA</v>
      </c>
      <c r="O788" s="263" t="s">
        <v>1534</v>
      </c>
      <c r="P788" s="263" t="s">
        <v>4948</v>
      </c>
      <c r="Q788" s="354" t="s">
        <v>888</v>
      </c>
      <c r="R788" s="263" t="s">
        <v>4683</v>
      </c>
      <c r="S788" t="str">
        <f t="shared" si="63"/>
        <v>99</v>
      </c>
      <c r="T788" t="str">
        <f t="shared" si="64"/>
        <v>4 (99)</v>
      </c>
      <c r="U788" t="s">
        <v>6193</v>
      </c>
    </row>
    <row r="789" spans="2:21">
      <c r="B789" s="263" t="s">
        <v>509</v>
      </c>
      <c r="C789" s="292">
        <v>788</v>
      </c>
      <c r="D789" s="263" t="s">
        <v>2074</v>
      </c>
      <c r="E789" s="504" t="str">
        <f t="shared" si="60"/>
        <v>Rio YAMAGUCHI(00)</v>
      </c>
      <c r="F789" s="263" t="s">
        <v>889</v>
      </c>
      <c r="G789" s="263" t="s">
        <v>622</v>
      </c>
      <c r="H789" t="str">
        <f>VLOOKUP($G789,県名!$B$1:$C$49,2,FALSE)</f>
        <v>静  岡</v>
      </c>
      <c r="I789" t="str">
        <f>VLOOKUP(B789,学校名!$D$8:$F$64,3,FALSE)</f>
        <v>静岡大</v>
      </c>
      <c r="J789" t="str">
        <f t="shared" si="61"/>
        <v>男</v>
      </c>
      <c r="K789" s="263" t="s">
        <v>4801</v>
      </c>
      <c r="L789" s="263" t="s">
        <v>4802</v>
      </c>
      <c r="M789" t="str">
        <f t="shared" si="62"/>
        <v>Rio YAMAGUCHI</v>
      </c>
      <c r="O789" s="263" t="s">
        <v>1534</v>
      </c>
      <c r="P789" s="263" t="s">
        <v>4948</v>
      </c>
      <c r="Q789" s="354" t="s">
        <v>889</v>
      </c>
      <c r="R789" s="263" t="s">
        <v>2873</v>
      </c>
      <c r="S789" t="str">
        <f t="shared" si="63"/>
        <v>00</v>
      </c>
      <c r="T789" t="str">
        <f t="shared" si="64"/>
        <v>3 (00)</v>
      </c>
      <c r="U789" t="s">
        <v>6194</v>
      </c>
    </row>
    <row r="790" spans="2:21">
      <c r="B790" s="263" t="s">
        <v>509</v>
      </c>
      <c r="C790" s="292">
        <v>789</v>
      </c>
      <c r="D790" s="263" t="s">
        <v>2072</v>
      </c>
      <c r="E790" s="504" t="str">
        <f t="shared" si="60"/>
        <v>Ryota SUGA(00)</v>
      </c>
      <c r="F790" s="263" t="s">
        <v>889</v>
      </c>
      <c r="G790" s="263" t="s">
        <v>622</v>
      </c>
      <c r="H790" t="str">
        <f>VLOOKUP($G790,県名!$B$1:$C$49,2,FALSE)</f>
        <v>静  岡</v>
      </c>
      <c r="I790" t="str">
        <f>VLOOKUP(B790,学校名!$D$8:$F$64,3,FALSE)</f>
        <v>静岡大</v>
      </c>
      <c r="J790" t="str">
        <f t="shared" si="61"/>
        <v>男</v>
      </c>
      <c r="K790" s="263" t="s">
        <v>4803</v>
      </c>
      <c r="L790" s="263" t="s">
        <v>4760</v>
      </c>
      <c r="M790" t="str">
        <f t="shared" si="62"/>
        <v>Ryota SUGA</v>
      </c>
      <c r="O790" s="263" t="s">
        <v>1534</v>
      </c>
      <c r="P790" s="263" t="s">
        <v>4948</v>
      </c>
      <c r="Q790" s="354" t="s">
        <v>889</v>
      </c>
      <c r="R790" s="263" t="s">
        <v>4684</v>
      </c>
      <c r="S790" t="str">
        <f t="shared" si="63"/>
        <v>00</v>
      </c>
      <c r="T790" t="str">
        <f t="shared" si="64"/>
        <v>3 (00)</v>
      </c>
      <c r="U790" t="s">
        <v>6195</v>
      </c>
    </row>
    <row r="791" spans="2:21">
      <c r="B791" s="263" t="s">
        <v>509</v>
      </c>
      <c r="C791" s="292">
        <v>790</v>
      </c>
      <c r="D791" s="263" t="s">
        <v>2080</v>
      </c>
      <c r="E791" s="504" t="str">
        <f t="shared" si="60"/>
        <v>Taiga MASUDA(98)</v>
      </c>
      <c r="F791" s="263" t="s">
        <v>771</v>
      </c>
      <c r="G791" s="263" t="s">
        <v>622</v>
      </c>
      <c r="H791" t="str">
        <f>VLOOKUP($G791,県名!$B$1:$C$49,2,FALSE)</f>
        <v>静  岡</v>
      </c>
      <c r="I791" t="str">
        <f>VLOOKUP(B791,学校名!$D$8:$F$64,3,FALSE)</f>
        <v>静岡大</v>
      </c>
      <c r="J791" t="str">
        <f t="shared" si="61"/>
        <v>男</v>
      </c>
      <c r="K791" s="263" t="s">
        <v>4799</v>
      </c>
      <c r="L791" s="263" t="s">
        <v>4804</v>
      </c>
      <c r="M791" t="str">
        <f t="shared" si="62"/>
        <v>Taiga MASUDA</v>
      </c>
      <c r="O791" s="263" t="s">
        <v>1534</v>
      </c>
      <c r="P791" s="263" t="s">
        <v>4948</v>
      </c>
      <c r="Q791" s="354" t="s">
        <v>771</v>
      </c>
      <c r="R791" s="263" t="s">
        <v>4685</v>
      </c>
      <c r="S791" t="str">
        <f t="shared" si="63"/>
        <v>98</v>
      </c>
      <c r="T791" t="str">
        <f t="shared" si="64"/>
        <v>M2 (98)</v>
      </c>
      <c r="U791" t="s">
        <v>6196</v>
      </c>
    </row>
    <row r="792" spans="2:21">
      <c r="B792" s="263" t="s">
        <v>509</v>
      </c>
      <c r="C792" s="292">
        <v>791</v>
      </c>
      <c r="D792" s="263" t="s">
        <v>2059</v>
      </c>
      <c r="E792" s="504" t="str">
        <f t="shared" si="60"/>
        <v>Ryoto OBA(99)</v>
      </c>
      <c r="F792" s="263" t="s">
        <v>888</v>
      </c>
      <c r="G792" s="263" t="s">
        <v>622</v>
      </c>
      <c r="H792" t="str">
        <f>VLOOKUP($G792,県名!$B$1:$C$49,2,FALSE)</f>
        <v>静  岡</v>
      </c>
      <c r="I792" t="str">
        <f>VLOOKUP(B792,学校名!$D$8:$F$64,3,FALSE)</f>
        <v>静岡大</v>
      </c>
      <c r="J792" t="str">
        <f t="shared" si="61"/>
        <v>男</v>
      </c>
      <c r="K792" s="263" t="s">
        <v>4805</v>
      </c>
      <c r="L792" s="263" t="s">
        <v>4806</v>
      </c>
      <c r="M792" t="str">
        <f t="shared" si="62"/>
        <v>Ryoto OBA</v>
      </c>
      <c r="O792" s="263" t="s">
        <v>1534</v>
      </c>
      <c r="P792" s="263" t="s">
        <v>4948</v>
      </c>
      <c r="Q792" s="354" t="s">
        <v>888</v>
      </c>
      <c r="R792" s="263" t="s">
        <v>4686</v>
      </c>
      <c r="S792" t="str">
        <f t="shared" si="63"/>
        <v>99</v>
      </c>
      <c r="T792" t="str">
        <f t="shared" si="64"/>
        <v>4 (99)</v>
      </c>
      <c r="U792" t="s">
        <v>6197</v>
      </c>
    </row>
    <row r="793" spans="2:21">
      <c r="B793" s="263" t="s">
        <v>509</v>
      </c>
      <c r="C793" s="292">
        <v>792</v>
      </c>
      <c r="D793" s="263" t="s">
        <v>2070</v>
      </c>
      <c r="E793" s="504" t="str">
        <f t="shared" si="60"/>
        <v>Kakeru YAMAZAKI(00)</v>
      </c>
      <c r="F793" s="263" t="s">
        <v>889</v>
      </c>
      <c r="G793" s="263" t="s">
        <v>622</v>
      </c>
      <c r="H793" t="str">
        <f>VLOOKUP($G793,県名!$B$1:$C$49,2,FALSE)</f>
        <v>静  岡</v>
      </c>
      <c r="I793" t="str">
        <f>VLOOKUP(B793,学校名!$D$8:$F$64,3,FALSE)</f>
        <v>静岡大</v>
      </c>
      <c r="J793" t="str">
        <f t="shared" si="61"/>
        <v>男</v>
      </c>
      <c r="K793" s="263" t="s">
        <v>4807</v>
      </c>
      <c r="L793" s="263" t="s">
        <v>4808</v>
      </c>
      <c r="M793" t="str">
        <f t="shared" si="62"/>
        <v>Kakeru YAMAZAKI</v>
      </c>
      <c r="O793" s="263" t="s">
        <v>1534</v>
      </c>
      <c r="P793" s="263" t="s">
        <v>4948</v>
      </c>
      <c r="Q793" s="354" t="s">
        <v>889</v>
      </c>
      <c r="R793" s="263" t="s">
        <v>2871</v>
      </c>
      <c r="S793" t="str">
        <f t="shared" si="63"/>
        <v>00</v>
      </c>
      <c r="T793" t="str">
        <f t="shared" si="64"/>
        <v>3 (00)</v>
      </c>
      <c r="U793" t="s">
        <v>6198</v>
      </c>
    </row>
    <row r="794" spans="2:21">
      <c r="B794" s="263" t="s">
        <v>509</v>
      </c>
      <c r="C794" s="292">
        <v>793</v>
      </c>
      <c r="D794" s="263" t="s">
        <v>2051</v>
      </c>
      <c r="E794" s="504" t="str">
        <f t="shared" si="60"/>
        <v>Shota SAKAI(99)</v>
      </c>
      <c r="F794" s="263" t="s">
        <v>888</v>
      </c>
      <c r="G794" s="263" t="s">
        <v>622</v>
      </c>
      <c r="H794" t="str">
        <f>VLOOKUP($G794,県名!$B$1:$C$49,2,FALSE)</f>
        <v>静  岡</v>
      </c>
      <c r="I794" t="str">
        <f>VLOOKUP(B794,学校名!$D$8:$F$64,3,FALSE)</f>
        <v>静岡大</v>
      </c>
      <c r="J794" t="str">
        <f t="shared" si="61"/>
        <v>男</v>
      </c>
      <c r="K794" s="263" t="s">
        <v>4809</v>
      </c>
      <c r="L794" s="263" t="s">
        <v>4810</v>
      </c>
      <c r="M794" t="str">
        <f t="shared" si="62"/>
        <v>Shota SAKAI</v>
      </c>
      <c r="O794" s="263" t="s">
        <v>1534</v>
      </c>
      <c r="P794" s="263" t="s">
        <v>4948</v>
      </c>
      <c r="Q794" s="354" t="s">
        <v>888</v>
      </c>
      <c r="R794" s="263" t="s">
        <v>2522</v>
      </c>
      <c r="S794" t="str">
        <f t="shared" si="63"/>
        <v>99</v>
      </c>
      <c r="T794" t="str">
        <f t="shared" si="64"/>
        <v>4 (99)</v>
      </c>
      <c r="U794" t="s">
        <v>6199</v>
      </c>
    </row>
    <row r="795" spans="2:21">
      <c r="B795" s="263" t="s">
        <v>509</v>
      </c>
      <c r="C795" s="292">
        <v>794</v>
      </c>
      <c r="D795" s="263" t="s">
        <v>2060</v>
      </c>
      <c r="E795" s="504" t="str">
        <f t="shared" si="60"/>
        <v>Hiroya NAGASE(99)</v>
      </c>
      <c r="F795" s="263" t="s">
        <v>888</v>
      </c>
      <c r="G795" s="263" t="s">
        <v>622</v>
      </c>
      <c r="H795" t="str">
        <f>VLOOKUP($G795,県名!$B$1:$C$49,2,FALSE)</f>
        <v>静  岡</v>
      </c>
      <c r="I795" t="str">
        <f>VLOOKUP(B795,学校名!$D$8:$F$64,3,FALSE)</f>
        <v>静岡大</v>
      </c>
      <c r="J795" t="str">
        <f t="shared" si="61"/>
        <v>男</v>
      </c>
      <c r="K795" s="263" t="s">
        <v>4811</v>
      </c>
      <c r="L795" s="263" t="s">
        <v>4812</v>
      </c>
      <c r="M795" t="str">
        <f t="shared" si="62"/>
        <v>Hiroya NAGASE</v>
      </c>
      <c r="O795" s="263" t="s">
        <v>1534</v>
      </c>
      <c r="P795" s="263" t="s">
        <v>4948</v>
      </c>
      <c r="Q795" s="354" t="s">
        <v>888</v>
      </c>
      <c r="R795" s="263" t="s">
        <v>4687</v>
      </c>
      <c r="S795" t="str">
        <f t="shared" si="63"/>
        <v>99</v>
      </c>
      <c r="T795" t="str">
        <f t="shared" si="64"/>
        <v>4 (99)</v>
      </c>
      <c r="U795" t="s">
        <v>6200</v>
      </c>
    </row>
    <row r="796" spans="2:21">
      <c r="B796" s="263" t="s">
        <v>509</v>
      </c>
      <c r="C796" s="292">
        <v>795</v>
      </c>
      <c r="D796" s="263" t="s">
        <v>3032</v>
      </c>
      <c r="E796" s="504" t="str">
        <f t="shared" si="60"/>
        <v>Toshinari YAMATO(01)</v>
      </c>
      <c r="F796" s="263" t="s">
        <v>886</v>
      </c>
      <c r="G796" s="263" t="s">
        <v>622</v>
      </c>
      <c r="H796" t="str">
        <f>VLOOKUP($G796,県名!$B$1:$C$49,2,FALSE)</f>
        <v>静  岡</v>
      </c>
      <c r="I796" t="str">
        <f>VLOOKUP(B796,学校名!$D$8:$F$64,3,FALSE)</f>
        <v>静岡大</v>
      </c>
      <c r="J796" t="str">
        <f t="shared" si="61"/>
        <v>男</v>
      </c>
      <c r="K796" s="263" t="s">
        <v>4813</v>
      </c>
      <c r="L796" s="263" t="s">
        <v>4814</v>
      </c>
      <c r="M796" t="str">
        <f t="shared" si="62"/>
        <v>Toshinari YAMATO</v>
      </c>
      <c r="O796" s="263" t="s">
        <v>1534</v>
      </c>
      <c r="P796" s="263" t="s">
        <v>4948</v>
      </c>
      <c r="Q796" s="354" t="s">
        <v>886</v>
      </c>
      <c r="R796" s="263" t="s">
        <v>4688</v>
      </c>
      <c r="S796" t="str">
        <f t="shared" si="63"/>
        <v>01</v>
      </c>
      <c r="T796" t="str">
        <f t="shared" si="64"/>
        <v>2 (01)</v>
      </c>
      <c r="U796" t="s">
        <v>6201</v>
      </c>
    </row>
    <row r="797" spans="2:21">
      <c r="B797" s="263" t="s">
        <v>509</v>
      </c>
      <c r="C797" s="292">
        <v>796</v>
      </c>
      <c r="D797" s="263" t="s">
        <v>2082</v>
      </c>
      <c r="E797" s="504" t="str">
        <f t="shared" si="60"/>
        <v>Ryo KOARASHI(01)</v>
      </c>
      <c r="F797" s="263" t="s">
        <v>886</v>
      </c>
      <c r="G797" s="263" t="s">
        <v>622</v>
      </c>
      <c r="H797" t="str">
        <f>VLOOKUP($G797,県名!$B$1:$C$49,2,FALSE)</f>
        <v>静  岡</v>
      </c>
      <c r="I797" t="str">
        <f>VLOOKUP(B797,学校名!$D$8:$F$64,3,FALSE)</f>
        <v>静岡大</v>
      </c>
      <c r="J797" t="str">
        <f t="shared" si="61"/>
        <v>男</v>
      </c>
      <c r="K797" s="263" t="s">
        <v>4815</v>
      </c>
      <c r="L797" s="263" t="s">
        <v>4816</v>
      </c>
      <c r="M797" t="str">
        <f t="shared" si="62"/>
        <v>Ryo KOARASHI</v>
      </c>
      <c r="O797" s="263" t="s">
        <v>1534</v>
      </c>
      <c r="P797" s="263" t="s">
        <v>4948</v>
      </c>
      <c r="Q797" s="354" t="s">
        <v>886</v>
      </c>
      <c r="R797" s="263" t="s">
        <v>2874</v>
      </c>
      <c r="S797" t="str">
        <f t="shared" si="63"/>
        <v>01</v>
      </c>
      <c r="T797" t="str">
        <f t="shared" si="64"/>
        <v>2 (01)</v>
      </c>
      <c r="U797" t="s">
        <v>6202</v>
      </c>
    </row>
    <row r="798" spans="2:21">
      <c r="B798" s="263" t="s">
        <v>509</v>
      </c>
      <c r="C798" s="292">
        <v>797</v>
      </c>
      <c r="D798" s="263" t="s">
        <v>2073</v>
      </c>
      <c r="E798" s="504" t="str">
        <f t="shared" si="60"/>
        <v>Atsushi IKEDA(00)</v>
      </c>
      <c r="F798" s="263" t="s">
        <v>889</v>
      </c>
      <c r="G798" s="263" t="s">
        <v>622</v>
      </c>
      <c r="H798" t="str">
        <f>VLOOKUP($G798,県名!$B$1:$C$49,2,FALSE)</f>
        <v>静  岡</v>
      </c>
      <c r="I798" t="str">
        <f>VLOOKUP(B798,学校名!$D$8:$F$64,3,FALSE)</f>
        <v>静岡大</v>
      </c>
      <c r="J798" t="str">
        <f t="shared" si="61"/>
        <v>男</v>
      </c>
      <c r="K798" s="263" t="s">
        <v>4817</v>
      </c>
      <c r="L798" s="263" t="s">
        <v>4818</v>
      </c>
      <c r="M798" t="str">
        <f t="shared" si="62"/>
        <v>Atsushi IKEDA</v>
      </c>
      <c r="O798" s="263" t="s">
        <v>1534</v>
      </c>
      <c r="P798" s="263" t="s">
        <v>4948</v>
      </c>
      <c r="Q798" s="354" t="s">
        <v>889</v>
      </c>
      <c r="R798" s="263" t="s">
        <v>2872</v>
      </c>
      <c r="S798" t="str">
        <f t="shared" si="63"/>
        <v>00</v>
      </c>
      <c r="T798" t="str">
        <f t="shared" si="64"/>
        <v>3 (00)</v>
      </c>
      <c r="U798" t="s">
        <v>6203</v>
      </c>
    </row>
    <row r="799" spans="2:21">
      <c r="B799" s="263" t="s">
        <v>509</v>
      </c>
      <c r="C799" s="292">
        <v>798</v>
      </c>
      <c r="D799" s="263" t="s">
        <v>2067</v>
      </c>
      <c r="E799" s="504" t="str">
        <f t="shared" si="60"/>
        <v>Ryoga KINOSHITA(98)</v>
      </c>
      <c r="F799" s="263" t="s">
        <v>888</v>
      </c>
      <c r="G799" s="263" t="s">
        <v>622</v>
      </c>
      <c r="H799" t="str">
        <f>VLOOKUP($G799,県名!$B$1:$C$49,2,FALSE)</f>
        <v>静  岡</v>
      </c>
      <c r="I799" t="str">
        <f>VLOOKUP(B799,学校名!$D$8:$F$64,3,FALSE)</f>
        <v>静岡大</v>
      </c>
      <c r="J799" t="str">
        <f t="shared" si="61"/>
        <v>男</v>
      </c>
      <c r="K799" s="263" t="s">
        <v>4819</v>
      </c>
      <c r="L799" s="263" t="s">
        <v>4820</v>
      </c>
      <c r="M799" t="str">
        <f t="shared" si="62"/>
        <v>Ryoga KINOSHITA</v>
      </c>
      <c r="O799" s="263" t="s">
        <v>1534</v>
      </c>
      <c r="P799" s="263" t="s">
        <v>4948</v>
      </c>
      <c r="Q799" s="354" t="s">
        <v>888</v>
      </c>
      <c r="R799" s="263" t="s">
        <v>4689</v>
      </c>
      <c r="S799" t="str">
        <f t="shared" si="63"/>
        <v>98</v>
      </c>
      <c r="T799" t="str">
        <f t="shared" si="64"/>
        <v>4 (98)</v>
      </c>
      <c r="U799" t="s">
        <v>6204</v>
      </c>
    </row>
    <row r="800" spans="2:21">
      <c r="B800" s="263" t="s">
        <v>509</v>
      </c>
      <c r="C800" s="292">
        <v>799</v>
      </c>
      <c r="D800" s="263" t="s">
        <v>2081</v>
      </c>
      <c r="E800" s="504" t="str">
        <f t="shared" si="60"/>
        <v>Kotaro YANAKA(97)</v>
      </c>
      <c r="F800" s="263" t="s">
        <v>771</v>
      </c>
      <c r="G800" s="263" t="s">
        <v>622</v>
      </c>
      <c r="H800" t="str">
        <f>VLOOKUP($G800,県名!$B$1:$C$49,2,FALSE)</f>
        <v>静  岡</v>
      </c>
      <c r="I800" t="str">
        <f>VLOOKUP(B800,学校名!$D$8:$F$64,3,FALSE)</f>
        <v>静岡大</v>
      </c>
      <c r="J800" t="str">
        <f t="shared" si="61"/>
        <v>男</v>
      </c>
      <c r="K800" s="263" t="s">
        <v>4821</v>
      </c>
      <c r="L800" s="263" t="s">
        <v>4822</v>
      </c>
      <c r="M800" t="str">
        <f t="shared" si="62"/>
        <v>Kotaro YANAKA</v>
      </c>
      <c r="O800" s="263" t="s">
        <v>1534</v>
      </c>
      <c r="P800" s="263" t="s">
        <v>4948</v>
      </c>
      <c r="Q800" s="354" t="s">
        <v>771</v>
      </c>
      <c r="R800" s="263" t="s">
        <v>4690</v>
      </c>
      <c r="S800" t="str">
        <f t="shared" si="63"/>
        <v>97</v>
      </c>
      <c r="T800" t="str">
        <f t="shared" si="64"/>
        <v>M2 (97)</v>
      </c>
      <c r="U800" t="s">
        <v>6205</v>
      </c>
    </row>
    <row r="801" spans="2:21">
      <c r="B801" s="263" t="s">
        <v>509</v>
      </c>
      <c r="C801" s="292">
        <v>800</v>
      </c>
      <c r="D801" s="263" t="s">
        <v>2085</v>
      </c>
      <c r="E801" s="504" t="str">
        <f t="shared" si="60"/>
        <v>Kaito TAKAHASHI(01)</v>
      </c>
      <c r="F801" s="263" t="s">
        <v>886</v>
      </c>
      <c r="G801" s="263" t="s">
        <v>622</v>
      </c>
      <c r="H801" t="str">
        <f>VLOOKUP($G801,県名!$B$1:$C$49,2,FALSE)</f>
        <v>静  岡</v>
      </c>
      <c r="I801" t="str">
        <f>VLOOKUP(B801,学校名!$D$8:$F$64,3,FALSE)</f>
        <v>静岡大</v>
      </c>
      <c r="J801" t="str">
        <f t="shared" si="61"/>
        <v>男</v>
      </c>
      <c r="K801" s="263" t="s">
        <v>4823</v>
      </c>
      <c r="L801" s="263" t="s">
        <v>4824</v>
      </c>
      <c r="M801" t="str">
        <f t="shared" si="62"/>
        <v>Kaito TAKAHASHI</v>
      </c>
      <c r="O801" s="263" t="s">
        <v>1534</v>
      </c>
      <c r="P801" s="263" t="s">
        <v>4948</v>
      </c>
      <c r="Q801" s="354" t="s">
        <v>886</v>
      </c>
      <c r="R801" s="263" t="s">
        <v>2726</v>
      </c>
      <c r="S801" t="str">
        <f t="shared" si="63"/>
        <v>01</v>
      </c>
      <c r="T801" t="str">
        <f t="shared" si="64"/>
        <v>2 (01)</v>
      </c>
      <c r="U801" t="s">
        <v>6206</v>
      </c>
    </row>
    <row r="802" spans="2:21">
      <c r="B802" s="263" t="s">
        <v>509</v>
      </c>
      <c r="C802" s="292">
        <v>801</v>
      </c>
      <c r="D802" s="263" t="s">
        <v>3314</v>
      </c>
      <c r="E802" s="504" t="str">
        <f t="shared" si="60"/>
        <v>Tomoya MIYAGAWA(01)</v>
      </c>
      <c r="F802" s="263" t="s">
        <v>886</v>
      </c>
      <c r="G802" s="263" t="s">
        <v>622</v>
      </c>
      <c r="H802" t="str">
        <f>VLOOKUP($G802,県名!$B$1:$C$49,2,FALSE)</f>
        <v>静  岡</v>
      </c>
      <c r="I802" t="str">
        <f>VLOOKUP(B802,学校名!$D$8:$F$64,3,FALSE)</f>
        <v>静岡大</v>
      </c>
      <c r="J802" t="str">
        <f t="shared" si="61"/>
        <v>男</v>
      </c>
      <c r="K802" s="263" t="s">
        <v>4825</v>
      </c>
      <c r="L802" s="263" t="s">
        <v>4764</v>
      </c>
      <c r="M802" t="str">
        <f t="shared" si="62"/>
        <v>Tomoya MIYAGAWA</v>
      </c>
      <c r="O802" s="263" t="s">
        <v>1534</v>
      </c>
      <c r="P802" s="263" t="s">
        <v>4948</v>
      </c>
      <c r="Q802" s="354" t="s">
        <v>886</v>
      </c>
      <c r="R802" s="263" t="s">
        <v>2805</v>
      </c>
      <c r="S802" t="str">
        <f t="shared" si="63"/>
        <v>01</v>
      </c>
      <c r="T802" t="str">
        <f t="shared" si="64"/>
        <v>2 (01)</v>
      </c>
      <c r="U802" t="s">
        <v>6207</v>
      </c>
    </row>
    <row r="803" spans="2:21">
      <c r="B803" s="263" t="s">
        <v>509</v>
      </c>
      <c r="C803" s="292">
        <v>802</v>
      </c>
      <c r="D803" s="263" t="s">
        <v>2057</v>
      </c>
      <c r="E803" s="504" t="str">
        <f t="shared" si="60"/>
        <v>Yuki YONEKURA(00)</v>
      </c>
      <c r="F803" s="263" t="s">
        <v>888</v>
      </c>
      <c r="G803" s="263" t="s">
        <v>622</v>
      </c>
      <c r="H803" t="str">
        <f>VLOOKUP($G803,県名!$B$1:$C$49,2,FALSE)</f>
        <v>静  岡</v>
      </c>
      <c r="I803" t="str">
        <f>VLOOKUP(B803,学校名!$D$8:$F$64,3,FALSE)</f>
        <v>静岡大</v>
      </c>
      <c r="J803" t="str">
        <f t="shared" si="61"/>
        <v>男</v>
      </c>
      <c r="K803" s="263" t="s">
        <v>4826</v>
      </c>
      <c r="L803" s="263" t="s">
        <v>4787</v>
      </c>
      <c r="M803" t="str">
        <f t="shared" si="62"/>
        <v>Yuki YONEKURA</v>
      </c>
      <c r="O803" s="263" t="s">
        <v>1534</v>
      </c>
      <c r="P803" s="263" t="s">
        <v>4948</v>
      </c>
      <c r="Q803" s="354" t="s">
        <v>888</v>
      </c>
      <c r="R803" s="263" t="s">
        <v>4691</v>
      </c>
      <c r="S803" t="str">
        <f t="shared" si="63"/>
        <v>00</v>
      </c>
      <c r="T803" t="str">
        <f t="shared" si="64"/>
        <v>4 (00)</v>
      </c>
      <c r="U803" t="s">
        <v>6208</v>
      </c>
    </row>
    <row r="804" spans="2:21">
      <c r="B804" s="263" t="s">
        <v>509</v>
      </c>
      <c r="C804" s="292">
        <v>803</v>
      </c>
      <c r="D804" s="263" t="s">
        <v>2079</v>
      </c>
      <c r="E804" s="504" t="str">
        <f t="shared" si="60"/>
        <v>Naoki WATANABE(97)</v>
      </c>
      <c r="F804" s="263" t="s">
        <v>771</v>
      </c>
      <c r="G804" s="263" t="s">
        <v>622</v>
      </c>
      <c r="H804" t="str">
        <f>VLOOKUP($G804,県名!$B$1:$C$49,2,FALSE)</f>
        <v>静  岡</v>
      </c>
      <c r="I804" t="str">
        <f>VLOOKUP(B804,学校名!$D$8:$F$64,3,FALSE)</f>
        <v>静岡大</v>
      </c>
      <c r="J804" t="str">
        <f t="shared" si="61"/>
        <v>男</v>
      </c>
      <c r="K804" s="263" t="s">
        <v>4827</v>
      </c>
      <c r="L804" s="263" t="s">
        <v>4828</v>
      </c>
      <c r="M804" t="str">
        <f t="shared" si="62"/>
        <v>Naoki WATANABE</v>
      </c>
      <c r="O804" s="263" t="s">
        <v>1534</v>
      </c>
      <c r="P804" s="263" t="s">
        <v>4948</v>
      </c>
      <c r="Q804" s="354" t="s">
        <v>771</v>
      </c>
      <c r="R804" s="263" t="s">
        <v>4692</v>
      </c>
      <c r="S804" t="str">
        <f t="shared" si="63"/>
        <v>97</v>
      </c>
      <c r="T804" t="str">
        <f t="shared" si="64"/>
        <v>M2 (97)</v>
      </c>
      <c r="U804" t="s">
        <v>6209</v>
      </c>
    </row>
    <row r="805" spans="2:21">
      <c r="B805" s="263" t="s">
        <v>509</v>
      </c>
      <c r="C805" s="292">
        <v>804</v>
      </c>
      <c r="D805" s="263" t="s">
        <v>3315</v>
      </c>
      <c r="E805" s="504" t="str">
        <f t="shared" si="60"/>
        <v>Hayato KONDO(01)</v>
      </c>
      <c r="F805" s="263" t="s">
        <v>886</v>
      </c>
      <c r="G805" s="263" t="s">
        <v>622</v>
      </c>
      <c r="H805" t="str">
        <f>VLOOKUP($G805,県名!$B$1:$C$49,2,FALSE)</f>
        <v>静  岡</v>
      </c>
      <c r="I805" t="str">
        <f>VLOOKUP(B805,学校名!$D$8:$F$64,3,FALSE)</f>
        <v>静岡大</v>
      </c>
      <c r="J805" t="str">
        <f t="shared" si="61"/>
        <v>男</v>
      </c>
      <c r="K805" s="263" t="s">
        <v>4829</v>
      </c>
      <c r="L805" s="263" t="s">
        <v>4830</v>
      </c>
      <c r="M805" t="str">
        <f t="shared" si="62"/>
        <v>Hayato KONDO</v>
      </c>
      <c r="O805" s="263" t="s">
        <v>1534</v>
      </c>
      <c r="P805" s="263" t="s">
        <v>4948</v>
      </c>
      <c r="Q805" s="354" t="s">
        <v>886</v>
      </c>
      <c r="R805" s="263" t="s">
        <v>4693</v>
      </c>
      <c r="S805" t="str">
        <f t="shared" si="63"/>
        <v>01</v>
      </c>
      <c r="T805" t="str">
        <f t="shared" si="64"/>
        <v>2 (01)</v>
      </c>
      <c r="U805" t="s">
        <v>5490</v>
      </c>
    </row>
    <row r="806" spans="2:21">
      <c r="B806" s="263" t="s">
        <v>496</v>
      </c>
      <c r="C806" s="292">
        <v>805</v>
      </c>
      <c r="D806" s="263" t="s">
        <v>3316</v>
      </c>
      <c r="E806" s="504" t="str">
        <f t="shared" si="60"/>
        <v>Uta MUKAI(02)</v>
      </c>
      <c r="F806" s="263" t="s">
        <v>890</v>
      </c>
      <c r="G806" s="263" t="s">
        <v>624</v>
      </c>
      <c r="H806" t="str">
        <f>VLOOKUP($G806,県名!$B$1:$C$49,2,FALSE)</f>
        <v>三  重</v>
      </c>
      <c r="I806" t="str">
        <f>VLOOKUP(B806,学校名!$D$8:$F$64,3,FALSE)</f>
        <v>愛知学院大</v>
      </c>
      <c r="J806" t="str">
        <f t="shared" si="61"/>
        <v>男</v>
      </c>
      <c r="K806" s="263" t="s">
        <v>4831</v>
      </c>
      <c r="L806" s="263" t="s">
        <v>4832</v>
      </c>
      <c r="M806" t="str">
        <f t="shared" si="62"/>
        <v>Uta MUKAI</v>
      </c>
      <c r="O806" s="263" t="s">
        <v>1534</v>
      </c>
      <c r="P806" s="263" t="s">
        <v>4948</v>
      </c>
      <c r="Q806" s="354" t="s">
        <v>890</v>
      </c>
      <c r="R806" s="263" t="s">
        <v>4694</v>
      </c>
      <c r="S806" t="str">
        <f t="shared" si="63"/>
        <v>02</v>
      </c>
      <c r="T806" t="str">
        <f t="shared" si="64"/>
        <v>1 (02)</v>
      </c>
      <c r="U806" t="s">
        <v>6210</v>
      </c>
    </row>
    <row r="807" spans="2:21">
      <c r="B807" s="263" t="s">
        <v>496</v>
      </c>
      <c r="C807" s="292">
        <v>806</v>
      </c>
      <c r="D807" s="263" t="s">
        <v>1806</v>
      </c>
      <c r="E807" s="504" t="str">
        <f t="shared" si="60"/>
        <v>Takumi UMEDA(01)</v>
      </c>
      <c r="F807" s="263" t="s">
        <v>889</v>
      </c>
      <c r="G807" s="263" t="s">
        <v>625</v>
      </c>
      <c r="H807" t="str">
        <f>VLOOKUP($G807,県名!$B$1:$C$49,2,FALSE)</f>
        <v>岐  阜</v>
      </c>
      <c r="I807" t="str">
        <f>VLOOKUP(B807,学校名!$D$8:$F$64,3,FALSE)</f>
        <v>愛知学院大</v>
      </c>
      <c r="J807" t="str">
        <f t="shared" si="61"/>
        <v>男</v>
      </c>
      <c r="K807" s="263" t="s">
        <v>4833</v>
      </c>
      <c r="L807" s="263" t="s">
        <v>4756</v>
      </c>
      <c r="M807" t="str">
        <f t="shared" si="62"/>
        <v>Takumi UMEDA</v>
      </c>
      <c r="O807" s="263" t="s">
        <v>1534</v>
      </c>
      <c r="P807" s="263" t="s">
        <v>4948</v>
      </c>
      <c r="Q807" s="354" t="s">
        <v>889</v>
      </c>
      <c r="R807" s="263" t="s">
        <v>4695</v>
      </c>
      <c r="S807" t="str">
        <f t="shared" si="63"/>
        <v>01</v>
      </c>
      <c r="T807" t="str">
        <f t="shared" si="64"/>
        <v>3 (01)</v>
      </c>
      <c r="U807" t="s">
        <v>6211</v>
      </c>
    </row>
    <row r="808" spans="2:21">
      <c r="B808" s="263" t="s">
        <v>496</v>
      </c>
      <c r="C808" s="292">
        <v>807</v>
      </c>
      <c r="D808" s="263" t="s">
        <v>3317</v>
      </c>
      <c r="E808" s="504" t="str">
        <f t="shared" si="60"/>
        <v>Shinei ODA(01)</v>
      </c>
      <c r="F808" s="263" t="s">
        <v>886</v>
      </c>
      <c r="G808" s="263" t="s">
        <v>623</v>
      </c>
      <c r="H808" t="str">
        <f>VLOOKUP($G808,県名!$B$1:$C$49,2,FALSE)</f>
        <v>愛  知</v>
      </c>
      <c r="I808" t="str">
        <f>VLOOKUP(B808,学校名!$D$8:$F$64,3,FALSE)</f>
        <v>愛知学院大</v>
      </c>
      <c r="J808" t="str">
        <f t="shared" si="61"/>
        <v>男</v>
      </c>
      <c r="K808" s="263" t="s">
        <v>4834</v>
      </c>
      <c r="L808" s="263" t="s">
        <v>4835</v>
      </c>
      <c r="M808" t="str">
        <f t="shared" si="62"/>
        <v>Shinei ODA</v>
      </c>
      <c r="O808" s="263" t="s">
        <v>1534</v>
      </c>
      <c r="P808" s="263" t="s">
        <v>4948</v>
      </c>
      <c r="Q808" s="354" t="s">
        <v>886</v>
      </c>
      <c r="R808" s="263" t="s">
        <v>4142</v>
      </c>
      <c r="S808" t="str">
        <f t="shared" si="63"/>
        <v>01</v>
      </c>
      <c r="T808" t="str">
        <f t="shared" si="64"/>
        <v>2 (01)</v>
      </c>
      <c r="U808" t="s">
        <v>6212</v>
      </c>
    </row>
    <row r="809" spans="2:21">
      <c r="B809" s="263" t="s">
        <v>496</v>
      </c>
      <c r="C809" s="292">
        <v>808</v>
      </c>
      <c r="D809" s="263" t="s">
        <v>1801</v>
      </c>
      <c r="E809" s="504" t="str">
        <f t="shared" si="60"/>
        <v>Kai SEGUCHI(00)</v>
      </c>
      <c r="F809" s="263" t="s">
        <v>889</v>
      </c>
      <c r="G809" s="263" t="s">
        <v>618</v>
      </c>
      <c r="H809" t="str">
        <f>VLOOKUP($G809,県名!$B$1:$C$49,2,FALSE)</f>
        <v>富　山</v>
      </c>
      <c r="I809" t="str">
        <f>VLOOKUP(B809,学校名!$D$8:$F$64,3,FALSE)</f>
        <v>愛知学院大</v>
      </c>
      <c r="J809" t="str">
        <f t="shared" si="61"/>
        <v>男</v>
      </c>
      <c r="K809" s="263" t="s">
        <v>4836</v>
      </c>
      <c r="L809" s="263" t="s">
        <v>4837</v>
      </c>
      <c r="M809" t="str">
        <f t="shared" si="62"/>
        <v>Kai SEGUCHI</v>
      </c>
      <c r="O809" s="263" t="s">
        <v>1534</v>
      </c>
      <c r="P809" s="263" t="s">
        <v>4948</v>
      </c>
      <c r="Q809" s="354" t="s">
        <v>889</v>
      </c>
      <c r="R809" s="263" t="s">
        <v>4696</v>
      </c>
      <c r="S809" t="str">
        <f t="shared" si="63"/>
        <v>00</v>
      </c>
      <c r="T809" t="str">
        <f t="shared" si="64"/>
        <v>3 (00)</v>
      </c>
      <c r="U809" t="s">
        <v>6213</v>
      </c>
    </row>
    <row r="810" spans="2:21">
      <c r="B810" s="263" t="s">
        <v>499</v>
      </c>
      <c r="C810" s="292">
        <v>809</v>
      </c>
      <c r="D810" s="263" t="s">
        <v>3019</v>
      </c>
      <c r="E810" s="504" t="str">
        <f t="shared" si="60"/>
        <v>Shoichi SUGIURA(01)</v>
      </c>
      <c r="F810" s="263" t="s">
        <v>886</v>
      </c>
      <c r="G810" s="263" t="s">
        <v>623</v>
      </c>
      <c r="H810" t="str">
        <f>VLOOKUP($G810,県名!$B$1:$C$49,2,FALSE)</f>
        <v>愛  知</v>
      </c>
      <c r="I810" t="str">
        <f>VLOOKUP(B810,学校名!$D$8:$F$64,3,FALSE)</f>
        <v>愛知工業大</v>
      </c>
      <c r="J810" t="str">
        <f t="shared" si="61"/>
        <v>男</v>
      </c>
      <c r="K810" s="263" t="s">
        <v>4838</v>
      </c>
      <c r="L810" s="263" t="s">
        <v>4839</v>
      </c>
      <c r="M810" t="str">
        <f t="shared" si="62"/>
        <v>Shoichi SUGIURA</v>
      </c>
      <c r="O810" s="263" t="s">
        <v>1534</v>
      </c>
      <c r="P810" s="263" t="s">
        <v>4948</v>
      </c>
      <c r="Q810" s="354" t="s">
        <v>886</v>
      </c>
      <c r="R810" s="263" t="s">
        <v>4697</v>
      </c>
      <c r="S810" t="str">
        <f t="shared" si="63"/>
        <v>01</v>
      </c>
      <c r="T810" t="str">
        <f t="shared" si="64"/>
        <v>2 (01)</v>
      </c>
      <c r="U810" t="s">
        <v>6214</v>
      </c>
    </row>
    <row r="811" spans="2:21">
      <c r="B811" s="263" t="s">
        <v>499</v>
      </c>
      <c r="C811" s="292">
        <v>810</v>
      </c>
      <c r="D811" s="263" t="s">
        <v>3318</v>
      </c>
      <c r="E811" s="504" t="str">
        <f t="shared" si="60"/>
        <v>Koki TAKAHASHI(99)</v>
      </c>
      <c r="F811" s="263" t="s">
        <v>888</v>
      </c>
      <c r="G811" s="263" t="s">
        <v>623</v>
      </c>
      <c r="H811" t="str">
        <f>VLOOKUP($G811,県名!$B$1:$C$49,2,FALSE)</f>
        <v>愛  知</v>
      </c>
      <c r="I811" t="str">
        <f>VLOOKUP(B811,学校名!$D$8:$F$64,3,FALSE)</f>
        <v>愛知工業大</v>
      </c>
      <c r="J811" t="str">
        <f t="shared" si="61"/>
        <v>男</v>
      </c>
      <c r="K811" s="263" t="s">
        <v>4823</v>
      </c>
      <c r="L811" s="263" t="s">
        <v>4791</v>
      </c>
      <c r="M811" t="str">
        <f t="shared" si="62"/>
        <v>Koki TAKAHASHI</v>
      </c>
      <c r="O811" s="263" t="s">
        <v>1534</v>
      </c>
      <c r="P811" s="263" t="s">
        <v>4948</v>
      </c>
      <c r="Q811" s="354" t="s">
        <v>888</v>
      </c>
      <c r="R811" s="263" t="s">
        <v>4698</v>
      </c>
      <c r="S811" t="str">
        <f t="shared" si="63"/>
        <v>99</v>
      </c>
      <c r="T811" t="str">
        <f t="shared" si="64"/>
        <v>4 (99)</v>
      </c>
      <c r="U811" t="s">
        <v>6215</v>
      </c>
    </row>
    <row r="812" spans="2:21">
      <c r="B812" s="263" t="s">
        <v>499</v>
      </c>
      <c r="C812" s="292">
        <v>811</v>
      </c>
      <c r="D812" s="263" t="s">
        <v>3319</v>
      </c>
      <c r="E812" s="504" t="str">
        <f t="shared" si="60"/>
        <v>Yuki TSUCHIIZU(00)</v>
      </c>
      <c r="F812" s="263" t="s">
        <v>889</v>
      </c>
      <c r="G812" s="263" t="s">
        <v>623</v>
      </c>
      <c r="H812" t="str">
        <f>VLOOKUP($G812,県名!$B$1:$C$49,2,FALSE)</f>
        <v>愛  知</v>
      </c>
      <c r="I812" t="str">
        <f>VLOOKUP(B812,学校名!$D$8:$F$64,3,FALSE)</f>
        <v>愛知工業大</v>
      </c>
      <c r="J812" t="str">
        <f t="shared" si="61"/>
        <v>男</v>
      </c>
      <c r="K812" s="263" t="s">
        <v>4840</v>
      </c>
      <c r="L812" s="263" t="s">
        <v>4787</v>
      </c>
      <c r="M812" t="str">
        <f t="shared" si="62"/>
        <v>Yuki TSUCHIIZU</v>
      </c>
      <c r="O812" s="263" t="s">
        <v>1534</v>
      </c>
      <c r="P812" s="263" t="s">
        <v>4948</v>
      </c>
      <c r="Q812" s="354" t="s">
        <v>889</v>
      </c>
      <c r="R812" s="263" t="s">
        <v>2977</v>
      </c>
      <c r="S812" t="str">
        <f t="shared" si="63"/>
        <v>00</v>
      </c>
      <c r="T812" t="str">
        <f t="shared" si="64"/>
        <v>3 (00)</v>
      </c>
      <c r="U812" t="s">
        <v>6216</v>
      </c>
    </row>
    <row r="813" spans="2:21">
      <c r="B813" s="263" t="s">
        <v>499</v>
      </c>
      <c r="C813" s="292">
        <v>812</v>
      </c>
      <c r="D813" s="263" t="s">
        <v>3320</v>
      </c>
      <c r="E813" s="504" t="str">
        <f t="shared" si="60"/>
        <v>Ryoya YOSHIDA(03)</v>
      </c>
      <c r="F813" s="263" t="s">
        <v>890</v>
      </c>
      <c r="G813" s="263" t="s">
        <v>623</v>
      </c>
      <c r="H813" t="str">
        <f>VLOOKUP($G813,県名!$B$1:$C$49,2,FALSE)</f>
        <v>愛  知</v>
      </c>
      <c r="I813" t="str">
        <f>VLOOKUP(B813,学校名!$D$8:$F$64,3,FALSE)</f>
        <v>愛知工業大</v>
      </c>
      <c r="J813" t="str">
        <f t="shared" si="61"/>
        <v>男</v>
      </c>
      <c r="K813" s="263" t="s">
        <v>4841</v>
      </c>
      <c r="L813" s="263" t="s">
        <v>4842</v>
      </c>
      <c r="M813" t="str">
        <f t="shared" si="62"/>
        <v>Ryoya YOSHIDA</v>
      </c>
      <c r="O813" s="263" t="s">
        <v>1534</v>
      </c>
      <c r="P813" s="263" t="s">
        <v>4948</v>
      </c>
      <c r="Q813" s="354" t="s">
        <v>890</v>
      </c>
      <c r="R813" s="263" t="s">
        <v>4246</v>
      </c>
      <c r="S813" t="str">
        <f t="shared" si="63"/>
        <v>03</v>
      </c>
      <c r="T813" t="str">
        <f t="shared" si="64"/>
        <v>1 (03)</v>
      </c>
      <c r="U813" t="s">
        <v>6217</v>
      </c>
    </row>
    <row r="814" spans="2:21">
      <c r="B814" s="263" t="s">
        <v>499</v>
      </c>
      <c r="C814" s="292">
        <v>813</v>
      </c>
      <c r="D814" s="263" t="s">
        <v>3321</v>
      </c>
      <c r="E814" s="504" t="str">
        <f t="shared" si="60"/>
        <v>Kazuma TATEMATSU(02)</v>
      </c>
      <c r="F814" s="263" t="s">
        <v>890</v>
      </c>
      <c r="G814" s="263" t="s">
        <v>623</v>
      </c>
      <c r="H814" t="str">
        <f>VLOOKUP($G814,県名!$B$1:$C$49,2,FALSE)</f>
        <v>愛  知</v>
      </c>
      <c r="I814" t="str">
        <f>VLOOKUP(B814,学校名!$D$8:$F$64,3,FALSE)</f>
        <v>愛知工業大</v>
      </c>
      <c r="J814" t="str">
        <f t="shared" si="61"/>
        <v>男</v>
      </c>
      <c r="K814" s="263" t="s">
        <v>4843</v>
      </c>
      <c r="L814" s="263" t="s">
        <v>4844</v>
      </c>
      <c r="M814" t="str">
        <f t="shared" si="62"/>
        <v>Kazuma TATEMATSU</v>
      </c>
      <c r="O814" s="263" t="s">
        <v>1534</v>
      </c>
      <c r="P814" s="263" t="s">
        <v>4948</v>
      </c>
      <c r="Q814" s="354" t="s">
        <v>890</v>
      </c>
      <c r="R814" s="263" t="s">
        <v>4699</v>
      </c>
      <c r="S814" t="str">
        <f t="shared" si="63"/>
        <v>02</v>
      </c>
      <c r="T814" t="str">
        <f t="shared" si="64"/>
        <v>1 (02)</v>
      </c>
      <c r="U814" t="s">
        <v>6218</v>
      </c>
    </row>
    <row r="815" spans="2:21">
      <c r="B815" s="263" t="s">
        <v>500</v>
      </c>
      <c r="C815" s="292">
        <v>814</v>
      </c>
      <c r="D815" s="263" t="s">
        <v>879</v>
      </c>
      <c r="E815" s="504" t="str">
        <f t="shared" si="60"/>
        <v>Shoya SUZUKI(99)</v>
      </c>
      <c r="F815" s="263" t="s">
        <v>888</v>
      </c>
      <c r="G815" s="263" t="s">
        <v>623</v>
      </c>
      <c r="H815" t="str">
        <f>VLOOKUP($G815,県名!$B$1:$C$49,2,FALSE)</f>
        <v>愛  知</v>
      </c>
      <c r="I815" t="str">
        <f>VLOOKUP(B815,学校名!$D$8:$F$64,3,FALSE)</f>
        <v>愛知淑徳大</v>
      </c>
      <c r="J815" t="str">
        <f t="shared" si="61"/>
        <v>男</v>
      </c>
      <c r="K815" s="263" t="s">
        <v>4845</v>
      </c>
      <c r="L815" s="263" t="s">
        <v>4846</v>
      </c>
      <c r="M815" t="str">
        <f t="shared" si="62"/>
        <v>Shoya SUZUKI</v>
      </c>
      <c r="O815" s="263" t="s">
        <v>1534</v>
      </c>
      <c r="P815" s="263" t="s">
        <v>4948</v>
      </c>
      <c r="Q815" s="354" t="s">
        <v>888</v>
      </c>
      <c r="R815" s="263" t="s">
        <v>4700</v>
      </c>
      <c r="S815" t="str">
        <f t="shared" si="63"/>
        <v>99</v>
      </c>
      <c r="T815" t="str">
        <f t="shared" si="64"/>
        <v>4 (99)</v>
      </c>
      <c r="U815" t="s">
        <v>5499</v>
      </c>
    </row>
    <row r="816" spans="2:21">
      <c r="B816" s="263" t="s">
        <v>1069</v>
      </c>
      <c r="C816" s="292">
        <v>815</v>
      </c>
      <c r="D816" s="263" t="s">
        <v>752</v>
      </c>
      <c r="E816" s="504" t="str">
        <f t="shared" si="60"/>
        <v>Fumiya IMACHI(99)</v>
      </c>
      <c r="F816" s="263" t="s">
        <v>888</v>
      </c>
      <c r="G816" s="263" t="s">
        <v>625</v>
      </c>
      <c r="H816" t="str">
        <f>VLOOKUP($G816,県名!$B$1:$C$49,2,FALSE)</f>
        <v>岐  阜</v>
      </c>
      <c r="I816" t="str">
        <f>VLOOKUP(B816,学校名!$D$8:$F$64,3,FALSE)</f>
        <v>岐阜協立大</v>
      </c>
      <c r="J816" t="str">
        <f t="shared" si="61"/>
        <v>男</v>
      </c>
      <c r="K816" s="263" t="s">
        <v>4847</v>
      </c>
      <c r="L816" s="263" t="s">
        <v>4848</v>
      </c>
      <c r="M816" t="str">
        <f t="shared" si="62"/>
        <v>Fumiya IMACHI</v>
      </c>
      <c r="O816" s="263" t="s">
        <v>1534</v>
      </c>
      <c r="P816" s="263" t="s">
        <v>4948</v>
      </c>
      <c r="Q816" s="354" t="s">
        <v>888</v>
      </c>
      <c r="R816" s="263" t="s">
        <v>2576</v>
      </c>
      <c r="S816" t="str">
        <f t="shared" si="63"/>
        <v>99</v>
      </c>
      <c r="T816" t="str">
        <f t="shared" si="64"/>
        <v>4 (99)</v>
      </c>
      <c r="U816" t="s">
        <v>6219</v>
      </c>
    </row>
    <row r="817" spans="2:21">
      <c r="B817" s="263" t="s">
        <v>502</v>
      </c>
      <c r="C817" s="292">
        <v>816</v>
      </c>
      <c r="D817" s="263" t="s">
        <v>966</v>
      </c>
      <c r="E817" s="504" t="str">
        <f t="shared" si="60"/>
        <v>Naoki TAJIMI(00)</v>
      </c>
      <c r="F817" s="263" t="s">
        <v>888</v>
      </c>
      <c r="G817" s="263" t="s">
        <v>625</v>
      </c>
      <c r="H817" t="str">
        <f>VLOOKUP($G817,県名!$B$1:$C$49,2,FALSE)</f>
        <v>岐  阜</v>
      </c>
      <c r="I817" t="str">
        <f>VLOOKUP(B817,学校名!$D$8:$F$64,3,FALSE)</f>
        <v>岐阜大</v>
      </c>
      <c r="J817" t="str">
        <f t="shared" si="61"/>
        <v>男</v>
      </c>
      <c r="K817" s="263" t="s">
        <v>4849</v>
      </c>
      <c r="L817" s="263" t="s">
        <v>4828</v>
      </c>
      <c r="M817" t="str">
        <f t="shared" si="62"/>
        <v>Naoki TAJIMI</v>
      </c>
      <c r="O817" s="263" t="s">
        <v>1534</v>
      </c>
      <c r="P817" s="263" t="s">
        <v>4948</v>
      </c>
      <c r="Q817" s="354" t="s">
        <v>888</v>
      </c>
      <c r="R817" s="263" t="s">
        <v>2649</v>
      </c>
      <c r="S817" t="str">
        <f t="shared" si="63"/>
        <v>00</v>
      </c>
      <c r="T817" t="str">
        <f t="shared" si="64"/>
        <v>4 (00)</v>
      </c>
      <c r="U817" t="s">
        <v>6220</v>
      </c>
    </row>
    <row r="818" spans="2:21">
      <c r="B818" s="263" t="s">
        <v>502</v>
      </c>
      <c r="C818" s="292">
        <v>817</v>
      </c>
      <c r="D818" s="263" t="s">
        <v>2108</v>
      </c>
      <c r="E818" s="504" t="str">
        <f t="shared" si="60"/>
        <v>Ryoji YAMAGUCHI(01)</v>
      </c>
      <c r="F818" s="263" t="s">
        <v>886</v>
      </c>
      <c r="G818" s="263" t="s">
        <v>625</v>
      </c>
      <c r="H818" t="str">
        <f>VLOOKUP($G818,県名!$B$1:$C$49,2,FALSE)</f>
        <v>岐  阜</v>
      </c>
      <c r="I818" t="str">
        <f>VLOOKUP(B818,学校名!$D$8:$F$64,3,FALSE)</f>
        <v>岐阜大</v>
      </c>
      <c r="J818" t="str">
        <f t="shared" si="61"/>
        <v>男</v>
      </c>
      <c r="K818" s="263" t="s">
        <v>4801</v>
      </c>
      <c r="L818" s="263" t="s">
        <v>4850</v>
      </c>
      <c r="M818" t="str">
        <f t="shared" si="62"/>
        <v>Ryoji YAMAGUCHI</v>
      </c>
      <c r="O818" s="263" t="s">
        <v>1534</v>
      </c>
      <c r="P818" s="263" t="s">
        <v>4948</v>
      </c>
      <c r="Q818" s="354" t="s">
        <v>886</v>
      </c>
      <c r="R818" s="263" t="s">
        <v>2846</v>
      </c>
      <c r="S818" t="str">
        <f t="shared" si="63"/>
        <v>01</v>
      </c>
      <c r="T818" t="str">
        <f t="shared" si="64"/>
        <v>2 (01)</v>
      </c>
      <c r="U818" t="s">
        <v>6221</v>
      </c>
    </row>
    <row r="819" spans="2:21">
      <c r="B819" s="263" t="s">
        <v>502</v>
      </c>
      <c r="C819" s="292">
        <v>818</v>
      </c>
      <c r="D819" s="263" t="s">
        <v>2107</v>
      </c>
      <c r="E819" s="504" t="str">
        <f t="shared" si="60"/>
        <v>Ikuto HANASHIMA(01)</v>
      </c>
      <c r="F819" s="263" t="s">
        <v>886</v>
      </c>
      <c r="G819" s="263" t="s">
        <v>619</v>
      </c>
      <c r="H819" t="str">
        <f>VLOOKUP($G819,県名!$B$1:$C$49,2,FALSE)</f>
        <v>石　川</v>
      </c>
      <c r="I819" t="str">
        <f>VLOOKUP(B819,学校名!$D$8:$F$64,3,FALSE)</f>
        <v>岐阜大</v>
      </c>
      <c r="J819" t="str">
        <f t="shared" si="61"/>
        <v>男</v>
      </c>
      <c r="K819" s="263" t="s">
        <v>4851</v>
      </c>
      <c r="L819" s="263" t="s">
        <v>4852</v>
      </c>
      <c r="M819" t="str">
        <f t="shared" si="62"/>
        <v>Ikuto HANASHIMA</v>
      </c>
      <c r="O819" s="263" t="s">
        <v>1534</v>
      </c>
      <c r="P819" s="263" t="s">
        <v>4948</v>
      </c>
      <c r="Q819" s="354" t="s">
        <v>886</v>
      </c>
      <c r="R819" s="263" t="s">
        <v>2797</v>
      </c>
      <c r="S819" t="str">
        <f t="shared" si="63"/>
        <v>01</v>
      </c>
      <c r="T819" t="str">
        <f t="shared" si="64"/>
        <v>2 (01)</v>
      </c>
      <c r="U819" t="s">
        <v>6222</v>
      </c>
    </row>
    <row r="820" spans="2:21">
      <c r="B820" s="263" t="s">
        <v>502</v>
      </c>
      <c r="C820" s="292">
        <v>819</v>
      </c>
      <c r="D820" s="263" t="s">
        <v>3322</v>
      </c>
      <c r="E820" s="504" t="str">
        <f t="shared" si="60"/>
        <v>Sosuke NAKAMURA(02)</v>
      </c>
      <c r="F820" s="263" t="s">
        <v>890</v>
      </c>
      <c r="G820" s="263" t="s">
        <v>625</v>
      </c>
      <c r="H820" t="str">
        <f>VLOOKUP($G820,県名!$B$1:$C$49,2,FALSE)</f>
        <v>岐  阜</v>
      </c>
      <c r="I820" t="str">
        <f>VLOOKUP(B820,学校名!$D$8:$F$64,3,FALSE)</f>
        <v>岐阜大</v>
      </c>
      <c r="J820" t="str">
        <f t="shared" si="61"/>
        <v>男</v>
      </c>
      <c r="K820" s="263" t="s">
        <v>4853</v>
      </c>
      <c r="L820" s="263" t="s">
        <v>4854</v>
      </c>
      <c r="M820" t="str">
        <f t="shared" si="62"/>
        <v>Sosuke NAKAMURA</v>
      </c>
      <c r="O820" s="263" t="s">
        <v>1534</v>
      </c>
      <c r="P820" s="263" t="s">
        <v>4948</v>
      </c>
      <c r="Q820" s="354" t="s">
        <v>890</v>
      </c>
      <c r="R820" s="263" t="s">
        <v>4701</v>
      </c>
      <c r="S820" t="str">
        <f t="shared" si="63"/>
        <v>02</v>
      </c>
      <c r="T820" t="str">
        <f t="shared" si="64"/>
        <v>1 (02)</v>
      </c>
      <c r="U820" t="s">
        <v>6223</v>
      </c>
    </row>
    <row r="821" spans="2:21">
      <c r="B821" s="263" t="s">
        <v>502</v>
      </c>
      <c r="C821" s="292">
        <v>820</v>
      </c>
      <c r="D821" s="263" t="s">
        <v>3323</v>
      </c>
      <c r="E821" s="504" t="str">
        <f t="shared" si="60"/>
        <v>Kanta INADA(02)</v>
      </c>
      <c r="F821" s="263" t="s">
        <v>890</v>
      </c>
      <c r="G821" s="263" t="s">
        <v>625</v>
      </c>
      <c r="H821" t="str">
        <f>VLOOKUP($G821,県名!$B$1:$C$49,2,FALSE)</f>
        <v>岐  阜</v>
      </c>
      <c r="I821" t="str">
        <f>VLOOKUP(B821,学校名!$D$8:$F$64,3,FALSE)</f>
        <v>岐阜大</v>
      </c>
      <c r="J821" t="str">
        <f t="shared" si="61"/>
        <v>男</v>
      </c>
      <c r="K821" s="263" t="s">
        <v>4855</v>
      </c>
      <c r="L821" s="263" t="s">
        <v>4856</v>
      </c>
      <c r="M821" t="str">
        <f t="shared" si="62"/>
        <v>Kanta INADA</v>
      </c>
      <c r="O821" s="263" t="s">
        <v>1534</v>
      </c>
      <c r="P821" s="263" t="s">
        <v>4948</v>
      </c>
      <c r="Q821" s="354" t="s">
        <v>890</v>
      </c>
      <c r="R821" s="263" t="s">
        <v>4702</v>
      </c>
      <c r="S821" t="str">
        <f t="shared" si="63"/>
        <v>02</v>
      </c>
      <c r="T821" t="str">
        <f t="shared" si="64"/>
        <v>1 (02)</v>
      </c>
      <c r="U821" t="s">
        <v>6224</v>
      </c>
    </row>
    <row r="822" spans="2:21">
      <c r="B822" s="263" t="s">
        <v>502</v>
      </c>
      <c r="C822" s="292">
        <v>821</v>
      </c>
      <c r="D822" s="263" t="s">
        <v>3021</v>
      </c>
      <c r="E822" s="504" t="str">
        <f t="shared" si="60"/>
        <v>Shota KIDOKORO(02)</v>
      </c>
      <c r="F822" s="263" t="s">
        <v>886</v>
      </c>
      <c r="G822" s="263" t="s">
        <v>625</v>
      </c>
      <c r="H822" t="str">
        <f>VLOOKUP($G822,県名!$B$1:$C$49,2,FALSE)</f>
        <v>岐  阜</v>
      </c>
      <c r="I822" t="str">
        <f>VLOOKUP(B822,学校名!$D$8:$F$64,3,FALSE)</f>
        <v>岐阜大</v>
      </c>
      <c r="J822" t="str">
        <f t="shared" si="61"/>
        <v>男</v>
      </c>
      <c r="K822" s="263" t="s">
        <v>4857</v>
      </c>
      <c r="L822" s="263" t="s">
        <v>4810</v>
      </c>
      <c r="M822" t="str">
        <f t="shared" si="62"/>
        <v>Shota KIDOKORO</v>
      </c>
      <c r="O822" s="263" t="s">
        <v>1534</v>
      </c>
      <c r="P822" s="263" t="s">
        <v>4948</v>
      </c>
      <c r="Q822" s="354" t="s">
        <v>886</v>
      </c>
      <c r="R822" s="263" t="s">
        <v>4703</v>
      </c>
      <c r="S822" t="str">
        <f t="shared" si="63"/>
        <v>02</v>
      </c>
      <c r="T822" t="str">
        <f t="shared" si="64"/>
        <v>2 (02)</v>
      </c>
      <c r="U822" t="s">
        <v>6225</v>
      </c>
    </row>
    <row r="823" spans="2:21">
      <c r="B823" s="263" t="s">
        <v>502</v>
      </c>
      <c r="C823" s="292">
        <v>822</v>
      </c>
      <c r="D823" s="263" t="s">
        <v>1994</v>
      </c>
      <c r="E823" s="504" t="str">
        <f t="shared" si="60"/>
        <v>Koya MUIRAMATSU(99)</v>
      </c>
      <c r="F823" s="263" t="s">
        <v>888</v>
      </c>
      <c r="G823" s="263" t="s">
        <v>625</v>
      </c>
      <c r="H823" t="str">
        <f>VLOOKUP($G823,県名!$B$1:$C$49,2,FALSE)</f>
        <v>岐  阜</v>
      </c>
      <c r="I823" t="str">
        <f>VLOOKUP(B823,学校名!$D$8:$F$64,3,FALSE)</f>
        <v>岐阜大</v>
      </c>
      <c r="J823" t="str">
        <f t="shared" si="61"/>
        <v>男</v>
      </c>
      <c r="K823" s="263" t="s">
        <v>4858</v>
      </c>
      <c r="L823" s="263" t="s">
        <v>4859</v>
      </c>
      <c r="M823" t="str">
        <f t="shared" si="62"/>
        <v>Koya MUIRAMATSU</v>
      </c>
      <c r="O823" s="263" t="s">
        <v>1534</v>
      </c>
      <c r="P823" s="263" t="s">
        <v>4948</v>
      </c>
      <c r="Q823" s="354" t="s">
        <v>888</v>
      </c>
      <c r="R823" s="263" t="s">
        <v>4704</v>
      </c>
      <c r="S823" t="str">
        <f t="shared" si="63"/>
        <v>99</v>
      </c>
      <c r="T823" t="str">
        <f t="shared" si="64"/>
        <v>4 (99)</v>
      </c>
      <c r="U823" t="s">
        <v>6226</v>
      </c>
    </row>
    <row r="824" spans="2:21">
      <c r="B824" s="263" t="s">
        <v>529</v>
      </c>
      <c r="C824" s="292">
        <v>823</v>
      </c>
      <c r="D824" s="263" t="s">
        <v>710</v>
      </c>
      <c r="E824" s="504" t="str">
        <f t="shared" si="60"/>
        <v>Kento SAWAMURA(98)</v>
      </c>
      <c r="F824" s="263" t="s">
        <v>772</v>
      </c>
      <c r="G824" s="263" t="s">
        <v>624</v>
      </c>
      <c r="H824" t="str">
        <f>VLOOKUP($G824,県名!$B$1:$C$49,2,FALSE)</f>
        <v>三  重</v>
      </c>
      <c r="I824" t="str">
        <f>VLOOKUP(B824,学校名!$D$8:$F$64,3,FALSE)</f>
        <v>三重大</v>
      </c>
      <c r="J824" t="str">
        <f t="shared" si="61"/>
        <v>男</v>
      </c>
      <c r="K824" s="263" t="s">
        <v>4860</v>
      </c>
      <c r="L824" s="263" t="s">
        <v>4861</v>
      </c>
      <c r="M824" t="str">
        <f t="shared" si="62"/>
        <v>Kento SAWAMURA</v>
      </c>
      <c r="O824" s="263" t="s">
        <v>1534</v>
      </c>
      <c r="P824" s="263" t="s">
        <v>4948</v>
      </c>
      <c r="Q824" s="354" t="s">
        <v>772</v>
      </c>
      <c r="R824" s="263" t="s">
        <v>4705</v>
      </c>
      <c r="S824" t="str">
        <f t="shared" si="63"/>
        <v>98</v>
      </c>
      <c r="T824" t="str">
        <f t="shared" si="64"/>
        <v>M1 (98)</v>
      </c>
      <c r="U824" t="s">
        <v>6227</v>
      </c>
    </row>
    <row r="825" spans="2:21">
      <c r="B825" s="263" t="s">
        <v>529</v>
      </c>
      <c r="C825" s="292">
        <v>824</v>
      </c>
      <c r="D825" s="263" t="s">
        <v>711</v>
      </c>
      <c r="E825" s="504" t="str">
        <f t="shared" si="60"/>
        <v>Soma TAKEMURA(98)</v>
      </c>
      <c r="F825" s="263" t="s">
        <v>772</v>
      </c>
      <c r="G825" s="263" t="s">
        <v>624</v>
      </c>
      <c r="H825" t="str">
        <f>VLOOKUP($G825,県名!$B$1:$C$49,2,FALSE)</f>
        <v>三  重</v>
      </c>
      <c r="I825" t="str">
        <f>VLOOKUP(B825,学校名!$D$8:$F$64,3,FALSE)</f>
        <v>三重大</v>
      </c>
      <c r="J825" t="str">
        <f t="shared" si="61"/>
        <v>男</v>
      </c>
      <c r="K825" s="263" t="s">
        <v>4862</v>
      </c>
      <c r="L825" s="263" t="s">
        <v>4863</v>
      </c>
      <c r="M825" t="str">
        <f t="shared" si="62"/>
        <v>Soma TAKEMURA</v>
      </c>
      <c r="O825" s="263" t="s">
        <v>1534</v>
      </c>
      <c r="P825" s="263" t="s">
        <v>4948</v>
      </c>
      <c r="Q825" s="354" t="s">
        <v>772</v>
      </c>
      <c r="R825" s="263" t="s">
        <v>4706</v>
      </c>
      <c r="S825" t="str">
        <f t="shared" si="63"/>
        <v>98</v>
      </c>
      <c r="T825" t="str">
        <f t="shared" si="64"/>
        <v>M1 (98)</v>
      </c>
      <c r="U825" t="s">
        <v>6228</v>
      </c>
    </row>
    <row r="826" spans="2:21">
      <c r="B826" s="263" t="s">
        <v>529</v>
      </c>
      <c r="C826" s="292">
        <v>825</v>
      </c>
      <c r="D826" s="263" t="s">
        <v>712</v>
      </c>
      <c r="E826" s="504" t="str">
        <f t="shared" si="60"/>
        <v>Tento DEJIMA(98)</v>
      </c>
      <c r="F826" s="263" t="s">
        <v>772</v>
      </c>
      <c r="G826" s="263" t="s">
        <v>624</v>
      </c>
      <c r="H826" t="str">
        <f>VLOOKUP($G826,県名!$B$1:$C$49,2,FALSE)</f>
        <v>三  重</v>
      </c>
      <c r="I826" t="str">
        <f>VLOOKUP(B826,学校名!$D$8:$F$64,3,FALSE)</f>
        <v>三重大</v>
      </c>
      <c r="J826" t="str">
        <f t="shared" si="61"/>
        <v>男</v>
      </c>
      <c r="K826" s="263" t="s">
        <v>4864</v>
      </c>
      <c r="L826" s="263" t="s">
        <v>4865</v>
      </c>
      <c r="M826" t="str">
        <f t="shared" si="62"/>
        <v>Tento DEJIMA</v>
      </c>
      <c r="O826" s="263" t="s">
        <v>1534</v>
      </c>
      <c r="P826" s="263" t="s">
        <v>4948</v>
      </c>
      <c r="Q826" s="354" t="s">
        <v>772</v>
      </c>
      <c r="R826" s="263" t="s">
        <v>4707</v>
      </c>
      <c r="S826" t="str">
        <f t="shared" si="63"/>
        <v>98</v>
      </c>
      <c r="T826" t="str">
        <f t="shared" si="64"/>
        <v>M1 (98)</v>
      </c>
      <c r="U826" t="s">
        <v>6229</v>
      </c>
    </row>
    <row r="827" spans="2:21">
      <c r="B827" s="263" t="s">
        <v>529</v>
      </c>
      <c r="C827" s="292">
        <v>826</v>
      </c>
      <c r="D827" s="263" t="s">
        <v>3324</v>
      </c>
      <c r="E827" s="504" t="str">
        <f t="shared" si="60"/>
        <v>Natsuki INOMOTO(00)</v>
      </c>
      <c r="F827" s="263" t="s">
        <v>889</v>
      </c>
      <c r="G827" s="263" t="s">
        <v>624</v>
      </c>
      <c r="H827" t="str">
        <f>VLOOKUP($G827,県名!$B$1:$C$49,2,FALSE)</f>
        <v>三  重</v>
      </c>
      <c r="I827" t="str">
        <f>VLOOKUP(B827,学校名!$D$8:$F$64,3,FALSE)</f>
        <v>三重大</v>
      </c>
      <c r="J827" t="str">
        <f t="shared" si="61"/>
        <v>男</v>
      </c>
      <c r="K827" s="263" t="s">
        <v>4866</v>
      </c>
      <c r="L827" s="263" t="s">
        <v>4867</v>
      </c>
      <c r="M827" t="str">
        <f t="shared" si="62"/>
        <v>Natsuki INOMOTO</v>
      </c>
      <c r="O827" s="263" t="s">
        <v>1534</v>
      </c>
      <c r="P827" s="263" t="s">
        <v>4948</v>
      </c>
      <c r="Q827" s="354" t="s">
        <v>889</v>
      </c>
      <c r="R827" s="263" t="s">
        <v>4708</v>
      </c>
      <c r="S827" t="str">
        <f t="shared" si="63"/>
        <v>00</v>
      </c>
      <c r="T827" t="str">
        <f t="shared" si="64"/>
        <v>3 (00)</v>
      </c>
      <c r="U827" t="s">
        <v>6230</v>
      </c>
    </row>
    <row r="828" spans="2:21">
      <c r="B828" s="263" t="s">
        <v>529</v>
      </c>
      <c r="C828" s="292">
        <v>827</v>
      </c>
      <c r="D828" s="263" t="s">
        <v>3325</v>
      </c>
      <c r="E828" s="504" t="str">
        <f t="shared" si="60"/>
        <v>Kotaro MIZUKOSHI(01)</v>
      </c>
      <c r="F828" s="263" t="s">
        <v>886</v>
      </c>
      <c r="G828" s="263" t="s">
        <v>624</v>
      </c>
      <c r="H828" t="str">
        <f>VLOOKUP($G828,県名!$B$1:$C$49,2,FALSE)</f>
        <v>三  重</v>
      </c>
      <c r="I828" t="str">
        <f>VLOOKUP(B828,学校名!$D$8:$F$64,3,FALSE)</f>
        <v>三重大</v>
      </c>
      <c r="J828" t="str">
        <f t="shared" si="61"/>
        <v>男</v>
      </c>
      <c r="K828" s="263" t="s">
        <v>4868</v>
      </c>
      <c r="L828" s="263" t="s">
        <v>4822</v>
      </c>
      <c r="M828" t="str">
        <f t="shared" si="62"/>
        <v>Kotaro MIZUKOSHI</v>
      </c>
      <c r="O828" s="263" t="s">
        <v>1534</v>
      </c>
      <c r="P828" s="263" t="s">
        <v>4948</v>
      </c>
      <c r="Q828" s="354" t="s">
        <v>886</v>
      </c>
      <c r="R828" s="263" t="s">
        <v>4709</v>
      </c>
      <c r="S828" t="str">
        <f t="shared" si="63"/>
        <v>01</v>
      </c>
      <c r="T828" t="str">
        <f t="shared" si="64"/>
        <v>2 (01)</v>
      </c>
      <c r="U828" t="s">
        <v>6231</v>
      </c>
    </row>
    <row r="829" spans="2:21">
      <c r="B829" s="263" t="s">
        <v>1158</v>
      </c>
      <c r="C829" s="292">
        <v>828</v>
      </c>
      <c r="D829" s="263" t="s">
        <v>3326</v>
      </c>
      <c r="E829" s="504" t="str">
        <f t="shared" si="60"/>
        <v>Kyohei NISHI(01)</v>
      </c>
      <c r="F829" s="263" t="s">
        <v>886</v>
      </c>
      <c r="G829" s="263" t="s">
        <v>624</v>
      </c>
      <c r="H829" t="str">
        <f>VLOOKUP($G829,県名!$B$1:$C$49,2,FALSE)</f>
        <v>三  重</v>
      </c>
      <c r="I829" t="str">
        <f>VLOOKUP(B829,学校名!$D$8:$F$64,3,FALSE)</f>
        <v>三重短期大</v>
      </c>
      <c r="J829" t="str">
        <f t="shared" si="61"/>
        <v>男</v>
      </c>
      <c r="K829" s="263" t="s">
        <v>4869</v>
      </c>
      <c r="L829" s="263" t="s">
        <v>4870</v>
      </c>
      <c r="M829" t="str">
        <f t="shared" si="62"/>
        <v>Kyohei NISHI</v>
      </c>
      <c r="O829" s="263" t="s">
        <v>1534</v>
      </c>
      <c r="P829" s="263" t="s">
        <v>4948</v>
      </c>
      <c r="Q829" s="354" t="s">
        <v>886</v>
      </c>
      <c r="R829" s="263" t="s">
        <v>2624</v>
      </c>
      <c r="S829" t="str">
        <f t="shared" si="63"/>
        <v>01</v>
      </c>
      <c r="T829" t="str">
        <f t="shared" si="64"/>
        <v>2 (01)</v>
      </c>
      <c r="U829" t="s">
        <v>6232</v>
      </c>
    </row>
    <row r="830" spans="2:21">
      <c r="B830" s="263" t="s">
        <v>519</v>
      </c>
      <c r="C830" s="292">
        <v>829</v>
      </c>
      <c r="D830" s="263" t="s">
        <v>2001</v>
      </c>
      <c r="E830" s="504" t="str">
        <f t="shared" si="60"/>
        <v>Tsubasa ITO(00)</v>
      </c>
      <c r="F830" s="263" t="s">
        <v>889</v>
      </c>
      <c r="G830" s="263" t="s">
        <v>622</v>
      </c>
      <c r="H830" t="str">
        <f>VLOOKUP($G830,県名!$B$1:$C$49,2,FALSE)</f>
        <v>静  岡</v>
      </c>
      <c r="I830" t="str">
        <f>VLOOKUP(B830,学校名!$D$8:$F$64,3,FALSE)</f>
        <v>常葉大</v>
      </c>
      <c r="J830" t="str">
        <f t="shared" si="61"/>
        <v>男</v>
      </c>
      <c r="K830" s="263" t="s">
        <v>4871</v>
      </c>
      <c r="L830" s="263" t="s">
        <v>4872</v>
      </c>
      <c r="M830" t="str">
        <f t="shared" si="62"/>
        <v>Tsubasa ITO</v>
      </c>
      <c r="O830" s="263" t="s">
        <v>1534</v>
      </c>
      <c r="P830" s="263" t="s">
        <v>4948</v>
      </c>
      <c r="Q830" s="354" t="s">
        <v>889</v>
      </c>
      <c r="R830" s="263" t="s">
        <v>4710</v>
      </c>
      <c r="S830" t="str">
        <f t="shared" si="63"/>
        <v>00</v>
      </c>
      <c r="T830" t="str">
        <f t="shared" si="64"/>
        <v>3 (00)</v>
      </c>
      <c r="U830" t="s">
        <v>6233</v>
      </c>
    </row>
    <row r="831" spans="2:21">
      <c r="B831" s="263" t="s">
        <v>519</v>
      </c>
      <c r="C831" s="292">
        <v>830</v>
      </c>
      <c r="D831" s="263" t="s">
        <v>2002</v>
      </c>
      <c r="E831" s="504" t="str">
        <f t="shared" si="60"/>
        <v>Kazuki ONO(00)</v>
      </c>
      <c r="F831" s="263" t="s">
        <v>888</v>
      </c>
      <c r="G831" s="263" t="s">
        <v>622</v>
      </c>
      <c r="H831" t="str">
        <f>VLOOKUP($G831,県名!$B$1:$C$49,2,FALSE)</f>
        <v>静  岡</v>
      </c>
      <c r="I831" t="str">
        <f>VLOOKUP(B831,学校名!$D$8:$F$64,3,FALSE)</f>
        <v>常葉大</v>
      </c>
      <c r="J831" t="str">
        <f t="shared" si="61"/>
        <v>男</v>
      </c>
      <c r="K831" s="263" t="s">
        <v>4873</v>
      </c>
      <c r="L831" s="263" t="s">
        <v>4750</v>
      </c>
      <c r="M831" t="str">
        <f t="shared" si="62"/>
        <v>Kazuki ONO</v>
      </c>
      <c r="O831" s="263" t="s">
        <v>1534</v>
      </c>
      <c r="P831" s="263" t="s">
        <v>4948</v>
      </c>
      <c r="Q831" s="354" t="s">
        <v>888</v>
      </c>
      <c r="R831" s="263" t="s">
        <v>4711</v>
      </c>
      <c r="S831" t="str">
        <f t="shared" si="63"/>
        <v>00</v>
      </c>
      <c r="T831" t="str">
        <f t="shared" si="64"/>
        <v>4 (00)</v>
      </c>
      <c r="U831" t="s">
        <v>6234</v>
      </c>
    </row>
    <row r="832" spans="2:21">
      <c r="B832" s="263" t="s">
        <v>519</v>
      </c>
      <c r="C832" s="292">
        <v>831</v>
      </c>
      <c r="D832" s="263" t="s">
        <v>2003</v>
      </c>
      <c r="E832" s="504" t="str">
        <f t="shared" si="60"/>
        <v>Kazuki KATO(99)</v>
      </c>
      <c r="F832" s="263" t="s">
        <v>888</v>
      </c>
      <c r="G832" s="263" t="s">
        <v>622</v>
      </c>
      <c r="H832" t="str">
        <f>VLOOKUP($G832,県名!$B$1:$C$49,2,FALSE)</f>
        <v>静  岡</v>
      </c>
      <c r="I832" t="str">
        <f>VLOOKUP(B832,学校名!$D$8:$F$64,3,FALSE)</f>
        <v>常葉大</v>
      </c>
      <c r="J832" t="str">
        <f t="shared" si="61"/>
        <v>男</v>
      </c>
      <c r="K832" s="263" t="s">
        <v>4797</v>
      </c>
      <c r="L832" s="263" t="s">
        <v>4750</v>
      </c>
      <c r="M832" t="str">
        <f t="shared" si="62"/>
        <v>Kazuki KATO</v>
      </c>
      <c r="O832" s="263" t="s">
        <v>1534</v>
      </c>
      <c r="P832" s="263" t="s">
        <v>4948</v>
      </c>
      <c r="Q832" s="354" t="s">
        <v>888</v>
      </c>
      <c r="R832" s="263" t="s">
        <v>4712</v>
      </c>
      <c r="S832" t="str">
        <f t="shared" si="63"/>
        <v>99</v>
      </c>
      <c r="T832" t="str">
        <f t="shared" si="64"/>
        <v>4 (99)</v>
      </c>
      <c r="U832" t="s">
        <v>6235</v>
      </c>
    </row>
    <row r="833" spans="2:21">
      <c r="B833" s="263" t="s">
        <v>519</v>
      </c>
      <c r="C833" s="292">
        <v>832</v>
      </c>
      <c r="D833" s="263" t="s">
        <v>2004</v>
      </c>
      <c r="E833" s="504" t="str">
        <f t="shared" si="60"/>
        <v>Kensuke SUZUKI(99)</v>
      </c>
      <c r="F833" s="263" t="s">
        <v>888</v>
      </c>
      <c r="G833" s="263" t="s">
        <v>622</v>
      </c>
      <c r="H833" t="str">
        <f>VLOOKUP($G833,県名!$B$1:$C$49,2,FALSE)</f>
        <v>静  岡</v>
      </c>
      <c r="I833" t="str">
        <f>VLOOKUP(B833,学校名!$D$8:$F$64,3,FALSE)</f>
        <v>常葉大</v>
      </c>
      <c r="J833" t="str">
        <f t="shared" si="61"/>
        <v>男</v>
      </c>
      <c r="K833" s="263" t="s">
        <v>4845</v>
      </c>
      <c r="L833" s="263" t="s">
        <v>4874</v>
      </c>
      <c r="M833" t="str">
        <f t="shared" si="62"/>
        <v>Kensuke SUZUKI</v>
      </c>
      <c r="O833" s="263" t="s">
        <v>1534</v>
      </c>
      <c r="P833" s="263" t="s">
        <v>4948</v>
      </c>
      <c r="Q833" s="354" t="s">
        <v>888</v>
      </c>
      <c r="R833" s="263" t="s">
        <v>4713</v>
      </c>
      <c r="S833" t="str">
        <f t="shared" si="63"/>
        <v>99</v>
      </c>
      <c r="T833" t="str">
        <f t="shared" si="64"/>
        <v>4 (99)</v>
      </c>
      <c r="U833" t="s">
        <v>6236</v>
      </c>
    </row>
    <row r="834" spans="2:21">
      <c r="B834" s="263" t="s">
        <v>519</v>
      </c>
      <c r="C834" s="292">
        <v>833</v>
      </c>
      <c r="D834" s="263" t="s">
        <v>2005</v>
      </c>
      <c r="E834" s="504" t="str">
        <f t="shared" si="60"/>
        <v>Kaito NAKAHATA(99)</v>
      </c>
      <c r="F834" s="263" t="s">
        <v>888</v>
      </c>
      <c r="G834" s="263" t="s">
        <v>622</v>
      </c>
      <c r="H834" t="str">
        <f>VLOOKUP($G834,県名!$B$1:$C$49,2,FALSE)</f>
        <v>静  岡</v>
      </c>
      <c r="I834" t="str">
        <f>VLOOKUP(B834,学校名!$D$8:$F$64,3,FALSE)</f>
        <v>常葉大</v>
      </c>
      <c r="J834" t="str">
        <f t="shared" si="61"/>
        <v>男</v>
      </c>
      <c r="K834" s="263" t="s">
        <v>4875</v>
      </c>
      <c r="L834" s="263" t="s">
        <v>4824</v>
      </c>
      <c r="M834" t="str">
        <f t="shared" si="62"/>
        <v>Kaito NAKAHATA</v>
      </c>
      <c r="O834" s="263" t="s">
        <v>1534</v>
      </c>
      <c r="P834" s="263" t="s">
        <v>4948</v>
      </c>
      <c r="Q834" s="354" t="s">
        <v>888</v>
      </c>
      <c r="R834" s="263" t="s">
        <v>4669</v>
      </c>
      <c r="S834" t="str">
        <f t="shared" si="63"/>
        <v>99</v>
      </c>
      <c r="T834" t="str">
        <f t="shared" si="64"/>
        <v>4 (99)</v>
      </c>
      <c r="U834" t="s">
        <v>6237</v>
      </c>
    </row>
    <row r="835" spans="2:21">
      <c r="B835" s="263" t="s">
        <v>519</v>
      </c>
      <c r="C835" s="292">
        <v>834</v>
      </c>
      <c r="D835" s="263" t="s">
        <v>2006</v>
      </c>
      <c r="E835" s="504" t="str">
        <f t="shared" ref="E835:E898" si="65">M835&amp;"("&amp;S835&amp;")"</f>
        <v>Shuta MATSUI(00)</v>
      </c>
      <c r="F835" s="263" t="s">
        <v>888</v>
      </c>
      <c r="G835" s="263" t="s">
        <v>622</v>
      </c>
      <c r="H835" t="str">
        <f>VLOOKUP($G835,県名!$B$1:$C$49,2,FALSE)</f>
        <v>静  岡</v>
      </c>
      <c r="I835" t="str">
        <f>VLOOKUP(B835,学校名!$D$8:$F$64,3,FALSE)</f>
        <v>常葉大</v>
      </c>
      <c r="J835" t="str">
        <f t="shared" ref="J835:J898" si="66">IF(VALUE(C835)&lt;2000,"男","女")</f>
        <v>男</v>
      </c>
      <c r="K835" s="263" t="s">
        <v>4876</v>
      </c>
      <c r="L835" s="263" t="s">
        <v>4877</v>
      </c>
      <c r="M835" t="str">
        <f t="shared" ref="M835:M898" si="67">L835&amp;" "&amp;K835</f>
        <v>Shuta MATSUI</v>
      </c>
      <c r="O835" s="263" t="s">
        <v>1534</v>
      </c>
      <c r="P835" s="263" t="s">
        <v>4948</v>
      </c>
      <c r="Q835" s="354" t="s">
        <v>888</v>
      </c>
      <c r="R835" s="263" t="s">
        <v>4714</v>
      </c>
      <c r="S835" t="str">
        <f t="shared" ref="S835:S898" si="68">LEFT(R835,2)</f>
        <v>00</v>
      </c>
      <c r="T835" t="str">
        <f t="shared" ref="T835:T898" si="69">Q835&amp;" ("&amp;S835&amp;")"</f>
        <v>4 (00)</v>
      </c>
      <c r="U835" t="s">
        <v>6238</v>
      </c>
    </row>
    <row r="836" spans="2:21">
      <c r="B836" s="263" t="s">
        <v>519</v>
      </c>
      <c r="C836" s="292">
        <v>835</v>
      </c>
      <c r="D836" s="263" t="s">
        <v>1998</v>
      </c>
      <c r="E836" s="504" t="str">
        <f t="shared" si="65"/>
        <v>Gakuto INOYA(00)</v>
      </c>
      <c r="F836" s="263" t="s">
        <v>889</v>
      </c>
      <c r="G836" s="263" t="s">
        <v>622</v>
      </c>
      <c r="H836" t="str">
        <f>VLOOKUP($G836,県名!$B$1:$C$49,2,FALSE)</f>
        <v>静  岡</v>
      </c>
      <c r="I836" t="str">
        <f>VLOOKUP(B836,学校名!$D$8:$F$64,3,FALSE)</f>
        <v>常葉大</v>
      </c>
      <c r="J836" t="str">
        <f t="shared" si="66"/>
        <v>男</v>
      </c>
      <c r="K836" s="263" t="s">
        <v>4878</v>
      </c>
      <c r="L836" s="263" t="s">
        <v>4879</v>
      </c>
      <c r="M836" t="str">
        <f t="shared" si="67"/>
        <v>Gakuto INOYA</v>
      </c>
      <c r="O836" s="263" t="s">
        <v>1534</v>
      </c>
      <c r="P836" s="263" t="s">
        <v>4948</v>
      </c>
      <c r="Q836" s="354" t="s">
        <v>889</v>
      </c>
      <c r="R836" s="263" t="s">
        <v>2819</v>
      </c>
      <c r="S836" t="str">
        <f t="shared" si="68"/>
        <v>00</v>
      </c>
      <c r="T836" t="str">
        <f t="shared" si="69"/>
        <v>3 (00)</v>
      </c>
      <c r="U836" t="s">
        <v>6239</v>
      </c>
    </row>
    <row r="837" spans="2:21">
      <c r="B837" s="263" t="s">
        <v>519</v>
      </c>
      <c r="C837" s="292">
        <v>836</v>
      </c>
      <c r="D837" s="263" t="s">
        <v>1999</v>
      </c>
      <c r="E837" s="504" t="str">
        <f t="shared" si="65"/>
        <v>Riku OKADA(00)</v>
      </c>
      <c r="F837" s="263" t="s">
        <v>889</v>
      </c>
      <c r="G837" s="263" t="s">
        <v>622</v>
      </c>
      <c r="H837" t="str">
        <f>VLOOKUP($G837,県名!$B$1:$C$49,2,FALSE)</f>
        <v>静  岡</v>
      </c>
      <c r="I837" t="str">
        <f>VLOOKUP(B837,学校名!$D$8:$F$64,3,FALSE)</f>
        <v>常葉大</v>
      </c>
      <c r="J837" t="str">
        <f t="shared" si="66"/>
        <v>男</v>
      </c>
      <c r="K837" s="263" t="s">
        <v>4880</v>
      </c>
      <c r="L837" s="263" t="s">
        <v>4796</v>
      </c>
      <c r="M837" t="str">
        <f t="shared" si="67"/>
        <v>Riku OKADA</v>
      </c>
      <c r="O837" s="263" t="s">
        <v>1534</v>
      </c>
      <c r="P837" s="263" t="s">
        <v>4948</v>
      </c>
      <c r="Q837" s="354" t="s">
        <v>889</v>
      </c>
      <c r="R837" s="263" t="s">
        <v>2491</v>
      </c>
      <c r="S837" t="str">
        <f t="shared" si="68"/>
        <v>00</v>
      </c>
      <c r="T837" t="str">
        <f t="shared" si="69"/>
        <v>3 (00)</v>
      </c>
      <c r="U837" t="s">
        <v>6240</v>
      </c>
    </row>
    <row r="838" spans="2:21">
      <c r="B838" s="263" t="s">
        <v>519</v>
      </c>
      <c r="C838" s="292">
        <v>837</v>
      </c>
      <c r="D838" s="263" t="s">
        <v>3327</v>
      </c>
      <c r="E838" s="504" t="str">
        <f t="shared" si="65"/>
        <v>Yoshiaki KURIKAWA(00)</v>
      </c>
      <c r="F838" s="263" t="s">
        <v>889</v>
      </c>
      <c r="G838" s="263" t="s">
        <v>622</v>
      </c>
      <c r="H838" t="str">
        <f>VLOOKUP($G838,県名!$B$1:$C$49,2,FALSE)</f>
        <v>静  岡</v>
      </c>
      <c r="I838" t="str">
        <f>VLOOKUP(B838,学校名!$D$8:$F$64,3,FALSE)</f>
        <v>常葉大</v>
      </c>
      <c r="J838" t="str">
        <f t="shared" si="66"/>
        <v>男</v>
      </c>
      <c r="K838" s="263" t="s">
        <v>4881</v>
      </c>
      <c r="L838" s="263" t="s">
        <v>4882</v>
      </c>
      <c r="M838" t="str">
        <f t="shared" si="67"/>
        <v>Yoshiaki KURIKAWA</v>
      </c>
      <c r="O838" s="263" t="s">
        <v>1534</v>
      </c>
      <c r="P838" s="263" t="s">
        <v>4948</v>
      </c>
      <c r="Q838" s="354" t="s">
        <v>889</v>
      </c>
      <c r="R838" s="263" t="s">
        <v>4715</v>
      </c>
      <c r="S838" t="str">
        <f t="shared" si="68"/>
        <v>00</v>
      </c>
      <c r="T838" t="str">
        <f t="shared" si="69"/>
        <v>3 (00)</v>
      </c>
      <c r="U838" t="s">
        <v>6241</v>
      </c>
    </row>
    <row r="839" spans="2:21">
      <c r="B839" s="263" t="s">
        <v>519</v>
      </c>
      <c r="C839" s="292">
        <v>838</v>
      </c>
      <c r="D839" s="263" t="s">
        <v>3328</v>
      </c>
      <c r="E839" s="504" t="str">
        <f t="shared" si="65"/>
        <v>Yuya SAITO(00)</v>
      </c>
      <c r="F839" s="263" t="s">
        <v>889</v>
      </c>
      <c r="G839" s="263" t="s">
        <v>622</v>
      </c>
      <c r="H839" t="str">
        <f>VLOOKUP($G839,県名!$B$1:$C$49,2,FALSE)</f>
        <v>静  岡</v>
      </c>
      <c r="I839" t="str">
        <f>VLOOKUP(B839,学校名!$D$8:$F$64,3,FALSE)</f>
        <v>常葉大</v>
      </c>
      <c r="J839" t="str">
        <f t="shared" si="66"/>
        <v>男</v>
      </c>
      <c r="K839" s="263" t="s">
        <v>4883</v>
      </c>
      <c r="L839" s="263" t="s">
        <v>4884</v>
      </c>
      <c r="M839" t="str">
        <f t="shared" si="67"/>
        <v>Yuya SAITO</v>
      </c>
      <c r="O839" s="263" t="s">
        <v>1534</v>
      </c>
      <c r="P839" s="263" t="s">
        <v>4948</v>
      </c>
      <c r="Q839" s="354" t="s">
        <v>889</v>
      </c>
      <c r="R839" s="263" t="s">
        <v>2762</v>
      </c>
      <c r="S839" t="str">
        <f t="shared" si="68"/>
        <v>00</v>
      </c>
      <c r="T839" t="str">
        <f t="shared" si="69"/>
        <v>3 (00)</v>
      </c>
      <c r="U839" t="s">
        <v>6242</v>
      </c>
    </row>
    <row r="840" spans="2:21">
      <c r="B840" s="263" t="s">
        <v>519</v>
      </c>
      <c r="C840" s="292">
        <v>839</v>
      </c>
      <c r="D840" s="263" t="s">
        <v>3329</v>
      </c>
      <c r="E840" s="504" t="str">
        <f t="shared" si="65"/>
        <v>Taitchi SHITARA(00)</v>
      </c>
      <c r="F840" s="263" t="s">
        <v>889</v>
      </c>
      <c r="G840" s="263" t="s">
        <v>622</v>
      </c>
      <c r="H840" t="str">
        <f>VLOOKUP($G840,県名!$B$1:$C$49,2,FALSE)</f>
        <v>静  岡</v>
      </c>
      <c r="I840" t="str">
        <f>VLOOKUP(B840,学校名!$D$8:$F$64,3,FALSE)</f>
        <v>常葉大</v>
      </c>
      <c r="J840" t="str">
        <f t="shared" si="66"/>
        <v>男</v>
      </c>
      <c r="K840" s="263" t="s">
        <v>4885</v>
      </c>
      <c r="L840" s="263" t="s">
        <v>4886</v>
      </c>
      <c r="M840" t="str">
        <f t="shared" si="67"/>
        <v>Taitchi SHITARA</v>
      </c>
      <c r="O840" s="263" t="s">
        <v>1534</v>
      </c>
      <c r="P840" s="263" t="s">
        <v>4948</v>
      </c>
      <c r="Q840" s="354" t="s">
        <v>889</v>
      </c>
      <c r="R840" s="263" t="s">
        <v>2908</v>
      </c>
      <c r="S840" t="str">
        <f t="shared" si="68"/>
        <v>00</v>
      </c>
      <c r="T840" t="str">
        <f t="shared" si="69"/>
        <v>3 (00)</v>
      </c>
      <c r="U840" t="s">
        <v>6243</v>
      </c>
    </row>
    <row r="841" spans="2:21">
      <c r="B841" s="263" t="s">
        <v>519</v>
      </c>
      <c r="C841" s="292">
        <v>840</v>
      </c>
      <c r="D841" s="263" t="s">
        <v>3330</v>
      </c>
      <c r="E841" s="504" t="str">
        <f t="shared" si="65"/>
        <v>Takayuki SOGAWA(00)</v>
      </c>
      <c r="F841" s="263" t="s">
        <v>889</v>
      </c>
      <c r="G841" s="263" t="s">
        <v>622</v>
      </c>
      <c r="H841" t="str">
        <f>VLOOKUP($G841,県名!$B$1:$C$49,2,FALSE)</f>
        <v>静  岡</v>
      </c>
      <c r="I841" t="str">
        <f>VLOOKUP(B841,学校名!$D$8:$F$64,3,FALSE)</f>
        <v>常葉大</v>
      </c>
      <c r="J841" t="str">
        <f t="shared" si="66"/>
        <v>男</v>
      </c>
      <c r="K841" s="263" t="s">
        <v>4887</v>
      </c>
      <c r="L841" s="263" t="s">
        <v>4888</v>
      </c>
      <c r="M841" t="str">
        <f t="shared" si="67"/>
        <v>Takayuki SOGAWA</v>
      </c>
      <c r="O841" s="263" t="s">
        <v>1534</v>
      </c>
      <c r="P841" s="263" t="s">
        <v>4948</v>
      </c>
      <c r="Q841" s="354" t="s">
        <v>889</v>
      </c>
      <c r="R841" s="263" t="s">
        <v>2481</v>
      </c>
      <c r="S841" t="str">
        <f t="shared" si="68"/>
        <v>00</v>
      </c>
      <c r="T841" t="str">
        <f t="shared" si="69"/>
        <v>3 (00)</v>
      </c>
      <c r="U841" t="s">
        <v>6244</v>
      </c>
    </row>
    <row r="842" spans="2:21">
      <c r="B842" s="263" t="s">
        <v>519</v>
      </c>
      <c r="C842" s="292">
        <v>841</v>
      </c>
      <c r="D842" s="263" t="s">
        <v>2000</v>
      </c>
      <c r="E842" s="504" t="str">
        <f t="shared" si="65"/>
        <v>Shotaro NISHINO(00)</v>
      </c>
      <c r="F842" s="263" t="s">
        <v>889</v>
      </c>
      <c r="G842" s="263" t="s">
        <v>622</v>
      </c>
      <c r="H842" t="str">
        <f>VLOOKUP($G842,県名!$B$1:$C$49,2,FALSE)</f>
        <v>静  岡</v>
      </c>
      <c r="I842" t="str">
        <f>VLOOKUP(B842,学校名!$D$8:$F$64,3,FALSE)</f>
        <v>常葉大</v>
      </c>
      <c r="J842" t="str">
        <f t="shared" si="66"/>
        <v>男</v>
      </c>
      <c r="K842" s="263" t="s">
        <v>4889</v>
      </c>
      <c r="L842" s="263" t="s">
        <v>4890</v>
      </c>
      <c r="M842" t="str">
        <f t="shared" si="67"/>
        <v>Shotaro NISHINO</v>
      </c>
      <c r="O842" s="263" t="s">
        <v>1534</v>
      </c>
      <c r="P842" s="263" t="s">
        <v>4948</v>
      </c>
      <c r="Q842" s="354" t="s">
        <v>889</v>
      </c>
      <c r="R842" s="263" t="s">
        <v>2594</v>
      </c>
      <c r="S842" t="str">
        <f t="shared" si="68"/>
        <v>00</v>
      </c>
      <c r="T842" t="str">
        <f t="shared" si="69"/>
        <v>3 (00)</v>
      </c>
      <c r="U842" t="s">
        <v>6245</v>
      </c>
    </row>
    <row r="843" spans="2:21">
      <c r="B843" s="263" t="s">
        <v>519</v>
      </c>
      <c r="C843" s="292">
        <v>842</v>
      </c>
      <c r="D843" s="263" t="s">
        <v>3331</v>
      </c>
      <c r="E843" s="504" t="str">
        <f t="shared" si="65"/>
        <v>Takumi KOYAMA(01)</v>
      </c>
      <c r="F843" s="263" t="s">
        <v>886</v>
      </c>
      <c r="G843" s="263" t="s">
        <v>622</v>
      </c>
      <c r="H843" t="str">
        <f>VLOOKUP($G843,県名!$B$1:$C$49,2,FALSE)</f>
        <v>静  岡</v>
      </c>
      <c r="I843" t="str">
        <f>VLOOKUP(B843,学校名!$D$8:$F$64,3,FALSE)</f>
        <v>常葉大</v>
      </c>
      <c r="J843" t="str">
        <f t="shared" si="66"/>
        <v>男</v>
      </c>
      <c r="K843" s="263" t="s">
        <v>4891</v>
      </c>
      <c r="L843" s="263" t="s">
        <v>4756</v>
      </c>
      <c r="M843" t="str">
        <f t="shared" si="67"/>
        <v>Takumi KOYAMA</v>
      </c>
      <c r="O843" s="263" t="s">
        <v>1534</v>
      </c>
      <c r="P843" s="263" t="s">
        <v>4948</v>
      </c>
      <c r="Q843" s="354" t="s">
        <v>886</v>
      </c>
      <c r="R843" s="263" t="s">
        <v>2826</v>
      </c>
      <c r="S843" t="str">
        <f t="shared" si="68"/>
        <v>01</v>
      </c>
      <c r="T843" t="str">
        <f t="shared" si="69"/>
        <v>2 (01)</v>
      </c>
      <c r="U843" t="s">
        <v>6246</v>
      </c>
    </row>
    <row r="844" spans="2:21">
      <c r="B844" s="263" t="s">
        <v>519</v>
      </c>
      <c r="C844" s="292">
        <v>843</v>
      </c>
      <c r="D844" s="263" t="s">
        <v>3332</v>
      </c>
      <c r="E844" s="504" t="str">
        <f t="shared" si="65"/>
        <v>Manaya SUZUKI(02)</v>
      </c>
      <c r="F844" s="263" t="s">
        <v>886</v>
      </c>
      <c r="G844" s="263" t="s">
        <v>622</v>
      </c>
      <c r="H844" t="str">
        <f>VLOOKUP($G844,県名!$B$1:$C$49,2,FALSE)</f>
        <v>静  岡</v>
      </c>
      <c r="I844" t="str">
        <f>VLOOKUP(B844,学校名!$D$8:$F$64,3,FALSE)</f>
        <v>常葉大</v>
      </c>
      <c r="J844" t="str">
        <f t="shared" si="66"/>
        <v>男</v>
      </c>
      <c r="K844" s="263" t="s">
        <v>4845</v>
      </c>
      <c r="L844" s="263" t="s">
        <v>4892</v>
      </c>
      <c r="M844" t="str">
        <f t="shared" si="67"/>
        <v>Manaya SUZUKI</v>
      </c>
      <c r="O844" s="263" t="s">
        <v>1534</v>
      </c>
      <c r="P844" s="263" t="s">
        <v>4948</v>
      </c>
      <c r="Q844" s="354" t="s">
        <v>886</v>
      </c>
      <c r="R844" s="263" t="s">
        <v>2517</v>
      </c>
      <c r="S844" t="str">
        <f t="shared" si="68"/>
        <v>02</v>
      </c>
      <c r="T844" t="str">
        <f t="shared" si="69"/>
        <v>2 (02)</v>
      </c>
      <c r="U844" t="s">
        <v>6247</v>
      </c>
    </row>
    <row r="845" spans="2:21">
      <c r="B845" s="263" t="s">
        <v>519</v>
      </c>
      <c r="C845" s="292">
        <v>844</v>
      </c>
      <c r="D845" s="263" t="s">
        <v>3333</v>
      </c>
      <c r="E845" s="504" t="str">
        <f t="shared" si="65"/>
        <v>Ryuichi SUZUKI(01)</v>
      </c>
      <c r="F845" s="263" t="s">
        <v>886</v>
      </c>
      <c r="G845" s="263" t="s">
        <v>622</v>
      </c>
      <c r="H845" t="str">
        <f>VLOOKUP($G845,県名!$B$1:$C$49,2,FALSE)</f>
        <v>静  岡</v>
      </c>
      <c r="I845" t="str">
        <f>VLOOKUP(B845,学校名!$D$8:$F$64,3,FALSE)</f>
        <v>常葉大</v>
      </c>
      <c r="J845" t="str">
        <f t="shared" si="66"/>
        <v>男</v>
      </c>
      <c r="K845" s="263" t="s">
        <v>4845</v>
      </c>
      <c r="L845" s="263" t="s">
        <v>4893</v>
      </c>
      <c r="M845" t="str">
        <f t="shared" si="67"/>
        <v>Ryuichi SUZUKI</v>
      </c>
      <c r="O845" s="263" t="s">
        <v>1534</v>
      </c>
      <c r="P845" s="263" t="s">
        <v>4948</v>
      </c>
      <c r="Q845" s="354" t="s">
        <v>886</v>
      </c>
      <c r="R845" s="263" t="s">
        <v>2827</v>
      </c>
      <c r="S845" t="str">
        <f t="shared" si="68"/>
        <v>01</v>
      </c>
      <c r="T845" t="str">
        <f t="shared" si="69"/>
        <v>2 (01)</v>
      </c>
      <c r="U845" t="s">
        <v>6248</v>
      </c>
    </row>
    <row r="846" spans="2:21">
      <c r="B846" s="263" t="s">
        <v>519</v>
      </c>
      <c r="C846" s="292">
        <v>845</v>
      </c>
      <c r="D846" s="263" t="s">
        <v>1996</v>
      </c>
      <c r="E846" s="504" t="str">
        <f t="shared" si="65"/>
        <v>Ryoma TANAKA (02)</v>
      </c>
      <c r="F846" s="263" t="s">
        <v>886</v>
      </c>
      <c r="G846" s="263" t="s">
        <v>622</v>
      </c>
      <c r="H846" t="str">
        <f>VLOOKUP($G846,県名!$B$1:$C$49,2,FALSE)</f>
        <v>静  岡</v>
      </c>
      <c r="I846" t="str">
        <f>VLOOKUP(B846,学校名!$D$8:$F$64,3,FALSE)</f>
        <v>常葉大</v>
      </c>
      <c r="J846" t="str">
        <f t="shared" si="66"/>
        <v>男</v>
      </c>
      <c r="K846" s="263" t="s">
        <v>4894</v>
      </c>
      <c r="L846" s="263" t="s">
        <v>4895</v>
      </c>
      <c r="M846" t="str">
        <f t="shared" si="67"/>
        <v xml:space="preserve">Ryoma TANAKA </v>
      </c>
      <c r="O846" s="263" t="s">
        <v>1534</v>
      </c>
      <c r="P846" s="263" t="s">
        <v>4948</v>
      </c>
      <c r="Q846" s="354" t="s">
        <v>886</v>
      </c>
      <c r="R846" s="263" t="s">
        <v>2828</v>
      </c>
      <c r="S846" t="str">
        <f t="shared" si="68"/>
        <v>02</v>
      </c>
      <c r="T846" t="str">
        <f t="shared" si="69"/>
        <v>2 (02)</v>
      </c>
      <c r="U846" t="s">
        <v>6249</v>
      </c>
    </row>
    <row r="847" spans="2:21">
      <c r="B847" s="263" t="s">
        <v>519</v>
      </c>
      <c r="C847" s="292">
        <v>846</v>
      </c>
      <c r="D847" s="263" t="s">
        <v>3027</v>
      </c>
      <c r="E847" s="504" t="str">
        <f t="shared" si="65"/>
        <v>Misaki HAKAMATA(01)</v>
      </c>
      <c r="F847" s="263" t="s">
        <v>886</v>
      </c>
      <c r="G847" s="263" t="s">
        <v>622</v>
      </c>
      <c r="H847" t="str">
        <f>VLOOKUP($G847,県名!$B$1:$C$49,2,FALSE)</f>
        <v>静  岡</v>
      </c>
      <c r="I847" t="str">
        <f>VLOOKUP(B847,学校名!$D$8:$F$64,3,FALSE)</f>
        <v>常葉大</v>
      </c>
      <c r="J847" t="str">
        <f t="shared" si="66"/>
        <v>男</v>
      </c>
      <c r="K847" s="263" t="s">
        <v>4896</v>
      </c>
      <c r="L847" s="263" t="s">
        <v>4897</v>
      </c>
      <c r="M847" t="str">
        <f t="shared" si="67"/>
        <v>Misaki HAKAMATA</v>
      </c>
      <c r="O847" s="263" t="s">
        <v>1534</v>
      </c>
      <c r="P847" s="263" t="s">
        <v>4948</v>
      </c>
      <c r="Q847" s="354" t="s">
        <v>886</v>
      </c>
      <c r="R847" s="263" t="s">
        <v>3029</v>
      </c>
      <c r="S847" t="str">
        <f t="shared" si="68"/>
        <v>01</v>
      </c>
      <c r="T847" t="str">
        <f t="shared" si="69"/>
        <v>2 (01)</v>
      </c>
      <c r="U847" t="s">
        <v>6250</v>
      </c>
    </row>
    <row r="848" spans="2:21">
      <c r="B848" s="263" t="s">
        <v>519</v>
      </c>
      <c r="C848" s="292">
        <v>847</v>
      </c>
      <c r="D848" s="263" t="s">
        <v>1997</v>
      </c>
      <c r="E848" s="504" t="str">
        <f t="shared" si="65"/>
        <v>Atsushi FUKAYA(01)</v>
      </c>
      <c r="F848" s="263" t="s">
        <v>886</v>
      </c>
      <c r="G848" s="263" t="s">
        <v>622</v>
      </c>
      <c r="H848" t="str">
        <f>VLOOKUP($G848,県名!$B$1:$C$49,2,FALSE)</f>
        <v>静  岡</v>
      </c>
      <c r="I848" t="str">
        <f>VLOOKUP(B848,学校名!$D$8:$F$64,3,FALSE)</f>
        <v>常葉大</v>
      </c>
      <c r="J848" t="str">
        <f t="shared" si="66"/>
        <v>男</v>
      </c>
      <c r="K848" s="263" t="s">
        <v>4898</v>
      </c>
      <c r="L848" s="263" t="s">
        <v>4818</v>
      </c>
      <c r="M848" t="str">
        <f t="shared" si="67"/>
        <v>Atsushi FUKAYA</v>
      </c>
      <c r="O848" s="263" t="s">
        <v>1534</v>
      </c>
      <c r="P848" s="263" t="s">
        <v>4948</v>
      </c>
      <c r="Q848" s="354" t="s">
        <v>886</v>
      </c>
      <c r="R848" s="263" t="s">
        <v>2829</v>
      </c>
      <c r="S848" t="str">
        <f t="shared" si="68"/>
        <v>01</v>
      </c>
      <c r="T848" t="str">
        <f t="shared" si="69"/>
        <v>2 (01)</v>
      </c>
      <c r="U848" t="s">
        <v>6251</v>
      </c>
    </row>
    <row r="849" spans="2:21">
      <c r="B849" s="263" t="s">
        <v>519</v>
      </c>
      <c r="C849" s="292">
        <v>848</v>
      </c>
      <c r="D849" s="263" t="s">
        <v>3028</v>
      </c>
      <c r="E849" s="504" t="str">
        <f t="shared" si="65"/>
        <v>Yuya MURAMATSU(01)</v>
      </c>
      <c r="F849" s="263" t="s">
        <v>886</v>
      </c>
      <c r="G849" s="263" t="s">
        <v>622</v>
      </c>
      <c r="H849" t="str">
        <f>VLOOKUP($G849,県名!$B$1:$C$49,2,FALSE)</f>
        <v>静  岡</v>
      </c>
      <c r="I849" t="str">
        <f>VLOOKUP(B849,学校名!$D$8:$F$64,3,FALSE)</f>
        <v>常葉大</v>
      </c>
      <c r="J849" t="str">
        <f t="shared" si="66"/>
        <v>男</v>
      </c>
      <c r="K849" s="263" t="s">
        <v>4778</v>
      </c>
      <c r="L849" s="263" t="s">
        <v>4884</v>
      </c>
      <c r="M849" t="str">
        <f t="shared" si="67"/>
        <v>Yuya MURAMATSU</v>
      </c>
      <c r="O849" s="263" t="s">
        <v>1534</v>
      </c>
      <c r="P849" s="263" t="s">
        <v>4948</v>
      </c>
      <c r="Q849" s="354" t="s">
        <v>886</v>
      </c>
      <c r="R849" s="263" t="s">
        <v>2799</v>
      </c>
      <c r="S849" t="str">
        <f t="shared" si="68"/>
        <v>01</v>
      </c>
      <c r="T849" t="str">
        <f t="shared" si="69"/>
        <v>2 (01)</v>
      </c>
      <c r="U849" t="s">
        <v>6252</v>
      </c>
    </row>
    <row r="850" spans="2:21">
      <c r="B850" s="263" t="s">
        <v>519</v>
      </c>
      <c r="C850" s="292">
        <v>849</v>
      </c>
      <c r="D850" s="263" t="s">
        <v>3334</v>
      </c>
      <c r="E850" s="504" t="str">
        <f t="shared" si="65"/>
        <v>Yutaro YAMAZAKI(02)</v>
      </c>
      <c r="F850" s="263" t="s">
        <v>886</v>
      </c>
      <c r="G850" s="263" t="s">
        <v>622</v>
      </c>
      <c r="H850" t="str">
        <f>VLOOKUP($G850,県名!$B$1:$C$49,2,FALSE)</f>
        <v>静  岡</v>
      </c>
      <c r="I850" t="str">
        <f>VLOOKUP(B850,学校名!$D$8:$F$64,3,FALSE)</f>
        <v>常葉大</v>
      </c>
      <c r="J850" t="str">
        <f t="shared" si="66"/>
        <v>男</v>
      </c>
      <c r="K850" s="263" t="s">
        <v>4807</v>
      </c>
      <c r="L850" s="263" t="s">
        <v>4899</v>
      </c>
      <c r="M850" t="str">
        <f t="shared" si="67"/>
        <v>Yutaro YAMAZAKI</v>
      </c>
      <c r="O850" s="263" t="s">
        <v>1534</v>
      </c>
      <c r="P850" s="263" t="s">
        <v>4948</v>
      </c>
      <c r="Q850" s="354" t="s">
        <v>886</v>
      </c>
      <c r="R850" s="263" t="s">
        <v>4716</v>
      </c>
      <c r="S850" t="str">
        <f t="shared" si="68"/>
        <v>02</v>
      </c>
      <c r="T850" t="str">
        <f t="shared" si="69"/>
        <v>2 (02)</v>
      </c>
      <c r="U850" t="s">
        <v>6253</v>
      </c>
    </row>
    <row r="851" spans="2:21">
      <c r="B851" s="263" t="s">
        <v>519</v>
      </c>
      <c r="C851" s="292">
        <v>850</v>
      </c>
      <c r="D851" s="263" t="s">
        <v>3335</v>
      </c>
      <c r="E851" s="504" t="str">
        <f t="shared" si="65"/>
        <v>Satomu ITO(02)</v>
      </c>
      <c r="F851" s="263" t="s">
        <v>890</v>
      </c>
      <c r="G851" s="263" t="s">
        <v>622</v>
      </c>
      <c r="H851" t="str">
        <f>VLOOKUP($G851,県名!$B$1:$C$49,2,FALSE)</f>
        <v>静  岡</v>
      </c>
      <c r="I851" t="str">
        <f>VLOOKUP(B851,学校名!$D$8:$F$64,3,FALSE)</f>
        <v>常葉大</v>
      </c>
      <c r="J851" t="str">
        <f t="shared" si="66"/>
        <v>男</v>
      </c>
      <c r="K851" s="263" t="s">
        <v>4871</v>
      </c>
      <c r="L851" s="263" t="s">
        <v>4900</v>
      </c>
      <c r="M851" t="str">
        <f t="shared" si="67"/>
        <v>Satomu ITO</v>
      </c>
      <c r="O851" s="263" t="s">
        <v>1534</v>
      </c>
      <c r="P851" s="263" t="s">
        <v>4948</v>
      </c>
      <c r="Q851" s="354" t="s">
        <v>890</v>
      </c>
      <c r="R851" s="263" t="s">
        <v>4225</v>
      </c>
      <c r="S851" t="str">
        <f t="shared" si="68"/>
        <v>02</v>
      </c>
      <c r="T851" t="str">
        <f t="shared" si="69"/>
        <v>1 (02)</v>
      </c>
      <c r="U851" t="s">
        <v>6254</v>
      </c>
    </row>
    <row r="852" spans="2:21">
      <c r="B852" s="263" t="s">
        <v>519</v>
      </c>
      <c r="C852" s="292">
        <v>851</v>
      </c>
      <c r="D852" s="263" t="s">
        <v>3336</v>
      </c>
      <c r="E852" s="504" t="str">
        <f t="shared" si="65"/>
        <v>Yuga TSUCHIDA(02)</v>
      </c>
      <c r="F852" s="263" t="s">
        <v>890</v>
      </c>
      <c r="G852" s="263" t="s">
        <v>622</v>
      </c>
      <c r="H852" t="str">
        <f>VLOOKUP($G852,県名!$B$1:$C$49,2,FALSE)</f>
        <v>静  岡</v>
      </c>
      <c r="I852" t="str">
        <f>VLOOKUP(B852,学校名!$D$8:$F$64,3,FALSE)</f>
        <v>常葉大</v>
      </c>
      <c r="J852" t="str">
        <f t="shared" si="66"/>
        <v>男</v>
      </c>
      <c r="K852" s="263" t="s">
        <v>4901</v>
      </c>
      <c r="L852" s="263" t="s">
        <v>4902</v>
      </c>
      <c r="M852" t="str">
        <f t="shared" si="67"/>
        <v>Yuga TSUCHIDA</v>
      </c>
      <c r="O852" s="263" t="s">
        <v>1534</v>
      </c>
      <c r="P852" s="263" t="s">
        <v>4948</v>
      </c>
      <c r="Q852" s="354" t="s">
        <v>890</v>
      </c>
      <c r="R852" s="263" t="s">
        <v>4717</v>
      </c>
      <c r="S852" t="str">
        <f t="shared" si="68"/>
        <v>02</v>
      </c>
      <c r="T852" t="str">
        <f t="shared" si="69"/>
        <v>1 (02)</v>
      </c>
      <c r="U852" t="s">
        <v>6255</v>
      </c>
    </row>
    <row r="853" spans="2:21">
      <c r="B853" s="263" t="s">
        <v>519</v>
      </c>
      <c r="C853" s="292">
        <v>852</v>
      </c>
      <c r="D853" s="263" t="s">
        <v>3337</v>
      </c>
      <c r="E853" s="504" t="str">
        <f t="shared" si="65"/>
        <v>Rin FUKAZAWA(02)</v>
      </c>
      <c r="F853" s="263" t="s">
        <v>890</v>
      </c>
      <c r="G853" s="263" t="s">
        <v>622</v>
      </c>
      <c r="H853" t="str">
        <f>VLOOKUP($G853,県名!$B$1:$C$49,2,FALSE)</f>
        <v>静  岡</v>
      </c>
      <c r="I853" t="str">
        <f>VLOOKUP(B853,学校名!$D$8:$F$64,3,FALSE)</f>
        <v>常葉大</v>
      </c>
      <c r="J853" t="str">
        <f t="shared" si="66"/>
        <v>男</v>
      </c>
      <c r="K853" s="263" t="s">
        <v>4903</v>
      </c>
      <c r="L853" s="263" t="s">
        <v>4904</v>
      </c>
      <c r="M853" t="str">
        <f t="shared" si="67"/>
        <v>Rin FUKAZAWA</v>
      </c>
      <c r="O853" s="263" t="s">
        <v>1534</v>
      </c>
      <c r="P853" s="263" t="s">
        <v>4948</v>
      </c>
      <c r="Q853" s="354" t="s">
        <v>890</v>
      </c>
      <c r="R853" s="263" t="s">
        <v>4288</v>
      </c>
      <c r="S853" t="str">
        <f t="shared" si="68"/>
        <v>02</v>
      </c>
      <c r="T853" t="str">
        <f t="shared" si="69"/>
        <v>1 (02)</v>
      </c>
      <c r="U853" t="s">
        <v>6256</v>
      </c>
    </row>
    <row r="854" spans="2:21">
      <c r="B854" s="263" t="s">
        <v>519</v>
      </c>
      <c r="C854" s="292">
        <v>853</v>
      </c>
      <c r="D854" s="263" t="s">
        <v>3338</v>
      </c>
      <c r="E854" s="504" t="str">
        <f t="shared" si="65"/>
        <v>Mutsuki FURUKAWA(02)</v>
      </c>
      <c r="F854" s="263" t="s">
        <v>890</v>
      </c>
      <c r="G854" s="263" t="s">
        <v>622</v>
      </c>
      <c r="H854" t="str">
        <f>VLOOKUP($G854,県名!$B$1:$C$49,2,FALSE)</f>
        <v>静  岡</v>
      </c>
      <c r="I854" t="str">
        <f>VLOOKUP(B854,学校名!$D$8:$F$64,3,FALSE)</f>
        <v>常葉大</v>
      </c>
      <c r="J854" t="str">
        <f t="shared" si="66"/>
        <v>男</v>
      </c>
      <c r="K854" s="263" t="s">
        <v>4905</v>
      </c>
      <c r="L854" s="263" t="s">
        <v>4906</v>
      </c>
      <c r="M854" t="str">
        <f t="shared" si="67"/>
        <v>Mutsuki FURUKAWA</v>
      </c>
      <c r="O854" s="263" t="s">
        <v>1534</v>
      </c>
      <c r="P854" s="263" t="s">
        <v>4948</v>
      </c>
      <c r="Q854" s="354" t="s">
        <v>890</v>
      </c>
      <c r="R854" s="263" t="s">
        <v>4263</v>
      </c>
      <c r="S854" t="str">
        <f t="shared" si="68"/>
        <v>02</v>
      </c>
      <c r="T854" t="str">
        <f t="shared" si="69"/>
        <v>1 (02)</v>
      </c>
      <c r="U854" t="s">
        <v>6257</v>
      </c>
    </row>
    <row r="855" spans="2:21">
      <c r="B855" s="263" t="s">
        <v>519</v>
      </c>
      <c r="C855" s="292">
        <v>854</v>
      </c>
      <c r="D855" s="263" t="s">
        <v>3339</v>
      </c>
      <c r="E855" s="504" t="str">
        <f t="shared" si="65"/>
        <v>Atsushi MIYAMOTO(03)</v>
      </c>
      <c r="F855" s="263" t="s">
        <v>890</v>
      </c>
      <c r="G855" s="263" t="s">
        <v>622</v>
      </c>
      <c r="H855" t="str">
        <f>VLOOKUP($G855,県名!$B$1:$C$49,2,FALSE)</f>
        <v>静  岡</v>
      </c>
      <c r="I855" t="str">
        <f>VLOOKUP(B855,学校名!$D$8:$F$64,3,FALSE)</f>
        <v>常葉大</v>
      </c>
      <c r="J855" t="str">
        <f t="shared" si="66"/>
        <v>男</v>
      </c>
      <c r="K855" s="263" t="s">
        <v>4790</v>
      </c>
      <c r="L855" s="263" t="s">
        <v>4818</v>
      </c>
      <c r="M855" t="str">
        <f t="shared" si="67"/>
        <v>Atsushi MIYAMOTO</v>
      </c>
      <c r="O855" s="263" t="s">
        <v>1534</v>
      </c>
      <c r="P855" s="263" t="s">
        <v>4948</v>
      </c>
      <c r="Q855" s="354" t="s">
        <v>890</v>
      </c>
      <c r="R855" s="263" t="s">
        <v>4718</v>
      </c>
      <c r="S855" t="str">
        <f t="shared" si="68"/>
        <v>03</v>
      </c>
      <c r="T855" t="str">
        <f t="shared" si="69"/>
        <v>1 (03)</v>
      </c>
      <c r="U855" t="s">
        <v>6258</v>
      </c>
    </row>
    <row r="856" spans="2:21">
      <c r="B856" s="263" t="s">
        <v>519</v>
      </c>
      <c r="C856" s="292">
        <v>855</v>
      </c>
      <c r="D856" s="263" t="s">
        <v>1991</v>
      </c>
      <c r="E856" s="504" t="str">
        <f t="shared" si="65"/>
        <v>Shota YAMAMOTO(02)</v>
      </c>
      <c r="F856" s="263" t="s">
        <v>890</v>
      </c>
      <c r="G856" s="263" t="s">
        <v>622</v>
      </c>
      <c r="H856" t="str">
        <f>VLOOKUP($G856,県名!$B$1:$C$49,2,FALSE)</f>
        <v>静  岡</v>
      </c>
      <c r="I856" t="str">
        <f>VLOOKUP(B856,学校名!$D$8:$F$64,3,FALSE)</f>
        <v>常葉大</v>
      </c>
      <c r="J856" t="str">
        <f t="shared" si="66"/>
        <v>男</v>
      </c>
      <c r="K856" s="263" t="s">
        <v>4907</v>
      </c>
      <c r="L856" s="263" t="s">
        <v>4810</v>
      </c>
      <c r="M856" t="str">
        <f t="shared" si="67"/>
        <v>Shota YAMAMOTO</v>
      </c>
      <c r="O856" s="263" t="s">
        <v>1534</v>
      </c>
      <c r="P856" s="263" t="s">
        <v>4948</v>
      </c>
      <c r="Q856" s="354" t="s">
        <v>890</v>
      </c>
      <c r="R856" s="263" t="s">
        <v>4719</v>
      </c>
      <c r="S856" t="str">
        <f t="shared" si="68"/>
        <v>02</v>
      </c>
      <c r="T856" t="str">
        <f t="shared" si="69"/>
        <v>1 (02)</v>
      </c>
      <c r="U856" t="s">
        <v>6259</v>
      </c>
    </row>
    <row r="857" spans="2:21">
      <c r="B857" s="263" t="s">
        <v>514</v>
      </c>
      <c r="C857" s="294">
        <v>856</v>
      </c>
      <c r="D857" s="263" t="s">
        <v>2011</v>
      </c>
      <c r="E857" s="504" t="str">
        <f t="shared" si="65"/>
        <v>Daisuke NOZUE(01)</v>
      </c>
      <c r="F857" s="263" t="s">
        <v>886</v>
      </c>
      <c r="G857" s="263" t="s">
        <v>622</v>
      </c>
      <c r="H857" t="str">
        <f>VLOOKUP($G857,県名!$B$1:$C$49,2,FALSE)</f>
        <v>静  岡</v>
      </c>
      <c r="I857" t="str">
        <f>VLOOKUP(B857,学校名!$D$8:$F$64,3,FALSE)</f>
        <v>中京大</v>
      </c>
      <c r="J857" t="str">
        <f t="shared" si="66"/>
        <v>男</v>
      </c>
      <c r="K857" s="263" t="s">
        <v>4908</v>
      </c>
      <c r="L857" s="263" t="s">
        <v>4758</v>
      </c>
      <c r="M857" t="str">
        <f t="shared" si="67"/>
        <v>Daisuke NOZUE</v>
      </c>
      <c r="O857" s="263" t="s">
        <v>1534</v>
      </c>
      <c r="P857" s="263" t="s">
        <v>4948</v>
      </c>
      <c r="Q857" s="354" t="s">
        <v>886</v>
      </c>
      <c r="R857" s="263" t="s">
        <v>2834</v>
      </c>
      <c r="S857" t="str">
        <f t="shared" si="68"/>
        <v>01</v>
      </c>
      <c r="T857" t="str">
        <f t="shared" si="69"/>
        <v>2 (01)</v>
      </c>
      <c r="U857" t="s">
        <v>6260</v>
      </c>
    </row>
    <row r="858" spans="2:21">
      <c r="B858" s="263" t="s">
        <v>514</v>
      </c>
      <c r="C858" s="294">
        <v>857</v>
      </c>
      <c r="D858" s="263" t="s">
        <v>3340</v>
      </c>
      <c r="E858" s="504" t="str">
        <f t="shared" si="65"/>
        <v>Natsuki ASAI(02)</v>
      </c>
      <c r="F858" s="263" t="s">
        <v>890</v>
      </c>
      <c r="G858" s="263" t="s">
        <v>623</v>
      </c>
      <c r="H858" t="str">
        <f>VLOOKUP($G858,県名!$B$1:$C$49,2,FALSE)</f>
        <v>愛  知</v>
      </c>
      <c r="I858" t="str">
        <f>VLOOKUP(B858,学校名!$D$8:$F$64,3,FALSE)</f>
        <v>中京大</v>
      </c>
      <c r="J858" t="str">
        <f t="shared" si="66"/>
        <v>男</v>
      </c>
      <c r="K858" s="263" t="s">
        <v>4909</v>
      </c>
      <c r="L858" s="263" t="s">
        <v>4867</v>
      </c>
      <c r="M858" t="str">
        <f t="shared" si="67"/>
        <v>Natsuki ASAI</v>
      </c>
      <c r="O858" s="263" t="s">
        <v>1534</v>
      </c>
      <c r="P858" s="263" t="s">
        <v>4948</v>
      </c>
      <c r="Q858" s="354" t="s">
        <v>890</v>
      </c>
      <c r="R858" s="263" t="s">
        <v>4720</v>
      </c>
      <c r="S858" t="str">
        <f t="shared" si="68"/>
        <v>02</v>
      </c>
      <c r="T858" t="str">
        <f t="shared" si="69"/>
        <v>1 (02)</v>
      </c>
      <c r="U858" t="s">
        <v>6261</v>
      </c>
    </row>
    <row r="859" spans="2:21">
      <c r="B859" s="263" t="s">
        <v>514</v>
      </c>
      <c r="C859" s="294">
        <v>858</v>
      </c>
      <c r="D859" s="263" t="s">
        <v>3341</v>
      </c>
      <c r="E859" s="504" t="str">
        <f t="shared" si="65"/>
        <v>Mikiya ITO(02)</v>
      </c>
      <c r="F859" s="263" t="s">
        <v>890</v>
      </c>
      <c r="G859" s="263" t="s">
        <v>623</v>
      </c>
      <c r="H859" t="str">
        <f>VLOOKUP($G859,県名!$B$1:$C$49,2,FALSE)</f>
        <v>愛  知</v>
      </c>
      <c r="I859" t="str">
        <f>VLOOKUP(B859,学校名!$D$8:$F$64,3,FALSE)</f>
        <v>中京大</v>
      </c>
      <c r="J859" t="str">
        <f t="shared" si="66"/>
        <v>男</v>
      </c>
      <c r="K859" s="263" t="s">
        <v>4871</v>
      </c>
      <c r="L859" s="263" t="s">
        <v>4910</v>
      </c>
      <c r="M859" t="str">
        <f t="shared" si="67"/>
        <v>Mikiya ITO</v>
      </c>
      <c r="O859" s="263" t="s">
        <v>1534</v>
      </c>
      <c r="P859" s="263" t="s">
        <v>4948</v>
      </c>
      <c r="Q859" s="354" t="s">
        <v>890</v>
      </c>
      <c r="R859" s="263" t="s">
        <v>4721</v>
      </c>
      <c r="S859" t="str">
        <f t="shared" si="68"/>
        <v>02</v>
      </c>
      <c r="T859" t="str">
        <f t="shared" si="69"/>
        <v>1 (02)</v>
      </c>
      <c r="U859" t="s">
        <v>6262</v>
      </c>
    </row>
    <row r="860" spans="2:21">
      <c r="B860" s="263" t="s">
        <v>514</v>
      </c>
      <c r="C860" s="294">
        <v>859</v>
      </c>
      <c r="D860" s="263" t="s">
        <v>3342</v>
      </c>
      <c r="E860" s="504" t="str">
        <f t="shared" si="65"/>
        <v>Yuya UKAI(02)</v>
      </c>
      <c r="F860" s="263" t="s">
        <v>890</v>
      </c>
      <c r="G860" s="263" t="s">
        <v>623</v>
      </c>
      <c r="H860" t="str">
        <f>VLOOKUP($G860,県名!$B$1:$C$49,2,FALSE)</f>
        <v>愛  知</v>
      </c>
      <c r="I860" t="str">
        <f>VLOOKUP(B860,学校名!$D$8:$F$64,3,FALSE)</f>
        <v>中京大</v>
      </c>
      <c r="J860" t="str">
        <f t="shared" si="66"/>
        <v>男</v>
      </c>
      <c r="K860" s="263" t="s">
        <v>4911</v>
      </c>
      <c r="L860" s="263" t="s">
        <v>4884</v>
      </c>
      <c r="M860" t="str">
        <f t="shared" si="67"/>
        <v>Yuya UKAI</v>
      </c>
      <c r="O860" s="263" t="s">
        <v>1534</v>
      </c>
      <c r="P860" s="263" t="s">
        <v>4948</v>
      </c>
      <c r="Q860" s="354" t="s">
        <v>890</v>
      </c>
      <c r="R860" s="263" t="s">
        <v>4722</v>
      </c>
      <c r="S860" t="str">
        <f t="shared" si="68"/>
        <v>02</v>
      </c>
      <c r="T860" t="str">
        <f t="shared" si="69"/>
        <v>1 (02)</v>
      </c>
      <c r="U860" t="s">
        <v>6263</v>
      </c>
    </row>
    <row r="861" spans="2:21">
      <c r="B861" s="263" t="s">
        <v>514</v>
      </c>
      <c r="C861" s="294">
        <v>860</v>
      </c>
      <c r="D861" s="263" t="s">
        <v>3343</v>
      </c>
      <c r="E861" s="504" t="str">
        <f t="shared" si="65"/>
        <v>Manato SASAKI(02)</v>
      </c>
      <c r="F861" s="263" t="s">
        <v>890</v>
      </c>
      <c r="G861" s="263" t="s">
        <v>623</v>
      </c>
      <c r="H861" t="str">
        <f>VLOOKUP($G861,県名!$B$1:$C$49,2,FALSE)</f>
        <v>愛  知</v>
      </c>
      <c r="I861" t="str">
        <f>VLOOKUP(B861,学校名!$D$8:$F$64,3,FALSE)</f>
        <v>中京大</v>
      </c>
      <c r="J861" t="str">
        <f t="shared" si="66"/>
        <v>男</v>
      </c>
      <c r="K861" s="263" t="s">
        <v>4912</v>
      </c>
      <c r="L861" s="263" t="s">
        <v>4913</v>
      </c>
      <c r="M861" t="str">
        <f t="shared" si="67"/>
        <v>Manato SASAKI</v>
      </c>
      <c r="O861" s="263" t="s">
        <v>1534</v>
      </c>
      <c r="P861" s="263" t="s">
        <v>4948</v>
      </c>
      <c r="Q861" s="354" t="s">
        <v>890</v>
      </c>
      <c r="R861" s="263" t="s">
        <v>4723</v>
      </c>
      <c r="S861" t="str">
        <f t="shared" si="68"/>
        <v>02</v>
      </c>
      <c r="T861" t="str">
        <f t="shared" si="69"/>
        <v>1 (02)</v>
      </c>
      <c r="U861" t="s">
        <v>6264</v>
      </c>
    </row>
    <row r="862" spans="2:21">
      <c r="B862" s="263" t="s">
        <v>514</v>
      </c>
      <c r="C862" s="294">
        <v>861</v>
      </c>
      <c r="D862" s="263" t="s">
        <v>3344</v>
      </c>
      <c r="E862" s="504" t="str">
        <f t="shared" si="65"/>
        <v>Rikuto FUKATA(02)</v>
      </c>
      <c r="F862" s="263" t="s">
        <v>890</v>
      </c>
      <c r="G862" s="263" t="s">
        <v>624</v>
      </c>
      <c r="H862" t="str">
        <f>VLOOKUP($G862,県名!$B$1:$C$49,2,FALSE)</f>
        <v>三  重</v>
      </c>
      <c r="I862" t="str">
        <f>VLOOKUP(B862,学校名!$D$8:$F$64,3,FALSE)</f>
        <v>中京大</v>
      </c>
      <c r="J862" t="str">
        <f t="shared" si="66"/>
        <v>男</v>
      </c>
      <c r="K862" s="263" t="s">
        <v>4914</v>
      </c>
      <c r="L862" s="263" t="s">
        <v>4915</v>
      </c>
      <c r="M862" t="str">
        <f t="shared" si="67"/>
        <v>Rikuto FUKATA</v>
      </c>
      <c r="O862" s="263" t="s">
        <v>1534</v>
      </c>
      <c r="P862" s="263" t="s">
        <v>4948</v>
      </c>
      <c r="Q862" s="354" t="s">
        <v>890</v>
      </c>
      <c r="R862" s="263" t="s">
        <v>4724</v>
      </c>
      <c r="S862" t="str">
        <f t="shared" si="68"/>
        <v>02</v>
      </c>
      <c r="T862" t="str">
        <f t="shared" si="69"/>
        <v>1 (02)</v>
      </c>
      <c r="U862" t="s">
        <v>6265</v>
      </c>
    </row>
    <row r="863" spans="2:21">
      <c r="B863" s="263" t="s">
        <v>514</v>
      </c>
      <c r="C863" s="294">
        <v>862</v>
      </c>
      <c r="D863" s="263" t="s">
        <v>3345</v>
      </c>
      <c r="E863" s="504" t="str">
        <f t="shared" si="65"/>
        <v>Atsuya MURATA(03)</v>
      </c>
      <c r="F863" s="263" t="s">
        <v>890</v>
      </c>
      <c r="G863" s="263" t="s">
        <v>625</v>
      </c>
      <c r="H863" t="str">
        <f>VLOOKUP($G863,県名!$B$1:$C$49,2,FALSE)</f>
        <v>岐  阜</v>
      </c>
      <c r="I863" t="str">
        <f>VLOOKUP(B863,学校名!$D$8:$F$64,3,FALSE)</f>
        <v>中京大</v>
      </c>
      <c r="J863" t="str">
        <f t="shared" si="66"/>
        <v>男</v>
      </c>
      <c r="K863" s="263" t="s">
        <v>4916</v>
      </c>
      <c r="L863" s="263" t="s">
        <v>4917</v>
      </c>
      <c r="M863" t="str">
        <f t="shared" si="67"/>
        <v>Atsuya MURATA</v>
      </c>
      <c r="O863" s="263" t="s">
        <v>1534</v>
      </c>
      <c r="P863" s="263" t="s">
        <v>4948</v>
      </c>
      <c r="Q863" s="354" t="s">
        <v>890</v>
      </c>
      <c r="R863" s="263" t="s">
        <v>4725</v>
      </c>
      <c r="S863" t="str">
        <f t="shared" si="68"/>
        <v>03</v>
      </c>
      <c r="T863" t="str">
        <f t="shared" si="69"/>
        <v>1 (03)</v>
      </c>
      <c r="U863" t="s">
        <v>6266</v>
      </c>
    </row>
    <row r="864" spans="2:21">
      <c r="B864" s="263" t="s">
        <v>514</v>
      </c>
      <c r="C864" s="294">
        <v>863</v>
      </c>
      <c r="D864" s="263" t="s">
        <v>3346</v>
      </c>
      <c r="E864" s="504" t="str">
        <f t="shared" si="65"/>
        <v>Rukiya YAMAOKA(02)</v>
      </c>
      <c r="F864" s="263" t="s">
        <v>890</v>
      </c>
      <c r="G864" s="263" t="s">
        <v>623</v>
      </c>
      <c r="H864" t="str">
        <f>VLOOKUP($G864,県名!$B$1:$C$49,2,FALSE)</f>
        <v>愛  知</v>
      </c>
      <c r="I864" t="str">
        <f>VLOOKUP(B864,学校名!$D$8:$F$64,3,FALSE)</f>
        <v>中京大</v>
      </c>
      <c r="J864" t="str">
        <f t="shared" si="66"/>
        <v>男</v>
      </c>
      <c r="K864" s="263" t="s">
        <v>4918</v>
      </c>
      <c r="L864" s="263" t="s">
        <v>4919</v>
      </c>
      <c r="M864" t="str">
        <f t="shared" si="67"/>
        <v>Rukiya YAMAOKA</v>
      </c>
      <c r="O864" s="263" t="s">
        <v>1534</v>
      </c>
      <c r="P864" s="263" t="s">
        <v>4948</v>
      </c>
      <c r="Q864" s="354" t="s">
        <v>890</v>
      </c>
      <c r="R864" s="263" t="s">
        <v>4275</v>
      </c>
      <c r="S864" t="str">
        <f t="shared" si="68"/>
        <v>02</v>
      </c>
      <c r="T864" t="str">
        <f t="shared" si="69"/>
        <v>1 (02)</v>
      </c>
      <c r="U864" t="s">
        <v>6267</v>
      </c>
    </row>
    <row r="865" spans="2:21">
      <c r="B865" s="263" t="s">
        <v>514</v>
      </c>
      <c r="C865" s="294">
        <v>864</v>
      </c>
      <c r="D865" s="263" t="s">
        <v>3347</v>
      </c>
      <c r="E865" s="504" t="str">
        <f t="shared" si="65"/>
        <v>Kenshiro WATANABE(02)</v>
      </c>
      <c r="F865" s="263" t="s">
        <v>890</v>
      </c>
      <c r="G865" s="263" t="s">
        <v>623</v>
      </c>
      <c r="H865" t="str">
        <f>VLOOKUP($G865,県名!$B$1:$C$49,2,FALSE)</f>
        <v>愛  知</v>
      </c>
      <c r="I865" t="str">
        <f>VLOOKUP(B865,学校名!$D$8:$F$64,3,FALSE)</f>
        <v>中京大</v>
      </c>
      <c r="J865" t="str">
        <f t="shared" si="66"/>
        <v>男</v>
      </c>
      <c r="K865" s="263" t="s">
        <v>4827</v>
      </c>
      <c r="L865" s="263" t="s">
        <v>4742</v>
      </c>
      <c r="M865" t="str">
        <f t="shared" si="67"/>
        <v>Kenshiro WATANABE</v>
      </c>
      <c r="O865" s="263" t="s">
        <v>1534</v>
      </c>
      <c r="P865" s="263" t="s">
        <v>4948</v>
      </c>
      <c r="Q865" s="354" t="s">
        <v>890</v>
      </c>
      <c r="R865" s="263" t="s">
        <v>4163</v>
      </c>
      <c r="S865" t="str">
        <f t="shared" si="68"/>
        <v>02</v>
      </c>
      <c r="T865" t="str">
        <f t="shared" si="69"/>
        <v>1 (02)</v>
      </c>
      <c r="U865" t="s">
        <v>6268</v>
      </c>
    </row>
    <row r="866" spans="2:21">
      <c r="B866" s="263" t="s">
        <v>521</v>
      </c>
      <c r="C866" s="294">
        <v>865</v>
      </c>
      <c r="D866" s="263" t="s">
        <v>1875</v>
      </c>
      <c r="E866" s="504" t="str">
        <f t="shared" si="65"/>
        <v>Yuito KURACHI(01)</v>
      </c>
      <c r="F866" s="263" t="s">
        <v>887</v>
      </c>
      <c r="G866" s="263" t="s">
        <v>623</v>
      </c>
      <c r="H866" t="str">
        <f>VLOOKUP($G866,県名!$B$1:$C$49,2,FALSE)</f>
        <v>愛  知</v>
      </c>
      <c r="I866" t="str">
        <f>VLOOKUP(B866,学校名!$D$8:$F$64,3,FALSE)</f>
        <v>豊田高専</v>
      </c>
      <c r="J866" t="str">
        <f t="shared" si="66"/>
        <v>男</v>
      </c>
      <c r="K866" s="263" t="s">
        <v>4920</v>
      </c>
      <c r="L866" s="263" t="s">
        <v>4921</v>
      </c>
      <c r="M866" t="str">
        <f t="shared" si="67"/>
        <v>Yuito KURACHI</v>
      </c>
      <c r="O866" s="263" t="s">
        <v>1534</v>
      </c>
      <c r="P866" s="263" t="s">
        <v>4948</v>
      </c>
      <c r="Q866" s="354" t="s">
        <v>887</v>
      </c>
      <c r="R866" s="263" t="s">
        <v>2623</v>
      </c>
      <c r="S866" t="str">
        <f t="shared" si="68"/>
        <v>01</v>
      </c>
      <c r="T866" t="str">
        <f t="shared" si="69"/>
        <v>5 (01)</v>
      </c>
      <c r="U866" t="s">
        <v>6269</v>
      </c>
    </row>
    <row r="867" spans="2:21">
      <c r="B867" s="263" t="s">
        <v>521</v>
      </c>
      <c r="C867" s="294">
        <v>866</v>
      </c>
      <c r="D867" s="263" t="s">
        <v>1877</v>
      </c>
      <c r="E867" s="504" t="str">
        <f t="shared" si="65"/>
        <v>Tatsuki KATO(00)</v>
      </c>
      <c r="F867" s="263" t="s">
        <v>887</v>
      </c>
      <c r="G867" s="263" t="s">
        <v>623</v>
      </c>
      <c r="H867" t="str">
        <f>VLOOKUP($G867,県名!$B$1:$C$49,2,FALSE)</f>
        <v>愛  知</v>
      </c>
      <c r="I867" t="str">
        <f>VLOOKUP(B867,学校名!$D$8:$F$64,3,FALSE)</f>
        <v>豊田高専</v>
      </c>
      <c r="J867" t="str">
        <f t="shared" si="66"/>
        <v>男</v>
      </c>
      <c r="K867" s="263" t="s">
        <v>4797</v>
      </c>
      <c r="L867" s="263" t="s">
        <v>4922</v>
      </c>
      <c r="M867" t="str">
        <f t="shared" si="67"/>
        <v>Tatsuki KATO</v>
      </c>
      <c r="O867" s="263" t="s">
        <v>1534</v>
      </c>
      <c r="P867" s="263" t="s">
        <v>4948</v>
      </c>
      <c r="Q867" s="354" t="s">
        <v>887</v>
      </c>
      <c r="R867" s="263" t="s">
        <v>2677</v>
      </c>
      <c r="S867" t="str">
        <f t="shared" si="68"/>
        <v>00</v>
      </c>
      <c r="T867" t="str">
        <f t="shared" si="69"/>
        <v>5 (00)</v>
      </c>
      <c r="U867" t="s">
        <v>6270</v>
      </c>
    </row>
    <row r="868" spans="2:21">
      <c r="B868" s="263" t="s">
        <v>521</v>
      </c>
      <c r="C868" s="294">
        <v>867</v>
      </c>
      <c r="D868" s="263" t="s">
        <v>1878</v>
      </c>
      <c r="E868" s="504" t="str">
        <f t="shared" si="65"/>
        <v>Kento HONDA(02)</v>
      </c>
      <c r="F868" s="263" t="s">
        <v>887</v>
      </c>
      <c r="G868" s="263" t="s">
        <v>623</v>
      </c>
      <c r="H868" t="str">
        <f>VLOOKUP($G868,県名!$B$1:$C$49,2,FALSE)</f>
        <v>愛  知</v>
      </c>
      <c r="I868" t="str">
        <f>VLOOKUP(B868,学校名!$D$8:$F$64,3,FALSE)</f>
        <v>豊田高専</v>
      </c>
      <c r="J868" t="str">
        <f t="shared" si="66"/>
        <v>男</v>
      </c>
      <c r="K868" s="263" t="s">
        <v>4923</v>
      </c>
      <c r="L868" s="263" t="s">
        <v>4861</v>
      </c>
      <c r="M868" t="str">
        <f t="shared" si="67"/>
        <v>Kento HONDA</v>
      </c>
      <c r="O868" s="263" t="s">
        <v>1534</v>
      </c>
      <c r="P868" s="263" t="s">
        <v>4948</v>
      </c>
      <c r="Q868" s="354" t="s">
        <v>887</v>
      </c>
      <c r="R868" s="263" t="s">
        <v>2678</v>
      </c>
      <c r="S868" t="str">
        <f t="shared" si="68"/>
        <v>02</v>
      </c>
      <c r="T868" t="str">
        <f t="shared" si="69"/>
        <v>5 (02)</v>
      </c>
      <c r="U868" t="s">
        <v>6271</v>
      </c>
    </row>
    <row r="869" spans="2:21">
      <c r="B869" s="263" t="s">
        <v>521</v>
      </c>
      <c r="C869" s="294">
        <v>868</v>
      </c>
      <c r="D869" s="263" t="s">
        <v>3191</v>
      </c>
      <c r="E869" s="504" t="str">
        <f t="shared" si="65"/>
        <v>Sho ITO(02)</v>
      </c>
      <c r="F869" s="263" t="s">
        <v>888</v>
      </c>
      <c r="G869" s="263" t="s">
        <v>623</v>
      </c>
      <c r="H869" t="str">
        <f>VLOOKUP($G869,県名!$B$1:$C$49,2,FALSE)</f>
        <v>愛  知</v>
      </c>
      <c r="I869" t="str">
        <f>VLOOKUP(B869,学校名!$D$8:$F$64,3,FALSE)</f>
        <v>豊田高専</v>
      </c>
      <c r="J869" t="str">
        <f t="shared" si="66"/>
        <v>男</v>
      </c>
      <c r="K869" s="263" t="s">
        <v>4871</v>
      </c>
      <c r="L869" s="263" t="s">
        <v>4924</v>
      </c>
      <c r="M869" t="str">
        <f t="shared" si="67"/>
        <v>Sho ITO</v>
      </c>
      <c r="O869" s="263" t="s">
        <v>1534</v>
      </c>
      <c r="P869" s="263" t="s">
        <v>4948</v>
      </c>
      <c r="Q869" s="354" t="s">
        <v>888</v>
      </c>
      <c r="R869" s="263" t="s">
        <v>4726</v>
      </c>
      <c r="S869" t="str">
        <f t="shared" si="68"/>
        <v>02</v>
      </c>
      <c r="T869" t="str">
        <f t="shared" si="69"/>
        <v>4 (02)</v>
      </c>
      <c r="U869" t="s">
        <v>5773</v>
      </c>
    </row>
    <row r="870" spans="2:21">
      <c r="B870" s="263" t="s">
        <v>521</v>
      </c>
      <c r="C870" s="294">
        <v>869</v>
      </c>
      <c r="D870" s="263" t="s">
        <v>3348</v>
      </c>
      <c r="E870" s="504" t="str">
        <f t="shared" si="65"/>
        <v>Taiga ITO(01)</v>
      </c>
      <c r="F870" s="263" t="s">
        <v>888</v>
      </c>
      <c r="G870" s="263" t="s">
        <v>623</v>
      </c>
      <c r="H870" t="str">
        <f>VLOOKUP($G870,県名!$B$1:$C$49,2,FALSE)</f>
        <v>愛  知</v>
      </c>
      <c r="I870" t="str">
        <f>VLOOKUP(B870,学校名!$D$8:$F$64,3,FALSE)</f>
        <v>豊田高専</v>
      </c>
      <c r="J870" t="str">
        <f t="shared" si="66"/>
        <v>男</v>
      </c>
      <c r="K870" s="263" t="s">
        <v>4871</v>
      </c>
      <c r="L870" s="263" t="s">
        <v>4804</v>
      </c>
      <c r="M870" t="str">
        <f t="shared" si="67"/>
        <v>Taiga ITO</v>
      </c>
      <c r="O870" s="263" t="s">
        <v>1534</v>
      </c>
      <c r="P870" s="263" t="s">
        <v>4948</v>
      </c>
      <c r="Q870" s="354" t="s">
        <v>888</v>
      </c>
      <c r="R870" s="263" t="s">
        <v>2862</v>
      </c>
      <c r="S870" t="str">
        <f t="shared" si="68"/>
        <v>01</v>
      </c>
      <c r="T870" t="str">
        <f t="shared" si="69"/>
        <v>4 (01)</v>
      </c>
      <c r="U870" t="s">
        <v>6272</v>
      </c>
    </row>
    <row r="871" spans="2:21">
      <c r="B871" s="263" t="s">
        <v>521</v>
      </c>
      <c r="C871" s="294">
        <v>870</v>
      </c>
      <c r="D871" s="263" t="s">
        <v>3349</v>
      </c>
      <c r="E871" s="504" t="str">
        <f t="shared" si="65"/>
        <v>Materu SHIMONO(02)</v>
      </c>
      <c r="F871" s="263" t="s">
        <v>888</v>
      </c>
      <c r="G871" s="263" t="s">
        <v>623</v>
      </c>
      <c r="H871" t="str">
        <f>VLOOKUP($G871,県名!$B$1:$C$49,2,FALSE)</f>
        <v>愛  知</v>
      </c>
      <c r="I871" t="str">
        <f>VLOOKUP(B871,学校名!$D$8:$F$64,3,FALSE)</f>
        <v>豊田高専</v>
      </c>
      <c r="J871" t="str">
        <f t="shared" si="66"/>
        <v>男</v>
      </c>
      <c r="K871" s="263" t="s">
        <v>4925</v>
      </c>
      <c r="L871" s="263" t="s">
        <v>4926</v>
      </c>
      <c r="M871" t="str">
        <f t="shared" si="67"/>
        <v>Materu SHIMONO</v>
      </c>
      <c r="O871" s="263" t="s">
        <v>1534</v>
      </c>
      <c r="P871" s="263" t="s">
        <v>4948</v>
      </c>
      <c r="Q871" s="354" t="s">
        <v>888</v>
      </c>
      <c r="R871" s="263" t="s">
        <v>4204</v>
      </c>
      <c r="S871" t="str">
        <f t="shared" si="68"/>
        <v>02</v>
      </c>
      <c r="T871" t="str">
        <f t="shared" si="69"/>
        <v>4 (02)</v>
      </c>
      <c r="U871" t="s">
        <v>6273</v>
      </c>
    </row>
    <row r="872" spans="2:21">
      <c r="B872" s="263" t="s">
        <v>521</v>
      </c>
      <c r="C872" s="294">
        <v>871</v>
      </c>
      <c r="D872" s="263" t="s">
        <v>3350</v>
      </c>
      <c r="E872" s="504" t="str">
        <f t="shared" si="65"/>
        <v>Motohiro YAMAKAWA(02)</v>
      </c>
      <c r="F872" s="263" t="s">
        <v>888</v>
      </c>
      <c r="G872" s="263" t="s">
        <v>623</v>
      </c>
      <c r="H872" t="str">
        <f>VLOOKUP($G872,県名!$B$1:$C$49,2,FALSE)</f>
        <v>愛  知</v>
      </c>
      <c r="I872" t="str">
        <f>VLOOKUP(B872,学校名!$D$8:$F$64,3,FALSE)</f>
        <v>豊田高専</v>
      </c>
      <c r="J872" t="str">
        <f t="shared" si="66"/>
        <v>男</v>
      </c>
      <c r="K872" s="263" t="s">
        <v>4927</v>
      </c>
      <c r="L872" s="263" t="s">
        <v>4928</v>
      </c>
      <c r="M872" t="str">
        <f t="shared" si="67"/>
        <v>Motohiro YAMAKAWA</v>
      </c>
      <c r="O872" s="263" t="s">
        <v>1534</v>
      </c>
      <c r="P872" s="263" t="s">
        <v>4948</v>
      </c>
      <c r="Q872" s="354" t="s">
        <v>888</v>
      </c>
      <c r="R872" s="263" t="s">
        <v>4180</v>
      </c>
      <c r="S872" t="str">
        <f t="shared" si="68"/>
        <v>02</v>
      </c>
      <c r="T872" t="str">
        <f t="shared" si="69"/>
        <v>4 (02)</v>
      </c>
      <c r="U872" t="s">
        <v>6274</v>
      </c>
    </row>
    <row r="873" spans="2:21">
      <c r="B873" s="263" t="s">
        <v>521</v>
      </c>
      <c r="C873" s="294">
        <v>872</v>
      </c>
      <c r="D873" s="263" t="s">
        <v>1876</v>
      </c>
      <c r="E873" s="504" t="str">
        <f t="shared" si="65"/>
        <v>Shunsuke YAMAMOTO(02)</v>
      </c>
      <c r="F873" s="263" t="s">
        <v>887</v>
      </c>
      <c r="G873" s="263" t="s">
        <v>623</v>
      </c>
      <c r="H873" t="str">
        <f>VLOOKUP($G873,県名!$B$1:$C$49,2,FALSE)</f>
        <v>愛  知</v>
      </c>
      <c r="I873" t="str">
        <f>VLOOKUP(B873,学校名!$D$8:$F$64,3,FALSE)</f>
        <v>豊田高専</v>
      </c>
      <c r="J873" t="str">
        <f t="shared" si="66"/>
        <v>男</v>
      </c>
      <c r="K873" s="263" t="s">
        <v>4907</v>
      </c>
      <c r="L873" s="263" t="s">
        <v>4929</v>
      </c>
      <c r="M873" t="str">
        <f t="shared" si="67"/>
        <v>Shunsuke YAMAMOTO</v>
      </c>
      <c r="O873" s="263" t="s">
        <v>1534</v>
      </c>
      <c r="P873" s="263" t="s">
        <v>4948</v>
      </c>
      <c r="Q873" s="354" t="s">
        <v>887</v>
      </c>
      <c r="R873" s="263" t="s">
        <v>4727</v>
      </c>
      <c r="S873" t="str">
        <f t="shared" si="68"/>
        <v>02</v>
      </c>
      <c r="T873" t="str">
        <f t="shared" si="69"/>
        <v>5 (02)</v>
      </c>
      <c r="U873" t="s">
        <v>6275</v>
      </c>
    </row>
    <row r="874" spans="2:21">
      <c r="B874" s="263" t="s">
        <v>521</v>
      </c>
      <c r="C874" s="294">
        <v>873</v>
      </c>
      <c r="D874" s="263" t="s">
        <v>3351</v>
      </c>
      <c r="E874" s="504" t="str">
        <f t="shared" si="65"/>
        <v>Atsuya SHIBATA(02)</v>
      </c>
      <c r="F874" s="263" t="s">
        <v>888</v>
      </c>
      <c r="G874" s="263" t="s">
        <v>623</v>
      </c>
      <c r="H874" t="str">
        <f>VLOOKUP($G874,県名!$B$1:$C$49,2,FALSE)</f>
        <v>愛  知</v>
      </c>
      <c r="I874" t="str">
        <f>VLOOKUP(B874,学校名!$D$8:$F$64,3,FALSE)</f>
        <v>豊田高専</v>
      </c>
      <c r="J874" t="str">
        <f t="shared" si="66"/>
        <v>男</v>
      </c>
      <c r="K874" s="263" t="s">
        <v>4930</v>
      </c>
      <c r="L874" s="263" t="s">
        <v>4917</v>
      </c>
      <c r="M874" t="str">
        <f t="shared" si="67"/>
        <v>Atsuya SHIBATA</v>
      </c>
      <c r="O874" s="263" t="s">
        <v>1534</v>
      </c>
      <c r="P874" s="263" t="s">
        <v>4948</v>
      </c>
      <c r="Q874" s="354" t="s">
        <v>888</v>
      </c>
      <c r="R874" s="263" t="s">
        <v>4728</v>
      </c>
      <c r="S874" t="str">
        <f t="shared" si="68"/>
        <v>02</v>
      </c>
      <c r="T874" t="str">
        <f t="shared" si="69"/>
        <v>4 (02)</v>
      </c>
      <c r="U874" t="s">
        <v>6276</v>
      </c>
    </row>
    <row r="875" spans="2:21">
      <c r="B875" s="263" t="s">
        <v>521</v>
      </c>
      <c r="C875" s="294">
        <v>874</v>
      </c>
      <c r="D875" s="263" t="s">
        <v>3352</v>
      </c>
      <c r="E875" s="504" t="str">
        <f t="shared" si="65"/>
        <v>Haruya SUGIYAMA(02)</v>
      </c>
      <c r="F875" s="263" t="s">
        <v>888</v>
      </c>
      <c r="G875" s="263" t="s">
        <v>623</v>
      </c>
      <c r="H875" t="str">
        <f>VLOOKUP($G875,県名!$B$1:$C$49,2,FALSE)</f>
        <v>愛  知</v>
      </c>
      <c r="I875" t="str">
        <f>VLOOKUP(B875,学校名!$D$8:$F$64,3,FALSE)</f>
        <v>豊田高専</v>
      </c>
      <c r="J875" t="str">
        <f t="shared" si="66"/>
        <v>男</v>
      </c>
      <c r="K875" s="263" t="s">
        <v>4931</v>
      </c>
      <c r="L875" s="263" t="s">
        <v>4932</v>
      </c>
      <c r="M875" t="str">
        <f t="shared" si="67"/>
        <v>Haruya SUGIYAMA</v>
      </c>
      <c r="O875" s="263" t="s">
        <v>1534</v>
      </c>
      <c r="P875" s="263" t="s">
        <v>4948</v>
      </c>
      <c r="Q875" s="354" t="s">
        <v>888</v>
      </c>
      <c r="R875" s="263" t="s">
        <v>4729</v>
      </c>
      <c r="S875" t="str">
        <f t="shared" si="68"/>
        <v>02</v>
      </c>
      <c r="T875" t="str">
        <f t="shared" si="69"/>
        <v>4 (02)</v>
      </c>
      <c r="U875" t="s">
        <v>6277</v>
      </c>
    </row>
    <row r="876" spans="2:21">
      <c r="B876" s="263" t="s">
        <v>521</v>
      </c>
      <c r="C876" s="294">
        <v>875</v>
      </c>
      <c r="D876" s="263" t="s">
        <v>3353</v>
      </c>
      <c r="E876" s="504" t="str">
        <f t="shared" si="65"/>
        <v>Koyo TYATANI(02)</v>
      </c>
      <c r="F876" s="263" t="s">
        <v>888</v>
      </c>
      <c r="G876" s="263" t="s">
        <v>623</v>
      </c>
      <c r="H876" t="str">
        <f>VLOOKUP($G876,県名!$B$1:$C$49,2,FALSE)</f>
        <v>愛  知</v>
      </c>
      <c r="I876" t="str">
        <f>VLOOKUP(B876,学校名!$D$8:$F$64,3,FALSE)</f>
        <v>豊田高専</v>
      </c>
      <c r="J876" t="str">
        <f t="shared" si="66"/>
        <v>男</v>
      </c>
      <c r="K876" s="263" t="s">
        <v>4933</v>
      </c>
      <c r="L876" s="263" t="s">
        <v>4934</v>
      </c>
      <c r="M876" t="str">
        <f t="shared" si="67"/>
        <v>Koyo TYATANI</v>
      </c>
      <c r="O876" s="263" t="s">
        <v>1534</v>
      </c>
      <c r="P876" s="263" t="s">
        <v>4948</v>
      </c>
      <c r="Q876" s="354" t="s">
        <v>888</v>
      </c>
      <c r="R876" s="263" t="s">
        <v>4153</v>
      </c>
      <c r="S876" t="str">
        <f t="shared" si="68"/>
        <v>02</v>
      </c>
      <c r="T876" t="str">
        <f t="shared" si="69"/>
        <v>4 (02)</v>
      </c>
      <c r="U876" t="s">
        <v>6278</v>
      </c>
    </row>
    <row r="877" spans="2:21">
      <c r="B877" s="263" t="s">
        <v>521</v>
      </c>
      <c r="C877" s="294">
        <v>876</v>
      </c>
      <c r="D877" s="263" t="s">
        <v>1216</v>
      </c>
      <c r="E877" s="504" t="str">
        <f t="shared" si="65"/>
        <v>Hinata NAKANISHI(00)</v>
      </c>
      <c r="F877" s="263" t="s">
        <v>890</v>
      </c>
      <c r="G877" s="263" t="s">
        <v>623</v>
      </c>
      <c r="H877" t="str">
        <f>VLOOKUP($G877,県名!$B$1:$C$49,2,FALSE)</f>
        <v>愛  知</v>
      </c>
      <c r="I877" t="str">
        <f>VLOOKUP(B877,学校名!$D$8:$F$64,3,FALSE)</f>
        <v>豊田高専</v>
      </c>
      <c r="J877" t="str">
        <f t="shared" si="66"/>
        <v>男</v>
      </c>
      <c r="K877" s="263" t="s">
        <v>4935</v>
      </c>
      <c r="L877" s="263" t="s">
        <v>4936</v>
      </c>
      <c r="M877" t="str">
        <f t="shared" si="67"/>
        <v>Hinata NAKANISHI</v>
      </c>
      <c r="O877" s="263" t="s">
        <v>1534</v>
      </c>
      <c r="P877" s="263" t="s">
        <v>4948</v>
      </c>
      <c r="Q877" s="354" t="s">
        <v>890</v>
      </c>
      <c r="R877" s="263" t="s">
        <v>4730</v>
      </c>
      <c r="S877" t="str">
        <f t="shared" si="68"/>
        <v>00</v>
      </c>
      <c r="T877" t="str">
        <f t="shared" si="69"/>
        <v>1 (00)</v>
      </c>
      <c r="U877" t="s">
        <v>6279</v>
      </c>
    </row>
    <row r="878" spans="2:21">
      <c r="B878" s="263" t="s">
        <v>521</v>
      </c>
      <c r="C878" s="294">
        <v>877</v>
      </c>
      <c r="D878" s="263" t="s">
        <v>3354</v>
      </c>
      <c r="E878" s="504" t="str">
        <f t="shared" si="65"/>
        <v>Yoshinori KATANAYA(01)</v>
      </c>
      <c r="F878" s="263" t="s">
        <v>888</v>
      </c>
      <c r="G878" s="263" t="s">
        <v>623</v>
      </c>
      <c r="H878" t="str">
        <f>VLOOKUP($G878,県名!$B$1:$C$49,2,FALSE)</f>
        <v>愛  知</v>
      </c>
      <c r="I878" t="str">
        <f>VLOOKUP(B878,学校名!$D$8:$F$64,3,FALSE)</f>
        <v>豊田高専</v>
      </c>
      <c r="J878" t="str">
        <f t="shared" si="66"/>
        <v>男</v>
      </c>
      <c r="K878" s="263" t="s">
        <v>4937</v>
      </c>
      <c r="L878" s="263" t="s">
        <v>4938</v>
      </c>
      <c r="M878" t="str">
        <f t="shared" si="67"/>
        <v>Yoshinori KATANAYA</v>
      </c>
      <c r="O878" s="263" t="s">
        <v>1534</v>
      </c>
      <c r="P878" s="263" t="s">
        <v>4948</v>
      </c>
      <c r="Q878" s="354" t="s">
        <v>888</v>
      </c>
      <c r="R878" s="263" t="s">
        <v>4731</v>
      </c>
      <c r="S878" t="str">
        <f t="shared" si="68"/>
        <v>01</v>
      </c>
      <c r="T878" t="str">
        <f t="shared" si="69"/>
        <v>4 (01)</v>
      </c>
      <c r="U878" t="s">
        <v>6280</v>
      </c>
    </row>
    <row r="879" spans="2:21">
      <c r="B879" s="263" t="s">
        <v>522</v>
      </c>
      <c r="C879" s="294">
        <v>878</v>
      </c>
      <c r="D879" s="263" t="s">
        <v>1926</v>
      </c>
      <c r="E879" s="504" t="str">
        <f t="shared" si="65"/>
        <v>Katsuya KOZAKAI(99)</v>
      </c>
      <c r="F879" s="263" t="s">
        <v>889</v>
      </c>
      <c r="G879" s="263" t="s">
        <v>623</v>
      </c>
      <c r="H879" t="str">
        <f>VLOOKUP($G879,県名!$B$1:$C$49,2,FALSE)</f>
        <v>愛  知</v>
      </c>
      <c r="I879" t="str">
        <f>VLOOKUP(B879,学校名!$D$8:$F$64,3,FALSE)</f>
        <v>名古屋大</v>
      </c>
      <c r="J879" t="str">
        <f t="shared" si="66"/>
        <v>男</v>
      </c>
      <c r="K879" s="263" t="s">
        <v>4939</v>
      </c>
      <c r="L879" s="263" t="s">
        <v>4940</v>
      </c>
      <c r="M879" t="str">
        <f t="shared" si="67"/>
        <v>Katsuya KOZAKAI</v>
      </c>
      <c r="O879" s="263" t="s">
        <v>1534</v>
      </c>
      <c r="P879" s="263" t="s">
        <v>4948</v>
      </c>
      <c r="Q879" s="354" t="s">
        <v>889</v>
      </c>
      <c r="R879" s="263" t="s">
        <v>4732</v>
      </c>
      <c r="S879" t="str">
        <f t="shared" si="68"/>
        <v>99</v>
      </c>
      <c r="T879" t="str">
        <f t="shared" si="69"/>
        <v>3 (99)</v>
      </c>
      <c r="U879" t="s">
        <v>6281</v>
      </c>
    </row>
    <row r="880" spans="2:21">
      <c r="B880" s="263" t="s">
        <v>522</v>
      </c>
      <c r="C880" s="294">
        <v>879</v>
      </c>
      <c r="D880" s="263" t="s">
        <v>3355</v>
      </c>
      <c r="E880" s="504" t="str">
        <f t="shared" si="65"/>
        <v>Taju HONGO(99)</v>
      </c>
      <c r="F880" s="263" t="s">
        <v>772</v>
      </c>
      <c r="G880" s="263" t="s">
        <v>623</v>
      </c>
      <c r="H880" t="str">
        <f>VLOOKUP($G880,県名!$B$1:$C$49,2,FALSE)</f>
        <v>愛  知</v>
      </c>
      <c r="I880" t="str">
        <f>VLOOKUP(B880,学校名!$D$8:$F$64,3,FALSE)</f>
        <v>名古屋大</v>
      </c>
      <c r="J880" t="str">
        <f t="shared" si="66"/>
        <v>男</v>
      </c>
      <c r="K880" s="263" t="s">
        <v>4941</v>
      </c>
      <c r="L880" s="263" t="s">
        <v>4942</v>
      </c>
      <c r="M880" t="str">
        <f t="shared" si="67"/>
        <v>Taju HONGO</v>
      </c>
      <c r="O880" s="263" t="s">
        <v>1534</v>
      </c>
      <c r="P880" s="263" t="s">
        <v>4948</v>
      </c>
      <c r="Q880" s="354" t="s">
        <v>772</v>
      </c>
      <c r="R880" s="263" t="s">
        <v>4733</v>
      </c>
      <c r="S880" t="str">
        <f t="shared" si="68"/>
        <v>99</v>
      </c>
      <c r="T880" t="str">
        <f t="shared" si="69"/>
        <v>M1 (99)</v>
      </c>
      <c r="U880" t="s">
        <v>6282</v>
      </c>
    </row>
    <row r="881" spans="2:21">
      <c r="B881" s="263" t="s">
        <v>522</v>
      </c>
      <c r="C881" s="294">
        <v>880</v>
      </c>
      <c r="D881" s="263" t="s">
        <v>748</v>
      </c>
      <c r="E881" s="504" t="str">
        <f t="shared" si="65"/>
        <v>Tomohide UCHIDA(99)</v>
      </c>
      <c r="F881" s="263" t="s">
        <v>772</v>
      </c>
      <c r="G881" s="263" t="s">
        <v>623</v>
      </c>
      <c r="H881" t="str">
        <f>VLOOKUP($G881,県名!$B$1:$C$49,2,FALSE)</f>
        <v>愛  知</v>
      </c>
      <c r="I881" t="str">
        <f>VLOOKUP(B881,学校名!$D$8:$F$64,3,FALSE)</f>
        <v>名古屋大</v>
      </c>
      <c r="J881" t="str">
        <f t="shared" si="66"/>
        <v>男</v>
      </c>
      <c r="K881" s="263" t="s">
        <v>4943</v>
      </c>
      <c r="L881" s="263" t="s">
        <v>4944</v>
      </c>
      <c r="M881" t="str">
        <f t="shared" si="67"/>
        <v>Tomohide UCHIDA</v>
      </c>
      <c r="O881" s="263" t="s">
        <v>1534</v>
      </c>
      <c r="P881" s="263" t="s">
        <v>4948</v>
      </c>
      <c r="Q881" s="354" t="s">
        <v>772</v>
      </c>
      <c r="R881" s="263" t="s">
        <v>4734</v>
      </c>
      <c r="S881" t="str">
        <f t="shared" si="68"/>
        <v>99</v>
      </c>
      <c r="T881" t="str">
        <f t="shared" si="69"/>
        <v>M1 (99)</v>
      </c>
      <c r="U881" t="s">
        <v>6283</v>
      </c>
    </row>
    <row r="882" spans="2:21">
      <c r="B882" s="263" t="s">
        <v>522</v>
      </c>
      <c r="C882" s="294">
        <v>881</v>
      </c>
      <c r="D882" s="263" t="s">
        <v>812</v>
      </c>
      <c r="E882" s="504" t="str">
        <f t="shared" si="65"/>
        <v>Shinya OUCHI(97)</v>
      </c>
      <c r="F882" s="263" t="s">
        <v>771</v>
      </c>
      <c r="G882" s="263" t="s">
        <v>623</v>
      </c>
      <c r="H882" t="str">
        <f>VLOOKUP($G882,県名!$B$1:$C$49,2,FALSE)</f>
        <v>愛  知</v>
      </c>
      <c r="I882" t="str">
        <f>VLOOKUP(B882,学校名!$D$8:$F$64,3,FALSE)</f>
        <v>名古屋大</v>
      </c>
      <c r="J882" t="str">
        <f t="shared" si="66"/>
        <v>男</v>
      </c>
      <c r="K882" s="263" t="s">
        <v>4945</v>
      </c>
      <c r="L882" s="263" t="s">
        <v>4946</v>
      </c>
      <c r="M882" t="str">
        <f t="shared" si="67"/>
        <v>Shinya OUCHI</v>
      </c>
      <c r="O882" s="263" t="s">
        <v>1534</v>
      </c>
      <c r="P882" s="263" t="s">
        <v>4948</v>
      </c>
      <c r="Q882" s="354" t="s">
        <v>771</v>
      </c>
      <c r="R882" s="263" t="s">
        <v>4735</v>
      </c>
      <c r="S882" t="str">
        <f t="shared" si="68"/>
        <v>97</v>
      </c>
      <c r="T882" t="str">
        <f t="shared" si="69"/>
        <v>M2 (97)</v>
      </c>
      <c r="U882" t="s">
        <v>6284</v>
      </c>
    </row>
    <row r="883" spans="2:21">
      <c r="B883" s="263" t="s">
        <v>510</v>
      </c>
      <c r="C883" s="294">
        <v>882</v>
      </c>
      <c r="D883" s="263" t="s">
        <v>4736</v>
      </c>
      <c r="E883" s="504" t="str">
        <f t="shared" si="65"/>
        <v>Kazuki KIDA(01)</v>
      </c>
      <c r="F883" s="263" t="s">
        <v>4949</v>
      </c>
      <c r="G883" s="263" t="s">
        <v>622</v>
      </c>
      <c r="H883" t="str">
        <f>VLOOKUP($G883,県名!$B$1:$C$49,2,FALSE)</f>
        <v>静  岡</v>
      </c>
      <c r="I883" t="str">
        <f>VLOOKUP(B883,学校名!$D$8:$F$64,3,FALSE)</f>
        <v>静岡県立大</v>
      </c>
      <c r="J883" t="str">
        <f t="shared" si="66"/>
        <v>男</v>
      </c>
      <c r="K883" s="263" t="s">
        <v>4947</v>
      </c>
      <c r="L883" s="263" t="s">
        <v>4750</v>
      </c>
      <c r="M883" t="str">
        <f t="shared" si="67"/>
        <v>Kazuki KIDA</v>
      </c>
      <c r="O883" s="263" t="s">
        <v>1534</v>
      </c>
      <c r="P883" s="263" t="s">
        <v>4948</v>
      </c>
      <c r="Q883" s="354" t="s">
        <v>4949</v>
      </c>
      <c r="R883" s="263" t="s">
        <v>2917</v>
      </c>
      <c r="S883" t="str">
        <f t="shared" si="68"/>
        <v>01</v>
      </c>
      <c r="T883" t="str">
        <f t="shared" si="69"/>
        <v>2 (01)</v>
      </c>
      <c r="U883" t="s">
        <v>6285</v>
      </c>
    </row>
    <row r="884" spans="2:21">
      <c r="B884" s="263" t="s">
        <v>497</v>
      </c>
      <c r="C884" s="294">
        <v>883</v>
      </c>
      <c r="D884" s="263" t="s">
        <v>4950</v>
      </c>
      <c r="E884" s="504" t="str">
        <f t="shared" si="65"/>
        <v>Yusuke KOJIMA(02)</v>
      </c>
      <c r="F884" s="263" t="s">
        <v>890</v>
      </c>
      <c r="G884" s="263" t="s">
        <v>623</v>
      </c>
      <c r="H884" t="str">
        <f>VLOOKUP($G884,県名!$B$1:$C$49,2,FALSE)</f>
        <v>愛  知</v>
      </c>
      <c r="I884" t="str">
        <f>VLOOKUP(B884,学校名!$D$8:$F$64,3,FALSE)</f>
        <v>愛知教育大</v>
      </c>
      <c r="J884" t="str">
        <f t="shared" si="66"/>
        <v>男</v>
      </c>
      <c r="K884" s="263" t="s">
        <v>1284</v>
      </c>
      <c r="L884" s="263" t="s">
        <v>1254</v>
      </c>
      <c r="M884" t="str">
        <f t="shared" si="67"/>
        <v>Yusuke KOJIMA</v>
      </c>
      <c r="O884" s="263" t="s">
        <v>1534</v>
      </c>
      <c r="P884" s="263" t="s">
        <v>1535</v>
      </c>
      <c r="Q884" s="263" t="s">
        <v>890</v>
      </c>
      <c r="R884" s="263" t="s">
        <v>5048</v>
      </c>
      <c r="S884" t="str">
        <f t="shared" si="68"/>
        <v>02</v>
      </c>
      <c r="T884" t="str">
        <f t="shared" si="69"/>
        <v>1 (02)</v>
      </c>
      <c r="U884" t="s">
        <v>6286</v>
      </c>
    </row>
    <row r="885" spans="2:21">
      <c r="B885" s="263" t="s">
        <v>497</v>
      </c>
      <c r="C885" s="294">
        <v>884</v>
      </c>
      <c r="D885" s="263" t="s">
        <v>4951</v>
      </c>
      <c r="E885" s="504" t="str">
        <f t="shared" si="65"/>
        <v>Kosuke HAJI(02)</v>
      </c>
      <c r="F885" s="263" t="s">
        <v>890</v>
      </c>
      <c r="G885" s="263" t="s">
        <v>623</v>
      </c>
      <c r="H885" t="str">
        <f>VLOOKUP($G885,県名!$B$1:$C$49,2,FALSE)</f>
        <v>愛  知</v>
      </c>
      <c r="I885" t="str">
        <f>VLOOKUP(B885,学校名!$D$8:$F$64,3,FALSE)</f>
        <v>愛知教育大</v>
      </c>
      <c r="J885" t="str">
        <f t="shared" si="66"/>
        <v>男</v>
      </c>
      <c r="K885" s="263" t="s">
        <v>5121</v>
      </c>
      <c r="L885" s="263" t="s">
        <v>1299</v>
      </c>
      <c r="M885" t="str">
        <f t="shared" si="67"/>
        <v>Kosuke HAJI</v>
      </c>
      <c r="O885" s="263" t="s">
        <v>1534</v>
      </c>
      <c r="P885" s="263" t="s">
        <v>1535</v>
      </c>
      <c r="Q885" s="263" t="s">
        <v>890</v>
      </c>
      <c r="R885" s="263" t="s">
        <v>5049</v>
      </c>
      <c r="S885" t="str">
        <f t="shared" si="68"/>
        <v>02</v>
      </c>
      <c r="T885" t="str">
        <f t="shared" si="69"/>
        <v>1 (02)</v>
      </c>
      <c r="U885" t="s">
        <v>6287</v>
      </c>
    </row>
    <row r="886" spans="2:21">
      <c r="B886" s="263" t="s">
        <v>497</v>
      </c>
      <c r="C886" s="294">
        <v>885</v>
      </c>
      <c r="D886" s="263" t="s">
        <v>4952</v>
      </c>
      <c r="E886" s="504" t="str">
        <f t="shared" si="65"/>
        <v>Yu KUROYANAGI(02)</v>
      </c>
      <c r="F886" s="263" t="s">
        <v>890</v>
      </c>
      <c r="G886" s="263" t="s">
        <v>623</v>
      </c>
      <c r="H886" t="str">
        <f>VLOOKUP($G886,県名!$B$1:$C$49,2,FALSE)</f>
        <v>愛  知</v>
      </c>
      <c r="I886" t="str">
        <f>VLOOKUP(B886,学校名!$D$8:$F$64,3,FALSE)</f>
        <v>愛知教育大</v>
      </c>
      <c r="J886" t="str">
        <f t="shared" si="66"/>
        <v>男</v>
      </c>
      <c r="K886" s="263" t="s">
        <v>2404</v>
      </c>
      <c r="L886" s="263" t="s">
        <v>1398</v>
      </c>
      <c r="M886" t="str">
        <f t="shared" si="67"/>
        <v>Yu KUROYANAGI</v>
      </c>
      <c r="O886" s="263" t="s">
        <v>1534</v>
      </c>
      <c r="P886" s="263" t="s">
        <v>1535</v>
      </c>
      <c r="Q886" s="263" t="s">
        <v>890</v>
      </c>
      <c r="R886" s="263" t="s">
        <v>5050</v>
      </c>
      <c r="S886" t="str">
        <f t="shared" si="68"/>
        <v>02</v>
      </c>
      <c r="T886" t="str">
        <f t="shared" si="69"/>
        <v>1 (02)</v>
      </c>
      <c r="U886" t="s">
        <v>6288</v>
      </c>
    </row>
    <row r="887" spans="2:21">
      <c r="B887" s="263" t="s">
        <v>497</v>
      </c>
      <c r="C887" s="294">
        <v>886</v>
      </c>
      <c r="D887" s="263" t="s">
        <v>4953</v>
      </c>
      <c r="E887" s="504" t="str">
        <f t="shared" si="65"/>
        <v>Yuji ONO(02)</v>
      </c>
      <c r="F887" s="263" t="s">
        <v>890</v>
      </c>
      <c r="G887" s="263" t="s">
        <v>623</v>
      </c>
      <c r="H887" t="str">
        <f>VLOOKUP($G887,県名!$B$1:$C$49,2,FALSE)</f>
        <v>愛  知</v>
      </c>
      <c r="I887" t="str">
        <f>VLOOKUP(B887,学校名!$D$8:$F$64,3,FALSE)</f>
        <v>愛知教育大</v>
      </c>
      <c r="J887" t="str">
        <f t="shared" si="66"/>
        <v>男</v>
      </c>
      <c r="K887" s="263" t="s">
        <v>1531</v>
      </c>
      <c r="L887" s="263" t="s">
        <v>5122</v>
      </c>
      <c r="M887" t="str">
        <f t="shared" si="67"/>
        <v>Yuji ONO</v>
      </c>
      <c r="O887" s="263" t="s">
        <v>1534</v>
      </c>
      <c r="P887" s="263" t="s">
        <v>1535</v>
      </c>
      <c r="Q887" s="263" t="s">
        <v>890</v>
      </c>
      <c r="R887" s="263" t="s">
        <v>5051</v>
      </c>
      <c r="S887" t="str">
        <f t="shared" si="68"/>
        <v>02</v>
      </c>
      <c r="T887" t="str">
        <f t="shared" si="69"/>
        <v>1 (02)</v>
      </c>
      <c r="U887" t="s">
        <v>6289</v>
      </c>
    </row>
    <row r="888" spans="2:21">
      <c r="B888" s="263" t="s">
        <v>497</v>
      </c>
      <c r="C888" s="294">
        <v>887</v>
      </c>
      <c r="D888" s="263" t="s">
        <v>4954</v>
      </c>
      <c r="E888" s="504" t="str">
        <f t="shared" si="65"/>
        <v>Ryo OKADA(02)</v>
      </c>
      <c r="F888" s="263" t="s">
        <v>890</v>
      </c>
      <c r="G888" s="263" t="s">
        <v>623</v>
      </c>
      <c r="H888" t="str">
        <f>VLOOKUP($G888,県名!$B$1:$C$49,2,FALSE)</f>
        <v>愛  知</v>
      </c>
      <c r="I888" t="str">
        <f>VLOOKUP(B888,学校名!$D$8:$F$64,3,FALSE)</f>
        <v>愛知教育大</v>
      </c>
      <c r="J888" t="str">
        <f t="shared" si="66"/>
        <v>男</v>
      </c>
      <c r="K888" s="263" t="s">
        <v>1373</v>
      </c>
      <c r="L888" s="263" t="s">
        <v>1247</v>
      </c>
      <c r="M888" t="str">
        <f t="shared" si="67"/>
        <v>Ryo OKADA</v>
      </c>
      <c r="O888" s="263" t="s">
        <v>1534</v>
      </c>
      <c r="P888" s="263" t="s">
        <v>1535</v>
      </c>
      <c r="Q888" s="263" t="s">
        <v>890</v>
      </c>
      <c r="R888" s="263" t="s">
        <v>5052</v>
      </c>
      <c r="S888" t="str">
        <f t="shared" si="68"/>
        <v>02</v>
      </c>
      <c r="T888" t="str">
        <f t="shared" si="69"/>
        <v>1 (02)</v>
      </c>
      <c r="U888" t="s">
        <v>6290</v>
      </c>
    </row>
    <row r="889" spans="2:21">
      <c r="B889" s="263" t="s">
        <v>497</v>
      </c>
      <c r="C889" s="294">
        <v>888</v>
      </c>
      <c r="D889" s="263" t="s">
        <v>4955</v>
      </c>
      <c r="E889" s="504" t="str">
        <f t="shared" si="65"/>
        <v>Takumi TSUZUKI(02)</v>
      </c>
      <c r="F889" s="263" t="s">
        <v>890</v>
      </c>
      <c r="G889" s="263" t="s">
        <v>623</v>
      </c>
      <c r="H889" t="str">
        <f>VLOOKUP($G889,県名!$B$1:$C$49,2,FALSE)</f>
        <v>愛  知</v>
      </c>
      <c r="I889" t="str">
        <f>VLOOKUP(B889,学校名!$D$8:$F$64,3,FALSE)</f>
        <v>愛知教育大</v>
      </c>
      <c r="J889" t="str">
        <f t="shared" si="66"/>
        <v>男</v>
      </c>
      <c r="K889" s="263" t="s">
        <v>1602</v>
      </c>
      <c r="L889" s="263" t="s">
        <v>1339</v>
      </c>
      <c r="M889" t="str">
        <f t="shared" si="67"/>
        <v>Takumi TSUZUKI</v>
      </c>
      <c r="O889" s="263" t="s">
        <v>1534</v>
      </c>
      <c r="P889" s="263" t="s">
        <v>1535</v>
      </c>
      <c r="Q889" s="263" t="s">
        <v>890</v>
      </c>
      <c r="R889" s="263" t="s">
        <v>5053</v>
      </c>
      <c r="S889" t="str">
        <f t="shared" si="68"/>
        <v>02</v>
      </c>
      <c r="T889" t="str">
        <f t="shared" si="69"/>
        <v>1 (02)</v>
      </c>
      <c r="U889" t="s">
        <v>6291</v>
      </c>
    </row>
    <row r="890" spans="2:21">
      <c r="B890" s="263" t="s">
        <v>500</v>
      </c>
      <c r="C890" s="294">
        <v>889</v>
      </c>
      <c r="D890" s="263" t="s">
        <v>4956</v>
      </c>
      <c r="E890" s="504" t="str">
        <f t="shared" si="65"/>
        <v>Ryosuke OKAJIMA(01)</v>
      </c>
      <c r="F890" s="263" t="s">
        <v>886</v>
      </c>
      <c r="G890" s="263" t="s">
        <v>623</v>
      </c>
      <c r="H890" t="str">
        <f>VLOOKUP($G890,県名!$B$1:$C$49,2,FALSE)</f>
        <v>愛  知</v>
      </c>
      <c r="I890" t="str">
        <f>VLOOKUP(B890,学校名!$D$8:$F$64,3,FALSE)</f>
        <v>愛知淑徳大</v>
      </c>
      <c r="J890" t="str">
        <f t="shared" si="66"/>
        <v>男</v>
      </c>
      <c r="K890" s="263" t="s">
        <v>5123</v>
      </c>
      <c r="L890" s="263" t="s">
        <v>1246</v>
      </c>
      <c r="M890" t="str">
        <f t="shared" si="67"/>
        <v>Ryosuke OKAJIMA</v>
      </c>
      <c r="O890" s="263" t="s">
        <v>1534</v>
      </c>
      <c r="P890" s="263" t="s">
        <v>1535</v>
      </c>
      <c r="Q890" s="263" t="s">
        <v>886</v>
      </c>
      <c r="R890" s="263" t="s">
        <v>5054</v>
      </c>
      <c r="S890" t="str">
        <f t="shared" si="68"/>
        <v>01</v>
      </c>
      <c r="T890" t="str">
        <f t="shared" si="69"/>
        <v>2 (01)</v>
      </c>
      <c r="U890" t="s">
        <v>6292</v>
      </c>
    </row>
    <row r="891" spans="2:21">
      <c r="B891" s="263" t="s">
        <v>1069</v>
      </c>
      <c r="C891" s="294">
        <v>890</v>
      </c>
      <c r="D891" s="263" t="s">
        <v>4957</v>
      </c>
      <c r="E891" s="504" t="str">
        <f t="shared" si="65"/>
        <v>Yuto USUI(99)</v>
      </c>
      <c r="F891" s="263" t="s">
        <v>888</v>
      </c>
      <c r="G891" s="263" t="s">
        <v>625</v>
      </c>
      <c r="H891" t="str">
        <f>VLOOKUP($G891,県名!$B$1:$C$49,2,FALSE)</f>
        <v>岐  阜</v>
      </c>
      <c r="I891" t="str">
        <f>VLOOKUP(B891,学校名!$D$8:$F$64,3,FALSE)</f>
        <v>岐阜協立大</v>
      </c>
      <c r="J891" t="str">
        <f t="shared" si="66"/>
        <v>男</v>
      </c>
      <c r="K891" s="263" t="s">
        <v>3661</v>
      </c>
      <c r="L891" s="263" t="s">
        <v>1322</v>
      </c>
      <c r="M891" t="str">
        <f t="shared" si="67"/>
        <v>Yuto USUI</v>
      </c>
      <c r="O891" s="263" t="s">
        <v>1534</v>
      </c>
      <c r="P891" s="263" t="s">
        <v>1535</v>
      </c>
      <c r="Q891" s="263" t="s">
        <v>888</v>
      </c>
      <c r="R891" s="263" t="s">
        <v>5055</v>
      </c>
      <c r="S891" t="str">
        <f t="shared" si="68"/>
        <v>99</v>
      </c>
      <c r="T891" t="str">
        <f t="shared" si="69"/>
        <v>4 (99)</v>
      </c>
      <c r="U891" t="s">
        <v>6293</v>
      </c>
    </row>
    <row r="892" spans="2:21">
      <c r="B892" s="263" t="s">
        <v>1069</v>
      </c>
      <c r="C892" s="294">
        <v>891</v>
      </c>
      <c r="D892" s="263" t="s">
        <v>4958</v>
      </c>
      <c r="E892" s="504" t="str">
        <f t="shared" si="65"/>
        <v>Saeru CHINEN(99)</v>
      </c>
      <c r="F892" s="263" t="s">
        <v>888</v>
      </c>
      <c r="G892" s="263" t="s">
        <v>625</v>
      </c>
      <c r="H892" t="str">
        <f>VLOOKUP($G892,県名!$B$1:$C$49,2,FALSE)</f>
        <v>岐  阜</v>
      </c>
      <c r="I892" t="str">
        <f>VLOOKUP(B892,学校名!$D$8:$F$64,3,FALSE)</f>
        <v>岐阜協立大</v>
      </c>
      <c r="J892" t="str">
        <f t="shared" si="66"/>
        <v>男</v>
      </c>
      <c r="K892" s="263" t="s">
        <v>5124</v>
      </c>
      <c r="L892" s="263" t="s">
        <v>5125</v>
      </c>
      <c r="M892" t="str">
        <f t="shared" si="67"/>
        <v>Saeru CHINEN</v>
      </c>
      <c r="O892" s="263" t="s">
        <v>1534</v>
      </c>
      <c r="P892" s="263" t="s">
        <v>1535</v>
      </c>
      <c r="Q892" s="263" t="s">
        <v>888</v>
      </c>
      <c r="R892" s="263" t="s">
        <v>2592</v>
      </c>
      <c r="S892" t="str">
        <f t="shared" si="68"/>
        <v>99</v>
      </c>
      <c r="T892" t="str">
        <f t="shared" si="69"/>
        <v>4 (99)</v>
      </c>
      <c r="U892" t="s">
        <v>6294</v>
      </c>
    </row>
    <row r="893" spans="2:21">
      <c r="B893" s="263" t="s">
        <v>1069</v>
      </c>
      <c r="C893" s="294">
        <v>892</v>
      </c>
      <c r="D893" s="263" t="s">
        <v>4959</v>
      </c>
      <c r="E893" s="504" t="str">
        <f t="shared" si="65"/>
        <v>Yuji FUJII(00)</v>
      </c>
      <c r="F893" s="263" t="s">
        <v>889</v>
      </c>
      <c r="G893" s="263" t="s">
        <v>619</v>
      </c>
      <c r="H893" t="str">
        <f>VLOOKUP($G893,県名!$B$1:$C$49,2,FALSE)</f>
        <v>石　川</v>
      </c>
      <c r="I893" t="str">
        <f>VLOOKUP(B893,学校名!$D$8:$F$64,3,FALSE)</f>
        <v>岐阜協立大</v>
      </c>
      <c r="J893" t="str">
        <f t="shared" si="66"/>
        <v>男</v>
      </c>
      <c r="K893" s="263" t="s">
        <v>5126</v>
      </c>
      <c r="L893" s="263" t="s">
        <v>5122</v>
      </c>
      <c r="M893" t="str">
        <f t="shared" si="67"/>
        <v>Yuji FUJII</v>
      </c>
      <c r="O893" s="263" t="s">
        <v>1534</v>
      </c>
      <c r="P893" s="263" t="s">
        <v>1535</v>
      </c>
      <c r="Q893" s="263" t="s">
        <v>889</v>
      </c>
      <c r="R893" s="263" t="s">
        <v>5056</v>
      </c>
      <c r="S893" t="str">
        <f t="shared" si="68"/>
        <v>00</v>
      </c>
      <c r="T893" t="str">
        <f t="shared" si="69"/>
        <v>3 (00)</v>
      </c>
      <c r="U893" t="s">
        <v>6295</v>
      </c>
    </row>
    <row r="894" spans="2:21">
      <c r="B894" s="263" t="s">
        <v>1069</v>
      </c>
      <c r="C894" s="294">
        <v>893</v>
      </c>
      <c r="D894" s="263" t="s">
        <v>4960</v>
      </c>
      <c r="E894" s="504" t="str">
        <f t="shared" si="65"/>
        <v>Shintaro SUGIURA(02)</v>
      </c>
      <c r="F894" s="263" t="s">
        <v>890</v>
      </c>
      <c r="G894" s="263" t="s">
        <v>623</v>
      </c>
      <c r="H894" t="str">
        <f>VLOOKUP($G894,県名!$B$1:$C$49,2,FALSE)</f>
        <v>愛  知</v>
      </c>
      <c r="I894" t="str">
        <f>VLOOKUP(B894,学校名!$D$8:$F$64,3,FALSE)</f>
        <v>岐阜協立大</v>
      </c>
      <c r="J894" t="str">
        <f t="shared" si="66"/>
        <v>男</v>
      </c>
      <c r="K894" s="263" t="s">
        <v>1323</v>
      </c>
      <c r="L894" s="263" t="s">
        <v>3486</v>
      </c>
      <c r="M894" t="str">
        <f t="shared" si="67"/>
        <v>Shintaro SUGIURA</v>
      </c>
      <c r="O894" s="263" t="s">
        <v>1534</v>
      </c>
      <c r="P894" s="263" t="s">
        <v>1535</v>
      </c>
      <c r="Q894" s="263" t="s">
        <v>890</v>
      </c>
      <c r="R894" s="263" t="s">
        <v>4291</v>
      </c>
      <c r="S894" t="str">
        <f t="shared" si="68"/>
        <v>02</v>
      </c>
      <c r="T894" t="str">
        <f t="shared" si="69"/>
        <v>1 (02)</v>
      </c>
      <c r="U894" t="s">
        <v>6296</v>
      </c>
    </row>
    <row r="895" spans="2:21">
      <c r="B895" s="263" t="s">
        <v>1069</v>
      </c>
      <c r="C895" s="294">
        <v>894</v>
      </c>
      <c r="D895" s="263" t="s">
        <v>4961</v>
      </c>
      <c r="E895" s="504" t="str">
        <f t="shared" si="65"/>
        <v>Motoki NAIKI(02)</v>
      </c>
      <c r="F895" s="263" t="s">
        <v>890</v>
      </c>
      <c r="G895" s="263" t="s">
        <v>625</v>
      </c>
      <c r="H895" t="str">
        <f>VLOOKUP($G895,県名!$B$1:$C$49,2,FALSE)</f>
        <v>岐  阜</v>
      </c>
      <c r="I895" t="str">
        <f>VLOOKUP(B895,学校名!$D$8:$F$64,3,FALSE)</f>
        <v>岐阜協立大</v>
      </c>
      <c r="J895" t="str">
        <f t="shared" si="66"/>
        <v>男</v>
      </c>
      <c r="K895" s="263" t="s">
        <v>5127</v>
      </c>
      <c r="L895" s="263" t="s">
        <v>3501</v>
      </c>
      <c r="M895" t="str">
        <f t="shared" si="67"/>
        <v>Motoki NAIKI</v>
      </c>
      <c r="O895" s="263" t="s">
        <v>1534</v>
      </c>
      <c r="P895" s="263" t="s">
        <v>1535</v>
      </c>
      <c r="Q895" s="263" t="s">
        <v>890</v>
      </c>
      <c r="R895" s="263" t="s">
        <v>5057</v>
      </c>
      <c r="S895" t="str">
        <f t="shared" si="68"/>
        <v>02</v>
      </c>
      <c r="T895" t="str">
        <f t="shared" si="69"/>
        <v>1 (02)</v>
      </c>
      <c r="U895" t="s">
        <v>6297</v>
      </c>
    </row>
    <row r="896" spans="2:21">
      <c r="B896" s="263" t="s">
        <v>1069</v>
      </c>
      <c r="C896" s="294">
        <v>895</v>
      </c>
      <c r="D896" s="263" t="s">
        <v>4962</v>
      </c>
      <c r="E896" s="504" t="str">
        <f t="shared" si="65"/>
        <v>Kazuya HIRATA(03)</v>
      </c>
      <c r="F896" s="263" t="s">
        <v>890</v>
      </c>
      <c r="G896" s="263" t="s">
        <v>625</v>
      </c>
      <c r="H896" t="str">
        <f>VLOOKUP($G896,県名!$B$1:$C$49,2,FALSE)</f>
        <v>岐  阜</v>
      </c>
      <c r="I896" t="str">
        <f>VLOOKUP(B896,学校名!$D$8:$F$64,3,FALSE)</f>
        <v>岐阜協立大</v>
      </c>
      <c r="J896" t="str">
        <f t="shared" si="66"/>
        <v>男</v>
      </c>
      <c r="K896" s="263" t="s">
        <v>1482</v>
      </c>
      <c r="L896" s="263" t="s">
        <v>1320</v>
      </c>
      <c r="M896" t="str">
        <f t="shared" si="67"/>
        <v>Kazuya HIRATA</v>
      </c>
      <c r="O896" s="263" t="s">
        <v>1534</v>
      </c>
      <c r="P896" s="263" t="s">
        <v>1535</v>
      </c>
      <c r="Q896" s="263" t="s">
        <v>890</v>
      </c>
      <c r="R896" s="263" t="s">
        <v>4170</v>
      </c>
      <c r="S896" t="str">
        <f t="shared" si="68"/>
        <v>03</v>
      </c>
      <c r="T896" t="str">
        <f t="shared" si="69"/>
        <v>1 (03)</v>
      </c>
      <c r="U896" t="s">
        <v>6298</v>
      </c>
    </row>
    <row r="897" spans="2:21">
      <c r="B897" s="263" t="s">
        <v>1069</v>
      </c>
      <c r="C897" s="294">
        <v>896</v>
      </c>
      <c r="D897" s="263" t="s">
        <v>4963</v>
      </c>
      <c r="E897" s="504" t="str">
        <f t="shared" si="65"/>
        <v>Keita FUJIMURA(02)</v>
      </c>
      <c r="F897" s="263" t="s">
        <v>890</v>
      </c>
      <c r="G897" s="263" t="s">
        <v>626</v>
      </c>
      <c r="H897" t="str">
        <f>VLOOKUP($G897,県名!$B$1:$C$49,2,FALSE)</f>
        <v>滋　賀</v>
      </c>
      <c r="I897" t="str">
        <f>VLOOKUP(B897,学校名!$D$8:$F$64,3,FALSE)</f>
        <v>岐阜協立大</v>
      </c>
      <c r="J897" t="str">
        <f t="shared" si="66"/>
        <v>男</v>
      </c>
      <c r="K897" s="263" t="s">
        <v>5128</v>
      </c>
      <c r="L897" s="263" t="s">
        <v>1248</v>
      </c>
      <c r="M897" t="str">
        <f t="shared" si="67"/>
        <v>Keita FUJIMURA</v>
      </c>
      <c r="O897" s="263" t="s">
        <v>1534</v>
      </c>
      <c r="P897" s="263" t="s">
        <v>1535</v>
      </c>
      <c r="Q897" s="263" t="s">
        <v>890</v>
      </c>
      <c r="R897" s="263" t="s">
        <v>4199</v>
      </c>
      <c r="S897" t="str">
        <f t="shared" si="68"/>
        <v>02</v>
      </c>
      <c r="T897" t="str">
        <f t="shared" si="69"/>
        <v>1 (02)</v>
      </c>
      <c r="U897" t="s">
        <v>6299</v>
      </c>
    </row>
    <row r="898" spans="2:21">
      <c r="B898" s="263" t="s">
        <v>502</v>
      </c>
      <c r="C898" s="294">
        <v>897</v>
      </c>
      <c r="D898" s="263" t="s">
        <v>4964</v>
      </c>
      <c r="E898" s="504" t="str">
        <f t="shared" si="65"/>
        <v>Hayase KADODANI(98)</v>
      </c>
      <c r="F898" s="263" t="s">
        <v>772</v>
      </c>
      <c r="G898" s="263" t="s">
        <v>625</v>
      </c>
      <c r="H898" t="str">
        <f>VLOOKUP($G898,県名!$B$1:$C$49,2,FALSE)</f>
        <v>岐  阜</v>
      </c>
      <c r="I898" t="str">
        <f>VLOOKUP(B898,学校名!$D$8:$F$64,3,FALSE)</f>
        <v>岐阜大</v>
      </c>
      <c r="J898" t="str">
        <f t="shared" si="66"/>
        <v>男</v>
      </c>
      <c r="K898" s="263" t="s">
        <v>5129</v>
      </c>
      <c r="L898" s="263" t="s">
        <v>5130</v>
      </c>
      <c r="M898" t="str">
        <f t="shared" si="67"/>
        <v>Hayase KADODANI</v>
      </c>
      <c r="O898" s="263" t="s">
        <v>1534</v>
      </c>
      <c r="P898" s="263" t="s">
        <v>1535</v>
      </c>
      <c r="Q898" s="263" t="s">
        <v>772</v>
      </c>
      <c r="R898" s="263" t="s">
        <v>4707</v>
      </c>
      <c r="S898" t="str">
        <f t="shared" si="68"/>
        <v>98</v>
      </c>
      <c r="T898" t="str">
        <f t="shared" si="69"/>
        <v>M1 (98)</v>
      </c>
      <c r="U898" t="s">
        <v>6300</v>
      </c>
    </row>
    <row r="899" spans="2:21">
      <c r="B899" s="263" t="s">
        <v>502</v>
      </c>
      <c r="C899" s="294">
        <v>898</v>
      </c>
      <c r="D899" s="263" t="s">
        <v>4965</v>
      </c>
      <c r="E899" s="504" t="str">
        <f t="shared" ref="E899:E962" si="70">M899&amp;"("&amp;S899&amp;")"</f>
        <v>Manabu MATSUOKA(99)</v>
      </c>
      <c r="F899" s="263" t="s">
        <v>888</v>
      </c>
      <c r="G899" s="263" t="s">
        <v>625</v>
      </c>
      <c r="H899" t="str">
        <f>VLOOKUP($G899,県名!$B$1:$C$49,2,FALSE)</f>
        <v>岐  阜</v>
      </c>
      <c r="I899" t="str">
        <f>VLOOKUP(B899,学校名!$D$8:$F$64,3,FALSE)</f>
        <v>岐阜大</v>
      </c>
      <c r="J899" t="str">
        <f t="shared" ref="J899:J962" si="71">IF(VALUE(C899)&lt;2000,"男","女")</f>
        <v>男</v>
      </c>
      <c r="K899" s="263" t="s">
        <v>1292</v>
      </c>
      <c r="L899" s="263" t="s">
        <v>5131</v>
      </c>
      <c r="M899" t="str">
        <f t="shared" ref="M899:M962" si="72">L899&amp;" "&amp;K899</f>
        <v>Manabu MATSUOKA</v>
      </c>
      <c r="O899" s="263" t="s">
        <v>1534</v>
      </c>
      <c r="P899" s="263" t="s">
        <v>1535</v>
      </c>
      <c r="Q899" s="263" t="s">
        <v>888</v>
      </c>
      <c r="R899" s="263" t="s">
        <v>5058</v>
      </c>
      <c r="S899" t="str">
        <f t="shared" ref="S899:S962" si="73">LEFT(R899,2)</f>
        <v>99</v>
      </c>
      <c r="T899" t="str">
        <f t="shared" ref="T899:T962" si="74">Q899&amp;" ("&amp;S899&amp;")"</f>
        <v>4 (99)</v>
      </c>
      <c r="U899" t="s">
        <v>6301</v>
      </c>
    </row>
    <row r="900" spans="2:21">
      <c r="B900" s="263" t="s">
        <v>502</v>
      </c>
      <c r="C900" s="294">
        <v>899</v>
      </c>
      <c r="D900" s="263" t="s">
        <v>4966</v>
      </c>
      <c r="E900" s="504" t="str">
        <f t="shared" si="70"/>
        <v>Reo HAYASHI(99)</v>
      </c>
      <c r="F900" s="263" t="s">
        <v>888</v>
      </c>
      <c r="G900" s="263" t="s">
        <v>625</v>
      </c>
      <c r="H900" t="str">
        <f>VLOOKUP($G900,県名!$B$1:$C$49,2,FALSE)</f>
        <v>岐  阜</v>
      </c>
      <c r="I900" t="str">
        <f>VLOOKUP(B900,学校名!$D$8:$F$64,3,FALSE)</f>
        <v>岐阜大</v>
      </c>
      <c r="J900" t="str">
        <f t="shared" si="71"/>
        <v>男</v>
      </c>
      <c r="K900" s="263" t="s">
        <v>1259</v>
      </c>
      <c r="L900" s="263" t="s">
        <v>1427</v>
      </c>
      <c r="M900" t="str">
        <f t="shared" si="72"/>
        <v>Reo HAYASHI</v>
      </c>
      <c r="O900" s="263" t="s">
        <v>1534</v>
      </c>
      <c r="P900" s="263" t="s">
        <v>1535</v>
      </c>
      <c r="Q900" s="263" t="s">
        <v>888</v>
      </c>
      <c r="R900" s="263" t="s">
        <v>2524</v>
      </c>
      <c r="S900" t="str">
        <f t="shared" si="73"/>
        <v>99</v>
      </c>
      <c r="T900" t="str">
        <f t="shared" si="74"/>
        <v>4 (99)</v>
      </c>
      <c r="U900" t="s">
        <v>6302</v>
      </c>
    </row>
    <row r="901" spans="2:21">
      <c r="B901" s="263" t="s">
        <v>502</v>
      </c>
      <c r="C901" s="294">
        <v>900</v>
      </c>
      <c r="D901" s="263" t="s">
        <v>4967</v>
      </c>
      <c r="E901" s="504" t="str">
        <f t="shared" si="70"/>
        <v>Fuchika KAWAHARA(00)</v>
      </c>
      <c r="F901" s="263" t="s">
        <v>889</v>
      </c>
      <c r="G901" s="263" t="s">
        <v>625</v>
      </c>
      <c r="H901" t="str">
        <f>VLOOKUP($G901,県名!$B$1:$C$49,2,FALSE)</f>
        <v>岐  阜</v>
      </c>
      <c r="I901" t="str">
        <f>VLOOKUP(B901,学校名!$D$8:$F$64,3,FALSE)</f>
        <v>岐阜大</v>
      </c>
      <c r="J901" t="str">
        <f t="shared" si="71"/>
        <v>男</v>
      </c>
      <c r="K901" s="263" t="s">
        <v>2326</v>
      </c>
      <c r="L901" s="263" t="s">
        <v>5132</v>
      </c>
      <c r="M901" t="str">
        <f t="shared" si="72"/>
        <v>Fuchika KAWAHARA</v>
      </c>
      <c r="O901" s="263" t="s">
        <v>1534</v>
      </c>
      <c r="P901" s="263" t="s">
        <v>1535</v>
      </c>
      <c r="Q901" s="263" t="s">
        <v>889</v>
      </c>
      <c r="R901" s="263" t="s">
        <v>2503</v>
      </c>
      <c r="S901" t="str">
        <f t="shared" si="73"/>
        <v>00</v>
      </c>
      <c r="T901" t="str">
        <f t="shared" si="74"/>
        <v>3 (00)</v>
      </c>
      <c r="U901" t="s">
        <v>6303</v>
      </c>
    </row>
    <row r="902" spans="2:21">
      <c r="B902" s="263" t="s">
        <v>502</v>
      </c>
      <c r="C902" s="294">
        <v>901</v>
      </c>
      <c r="D902" s="263" t="s">
        <v>4968</v>
      </c>
      <c r="E902" s="504" t="str">
        <f t="shared" si="70"/>
        <v>Keiya KATO(01)</v>
      </c>
      <c r="F902" s="263" t="s">
        <v>886</v>
      </c>
      <c r="G902" s="263" t="s">
        <v>625</v>
      </c>
      <c r="H902" t="str">
        <f>VLOOKUP($G902,県名!$B$1:$C$49,2,FALSE)</f>
        <v>岐  阜</v>
      </c>
      <c r="I902" t="str">
        <f>VLOOKUP(B902,学校名!$D$8:$F$64,3,FALSE)</f>
        <v>岐阜大</v>
      </c>
      <c r="J902" t="str">
        <f t="shared" si="71"/>
        <v>男</v>
      </c>
      <c r="K902" s="263" t="s">
        <v>1313</v>
      </c>
      <c r="L902" s="263" t="s">
        <v>1386</v>
      </c>
      <c r="M902" t="str">
        <f t="shared" si="72"/>
        <v>Keiya KATO</v>
      </c>
      <c r="O902" s="263" t="s">
        <v>1534</v>
      </c>
      <c r="P902" s="263" t="s">
        <v>1535</v>
      </c>
      <c r="Q902" s="263" t="s">
        <v>886</v>
      </c>
      <c r="R902" s="263" t="s">
        <v>2618</v>
      </c>
      <c r="S902" t="str">
        <f t="shared" si="73"/>
        <v>01</v>
      </c>
      <c r="T902" t="str">
        <f t="shared" si="74"/>
        <v>2 (01)</v>
      </c>
      <c r="U902" t="s">
        <v>6304</v>
      </c>
    </row>
    <row r="903" spans="2:21">
      <c r="B903" s="263" t="s">
        <v>507</v>
      </c>
      <c r="C903" s="294">
        <v>902</v>
      </c>
      <c r="D903" s="263" t="s">
        <v>4969</v>
      </c>
      <c r="E903" s="504" t="str">
        <f t="shared" si="70"/>
        <v>Reon ANDO(02)</v>
      </c>
      <c r="F903" s="263" t="s">
        <v>890</v>
      </c>
      <c r="G903" s="263" t="s">
        <v>631</v>
      </c>
      <c r="H903" t="str">
        <f>VLOOKUP($G903,県名!$B$1:$C$49,2,FALSE)</f>
        <v>和歌山</v>
      </c>
      <c r="I903" t="str">
        <f>VLOOKUP(B903,学校名!$D$8:$F$64,3,FALSE)</f>
        <v>皇學館大</v>
      </c>
      <c r="J903" t="str">
        <f t="shared" si="71"/>
        <v>男</v>
      </c>
      <c r="K903" s="263" t="s">
        <v>1424</v>
      </c>
      <c r="L903" s="263" t="s">
        <v>5133</v>
      </c>
      <c r="M903" t="str">
        <f t="shared" si="72"/>
        <v>Reon ANDO</v>
      </c>
      <c r="O903" s="263" t="s">
        <v>1534</v>
      </c>
      <c r="P903" s="263" t="s">
        <v>1535</v>
      </c>
      <c r="Q903" s="263" t="s">
        <v>890</v>
      </c>
      <c r="R903" s="263" t="s">
        <v>5059</v>
      </c>
      <c r="S903" t="str">
        <f t="shared" si="73"/>
        <v>02</v>
      </c>
      <c r="T903" t="str">
        <f t="shared" si="74"/>
        <v>1 (02)</v>
      </c>
      <c r="U903" t="s">
        <v>6305</v>
      </c>
    </row>
    <row r="904" spans="2:21">
      <c r="B904" s="263" t="s">
        <v>507</v>
      </c>
      <c r="C904" s="294">
        <v>903</v>
      </c>
      <c r="D904" s="263" t="s">
        <v>4970</v>
      </c>
      <c r="E904" s="504" t="str">
        <f t="shared" si="70"/>
        <v>Syota IWASHIMA (02)</v>
      </c>
      <c r="F904" s="263" t="s">
        <v>890</v>
      </c>
      <c r="G904" s="263" t="s">
        <v>625</v>
      </c>
      <c r="H904" t="str">
        <f>VLOOKUP($G904,県名!$B$1:$C$49,2,FALSE)</f>
        <v>岐  阜</v>
      </c>
      <c r="I904" t="str">
        <f>VLOOKUP(B904,学校名!$D$8:$F$64,3,FALSE)</f>
        <v>皇學館大</v>
      </c>
      <c r="J904" t="str">
        <f t="shared" si="71"/>
        <v>男</v>
      </c>
      <c r="K904" s="263" t="s">
        <v>5134</v>
      </c>
      <c r="L904" s="263" t="s">
        <v>5135</v>
      </c>
      <c r="M904" t="str">
        <f t="shared" si="72"/>
        <v xml:space="preserve">Syota IWASHIMA </v>
      </c>
      <c r="O904" s="263" t="s">
        <v>1534</v>
      </c>
      <c r="P904" s="263" t="s">
        <v>1535</v>
      </c>
      <c r="Q904" s="263" t="s">
        <v>890</v>
      </c>
      <c r="R904" s="263" t="s">
        <v>4236</v>
      </c>
      <c r="S904" t="str">
        <f t="shared" si="73"/>
        <v>02</v>
      </c>
      <c r="T904" t="str">
        <f t="shared" si="74"/>
        <v>1 (02)</v>
      </c>
      <c r="U904" t="s">
        <v>6306</v>
      </c>
    </row>
    <row r="905" spans="2:21">
      <c r="B905" s="263" t="s">
        <v>507</v>
      </c>
      <c r="C905" s="294">
        <v>904</v>
      </c>
      <c r="D905" s="263" t="s">
        <v>4971</v>
      </c>
      <c r="E905" s="504" t="str">
        <f t="shared" si="70"/>
        <v>Taishin UESUGI(02)</v>
      </c>
      <c r="F905" s="263" t="s">
        <v>890</v>
      </c>
      <c r="G905" s="263" t="s">
        <v>623</v>
      </c>
      <c r="H905" t="str">
        <f>VLOOKUP($G905,県名!$B$1:$C$49,2,FALSE)</f>
        <v>愛  知</v>
      </c>
      <c r="I905" t="str">
        <f>VLOOKUP(B905,学校名!$D$8:$F$64,3,FALSE)</f>
        <v>皇學館大</v>
      </c>
      <c r="J905" t="str">
        <f t="shared" si="71"/>
        <v>男</v>
      </c>
      <c r="K905" s="263" t="s">
        <v>5136</v>
      </c>
      <c r="L905" s="263" t="s">
        <v>5137</v>
      </c>
      <c r="M905" t="str">
        <f t="shared" si="72"/>
        <v>Taishin UESUGI</v>
      </c>
      <c r="O905" s="263" t="s">
        <v>1534</v>
      </c>
      <c r="P905" s="263" t="s">
        <v>1535</v>
      </c>
      <c r="Q905" s="263" t="s">
        <v>890</v>
      </c>
      <c r="R905" s="263" t="s">
        <v>4275</v>
      </c>
      <c r="S905" t="str">
        <f t="shared" si="73"/>
        <v>02</v>
      </c>
      <c r="T905" t="str">
        <f t="shared" si="74"/>
        <v>1 (02)</v>
      </c>
      <c r="U905" t="s">
        <v>6307</v>
      </c>
    </row>
    <row r="906" spans="2:21">
      <c r="B906" s="263" t="s">
        <v>507</v>
      </c>
      <c r="C906" s="294">
        <v>905</v>
      </c>
      <c r="D906" s="263" t="s">
        <v>4972</v>
      </c>
      <c r="E906" s="504" t="str">
        <f t="shared" si="70"/>
        <v>Koutaro URASE(02)</v>
      </c>
      <c r="F906" s="263" t="s">
        <v>890</v>
      </c>
      <c r="G906" s="263" t="s">
        <v>643</v>
      </c>
      <c r="H906" t="str">
        <f>VLOOKUP($G906,県名!$B$1:$C$49,2,FALSE)</f>
        <v>長　崎</v>
      </c>
      <c r="I906" t="str">
        <f>VLOOKUP(B906,学校名!$D$8:$F$64,3,FALSE)</f>
        <v>皇學館大</v>
      </c>
      <c r="J906" t="str">
        <f t="shared" si="71"/>
        <v>男</v>
      </c>
      <c r="K906" s="263" t="s">
        <v>5138</v>
      </c>
      <c r="L906" s="263" t="s">
        <v>5139</v>
      </c>
      <c r="M906" t="str">
        <f t="shared" si="72"/>
        <v>Koutaro URASE</v>
      </c>
      <c r="O906" s="263" t="s">
        <v>1534</v>
      </c>
      <c r="P906" s="263" t="s">
        <v>1535</v>
      </c>
      <c r="Q906" s="263" t="s">
        <v>890</v>
      </c>
      <c r="R906" s="263" t="s">
        <v>5060</v>
      </c>
      <c r="S906" t="str">
        <f t="shared" si="73"/>
        <v>02</v>
      </c>
      <c r="T906" t="str">
        <f t="shared" si="74"/>
        <v>1 (02)</v>
      </c>
      <c r="U906" t="s">
        <v>6308</v>
      </c>
    </row>
    <row r="907" spans="2:21">
      <c r="B907" s="263" t="s">
        <v>507</v>
      </c>
      <c r="C907" s="294">
        <v>906</v>
      </c>
      <c r="D907" s="263" t="s">
        <v>4973</v>
      </c>
      <c r="E907" s="504" t="str">
        <f t="shared" si="70"/>
        <v>Mashun KUBO(03)</v>
      </c>
      <c r="F907" s="263" t="s">
        <v>890</v>
      </c>
      <c r="G907" s="263" t="s">
        <v>623</v>
      </c>
      <c r="H907" t="str">
        <f>VLOOKUP($G907,県名!$B$1:$C$49,2,FALSE)</f>
        <v>愛  知</v>
      </c>
      <c r="I907" t="str">
        <f>VLOOKUP(B907,学校名!$D$8:$F$64,3,FALSE)</f>
        <v>皇學館大</v>
      </c>
      <c r="J907" t="str">
        <f t="shared" si="71"/>
        <v>男</v>
      </c>
      <c r="K907" s="263" t="s">
        <v>2371</v>
      </c>
      <c r="L907" s="263" t="s">
        <v>5140</v>
      </c>
      <c r="M907" t="str">
        <f t="shared" si="72"/>
        <v>Mashun KUBO</v>
      </c>
      <c r="O907" s="263" t="s">
        <v>1534</v>
      </c>
      <c r="P907" s="263" t="s">
        <v>1535</v>
      </c>
      <c r="Q907" s="263" t="s">
        <v>890</v>
      </c>
      <c r="R907" s="263" t="s">
        <v>5061</v>
      </c>
      <c r="S907" t="str">
        <f t="shared" si="73"/>
        <v>03</v>
      </c>
      <c r="T907" t="str">
        <f t="shared" si="74"/>
        <v>1 (03)</v>
      </c>
      <c r="U907" t="s">
        <v>6309</v>
      </c>
    </row>
    <row r="908" spans="2:21">
      <c r="B908" s="263" t="s">
        <v>507</v>
      </c>
      <c r="C908" s="294">
        <v>907</v>
      </c>
      <c r="D908" s="263" t="s">
        <v>4974</v>
      </c>
      <c r="E908" s="504" t="str">
        <f t="shared" si="70"/>
        <v>Haruhiro SHIBATSUJI(03)</v>
      </c>
      <c r="F908" s="263" t="s">
        <v>890</v>
      </c>
      <c r="G908" s="263" t="s">
        <v>631</v>
      </c>
      <c r="H908" t="str">
        <f>VLOOKUP($G908,県名!$B$1:$C$49,2,FALSE)</f>
        <v>和歌山</v>
      </c>
      <c r="I908" t="str">
        <f>VLOOKUP(B908,学校名!$D$8:$F$64,3,FALSE)</f>
        <v>皇學館大</v>
      </c>
      <c r="J908" t="str">
        <f t="shared" si="71"/>
        <v>男</v>
      </c>
      <c r="K908" s="263" t="s">
        <v>5141</v>
      </c>
      <c r="L908" s="263" t="s">
        <v>5142</v>
      </c>
      <c r="M908" t="str">
        <f t="shared" si="72"/>
        <v>Haruhiro SHIBATSUJI</v>
      </c>
      <c r="O908" s="263" t="s">
        <v>1534</v>
      </c>
      <c r="P908" s="263" t="s">
        <v>1535</v>
      </c>
      <c r="Q908" s="263" t="s">
        <v>890</v>
      </c>
      <c r="R908" s="263" t="s">
        <v>4285</v>
      </c>
      <c r="S908" t="str">
        <f t="shared" si="73"/>
        <v>03</v>
      </c>
      <c r="T908" t="str">
        <f t="shared" si="74"/>
        <v>1 (03)</v>
      </c>
      <c r="U908" t="s">
        <v>6310</v>
      </c>
    </row>
    <row r="909" spans="2:21">
      <c r="B909" s="263" t="s">
        <v>507</v>
      </c>
      <c r="C909" s="294">
        <v>908</v>
      </c>
      <c r="D909" s="263" t="s">
        <v>4975</v>
      </c>
      <c r="E909" s="504" t="str">
        <f t="shared" si="70"/>
        <v>Hisato SUZUKI(02)</v>
      </c>
      <c r="F909" s="263" t="s">
        <v>890</v>
      </c>
      <c r="G909" s="263" t="s">
        <v>605</v>
      </c>
      <c r="H909" t="str">
        <f>VLOOKUP($G909,県名!$B$1:$C$49,2,FALSE)</f>
        <v>宮　城</v>
      </c>
      <c r="I909" t="str">
        <f>VLOOKUP(B909,学校名!$D$8:$F$64,3,FALSE)</f>
        <v>皇學館大</v>
      </c>
      <c r="J909" t="str">
        <f t="shared" si="71"/>
        <v>男</v>
      </c>
      <c r="K909" s="263" t="s">
        <v>1260</v>
      </c>
      <c r="L909" s="263" t="s">
        <v>5143</v>
      </c>
      <c r="M909" t="str">
        <f t="shared" si="72"/>
        <v>Hisato SUZUKI</v>
      </c>
      <c r="O909" s="263" t="s">
        <v>1534</v>
      </c>
      <c r="P909" s="263" t="s">
        <v>1535</v>
      </c>
      <c r="Q909" s="263" t="s">
        <v>890</v>
      </c>
      <c r="R909" s="263" t="s">
        <v>5062</v>
      </c>
      <c r="S909" t="str">
        <f t="shared" si="73"/>
        <v>02</v>
      </c>
      <c r="T909" t="str">
        <f t="shared" si="74"/>
        <v>1 (02)</v>
      </c>
      <c r="U909" t="s">
        <v>6311</v>
      </c>
    </row>
    <row r="910" spans="2:21">
      <c r="B910" s="263" t="s">
        <v>507</v>
      </c>
      <c r="C910" s="294">
        <v>909</v>
      </c>
      <c r="D910" s="263" t="s">
        <v>4976</v>
      </c>
      <c r="E910" s="504" t="str">
        <f t="shared" si="70"/>
        <v>Taisei SOGOSHI(02)</v>
      </c>
      <c r="F910" s="263" t="s">
        <v>890</v>
      </c>
      <c r="G910" s="263" t="s">
        <v>624</v>
      </c>
      <c r="H910" t="str">
        <f>VLOOKUP($G910,県名!$B$1:$C$49,2,FALSE)</f>
        <v>三  重</v>
      </c>
      <c r="I910" t="str">
        <f>VLOOKUP(B910,学校名!$D$8:$F$64,3,FALSE)</f>
        <v>皇學館大</v>
      </c>
      <c r="J910" t="str">
        <f t="shared" si="71"/>
        <v>男</v>
      </c>
      <c r="K910" s="263" t="s">
        <v>5144</v>
      </c>
      <c r="L910" s="263" t="s">
        <v>1269</v>
      </c>
      <c r="M910" t="str">
        <f t="shared" si="72"/>
        <v>Taisei SOGOSHI</v>
      </c>
      <c r="O910" s="263" t="s">
        <v>1534</v>
      </c>
      <c r="P910" s="263" t="s">
        <v>1535</v>
      </c>
      <c r="Q910" s="263" t="s">
        <v>890</v>
      </c>
      <c r="R910" s="263" t="s">
        <v>4239</v>
      </c>
      <c r="S910" t="str">
        <f t="shared" si="73"/>
        <v>02</v>
      </c>
      <c r="T910" t="str">
        <f t="shared" si="74"/>
        <v>1 (02)</v>
      </c>
      <c r="U910" t="s">
        <v>6312</v>
      </c>
    </row>
    <row r="911" spans="2:21">
      <c r="B911" s="263" t="s">
        <v>507</v>
      </c>
      <c r="C911" s="294">
        <v>910</v>
      </c>
      <c r="D911" s="263" t="s">
        <v>4977</v>
      </c>
      <c r="E911" s="504" t="str">
        <f t="shared" si="70"/>
        <v>Yuto NAKAGAWA(02)</v>
      </c>
      <c r="F911" s="263" t="s">
        <v>890</v>
      </c>
      <c r="G911" s="263" t="s">
        <v>624</v>
      </c>
      <c r="H911" t="str">
        <f>VLOOKUP($G911,県名!$B$1:$C$49,2,FALSE)</f>
        <v>三  重</v>
      </c>
      <c r="I911" t="str">
        <f>VLOOKUP(B911,学校名!$D$8:$F$64,3,FALSE)</f>
        <v>皇學館大</v>
      </c>
      <c r="J911" t="str">
        <f t="shared" si="71"/>
        <v>男</v>
      </c>
      <c r="K911" s="263" t="s">
        <v>3912</v>
      </c>
      <c r="L911" s="263" t="s">
        <v>1322</v>
      </c>
      <c r="M911" t="str">
        <f t="shared" si="72"/>
        <v>Yuto NAKAGAWA</v>
      </c>
      <c r="O911" s="263" t="s">
        <v>1534</v>
      </c>
      <c r="P911" s="263" t="s">
        <v>1535</v>
      </c>
      <c r="Q911" s="263" t="s">
        <v>890</v>
      </c>
      <c r="R911" s="263" t="s">
        <v>5063</v>
      </c>
      <c r="S911" t="str">
        <f t="shared" si="73"/>
        <v>02</v>
      </c>
      <c r="T911" t="str">
        <f t="shared" si="74"/>
        <v>1 (02)</v>
      </c>
      <c r="U911" t="s">
        <v>6313</v>
      </c>
    </row>
    <row r="912" spans="2:21">
      <c r="B912" s="263" t="s">
        <v>507</v>
      </c>
      <c r="C912" s="294">
        <v>911</v>
      </c>
      <c r="D912" s="263" t="s">
        <v>4978</v>
      </c>
      <c r="E912" s="504" t="str">
        <f t="shared" si="70"/>
        <v>Koki NAKAJIMA(02)</v>
      </c>
      <c r="F912" s="263" t="s">
        <v>890</v>
      </c>
      <c r="G912" s="263" t="s">
        <v>626</v>
      </c>
      <c r="H912" t="str">
        <f>VLOOKUP($G912,県名!$B$1:$C$49,2,FALSE)</f>
        <v>滋　賀</v>
      </c>
      <c r="I912" t="str">
        <f>VLOOKUP(B912,学校名!$D$8:$F$64,3,FALSE)</f>
        <v>皇學館大</v>
      </c>
      <c r="J912" t="str">
        <f t="shared" si="71"/>
        <v>男</v>
      </c>
      <c r="K912" s="263" t="s">
        <v>1459</v>
      </c>
      <c r="L912" s="263" t="s">
        <v>1255</v>
      </c>
      <c r="M912" t="str">
        <f t="shared" si="72"/>
        <v>Koki NAKAJIMA</v>
      </c>
      <c r="O912" s="263" t="s">
        <v>1534</v>
      </c>
      <c r="P912" s="263" t="s">
        <v>1535</v>
      </c>
      <c r="Q912" s="263" t="s">
        <v>890</v>
      </c>
      <c r="R912" s="263" t="s">
        <v>5064</v>
      </c>
      <c r="S912" t="str">
        <f t="shared" si="73"/>
        <v>02</v>
      </c>
      <c r="T912" t="str">
        <f t="shared" si="74"/>
        <v>1 (02)</v>
      </c>
      <c r="U912" t="s">
        <v>6314</v>
      </c>
    </row>
    <row r="913" spans="2:21">
      <c r="B913" s="263" t="s">
        <v>507</v>
      </c>
      <c r="C913" s="294">
        <v>912</v>
      </c>
      <c r="D913" s="263" t="s">
        <v>4979</v>
      </c>
      <c r="E913" s="504" t="str">
        <f t="shared" si="70"/>
        <v>Naoto NAKAMIZO(02)</v>
      </c>
      <c r="F913" s="263" t="s">
        <v>890</v>
      </c>
      <c r="G913" s="263" t="s">
        <v>626</v>
      </c>
      <c r="H913" t="str">
        <f>VLOOKUP($G913,県名!$B$1:$C$49,2,FALSE)</f>
        <v>滋　賀</v>
      </c>
      <c r="I913" t="str">
        <f>VLOOKUP(B913,学校名!$D$8:$F$64,3,FALSE)</f>
        <v>皇學館大</v>
      </c>
      <c r="J913" t="str">
        <f t="shared" si="71"/>
        <v>男</v>
      </c>
      <c r="K913" s="263" t="s">
        <v>1587</v>
      </c>
      <c r="L913" s="263" t="s">
        <v>1514</v>
      </c>
      <c r="M913" t="str">
        <f t="shared" si="72"/>
        <v>Naoto NAKAMIZO</v>
      </c>
      <c r="O913" s="263" t="s">
        <v>1534</v>
      </c>
      <c r="P913" s="263" t="s">
        <v>1535</v>
      </c>
      <c r="Q913" s="263" t="s">
        <v>890</v>
      </c>
      <c r="R913" s="263" t="s">
        <v>5065</v>
      </c>
      <c r="S913" t="str">
        <f t="shared" si="73"/>
        <v>02</v>
      </c>
      <c r="T913" t="str">
        <f t="shared" si="74"/>
        <v>1 (02)</v>
      </c>
      <c r="U913" t="s">
        <v>6315</v>
      </c>
    </row>
    <row r="914" spans="2:21">
      <c r="B914" s="263" t="s">
        <v>507</v>
      </c>
      <c r="C914" s="294">
        <v>913</v>
      </c>
      <c r="D914" s="263" t="s">
        <v>4980</v>
      </c>
      <c r="E914" s="504" t="str">
        <f t="shared" si="70"/>
        <v>Sota NAKAMURA(02)</v>
      </c>
      <c r="F914" s="263" t="s">
        <v>890</v>
      </c>
      <c r="G914" s="263" t="s">
        <v>620</v>
      </c>
      <c r="H914" t="str">
        <f>VLOOKUP($G914,県名!$B$1:$C$49,2,FALSE)</f>
        <v>福　井</v>
      </c>
      <c r="I914" t="str">
        <f>VLOOKUP(B914,学校名!$D$8:$F$64,3,FALSE)</f>
        <v>皇學館大</v>
      </c>
      <c r="J914" t="str">
        <f t="shared" si="71"/>
        <v>男</v>
      </c>
      <c r="K914" s="263" t="s">
        <v>1227</v>
      </c>
      <c r="L914" s="263" t="s">
        <v>1436</v>
      </c>
      <c r="M914" t="str">
        <f t="shared" si="72"/>
        <v>Sota NAKAMURA</v>
      </c>
      <c r="O914" s="263" t="s">
        <v>1534</v>
      </c>
      <c r="P914" s="263" t="s">
        <v>1535</v>
      </c>
      <c r="Q914" s="263" t="s">
        <v>890</v>
      </c>
      <c r="R914" s="263" t="s">
        <v>4165</v>
      </c>
      <c r="S914" t="str">
        <f t="shared" si="73"/>
        <v>02</v>
      </c>
      <c r="T914" t="str">
        <f t="shared" si="74"/>
        <v>1 (02)</v>
      </c>
      <c r="U914" t="s">
        <v>6316</v>
      </c>
    </row>
    <row r="915" spans="2:21">
      <c r="B915" s="263" t="s">
        <v>507</v>
      </c>
      <c r="C915" s="294">
        <v>914</v>
      </c>
      <c r="D915" s="263" t="s">
        <v>4981</v>
      </c>
      <c r="E915" s="504" t="str">
        <f t="shared" si="70"/>
        <v>Yumeki NIIMI(02)</v>
      </c>
      <c r="F915" s="263" t="s">
        <v>890</v>
      </c>
      <c r="G915" s="263" t="s">
        <v>623</v>
      </c>
      <c r="H915" t="str">
        <f>VLOOKUP($G915,県名!$B$1:$C$49,2,FALSE)</f>
        <v>愛  知</v>
      </c>
      <c r="I915" t="str">
        <f>VLOOKUP(B915,学校名!$D$8:$F$64,3,FALSE)</f>
        <v>皇學館大</v>
      </c>
      <c r="J915" t="str">
        <f t="shared" si="71"/>
        <v>男</v>
      </c>
      <c r="K915" s="263" t="s">
        <v>5145</v>
      </c>
      <c r="L915" s="263" t="s">
        <v>5146</v>
      </c>
      <c r="M915" t="str">
        <f t="shared" si="72"/>
        <v>Yumeki NIIMI</v>
      </c>
      <c r="O915" s="263" t="s">
        <v>1534</v>
      </c>
      <c r="P915" s="263" t="s">
        <v>1535</v>
      </c>
      <c r="Q915" s="263" t="s">
        <v>890</v>
      </c>
      <c r="R915" s="263" t="s">
        <v>5066</v>
      </c>
      <c r="S915" t="str">
        <f t="shared" si="73"/>
        <v>02</v>
      </c>
      <c r="T915" t="str">
        <f t="shared" si="74"/>
        <v>1 (02)</v>
      </c>
      <c r="U915" t="s">
        <v>6317</v>
      </c>
    </row>
    <row r="916" spans="2:21">
      <c r="B916" s="263" t="s">
        <v>507</v>
      </c>
      <c r="C916" s="294">
        <v>915</v>
      </c>
      <c r="D916" s="263" t="s">
        <v>4982</v>
      </c>
      <c r="E916" s="504" t="str">
        <f t="shared" si="70"/>
        <v>Daisuke HATAKEYAMA(02)</v>
      </c>
      <c r="F916" s="263" t="s">
        <v>890</v>
      </c>
      <c r="G916" s="263" t="s">
        <v>623</v>
      </c>
      <c r="H916" t="str">
        <f>VLOOKUP($G916,県名!$B$1:$C$49,2,FALSE)</f>
        <v>愛  知</v>
      </c>
      <c r="I916" t="str">
        <f>VLOOKUP(B916,学校名!$D$8:$F$64,3,FALSE)</f>
        <v>皇學館大</v>
      </c>
      <c r="J916" t="str">
        <f t="shared" si="71"/>
        <v>男</v>
      </c>
      <c r="K916" s="263" t="s">
        <v>5147</v>
      </c>
      <c r="L916" s="263" t="s">
        <v>1347</v>
      </c>
      <c r="M916" t="str">
        <f t="shared" si="72"/>
        <v>Daisuke HATAKEYAMA</v>
      </c>
      <c r="O916" s="263" t="s">
        <v>1534</v>
      </c>
      <c r="P916" s="263" t="s">
        <v>1535</v>
      </c>
      <c r="Q916" s="263" t="s">
        <v>890</v>
      </c>
      <c r="R916" s="263" t="s">
        <v>4724</v>
      </c>
      <c r="S916" t="str">
        <f t="shared" si="73"/>
        <v>02</v>
      </c>
      <c r="T916" t="str">
        <f t="shared" si="74"/>
        <v>1 (02)</v>
      </c>
      <c r="U916" t="s">
        <v>6318</v>
      </c>
    </row>
    <row r="917" spans="2:21">
      <c r="B917" s="263" t="s">
        <v>507</v>
      </c>
      <c r="C917" s="294">
        <v>916</v>
      </c>
      <c r="D917" s="263" t="s">
        <v>4983</v>
      </c>
      <c r="E917" s="504" t="str">
        <f t="shared" si="70"/>
        <v>Hajime FUJIKAWA(02)</v>
      </c>
      <c r="F917" s="263" t="s">
        <v>890</v>
      </c>
      <c r="G917" s="263" t="s">
        <v>624</v>
      </c>
      <c r="H917" t="str">
        <f>VLOOKUP($G917,県名!$B$1:$C$49,2,FALSE)</f>
        <v>三  重</v>
      </c>
      <c r="I917" t="str">
        <f>VLOOKUP(B917,学校名!$D$8:$F$64,3,FALSE)</f>
        <v>皇學館大</v>
      </c>
      <c r="J917" t="str">
        <f t="shared" si="71"/>
        <v>男</v>
      </c>
      <c r="K917" s="263" t="s">
        <v>5148</v>
      </c>
      <c r="L917" s="263" t="s">
        <v>5149</v>
      </c>
      <c r="M917" t="str">
        <f t="shared" si="72"/>
        <v>Hajime FUJIKAWA</v>
      </c>
      <c r="O917" s="263" t="s">
        <v>1534</v>
      </c>
      <c r="P917" s="263" t="s">
        <v>1535</v>
      </c>
      <c r="Q917" s="263" t="s">
        <v>890</v>
      </c>
      <c r="R917" s="263" t="s">
        <v>5067</v>
      </c>
      <c r="S917" t="str">
        <f t="shared" si="73"/>
        <v>02</v>
      </c>
      <c r="T917" t="str">
        <f t="shared" si="74"/>
        <v>1 (02)</v>
      </c>
      <c r="U917" t="s">
        <v>6319</v>
      </c>
    </row>
    <row r="918" spans="2:21">
      <c r="B918" s="263" t="s">
        <v>507</v>
      </c>
      <c r="C918" s="294">
        <v>917</v>
      </c>
      <c r="D918" s="263" t="s">
        <v>4984</v>
      </c>
      <c r="E918" s="504" t="str">
        <f t="shared" si="70"/>
        <v>Rento MIOKI(01)</v>
      </c>
      <c r="F918" s="263" t="s">
        <v>890</v>
      </c>
      <c r="G918" s="263" t="s">
        <v>624</v>
      </c>
      <c r="H918" t="str">
        <f>VLOOKUP($G918,県名!$B$1:$C$49,2,FALSE)</f>
        <v>三  重</v>
      </c>
      <c r="I918" t="str">
        <f>VLOOKUP(B918,学校名!$D$8:$F$64,3,FALSE)</f>
        <v>皇學館大</v>
      </c>
      <c r="J918" t="str">
        <f t="shared" si="71"/>
        <v>男</v>
      </c>
      <c r="K918" s="263" t="s">
        <v>5150</v>
      </c>
      <c r="L918" s="263" t="s">
        <v>5151</v>
      </c>
      <c r="M918" t="str">
        <f t="shared" si="72"/>
        <v>Rento MIOKI</v>
      </c>
      <c r="O918" s="263" t="s">
        <v>1534</v>
      </c>
      <c r="P918" s="263" t="s">
        <v>1535</v>
      </c>
      <c r="Q918" s="263" t="s">
        <v>890</v>
      </c>
      <c r="R918" s="263" t="s">
        <v>5068</v>
      </c>
      <c r="S918" t="str">
        <f t="shared" si="73"/>
        <v>01</v>
      </c>
      <c r="T918" t="str">
        <f t="shared" si="74"/>
        <v>1 (01)</v>
      </c>
      <c r="U918" t="s">
        <v>6320</v>
      </c>
    </row>
    <row r="919" spans="2:21">
      <c r="B919" s="263" t="s">
        <v>507</v>
      </c>
      <c r="C919" s="294">
        <v>918</v>
      </c>
      <c r="D919" s="263" t="s">
        <v>4985</v>
      </c>
      <c r="E919" s="504" t="str">
        <f t="shared" si="70"/>
        <v>Aiki MURAKAMI(03)</v>
      </c>
      <c r="F919" s="263" t="s">
        <v>890</v>
      </c>
      <c r="G919" s="263" t="s">
        <v>624</v>
      </c>
      <c r="H919" t="str">
        <f>VLOOKUP($G919,県名!$B$1:$C$49,2,FALSE)</f>
        <v>三  重</v>
      </c>
      <c r="I919" t="str">
        <f>VLOOKUP(B919,学校名!$D$8:$F$64,3,FALSE)</f>
        <v>皇學館大</v>
      </c>
      <c r="J919" t="str">
        <f t="shared" si="71"/>
        <v>男</v>
      </c>
      <c r="K919" s="263" t="s">
        <v>1371</v>
      </c>
      <c r="L919" s="263" t="s">
        <v>5152</v>
      </c>
      <c r="M919" t="str">
        <f t="shared" si="72"/>
        <v>Aiki MURAKAMI</v>
      </c>
      <c r="O919" s="263" t="s">
        <v>1534</v>
      </c>
      <c r="P919" s="263" t="s">
        <v>1535</v>
      </c>
      <c r="Q919" s="263" t="s">
        <v>890</v>
      </c>
      <c r="R919" s="263" t="s">
        <v>5069</v>
      </c>
      <c r="S919" t="str">
        <f t="shared" si="73"/>
        <v>03</v>
      </c>
      <c r="T919" t="str">
        <f t="shared" si="74"/>
        <v>1 (03)</v>
      </c>
      <c r="U919" t="s">
        <v>6321</v>
      </c>
    </row>
    <row r="920" spans="2:21">
      <c r="B920" s="263" t="s">
        <v>507</v>
      </c>
      <c r="C920" s="294">
        <v>919</v>
      </c>
      <c r="D920" s="263" t="s">
        <v>4986</v>
      </c>
      <c r="E920" s="504" t="str">
        <f t="shared" si="70"/>
        <v>Sora YAMADA(02)</v>
      </c>
      <c r="F920" s="263" t="s">
        <v>890</v>
      </c>
      <c r="G920" s="263" t="s">
        <v>623</v>
      </c>
      <c r="H920" t="str">
        <f>VLOOKUP($G920,県名!$B$1:$C$49,2,FALSE)</f>
        <v>愛  知</v>
      </c>
      <c r="I920" t="str">
        <f>VLOOKUP(B920,学校名!$D$8:$F$64,3,FALSE)</f>
        <v>皇學館大</v>
      </c>
      <c r="J920" t="str">
        <f t="shared" si="71"/>
        <v>男</v>
      </c>
      <c r="K920" s="263" t="s">
        <v>1241</v>
      </c>
      <c r="L920" s="263" t="s">
        <v>2311</v>
      </c>
      <c r="M920" t="str">
        <f t="shared" si="72"/>
        <v>Sora YAMADA</v>
      </c>
      <c r="O920" s="263" t="s">
        <v>1534</v>
      </c>
      <c r="P920" s="263" t="s">
        <v>1535</v>
      </c>
      <c r="Q920" s="263" t="s">
        <v>890</v>
      </c>
      <c r="R920" s="263" t="s">
        <v>5070</v>
      </c>
      <c r="S920" t="str">
        <f t="shared" si="73"/>
        <v>02</v>
      </c>
      <c r="T920" t="str">
        <f t="shared" si="74"/>
        <v>1 (02)</v>
      </c>
      <c r="U920" t="s">
        <v>6322</v>
      </c>
    </row>
    <row r="921" spans="2:21">
      <c r="B921" s="263" t="s">
        <v>507</v>
      </c>
      <c r="C921" s="294">
        <v>920</v>
      </c>
      <c r="D921" s="263" t="s">
        <v>4987</v>
      </c>
      <c r="E921" s="504" t="str">
        <f t="shared" si="70"/>
        <v>Yamato YAMADA(03)</v>
      </c>
      <c r="F921" s="263" t="s">
        <v>890</v>
      </c>
      <c r="G921" s="263" t="s">
        <v>623</v>
      </c>
      <c r="H921" t="str">
        <f>VLOOKUP($G921,県名!$B$1:$C$49,2,FALSE)</f>
        <v>愛  知</v>
      </c>
      <c r="I921" t="str">
        <f>VLOOKUP(B921,学校名!$D$8:$F$64,3,FALSE)</f>
        <v>皇學館大</v>
      </c>
      <c r="J921" t="str">
        <f t="shared" si="71"/>
        <v>男</v>
      </c>
      <c r="K921" s="263" t="s">
        <v>1241</v>
      </c>
      <c r="L921" s="263" t="s">
        <v>1406</v>
      </c>
      <c r="M921" t="str">
        <f t="shared" si="72"/>
        <v>Yamato YAMADA</v>
      </c>
      <c r="O921" s="263" t="s">
        <v>1534</v>
      </c>
      <c r="P921" s="263" t="s">
        <v>1535</v>
      </c>
      <c r="Q921" s="263" t="s">
        <v>890</v>
      </c>
      <c r="R921" s="263" t="s">
        <v>5071</v>
      </c>
      <c r="S921" t="str">
        <f t="shared" si="73"/>
        <v>03</v>
      </c>
      <c r="T921" t="str">
        <f t="shared" si="74"/>
        <v>1 (03)</v>
      </c>
      <c r="U921" t="s">
        <v>6323</v>
      </c>
    </row>
    <row r="922" spans="2:21">
      <c r="B922" s="263" t="s">
        <v>507</v>
      </c>
      <c r="C922" s="294">
        <v>921</v>
      </c>
      <c r="D922" s="263" t="s">
        <v>4988</v>
      </c>
      <c r="E922" s="504" t="str">
        <f t="shared" si="70"/>
        <v>Kento YAMAMOTO(02)</v>
      </c>
      <c r="F922" s="263" t="s">
        <v>890</v>
      </c>
      <c r="G922" s="263" t="s">
        <v>619</v>
      </c>
      <c r="H922" t="str">
        <f>VLOOKUP($G922,県名!$B$1:$C$49,2,FALSE)</f>
        <v>石　川</v>
      </c>
      <c r="I922" t="str">
        <f>VLOOKUP(B922,学校名!$D$8:$F$64,3,FALSE)</f>
        <v>皇學館大</v>
      </c>
      <c r="J922" t="str">
        <f t="shared" si="71"/>
        <v>男</v>
      </c>
      <c r="K922" s="263" t="s">
        <v>1249</v>
      </c>
      <c r="L922" s="263" t="s">
        <v>1268</v>
      </c>
      <c r="M922" t="str">
        <f t="shared" si="72"/>
        <v>Kento YAMAMOTO</v>
      </c>
      <c r="O922" s="263" t="s">
        <v>1534</v>
      </c>
      <c r="P922" s="263" t="s">
        <v>1535</v>
      </c>
      <c r="Q922" s="263" t="s">
        <v>890</v>
      </c>
      <c r="R922" s="263" t="s">
        <v>5072</v>
      </c>
      <c r="S922" t="str">
        <f t="shared" si="73"/>
        <v>02</v>
      </c>
      <c r="T922" t="str">
        <f t="shared" si="74"/>
        <v>1 (02)</v>
      </c>
      <c r="U922" t="s">
        <v>6324</v>
      </c>
    </row>
    <row r="923" spans="2:21">
      <c r="B923" s="263" t="s">
        <v>507</v>
      </c>
      <c r="C923" s="294">
        <v>922</v>
      </c>
      <c r="D923" s="263" t="s">
        <v>4989</v>
      </c>
      <c r="E923" s="504" t="str">
        <f t="shared" si="70"/>
        <v>Toma HAMAGUCHI(03)</v>
      </c>
      <c r="F923" s="263" t="s">
        <v>890</v>
      </c>
      <c r="G923" s="263" t="s">
        <v>624</v>
      </c>
      <c r="H923" t="str">
        <f>VLOOKUP($G923,県名!$B$1:$C$49,2,FALSE)</f>
        <v>三  重</v>
      </c>
      <c r="I923" t="str">
        <f>VLOOKUP(B923,学校名!$D$8:$F$64,3,FALSE)</f>
        <v>皇學館大</v>
      </c>
      <c r="J923" t="str">
        <f t="shared" si="71"/>
        <v>男</v>
      </c>
      <c r="K923" s="263" t="s">
        <v>3528</v>
      </c>
      <c r="L923" s="263" t="s">
        <v>5153</v>
      </c>
      <c r="M923" t="str">
        <f t="shared" si="72"/>
        <v>Toma HAMAGUCHI</v>
      </c>
      <c r="O923" s="263" t="s">
        <v>1534</v>
      </c>
      <c r="P923" s="263" t="s">
        <v>1535</v>
      </c>
      <c r="Q923" s="263" t="s">
        <v>890</v>
      </c>
      <c r="R923" s="263" t="s">
        <v>5073</v>
      </c>
      <c r="S923" t="str">
        <f t="shared" si="73"/>
        <v>03</v>
      </c>
      <c r="T923" t="str">
        <f t="shared" si="74"/>
        <v>1 (03)</v>
      </c>
      <c r="U923" t="s">
        <v>6325</v>
      </c>
    </row>
    <row r="924" spans="2:21">
      <c r="B924" s="263" t="s">
        <v>507</v>
      </c>
      <c r="C924" s="294">
        <v>923</v>
      </c>
      <c r="D924" s="263" t="s">
        <v>4990</v>
      </c>
      <c r="E924" s="504" t="str">
        <f t="shared" si="70"/>
        <v>Kota MORI(02)</v>
      </c>
      <c r="F924" s="263" t="s">
        <v>890</v>
      </c>
      <c r="G924" s="263" t="s">
        <v>629</v>
      </c>
      <c r="H924" t="str">
        <f>VLOOKUP($G924,県名!$B$1:$C$49,2,FALSE)</f>
        <v>兵　庫</v>
      </c>
      <c r="I924" t="str">
        <f>VLOOKUP(B924,学校名!$D$8:$F$64,3,FALSE)</f>
        <v>皇學館大</v>
      </c>
      <c r="J924" t="str">
        <f t="shared" si="71"/>
        <v>男</v>
      </c>
      <c r="K924" s="263" t="s">
        <v>1405</v>
      </c>
      <c r="L924" s="263" t="s">
        <v>1287</v>
      </c>
      <c r="M924" t="str">
        <f t="shared" si="72"/>
        <v>Kota MORI</v>
      </c>
      <c r="O924" s="263" t="s">
        <v>1534</v>
      </c>
      <c r="P924" s="263" t="s">
        <v>1535</v>
      </c>
      <c r="Q924" s="263" t="s">
        <v>890</v>
      </c>
      <c r="R924" s="263" t="s">
        <v>5074</v>
      </c>
      <c r="S924" t="str">
        <f t="shared" si="73"/>
        <v>02</v>
      </c>
      <c r="T924" t="str">
        <f t="shared" si="74"/>
        <v>1 (02)</v>
      </c>
      <c r="U924" t="s">
        <v>6326</v>
      </c>
    </row>
    <row r="925" spans="2:21">
      <c r="B925" s="263" t="s">
        <v>529</v>
      </c>
      <c r="C925" s="294">
        <v>924</v>
      </c>
      <c r="D925" s="263" t="s">
        <v>4991</v>
      </c>
      <c r="E925" s="504" t="str">
        <f t="shared" si="70"/>
        <v>Shoya TANDA(01)</v>
      </c>
      <c r="F925" s="263" t="s">
        <v>889</v>
      </c>
      <c r="G925" s="263" t="s">
        <v>623</v>
      </c>
      <c r="H925" t="str">
        <f>VLOOKUP($G925,県名!$B$1:$C$49,2,FALSE)</f>
        <v>愛  知</v>
      </c>
      <c r="I925" t="str">
        <f>VLOOKUP(B925,学校名!$D$8:$F$64,3,FALSE)</f>
        <v>三重大</v>
      </c>
      <c r="J925" t="str">
        <f t="shared" si="71"/>
        <v>男</v>
      </c>
      <c r="K925" s="263" t="s">
        <v>5154</v>
      </c>
      <c r="L925" s="263" t="s">
        <v>1318</v>
      </c>
      <c r="M925" t="str">
        <f t="shared" si="72"/>
        <v>Shoya TANDA</v>
      </c>
      <c r="O925" s="263" t="s">
        <v>1534</v>
      </c>
      <c r="P925" s="263" t="s">
        <v>1535</v>
      </c>
      <c r="Q925" s="263" t="s">
        <v>889</v>
      </c>
      <c r="R925" s="263" t="s">
        <v>5075</v>
      </c>
      <c r="S925" t="str">
        <f t="shared" si="73"/>
        <v>01</v>
      </c>
      <c r="T925" t="str">
        <f t="shared" si="74"/>
        <v>3 (01)</v>
      </c>
      <c r="U925" t="s">
        <v>6327</v>
      </c>
    </row>
    <row r="926" spans="2:21">
      <c r="B926" s="263" t="s">
        <v>529</v>
      </c>
      <c r="C926" s="294">
        <v>925</v>
      </c>
      <c r="D926" s="263" t="s">
        <v>4992</v>
      </c>
      <c r="E926" s="504" t="str">
        <f t="shared" si="70"/>
        <v>Masaaki NAWA(01)</v>
      </c>
      <c r="F926" s="263" t="s">
        <v>886</v>
      </c>
      <c r="G926" s="263" t="s">
        <v>624</v>
      </c>
      <c r="H926" t="str">
        <f>VLOOKUP($G926,県名!$B$1:$C$49,2,FALSE)</f>
        <v>三  重</v>
      </c>
      <c r="I926" t="str">
        <f>VLOOKUP(B926,学校名!$D$8:$F$64,3,FALSE)</f>
        <v>三重大</v>
      </c>
      <c r="J926" t="str">
        <f t="shared" si="71"/>
        <v>男</v>
      </c>
      <c r="K926" s="263" t="s">
        <v>5155</v>
      </c>
      <c r="L926" s="263" t="s">
        <v>5156</v>
      </c>
      <c r="M926" t="str">
        <f t="shared" si="72"/>
        <v>Masaaki NAWA</v>
      </c>
      <c r="O926" s="263" t="s">
        <v>1534</v>
      </c>
      <c r="P926" s="263" t="s">
        <v>1535</v>
      </c>
      <c r="Q926" s="263" t="s">
        <v>886</v>
      </c>
      <c r="R926" s="263" t="s">
        <v>4231</v>
      </c>
      <c r="S926" t="str">
        <f t="shared" si="73"/>
        <v>01</v>
      </c>
      <c r="T926" t="str">
        <f t="shared" si="74"/>
        <v>2 (01)</v>
      </c>
      <c r="U926" t="s">
        <v>6328</v>
      </c>
    </row>
    <row r="927" spans="2:21">
      <c r="B927" s="263" t="s">
        <v>508</v>
      </c>
      <c r="C927" s="294">
        <v>926</v>
      </c>
      <c r="D927" s="263" t="s">
        <v>4993</v>
      </c>
      <c r="E927" s="504" t="str">
        <f t="shared" si="70"/>
        <v>Hikaru KOIDE(00)</v>
      </c>
      <c r="F927" s="263" t="s">
        <v>889</v>
      </c>
      <c r="G927" s="263" t="s">
        <v>623</v>
      </c>
      <c r="H927" t="str">
        <f>VLOOKUP($G927,県名!$B$1:$C$49,2,FALSE)</f>
        <v>愛  知</v>
      </c>
      <c r="I927" t="str">
        <f>VLOOKUP(B927,学校名!$D$8:$F$64,3,FALSE)</f>
        <v>至学館大</v>
      </c>
      <c r="J927" t="str">
        <f t="shared" si="71"/>
        <v>男</v>
      </c>
      <c r="K927" s="263" t="s">
        <v>1462</v>
      </c>
      <c r="L927" s="263" t="s">
        <v>1383</v>
      </c>
      <c r="M927" t="str">
        <f t="shared" si="72"/>
        <v>Hikaru KOIDE</v>
      </c>
      <c r="O927" s="263" t="s">
        <v>1534</v>
      </c>
      <c r="P927" s="263" t="s">
        <v>1535</v>
      </c>
      <c r="Q927" s="263" t="s">
        <v>889</v>
      </c>
      <c r="R927" s="263" t="s">
        <v>2554</v>
      </c>
      <c r="S927" t="str">
        <f t="shared" si="73"/>
        <v>00</v>
      </c>
      <c r="T927" t="str">
        <f t="shared" si="74"/>
        <v>3 (00)</v>
      </c>
      <c r="U927" t="s">
        <v>6329</v>
      </c>
    </row>
    <row r="928" spans="2:21">
      <c r="B928" s="263" t="s">
        <v>508</v>
      </c>
      <c r="C928" s="294">
        <v>927</v>
      </c>
      <c r="D928" s="263" t="s">
        <v>4994</v>
      </c>
      <c r="E928" s="504" t="str">
        <f t="shared" si="70"/>
        <v>Tatsuya KONO(01)</v>
      </c>
      <c r="F928" s="263" t="s">
        <v>889</v>
      </c>
      <c r="G928" s="263" t="s">
        <v>625</v>
      </c>
      <c r="H928" t="str">
        <f>VLOOKUP($G928,県名!$B$1:$C$49,2,FALSE)</f>
        <v>岐  阜</v>
      </c>
      <c r="I928" t="str">
        <f>VLOOKUP(B928,学校名!$D$8:$F$64,3,FALSE)</f>
        <v>至学館大</v>
      </c>
      <c r="J928" t="str">
        <f t="shared" si="71"/>
        <v>男</v>
      </c>
      <c r="K928" s="263" t="s">
        <v>2286</v>
      </c>
      <c r="L928" s="263" t="s">
        <v>1297</v>
      </c>
      <c r="M928" t="str">
        <f t="shared" si="72"/>
        <v>Tatsuya KONO</v>
      </c>
      <c r="O928" s="263" t="s">
        <v>1534</v>
      </c>
      <c r="P928" s="263" t="s">
        <v>1535</v>
      </c>
      <c r="Q928" s="263" t="s">
        <v>889</v>
      </c>
      <c r="R928" s="263" t="s">
        <v>5075</v>
      </c>
      <c r="S928" t="str">
        <f t="shared" si="73"/>
        <v>01</v>
      </c>
      <c r="T928" t="str">
        <f t="shared" si="74"/>
        <v>3 (01)</v>
      </c>
      <c r="U928" t="s">
        <v>6330</v>
      </c>
    </row>
    <row r="929" spans="2:21">
      <c r="B929" s="263" t="s">
        <v>508</v>
      </c>
      <c r="C929" s="294">
        <v>928</v>
      </c>
      <c r="D929" s="263" t="s">
        <v>4995</v>
      </c>
      <c r="E929" s="504" t="str">
        <f t="shared" si="70"/>
        <v>Kanta TORIYAMA(01)</v>
      </c>
      <c r="F929" s="263" t="s">
        <v>886</v>
      </c>
      <c r="G929" s="263" t="s">
        <v>623</v>
      </c>
      <c r="H929" t="str">
        <f>VLOOKUP($G929,県名!$B$1:$C$49,2,FALSE)</f>
        <v>愛  知</v>
      </c>
      <c r="I929" t="str">
        <f>VLOOKUP(B929,学校名!$D$8:$F$64,3,FALSE)</f>
        <v>至学館大</v>
      </c>
      <c r="J929" t="str">
        <f t="shared" si="71"/>
        <v>男</v>
      </c>
      <c r="K929" s="263" t="s">
        <v>5157</v>
      </c>
      <c r="L929" s="263" t="s">
        <v>1263</v>
      </c>
      <c r="M929" t="str">
        <f t="shared" si="72"/>
        <v>Kanta TORIYAMA</v>
      </c>
      <c r="O929" s="263" t="s">
        <v>1534</v>
      </c>
      <c r="P929" s="263" t="s">
        <v>1535</v>
      </c>
      <c r="Q929" s="263" t="s">
        <v>886</v>
      </c>
      <c r="R929" s="263" t="s">
        <v>2808</v>
      </c>
      <c r="S929" t="str">
        <f t="shared" si="73"/>
        <v>01</v>
      </c>
      <c r="T929" t="str">
        <f t="shared" si="74"/>
        <v>2 (01)</v>
      </c>
      <c r="U929" t="s">
        <v>6331</v>
      </c>
    </row>
    <row r="930" spans="2:21">
      <c r="B930" s="263" t="s">
        <v>5046</v>
      </c>
      <c r="C930" s="294">
        <v>929</v>
      </c>
      <c r="D930" s="263" t="s">
        <v>4996</v>
      </c>
      <c r="E930" s="504" t="str">
        <f t="shared" si="70"/>
        <v>Akira YOSHIDA(01)</v>
      </c>
      <c r="F930" s="263" t="s">
        <v>887</v>
      </c>
      <c r="G930" s="263" t="s">
        <v>622</v>
      </c>
      <c r="H930" t="str">
        <f>VLOOKUP($G930,県名!$B$1:$C$49,2,FALSE)</f>
        <v>静  岡</v>
      </c>
      <c r="I930" t="str">
        <f>VLOOKUP(B930,学校名!$D$8:$F$64,3,FALSE)</f>
        <v>沼津高専</v>
      </c>
      <c r="J930" t="str">
        <f t="shared" si="71"/>
        <v>男</v>
      </c>
      <c r="K930" s="263" t="s">
        <v>1626</v>
      </c>
      <c r="L930" s="263" t="s">
        <v>1488</v>
      </c>
      <c r="M930" t="str">
        <f t="shared" si="72"/>
        <v>Akira YOSHIDA</v>
      </c>
      <c r="O930" s="263" t="s">
        <v>1534</v>
      </c>
      <c r="P930" s="263" t="s">
        <v>1535</v>
      </c>
      <c r="Q930" s="263" t="s">
        <v>887</v>
      </c>
      <c r="R930" s="263" t="s">
        <v>2874</v>
      </c>
      <c r="S930" t="str">
        <f t="shared" si="73"/>
        <v>01</v>
      </c>
      <c r="T930" t="str">
        <f t="shared" si="74"/>
        <v>5 (01)</v>
      </c>
      <c r="U930" t="s">
        <v>6332</v>
      </c>
    </row>
    <row r="931" spans="2:21">
      <c r="B931" s="263" t="s">
        <v>5046</v>
      </c>
      <c r="C931" s="294">
        <v>930</v>
      </c>
      <c r="D931" s="263" t="s">
        <v>4997</v>
      </c>
      <c r="E931" s="504" t="str">
        <f t="shared" si="70"/>
        <v>Amane TAKIGUCHI(99)</v>
      </c>
      <c r="F931" s="263" t="s">
        <v>886</v>
      </c>
      <c r="G931" s="263" t="s">
        <v>622</v>
      </c>
      <c r="H931" t="str">
        <f>VLOOKUP($G931,県名!$B$1:$C$49,2,FALSE)</f>
        <v>静  岡</v>
      </c>
      <c r="I931" t="str">
        <f>VLOOKUP(B931,学校名!$D$8:$F$64,3,FALSE)</f>
        <v>沼津高専</v>
      </c>
      <c r="J931" t="str">
        <f t="shared" si="71"/>
        <v>男</v>
      </c>
      <c r="K931" s="263" t="s">
        <v>5158</v>
      </c>
      <c r="L931" s="263" t="s">
        <v>5159</v>
      </c>
      <c r="M931" t="str">
        <f t="shared" si="72"/>
        <v>Amane TAKIGUCHI</v>
      </c>
      <c r="O931" s="263" t="s">
        <v>1534</v>
      </c>
      <c r="P931" s="263" t="s">
        <v>1535</v>
      </c>
      <c r="Q931" s="263" t="s">
        <v>886</v>
      </c>
      <c r="R931" s="263" t="s">
        <v>5076</v>
      </c>
      <c r="S931" t="str">
        <f t="shared" si="73"/>
        <v>99</v>
      </c>
      <c r="T931" t="str">
        <f t="shared" si="74"/>
        <v>2 (99)</v>
      </c>
      <c r="U931" t="s">
        <v>6333</v>
      </c>
    </row>
    <row r="932" spans="2:21">
      <c r="B932" s="263" t="s">
        <v>510</v>
      </c>
      <c r="C932" s="294">
        <v>931</v>
      </c>
      <c r="D932" s="263" t="s">
        <v>4998</v>
      </c>
      <c r="E932" s="504" t="str">
        <f t="shared" si="70"/>
        <v>Ryosuke MAKITA(01)</v>
      </c>
      <c r="F932" s="263" t="s">
        <v>886</v>
      </c>
      <c r="G932" s="263" t="s">
        <v>622</v>
      </c>
      <c r="H932" t="str">
        <f>VLOOKUP($G932,県名!$B$1:$C$49,2,FALSE)</f>
        <v>静  岡</v>
      </c>
      <c r="I932" t="str">
        <f>VLOOKUP(B932,学校名!$D$8:$F$64,3,FALSE)</f>
        <v>静岡県立大</v>
      </c>
      <c r="J932" t="str">
        <f t="shared" si="71"/>
        <v>男</v>
      </c>
      <c r="K932" s="263" t="s">
        <v>5160</v>
      </c>
      <c r="L932" s="263" t="s">
        <v>1246</v>
      </c>
      <c r="M932" t="str">
        <f t="shared" si="72"/>
        <v>Ryosuke MAKITA</v>
      </c>
      <c r="O932" s="263" t="s">
        <v>1534</v>
      </c>
      <c r="P932" s="263" t="s">
        <v>1535</v>
      </c>
      <c r="Q932" s="263" t="s">
        <v>886</v>
      </c>
      <c r="R932" s="263" t="s">
        <v>5077</v>
      </c>
      <c r="S932" t="str">
        <f t="shared" si="73"/>
        <v>01</v>
      </c>
      <c r="T932" t="str">
        <f t="shared" si="74"/>
        <v>2 (01)</v>
      </c>
      <c r="U932" t="s">
        <v>6334</v>
      </c>
    </row>
    <row r="933" spans="2:21">
      <c r="B933" s="263" t="s">
        <v>510</v>
      </c>
      <c r="C933" s="294">
        <v>932</v>
      </c>
      <c r="D933" s="263" t="s">
        <v>4999</v>
      </c>
      <c r="E933" s="504" t="str">
        <f t="shared" si="70"/>
        <v>Kento SAKURAI(03)</v>
      </c>
      <c r="F933" s="263" t="s">
        <v>890</v>
      </c>
      <c r="G933" s="263" t="s">
        <v>622</v>
      </c>
      <c r="H933" t="str">
        <f>VLOOKUP($G933,県名!$B$1:$C$49,2,FALSE)</f>
        <v>静  岡</v>
      </c>
      <c r="I933" t="str">
        <f>VLOOKUP(B933,学校名!$D$8:$F$64,3,FALSE)</f>
        <v>静岡県立大</v>
      </c>
      <c r="J933" t="str">
        <f t="shared" si="71"/>
        <v>男</v>
      </c>
      <c r="K933" s="263" t="s">
        <v>1295</v>
      </c>
      <c r="L933" s="263" t="s">
        <v>1268</v>
      </c>
      <c r="M933" t="str">
        <f t="shared" si="72"/>
        <v>Kento SAKURAI</v>
      </c>
      <c r="O933" s="263" t="s">
        <v>1534</v>
      </c>
      <c r="P933" s="263" t="s">
        <v>1535</v>
      </c>
      <c r="Q933" s="263" t="s">
        <v>890</v>
      </c>
      <c r="R933" s="263" t="s">
        <v>4173</v>
      </c>
      <c r="S933" t="str">
        <f t="shared" si="73"/>
        <v>03</v>
      </c>
      <c r="T933" t="str">
        <f t="shared" si="74"/>
        <v>1 (03)</v>
      </c>
      <c r="U933" t="s">
        <v>6335</v>
      </c>
    </row>
    <row r="934" spans="2:21">
      <c r="B934" s="263" t="s">
        <v>510</v>
      </c>
      <c r="C934" s="294">
        <v>933</v>
      </c>
      <c r="D934" s="263" t="s">
        <v>5000</v>
      </c>
      <c r="E934" s="504" t="str">
        <f t="shared" si="70"/>
        <v>Kazuma TAKAGI(99)</v>
      </c>
      <c r="F934" s="263" t="s">
        <v>888</v>
      </c>
      <c r="G934" s="263" t="s">
        <v>622</v>
      </c>
      <c r="H934" t="str">
        <f>VLOOKUP($G934,県名!$B$1:$C$49,2,FALSE)</f>
        <v>静  岡</v>
      </c>
      <c r="I934" t="str">
        <f>VLOOKUP(B934,学校名!$D$8:$F$64,3,FALSE)</f>
        <v>静岡県立大</v>
      </c>
      <c r="J934" t="str">
        <f t="shared" si="71"/>
        <v>男</v>
      </c>
      <c r="K934" s="263" t="s">
        <v>1452</v>
      </c>
      <c r="L934" s="263" t="s">
        <v>1326</v>
      </c>
      <c r="M934" t="str">
        <f t="shared" si="72"/>
        <v>Kazuma TAKAGI</v>
      </c>
      <c r="O934" s="263" t="s">
        <v>1534</v>
      </c>
      <c r="P934" s="263" t="s">
        <v>1535</v>
      </c>
      <c r="Q934" s="263" t="s">
        <v>888</v>
      </c>
      <c r="R934" s="263" t="s">
        <v>2585</v>
      </c>
      <c r="S934" t="str">
        <f t="shared" si="73"/>
        <v>99</v>
      </c>
      <c r="T934" t="str">
        <f t="shared" si="74"/>
        <v>4 (99)</v>
      </c>
      <c r="U934" t="s">
        <v>6336</v>
      </c>
    </row>
    <row r="935" spans="2:21">
      <c r="B935" s="263" t="s">
        <v>511</v>
      </c>
      <c r="C935" s="294">
        <v>934</v>
      </c>
      <c r="D935" s="263" t="s">
        <v>5001</v>
      </c>
      <c r="E935" s="504" t="str">
        <f t="shared" si="70"/>
        <v>Ayato SUZUKI (99)</v>
      </c>
      <c r="F935" s="263" t="s">
        <v>888</v>
      </c>
      <c r="G935" s="263" t="s">
        <v>622</v>
      </c>
      <c r="H935" t="str">
        <f>VLOOKUP($G935,県名!$B$1:$C$49,2,FALSE)</f>
        <v>静  岡</v>
      </c>
      <c r="I935" t="str">
        <f>VLOOKUP(B935,学校名!$D$8:$F$64,3,FALSE)</f>
        <v>静岡産業大</v>
      </c>
      <c r="J935" t="str">
        <f t="shared" si="71"/>
        <v>男</v>
      </c>
      <c r="K935" s="263" t="s">
        <v>5161</v>
      </c>
      <c r="L935" s="263" t="s">
        <v>5162</v>
      </c>
      <c r="M935" t="str">
        <f t="shared" si="72"/>
        <v xml:space="preserve">Ayato SUZUKI </v>
      </c>
      <c r="O935" s="263" t="s">
        <v>1534</v>
      </c>
      <c r="P935" s="263" t="s">
        <v>1535</v>
      </c>
      <c r="Q935" s="263" t="s">
        <v>888</v>
      </c>
      <c r="R935" s="263" t="s">
        <v>2467</v>
      </c>
      <c r="S935" t="str">
        <f t="shared" si="73"/>
        <v>99</v>
      </c>
      <c r="T935" t="str">
        <f t="shared" si="74"/>
        <v>4 (99)</v>
      </c>
      <c r="U935" t="s">
        <v>6337</v>
      </c>
    </row>
    <row r="936" spans="2:21">
      <c r="B936" s="263" t="s">
        <v>511</v>
      </c>
      <c r="C936" s="294">
        <v>935</v>
      </c>
      <c r="D936" s="263" t="s">
        <v>5002</v>
      </c>
      <c r="E936" s="504" t="str">
        <f t="shared" si="70"/>
        <v>Yuma NISHIMURA(00)</v>
      </c>
      <c r="F936" s="263" t="s">
        <v>889</v>
      </c>
      <c r="G936" s="263" t="s">
        <v>622</v>
      </c>
      <c r="H936" t="str">
        <f>VLOOKUP($G936,県名!$B$1:$C$49,2,FALSE)</f>
        <v>静  岡</v>
      </c>
      <c r="I936" t="str">
        <f>VLOOKUP(B936,学校名!$D$8:$F$64,3,FALSE)</f>
        <v>静岡産業大</v>
      </c>
      <c r="J936" t="str">
        <f t="shared" si="71"/>
        <v>男</v>
      </c>
      <c r="K936" s="263" t="s">
        <v>1382</v>
      </c>
      <c r="L936" s="263" t="s">
        <v>1425</v>
      </c>
      <c r="M936" t="str">
        <f t="shared" si="72"/>
        <v>Yuma NISHIMURA</v>
      </c>
      <c r="O936" s="263" t="s">
        <v>1534</v>
      </c>
      <c r="P936" s="263" t="s">
        <v>1535</v>
      </c>
      <c r="Q936" s="263" t="s">
        <v>889</v>
      </c>
      <c r="R936" s="263" t="s">
        <v>2670</v>
      </c>
      <c r="S936" t="str">
        <f t="shared" si="73"/>
        <v>00</v>
      </c>
      <c r="T936" t="str">
        <f t="shared" si="74"/>
        <v>3 (00)</v>
      </c>
      <c r="U936" t="s">
        <v>6338</v>
      </c>
    </row>
    <row r="937" spans="2:21">
      <c r="B937" s="263" t="s">
        <v>511</v>
      </c>
      <c r="C937" s="294">
        <v>936</v>
      </c>
      <c r="D937" s="263" t="s">
        <v>5003</v>
      </c>
      <c r="E937" s="504" t="str">
        <f t="shared" si="70"/>
        <v>Yuto SUGIYAMA(01)</v>
      </c>
      <c r="F937" s="263" t="s">
        <v>886</v>
      </c>
      <c r="G937" s="263" t="s">
        <v>622</v>
      </c>
      <c r="H937" t="str">
        <f>VLOOKUP($G937,県名!$B$1:$C$49,2,FALSE)</f>
        <v>静  岡</v>
      </c>
      <c r="I937" t="str">
        <f>VLOOKUP(B937,学校名!$D$8:$F$64,3,FALSE)</f>
        <v>静岡産業大</v>
      </c>
      <c r="J937" t="str">
        <f t="shared" si="71"/>
        <v>男</v>
      </c>
      <c r="K937" s="263" t="s">
        <v>1350</v>
      </c>
      <c r="L937" s="263" t="s">
        <v>1322</v>
      </c>
      <c r="M937" t="str">
        <f t="shared" si="72"/>
        <v>Yuto SUGIYAMA</v>
      </c>
      <c r="O937" s="263" t="s">
        <v>1534</v>
      </c>
      <c r="P937" s="263" t="s">
        <v>1535</v>
      </c>
      <c r="Q937" s="263" t="s">
        <v>886</v>
      </c>
      <c r="R937" s="263" t="s">
        <v>2768</v>
      </c>
      <c r="S937" t="str">
        <f t="shared" si="73"/>
        <v>01</v>
      </c>
      <c r="T937" t="str">
        <f t="shared" si="74"/>
        <v>2 (01)</v>
      </c>
      <c r="U937" t="s">
        <v>6339</v>
      </c>
    </row>
    <row r="938" spans="2:21">
      <c r="B938" s="263" t="s">
        <v>511</v>
      </c>
      <c r="C938" s="294">
        <v>937</v>
      </c>
      <c r="D938" s="263" t="s">
        <v>5004</v>
      </c>
      <c r="E938" s="504" t="str">
        <f t="shared" si="70"/>
        <v>Ryuto UNNO(02)</v>
      </c>
      <c r="F938" s="263" t="s">
        <v>886</v>
      </c>
      <c r="G938" s="263" t="s">
        <v>622</v>
      </c>
      <c r="H938" t="str">
        <f>VLOOKUP($G938,県名!$B$1:$C$49,2,FALSE)</f>
        <v>静  岡</v>
      </c>
      <c r="I938" t="str">
        <f>VLOOKUP(B938,学校名!$D$8:$F$64,3,FALSE)</f>
        <v>静岡産業大</v>
      </c>
      <c r="J938" t="str">
        <f t="shared" si="71"/>
        <v>男</v>
      </c>
      <c r="K938" s="263" t="s">
        <v>5163</v>
      </c>
      <c r="L938" s="263" t="s">
        <v>1376</v>
      </c>
      <c r="M938" t="str">
        <f t="shared" si="72"/>
        <v>Ryuto UNNO</v>
      </c>
      <c r="O938" s="263" t="s">
        <v>1534</v>
      </c>
      <c r="P938" s="263" t="s">
        <v>1535</v>
      </c>
      <c r="Q938" s="263" t="s">
        <v>886</v>
      </c>
      <c r="R938" s="263" t="s">
        <v>5078</v>
      </c>
      <c r="S938" t="str">
        <f t="shared" si="73"/>
        <v>02</v>
      </c>
      <c r="T938" t="str">
        <f t="shared" si="74"/>
        <v>2 (02)</v>
      </c>
      <c r="U938" t="s">
        <v>6340</v>
      </c>
    </row>
    <row r="939" spans="2:21">
      <c r="B939" s="263" t="s">
        <v>511</v>
      </c>
      <c r="C939" s="294">
        <v>938</v>
      </c>
      <c r="D939" s="263" t="s">
        <v>5005</v>
      </c>
      <c r="E939" s="504" t="str">
        <f t="shared" si="70"/>
        <v>Jiei FUKASAWA(02)</v>
      </c>
      <c r="F939" s="263" t="s">
        <v>890</v>
      </c>
      <c r="G939" s="263" t="s">
        <v>622</v>
      </c>
      <c r="H939" t="str">
        <f>VLOOKUP($G939,県名!$B$1:$C$49,2,FALSE)</f>
        <v>静  岡</v>
      </c>
      <c r="I939" t="str">
        <f>VLOOKUP(B939,学校名!$D$8:$F$64,3,FALSE)</f>
        <v>静岡産業大</v>
      </c>
      <c r="J939" t="str">
        <f t="shared" si="71"/>
        <v>男</v>
      </c>
      <c r="K939" s="263" t="s">
        <v>5164</v>
      </c>
      <c r="L939" s="263" t="s">
        <v>5165</v>
      </c>
      <c r="M939" t="str">
        <f t="shared" si="72"/>
        <v>Jiei FUKASAWA</v>
      </c>
      <c r="O939" s="263" t="s">
        <v>1534</v>
      </c>
      <c r="P939" s="263" t="s">
        <v>1535</v>
      </c>
      <c r="Q939" s="263" t="s">
        <v>890</v>
      </c>
      <c r="R939" s="263" t="s">
        <v>5079</v>
      </c>
      <c r="S939" t="str">
        <f t="shared" si="73"/>
        <v>02</v>
      </c>
      <c r="T939" t="str">
        <f t="shared" si="74"/>
        <v>1 (02)</v>
      </c>
      <c r="U939" t="s">
        <v>6341</v>
      </c>
    </row>
    <row r="940" spans="2:21">
      <c r="B940" s="263" t="s">
        <v>509</v>
      </c>
      <c r="C940" s="294">
        <v>939</v>
      </c>
      <c r="D940" s="263" t="s">
        <v>5006</v>
      </c>
      <c r="E940" s="504" t="str">
        <f t="shared" si="70"/>
        <v>Taiyo ADACHI(00)</v>
      </c>
      <c r="F940" s="263" t="s">
        <v>888</v>
      </c>
      <c r="G940" s="263" t="s">
        <v>622</v>
      </c>
      <c r="H940" t="str">
        <f>VLOOKUP($G940,県名!$B$1:$C$49,2,FALSE)</f>
        <v>静  岡</v>
      </c>
      <c r="I940" t="str">
        <f>VLOOKUP(B940,学校名!$D$8:$F$64,3,FALSE)</f>
        <v>静岡大</v>
      </c>
      <c r="J940" t="str">
        <f t="shared" si="71"/>
        <v>男</v>
      </c>
      <c r="K940" s="263" t="s">
        <v>1523</v>
      </c>
      <c r="L940" s="263" t="s">
        <v>1374</v>
      </c>
      <c r="M940" t="str">
        <f t="shared" si="72"/>
        <v>Taiyo ADACHI</v>
      </c>
      <c r="O940" s="263" t="s">
        <v>1534</v>
      </c>
      <c r="P940" s="263" t="s">
        <v>1535</v>
      </c>
      <c r="Q940" s="263" t="s">
        <v>888</v>
      </c>
      <c r="R940" s="263" t="s">
        <v>5080</v>
      </c>
      <c r="S940" t="str">
        <f t="shared" si="73"/>
        <v>00</v>
      </c>
      <c r="T940" t="str">
        <f t="shared" si="74"/>
        <v>4 (00)</v>
      </c>
      <c r="U940" t="s">
        <v>6342</v>
      </c>
    </row>
    <row r="941" spans="2:21">
      <c r="B941" s="263" t="s">
        <v>514</v>
      </c>
      <c r="C941" s="294">
        <v>940</v>
      </c>
      <c r="D941" s="263" t="s">
        <v>5007</v>
      </c>
      <c r="E941" s="504" t="str">
        <f t="shared" si="70"/>
        <v>Taiki ISHIGE(98)</v>
      </c>
      <c r="F941" s="263" t="s">
        <v>772</v>
      </c>
      <c r="G941" s="263" t="s">
        <v>623</v>
      </c>
      <c r="H941" t="str">
        <f>VLOOKUP($G941,県名!$B$1:$C$49,2,FALSE)</f>
        <v>愛  知</v>
      </c>
      <c r="I941" t="str">
        <f>VLOOKUP(B941,学校名!$D$8:$F$64,3,FALSE)</f>
        <v>中京大</v>
      </c>
      <c r="J941" t="str">
        <f t="shared" si="71"/>
        <v>男</v>
      </c>
      <c r="K941" s="263" t="s">
        <v>5166</v>
      </c>
      <c r="L941" s="263" t="s">
        <v>3673</v>
      </c>
      <c r="M941" t="str">
        <f t="shared" si="72"/>
        <v>Taiki ISHIGE</v>
      </c>
      <c r="O941" s="263" t="s">
        <v>1534</v>
      </c>
      <c r="P941" s="263" t="s">
        <v>1535</v>
      </c>
      <c r="Q941" s="263" t="s">
        <v>772</v>
      </c>
      <c r="R941" s="263" t="s">
        <v>5081</v>
      </c>
      <c r="S941" t="str">
        <f t="shared" si="73"/>
        <v>98</v>
      </c>
      <c r="T941" t="str">
        <f t="shared" si="74"/>
        <v>M1 (98)</v>
      </c>
      <c r="U941" t="s">
        <v>6343</v>
      </c>
    </row>
    <row r="942" spans="2:21">
      <c r="B942" s="263" t="s">
        <v>514</v>
      </c>
      <c r="C942" s="294">
        <v>941</v>
      </c>
      <c r="D942" s="263" t="s">
        <v>5008</v>
      </c>
      <c r="E942" s="504" t="str">
        <f t="shared" si="70"/>
        <v>Kinari OZAWA(03)</v>
      </c>
      <c r="F942" s="263" t="s">
        <v>890</v>
      </c>
      <c r="G942" s="263" t="s">
        <v>616</v>
      </c>
      <c r="H942" t="str">
        <f>VLOOKUP($G942,県名!$B$1:$C$49,2,FALSE)</f>
        <v>山　梨</v>
      </c>
      <c r="I942" t="str">
        <f>VLOOKUP(B942,学校名!$D$8:$F$64,3,FALSE)</f>
        <v>中京大</v>
      </c>
      <c r="J942" t="str">
        <f t="shared" si="71"/>
        <v>男</v>
      </c>
      <c r="K942" s="263" t="s">
        <v>3867</v>
      </c>
      <c r="L942" s="263" t="s">
        <v>5167</v>
      </c>
      <c r="M942" t="str">
        <f t="shared" si="72"/>
        <v>Kinari OZAWA</v>
      </c>
      <c r="O942" s="263" t="s">
        <v>1534</v>
      </c>
      <c r="P942" s="263" t="s">
        <v>1535</v>
      </c>
      <c r="Q942" s="263" t="s">
        <v>890</v>
      </c>
      <c r="R942" s="263" t="s">
        <v>5082</v>
      </c>
      <c r="S942" t="str">
        <f t="shared" si="73"/>
        <v>03</v>
      </c>
      <c r="T942" t="str">
        <f t="shared" si="74"/>
        <v>1 (03)</v>
      </c>
      <c r="U942" t="s">
        <v>6344</v>
      </c>
    </row>
    <row r="943" spans="2:21">
      <c r="B943" s="263" t="s">
        <v>514</v>
      </c>
      <c r="C943" s="294">
        <v>942</v>
      </c>
      <c r="D943" s="263" t="s">
        <v>5009</v>
      </c>
      <c r="E943" s="504" t="str">
        <f t="shared" si="70"/>
        <v>Kento KAWAI(02)</v>
      </c>
      <c r="F943" s="263" t="s">
        <v>890</v>
      </c>
      <c r="G943" s="263" t="s">
        <v>623</v>
      </c>
      <c r="H943" t="str">
        <f>VLOOKUP($G943,県名!$B$1:$C$49,2,FALSE)</f>
        <v>愛  知</v>
      </c>
      <c r="I943" t="str">
        <f>VLOOKUP(B943,学校名!$D$8:$F$64,3,FALSE)</f>
        <v>中京大</v>
      </c>
      <c r="J943" t="str">
        <f t="shared" si="71"/>
        <v>男</v>
      </c>
      <c r="K943" s="263" t="s">
        <v>1428</v>
      </c>
      <c r="L943" s="263" t="s">
        <v>1268</v>
      </c>
      <c r="M943" t="str">
        <f t="shared" si="72"/>
        <v>Kento KAWAI</v>
      </c>
      <c r="O943" s="263" t="s">
        <v>1534</v>
      </c>
      <c r="P943" s="263" t="s">
        <v>1535</v>
      </c>
      <c r="Q943" s="263" t="s">
        <v>890</v>
      </c>
      <c r="R943" s="263" t="s">
        <v>5083</v>
      </c>
      <c r="S943" t="str">
        <f t="shared" si="73"/>
        <v>02</v>
      </c>
      <c r="T943" t="str">
        <f t="shared" si="74"/>
        <v>1 (02)</v>
      </c>
      <c r="U943" t="s">
        <v>6345</v>
      </c>
    </row>
    <row r="944" spans="2:21">
      <c r="B944" s="263" t="s">
        <v>514</v>
      </c>
      <c r="C944" s="294">
        <v>943</v>
      </c>
      <c r="D944" s="263" t="s">
        <v>5010</v>
      </c>
      <c r="E944" s="504" t="str">
        <f t="shared" si="70"/>
        <v>Kohei SUGIYAMA(02)</v>
      </c>
      <c r="F944" s="263" t="s">
        <v>890</v>
      </c>
      <c r="G944" s="263" t="s">
        <v>622</v>
      </c>
      <c r="H944" t="str">
        <f>VLOOKUP($G944,県名!$B$1:$C$49,2,FALSE)</f>
        <v>静  岡</v>
      </c>
      <c r="I944" t="str">
        <f>VLOOKUP(B944,学校名!$D$8:$F$64,3,FALSE)</f>
        <v>中京大</v>
      </c>
      <c r="J944" t="str">
        <f t="shared" si="71"/>
        <v>男</v>
      </c>
      <c r="K944" s="263" t="s">
        <v>1350</v>
      </c>
      <c r="L944" s="263" t="s">
        <v>1296</v>
      </c>
      <c r="M944" t="str">
        <f t="shared" si="72"/>
        <v>Kohei SUGIYAMA</v>
      </c>
      <c r="O944" s="263" t="s">
        <v>1534</v>
      </c>
      <c r="P944" s="263" t="s">
        <v>1535</v>
      </c>
      <c r="Q944" s="263" t="s">
        <v>890</v>
      </c>
      <c r="R944" s="263" t="s">
        <v>4263</v>
      </c>
      <c r="S944" t="str">
        <f t="shared" si="73"/>
        <v>02</v>
      </c>
      <c r="T944" t="str">
        <f t="shared" si="74"/>
        <v>1 (02)</v>
      </c>
      <c r="U944" t="s">
        <v>6346</v>
      </c>
    </row>
    <row r="945" spans="2:21">
      <c r="B945" s="263" t="s">
        <v>514</v>
      </c>
      <c r="C945" s="294">
        <v>944</v>
      </c>
      <c r="D945" s="263" t="s">
        <v>5011</v>
      </c>
      <c r="E945" s="504" t="str">
        <f t="shared" si="70"/>
        <v>Kairi TANAKA(02)</v>
      </c>
      <c r="F945" s="263" t="s">
        <v>890</v>
      </c>
      <c r="G945" s="263" t="s">
        <v>624</v>
      </c>
      <c r="H945" t="str">
        <f>VLOOKUP($G945,県名!$B$1:$C$49,2,FALSE)</f>
        <v>三  重</v>
      </c>
      <c r="I945" t="str">
        <f>VLOOKUP(B945,学校名!$D$8:$F$64,3,FALSE)</f>
        <v>中京大</v>
      </c>
      <c r="J945" t="str">
        <f t="shared" si="71"/>
        <v>男</v>
      </c>
      <c r="K945" s="263" t="s">
        <v>1328</v>
      </c>
      <c r="L945" s="263" t="s">
        <v>3720</v>
      </c>
      <c r="M945" t="str">
        <f t="shared" si="72"/>
        <v>Kairi TANAKA</v>
      </c>
      <c r="O945" s="263" t="s">
        <v>1534</v>
      </c>
      <c r="P945" s="263" t="s">
        <v>1535</v>
      </c>
      <c r="Q945" s="263" t="s">
        <v>890</v>
      </c>
      <c r="R945" s="263" t="s">
        <v>5049</v>
      </c>
      <c r="S945" t="str">
        <f t="shared" si="73"/>
        <v>02</v>
      </c>
      <c r="T945" t="str">
        <f t="shared" si="74"/>
        <v>1 (02)</v>
      </c>
      <c r="U945" t="s">
        <v>6347</v>
      </c>
    </row>
    <row r="946" spans="2:21">
      <c r="B946" s="263" t="s">
        <v>514</v>
      </c>
      <c r="C946" s="294">
        <v>945</v>
      </c>
      <c r="D946" s="263" t="s">
        <v>5012</v>
      </c>
      <c r="E946" s="504" t="str">
        <f t="shared" si="70"/>
        <v>Kai TANIMOTO(02)</v>
      </c>
      <c r="F946" s="263" t="s">
        <v>890</v>
      </c>
      <c r="G946" s="263" t="s">
        <v>619</v>
      </c>
      <c r="H946" t="str">
        <f>VLOOKUP($G946,県名!$B$1:$C$49,2,FALSE)</f>
        <v>石　川</v>
      </c>
      <c r="I946" t="str">
        <f>VLOOKUP(B946,学校名!$D$8:$F$64,3,FALSE)</f>
        <v>中京大</v>
      </c>
      <c r="J946" t="str">
        <f t="shared" si="71"/>
        <v>男</v>
      </c>
      <c r="K946" s="263" t="s">
        <v>4070</v>
      </c>
      <c r="L946" s="263" t="s">
        <v>1367</v>
      </c>
      <c r="M946" t="str">
        <f t="shared" si="72"/>
        <v>Kai TANIMOTO</v>
      </c>
      <c r="O946" s="263" t="s">
        <v>1534</v>
      </c>
      <c r="P946" s="263" t="s">
        <v>1535</v>
      </c>
      <c r="Q946" s="263" t="s">
        <v>890</v>
      </c>
      <c r="R946" s="263" t="s">
        <v>4283</v>
      </c>
      <c r="S946" t="str">
        <f t="shared" si="73"/>
        <v>02</v>
      </c>
      <c r="T946" t="str">
        <f t="shared" si="74"/>
        <v>1 (02)</v>
      </c>
      <c r="U946" t="s">
        <v>6348</v>
      </c>
    </row>
    <row r="947" spans="2:21">
      <c r="B947" s="263" t="s">
        <v>514</v>
      </c>
      <c r="C947" s="294">
        <v>946</v>
      </c>
      <c r="D947" s="263" t="s">
        <v>5013</v>
      </c>
      <c r="E947" s="504" t="str">
        <f t="shared" si="70"/>
        <v>Shun TERANISHI(02)</v>
      </c>
      <c r="F947" s="263" t="s">
        <v>890</v>
      </c>
      <c r="G947" s="263" t="s">
        <v>619</v>
      </c>
      <c r="H947" t="str">
        <f>VLOOKUP($G947,県名!$B$1:$C$49,2,FALSE)</f>
        <v>石　川</v>
      </c>
      <c r="I947" t="str">
        <f>VLOOKUP(B947,学校名!$D$8:$F$64,3,FALSE)</f>
        <v>中京大</v>
      </c>
      <c r="J947" t="str">
        <f t="shared" si="71"/>
        <v>男</v>
      </c>
      <c r="K947" s="263" t="s">
        <v>5168</v>
      </c>
      <c r="L947" s="263" t="s">
        <v>1305</v>
      </c>
      <c r="M947" t="str">
        <f t="shared" si="72"/>
        <v>Shun TERANISHI</v>
      </c>
      <c r="O947" s="263" t="s">
        <v>1534</v>
      </c>
      <c r="P947" s="263" t="s">
        <v>1535</v>
      </c>
      <c r="Q947" s="263" t="s">
        <v>890</v>
      </c>
      <c r="R947" s="263" t="s">
        <v>5084</v>
      </c>
      <c r="S947" t="str">
        <f t="shared" si="73"/>
        <v>02</v>
      </c>
      <c r="T947" t="str">
        <f t="shared" si="74"/>
        <v>1 (02)</v>
      </c>
      <c r="U947" t="s">
        <v>6349</v>
      </c>
    </row>
    <row r="948" spans="2:21">
      <c r="B948" s="263" t="s">
        <v>514</v>
      </c>
      <c r="C948" s="294">
        <v>947</v>
      </c>
      <c r="D948" s="263" t="s">
        <v>5014</v>
      </c>
      <c r="E948" s="504" t="str">
        <f t="shared" si="70"/>
        <v>Tsubasa NAKADA(02)</v>
      </c>
      <c r="F948" s="263" t="s">
        <v>890</v>
      </c>
      <c r="G948" s="263" t="s">
        <v>627</v>
      </c>
      <c r="H948" t="str">
        <f>VLOOKUP($G948,県名!$B$1:$C$49,2,FALSE)</f>
        <v>京　都</v>
      </c>
      <c r="I948" t="str">
        <f>VLOOKUP(B948,学校名!$D$8:$F$64,3,FALSE)</f>
        <v>中京大</v>
      </c>
      <c r="J948" t="str">
        <f t="shared" si="71"/>
        <v>男</v>
      </c>
      <c r="K948" s="263" t="s">
        <v>1572</v>
      </c>
      <c r="L948" s="263" t="s">
        <v>1336</v>
      </c>
      <c r="M948" t="str">
        <f t="shared" si="72"/>
        <v>Tsubasa NAKADA</v>
      </c>
      <c r="O948" s="263" t="s">
        <v>1534</v>
      </c>
      <c r="P948" s="263" t="s">
        <v>1535</v>
      </c>
      <c r="Q948" s="263" t="s">
        <v>890</v>
      </c>
      <c r="R948" s="263" t="s">
        <v>5085</v>
      </c>
      <c r="S948" t="str">
        <f t="shared" si="73"/>
        <v>02</v>
      </c>
      <c r="T948" t="str">
        <f t="shared" si="74"/>
        <v>1 (02)</v>
      </c>
      <c r="U948" t="s">
        <v>6350</v>
      </c>
    </row>
    <row r="949" spans="2:21">
      <c r="B949" s="263" t="s">
        <v>514</v>
      </c>
      <c r="C949" s="294">
        <v>948</v>
      </c>
      <c r="D949" s="263" t="s">
        <v>5015</v>
      </c>
      <c r="E949" s="504" t="str">
        <f t="shared" si="70"/>
        <v>Koryu HIRAMATSU(01)</v>
      </c>
      <c r="F949" s="263" t="s">
        <v>889</v>
      </c>
      <c r="G949" s="263" t="s">
        <v>623</v>
      </c>
      <c r="H949" t="str">
        <f>VLOOKUP($G949,県名!$B$1:$C$49,2,FALSE)</f>
        <v>愛  知</v>
      </c>
      <c r="I949" t="str">
        <f>VLOOKUP(B949,学校名!$D$8:$F$64,3,FALSE)</f>
        <v>中京大</v>
      </c>
      <c r="J949" t="str">
        <f t="shared" si="71"/>
        <v>男</v>
      </c>
      <c r="K949" s="263" t="s">
        <v>5169</v>
      </c>
      <c r="L949" s="263" t="s">
        <v>5170</v>
      </c>
      <c r="M949" t="str">
        <f t="shared" si="72"/>
        <v>Koryu HIRAMATSU</v>
      </c>
      <c r="O949" s="263" t="s">
        <v>1534</v>
      </c>
      <c r="P949" s="263" t="s">
        <v>1535</v>
      </c>
      <c r="Q949" s="263" t="s">
        <v>889</v>
      </c>
      <c r="R949" s="263" t="s">
        <v>2486</v>
      </c>
      <c r="S949" t="str">
        <f t="shared" si="73"/>
        <v>01</v>
      </c>
      <c r="T949" t="str">
        <f t="shared" si="74"/>
        <v>3 (01)</v>
      </c>
      <c r="U949" t="s">
        <v>6351</v>
      </c>
    </row>
    <row r="950" spans="2:21">
      <c r="B950" s="263" t="s">
        <v>514</v>
      </c>
      <c r="C950" s="294">
        <v>949</v>
      </c>
      <c r="D950" s="263" t="s">
        <v>5016</v>
      </c>
      <c r="E950" s="504" t="str">
        <f t="shared" si="70"/>
        <v>Syunsuke MORIYASU(02)</v>
      </c>
      <c r="F950" s="263" t="s">
        <v>890</v>
      </c>
      <c r="G950" s="263" t="s">
        <v>638</v>
      </c>
      <c r="H950" t="str">
        <f>VLOOKUP($G950,県名!$B$1:$C$49,2,FALSE)</f>
        <v>香  川</v>
      </c>
      <c r="I950" t="str">
        <f>VLOOKUP(B950,学校名!$D$8:$F$64,3,FALSE)</f>
        <v>中京大</v>
      </c>
      <c r="J950" t="str">
        <f t="shared" si="71"/>
        <v>男</v>
      </c>
      <c r="K950" s="263" t="s">
        <v>5171</v>
      </c>
      <c r="L950" s="263" t="s">
        <v>5172</v>
      </c>
      <c r="M950" t="str">
        <f t="shared" si="72"/>
        <v>Syunsuke MORIYASU</v>
      </c>
      <c r="O950" s="263" t="s">
        <v>1534</v>
      </c>
      <c r="P950" s="263" t="s">
        <v>1535</v>
      </c>
      <c r="Q950" s="263" t="s">
        <v>890</v>
      </c>
      <c r="R950" s="263" t="s">
        <v>5086</v>
      </c>
      <c r="S950" t="str">
        <f t="shared" si="73"/>
        <v>02</v>
      </c>
      <c r="T950" t="str">
        <f t="shared" si="74"/>
        <v>1 (02)</v>
      </c>
      <c r="U950" t="s">
        <v>6352</v>
      </c>
    </row>
    <row r="951" spans="2:21">
      <c r="B951" s="263" t="s">
        <v>514</v>
      </c>
      <c r="C951" s="294">
        <v>950</v>
      </c>
      <c r="D951" s="263" t="s">
        <v>5017</v>
      </c>
      <c r="E951" s="504" t="str">
        <f t="shared" si="70"/>
        <v>Yuto YAMANO(02)</v>
      </c>
      <c r="F951" s="263" t="s">
        <v>890</v>
      </c>
      <c r="G951" s="263" t="s">
        <v>624</v>
      </c>
      <c r="H951" t="str">
        <f>VLOOKUP($G951,県名!$B$1:$C$49,2,FALSE)</f>
        <v>三  重</v>
      </c>
      <c r="I951" t="str">
        <f>VLOOKUP(B951,学校名!$D$8:$F$64,3,FALSE)</f>
        <v>中京大</v>
      </c>
      <c r="J951" t="str">
        <f t="shared" si="71"/>
        <v>男</v>
      </c>
      <c r="K951" s="263" t="s">
        <v>3921</v>
      </c>
      <c r="L951" s="263" t="s">
        <v>1322</v>
      </c>
      <c r="M951" t="str">
        <f t="shared" si="72"/>
        <v>Yuto YAMANO</v>
      </c>
      <c r="O951" s="263" t="s">
        <v>1534</v>
      </c>
      <c r="P951" s="263" t="s">
        <v>1535</v>
      </c>
      <c r="Q951" s="263" t="s">
        <v>890</v>
      </c>
      <c r="R951" s="263" t="s">
        <v>5087</v>
      </c>
      <c r="S951" t="str">
        <f t="shared" si="73"/>
        <v>02</v>
      </c>
      <c r="T951" t="str">
        <f t="shared" si="74"/>
        <v>1 (02)</v>
      </c>
      <c r="U951" t="s">
        <v>6353</v>
      </c>
    </row>
    <row r="952" spans="2:21">
      <c r="B952" s="263" t="s">
        <v>514</v>
      </c>
      <c r="C952" s="294">
        <v>951</v>
      </c>
      <c r="D952" s="263" t="s">
        <v>5018</v>
      </c>
      <c r="E952" s="504" t="str">
        <f t="shared" si="70"/>
        <v>Yuki KANEFUSA(02)</v>
      </c>
      <c r="F952" s="263" t="s">
        <v>890</v>
      </c>
      <c r="G952" s="263" t="s">
        <v>623</v>
      </c>
      <c r="H952" t="str">
        <f>VLOOKUP($G952,県名!$B$1:$C$49,2,FALSE)</f>
        <v>愛  知</v>
      </c>
      <c r="I952" t="str">
        <f>VLOOKUP(B952,学校名!$D$8:$F$64,3,FALSE)</f>
        <v>中京大</v>
      </c>
      <c r="J952" t="str">
        <f t="shared" si="71"/>
        <v>男</v>
      </c>
      <c r="K952" s="263" t="s">
        <v>4112</v>
      </c>
      <c r="L952" s="263" t="s">
        <v>1244</v>
      </c>
      <c r="M952" t="str">
        <f t="shared" si="72"/>
        <v>Yuki KANEFUSA</v>
      </c>
      <c r="O952" s="263" t="s">
        <v>1534</v>
      </c>
      <c r="P952" s="263" t="s">
        <v>1535</v>
      </c>
      <c r="Q952" s="263" t="s">
        <v>890</v>
      </c>
      <c r="R952" s="263" t="s">
        <v>4155</v>
      </c>
      <c r="S952" t="str">
        <f t="shared" si="73"/>
        <v>02</v>
      </c>
      <c r="T952" t="str">
        <f t="shared" si="74"/>
        <v>1 (02)</v>
      </c>
      <c r="U952" t="s">
        <v>6354</v>
      </c>
    </row>
    <row r="953" spans="2:21">
      <c r="B953" s="263" t="s">
        <v>514</v>
      </c>
      <c r="C953" s="294">
        <v>952</v>
      </c>
      <c r="D953" s="263" t="s">
        <v>5019</v>
      </c>
      <c r="E953" s="504" t="str">
        <f t="shared" si="70"/>
        <v>Hibiki NAGANO(03)</v>
      </c>
      <c r="F953" s="263" t="s">
        <v>890</v>
      </c>
      <c r="G953" s="263" t="s">
        <v>623</v>
      </c>
      <c r="H953" t="str">
        <f>VLOOKUP($G953,県名!$B$1:$C$49,2,FALSE)</f>
        <v>愛  知</v>
      </c>
      <c r="I953" t="str">
        <f>VLOOKUP(B953,学校名!$D$8:$F$64,3,FALSE)</f>
        <v>中京大</v>
      </c>
      <c r="J953" t="str">
        <f t="shared" si="71"/>
        <v>男</v>
      </c>
      <c r="K953" s="263" t="s">
        <v>2423</v>
      </c>
      <c r="L953" s="263" t="s">
        <v>3915</v>
      </c>
      <c r="M953" t="str">
        <f t="shared" si="72"/>
        <v>Hibiki NAGANO</v>
      </c>
      <c r="O953" s="263" t="s">
        <v>1534</v>
      </c>
      <c r="P953" s="263" t="s">
        <v>1535</v>
      </c>
      <c r="Q953" s="263" t="s">
        <v>890</v>
      </c>
      <c r="R953" s="263" t="s">
        <v>5073</v>
      </c>
      <c r="S953" t="str">
        <f t="shared" si="73"/>
        <v>03</v>
      </c>
      <c r="T953" t="str">
        <f t="shared" si="74"/>
        <v>1 (03)</v>
      </c>
      <c r="U953" t="s">
        <v>6355</v>
      </c>
    </row>
    <row r="954" spans="2:21">
      <c r="B954" s="263" t="s">
        <v>514</v>
      </c>
      <c r="C954" s="294">
        <v>953</v>
      </c>
      <c r="D954" s="263" t="s">
        <v>5020</v>
      </c>
      <c r="E954" s="504" t="str">
        <f t="shared" si="70"/>
        <v>Shigeaki TADA(02)</v>
      </c>
      <c r="F954" s="263" t="s">
        <v>890</v>
      </c>
      <c r="G954" s="263" t="s">
        <v>628</v>
      </c>
      <c r="H954" t="str">
        <f>VLOOKUP($G954,県名!$B$1:$C$49,2,FALSE)</f>
        <v>大　阪</v>
      </c>
      <c r="I954" t="str">
        <f>VLOOKUP(B954,学校名!$D$8:$F$64,3,FALSE)</f>
        <v>中京大</v>
      </c>
      <c r="J954" t="str">
        <f t="shared" si="71"/>
        <v>男</v>
      </c>
      <c r="K954" s="263" t="s">
        <v>3689</v>
      </c>
      <c r="L954" s="263" t="s">
        <v>5173</v>
      </c>
      <c r="M954" t="str">
        <f t="shared" si="72"/>
        <v>Shigeaki TADA</v>
      </c>
      <c r="O954" s="263" t="s">
        <v>1534</v>
      </c>
      <c r="P954" s="263" t="s">
        <v>1535</v>
      </c>
      <c r="Q954" s="263" t="s">
        <v>890</v>
      </c>
      <c r="R954" s="263" t="s">
        <v>5088</v>
      </c>
      <c r="S954" t="str">
        <f t="shared" si="73"/>
        <v>02</v>
      </c>
      <c r="T954" t="str">
        <f t="shared" si="74"/>
        <v>1 (02)</v>
      </c>
      <c r="U954" t="s">
        <v>6356</v>
      </c>
    </row>
    <row r="955" spans="2:21">
      <c r="B955" s="263" t="s">
        <v>514</v>
      </c>
      <c r="C955" s="294">
        <v>954</v>
      </c>
      <c r="D955" s="263" t="s">
        <v>5021</v>
      </c>
      <c r="E955" s="504" t="str">
        <f t="shared" si="70"/>
        <v>Yuto SUZUKI(02)</v>
      </c>
      <c r="F955" s="263" t="s">
        <v>890</v>
      </c>
      <c r="G955" s="263" t="s">
        <v>38</v>
      </c>
      <c r="H955" t="str">
        <f>VLOOKUP($G955,県名!$B$1:$C$49,2,FALSE)</f>
        <v>北海道</v>
      </c>
      <c r="I955" t="str">
        <f>VLOOKUP(B955,学校名!$D$8:$F$64,3,FALSE)</f>
        <v>中京大</v>
      </c>
      <c r="J955" t="str">
        <f t="shared" si="71"/>
        <v>男</v>
      </c>
      <c r="K955" s="263" t="s">
        <v>1260</v>
      </c>
      <c r="L955" s="263" t="s">
        <v>1322</v>
      </c>
      <c r="M955" t="str">
        <f t="shared" si="72"/>
        <v>Yuto SUZUKI</v>
      </c>
      <c r="O955" s="263" t="s">
        <v>1534</v>
      </c>
      <c r="P955" s="263" t="s">
        <v>1535</v>
      </c>
      <c r="Q955" s="263" t="s">
        <v>890</v>
      </c>
      <c r="R955" s="263" t="s">
        <v>5089</v>
      </c>
      <c r="S955" t="str">
        <f t="shared" si="73"/>
        <v>02</v>
      </c>
      <c r="T955" t="str">
        <f t="shared" si="74"/>
        <v>1 (02)</v>
      </c>
      <c r="U955" t="s">
        <v>6357</v>
      </c>
    </row>
    <row r="956" spans="2:21">
      <c r="B956" s="263" t="s">
        <v>514</v>
      </c>
      <c r="C956" s="294">
        <v>955</v>
      </c>
      <c r="D956" s="263" t="s">
        <v>5022</v>
      </c>
      <c r="E956" s="504" t="str">
        <f t="shared" si="70"/>
        <v>Rin FUKUI(02)</v>
      </c>
      <c r="F956" s="263" t="s">
        <v>890</v>
      </c>
      <c r="G956" s="263" t="s">
        <v>623</v>
      </c>
      <c r="H956" t="str">
        <f>VLOOKUP($G956,県名!$B$1:$C$49,2,FALSE)</f>
        <v>愛  知</v>
      </c>
      <c r="I956" t="str">
        <f>VLOOKUP(B956,学校名!$D$8:$F$64,3,FALSE)</f>
        <v>中京大</v>
      </c>
      <c r="J956" t="str">
        <f t="shared" si="71"/>
        <v>男</v>
      </c>
      <c r="K956" s="263" t="s">
        <v>1518</v>
      </c>
      <c r="L956" s="263" t="s">
        <v>3873</v>
      </c>
      <c r="M956" t="str">
        <f t="shared" si="72"/>
        <v>Rin FUKUI</v>
      </c>
      <c r="O956" s="263" t="s">
        <v>1534</v>
      </c>
      <c r="P956" s="263" t="s">
        <v>1535</v>
      </c>
      <c r="Q956" s="263" t="s">
        <v>890</v>
      </c>
      <c r="R956" s="263" t="s">
        <v>5090</v>
      </c>
      <c r="S956" t="str">
        <f t="shared" si="73"/>
        <v>02</v>
      </c>
      <c r="T956" t="str">
        <f t="shared" si="74"/>
        <v>1 (02)</v>
      </c>
      <c r="U956" t="s">
        <v>6358</v>
      </c>
    </row>
    <row r="957" spans="2:21">
      <c r="B957" s="263" t="s">
        <v>514</v>
      </c>
      <c r="C957" s="294">
        <v>956</v>
      </c>
      <c r="D957" s="263" t="s">
        <v>5023</v>
      </c>
      <c r="E957" s="504" t="str">
        <f t="shared" si="70"/>
        <v>Ayumu KAMIISHI(02)</v>
      </c>
      <c r="F957" s="263" t="s">
        <v>890</v>
      </c>
      <c r="G957" s="263" t="s">
        <v>617</v>
      </c>
      <c r="H957" t="str">
        <f>VLOOKUP($G957,県名!$B$1:$C$49,2,FALSE)</f>
        <v>新　潟</v>
      </c>
      <c r="I957" t="str">
        <f>VLOOKUP(B957,学校名!$D$8:$F$64,3,FALSE)</f>
        <v>中京大</v>
      </c>
      <c r="J957" t="str">
        <f t="shared" si="71"/>
        <v>男</v>
      </c>
      <c r="K957" s="263" t="s">
        <v>5174</v>
      </c>
      <c r="L957" s="263" t="s">
        <v>3667</v>
      </c>
      <c r="M957" t="str">
        <f t="shared" si="72"/>
        <v>Ayumu KAMIISHI</v>
      </c>
      <c r="O957" s="263" t="s">
        <v>1534</v>
      </c>
      <c r="P957" s="263" t="s">
        <v>1535</v>
      </c>
      <c r="Q957" s="263" t="s">
        <v>890</v>
      </c>
      <c r="R957" s="263" t="s">
        <v>5091</v>
      </c>
      <c r="S957" t="str">
        <f t="shared" si="73"/>
        <v>02</v>
      </c>
      <c r="T957" t="str">
        <f t="shared" si="74"/>
        <v>1 (02)</v>
      </c>
      <c r="U957" t="s">
        <v>6359</v>
      </c>
    </row>
    <row r="958" spans="2:21">
      <c r="B958" s="263" t="s">
        <v>514</v>
      </c>
      <c r="C958" s="294">
        <v>957</v>
      </c>
      <c r="D958" s="263" t="s">
        <v>5024</v>
      </c>
      <c r="E958" s="504" t="str">
        <f t="shared" si="70"/>
        <v>Kirua FUKATSU(03)</v>
      </c>
      <c r="F958" s="263" t="s">
        <v>890</v>
      </c>
      <c r="G958" s="263" t="s">
        <v>623</v>
      </c>
      <c r="H958" t="str">
        <f>VLOOKUP($G958,県名!$B$1:$C$49,2,FALSE)</f>
        <v>愛  知</v>
      </c>
      <c r="I958" t="str">
        <f>VLOOKUP(B958,学校名!$D$8:$F$64,3,FALSE)</f>
        <v>中京大</v>
      </c>
      <c r="J958" t="str">
        <f t="shared" si="71"/>
        <v>男</v>
      </c>
      <c r="K958" s="263" t="s">
        <v>3474</v>
      </c>
      <c r="L958" s="263" t="s">
        <v>5175</v>
      </c>
      <c r="M958" t="str">
        <f t="shared" si="72"/>
        <v>Kirua FUKATSU</v>
      </c>
      <c r="O958" s="263" t="s">
        <v>1534</v>
      </c>
      <c r="P958" s="263" t="s">
        <v>1535</v>
      </c>
      <c r="Q958" s="263" t="s">
        <v>890</v>
      </c>
      <c r="R958" s="263" t="s">
        <v>5092</v>
      </c>
      <c r="S958" t="str">
        <f t="shared" si="73"/>
        <v>03</v>
      </c>
      <c r="T958" t="str">
        <f t="shared" si="74"/>
        <v>1 (03)</v>
      </c>
      <c r="U958" t="s">
        <v>6360</v>
      </c>
    </row>
    <row r="959" spans="2:21">
      <c r="B959" s="263" t="s">
        <v>517</v>
      </c>
      <c r="C959" s="294">
        <v>958</v>
      </c>
      <c r="D959" s="263" t="s">
        <v>5025</v>
      </c>
      <c r="E959" s="504" t="str">
        <f t="shared" si="70"/>
        <v>Rei WATANABE(01)</v>
      </c>
      <c r="F959" s="263" t="s">
        <v>886</v>
      </c>
      <c r="G959" s="263" t="s">
        <v>625</v>
      </c>
      <c r="H959" t="str">
        <f>VLOOKUP($G959,県名!$B$1:$C$49,2,FALSE)</f>
        <v>岐  阜</v>
      </c>
      <c r="I959" t="str">
        <f>VLOOKUP(B959,学校名!$D$8:$F$64,3,FALSE)</f>
        <v>中部学院大</v>
      </c>
      <c r="J959" t="str">
        <f t="shared" si="71"/>
        <v>男</v>
      </c>
      <c r="K959" s="263" t="s">
        <v>1311</v>
      </c>
      <c r="L959" s="263" t="s">
        <v>3841</v>
      </c>
      <c r="M959" t="str">
        <f t="shared" si="72"/>
        <v>Rei WATANABE</v>
      </c>
      <c r="O959" s="263" t="s">
        <v>1534</v>
      </c>
      <c r="P959" s="263" t="s">
        <v>1535</v>
      </c>
      <c r="Q959" s="263" t="s">
        <v>886</v>
      </c>
      <c r="R959" s="263" t="s">
        <v>5093</v>
      </c>
      <c r="S959" t="str">
        <f t="shared" si="73"/>
        <v>01</v>
      </c>
      <c r="T959" t="str">
        <f t="shared" si="74"/>
        <v>2 (01)</v>
      </c>
      <c r="U959" t="s">
        <v>6361</v>
      </c>
    </row>
    <row r="960" spans="2:21">
      <c r="B960" s="263" t="s">
        <v>517</v>
      </c>
      <c r="C960" s="294">
        <v>959</v>
      </c>
      <c r="D960" s="263" t="s">
        <v>5026</v>
      </c>
      <c r="E960" s="504" t="str">
        <f t="shared" si="70"/>
        <v>Kohei KURITA(02)</v>
      </c>
      <c r="F960" s="263" t="s">
        <v>890</v>
      </c>
      <c r="G960" s="263" t="s">
        <v>625</v>
      </c>
      <c r="H960" t="str">
        <f>VLOOKUP($G960,県名!$B$1:$C$49,2,FALSE)</f>
        <v>岐  阜</v>
      </c>
      <c r="I960" t="str">
        <f>VLOOKUP(B960,学校名!$D$8:$F$64,3,FALSE)</f>
        <v>中部学院大</v>
      </c>
      <c r="J960" t="str">
        <f t="shared" si="71"/>
        <v>男</v>
      </c>
      <c r="K960" s="263" t="s">
        <v>5176</v>
      </c>
      <c r="L960" s="263" t="s">
        <v>1296</v>
      </c>
      <c r="M960" t="str">
        <f t="shared" si="72"/>
        <v>Kohei KURITA</v>
      </c>
      <c r="O960" s="263" t="s">
        <v>1534</v>
      </c>
      <c r="P960" s="263" t="s">
        <v>1535</v>
      </c>
      <c r="Q960" s="263" t="s">
        <v>890</v>
      </c>
      <c r="R960" s="263" t="s">
        <v>5094</v>
      </c>
      <c r="S960" t="str">
        <f t="shared" si="73"/>
        <v>02</v>
      </c>
      <c r="T960" t="str">
        <f t="shared" si="74"/>
        <v>1 (02)</v>
      </c>
      <c r="U960" t="s">
        <v>6362</v>
      </c>
    </row>
    <row r="961" spans="2:21">
      <c r="B961" s="263" t="s">
        <v>516</v>
      </c>
      <c r="C961" s="294">
        <v>960</v>
      </c>
      <c r="D961" s="263" t="s">
        <v>5027</v>
      </c>
      <c r="E961" s="504" t="str">
        <f t="shared" si="70"/>
        <v>Kazuhiro OISHI(98)</v>
      </c>
      <c r="F961" s="263" t="s">
        <v>888</v>
      </c>
      <c r="G961" s="263" t="s">
        <v>623</v>
      </c>
      <c r="H961" t="str">
        <f>VLOOKUP($G961,県名!$B$1:$C$49,2,FALSE)</f>
        <v>愛  知</v>
      </c>
      <c r="I961" t="str">
        <f>VLOOKUP(B961,学校名!$D$8:$F$64,3,FALSE)</f>
        <v>中部大</v>
      </c>
      <c r="J961" t="str">
        <f t="shared" si="71"/>
        <v>男</v>
      </c>
      <c r="K961" s="263" t="s">
        <v>5177</v>
      </c>
      <c r="L961" s="263" t="s">
        <v>5178</v>
      </c>
      <c r="M961" t="str">
        <f t="shared" si="72"/>
        <v>Kazuhiro OISHI</v>
      </c>
      <c r="O961" s="263" t="s">
        <v>1534</v>
      </c>
      <c r="P961" s="263" t="s">
        <v>1535</v>
      </c>
      <c r="Q961" s="263" t="s">
        <v>888</v>
      </c>
      <c r="R961" s="263" t="s">
        <v>5095</v>
      </c>
      <c r="S961" t="str">
        <f t="shared" si="73"/>
        <v>98</v>
      </c>
      <c r="T961" t="str">
        <f t="shared" si="74"/>
        <v>4 (98)</v>
      </c>
      <c r="U961" t="s">
        <v>6363</v>
      </c>
    </row>
    <row r="962" spans="2:21">
      <c r="B962" s="263" t="s">
        <v>516</v>
      </c>
      <c r="C962" s="294">
        <v>961</v>
      </c>
      <c r="D962" s="263" t="s">
        <v>5028</v>
      </c>
      <c r="E962" s="504" t="str">
        <f t="shared" si="70"/>
        <v>Seiya NAKAGAWA(02)</v>
      </c>
      <c r="F962" s="263" t="s">
        <v>890</v>
      </c>
      <c r="G962" s="263" t="s">
        <v>623</v>
      </c>
      <c r="H962" t="str">
        <f>VLOOKUP($G962,県名!$B$1:$C$49,2,FALSE)</f>
        <v>愛  知</v>
      </c>
      <c r="I962" t="str">
        <f>VLOOKUP(B962,学校名!$D$8:$F$64,3,FALSE)</f>
        <v>中部大</v>
      </c>
      <c r="J962" t="str">
        <f t="shared" si="71"/>
        <v>男</v>
      </c>
      <c r="K962" s="263" t="s">
        <v>3912</v>
      </c>
      <c r="L962" s="263" t="s">
        <v>3478</v>
      </c>
      <c r="M962" t="str">
        <f t="shared" si="72"/>
        <v>Seiya NAKAGAWA</v>
      </c>
      <c r="O962" s="263" t="s">
        <v>1534</v>
      </c>
      <c r="P962" s="263" t="s">
        <v>1535</v>
      </c>
      <c r="Q962" s="263" t="s">
        <v>890</v>
      </c>
      <c r="R962" s="263" t="s">
        <v>5096</v>
      </c>
      <c r="S962" t="str">
        <f t="shared" si="73"/>
        <v>02</v>
      </c>
      <c r="T962" t="str">
        <f t="shared" si="74"/>
        <v>1 (02)</v>
      </c>
      <c r="U962" t="s">
        <v>6364</v>
      </c>
    </row>
    <row r="963" spans="2:21">
      <c r="B963" s="263" t="s">
        <v>516</v>
      </c>
      <c r="C963" s="294">
        <v>962</v>
      </c>
      <c r="D963" s="263" t="s">
        <v>5029</v>
      </c>
      <c r="E963" s="504" t="str">
        <f t="shared" ref="E963:E1026" si="75">M963&amp;"("&amp;S963&amp;")"</f>
        <v>Takuma OGASAWARA(97)</v>
      </c>
      <c r="F963" s="263" t="s">
        <v>888</v>
      </c>
      <c r="G963" s="263" t="s">
        <v>623</v>
      </c>
      <c r="H963" t="str">
        <f>VLOOKUP($G963,県名!$B$1:$C$49,2,FALSE)</f>
        <v>愛  知</v>
      </c>
      <c r="I963" t="str">
        <f>VLOOKUP(B963,学校名!$D$8:$F$64,3,FALSE)</f>
        <v>中部大</v>
      </c>
      <c r="J963" t="str">
        <f t="shared" ref="J963:J1026" si="76">IF(VALUE(C963)&lt;2000,"男","女")</f>
        <v>男</v>
      </c>
      <c r="K963" s="263" t="s">
        <v>5179</v>
      </c>
      <c r="L963" s="263" t="s">
        <v>1264</v>
      </c>
      <c r="M963" t="str">
        <f t="shared" ref="M963:M1026" si="77">L963&amp;" "&amp;K963</f>
        <v>Takuma OGASAWARA</v>
      </c>
      <c r="O963" s="263" t="s">
        <v>1534</v>
      </c>
      <c r="P963" s="263" t="s">
        <v>1535</v>
      </c>
      <c r="Q963" s="263" t="s">
        <v>888</v>
      </c>
      <c r="R963" s="263" t="s">
        <v>5097</v>
      </c>
      <c r="S963" t="str">
        <f t="shared" ref="S963:S1026" si="78">LEFT(R963,2)</f>
        <v>97</v>
      </c>
      <c r="T963" t="str">
        <f t="shared" ref="T963:T1026" si="79">Q963&amp;" ("&amp;S963&amp;")"</f>
        <v>4 (97)</v>
      </c>
      <c r="U963" t="s">
        <v>6365</v>
      </c>
    </row>
    <row r="964" spans="2:21">
      <c r="B964" s="263" t="s">
        <v>516</v>
      </c>
      <c r="C964" s="294">
        <v>963</v>
      </c>
      <c r="D964" s="263" t="s">
        <v>5030</v>
      </c>
      <c r="E964" s="504" t="str">
        <f t="shared" si="75"/>
        <v>Tomoya ISHIKAWA(00)</v>
      </c>
      <c r="F964" s="263" t="s">
        <v>889</v>
      </c>
      <c r="G964" s="263" t="s">
        <v>623</v>
      </c>
      <c r="H964" t="str">
        <f>VLOOKUP($G964,県名!$B$1:$C$49,2,FALSE)</f>
        <v>愛  知</v>
      </c>
      <c r="I964" t="str">
        <f>VLOOKUP(B964,学校名!$D$8:$F$64,3,FALSE)</f>
        <v>中部大</v>
      </c>
      <c r="J964" t="str">
        <f t="shared" si="76"/>
        <v>男</v>
      </c>
      <c r="K964" s="263" t="s">
        <v>5180</v>
      </c>
      <c r="L964" s="263" t="s">
        <v>1240</v>
      </c>
      <c r="M964" t="str">
        <f t="shared" si="77"/>
        <v>Tomoya ISHIKAWA</v>
      </c>
      <c r="O964" s="263" t="s">
        <v>1534</v>
      </c>
      <c r="P964" s="263" t="s">
        <v>1535</v>
      </c>
      <c r="Q964" s="263" t="s">
        <v>889</v>
      </c>
      <c r="R964" s="263" t="s">
        <v>5098</v>
      </c>
      <c r="S964" t="str">
        <f t="shared" si="78"/>
        <v>00</v>
      </c>
      <c r="T964" t="str">
        <f t="shared" si="79"/>
        <v>3 (00)</v>
      </c>
      <c r="U964" t="s">
        <v>6366</v>
      </c>
    </row>
    <row r="965" spans="2:21">
      <c r="B965" s="263" t="s">
        <v>516</v>
      </c>
      <c r="C965" s="294">
        <v>964</v>
      </c>
      <c r="D965" s="263" t="s">
        <v>5031</v>
      </c>
      <c r="E965" s="504" t="str">
        <f t="shared" si="75"/>
        <v>Mikiya YOSHIMINE(01)</v>
      </c>
      <c r="F965" s="263" t="s">
        <v>886</v>
      </c>
      <c r="G965" s="263" t="s">
        <v>623</v>
      </c>
      <c r="H965" t="str">
        <f>VLOOKUP($G965,県名!$B$1:$C$49,2,FALSE)</f>
        <v>愛  知</v>
      </c>
      <c r="I965" t="str">
        <f>VLOOKUP(B965,学校名!$D$8:$F$64,3,FALSE)</f>
        <v>中部大</v>
      </c>
      <c r="J965" t="str">
        <f t="shared" si="76"/>
        <v>男</v>
      </c>
      <c r="K965" s="263" t="s">
        <v>5181</v>
      </c>
      <c r="L965" s="263" t="s">
        <v>3473</v>
      </c>
      <c r="M965" t="str">
        <f t="shared" si="77"/>
        <v>Mikiya YOSHIMINE</v>
      </c>
      <c r="O965" s="263" t="s">
        <v>1534</v>
      </c>
      <c r="P965" s="263" t="s">
        <v>1535</v>
      </c>
      <c r="Q965" s="263" t="s">
        <v>886</v>
      </c>
      <c r="R965" s="263" t="s">
        <v>2529</v>
      </c>
      <c r="S965" t="str">
        <f t="shared" si="78"/>
        <v>01</v>
      </c>
      <c r="T965" t="str">
        <f t="shared" si="79"/>
        <v>2 (01)</v>
      </c>
      <c r="U965" t="s">
        <v>6367</v>
      </c>
    </row>
    <row r="966" spans="2:21">
      <c r="B966" s="263" t="s">
        <v>516</v>
      </c>
      <c r="C966" s="294">
        <v>965</v>
      </c>
      <c r="D966" s="263" t="s">
        <v>5032</v>
      </c>
      <c r="E966" s="504" t="str">
        <f t="shared" si="75"/>
        <v>Etsuya NAKASHIMA(02)</v>
      </c>
      <c r="F966" s="263" t="s">
        <v>890</v>
      </c>
      <c r="G966" s="263" t="s">
        <v>623</v>
      </c>
      <c r="H966" t="str">
        <f>VLOOKUP($G966,県名!$B$1:$C$49,2,FALSE)</f>
        <v>愛  知</v>
      </c>
      <c r="I966" t="str">
        <f>VLOOKUP(B966,学校名!$D$8:$F$64,3,FALSE)</f>
        <v>中部大</v>
      </c>
      <c r="J966" t="str">
        <f t="shared" si="76"/>
        <v>男</v>
      </c>
      <c r="K966" s="263" t="s">
        <v>3511</v>
      </c>
      <c r="L966" s="263" t="s">
        <v>5182</v>
      </c>
      <c r="M966" t="str">
        <f t="shared" si="77"/>
        <v>Etsuya NAKASHIMA</v>
      </c>
      <c r="O966" s="263" t="s">
        <v>1534</v>
      </c>
      <c r="P966" s="263" t="s">
        <v>1535</v>
      </c>
      <c r="Q966" s="263" t="s">
        <v>890</v>
      </c>
      <c r="R966" s="263" t="s">
        <v>5099</v>
      </c>
      <c r="S966" t="str">
        <f t="shared" si="78"/>
        <v>02</v>
      </c>
      <c r="T966" t="str">
        <f t="shared" si="79"/>
        <v>1 (02)</v>
      </c>
      <c r="U966" t="s">
        <v>6368</v>
      </c>
    </row>
    <row r="967" spans="2:21">
      <c r="B967" s="263" t="s">
        <v>526</v>
      </c>
      <c r="C967" s="294">
        <v>966</v>
      </c>
      <c r="D967" s="263" t="s">
        <v>5033</v>
      </c>
      <c r="E967" s="504" t="str">
        <f t="shared" si="75"/>
        <v>Kanta YAMAGUCHI(02)</v>
      </c>
      <c r="F967" s="263" t="s">
        <v>890</v>
      </c>
      <c r="G967" s="263" t="s">
        <v>623</v>
      </c>
      <c r="H967" t="str">
        <f>VLOOKUP($G967,県名!$B$1:$C$49,2,FALSE)</f>
        <v>愛  知</v>
      </c>
      <c r="I967" t="str">
        <f>VLOOKUP(B967,学校名!$D$8:$F$64,3,FALSE)</f>
        <v>南山大</v>
      </c>
      <c r="J967" t="str">
        <f t="shared" si="76"/>
        <v>男</v>
      </c>
      <c r="K967" s="263" t="s">
        <v>1315</v>
      </c>
      <c r="L967" s="263" t="s">
        <v>1263</v>
      </c>
      <c r="M967" t="str">
        <f t="shared" si="77"/>
        <v>Kanta YAMAGUCHI</v>
      </c>
      <c r="O967" s="263" t="s">
        <v>1534</v>
      </c>
      <c r="P967" s="263" t="s">
        <v>1535</v>
      </c>
      <c r="Q967" s="263" t="s">
        <v>890</v>
      </c>
      <c r="R967" s="263" t="s">
        <v>4151</v>
      </c>
      <c r="S967" t="str">
        <f t="shared" si="78"/>
        <v>02</v>
      </c>
      <c r="T967" t="str">
        <f t="shared" si="79"/>
        <v>1 (02)</v>
      </c>
      <c r="U967" t="s">
        <v>6369</v>
      </c>
    </row>
    <row r="968" spans="2:21">
      <c r="B968" s="263" t="s">
        <v>5047</v>
      </c>
      <c r="C968" s="294">
        <v>967</v>
      </c>
      <c r="D968" s="263" t="s">
        <v>5034</v>
      </c>
      <c r="E968" s="504" t="str">
        <f t="shared" si="75"/>
        <v>Eiji TACHIDA(01)</v>
      </c>
      <c r="F968" s="263" t="s">
        <v>889</v>
      </c>
      <c r="G968" s="263" t="s">
        <v>618</v>
      </c>
      <c r="H968" t="str">
        <f>VLOOKUP($G968,県名!$B$1:$C$49,2,FALSE)</f>
        <v>富　山</v>
      </c>
      <c r="I968" t="str">
        <f>VLOOKUP(B968,学校名!$D$8:$F$64,3,FALSE)</f>
        <v>豊橋技科大</v>
      </c>
      <c r="J968" t="str">
        <f t="shared" si="76"/>
        <v>男</v>
      </c>
      <c r="K968" s="263" t="s">
        <v>5183</v>
      </c>
      <c r="L968" s="263" t="s">
        <v>5184</v>
      </c>
      <c r="M968" t="str">
        <f t="shared" si="77"/>
        <v>Eiji TACHIDA</v>
      </c>
      <c r="O968" s="263" t="s">
        <v>1534</v>
      </c>
      <c r="P968" s="263" t="s">
        <v>1535</v>
      </c>
      <c r="Q968" s="263" t="s">
        <v>889</v>
      </c>
      <c r="R968" s="263" t="s">
        <v>5100</v>
      </c>
      <c r="S968" t="str">
        <f t="shared" si="78"/>
        <v>01</v>
      </c>
      <c r="T968" t="str">
        <f t="shared" si="79"/>
        <v>3 (01)</v>
      </c>
      <c r="U968" t="s">
        <v>6370</v>
      </c>
    </row>
    <row r="969" spans="2:21">
      <c r="B969" s="263" t="s">
        <v>523</v>
      </c>
      <c r="C969" s="294">
        <v>968</v>
      </c>
      <c r="D969" s="263" t="s">
        <v>5035</v>
      </c>
      <c r="E969" s="504" t="str">
        <f t="shared" si="75"/>
        <v>Kohei KITAJIMA(01)</v>
      </c>
      <c r="F969" s="263">
        <v>3</v>
      </c>
      <c r="G969" s="263" t="s">
        <v>625</v>
      </c>
      <c r="H969" t="str">
        <f>VLOOKUP($G969,県名!$B$1:$C$49,2,FALSE)</f>
        <v>岐  阜</v>
      </c>
      <c r="I969" t="str">
        <f>VLOOKUP(B969,学校名!$D$8:$F$64,3,FALSE)</f>
        <v>名古屋学院大</v>
      </c>
      <c r="J969" t="str">
        <f t="shared" si="76"/>
        <v>男</v>
      </c>
      <c r="K969" s="263" t="s">
        <v>3736</v>
      </c>
      <c r="L969" s="263" t="s">
        <v>1296</v>
      </c>
      <c r="M969" t="str">
        <f t="shared" si="77"/>
        <v>Kohei KITAJIMA</v>
      </c>
      <c r="O969" s="263" t="s">
        <v>1534</v>
      </c>
      <c r="P969" s="263" t="s">
        <v>1535</v>
      </c>
      <c r="Q969" s="263">
        <v>3</v>
      </c>
      <c r="R969" s="263" t="s">
        <v>5101</v>
      </c>
      <c r="S969" t="str">
        <f t="shared" si="78"/>
        <v>01</v>
      </c>
      <c r="T969" t="str">
        <f t="shared" si="79"/>
        <v>3 (01)</v>
      </c>
      <c r="U969" t="s">
        <v>6371</v>
      </c>
    </row>
    <row r="970" spans="2:21">
      <c r="B970" s="263" t="s">
        <v>524</v>
      </c>
      <c r="C970" s="294">
        <v>969</v>
      </c>
      <c r="D970" s="263" t="s">
        <v>5036</v>
      </c>
      <c r="E970" s="504" t="str">
        <f t="shared" si="75"/>
        <v>Teruhisa USAMI(02)</v>
      </c>
      <c r="F970" s="263" t="s">
        <v>890</v>
      </c>
      <c r="G970" s="263" t="s">
        <v>623</v>
      </c>
      <c r="H970" t="str">
        <f>VLOOKUP($G970,県名!$B$1:$C$49,2,FALSE)</f>
        <v>愛  知</v>
      </c>
      <c r="I970" t="str">
        <f>VLOOKUP(B970,学校名!$D$8:$F$64,3,FALSE)</f>
        <v>名古屋工業大</v>
      </c>
      <c r="J970" t="str">
        <f t="shared" si="76"/>
        <v>男</v>
      </c>
      <c r="K970" s="263" t="s">
        <v>2411</v>
      </c>
      <c r="L970" s="263" t="s">
        <v>5185</v>
      </c>
      <c r="M970" t="str">
        <f t="shared" si="77"/>
        <v>Teruhisa USAMI</v>
      </c>
      <c r="O970" s="263" t="s">
        <v>1534</v>
      </c>
      <c r="P970" s="263" t="s">
        <v>1535</v>
      </c>
      <c r="Q970" s="263" t="s">
        <v>890</v>
      </c>
      <c r="R970" s="263" t="s">
        <v>5102</v>
      </c>
      <c r="S970" t="str">
        <f t="shared" si="78"/>
        <v>02</v>
      </c>
      <c r="T970" t="str">
        <f t="shared" si="79"/>
        <v>1 (02)</v>
      </c>
      <c r="U970" t="s">
        <v>6372</v>
      </c>
    </row>
    <row r="971" spans="2:21">
      <c r="B971" s="263" t="s">
        <v>524</v>
      </c>
      <c r="C971" s="294">
        <v>970</v>
      </c>
      <c r="D971" s="263" t="s">
        <v>5037</v>
      </c>
      <c r="E971" s="504" t="str">
        <f t="shared" si="75"/>
        <v>Katsuma KUBO(01)</v>
      </c>
      <c r="F971" s="263" t="s">
        <v>886</v>
      </c>
      <c r="G971" s="263" t="s">
        <v>623</v>
      </c>
      <c r="H971" t="str">
        <f>VLOOKUP($G971,県名!$B$1:$C$49,2,FALSE)</f>
        <v>愛  知</v>
      </c>
      <c r="I971" t="str">
        <f>VLOOKUP(B971,学校名!$D$8:$F$64,3,FALSE)</f>
        <v>名古屋工業大</v>
      </c>
      <c r="J971" t="str">
        <f t="shared" si="76"/>
        <v>男</v>
      </c>
      <c r="K971" s="263" t="s">
        <v>2371</v>
      </c>
      <c r="L971" s="263" t="s">
        <v>5186</v>
      </c>
      <c r="M971" t="str">
        <f t="shared" si="77"/>
        <v>Katsuma KUBO</v>
      </c>
      <c r="O971" s="263" t="s">
        <v>1534</v>
      </c>
      <c r="P971" s="263" t="s">
        <v>1535</v>
      </c>
      <c r="Q971" s="263" t="s">
        <v>886</v>
      </c>
      <c r="R971" s="263" t="s">
        <v>5103</v>
      </c>
      <c r="S971" t="str">
        <f t="shared" si="78"/>
        <v>01</v>
      </c>
      <c r="T971" t="str">
        <f t="shared" si="79"/>
        <v>2 (01)</v>
      </c>
      <c r="U971" t="s">
        <v>6373</v>
      </c>
    </row>
    <row r="972" spans="2:21">
      <c r="B972" s="263" t="s">
        <v>524</v>
      </c>
      <c r="C972" s="294">
        <v>971</v>
      </c>
      <c r="D972" s="263" t="s">
        <v>5038</v>
      </c>
      <c r="E972" s="504" t="str">
        <f t="shared" si="75"/>
        <v>Taichi FUKUOKA(98)</v>
      </c>
      <c r="F972" s="263" t="s">
        <v>772</v>
      </c>
      <c r="G972" s="263" t="s">
        <v>623</v>
      </c>
      <c r="H972" t="str">
        <f>VLOOKUP($G972,県名!$B$1:$C$49,2,FALSE)</f>
        <v>愛  知</v>
      </c>
      <c r="I972" t="str">
        <f>VLOOKUP(B972,学校名!$D$8:$F$64,3,FALSE)</f>
        <v>名古屋工業大</v>
      </c>
      <c r="J972" t="str">
        <f t="shared" si="76"/>
        <v>男</v>
      </c>
      <c r="K972" s="263" t="s">
        <v>1460</v>
      </c>
      <c r="L972" s="263" t="s">
        <v>1309</v>
      </c>
      <c r="M972" t="str">
        <f t="shared" si="77"/>
        <v>Taichi FUKUOKA</v>
      </c>
      <c r="O972" s="263" t="s">
        <v>1534</v>
      </c>
      <c r="P972" s="263" t="s">
        <v>1535</v>
      </c>
      <c r="Q972" s="263" t="s">
        <v>772</v>
      </c>
      <c r="R972" s="263" t="s">
        <v>5104</v>
      </c>
      <c r="S972" t="str">
        <f t="shared" si="78"/>
        <v>98</v>
      </c>
      <c r="T972" t="str">
        <f t="shared" si="79"/>
        <v>M1 (98)</v>
      </c>
      <c r="U972" t="s">
        <v>6374</v>
      </c>
    </row>
    <row r="973" spans="2:21">
      <c r="B973" s="263" t="s">
        <v>522</v>
      </c>
      <c r="C973" s="294">
        <v>972</v>
      </c>
      <c r="D973" s="263" t="s">
        <v>5039</v>
      </c>
      <c r="E973" s="504" t="str">
        <f t="shared" si="75"/>
        <v>Daisuke NAKAGAWA(03)</v>
      </c>
      <c r="F973" s="263" t="s">
        <v>890</v>
      </c>
      <c r="G973" s="263" t="s">
        <v>623</v>
      </c>
      <c r="H973" t="str">
        <f>VLOOKUP($G973,県名!$B$1:$C$49,2,FALSE)</f>
        <v>愛  知</v>
      </c>
      <c r="I973" t="str">
        <f>VLOOKUP(B973,学校名!$D$8:$F$64,3,FALSE)</f>
        <v>名古屋大</v>
      </c>
      <c r="J973" t="str">
        <f t="shared" si="76"/>
        <v>男</v>
      </c>
      <c r="K973" s="263" t="s">
        <v>3912</v>
      </c>
      <c r="L973" s="263" t="s">
        <v>1347</v>
      </c>
      <c r="M973" t="str">
        <f t="shared" si="77"/>
        <v>Daisuke NAKAGAWA</v>
      </c>
      <c r="O973" s="263" t="s">
        <v>1534</v>
      </c>
      <c r="P973" s="263" t="s">
        <v>1535</v>
      </c>
      <c r="Q973" s="263" t="s">
        <v>890</v>
      </c>
      <c r="R973" s="263" t="s">
        <v>5105</v>
      </c>
      <c r="S973" t="str">
        <f t="shared" si="78"/>
        <v>03</v>
      </c>
      <c r="T973" t="str">
        <f t="shared" si="79"/>
        <v>1 (03)</v>
      </c>
      <c r="U973" t="s">
        <v>6375</v>
      </c>
    </row>
    <row r="974" spans="2:21">
      <c r="B974" s="263" t="s">
        <v>522</v>
      </c>
      <c r="C974" s="294">
        <v>973</v>
      </c>
      <c r="D974" s="263" t="s">
        <v>5040</v>
      </c>
      <c r="E974" s="504" t="str">
        <f t="shared" si="75"/>
        <v>Atsuki KOBAYASHI(98)</v>
      </c>
      <c r="F974" s="263" t="s">
        <v>772</v>
      </c>
      <c r="G974" s="263" t="s">
        <v>623</v>
      </c>
      <c r="H974" t="str">
        <f>VLOOKUP($G974,県名!$B$1:$C$49,2,FALSE)</f>
        <v>愛  知</v>
      </c>
      <c r="I974" t="str">
        <f>VLOOKUP(B974,学校名!$D$8:$F$64,3,FALSE)</f>
        <v>名古屋大</v>
      </c>
      <c r="J974" t="str">
        <f t="shared" si="76"/>
        <v>男</v>
      </c>
      <c r="K974" s="263" t="s">
        <v>1262</v>
      </c>
      <c r="L974" s="263" t="s">
        <v>1419</v>
      </c>
      <c r="M974" t="str">
        <f t="shared" si="77"/>
        <v>Atsuki KOBAYASHI</v>
      </c>
      <c r="O974" s="263" t="s">
        <v>1534</v>
      </c>
      <c r="P974" s="263" t="s">
        <v>1535</v>
      </c>
      <c r="Q974" s="263" t="s">
        <v>772</v>
      </c>
      <c r="R974" s="263" t="s">
        <v>5106</v>
      </c>
      <c r="S974" t="str">
        <f t="shared" si="78"/>
        <v>98</v>
      </c>
      <c r="T974" t="str">
        <f t="shared" si="79"/>
        <v>M1 (98)</v>
      </c>
      <c r="U974" t="s">
        <v>6376</v>
      </c>
    </row>
    <row r="975" spans="2:21">
      <c r="B975" s="263" t="s">
        <v>522</v>
      </c>
      <c r="C975" s="294">
        <v>974</v>
      </c>
      <c r="D975" s="263" t="s">
        <v>5041</v>
      </c>
      <c r="E975" s="504" t="str">
        <f t="shared" si="75"/>
        <v>Kohei MATSUMURA(01)</v>
      </c>
      <c r="F975" s="263" t="s">
        <v>890</v>
      </c>
      <c r="G975" s="263" t="s">
        <v>623</v>
      </c>
      <c r="H975" t="str">
        <f>VLOOKUP($G975,県名!$B$1:$C$49,2,FALSE)</f>
        <v>愛  知</v>
      </c>
      <c r="I975" t="str">
        <f>VLOOKUP(B975,学校名!$D$8:$F$64,3,FALSE)</f>
        <v>名古屋大</v>
      </c>
      <c r="J975" t="str">
        <f t="shared" si="76"/>
        <v>男</v>
      </c>
      <c r="K975" s="263" t="s">
        <v>5187</v>
      </c>
      <c r="L975" s="263" t="s">
        <v>1296</v>
      </c>
      <c r="M975" t="str">
        <f t="shared" si="77"/>
        <v>Kohei MATSUMURA</v>
      </c>
      <c r="O975" s="263" t="s">
        <v>1534</v>
      </c>
      <c r="P975" s="263" t="s">
        <v>1535</v>
      </c>
      <c r="Q975" s="263" t="s">
        <v>890</v>
      </c>
      <c r="R975" s="263" t="s">
        <v>2886</v>
      </c>
      <c r="S975" t="str">
        <f t="shared" si="78"/>
        <v>01</v>
      </c>
      <c r="T975" t="str">
        <f t="shared" si="79"/>
        <v>1 (01)</v>
      </c>
      <c r="U975" t="s">
        <v>6377</v>
      </c>
    </row>
    <row r="976" spans="2:21">
      <c r="B976" s="263" t="s">
        <v>522</v>
      </c>
      <c r="C976" s="294">
        <v>975</v>
      </c>
      <c r="D976" s="263" t="s">
        <v>5042</v>
      </c>
      <c r="E976" s="504" t="str">
        <f t="shared" si="75"/>
        <v>Kairi OGAWA(02)</v>
      </c>
      <c r="F976" s="263" t="s">
        <v>890</v>
      </c>
      <c r="G976" s="263" t="s">
        <v>623</v>
      </c>
      <c r="H976" t="str">
        <f>VLOOKUP($G976,県名!$B$1:$C$49,2,FALSE)</f>
        <v>愛  知</v>
      </c>
      <c r="I976" t="str">
        <f>VLOOKUP(B976,学校名!$D$8:$F$64,3,FALSE)</f>
        <v>名古屋大</v>
      </c>
      <c r="J976" t="str">
        <f t="shared" si="76"/>
        <v>男</v>
      </c>
      <c r="K976" s="263" t="s">
        <v>1392</v>
      </c>
      <c r="L976" s="263" t="s">
        <v>3720</v>
      </c>
      <c r="M976" t="str">
        <f t="shared" si="77"/>
        <v>Kairi OGAWA</v>
      </c>
      <c r="O976" s="263" t="s">
        <v>1534</v>
      </c>
      <c r="P976" s="263" t="s">
        <v>1535</v>
      </c>
      <c r="Q976" s="263" t="s">
        <v>890</v>
      </c>
      <c r="R976" s="263" t="s">
        <v>5107</v>
      </c>
      <c r="S976" t="str">
        <f t="shared" si="78"/>
        <v>02</v>
      </c>
      <c r="T976" t="str">
        <f t="shared" si="79"/>
        <v>1 (02)</v>
      </c>
      <c r="U976" t="s">
        <v>6378</v>
      </c>
    </row>
    <row r="977" spans="2:21">
      <c r="B977" s="263" t="s">
        <v>522</v>
      </c>
      <c r="C977" s="294">
        <v>976</v>
      </c>
      <c r="D977" s="263" t="s">
        <v>5043</v>
      </c>
      <c r="E977" s="504" t="str">
        <f t="shared" si="75"/>
        <v>Sota UEMURA(02)</v>
      </c>
      <c r="F977" s="263" t="s">
        <v>890</v>
      </c>
      <c r="G977" s="263" t="s">
        <v>623</v>
      </c>
      <c r="H977" t="str">
        <f>VLOOKUP($G977,県名!$B$1:$C$49,2,FALSE)</f>
        <v>愛  知</v>
      </c>
      <c r="I977" t="str">
        <f>VLOOKUP(B977,学校名!$D$8:$F$64,3,FALSE)</f>
        <v>名古屋大</v>
      </c>
      <c r="J977" t="str">
        <f t="shared" si="76"/>
        <v>男</v>
      </c>
      <c r="K977" s="263" t="s">
        <v>3587</v>
      </c>
      <c r="L977" s="263" t="s">
        <v>1436</v>
      </c>
      <c r="M977" t="str">
        <f t="shared" si="77"/>
        <v>Sota UEMURA</v>
      </c>
      <c r="O977" s="263" t="s">
        <v>1534</v>
      </c>
      <c r="P977" s="263" t="s">
        <v>1535</v>
      </c>
      <c r="Q977" s="263" t="s">
        <v>890</v>
      </c>
      <c r="R977" s="263" t="s">
        <v>5108</v>
      </c>
      <c r="S977" t="str">
        <f t="shared" si="78"/>
        <v>02</v>
      </c>
      <c r="T977" t="str">
        <f t="shared" si="79"/>
        <v>1 (02)</v>
      </c>
      <c r="U977" t="s">
        <v>6379</v>
      </c>
    </row>
    <row r="978" spans="2:21">
      <c r="B978" s="263" t="s">
        <v>530</v>
      </c>
      <c r="C978" s="294">
        <v>977</v>
      </c>
      <c r="D978" s="263" t="s">
        <v>5044</v>
      </c>
      <c r="E978" s="504" t="str">
        <f t="shared" si="75"/>
        <v>Daisei YAMAUCHI(03)</v>
      </c>
      <c r="F978" s="263" t="s">
        <v>890</v>
      </c>
      <c r="G978" s="263" t="s">
        <v>623</v>
      </c>
      <c r="H978" t="str">
        <f>VLOOKUP($G978,県名!$B$1:$C$49,2,FALSE)</f>
        <v>愛  知</v>
      </c>
      <c r="I978" t="str">
        <f>VLOOKUP(B978,学校名!$D$8:$F$64,3,FALSE)</f>
        <v>名城大</v>
      </c>
      <c r="J978" t="str">
        <f t="shared" si="76"/>
        <v>男</v>
      </c>
      <c r="K978" s="263" t="s">
        <v>1357</v>
      </c>
      <c r="L978" s="263" t="s">
        <v>5188</v>
      </c>
      <c r="M978" t="str">
        <f t="shared" si="77"/>
        <v>Daisei YAMAUCHI</v>
      </c>
      <c r="O978" s="263" t="s">
        <v>1534</v>
      </c>
      <c r="P978" s="263" t="s">
        <v>1535</v>
      </c>
      <c r="Q978" s="263" t="s">
        <v>890</v>
      </c>
      <c r="R978" s="263" t="s">
        <v>5109</v>
      </c>
      <c r="S978" t="str">
        <f t="shared" si="78"/>
        <v>03</v>
      </c>
      <c r="T978" t="str">
        <f t="shared" si="79"/>
        <v>1 (03)</v>
      </c>
      <c r="U978" t="s">
        <v>6380</v>
      </c>
    </row>
    <row r="979" spans="2:21">
      <c r="B979" s="263" t="s">
        <v>530</v>
      </c>
      <c r="C979" s="294">
        <v>978</v>
      </c>
      <c r="D979" s="263" t="s">
        <v>5045</v>
      </c>
      <c r="E979" s="504" t="str">
        <f t="shared" si="75"/>
        <v>Ryota TSUTSU(03)</v>
      </c>
      <c r="F979" s="263" t="s">
        <v>890</v>
      </c>
      <c r="G979" s="263" t="s">
        <v>625</v>
      </c>
      <c r="H979" t="str">
        <f>VLOOKUP($G979,県名!$B$1:$C$49,2,FALSE)</f>
        <v>岐  阜</v>
      </c>
      <c r="I979" t="str">
        <f>VLOOKUP(B979,学校名!$D$8:$F$64,3,FALSE)</f>
        <v>名城大</v>
      </c>
      <c r="J979" t="str">
        <f t="shared" si="76"/>
        <v>男</v>
      </c>
      <c r="K979" s="263" t="s">
        <v>5189</v>
      </c>
      <c r="L979" s="263" t="s">
        <v>1310</v>
      </c>
      <c r="M979" t="str">
        <f t="shared" si="77"/>
        <v>Ryota TSUTSU</v>
      </c>
      <c r="O979" s="263" t="s">
        <v>1534</v>
      </c>
      <c r="P979" s="263" t="s">
        <v>1535</v>
      </c>
      <c r="Q979" s="263" t="s">
        <v>890</v>
      </c>
      <c r="R979" s="263" t="s">
        <v>5110</v>
      </c>
      <c r="S979" t="str">
        <f t="shared" si="78"/>
        <v>03</v>
      </c>
      <c r="T979" t="str">
        <f t="shared" si="79"/>
        <v>1 (03)</v>
      </c>
      <c r="U979" t="s">
        <v>6381</v>
      </c>
    </row>
    <row r="980" spans="2:21">
      <c r="B980" s="354" t="s">
        <v>504</v>
      </c>
      <c r="C980" s="294">
        <v>979</v>
      </c>
      <c r="D980" s="354" t="s">
        <v>5119</v>
      </c>
      <c r="E980" s="504" t="str">
        <f t="shared" si="75"/>
        <v>Ryusei YASUKAWA(03)</v>
      </c>
      <c r="F980" s="354" t="s">
        <v>890</v>
      </c>
      <c r="G980" s="354" t="s">
        <v>626</v>
      </c>
      <c r="H980" t="str">
        <f>VLOOKUP($G980,県名!$B$1:$C$49,2,FALSE)</f>
        <v>滋　賀</v>
      </c>
      <c r="I980" t="str">
        <f>VLOOKUP(B980,学校名!$D$8:$F$64,3,FALSE)</f>
        <v>岐阜聖徳大</v>
      </c>
      <c r="J980" t="str">
        <f t="shared" si="76"/>
        <v>男</v>
      </c>
      <c r="K980" s="354" t="s">
        <v>5190</v>
      </c>
      <c r="L980" s="354" t="s">
        <v>1348</v>
      </c>
      <c r="M980" t="str">
        <f t="shared" si="77"/>
        <v>Ryusei YASUKAWA</v>
      </c>
      <c r="O980" s="354" t="s">
        <v>1534</v>
      </c>
      <c r="P980" s="354" t="s">
        <v>1535</v>
      </c>
      <c r="Q980" s="354" t="s">
        <v>890</v>
      </c>
      <c r="R980" s="354" t="s">
        <v>4168</v>
      </c>
      <c r="S980" t="str">
        <f t="shared" si="78"/>
        <v>03</v>
      </c>
      <c r="T980" t="str">
        <f t="shared" si="79"/>
        <v>1 (03)</v>
      </c>
      <c r="U980" t="s">
        <v>6382</v>
      </c>
    </row>
    <row r="981" spans="2:21">
      <c r="B981" s="354" t="s">
        <v>504</v>
      </c>
      <c r="C981" s="294">
        <v>980</v>
      </c>
      <c r="D981" s="354" t="s">
        <v>5120</v>
      </c>
      <c r="E981" s="504" t="str">
        <f t="shared" si="75"/>
        <v>Takaya ADACHI(01)</v>
      </c>
      <c r="F981" s="354" t="s">
        <v>886</v>
      </c>
      <c r="G981" s="354" t="s">
        <v>625</v>
      </c>
      <c r="H981" t="str">
        <f>VLOOKUP($G981,県名!$B$1:$C$49,2,FALSE)</f>
        <v>岐  阜</v>
      </c>
      <c r="I981" t="str">
        <f>VLOOKUP(B981,学校名!$D$8:$F$64,3,FALSE)</f>
        <v>岐阜聖徳大</v>
      </c>
      <c r="J981" t="str">
        <f t="shared" si="76"/>
        <v>男</v>
      </c>
      <c r="K981" s="354" t="s">
        <v>1523</v>
      </c>
      <c r="L981" s="354" t="s">
        <v>1432</v>
      </c>
      <c r="M981" t="str">
        <f t="shared" si="77"/>
        <v>Takaya ADACHI</v>
      </c>
      <c r="O981" s="354" t="s">
        <v>1534</v>
      </c>
      <c r="P981" s="354" t="s">
        <v>1535</v>
      </c>
      <c r="Q981" s="354" t="s">
        <v>886</v>
      </c>
      <c r="R981" s="354" t="s">
        <v>5191</v>
      </c>
      <c r="S981" t="str">
        <f t="shared" si="78"/>
        <v>01</v>
      </c>
      <c r="T981" t="str">
        <f t="shared" si="79"/>
        <v>2 (01)</v>
      </c>
      <c r="U981" t="s">
        <v>6383</v>
      </c>
    </row>
    <row r="982" spans="2:21">
      <c r="B982" s="354" t="s">
        <v>507</v>
      </c>
      <c r="C982" s="294">
        <v>981</v>
      </c>
      <c r="D982" s="354" t="s">
        <v>5200</v>
      </c>
      <c r="E982" s="504" t="str">
        <f t="shared" si="75"/>
        <v>Yo IEZAKI(02)</v>
      </c>
      <c r="F982" s="354" t="s">
        <v>886</v>
      </c>
      <c r="G982" s="354" t="s">
        <v>624</v>
      </c>
      <c r="H982" t="str">
        <f>VLOOKUP($G982,県名!$B$1:$C$49,2,FALSE)</f>
        <v>三  重</v>
      </c>
      <c r="I982" t="str">
        <f>VLOOKUP(B982,学校名!$D$8:$F$64,3,FALSE)</f>
        <v>皇學館大</v>
      </c>
      <c r="J982" t="str">
        <f t="shared" si="76"/>
        <v>男</v>
      </c>
      <c r="K982" s="354" t="s">
        <v>5293</v>
      </c>
      <c r="L982" s="354" t="s">
        <v>3012</v>
      </c>
      <c r="M982" t="str">
        <f t="shared" si="77"/>
        <v>Yo IEZAKI</v>
      </c>
      <c r="O982" s="354" t="s">
        <v>1534</v>
      </c>
      <c r="P982" s="354" t="s">
        <v>1535</v>
      </c>
      <c r="Q982" s="354" t="s">
        <v>886</v>
      </c>
      <c r="R982" s="354" t="s">
        <v>5361</v>
      </c>
      <c r="S982" t="str">
        <f t="shared" si="78"/>
        <v>02</v>
      </c>
      <c r="T982" t="str">
        <f t="shared" si="79"/>
        <v>2 (02)</v>
      </c>
      <c r="U982" t="s">
        <v>6384</v>
      </c>
    </row>
    <row r="983" spans="2:21">
      <c r="B983" s="354" t="s">
        <v>507</v>
      </c>
      <c r="C983" s="294">
        <v>982</v>
      </c>
      <c r="D983" s="354" t="s">
        <v>5201</v>
      </c>
      <c r="E983" s="504" t="str">
        <f t="shared" si="75"/>
        <v>Nicolas GOMES(02)</v>
      </c>
      <c r="F983" s="354" t="s">
        <v>890</v>
      </c>
      <c r="G983" s="354" t="s">
        <v>624</v>
      </c>
      <c r="H983" t="str">
        <f>VLOOKUP($G983,県名!$B$1:$C$49,2,FALSE)</f>
        <v>三  重</v>
      </c>
      <c r="I983" t="str">
        <f>VLOOKUP(B983,学校名!$D$8:$F$64,3,FALSE)</f>
        <v>皇學館大</v>
      </c>
      <c r="J983" t="str">
        <f t="shared" si="76"/>
        <v>男</v>
      </c>
      <c r="K983" s="354" t="s">
        <v>5294</v>
      </c>
      <c r="L983" s="354" t="s">
        <v>5295</v>
      </c>
      <c r="M983" t="str">
        <f t="shared" si="77"/>
        <v>Nicolas GOMES</v>
      </c>
      <c r="O983" s="354" t="s">
        <v>1534</v>
      </c>
      <c r="P983" s="354" t="s">
        <v>1535</v>
      </c>
      <c r="Q983" s="354" t="s">
        <v>890</v>
      </c>
      <c r="R983" s="354" t="s">
        <v>5362</v>
      </c>
      <c r="S983" t="str">
        <f t="shared" si="78"/>
        <v>02</v>
      </c>
      <c r="T983" t="str">
        <f t="shared" si="79"/>
        <v>1 (02)</v>
      </c>
      <c r="U983" t="s">
        <v>6385</v>
      </c>
    </row>
    <row r="984" spans="2:21">
      <c r="B984" s="354" t="s">
        <v>507</v>
      </c>
      <c r="C984" s="294">
        <v>983</v>
      </c>
      <c r="D984" s="354" t="s">
        <v>5202</v>
      </c>
      <c r="E984" s="504" t="str">
        <f t="shared" si="75"/>
        <v>Sora YAMAJI(02)</v>
      </c>
      <c r="F984" s="354" t="s">
        <v>890</v>
      </c>
      <c r="G984" s="354" t="s">
        <v>624</v>
      </c>
      <c r="H984" t="str">
        <f>VLOOKUP($G984,県名!$B$1:$C$49,2,FALSE)</f>
        <v>三  重</v>
      </c>
      <c r="I984" t="str">
        <f>VLOOKUP(B984,学校名!$D$8:$F$64,3,FALSE)</f>
        <v>皇學館大</v>
      </c>
      <c r="J984" t="str">
        <f t="shared" si="76"/>
        <v>男</v>
      </c>
      <c r="K984" s="354" t="s">
        <v>5296</v>
      </c>
      <c r="L984" s="354" t="s">
        <v>2311</v>
      </c>
      <c r="M984" t="str">
        <f t="shared" si="77"/>
        <v>Sora YAMAJI</v>
      </c>
      <c r="O984" s="354" t="s">
        <v>1534</v>
      </c>
      <c r="P984" s="354" t="s">
        <v>1535</v>
      </c>
      <c r="Q984" s="354" t="s">
        <v>890</v>
      </c>
      <c r="R984" s="354" t="s">
        <v>5363</v>
      </c>
      <c r="S984" t="str">
        <f t="shared" si="78"/>
        <v>02</v>
      </c>
      <c r="T984" t="str">
        <f t="shared" si="79"/>
        <v>1 (02)</v>
      </c>
      <c r="U984" t="s">
        <v>6386</v>
      </c>
    </row>
    <row r="985" spans="2:21">
      <c r="B985" s="354" t="s">
        <v>507</v>
      </c>
      <c r="C985" s="294">
        <v>984</v>
      </c>
      <c r="D985" s="354" t="s">
        <v>5203</v>
      </c>
      <c r="E985" s="504" t="str">
        <f t="shared" si="75"/>
        <v>Kodai DEGUCHI(02)</v>
      </c>
      <c r="F985" s="354" t="s">
        <v>890</v>
      </c>
      <c r="G985" s="354" t="s">
        <v>624</v>
      </c>
      <c r="H985" t="str">
        <f>VLOOKUP($G985,県名!$B$1:$C$49,2,FALSE)</f>
        <v>三  重</v>
      </c>
      <c r="I985" t="str">
        <f>VLOOKUP(B985,学校名!$D$8:$F$64,3,FALSE)</f>
        <v>皇學館大</v>
      </c>
      <c r="J985" t="str">
        <f t="shared" si="76"/>
        <v>男</v>
      </c>
      <c r="K985" s="354" t="s">
        <v>5297</v>
      </c>
      <c r="L985" s="354" t="s">
        <v>3711</v>
      </c>
      <c r="M985" t="str">
        <f t="shared" si="77"/>
        <v>Kodai DEGUCHI</v>
      </c>
      <c r="O985" s="354" t="s">
        <v>1534</v>
      </c>
      <c r="P985" s="354" t="s">
        <v>1535</v>
      </c>
      <c r="Q985" s="354" t="s">
        <v>890</v>
      </c>
      <c r="R985" s="354" t="s">
        <v>5074</v>
      </c>
      <c r="S985" t="str">
        <f t="shared" si="78"/>
        <v>02</v>
      </c>
      <c r="T985" t="str">
        <f t="shared" si="79"/>
        <v>1 (02)</v>
      </c>
      <c r="U985" t="s">
        <v>6387</v>
      </c>
    </row>
    <row r="986" spans="2:21">
      <c r="B986" s="354" t="s">
        <v>507</v>
      </c>
      <c r="C986" s="294">
        <v>985</v>
      </c>
      <c r="D986" s="354" t="s">
        <v>5204</v>
      </c>
      <c r="E986" s="504" t="str">
        <f t="shared" si="75"/>
        <v>Shogo NISHIKAWA(02)</v>
      </c>
      <c r="F986" s="354" t="s">
        <v>890</v>
      </c>
      <c r="G986" s="354" t="s">
        <v>624</v>
      </c>
      <c r="H986" t="str">
        <f>VLOOKUP($G986,県名!$B$1:$C$49,2,FALSE)</f>
        <v>三  重</v>
      </c>
      <c r="I986" t="str">
        <f>VLOOKUP(B986,学校名!$D$8:$F$64,3,FALSE)</f>
        <v>皇學館大</v>
      </c>
      <c r="J986" t="str">
        <f t="shared" si="76"/>
        <v>男</v>
      </c>
      <c r="K986" s="354" t="s">
        <v>1474</v>
      </c>
      <c r="L986" s="354" t="s">
        <v>1397</v>
      </c>
      <c r="M986" t="str">
        <f t="shared" si="77"/>
        <v>Shogo NISHIKAWA</v>
      </c>
      <c r="O986" s="354" t="s">
        <v>1534</v>
      </c>
      <c r="P986" s="354" t="s">
        <v>1535</v>
      </c>
      <c r="Q986" s="354" t="s">
        <v>890</v>
      </c>
      <c r="R986" s="354" t="s">
        <v>5364</v>
      </c>
      <c r="S986" t="str">
        <f t="shared" si="78"/>
        <v>02</v>
      </c>
      <c r="T986" t="str">
        <f t="shared" si="79"/>
        <v>1 (02)</v>
      </c>
      <c r="U986" t="s">
        <v>6388</v>
      </c>
    </row>
    <row r="987" spans="2:21">
      <c r="B987" s="354" t="s">
        <v>500</v>
      </c>
      <c r="C987" s="294">
        <v>986</v>
      </c>
      <c r="D987" s="354" t="s">
        <v>5205</v>
      </c>
      <c r="E987" s="504" t="str">
        <f t="shared" si="75"/>
        <v>Shuto KATO(02)</v>
      </c>
      <c r="F987" s="354" t="s">
        <v>890</v>
      </c>
      <c r="G987" s="354" t="s">
        <v>623</v>
      </c>
      <c r="H987" t="str">
        <f>VLOOKUP($G987,県名!$B$1:$C$49,2,FALSE)</f>
        <v>愛  知</v>
      </c>
      <c r="I987" t="str">
        <f>VLOOKUP(B987,学校名!$D$8:$F$64,3,FALSE)</f>
        <v>愛知淑徳大</v>
      </c>
      <c r="J987" t="str">
        <f t="shared" si="76"/>
        <v>男</v>
      </c>
      <c r="K987" s="354" t="s">
        <v>1313</v>
      </c>
      <c r="L987" s="354" t="s">
        <v>3606</v>
      </c>
      <c r="M987" t="str">
        <f t="shared" si="77"/>
        <v>Shuto KATO</v>
      </c>
      <c r="O987" s="354" t="s">
        <v>1534</v>
      </c>
      <c r="P987" s="354" t="s">
        <v>1535</v>
      </c>
      <c r="Q987" s="354" t="s">
        <v>890</v>
      </c>
      <c r="R987" s="354" t="s">
        <v>5365</v>
      </c>
      <c r="S987" t="str">
        <f t="shared" si="78"/>
        <v>02</v>
      </c>
      <c r="T987" t="str">
        <f t="shared" si="79"/>
        <v>1 (02)</v>
      </c>
      <c r="U987" t="s">
        <v>6389</v>
      </c>
    </row>
    <row r="988" spans="2:21">
      <c r="B988" s="354" t="s">
        <v>500</v>
      </c>
      <c r="C988" s="294">
        <v>987</v>
      </c>
      <c r="D988" s="354" t="s">
        <v>5206</v>
      </c>
      <c r="E988" s="504" t="str">
        <f t="shared" si="75"/>
        <v>Seren YAMAMOTO(02)</v>
      </c>
      <c r="F988" s="354" t="s">
        <v>890</v>
      </c>
      <c r="G988" s="354" t="s">
        <v>623</v>
      </c>
      <c r="H988" t="str">
        <f>VLOOKUP($G988,県名!$B$1:$C$49,2,FALSE)</f>
        <v>愛  知</v>
      </c>
      <c r="I988" t="str">
        <f>VLOOKUP(B988,学校名!$D$8:$F$64,3,FALSE)</f>
        <v>愛知淑徳大</v>
      </c>
      <c r="J988" t="str">
        <f t="shared" si="76"/>
        <v>男</v>
      </c>
      <c r="K988" s="354" t="s">
        <v>1249</v>
      </c>
      <c r="L988" s="354" t="s">
        <v>5298</v>
      </c>
      <c r="M988" t="str">
        <f t="shared" si="77"/>
        <v>Seren YAMAMOTO</v>
      </c>
      <c r="O988" s="354" t="s">
        <v>1534</v>
      </c>
      <c r="P988" s="354" t="s">
        <v>1535</v>
      </c>
      <c r="Q988" s="354" t="s">
        <v>890</v>
      </c>
      <c r="R988" s="354" t="s">
        <v>5091</v>
      </c>
      <c r="S988" t="str">
        <f t="shared" si="78"/>
        <v>02</v>
      </c>
      <c r="T988" t="str">
        <f t="shared" si="79"/>
        <v>1 (02)</v>
      </c>
      <c r="U988" t="s">
        <v>6390</v>
      </c>
    </row>
    <row r="989" spans="2:21">
      <c r="B989" s="354" t="s">
        <v>494</v>
      </c>
      <c r="C989" s="294">
        <v>988</v>
      </c>
      <c r="D989" s="354" t="s">
        <v>5207</v>
      </c>
      <c r="E989" s="504" t="str">
        <f t="shared" si="75"/>
        <v>Shion OTSUKA(01)</v>
      </c>
      <c r="F989" s="354" t="s">
        <v>886</v>
      </c>
      <c r="G989" s="354" t="s">
        <v>623</v>
      </c>
      <c r="H989" t="str">
        <f>VLOOKUP($G989,県名!$B$1:$C$49,2,FALSE)</f>
        <v>愛  知</v>
      </c>
      <c r="I989" t="str">
        <f>VLOOKUP(B989,学校名!$D$8:$F$64,3,FALSE)</f>
        <v>愛知大</v>
      </c>
      <c r="J989" t="str">
        <f t="shared" si="76"/>
        <v>男</v>
      </c>
      <c r="K989" s="354" t="s">
        <v>5299</v>
      </c>
      <c r="L989" s="354" t="s">
        <v>5300</v>
      </c>
      <c r="M989" t="str">
        <f t="shared" si="77"/>
        <v>Shion OTSUKA</v>
      </c>
      <c r="O989" s="354" t="s">
        <v>1534</v>
      </c>
      <c r="P989" s="354" t="s">
        <v>1535</v>
      </c>
      <c r="Q989" s="354" t="s">
        <v>886</v>
      </c>
      <c r="R989" s="354" t="s">
        <v>5366</v>
      </c>
      <c r="S989" t="str">
        <f t="shared" si="78"/>
        <v>01</v>
      </c>
      <c r="T989" t="str">
        <f t="shared" si="79"/>
        <v>2 (01)</v>
      </c>
      <c r="U989" t="s">
        <v>6391</v>
      </c>
    </row>
    <row r="990" spans="2:21">
      <c r="B990" s="354" t="s">
        <v>494</v>
      </c>
      <c r="C990" s="294">
        <v>989</v>
      </c>
      <c r="D990" s="354" t="s">
        <v>5208</v>
      </c>
      <c r="E990" s="504" t="str">
        <f t="shared" si="75"/>
        <v>Hideyuki FUJIWARA(02)</v>
      </c>
      <c r="F990" s="354" t="s">
        <v>890</v>
      </c>
      <c r="G990" s="354" t="s">
        <v>623</v>
      </c>
      <c r="H990" t="str">
        <f>VLOOKUP($G990,県名!$B$1:$C$49,2,FALSE)</f>
        <v>愛  知</v>
      </c>
      <c r="I990" t="str">
        <f>VLOOKUP(B990,学校名!$D$8:$F$64,3,FALSE)</f>
        <v>愛知大</v>
      </c>
      <c r="J990" t="str">
        <f t="shared" si="76"/>
        <v>男</v>
      </c>
      <c r="K990" s="354" t="s">
        <v>4101</v>
      </c>
      <c r="L990" s="354" t="s">
        <v>5301</v>
      </c>
      <c r="M990" t="str">
        <f t="shared" si="77"/>
        <v>Hideyuki FUJIWARA</v>
      </c>
      <c r="O990" s="354" t="s">
        <v>1534</v>
      </c>
      <c r="P990" s="354" t="s">
        <v>1535</v>
      </c>
      <c r="Q990" s="354" t="s">
        <v>890</v>
      </c>
      <c r="R990" s="354" t="s">
        <v>5367</v>
      </c>
      <c r="S990" t="str">
        <f t="shared" si="78"/>
        <v>02</v>
      </c>
      <c r="T990" t="str">
        <f t="shared" si="79"/>
        <v>1 (02)</v>
      </c>
      <c r="U990" t="s">
        <v>6392</v>
      </c>
    </row>
    <row r="991" spans="2:21">
      <c r="B991" s="354" t="s">
        <v>494</v>
      </c>
      <c r="C991" s="294">
        <v>990</v>
      </c>
      <c r="D991" s="354" t="s">
        <v>5209</v>
      </c>
      <c r="E991" s="504" t="str">
        <f t="shared" si="75"/>
        <v>Daisuke GOTO(02)</v>
      </c>
      <c r="F991" s="354" t="s">
        <v>890</v>
      </c>
      <c r="G991" s="354" t="s">
        <v>623</v>
      </c>
      <c r="H991" t="str">
        <f>VLOOKUP($G991,県名!$B$1:$C$49,2,FALSE)</f>
        <v>愛  知</v>
      </c>
      <c r="I991" t="str">
        <f>VLOOKUP(B991,学校名!$D$8:$F$64,3,FALSE)</f>
        <v>愛知大</v>
      </c>
      <c r="J991" t="str">
        <f t="shared" si="76"/>
        <v>男</v>
      </c>
      <c r="K991" s="354" t="s">
        <v>1281</v>
      </c>
      <c r="L991" s="354" t="s">
        <v>1347</v>
      </c>
      <c r="M991" t="str">
        <f t="shared" si="77"/>
        <v>Daisuke GOTO</v>
      </c>
      <c r="O991" s="354" t="s">
        <v>1534</v>
      </c>
      <c r="P991" s="354" t="s">
        <v>1535</v>
      </c>
      <c r="Q991" s="354" t="s">
        <v>890</v>
      </c>
      <c r="R991" s="354" t="s">
        <v>5368</v>
      </c>
      <c r="S991" t="str">
        <f t="shared" si="78"/>
        <v>02</v>
      </c>
      <c r="T991" t="str">
        <f t="shared" si="79"/>
        <v>1 (02)</v>
      </c>
      <c r="U991" t="s">
        <v>6393</v>
      </c>
    </row>
    <row r="992" spans="2:21">
      <c r="B992" s="354" t="s">
        <v>494</v>
      </c>
      <c r="C992" s="294">
        <v>991</v>
      </c>
      <c r="D992" s="354" t="s">
        <v>5210</v>
      </c>
      <c r="E992" s="504" t="str">
        <f t="shared" si="75"/>
        <v>Kohei UMEMURA(02)</v>
      </c>
      <c r="F992" s="354" t="s">
        <v>890</v>
      </c>
      <c r="G992" s="354" t="s">
        <v>623</v>
      </c>
      <c r="H992" t="str">
        <f>VLOOKUP($G992,県名!$B$1:$C$49,2,FALSE)</f>
        <v>愛  知</v>
      </c>
      <c r="I992" t="str">
        <f>VLOOKUP(B992,学校名!$D$8:$F$64,3,FALSE)</f>
        <v>愛知大</v>
      </c>
      <c r="J992" t="str">
        <f t="shared" si="76"/>
        <v>男</v>
      </c>
      <c r="K992" s="354" t="s">
        <v>1502</v>
      </c>
      <c r="L992" s="354" t="s">
        <v>1296</v>
      </c>
      <c r="M992" t="str">
        <f t="shared" si="77"/>
        <v>Kohei UMEMURA</v>
      </c>
      <c r="O992" s="354" t="s">
        <v>1534</v>
      </c>
      <c r="P992" s="354" t="s">
        <v>1535</v>
      </c>
      <c r="Q992" s="354" t="s">
        <v>890</v>
      </c>
      <c r="R992" s="354" t="s">
        <v>5369</v>
      </c>
      <c r="S992" t="str">
        <f t="shared" si="78"/>
        <v>02</v>
      </c>
      <c r="T992" t="str">
        <f t="shared" si="79"/>
        <v>1 (02)</v>
      </c>
      <c r="U992" t="s">
        <v>6394</v>
      </c>
    </row>
    <row r="993" spans="2:21">
      <c r="B993" s="354" t="s">
        <v>494</v>
      </c>
      <c r="C993" s="294">
        <v>992</v>
      </c>
      <c r="D993" s="354" t="s">
        <v>5211</v>
      </c>
      <c r="E993" s="504" t="str">
        <f t="shared" si="75"/>
        <v>Takumi UEZONO(02)</v>
      </c>
      <c r="F993" s="354" t="s">
        <v>890</v>
      </c>
      <c r="G993" s="354" t="s">
        <v>623</v>
      </c>
      <c r="H993" t="str">
        <f>VLOOKUP($G993,県名!$B$1:$C$49,2,FALSE)</f>
        <v>愛  知</v>
      </c>
      <c r="I993" t="str">
        <f>VLOOKUP(B993,学校名!$D$8:$F$64,3,FALSE)</f>
        <v>愛知大</v>
      </c>
      <c r="J993" t="str">
        <f t="shared" si="76"/>
        <v>男</v>
      </c>
      <c r="K993" s="354" t="s">
        <v>5302</v>
      </c>
      <c r="L993" s="354" t="s">
        <v>1339</v>
      </c>
      <c r="M993" t="str">
        <f t="shared" si="77"/>
        <v>Takumi UEZONO</v>
      </c>
      <c r="O993" s="354" t="s">
        <v>1534</v>
      </c>
      <c r="P993" s="354" t="s">
        <v>1535</v>
      </c>
      <c r="Q993" s="354" t="s">
        <v>890</v>
      </c>
      <c r="R993" s="354" t="s">
        <v>4198</v>
      </c>
      <c r="S993" t="str">
        <f t="shared" si="78"/>
        <v>02</v>
      </c>
      <c r="T993" t="str">
        <f t="shared" si="79"/>
        <v>1 (02)</v>
      </c>
      <c r="U993" t="s">
        <v>6395</v>
      </c>
    </row>
    <row r="994" spans="2:21">
      <c r="B994" s="354" t="s">
        <v>494</v>
      </c>
      <c r="C994" s="294">
        <v>993</v>
      </c>
      <c r="D994" s="354" t="s">
        <v>5212</v>
      </c>
      <c r="E994" s="504" t="str">
        <f t="shared" si="75"/>
        <v>Hiroyuki MORI(03)</v>
      </c>
      <c r="F994" s="354" t="s">
        <v>890</v>
      </c>
      <c r="G994" s="354" t="s">
        <v>625</v>
      </c>
      <c r="H994" t="str">
        <f>VLOOKUP($G994,県名!$B$1:$C$49,2,FALSE)</f>
        <v>岐  阜</v>
      </c>
      <c r="I994" t="str">
        <f>VLOOKUP(B994,学校名!$D$8:$F$64,3,FALSE)</f>
        <v>愛知大</v>
      </c>
      <c r="J994" t="str">
        <f t="shared" si="76"/>
        <v>男</v>
      </c>
      <c r="K994" s="354" t="s">
        <v>1405</v>
      </c>
      <c r="L994" s="354" t="s">
        <v>1266</v>
      </c>
      <c r="M994" t="str">
        <f t="shared" si="77"/>
        <v>Hiroyuki MORI</v>
      </c>
      <c r="O994" s="354" t="s">
        <v>1534</v>
      </c>
      <c r="P994" s="354" t="s">
        <v>1535</v>
      </c>
      <c r="Q994" s="354" t="s">
        <v>890</v>
      </c>
      <c r="R994" s="354" t="s">
        <v>5370</v>
      </c>
      <c r="S994" t="str">
        <f t="shared" si="78"/>
        <v>03</v>
      </c>
      <c r="T994" t="str">
        <f t="shared" si="79"/>
        <v>1 (03)</v>
      </c>
      <c r="U994" t="s">
        <v>6396</v>
      </c>
    </row>
    <row r="995" spans="2:21">
      <c r="B995" s="354" t="s">
        <v>494</v>
      </c>
      <c r="C995" s="294">
        <v>994</v>
      </c>
      <c r="D995" s="354" t="s">
        <v>5213</v>
      </c>
      <c r="E995" s="504" t="str">
        <f t="shared" si="75"/>
        <v>Kazuma YAMAMOTO(02)</v>
      </c>
      <c r="F995" s="354" t="s">
        <v>890</v>
      </c>
      <c r="G995" s="354" t="s">
        <v>623</v>
      </c>
      <c r="H995" t="str">
        <f>VLOOKUP($G995,県名!$B$1:$C$49,2,FALSE)</f>
        <v>愛  知</v>
      </c>
      <c r="I995" t="str">
        <f>VLOOKUP(B995,学校名!$D$8:$F$64,3,FALSE)</f>
        <v>愛知大</v>
      </c>
      <c r="J995" t="str">
        <f t="shared" si="76"/>
        <v>男</v>
      </c>
      <c r="K995" s="354" t="s">
        <v>1249</v>
      </c>
      <c r="L995" s="354" t="s">
        <v>1326</v>
      </c>
      <c r="M995" t="str">
        <f t="shared" si="77"/>
        <v>Kazuma YAMAMOTO</v>
      </c>
      <c r="O995" s="354" t="s">
        <v>1534</v>
      </c>
      <c r="P995" s="354" t="s">
        <v>1535</v>
      </c>
      <c r="Q995" s="354" t="s">
        <v>890</v>
      </c>
      <c r="R995" s="354" t="s">
        <v>4191</v>
      </c>
      <c r="S995" t="str">
        <f t="shared" si="78"/>
        <v>02</v>
      </c>
      <c r="T995" t="str">
        <f t="shared" si="79"/>
        <v>1 (02)</v>
      </c>
      <c r="U995" t="s">
        <v>6397</v>
      </c>
    </row>
    <row r="996" spans="2:21">
      <c r="B996" s="354" t="s">
        <v>494</v>
      </c>
      <c r="C996" s="294">
        <v>995</v>
      </c>
      <c r="D996" s="354" t="s">
        <v>5214</v>
      </c>
      <c r="E996" s="504" t="str">
        <f t="shared" si="75"/>
        <v>Homare NAKAMURA(02)</v>
      </c>
      <c r="F996" s="354" t="s">
        <v>890</v>
      </c>
      <c r="G996" s="354" t="s">
        <v>623</v>
      </c>
      <c r="H996" t="str">
        <f>VLOOKUP($G996,県名!$B$1:$C$49,2,FALSE)</f>
        <v>愛  知</v>
      </c>
      <c r="I996" t="str">
        <f>VLOOKUP(B996,学校名!$D$8:$F$64,3,FALSE)</f>
        <v>愛知大</v>
      </c>
      <c r="J996" t="str">
        <f t="shared" si="76"/>
        <v>男</v>
      </c>
      <c r="K996" s="354" t="s">
        <v>1227</v>
      </c>
      <c r="L996" s="354" t="s">
        <v>5303</v>
      </c>
      <c r="M996" t="str">
        <f t="shared" si="77"/>
        <v>Homare NAKAMURA</v>
      </c>
      <c r="O996" s="354" t="s">
        <v>1534</v>
      </c>
      <c r="P996" s="354" t="s">
        <v>1535</v>
      </c>
      <c r="Q996" s="354" t="s">
        <v>890</v>
      </c>
      <c r="R996" s="354" t="s">
        <v>4266</v>
      </c>
      <c r="S996" t="str">
        <f t="shared" si="78"/>
        <v>02</v>
      </c>
      <c r="T996" t="str">
        <f t="shared" si="79"/>
        <v>1 (02)</v>
      </c>
      <c r="U996" t="s">
        <v>6398</v>
      </c>
    </row>
    <row r="997" spans="2:21">
      <c r="B997" s="354" t="s">
        <v>494</v>
      </c>
      <c r="C997" s="294">
        <v>996</v>
      </c>
      <c r="D997" s="354" t="s">
        <v>5215</v>
      </c>
      <c r="E997" s="504" t="str">
        <f t="shared" si="75"/>
        <v>Sota AOYAMA(03)</v>
      </c>
      <c r="F997" s="354" t="s">
        <v>890</v>
      </c>
      <c r="G997" s="354" t="s">
        <v>623</v>
      </c>
      <c r="H997" t="str">
        <f>VLOOKUP($G997,県名!$B$1:$C$49,2,FALSE)</f>
        <v>愛  知</v>
      </c>
      <c r="I997" t="str">
        <f>VLOOKUP(B997,学校名!$D$8:$F$64,3,FALSE)</f>
        <v>愛知大</v>
      </c>
      <c r="J997" t="str">
        <f t="shared" si="76"/>
        <v>男</v>
      </c>
      <c r="K997" s="354" t="s">
        <v>1286</v>
      </c>
      <c r="L997" s="354" t="s">
        <v>1436</v>
      </c>
      <c r="M997" t="str">
        <f t="shared" si="77"/>
        <v>Sota AOYAMA</v>
      </c>
      <c r="O997" s="354" t="s">
        <v>1534</v>
      </c>
      <c r="P997" s="354" t="s">
        <v>1535</v>
      </c>
      <c r="Q997" s="354" t="s">
        <v>890</v>
      </c>
      <c r="R997" s="354" t="s">
        <v>5371</v>
      </c>
      <c r="S997" t="str">
        <f t="shared" si="78"/>
        <v>03</v>
      </c>
      <c r="T997" t="str">
        <f t="shared" si="79"/>
        <v>1 (03)</v>
      </c>
      <c r="U997" t="s">
        <v>6399</v>
      </c>
    </row>
    <row r="998" spans="2:21">
      <c r="B998" s="354" t="s">
        <v>494</v>
      </c>
      <c r="C998" s="294">
        <v>997</v>
      </c>
      <c r="D998" s="354" t="s">
        <v>5216</v>
      </c>
      <c r="E998" s="504" t="str">
        <f t="shared" si="75"/>
        <v>Ayumu KOBAYASHI(02)</v>
      </c>
      <c r="F998" s="354" t="s">
        <v>890</v>
      </c>
      <c r="G998" s="354" t="s">
        <v>625</v>
      </c>
      <c r="H998" t="str">
        <f>VLOOKUP($G998,県名!$B$1:$C$49,2,FALSE)</f>
        <v>岐  阜</v>
      </c>
      <c r="I998" t="str">
        <f>VLOOKUP(B998,学校名!$D$8:$F$64,3,FALSE)</f>
        <v>愛知大</v>
      </c>
      <c r="J998" t="str">
        <f t="shared" si="76"/>
        <v>男</v>
      </c>
      <c r="K998" s="354" t="s">
        <v>1262</v>
      </c>
      <c r="L998" s="354" t="s">
        <v>3667</v>
      </c>
      <c r="M998" t="str">
        <f t="shared" si="77"/>
        <v>Ayumu KOBAYASHI</v>
      </c>
      <c r="O998" s="354" t="s">
        <v>1534</v>
      </c>
      <c r="P998" s="354" t="s">
        <v>1535</v>
      </c>
      <c r="Q998" s="354" t="s">
        <v>890</v>
      </c>
      <c r="R998" s="354" t="s">
        <v>4694</v>
      </c>
      <c r="S998" t="str">
        <f t="shared" si="78"/>
        <v>02</v>
      </c>
      <c r="T998" t="str">
        <f t="shared" si="79"/>
        <v>1 (02)</v>
      </c>
      <c r="U998" t="s">
        <v>6400</v>
      </c>
    </row>
    <row r="999" spans="2:21">
      <c r="B999" s="354" t="s">
        <v>494</v>
      </c>
      <c r="C999" s="294">
        <v>998</v>
      </c>
      <c r="D999" s="354" t="s">
        <v>5217</v>
      </c>
      <c r="E999" s="504" t="str">
        <f t="shared" si="75"/>
        <v>Kenso OKAMOTO(02)</v>
      </c>
      <c r="F999" s="354" t="s">
        <v>890</v>
      </c>
      <c r="G999" s="354" t="s">
        <v>623</v>
      </c>
      <c r="H999" t="str">
        <f>VLOOKUP($G999,県名!$B$1:$C$49,2,FALSE)</f>
        <v>愛  知</v>
      </c>
      <c r="I999" t="str">
        <f>VLOOKUP(B999,学校名!$D$8:$F$64,3,FALSE)</f>
        <v>愛知大</v>
      </c>
      <c r="J999" t="str">
        <f t="shared" si="76"/>
        <v>男</v>
      </c>
      <c r="K999" s="354" t="s">
        <v>3895</v>
      </c>
      <c r="L999" s="354" t="s">
        <v>5304</v>
      </c>
      <c r="M999" t="str">
        <f t="shared" si="77"/>
        <v>Kenso OKAMOTO</v>
      </c>
      <c r="O999" s="354" t="s">
        <v>1534</v>
      </c>
      <c r="P999" s="354" t="s">
        <v>1535</v>
      </c>
      <c r="Q999" s="354" t="s">
        <v>890</v>
      </c>
      <c r="R999" s="354" t="s">
        <v>4701</v>
      </c>
      <c r="S999" t="str">
        <f t="shared" si="78"/>
        <v>02</v>
      </c>
      <c r="T999" t="str">
        <f t="shared" si="79"/>
        <v>1 (02)</v>
      </c>
      <c r="U999" t="s">
        <v>6401</v>
      </c>
    </row>
    <row r="1000" spans="2:21">
      <c r="B1000" s="354" t="s">
        <v>494</v>
      </c>
      <c r="C1000" s="294">
        <v>999</v>
      </c>
      <c r="D1000" s="354" t="s">
        <v>5218</v>
      </c>
      <c r="E1000" s="504" t="str">
        <f t="shared" si="75"/>
        <v>Kosei KATAOKA(02)</v>
      </c>
      <c r="F1000" s="354" t="s">
        <v>890</v>
      </c>
      <c r="G1000" s="354" t="s">
        <v>623</v>
      </c>
      <c r="H1000" t="str">
        <f>VLOOKUP($G1000,県名!$B$1:$C$49,2,FALSE)</f>
        <v>愛  知</v>
      </c>
      <c r="I1000" t="str">
        <f>VLOOKUP(B1000,学校名!$D$8:$F$64,3,FALSE)</f>
        <v>愛知大</v>
      </c>
      <c r="J1000" t="str">
        <f t="shared" si="76"/>
        <v>男</v>
      </c>
      <c r="K1000" s="354" t="s">
        <v>4074</v>
      </c>
      <c r="L1000" s="354" t="s">
        <v>1364</v>
      </c>
      <c r="M1000" t="str">
        <f t="shared" si="77"/>
        <v>Kosei KATAOKA</v>
      </c>
      <c r="O1000" s="354" t="s">
        <v>1534</v>
      </c>
      <c r="P1000" s="354" t="s">
        <v>1535</v>
      </c>
      <c r="Q1000" s="354" t="s">
        <v>890</v>
      </c>
      <c r="R1000" s="354" t="s">
        <v>5372</v>
      </c>
      <c r="S1000" t="str">
        <f t="shared" si="78"/>
        <v>02</v>
      </c>
      <c r="T1000" t="str">
        <f t="shared" si="79"/>
        <v>1 (02)</v>
      </c>
      <c r="U1000" t="s">
        <v>6402</v>
      </c>
    </row>
    <row r="1001" spans="2:21">
      <c r="B1001" s="354" t="s">
        <v>502</v>
      </c>
      <c r="C1001" s="294">
        <v>1000</v>
      </c>
      <c r="D1001" s="354" t="s">
        <v>5219</v>
      </c>
      <c r="E1001" s="504" t="str">
        <f t="shared" si="75"/>
        <v>Shogo KUROKAWA(98)</v>
      </c>
      <c r="F1001" s="354" t="s">
        <v>889</v>
      </c>
      <c r="G1001" s="354" t="s">
        <v>625</v>
      </c>
      <c r="H1001" t="str">
        <f>VLOOKUP($G1001,県名!$B$1:$C$49,2,FALSE)</f>
        <v>岐  阜</v>
      </c>
      <c r="I1001" t="str">
        <f>VLOOKUP(B1001,学校名!$D$8:$F$64,3,FALSE)</f>
        <v>岐阜大</v>
      </c>
      <c r="J1001" t="str">
        <f t="shared" si="76"/>
        <v>男</v>
      </c>
      <c r="K1001" s="354" t="s">
        <v>1396</v>
      </c>
      <c r="L1001" s="354" t="s">
        <v>1397</v>
      </c>
      <c r="M1001" t="str">
        <f t="shared" si="77"/>
        <v>Shogo KUROKAWA</v>
      </c>
      <c r="O1001" s="354" t="s">
        <v>1534</v>
      </c>
      <c r="P1001" s="354" t="s">
        <v>1535</v>
      </c>
      <c r="Q1001" s="354" t="s">
        <v>889</v>
      </c>
      <c r="R1001" s="354" t="s">
        <v>5373</v>
      </c>
      <c r="S1001" t="str">
        <f t="shared" si="78"/>
        <v>98</v>
      </c>
      <c r="T1001" t="str">
        <f t="shared" si="79"/>
        <v>3 (98)</v>
      </c>
      <c r="U1001" t="s">
        <v>6403</v>
      </c>
    </row>
    <row r="1002" spans="2:21">
      <c r="B1002" s="354" t="s">
        <v>502</v>
      </c>
      <c r="C1002" s="294">
        <v>1001</v>
      </c>
      <c r="D1002" s="354" t="s">
        <v>5220</v>
      </c>
      <c r="E1002" s="504" t="str">
        <f t="shared" si="75"/>
        <v>Shoei OGAWA(01)</v>
      </c>
      <c r="F1002" s="354" t="s">
        <v>890</v>
      </c>
      <c r="G1002" s="354" t="s">
        <v>625</v>
      </c>
      <c r="H1002" t="str">
        <f>VLOOKUP($G1002,県名!$B$1:$C$49,2,FALSE)</f>
        <v>岐  阜</v>
      </c>
      <c r="I1002" t="str">
        <f>VLOOKUP(B1002,学校名!$D$8:$F$64,3,FALSE)</f>
        <v>岐阜大</v>
      </c>
      <c r="J1002" t="str">
        <f t="shared" si="76"/>
        <v>男</v>
      </c>
      <c r="K1002" s="354" t="s">
        <v>1392</v>
      </c>
      <c r="L1002" s="354" t="s">
        <v>2296</v>
      </c>
      <c r="M1002" t="str">
        <f t="shared" si="77"/>
        <v>Shoei OGAWA</v>
      </c>
      <c r="O1002" s="354" t="s">
        <v>1534</v>
      </c>
      <c r="P1002" s="354" t="s">
        <v>1535</v>
      </c>
      <c r="Q1002" s="354" t="s">
        <v>890</v>
      </c>
      <c r="R1002" s="354" t="s">
        <v>2916</v>
      </c>
      <c r="S1002" t="str">
        <f t="shared" si="78"/>
        <v>01</v>
      </c>
      <c r="T1002" t="str">
        <f t="shared" si="79"/>
        <v>1 (01)</v>
      </c>
      <c r="U1002" t="s">
        <v>6404</v>
      </c>
    </row>
    <row r="1003" spans="2:21">
      <c r="B1003" s="354" t="s">
        <v>502</v>
      </c>
      <c r="C1003" s="294">
        <v>1002</v>
      </c>
      <c r="D1003" s="354" t="s">
        <v>5221</v>
      </c>
      <c r="E1003" s="504" t="str">
        <f t="shared" si="75"/>
        <v>Ryosuke TANAKA(02)</v>
      </c>
      <c r="F1003" s="354" t="s">
        <v>890</v>
      </c>
      <c r="G1003" s="354" t="s">
        <v>625</v>
      </c>
      <c r="H1003" t="str">
        <f>VLOOKUP($G1003,県名!$B$1:$C$49,2,FALSE)</f>
        <v>岐  阜</v>
      </c>
      <c r="I1003" t="str">
        <f>VLOOKUP(B1003,学校名!$D$8:$F$64,3,FALSE)</f>
        <v>岐阜大</v>
      </c>
      <c r="J1003" t="str">
        <f t="shared" si="76"/>
        <v>男</v>
      </c>
      <c r="K1003" s="354" t="s">
        <v>1328</v>
      </c>
      <c r="L1003" s="354" t="s">
        <v>1246</v>
      </c>
      <c r="M1003" t="str">
        <f t="shared" si="77"/>
        <v>Ryosuke TANAKA</v>
      </c>
      <c r="O1003" s="354" t="s">
        <v>1534</v>
      </c>
      <c r="P1003" s="354" t="s">
        <v>1535</v>
      </c>
      <c r="Q1003" s="354" t="s">
        <v>890</v>
      </c>
      <c r="R1003" s="354" t="s">
        <v>5374</v>
      </c>
      <c r="S1003" t="str">
        <f t="shared" si="78"/>
        <v>02</v>
      </c>
      <c r="T1003" t="str">
        <f t="shared" si="79"/>
        <v>1 (02)</v>
      </c>
      <c r="U1003" t="s">
        <v>6405</v>
      </c>
    </row>
    <row r="1004" spans="2:21">
      <c r="B1004" s="354" t="s">
        <v>514</v>
      </c>
      <c r="C1004" s="294">
        <v>1003</v>
      </c>
      <c r="D1004" s="354" t="s">
        <v>5222</v>
      </c>
      <c r="E1004" s="504" t="str">
        <f t="shared" si="75"/>
        <v>Ryunosuke ADACHI(02)</v>
      </c>
      <c r="F1004" s="354" t="s">
        <v>890</v>
      </c>
      <c r="G1004" s="354" t="s">
        <v>623</v>
      </c>
      <c r="H1004" t="str">
        <f>VLOOKUP($G1004,県名!$B$1:$C$49,2,FALSE)</f>
        <v>愛  知</v>
      </c>
      <c r="I1004" t="str">
        <f>VLOOKUP(B1004,学校名!$D$8:$F$64,3,FALSE)</f>
        <v>中京大</v>
      </c>
      <c r="J1004" t="str">
        <f t="shared" si="76"/>
        <v>男</v>
      </c>
      <c r="K1004" s="354" t="s">
        <v>1523</v>
      </c>
      <c r="L1004" s="354" t="s">
        <v>1354</v>
      </c>
      <c r="M1004" t="str">
        <f t="shared" si="77"/>
        <v>Ryunosuke ADACHI</v>
      </c>
      <c r="O1004" s="354" t="s">
        <v>1534</v>
      </c>
      <c r="P1004" s="354" t="s">
        <v>1535</v>
      </c>
      <c r="Q1004" s="354" t="s">
        <v>890</v>
      </c>
      <c r="R1004" s="354" t="s">
        <v>4182</v>
      </c>
      <c r="S1004" t="str">
        <f t="shared" si="78"/>
        <v>02</v>
      </c>
      <c r="T1004" t="str">
        <f t="shared" si="79"/>
        <v>1 (02)</v>
      </c>
      <c r="U1004" t="s">
        <v>6406</v>
      </c>
    </row>
    <row r="1005" spans="2:21">
      <c r="B1005" s="354" t="s">
        <v>514</v>
      </c>
      <c r="C1005" s="294">
        <v>1004</v>
      </c>
      <c r="D1005" s="354" t="s">
        <v>5223</v>
      </c>
      <c r="E1005" s="504" t="str">
        <f t="shared" si="75"/>
        <v>Daisuke ANDO(02)</v>
      </c>
      <c r="F1005" s="354" t="s">
        <v>890</v>
      </c>
      <c r="G1005" s="354" t="s">
        <v>625</v>
      </c>
      <c r="H1005" t="str">
        <f>VLOOKUP($G1005,県名!$B$1:$C$49,2,FALSE)</f>
        <v>岐  阜</v>
      </c>
      <c r="I1005" t="str">
        <f>VLOOKUP(B1005,学校名!$D$8:$F$64,3,FALSE)</f>
        <v>中京大</v>
      </c>
      <c r="J1005" t="str">
        <f t="shared" si="76"/>
        <v>男</v>
      </c>
      <c r="K1005" s="354" t="s">
        <v>1424</v>
      </c>
      <c r="L1005" s="354" t="s">
        <v>1347</v>
      </c>
      <c r="M1005" t="str">
        <f t="shared" si="77"/>
        <v>Daisuke ANDO</v>
      </c>
      <c r="O1005" s="354" t="s">
        <v>1534</v>
      </c>
      <c r="P1005" s="354" t="s">
        <v>1535</v>
      </c>
      <c r="Q1005" s="354" t="s">
        <v>890</v>
      </c>
      <c r="R1005" s="354" t="s">
        <v>4719</v>
      </c>
      <c r="S1005" t="str">
        <f t="shared" si="78"/>
        <v>02</v>
      </c>
      <c r="T1005" t="str">
        <f t="shared" si="79"/>
        <v>1 (02)</v>
      </c>
      <c r="U1005" t="s">
        <v>6407</v>
      </c>
    </row>
    <row r="1006" spans="2:21">
      <c r="B1006" s="354" t="s">
        <v>514</v>
      </c>
      <c r="C1006" s="294">
        <v>1005</v>
      </c>
      <c r="D1006" s="354" t="s">
        <v>5224</v>
      </c>
      <c r="E1006" s="504" t="str">
        <f t="shared" si="75"/>
        <v>Masaharu ANDO(02)</v>
      </c>
      <c r="F1006" s="354" t="s">
        <v>890</v>
      </c>
      <c r="G1006" s="354" t="s">
        <v>623</v>
      </c>
      <c r="H1006" t="str">
        <f>VLOOKUP($G1006,県名!$B$1:$C$49,2,FALSE)</f>
        <v>愛  知</v>
      </c>
      <c r="I1006" t="str">
        <f>VLOOKUP(B1006,学校名!$D$8:$F$64,3,FALSE)</f>
        <v>中京大</v>
      </c>
      <c r="J1006" t="str">
        <f t="shared" si="76"/>
        <v>男</v>
      </c>
      <c r="K1006" s="354" t="s">
        <v>1424</v>
      </c>
      <c r="L1006" s="354" t="s">
        <v>5305</v>
      </c>
      <c r="M1006" t="str">
        <f t="shared" si="77"/>
        <v>Masaharu ANDO</v>
      </c>
      <c r="O1006" s="354" t="s">
        <v>1534</v>
      </c>
      <c r="P1006" s="354" t="s">
        <v>1535</v>
      </c>
      <c r="Q1006" s="354" t="s">
        <v>890</v>
      </c>
      <c r="R1006" s="354" t="s">
        <v>4181</v>
      </c>
      <c r="S1006" t="str">
        <f t="shared" si="78"/>
        <v>02</v>
      </c>
      <c r="T1006" t="str">
        <f t="shared" si="79"/>
        <v>1 (02)</v>
      </c>
      <c r="U1006" t="s">
        <v>6408</v>
      </c>
    </row>
    <row r="1007" spans="2:21">
      <c r="B1007" s="354" t="s">
        <v>514</v>
      </c>
      <c r="C1007" s="294">
        <v>1006</v>
      </c>
      <c r="D1007" s="354" t="s">
        <v>5225</v>
      </c>
      <c r="E1007" s="504" t="str">
        <f t="shared" si="75"/>
        <v>Hiromasa KATO(02)</v>
      </c>
      <c r="F1007" s="354" t="s">
        <v>890</v>
      </c>
      <c r="G1007" s="354" t="s">
        <v>623</v>
      </c>
      <c r="H1007" t="str">
        <f>VLOOKUP($G1007,県名!$B$1:$C$49,2,FALSE)</f>
        <v>愛  知</v>
      </c>
      <c r="I1007" t="str">
        <f>VLOOKUP(B1007,学校名!$D$8:$F$64,3,FALSE)</f>
        <v>中京大</v>
      </c>
      <c r="J1007" t="str">
        <f t="shared" si="76"/>
        <v>男</v>
      </c>
      <c r="K1007" s="354" t="s">
        <v>1313</v>
      </c>
      <c r="L1007" s="354" t="s">
        <v>5306</v>
      </c>
      <c r="M1007" t="str">
        <f t="shared" si="77"/>
        <v>Hiromasa KATO</v>
      </c>
      <c r="O1007" s="354" t="s">
        <v>1534</v>
      </c>
      <c r="P1007" s="354" t="s">
        <v>1535</v>
      </c>
      <c r="Q1007" s="354" t="s">
        <v>890</v>
      </c>
      <c r="R1007" s="354" t="s">
        <v>4286</v>
      </c>
      <c r="S1007" t="str">
        <f t="shared" si="78"/>
        <v>02</v>
      </c>
      <c r="T1007" t="str">
        <f t="shared" si="79"/>
        <v>1 (02)</v>
      </c>
      <c r="U1007" t="s">
        <v>6409</v>
      </c>
    </row>
    <row r="1008" spans="2:21">
      <c r="B1008" s="354" t="s">
        <v>514</v>
      </c>
      <c r="C1008" s="294">
        <v>1007</v>
      </c>
      <c r="D1008" s="354" t="s">
        <v>5226</v>
      </c>
      <c r="E1008" s="504" t="str">
        <f t="shared" si="75"/>
        <v>Kai SATO(03)</v>
      </c>
      <c r="F1008" s="354" t="s">
        <v>890</v>
      </c>
      <c r="G1008" s="354" t="s">
        <v>623</v>
      </c>
      <c r="H1008" t="str">
        <f>VLOOKUP($G1008,県名!$B$1:$C$49,2,FALSE)</f>
        <v>愛  知</v>
      </c>
      <c r="I1008" t="str">
        <f>VLOOKUP(B1008,学校名!$D$8:$F$64,3,FALSE)</f>
        <v>中京大</v>
      </c>
      <c r="J1008" t="str">
        <f t="shared" si="76"/>
        <v>男</v>
      </c>
      <c r="K1008" s="354" t="s">
        <v>1330</v>
      </c>
      <c r="L1008" s="354" t="s">
        <v>1367</v>
      </c>
      <c r="M1008" t="str">
        <f t="shared" si="77"/>
        <v>Kai SATO</v>
      </c>
      <c r="O1008" s="354" t="s">
        <v>1534</v>
      </c>
      <c r="P1008" s="354" t="s">
        <v>1535</v>
      </c>
      <c r="Q1008" s="354" t="s">
        <v>890</v>
      </c>
      <c r="R1008" s="354" t="s">
        <v>5375</v>
      </c>
      <c r="S1008" t="str">
        <f t="shared" si="78"/>
        <v>03</v>
      </c>
      <c r="T1008" t="str">
        <f t="shared" si="79"/>
        <v>1 (03)</v>
      </c>
      <c r="U1008" t="s">
        <v>6410</v>
      </c>
    </row>
    <row r="1009" spans="2:21">
      <c r="B1009" s="354" t="s">
        <v>514</v>
      </c>
      <c r="C1009" s="294">
        <v>1008</v>
      </c>
      <c r="D1009" s="354" t="s">
        <v>5227</v>
      </c>
      <c r="E1009" s="504" t="str">
        <f t="shared" si="75"/>
        <v>Syota SUMIHI(02)</v>
      </c>
      <c r="F1009" s="354" t="s">
        <v>890</v>
      </c>
      <c r="G1009" s="354" t="s">
        <v>623</v>
      </c>
      <c r="H1009" t="str">
        <f>VLOOKUP($G1009,県名!$B$1:$C$49,2,FALSE)</f>
        <v>愛  知</v>
      </c>
      <c r="I1009" t="str">
        <f>VLOOKUP(B1009,学校名!$D$8:$F$64,3,FALSE)</f>
        <v>中京大</v>
      </c>
      <c r="J1009" t="str">
        <f t="shared" si="76"/>
        <v>男</v>
      </c>
      <c r="K1009" s="354" t="s">
        <v>5307</v>
      </c>
      <c r="L1009" s="354" t="s">
        <v>5135</v>
      </c>
      <c r="M1009" t="str">
        <f t="shared" si="77"/>
        <v>Syota SUMIHI</v>
      </c>
      <c r="O1009" s="354" t="s">
        <v>1534</v>
      </c>
      <c r="P1009" s="354" t="s">
        <v>1535</v>
      </c>
      <c r="Q1009" s="354" t="s">
        <v>890</v>
      </c>
      <c r="R1009" s="354" t="s">
        <v>5376</v>
      </c>
      <c r="S1009" t="str">
        <f t="shared" si="78"/>
        <v>02</v>
      </c>
      <c r="T1009" t="str">
        <f t="shared" si="79"/>
        <v>1 (02)</v>
      </c>
      <c r="U1009" t="s">
        <v>6411</v>
      </c>
    </row>
    <row r="1010" spans="2:21">
      <c r="B1010" s="354" t="s">
        <v>514</v>
      </c>
      <c r="C1010" s="294">
        <v>1009</v>
      </c>
      <c r="D1010" s="354" t="s">
        <v>5228</v>
      </c>
      <c r="E1010" s="504" t="str">
        <f t="shared" si="75"/>
        <v>Kento TAKEUCHI(03)</v>
      </c>
      <c r="F1010" s="354" t="s">
        <v>890</v>
      </c>
      <c r="G1010" s="354" t="s">
        <v>623</v>
      </c>
      <c r="H1010" t="str">
        <f>VLOOKUP($G1010,県名!$B$1:$C$49,2,FALSE)</f>
        <v>愛  知</v>
      </c>
      <c r="I1010" t="str">
        <f>VLOOKUP(B1010,学校名!$D$8:$F$64,3,FALSE)</f>
        <v>中京大</v>
      </c>
      <c r="J1010" t="str">
        <f t="shared" si="76"/>
        <v>男</v>
      </c>
      <c r="K1010" s="354" t="s">
        <v>1415</v>
      </c>
      <c r="L1010" s="354" t="s">
        <v>1268</v>
      </c>
      <c r="M1010" t="str">
        <f t="shared" si="77"/>
        <v>Kento TAKEUCHI</v>
      </c>
      <c r="O1010" s="354" t="s">
        <v>1534</v>
      </c>
      <c r="P1010" s="354" t="s">
        <v>1535</v>
      </c>
      <c r="Q1010" s="354" t="s">
        <v>890</v>
      </c>
      <c r="R1010" s="354" t="s">
        <v>5377</v>
      </c>
      <c r="S1010" t="str">
        <f t="shared" si="78"/>
        <v>03</v>
      </c>
      <c r="T1010" t="str">
        <f t="shared" si="79"/>
        <v>1 (03)</v>
      </c>
      <c r="U1010" t="s">
        <v>6412</v>
      </c>
    </row>
    <row r="1011" spans="2:21">
      <c r="B1011" s="354" t="s">
        <v>514</v>
      </c>
      <c r="C1011" s="294">
        <v>1010</v>
      </c>
      <c r="D1011" s="354" t="s">
        <v>5228</v>
      </c>
      <c r="E1011" s="504" t="str">
        <f t="shared" si="75"/>
        <v>Kento TAKEUCHI(03)</v>
      </c>
      <c r="F1011" s="354" t="s">
        <v>890</v>
      </c>
      <c r="G1011" s="354" t="s">
        <v>623</v>
      </c>
      <c r="H1011" t="str">
        <f>VLOOKUP($G1011,県名!$B$1:$C$49,2,FALSE)</f>
        <v>愛  知</v>
      </c>
      <c r="I1011" t="str">
        <f>VLOOKUP(B1011,学校名!$D$8:$F$64,3,FALSE)</f>
        <v>中京大</v>
      </c>
      <c r="J1011" t="str">
        <f t="shared" si="76"/>
        <v>男</v>
      </c>
      <c r="K1011" s="354" t="s">
        <v>1415</v>
      </c>
      <c r="L1011" s="354" t="s">
        <v>1268</v>
      </c>
      <c r="M1011" t="str">
        <f t="shared" si="77"/>
        <v>Kento TAKEUCHI</v>
      </c>
      <c r="O1011" s="354" t="s">
        <v>1534</v>
      </c>
      <c r="P1011" s="354" t="s">
        <v>1535</v>
      </c>
      <c r="Q1011" s="354" t="s">
        <v>890</v>
      </c>
      <c r="R1011" s="354" t="s">
        <v>4139</v>
      </c>
      <c r="S1011" t="str">
        <f t="shared" si="78"/>
        <v>03</v>
      </c>
      <c r="T1011" t="str">
        <f t="shared" si="79"/>
        <v>1 (03)</v>
      </c>
      <c r="U1011" t="s">
        <v>6412</v>
      </c>
    </row>
    <row r="1012" spans="2:21">
      <c r="B1012" s="354" t="s">
        <v>514</v>
      </c>
      <c r="C1012" s="294">
        <v>1011</v>
      </c>
      <c r="D1012" s="354" t="s">
        <v>5229</v>
      </c>
      <c r="E1012" s="504" t="str">
        <f t="shared" si="75"/>
        <v>Yuga NAGAE(02)</v>
      </c>
      <c r="F1012" s="354" t="s">
        <v>890</v>
      </c>
      <c r="G1012" s="354" t="s">
        <v>623</v>
      </c>
      <c r="H1012" t="str">
        <f>VLOOKUP($G1012,県名!$B$1:$C$49,2,FALSE)</f>
        <v>愛  知</v>
      </c>
      <c r="I1012" t="str">
        <f>VLOOKUP(B1012,学校名!$D$8:$F$64,3,FALSE)</f>
        <v>中京大</v>
      </c>
      <c r="J1012" t="str">
        <f t="shared" si="76"/>
        <v>男</v>
      </c>
      <c r="K1012" s="354" t="s">
        <v>3759</v>
      </c>
      <c r="L1012" s="354" t="s">
        <v>1301</v>
      </c>
      <c r="M1012" t="str">
        <f t="shared" si="77"/>
        <v>Yuga NAGAE</v>
      </c>
      <c r="O1012" s="354" t="s">
        <v>1534</v>
      </c>
      <c r="P1012" s="354" t="s">
        <v>1535</v>
      </c>
      <c r="Q1012" s="354" t="s">
        <v>890</v>
      </c>
      <c r="R1012" s="354" t="s">
        <v>5051</v>
      </c>
      <c r="S1012" t="str">
        <f t="shared" si="78"/>
        <v>02</v>
      </c>
      <c r="T1012" t="str">
        <f t="shared" si="79"/>
        <v>1 (02)</v>
      </c>
      <c r="U1012" t="s">
        <v>6413</v>
      </c>
    </row>
    <row r="1013" spans="2:21">
      <c r="B1013" s="354" t="s">
        <v>514</v>
      </c>
      <c r="C1013" s="294">
        <v>1012</v>
      </c>
      <c r="D1013" s="354" t="s">
        <v>5230</v>
      </c>
      <c r="E1013" s="504" t="str">
        <f t="shared" si="75"/>
        <v>Yuto NISIMOTO(02)</v>
      </c>
      <c r="F1013" s="354" t="s">
        <v>890</v>
      </c>
      <c r="G1013" s="354" t="s">
        <v>623</v>
      </c>
      <c r="H1013" t="str">
        <f>VLOOKUP($G1013,県名!$B$1:$C$49,2,FALSE)</f>
        <v>愛  知</v>
      </c>
      <c r="I1013" t="str">
        <f>VLOOKUP(B1013,学校名!$D$8:$F$64,3,FALSE)</f>
        <v>中京大</v>
      </c>
      <c r="J1013" t="str">
        <f t="shared" si="76"/>
        <v>男</v>
      </c>
      <c r="K1013" s="354" t="s">
        <v>5308</v>
      </c>
      <c r="L1013" s="354" t="s">
        <v>1322</v>
      </c>
      <c r="M1013" t="str">
        <f t="shared" si="77"/>
        <v>Yuto NISIMOTO</v>
      </c>
      <c r="O1013" s="354" t="s">
        <v>1534</v>
      </c>
      <c r="P1013" s="354" t="s">
        <v>1535</v>
      </c>
      <c r="Q1013" s="354" t="s">
        <v>890</v>
      </c>
      <c r="R1013" s="354" t="s">
        <v>5378</v>
      </c>
      <c r="S1013" t="str">
        <f t="shared" si="78"/>
        <v>02</v>
      </c>
      <c r="T1013" t="str">
        <f t="shared" si="79"/>
        <v>1 (02)</v>
      </c>
      <c r="U1013" t="s">
        <v>6414</v>
      </c>
    </row>
    <row r="1014" spans="2:21">
      <c r="B1014" s="354" t="s">
        <v>514</v>
      </c>
      <c r="C1014" s="294">
        <v>1013</v>
      </c>
      <c r="D1014" s="354" t="s">
        <v>5231</v>
      </c>
      <c r="E1014" s="504" t="str">
        <f t="shared" si="75"/>
        <v>Rikuto MANJU (02)</v>
      </c>
      <c r="F1014" s="354" t="s">
        <v>890</v>
      </c>
      <c r="G1014" s="354" t="s">
        <v>624</v>
      </c>
      <c r="H1014" t="str">
        <f>VLOOKUP($G1014,県名!$B$1:$C$49,2,FALSE)</f>
        <v>三  重</v>
      </c>
      <c r="I1014" t="str">
        <f>VLOOKUP(B1014,学校名!$D$8:$F$64,3,FALSE)</f>
        <v>中京大</v>
      </c>
      <c r="J1014" t="str">
        <f t="shared" si="76"/>
        <v>男</v>
      </c>
      <c r="K1014" s="354" t="s">
        <v>5309</v>
      </c>
      <c r="L1014" s="354" t="s">
        <v>1472</v>
      </c>
      <c r="M1014" t="str">
        <f t="shared" si="77"/>
        <v xml:space="preserve">Rikuto MANJU </v>
      </c>
      <c r="O1014" s="354" t="s">
        <v>1534</v>
      </c>
      <c r="P1014" s="354" t="s">
        <v>1535</v>
      </c>
      <c r="Q1014" s="354" t="s">
        <v>890</v>
      </c>
      <c r="R1014" s="354" t="s">
        <v>5374</v>
      </c>
      <c r="S1014" t="str">
        <f t="shared" si="78"/>
        <v>02</v>
      </c>
      <c r="T1014" t="str">
        <f t="shared" si="79"/>
        <v>1 (02)</v>
      </c>
      <c r="U1014" t="s">
        <v>6415</v>
      </c>
    </row>
    <row r="1015" spans="2:21">
      <c r="B1015" s="354" t="s">
        <v>514</v>
      </c>
      <c r="C1015" s="294">
        <v>1014</v>
      </c>
      <c r="D1015" s="354" t="s">
        <v>5232</v>
      </c>
      <c r="E1015" s="504" t="str">
        <f t="shared" si="75"/>
        <v>Hiromu MINOHARA(02)</v>
      </c>
      <c r="F1015" s="354" t="s">
        <v>890</v>
      </c>
      <c r="G1015" s="354" t="s">
        <v>623</v>
      </c>
      <c r="H1015" t="str">
        <f>VLOOKUP($G1015,県名!$B$1:$C$49,2,FALSE)</f>
        <v>愛  知</v>
      </c>
      <c r="I1015" t="str">
        <f>VLOOKUP(B1015,学校名!$D$8:$F$64,3,FALSE)</f>
        <v>中京大</v>
      </c>
      <c r="J1015" t="str">
        <f t="shared" si="76"/>
        <v>男</v>
      </c>
      <c r="K1015" s="354" t="s">
        <v>5310</v>
      </c>
      <c r="L1015" s="354" t="s">
        <v>5311</v>
      </c>
      <c r="M1015" t="str">
        <f t="shared" si="77"/>
        <v>Hiromu MINOHARA</v>
      </c>
      <c r="O1015" s="354" t="s">
        <v>1534</v>
      </c>
      <c r="P1015" s="354" t="s">
        <v>1535</v>
      </c>
      <c r="Q1015" s="354" t="s">
        <v>890</v>
      </c>
      <c r="R1015" s="354" t="s">
        <v>5088</v>
      </c>
      <c r="S1015" t="str">
        <f t="shared" si="78"/>
        <v>02</v>
      </c>
      <c r="T1015" t="str">
        <f t="shared" si="79"/>
        <v>1 (02)</v>
      </c>
      <c r="U1015" t="s">
        <v>6416</v>
      </c>
    </row>
    <row r="1016" spans="2:21">
      <c r="B1016" s="354" t="s">
        <v>514</v>
      </c>
      <c r="C1016" s="294">
        <v>1015</v>
      </c>
      <c r="D1016" s="354" t="s">
        <v>5233</v>
      </c>
      <c r="E1016" s="504" t="str">
        <f t="shared" si="75"/>
        <v>Yuga MURAKAMI(02)</v>
      </c>
      <c r="F1016" s="354" t="s">
        <v>886</v>
      </c>
      <c r="G1016" s="354" t="s">
        <v>623</v>
      </c>
      <c r="H1016" t="str">
        <f>VLOOKUP($G1016,県名!$B$1:$C$49,2,FALSE)</f>
        <v>愛  知</v>
      </c>
      <c r="I1016" t="str">
        <f>VLOOKUP(B1016,学校名!$D$8:$F$64,3,FALSE)</f>
        <v>中京大</v>
      </c>
      <c r="J1016" t="str">
        <f t="shared" si="76"/>
        <v>男</v>
      </c>
      <c r="K1016" s="354" t="s">
        <v>1371</v>
      </c>
      <c r="L1016" s="354" t="s">
        <v>1301</v>
      </c>
      <c r="M1016" t="str">
        <f t="shared" si="77"/>
        <v>Yuga MURAKAMI</v>
      </c>
      <c r="O1016" s="354" t="s">
        <v>1534</v>
      </c>
      <c r="P1016" s="354" t="s">
        <v>1535</v>
      </c>
      <c r="Q1016" s="354" t="s">
        <v>886</v>
      </c>
      <c r="R1016" s="354" t="s">
        <v>2835</v>
      </c>
      <c r="S1016" t="str">
        <f t="shared" si="78"/>
        <v>02</v>
      </c>
      <c r="T1016" t="str">
        <f t="shared" si="79"/>
        <v>2 (02)</v>
      </c>
      <c r="U1016" t="s">
        <v>6417</v>
      </c>
    </row>
    <row r="1017" spans="2:21">
      <c r="B1017" s="354" t="s">
        <v>516</v>
      </c>
      <c r="C1017" s="294">
        <v>1016</v>
      </c>
      <c r="D1017" s="354" t="s">
        <v>5234</v>
      </c>
      <c r="E1017" s="504" t="str">
        <f t="shared" si="75"/>
        <v>Takaya YAMAMOTO(00)</v>
      </c>
      <c r="F1017" s="354" t="s">
        <v>889</v>
      </c>
      <c r="G1017" s="354" t="s">
        <v>623</v>
      </c>
      <c r="H1017" t="str">
        <f>VLOOKUP($G1017,県名!$B$1:$C$49,2,FALSE)</f>
        <v>愛  知</v>
      </c>
      <c r="I1017" t="str">
        <f>VLOOKUP(B1017,学校名!$D$8:$F$64,3,FALSE)</f>
        <v>中部大</v>
      </c>
      <c r="J1017" t="str">
        <f t="shared" si="76"/>
        <v>男</v>
      </c>
      <c r="K1017" s="354" t="s">
        <v>1249</v>
      </c>
      <c r="L1017" s="354" t="s">
        <v>1432</v>
      </c>
      <c r="M1017" t="str">
        <f t="shared" si="77"/>
        <v>Takaya YAMAMOTO</v>
      </c>
      <c r="O1017" s="354" t="s">
        <v>1534</v>
      </c>
      <c r="P1017" s="354" t="s">
        <v>1535</v>
      </c>
      <c r="Q1017" s="354" t="s">
        <v>889</v>
      </c>
      <c r="R1017" s="354" t="s">
        <v>2692</v>
      </c>
      <c r="S1017" t="str">
        <f t="shared" si="78"/>
        <v>00</v>
      </c>
      <c r="T1017" t="str">
        <f t="shared" si="79"/>
        <v>3 (00)</v>
      </c>
      <c r="U1017" t="s">
        <v>6418</v>
      </c>
    </row>
    <row r="1018" spans="2:21">
      <c r="B1018" s="354" t="s">
        <v>516</v>
      </c>
      <c r="C1018" s="294">
        <v>1017</v>
      </c>
      <c r="D1018" s="354" t="s">
        <v>5235</v>
      </c>
      <c r="E1018" s="504" t="str">
        <f t="shared" si="75"/>
        <v>Shura ASAI(02)</v>
      </c>
      <c r="F1018" s="354" t="s">
        <v>890</v>
      </c>
      <c r="G1018" s="354" t="s">
        <v>623</v>
      </c>
      <c r="H1018" t="str">
        <f>VLOOKUP($G1018,県名!$B$1:$C$49,2,FALSE)</f>
        <v>愛  知</v>
      </c>
      <c r="I1018" t="str">
        <f>VLOOKUP(B1018,学校名!$D$8:$F$64,3,FALSE)</f>
        <v>中部大</v>
      </c>
      <c r="J1018" t="str">
        <f t="shared" si="76"/>
        <v>男</v>
      </c>
      <c r="K1018" s="354" t="s">
        <v>3576</v>
      </c>
      <c r="L1018" s="354" t="s">
        <v>5312</v>
      </c>
      <c r="M1018" t="str">
        <f t="shared" si="77"/>
        <v>Shura ASAI</v>
      </c>
      <c r="O1018" s="354" t="s">
        <v>1534</v>
      </c>
      <c r="P1018" s="354" t="s">
        <v>1535</v>
      </c>
      <c r="Q1018" s="354" t="s">
        <v>890</v>
      </c>
      <c r="R1018" s="354" t="s">
        <v>4138</v>
      </c>
      <c r="S1018" t="str">
        <f t="shared" si="78"/>
        <v>02</v>
      </c>
      <c r="T1018" t="str">
        <f t="shared" si="79"/>
        <v>1 (02)</v>
      </c>
      <c r="U1018" t="s">
        <v>6419</v>
      </c>
    </row>
    <row r="1019" spans="2:21">
      <c r="B1019" s="354" t="s">
        <v>516</v>
      </c>
      <c r="C1019" s="294">
        <v>1018</v>
      </c>
      <c r="D1019" s="354" t="s">
        <v>5236</v>
      </c>
      <c r="E1019" s="504" t="str">
        <f t="shared" si="75"/>
        <v>Takumi TOMIMORI(02)</v>
      </c>
      <c r="F1019" s="354" t="s">
        <v>890</v>
      </c>
      <c r="G1019" s="354" t="s">
        <v>623</v>
      </c>
      <c r="H1019" t="str">
        <f>VLOOKUP($G1019,県名!$B$1:$C$49,2,FALSE)</f>
        <v>愛  知</v>
      </c>
      <c r="I1019" t="str">
        <f>VLOOKUP(B1019,学校名!$D$8:$F$64,3,FALSE)</f>
        <v>中部大</v>
      </c>
      <c r="J1019" t="str">
        <f t="shared" si="76"/>
        <v>男</v>
      </c>
      <c r="K1019" s="354" t="s">
        <v>5313</v>
      </c>
      <c r="L1019" s="354" t="s">
        <v>1339</v>
      </c>
      <c r="M1019" t="str">
        <f t="shared" si="77"/>
        <v>Takumi TOMIMORI</v>
      </c>
      <c r="O1019" s="354" t="s">
        <v>1534</v>
      </c>
      <c r="P1019" s="354" t="s">
        <v>1535</v>
      </c>
      <c r="Q1019" s="354" t="s">
        <v>890</v>
      </c>
      <c r="R1019" s="354" t="s">
        <v>5049</v>
      </c>
      <c r="S1019" t="str">
        <f t="shared" si="78"/>
        <v>02</v>
      </c>
      <c r="T1019" t="str">
        <f t="shared" si="79"/>
        <v>1 (02)</v>
      </c>
      <c r="U1019" t="s">
        <v>6420</v>
      </c>
    </row>
    <row r="1020" spans="2:21">
      <c r="B1020" s="354" t="s">
        <v>516</v>
      </c>
      <c r="C1020" s="294">
        <v>1019</v>
      </c>
      <c r="D1020" s="354" t="s">
        <v>5237</v>
      </c>
      <c r="E1020" s="504" t="str">
        <f t="shared" si="75"/>
        <v>Sosuke FUJIWARA(03)</v>
      </c>
      <c r="F1020" s="354" t="s">
        <v>890</v>
      </c>
      <c r="G1020" s="354" t="s">
        <v>623</v>
      </c>
      <c r="H1020" t="str">
        <f>VLOOKUP($G1020,県名!$B$1:$C$49,2,FALSE)</f>
        <v>愛  知</v>
      </c>
      <c r="I1020" t="str">
        <f>VLOOKUP(B1020,学校名!$D$8:$F$64,3,FALSE)</f>
        <v>中部大</v>
      </c>
      <c r="J1020" t="str">
        <f t="shared" si="76"/>
        <v>男</v>
      </c>
      <c r="K1020" s="354" t="s">
        <v>4101</v>
      </c>
      <c r="L1020" s="354" t="s">
        <v>5314</v>
      </c>
      <c r="M1020" t="str">
        <f t="shared" si="77"/>
        <v>Sosuke FUJIWARA</v>
      </c>
      <c r="O1020" s="354" t="s">
        <v>1534</v>
      </c>
      <c r="P1020" s="354" t="s">
        <v>1535</v>
      </c>
      <c r="Q1020" s="354" t="s">
        <v>890</v>
      </c>
      <c r="R1020" s="354" t="s">
        <v>5379</v>
      </c>
      <c r="S1020" t="str">
        <f t="shared" si="78"/>
        <v>03</v>
      </c>
      <c r="T1020" t="str">
        <f t="shared" si="79"/>
        <v>1 (03)</v>
      </c>
      <c r="U1020" t="s">
        <v>6421</v>
      </c>
    </row>
    <row r="1021" spans="2:21">
      <c r="B1021" s="354" t="s">
        <v>516</v>
      </c>
      <c r="C1021" s="294">
        <v>1020</v>
      </c>
      <c r="D1021" s="354" t="s">
        <v>5238</v>
      </c>
      <c r="E1021" s="504" t="str">
        <f t="shared" si="75"/>
        <v>Toshikazu YONEZU(02)</v>
      </c>
      <c r="F1021" s="354" t="s">
        <v>890</v>
      </c>
      <c r="G1021" s="354" t="s">
        <v>623</v>
      </c>
      <c r="H1021" t="str">
        <f>VLOOKUP($G1021,県名!$B$1:$C$49,2,FALSE)</f>
        <v>愛  知</v>
      </c>
      <c r="I1021" t="str">
        <f>VLOOKUP(B1021,学校名!$D$8:$F$64,3,FALSE)</f>
        <v>中部大</v>
      </c>
      <c r="J1021" t="str">
        <f t="shared" si="76"/>
        <v>男</v>
      </c>
      <c r="K1021" s="354" t="s">
        <v>5315</v>
      </c>
      <c r="L1021" s="354" t="s">
        <v>5316</v>
      </c>
      <c r="M1021" t="str">
        <f t="shared" si="77"/>
        <v>Toshikazu YONEZU</v>
      </c>
      <c r="O1021" s="354" t="s">
        <v>1534</v>
      </c>
      <c r="P1021" s="354" t="s">
        <v>1535</v>
      </c>
      <c r="Q1021" s="354" t="s">
        <v>890</v>
      </c>
      <c r="R1021" s="354" t="s">
        <v>4244</v>
      </c>
      <c r="S1021" t="str">
        <f t="shared" si="78"/>
        <v>02</v>
      </c>
      <c r="T1021" t="str">
        <f t="shared" si="79"/>
        <v>1 (02)</v>
      </c>
      <c r="U1021" t="s">
        <v>6422</v>
      </c>
    </row>
    <row r="1022" spans="2:21">
      <c r="B1022" s="354" t="s">
        <v>518</v>
      </c>
      <c r="C1022" s="294">
        <v>1021</v>
      </c>
      <c r="D1022" s="354" t="s">
        <v>5239</v>
      </c>
      <c r="E1022" s="504" t="str">
        <f t="shared" si="75"/>
        <v>Daijiro OKUBO(02)</v>
      </c>
      <c r="F1022" s="354" t="s">
        <v>890</v>
      </c>
      <c r="G1022" s="354" t="s">
        <v>623</v>
      </c>
      <c r="H1022" t="str">
        <f>VLOOKUP($G1022,県名!$B$1:$C$49,2,FALSE)</f>
        <v>愛  知</v>
      </c>
      <c r="I1022" t="str">
        <f>VLOOKUP(B1022,学校名!$D$8:$F$64,3,FALSE)</f>
        <v>東海学園大</v>
      </c>
      <c r="J1022" t="str">
        <f t="shared" si="76"/>
        <v>男</v>
      </c>
      <c r="K1022" s="354" t="s">
        <v>1473</v>
      </c>
      <c r="L1022" s="354" t="s">
        <v>5317</v>
      </c>
      <c r="M1022" t="str">
        <f t="shared" si="77"/>
        <v>Daijiro OKUBO</v>
      </c>
      <c r="O1022" s="354" t="s">
        <v>1534</v>
      </c>
      <c r="P1022" s="354" t="s">
        <v>1535</v>
      </c>
      <c r="Q1022" s="354" t="s">
        <v>890</v>
      </c>
      <c r="R1022" s="354" t="s">
        <v>5380</v>
      </c>
      <c r="S1022" t="str">
        <f t="shared" si="78"/>
        <v>02</v>
      </c>
      <c r="T1022" t="str">
        <f t="shared" si="79"/>
        <v>1 (02)</v>
      </c>
      <c r="U1022" t="s">
        <v>6423</v>
      </c>
    </row>
    <row r="1023" spans="2:21">
      <c r="B1023" s="354" t="s">
        <v>518</v>
      </c>
      <c r="C1023" s="294">
        <v>1022</v>
      </c>
      <c r="D1023" s="354" t="s">
        <v>5240</v>
      </c>
      <c r="E1023" s="504" t="str">
        <f t="shared" si="75"/>
        <v>Ryuki OWARI(02)</v>
      </c>
      <c r="F1023" s="354" t="s">
        <v>890</v>
      </c>
      <c r="G1023" s="354" t="s">
        <v>623</v>
      </c>
      <c r="H1023" t="str">
        <f>VLOOKUP($G1023,県名!$B$1:$C$49,2,FALSE)</f>
        <v>愛  知</v>
      </c>
      <c r="I1023" t="str">
        <f>VLOOKUP(B1023,学校名!$D$8:$F$64,3,FALSE)</f>
        <v>東海学園大</v>
      </c>
      <c r="J1023" t="str">
        <f t="shared" si="76"/>
        <v>男</v>
      </c>
      <c r="K1023" s="354" t="s">
        <v>5318</v>
      </c>
      <c r="L1023" s="354" t="s">
        <v>1464</v>
      </c>
      <c r="M1023" t="str">
        <f t="shared" si="77"/>
        <v>Ryuki OWARI</v>
      </c>
      <c r="O1023" s="354" t="s">
        <v>1534</v>
      </c>
      <c r="P1023" s="354" t="s">
        <v>1535</v>
      </c>
      <c r="Q1023" s="354" t="s">
        <v>890</v>
      </c>
      <c r="R1023" s="354" t="s">
        <v>4189</v>
      </c>
      <c r="S1023" t="str">
        <f t="shared" si="78"/>
        <v>02</v>
      </c>
      <c r="T1023" t="str">
        <f t="shared" si="79"/>
        <v>1 (02)</v>
      </c>
      <c r="U1023" t="s">
        <v>6424</v>
      </c>
    </row>
    <row r="1024" spans="2:21">
      <c r="B1024" s="354" t="s">
        <v>518</v>
      </c>
      <c r="C1024" s="294">
        <v>1023</v>
      </c>
      <c r="D1024" s="354" t="s">
        <v>5241</v>
      </c>
      <c r="E1024" s="504" t="str">
        <f t="shared" si="75"/>
        <v>Tomochika TOMITA(02)</v>
      </c>
      <c r="F1024" s="354" t="s">
        <v>890</v>
      </c>
      <c r="G1024" s="354" t="s">
        <v>623</v>
      </c>
      <c r="H1024" t="str">
        <f>VLOOKUP($G1024,県名!$B$1:$C$49,2,FALSE)</f>
        <v>愛  知</v>
      </c>
      <c r="I1024" t="str">
        <f>VLOOKUP(B1024,学校名!$D$8:$F$64,3,FALSE)</f>
        <v>東海学園大</v>
      </c>
      <c r="J1024" t="str">
        <f t="shared" si="76"/>
        <v>男</v>
      </c>
      <c r="K1024" s="354" t="s">
        <v>1582</v>
      </c>
      <c r="L1024" s="354" t="s">
        <v>5319</v>
      </c>
      <c r="M1024" t="str">
        <f t="shared" si="77"/>
        <v>Tomochika TOMITA</v>
      </c>
      <c r="O1024" s="354" t="s">
        <v>1534</v>
      </c>
      <c r="P1024" s="354" t="s">
        <v>1535</v>
      </c>
      <c r="Q1024" s="354" t="s">
        <v>890</v>
      </c>
      <c r="R1024" s="354" t="s">
        <v>5381</v>
      </c>
      <c r="S1024" t="str">
        <f t="shared" si="78"/>
        <v>02</v>
      </c>
      <c r="T1024" t="str">
        <f t="shared" si="79"/>
        <v>1 (02)</v>
      </c>
      <c r="U1024" t="s">
        <v>6425</v>
      </c>
    </row>
    <row r="1025" spans="2:21">
      <c r="B1025" s="354" t="s">
        <v>518</v>
      </c>
      <c r="C1025" s="294">
        <v>1024</v>
      </c>
      <c r="D1025" s="354" t="s">
        <v>5242</v>
      </c>
      <c r="E1025" s="504" t="str">
        <f t="shared" si="75"/>
        <v>So HAYAKAWA(02)</v>
      </c>
      <c r="F1025" s="354" t="s">
        <v>890</v>
      </c>
      <c r="G1025" s="354" t="s">
        <v>623</v>
      </c>
      <c r="H1025" t="str">
        <f>VLOOKUP($G1025,県名!$B$1:$C$49,2,FALSE)</f>
        <v>愛  知</v>
      </c>
      <c r="I1025" t="str">
        <f>VLOOKUP(B1025,学校名!$D$8:$F$64,3,FALSE)</f>
        <v>東海学園大</v>
      </c>
      <c r="J1025" t="str">
        <f t="shared" si="76"/>
        <v>男</v>
      </c>
      <c r="K1025" s="354" t="s">
        <v>1317</v>
      </c>
      <c r="L1025" s="354" t="s">
        <v>5320</v>
      </c>
      <c r="M1025" t="str">
        <f t="shared" si="77"/>
        <v>So HAYAKAWA</v>
      </c>
      <c r="O1025" s="354" t="s">
        <v>1534</v>
      </c>
      <c r="P1025" s="354" t="s">
        <v>1535</v>
      </c>
      <c r="Q1025" s="354" t="s">
        <v>890</v>
      </c>
      <c r="R1025" s="354" t="s">
        <v>5382</v>
      </c>
      <c r="S1025" t="str">
        <f t="shared" si="78"/>
        <v>02</v>
      </c>
      <c r="T1025" t="str">
        <f t="shared" si="79"/>
        <v>1 (02)</v>
      </c>
      <c r="U1025" t="s">
        <v>6426</v>
      </c>
    </row>
    <row r="1026" spans="2:21">
      <c r="B1026" s="354" t="s">
        <v>518</v>
      </c>
      <c r="C1026" s="294">
        <v>1025</v>
      </c>
      <c r="D1026" s="354" t="s">
        <v>5243</v>
      </c>
      <c r="E1026" s="504" t="str">
        <f t="shared" si="75"/>
        <v>Miki FUKUSHIMA(02)</v>
      </c>
      <c r="F1026" s="354" t="s">
        <v>890</v>
      </c>
      <c r="G1026" s="354" t="s">
        <v>623</v>
      </c>
      <c r="H1026" t="str">
        <f>VLOOKUP($G1026,県名!$B$1:$C$49,2,FALSE)</f>
        <v>愛  知</v>
      </c>
      <c r="I1026" t="str">
        <f>VLOOKUP(B1026,学校名!$D$8:$F$64,3,FALSE)</f>
        <v>東海学園大</v>
      </c>
      <c r="J1026" t="str">
        <f t="shared" si="76"/>
        <v>男</v>
      </c>
      <c r="K1026" s="354" t="s">
        <v>5321</v>
      </c>
      <c r="L1026" s="354" t="s">
        <v>5322</v>
      </c>
      <c r="M1026" t="str">
        <f t="shared" si="77"/>
        <v>Miki FUKUSHIMA</v>
      </c>
      <c r="O1026" s="354" t="s">
        <v>1534</v>
      </c>
      <c r="P1026" s="354" t="s">
        <v>1535</v>
      </c>
      <c r="Q1026" s="354" t="s">
        <v>890</v>
      </c>
      <c r="R1026" s="354" t="s">
        <v>5383</v>
      </c>
      <c r="S1026" t="str">
        <f t="shared" si="78"/>
        <v>02</v>
      </c>
      <c r="T1026" t="str">
        <f t="shared" si="79"/>
        <v>1 (02)</v>
      </c>
      <c r="U1026" t="s">
        <v>6427</v>
      </c>
    </row>
    <row r="1027" spans="2:21">
      <c r="B1027" s="354" t="s">
        <v>518</v>
      </c>
      <c r="C1027" s="294">
        <v>1026</v>
      </c>
      <c r="D1027" s="354" t="s">
        <v>5244</v>
      </c>
      <c r="E1027" s="504" t="str">
        <f t="shared" ref="E1027:E1089" si="80">M1027&amp;"("&amp;S1027&amp;")"</f>
        <v>Ryouga MAKINO(02)</v>
      </c>
      <c r="F1027" s="354" t="s">
        <v>890</v>
      </c>
      <c r="G1027" s="354" t="s">
        <v>623</v>
      </c>
      <c r="H1027" t="str">
        <f>VLOOKUP($G1027,県名!$B$1:$C$49,2,FALSE)</f>
        <v>愛  知</v>
      </c>
      <c r="I1027" t="str">
        <f>VLOOKUP(B1027,学校名!$D$8:$F$64,3,FALSE)</f>
        <v>東海学園大</v>
      </c>
      <c r="J1027" t="str">
        <f t="shared" ref="J1027:J1090" si="81">IF(VALUE(C1027)&lt;2000,"男","女")</f>
        <v>男</v>
      </c>
      <c r="K1027" s="354" t="s">
        <v>1235</v>
      </c>
      <c r="L1027" s="354" t="s">
        <v>5323</v>
      </c>
      <c r="M1027" t="str">
        <f t="shared" ref="M1027:M1090" si="82">L1027&amp;" "&amp;K1027</f>
        <v>Ryouga MAKINO</v>
      </c>
      <c r="O1027" s="354" t="s">
        <v>1534</v>
      </c>
      <c r="P1027" s="354" t="s">
        <v>1535</v>
      </c>
      <c r="Q1027" s="354" t="s">
        <v>890</v>
      </c>
      <c r="R1027" s="354" t="s">
        <v>5384</v>
      </c>
      <c r="S1027" t="str">
        <f t="shared" ref="S1027:S1090" si="83">LEFT(R1027,2)</f>
        <v>02</v>
      </c>
      <c r="T1027" t="str">
        <f t="shared" ref="T1027:T1090" si="84">Q1027&amp;" ("&amp;S1027&amp;")"</f>
        <v>1 (02)</v>
      </c>
      <c r="U1027" t="s">
        <v>6428</v>
      </c>
    </row>
    <row r="1028" spans="2:21">
      <c r="B1028" s="354" t="s">
        <v>518</v>
      </c>
      <c r="C1028" s="294">
        <v>1027</v>
      </c>
      <c r="D1028" s="354" t="s">
        <v>5245</v>
      </c>
      <c r="E1028" s="504" t="str">
        <f t="shared" si="80"/>
        <v>Yuta MORI(03)</v>
      </c>
      <c r="F1028" s="354" t="s">
        <v>890</v>
      </c>
      <c r="G1028" s="354" t="s">
        <v>623</v>
      </c>
      <c r="H1028" t="str">
        <f>VLOOKUP($G1028,県名!$B$1:$C$49,2,FALSE)</f>
        <v>愛  知</v>
      </c>
      <c r="I1028" t="str">
        <f>VLOOKUP(B1028,学校名!$D$8:$F$64,3,FALSE)</f>
        <v>東海学園大</v>
      </c>
      <c r="J1028" t="str">
        <f t="shared" si="81"/>
        <v>男</v>
      </c>
      <c r="K1028" s="354" t="s">
        <v>1405</v>
      </c>
      <c r="L1028" s="354" t="s">
        <v>1245</v>
      </c>
      <c r="M1028" t="str">
        <f t="shared" si="82"/>
        <v>Yuta MORI</v>
      </c>
      <c r="O1028" s="354" t="s">
        <v>1534</v>
      </c>
      <c r="P1028" s="354" t="s">
        <v>1535</v>
      </c>
      <c r="Q1028" s="354" t="s">
        <v>890</v>
      </c>
      <c r="R1028" s="354" t="s">
        <v>5385</v>
      </c>
      <c r="S1028" t="str">
        <f t="shared" si="83"/>
        <v>03</v>
      </c>
      <c r="T1028" t="str">
        <f t="shared" si="84"/>
        <v>1 (03)</v>
      </c>
      <c r="U1028" t="s">
        <v>6429</v>
      </c>
    </row>
    <row r="1029" spans="2:21">
      <c r="B1029" s="354" t="s">
        <v>518</v>
      </c>
      <c r="C1029" s="294">
        <v>1028</v>
      </c>
      <c r="D1029" s="354" t="s">
        <v>5246</v>
      </c>
      <c r="E1029" s="504" t="str">
        <f t="shared" si="80"/>
        <v>Yusuke FUKUDA(99)</v>
      </c>
      <c r="F1029" s="354" t="s">
        <v>888</v>
      </c>
      <c r="G1029" s="354" t="s">
        <v>623</v>
      </c>
      <c r="H1029" t="str">
        <f>VLOOKUP($G1029,県名!$B$1:$C$49,2,FALSE)</f>
        <v>愛  知</v>
      </c>
      <c r="I1029" t="str">
        <f>VLOOKUP(B1029,学校名!$D$8:$F$64,3,FALSE)</f>
        <v>東海学園大</v>
      </c>
      <c r="J1029" t="str">
        <f t="shared" si="81"/>
        <v>男</v>
      </c>
      <c r="K1029" s="354" t="s">
        <v>1476</v>
      </c>
      <c r="L1029" s="354" t="s">
        <v>1254</v>
      </c>
      <c r="M1029" t="str">
        <f t="shared" si="82"/>
        <v>Yusuke FUKUDA</v>
      </c>
      <c r="O1029" s="354" t="s">
        <v>1534</v>
      </c>
      <c r="P1029" s="354" t="s">
        <v>1535</v>
      </c>
      <c r="Q1029" s="354" t="s">
        <v>888</v>
      </c>
      <c r="R1029" s="354" t="s">
        <v>5386</v>
      </c>
      <c r="S1029" t="str">
        <f t="shared" si="83"/>
        <v>99</v>
      </c>
      <c r="T1029" t="str">
        <f t="shared" si="84"/>
        <v>4 (99)</v>
      </c>
      <c r="U1029" t="s">
        <v>6430</v>
      </c>
    </row>
    <row r="1030" spans="2:21">
      <c r="B1030" s="354" t="s">
        <v>526</v>
      </c>
      <c r="C1030" s="294">
        <v>1029</v>
      </c>
      <c r="D1030" s="354" t="s">
        <v>5247</v>
      </c>
      <c r="E1030" s="504" t="str">
        <f t="shared" si="80"/>
        <v>Katsuya ARASAKI(02)</v>
      </c>
      <c r="F1030" s="354" t="s">
        <v>890</v>
      </c>
      <c r="G1030" s="354" t="s">
        <v>623</v>
      </c>
      <c r="H1030" t="str">
        <f>VLOOKUP($G1030,県名!$B$1:$C$49,2,FALSE)</f>
        <v>愛  知</v>
      </c>
      <c r="I1030" t="str">
        <f>VLOOKUP(B1030,学校名!$D$8:$F$64,3,FALSE)</f>
        <v>南山大</v>
      </c>
      <c r="J1030" t="str">
        <f t="shared" si="81"/>
        <v>男</v>
      </c>
      <c r="K1030" s="354" t="s">
        <v>5324</v>
      </c>
      <c r="L1030" s="354" t="s">
        <v>5325</v>
      </c>
      <c r="M1030" t="str">
        <f t="shared" si="82"/>
        <v>Katsuya ARASAKI</v>
      </c>
      <c r="O1030" s="354" t="s">
        <v>1534</v>
      </c>
      <c r="P1030" s="354" t="s">
        <v>1535</v>
      </c>
      <c r="Q1030" s="354" t="s">
        <v>890</v>
      </c>
      <c r="R1030" s="354" t="s">
        <v>5387</v>
      </c>
      <c r="S1030" t="str">
        <f t="shared" si="83"/>
        <v>02</v>
      </c>
      <c r="T1030" t="str">
        <f t="shared" si="84"/>
        <v>1 (02)</v>
      </c>
      <c r="U1030" t="s">
        <v>6431</v>
      </c>
    </row>
    <row r="1031" spans="2:21">
      <c r="B1031" s="354" t="s">
        <v>526</v>
      </c>
      <c r="C1031" s="294">
        <v>1030</v>
      </c>
      <c r="D1031" s="354" t="s">
        <v>5248</v>
      </c>
      <c r="E1031" s="504" t="str">
        <f t="shared" si="80"/>
        <v>Kohei TERAMICHI(02)</v>
      </c>
      <c r="F1031" s="354" t="s">
        <v>890</v>
      </c>
      <c r="G1031" s="354" t="s">
        <v>623</v>
      </c>
      <c r="H1031" t="str">
        <f>VLOOKUP($G1031,県名!$B$1:$C$49,2,FALSE)</f>
        <v>愛  知</v>
      </c>
      <c r="I1031" t="str">
        <f>VLOOKUP(B1031,学校名!$D$8:$F$64,3,FALSE)</f>
        <v>南山大</v>
      </c>
      <c r="J1031" t="str">
        <f t="shared" si="81"/>
        <v>男</v>
      </c>
      <c r="K1031" s="354" t="s">
        <v>5326</v>
      </c>
      <c r="L1031" s="354" t="s">
        <v>1296</v>
      </c>
      <c r="M1031" t="str">
        <f t="shared" si="82"/>
        <v>Kohei TERAMICHI</v>
      </c>
      <c r="O1031" s="354" t="s">
        <v>1534</v>
      </c>
      <c r="P1031" s="354" t="s">
        <v>1535</v>
      </c>
      <c r="Q1031" s="354" t="s">
        <v>890</v>
      </c>
      <c r="R1031" s="354" t="s">
        <v>5388</v>
      </c>
      <c r="S1031" t="str">
        <f t="shared" si="83"/>
        <v>02</v>
      </c>
      <c r="T1031" t="str">
        <f t="shared" si="84"/>
        <v>1 (02)</v>
      </c>
      <c r="U1031" t="s">
        <v>6432</v>
      </c>
    </row>
    <row r="1032" spans="2:21">
      <c r="B1032" s="354" t="s">
        <v>526</v>
      </c>
      <c r="C1032" s="294">
        <v>1031</v>
      </c>
      <c r="D1032" s="354" t="s">
        <v>5249</v>
      </c>
      <c r="E1032" s="504" t="str">
        <f t="shared" si="80"/>
        <v>Taira HASHIMOTO(01)</v>
      </c>
      <c r="F1032" s="354" t="s">
        <v>886</v>
      </c>
      <c r="G1032" s="354" t="s">
        <v>623</v>
      </c>
      <c r="H1032" t="str">
        <f>VLOOKUP($G1032,県名!$B$1:$C$49,2,FALSE)</f>
        <v>愛  知</v>
      </c>
      <c r="I1032" t="str">
        <f>VLOOKUP(B1032,学校名!$D$8:$F$64,3,FALSE)</f>
        <v>南山大</v>
      </c>
      <c r="J1032" t="str">
        <f t="shared" si="81"/>
        <v>男</v>
      </c>
      <c r="K1032" s="354" t="s">
        <v>5327</v>
      </c>
      <c r="L1032" s="354" t="s">
        <v>3852</v>
      </c>
      <c r="M1032" t="str">
        <f t="shared" si="82"/>
        <v>Taira HASHIMOTO</v>
      </c>
      <c r="O1032" s="354" t="s">
        <v>1534</v>
      </c>
      <c r="P1032" s="354" t="s">
        <v>1535</v>
      </c>
      <c r="Q1032" s="354" t="s">
        <v>886</v>
      </c>
      <c r="R1032" s="354" t="s">
        <v>5389</v>
      </c>
      <c r="S1032" t="str">
        <f t="shared" si="83"/>
        <v>01</v>
      </c>
      <c r="T1032" t="str">
        <f t="shared" si="84"/>
        <v>2 (01)</v>
      </c>
      <c r="U1032" t="s">
        <v>6433</v>
      </c>
    </row>
    <row r="1033" spans="2:21">
      <c r="B1033" s="354" t="s">
        <v>526</v>
      </c>
      <c r="C1033" s="294">
        <v>1032</v>
      </c>
      <c r="D1033" s="354" t="s">
        <v>5250</v>
      </c>
      <c r="E1033" s="504" t="str">
        <f t="shared" si="80"/>
        <v>Kota OBA (02)</v>
      </c>
      <c r="F1033" s="354" t="s">
        <v>890</v>
      </c>
      <c r="G1033" s="354" t="s">
        <v>623</v>
      </c>
      <c r="H1033" t="str">
        <f>VLOOKUP($G1033,県名!$B$1:$C$49,2,FALSE)</f>
        <v>愛  知</v>
      </c>
      <c r="I1033" t="str">
        <f>VLOOKUP(B1033,学校名!$D$8:$F$64,3,FALSE)</f>
        <v>南山大</v>
      </c>
      <c r="J1033" t="str">
        <f t="shared" si="81"/>
        <v>男</v>
      </c>
      <c r="K1033" s="354" t="s">
        <v>5328</v>
      </c>
      <c r="L1033" s="354" t="s">
        <v>1287</v>
      </c>
      <c r="M1033" t="str">
        <f t="shared" si="82"/>
        <v xml:space="preserve">Kota OBA </v>
      </c>
      <c r="O1033" s="354" t="s">
        <v>1534</v>
      </c>
      <c r="P1033" s="354" t="s">
        <v>1535</v>
      </c>
      <c r="Q1033" s="354" t="s">
        <v>890</v>
      </c>
      <c r="R1033" s="354" t="s">
        <v>5390</v>
      </c>
      <c r="S1033" t="str">
        <f t="shared" si="83"/>
        <v>02</v>
      </c>
      <c r="T1033" t="str">
        <f t="shared" si="84"/>
        <v>1 (02)</v>
      </c>
      <c r="U1033" t="s">
        <v>6434</v>
      </c>
    </row>
    <row r="1034" spans="2:21">
      <c r="B1034" s="354" t="s">
        <v>526</v>
      </c>
      <c r="C1034" s="294">
        <v>1033</v>
      </c>
      <c r="D1034" s="354" t="s">
        <v>5251</v>
      </c>
      <c r="E1034" s="504" t="str">
        <f t="shared" si="80"/>
        <v>Masanori MATSUMOTO(02)</v>
      </c>
      <c r="F1034" s="354" t="s">
        <v>890</v>
      </c>
      <c r="G1034" s="354" t="s">
        <v>625</v>
      </c>
      <c r="H1034" t="str">
        <f>VLOOKUP($G1034,県名!$B$1:$C$49,2,FALSE)</f>
        <v>岐  阜</v>
      </c>
      <c r="I1034" t="str">
        <f>VLOOKUP(B1034,学校名!$D$8:$F$64,3,FALSE)</f>
        <v>南山大</v>
      </c>
      <c r="J1034" t="str">
        <f t="shared" si="81"/>
        <v>男</v>
      </c>
      <c r="K1034" s="354" t="s">
        <v>1355</v>
      </c>
      <c r="L1034" s="354" t="s">
        <v>5329</v>
      </c>
      <c r="M1034" t="str">
        <f t="shared" si="82"/>
        <v>Masanori MATSUMOTO</v>
      </c>
      <c r="O1034" s="354" t="s">
        <v>1534</v>
      </c>
      <c r="P1034" s="354" t="s">
        <v>1535</v>
      </c>
      <c r="Q1034" s="354" t="s">
        <v>890</v>
      </c>
      <c r="R1034" s="354" t="s">
        <v>5391</v>
      </c>
      <c r="S1034" t="str">
        <f t="shared" si="83"/>
        <v>02</v>
      </c>
      <c r="T1034" t="str">
        <f t="shared" si="84"/>
        <v>1 (02)</v>
      </c>
      <c r="U1034" t="s">
        <v>6435</v>
      </c>
    </row>
    <row r="1035" spans="2:21">
      <c r="B1035" s="354" t="s">
        <v>526</v>
      </c>
      <c r="C1035" s="294">
        <v>1034</v>
      </c>
      <c r="D1035" s="354" t="s">
        <v>5252</v>
      </c>
      <c r="E1035" s="504" t="str">
        <f t="shared" si="80"/>
        <v>Megumu SHINMURA(03)</v>
      </c>
      <c r="F1035" s="354" t="s">
        <v>890</v>
      </c>
      <c r="G1035" s="354" t="s">
        <v>623</v>
      </c>
      <c r="H1035" t="str">
        <f>VLOOKUP($G1035,県名!$B$1:$C$49,2,FALSE)</f>
        <v>愛  知</v>
      </c>
      <c r="I1035" t="str">
        <f>VLOOKUP(B1035,学校名!$D$8:$F$64,3,FALSE)</f>
        <v>南山大</v>
      </c>
      <c r="J1035" t="str">
        <f t="shared" si="81"/>
        <v>男</v>
      </c>
      <c r="K1035" s="354" t="s">
        <v>5330</v>
      </c>
      <c r="L1035" s="354" t="s">
        <v>5331</v>
      </c>
      <c r="M1035" t="str">
        <f t="shared" si="82"/>
        <v>Megumu SHINMURA</v>
      </c>
      <c r="O1035" s="354" t="s">
        <v>1534</v>
      </c>
      <c r="P1035" s="354" t="s">
        <v>1535</v>
      </c>
      <c r="Q1035" s="354" t="s">
        <v>890</v>
      </c>
      <c r="R1035" s="354" t="s">
        <v>5392</v>
      </c>
      <c r="S1035" t="str">
        <f t="shared" si="83"/>
        <v>03</v>
      </c>
      <c r="T1035" t="str">
        <f t="shared" si="84"/>
        <v>1 (03)</v>
      </c>
      <c r="U1035" t="s">
        <v>6436</v>
      </c>
    </row>
    <row r="1036" spans="2:21">
      <c r="B1036" s="354" t="s">
        <v>526</v>
      </c>
      <c r="C1036" s="294">
        <v>1035</v>
      </c>
      <c r="D1036" s="354" t="s">
        <v>5253</v>
      </c>
      <c r="E1036" s="504" t="str">
        <f t="shared" si="80"/>
        <v>Soshi MIYAGAWA(01)</v>
      </c>
      <c r="F1036" s="354" t="s">
        <v>890</v>
      </c>
      <c r="G1036" s="354" t="s">
        <v>625</v>
      </c>
      <c r="H1036" t="str">
        <f>VLOOKUP($G1036,県名!$B$1:$C$49,2,FALSE)</f>
        <v>岐  阜</v>
      </c>
      <c r="I1036" t="str">
        <f>VLOOKUP(B1036,学校名!$D$8:$F$64,3,FALSE)</f>
        <v>南山大</v>
      </c>
      <c r="J1036" t="str">
        <f t="shared" si="81"/>
        <v>男</v>
      </c>
      <c r="K1036" s="354" t="s">
        <v>5332</v>
      </c>
      <c r="L1036" s="354" t="s">
        <v>3805</v>
      </c>
      <c r="M1036" t="str">
        <f t="shared" si="82"/>
        <v>Soshi MIYAGAWA</v>
      </c>
      <c r="O1036" s="354" t="s">
        <v>1534</v>
      </c>
      <c r="P1036" s="354" t="s">
        <v>1535</v>
      </c>
      <c r="Q1036" s="354" t="s">
        <v>890</v>
      </c>
      <c r="R1036" s="354" t="s">
        <v>2834</v>
      </c>
      <c r="S1036" t="str">
        <f t="shared" si="83"/>
        <v>01</v>
      </c>
      <c r="T1036" t="str">
        <f t="shared" si="84"/>
        <v>1 (01)</v>
      </c>
      <c r="U1036" t="s">
        <v>6437</v>
      </c>
    </row>
    <row r="1037" spans="2:21">
      <c r="B1037" s="354" t="s">
        <v>526</v>
      </c>
      <c r="C1037" s="294">
        <v>1036</v>
      </c>
      <c r="D1037" s="354" t="s">
        <v>5254</v>
      </c>
      <c r="E1037" s="504" t="str">
        <f t="shared" si="80"/>
        <v>Shunki KAMIYA(01)</v>
      </c>
      <c r="F1037" s="354" t="s">
        <v>890</v>
      </c>
      <c r="G1037" s="354" t="s">
        <v>623</v>
      </c>
      <c r="H1037" t="str">
        <f>VLOOKUP($G1037,県名!$B$1:$C$49,2,FALSE)</f>
        <v>愛  知</v>
      </c>
      <c r="I1037" t="str">
        <f>VLOOKUP(B1037,学校名!$D$8:$F$64,3,FALSE)</f>
        <v>南山大</v>
      </c>
      <c r="J1037" t="str">
        <f t="shared" si="81"/>
        <v>男</v>
      </c>
      <c r="K1037" s="354" t="s">
        <v>1418</v>
      </c>
      <c r="L1037" s="354" t="s">
        <v>5333</v>
      </c>
      <c r="M1037" t="str">
        <f t="shared" si="82"/>
        <v>Shunki KAMIYA</v>
      </c>
      <c r="O1037" s="354" t="s">
        <v>1534</v>
      </c>
      <c r="P1037" s="354" t="s">
        <v>1535</v>
      </c>
      <c r="Q1037" s="354" t="s">
        <v>890</v>
      </c>
      <c r="R1037" s="354" t="s">
        <v>4179</v>
      </c>
      <c r="S1037" t="str">
        <f t="shared" si="83"/>
        <v>01</v>
      </c>
      <c r="T1037" t="str">
        <f t="shared" si="84"/>
        <v>1 (01)</v>
      </c>
      <c r="U1037" t="s">
        <v>6438</v>
      </c>
    </row>
    <row r="1038" spans="2:21">
      <c r="B1038" s="354" t="s">
        <v>526</v>
      </c>
      <c r="C1038" s="294">
        <v>1037</v>
      </c>
      <c r="D1038" s="354" t="s">
        <v>5255</v>
      </c>
      <c r="E1038" s="504" t="str">
        <f t="shared" si="80"/>
        <v>Shoki HORIKAWA(02)</v>
      </c>
      <c r="F1038" s="354" t="s">
        <v>890</v>
      </c>
      <c r="G1038" s="354" t="s">
        <v>623</v>
      </c>
      <c r="H1038" t="str">
        <f>VLOOKUP($G1038,県名!$B$1:$C$49,2,FALSE)</f>
        <v>愛  知</v>
      </c>
      <c r="I1038" t="str">
        <f>VLOOKUP(B1038,学校名!$D$8:$F$64,3,FALSE)</f>
        <v>南山大</v>
      </c>
      <c r="J1038" t="str">
        <f t="shared" si="81"/>
        <v>男</v>
      </c>
      <c r="K1038" s="354" t="s">
        <v>5334</v>
      </c>
      <c r="L1038" s="354" t="s">
        <v>1307</v>
      </c>
      <c r="M1038" t="str">
        <f t="shared" si="82"/>
        <v>Shoki HORIKAWA</v>
      </c>
      <c r="O1038" s="354" t="s">
        <v>1534</v>
      </c>
      <c r="P1038" s="354" t="s">
        <v>1535</v>
      </c>
      <c r="Q1038" s="354" t="s">
        <v>890</v>
      </c>
      <c r="R1038" s="354" t="s">
        <v>4204</v>
      </c>
      <c r="S1038" t="str">
        <f t="shared" si="83"/>
        <v>02</v>
      </c>
      <c r="T1038" t="str">
        <f t="shared" si="84"/>
        <v>1 (02)</v>
      </c>
      <c r="U1038" t="s">
        <v>6439</v>
      </c>
    </row>
    <row r="1039" spans="2:21">
      <c r="B1039" s="354" t="s">
        <v>526</v>
      </c>
      <c r="C1039" s="294">
        <v>1038</v>
      </c>
      <c r="D1039" s="354" t="s">
        <v>5256</v>
      </c>
      <c r="E1039" s="504" t="str">
        <f t="shared" si="80"/>
        <v>Keito FUKUI(02)</v>
      </c>
      <c r="F1039" s="354" t="s">
        <v>890</v>
      </c>
      <c r="G1039" s="354" t="s">
        <v>623</v>
      </c>
      <c r="H1039" t="str">
        <f>VLOOKUP($G1039,県名!$B$1:$C$49,2,FALSE)</f>
        <v>愛  知</v>
      </c>
      <c r="I1039" t="str">
        <f>VLOOKUP(B1039,学校名!$D$8:$F$64,3,FALSE)</f>
        <v>南山大</v>
      </c>
      <c r="J1039" t="str">
        <f t="shared" si="81"/>
        <v>男</v>
      </c>
      <c r="K1039" s="354" t="s">
        <v>1518</v>
      </c>
      <c r="L1039" s="354" t="s">
        <v>1306</v>
      </c>
      <c r="M1039" t="str">
        <f t="shared" si="82"/>
        <v>Keito FUKUI</v>
      </c>
      <c r="O1039" s="354" t="s">
        <v>1534</v>
      </c>
      <c r="P1039" s="354" t="s">
        <v>1535</v>
      </c>
      <c r="Q1039" s="354" t="s">
        <v>890</v>
      </c>
      <c r="R1039" s="354" t="s">
        <v>5393</v>
      </c>
      <c r="S1039" t="str">
        <f t="shared" si="83"/>
        <v>02</v>
      </c>
      <c r="T1039" t="str">
        <f t="shared" si="84"/>
        <v>1 (02)</v>
      </c>
      <c r="U1039" t="s">
        <v>6440</v>
      </c>
    </row>
    <row r="1040" spans="2:21">
      <c r="B1040" s="354" t="s">
        <v>526</v>
      </c>
      <c r="C1040" s="294">
        <v>1039</v>
      </c>
      <c r="D1040" s="354" t="s">
        <v>5257</v>
      </c>
      <c r="E1040" s="504" t="str">
        <f t="shared" si="80"/>
        <v>Hayato FUKAO(03)</v>
      </c>
      <c r="F1040" s="354" t="s">
        <v>890</v>
      </c>
      <c r="G1040" s="354" t="s">
        <v>623</v>
      </c>
      <c r="H1040" t="str">
        <f>VLOOKUP($G1040,県名!$B$1:$C$49,2,FALSE)</f>
        <v>愛  知</v>
      </c>
      <c r="I1040" t="str">
        <f>VLOOKUP(B1040,学校名!$D$8:$F$64,3,FALSE)</f>
        <v>南山大</v>
      </c>
      <c r="J1040" t="str">
        <f t="shared" si="81"/>
        <v>男</v>
      </c>
      <c r="K1040" s="354" t="s">
        <v>5335</v>
      </c>
      <c r="L1040" s="354" t="s">
        <v>1275</v>
      </c>
      <c r="M1040" t="str">
        <f t="shared" si="82"/>
        <v>Hayato FUKAO</v>
      </c>
      <c r="O1040" s="354" t="s">
        <v>1534</v>
      </c>
      <c r="P1040" s="354" t="s">
        <v>1535</v>
      </c>
      <c r="Q1040" s="354" t="s">
        <v>890</v>
      </c>
      <c r="R1040" s="354" t="s">
        <v>4145</v>
      </c>
      <c r="S1040" t="str">
        <f t="shared" si="83"/>
        <v>03</v>
      </c>
      <c r="T1040" t="str">
        <f t="shared" si="84"/>
        <v>1 (03)</v>
      </c>
      <c r="U1040" t="s">
        <v>6441</v>
      </c>
    </row>
    <row r="1041" spans="2:21">
      <c r="B1041" s="354" t="s">
        <v>526</v>
      </c>
      <c r="C1041" s="294">
        <v>1040</v>
      </c>
      <c r="D1041" s="354" t="s">
        <v>5258</v>
      </c>
      <c r="E1041" s="504" t="str">
        <f t="shared" si="80"/>
        <v>Kazuki TAKEKAWA(01)</v>
      </c>
      <c r="F1041" s="354" t="s">
        <v>886</v>
      </c>
      <c r="G1041" s="354" t="s">
        <v>623</v>
      </c>
      <c r="H1041" t="str">
        <f>VLOOKUP($G1041,県名!$B$1:$C$49,2,FALSE)</f>
        <v>愛  知</v>
      </c>
      <c r="I1041" t="str">
        <f>VLOOKUP(B1041,学校名!$D$8:$F$64,3,FALSE)</f>
        <v>南山大</v>
      </c>
      <c r="J1041" t="str">
        <f t="shared" si="81"/>
        <v>男</v>
      </c>
      <c r="K1041" s="354" t="s">
        <v>5336</v>
      </c>
      <c r="L1041" s="354" t="s">
        <v>1340</v>
      </c>
      <c r="M1041" t="str">
        <f t="shared" si="82"/>
        <v>Kazuki TAKEKAWA</v>
      </c>
      <c r="O1041" s="354" t="s">
        <v>1534</v>
      </c>
      <c r="P1041" s="354" t="s">
        <v>1535</v>
      </c>
      <c r="Q1041" s="354" t="s">
        <v>886</v>
      </c>
      <c r="R1041" s="354" t="s">
        <v>4207</v>
      </c>
      <c r="S1041" t="str">
        <f t="shared" si="83"/>
        <v>01</v>
      </c>
      <c r="T1041" t="str">
        <f t="shared" si="84"/>
        <v>2 (01)</v>
      </c>
      <c r="U1041" t="s">
        <v>6442</v>
      </c>
    </row>
    <row r="1042" spans="2:21">
      <c r="B1042" s="354" t="s">
        <v>524</v>
      </c>
      <c r="C1042" s="294">
        <v>1041</v>
      </c>
      <c r="D1042" s="354" t="s">
        <v>5259</v>
      </c>
      <c r="E1042" s="504" t="str">
        <f t="shared" si="80"/>
        <v>Masaki MUTO(02)</v>
      </c>
      <c r="F1042" s="354" t="s">
        <v>890</v>
      </c>
      <c r="G1042" s="354" t="s">
        <v>623</v>
      </c>
      <c r="H1042" t="str">
        <f>VLOOKUP($G1042,県名!$B$1:$C$49,2,FALSE)</f>
        <v>愛  知</v>
      </c>
      <c r="I1042" t="str">
        <f>VLOOKUP(B1042,学校名!$D$8:$F$64,3,FALSE)</f>
        <v>名古屋工業大</v>
      </c>
      <c r="J1042" t="str">
        <f t="shared" si="81"/>
        <v>男</v>
      </c>
      <c r="K1042" s="354" t="s">
        <v>5337</v>
      </c>
      <c r="L1042" s="354" t="s">
        <v>1430</v>
      </c>
      <c r="M1042" t="str">
        <f t="shared" si="82"/>
        <v>Masaki MUTO</v>
      </c>
      <c r="O1042" s="354" t="s">
        <v>1534</v>
      </c>
      <c r="P1042" s="354" t="s">
        <v>1535</v>
      </c>
      <c r="Q1042" s="354" t="s">
        <v>890</v>
      </c>
      <c r="R1042" s="354" t="s">
        <v>4249</v>
      </c>
      <c r="S1042" t="str">
        <f t="shared" si="83"/>
        <v>02</v>
      </c>
      <c r="T1042" t="str">
        <f t="shared" si="84"/>
        <v>1 (02)</v>
      </c>
      <c r="U1042" t="s">
        <v>6443</v>
      </c>
    </row>
    <row r="1043" spans="2:21">
      <c r="B1043" s="354" t="s">
        <v>524</v>
      </c>
      <c r="C1043" s="294">
        <v>1042</v>
      </c>
      <c r="D1043" s="354" t="s">
        <v>5260</v>
      </c>
      <c r="E1043" s="504" t="str">
        <f t="shared" si="80"/>
        <v>Mayuto KOZAKI(02)</v>
      </c>
      <c r="F1043" s="354" t="s">
        <v>890</v>
      </c>
      <c r="G1043" s="354" t="s">
        <v>623</v>
      </c>
      <c r="H1043" t="str">
        <f>VLOOKUP($G1043,県名!$B$1:$C$49,2,FALSE)</f>
        <v>愛  知</v>
      </c>
      <c r="I1043" t="str">
        <f>VLOOKUP(B1043,学校名!$D$8:$F$64,3,FALSE)</f>
        <v>名古屋工業大</v>
      </c>
      <c r="J1043" t="str">
        <f t="shared" si="81"/>
        <v>男</v>
      </c>
      <c r="K1043" s="354" t="s">
        <v>5338</v>
      </c>
      <c r="L1043" s="354" t="s">
        <v>5339</v>
      </c>
      <c r="M1043" t="str">
        <f t="shared" si="82"/>
        <v>Mayuto KOZAKI</v>
      </c>
      <c r="O1043" s="354" t="s">
        <v>1534</v>
      </c>
      <c r="P1043" s="354" t="s">
        <v>1535</v>
      </c>
      <c r="Q1043" s="354" t="s">
        <v>890</v>
      </c>
      <c r="R1043" s="354" t="s">
        <v>5066</v>
      </c>
      <c r="S1043" t="str">
        <f t="shared" si="83"/>
        <v>02</v>
      </c>
      <c r="T1043" t="str">
        <f t="shared" si="84"/>
        <v>1 (02)</v>
      </c>
      <c r="U1043" t="s">
        <v>6444</v>
      </c>
    </row>
    <row r="1044" spans="2:21">
      <c r="B1044" s="354" t="s">
        <v>524</v>
      </c>
      <c r="C1044" s="294">
        <v>1043</v>
      </c>
      <c r="D1044" s="354" t="s">
        <v>5261</v>
      </c>
      <c r="E1044" s="504" t="str">
        <f t="shared" si="80"/>
        <v>Ryoga FUJIKAWA(02)</v>
      </c>
      <c r="F1044" s="354" t="s">
        <v>890</v>
      </c>
      <c r="G1044" s="354" t="s">
        <v>623</v>
      </c>
      <c r="H1044" t="str">
        <f>VLOOKUP($G1044,県名!$B$1:$C$49,2,FALSE)</f>
        <v>愛  知</v>
      </c>
      <c r="I1044" t="str">
        <f>VLOOKUP(B1044,学校名!$D$8:$F$64,3,FALSE)</f>
        <v>名古屋工業大</v>
      </c>
      <c r="J1044" t="str">
        <f t="shared" si="81"/>
        <v>男</v>
      </c>
      <c r="K1044" s="354" t="s">
        <v>5148</v>
      </c>
      <c r="L1044" s="354" t="s">
        <v>1356</v>
      </c>
      <c r="M1044" t="str">
        <f t="shared" si="82"/>
        <v>Ryoga FUJIKAWA</v>
      </c>
      <c r="O1044" s="354" t="s">
        <v>1534</v>
      </c>
      <c r="P1044" s="354" t="s">
        <v>1535</v>
      </c>
      <c r="Q1044" s="354" t="s">
        <v>890</v>
      </c>
      <c r="R1044" s="354" t="s">
        <v>4240</v>
      </c>
      <c r="S1044" t="str">
        <f t="shared" si="83"/>
        <v>02</v>
      </c>
      <c r="T1044" t="str">
        <f t="shared" si="84"/>
        <v>1 (02)</v>
      </c>
      <c r="U1044" t="s">
        <v>6445</v>
      </c>
    </row>
    <row r="1045" spans="2:21">
      <c r="B1045" s="354" t="s">
        <v>524</v>
      </c>
      <c r="C1045" s="294">
        <v>1044</v>
      </c>
      <c r="D1045" s="354" t="s">
        <v>5262</v>
      </c>
      <c r="E1045" s="504" t="str">
        <f t="shared" si="80"/>
        <v>Syugo ITO(02)</v>
      </c>
      <c r="F1045" s="354" t="s">
        <v>890</v>
      </c>
      <c r="G1045" s="354" t="s">
        <v>623</v>
      </c>
      <c r="H1045" t="str">
        <f>VLOOKUP($G1045,県名!$B$1:$C$49,2,FALSE)</f>
        <v>愛  知</v>
      </c>
      <c r="I1045" t="str">
        <f>VLOOKUP(B1045,学校名!$D$8:$F$64,3,FALSE)</f>
        <v>名古屋工業大</v>
      </c>
      <c r="J1045" t="str">
        <f t="shared" si="81"/>
        <v>男</v>
      </c>
      <c r="K1045" s="354" t="s">
        <v>1279</v>
      </c>
      <c r="L1045" s="354" t="s">
        <v>5340</v>
      </c>
      <c r="M1045" t="str">
        <f t="shared" si="82"/>
        <v>Syugo ITO</v>
      </c>
      <c r="O1045" s="354" t="s">
        <v>1534</v>
      </c>
      <c r="P1045" s="354" t="s">
        <v>1535</v>
      </c>
      <c r="Q1045" s="354" t="s">
        <v>890</v>
      </c>
      <c r="R1045" s="354" t="s">
        <v>4171</v>
      </c>
      <c r="S1045" t="str">
        <f t="shared" si="83"/>
        <v>02</v>
      </c>
      <c r="T1045" t="str">
        <f t="shared" si="84"/>
        <v>1 (02)</v>
      </c>
      <c r="U1045" t="s">
        <v>6446</v>
      </c>
    </row>
    <row r="1046" spans="2:21">
      <c r="B1046" s="354" t="s">
        <v>524</v>
      </c>
      <c r="C1046" s="294">
        <v>1045</v>
      </c>
      <c r="D1046" s="354" t="s">
        <v>5263</v>
      </c>
      <c r="E1046" s="504" t="str">
        <f t="shared" si="80"/>
        <v>Koki HAYASHI(02)</v>
      </c>
      <c r="F1046" s="354" t="s">
        <v>890</v>
      </c>
      <c r="G1046" s="354" t="s">
        <v>623</v>
      </c>
      <c r="H1046" t="str">
        <f>VLOOKUP($G1046,県名!$B$1:$C$49,2,FALSE)</f>
        <v>愛  知</v>
      </c>
      <c r="I1046" t="str">
        <f>VLOOKUP(B1046,学校名!$D$8:$F$64,3,FALSE)</f>
        <v>名古屋工業大</v>
      </c>
      <c r="J1046" t="str">
        <f t="shared" si="81"/>
        <v>男</v>
      </c>
      <c r="K1046" s="354" t="s">
        <v>1259</v>
      </c>
      <c r="L1046" s="354" t="s">
        <v>1255</v>
      </c>
      <c r="M1046" t="str">
        <f t="shared" si="82"/>
        <v>Koki HAYASHI</v>
      </c>
      <c r="O1046" s="354" t="s">
        <v>1534</v>
      </c>
      <c r="P1046" s="354" t="s">
        <v>1535</v>
      </c>
      <c r="Q1046" s="354" t="s">
        <v>890</v>
      </c>
      <c r="R1046" s="354" t="s">
        <v>5084</v>
      </c>
      <c r="S1046" t="str">
        <f t="shared" si="83"/>
        <v>02</v>
      </c>
      <c r="T1046" t="str">
        <f t="shared" si="84"/>
        <v>1 (02)</v>
      </c>
      <c r="U1046" t="s">
        <v>6447</v>
      </c>
    </row>
    <row r="1047" spans="2:21">
      <c r="B1047" s="354" t="s">
        <v>524</v>
      </c>
      <c r="C1047" s="294">
        <v>1046</v>
      </c>
      <c r="D1047" s="354" t="s">
        <v>5264</v>
      </c>
      <c r="E1047" s="504" t="str">
        <f t="shared" si="80"/>
        <v>Osuke ISHIHARA(02)</v>
      </c>
      <c r="F1047" s="354" t="s">
        <v>890</v>
      </c>
      <c r="G1047" s="354" t="s">
        <v>623</v>
      </c>
      <c r="H1047" t="str">
        <f>VLOOKUP($G1047,県名!$B$1:$C$49,2,FALSE)</f>
        <v>愛  知</v>
      </c>
      <c r="I1047" t="str">
        <f>VLOOKUP(B1047,学校名!$D$8:$F$64,3,FALSE)</f>
        <v>名古屋工業大</v>
      </c>
      <c r="J1047" t="str">
        <f t="shared" si="81"/>
        <v>男</v>
      </c>
      <c r="K1047" s="354" t="s">
        <v>1601</v>
      </c>
      <c r="L1047" s="354" t="s">
        <v>5341</v>
      </c>
      <c r="M1047" t="str">
        <f t="shared" si="82"/>
        <v>Osuke ISHIHARA</v>
      </c>
      <c r="O1047" s="354" t="s">
        <v>1534</v>
      </c>
      <c r="P1047" s="354" t="s">
        <v>1535</v>
      </c>
      <c r="Q1047" s="354" t="s">
        <v>890</v>
      </c>
      <c r="R1047" s="354" t="s">
        <v>5394</v>
      </c>
      <c r="S1047" t="str">
        <f t="shared" si="83"/>
        <v>02</v>
      </c>
      <c r="T1047" t="str">
        <f t="shared" si="84"/>
        <v>1 (02)</v>
      </c>
      <c r="U1047" t="s">
        <v>6448</v>
      </c>
    </row>
    <row r="1048" spans="2:21">
      <c r="B1048" s="511" t="s">
        <v>524</v>
      </c>
      <c r="C1048" s="294">
        <v>1047</v>
      </c>
      <c r="D1048" s="510" t="s">
        <v>5265</v>
      </c>
      <c r="E1048" s="504" t="str">
        <f t="shared" si="80"/>
        <v>Hiroki SUZUKI(01)</v>
      </c>
      <c r="F1048" s="539" t="s">
        <v>890</v>
      </c>
      <c r="G1048" s="507" t="s">
        <v>623</v>
      </c>
      <c r="H1048" t="str">
        <f>VLOOKUP($G1048,県名!$B$1:$C$49,2,FALSE)</f>
        <v>愛  知</v>
      </c>
      <c r="I1048" t="str">
        <f>VLOOKUP(B1048,学校名!$D$8:$F$64,3,FALSE)</f>
        <v>名古屋工業大</v>
      </c>
      <c r="J1048" t="str">
        <f t="shared" si="81"/>
        <v>男</v>
      </c>
      <c r="K1048" s="506" t="s">
        <v>1260</v>
      </c>
      <c r="L1048" s="506" t="s">
        <v>1401</v>
      </c>
      <c r="M1048" t="str">
        <f t="shared" si="82"/>
        <v>Hiroki SUZUKI</v>
      </c>
      <c r="O1048" s="505" t="s">
        <v>1534</v>
      </c>
      <c r="P1048" s="505" t="s">
        <v>1535</v>
      </c>
      <c r="Q1048" s="508" t="s">
        <v>890</v>
      </c>
      <c r="R1048" s="509" t="s">
        <v>2999</v>
      </c>
      <c r="S1048" t="str">
        <f t="shared" si="83"/>
        <v>01</v>
      </c>
      <c r="T1048" t="str">
        <f t="shared" si="84"/>
        <v>1 (01)</v>
      </c>
      <c r="U1048" t="s">
        <v>6449</v>
      </c>
    </row>
    <row r="1049" spans="2:21">
      <c r="B1049" s="511" t="s">
        <v>524</v>
      </c>
      <c r="C1049" s="294">
        <v>1048</v>
      </c>
      <c r="D1049" s="510" t="s">
        <v>5266</v>
      </c>
      <c r="E1049" s="504" t="str">
        <f t="shared" si="80"/>
        <v>Satoru ISHIDA(99)</v>
      </c>
      <c r="F1049" s="539" t="s">
        <v>889</v>
      </c>
      <c r="G1049" s="507" t="s">
        <v>623</v>
      </c>
      <c r="H1049" t="str">
        <f>VLOOKUP($G1049,県名!$B$1:$C$49,2,FALSE)</f>
        <v>愛  知</v>
      </c>
      <c r="I1049" t="str">
        <f>VLOOKUP(B1049,学校名!$D$8:$F$64,3,FALSE)</f>
        <v>名古屋工業大</v>
      </c>
      <c r="J1049" t="str">
        <f t="shared" si="81"/>
        <v>男</v>
      </c>
      <c r="K1049" s="506" t="s">
        <v>1293</v>
      </c>
      <c r="L1049" s="506" t="s">
        <v>1496</v>
      </c>
      <c r="M1049" t="str">
        <f t="shared" si="82"/>
        <v>Satoru ISHIDA</v>
      </c>
      <c r="O1049" s="505" t="s">
        <v>1534</v>
      </c>
      <c r="P1049" s="505" t="s">
        <v>1535</v>
      </c>
      <c r="Q1049" s="508" t="s">
        <v>889</v>
      </c>
      <c r="R1049" s="509" t="s">
        <v>5395</v>
      </c>
      <c r="S1049" t="str">
        <f t="shared" si="83"/>
        <v>99</v>
      </c>
      <c r="T1049" t="str">
        <f t="shared" si="84"/>
        <v>3 (99)</v>
      </c>
      <c r="U1049" t="s">
        <v>6450</v>
      </c>
    </row>
    <row r="1050" spans="2:21">
      <c r="B1050" s="511" t="s">
        <v>524</v>
      </c>
      <c r="C1050" s="294">
        <v>1049</v>
      </c>
      <c r="D1050" s="510" t="s">
        <v>5267</v>
      </c>
      <c r="E1050" s="504" t="str">
        <f t="shared" si="80"/>
        <v>Yoshihiro SHINGU(96)</v>
      </c>
      <c r="F1050" s="539" t="s">
        <v>771</v>
      </c>
      <c r="G1050" s="507" t="s">
        <v>623</v>
      </c>
      <c r="H1050" t="str">
        <f>VLOOKUP($G1050,県名!$B$1:$C$49,2,FALSE)</f>
        <v>愛  知</v>
      </c>
      <c r="I1050" t="str">
        <f>VLOOKUP(B1050,学校名!$D$8:$F$64,3,FALSE)</f>
        <v>名古屋工業大</v>
      </c>
      <c r="J1050" t="str">
        <f t="shared" si="81"/>
        <v>男</v>
      </c>
      <c r="K1050" s="506" t="s">
        <v>5342</v>
      </c>
      <c r="L1050" s="506" t="s">
        <v>1334</v>
      </c>
      <c r="M1050" t="str">
        <f t="shared" si="82"/>
        <v>Yoshihiro SHINGU</v>
      </c>
      <c r="O1050" s="505" t="s">
        <v>1534</v>
      </c>
      <c r="P1050" s="505" t="s">
        <v>1535</v>
      </c>
      <c r="Q1050" s="508" t="s">
        <v>771</v>
      </c>
      <c r="R1050" s="509" t="s">
        <v>5396</v>
      </c>
      <c r="S1050" t="str">
        <f t="shared" si="83"/>
        <v>96</v>
      </c>
      <c r="T1050" t="str">
        <f t="shared" si="84"/>
        <v>M2 (96)</v>
      </c>
      <c r="U1050" t="s">
        <v>6451</v>
      </c>
    </row>
    <row r="1051" spans="2:21">
      <c r="B1051" s="511" t="s">
        <v>525</v>
      </c>
      <c r="C1051" s="294">
        <v>1050</v>
      </c>
      <c r="D1051" s="510" t="s">
        <v>5268</v>
      </c>
      <c r="E1051" s="504" t="str">
        <f t="shared" si="80"/>
        <v>Hirofumi OMORI(02)</v>
      </c>
      <c r="F1051" s="539" t="s">
        <v>886</v>
      </c>
      <c r="G1051" s="507" t="s">
        <v>623</v>
      </c>
      <c r="H1051" t="str">
        <f>VLOOKUP($G1051,県名!$B$1:$C$49,2,FALSE)</f>
        <v>愛  知</v>
      </c>
      <c r="I1051" t="str">
        <f>VLOOKUP(B1051,学校名!$D$8:$F$64,3,FALSE)</f>
        <v>名古屋市立大</v>
      </c>
      <c r="J1051" t="str">
        <f t="shared" si="81"/>
        <v>男</v>
      </c>
      <c r="K1051" s="506" t="s">
        <v>3956</v>
      </c>
      <c r="L1051" s="506" t="s">
        <v>5343</v>
      </c>
      <c r="M1051" t="str">
        <f t="shared" si="82"/>
        <v>Hirofumi OMORI</v>
      </c>
      <c r="O1051" s="505" t="s">
        <v>1534</v>
      </c>
      <c r="P1051" s="505" t="s">
        <v>1535</v>
      </c>
      <c r="Q1051" s="508" t="s">
        <v>886</v>
      </c>
      <c r="R1051" s="509" t="s">
        <v>5078</v>
      </c>
      <c r="S1051" t="str">
        <f t="shared" si="83"/>
        <v>02</v>
      </c>
      <c r="T1051" t="str">
        <f t="shared" si="84"/>
        <v>2 (02)</v>
      </c>
      <c r="U1051" t="s">
        <v>6452</v>
      </c>
    </row>
    <row r="1052" spans="2:21">
      <c r="B1052" s="511" t="s">
        <v>525</v>
      </c>
      <c r="C1052" s="294">
        <v>1051</v>
      </c>
      <c r="D1052" s="510" t="s">
        <v>5269</v>
      </c>
      <c r="E1052" s="504" t="str">
        <f t="shared" si="80"/>
        <v>Takehiro NISHIGAKI(02)</v>
      </c>
      <c r="F1052" s="539" t="s">
        <v>886</v>
      </c>
      <c r="G1052" s="507" t="s">
        <v>625</v>
      </c>
      <c r="H1052" t="str">
        <f>VLOOKUP($G1052,県名!$B$1:$C$49,2,FALSE)</f>
        <v>岐  阜</v>
      </c>
      <c r="I1052" t="str">
        <f>VLOOKUP(B1052,学校名!$D$8:$F$64,3,FALSE)</f>
        <v>名古屋市立大</v>
      </c>
      <c r="J1052" t="str">
        <f t="shared" si="81"/>
        <v>男</v>
      </c>
      <c r="K1052" s="506" t="s">
        <v>5344</v>
      </c>
      <c r="L1052" s="506" t="s">
        <v>1516</v>
      </c>
      <c r="M1052" t="str">
        <f t="shared" si="82"/>
        <v>Takehiro NISHIGAKI</v>
      </c>
      <c r="O1052" s="505" t="s">
        <v>1534</v>
      </c>
      <c r="P1052" s="505" t="s">
        <v>1535</v>
      </c>
      <c r="Q1052" s="508" t="s">
        <v>886</v>
      </c>
      <c r="R1052" s="509" t="s">
        <v>5397</v>
      </c>
      <c r="S1052" t="str">
        <f t="shared" si="83"/>
        <v>02</v>
      </c>
      <c r="T1052" t="str">
        <f t="shared" si="84"/>
        <v>2 (02)</v>
      </c>
      <c r="U1052" t="s">
        <v>6453</v>
      </c>
    </row>
    <row r="1053" spans="2:21">
      <c r="B1053" s="512" t="s">
        <v>522</v>
      </c>
      <c r="C1053" s="294">
        <v>1052</v>
      </c>
      <c r="D1053" s="513" t="s">
        <v>5270</v>
      </c>
      <c r="E1053" s="504" t="str">
        <f t="shared" si="80"/>
        <v>Ryosuke ADACHI(02)</v>
      </c>
      <c r="F1053" s="539" t="s">
        <v>890</v>
      </c>
      <c r="G1053" s="516" t="s">
        <v>623</v>
      </c>
      <c r="H1053" t="str">
        <f>VLOOKUP($G1053,県名!$B$1:$C$49,2,FALSE)</f>
        <v>愛  知</v>
      </c>
      <c r="I1053" t="str">
        <f>VLOOKUP(B1053,学校名!$D$8:$F$64,3,FALSE)</f>
        <v>名古屋大</v>
      </c>
      <c r="J1053" t="str">
        <f t="shared" si="81"/>
        <v>男</v>
      </c>
      <c r="K1053" s="517" t="s">
        <v>1523</v>
      </c>
      <c r="L1053" s="517" t="s">
        <v>1246</v>
      </c>
      <c r="M1053" t="str">
        <f t="shared" si="82"/>
        <v>Ryosuke ADACHI</v>
      </c>
      <c r="O1053" s="518" t="s">
        <v>1534</v>
      </c>
      <c r="P1053" s="518" t="s">
        <v>1535</v>
      </c>
      <c r="Q1053" s="515" t="s">
        <v>890</v>
      </c>
      <c r="R1053" s="514" t="s">
        <v>5398</v>
      </c>
      <c r="S1053" t="str">
        <f t="shared" si="83"/>
        <v>02</v>
      </c>
      <c r="T1053" t="str">
        <f t="shared" si="84"/>
        <v>1 (02)</v>
      </c>
      <c r="U1053" t="s">
        <v>6454</v>
      </c>
    </row>
    <row r="1054" spans="2:21">
      <c r="B1054" s="512" t="s">
        <v>522</v>
      </c>
      <c r="C1054" s="294">
        <v>1053</v>
      </c>
      <c r="D1054" s="513" t="s">
        <v>5271</v>
      </c>
      <c r="E1054" s="504" t="str">
        <f t="shared" si="80"/>
        <v>Makoto YOSHIHARA(02)</v>
      </c>
      <c r="F1054" s="539" t="s">
        <v>890</v>
      </c>
      <c r="G1054" s="516" t="s">
        <v>623</v>
      </c>
      <c r="H1054" t="str">
        <f>VLOOKUP($G1054,県名!$B$1:$C$49,2,FALSE)</f>
        <v>愛  知</v>
      </c>
      <c r="I1054" t="str">
        <f>VLOOKUP(B1054,学校名!$D$8:$F$64,3,FALSE)</f>
        <v>名古屋大</v>
      </c>
      <c r="J1054" t="str">
        <f t="shared" si="81"/>
        <v>男</v>
      </c>
      <c r="K1054" s="517" t="s">
        <v>5345</v>
      </c>
      <c r="L1054" s="517" t="s">
        <v>1280</v>
      </c>
      <c r="M1054" t="str">
        <f t="shared" si="82"/>
        <v>Makoto YOSHIHARA</v>
      </c>
      <c r="O1054" s="518" t="s">
        <v>1534</v>
      </c>
      <c r="P1054" s="518" t="s">
        <v>1535</v>
      </c>
      <c r="Q1054" s="515" t="s">
        <v>890</v>
      </c>
      <c r="R1054" s="514" t="s">
        <v>4253</v>
      </c>
      <c r="S1054" t="str">
        <f t="shared" si="83"/>
        <v>02</v>
      </c>
      <c r="T1054" t="str">
        <f t="shared" si="84"/>
        <v>1 (02)</v>
      </c>
      <c r="U1054" t="s">
        <v>6455</v>
      </c>
    </row>
    <row r="1055" spans="2:21">
      <c r="B1055" s="512" t="s">
        <v>522</v>
      </c>
      <c r="C1055" s="294">
        <v>1054</v>
      </c>
      <c r="D1055" s="513" t="s">
        <v>5272</v>
      </c>
      <c r="E1055" s="504" t="str">
        <f t="shared" si="80"/>
        <v>Tomoki NISHIKAWARA(02)</v>
      </c>
      <c r="F1055" s="539" t="s">
        <v>890</v>
      </c>
      <c r="G1055" s="516" t="s">
        <v>623</v>
      </c>
      <c r="H1055" t="str">
        <f>VLOOKUP($G1055,県名!$B$1:$C$49,2,FALSE)</f>
        <v>愛  知</v>
      </c>
      <c r="I1055" t="str">
        <f>VLOOKUP(B1055,学校名!$D$8:$F$64,3,FALSE)</f>
        <v>名古屋大</v>
      </c>
      <c r="J1055" t="str">
        <f t="shared" si="81"/>
        <v>男</v>
      </c>
      <c r="K1055" s="517" t="s">
        <v>5346</v>
      </c>
      <c r="L1055" s="517" t="s">
        <v>1285</v>
      </c>
      <c r="M1055" t="str">
        <f t="shared" si="82"/>
        <v>Tomoki NISHIKAWARA</v>
      </c>
      <c r="O1055" s="518" t="s">
        <v>1534</v>
      </c>
      <c r="P1055" s="518" t="s">
        <v>1535</v>
      </c>
      <c r="Q1055" s="515" t="s">
        <v>890</v>
      </c>
      <c r="R1055" s="514" t="s">
        <v>5378</v>
      </c>
      <c r="S1055" t="str">
        <f t="shared" si="83"/>
        <v>02</v>
      </c>
      <c r="T1055" t="str">
        <f t="shared" si="84"/>
        <v>1 (02)</v>
      </c>
      <c r="U1055" t="s">
        <v>6456</v>
      </c>
    </row>
    <row r="1056" spans="2:21">
      <c r="B1056" s="512" t="s">
        <v>522</v>
      </c>
      <c r="C1056" s="294">
        <v>1055</v>
      </c>
      <c r="D1056" s="513" t="s">
        <v>5273</v>
      </c>
      <c r="E1056" s="504" t="str">
        <f t="shared" si="80"/>
        <v>Koya MATSUI(02)</v>
      </c>
      <c r="F1056" s="539" t="s">
        <v>890</v>
      </c>
      <c r="G1056" s="516" t="s">
        <v>623</v>
      </c>
      <c r="H1056" t="str">
        <f>VLOOKUP($G1056,県名!$B$1:$C$49,2,FALSE)</f>
        <v>愛  知</v>
      </c>
      <c r="I1056" t="str">
        <f>VLOOKUP(B1056,学校名!$D$8:$F$64,3,FALSE)</f>
        <v>名古屋大</v>
      </c>
      <c r="J1056" t="str">
        <f t="shared" si="81"/>
        <v>男</v>
      </c>
      <c r="K1056" s="517" t="s">
        <v>1393</v>
      </c>
      <c r="L1056" s="517" t="s">
        <v>1442</v>
      </c>
      <c r="M1056" t="str">
        <f t="shared" si="82"/>
        <v>Koya MATSUI</v>
      </c>
      <c r="O1056" s="518" t="s">
        <v>1534</v>
      </c>
      <c r="P1056" s="518" t="s">
        <v>1535</v>
      </c>
      <c r="Q1056" s="515" t="s">
        <v>890</v>
      </c>
      <c r="R1056" s="514" t="s">
        <v>5399</v>
      </c>
      <c r="S1056" t="str">
        <f t="shared" si="83"/>
        <v>02</v>
      </c>
      <c r="T1056" t="str">
        <f t="shared" si="84"/>
        <v>1 (02)</v>
      </c>
      <c r="U1056" t="s">
        <v>6457</v>
      </c>
    </row>
    <row r="1057" spans="2:21">
      <c r="B1057" s="512" t="s">
        <v>522</v>
      </c>
      <c r="C1057" s="294">
        <v>1056</v>
      </c>
      <c r="D1057" s="513" t="s">
        <v>5274</v>
      </c>
      <c r="E1057" s="504" t="str">
        <f t="shared" si="80"/>
        <v>Shinnosuke TAJIRI(02)</v>
      </c>
      <c r="F1057" s="539" t="s">
        <v>890</v>
      </c>
      <c r="G1057" s="516" t="s">
        <v>623</v>
      </c>
      <c r="H1057" t="str">
        <f>VLOOKUP($G1057,県名!$B$1:$C$49,2,FALSE)</f>
        <v>愛  知</v>
      </c>
      <c r="I1057" t="str">
        <f>VLOOKUP(B1057,学校名!$D$8:$F$64,3,FALSE)</f>
        <v>名古屋大</v>
      </c>
      <c r="J1057" t="str">
        <f t="shared" si="81"/>
        <v>男</v>
      </c>
      <c r="K1057" s="517" t="s">
        <v>5347</v>
      </c>
      <c r="L1057" s="517" t="s">
        <v>3568</v>
      </c>
      <c r="M1057" t="str">
        <f t="shared" si="82"/>
        <v>Shinnosuke TAJIRI</v>
      </c>
      <c r="O1057" s="518" t="s">
        <v>1534</v>
      </c>
      <c r="P1057" s="518" t="s">
        <v>1535</v>
      </c>
      <c r="Q1057" s="515" t="s">
        <v>890</v>
      </c>
      <c r="R1057" s="514" t="s">
        <v>5400</v>
      </c>
      <c r="S1057" t="str">
        <f t="shared" si="83"/>
        <v>02</v>
      </c>
      <c r="T1057" t="str">
        <f t="shared" si="84"/>
        <v>1 (02)</v>
      </c>
      <c r="U1057" t="s">
        <v>6458</v>
      </c>
    </row>
    <row r="1058" spans="2:21">
      <c r="B1058" s="512" t="s">
        <v>522</v>
      </c>
      <c r="C1058" s="294">
        <v>1057</v>
      </c>
      <c r="D1058" s="513" t="s">
        <v>5275</v>
      </c>
      <c r="E1058" s="504" t="str">
        <f t="shared" si="80"/>
        <v>Tomohiro SUZUKI(99)</v>
      </c>
      <c r="F1058" s="539" t="s">
        <v>888</v>
      </c>
      <c r="G1058" s="516" t="s">
        <v>623</v>
      </c>
      <c r="H1058" t="str">
        <f>VLOOKUP($G1058,県名!$B$1:$C$49,2,FALSE)</f>
        <v>愛  知</v>
      </c>
      <c r="I1058" t="str">
        <f>VLOOKUP(B1058,学校名!$D$8:$F$64,3,FALSE)</f>
        <v>名古屋大</v>
      </c>
      <c r="J1058" t="str">
        <f t="shared" si="81"/>
        <v>男</v>
      </c>
      <c r="K1058" s="517" t="s">
        <v>1260</v>
      </c>
      <c r="L1058" s="517" t="s">
        <v>1321</v>
      </c>
      <c r="M1058" t="str">
        <f t="shared" si="82"/>
        <v>Tomohiro SUZUKI</v>
      </c>
      <c r="O1058" s="518" t="s">
        <v>1534</v>
      </c>
      <c r="P1058" s="518" t="s">
        <v>1535</v>
      </c>
      <c r="Q1058" s="515" t="s">
        <v>888</v>
      </c>
      <c r="R1058" s="514" t="s">
        <v>2527</v>
      </c>
      <c r="S1058" t="str">
        <f t="shared" si="83"/>
        <v>99</v>
      </c>
      <c r="T1058" t="str">
        <f t="shared" si="84"/>
        <v>4 (99)</v>
      </c>
      <c r="U1058" t="s">
        <v>6459</v>
      </c>
    </row>
    <row r="1059" spans="2:21">
      <c r="B1059" s="512" t="s">
        <v>522</v>
      </c>
      <c r="C1059" s="294">
        <v>1058</v>
      </c>
      <c r="D1059" s="513" t="s">
        <v>5276</v>
      </c>
      <c r="E1059" s="504" t="str">
        <f t="shared" si="80"/>
        <v>Taihei KURONO(02)</v>
      </c>
      <c r="F1059" s="539" t="s">
        <v>886</v>
      </c>
      <c r="G1059" s="516" t="s">
        <v>623</v>
      </c>
      <c r="H1059" t="str">
        <f>VLOOKUP($G1059,県名!$B$1:$C$49,2,FALSE)</f>
        <v>愛  知</v>
      </c>
      <c r="I1059" t="str">
        <f>VLOOKUP(B1059,学校名!$D$8:$F$64,3,FALSE)</f>
        <v>名古屋大</v>
      </c>
      <c r="J1059" t="str">
        <f t="shared" si="81"/>
        <v>男</v>
      </c>
      <c r="K1059" s="517" t="s">
        <v>5348</v>
      </c>
      <c r="L1059" s="517" t="s">
        <v>5349</v>
      </c>
      <c r="M1059" t="str">
        <f t="shared" si="82"/>
        <v>Taihei KURONO</v>
      </c>
      <c r="O1059" s="518" t="s">
        <v>1534</v>
      </c>
      <c r="P1059" s="518" t="s">
        <v>1535</v>
      </c>
      <c r="Q1059" s="515" t="s">
        <v>886</v>
      </c>
      <c r="R1059" s="514" t="s">
        <v>3000</v>
      </c>
      <c r="S1059" t="str">
        <f t="shared" si="83"/>
        <v>02</v>
      </c>
      <c r="T1059" t="str">
        <f t="shared" si="84"/>
        <v>2 (02)</v>
      </c>
      <c r="U1059" t="s">
        <v>6460</v>
      </c>
    </row>
    <row r="1060" spans="2:21">
      <c r="B1060" s="512" t="s">
        <v>522</v>
      </c>
      <c r="C1060" s="294">
        <v>1059</v>
      </c>
      <c r="D1060" s="513" t="s">
        <v>5277</v>
      </c>
      <c r="E1060" s="504" t="str">
        <f t="shared" si="80"/>
        <v>Jiei TODA(02)</v>
      </c>
      <c r="F1060" s="539" t="s">
        <v>890</v>
      </c>
      <c r="G1060" s="516" t="s">
        <v>623</v>
      </c>
      <c r="H1060" t="str">
        <f>VLOOKUP($G1060,県名!$B$1:$C$49,2,FALSE)</f>
        <v>愛  知</v>
      </c>
      <c r="I1060" t="str">
        <f>VLOOKUP(B1060,学校名!$D$8:$F$64,3,FALSE)</f>
        <v>名古屋大</v>
      </c>
      <c r="J1060" t="str">
        <f t="shared" si="81"/>
        <v>男</v>
      </c>
      <c r="K1060" s="517" t="s">
        <v>5350</v>
      </c>
      <c r="L1060" s="517" t="s">
        <v>5165</v>
      </c>
      <c r="M1060" t="str">
        <f t="shared" si="82"/>
        <v>Jiei TODA</v>
      </c>
      <c r="O1060" s="518" t="s">
        <v>1534</v>
      </c>
      <c r="P1060" s="518" t="s">
        <v>1535</v>
      </c>
      <c r="Q1060" s="515" t="s">
        <v>890</v>
      </c>
      <c r="R1060" s="514" t="s">
        <v>4171</v>
      </c>
      <c r="S1060" t="str">
        <f t="shared" si="83"/>
        <v>02</v>
      </c>
      <c r="T1060" t="str">
        <f t="shared" si="84"/>
        <v>1 (02)</v>
      </c>
      <c r="U1060" t="s">
        <v>6461</v>
      </c>
    </row>
    <row r="1061" spans="2:21">
      <c r="B1061" s="512" t="s">
        <v>522</v>
      </c>
      <c r="C1061" s="294">
        <v>1060</v>
      </c>
      <c r="D1061" s="513" t="s">
        <v>5278</v>
      </c>
      <c r="E1061" s="504" t="str">
        <f t="shared" si="80"/>
        <v>Takahiro UMEMOTO(00)</v>
      </c>
      <c r="F1061" s="539" t="s">
        <v>889</v>
      </c>
      <c r="G1061" s="516" t="s">
        <v>623</v>
      </c>
      <c r="H1061" t="str">
        <f>VLOOKUP($G1061,県名!$B$1:$C$49,2,FALSE)</f>
        <v>愛  知</v>
      </c>
      <c r="I1061" t="str">
        <f>VLOOKUP(B1061,学校名!$D$8:$F$64,3,FALSE)</f>
        <v>名古屋大</v>
      </c>
      <c r="J1061" t="str">
        <f t="shared" si="81"/>
        <v>男</v>
      </c>
      <c r="K1061" s="517" t="s">
        <v>5351</v>
      </c>
      <c r="L1061" s="517" t="s">
        <v>1273</v>
      </c>
      <c r="M1061" t="str">
        <f t="shared" si="82"/>
        <v>Takahiro UMEMOTO</v>
      </c>
      <c r="O1061" s="518" t="s">
        <v>1534</v>
      </c>
      <c r="P1061" s="518" t="s">
        <v>1535</v>
      </c>
      <c r="Q1061" s="515" t="s">
        <v>889</v>
      </c>
      <c r="R1061" s="514" t="s">
        <v>2493</v>
      </c>
      <c r="S1061" t="str">
        <f t="shared" si="83"/>
        <v>00</v>
      </c>
      <c r="T1061" t="str">
        <f t="shared" si="84"/>
        <v>3 (00)</v>
      </c>
      <c r="U1061" t="s">
        <v>6462</v>
      </c>
    </row>
    <row r="1062" spans="2:21">
      <c r="B1062" s="263" t="s">
        <v>522</v>
      </c>
      <c r="C1062" s="294">
        <v>1061</v>
      </c>
      <c r="D1062" s="263" t="s">
        <v>5279</v>
      </c>
      <c r="E1062" s="504" t="str">
        <f t="shared" si="80"/>
        <v>Shosuke ABE(02)</v>
      </c>
      <c r="F1062" t="s">
        <v>890</v>
      </c>
      <c r="G1062" s="263" t="s">
        <v>623</v>
      </c>
      <c r="H1062" t="str">
        <f>VLOOKUP($G1062,県名!$B$1:$C$49,2,FALSE)</f>
        <v>愛  知</v>
      </c>
      <c r="I1062" t="str">
        <f>VLOOKUP(B1062,学校名!$D$8:$F$64,3,FALSE)</f>
        <v>名古屋大</v>
      </c>
      <c r="J1062" t="str">
        <f t="shared" si="81"/>
        <v>男</v>
      </c>
      <c r="K1062" s="263" t="s">
        <v>1449</v>
      </c>
      <c r="L1062" s="263" t="s">
        <v>5352</v>
      </c>
      <c r="M1062" t="str">
        <f t="shared" si="82"/>
        <v>Shosuke ABE</v>
      </c>
      <c r="O1062" s="263" t="s">
        <v>1534</v>
      </c>
      <c r="P1062" s="263" t="s">
        <v>1535</v>
      </c>
      <c r="Q1062" t="s">
        <v>890</v>
      </c>
      <c r="R1062" t="s">
        <v>4152</v>
      </c>
      <c r="S1062" t="str">
        <f t="shared" si="83"/>
        <v>02</v>
      </c>
      <c r="T1062" t="str">
        <f t="shared" si="84"/>
        <v>1 (02)</v>
      </c>
      <c r="U1062" t="s">
        <v>6463</v>
      </c>
    </row>
    <row r="1063" spans="2:21">
      <c r="B1063" s="263" t="s">
        <v>530</v>
      </c>
      <c r="C1063" s="294">
        <v>1062</v>
      </c>
      <c r="D1063" s="263" t="s">
        <v>5280</v>
      </c>
      <c r="E1063" s="504" t="str">
        <f t="shared" si="80"/>
        <v>Hyugo OBUCHI(02)</v>
      </c>
      <c r="F1063" t="s">
        <v>890</v>
      </c>
      <c r="G1063" s="263" t="s">
        <v>623</v>
      </c>
      <c r="H1063" t="str">
        <f>VLOOKUP($G1063,県名!$B$1:$C$49,2,FALSE)</f>
        <v>愛  知</v>
      </c>
      <c r="I1063" t="str">
        <f>VLOOKUP(B1063,学校名!$D$8:$F$64,3,FALSE)</f>
        <v>名城大</v>
      </c>
      <c r="J1063" t="str">
        <f t="shared" si="81"/>
        <v>男</v>
      </c>
      <c r="K1063" s="263" t="s">
        <v>5353</v>
      </c>
      <c r="L1063" s="263" t="s">
        <v>5354</v>
      </c>
      <c r="M1063" t="str">
        <f t="shared" si="82"/>
        <v>Hyugo OBUCHI</v>
      </c>
      <c r="O1063" s="263" t="s">
        <v>1534</v>
      </c>
      <c r="P1063" s="263" t="s">
        <v>1535</v>
      </c>
      <c r="Q1063" t="s">
        <v>890</v>
      </c>
      <c r="R1063" t="s">
        <v>5401</v>
      </c>
      <c r="S1063" t="str">
        <f t="shared" si="83"/>
        <v>02</v>
      </c>
      <c r="T1063" t="str">
        <f t="shared" si="84"/>
        <v>1 (02)</v>
      </c>
      <c r="U1063" t="s">
        <v>6464</v>
      </c>
    </row>
    <row r="1064" spans="2:21">
      <c r="B1064" s="263" t="s">
        <v>493</v>
      </c>
      <c r="C1064" s="294">
        <v>1063</v>
      </c>
      <c r="D1064" s="263" t="s">
        <v>5281</v>
      </c>
      <c r="E1064" s="504" t="str">
        <f t="shared" si="80"/>
        <v>Hikaru TAKAMA(03)</v>
      </c>
      <c r="F1064" t="s">
        <v>888</v>
      </c>
      <c r="G1064" s="263" t="s">
        <v>624</v>
      </c>
      <c r="H1064" t="str">
        <f>VLOOKUP($G1064,県名!$B$1:$C$49,2,FALSE)</f>
        <v>三  重</v>
      </c>
      <c r="I1064" t="str">
        <f>VLOOKUP(B1064,学校名!$D$8:$F$64,3,FALSE)</f>
        <v>鈴鹿高専</v>
      </c>
      <c r="J1064" t="str">
        <f t="shared" si="81"/>
        <v>男</v>
      </c>
      <c r="K1064" s="263" t="s">
        <v>1604</v>
      </c>
      <c r="L1064" s="263" t="s">
        <v>1383</v>
      </c>
      <c r="M1064" t="str">
        <f t="shared" si="82"/>
        <v>Hikaru TAKAMA</v>
      </c>
      <c r="O1064" s="263" t="s">
        <v>1534</v>
      </c>
      <c r="P1064" s="263" t="s">
        <v>1535</v>
      </c>
      <c r="Q1064" t="s">
        <v>888</v>
      </c>
      <c r="R1064" t="s">
        <v>5110</v>
      </c>
      <c r="S1064" t="str">
        <f t="shared" si="83"/>
        <v>03</v>
      </c>
      <c r="T1064" t="str">
        <f t="shared" si="84"/>
        <v>4 (03)</v>
      </c>
      <c r="U1064" t="s">
        <v>6465</v>
      </c>
    </row>
    <row r="1065" spans="2:21">
      <c r="B1065" s="263" t="s">
        <v>527</v>
      </c>
      <c r="C1065" s="294">
        <v>1064</v>
      </c>
      <c r="D1065" s="263" t="s">
        <v>5282</v>
      </c>
      <c r="E1065" s="504" t="str">
        <f t="shared" si="80"/>
        <v>Akihiro YORITA(96)</v>
      </c>
      <c r="F1065" t="s">
        <v>772</v>
      </c>
      <c r="G1065" s="263" t="s">
        <v>623</v>
      </c>
      <c r="H1065" t="str">
        <f>VLOOKUP($G1065,県名!$B$1:$C$49,2,FALSE)</f>
        <v>愛  知</v>
      </c>
      <c r="I1065" t="str">
        <f>VLOOKUP(B1065,学校名!$D$8:$F$64,3,FALSE)</f>
        <v>日本福祉大</v>
      </c>
      <c r="J1065" t="str">
        <f t="shared" si="81"/>
        <v>男</v>
      </c>
      <c r="K1065" s="263" t="s">
        <v>5355</v>
      </c>
      <c r="L1065" s="263" t="s">
        <v>5356</v>
      </c>
      <c r="M1065" t="str">
        <f t="shared" si="82"/>
        <v>Akihiro YORITA</v>
      </c>
      <c r="O1065" s="263" t="s">
        <v>1534</v>
      </c>
      <c r="P1065" s="263" t="s">
        <v>1535</v>
      </c>
      <c r="Q1065" t="s">
        <v>772</v>
      </c>
      <c r="R1065" t="s">
        <v>5402</v>
      </c>
      <c r="S1065" t="str">
        <f t="shared" si="83"/>
        <v>96</v>
      </c>
      <c r="T1065" t="str">
        <f t="shared" si="84"/>
        <v>M1 (96)</v>
      </c>
      <c r="U1065" t="s">
        <v>6466</v>
      </c>
    </row>
    <row r="1066" spans="2:21">
      <c r="B1066" s="263" t="s">
        <v>527</v>
      </c>
      <c r="C1066" s="294">
        <v>1065</v>
      </c>
      <c r="D1066" s="263" t="s">
        <v>5283</v>
      </c>
      <c r="E1066" s="504" t="str">
        <f t="shared" si="80"/>
        <v>Akihito SAKAKIBARA(99)</v>
      </c>
      <c r="F1066" t="s">
        <v>772</v>
      </c>
      <c r="G1066" s="263" t="s">
        <v>623</v>
      </c>
      <c r="H1066" t="str">
        <f>VLOOKUP($G1066,県名!$B$1:$C$49,2,FALSE)</f>
        <v>愛  知</v>
      </c>
      <c r="I1066" t="str">
        <f>VLOOKUP(B1066,学校名!$D$8:$F$64,3,FALSE)</f>
        <v>日本福祉大</v>
      </c>
      <c r="J1066" t="str">
        <f t="shared" si="81"/>
        <v>男</v>
      </c>
      <c r="K1066" s="263" t="s">
        <v>1308</v>
      </c>
      <c r="L1066" s="263" t="s">
        <v>5357</v>
      </c>
      <c r="M1066" t="str">
        <f t="shared" si="82"/>
        <v>Akihito SAKAKIBARA</v>
      </c>
      <c r="O1066" s="263" t="s">
        <v>1534</v>
      </c>
      <c r="P1066" s="263" t="s">
        <v>1535</v>
      </c>
      <c r="Q1066" t="s">
        <v>772</v>
      </c>
      <c r="R1066" t="s">
        <v>5403</v>
      </c>
      <c r="S1066" t="str">
        <f t="shared" si="83"/>
        <v>99</v>
      </c>
      <c r="T1066" t="str">
        <f t="shared" si="84"/>
        <v>M1 (99)</v>
      </c>
      <c r="U1066" t="s">
        <v>6467</v>
      </c>
    </row>
    <row r="1067" spans="2:21">
      <c r="B1067" s="263" t="s">
        <v>527</v>
      </c>
      <c r="C1067" s="294">
        <v>1066</v>
      </c>
      <c r="D1067" s="263" t="s">
        <v>5284</v>
      </c>
      <c r="E1067" s="504" t="str">
        <f t="shared" si="80"/>
        <v>Yuta KAMIYA(00)</v>
      </c>
      <c r="F1067" t="s">
        <v>889</v>
      </c>
      <c r="G1067" s="263" t="s">
        <v>623</v>
      </c>
      <c r="H1067" t="str">
        <f>VLOOKUP($G1067,県名!$B$1:$C$49,2,FALSE)</f>
        <v>愛  知</v>
      </c>
      <c r="I1067" t="str">
        <f>VLOOKUP(B1067,学校名!$D$8:$F$64,3,FALSE)</f>
        <v>日本福祉大</v>
      </c>
      <c r="J1067" t="str">
        <f t="shared" si="81"/>
        <v>男</v>
      </c>
      <c r="K1067" s="263" t="s">
        <v>1418</v>
      </c>
      <c r="L1067" s="263" t="s">
        <v>1245</v>
      </c>
      <c r="M1067" t="str">
        <f t="shared" si="82"/>
        <v>Yuta KAMIYA</v>
      </c>
      <c r="O1067" s="263" t="s">
        <v>1534</v>
      </c>
      <c r="P1067" s="263" t="s">
        <v>1535</v>
      </c>
      <c r="Q1067" t="s">
        <v>889</v>
      </c>
      <c r="R1067" t="s">
        <v>5404</v>
      </c>
      <c r="S1067" t="str">
        <f t="shared" si="83"/>
        <v>00</v>
      </c>
      <c r="T1067" t="str">
        <f t="shared" si="84"/>
        <v>3 (00)</v>
      </c>
      <c r="U1067" t="s">
        <v>6468</v>
      </c>
    </row>
    <row r="1068" spans="2:21">
      <c r="B1068" s="263" t="s">
        <v>527</v>
      </c>
      <c r="C1068" s="294">
        <v>1067</v>
      </c>
      <c r="D1068" s="263" t="s">
        <v>5285</v>
      </c>
      <c r="E1068" s="504" t="str">
        <f t="shared" si="80"/>
        <v>Itsuki HIRAYAMA(00)</v>
      </c>
      <c r="F1068" t="s">
        <v>889</v>
      </c>
      <c r="G1068" s="263" t="s">
        <v>623</v>
      </c>
      <c r="H1068" t="str">
        <f>VLOOKUP($G1068,県名!$B$1:$C$49,2,FALSE)</f>
        <v>愛  知</v>
      </c>
      <c r="I1068" t="str">
        <f>VLOOKUP(B1068,学校名!$D$8:$F$64,3,FALSE)</f>
        <v>日本福祉大</v>
      </c>
      <c r="J1068" t="str">
        <f t="shared" si="81"/>
        <v>男</v>
      </c>
      <c r="K1068" s="263" t="s">
        <v>1412</v>
      </c>
      <c r="L1068" s="263" t="s">
        <v>3865</v>
      </c>
      <c r="M1068" t="str">
        <f t="shared" si="82"/>
        <v>Itsuki HIRAYAMA</v>
      </c>
      <c r="O1068" s="263" t="s">
        <v>1534</v>
      </c>
      <c r="P1068" s="263" t="s">
        <v>1535</v>
      </c>
      <c r="Q1068" t="s">
        <v>889</v>
      </c>
      <c r="R1068" t="s">
        <v>2659</v>
      </c>
      <c r="S1068" t="str">
        <f t="shared" si="83"/>
        <v>00</v>
      </c>
      <c r="T1068" t="str">
        <f t="shared" si="84"/>
        <v>3 (00)</v>
      </c>
      <c r="U1068" t="s">
        <v>6469</v>
      </c>
    </row>
    <row r="1069" spans="2:21">
      <c r="B1069" s="263" t="s">
        <v>527</v>
      </c>
      <c r="C1069" s="294">
        <v>1068</v>
      </c>
      <c r="D1069" s="263" t="s">
        <v>5286</v>
      </c>
      <c r="E1069" s="504" t="str">
        <f t="shared" si="80"/>
        <v>Atsushi OTA(01)</v>
      </c>
      <c r="F1069" t="s">
        <v>889</v>
      </c>
      <c r="G1069" s="263" t="s">
        <v>623</v>
      </c>
      <c r="H1069" t="str">
        <f>VLOOKUP($G1069,県名!$B$1:$C$49,2,FALSE)</f>
        <v>愛  知</v>
      </c>
      <c r="I1069" t="str">
        <f>VLOOKUP(B1069,学校名!$D$8:$F$64,3,FALSE)</f>
        <v>日本福祉大</v>
      </c>
      <c r="J1069" t="str">
        <f t="shared" si="81"/>
        <v>男</v>
      </c>
      <c r="K1069" s="263" t="s">
        <v>3741</v>
      </c>
      <c r="L1069" s="263" t="s">
        <v>2327</v>
      </c>
      <c r="M1069" t="str">
        <f t="shared" si="82"/>
        <v>Atsushi OTA</v>
      </c>
      <c r="O1069" s="263" t="s">
        <v>1534</v>
      </c>
      <c r="P1069" s="263" t="s">
        <v>1535</v>
      </c>
      <c r="Q1069" t="s">
        <v>889</v>
      </c>
      <c r="R1069" t="s">
        <v>2966</v>
      </c>
      <c r="S1069" t="str">
        <f t="shared" si="83"/>
        <v>01</v>
      </c>
      <c r="T1069" t="str">
        <f t="shared" si="84"/>
        <v>3 (01)</v>
      </c>
      <c r="U1069" t="s">
        <v>6470</v>
      </c>
    </row>
    <row r="1070" spans="2:21">
      <c r="B1070" s="263" t="s">
        <v>527</v>
      </c>
      <c r="C1070" s="294">
        <v>1069</v>
      </c>
      <c r="D1070" s="263" t="s">
        <v>5287</v>
      </c>
      <c r="E1070" s="504" t="str">
        <f t="shared" si="80"/>
        <v>Kei KATO(00)</v>
      </c>
      <c r="F1070" t="s">
        <v>889</v>
      </c>
      <c r="G1070" s="263" t="s">
        <v>623</v>
      </c>
      <c r="H1070" t="str">
        <f>VLOOKUP($G1070,県名!$B$1:$C$49,2,FALSE)</f>
        <v>愛  知</v>
      </c>
      <c r="I1070" t="str">
        <f>VLOOKUP(B1070,学校名!$D$8:$F$64,3,FALSE)</f>
        <v>日本福祉大</v>
      </c>
      <c r="J1070" t="str">
        <f t="shared" si="81"/>
        <v>男</v>
      </c>
      <c r="K1070" s="263" t="s">
        <v>1313</v>
      </c>
      <c r="L1070" s="263" t="s">
        <v>1522</v>
      </c>
      <c r="M1070" t="str">
        <f t="shared" si="82"/>
        <v>Kei KATO</v>
      </c>
      <c r="O1070" s="263" t="s">
        <v>1534</v>
      </c>
      <c r="P1070" s="263" t="s">
        <v>1535</v>
      </c>
      <c r="Q1070" t="s">
        <v>889</v>
      </c>
      <c r="R1070" t="s">
        <v>5405</v>
      </c>
      <c r="S1070" t="str">
        <f t="shared" si="83"/>
        <v>00</v>
      </c>
      <c r="T1070" t="str">
        <f t="shared" si="84"/>
        <v>3 (00)</v>
      </c>
      <c r="U1070" t="s">
        <v>6471</v>
      </c>
    </row>
    <row r="1071" spans="2:21">
      <c r="B1071" s="263" t="s">
        <v>527</v>
      </c>
      <c r="C1071" s="294">
        <v>1070</v>
      </c>
      <c r="D1071" s="263" t="s">
        <v>5288</v>
      </c>
      <c r="E1071" s="504" t="str">
        <f t="shared" si="80"/>
        <v>Taro NIIYAMA(01)</v>
      </c>
      <c r="F1071" t="s">
        <v>886</v>
      </c>
      <c r="G1071" s="263" t="s">
        <v>623</v>
      </c>
      <c r="H1071" t="str">
        <f>VLOOKUP($G1071,県名!$B$1:$C$49,2,FALSE)</f>
        <v>愛  知</v>
      </c>
      <c r="I1071" t="str">
        <f>VLOOKUP(B1071,学校名!$D$8:$F$64,3,FALSE)</f>
        <v>日本福祉大</v>
      </c>
      <c r="J1071" t="str">
        <f t="shared" si="81"/>
        <v>男</v>
      </c>
      <c r="K1071" s="263" t="s">
        <v>5358</v>
      </c>
      <c r="L1071" s="263" t="s">
        <v>5359</v>
      </c>
      <c r="M1071" t="str">
        <f t="shared" si="82"/>
        <v>Taro NIIYAMA</v>
      </c>
      <c r="O1071" s="263" t="s">
        <v>1534</v>
      </c>
      <c r="P1071" s="263" t="s">
        <v>1535</v>
      </c>
      <c r="Q1071" t="s">
        <v>886</v>
      </c>
      <c r="R1071" t="s">
        <v>5406</v>
      </c>
      <c r="S1071" t="str">
        <f t="shared" si="83"/>
        <v>01</v>
      </c>
      <c r="T1071" t="str">
        <f t="shared" si="84"/>
        <v>2 (01)</v>
      </c>
      <c r="U1071" t="s">
        <v>6472</v>
      </c>
    </row>
    <row r="1072" spans="2:21">
      <c r="B1072" s="263" t="s">
        <v>527</v>
      </c>
      <c r="C1072" s="294">
        <v>1071</v>
      </c>
      <c r="D1072" s="263" t="s">
        <v>5289</v>
      </c>
      <c r="E1072" s="504" t="str">
        <f t="shared" si="80"/>
        <v>Taichi HASEGAWA(03)</v>
      </c>
      <c r="F1072" t="s">
        <v>890</v>
      </c>
      <c r="G1072" s="263" t="s">
        <v>623</v>
      </c>
      <c r="H1072" t="str">
        <f>VLOOKUP($G1072,県名!$B$1:$C$49,2,FALSE)</f>
        <v>愛  知</v>
      </c>
      <c r="I1072" t="str">
        <f>VLOOKUP(B1072,学校名!$D$8:$F$64,3,FALSE)</f>
        <v>日本福祉大</v>
      </c>
      <c r="J1072" t="str">
        <f t="shared" si="81"/>
        <v>男</v>
      </c>
      <c r="K1072" s="263" t="s">
        <v>1272</v>
      </c>
      <c r="L1072" s="263" t="s">
        <v>1309</v>
      </c>
      <c r="M1072" t="str">
        <f t="shared" si="82"/>
        <v>Taichi HASEGAWA</v>
      </c>
      <c r="O1072" s="263" t="s">
        <v>1534</v>
      </c>
      <c r="P1072" s="263" t="s">
        <v>1535</v>
      </c>
      <c r="Q1072" t="s">
        <v>890</v>
      </c>
      <c r="R1072" t="s">
        <v>5073</v>
      </c>
      <c r="S1072" t="str">
        <f t="shared" si="83"/>
        <v>03</v>
      </c>
      <c r="T1072" t="str">
        <f t="shared" si="84"/>
        <v>1 (03)</v>
      </c>
      <c r="U1072" t="s">
        <v>6473</v>
      </c>
    </row>
    <row r="1073" spans="2:21">
      <c r="B1073" s="263" t="s">
        <v>527</v>
      </c>
      <c r="C1073" s="294">
        <v>1072</v>
      </c>
      <c r="D1073" s="263" t="s">
        <v>5290</v>
      </c>
      <c r="E1073" s="504" t="str">
        <f t="shared" si="80"/>
        <v>Ryuya SAWAKI(02)</v>
      </c>
      <c r="F1073" t="s">
        <v>890</v>
      </c>
      <c r="G1073" s="263" t="s">
        <v>623</v>
      </c>
      <c r="H1073" t="str">
        <f>VLOOKUP($G1073,県名!$B$1:$C$49,2,FALSE)</f>
        <v>愛  知</v>
      </c>
      <c r="I1073" t="str">
        <f>VLOOKUP(B1073,学校名!$D$8:$F$64,3,FALSE)</f>
        <v>日本福祉大</v>
      </c>
      <c r="J1073" t="str">
        <f t="shared" si="81"/>
        <v>男</v>
      </c>
      <c r="K1073" s="263" t="s">
        <v>5360</v>
      </c>
      <c r="L1073" s="263" t="s">
        <v>1491</v>
      </c>
      <c r="M1073" t="str">
        <f t="shared" si="82"/>
        <v>Ryuya SAWAKI</v>
      </c>
      <c r="O1073" s="263" t="s">
        <v>1534</v>
      </c>
      <c r="P1073" s="263" t="s">
        <v>1535</v>
      </c>
      <c r="Q1073" t="s">
        <v>890</v>
      </c>
      <c r="R1073" t="s">
        <v>4198</v>
      </c>
      <c r="S1073" t="str">
        <f t="shared" si="83"/>
        <v>02</v>
      </c>
      <c r="T1073" t="str">
        <f t="shared" si="84"/>
        <v>1 (02)</v>
      </c>
      <c r="U1073" t="s">
        <v>6474</v>
      </c>
    </row>
    <row r="1074" spans="2:21">
      <c r="B1074" s="263" t="s">
        <v>527</v>
      </c>
      <c r="C1074" s="294">
        <v>1073</v>
      </c>
      <c r="D1074" s="263" t="s">
        <v>5291</v>
      </c>
      <c r="E1074" s="504" t="str">
        <f t="shared" si="80"/>
        <v>Kazuki ITO(02)</v>
      </c>
      <c r="F1074" t="s">
        <v>890</v>
      </c>
      <c r="G1074" s="263" t="s">
        <v>623</v>
      </c>
      <c r="H1074" t="str">
        <f>VLOOKUP($G1074,県名!$B$1:$C$49,2,FALSE)</f>
        <v>愛  知</v>
      </c>
      <c r="I1074" t="str">
        <f>VLOOKUP(B1074,学校名!$D$8:$F$64,3,FALSE)</f>
        <v>日本福祉大</v>
      </c>
      <c r="J1074" t="str">
        <f t="shared" si="81"/>
        <v>男</v>
      </c>
      <c r="K1074" s="263" t="s">
        <v>1279</v>
      </c>
      <c r="L1074" s="263" t="s">
        <v>1340</v>
      </c>
      <c r="M1074" t="str">
        <f t="shared" si="82"/>
        <v>Kazuki ITO</v>
      </c>
      <c r="O1074" s="263" t="s">
        <v>1534</v>
      </c>
      <c r="P1074" s="263" t="s">
        <v>1535</v>
      </c>
      <c r="Q1074" t="s">
        <v>890</v>
      </c>
      <c r="R1074" t="s">
        <v>5407</v>
      </c>
      <c r="S1074" t="str">
        <f t="shared" si="83"/>
        <v>02</v>
      </c>
      <c r="T1074" t="str">
        <f t="shared" si="84"/>
        <v>1 (02)</v>
      </c>
      <c r="U1074" t="s">
        <v>6475</v>
      </c>
    </row>
    <row r="1075" spans="2:21">
      <c r="B1075" s="263" t="s">
        <v>527</v>
      </c>
      <c r="C1075" s="294">
        <v>1074</v>
      </c>
      <c r="D1075" s="263" t="s">
        <v>5292</v>
      </c>
      <c r="E1075" s="504" t="str">
        <f t="shared" si="80"/>
        <v>Naoki WADA(01)</v>
      </c>
      <c r="F1075" t="s">
        <v>890</v>
      </c>
      <c r="G1075" s="263" t="s">
        <v>623</v>
      </c>
      <c r="H1075" t="str">
        <f>VLOOKUP($G1075,県名!$B$1:$C$49,2,FALSE)</f>
        <v>愛  知</v>
      </c>
      <c r="I1075" t="str">
        <f>VLOOKUP(B1075,学校名!$D$8:$F$64,3,FALSE)</f>
        <v>日本福祉大</v>
      </c>
      <c r="J1075" t="str">
        <f t="shared" si="81"/>
        <v>男</v>
      </c>
      <c r="K1075" s="263" t="s">
        <v>1391</v>
      </c>
      <c r="L1075" s="263" t="s">
        <v>1230</v>
      </c>
      <c r="M1075" t="str">
        <f t="shared" si="82"/>
        <v>Naoki WADA</v>
      </c>
      <c r="O1075" s="263" t="s">
        <v>1534</v>
      </c>
      <c r="P1075" s="263" t="s">
        <v>1535</v>
      </c>
      <c r="Q1075" t="s">
        <v>890</v>
      </c>
      <c r="R1075" t="s">
        <v>3088</v>
      </c>
      <c r="S1075" t="str">
        <f t="shared" si="83"/>
        <v>01</v>
      </c>
      <c r="T1075" t="str">
        <f t="shared" si="84"/>
        <v>1 (01)</v>
      </c>
      <c r="U1075" t="s">
        <v>6476</v>
      </c>
    </row>
    <row r="1076" spans="2:21">
      <c r="B1076" s="263"/>
      <c r="C1076" s="294">
        <v>1075</v>
      </c>
      <c r="D1076" s="263"/>
      <c r="E1076" s="504" t="str">
        <f t="shared" si="80"/>
        <v xml:space="preserve"> ()</v>
      </c>
      <c r="F1076"/>
      <c r="G1076" s="263"/>
      <c r="H1076" t="e">
        <f>VLOOKUP($G1076,県名!$B$1:$C$49,2,FALSE)</f>
        <v>#N/A</v>
      </c>
      <c r="I1076" t="e">
        <f>VLOOKUP(B1076,学校名!$D$8:$F$64,3,FALSE)</f>
        <v>#N/A</v>
      </c>
      <c r="J1076" t="str">
        <f t="shared" si="81"/>
        <v>男</v>
      </c>
      <c r="K1076" s="263"/>
      <c r="L1076" s="263"/>
      <c r="M1076" t="str">
        <f t="shared" si="82"/>
        <v xml:space="preserve"> </v>
      </c>
      <c r="O1076" s="263"/>
      <c r="P1076" s="263"/>
      <c r="S1076" t="str">
        <f t="shared" si="83"/>
        <v/>
      </c>
      <c r="T1076" t="str">
        <f t="shared" si="84"/>
        <v xml:space="preserve"> ()</v>
      </c>
      <c r="U1076" t="s">
        <v>4293</v>
      </c>
    </row>
    <row r="1077" spans="2:21">
      <c r="B1077" s="263"/>
      <c r="C1077" s="294">
        <v>1076</v>
      </c>
      <c r="D1077" s="263"/>
      <c r="E1077" s="504" t="str">
        <f t="shared" si="80"/>
        <v xml:space="preserve"> ()</v>
      </c>
      <c r="F1077"/>
      <c r="G1077" s="263"/>
      <c r="H1077" t="e">
        <f>VLOOKUP($G1077,県名!$B$1:$C$49,2,FALSE)</f>
        <v>#N/A</v>
      </c>
      <c r="I1077" t="e">
        <f>VLOOKUP(B1077,学校名!$D$8:$F$64,3,FALSE)</f>
        <v>#N/A</v>
      </c>
      <c r="J1077" t="str">
        <f t="shared" si="81"/>
        <v>男</v>
      </c>
      <c r="K1077" s="263"/>
      <c r="L1077" s="263"/>
      <c r="M1077" t="str">
        <f t="shared" si="82"/>
        <v xml:space="preserve"> </v>
      </c>
      <c r="O1077" s="263"/>
      <c r="P1077" s="263"/>
      <c r="S1077" t="str">
        <f t="shared" si="83"/>
        <v/>
      </c>
      <c r="T1077" t="str">
        <f t="shared" si="84"/>
        <v xml:space="preserve"> ()</v>
      </c>
      <c r="U1077" t="s">
        <v>4293</v>
      </c>
    </row>
    <row r="1078" spans="2:21">
      <c r="B1078" s="263"/>
      <c r="C1078" s="294">
        <v>1077</v>
      </c>
      <c r="D1078" s="263"/>
      <c r="E1078" s="504" t="str">
        <f t="shared" si="80"/>
        <v xml:space="preserve"> ()</v>
      </c>
      <c r="F1078"/>
      <c r="G1078" s="263"/>
      <c r="H1078" t="e">
        <f>VLOOKUP($G1078,県名!$B$1:$C$49,2,FALSE)</f>
        <v>#N/A</v>
      </c>
      <c r="I1078" t="e">
        <f>VLOOKUP(B1078,学校名!$D$8:$F$64,3,FALSE)</f>
        <v>#N/A</v>
      </c>
      <c r="J1078" t="str">
        <f t="shared" si="81"/>
        <v>男</v>
      </c>
      <c r="K1078" s="263"/>
      <c r="L1078" s="263"/>
      <c r="M1078" t="str">
        <f t="shared" si="82"/>
        <v xml:space="preserve"> </v>
      </c>
      <c r="O1078" s="263"/>
      <c r="P1078" s="263"/>
      <c r="S1078" t="str">
        <f t="shared" si="83"/>
        <v/>
      </c>
      <c r="T1078" t="str">
        <f t="shared" si="84"/>
        <v xml:space="preserve"> ()</v>
      </c>
      <c r="U1078" t="s">
        <v>4293</v>
      </c>
    </row>
    <row r="1079" spans="2:21">
      <c r="B1079" s="263"/>
      <c r="C1079" s="294">
        <v>1078</v>
      </c>
      <c r="D1079" s="263"/>
      <c r="E1079" s="504" t="str">
        <f t="shared" si="80"/>
        <v xml:space="preserve"> ()</v>
      </c>
      <c r="F1079"/>
      <c r="G1079" s="263"/>
      <c r="H1079" t="e">
        <f>VLOOKUP($G1079,県名!$B$1:$C$49,2,FALSE)</f>
        <v>#N/A</v>
      </c>
      <c r="I1079" t="e">
        <f>VLOOKUP(B1079,学校名!$D$8:$F$64,3,FALSE)</f>
        <v>#N/A</v>
      </c>
      <c r="J1079" t="str">
        <f t="shared" si="81"/>
        <v>男</v>
      </c>
      <c r="K1079" s="263"/>
      <c r="L1079" s="263"/>
      <c r="M1079" t="str">
        <f t="shared" si="82"/>
        <v xml:space="preserve"> </v>
      </c>
      <c r="O1079" s="263"/>
      <c r="P1079" s="263"/>
      <c r="S1079" t="str">
        <f t="shared" si="83"/>
        <v/>
      </c>
      <c r="T1079" t="str">
        <f t="shared" si="84"/>
        <v xml:space="preserve"> ()</v>
      </c>
      <c r="U1079" t="s">
        <v>4293</v>
      </c>
    </row>
    <row r="1080" spans="2:21">
      <c r="B1080" s="263"/>
      <c r="C1080" s="294">
        <v>1079</v>
      </c>
      <c r="D1080" s="263"/>
      <c r="E1080" s="504" t="str">
        <f t="shared" si="80"/>
        <v xml:space="preserve"> ()</v>
      </c>
      <c r="F1080"/>
      <c r="G1080" s="263"/>
      <c r="H1080" t="e">
        <f>VLOOKUP($G1080,県名!$B$1:$C$49,2,FALSE)</f>
        <v>#N/A</v>
      </c>
      <c r="I1080" t="e">
        <f>VLOOKUP(B1080,学校名!$D$8:$F$64,3,FALSE)</f>
        <v>#N/A</v>
      </c>
      <c r="J1080" t="str">
        <f t="shared" si="81"/>
        <v>男</v>
      </c>
      <c r="K1080" s="263"/>
      <c r="L1080" s="263"/>
      <c r="M1080" t="str">
        <f t="shared" si="82"/>
        <v xml:space="preserve"> </v>
      </c>
      <c r="O1080" s="263"/>
      <c r="P1080" s="263"/>
      <c r="S1080" t="str">
        <f t="shared" si="83"/>
        <v/>
      </c>
      <c r="T1080" t="str">
        <f t="shared" si="84"/>
        <v xml:space="preserve"> ()</v>
      </c>
      <c r="U1080" t="s">
        <v>4293</v>
      </c>
    </row>
    <row r="1081" spans="2:21">
      <c r="B1081" s="263"/>
      <c r="C1081" s="294">
        <v>1080</v>
      </c>
      <c r="D1081" s="263"/>
      <c r="E1081" s="504" t="str">
        <f t="shared" si="80"/>
        <v xml:space="preserve"> ()</v>
      </c>
      <c r="F1081"/>
      <c r="G1081" s="263"/>
      <c r="H1081" t="e">
        <f>VLOOKUP($G1081,県名!$B$1:$C$49,2,FALSE)</f>
        <v>#N/A</v>
      </c>
      <c r="I1081" t="e">
        <f>VLOOKUP(B1081,学校名!$D$8:$F$64,3,FALSE)</f>
        <v>#N/A</v>
      </c>
      <c r="J1081" t="str">
        <f t="shared" si="81"/>
        <v>男</v>
      </c>
      <c r="K1081" s="263"/>
      <c r="L1081" s="263"/>
      <c r="M1081" t="str">
        <f t="shared" si="82"/>
        <v xml:space="preserve"> </v>
      </c>
      <c r="O1081" s="263"/>
      <c r="P1081" s="263"/>
      <c r="S1081" t="str">
        <f t="shared" si="83"/>
        <v/>
      </c>
      <c r="T1081" t="str">
        <f t="shared" si="84"/>
        <v xml:space="preserve"> ()</v>
      </c>
      <c r="U1081" t="s">
        <v>4293</v>
      </c>
    </row>
    <row r="1082" spans="2:21">
      <c r="B1082" s="263"/>
      <c r="C1082" s="294">
        <v>1081</v>
      </c>
      <c r="D1082" s="263"/>
      <c r="E1082" s="504" t="str">
        <f t="shared" si="80"/>
        <v xml:space="preserve"> ()</v>
      </c>
      <c r="F1082"/>
      <c r="G1082" s="263"/>
      <c r="H1082" t="e">
        <f>VLOOKUP($G1082,県名!$B$1:$C$49,2,FALSE)</f>
        <v>#N/A</v>
      </c>
      <c r="I1082" t="e">
        <f>VLOOKUP(B1082,学校名!$D$8:$F$64,3,FALSE)</f>
        <v>#N/A</v>
      </c>
      <c r="J1082" t="str">
        <f t="shared" si="81"/>
        <v>男</v>
      </c>
      <c r="K1082" s="263"/>
      <c r="L1082" s="263"/>
      <c r="M1082" t="str">
        <f t="shared" si="82"/>
        <v xml:space="preserve"> </v>
      </c>
      <c r="O1082" s="263"/>
      <c r="P1082" s="263"/>
      <c r="S1082" t="str">
        <f t="shared" si="83"/>
        <v/>
      </c>
      <c r="T1082" t="str">
        <f t="shared" si="84"/>
        <v xml:space="preserve"> ()</v>
      </c>
      <c r="U1082" t="s">
        <v>4293</v>
      </c>
    </row>
    <row r="1083" spans="2:21">
      <c r="B1083" s="263"/>
      <c r="C1083" s="294">
        <v>1082</v>
      </c>
      <c r="D1083" s="263"/>
      <c r="E1083" s="504" t="str">
        <f t="shared" si="80"/>
        <v xml:space="preserve"> ()</v>
      </c>
      <c r="F1083"/>
      <c r="G1083" s="263"/>
      <c r="H1083" t="e">
        <f>VLOOKUP($G1083,県名!$B$1:$C$49,2,FALSE)</f>
        <v>#N/A</v>
      </c>
      <c r="I1083" t="e">
        <f>VLOOKUP(B1083,学校名!$D$8:$F$64,3,FALSE)</f>
        <v>#N/A</v>
      </c>
      <c r="J1083" t="str">
        <f t="shared" si="81"/>
        <v>男</v>
      </c>
      <c r="K1083" s="263"/>
      <c r="L1083" s="263"/>
      <c r="M1083" t="str">
        <f t="shared" si="82"/>
        <v xml:space="preserve"> </v>
      </c>
      <c r="O1083" s="263"/>
      <c r="P1083" s="263"/>
      <c r="S1083" t="str">
        <f t="shared" si="83"/>
        <v/>
      </c>
      <c r="T1083" t="str">
        <f t="shared" si="84"/>
        <v xml:space="preserve"> ()</v>
      </c>
      <c r="U1083" t="s">
        <v>4293</v>
      </c>
    </row>
    <row r="1084" spans="2:21">
      <c r="B1084" s="263"/>
      <c r="C1084" s="294">
        <v>1083</v>
      </c>
      <c r="D1084" s="263"/>
      <c r="E1084" s="504" t="str">
        <f t="shared" si="80"/>
        <v xml:space="preserve"> ()</v>
      </c>
      <c r="F1084"/>
      <c r="G1084" s="263"/>
      <c r="H1084" t="e">
        <f>VLOOKUP($G1084,県名!$B$1:$C$49,2,FALSE)</f>
        <v>#N/A</v>
      </c>
      <c r="I1084" t="e">
        <f>VLOOKUP(B1084,学校名!$D$8:$F$64,3,FALSE)</f>
        <v>#N/A</v>
      </c>
      <c r="J1084" t="str">
        <f t="shared" si="81"/>
        <v>男</v>
      </c>
      <c r="K1084" s="263"/>
      <c r="L1084" s="263"/>
      <c r="M1084" t="str">
        <f t="shared" si="82"/>
        <v xml:space="preserve"> </v>
      </c>
      <c r="O1084" s="263"/>
      <c r="P1084" s="263"/>
      <c r="S1084" t="str">
        <f t="shared" si="83"/>
        <v/>
      </c>
      <c r="T1084" t="str">
        <f t="shared" si="84"/>
        <v xml:space="preserve"> ()</v>
      </c>
      <c r="U1084" t="s">
        <v>4293</v>
      </c>
    </row>
    <row r="1085" spans="2:21">
      <c r="B1085" s="263"/>
      <c r="C1085" s="294">
        <v>1084</v>
      </c>
      <c r="D1085" s="263"/>
      <c r="E1085" s="504" t="str">
        <f t="shared" si="80"/>
        <v xml:space="preserve"> ()</v>
      </c>
      <c r="F1085"/>
      <c r="G1085" s="263"/>
      <c r="H1085" t="e">
        <f>VLOOKUP($G1085,県名!$B$1:$C$49,2,FALSE)</f>
        <v>#N/A</v>
      </c>
      <c r="I1085" t="e">
        <f>VLOOKUP(B1085,学校名!$D$8:$F$64,3,FALSE)</f>
        <v>#N/A</v>
      </c>
      <c r="J1085" t="str">
        <f t="shared" si="81"/>
        <v>男</v>
      </c>
      <c r="K1085" s="263"/>
      <c r="L1085" s="263"/>
      <c r="M1085" t="str">
        <f t="shared" si="82"/>
        <v xml:space="preserve"> </v>
      </c>
      <c r="O1085" s="263"/>
      <c r="P1085" s="263"/>
      <c r="S1085" t="str">
        <f t="shared" si="83"/>
        <v/>
      </c>
      <c r="T1085" t="str">
        <f t="shared" si="84"/>
        <v xml:space="preserve"> ()</v>
      </c>
      <c r="U1085" t="s">
        <v>4293</v>
      </c>
    </row>
    <row r="1086" spans="2:21">
      <c r="B1086" s="263"/>
      <c r="C1086" s="294">
        <v>1085</v>
      </c>
      <c r="D1086" s="263"/>
      <c r="E1086" s="504" t="str">
        <f t="shared" si="80"/>
        <v xml:space="preserve"> ()</v>
      </c>
      <c r="F1086"/>
      <c r="G1086" s="263"/>
      <c r="H1086" t="e">
        <f>VLOOKUP($G1086,県名!$B$1:$C$49,2,FALSE)</f>
        <v>#N/A</v>
      </c>
      <c r="I1086" t="e">
        <f>VLOOKUP(B1086,学校名!$D$8:$F$64,3,FALSE)</f>
        <v>#N/A</v>
      </c>
      <c r="J1086" t="str">
        <f t="shared" si="81"/>
        <v>男</v>
      </c>
      <c r="K1086" s="263"/>
      <c r="L1086" s="263"/>
      <c r="M1086" t="str">
        <f t="shared" si="82"/>
        <v xml:space="preserve"> </v>
      </c>
      <c r="O1086" s="263"/>
      <c r="P1086" s="263"/>
      <c r="S1086" t="str">
        <f t="shared" si="83"/>
        <v/>
      </c>
      <c r="T1086" t="str">
        <f t="shared" si="84"/>
        <v xml:space="preserve"> ()</v>
      </c>
      <c r="U1086" t="s">
        <v>4293</v>
      </c>
    </row>
    <row r="1087" spans="2:21">
      <c r="B1087" s="519"/>
      <c r="C1087" s="294">
        <v>1086</v>
      </c>
      <c r="D1087" s="520"/>
      <c r="E1087" s="504" t="str">
        <f t="shared" si="80"/>
        <v xml:space="preserve"> ()</v>
      </c>
      <c r="F1087" s="539"/>
      <c r="G1087" s="523"/>
      <c r="H1087" t="e">
        <f>VLOOKUP($G1087,県名!$B$1:$C$49,2,FALSE)</f>
        <v>#N/A</v>
      </c>
      <c r="I1087" t="e">
        <f>VLOOKUP(B1087,学校名!$D$8:$F$64,3,FALSE)</f>
        <v>#N/A</v>
      </c>
      <c r="J1087" t="str">
        <f t="shared" si="81"/>
        <v>男</v>
      </c>
      <c r="K1087" s="524"/>
      <c r="L1087" s="524"/>
      <c r="M1087" t="str">
        <f t="shared" si="82"/>
        <v xml:space="preserve"> </v>
      </c>
      <c r="O1087" s="525"/>
      <c r="P1087" s="525"/>
      <c r="Q1087" s="522"/>
      <c r="R1087" s="521"/>
      <c r="S1087" t="str">
        <f t="shared" si="83"/>
        <v/>
      </c>
      <c r="T1087" t="str">
        <f t="shared" si="84"/>
        <v xml:space="preserve"> ()</v>
      </c>
      <c r="U1087" t="s">
        <v>4293</v>
      </c>
    </row>
    <row r="1088" spans="2:21">
      <c r="B1088" s="519"/>
      <c r="C1088" s="294">
        <v>1087</v>
      </c>
      <c r="D1088" s="520"/>
      <c r="E1088" s="504" t="str">
        <f t="shared" si="80"/>
        <v xml:space="preserve"> ()</v>
      </c>
      <c r="F1088" s="539"/>
      <c r="G1088" s="523"/>
      <c r="H1088" t="e">
        <f>VLOOKUP($G1088,県名!$B$1:$C$49,2,FALSE)</f>
        <v>#N/A</v>
      </c>
      <c r="I1088" t="e">
        <f>VLOOKUP(B1088,学校名!$D$8:$F$64,3,FALSE)</f>
        <v>#N/A</v>
      </c>
      <c r="J1088" t="str">
        <f t="shared" si="81"/>
        <v>男</v>
      </c>
      <c r="K1088" s="524"/>
      <c r="L1088" s="524"/>
      <c r="M1088" t="str">
        <f t="shared" si="82"/>
        <v xml:space="preserve"> </v>
      </c>
      <c r="O1088" s="525"/>
      <c r="P1088" s="525"/>
      <c r="Q1088" s="522"/>
      <c r="R1088" s="521"/>
      <c r="S1088" t="str">
        <f t="shared" si="83"/>
        <v/>
      </c>
      <c r="T1088" t="str">
        <f t="shared" si="84"/>
        <v xml:space="preserve"> ()</v>
      </c>
      <c r="U1088" t="s">
        <v>4293</v>
      </c>
    </row>
    <row r="1089" spans="2:21">
      <c r="B1089" s="519"/>
      <c r="C1089" s="294">
        <v>1088</v>
      </c>
      <c r="D1089" s="520"/>
      <c r="E1089" s="504" t="str">
        <f t="shared" si="80"/>
        <v xml:space="preserve"> ()</v>
      </c>
      <c r="F1089" s="539"/>
      <c r="G1089" s="523"/>
      <c r="H1089" t="e">
        <f>VLOOKUP($G1089,県名!$B$1:$C$49,2,FALSE)</f>
        <v>#N/A</v>
      </c>
      <c r="I1089" t="e">
        <f>VLOOKUP(B1089,学校名!$D$8:$F$64,3,FALSE)</f>
        <v>#N/A</v>
      </c>
      <c r="J1089" t="str">
        <f t="shared" si="81"/>
        <v>男</v>
      </c>
      <c r="K1089" s="524"/>
      <c r="L1089" s="524"/>
      <c r="M1089" t="str">
        <f t="shared" si="82"/>
        <v xml:space="preserve"> </v>
      </c>
      <c r="O1089" s="525"/>
      <c r="P1089" s="525"/>
      <c r="Q1089" s="522"/>
      <c r="R1089" s="521"/>
      <c r="S1089" t="str">
        <f t="shared" si="83"/>
        <v/>
      </c>
      <c r="T1089" t="str">
        <f t="shared" si="84"/>
        <v xml:space="preserve"> ()</v>
      </c>
      <c r="U1089" t="s">
        <v>4293</v>
      </c>
    </row>
    <row r="1090" spans="2:21">
      <c r="B1090" s="519"/>
      <c r="C1090" s="294">
        <v>1089</v>
      </c>
      <c r="D1090" s="520"/>
      <c r="E1090" s="504" t="str">
        <f t="shared" ref="E1090" si="85">M1090&amp;"("&amp;S1090&amp;")"</f>
        <v xml:space="preserve"> ()</v>
      </c>
      <c r="F1090" s="539"/>
      <c r="G1090" s="523"/>
      <c r="H1090" t="e">
        <f>VLOOKUP($G1090,県名!$B$1:$C$49,2,FALSE)</f>
        <v>#N/A</v>
      </c>
      <c r="I1090" t="e">
        <f>VLOOKUP(B1090,学校名!$D$8:$F$64,3,FALSE)</f>
        <v>#N/A</v>
      </c>
      <c r="J1090" t="str">
        <f t="shared" si="81"/>
        <v>男</v>
      </c>
      <c r="K1090" s="524"/>
      <c r="L1090" s="524"/>
      <c r="M1090" t="str">
        <f t="shared" si="82"/>
        <v xml:space="preserve"> </v>
      </c>
      <c r="O1090" s="525"/>
      <c r="P1090" s="525"/>
      <c r="Q1090" s="522"/>
      <c r="R1090" s="521"/>
      <c r="S1090" t="str">
        <f t="shared" si="83"/>
        <v/>
      </c>
      <c r="T1090" t="str">
        <f t="shared" si="84"/>
        <v xml:space="preserve"> ()</v>
      </c>
      <c r="U1090" t="s">
        <v>4293</v>
      </c>
    </row>
    <row r="1091" spans="2:21">
      <c r="B1091" s="519"/>
      <c r="C1091" s="294">
        <v>1090</v>
      </c>
      <c r="D1091" s="520"/>
      <c r="E1091" s="504" t="str">
        <f t="shared" ref="E1091:E1154" si="86">M1091&amp;"("&amp;S1091&amp;")"</f>
        <v xml:space="preserve"> ()</v>
      </c>
      <c r="F1091" s="539"/>
      <c r="G1091" s="523"/>
      <c r="H1091" t="e">
        <f>VLOOKUP($G1091,県名!$B$1:$C$49,2,FALSE)</f>
        <v>#N/A</v>
      </c>
      <c r="I1091" t="e">
        <f>VLOOKUP(B1091,学校名!$D$8:$F$64,3,FALSE)</f>
        <v>#N/A</v>
      </c>
      <c r="J1091" t="str">
        <f t="shared" ref="J1091:J1154" si="87">IF(VALUE(C1091)&lt;2000,"男","女")</f>
        <v>男</v>
      </c>
      <c r="K1091" s="524"/>
      <c r="L1091" s="524"/>
      <c r="M1091" t="str">
        <f t="shared" ref="M1091:M1154" si="88">L1091&amp;" "&amp;K1091</f>
        <v xml:space="preserve"> </v>
      </c>
      <c r="O1091" s="525"/>
      <c r="P1091" s="525"/>
      <c r="Q1091" s="522"/>
      <c r="R1091" s="521"/>
      <c r="S1091" t="str">
        <f t="shared" ref="S1091:S1154" si="89">LEFT(R1091,2)</f>
        <v/>
      </c>
      <c r="T1091" t="str">
        <f t="shared" ref="T1091:T1154" si="90">Q1091&amp;" ("&amp;S1091&amp;")"</f>
        <v xml:space="preserve"> ()</v>
      </c>
      <c r="U1091" t="s">
        <v>4293</v>
      </c>
    </row>
    <row r="1092" spans="2:21">
      <c r="B1092" s="263"/>
      <c r="C1092" s="294">
        <v>1091</v>
      </c>
      <c r="D1092" s="263"/>
      <c r="E1092" s="504" t="str">
        <f t="shared" si="86"/>
        <v xml:space="preserve"> ()</v>
      </c>
      <c r="F1092"/>
      <c r="G1092" s="263"/>
      <c r="H1092" t="e">
        <f>VLOOKUP($G1092,県名!$B$1:$C$49,2,FALSE)</f>
        <v>#N/A</v>
      </c>
      <c r="I1092" t="e">
        <f>VLOOKUP(B1092,学校名!$D$8:$F$64,3,FALSE)</f>
        <v>#N/A</v>
      </c>
      <c r="J1092" t="str">
        <f t="shared" si="87"/>
        <v>男</v>
      </c>
      <c r="K1092" s="263"/>
      <c r="L1092" s="263"/>
      <c r="M1092" t="str">
        <f t="shared" si="88"/>
        <v xml:space="preserve"> </v>
      </c>
      <c r="O1092" s="263"/>
      <c r="P1092" s="263"/>
      <c r="S1092" t="str">
        <f t="shared" si="89"/>
        <v/>
      </c>
      <c r="T1092" t="str">
        <f t="shared" si="90"/>
        <v xml:space="preserve"> ()</v>
      </c>
      <c r="U1092" t="s">
        <v>4293</v>
      </c>
    </row>
    <row r="1093" spans="2:21">
      <c r="B1093" s="263"/>
      <c r="C1093" s="294">
        <v>1092</v>
      </c>
      <c r="D1093" s="263"/>
      <c r="E1093" s="504" t="str">
        <f t="shared" si="86"/>
        <v xml:space="preserve"> ()</v>
      </c>
      <c r="F1093"/>
      <c r="G1093" s="263"/>
      <c r="H1093" t="e">
        <f>VLOOKUP($G1093,県名!$B$1:$C$49,2,FALSE)</f>
        <v>#N/A</v>
      </c>
      <c r="I1093" t="e">
        <f>VLOOKUP(B1093,学校名!$D$8:$F$64,3,FALSE)</f>
        <v>#N/A</v>
      </c>
      <c r="J1093" t="str">
        <f t="shared" si="87"/>
        <v>男</v>
      </c>
      <c r="K1093" s="263"/>
      <c r="L1093" s="263"/>
      <c r="M1093" t="str">
        <f t="shared" si="88"/>
        <v xml:space="preserve"> </v>
      </c>
      <c r="O1093" s="263"/>
      <c r="P1093" s="263"/>
      <c r="S1093" t="str">
        <f t="shared" si="89"/>
        <v/>
      </c>
      <c r="T1093" t="str">
        <f t="shared" si="90"/>
        <v xml:space="preserve"> ()</v>
      </c>
      <c r="U1093" t="s">
        <v>4293</v>
      </c>
    </row>
    <row r="1094" spans="2:21">
      <c r="B1094" s="263"/>
      <c r="C1094" s="294">
        <v>1093</v>
      </c>
      <c r="D1094" s="263"/>
      <c r="E1094" s="504" t="str">
        <f t="shared" si="86"/>
        <v xml:space="preserve"> ()</v>
      </c>
      <c r="F1094"/>
      <c r="G1094" s="263"/>
      <c r="H1094" t="e">
        <f>VLOOKUP($G1094,県名!$B$1:$C$49,2,FALSE)</f>
        <v>#N/A</v>
      </c>
      <c r="I1094" t="e">
        <f>VLOOKUP(B1094,学校名!$D$8:$F$64,3,FALSE)</f>
        <v>#N/A</v>
      </c>
      <c r="J1094" t="str">
        <f t="shared" si="87"/>
        <v>男</v>
      </c>
      <c r="K1094" s="263"/>
      <c r="L1094" s="263"/>
      <c r="M1094" t="str">
        <f t="shared" si="88"/>
        <v xml:space="preserve"> </v>
      </c>
      <c r="O1094" s="263"/>
      <c r="P1094" s="263"/>
      <c r="S1094" t="str">
        <f t="shared" si="89"/>
        <v/>
      </c>
      <c r="T1094" t="str">
        <f t="shared" si="90"/>
        <v xml:space="preserve"> ()</v>
      </c>
      <c r="U1094" t="s">
        <v>4293</v>
      </c>
    </row>
    <row r="1095" spans="2:21">
      <c r="B1095" s="263"/>
      <c r="C1095" s="294">
        <v>1094</v>
      </c>
      <c r="D1095" s="263"/>
      <c r="E1095" s="504" t="str">
        <f t="shared" si="86"/>
        <v xml:space="preserve"> ()</v>
      </c>
      <c r="F1095"/>
      <c r="G1095" s="263"/>
      <c r="H1095" t="e">
        <f>VLOOKUP($G1095,県名!$B$1:$C$49,2,FALSE)</f>
        <v>#N/A</v>
      </c>
      <c r="I1095" t="e">
        <f>VLOOKUP(B1095,学校名!$D$8:$F$64,3,FALSE)</f>
        <v>#N/A</v>
      </c>
      <c r="J1095" t="str">
        <f t="shared" si="87"/>
        <v>男</v>
      </c>
      <c r="K1095" s="263"/>
      <c r="L1095" s="263"/>
      <c r="M1095" t="str">
        <f t="shared" si="88"/>
        <v xml:space="preserve"> </v>
      </c>
      <c r="O1095" s="263"/>
      <c r="P1095" s="263"/>
      <c r="S1095" t="str">
        <f t="shared" si="89"/>
        <v/>
      </c>
      <c r="T1095" t="str">
        <f t="shared" si="90"/>
        <v xml:space="preserve"> ()</v>
      </c>
      <c r="U1095" t="s">
        <v>4293</v>
      </c>
    </row>
    <row r="1096" spans="2:21">
      <c r="B1096" s="263"/>
      <c r="C1096" s="294">
        <v>1095</v>
      </c>
      <c r="D1096" s="263"/>
      <c r="E1096" s="504" t="str">
        <f t="shared" si="86"/>
        <v xml:space="preserve"> ()</v>
      </c>
      <c r="F1096"/>
      <c r="G1096" s="263"/>
      <c r="H1096" t="e">
        <f>VLOOKUP($G1096,県名!$B$1:$C$49,2,FALSE)</f>
        <v>#N/A</v>
      </c>
      <c r="I1096" t="e">
        <f>VLOOKUP(B1096,学校名!$D$8:$F$64,3,FALSE)</f>
        <v>#N/A</v>
      </c>
      <c r="J1096" t="str">
        <f t="shared" si="87"/>
        <v>男</v>
      </c>
      <c r="K1096" s="263"/>
      <c r="L1096" s="263"/>
      <c r="M1096" t="str">
        <f t="shared" si="88"/>
        <v xml:space="preserve"> </v>
      </c>
      <c r="O1096" s="263"/>
      <c r="P1096" s="263"/>
      <c r="S1096" t="str">
        <f t="shared" si="89"/>
        <v/>
      </c>
      <c r="T1096" t="str">
        <f t="shared" si="90"/>
        <v xml:space="preserve"> ()</v>
      </c>
      <c r="U1096" t="s">
        <v>4293</v>
      </c>
    </row>
    <row r="1097" spans="2:21">
      <c r="B1097" s="263"/>
      <c r="C1097" s="294">
        <v>1096</v>
      </c>
      <c r="D1097" s="263"/>
      <c r="E1097" s="504" t="str">
        <f t="shared" si="86"/>
        <v xml:space="preserve"> ()</v>
      </c>
      <c r="F1097"/>
      <c r="G1097" s="263"/>
      <c r="H1097" t="e">
        <f>VLOOKUP($G1097,県名!$B$1:$C$49,2,FALSE)</f>
        <v>#N/A</v>
      </c>
      <c r="I1097" t="e">
        <f>VLOOKUP(B1097,学校名!$D$8:$F$64,3,FALSE)</f>
        <v>#N/A</v>
      </c>
      <c r="J1097" t="str">
        <f t="shared" si="87"/>
        <v>男</v>
      </c>
      <c r="K1097" s="263"/>
      <c r="L1097" s="263"/>
      <c r="M1097" t="str">
        <f t="shared" si="88"/>
        <v xml:space="preserve"> </v>
      </c>
      <c r="O1097" s="263"/>
      <c r="P1097" s="263"/>
      <c r="S1097" t="str">
        <f t="shared" si="89"/>
        <v/>
      </c>
      <c r="T1097" t="str">
        <f t="shared" si="90"/>
        <v xml:space="preserve"> ()</v>
      </c>
      <c r="U1097" t="s">
        <v>4293</v>
      </c>
    </row>
    <row r="1098" spans="2:21">
      <c r="B1098" s="263"/>
      <c r="C1098" s="294">
        <v>1097</v>
      </c>
      <c r="D1098" s="263"/>
      <c r="E1098" s="504" t="str">
        <f t="shared" si="86"/>
        <v xml:space="preserve"> ()</v>
      </c>
      <c r="F1098"/>
      <c r="G1098" s="263"/>
      <c r="H1098" t="e">
        <f>VLOOKUP($G1098,県名!$B$1:$C$49,2,FALSE)</f>
        <v>#N/A</v>
      </c>
      <c r="I1098" t="e">
        <f>VLOOKUP(B1098,学校名!$D$8:$F$64,3,FALSE)</f>
        <v>#N/A</v>
      </c>
      <c r="J1098" t="str">
        <f t="shared" si="87"/>
        <v>男</v>
      </c>
      <c r="K1098" s="263"/>
      <c r="L1098" s="263"/>
      <c r="M1098" t="str">
        <f t="shared" si="88"/>
        <v xml:space="preserve"> </v>
      </c>
      <c r="O1098" s="263"/>
      <c r="P1098" s="263"/>
      <c r="S1098" t="str">
        <f t="shared" si="89"/>
        <v/>
      </c>
      <c r="T1098" t="str">
        <f t="shared" si="90"/>
        <v xml:space="preserve"> ()</v>
      </c>
      <c r="U1098" t="s">
        <v>4293</v>
      </c>
    </row>
    <row r="1099" spans="2:21">
      <c r="B1099" s="263"/>
      <c r="C1099" s="294">
        <v>1098</v>
      </c>
      <c r="D1099" s="263"/>
      <c r="E1099" s="504" t="str">
        <f t="shared" si="86"/>
        <v xml:space="preserve"> ()</v>
      </c>
      <c r="F1099"/>
      <c r="G1099" s="263"/>
      <c r="H1099" t="e">
        <f>VLOOKUP($G1099,県名!$B$1:$C$49,2,FALSE)</f>
        <v>#N/A</v>
      </c>
      <c r="I1099" t="e">
        <f>VLOOKUP(B1099,学校名!$D$8:$F$64,3,FALSE)</f>
        <v>#N/A</v>
      </c>
      <c r="J1099" t="str">
        <f t="shared" si="87"/>
        <v>男</v>
      </c>
      <c r="K1099" s="263"/>
      <c r="L1099" s="263"/>
      <c r="M1099" t="str">
        <f t="shared" si="88"/>
        <v xml:space="preserve"> </v>
      </c>
      <c r="O1099" s="263"/>
      <c r="P1099" s="263"/>
      <c r="S1099" t="str">
        <f t="shared" si="89"/>
        <v/>
      </c>
      <c r="T1099" t="str">
        <f t="shared" si="90"/>
        <v xml:space="preserve"> ()</v>
      </c>
      <c r="U1099" t="s">
        <v>4293</v>
      </c>
    </row>
    <row r="1100" spans="2:21">
      <c r="B1100" s="263"/>
      <c r="C1100" s="294">
        <v>1099</v>
      </c>
      <c r="D1100" s="263"/>
      <c r="E1100" s="504" t="str">
        <f t="shared" si="86"/>
        <v xml:space="preserve"> ()</v>
      </c>
      <c r="F1100"/>
      <c r="G1100" s="263"/>
      <c r="H1100" t="e">
        <f>VLOOKUP($G1100,県名!$B$1:$C$49,2,FALSE)</f>
        <v>#N/A</v>
      </c>
      <c r="I1100" t="e">
        <f>VLOOKUP(B1100,学校名!$D$8:$F$64,3,FALSE)</f>
        <v>#N/A</v>
      </c>
      <c r="J1100" t="str">
        <f t="shared" si="87"/>
        <v>男</v>
      </c>
      <c r="K1100" s="263"/>
      <c r="L1100" s="263"/>
      <c r="M1100" t="str">
        <f t="shared" si="88"/>
        <v xml:space="preserve"> </v>
      </c>
      <c r="O1100" s="263"/>
      <c r="P1100" s="263"/>
      <c r="S1100" t="str">
        <f t="shared" si="89"/>
        <v/>
      </c>
      <c r="T1100" t="str">
        <f t="shared" si="90"/>
        <v xml:space="preserve"> ()</v>
      </c>
      <c r="U1100" t="s">
        <v>4293</v>
      </c>
    </row>
    <row r="1101" spans="2:21">
      <c r="B1101" s="263"/>
      <c r="C1101" s="294">
        <v>1100</v>
      </c>
      <c r="D1101" s="263"/>
      <c r="E1101" s="504" t="str">
        <f t="shared" si="86"/>
        <v xml:space="preserve"> ()</v>
      </c>
      <c r="F1101"/>
      <c r="G1101" s="263"/>
      <c r="H1101" t="e">
        <f>VLOOKUP($G1101,県名!$B$1:$C$49,2,FALSE)</f>
        <v>#N/A</v>
      </c>
      <c r="I1101" t="e">
        <f>VLOOKUP(B1101,学校名!$D$8:$F$64,3,FALSE)</f>
        <v>#N/A</v>
      </c>
      <c r="J1101" t="str">
        <f t="shared" si="87"/>
        <v>男</v>
      </c>
      <c r="K1101" s="263"/>
      <c r="L1101" s="263"/>
      <c r="M1101" t="str">
        <f t="shared" si="88"/>
        <v xml:space="preserve"> </v>
      </c>
      <c r="O1101" s="263"/>
      <c r="P1101" s="263"/>
      <c r="S1101" t="str">
        <f t="shared" si="89"/>
        <v/>
      </c>
      <c r="T1101" t="str">
        <f t="shared" si="90"/>
        <v xml:space="preserve"> ()</v>
      </c>
      <c r="U1101" t="s">
        <v>4293</v>
      </c>
    </row>
    <row r="1102" spans="2:21">
      <c r="B1102" s="263"/>
      <c r="C1102" s="294">
        <v>1101</v>
      </c>
      <c r="D1102" s="263"/>
      <c r="E1102" s="504" t="str">
        <f t="shared" si="86"/>
        <v xml:space="preserve"> ()</v>
      </c>
      <c r="F1102"/>
      <c r="G1102" s="263"/>
      <c r="H1102" t="e">
        <f>VLOOKUP($G1102,県名!$B$1:$C$49,2,FALSE)</f>
        <v>#N/A</v>
      </c>
      <c r="I1102" t="e">
        <f>VLOOKUP(B1102,学校名!$D$8:$F$64,3,FALSE)</f>
        <v>#N/A</v>
      </c>
      <c r="J1102" t="str">
        <f t="shared" si="87"/>
        <v>男</v>
      </c>
      <c r="K1102" s="263"/>
      <c r="L1102" s="263"/>
      <c r="M1102" t="str">
        <f t="shared" si="88"/>
        <v xml:space="preserve"> </v>
      </c>
      <c r="O1102" s="263"/>
      <c r="P1102" s="263"/>
      <c r="S1102" t="str">
        <f t="shared" si="89"/>
        <v/>
      </c>
      <c r="T1102" t="str">
        <f t="shared" si="90"/>
        <v xml:space="preserve"> ()</v>
      </c>
      <c r="U1102" t="s">
        <v>4293</v>
      </c>
    </row>
    <row r="1103" spans="2:21">
      <c r="B1103" s="263"/>
      <c r="C1103" s="294">
        <v>1102</v>
      </c>
      <c r="D1103" s="263"/>
      <c r="E1103" s="504" t="str">
        <f t="shared" si="86"/>
        <v xml:space="preserve"> ()</v>
      </c>
      <c r="F1103"/>
      <c r="G1103" s="263"/>
      <c r="H1103" t="e">
        <f>VLOOKUP($G1103,県名!$B$1:$C$49,2,FALSE)</f>
        <v>#N/A</v>
      </c>
      <c r="I1103" t="e">
        <f>VLOOKUP(B1103,学校名!$D$8:$F$64,3,FALSE)</f>
        <v>#N/A</v>
      </c>
      <c r="J1103" t="str">
        <f t="shared" si="87"/>
        <v>男</v>
      </c>
      <c r="K1103" s="263"/>
      <c r="L1103" s="263"/>
      <c r="M1103" t="str">
        <f t="shared" si="88"/>
        <v xml:space="preserve"> </v>
      </c>
      <c r="O1103" s="263"/>
      <c r="P1103" s="263"/>
      <c r="S1103" t="str">
        <f t="shared" si="89"/>
        <v/>
      </c>
      <c r="T1103" t="str">
        <f t="shared" si="90"/>
        <v xml:space="preserve"> ()</v>
      </c>
      <c r="U1103" t="s">
        <v>4293</v>
      </c>
    </row>
    <row r="1104" spans="2:21">
      <c r="B1104" s="263"/>
      <c r="C1104" s="294">
        <v>1103</v>
      </c>
      <c r="D1104" s="263"/>
      <c r="E1104" s="504" t="str">
        <f t="shared" si="86"/>
        <v xml:space="preserve"> ()</v>
      </c>
      <c r="F1104"/>
      <c r="G1104" s="263"/>
      <c r="H1104" t="e">
        <f>VLOOKUP($G1104,県名!$B$1:$C$49,2,FALSE)</f>
        <v>#N/A</v>
      </c>
      <c r="I1104" t="e">
        <f>VLOOKUP(B1104,学校名!$D$8:$F$64,3,FALSE)</f>
        <v>#N/A</v>
      </c>
      <c r="J1104" t="str">
        <f t="shared" si="87"/>
        <v>男</v>
      </c>
      <c r="K1104" s="263"/>
      <c r="L1104" s="263"/>
      <c r="M1104" t="str">
        <f t="shared" si="88"/>
        <v xml:space="preserve"> </v>
      </c>
      <c r="O1104" s="263"/>
      <c r="P1104" s="263"/>
      <c r="S1104" t="str">
        <f t="shared" si="89"/>
        <v/>
      </c>
      <c r="T1104" t="str">
        <f t="shared" si="90"/>
        <v xml:space="preserve"> ()</v>
      </c>
      <c r="U1104" t="s">
        <v>4293</v>
      </c>
    </row>
    <row r="1105" spans="2:21">
      <c r="B1105" s="263"/>
      <c r="C1105" s="294">
        <v>1104</v>
      </c>
      <c r="D1105" s="263"/>
      <c r="E1105" s="504" t="str">
        <f t="shared" si="86"/>
        <v xml:space="preserve"> ()</v>
      </c>
      <c r="F1105"/>
      <c r="G1105" s="263"/>
      <c r="H1105" t="e">
        <f>VLOOKUP($G1105,県名!$B$1:$C$49,2,FALSE)</f>
        <v>#N/A</v>
      </c>
      <c r="I1105" t="e">
        <f>VLOOKUP(B1105,学校名!$D$8:$F$64,3,FALSE)</f>
        <v>#N/A</v>
      </c>
      <c r="J1105" t="str">
        <f t="shared" si="87"/>
        <v>男</v>
      </c>
      <c r="K1105" s="263"/>
      <c r="L1105" s="263"/>
      <c r="M1105" t="str">
        <f t="shared" si="88"/>
        <v xml:space="preserve"> </v>
      </c>
      <c r="O1105" s="263"/>
      <c r="P1105" s="263"/>
      <c r="S1105" t="str">
        <f t="shared" si="89"/>
        <v/>
      </c>
      <c r="T1105" t="str">
        <f t="shared" si="90"/>
        <v xml:space="preserve"> ()</v>
      </c>
      <c r="U1105" t="s">
        <v>4293</v>
      </c>
    </row>
    <row r="1106" spans="2:21">
      <c r="B1106" s="263"/>
      <c r="C1106" s="294">
        <v>1105</v>
      </c>
      <c r="D1106" s="263"/>
      <c r="E1106" s="504" t="str">
        <f t="shared" si="86"/>
        <v xml:space="preserve"> ()</v>
      </c>
      <c r="F1106"/>
      <c r="G1106" s="263"/>
      <c r="H1106" t="e">
        <f>VLOOKUP($G1106,県名!$B$1:$C$49,2,FALSE)</f>
        <v>#N/A</v>
      </c>
      <c r="I1106" t="e">
        <f>VLOOKUP(B1106,学校名!$D$8:$F$64,3,FALSE)</f>
        <v>#N/A</v>
      </c>
      <c r="J1106" t="str">
        <f t="shared" si="87"/>
        <v>男</v>
      </c>
      <c r="K1106" s="263"/>
      <c r="L1106" s="263"/>
      <c r="M1106" t="str">
        <f t="shared" si="88"/>
        <v xml:space="preserve"> </v>
      </c>
      <c r="O1106" s="263"/>
      <c r="P1106" s="263"/>
      <c r="S1106" t="str">
        <f t="shared" si="89"/>
        <v/>
      </c>
      <c r="T1106" t="str">
        <f t="shared" si="90"/>
        <v xml:space="preserve"> ()</v>
      </c>
      <c r="U1106" t="s">
        <v>4293</v>
      </c>
    </row>
    <row r="1107" spans="2:21">
      <c r="B1107" s="263"/>
      <c r="C1107" s="294">
        <v>1106</v>
      </c>
      <c r="D1107" s="263"/>
      <c r="E1107" s="504" t="str">
        <f t="shared" si="86"/>
        <v xml:space="preserve"> ()</v>
      </c>
      <c r="F1107"/>
      <c r="G1107" s="263"/>
      <c r="H1107" t="e">
        <f>VLOOKUP($G1107,県名!$B$1:$C$49,2,FALSE)</f>
        <v>#N/A</v>
      </c>
      <c r="I1107" t="e">
        <f>VLOOKUP(B1107,学校名!$D$8:$F$64,3,FALSE)</f>
        <v>#N/A</v>
      </c>
      <c r="J1107" t="str">
        <f t="shared" si="87"/>
        <v>男</v>
      </c>
      <c r="K1107" s="263"/>
      <c r="L1107" s="263"/>
      <c r="M1107" t="str">
        <f t="shared" si="88"/>
        <v xml:space="preserve"> </v>
      </c>
      <c r="O1107" s="263"/>
      <c r="P1107" s="263"/>
      <c r="S1107" t="str">
        <f t="shared" si="89"/>
        <v/>
      </c>
      <c r="T1107" t="str">
        <f t="shared" si="90"/>
        <v xml:space="preserve"> ()</v>
      </c>
      <c r="U1107" t="s">
        <v>4293</v>
      </c>
    </row>
    <row r="1108" spans="2:21">
      <c r="B1108" s="263"/>
      <c r="C1108" s="294">
        <v>1107</v>
      </c>
      <c r="D1108" s="263"/>
      <c r="E1108" s="504" t="str">
        <f t="shared" si="86"/>
        <v xml:space="preserve"> ()</v>
      </c>
      <c r="F1108"/>
      <c r="G1108" s="263"/>
      <c r="H1108" t="e">
        <f>VLOOKUP($G1108,県名!$B$1:$C$49,2,FALSE)</f>
        <v>#N/A</v>
      </c>
      <c r="I1108" t="e">
        <f>VLOOKUP(B1108,学校名!$D$8:$F$64,3,FALSE)</f>
        <v>#N/A</v>
      </c>
      <c r="J1108" t="str">
        <f t="shared" si="87"/>
        <v>男</v>
      </c>
      <c r="K1108" s="263"/>
      <c r="L1108" s="263"/>
      <c r="M1108" t="str">
        <f t="shared" si="88"/>
        <v xml:space="preserve"> </v>
      </c>
      <c r="O1108" s="263"/>
      <c r="P1108" s="263"/>
      <c r="S1108" t="str">
        <f t="shared" si="89"/>
        <v/>
      </c>
      <c r="T1108" t="str">
        <f t="shared" si="90"/>
        <v xml:space="preserve"> ()</v>
      </c>
      <c r="U1108" t="s">
        <v>4293</v>
      </c>
    </row>
    <row r="1109" spans="2:21">
      <c r="B1109" s="263"/>
      <c r="C1109" s="294">
        <v>1108</v>
      </c>
      <c r="D1109" s="263"/>
      <c r="E1109" s="504" t="str">
        <f t="shared" si="86"/>
        <v xml:space="preserve"> ()</v>
      </c>
      <c r="F1109"/>
      <c r="G1109" s="263"/>
      <c r="H1109" t="e">
        <f>VLOOKUP($G1109,県名!$B$1:$C$49,2,FALSE)</f>
        <v>#N/A</v>
      </c>
      <c r="I1109" t="e">
        <f>VLOOKUP(B1109,学校名!$D$8:$F$64,3,FALSE)</f>
        <v>#N/A</v>
      </c>
      <c r="J1109" t="str">
        <f t="shared" si="87"/>
        <v>男</v>
      </c>
      <c r="K1109" s="263"/>
      <c r="L1109" s="263"/>
      <c r="M1109" t="str">
        <f t="shared" si="88"/>
        <v xml:space="preserve"> </v>
      </c>
      <c r="O1109" s="263"/>
      <c r="P1109" s="263"/>
      <c r="S1109" t="str">
        <f t="shared" si="89"/>
        <v/>
      </c>
      <c r="T1109" t="str">
        <f t="shared" si="90"/>
        <v xml:space="preserve"> ()</v>
      </c>
      <c r="U1109" t="s">
        <v>4293</v>
      </c>
    </row>
    <row r="1110" spans="2:21">
      <c r="B1110" s="263"/>
      <c r="C1110" s="294">
        <v>1109</v>
      </c>
      <c r="D1110" s="263"/>
      <c r="E1110" s="504" t="str">
        <f t="shared" si="86"/>
        <v xml:space="preserve"> ()</v>
      </c>
      <c r="F1110"/>
      <c r="G1110" s="263"/>
      <c r="H1110" t="e">
        <f>VLOOKUP($G1110,県名!$B$1:$C$49,2,FALSE)</f>
        <v>#N/A</v>
      </c>
      <c r="I1110" t="e">
        <f>VLOOKUP(B1110,学校名!$D$8:$F$64,3,FALSE)</f>
        <v>#N/A</v>
      </c>
      <c r="J1110" t="str">
        <f t="shared" si="87"/>
        <v>男</v>
      </c>
      <c r="K1110" s="263"/>
      <c r="L1110" s="263"/>
      <c r="M1110" t="str">
        <f t="shared" si="88"/>
        <v xml:space="preserve"> </v>
      </c>
      <c r="O1110" s="263"/>
      <c r="P1110" s="263"/>
      <c r="S1110" t="str">
        <f t="shared" si="89"/>
        <v/>
      </c>
      <c r="T1110" t="str">
        <f t="shared" si="90"/>
        <v xml:space="preserve"> ()</v>
      </c>
      <c r="U1110" t="s">
        <v>4293</v>
      </c>
    </row>
    <row r="1111" spans="2:21">
      <c r="B1111" s="263"/>
      <c r="C1111" s="294">
        <v>1110</v>
      </c>
      <c r="D1111" s="263"/>
      <c r="E1111" s="504" t="str">
        <f t="shared" si="86"/>
        <v xml:space="preserve"> ()</v>
      </c>
      <c r="F1111"/>
      <c r="G1111" s="263"/>
      <c r="H1111" t="e">
        <f>VLOOKUP($G1111,県名!$B$1:$C$49,2,FALSE)</f>
        <v>#N/A</v>
      </c>
      <c r="I1111" t="e">
        <f>VLOOKUP(B1111,学校名!$D$8:$F$64,3,FALSE)</f>
        <v>#N/A</v>
      </c>
      <c r="J1111" t="str">
        <f t="shared" si="87"/>
        <v>男</v>
      </c>
      <c r="K1111" s="263"/>
      <c r="L1111" s="263"/>
      <c r="M1111" t="str">
        <f t="shared" si="88"/>
        <v xml:space="preserve"> </v>
      </c>
      <c r="O1111" s="263"/>
      <c r="P1111" s="263"/>
      <c r="S1111" t="str">
        <f t="shared" si="89"/>
        <v/>
      </c>
      <c r="T1111" t="str">
        <f t="shared" si="90"/>
        <v xml:space="preserve"> ()</v>
      </c>
      <c r="U1111" t="s">
        <v>4293</v>
      </c>
    </row>
    <row r="1112" spans="2:21">
      <c r="B1112" s="263"/>
      <c r="C1112" s="294">
        <v>1111</v>
      </c>
      <c r="D1112" s="263"/>
      <c r="E1112" s="504" t="str">
        <f t="shared" si="86"/>
        <v xml:space="preserve"> ()</v>
      </c>
      <c r="F1112"/>
      <c r="G1112" s="263"/>
      <c r="H1112" t="e">
        <f>VLOOKUP($G1112,県名!$B$1:$C$49,2,FALSE)</f>
        <v>#N/A</v>
      </c>
      <c r="I1112" t="e">
        <f>VLOOKUP(B1112,学校名!$D$8:$F$64,3,FALSE)</f>
        <v>#N/A</v>
      </c>
      <c r="J1112" t="str">
        <f t="shared" si="87"/>
        <v>男</v>
      </c>
      <c r="K1112" s="263"/>
      <c r="L1112" s="263"/>
      <c r="M1112" t="str">
        <f t="shared" si="88"/>
        <v xml:space="preserve"> </v>
      </c>
      <c r="O1112" s="263"/>
      <c r="P1112" s="263"/>
      <c r="S1112" t="str">
        <f t="shared" si="89"/>
        <v/>
      </c>
      <c r="T1112" t="str">
        <f t="shared" si="90"/>
        <v xml:space="preserve"> ()</v>
      </c>
      <c r="U1112" t="s">
        <v>4293</v>
      </c>
    </row>
    <row r="1113" spans="2:21">
      <c r="B1113" s="263"/>
      <c r="C1113" s="294">
        <v>1112</v>
      </c>
      <c r="D1113" s="263"/>
      <c r="E1113" s="504" t="str">
        <f t="shared" si="86"/>
        <v xml:space="preserve"> ()</v>
      </c>
      <c r="F1113"/>
      <c r="G1113" s="263"/>
      <c r="H1113" t="e">
        <f>VLOOKUP($G1113,県名!$B$1:$C$49,2,FALSE)</f>
        <v>#N/A</v>
      </c>
      <c r="I1113" t="e">
        <f>VLOOKUP(B1113,学校名!$D$8:$F$64,3,FALSE)</f>
        <v>#N/A</v>
      </c>
      <c r="J1113" t="str">
        <f t="shared" si="87"/>
        <v>男</v>
      </c>
      <c r="K1113" s="263"/>
      <c r="L1113" s="263"/>
      <c r="M1113" t="str">
        <f t="shared" si="88"/>
        <v xml:space="preserve"> </v>
      </c>
      <c r="O1113" s="263"/>
      <c r="P1113" s="263"/>
      <c r="S1113" t="str">
        <f t="shared" si="89"/>
        <v/>
      </c>
      <c r="T1113" t="str">
        <f t="shared" si="90"/>
        <v xml:space="preserve"> ()</v>
      </c>
      <c r="U1113" t="s">
        <v>4293</v>
      </c>
    </row>
    <row r="1114" spans="2:21">
      <c r="B1114" s="263"/>
      <c r="C1114" s="294">
        <v>1113</v>
      </c>
      <c r="D1114" s="263"/>
      <c r="E1114" s="504" t="str">
        <f t="shared" si="86"/>
        <v xml:space="preserve"> ()</v>
      </c>
      <c r="F1114"/>
      <c r="G1114" s="263"/>
      <c r="H1114" t="e">
        <f>VLOOKUP($G1114,県名!$B$1:$C$49,2,FALSE)</f>
        <v>#N/A</v>
      </c>
      <c r="I1114" t="e">
        <f>VLOOKUP(B1114,学校名!$D$8:$F$64,3,FALSE)</f>
        <v>#N/A</v>
      </c>
      <c r="J1114" t="str">
        <f t="shared" si="87"/>
        <v>男</v>
      </c>
      <c r="K1114" s="263"/>
      <c r="L1114" s="263"/>
      <c r="M1114" t="str">
        <f t="shared" si="88"/>
        <v xml:space="preserve"> </v>
      </c>
      <c r="O1114" s="263"/>
      <c r="P1114" s="263"/>
      <c r="S1114" t="str">
        <f t="shared" si="89"/>
        <v/>
      </c>
      <c r="T1114" t="str">
        <f t="shared" si="90"/>
        <v xml:space="preserve"> ()</v>
      </c>
      <c r="U1114" t="s">
        <v>4293</v>
      </c>
    </row>
    <row r="1115" spans="2:21">
      <c r="B1115" s="263"/>
      <c r="C1115" s="294">
        <v>1114</v>
      </c>
      <c r="D1115" s="263"/>
      <c r="E1115" s="504" t="str">
        <f t="shared" si="86"/>
        <v xml:space="preserve"> ()</v>
      </c>
      <c r="F1115"/>
      <c r="G1115" s="263"/>
      <c r="H1115" t="e">
        <f>VLOOKUP($G1115,県名!$B$1:$C$49,2,FALSE)</f>
        <v>#N/A</v>
      </c>
      <c r="I1115" t="e">
        <f>VLOOKUP(B1115,学校名!$D$8:$F$64,3,FALSE)</f>
        <v>#N/A</v>
      </c>
      <c r="J1115" t="str">
        <f t="shared" si="87"/>
        <v>男</v>
      </c>
      <c r="K1115" s="263"/>
      <c r="L1115" s="263"/>
      <c r="M1115" t="str">
        <f t="shared" si="88"/>
        <v xml:space="preserve"> </v>
      </c>
      <c r="O1115" s="263"/>
      <c r="P1115" s="263"/>
      <c r="S1115" t="str">
        <f t="shared" si="89"/>
        <v/>
      </c>
      <c r="T1115" t="str">
        <f t="shared" si="90"/>
        <v xml:space="preserve"> ()</v>
      </c>
      <c r="U1115" t="s">
        <v>4293</v>
      </c>
    </row>
    <row r="1116" spans="2:21">
      <c r="B1116" s="263"/>
      <c r="C1116" s="294">
        <v>1115</v>
      </c>
      <c r="D1116" s="263"/>
      <c r="E1116" s="504" t="str">
        <f t="shared" si="86"/>
        <v xml:space="preserve"> ()</v>
      </c>
      <c r="F1116"/>
      <c r="G1116" s="263"/>
      <c r="H1116" t="e">
        <f>VLOOKUP($G1116,県名!$B$1:$C$49,2,FALSE)</f>
        <v>#N/A</v>
      </c>
      <c r="I1116" t="e">
        <f>VLOOKUP(B1116,学校名!$D$8:$F$64,3,FALSE)</f>
        <v>#N/A</v>
      </c>
      <c r="J1116" t="str">
        <f t="shared" si="87"/>
        <v>男</v>
      </c>
      <c r="K1116" s="263"/>
      <c r="L1116" s="263"/>
      <c r="M1116" t="str">
        <f t="shared" si="88"/>
        <v xml:space="preserve"> </v>
      </c>
      <c r="O1116" s="263"/>
      <c r="P1116" s="263"/>
      <c r="S1116" t="str">
        <f t="shared" si="89"/>
        <v/>
      </c>
      <c r="T1116" t="str">
        <f t="shared" si="90"/>
        <v xml:space="preserve"> ()</v>
      </c>
      <c r="U1116" t="s">
        <v>4293</v>
      </c>
    </row>
    <row r="1117" spans="2:21">
      <c r="B1117" s="263"/>
      <c r="C1117" s="294">
        <v>1116</v>
      </c>
      <c r="D1117" s="263"/>
      <c r="E1117" s="504" t="str">
        <f t="shared" si="86"/>
        <v xml:space="preserve"> ()</v>
      </c>
      <c r="F1117"/>
      <c r="G1117" s="263"/>
      <c r="H1117" t="e">
        <f>VLOOKUP($G1117,県名!$B$1:$C$49,2,FALSE)</f>
        <v>#N/A</v>
      </c>
      <c r="I1117" t="e">
        <f>VLOOKUP(B1117,学校名!$D$8:$F$64,3,FALSE)</f>
        <v>#N/A</v>
      </c>
      <c r="J1117" t="str">
        <f t="shared" si="87"/>
        <v>男</v>
      </c>
      <c r="K1117" s="263"/>
      <c r="L1117" s="263"/>
      <c r="M1117" t="str">
        <f t="shared" si="88"/>
        <v xml:space="preserve"> </v>
      </c>
      <c r="O1117" s="263"/>
      <c r="P1117" s="263"/>
      <c r="S1117" t="str">
        <f t="shared" si="89"/>
        <v/>
      </c>
      <c r="T1117" t="str">
        <f t="shared" si="90"/>
        <v xml:space="preserve"> ()</v>
      </c>
      <c r="U1117" t="s">
        <v>4293</v>
      </c>
    </row>
    <row r="1118" spans="2:21">
      <c r="B1118" s="263"/>
      <c r="C1118" s="294">
        <v>1117</v>
      </c>
      <c r="D1118" s="263"/>
      <c r="E1118" s="504" t="str">
        <f t="shared" si="86"/>
        <v xml:space="preserve"> ()</v>
      </c>
      <c r="F1118"/>
      <c r="G1118" s="263"/>
      <c r="H1118" t="e">
        <f>VLOOKUP($G1118,県名!$B$1:$C$49,2,FALSE)</f>
        <v>#N/A</v>
      </c>
      <c r="I1118" t="e">
        <f>VLOOKUP(B1118,学校名!$D$8:$F$64,3,FALSE)</f>
        <v>#N/A</v>
      </c>
      <c r="J1118" t="str">
        <f t="shared" si="87"/>
        <v>男</v>
      </c>
      <c r="K1118" s="263"/>
      <c r="L1118" s="263"/>
      <c r="M1118" t="str">
        <f t="shared" si="88"/>
        <v xml:space="preserve"> </v>
      </c>
      <c r="O1118" s="263"/>
      <c r="P1118" s="263"/>
      <c r="S1118" t="str">
        <f t="shared" si="89"/>
        <v/>
      </c>
      <c r="T1118" t="str">
        <f t="shared" si="90"/>
        <v xml:space="preserve"> ()</v>
      </c>
      <c r="U1118" t="s">
        <v>4293</v>
      </c>
    </row>
    <row r="1119" spans="2:21">
      <c r="B1119" s="263"/>
      <c r="C1119" s="294">
        <v>1118</v>
      </c>
      <c r="D1119" s="263"/>
      <c r="E1119" s="504" t="str">
        <f t="shared" si="86"/>
        <v xml:space="preserve"> ()</v>
      </c>
      <c r="F1119"/>
      <c r="G1119" s="263"/>
      <c r="H1119" t="e">
        <f>VLOOKUP($G1119,県名!$B$1:$C$49,2,FALSE)</f>
        <v>#N/A</v>
      </c>
      <c r="I1119" t="e">
        <f>VLOOKUP(B1119,学校名!$D$8:$F$64,3,FALSE)</f>
        <v>#N/A</v>
      </c>
      <c r="J1119" t="str">
        <f t="shared" si="87"/>
        <v>男</v>
      </c>
      <c r="K1119" s="263"/>
      <c r="L1119" s="263"/>
      <c r="M1119" t="str">
        <f t="shared" si="88"/>
        <v xml:space="preserve"> </v>
      </c>
      <c r="O1119" s="263"/>
      <c r="P1119" s="263"/>
      <c r="S1119" t="str">
        <f t="shared" si="89"/>
        <v/>
      </c>
      <c r="T1119" t="str">
        <f t="shared" si="90"/>
        <v xml:space="preserve"> ()</v>
      </c>
      <c r="U1119" t="s">
        <v>4293</v>
      </c>
    </row>
    <row r="1120" spans="2:21">
      <c r="B1120" s="263"/>
      <c r="C1120" s="294">
        <v>1119</v>
      </c>
      <c r="D1120" s="263"/>
      <c r="E1120" s="504" t="str">
        <f t="shared" si="86"/>
        <v xml:space="preserve"> ()</v>
      </c>
      <c r="F1120"/>
      <c r="G1120" s="263"/>
      <c r="H1120" t="e">
        <f>VLOOKUP($G1120,県名!$B$1:$C$49,2,FALSE)</f>
        <v>#N/A</v>
      </c>
      <c r="I1120" t="e">
        <f>VLOOKUP(B1120,学校名!$D$8:$F$64,3,FALSE)</f>
        <v>#N/A</v>
      </c>
      <c r="J1120" t="str">
        <f t="shared" si="87"/>
        <v>男</v>
      </c>
      <c r="K1120" s="263"/>
      <c r="L1120" s="263"/>
      <c r="M1120" t="str">
        <f t="shared" si="88"/>
        <v xml:space="preserve"> </v>
      </c>
      <c r="O1120" s="263"/>
      <c r="P1120" s="263"/>
      <c r="S1120" t="str">
        <f t="shared" si="89"/>
        <v/>
      </c>
      <c r="T1120" t="str">
        <f t="shared" si="90"/>
        <v xml:space="preserve"> ()</v>
      </c>
      <c r="U1120" t="s">
        <v>4293</v>
      </c>
    </row>
    <row r="1121" spans="2:21">
      <c r="B1121" s="263"/>
      <c r="C1121" s="294">
        <v>1120</v>
      </c>
      <c r="D1121" s="263"/>
      <c r="E1121" s="504" t="str">
        <f t="shared" si="86"/>
        <v xml:space="preserve"> ()</v>
      </c>
      <c r="F1121"/>
      <c r="G1121" s="263"/>
      <c r="H1121" t="e">
        <f>VLOOKUP($G1121,県名!$B$1:$C$49,2,FALSE)</f>
        <v>#N/A</v>
      </c>
      <c r="I1121" t="e">
        <f>VLOOKUP(B1121,学校名!$D$8:$F$64,3,FALSE)</f>
        <v>#N/A</v>
      </c>
      <c r="J1121" t="str">
        <f t="shared" si="87"/>
        <v>男</v>
      </c>
      <c r="K1121" s="263"/>
      <c r="L1121" s="263"/>
      <c r="M1121" t="str">
        <f t="shared" si="88"/>
        <v xml:space="preserve"> </v>
      </c>
      <c r="O1121" s="263"/>
      <c r="P1121" s="263"/>
      <c r="S1121" t="str">
        <f t="shared" si="89"/>
        <v/>
      </c>
      <c r="T1121" t="str">
        <f t="shared" si="90"/>
        <v xml:space="preserve"> ()</v>
      </c>
      <c r="U1121" t="s">
        <v>4293</v>
      </c>
    </row>
    <row r="1122" spans="2:21">
      <c r="B1122" s="263"/>
      <c r="C1122" s="294">
        <v>1121</v>
      </c>
      <c r="D1122" s="263"/>
      <c r="E1122" s="504" t="str">
        <f t="shared" si="86"/>
        <v xml:space="preserve"> ()</v>
      </c>
      <c r="F1122"/>
      <c r="G1122" s="263"/>
      <c r="H1122" t="e">
        <f>VLOOKUP($G1122,県名!$B$1:$C$49,2,FALSE)</f>
        <v>#N/A</v>
      </c>
      <c r="I1122" t="e">
        <f>VLOOKUP(B1122,学校名!$D$8:$F$64,3,FALSE)</f>
        <v>#N/A</v>
      </c>
      <c r="J1122" t="str">
        <f t="shared" si="87"/>
        <v>男</v>
      </c>
      <c r="K1122" s="263"/>
      <c r="L1122" s="263"/>
      <c r="M1122" t="str">
        <f t="shared" si="88"/>
        <v xml:space="preserve"> </v>
      </c>
      <c r="O1122" s="263"/>
      <c r="P1122" s="263"/>
      <c r="S1122" t="str">
        <f t="shared" si="89"/>
        <v/>
      </c>
      <c r="T1122" t="str">
        <f t="shared" si="90"/>
        <v xml:space="preserve"> ()</v>
      </c>
      <c r="U1122" t="s">
        <v>4293</v>
      </c>
    </row>
    <row r="1123" spans="2:21">
      <c r="B1123" s="263"/>
      <c r="C1123" s="294">
        <v>1122</v>
      </c>
      <c r="D1123" s="263"/>
      <c r="E1123" s="504" t="str">
        <f t="shared" si="86"/>
        <v xml:space="preserve"> ()</v>
      </c>
      <c r="F1123"/>
      <c r="G1123" s="263"/>
      <c r="H1123" t="e">
        <f>VLOOKUP($G1123,県名!$B$1:$C$49,2,FALSE)</f>
        <v>#N/A</v>
      </c>
      <c r="I1123" t="e">
        <f>VLOOKUP(B1123,学校名!$D$8:$F$64,3,FALSE)</f>
        <v>#N/A</v>
      </c>
      <c r="J1123" t="str">
        <f t="shared" si="87"/>
        <v>男</v>
      </c>
      <c r="K1123" s="263"/>
      <c r="L1123" s="263"/>
      <c r="M1123" t="str">
        <f t="shared" si="88"/>
        <v xml:space="preserve"> </v>
      </c>
      <c r="O1123" s="263"/>
      <c r="P1123" s="263"/>
      <c r="S1123" t="str">
        <f t="shared" si="89"/>
        <v/>
      </c>
      <c r="T1123" t="str">
        <f t="shared" si="90"/>
        <v xml:space="preserve"> ()</v>
      </c>
      <c r="U1123" t="s">
        <v>4293</v>
      </c>
    </row>
    <row r="1124" spans="2:21">
      <c r="B1124" s="263"/>
      <c r="C1124" s="294">
        <v>1123</v>
      </c>
      <c r="D1124" s="263"/>
      <c r="E1124" s="504" t="str">
        <f t="shared" si="86"/>
        <v xml:space="preserve"> ()</v>
      </c>
      <c r="F1124"/>
      <c r="G1124" s="263"/>
      <c r="H1124" t="e">
        <f>VLOOKUP($G1124,県名!$B$1:$C$49,2,FALSE)</f>
        <v>#N/A</v>
      </c>
      <c r="I1124" t="e">
        <f>VLOOKUP(B1124,学校名!$D$8:$F$64,3,FALSE)</f>
        <v>#N/A</v>
      </c>
      <c r="J1124" t="str">
        <f t="shared" si="87"/>
        <v>男</v>
      </c>
      <c r="K1124" s="263"/>
      <c r="L1124" s="263"/>
      <c r="M1124" t="str">
        <f t="shared" si="88"/>
        <v xml:space="preserve"> </v>
      </c>
      <c r="O1124" s="263"/>
      <c r="P1124" s="263"/>
      <c r="S1124" t="str">
        <f t="shared" si="89"/>
        <v/>
      </c>
      <c r="T1124" t="str">
        <f t="shared" si="90"/>
        <v xml:space="preserve"> ()</v>
      </c>
      <c r="U1124" t="s">
        <v>4293</v>
      </c>
    </row>
    <row r="1125" spans="2:21">
      <c r="B1125" s="263"/>
      <c r="C1125" s="294">
        <v>1124</v>
      </c>
      <c r="D1125" s="263"/>
      <c r="E1125" s="504" t="str">
        <f t="shared" si="86"/>
        <v xml:space="preserve"> ()</v>
      </c>
      <c r="F1125"/>
      <c r="G1125" s="263"/>
      <c r="H1125" t="e">
        <f>VLOOKUP($G1125,県名!$B$1:$C$49,2,FALSE)</f>
        <v>#N/A</v>
      </c>
      <c r="I1125" t="e">
        <f>VLOOKUP(B1125,学校名!$D$8:$F$64,3,FALSE)</f>
        <v>#N/A</v>
      </c>
      <c r="J1125" t="str">
        <f t="shared" si="87"/>
        <v>男</v>
      </c>
      <c r="K1125" s="263"/>
      <c r="L1125" s="263"/>
      <c r="M1125" t="str">
        <f t="shared" si="88"/>
        <v xml:space="preserve"> </v>
      </c>
      <c r="O1125" s="263"/>
      <c r="P1125" s="263"/>
      <c r="S1125" t="str">
        <f t="shared" si="89"/>
        <v/>
      </c>
      <c r="T1125" t="str">
        <f t="shared" si="90"/>
        <v xml:space="preserve"> ()</v>
      </c>
      <c r="U1125" t="s">
        <v>4293</v>
      </c>
    </row>
    <row r="1126" spans="2:21">
      <c r="B1126" s="263"/>
      <c r="C1126" s="294">
        <v>1125</v>
      </c>
      <c r="D1126" s="263"/>
      <c r="E1126" s="504" t="str">
        <f t="shared" si="86"/>
        <v xml:space="preserve"> ()</v>
      </c>
      <c r="F1126"/>
      <c r="G1126" s="263"/>
      <c r="H1126" t="e">
        <f>VLOOKUP($G1126,県名!$B$1:$C$49,2,FALSE)</f>
        <v>#N/A</v>
      </c>
      <c r="I1126" t="e">
        <f>VLOOKUP(B1126,学校名!$D$8:$F$64,3,FALSE)</f>
        <v>#N/A</v>
      </c>
      <c r="J1126" t="str">
        <f t="shared" si="87"/>
        <v>男</v>
      </c>
      <c r="K1126" s="263"/>
      <c r="L1126" s="263"/>
      <c r="M1126" t="str">
        <f t="shared" si="88"/>
        <v xml:space="preserve"> </v>
      </c>
      <c r="O1126" s="263"/>
      <c r="P1126" s="263"/>
      <c r="S1126" t="str">
        <f t="shared" si="89"/>
        <v/>
      </c>
      <c r="T1126" t="str">
        <f t="shared" si="90"/>
        <v xml:space="preserve"> ()</v>
      </c>
      <c r="U1126" t="s">
        <v>4293</v>
      </c>
    </row>
    <row r="1127" spans="2:21">
      <c r="B1127" s="263"/>
      <c r="C1127" s="294">
        <v>1126</v>
      </c>
      <c r="D1127" s="263"/>
      <c r="E1127" s="504" t="str">
        <f t="shared" si="86"/>
        <v xml:space="preserve"> ()</v>
      </c>
      <c r="F1127"/>
      <c r="G1127" s="263"/>
      <c r="H1127" t="e">
        <f>VLOOKUP($G1127,県名!$B$1:$C$49,2,FALSE)</f>
        <v>#N/A</v>
      </c>
      <c r="I1127" t="e">
        <f>VLOOKUP(B1127,学校名!$D$8:$F$64,3,FALSE)</f>
        <v>#N/A</v>
      </c>
      <c r="J1127" t="str">
        <f t="shared" si="87"/>
        <v>男</v>
      </c>
      <c r="K1127" s="263"/>
      <c r="L1127" s="263"/>
      <c r="M1127" t="str">
        <f t="shared" si="88"/>
        <v xml:space="preserve"> </v>
      </c>
      <c r="O1127" s="263"/>
      <c r="P1127" s="263"/>
      <c r="S1127" t="str">
        <f t="shared" si="89"/>
        <v/>
      </c>
      <c r="T1127" t="str">
        <f t="shared" si="90"/>
        <v xml:space="preserve"> ()</v>
      </c>
      <c r="U1127" t="s">
        <v>4293</v>
      </c>
    </row>
    <row r="1128" spans="2:21">
      <c r="B1128" s="263"/>
      <c r="C1128" s="294">
        <v>1127</v>
      </c>
      <c r="D1128" s="263"/>
      <c r="E1128" s="504" t="str">
        <f t="shared" si="86"/>
        <v xml:space="preserve"> ()</v>
      </c>
      <c r="F1128"/>
      <c r="G1128" s="263"/>
      <c r="H1128" t="e">
        <f>VLOOKUP($G1128,県名!$B$1:$C$49,2,FALSE)</f>
        <v>#N/A</v>
      </c>
      <c r="I1128" t="e">
        <f>VLOOKUP(B1128,学校名!$D$8:$F$64,3,FALSE)</f>
        <v>#N/A</v>
      </c>
      <c r="J1128" t="str">
        <f t="shared" si="87"/>
        <v>男</v>
      </c>
      <c r="K1128" s="263"/>
      <c r="L1128" s="263"/>
      <c r="M1128" t="str">
        <f t="shared" si="88"/>
        <v xml:space="preserve"> </v>
      </c>
      <c r="O1128" s="263"/>
      <c r="P1128" s="263"/>
      <c r="S1128" t="str">
        <f t="shared" si="89"/>
        <v/>
      </c>
      <c r="T1128" t="str">
        <f t="shared" si="90"/>
        <v xml:space="preserve"> ()</v>
      </c>
      <c r="U1128" t="s">
        <v>4293</v>
      </c>
    </row>
    <row r="1129" spans="2:21">
      <c r="B1129" s="263"/>
      <c r="C1129" s="294">
        <v>1128</v>
      </c>
      <c r="D1129" s="263"/>
      <c r="E1129" s="504" t="str">
        <f t="shared" si="86"/>
        <v xml:space="preserve"> ()</v>
      </c>
      <c r="F1129"/>
      <c r="G1129" s="263"/>
      <c r="H1129" t="e">
        <f>VLOOKUP($G1129,県名!$B$1:$C$49,2,FALSE)</f>
        <v>#N/A</v>
      </c>
      <c r="I1129" t="e">
        <f>VLOOKUP(B1129,学校名!$D$8:$F$64,3,FALSE)</f>
        <v>#N/A</v>
      </c>
      <c r="J1129" t="str">
        <f t="shared" si="87"/>
        <v>男</v>
      </c>
      <c r="K1129" s="263"/>
      <c r="L1129" s="263"/>
      <c r="M1129" t="str">
        <f t="shared" si="88"/>
        <v xml:space="preserve"> </v>
      </c>
      <c r="O1129" s="263"/>
      <c r="P1129" s="263"/>
      <c r="S1129" t="str">
        <f t="shared" si="89"/>
        <v/>
      </c>
      <c r="T1129" t="str">
        <f t="shared" si="90"/>
        <v xml:space="preserve"> ()</v>
      </c>
      <c r="U1129" t="s">
        <v>4293</v>
      </c>
    </row>
    <row r="1130" spans="2:21">
      <c r="B1130" s="263"/>
      <c r="C1130" s="294">
        <v>1129</v>
      </c>
      <c r="D1130" s="263"/>
      <c r="E1130" s="504" t="str">
        <f t="shared" si="86"/>
        <v xml:space="preserve"> ()</v>
      </c>
      <c r="F1130"/>
      <c r="G1130" s="263"/>
      <c r="H1130" t="e">
        <f>VLOOKUP($G1130,県名!$B$1:$C$49,2,FALSE)</f>
        <v>#N/A</v>
      </c>
      <c r="I1130" t="e">
        <f>VLOOKUP(B1130,学校名!$D$8:$F$64,3,FALSE)</f>
        <v>#N/A</v>
      </c>
      <c r="J1130" t="str">
        <f t="shared" si="87"/>
        <v>男</v>
      </c>
      <c r="K1130" s="263"/>
      <c r="L1130" s="263"/>
      <c r="M1130" t="str">
        <f t="shared" si="88"/>
        <v xml:space="preserve"> </v>
      </c>
      <c r="O1130" s="263"/>
      <c r="P1130" s="263"/>
      <c r="S1130" t="str">
        <f t="shared" si="89"/>
        <v/>
      </c>
      <c r="T1130" t="str">
        <f t="shared" si="90"/>
        <v xml:space="preserve"> ()</v>
      </c>
      <c r="U1130" t="s">
        <v>4293</v>
      </c>
    </row>
    <row r="1131" spans="2:21">
      <c r="B1131" s="263"/>
      <c r="C1131" s="294">
        <v>1130</v>
      </c>
      <c r="D1131" s="263"/>
      <c r="E1131" s="504" t="str">
        <f t="shared" si="86"/>
        <v xml:space="preserve"> ()</v>
      </c>
      <c r="F1131"/>
      <c r="G1131" s="263"/>
      <c r="H1131" t="e">
        <f>VLOOKUP($G1131,県名!$B$1:$C$49,2,FALSE)</f>
        <v>#N/A</v>
      </c>
      <c r="I1131" t="e">
        <f>VLOOKUP(B1131,学校名!$D$8:$F$64,3,FALSE)</f>
        <v>#N/A</v>
      </c>
      <c r="J1131" t="str">
        <f t="shared" si="87"/>
        <v>男</v>
      </c>
      <c r="K1131" s="263"/>
      <c r="L1131" s="263"/>
      <c r="M1131" t="str">
        <f t="shared" si="88"/>
        <v xml:space="preserve"> </v>
      </c>
      <c r="O1131" s="263"/>
      <c r="P1131" s="263"/>
      <c r="S1131" t="str">
        <f t="shared" si="89"/>
        <v/>
      </c>
      <c r="T1131" t="str">
        <f t="shared" si="90"/>
        <v xml:space="preserve"> ()</v>
      </c>
      <c r="U1131" t="s">
        <v>4293</v>
      </c>
    </row>
    <row r="1132" spans="2:21">
      <c r="B1132" s="263"/>
      <c r="C1132" s="294">
        <v>1131</v>
      </c>
      <c r="D1132" s="263"/>
      <c r="E1132" s="504" t="str">
        <f t="shared" si="86"/>
        <v xml:space="preserve"> ()</v>
      </c>
      <c r="F1132"/>
      <c r="G1132" s="263"/>
      <c r="H1132" t="e">
        <f>VLOOKUP($G1132,県名!$B$1:$C$49,2,FALSE)</f>
        <v>#N/A</v>
      </c>
      <c r="I1132" t="e">
        <f>VLOOKUP(B1132,学校名!$D$8:$F$64,3,FALSE)</f>
        <v>#N/A</v>
      </c>
      <c r="J1132" t="str">
        <f t="shared" si="87"/>
        <v>男</v>
      </c>
      <c r="K1132" s="263"/>
      <c r="L1132" s="263"/>
      <c r="M1132" t="str">
        <f t="shared" si="88"/>
        <v xml:space="preserve"> </v>
      </c>
      <c r="O1132" s="263"/>
      <c r="P1132" s="263"/>
      <c r="S1132" t="str">
        <f t="shared" si="89"/>
        <v/>
      </c>
      <c r="T1132" t="str">
        <f t="shared" si="90"/>
        <v xml:space="preserve"> ()</v>
      </c>
      <c r="U1132" t="s">
        <v>4293</v>
      </c>
    </row>
    <row r="1133" spans="2:21">
      <c r="B1133" s="263"/>
      <c r="C1133" s="294">
        <v>1132</v>
      </c>
      <c r="D1133" s="263"/>
      <c r="E1133" s="504" t="str">
        <f t="shared" si="86"/>
        <v xml:space="preserve"> ()</v>
      </c>
      <c r="F1133"/>
      <c r="G1133" s="263"/>
      <c r="H1133" t="e">
        <f>VLOOKUP($G1133,県名!$B$1:$C$49,2,FALSE)</f>
        <v>#N/A</v>
      </c>
      <c r="I1133" t="e">
        <f>VLOOKUP(B1133,学校名!$D$8:$F$64,3,FALSE)</f>
        <v>#N/A</v>
      </c>
      <c r="J1133" t="str">
        <f t="shared" si="87"/>
        <v>男</v>
      </c>
      <c r="K1133" s="263"/>
      <c r="L1133" s="263"/>
      <c r="M1133" t="str">
        <f t="shared" si="88"/>
        <v xml:space="preserve"> </v>
      </c>
      <c r="O1133" s="263"/>
      <c r="P1133" s="263"/>
      <c r="S1133" t="str">
        <f t="shared" si="89"/>
        <v/>
      </c>
      <c r="T1133" t="str">
        <f t="shared" si="90"/>
        <v xml:space="preserve"> ()</v>
      </c>
      <c r="U1133" t="s">
        <v>4293</v>
      </c>
    </row>
    <row r="1134" spans="2:21">
      <c r="B1134" s="263"/>
      <c r="C1134" s="294">
        <v>1133</v>
      </c>
      <c r="D1134" s="263"/>
      <c r="E1134" s="504" t="str">
        <f t="shared" si="86"/>
        <v xml:space="preserve"> ()</v>
      </c>
      <c r="F1134"/>
      <c r="G1134" s="263"/>
      <c r="H1134" t="e">
        <f>VLOOKUP($G1134,県名!$B$1:$C$49,2,FALSE)</f>
        <v>#N/A</v>
      </c>
      <c r="I1134" t="e">
        <f>VLOOKUP(B1134,学校名!$D$8:$F$64,3,FALSE)</f>
        <v>#N/A</v>
      </c>
      <c r="J1134" t="str">
        <f t="shared" si="87"/>
        <v>男</v>
      </c>
      <c r="K1134" s="263"/>
      <c r="L1134" s="263"/>
      <c r="M1134" t="str">
        <f t="shared" si="88"/>
        <v xml:space="preserve"> </v>
      </c>
      <c r="O1134" s="263"/>
      <c r="P1134" s="263"/>
      <c r="S1134" t="str">
        <f t="shared" si="89"/>
        <v/>
      </c>
      <c r="T1134" t="str">
        <f t="shared" si="90"/>
        <v xml:space="preserve"> ()</v>
      </c>
      <c r="U1134" t="s">
        <v>4293</v>
      </c>
    </row>
    <row r="1135" spans="2:21">
      <c r="B1135" s="263"/>
      <c r="C1135" s="294">
        <v>1134</v>
      </c>
      <c r="D1135" s="263"/>
      <c r="E1135" s="504" t="str">
        <f t="shared" si="86"/>
        <v xml:space="preserve"> ()</v>
      </c>
      <c r="F1135"/>
      <c r="G1135" s="263"/>
      <c r="H1135" t="e">
        <f>VLOOKUP($G1135,県名!$B$1:$C$49,2,FALSE)</f>
        <v>#N/A</v>
      </c>
      <c r="I1135" t="e">
        <f>VLOOKUP(B1135,学校名!$D$8:$F$64,3,FALSE)</f>
        <v>#N/A</v>
      </c>
      <c r="J1135" t="str">
        <f t="shared" si="87"/>
        <v>男</v>
      </c>
      <c r="K1135" s="263"/>
      <c r="L1135" s="263"/>
      <c r="M1135" t="str">
        <f t="shared" si="88"/>
        <v xml:space="preserve"> </v>
      </c>
      <c r="O1135" s="263"/>
      <c r="P1135" s="263"/>
      <c r="S1135" t="str">
        <f t="shared" si="89"/>
        <v/>
      </c>
      <c r="T1135" t="str">
        <f t="shared" si="90"/>
        <v xml:space="preserve"> ()</v>
      </c>
      <c r="U1135" t="s">
        <v>4293</v>
      </c>
    </row>
    <row r="1136" spans="2:21">
      <c r="B1136" s="263"/>
      <c r="C1136" s="294">
        <v>1135</v>
      </c>
      <c r="D1136" s="263"/>
      <c r="E1136" s="504" t="str">
        <f t="shared" si="86"/>
        <v xml:space="preserve"> ()</v>
      </c>
      <c r="F1136"/>
      <c r="G1136" s="263"/>
      <c r="H1136" t="e">
        <f>VLOOKUP($G1136,県名!$B$1:$C$49,2,FALSE)</f>
        <v>#N/A</v>
      </c>
      <c r="I1136" t="e">
        <f>VLOOKUP(B1136,学校名!$D$8:$F$64,3,FALSE)</f>
        <v>#N/A</v>
      </c>
      <c r="J1136" t="str">
        <f t="shared" si="87"/>
        <v>男</v>
      </c>
      <c r="K1136" s="263"/>
      <c r="L1136" s="263"/>
      <c r="M1136" t="str">
        <f t="shared" si="88"/>
        <v xml:space="preserve"> </v>
      </c>
      <c r="O1136" s="263"/>
      <c r="P1136" s="263"/>
      <c r="S1136" t="str">
        <f t="shared" si="89"/>
        <v/>
      </c>
      <c r="T1136" t="str">
        <f t="shared" si="90"/>
        <v xml:space="preserve"> ()</v>
      </c>
      <c r="U1136" t="s">
        <v>4293</v>
      </c>
    </row>
    <row r="1137" spans="2:21">
      <c r="B1137" s="263"/>
      <c r="C1137" s="294">
        <v>1136</v>
      </c>
      <c r="D1137" s="263"/>
      <c r="E1137" s="504" t="str">
        <f t="shared" si="86"/>
        <v xml:space="preserve"> ()</v>
      </c>
      <c r="F1137"/>
      <c r="G1137" s="263"/>
      <c r="H1137" t="e">
        <f>VLOOKUP($G1137,県名!$B$1:$C$49,2,FALSE)</f>
        <v>#N/A</v>
      </c>
      <c r="I1137" t="e">
        <f>VLOOKUP(B1137,学校名!$D$8:$F$64,3,FALSE)</f>
        <v>#N/A</v>
      </c>
      <c r="J1137" t="str">
        <f t="shared" si="87"/>
        <v>男</v>
      </c>
      <c r="K1137" s="263"/>
      <c r="L1137" s="263"/>
      <c r="M1137" t="str">
        <f t="shared" si="88"/>
        <v xml:space="preserve"> </v>
      </c>
      <c r="O1137" s="263"/>
      <c r="P1137" s="263"/>
      <c r="S1137" t="str">
        <f t="shared" si="89"/>
        <v/>
      </c>
      <c r="T1137" t="str">
        <f t="shared" si="90"/>
        <v xml:space="preserve"> ()</v>
      </c>
      <c r="U1137" t="s">
        <v>4293</v>
      </c>
    </row>
    <row r="1138" spans="2:21">
      <c r="B1138" s="263"/>
      <c r="C1138" s="294">
        <v>1137</v>
      </c>
      <c r="D1138" s="263"/>
      <c r="E1138" s="504" t="str">
        <f t="shared" si="86"/>
        <v xml:space="preserve"> ()</v>
      </c>
      <c r="F1138"/>
      <c r="G1138" s="263"/>
      <c r="H1138" t="e">
        <f>VLOOKUP($G1138,県名!$B$1:$C$49,2,FALSE)</f>
        <v>#N/A</v>
      </c>
      <c r="I1138" t="e">
        <f>VLOOKUP(B1138,学校名!$D$8:$F$64,3,FALSE)</f>
        <v>#N/A</v>
      </c>
      <c r="J1138" t="str">
        <f t="shared" si="87"/>
        <v>男</v>
      </c>
      <c r="K1138" s="263"/>
      <c r="L1138" s="263"/>
      <c r="M1138" t="str">
        <f t="shared" si="88"/>
        <v xml:space="preserve"> </v>
      </c>
      <c r="O1138" s="263"/>
      <c r="P1138" s="263"/>
      <c r="S1138" t="str">
        <f t="shared" si="89"/>
        <v/>
      </c>
      <c r="T1138" t="str">
        <f t="shared" si="90"/>
        <v xml:space="preserve"> ()</v>
      </c>
      <c r="U1138" t="s">
        <v>4293</v>
      </c>
    </row>
    <row r="1139" spans="2:21">
      <c r="B1139" s="263"/>
      <c r="C1139" s="294">
        <v>1138</v>
      </c>
      <c r="D1139" s="263"/>
      <c r="E1139" s="504" t="str">
        <f t="shared" si="86"/>
        <v xml:space="preserve"> ()</v>
      </c>
      <c r="F1139"/>
      <c r="G1139" s="263"/>
      <c r="H1139" t="e">
        <f>VLOOKUP($G1139,県名!$B$1:$C$49,2,FALSE)</f>
        <v>#N/A</v>
      </c>
      <c r="I1139" t="e">
        <f>VLOOKUP(B1139,学校名!$D$8:$F$64,3,FALSE)</f>
        <v>#N/A</v>
      </c>
      <c r="J1139" t="str">
        <f t="shared" si="87"/>
        <v>男</v>
      </c>
      <c r="K1139" s="263"/>
      <c r="L1139" s="263"/>
      <c r="M1139" t="str">
        <f t="shared" si="88"/>
        <v xml:space="preserve"> </v>
      </c>
      <c r="O1139" s="263"/>
      <c r="P1139" s="263"/>
      <c r="S1139" t="str">
        <f t="shared" si="89"/>
        <v/>
      </c>
      <c r="T1139" t="str">
        <f t="shared" si="90"/>
        <v xml:space="preserve"> ()</v>
      </c>
      <c r="U1139" t="s">
        <v>4293</v>
      </c>
    </row>
    <row r="1140" spans="2:21">
      <c r="B1140" s="263"/>
      <c r="C1140" s="294">
        <v>1139</v>
      </c>
      <c r="D1140" s="263"/>
      <c r="E1140" s="504" t="str">
        <f t="shared" si="86"/>
        <v xml:space="preserve"> ()</v>
      </c>
      <c r="F1140"/>
      <c r="G1140" s="263"/>
      <c r="H1140" t="e">
        <f>VLOOKUP($G1140,県名!$B$1:$C$49,2,FALSE)</f>
        <v>#N/A</v>
      </c>
      <c r="I1140" t="e">
        <f>VLOOKUP(B1140,学校名!$D$8:$F$64,3,FALSE)</f>
        <v>#N/A</v>
      </c>
      <c r="J1140" t="str">
        <f t="shared" si="87"/>
        <v>男</v>
      </c>
      <c r="K1140" s="263"/>
      <c r="L1140" s="263"/>
      <c r="M1140" t="str">
        <f t="shared" si="88"/>
        <v xml:space="preserve"> </v>
      </c>
      <c r="O1140" s="263"/>
      <c r="P1140" s="263"/>
      <c r="S1140" t="str">
        <f t="shared" si="89"/>
        <v/>
      </c>
      <c r="T1140" t="str">
        <f t="shared" si="90"/>
        <v xml:space="preserve"> ()</v>
      </c>
      <c r="U1140" t="s">
        <v>4293</v>
      </c>
    </row>
    <row r="1141" spans="2:21">
      <c r="B1141" s="263"/>
      <c r="C1141" s="294">
        <v>1140</v>
      </c>
      <c r="D1141" s="263"/>
      <c r="E1141" s="504" t="str">
        <f t="shared" si="86"/>
        <v xml:space="preserve"> ()</v>
      </c>
      <c r="F1141"/>
      <c r="G1141" s="263"/>
      <c r="H1141" t="e">
        <f>VLOOKUP($G1141,県名!$B$1:$C$49,2,FALSE)</f>
        <v>#N/A</v>
      </c>
      <c r="I1141" t="e">
        <f>VLOOKUP(B1141,学校名!$D$8:$F$64,3,FALSE)</f>
        <v>#N/A</v>
      </c>
      <c r="J1141" t="str">
        <f t="shared" si="87"/>
        <v>男</v>
      </c>
      <c r="K1141" s="263"/>
      <c r="L1141" s="263"/>
      <c r="M1141" t="str">
        <f t="shared" si="88"/>
        <v xml:space="preserve"> </v>
      </c>
      <c r="O1141" s="263"/>
      <c r="P1141" s="263"/>
      <c r="S1141" t="str">
        <f t="shared" si="89"/>
        <v/>
      </c>
      <c r="T1141" t="str">
        <f t="shared" si="90"/>
        <v xml:space="preserve"> ()</v>
      </c>
      <c r="U1141" t="s">
        <v>4293</v>
      </c>
    </row>
    <row r="1142" spans="2:21">
      <c r="B1142" s="526"/>
      <c r="C1142" s="294">
        <v>1141</v>
      </c>
      <c r="D1142" s="527"/>
      <c r="E1142" s="504" t="str">
        <f t="shared" si="86"/>
        <v xml:space="preserve"> ()</v>
      </c>
      <c r="F1142" s="539"/>
      <c r="G1142" s="530"/>
      <c r="H1142" t="e">
        <f>VLOOKUP($G1142,県名!$B$1:$C$49,2,FALSE)</f>
        <v>#N/A</v>
      </c>
      <c r="I1142" t="e">
        <f>VLOOKUP(B1142,学校名!$D$8:$F$64,3,FALSE)</f>
        <v>#N/A</v>
      </c>
      <c r="J1142" t="str">
        <f t="shared" si="87"/>
        <v>男</v>
      </c>
      <c r="K1142" s="531"/>
      <c r="L1142" s="531"/>
      <c r="M1142" t="str">
        <f t="shared" si="88"/>
        <v xml:space="preserve"> </v>
      </c>
      <c r="O1142" s="532"/>
      <c r="P1142" s="532"/>
      <c r="Q1142" s="529"/>
      <c r="R1142" s="528"/>
      <c r="S1142" t="str">
        <f t="shared" si="89"/>
        <v/>
      </c>
      <c r="T1142" t="str">
        <f t="shared" si="90"/>
        <v xml:space="preserve"> ()</v>
      </c>
      <c r="U1142" t="s">
        <v>4293</v>
      </c>
    </row>
    <row r="1143" spans="2:21">
      <c r="B1143" s="526"/>
      <c r="C1143" s="294">
        <v>1142</v>
      </c>
      <c r="D1143" s="527"/>
      <c r="E1143" s="504" t="str">
        <f t="shared" si="86"/>
        <v xml:space="preserve"> ()</v>
      </c>
      <c r="F1143" s="539"/>
      <c r="G1143" s="530"/>
      <c r="H1143" t="e">
        <f>VLOOKUP($G1143,県名!$B$1:$C$49,2,FALSE)</f>
        <v>#N/A</v>
      </c>
      <c r="I1143" t="e">
        <f>VLOOKUP(B1143,学校名!$D$8:$F$64,3,FALSE)</f>
        <v>#N/A</v>
      </c>
      <c r="J1143" t="str">
        <f t="shared" si="87"/>
        <v>男</v>
      </c>
      <c r="K1143" s="531"/>
      <c r="L1143" s="531"/>
      <c r="M1143" t="str">
        <f t="shared" si="88"/>
        <v xml:space="preserve"> </v>
      </c>
      <c r="O1143" s="532"/>
      <c r="P1143" s="532"/>
      <c r="Q1143" s="529"/>
      <c r="R1143" s="528"/>
      <c r="S1143" t="str">
        <f t="shared" si="89"/>
        <v/>
      </c>
      <c r="T1143" t="str">
        <f t="shared" si="90"/>
        <v xml:space="preserve"> ()</v>
      </c>
      <c r="U1143" t="s">
        <v>4293</v>
      </c>
    </row>
    <row r="1144" spans="2:21">
      <c r="B1144" s="526"/>
      <c r="C1144" s="294">
        <v>1143</v>
      </c>
      <c r="D1144" s="527"/>
      <c r="E1144" s="504" t="str">
        <f t="shared" si="86"/>
        <v xml:space="preserve"> ()</v>
      </c>
      <c r="F1144" s="539"/>
      <c r="G1144" s="530"/>
      <c r="H1144" t="e">
        <f>VLOOKUP($G1144,県名!$B$1:$C$49,2,FALSE)</f>
        <v>#N/A</v>
      </c>
      <c r="I1144" t="e">
        <f>VLOOKUP(B1144,学校名!$D$8:$F$64,3,FALSE)</f>
        <v>#N/A</v>
      </c>
      <c r="J1144" t="str">
        <f t="shared" si="87"/>
        <v>男</v>
      </c>
      <c r="K1144" s="531"/>
      <c r="L1144" s="531"/>
      <c r="M1144" t="str">
        <f t="shared" si="88"/>
        <v xml:space="preserve"> </v>
      </c>
      <c r="O1144" s="532"/>
      <c r="P1144" s="532"/>
      <c r="Q1144" s="529"/>
      <c r="R1144" s="528"/>
      <c r="S1144" t="str">
        <f t="shared" si="89"/>
        <v/>
      </c>
      <c r="T1144" t="str">
        <f t="shared" si="90"/>
        <v xml:space="preserve"> ()</v>
      </c>
      <c r="U1144" t="s">
        <v>4293</v>
      </c>
    </row>
    <row r="1145" spans="2:21">
      <c r="B1145" s="526"/>
      <c r="C1145" s="294">
        <v>1144</v>
      </c>
      <c r="D1145" s="527"/>
      <c r="E1145" s="504" t="str">
        <f t="shared" si="86"/>
        <v xml:space="preserve"> ()</v>
      </c>
      <c r="F1145" s="539"/>
      <c r="G1145" s="530"/>
      <c r="H1145" t="e">
        <f>VLOOKUP($G1145,県名!$B$1:$C$49,2,FALSE)</f>
        <v>#N/A</v>
      </c>
      <c r="I1145" t="e">
        <f>VLOOKUP(B1145,学校名!$D$8:$F$64,3,FALSE)</f>
        <v>#N/A</v>
      </c>
      <c r="J1145" t="str">
        <f t="shared" si="87"/>
        <v>男</v>
      </c>
      <c r="K1145" s="531"/>
      <c r="L1145" s="531"/>
      <c r="M1145" t="str">
        <f t="shared" si="88"/>
        <v xml:space="preserve"> </v>
      </c>
      <c r="O1145" s="532"/>
      <c r="P1145" s="532"/>
      <c r="Q1145" s="529"/>
      <c r="R1145" s="528"/>
      <c r="S1145" t="str">
        <f t="shared" si="89"/>
        <v/>
      </c>
      <c r="T1145" t="str">
        <f t="shared" si="90"/>
        <v xml:space="preserve"> ()</v>
      </c>
      <c r="U1145" t="s">
        <v>4293</v>
      </c>
    </row>
    <row r="1146" spans="2:21">
      <c r="B1146" s="526"/>
      <c r="C1146" s="294">
        <v>1145</v>
      </c>
      <c r="D1146" s="527"/>
      <c r="E1146" s="504" t="str">
        <f t="shared" si="86"/>
        <v xml:space="preserve"> ()</v>
      </c>
      <c r="F1146" s="539"/>
      <c r="G1146" s="530"/>
      <c r="H1146" t="e">
        <f>VLOOKUP($G1146,県名!$B$1:$C$49,2,FALSE)</f>
        <v>#N/A</v>
      </c>
      <c r="I1146" t="e">
        <f>VLOOKUP(B1146,学校名!$D$8:$F$64,3,FALSE)</f>
        <v>#N/A</v>
      </c>
      <c r="J1146" t="str">
        <f t="shared" si="87"/>
        <v>男</v>
      </c>
      <c r="K1146" s="531"/>
      <c r="L1146" s="531"/>
      <c r="M1146" t="str">
        <f t="shared" si="88"/>
        <v xml:space="preserve"> </v>
      </c>
      <c r="O1146" s="532"/>
      <c r="P1146" s="532"/>
      <c r="Q1146" s="529"/>
      <c r="R1146" s="528"/>
      <c r="S1146" t="str">
        <f t="shared" si="89"/>
        <v/>
      </c>
      <c r="T1146" t="str">
        <f t="shared" si="90"/>
        <v xml:space="preserve"> ()</v>
      </c>
      <c r="U1146" t="s">
        <v>4293</v>
      </c>
    </row>
    <row r="1147" spans="2:21">
      <c r="B1147" s="526"/>
      <c r="C1147" s="294">
        <v>1146</v>
      </c>
      <c r="D1147" s="527"/>
      <c r="E1147" s="504" t="str">
        <f t="shared" si="86"/>
        <v xml:space="preserve"> ()</v>
      </c>
      <c r="F1147" s="539"/>
      <c r="G1147" s="530"/>
      <c r="H1147" t="e">
        <f>VLOOKUP($G1147,県名!$B$1:$C$49,2,FALSE)</f>
        <v>#N/A</v>
      </c>
      <c r="I1147" t="e">
        <f>VLOOKUP(B1147,学校名!$D$8:$F$64,3,FALSE)</f>
        <v>#N/A</v>
      </c>
      <c r="J1147" t="str">
        <f t="shared" si="87"/>
        <v>男</v>
      </c>
      <c r="K1147" s="531"/>
      <c r="L1147" s="531"/>
      <c r="M1147" t="str">
        <f t="shared" si="88"/>
        <v xml:space="preserve"> </v>
      </c>
      <c r="O1147" s="532"/>
      <c r="P1147" s="532"/>
      <c r="Q1147" s="529"/>
      <c r="R1147" s="528"/>
      <c r="S1147" t="str">
        <f t="shared" si="89"/>
        <v/>
      </c>
      <c r="T1147" t="str">
        <f t="shared" si="90"/>
        <v xml:space="preserve"> ()</v>
      </c>
      <c r="U1147" t="s">
        <v>4293</v>
      </c>
    </row>
    <row r="1148" spans="2:21">
      <c r="B1148" s="526"/>
      <c r="C1148" s="294">
        <v>1147</v>
      </c>
      <c r="D1148" s="527"/>
      <c r="E1148" s="504" t="str">
        <f t="shared" si="86"/>
        <v xml:space="preserve"> ()</v>
      </c>
      <c r="F1148" s="539"/>
      <c r="G1148" s="530"/>
      <c r="H1148" t="e">
        <f>VLOOKUP($G1148,県名!$B$1:$C$49,2,FALSE)</f>
        <v>#N/A</v>
      </c>
      <c r="I1148" t="e">
        <f>VLOOKUP(B1148,学校名!$D$8:$F$64,3,FALSE)</f>
        <v>#N/A</v>
      </c>
      <c r="J1148" t="str">
        <f t="shared" si="87"/>
        <v>男</v>
      </c>
      <c r="K1148" s="531"/>
      <c r="L1148" s="531"/>
      <c r="M1148" t="str">
        <f t="shared" si="88"/>
        <v xml:space="preserve"> </v>
      </c>
      <c r="O1148" s="532"/>
      <c r="P1148" s="532"/>
      <c r="Q1148" s="529"/>
      <c r="R1148" s="528"/>
      <c r="S1148" t="str">
        <f t="shared" si="89"/>
        <v/>
      </c>
      <c r="T1148" t="str">
        <f t="shared" si="90"/>
        <v xml:space="preserve"> ()</v>
      </c>
      <c r="U1148" t="s">
        <v>4293</v>
      </c>
    </row>
    <row r="1149" spans="2:21">
      <c r="B1149" s="526"/>
      <c r="C1149" s="294">
        <v>1148</v>
      </c>
      <c r="D1149" s="527"/>
      <c r="E1149" s="504" t="str">
        <f t="shared" si="86"/>
        <v xml:space="preserve"> ()</v>
      </c>
      <c r="F1149" s="539"/>
      <c r="G1149" s="530"/>
      <c r="H1149" t="e">
        <f>VLOOKUP($G1149,県名!$B$1:$C$49,2,FALSE)</f>
        <v>#N/A</v>
      </c>
      <c r="I1149" t="e">
        <f>VLOOKUP(B1149,学校名!$D$8:$F$64,3,FALSE)</f>
        <v>#N/A</v>
      </c>
      <c r="J1149" t="str">
        <f t="shared" si="87"/>
        <v>男</v>
      </c>
      <c r="K1149" s="531"/>
      <c r="L1149" s="531"/>
      <c r="M1149" t="str">
        <f t="shared" si="88"/>
        <v xml:space="preserve"> </v>
      </c>
      <c r="O1149" s="532"/>
      <c r="P1149" s="532"/>
      <c r="Q1149" s="529"/>
      <c r="R1149" s="528"/>
      <c r="S1149" t="str">
        <f t="shared" si="89"/>
        <v/>
      </c>
      <c r="T1149" t="str">
        <f t="shared" si="90"/>
        <v xml:space="preserve"> ()</v>
      </c>
      <c r="U1149" t="s">
        <v>4293</v>
      </c>
    </row>
    <row r="1150" spans="2:21">
      <c r="B1150" s="526"/>
      <c r="C1150" s="294">
        <v>1149</v>
      </c>
      <c r="D1150" s="527"/>
      <c r="E1150" s="504" t="str">
        <f t="shared" si="86"/>
        <v xml:space="preserve"> ()</v>
      </c>
      <c r="F1150" s="539"/>
      <c r="G1150" s="530"/>
      <c r="H1150" t="e">
        <f>VLOOKUP($G1150,県名!$B$1:$C$49,2,FALSE)</f>
        <v>#N/A</v>
      </c>
      <c r="I1150" t="e">
        <f>VLOOKUP(B1150,学校名!$D$8:$F$64,3,FALSE)</f>
        <v>#N/A</v>
      </c>
      <c r="J1150" t="str">
        <f t="shared" si="87"/>
        <v>男</v>
      </c>
      <c r="K1150" s="531"/>
      <c r="L1150" s="531"/>
      <c r="M1150" t="str">
        <f t="shared" si="88"/>
        <v xml:space="preserve"> </v>
      </c>
      <c r="O1150" s="532"/>
      <c r="P1150" s="532"/>
      <c r="Q1150" s="529"/>
      <c r="R1150" s="528"/>
      <c r="S1150" t="str">
        <f t="shared" si="89"/>
        <v/>
      </c>
      <c r="T1150" t="str">
        <f t="shared" si="90"/>
        <v xml:space="preserve"> ()</v>
      </c>
      <c r="U1150" t="s">
        <v>4293</v>
      </c>
    </row>
    <row r="1151" spans="2:21">
      <c r="B1151" s="526"/>
      <c r="C1151" s="294">
        <v>1150</v>
      </c>
      <c r="D1151" s="527"/>
      <c r="E1151" s="504" t="str">
        <f t="shared" si="86"/>
        <v xml:space="preserve"> ()</v>
      </c>
      <c r="F1151" s="539"/>
      <c r="G1151" s="530"/>
      <c r="H1151" t="e">
        <f>VLOOKUP($G1151,県名!$B$1:$C$49,2,FALSE)</f>
        <v>#N/A</v>
      </c>
      <c r="I1151" t="e">
        <f>VLOOKUP(B1151,学校名!$D$8:$F$64,3,FALSE)</f>
        <v>#N/A</v>
      </c>
      <c r="J1151" t="str">
        <f t="shared" si="87"/>
        <v>男</v>
      </c>
      <c r="K1151" s="531"/>
      <c r="L1151" s="531"/>
      <c r="M1151" t="str">
        <f t="shared" si="88"/>
        <v xml:space="preserve"> </v>
      </c>
      <c r="O1151" s="532"/>
      <c r="P1151" s="532"/>
      <c r="Q1151" s="529"/>
      <c r="R1151" s="528"/>
      <c r="S1151" t="str">
        <f t="shared" si="89"/>
        <v/>
      </c>
      <c r="T1151" t="str">
        <f t="shared" si="90"/>
        <v xml:space="preserve"> ()</v>
      </c>
      <c r="U1151" t="s">
        <v>4293</v>
      </c>
    </row>
    <row r="1152" spans="2:21">
      <c r="B1152" s="526"/>
      <c r="C1152" s="294">
        <v>1151</v>
      </c>
      <c r="D1152" s="527"/>
      <c r="E1152" s="504" t="str">
        <f t="shared" si="86"/>
        <v xml:space="preserve"> ()</v>
      </c>
      <c r="F1152" s="539"/>
      <c r="G1152" s="530"/>
      <c r="H1152" t="e">
        <f>VLOOKUP($G1152,県名!$B$1:$C$49,2,FALSE)</f>
        <v>#N/A</v>
      </c>
      <c r="I1152" t="e">
        <f>VLOOKUP(B1152,学校名!$D$8:$F$64,3,FALSE)</f>
        <v>#N/A</v>
      </c>
      <c r="J1152" t="str">
        <f t="shared" si="87"/>
        <v>男</v>
      </c>
      <c r="K1152" s="531"/>
      <c r="L1152" s="531"/>
      <c r="M1152" t="str">
        <f t="shared" si="88"/>
        <v xml:space="preserve"> </v>
      </c>
      <c r="O1152" s="532"/>
      <c r="P1152" s="532"/>
      <c r="Q1152" s="529"/>
      <c r="R1152" s="528"/>
      <c r="S1152" t="str">
        <f t="shared" si="89"/>
        <v/>
      </c>
      <c r="T1152" t="str">
        <f t="shared" si="90"/>
        <v xml:space="preserve"> ()</v>
      </c>
      <c r="U1152" t="s">
        <v>4293</v>
      </c>
    </row>
    <row r="1153" spans="2:21">
      <c r="B1153" s="526"/>
      <c r="C1153" s="294">
        <v>1152</v>
      </c>
      <c r="D1153" s="527"/>
      <c r="E1153" s="504" t="str">
        <f t="shared" si="86"/>
        <v xml:space="preserve"> ()</v>
      </c>
      <c r="F1153" s="539"/>
      <c r="G1153" s="530"/>
      <c r="H1153" t="e">
        <f>VLOOKUP($G1153,県名!$B$1:$C$49,2,FALSE)</f>
        <v>#N/A</v>
      </c>
      <c r="I1153" t="e">
        <f>VLOOKUP(B1153,学校名!$D$8:$F$64,3,FALSE)</f>
        <v>#N/A</v>
      </c>
      <c r="J1153" t="str">
        <f t="shared" si="87"/>
        <v>男</v>
      </c>
      <c r="K1153" s="531"/>
      <c r="L1153" s="531"/>
      <c r="M1153" t="str">
        <f t="shared" si="88"/>
        <v xml:space="preserve"> </v>
      </c>
      <c r="O1153" s="532"/>
      <c r="P1153" s="532"/>
      <c r="Q1153" s="529"/>
      <c r="R1153" s="528"/>
      <c r="S1153" t="str">
        <f t="shared" si="89"/>
        <v/>
      </c>
      <c r="T1153" t="str">
        <f t="shared" si="90"/>
        <v xml:space="preserve"> ()</v>
      </c>
      <c r="U1153" t="s">
        <v>4293</v>
      </c>
    </row>
    <row r="1154" spans="2:21">
      <c r="B1154" s="526"/>
      <c r="C1154" s="294">
        <v>1153</v>
      </c>
      <c r="D1154" s="527"/>
      <c r="E1154" s="504" t="str">
        <f t="shared" si="86"/>
        <v xml:space="preserve"> ()</v>
      </c>
      <c r="F1154" s="539"/>
      <c r="G1154" s="530"/>
      <c r="H1154" t="e">
        <f>VLOOKUP($G1154,県名!$B$1:$C$49,2,FALSE)</f>
        <v>#N/A</v>
      </c>
      <c r="I1154" t="e">
        <f>VLOOKUP(B1154,学校名!$D$8:$F$64,3,FALSE)</f>
        <v>#N/A</v>
      </c>
      <c r="J1154" t="str">
        <f t="shared" si="87"/>
        <v>男</v>
      </c>
      <c r="K1154" s="531"/>
      <c r="L1154" s="531"/>
      <c r="M1154" t="str">
        <f t="shared" si="88"/>
        <v xml:space="preserve"> </v>
      </c>
      <c r="O1154" s="532"/>
      <c r="P1154" s="532"/>
      <c r="Q1154" s="529"/>
      <c r="R1154" s="528"/>
      <c r="S1154" t="str">
        <f t="shared" si="89"/>
        <v/>
      </c>
      <c r="T1154" t="str">
        <f t="shared" si="90"/>
        <v xml:space="preserve"> ()</v>
      </c>
      <c r="U1154" t="s">
        <v>4293</v>
      </c>
    </row>
    <row r="1155" spans="2:21">
      <c r="B1155" s="526"/>
      <c r="C1155" s="294">
        <v>1154</v>
      </c>
      <c r="D1155" s="527"/>
      <c r="E1155" s="504" t="str">
        <f t="shared" ref="E1155:E1218" si="91">M1155&amp;"("&amp;S1155&amp;")"</f>
        <v xml:space="preserve"> ()</v>
      </c>
      <c r="F1155" s="539"/>
      <c r="G1155" s="530"/>
      <c r="H1155" t="e">
        <f>VLOOKUP($G1155,県名!$B$1:$C$49,2,FALSE)</f>
        <v>#N/A</v>
      </c>
      <c r="I1155" t="e">
        <f>VLOOKUP(B1155,学校名!$D$8:$F$64,3,FALSE)</f>
        <v>#N/A</v>
      </c>
      <c r="J1155" t="str">
        <f t="shared" ref="J1155:J1218" si="92">IF(VALUE(C1155)&lt;2000,"男","女")</f>
        <v>男</v>
      </c>
      <c r="K1155" s="531"/>
      <c r="L1155" s="531"/>
      <c r="M1155" t="str">
        <f t="shared" ref="M1155:M1218" si="93">L1155&amp;" "&amp;K1155</f>
        <v xml:space="preserve"> </v>
      </c>
      <c r="O1155" s="532"/>
      <c r="P1155" s="532"/>
      <c r="Q1155" s="529"/>
      <c r="R1155" s="528"/>
      <c r="S1155" t="str">
        <f t="shared" ref="S1155:S1218" si="94">LEFT(R1155,2)</f>
        <v/>
      </c>
      <c r="T1155" t="str">
        <f t="shared" ref="T1155:T1218" si="95">Q1155&amp;" ("&amp;S1155&amp;")"</f>
        <v xml:space="preserve"> ()</v>
      </c>
      <c r="U1155" t="s">
        <v>4293</v>
      </c>
    </row>
    <row r="1156" spans="2:21">
      <c r="B1156" s="526"/>
      <c r="C1156" s="294">
        <v>1155</v>
      </c>
      <c r="D1156" s="527"/>
      <c r="E1156" s="504" t="str">
        <f t="shared" si="91"/>
        <v xml:space="preserve"> ()</v>
      </c>
      <c r="F1156" s="539"/>
      <c r="G1156" s="530"/>
      <c r="H1156" t="e">
        <f>VLOOKUP($G1156,県名!$B$1:$C$49,2,FALSE)</f>
        <v>#N/A</v>
      </c>
      <c r="I1156" t="e">
        <f>VLOOKUP(B1156,学校名!$D$8:$F$64,3,FALSE)</f>
        <v>#N/A</v>
      </c>
      <c r="J1156" t="str">
        <f t="shared" si="92"/>
        <v>男</v>
      </c>
      <c r="K1156" s="531"/>
      <c r="L1156" s="531"/>
      <c r="M1156" t="str">
        <f t="shared" si="93"/>
        <v xml:space="preserve"> </v>
      </c>
      <c r="O1156" s="532"/>
      <c r="P1156" s="532"/>
      <c r="Q1156" s="529"/>
      <c r="R1156" s="528"/>
      <c r="S1156" t="str">
        <f t="shared" si="94"/>
        <v/>
      </c>
      <c r="T1156" t="str">
        <f t="shared" si="95"/>
        <v xml:space="preserve"> ()</v>
      </c>
      <c r="U1156" t="s">
        <v>4293</v>
      </c>
    </row>
    <row r="1157" spans="2:21">
      <c r="B1157" s="526"/>
      <c r="C1157" s="294">
        <v>1156</v>
      </c>
      <c r="D1157" s="527"/>
      <c r="E1157" s="504" t="str">
        <f t="shared" si="91"/>
        <v xml:space="preserve"> ()</v>
      </c>
      <c r="F1157" s="539"/>
      <c r="G1157" s="530"/>
      <c r="H1157" t="e">
        <f>VLOOKUP($G1157,県名!$B$1:$C$49,2,FALSE)</f>
        <v>#N/A</v>
      </c>
      <c r="I1157" t="e">
        <f>VLOOKUP(B1157,学校名!$D$8:$F$64,3,FALSE)</f>
        <v>#N/A</v>
      </c>
      <c r="J1157" t="str">
        <f t="shared" si="92"/>
        <v>男</v>
      </c>
      <c r="K1157" s="531"/>
      <c r="L1157" s="531"/>
      <c r="M1157" t="str">
        <f t="shared" si="93"/>
        <v xml:space="preserve"> </v>
      </c>
      <c r="O1157" s="532"/>
      <c r="P1157" s="532"/>
      <c r="Q1157" s="529"/>
      <c r="R1157" s="528"/>
      <c r="S1157" t="str">
        <f t="shared" si="94"/>
        <v/>
      </c>
      <c r="T1157" t="str">
        <f t="shared" si="95"/>
        <v xml:space="preserve"> ()</v>
      </c>
      <c r="U1157" t="s">
        <v>4293</v>
      </c>
    </row>
    <row r="1158" spans="2:21">
      <c r="B1158" s="526"/>
      <c r="C1158" s="294">
        <v>1157</v>
      </c>
      <c r="D1158" s="527"/>
      <c r="E1158" s="504" t="str">
        <f t="shared" si="91"/>
        <v xml:space="preserve"> ()</v>
      </c>
      <c r="F1158" s="539"/>
      <c r="G1158" s="530"/>
      <c r="H1158" t="e">
        <f>VLOOKUP($G1158,県名!$B$1:$C$49,2,FALSE)</f>
        <v>#N/A</v>
      </c>
      <c r="I1158" t="e">
        <f>VLOOKUP(B1158,学校名!$D$8:$F$64,3,FALSE)</f>
        <v>#N/A</v>
      </c>
      <c r="J1158" t="str">
        <f t="shared" si="92"/>
        <v>男</v>
      </c>
      <c r="K1158" s="531"/>
      <c r="L1158" s="531"/>
      <c r="M1158" t="str">
        <f t="shared" si="93"/>
        <v xml:space="preserve"> </v>
      </c>
      <c r="O1158" s="532"/>
      <c r="P1158" s="532"/>
      <c r="Q1158" s="529"/>
      <c r="R1158" s="528"/>
      <c r="S1158" t="str">
        <f t="shared" si="94"/>
        <v/>
      </c>
      <c r="T1158" t="str">
        <f t="shared" si="95"/>
        <v xml:space="preserve"> ()</v>
      </c>
      <c r="U1158" t="s">
        <v>4293</v>
      </c>
    </row>
    <row r="1159" spans="2:21">
      <c r="B1159" s="526"/>
      <c r="C1159" s="294">
        <v>1158</v>
      </c>
      <c r="D1159" s="527"/>
      <c r="E1159" s="504" t="str">
        <f t="shared" si="91"/>
        <v xml:space="preserve"> ()</v>
      </c>
      <c r="F1159" s="539"/>
      <c r="G1159" s="530"/>
      <c r="H1159" t="e">
        <f>VLOOKUP($G1159,県名!$B$1:$C$49,2,FALSE)</f>
        <v>#N/A</v>
      </c>
      <c r="I1159" t="e">
        <f>VLOOKUP(B1159,学校名!$D$8:$F$64,3,FALSE)</f>
        <v>#N/A</v>
      </c>
      <c r="J1159" t="str">
        <f t="shared" si="92"/>
        <v>男</v>
      </c>
      <c r="K1159" s="531"/>
      <c r="L1159" s="531"/>
      <c r="M1159" t="str">
        <f t="shared" si="93"/>
        <v xml:space="preserve"> </v>
      </c>
      <c r="O1159" s="532"/>
      <c r="P1159" s="532"/>
      <c r="Q1159" s="529"/>
      <c r="R1159" s="528"/>
      <c r="S1159" t="str">
        <f t="shared" si="94"/>
        <v/>
      </c>
      <c r="T1159" t="str">
        <f t="shared" si="95"/>
        <v xml:space="preserve"> ()</v>
      </c>
      <c r="U1159" t="s">
        <v>4293</v>
      </c>
    </row>
    <row r="1160" spans="2:21">
      <c r="B1160" s="526"/>
      <c r="C1160" s="294">
        <v>1159</v>
      </c>
      <c r="D1160" s="527"/>
      <c r="E1160" s="504" t="str">
        <f t="shared" si="91"/>
        <v xml:space="preserve"> ()</v>
      </c>
      <c r="F1160" s="539"/>
      <c r="G1160" s="530"/>
      <c r="H1160" t="e">
        <f>VLOOKUP($G1160,県名!$B$1:$C$49,2,FALSE)</f>
        <v>#N/A</v>
      </c>
      <c r="I1160" t="e">
        <f>VLOOKUP(B1160,学校名!$D$8:$F$64,3,FALSE)</f>
        <v>#N/A</v>
      </c>
      <c r="J1160" t="str">
        <f t="shared" si="92"/>
        <v>男</v>
      </c>
      <c r="K1160" s="531"/>
      <c r="L1160" s="531"/>
      <c r="M1160" t="str">
        <f t="shared" si="93"/>
        <v xml:space="preserve"> </v>
      </c>
      <c r="O1160" s="532"/>
      <c r="P1160" s="532"/>
      <c r="Q1160" s="529"/>
      <c r="R1160" s="528"/>
      <c r="S1160" t="str">
        <f t="shared" si="94"/>
        <v/>
      </c>
      <c r="T1160" t="str">
        <f t="shared" si="95"/>
        <v xml:space="preserve"> ()</v>
      </c>
      <c r="U1160" t="s">
        <v>4293</v>
      </c>
    </row>
    <row r="1161" spans="2:21">
      <c r="B1161" s="526"/>
      <c r="C1161" s="294">
        <v>1160</v>
      </c>
      <c r="D1161" s="527"/>
      <c r="E1161" s="504" t="str">
        <f t="shared" si="91"/>
        <v xml:space="preserve"> ()</v>
      </c>
      <c r="F1161" s="539"/>
      <c r="G1161" s="530"/>
      <c r="H1161" t="e">
        <f>VLOOKUP($G1161,県名!$B$1:$C$49,2,FALSE)</f>
        <v>#N/A</v>
      </c>
      <c r="I1161" t="e">
        <f>VLOOKUP(B1161,学校名!$D$8:$F$64,3,FALSE)</f>
        <v>#N/A</v>
      </c>
      <c r="J1161" t="str">
        <f t="shared" si="92"/>
        <v>男</v>
      </c>
      <c r="K1161" s="531"/>
      <c r="L1161" s="531"/>
      <c r="M1161" t="str">
        <f t="shared" si="93"/>
        <v xml:space="preserve"> </v>
      </c>
      <c r="O1161" s="532"/>
      <c r="P1161" s="532"/>
      <c r="Q1161" s="529"/>
      <c r="R1161" s="528"/>
      <c r="S1161" t="str">
        <f t="shared" si="94"/>
        <v/>
      </c>
      <c r="T1161" t="str">
        <f t="shared" si="95"/>
        <v xml:space="preserve"> ()</v>
      </c>
      <c r="U1161" t="s">
        <v>4293</v>
      </c>
    </row>
    <row r="1162" spans="2:21">
      <c r="B1162" s="526"/>
      <c r="C1162" s="294">
        <v>1161</v>
      </c>
      <c r="D1162" s="527"/>
      <c r="E1162" s="504" t="str">
        <f t="shared" si="91"/>
        <v xml:space="preserve"> ()</v>
      </c>
      <c r="F1162" s="539"/>
      <c r="G1162" s="530"/>
      <c r="H1162" t="e">
        <f>VLOOKUP($G1162,県名!$B$1:$C$49,2,FALSE)</f>
        <v>#N/A</v>
      </c>
      <c r="I1162" t="e">
        <f>VLOOKUP(B1162,学校名!$D$8:$F$64,3,FALSE)</f>
        <v>#N/A</v>
      </c>
      <c r="J1162" t="str">
        <f t="shared" si="92"/>
        <v>男</v>
      </c>
      <c r="K1162" s="531"/>
      <c r="L1162" s="531"/>
      <c r="M1162" t="str">
        <f t="shared" si="93"/>
        <v xml:space="preserve"> </v>
      </c>
      <c r="O1162" s="532"/>
      <c r="P1162" s="532"/>
      <c r="Q1162" s="529"/>
      <c r="R1162" s="528"/>
      <c r="S1162" t="str">
        <f t="shared" si="94"/>
        <v/>
      </c>
      <c r="T1162" t="str">
        <f t="shared" si="95"/>
        <v xml:space="preserve"> ()</v>
      </c>
      <c r="U1162" t="s">
        <v>4293</v>
      </c>
    </row>
    <row r="1163" spans="2:21">
      <c r="B1163" s="526"/>
      <c r="C1163" s="294">
        <v>1162</v>
      </c>
      <c r="D1163" s="527"/>
      <c r="E1163" s="504" t="str">
        <f t="shared" si="91"/>
        <v xml:space="preserve"> ()</v>
      </c>
      <c r="F1163" s="539"/>
      <c r="G1163" s="530"/>
      <c r="H1163" t="e">
        <f>VLOOKUP($G1163,県名!$B$1:$C$49,2,FALSE)</f>
        <v>#N/A</v>
      </c>
      <c r="I1163" t="e">
        <f>VLOOKUP(B1163,学校名!$D$8:$F$64,3,FALSE)</f>
        <v>#N/A</v>
      </c>
      <c r="J1163" t="str">
        <f t="shared" si="92"/>
        <v>男</v>
      </c>
      <c r="K1163" s="531"/>
      <c r="L1163" s="531"/>
      <c r="M1163" t="str">
        <f t="shared" si="93"/>
        <v xml:space="preserve"> </v>
      </c>
      <c r="O1163" s="532"/>
      <c r="P1163" s="532"/>
      <c r="Q1163" s="529"/>
      <c r="R1163" s="528"/>
      <c r="S1163" t="str">
        <f t="shared" si="94"/>
        <v/>
      </c>
      <c r="T1163" t="str">
        <f t="shared" si="95"/>
        <v xml:space="preserve"> ()</v>
      </c>
      <c r="U1163" t="s">
        <v>4293</v>
      </c>
    </row>
    <row r="1164" spans="2:21">
      <c r="B1164" s="526"/>
      <c r="C1164" s="294">
        <v>1163</v>
      </c>
      <c r="D1164" s="527"/>
      <c r="E1164" s="504" t="str">
        <f t="shared" si="91"/>
        <v xml:space="preserve"> ()</v>
      </c>
      <c r="F1164" s="539"/>
      <c r="G1164" s="530"/>
      <c r="H1164" t="e">
        <f>VLOOKUP($G1164,県名!$B$1:$C$49,2,FALSE)</f>
        <v>#N/A</v>
      </c>
      <c r="I1164" t="e">
        <f>VLOOKUP(B1164,学校名!$D$8:$F$64,3,FALSE)</f>
        <v>#N/A</v>
      </c>
      <c r="J1164" t="str">
        <f t="shared" si="92"/>
        <v>男</v>
      </c>
      <c r="K1164" s="531"/>
      <c r="L1164" s="531"/>
      <c r="M1164" t="str">
        <f t="shared" si="93"/>
        <v xml:space="preserve"> </v>
      </c>
      <c r="O1164" s="532"/>
      <c r="P1164" s="532"/>
      <c r="Q1164" s="529"/>
      <c r="R1164" s="528"/>
      <c r="S1164" t="str">
        <f t="shared" si="94"/>
        <v/>
      </c>
      <c r="T1164" t="str">
        <f t="shared" si="95"/>
        <v xml:space="preserve"> ()</v>
      </c>
      <c r="U1164" t="s">
        <v>4293</v>
      </c>
    </row>
    <row r="1165" spans="2:21">
      <c r="B1165" s="526"/>
      <c r="C1165" s="294">
        <v>1164</v>
      </c>
      <c r="D1165" s="527"/>
      <c r="E1165" s="504" t="str">
        <f t="shared" si="91"/>
        <v xml:space="preserve"> ()</v>
      </c>
      <c r="F1165" s="539"/>
      <c r="G1165" s="530"/>
      <c r="H1165" t="e">
        <f>VLOOKUP($G1165,県名!$B$1:$C$49,2,FALSE)</f>
        <v>#N/A</v>
      </c>
      <c r="I1165" t="e">
        <f>VLOOKUP(B1165,学校名!$D$8:$F$64,3,FALSE)</f>
        <v>#N/A</v>
      </c>
      <c r="J1165" t="str">
        <f t="shared" si="92"/>
        <v>男</v>
      </c>
      <c r="K1165" s="531"/>
      <c r="L1165" s="531"/>
      <c r="M1165" t="str">
        <f t="shared" si="93"/>
        <v xml:space="preserve"> </v>
      </c>
      <c r="O1165" s="532"/>
      <c r="P1165" s="532"/>
      <c r="Q1165" s="529"/>
      <c r="R1165" s="528"/>
      <c r="S1165" t="str">
        <f t="shared" si="94"/>
        <v/>
      </c>
      <c r="T1165" t="str">
        <f t="shared" si="95"/>
        <v xml:space="preserve"> ()</v>
      </c>
      <c r="U1165" t="s">
        <v>4293</v>
      </c>
    </row>
    <row r="1166" spans="2:21">
      <c r="B1166" s="526"/>
      <c r="C1166" s="294">
        <v>1165</v>
      </c>
      <c r="D1166" s="527"/>
      <c r="E1166" s="504" t="str">
        <f t="shared" si="91"/>
        <v xml:space="preserve"> ()</v>
      </c>
      <c r="F1166" s="539"/>
      <c r="G1166" s="530"/>
      <c r="H1166" t="e">
        <f>VLOOKUP($G1166,県名!$B$1:$C$49,2,FALSE)</f>
        <v>#N/A</v>
      </c>
      <c r="I1166" t="e">
        <f>VLOOKUP(B1166,学校名!$D$8:$F$64,3,FALSE)</f>
        <v>#N/A</v>
      </c>
      <c r="J1166" t="str">
        <f t="shared" si="92"/>
        <v>男</v>
      </c>
      <c r="K1166" s="531"/>
      <c r="L1166" s="531"/>
      <c r="M1166" t="str">
        <f t="shared" si="93"/>
        <v xml:space="preserve"> </v>
      </c>
      <c r="O1166" s="532"/>
      <c r="P1166" s="532"/>
      <c r="Q1166" s="529"/>
      <c r="R1166" s="528"/>
      <c r="S1166" t="str">
        <f t="shared" si="94"/>
        <v/>
      </c>
      <c r="T1166" t="str">
        <f t="shared" si="95"/>
        <v xml:space="preserve"> ()</v>
      </c>
      <c r="U1166" t="s">
        <v>4293</v>
      </c>
    </row>
    <row r="1167" spans="2:21">
      <c r="B1167" s="526"/>
      <c r="C1167" s="294">
        <v>1166</v>
      </c>
      <c r="D1167" s="527"/>
      <c r="E1167" s="504" t="str">
        <f t="shared" si="91"/>
        <v xml:space="preserve"> ()</v>
      </c>
      <c r="F1167" s="539"/>
      <c r="G1167" s="530"/>
      <c r="H1167" t="e">
        <f>VLOOKUP($G1167,県名!$B$1:$C$49,2,FALSE)</f>
        <v>#N/A</v>
      </c>
      <c r="I1167" t="e">
        <f>VLOOKUP(B1167,学校名!$D$8:$F$64,3,FALSE)</f>
        <v>#N/A</v>
      </c>
      <c r="J1167" t="str">
        <f t="shared" si="92"/>
        <v>男</v>
      </c>
      <c r="K1167" s="531"/>
      <c r="L1167" s="531"/>
      <c r="M1167" t="str">
        <f t="shared" si="93"/>
        <v xml:space="preserve"> </v>
      </c>
      <c r="O1167" s="532"/>
      <c r="P1167" s="532"/>
      <c r="Q1167" s="529"/>
      <c r="R1167" s="528"/>
      <c r="S1167" t="str">
        <f t="shared" si="94"/>
        <v/>
      </c>
      <c r="T1167" t="str">
        <f t="shared" si="95"/>
        <v xml:space="preserve"> ()</v>
      </c>
      <c r="U1167" t="s">
        <v>4293</v>
      </c>
    </row>
    <row r="1168" spans="2:21">
      <c r="B1168" s="526"/>
      <c r="C1168" s="294">
        <v>1167</v>
      </c>
      <c r="D1168" s="527"/>
      <c r="E1168" s="504" t="str">
        <f t="shared" si="91"/>
        <v xml:space="preserve"> ()</v>
      </c>
      <c r="F1168" s="539"/>
      <c r="G1168" s="530"/>
      <c r="H1168" t="e">
        <f>VLOOKUP($G1168,県名!$B$1:$C$49,2,FALSE)</f>
        <v>#N/A</v>
      </c>
      <c r="I1168" t="e">
        <f>VLOOKUP(B1168,学校名!$D$8:$F$64,3,FALSE)</f>
        <v>#N/A</v>
      </c>
      <c r="J1168" t="str">
        <f t="shared" si="92"/>
        <v>男</v>
      </c>
      <c r="K1168" s="531"/>
      <c r="L1168" s="531"/>
      <c r="M1168" t="str">
        <f t="shared" si="93"/>
        <v xml:space="preserve"> </v>
      </c>
      <c r="O1168" s="532"/>
      <c r="P1168" s="532"/>
      <c r="Q1168" s="529"/>
      <c r="R1168" s="528"/>
      <c r="S1168" t="str">
        <f t="shared" si="94"/>
        <v/>
      </c>
      <c r="T1168" t="str">
        <f t="shared" si="95"/>
        <v xml:space="preserve"> ()</v>
      </c>
      <c r="U1168" t="s">
        <v>4293</v>
      </c>
    </row>
    <row r="1169" spans="2:21">
      <c r="B1169" s="526"/>
      <c r="C1169" s="294">
        <v>1168</v>
      </c>
      <c r="D1169" s="527"/>
      <c r="E1169" s="504" t="str">
        <f t="shared" si="91"/>
        <v xml:space="preserve"> ()</v>
      </c>
      <c r="F1169" s="539"/>
      <c r="G1169" s="530"/>
      <c r="H1169" t="e">
        <f>VLOOKUP($G1169,県名!$B$1:$C$49,2,FALSE)</f>
        <v>#N/A</v>
      </c>
      <c r="I1169" t="e">
        <f>VLOOKUP(B1169,学校名!$D$8:$F$64,3,FALSE)</f>
        <v>#N/A</v>
      </c>
      <c r="J1169" t="str">
        <f t="shared" si="92"/>
        <v>男</v>
      </c>
      <c r="K1169" s="531"/>
      <c r="L1169" s="531"/>
      <c r="M1169" t="str">
        <f t="shared" si="93"/>
        <v xml:space="preserve"> </v>
      </c>
      <c r="O1169" s="532"/>
      <c r="P1169" s="532"/>
      <c r="Q1169" s="529"/>
      <c r="R1169" s="528"/>
      <c r="S1169" t="str">
        <f t="shared" si="94"/>
        <v/>
      </c>
      <c r="T1169" t="str">
        <f t="shared" si="95"/>
        <v xml:space="preserve"> ()</v>
      </c>
      <c r="U1169" t="s">
        <v>4293</v>
      </c>
    </row>
    <row r="1170" spans="2:21">
      <c r="B1170" s="526"/>
      <c r="C1170" s="294">
        <v>1169</v>
      </c>
      <c r="D1170" s="527"/>
      <c r="E1170" s="504" t="str">
        <f t="shared" si="91"/>
        <v xml:space="preserve"> ()</v>
      </c>
      <c r="F1170" s="539"/>
      <c r="G1170" s="530"/>
      <c r="H1170" t="e">
        <f>VLOOKUP($G1170,県名!$B$1:$C$49,2,FALSE)</f>
        <v>#N/A</v>
      </c>
      <c r="I1170" t="e">
        <f>VLOOKUP(B1170,学校名!$D$8:$F$64,3,FALSE)</f>
        <v>#N/A</v>
      </c>
      <c r="J1170" t="str">
        <f t="shared" si="92"/>
        <v>男</v>
      </c>
      <c r="K1170" s="531"/>
      <c r="L1170" s="531"/>
      <c r="M1170" t="str">
        <f t="shared" si="93"/>
        <v xml:space="preserve"> </v>
      </c>
      <c r="O1170" s="532"/>
      <c r="P1170" s="532"/>
      <c r="Q1170" s="529"/>
      <c r="R1170" s="528"/>
      <c r="S1170" t="str">
        <f t="shared" si="94"/>
        <v/>
      </c>
      <c r="T1170" t="str">
        <f t="shared" si="95"/>
        <v xml:space="preserve"> ()</v>
      </c>
      <c r="U1170" t="s">
        <v>4293</v>
      </c>
    </row>
    <row r="1171" spans="2:21">
      <c r="B1171" s="526"/>
      <c r="C1171" s="294">
        <v>1170</v>
      </c>
      <c r="D1171" s="527"/>
      <c r="E1171" s="504" t="str">
        <f t="shared" si="91"/>
        <v xml:space="preserve"> ()</v>
      </c>
      <c r="F1171" s="539"/>
      <c r="G1171" s="530"/>
      <c r="H1171" t="e">
        <f>VLOOKUP($G1171,県名!$B$1:$C$49,2,FALSE)</f>
        <v>#N/A</v>
      </c>
      <c r="I1171" t="e">
        <f>VLOOKUP(B1171,学校名!$D$8:$F$64,3,FALSE)</f>
        <v>#N/A</v>
      </c>
      <c r="J1171" t="str">
        <f t="shared" si="92"/>
        <v>男</v>
      </c>
      <c r="K1171" s="531"/>
      <c r="L1171" s="531"/>
      <c r="M1171" t="str">
        <f t="shared" si="93"/>
        <v xml:space="preserve"> </v>
      </c>
      <c r="O1171" s="532"/>
      <c r="P1171" s="532"/>
      <c r="Q1171" s="529"/>
      <c r="R1171" s="528"/>
      <c r="S1171" t="str">
        <f t="shared" si="94"/>
        <v/>
      </c>
      <c r="T1171" t="str">
        <f t="shared" si="95"/>
        <v xml:space="preserve"> ()</v>
      </c>
      <c r="U1171" t="s">
        <v>4293</v>
      </c>
    </row>
    <row r="1172" spans="2:21">
      <c r="B1172" s="526"/>
      <c r="C1172" s="294">
        <v>1171</v>
      </c>
      <c r="D1172" s="527"/>
      <c r="E1172" s="504" t="str">
        <f t="shared" si="91"/>
        <v xml:space="preserve"> ()</v>
      </c>
      <c r="F1172" s="539"/>
      <c r="G1172" s="530"/>
      <c r="H1172" t="e">
        <f>VLOOKUP($G1172,県名!$B$1:$C$49,2,FALSE)</f>
        <v>#N/A</v>
      </c>
      <c r="I1172" t="e">
        <f>VLOOKUP(B1172,学校名!$D$8:$F$64,3,FALSE)</f>
        <v>#N/A</v>
      </c>
      <c r="J1172" t="str">
        <f t="shared" si="92"/>
        <v>男</v>
      </c>
      <c r="K1172" s="531"/>
      <c r="L1172" s="531"/>
      <c r="M1172" t="str">
        <f t="shared" si="93"/>
        <v xml:space="preserve"> </v>
      </c>
      <c r="O1172" s="532"/>
      <c r="P1172" s="532"/>
      <c r="Q1172" s="529"/>
      <c r="R1172" s="528"/>
      <c r="S1172" t="str">
        <f t="shared" si="94"/>
        <v/>
      </c>
      <c r="T1172" t="str">
        <f t="shared" si="95"/>
        <v xml:space="preserve"> ()</v>
      </c>
      <c r="U1172" t="s">
        <v>4293</v>
      </c>
    </row>
    <row r="1173" spans="2:21">
      <c r="B1173" s="526"/>
      <c r="C1173" s="294">
        <v>1172</v>
      </c>
      <c r="D1173" s="527"/>
      <c r="E1173" s="504" t="str">
        <f t="shared" si="91"/>
        <v xml:space="preserve"> ()</v>
      </c>
      <c r="F1173" s="539"/>
      <c r="G1173" s="530"/>
      <c r="H1173" t="e">
        <f>VLOOKUP($G1173,県名!$B$1:$C$49,2,FALSE)</f>
        <v>#N/A</v>
      </c>
      <c r="I1173" t="e">
        <f>VLOOKUP(B1173,学校名!$D$8:$F$64,3,FALSE)</f>
        <v>#N/A</v>
      </c>
      <c r="J1173" t="str">
        <f t="shared" si="92"/>
        <v>男</v>
      </c>
      <c r="K1173" s="531"/>
      <c r="L1173" s="531"/>
      <c r="M1173" t="str">
        <f t="shared" si="93"/>
        <v xml:space="preserve"> </v>
      </c>
      <c r="O1173" s="532"/>
      <c r="P1173" s="532"/>
      <c r="Q1173" s="529"/>
      <c r="R1173" s="528"/>
      <c r="S1173" t="str">
        <f t="shared" si="94"/>
        <v/>
      </c>
      <c r="T1173" t="str">
        <f t="shared" si="95"/>
        <v xml:space="preserve"> ()</v>
      </c>
      <c r="U1173" t="s">
        <v>4293</v>
      </c>
    </row>
    <row r="1174" spans="2:21">
      <c r="B1174" s="526"/>
      <c r="C1174" s="294">
        <v>1173</v>
      </c>
      <c r="D1174" s="527"/>
      <c r="E1174" s="504" t="str">
        <f t="shared" si="91"/>
        <v xml:space="preserve"> ()</v>
      </c>
      <c r="F1174" s="539"/>
      <c r="G1174" s="530"/>
      <c r="H1174" t="e">
        <f>VLOOKUP($G1174,県名!$B$1:$C$49,2,FALSE)</f>
        <v>#N/A</v>
      </c>
      <c r="I1174" t="e">
        <f>VLOOKUP(B1174,学校名!$D$8:$F$64,3,FALSE)</f>
        <v>#N/A</v>
      </c>
      <c r="J1174" t="str">
        <f t="shared" si="92"/>
        <v>男</v>
      </c>
      <c r="K1174" s="531"/>
      <c r="L1174" s="531"/>
      <c r="M1174" t="str">
        <f t="shared" si="93"/>
        <v xml:space="preserve"> </v>
      </c>
      <c r="O1174" s="532"/>
      <c r="P1174" s="532"/>
      <c r="Q1174" s="529"/>
      <c r="R1174" s="528"/>
      <c r="S1174" t="str">
        <f t="shared" si="94"/>
        <v/>
      </c>
      <c r="T1174" t="str">
        <f t="shared" si="95"/>
        <v xml:space="preserve"> ()</v>
      </c>
      <c r="U1174" t="s">
        <v>4293</v>
      </c>
    </row>
    <row r="1175" spans="2:21">
      <c r="B1175" s="526"/>
      <c r="C1175" s="294">
        <v>1174</v>
      </c>
      <c r="D1175" s="527"/>
      <c r="E1175" s="504" t="str">
        <f t="shared" si="91"/>
        <v xml:space="preserve"> ()</v>
      </c>
      <c r="F1175" s="539"/>
      <c r="G1175" s="530"/>
      <c r="H1175" t="e">
        <f>VLOOKUP($G1175,県名!$B$1:$C$49,2,FALSE)</f>
        <v>#N/A</v>
      </c>
      <c r="I1175" t="e">
        <f>VLOOKUP(B1175,学校名!$D$8:$F$64,3,FALSE)</f>
        <v>#N/A</v>
      </c>
      <c r="J1175" t="str">
        <f t="shared" si="92"/>
        <v>男</v>
      </c>
      <c r="K1175" s="531"/>
      <c r="L1175" s="531"/>
      <c r="M1175" t="str">
        <f t="shared" si="93"/>
        <v xml:space="preserve"> </v>
      </c>
      <c r="O1175" s="532"/>
      <c r="P1175" s="532"/>
      <c r="Q1175" s="529"/>
      <c r="R1175" s="528"/>
      <c r="S1175" t="str">
        <f t="shared" si="94"/>
        <v/>
      </c>
      <c r="T1175" t="str">
        <f t="shared" si="95"/>
        <v xml:space="preserve"> ()</v>
      </c>
      <c r="U1175" t="s">
        <v>4293</v>
      </c>
    </row>
    <row r="1176" spans="2:21">
      <c r="B1176" s="526"/>
      <c r="C1176" s="294">
        <v>1175</v>
      </c>
      <c r="D1176" s="527"/>
      <c r="E1176" s="504" t="str">
        <f t="shared" si="91"/>
        <v xml:space="preserve"> ()</v>
      </c>
      <c r="F1176" s="539"/>
      <c r="G1176" s="530"/>
      <c r="H1176" t="e">
        <f>VLOOKUP($G1176,県名!$B$1:$C$49,2,FALSE)</f>
        <v>#N/A</v>
      </c>
      <c r="I1176" t="e">
        <f>VLOOKUP(B1176,学校名!$D$8:$F$64,3,FALSE)</f>
        <v>#N/A</v>
      </c>
      <c r="J1176" t="str">
        <f t="shared" si="92"/>
        <v>男</v>
      </c>
      <c r="K1176" s="531"/>
      <c r="L1176" s="531"/>
      <c r="M1176" t="str">
        <f t="shared" si="93"/>
        <v xml:space="preserve"> </v>
      </c>
      <c r="O1176" s="532"/>
      <c r="P1176" s="532"/>
      <c r="Q1176" s="529"/>
      <c r="R1176" s="528"/>
      <c r="S1176" t="str">
        <f t="shared" si="94"/>
        <v/>
      </c>
      <c r="T1176" t="str">
        <f t="shared" si="95"/>
        <v xml:space="preserve"> ()</v>
      </c>
      <c r="U1176" t="s">
        <v>4293</v>
      </c>
    </row>
    <row r="1177" spans="2:21">
      <c r="B1177" s="526"/>
      <c r="C1177" s="294">
        <v>1176</v>
      </c>
      <c r="D1177" s="527"/>
      <c r="E1177" s="504" t="str">
        <f t="shared" si="91"/>
        <v xml:space="preserve"> ()</v>
      </c>
      <c r="F1177" s="539"/>
      <c r="G1177" s="530"/>
      <c r="H1177" t="e">
        <f>VLOOKUP($G1177,県名!$B$1:$C$49,2,FALSE)</f>
        <v>#N/A</v>
      </c>
      <c r="I1177" t="e">
        <f>VLOOKUP(B1177,学校名!$D$8:$F$64,3,FALSE)</f>
        <v>#N/A</v>
      </c>
      <c r="J1177" t="str">
        <f t="shared" si="92"/>
        <v>男</v>
      </c>
      <c r="K1177" s="531"/>
      <c r="L1177" s="531"/>
      <c r="M1177" t="str">
        <f t="shared" si="93"/>
        <v xml:space="preserve"> </v>
      </c>
      <c r="O1177" s="532"/>
      <c r="P1177" s="532"/>
      <c r="Q1177" s="529"/>
      <c r="R1177" s="528"/>
      <c r="S1177" t="str">
        <f t="shared" si="94"/>
        <v/>
      </c>
      <c r="T1177" t="str">
        <f t="shared" si="95"/>
        <v xml:space="preserve"> ()</v>
      </c>
      <c r="U1177" t="s">
        <v>4293</v>
      </c>
    </row>
    <row r="1178" spans="2:21">
      <c r="B1178" s="263"/>
      <c r="C1178" s="294">
        <v>1177</v>
      </c>
      <c r="D1178" s="263"/>
      <c r="E1178" s="504" t="str">
        <f t="shared" si="91"/>
        <v xml:space="preserve"> ()</v>
      </c>
      <c r="F1178"/>
      <c r="G1178" s="263"/>
      <c r="H1178" t="e">
        <f>VLOOKUP($G1178,県名!$B$1:$C$49,2,FALSE)</f>
        <v>#N/A</v>
      </c>
      <c r="I1178" t="e">
        <f>VLOOKUP(B1178,学校名!$D$8:$F$64,3,FALSE)</f>
        <v>#N/A</v>
      </c>
      <c r="J1178" t="str">
        <f t="shared" si="92"/>
        <v>男</v>
      </c>
      <c r="K1178" s="263"/>
      <c r="L1178" s="263"/>
      <c r="M1178" t="str">
        <f t="shared" si="93"/>
        <v xml:space="preserve"> </v>
      </c>
      <c r="O1178" s="263"/>
      <c r="P1178" s="263"/>
      <c r="S1178" t="str">
        <f t="shared" si="94"/>
        <v/>
      </c>
      <c r="T1178" t="str">
        <f t="shared" si="95"/>
        <v xml:space="preserve"> ()</v>
      </c>
      <c r="U1178" t="s">
        <v>4293</v>
      </c>
    </row>
    <row r="1179" spans="2:21">
      <c r="B1179" s="539"/>
      <c r="C1179" s="294">
        <v>1178</v>
      </c>
      <c r="D1179" s="538"/>
      <c r="E1179" s="504" t="str">
        <f t="shared" si="91"/>
        <v xml:space="preserve"> ()</v>
      </c>
      <c r="F1179" s="539"/>
      <c r="G1179" s="535"/>
      <c r="H1179" t="e">
        <f>VLOOKUP($G1179,県名!$B$1:$C$49,2,FALSE)</f>
        <v>#N/A</v>
      </c>
      <c r="I1179" t="e">
        <f>VLOOKUP(B1179,学校名!$D$8:$F$64,3,FALSE)</f>
        <v>#N/A</v>
      </c>
      <c r="J1179" t="str">
        <f t="shared" si="92"/>
        <v>男</v>
      </c>
      <c r="K1179" s="534"/>
      <c r="L1179" s="534"/>
      <c r="M1179" t="str">
        <f t="shared" si="93"/>
        <v xml:space="preserve"> </v>
      </c>
      <c r="O1179" s="533"/>
      <c r="P1179" s="533"/>
      <c r="Q1179" s="536"/>
      <c r="R1179" s="537"/>
      <c r="S1179" t="str">
        <f t="shared" si="94"/>
        <v/>
      </c>
      <c r="T1179" t="str">
        <f t="shared" si="95"/>
        <v xml:space="preserve"> ()</v>
      </c>
      <c r="U1179" t="s">
        <v>4293</v>
      </c>
    </row>
    <row r="1180" spans="2:21">
      <c r="B1180" s="539"/>
      <c r="C1180" s="294">
        <v>1179</v>
      </c>
      <c r="D1180" s="538"/>
      <c r="E1180" s="504" t="str">
        <f t="shared" si="91"/>
        <v xml:space="preserve"> ()</v>
      </c>
      <c r="F1180" s="539"/>
      <c r="G1180" s="535"/>
      <c r="H1180" t="e">
        <f>VLOOKUP($G1180,県名!$B$1:$C$49,2,FALSE)</f>
        <v>#N/A</v>
      </c>
      <c r="I1180" t="e">
        <f>VLOOKUP(B1180,学校名!$D$8:$F$64,3,FALSE)</f>
        <v>#N/A</v>
      </c>
      <c r="J1180" t="str">
        <f t="shared" si="92"/>
        <v>男</v>
      </c>
      <c r="K1180" s="534"/>
      <c r="L1180" s="534"/>
      <c r="M1180" t="str">
        <f t="shared" si="93"/>
        <v xml:space="preserve"> </v>
      </c>
      <c r="O1180" s="533"/>
      <c r="P1180" s="533"/>
      <c r="Q1180" s="536"/>
      <c r="R1180" s="537"/>
      <c r="S1180" t="str">
        <f t="shared" si="94"/>
        <v/>
      </c>
      <c r="T1180" t="str">
        <f t="shared" si="95"/>
        <v xml:space="preserve"> ()</v>
      </c>
      <c r="U1180" t="s">
        <v>4293</v>
      </c>
    </row>
    <row r="1181" spans="2:21">
      <c r="B1181" s="539"/>
      <c r="C1181" s="294">
        <v>1180</v>
      </c>
      <c r="D1181" s="538"/>
      <c r="E1181" s="504" t="str">
        <f t="shared" si="91"/>
        <v xml:space="preserve"> ()</v>
      </c>
      <c r="F1181" s="539"/>
      <c r="G1181" s="535"/>
      <c r="H1181" t="e">
        <f>VLOOKUP($G1181,県名!$B$1:$C$49,2,FALSE)</f>
        <v>#N/A</v>
      </c>
      <c r="I1181" t="e">
        <f>VLOOKUP(B1181,学校名!$D$8:$F$64,3,FALSE)</f>
        <v>#N/A</v>
      </c>
      <c r="J1181" t="str">
        <f t="shared" si="92"/>
        <v>男</v>
      </c>
      <c r="K1181" s="534"/>
      <c r="L1181" s="534"/>
      <c r="M1181" t="str">
        <f t="shared" si="93"/>
        <v xml:space="preserve"> </v>
      </c>
      <c r="O1181" s="533"/>
      <c r="P1181" s="533"/>
      <c r="Q1181" s="536"/>
      <c r="R1181" s="537"/>
      <c r="S1181" t="str">
        <f t="shared" si="94"/>
        <v/>
      </c>
      <c r="T1181" t="str">
        <f t="shared" si="95"/>
        <v xml:space="preserve"> ()</v>
      </c>
      <c r="U1181" t="s">
        <v>4293</v>
      </c>
    </row>
    <row r="1182" spans="2:21">
      <c r="B1182" s="263"/>
      <c r="C1182" s="294">
        <v>1181</v>
      </c>
      <c r="D1182" s="263"/>
      <c r="E1182" s="504" t="str">
        <f t="shared" si="91"/>
        <v xml:space="preserve"> ()</v>
      </c>
      <c r="F1182"/>
      <c r="G1182" s="263"/>
      <c r="H1182" t="e">
        <f>VLOOKUP($G1182,県名!$B$1:$C$49,2,FALSE)</f>
        <v>#N/A</v>
      </c>
      <c r="I1182" t="e">
        <f>VLOOKUP(B1182,学校名!$D$8:$F$64,3,FALSE)</f>
        <v>#N/A</v>
      </c>
      <c r="J1182" t="str">
        <f t="shared" si="92"/>
        <v>男</v>
      </c>
      <c r="K1182" s="263"/>
      <c r="L1182" s="263"/>
      <c r="M1182" t="str">
        <f t="shared" si="93"/>
        <v xml:space="preserve"> </v>
      </c>
      <c r="O1182" s="263"/>
      <c r="P1182" s="263"/>
      <c r="S1182" t="str">
        <f t="shared" si="94"/>
        <v/>
      </c>
      <c r="T1182" t="str">
        <f t="shared" si="95"/>
        <v xml:space="preserve"> ()</v>
      </c>
      <c r="U1182" t="s">
        <v>4293</v>
      </c>
    </row>
    <row r="1183" spans="2:21">
      <c r="B1183" s="263"/>
      <c r="C1183" s="294">
        <v>1182</v>
      </c>
      <c r="D1183" s="263"/>
      <c r="E1183" s="504" t="str">
        <f t="shared" si="91"/>
        <v xml:space="preserve"> ()</v>
      </c>
      <c r="F1183"/>
      <c r="G1183" s="263"/>
      <c r="H1183" t="e">
        <f>VLOOKUP($G1183,県名!$B$1:$C$49,2,FALSE)</f>
        <v>#N/A</v>
      </c>
      <c r="I1183" t="e">
        <f>VLOOKUP(B1183,学校名!$D$8:$F$64,3,FALSE)</f>
        <v>#N/A</v>
      </c>
      <c r="J1183" t="str">
        <f t="shared" si="92"/>
        <v>男</v>
      </c>
      <c r="K1183" s="263"/>
      <c r="L1183" s="263"/>
      <c r="M1183" t="str">
        <f t="shared" si="93"/>
        <v xml:space="preserve"> </v>
      </c>
      <c r="O1183" s="263"/>
      <c r="P1183" s="263"/>
      <c r="S1183" t="str">
        <f t="shared" si="94"/>
        <v/>
      </c>
      <c r="T1183" t="str">
        <f t="shared" si="95"/>
        <v xml:space="preserve"> ()</v>
      </c>
      <c r="U1183" t="s">
        <v>4293</v>
      </c>
    </row>
    <row r="1184" spans="2:21">
      <c r="B1184" s="263"/>
      <c r="C1184" s="294">
        <v>1183</v>
      </c>
      <c r="D1184" s="263"/>
      <c r="E1184" s="504" t="str">
        <f t="shared" si="91"/>
        <v xml:space="preserve"> ()</v>
      </c>
      <c r="F1184"/>
      <c r="G1184" s="263"/>
      <c r="H1184" t="e">
        <f>VLOOKUP($G1184,県名!$B$1:$C$49,2,FALSE)</f>
        <v>#N/A</v>
      </c>
      <c r="I1184" t="e">
        <f>VLOOKUP(B1184,学校名!$D$8:$F$64,3,FALSE)</f>
        <v>#N/A</v>
      </c>
      <c r="J1184" t="str">
        <f t="shared" si="92"/>
        <v>男</v>
      </c>
      <c r="K1184" s="263"/>
      <c r="L1184" s="263"/>
      <c r="M1184" t="str">
        <f t="shared" si="93"/>
        <v xml:space="preserve"> </v>
      </c>
      <c r="O1184" s="263"/>
      <c r="P1184" s="263"/>
      <c r="S1184" t="str">
        <f t="shared" si="94"/>
        <v/>
      </c>
      <c r="T1184" t="str">
        <f t="shared" si="95"/>
        <v xml:space="preserve"> ()</v>
      </c>
      <c r="U1184" t="s">
        <v>4293</v>
      </c>
    </row>
    <row r="1185" spans="2:21">
      <c r="B1185" s="263"/>
      <c r="C1185" s="294">
        <v>1184</v>
      </c>
      <c r="D1185" s="263"/>
      <c r="E1185" s="504" t="str">
        <f t="shared" si="91"/>
        <v xml:space="preserve"> ()</v>
      </c>
      <c r="F1185"/>
      <c r="G1185" s="263"/>
      <c r="H1185" t="e">
        <f>VLOOKUP($G1185,県名!$B$1:$C$49,2,FALSE)</f>
        <v>#N/A</v>
      </c>
      <c r="I1185" t="e">
        <f>VLOOKUP(B1185,学校名!$D$8:$F$64,3,FALSE)</f>
        <v>#N/A</v>
      </c>
      <c r="J1185" t="str">
        <f t="shared" si="92"/>
        <v>男</v>
      </c>
      <c r="K1185" s="263"/>
      <c r="L1185" s="263"/>
      <c r="M1185" t="str">
        <f t="shared" si="93"/>
        <v xml:space="preserve"> </v>
      </c>
      <c r="O1185" s="263"/>
      <c r="P1185" s="263"/>
      <c r="S1185" t="str">
        <f t="shared" si="94"/>
        <v/>
      </c>
      <c r="T1185" t="str">
        <f t="shared" si="95"/>
        <v xml:space="preserve"> ()</v>
      </c>
      <c r="U1185" t="s">
        <v>4293</v>
      </c>
    </row>
    <row r="1186" spans="2:21">
      <c r="B1186" s="263"/>
      <c r="C1186" s="294">
        <v>1185</v>
      </c>
      <c r="D1186" s="263"/>
      <c r="E1186" s="504" t="str">
        <f t="shared" si="91"/>
        <v xml:space="preserve"> ()</v>
      </c>
      <c r="F1186"/>
      <c r="G1186" s="263"/>
      <c r="H1186" t="e">
        <f>VLOOKUP($G1186,県名!$B$1:$C$49,2,FALSE)</f>
        <v>#N/A</v>
      </c>
      <c r="I1186" t="e">
        <f>VLOOKUP(B1186,学校名!$D$8:$F$64,3,FALSE)</f>
        <v>#N/A</v>
      </c>
      <c r="J1186" t="str">
        <f t="shared" si="92"/>
        <v>男</v>
      </c>
      <c r="K1186" s="263"/>
      <c r="L1186" s="263"/>
      <c r="M1186" t="str">
        <f t="shared" si="93"/>
        <v xml:space="preserve"> </v>
      </c>
      <c r="O1186" s="263"/>
      <c r="P1186" s="263"/>
      <c r="S1186" t="str">
        <f t="shared" si="94"/>
        <v/>
      </c>
      <c r="T1186" t="str">
        <f t="shared" si="95"/>
        <v xml:space="preserve"> ()</v>
      </c>
      <c r="U1186" t="s">
        <v>4293</v>
      </c>
    </row>
    <row r="1187" spans="2:21">
      <c r="B1187" s="263"/>
      <c r="C1187" s="294">
        <v>1186</v>
      </c>
      <c r="D1187" s="263"/>
      <c r="E1187" s="504" t="str">
        <f t="shared" si="91"/>
        <v xml:space="preserve"> ()</v>
      </c>
      <c r="F1187"/>
      <c r="G1187" s="263"/>
      <c r="H1187" t="e">
        <f>VLOOKUP($G1187,県名!$B$1:$C$49,2,FALSE)</f>
        <v>#N/A</v>
      </c>
      <c r="I1187" t="e">
        <f>VLOOKUP(B1187,学校名!$D$8:$F$64,3,FALSE)</f>
        <v>#N/A</v>
      </c>
      <c r="J1187" t="str">
        <f t="shared" si="92"/>
        <v>男</v>
      </c>
      <c r="K1187" s="263"/>
      <c r="L1187" s="263"/>
      <c r="M1187" t="str">
        <f t="shared" si="93"/>
        <v xml:space="preserve"> </v>
      </c>
      <c r="O1187" s="263"/>
      <c r="P1187" s="263"/>
      <c r="S1187" t="str">
        <f t="shared" si="94"/>
        <v/>
      </c>
      <c r="T1187" t="str">
        <f t="shared" si="95"/>
        <v xml:space="preserve"> ()</v>
      </c>
      <c r="U1187" t="s">
        <v>4293</v>
      </c>
    </row>
    <row r="1188" spans="2:21">
      <c r="B1188" s="263"/>
      <c r="C1188" s="294">
        <v>1187</v>
      </c>
      <c r="D1188" s="263"/>
      <c r="E1188" s="504" t="str">
        <f t="shared" si="91"/>
        <v xml:space="preserve"> ()</v>
      </c>
      <c r="F1188"/>
      <c r="G1188" s="263"/>
      <c r="H1188" t="e">
        <f>VLOOKUP($G1188,県名!$B$1:$C$49,2,FALSE)</f>
        <v>#N/A</v>
      </c>
      <c r="I1188" t="e">
        <f>VLOOKUP(B1188,学校名!$D$8:$F$64,3,FALSE)</f>
        <v>#N/A</v>
      </c>
      <c r="J1188" t="str">
        <f t="shared" si="92"/>
        <v>男</v>
      </c>
      <c r="K1188" s="263"/>
      <c r="L1188" s="263"/>
      <c r="M1188" t="str">
        <f t="shared" si="93"/>
        <v xml:space="preserve"> </v>
      </c>
      <c r="O1188" s="263"/>
      <c r="P1188" s="263"/>
      <c r="S1188" t="str">
        <f t="shared" si="94"/>
        <v/>
      </c>
      <c r="T1188" t="str">
        <f t="shared" si="95"/>
        <v xml:space="preserve"> ()</v>
      </c>
      <c r="U1188" t="s">
        <v>4293</v>
      </c>
    </row>
    <row r="1189" spans="2:21">
      <c r="B1189" s="263"/>
      <c r="C1189" s="294">
        <v>1188</v>
      </c>
      <c r="D1189" s="263"/>
      <c r="E1189" s="504" t="str">
        <f t="shared" si="91"/>
        <v xml:space="preserve"> ()</v>
      </c>
      <c r="F1189"/>
      <c r="G1189" s="263"/>
      <c r="H1189" t="e">
        <f>VLOOKUP($G1189,県名!$B$1:$C$49,2,FALSE)</f>
        <v>#N/A</v>
      </c>
      <c r="I1189" t="e">
        <f>VLOOKUP(B1189,学校名!$D$8:$F$64,3,FALSE)</f>
        <v>#N/A</v>
      </c>
      <c r="J1189" t="str">
        <f t="shared" si="92"/>
        <v>男</v>
      </c>
      <c r="K1189" s="263"/>
      <c r="L1189" s="263"/>
      <c r="M1189" t="str">
        <f t="shared" si="93"/>
        <v xml:space="preserve"> </v>
      </c>
      <c r="O1189" s="263"/>
      <c r="P1189" s="263"/>
      <c r="S1189" t="str">
        <f t="shared" si="94"/>
        <v/>
      </c>
      <c r="T1189" t="str">
        <f t="shared" si="95"/>
        <v xml:space="preserve"> ()</v>
      </c>
      <c r="U1189" t="s">
        <v>4293</v>
      </c>
    </row>
    <row r="1190" spans="2:21">
      <c r="B1190" s="263"/>
      <c r="C1190" s="294">
        <v>1189</v>
      </c>
      <c r="D1190" s="263"/>
      <c r="E1190" s="504" t="str">
        <f t="shared" si="91"/>
        <v xml:space="preserve"> ()</v>
      </c>
      <c r="F1190"/>
      <c r="G1190" s="263"/>
      <c r="H1190" t="e">
        <f>VLOOKUP($G1190,県名!$B$1:$C$49,2,FALSE)</f>
        <v>#N/A</v>
      </c>
      <c r="I1190" t="e">
        <f>VLOOKUP(B1190,学校名!$D$8:$F$64,3,FALSE)</f>
        <v>#N/A</v>
      </c>
      <c r="J1190" t="str">
        <f t="shared" si="92"/>
        <v>男</v>
      </c>
      <c r="K1190" s="263"/>
      <c r="L1190" s="263"/>
      <c r="M1190" t="str">
        <f t="shared" si="93"/>
        <v xml:space="preserve"> </v>
      </c>
      <c r="O1190" s="263"/>
      <c r="P1190" s="263"/>
      <c r="S1190" t="str">
        <f t="shared" si="94"/>
        <v/>
      </c>
      <c r="T1190" t="str">
        <f t="shared" si="95"/>
        <v xml:space="preserve"> ()</v>
      </c>
      <c r="U1190" t="s">
        <v>4293</v>
      </c>
    </row>
    <row r="1191" spans="2:21">
      <c r="B1191" s="263"/>
      <c r="C1191" s="294">
        <v>1190</v>
      </c>
      <c r="D1191" s="263"/>
      <c r="E1191" s="504" t="str">
        <f t="shared" si="91"/>
        <v xml:space="preserve"> ()</v>
      </c>
      <c r="F1191"/>
      <c r="G1191" s="263"/>
      <c r="H1191" t="e">
        <f>VLOOKUP($G1191,県名!$B$1:$C$49,2,FALSE)</f>
        <v>#N/A</v>
      </c>
      <c r="I1191" t="e">
        <f>VLOOKUP(B1191,学校名!$D$8:$F$64,3,FALSE)</f>
        <v>#N/A</v>
      </c>
      <c r="J1191" t="str">
        <f t="shared" si="92"/>
        <v>男</v>
      </c>
      <c r="K1191" s="263"/>
      <c r="L1191" s="263"/>
      <c r="M1191" t="str">
        <f t="shared" si="93"/>
        <v xml:space="preserve"> </v>
      </c>
      <c r="O1191" s="263"/>
      <c r="P1191" s="263"/>
      <c r="S1191" t="str">
        <f t="shared" si="94"/>
        <v/>
      </c>
      <c r="T1191" t="str">
        <f t="shared" si="95"/>
        <v xml:space="preserve"> ()</v>
      </c>
      <c r="U1191" t="s">
        <v>4293</v>
      </c>
    </row>
    <row r="1192" spans="2:21">
      <c r="B1192" s="263"/>
      <c r="C1192" s="294">
        <v>1191</v>
      </c>
      <c r="D1192" s="263"/>
      <c r="E1192" s="504" t="str">
        <f t="shared" si="91"/>
        <v xml:space="preserve"> ()</v>
      </c>
      <c r="F1192"/>
      <c r="G1192" s="263"/>
      <c r="H1192" t="e">
        <f>VLOOKUP($G1192,県名!$B$1:$C$49,2,FALSE)</f>
        <v>#N/A</v>
      </c>
      <c r="I1192" t="e">
        <f>VLOOKUP(B1192,学校名!$D$8:$F$64,3,FALSE)</f>
        <v>#N/A</v>
      </c>
      <c r="J1192" t="str">
        <f t="shared" si="92"/>
        <v>男</v>
      </c>
      <c r="K1192" s="263"/>
      <c r="L1192" s="263"/>
      <c r="M1192" t="str">
        <f t="shared" si="93"/>
        <v xml:space="preserve"> </v>
      </c>
      <c r="O1192" s="263"/>
      <c r="P1192" s="263"/>
      <c r="S1192" t="str">
        <f t="shared" si="94"/>
        <v/>
      </c>
      <c r="T1192" t="str">
        <f t="shared" si="95"/>
        <v xml:space="preserve"> ()</v>
      </c>
      <c r="U1192" t="s">
        <v>4293</v>
      </c>
    </row>
    <row r="1193" spans="2:21">
      <c r="B1193" s="263"/>
      <c r="C1193" s="294">
        <v>1192</v>
      </c>
      <c r="D1193" s="263"/>
      <c r="E1193" s="504" t="str">
        <f t="shared" si="91"/>
        <v xml:space="preserve"> ()</v>
      </c>
      <c r="F1193"/>
      <c r="G1193" s="263"/>
      <c r="H1193" t="e">
        <f>VLOOKUP($G1193,県名!$B$1:$C$49,2,FALSE)</f>
        <v>#N/A</v>
      </c>
      <c r="I1193" t="e">
        <f>VLOOKUP(B1193,学校名!$D$8:$F$64,3,FALSE)</f>
        <v>#N/A</v>
      </c>
      <c r="J1193" t="str">
        <f t="shared" si="92"/>
        <v>男</v>
      </c>
      <c r="K1193" s="263"/>
      <c r="L1193" s="263"/>
      <c r="M1193" t="str">
        <f t="shared" si="93"/>
        <v xml:space="preserve"> </v>
      </c>
      <c r="O1193" s="263"/>
      <c r="P1193" s="263"/>
      <c r="S1193" t="str">
        <f t="shared" si="94"/>
        <v/>
      </c>
      <c r="T1193" t="str">
        <f t="shared" si="95"/>
        <v xml:space="preserve"> ()</v>
      </c>
      <c r="U1193" t="s">
        <v>4293</v>
      </c>
    </row>
    <row r="1194" spans="2:21">
      <c r="B1194" s="263"/>
      <c r="C1194" s="294">
        <v>1193</v>
      </c>
      <c r="D1194" s="263"/>
      <c r="E1194" s="504" t="str">
        <f t="shared" si="91"/>
        <v xml:space="preserve"> ()</v>
      </c>
      <c r="F1194"/>
      <c r="G1194" s="263"/>
      <c r="H1194" t="e">
        <f>VLOOKUP($G1194,県名!$B$1:$C$49,2,FALSE)</f>
        <v>#N/A</v>
      </c>
      <c r="I1194" t="e">
        <f>VLOOKUP(B1194,学校名!$D$8:$F$64,3,FALSE)</f>
        <v>#N/A</v>
      </c>
      <c r="J1194" t="str">
        <f t="shared" si="92"/>
        <v>男</v>
      </c>
      <c r="K1194" s="263"/>
      <c r="L1194" s="263"/>
      <c r="M1194" t="str">
        <f t="shared" si="93"/>
        <v xml:space="preserve"> </v>
      </c>
      <c r="O1194" s="263"/>
      <c r="P1194" s="263"/>
      <c r="S1194" t="str">
        <f t="shared" si="94"/>
        <v/>
      </c>
      <c r="T1194" t="str">
        <f t="shared" si="95"/>
        <v xml:space="preserve"> ()</v>
      </c>
      <c r="U1194" t="s">
        <v>4293</v>
      </c>
    </row>
    <row r="1195" spans="2:21">
      <c r="B1195" s="263"/>
      <c r="C1195" s="294">
        <v>1194</v>
      </c>
      <c r="D1195" s="263"/>
      <c r="E1195" s="504" t="str">
        <f t="shared" si="91"/>
        <v xml:space="preserve"> ()</v>
      </c>
      <c r="F1195"/>
      <c r="G1195" s="263"/>
      <c r="H1195" t="e">
        <f>VLOOKUP($G1195,県名!$B$1:$C$49,2,FALSE)</f>
        <v>#N/A</v>
      </c>
      <c r="I1195" t="e">
        <f>VLOOKUP(B1195,学校名!$D$8:$F$64,3,FALSE)</f>
        <v>#N/A</v>
      </c>
      <c r="J1195" t="str">
        <f t="shared" si="92"/>
        <v>男</v>
      </c>
      <c r="K1195" s="263"/>
      <c r="L1195" s="263"/>
      <c r="M1195" t="str">
        <f t="shared" si="93"/>
        <v xml:space="preserve"> </v>
      </c>
      <c r="O1195" s="263"/>
      <c r="P1195" s="263"/>
      <c r="S1195" t="str">
        <f t="shared" si="94"/>
        <v/>
      </c>
      <c r="T1195" t="str">
        <f t="shared" si="95"/>
        <v xml:space="preserve"> ()</v>
      </c>
      <c r="U1195" t="s">
        <v>4293</v>
      </c>
    </row>
    <row r="1196" spans="2:21">
      <c r="B1196" s="263"/>
      <c r="C1196" s="294">
        <v>1195</v>
      </c>
      <c r="D1196" s="263"/>
      <c r="E1196" s="504" t="str">
        <f t="shared" si="91"/>
        <v xml:space="preserve"> ()</v>
      </c>
      <c r="F1196"/>
      <c r="G1196" s="263"/>
      <c r="H1196" t="e">
        <f>VLOOKUP($G1196,県名!$B$1:$C$49,2,FALSE)</f>
        <v>#N/A</v>
      </c>
      <c r="I1196" t="e">
        <f>VLOOKUP(B1196,学校名!$D$8:$F$64,3,FALSE)</f>
        <v>#N/A</v>
      </c>
      <c r="J1196" t="str">
        <f t="shared" si="92"/>
        <v>男</v>
      </c>
      <c r="K1196" s="263"/>
      <c r="L1196" s="263"/>
      <c r="M1196" t="str">
        <f t="shared" si="93"/>
        <v xml:space="preserve"> </v>
      </c>
      <c r="O1196" s="263"/>
      <c r="P1196" s="263"/>
      <c r="S1196" t="str">
        <f t="shared" si="94"/>
        <v/>
      </c>
      <c r="T1196" t="str">
        <f t="shared" si="95"/>
        <v xml:space="preserve"> ()</v>
      </c>
      <c r="U1196" t="s">
        <v>4293</v>
      </c>
    </row>
    <row r="1197" spans="2:21">
      <c r="B1197" s="263"/>
      <c r="C1197" s="294">
        <v>1196</v>
      </c>
      <c r="D1197" s="263"/>
      <c r="E1197" s="504" t="str">
        <f t="shared" si="91"/>
        <v xml:space="preserve"> ()</v>
      </c>
      <c r="F1197"/>
      <c r="G1197" s="263"/>
      <c r="H1197" t="e">
        <f>VLOOKUP($G1197,県名!$B$1:$C$49,2,FALSE)</f>
        <v>#N/A</v>
      </c>
      <c r="I1197" t="e">
        <f>VLOOKUP(B1197,学校名!$D$8:$F$64,3,FALSE)</f>
        <v>#N/A</v>
      </c>
      <c r="J1197" t="str">
        <f t="shared" si="92"/>
        <v>男</v>
      </c>
      <c r="K1197" s="263"/>
      <c r="L1197" s="263"/>
      <c r="M1197" t="str">
        <f t="shared" si="93"/>
        <v xml:space="preserve"> </v>
      </c>
      <c r="O1197" s="263"/>
      <c r="P1197" s="263"/>
      <c r="S1197" t="str">
        <f t="shared" si="94"/>
        <v/>
      </c>
      <c r="T1197" t="str">
        <f t="shared" si="95"/>
        <v xml:space="preserve"> ()</v>
      </c>
      <c r="U1197" t="s">
        <v>4293</v>
      </c>
    </row>
    <row r="1198" spans="2:21">
      <c r="B1198" s="263"/>
      <c r="C1198" s="294">
        <v>1197</v>
      </c>
      <c r="D1198" s="263"/>
      <c r="E1198" s="504" t="str">
        <f t="shared" si="91"/>
        <v xml:space="preserve"> ()</v>
      </c>
      <c r="F1198"/>
      <c r="G1198" s="263"/>
      <c r="H1198" t="e">
        <f>VLOOKUP($G1198,県名!$B$1:$C$49,2,FALSE)</f>
        <v>#N/A</v>
      </c>
      <c r="I1198" t="e">
        <f>VLOOKUP(B1198,学校名!$D$8:$F$64,3,FALSE)</f>
        <v>#N/A</v>
      </c>
      <c r="J1198" t="str">
        <f t="shared" si="92"/>
        <v>男</v>
      </c>
      <c r="K1198" s="263"/>
      <c r="L1198" s="263"/>
      <c r="M1198" t="str">
        <f t="shared" si="93"/>
        <v xml:space="preserve"> </v>
      </c>
      <c r="O1198" s="263"/>
      <c r="P1198" s="263"/>
      <c r="S1198" t="str">
        <f t="shared" si="94"/>
        <v/>
      </c>
      <c r="T1198" t="str">
        <f t="shared" si="95"/>
        <v xml:space="preserve"> ()</v>
      </c>
      <c r="U1198" t="s">
        <v>4293</v>
      </c>
    </row>
    <row r="1199" spans="2:21">
      <c r="B1199" s="263"/>
      <c r="C1199" s="294">
        <v>1198</v>
      </c>
      <c r="D1199" s="263"/>
      <c r="E1199" s="504" t="str">
        <f t="shared" si="91"/>
        <v xml:space="preserve"> ()</v>
      </c>
      <c r="F1199"/>
      <c r="G1199" s="263"/>
      <c r="H1199" t="e">
        <f>VLOOKUP($G1199,県名!$B$1:$C$49,2,FALSE)</f>
        <v>#N/A</v>
      </c>
      <c r="I1199" t="e">
        <f>VLOOKUP(B1199,学校名!$D$8:$F$64,3,FALSE)</f>
        <v>#N/A</v>
      </c>
      <c r="J1199" t="str">
        <f t="shared" si="92"/>
        <v>男</v>
      </c>
      <c r="K1199" s="263"/>
      <c r="L1199" s="263"/>
      <c r="M1199" t="str">
        <f t="shared" si="93"/>
        <v xml:space="preserve"> </v>
      </c>
      <c r="O1199" s="263"/>
      <c r="P1199" s="263"/>
      <c r="S1199" t="str">
        <f t="shared" si="94"/>
        <v/>
      </c>
      <c r="T1199" t="str">
        <f t="shared" si="95"/>
        <v xml:space="preserve"> ()</v>
      </c>
      <c r="U1199" t="s">
        <v>4293</v>
      </c>
    </row>
    <row r="1200" spans="2:21">
      <c r="B1200" s="263"/>
      <c r="C1200" s="294">
        <v>1199</v>
      </c>
      <c r="D1200" s="263"/>
      <c r="E1200" s="504" t="str">
        <f t="shared" si="91"/>
        <v xml:space="preserve"> ()</v>
      </c>
      <c r="F1200"/>
      <c r="G1200" s="263"/>
      <c r="H1200" t="e">
        <f>VLOOKUP($G1200,県名!$B$1:$C$49,2,FALSE)</f>
        <v>#N/A</v>
      </c>
      <c r="I1200" t="e">
        <f>VLOOKUP(B1200,学校名!$D$8:$F$64,3,FALSE)</f>
        <v>#N/A</v>
      </c>
      <c r="J1200" t="str">
        <f t="shared" si="92"/>
        <v>男</v>
      </c>
      <c r="K1200" s="263"/>
      <c r="L1200" s="263"/>
      <c r="M1200" t="str">
        <f t="shared" si="93"/>
        <v xml:space="preserve"> </v>
      </c>
      <c r="O1200" s="263"/>
      <c r="P1200" s="263"/>
      <c r="S1200" t="str">
        <f t="shared" si="94"/>
        <v/>
      </c>
      <c r="T1200" t="str">
        <f t="shared" si="95"/>
        <v xml:space="preserve"> ()</v>
      </c>
      <c r="U1200" t="s">
        <v>4293</v>
      </c>
    </row>
    <row r="1201" spans="2:21">
      <c r="B1201" s="263"/>
      <c r="C1201" s="294">
        <v>1200</v>
      </c>
      <c r="D1201" s="263"/>
      <c r="E1201" s="504" t="str">
        <f t="shared" si="91"/>
        <v xml:space="preserve"> ()</v>
      </c>
      <c r="F1201"/>
      <c r="G1201" s="263"/>
      <c r="H1201" t="e">
        <f>VLOOKUP($G1201,県名!$B$1:$C$49,2,FALSE)</f>
        <v>#N/A</v>
      </c>
      <c r="I1201" t="e">
        <f>VLOOKUP(B1201,学校名!$D$8:$F$64,3,FALSE)</f>
        <v>#N/A</v>
      </c>
      <c r="J1201" t="str">
        <f t="shared" si="92"/>
        <v>男</v>
      </c>
      <c r="K1201" s="263"/>
      <c r="L1201" s="263"/>
      <c r="M1201" t="str">
        <f t="shared" si="93"/>
        <v xml:space="preserve"> </v>
      </c>
      <c r="O1201" s="263"/>
      <c r="P1201" s="263"/>
      <c r="S1201" t="str">
        <f t="shared" si="94"/>
        <v/>
      </c>
      <c r="T1201" t="str">
        <f t="shared" si="95"/>
        <v xml:space="preserve"> ()</v>
      </c>
      <c r="U1201" t="s">
        <v>4293</v>
      </c>
    </row>
    <row r="1202" spans="2:21">
      <c r="B1202" s="263"/>
      <c r="C1202" s="294">
        <v>1201</v>
      </c>
      <c r="D1202" s="263"/>
      <c r="E1202" s="504" t="str">
        <f t="shared" si="91"/>
        <v xml:space="preserve"> ()</v>
      </c>
      <c r="F1202"/>
      <c r="G1202" s="263"/>
      <c r="H1202" t="e">
        <f>VLOOKUP($G1202,県名!$B$1:$C$49,2,FALSE)</f>
        <v>#N/A</v>
      </c>
      <c r="I1202" t="e">
        <f>VLOOKUP(B1202,学校名!$D$8:$F$64,3,FALSE)</f>
        <v>#N/A</v>
      </c>
      <c r="J1202" t="str">
        <f t="shared" si="92"/>
        <v>男</v>
      </c>
      <c r="K1202" s="263"/>
      <c r="L1202" s="263"/>
      <c r="M1202" t="str">
        <f t="shared" si="93"/>
        <v xml:space="preserve"> </v>
      </c>
      <c r="O1202" s="263"/>
      <c r="P1202" s="263"/>
      <c r="S1202" t="str">
        <f t="shared" si="94"/>
        <v/>
      </c>
      <c r="T1202" t="str">
        <f t="shared" si="95"/>
        <v xml:space="preserve"> ()</v>
      </c>
      <c r="U1202" t="s">
        <v>4293</v>
      </c>
    </row>
    <row r="1203" spans="2:21">
      <c r="B1203" s="263"/>
      <c r="C1203" s="294">
        <v>1202</v>
      </c>
      <c r="D1203" s="263"/>
      <c r="E1203" s="504" t="str">
        <f t="shared" si="91"/>
        <v xml:space="preserve"> ()</v>
      </c>
      <c r="F1203"/>
      <c r="G1203" s="263"/>
      <c r="H1203" t="e">
        <f>VLOOKUP($G1203,県名!$B$1:$C$49,2,FALSE)</f>
        <v>#N/A</v>
      </c>
      <c r="I1203" t="e">
        <f>VLOOKUP(B1203,学校名!$D$8:$F$64,3,FALSE)</f>
        <v>#N/A</v>
      </c>
      <c r="J1203" t="str">
        <f t="shared" si="92"/>
        <v>男</v>
      </c>
      <c r="K1203" s="263"/>
      <c r="L1203" s="263"/>
      <c r="M1203" t="str">
        <f t="shared" si="93"/>
        <v xml:space="preserve"> </v>
      </c>
      <c r="O1203" s="263"/>
      <c r="P1203" s="263"/>
      <c r="S1203" t="str">
        <f t="shared" si="94"/>
        <v/>
      </c>
      <c r="T1203" t="str">
        <f t="shared" si="95"/>
        <v xml:space="preserve"> ()</v>
      </c>
      <c r="U1203" t="s">
        <v>4293</v>
      </c>
    </row>
    <row r="1204" spans="2:21">
      <c r="B1204" s="263"/>
      <c r="C1204" s="294">
        <v>1203</v>
      </c>
      <c r="D1204" s="263"/>
      <c r="E1204" s="504" t="str">
        <f t="shared" si="91"/>
        <v xml:space="preserve"> ()</v>
      </c>
      <c r="F1204"/>
      <c r="G1204" s="263"/>
      <c r="H1204" t="e">
        <f>VLOOKUP($G1204,県名!$B$1:$C$49,2,FALSE)</f>
        <v>#N/A</v>
      </c>
      <c r="I1204" t="e">
        <f>VLOOKUP(B1204,学校名!$D$8:$F$64,3,FALSE)</f>
        <v>#N/A</v>
      </c>
      <c r="J1204" t="str">
        <f t="shared" si="92"/>
        <v>男</v>
      </c>
      <c r="K1204" s="263"/>
      <c r="L1204" s="263"/>
      <c r="M1204" t="str">
        <f t="shared" si="93"/>
        <v xml:space="preserve"> </v>
      </c>
      <c r="O1204" s="263"/>
      <c r="P1204" s="263"/>
      <c r="S1204" t="str">
        <f t="shared" si="94"/>
        <v/>
      </c>
      <c r="T1204" t="str">
        <f t="shared" si="95"/>
        <v xml:space="preserve"> ()</v>
      </c>
      <c r="U1204" t="s">
        <v>4293</v>
      </c>
    </row>
    <row r="1205" spans="2:21">
      <c r="B1205" s="263"/>
      <c r="C1205" s="294">
        <v>1204</v>
      </c>
      <c r="D1205" s="263"/>
      <c r="E1205" s="504" t="str">
        <f t="shared" si="91"/>
        <v xml:space="preserve"> ()</v>
      </c>
      <c r="F1205"/>
      <c r="G1205" s="263"/>
      <c r="H1205" t="e">
        <f>VLOOKUP($G1205,県名!$B$1:$C$49,2,FALSE)</f>
        <v>#N/A</v>
      </c>
      <c r="I1205" t="e">
        <f>VLOOKUP(B1205,学校名!$D$8:$F$64,3,FALSE)</f>
        <v>#N/A</v>
      </c>
      <c r="J1205" t="str">
        <f t="shared" si="92"/>
        <v>男</v>
      </c>
      <c r="K1205" s="263"/>
      <c r="L1205" s="263"/>
      <c r="M1205" t="str">
        <f t="shared" si="93"/>
        <v xml:space="preserve"> </v>
      </c>
      <c r="O1205" s="263"/>
      <c r="P1205" s="263"/>
      <c r="S1205" t="str">
        <f t="shared" si="94"/>
        <v/>
      </c>
      <c r="T1205" t="str">
        <f t="shared" si="95"/>
        <v xml:space="preserve"> ()</v>
      </c>
      <c r="U1205" t="s">
        <v>4293</v>
      </c>
    </row>
    <row r="1206" spans="2:21">
      <c r="B1206" s="263"/>
      <c r="C1206" s="294">
        <v>1205</v>
      </c>
      <c r="D1206" s="263"/>
      <c r="E1206" s="504" t="str">
        <f t="shared" si="91"/>
        <v xml:space="preserve"> ()</v>
      </c>
      <c r="F1206"/>
      <c r="G1206" s="263"/>
      <c r="H1206" t="e">
        <f>VLOOKUP($G1206,県名!$B$1:$C$49,2,FALSE)</f>
        <v>#N/A</v>
      </c>
      <c r="I1206" t="e">
        <f>VLOOKUP(B1206,学校名!$D$8:$F$64,3,FALSE)</f>
        <v>#N/A</v>
      </c>
      <c r="J1206" t="str">
        <f t="shared" si="92"/>
        <v>男</v>
      </c>
      <c r="K1206" s="263"/>
      <c r="L1206" s="263"/>
      <c r="M1206" t="str">
        <f t="shared" si="93"/>
        <v xml:space="preserve"> </v>
      </c>
      <c r="O1206" s="263"/>
      <c r="P1206" s="263"/>
      <c r="S1206" t="str">
        <f t="shared" si="94"/>
        <v/>
      </c>
      <c r="T1206" t="str">
        <f t="shared" si="95"/>
        <v xml:space="preserve"> ()</v>
      </c>
      <c r="U1206" t="s">
        <v>4293</v>
      </c>
    </row>
    <row r="1207" spans="2:21">
      <c r="B1207" s="263"/>
      <c r="C1207" s="294">
        <v>1206</v>
      </c>
      <c r="D1207" s="263"/>
      <c r="E1207" s="504" t="str">
        <f t="shared" si="91"/>
        <v xml:space="preserve"> ()</v>
      </c>
      <c r="F1207"/>
      <c r="G1207" s="263"/>
      <c r="H1207" t="e">
        <f>VLOOKUP($G1207,県名!$B$1:$C$49,2,FALSE)</f>
        <v>#N/A</v>
      </c>
      <c r="I1207" t="e">
        <f>VLOOKUP(B1207,学校名!$D$8:$F$64,3,FALSE)</f>
        <v>#N/A</v>
      </c>
      <c r="J1207" t="str">
        <f t="shared" si="92"/>
        <v>男</v>
      </c>
      <c r="K1207" s="263"/>
      <c r="L1207" s="263"/>
      <c r="M1207" t="str">
        <f t="shared" si="93"/>
        <v xml:space="preserve"> </v>
      </c>
      <c r="O1207" s="263"/>
      <c r="P1207" s="263"/>
      <c r="S1207" t="str">
        <f t="shared" si="94"/>
        <v/>
      </c>
      <c r="T1207" t="str">
        <f t="shared" si="95"/>
        <v xml:space="preserve"> ()</v>
      </c>
      <c r="U1207" t="s">
        <v>4293</v>
      </c>
    </row>
    <row r="1208" spans="2:21">
      <c r="B1208" s="263"/>
      <c r="C1208" s="294">
        <v>1207</v>
      </c>
      <c r="D1208" s="263"/>
      <c r="E1208" s="504" t="str">
        <f t="shared" si="91"/>
        <v xml:space="preserve"> ()</v>
      </c>
      <c r="F1208"/>
      <c r="G1208" s="263"/>
      <c r="H1208" t="e">
        <f>VLOOKUP($G1208,県名!$B$1:$C$49,2,FALSE)</f>
        <v>#N/A</v>
      </c>
      <c r="I1208" t="e">
        <f>VLOOKUP(B1208,学校名!$D$8:$F$64,3,FALSE)</f>
        <v>#N/A</v>
      </c>
      <c r="J1208" t="str">
        <f t="shared" si="92"/>
        <v>男</v>
      </c>
      <c r="K1208" s="263"/>
      <c r="L1208" s="263"/>
      <c r="M1208" t="str">
        <f t="shared" si="93"/>
        <v xml:space="preserve"> </v>
      </c>
      <c r="O1208" s="263"/>
      <c r="P1208" s="263"/>
      <c r="S1208" t="str">
        <f t="shared" si="94"/>
        <v/>
      </c>
      <c r="T1208" t="str">
        <f t="shared" si="95"/>
        <v xml:space="preserve"> ()</v>
      </c>
      <c r="U1208" t="s">
        <v>4293</v>
      </c>
    </row>
    <row r="1209" spans="2:21">
      <c r="B1209" s="263"/>
      <c r="C1209" s="294">
        <v>1208</v>
      </c>
      <c r="D1209" s="263"/>
      <c r="E1209" s="504" t="str">
        <f t="shared" si="91"/>
        <v xml:space="preserve"> ()</v>
      </c>
      <c r="F1209"/>
      <c r="G1209" s="263"/>
      <c r="H1209" t="e">
        <f>VLOOKUP($G1209,県名!$B$1:$C$49,2,FALSE)</f>
        <v>#N/A</v>
      </c>
      <c r="I1209" t="e">
        <f>VLOOKUP(B1209,学校名!$D$8:$F$64,3,FALSE)</f>
        <v>#N/A</v>
      </c>
      <c r="J1209" t="str">
        <f t="shared" si="92"/>
        <v>男</v>
      </c>
      <c r="K1209" s="263"/>
      <c r="L1209" s="263"/>
      <c r="M1209" t="str">
        <f t="shared" si="93"/>
        <v xml:space="preserve"> </v>
      </c>
      <c r="O1209" s="263"/>
      <c r="P1209" s="263"/>
      <c r="S1209" t="str">
        <f t="shared" si="94"/>
        <v/>
      </c>
      <c r="T1209" t="str">
        <f t="shared" si="95"/>
        <v xml:space="preserve"> ()</v>
      </c>
      <c r="U1209" t="s">
        <v>4293</v>
      </c>
    </row>
    <row r="1210" spans="2:21">
      <c r="B1210" s="263"/>
      <c r="C1210" s="294">
        <v>1209</v>
      </c>
      <c r="D1210" s="263"/>
      <c r="E1210" s="504" t="str">
        <f t="shared" si="91"/>
        <v xml:space="preserve"> ()</v>
      </c>
      <c r="F1210"/>
      <c r="G1210" s="263"/>
      <c r="H1210" t="e">
        <f>VLOOKUP($G1210,県名!$B$1:$C$49,2,FALSE)</f>
        <v>#N/A</v>
      </c>
      <c r="I1210" t="e">
        <f>VLOOKUP(B1210,学校名!$D$8:$F$64,3,FALSE)</f>
        <v>#N/A</v>
      </c>
      <c r="J1210" t="str">
        <f t="shared" si="92"/>
        <v>男</v>
      </c>
      <c r="K1210" s="263"/>
      <c r="L1210" s="263"/>
      <c r="M1210" t="str">
        <f t="shared" si="93"/>
        <v xml:space="preserve"> </v>
      </c>
      <c r="O1210" s="263"/>
      <c r="P1210" s="263"/>
      <c r="S1210" t="str">
        <f t="shared" si="94"/>
        <v/>
      </c>
      <c r="T1210" t="str">
        <f t="shared" si="95"/>
        <v xml:space="preserve"> ()</v>
      </c>
      <c r="U1210" t="s">
        <v>4293</v>
      </c>
    </row>
    <row r="1211" spans="2:21">
      <c r="B1211" s="263"/>
      <c r="C1211" s="294">
        <v>1210</v>
      </c>
      <c r="D1211" s="263"/>
      <c r="E1211" s="504" t="str">
        <f t="shared" si="91"/>
        <v xml:space="preserve"> ()</v>
      </c>
      <c r="F1211"/>
      <c r="G1211" s="263"/>
      <c r="H1211" t="e">
        <f>VLOOKUP($G1211,県名!$B$1:$C$49,2,FALSE)</f>
        <v>#N/A</v>
      </c>
      <c r="I1211" t="e">
        <f>VLOOKUP(B1211,学校名!$D$8:$F$64,3,FALSE)</f>
        <v>#N/A</v>
      </c>
      <c r="J1211" t="str">
        <f t="shared" si="92"/>
        <v>男</v>
      </c>
      <c r="K1211" s="263"/>
      <c r="L1211" s="263"/>
      <c r="M1211" t="str">
        <f t="shared" si="93"/>
        <v xml:space="preserve"> </v>
      </c>
      <c r="O1211" s="263"/>
      <c r="P1211" s="263"/>
      <c r="S1211" t="str">
        <f t="shared" si="94"/>
        <v/>
      </c>
      <c r="T1211" t="str">
        <f t="shared" si="95"/>
        <v xml:space="preserve"> ()</v>
      </c>
      <c r="U1211" t="s">
        <v>4293</v>
      </c>
    </row>
    <row r="1212" spans="2:21">
      <c r="B1212" s="263"/>
      <c r="C1212" s="294">
        <v>1211</v>
      </c>
      <c r="D1212" s="263"/>
      <c r="E1212" s="504" t="str">
        <f t="shared" si="91"/>
        <v xml:space="preserve"> ()</v>
      </c>
      <c r="F1212"/>
      <c r="G1212" s="263"/>
      <c r="H1212" t="e">
        <f>VLOOKUP($G1212,県名!$B$1:$C$49,2,FALSE)</f>
        <v>#N/A</v>
      </c>
      <c r="I1212" t="e">
        <f>VLOOKUP(B1212,学校名!$D$8:$F$64,3,FALSE)</f>
        <v>#N/A</v>
      </c>
      <c r="J1212" t="str">
        <f t="shared" si="92"/>
        <v>男</v>
      </c>
      <c r="K1212" s="263"/>
      <c r="L1212" s="263"/>
      <c r="M1212" t="str">
        <f t="shared" si="93"/>
        <v xml:space="preserve"> </v>
      </c>
      <c r="O1212" s="263"/>
      <c r="P1212" s="263"/>
      <c r="S1212" t="str">
        <f t="shared" si="94"/>
        <v/>
      </c>
      <c r="T1212" t="str">
        <f t="shared" si="95"/>
        <v xml:space="preserve"> ()</v>
      </c>
      <c r="U1212" t="s">
        <v>4293</v>
      </c>
    </row>
    <row r="1213" spans="2:21">
      <c r="B1213" s="263"/>
      <c r="C1213" s="294">
        <v>1212</v>
      </c>
      <c r="D1213" s="263"/>
      <c r="E1213" s="504" t="str">
        <f t="shared" si="91"/>
        <v xml:space="preserve"> ()</v>
      </c>
      <c r="F1213"/>
      <c r="G1213" s="263"/>
      <c r="H1213" t="e">
        <f>VLOOKUP($G1213,県名!$B$1:$C$49,2,FALSE)</f>
        <v>#N/A</v>
      </c>
      <c r="I1213" t="e">
        <f>VLOOKUP(B1213,学校名!$D$8:$F$64,3,FALSE)</f>
        <v>#N/A</v>
      </c>
      <c r="J1213" t="str">
        <f t="shared" si="92"/>
        <v>男</v>
      </c>
      <c r="K1213" s="263"/>
      <c r="L1213" s="263"/>
      <c r="M1213" t="str">
        <f t="shared" si="93"/>
        <v xml:space="preserve"> </v>
      </c>
      <c r="O1213" s="263"/>
      <c r="P1213" s="263"/>
      <c r="S1213" t="str">
        <f t="shared" si="94"/>
        <v/>
      </c>
      <c r="T1213" t="str">
        <f t="shared" si="95"/>
        <v xml:space="preserve"> ()</v>
      </c>
      <c r="U1213" t="s">
        <v>4293</v>
      </c>
    </row>
    <row r="1214" spans="2:21">
      <c r="B1214" s="263"/>
      <c r="C1214" s="294">
        <v>1213</v>
      </c>
      <c r="D1214" s="263"/>
      <c r="E1214" s="504" t="str">
        <f t="shared" si="91"/>
        <v xml:space="preserve"> ()</v>
      </c>
      <c r="F1214"/>
      <c r="G1214" s="263"/>
      <c r="H1214" t="e">
        <f>VLOOKUP($G1214,県名!$B$1:$C$49,2,FALSE)</f>
        <v>#N/A</v>
      </c>
      <c r="I1214" t="e">
        <f>VLOOKUP(B1214,学校名!$D$8:$F$64,3,FALSE)</f>
        <v>#N/A</v>
      </c>
      <c r="J1214" t="str">
        <f t="shared" si="92"/>
        <v>男</v>
      </c>
      <c r="K1214" s="263"/>
      <c r="L1214" s="263"/>
      <c r="M1214" t="str">
        <f t="shared" si="93"/>
        <v xml:space="preserve"> </v>
      </c>
      <c r="O1214" s="263"/>
      <c r="P1214" s="263"/>
      <c r="S1214" t="str">
        <f t="shared" si="94"/>
        <v/>
      </c>
      <c r="T1214" t="str">
        <f t="shared" si="95"/>
        <v xml:space="preserve"> ()</v>
      </c>
      <c r="U1214" t="s">
        <v>4293</v>
      </c>
    </row>
    <row r="1215" spans="2:21">
      <c r="B1215" s="263"/>
      <c r="C1215" s="294">
        <v>1214</v>
      </c>
      <c r="D1215" s="263"/>
      <c r="E1215" s="504" t="str">
        <f t="shared" si="91"/>
        <v xml:space="preserve"> ()</v>
      </c>
      <c r="F1215"/>
      <c r="G1215" s="263"/>
      <c r="H1215" t="e">
        <f>VLOOKUP($G1215,県名!$B$1:$C$49,2,FALSE)</f>
        <v>#N/A</v>
      </c>
      <c r="I1215" t="e">
        <f>VLOOKUP(B1215,学校名!$D$8:$F$64,3,FALSE)</f>
        <v>#N/A</v>
      </c>
      <c r="J1215" t="str">
        <f t="shared" si="92"/>
        <v>男</v>
      </c>
      <c r="K1215" s="263"/>
      <c r="L1215" s="263"/>
      <c r="M1215" t="str">
        <f t="shared" si="93"/>
        <v xml:space="preserve"> </v>
      </c>
      <c r="O1215" s="263"/>
      <c r="P1215" s="263"/>
      <c r="S1215" t="str">
        <f t="shared" si="94"/>
        <v/>
      </c>
      <c r="T1215" t="str">
        <f t="shared" si="95"/>
        <v xml:space="preserve"> ()</v>
      </c>
      <c r="U1215" t="s">
        <v>4293</v>
      </c>
    </row>
    <row r="1216" spans="2:21">
      <c r="B1216" s="263"/>
      <c r="C1216" s="294">
        <v>1215</v>
      </c>
      <c r="D1216" s="263"/>
      <c r="E1216" s="504" t="str">
        <f t="shared" si="91"/>
        <v xml:space="preserve"> ()</v>
      </c>
      <c r="F1216"/>
      <c r="G1216" s="263"/>
      <c r="H1216" t="e">
        <f>VLOOKUP($G1216,県名!$B$1:$C$49,2,FALSE)</f>
        <v>#N/A</v>
      </c>
      <c r="I1216" t="e">
        <f>VLOOKUP(B1216,学校名!$D$8:$F$64,3,FALSE)</f>
        <v>#N/A</v>
      </c>
      <c r="J1216" t="str">
        <f t="shared" si="92"/>
        <v>男</v>
      </c>
      <c r="K1216" s="263"/>
      <c r="L1216" s="263"/>
      <c r="M1216" t="str">
        <f t="shared" si="93"/>
        <v xml:space="preserve"> </v>
      </c>
      <c r="O1216" s="263"/>
      <c r="P1216" s="263"/>
      <c r="S1216" t="str">
        <f t="shared" si="94"/>
        <v/>
      </c>
      <c r="T1216" t="str">
        <f t="shared" si="95"/>
        <v xml:space="preserve"> ()</v>
      </c>
      <c r="U1216" t="s">
        <v>4293</v>
      </c>
    </row>
    <row r="1217" spans="2:21">
      <c r="B1217" s="263"/>
      <c r="C1217" s="294">
        <v>1216</v>
      </c>
      <c r="D1217" s="263"/>
      <c r="E1217" s="504" t="str">
        <f t="shared" si="91"/>
        <v xml:space="preserve"> ()</v>
      </c>
      <c r="F1217"/>
      <c r="G1217" s="263"/>
      <c r="H1217" t="e">
        <f>VLOOKUP($G1217,県名!$B$1:$C$49,2,FALSE)</f>
        <v>#N/A</v>
      </c>
      <c r="I1217" t="e">
        <f>VLOOKUP(B1217,学校名!$D$8:$F$64,3,FALSE)</f>
        <v>#N/A</v>
      </c>
      <c r="J1217" t="str">
        <f t="shared" si="92"/>
        <v>男</v>
      </c>
      <c r="K1217" s="263"/>
      <c r="L1217" s="263"/>
      <c r="M1217" t="str">
        <f t="shared" si="93"/>
        <v xml:space="preserve"> </v>
      </c>
      <c r="O1217" s="263"/>
      <c r="P1217" s="263"/>
      <c r="S1217" t="str">
        <f t="shared" si="94"/>
        <v/>
      </c>
      <c r="T1217" t="str">
        <f t="shared" si="95"/>
        <v xml:space="preserve"> ()</v>
      </c>
      <c r="U1217" t="s">
        <v>4293</v>
      </c>
    </row>
    <row r="1218" spans="2:21">
      <c r="B1218" s="263"/>
      <c r="C1218" s="294">
        <v>1217</v>
      </c>
      <c r="D1218" s="263"/>
      <c r="E1218" s="504" t="str">
        <f t="shared" si="91"/>
        <v xml:space="preserve"> ()</v>
      </c>
      <c r="F1218"/>
      <c r="G1218" s="263"/>
      <c r="H1218" t="e">
        <f>VLOOKUP($G1218,県名!$B$1:$C$49,2,FALSE)</f>
        <v>#N/A</v>
      </c>
      <c r="I1218" t="e">
        <f>VLOOKUP(B1218,学校名!$D$8:$F$64,3,FALSE)</f>
        <v>#N/A</v>
      </c>
      <c r="J1218" t="str">
        <f t="shared" si="92"/>
        <v>男</v>
      </c>
      <c r="K1218" s="263"/>
      <c r="L1218" s="263"/>
      <c r="M1218" t="str">
        <f t="shared" si="93"/>
        <v xml:space="preserve"> </v>
      </c>
      <c r="O1218" s="263"/>
      <c r="P1218" s="263"/>
      <c r="S1218" t="str">
        <f t="shared" si="94"/>
        <v/>
      </c>
      <c r="T1218" t="str">
        <f t="shared" si="95"/>
        <v xml:space="preserve"> ()</v>
      </c>
      <c r="U1218" t="s">
        <v>4293</v>
      </c>
    </row>
    <row r="1219" spans="2:21">
      <c r="B1219" s="263"/>
      <c r="C1219" s="294">
        <v>1218</v>
      </c>
      <c r="D1219" s="263"/>
      <c r="E1219" s="504" t="str">
        <f t="shared" ref="E1219:E1282" si="96">M1219&amp;"("&amp;S1219&amp;")"</f>
        <v xml:space="preserve"> ()</v>
      </c>
      <c r="F1219"/>
      <c r="G1219" s="263"/>
      <c r="H1219" t="e">
        <f>VLOOKUP($G1219,県名!$B$1:$C$49,2,FALSE)</f>
        <v>#N/A</v>
      </c>
      <c r="I1219" t="e">
        <f>VLOOKUP(B1219,学校名!$D$8:$F$64,3,FALSE)</f>
        <v>#N/A</v>
      </c>
      <c r="J1219" t="str">
        <f t="shared" ref="J1219:J1282" si="97">IF(VALUE(C1219)&lt;2000,"男","女")</f>
        <v>男</v>
      </c>
      <c r="K1219" s="263"/>
      <c r="L1219" s="263"/>
      <c r="M1219" t="str">
        <f t="shared" ref="M1219:M1282" si="98">L1219&amp;" "&amp;K1219</f>
        <v xml:space="preserve"> </v>
      </c>
      <c r="O1219" s="263"/>
      <c r="P1219" s="263"/>
      <c r="S1219" t="str">
        <f t="shared" ref="S1219:S1282" si="99">LEFT(R1219,2)</f>
        <v/>
      </c>
      <c r="T1219" t="str">
        <f t="shared" ref="T1219:T1282" si="100">Q1219&amp;" ("&amp;S1219&amp;")"</f>
        <v xml:space="preserve"> ()</v>
      </c>
      <c r="U1219" t="s">
        <v>4293</v>
      </c>
    </row>
    <row r="1220" spans="2:21">
      <c r="B1220" s="263"/>
      <c r="C1220" s="294">
        <v>1219</v>
      </c>
      <c r="D1220" s="263"/>
      <c r="E1220" s="504" t="str">
        <f t="shared" si="96"/>
        <v xml:space="preserve"> ()</v>
      </c>
      <c r="F1220"/>
      <c r="G1220" s="263"/>
      <c r="H1220" t="e">
        <f>VLOOKUP($G1220,県名!$B$1:$C$49,2,FALSE)</f>
        <v>#N/A</v>
      </c>
      <c r="I1220" t="e">
        <f>VLOOKUP(B1220,学校名!$D$8:$F$64,3,FALSE)</f>
        <v>#N/A</v>
      </c>
      <c r="J1220" t="str">
        <f t="shared" si="97"/>
        <v>男</v>
      </c>
      <c r="K1220" s="263"/>
      <c r="L1220" s="263"/>
      <c r="M1220" t="str">
        <f t="shared" si="98"/>
        <v xml:space="preserve"> </v>
      </c>
      <c r="O1220" s="263"/>
      <c r="P1220" s="263"/>
      <c r="S1220" t="str">
        <f t="shared" si="99"/>
        <v/>
      </c>
      <c r="T1220" t="str">
        <f t="shared" si="100"/>
        <v xml:space="preserve"> ()</v>
      </c>
      <c r="U1220" t="s">
        <v>4293</v>
      </c>
    </row>
    <row r="1221" spans="2:21">
      <c r="B1221" s="263"/>
      <c r="C1221" s="294">
        <v>1220</v>
      </c>
      <c r="D1221" s="263"/>
      <c r="E1221" s="504" t="str">
        <f t="shared" si="96"/>
        <v xml:space="preserve"> ()</v>
      </c>
      <c r="F1221"/>
      <c r="G1221" s="263"/>
      <c r="H1221" t="e">
        <f>VLOOKUP($G1221,県名!$B$1:$C$49,2,FALSE)</f>
        <v>#N/A</v>
      </c>
      <c r="I1221" t="e">
        <f>VLOOKUP(B1221,学校名!$D$8:$F$64,3,FALSE)</f>
        <v>#N/A</v>
      </c>
      <c r="J1221" t="str">
        <f t="shared" si="97"/>
        <v>男</v>
      </c>
      <c r="K1221" s="263"/>
      <c r="L1221" s="263"/>
      <c r="M1221" t="str">
        <f t="shared" si="98"/>
        <v xml:space="preserve"> </v>
      </c>
      <c r="O1221" s="263"/>
      <c r="P1221" s="263"/>
      <c r="S1221" t="str">
        <f t="shared" si="99"/>
        <v/>
      </c>
      <c r="T1221" t="str">
        <f t="shared" si="100"/>
        <v xml:space="preserve"> ()</v>
      </c>
      <c r="U1221" t="s">
        <v>4293</v>
      </c>
    </row>
    <row r="1222" spans="2:21">
      <c r="B1222" s="263"/>
      <c r="C1222" s="294">
        <v>1221</v>
      </c>
      <c r="D1222" s="263"/>
      <c r="E1222" s="504" t="str">
        <f t="shared" si="96"/>
        <v xml:space="preserve"> ()</v>
      </c>
      <c r="F1222"/>
      <c r="G1222" s="263"/>
      <c r="H1222" t="e">
        <f>VLOOKUP($G1222,県名!$B$1:$C$49,2,FALSE)</f>
        <v>#N/A</v>
      </c>
      <c r="I1222" t="e">
        <f>VLOOKUP(B1222,学校名!$D$8:$F$64,3,FALSE)</f>
        <v>#N/A</v>
      </c>
      <c r="J1222" t="str">
        <f t="shared" si="97"/>
        <v>男</v>
      </c>
      <c r="K1222" s="263"/>
      <c r="L1222" s="263"/>
      <c r="M1222" t="str">
        <f t="shared" si="98"/>
        <v xml:space="preserve"> </v>
      </c>
      <c r="O1222" s="263"/>
      <c r="P1222" s="263"/>
      <c r="S1222" t="str">
        <f t="shared" si="99"/>
        <v/>
      </c>
      <c r="T1222" t="str">
        <f t="shared" si="100"/>
        <v xml:space="preserve"> ()</v>
      </c>
      <c r="U1222" t="s">
        <v>4293</v>
      </c>
    </row>
    <row r="1223" spans="2:21">
      <c r="B1223" s="263"/>
      <c r="C1223" s="294">
        <v>1222</v>
      </c>
      <c r="D1223" s="263"/>
      <c r="E1223" s="504" t="str">
        <f t="shared" si="96"/>
        <v xml:space="preserve"> ()</v>
      </c>
      <c r="F1223"/>
      <c r="G1223" s="263"/>
      <c r="H1223" t="e">
        <f>VLOOKUP($G1223,県名!$B$1:$C$49,2,FALSE)</f>
        <v>#N/A</v>
      </c>
      <c r="I1223" t="e">
        <f>VLOOKUP(B1223,学校名!$D$8:$F$64,3,FALSE)</f>
        <v>#N/A</v>
      </c>
      <c r="J1223" t="str">
        <f t="shared" si="97"/>
        <v>男</v>
      </c>
      <c r="K1223" s="263"/>
      <c r="L1223" s="263"/>
      <c r="M1223" t="str">
        <f t="shared" si="98"/>
        <v xml:space="preserve"> </v>
      </c>
      <c r="O1223" s="263"/>
      <c r="P1223" s="263"/>
      <c r="S1223" t="str">
        <f t="shared" si="99"/>
        <v/>
      </c>
      <c r="T1223" t="str">
        <f t="shared" si="100"/>
        <v xml:space="preserve"> ()</v>
      </c>
      <c r="U1223" t="s">
        <v>4293</v>
      </c>
    </row>
    <row r="1224" spans="2:21">
      <c r="B1224" s="263"/>
      <c r="C1224" s="294">
        <v>1223</v>
      </c>
      <c r="D1224" s="263"/>
      <c r="E1224" s="504" t="str">
        <f t="shared" si="96"/>
        <v xml:space="preserve"> ()</v>
      </c>
      <c r="F1224"/>
      <c r="G1224" s="263"/>
      <c r="H1224" t="e">
        <f>VLOOKUP($G1224,県名!$B$1:$C$49,2,FALSE)</f>
        <v>#N/A</v>
      </c>
      <c r="I1224" t="e">
        <f>VLOOKUP(B1224,学校名!$D$8:$F$64,3,FALSE)</f>
        <v>#N/A</v>
      </c>
      <c r="J1224" t="str">
        <f t="shared" si="97"/>
        <v>男</v>
      </c>
      <c r="K1224" s="263"/>
      <c r="L1224" s="263"/>
      <c r="M1224" t="str">
        <f t="shared" si="98"/>
        <v xml:space="preserve"> </v>
      </c>
      <c r="O1224" s="263"/>
      <c r="P1224" s="263"/>
      <c r="S1224" t="str">
        <f t="shared" si="99"/>
        <v/>
      </c>
      <c r="T1224" t="str">
        <f t="shared" si="100"/>
        <v xml:space="preserve"> ()</v>
      </c>
      <c r="U1224" t="s">
        <v>4293</v>
      </c>
    </row>
    <row r="1225" spans="2:21">
      <c r="B1225" s="263"/>
      <c r="C1225" s="294">
        <v>1224</v>
      </c>
      <c r="D1225" s="263"/>
      <c r="E1225" s="504" t="str">
        <f t="shared" si="96"/>
        <v xml:space="preserve"> ()</v>
      </c>
      <c r="F1225"/>
      <c r="G1225" s="263"/>
      <c r="H1225" t="e">
        <f>VLOOKUP($G1225,県名!$B$1:$C$49,2,FALSE)</f>
        <v>#N/A</v>
      </c>
      <c r="I1225" t="e">
        <f>VLOOKUP(B1225,学校名!$D$8:$F$64,3,FALSE)</f>
        <v>#N/A</v>
      </c>
      <c r="J1225" t="str">
        <f t="shared" si="97"/>
        <v>男</v>
      </c>
      <c r="K1225" s="263"/>
      <c r="L1225" s="263"/>
      <c r="M1225" t="str">
        <f t="shared" si="98"/>
        <v xml:space="preserve"> </v>
      </c>
      <c r="O1225" s="263"/>
      <c r="P1225" s="263"/>
      <c r="S1225" t="str">
        <f t="shared" si="99"/>
        <v/>
      </c>
      <c r="T1225" t="str">
        <f t="shared" si="100"/>
        <v xml:space="preserve"> ()</v>
      </c>
      <c r="U1225" t="s">
        <v>4293</v>
      </c>
    </row>
    <row r="1226" spans="2:21">
      <c r="B1226" s="263"/>
      <c r="C1226" s="294">
        <v>1225</v>
      </c>
      <c r="D1226" s="263"/>
      <c r="E1226" s="504" t="str">
        <f t="shared" si="96"/>
        <v xml:space="preserve"> ()</v>
      </c>
      <c r="F1226"/>
      <c r="G1226" s="263"/>
      <c r="H1226" t="e">
        <f>VLOOKUP($G1226,県名!$B$1:$C$49,2,FALSE)</f>
        <v>#N/A</v>
      </c>
      <c r="I1226" t="e">
        <f>VLOOKUP(B1226,学校名!$D$8:$F$64,3,FALSE)</f>
        <v>#N/A</v>
      </c>
      <c r="J1226" t="str">
        <f t="shared" si="97"/>
        <v>男</v>
      </c>
      <c r="K1226" s="263"/>
      <c r="L1226" s="263"/>
      <c r="M1226" t="str">
        <f t="shared" si="98"/>
        <v xml:space="preserve"> </v>
      </c>
      <c r="O1226" s="263"/>
      <c r="P1226" s="263"/>
      <c r="S1226" t="str">
        <f t="shared" si="99"/>
        <v/>
      </c>
      <c r="T1226" t="str">
        <f t="shared" si="100"/>
        <v xml:space="preserve"> ()</v>
      </c>
      <c r="U1226" t="s">
        <v>4293</v>
      </c>
    </row>
    <row r="1227" spans="2:21">
      <c r="B1227" s="263"/>
      <c r="C1227" s="294">
        <v>1226</v>
      </c>
      <c r="D1227" s="263"/>
      <c r="E1227" s="504" t="str">
        <f t="shared" si="96"/>
        <v xml:space="preserve"> ()</v>
      </c>
      <c r="F1227"/>
      <c r="G1227" s="263"/>
      <c r="H1227" t="e">
        <f>VLOOKUP($G1227,県名!$B$1:$C$49,2,FALSE)</f>
        <v>#N/A</v>
      </c>
      <c r="I1227" t="e">
        <f>VLOOKUP(B1227,学校名!$D$8:$F$64,3,FALSE)</f>
        <v>#N/A</v>
      </c>
      <c r="J1227" t="str">
        <f t="shared" si="97"/>
        <v>男</v>
      </c>
      <c r="K1227" s="263"/>
      <c r="L1227" s="263"/>
      <c r="M1227" t="str">
        <f t="shared" si="98"/>
        <v xml:space="preserve"> </v>
      </c>
      <c r="O1227" s="263"/>
      <c r="P1227" s="263"/>
      <c r="S1227" t="str">
        <f t="shared" si="99"/>
        <v/>
      </c>
      <c r="T1227" t="str">
        <f t="shared" si="100"/>
        <v xml:space="preserve"> ()</v>
      </c>
      <c r="U1227" t="s">
        <v>4293</v>
      </c>
    </row>
    <row r="1228" spans="2:21">
      <c r="B1228" s="263"/>
      <c r="C1228" s="294">
        <v>1227</v>
      </c>
      <c r="D1228" s="263"/>
      <c r="E1228" s="504" t="str">
        <f t="shared" si="96"/>
        <v xml:space="preserve"> ()</v>
      </c>
      <c r="F1228"/>
      <c r="G1228" s="263"/>
      <c r="H1228" t="e">
        <f>VLOOKUP($G1228,県名!$B$1:$C$49,2,FALSE)</f>
        <v>#N/A</v>
      </c>
      <c r="I1228" t="e">
        <f>VLOOKUP(B1228,学校名!$D$8:$F$64,3,FALSE)</f>
        <v>#N/A</v>
      </c>
      <c r="J1228" t="str">
        <f t="shared" si="97"/>
        <v>男</v>
      </c>
      <c r="K1228" s="263"/>
      <c r="L1228" s="263"/>
      <c r="M1228" t="str">
        <f t="shared" si="98"/>
        <v xml:space="preserve"> </v>
      </c>
      <c r="O1228" s="263"/>
      <c r="P1228" s="263"/>
      <c r="S1228" t="str">
        <f t="shared" si="99"/>
        <v/>
      </c>
      <c r="T1228" t="str">
        <f t="shared" si="100"/>
        <v xml:space="preserve"> ()</v>
      </c>
      <c r="U1228" t="s">
        <v>4293</v>
      </c>
    </row>
    <row r="1229" spans="2:21">
      <c r="B1229" s="263"/>
      <c r="C1229" s="294">
        <v>1228</v>
      </c>
      <c r="D1229" s="263"/>
      <c r="E1229" s="504" t="str">
        <f t="shared" si="96"/>
        <v xml:space="preserve"> ()</v>
      </c>
      <c r="F1229"/>
      <c r="G1229" s="263"/>
      <c r="H1229" t="e">
        <f>VLOOKUP($G1229,県名!$B$1:$C$49,2,FALSE)</f>
        <v>#N/A</v>
      </c>
      <c r="I1229" t="e">
        <f>VLOOKUP(B1229,学校名!$D$8:$F$64,3,FALSE)</f>
        <v>#N/A</v>
      </c>
      <c r="J1229" t="str">
        <f t="shared" si="97"/>
        <v>男</v>
      </c>
      <c r="K1229" s="263"/>
      <c r="L1229" s="263"/>
      <c r="M1229" t="str">
        <f t="shared" si="98"/>
        <v xml:space="preserve"> </v>
      </c>
      <c r="O1229" s="263"/>
      <c r="P1229" s="263"/>
      <c r="S1229" t="str">
        <f t="shared" si="99"/>
        <v/>
      </c>
      <c r="T1229" t="str">
        <f t="shared" si="100"/>
        <v xml:space="preserve"> ()</v>
      </c>
      <c r="U1229" t="s">
        <v>4293</v>
      </c>
    </row>
    <row r="1230" spans="2:21">
      <c r="B1230" s="263"/>
      <c r="C1230" s="294">
        <v>1229</v>
      </c>
      <c r="D1230" s="263"/>
      <c r="E1230" s="504" t="str">
        <f t="shared" si="96"/>
        <v xml:space="preserve"> ()</v>
      </c>
      <c r="F1230"/>
      <c r="G1230" s="263"/>
      <c r="H1230" t="e">
        <f>VLOOKUP($G1230,県名!$B$1:$C$49,2,FALSE)</f>
        <v>#N/A</v>
      </c>
      <c r="I1230" t="e">
        <f>VLOOKUP(B1230,学校名!$D$8:$F$64,3,FALSE)</f>
        <v>#N/A</v>
      </c>
      <c r="J1230" t="str">
        <f t="shared" si="97"/>
        <v>男</v>
      </c>
      <c r="K1230" s="263"/>
      <c r="L1230" s="263"/>
      <c r="M1230" t="str">
        <f t="shared" si="98"/>
        <v xml:space="preserve"> </v>
      </c>
      <c r="O1230" s="263"/>
      <c r="P1230" s="263"/>
      <c r="S1230" t="str">
        <f t="shared" si="99"/>
        <v/>
      </c>
      <c r="T1230" t="str">
        <f t="shared" si="100"/>
        <v xml:space="preserve"> ()</v>
      </c>
      <c r="U1230" t="s">
        <v>4293</v>
      </c>
    </row>
    <row r="1231" spans="2:21">
      <c r="B1231" s="263"/>
      <c r="C1231" s="294">
        <v>1230</v>
      </c>
      <c r="D1231" s="263"/>
      <c r="E1231" s="504" t="str">
        <f t="shared" si="96"/>
        <v xml:space="preserve"> ()</v>
      </c>
      <c r="F1231"/>
      <c r="G1231" s="263"/>
      <c r="H1231" t="e">
        <f>VLOOKUP($G1231,県名!$B$1:$C$49,2,FALSE)</f>
        <v>#N/A</v>
      </c>
      <c r="I1231" t="e">
        <f>VLOOKUP(B1231,学校名!$D$8:$F$64,3,FALSE)</f>
        <v>#N/A</v>
      </c>
      <c r="J1231" t="str">
        <f t="shared" si="97"/>
        <v>男</v>
      </c>
      <c r="K1231" s="263"/>
      <c r="L1231" s="263"/>
      <c r="M1231" t="str">
        <f t="shared" si="98"/>
        <v xml:space="preserve"> </v>
      </c>
      <c r="O1231" s="263"/>
      <c r="P1231" s="263"/>
      <c r="S1231" t="str">
        <f t="shared" si="99"/>
        <v/>
      </c>
      <c r="T1231" t="str">
        <f t="shared" si="100"/>
        <v xml:space="preserve"> ()</v>
      </c>
      <c r="U1231" t="s">
        <v>4293</v>
      </c>
    </row>
    <row r="1232" spans="2:21">
      <c r="B1232" s="263"/>
      <c r="C1232" s="294">
        <v>1231</v>
      </c>
      <c r="D1232" s="263"/>
      <c r="E1232" s="504" t="str">
        <f t="shared" si="96"/>
        <v xml:space="preserve"> ()</v>
      </c>
      <c r="F1232"/>
      <c r="G1232" s="263"/>
      <c r="H1232" t="e">
        <f>VLOOKUP($G1232,県名!$B$1:$C$49,2,FALSE)</f>
        <v>#N/A</v>
      </c>
      <c r="I1232" t="e">
        <f>VLOOKUP(B1232,学校名!$D$8:$F$64,3,FALSE)</f>
        <v>#N/A</v>
      </c>
      <c r="J1232" t="str">
        <f t="shared" si="97"/>
        <v>男</v>
      </c>
      <c r="K1232" s="263"/>
      <c r="L1232" s="263"/>
      <c r="M1232" t="str">
        <f t="shared" si="98"/>
        <v xml:space="preserve"> </v>
      </c>
      <c r="O1232" s="263"/>
      <c r="P1232" s="263"/>
      <c r="S1232" t="str">
        <f t="shared" si="99"/>
        <v/>
      </c>
      <c r="T1232" t="str">
        <f t="shared" si="100"/>
        <v xml:space="preserve"> ()</v>
      </c>
      <c r="U1232" t="s">
        <v>4293</v>
      </c>
    </row>
    <row r="1233" spans="2:21">
      <c r="B1233" s="263"/>
      <c r="C1233" s="294">
        <v>1232</v>
      </c>
      <c r="D1233" s="263"/>
      <c r="E1233" s="504" t="str">
        <f t="shared" si="96"/>
        <v xml:space="preserve"> ()</v>
      </c>
      <c r="F1233"/>
      <c r="G1233" s="263"/>
      <c r="H1233" t="e">
        <f>VLOOKUP($G1233,県名!$B$1:$C$49,2,FALSE)</f>
        <v>#N/A</v>
      </c>
      <c r="I1233" t="e">
        <f>VLOOKUP(B1233,学校名!$D$8:$F$64,3,FALSE)</f>
        <v>#N/A</v>
      </c>
      <c r="J1233" t="str">
        <f t="shared" si="97"/>
        <v>男</v>
      </c>
      <c r="K1233" s="263"/>
      <c r="L1233" s="263"/>
      <c r="M1233" t="str">
        <f t="shared" si="98"/>
        <v xml:space="preserve"> </v>
      </c>
      <c r="O1233" s="263"/>
      <c r="P1233" s="263"/>
      <c r="S1233" t="str">
        <f t="shared" si="99"/>
        <v/>
      </c>
      <c r="T1233" t="str">
        <f t="shared" si="100"/>
        <v xml:space="preserve"> ()</v>
      </c>
      <c r="U1233" t="s">
        <v>4293</v>
      </c>
    </row>
    <row r="1234" spans="2:21">
      <c r="B1234" s="263"/>
      <c r="C1234" s="294">
        <v>1233</v>
      </c>
      <c r="D1234" s="263"/>
      <c r="E1234" s="504" t="str">
        <f t="shared" si="96"/>
        <v xml:space="preserve"> ()</v>
      </c>
      <c r="F1234"/>
      <c r="G1234" s="263"/>
      <c r="H1234" t="e">
        <f>VLOOKUP($G1234,県名!$B$1:$C$49,2,FALSE)</f>
        <v>#N/A</v>
      </c>
      <c r="I1234" t="e">
        <f>VLOOKUP(B1234,学校名!$D$8:$F$64,3,FALSE)</f>
        <v>#N/A</v>
      </c>
      <c r="J1234" t="str">
        <f t="shared" si="97"/>
        <v>男</v>
      </c>
      <c r="K1234" s="263"/>
      <c r="L1234" s="263"/>
      <c r="M1234" t="str">
        <f t="shared" si="98"/>
        <v xml:space="preserve"> </v>
      </c>
      <c r="O1234" s="263"/>
      <c r="P1234" s="263"/>
      <c r="S1234" t="str">
        <f t="shared" si="99"/>
        <v/>
      </c>
      <c r="T1234" t="str">
        <f t="shared" si="100"/>
        <v xml:space="preserve"> ()</v>
      </c>
      <c r="U1234" t="s">
        <v>4293</v>
      </c>
    </row>
    <row r="1235" spans="2:21">
      <c r="B1235" s="263"/>
      <c r="C1235" s="294">
        <v>1234</v>
      </c>
      <c r="D1235" s="263"/>
      <c r="E1235" s="504" t="str">
        <f t="shared" si="96"/>
        <v xml:space="preserve"> ()</v>
      </c>
      <c r="F1235"/>
      <c r="G1235" s="263"/>
      <c r="H1235" t="e">
        <f>VLOOKUP($G1235,県名!$B$1:$C$49,2,FALSE)</f>
        <v>#N/A</v>
      </c>
      <c r="I1235" t="e">
        <f>VLOOKUP(B1235,学校名!$D$8:$F$64,3,FALSE)</f>
        <v>#N/A</v>
      </c>
      <c r="J1235" t="str">
        <f t="shared" si="97"/>
        <v>男</v>
      </c>
      <c r="K1235" s="263"/>
      <c r="L1235" s="263"/>
      <c r="M1235" t="str">
        <f t="shared" si="98"/>
        <v xml:space="preserve"> </v>
      </c>
      <c r="O1235" s="263"/>
      <c r="P1235" s="263"/>
      <c r="S1235" t="str">
        <f t="shared" si="99"/>
        <v/>
      </c>
      <c r="T1235" t="str">
        <f t="shared" si="100"/>
        <v xml:space="preserve"> ()</v>
      </c>
      <c r="U1235" t="s">
        <v>4293</v>
      </c>
    </row>
    <row r="1236" spans="2:21">
      <c r="B1236" s="263"/>
      <c r="C1236" s="294">
        <v>1235</v>
      </c>
      <c r="D1236" s="263"/>
      <c r="E1236" s="504" t="str">
        <f t="shared" si="96"/>
        <v xml:space="preserve"> ()</v>
      </c>
      <c r="F1236"/>
      <c r="G1236" s="263"/>
      <c r="H1236" t="e">
        <f>VLOOKUP($G1236,県名!$B$1:$C$49,2,FALSE)</f>
        <v>#N/A</v>
      </c>
      <c r="I1236" t="e">
        <f>VLOOKUP(B1236,学校名!$D$8:$F$64,3,FALSE)</f>
        <v>#N/A</v>
      </c>
      <c r="J1236" t="str">
        <f t="shared" si="97"/>
        <v>男</v>
      </c>
      <c r="K1236" s="263"/>
      <c r="L1236" s="263"/>
      <c r="M1236" t="str">
        <f t="shared" si="98"/>
        <v xml:space="preserve"> </v>
      </c>
      <c r="O1236" s="263"/>
      <c r="P1236" s="263"/>
      <c r="S1236" t="str">
        <f t="shared" si="99"/>
        <v/>
      </c>
      <c r="T1236" t="str">
        <f t="shared" si="100"/>
        <v xml:space="preserve"> ()</v>
      </c>
      <c r="U1236" t="s">
        <v>4293</v>
      </c>
    </row>
    <row r="1237" spans="2:21">
      <c r="B1237" s="263"/>
      <c r="C1237" s="294">
        <v>1236</v>
      </c>
      <c r="D1237" s="263"/>
      <c r="E1237" s="504" t="str">
        <f t="shared" si="96"/>
        <v xml:space="preserve"> ()</v>
      </c>
      <c r="F1237"/>
      <c r="G1237" s="263"/>
      <c r="H1237" t="e">
        <f>VLOOKUP($G1237,県名!$B$1:$C$49,2,FALSE)</f>
        <v>#N/A</v>
      </c>
      <c r="I1237" t="e">
        <f>VLOOKUP(B1237,学校名!$D$8:$F$64,3,FALSE)</f>
        <v>#N/A</v>
      </c>
      <c r="J1237" t="str">
        <f t="shared" si="97"/>
        <v>男</v>
      </c>
      <c r="K1237" s="263"/>
      <c r="L1237" s="263"/>
      <c r="M1237" t="str">
        <f t="shared" si="98"/>
        <v xml:space="preserve"> </v>
      </c>
      <c r="O1237" s="263"/>
      <c r="P1237" s="263"/>
      <c r="S1237" t="str">
        <f t="shared" si="99"/>
        <v/>
      </c>
      <c r="T1237" t="str">
        <f t="shared" si="100"/>
        <v xml:space="preserve"> ()</v>
      </c>
      <c r="U1237" t="s">
        <v>4293</v>
      </c>
    </row>
    <row r="1238" spans="2:21">
      <c r="B1238" s="263"/>
      <c r="C1238" s="294">
        <v>1237</v>
      </c>
      <c r="D1238" s="263"/>
      <c r="E1238" s="504" t="str">
        <f t="shared" si="96"/>
        <v xml:space="preserve"> ()</v>
      </c>
      <c r="F1238"/>
      <c r="G1238" s="263"/>
      <c r="H1238" t="e">
        <f>VLOOKUP($G1238,県名!$B$1:$C$49,2,FALSE)</f>
        <v>#N/A</v>
      </c>
      <c r="I1238" t="e">
        <f>VLOOKUP(B1238,学校名!$D$8:$F$64,3,FALSE)</f>
        <v>#N/A</v>
      </c>
      <c r="J1238" t="str">
        <f t="shared" si="97"/>
        <v>男</v>
      </c>
      <c r="K1238" s="263"/>
      <c r="L1238" s="263"/>
      <c r="M1238" t="str">
        <f t="shared" si="98"/>
        <v xml:space="preserve"> </v>
      </c>
      <c r="O1238" s="263"/>
      <c r="P1238" s="263"/>
      <c r="S1238" t="str">
        <f t="shared" si="99"/>
        <v/>
      </c>
      <c r="T1238" t="str">
        <f t="shared" si="100"/>
        <v xml:space="preserve"> ()</v>
      </c>
      <c r="U1238" t="s">
        <v>4293</v>
      </c>
    </row>
    <row r="1239" spans="2:21">
      <c r="B1239" s="263"/>
      <c r="C1239" s="294">
        <v>1238</v>
      </c>
      <c r="D1239" s="263"/>
      <c r="E1239" s="504" t="str">
        <f t="shared" si="96"/>
        <v xml:space="preserve"> ()</v>
      </c>
      <c r="F1239"/>
      <c r="G1239" s="263"/>
      <c r="H1239" t="e">
        <f>VLOOKUP($G1239,県名!$B$1:$C$49,2,FALSE)</f>
        <v>#N/A</v>
      </c>
      <c r="I1239" t="e">
        <f>VLOOKUP(B1239,学校名!$D$8:$F$64,3,FALSE)</f>
        <v>#N/A</v>
      </c>
      <c r="J1239" t="str">
        <f t="shared" si="97"/>
        <v>男</v>
      </c>
      <c r="K1239" s="263"/>
      <c r="L1239" s="263"/>
      <c r="M1239" t="str">
        <f t="shared" si="98"/>
        <v xml:space="preserve"> </v>
      </c>
      <c r="O1239" s="263"/>
      <c r="P1239" s="263"/>
      <c r="S1239" t="str">
        <f t="shared" si="99"/>
        <v/>
      </c>
      <c r="T1239" t="str">
        <f t="shared" si="100"/>
        <v xml:space="preserve"> ()</v>
      </c>
      <c r="U1239" t="s">
        <v>4293</v>
      </c>
    </row>
    <row r="1240" spans="2:21">
      <c r="B1240" s="263"/>
      <c r="C1240" s="294">
        <v>1239</v>
      </c>
      <c r="D1240" s="263"/>
      <c r="E1240" s="504" t="str">
        <f t="shared" si="96"/>
        <v xml:space="preserve"> ()</v>
      </c>
      <c r="F1240"/>
      <c r="G1240" s="263"/>
      <c r="H1240" t="e">
        <f>VLOOKUP($G1240,県名!$B$1:$C$49,2,FALSE)</f>
        <v>#N/A</v>
      </c>
      <c r="I1240" t="e">
        <f>VLOOKUP(B1240,学校名!$D$8:$F$64,3,FALSE)</f>
        <v>#N/A</v>
      </c>
      <c r="J1240" t="str">
        <f t="shared" si="97"/>
        <v>男</v>
      </c>
      <c r="K1240" s="263"/>
      <c r="L1240" s="263"/>
      <c r="M1240" t="str">
        <f t="shared" si="98"/>
        <v xml:space="preserve"> </v>
      </c>
      <c r="O1240" s="263"/>
      <c r="P1240" s="263"/>
      <c r="S1240" t="str">
        <f t="shared" si="99"/>
        <v/>
      </c>
      <c r="T1240" t="str">
        <f t="shared" si="100"/>
        <v xml:space="preserve"> ()</v>
      </c>
      <c r="U1240" t="s">
        <v>4293</v>
      </c>
    </row>
    <row r="1241" spans="2:21">
      <c r="B1241" s="263"/>
      <c r="C1241" s="294">
        <v>1240</v>
      </c>
      <c r="D1241" s="263"/>
      <c r="E1241" s="504" t="str">
        <f t="shared" si="96"/>
        <v xml:space="preserve"> ()</v>
      </c>
      <c r="F1241"/>
      <c r="G1241" s="263"/>
      <c r="H1241" t="e">
        <f>VLOOKUP($G1241,県名!$B$1:$C$49,2,FALSE)</f>
        <v>#N/A</v>
      </c>
      <c r="I1241" t="e">
        <f>VLOOKUP(B1241,学校名!$D$8:$F$64,3,FALSE)</f>
        <v>#N/A</v>
      </c>
      <c r="J1241" t="str">
        <f t="shared" si="97"/>
        <v>男</v>
      </c>
      <c r="K1241" s="263"/>
      <c r="L1241" s="263"/>
      <c r="M1241" t="str">
        <f t="shared" si="98"/>
        <v xml:space="preserve"> </v>
      </c>
      <c r="O1241" s="263"/>
      <c r="P1241" s="263"/>
      <c r="S1241" t="str">
        <f t="shared" si="99"/>
        <v/>
      </c>
      <c r="T1241" t="str">
        <f t="shared" si="100"/>
        <v xml:space="preserve"> ()</v>
      </c>
      <c r="U1241" t="s">
        <v>4293</v>
      </c>
    </row>
    <row r="1242" spans="2:21">
      <c r="B1242" s="263"/>
      <c r="C1242" s="294">
        <v>1241</v>
      </c>
      <c r="D1242" s="263"/>
      <c r="E1242" s="504" t="str">
        <f t="shared" si="96"/>
        <v xml:space="preserve"> ()</v>
      </c>
      <c r="F1242"/>
      <c r="G1242" s="263"/>
      <c r="H1242" t="e">
        <f>VLOOKUP($G1242,県名!$B$1:$C$49,2,FALSE)</f>
        <v>#N/A</v>
      </c>
      <c r="I1242" t="e">
        <f>VLOOKUP(B1242,学校名!$D$8:$F$64,3,FALSE)</f>
        <v>#N/A</v>
      </c>
      <c r="J1242" t="str">
        <f t="shared" si="97"/>
        <v>男</v>
      </c>
      <c r="K1242" s="263"/>
      <c r="L1242" s="263"/>
      <c r="M1242" t="str">
        <f t="shared" si="98"/>
        <v xml:space="preserve"> </v>
      </c>
      <c r="O1242" s="263"/>
      <c r="P1242" s="263"/>
      <c r="S1242" t="str">
        <f t="shared" si="99"/>
        <v/>
      </c>
      <c r="T1242" t="str">
        <f t="shared" si="100"/>
        <v xml:space="preserve"> ()</v>
      </c>
      <c r="U1242" t="s">
        <v>4293</v>
      </c>
    </row>
    <row r="1243" spans="2:21">
      <c r="B1243" s="263"/>
      <c r="C1243" s="294">
        <v>1242</v>
      </c>
      <c r="D1243" s="263"/>
      <c r="E1243" s="504" t="str">
        <f t="shared" si="96"/>
        <v xml:space="preserve"> ()</v>
      </c>
      <c r="F1243"/>
      <c r="G1243" s="263"/>
      <c r="H1243" t="e">
        <f>VLOOKUP($G1243,県名!$B$1:$C$49,2,FALSE)</f>
        <v>#N/A</v>
      </c>
      <c r="I1243" t="e">
        <f>VLOOKUP(B1243,学校名!$D$8:$F$64,3,FALSE)</f>
        <v>#N/A</v>
      </c>
      <c r="J1243" t="str">
        <f t="shared" si="97"/>
        <v>男</v>
      </c>
      <c r="K1243" s="263"/>
      <c r="L1243" s="263"/>
      <c r="M1243" t="str">
        <f t="shared" si="98"/>
        <v xml:space="preserve"> </v>
      </c>
      <c r="O1243" s="263"/>
      <c r="P1243" s="263"/>
      <c r="S1243" t="str">
        <f t="shared" si="99"/>
        <v/>
      </c>
      <c r="T1243" t="str">
        <f t="shared" si="100"/>
        <v xml:space="preserve"> ()</v>
      </c>
      <c r="U1243" t="s">
        <v>4293</v>
      </c>
    </row>
    <row r="1244" spans="2:21">
      <c r="B1244" s="263"/>
      <c r="C1244" s="294">
        <v>1243</v>
      </c>
      <c r="D1244" s="263"/>
      <c r="E1244" s="504" t="str">
        <f t="shared" si="96"/>
        <v xml:space="preserve"> ()</v>
      </c>
      <c r="F1244"/>
      <c r="G1244" s="263"/>
      <c r="H1244" t="e">
        <f>VLOOKUP($G1244,県名!$B$1:$C$49,2,FALSE)</f>
        <v>#N/A</v>
      </c>
      <c r="I1244" t="e">
        <f>VLOOKUP(B1244,学校名!$D$8:$F$64,3,FALSE)</f>
        <v>#N/A</v>
      </c>
      <c r="J1244" t="str">
        <f t="shared" si="97"/>
        <v>男</v>
      </c>
      <c r="K1244" s="263"/>
      <c r="L1244" s="263"/>
      <c r="M1244" t="str">
        <f t="shared" si="98"/>
        <v xml:space="preserve"> </v>
      </c>
      <c r="O1244" s="263"/>
      <c r="P1244" s="263"/>
      <c r="S1244" t="str">
        <f t="shared" si="99"/>
        <v/>
      </c>
      <c r="T1244" t="str">
        <f t="shared" si="100"/>
        <v xml:space="preserve"> ()</v>
      </c>
      <c r="U1244" t="s">
        <v>4293</v>
      </c>
    </row>
    <row r="1245" spans="2:21">
      <c r="B1245" s="263"/>
      <c r="C1245" s="294">
        <v>1244</v>
      </c>
      <c r="D1245" s="263"/>
      <c r="E1245" s="504" t="str">
        <f t="shared" si="96"/>
        <v xml:space="preserve"> ()</v>
      </c>
      <c r="F1245"/>
      <c r="G1245" s="263"/>
      <c r="H1245" t="e">
        <f>VLOOKUP($G1245,県名!$B$1:$C$49,2,FALSE)</f>
        <v>#N/A</v>
      </c>
      <c r="I1245" t="e">
        <f>VLOOKUP(B1245,学校名!$D$8:$F$64,3,FALSE)</f>
        <v>#N/A</v>
      </c>
      <c r="J1245" t="str">
        <f t="shared" si="97"/>
        <v>男</v>
      </c>
      <c r="K1245" s="263"/>
      <c r="L1245" s="263"/>
      <c r="M1245" t="str">
        <f t="shared" si="98"/>
        <v xml:space="preserve"> </v>
      </c>
      <c r="O1245" s="263"/>
      <c r="P1245" s="263"/>
      <c r="S1245" t="str">
        <f t="shared" si="99"/>
        <v/>
      </c>
      <c r="T1245" t="str">
        <f t="shared" si="100"/>
        <v xml:space="preserve"> ()</v>
      </c>
      <c r="U1245" t="s">
        <v>4293</v>
      </c>
    </row>
    <row r="1246" spans="2:21">
      <c r="B1246" s="263"/>
      <c r="C1246" s="294">
        <v>1245</v>
      </c>
      <c r="D1246" s="263"/>
      <c r="E1246" s="504" t="str">
        <f t="shared" si="96"/>
        <v xml:space="preserve"> ()</v>
      </c>
      <c r="F1246"/>
      <c r="G1246" s="263"/>
      <c r="H1246" t="e">
        <f>VLOOKUP($G1246,県名!$B$1:$C$49,2,FALSE)</f>
        <v>#N/A</v>
      </c>
      <c r="I1246" t="e">
        <f>VLOOKUP(B1246,学校名!$D$8:$F$64,3,FALSE)</f>
        <v>#N/A</v>
      </c>
      <c r="J1246" t="str">
        <f t="shared" si="97"/>
        <v>男</v>
      </c>
      <c r="K1246" s="263"/>
      <c r="L1246" s="263"/>
      <c r="M1246" t="str">
        <f t="shared" si="98"/>
        <v xml:space="preserve"> </v>
      </c>
      <c r="O1246" s="263"/>
      <c r="P1246" s="263"/>
      <c r="S1246" t="str">
        <f t="shared" si="99"/>
        <v/>
      </c>
      <c r="T1246" t="str">
        <f t="shared" si="100"/>
        <v xml:space="preserve"> ()</v>
      </c>
      <c r="U1246" t="s">
        <v>4293</v>
      </c>
    </row>
    <row r="1247" spans="2:21">
      <c r="B1247" s="263"/>
      <c r="C1247" s="294">
        <v>1246</v>
      </c>
      <c r="D1247" s="263"/>
      <c r="E1247" s="504" t="str">
        <f t="shared" si="96"/>
        <v xml:space="preserve"> ()</v>
      </c>
      <c r="F1247"/>
      <c r="G1247" s="263"/>
      <c r="H1247" t="e">
        <f>VLOOKUP($G1247,県名!$B$1:$C$49,2,FALSE)</f>
        <v>#N/A</v>
      </c>
      <c r="I1247" t="e">
        <f>VLOOKUP(B1247,学校名!$D$8:$F$64,3,FALSE)</f>
        <v>#N/A</v>
      </c>
      <c r="J1247" t="str">
        <f t="shared" si="97"/>
        <v>男</v>
      </c>
      <c r="K1247" s="263"/>
      <c r="L1247" s="263"/>
      <c r="M1247" t="str">
        <f t="shared" si="98"/>
        <v xml:space="preserve"> </v>
      </c>
      <c r="O1247" s="263"/>
      <c r="P1247" s="263"/>
      <c r="S1247" t="str">
        <f t="shared" si="99"/>
        <v/>
      </c>
      <c r="T1247" t="str">
        <f t="shared" si="100"/>
        <v xml:space="preserve"> ()</v>
      </c>
      <c r="U1247" t="s">
        <v>4293</v>
      </c>
    </row>
    <row r="1248" spans="2:21">
      <c r="B1248" s="263"/>
      <c r="C1248" s="294">
        <v>1247</v>
      </c>
      <c r="D1248" s="263"/>
      <c r="E1248" s="504" t="str">
        <f t="shared" si="96"/>
        <v xml:space="preserve"> ()</v>
      </c>
      <c r="F1248"/>
      <c r="G1248" s="263"/>
      <c r="H1248" t="e">
        <f>VLOOKUP($G1248,県名!$B$1:$C$49,2,FALSE)</f>
        <v>#N/A</v>
      </c>
      <c r="I1248" t="e">
        <f>VLOOKUP(B1248,学校名!$D$8:$F$64,3,FALSE)</f>
        <v>#N/A</v>
      </c>
      <c r="J1248" t="str">
        <f t="shared" si="97"/>
        <v>男</v>
      </c>
      <c r="K1248" s="263"/>
      <c r="L1248" s="263"/>
      <c r="M1248" t="str">
        <f t="shared" si="98"/>
        <v xml:space="preserve"> </v>
      </c>
      <c r="O1248" s="263"/>
      <c r="P1248" s="263"/>
      <c r="S1248" t="str">
        <f t="shared" si="99"/>
        <v/>
      </c>
      <c r="T1248" t="str">
        <f t="shared" si="100"/>
        <v xml:space="preserve"> ()</v>
      </c>
      <c r="U1248" t="s">
        <v>4293</v>
      </c>
    </row>
    <row r="1249" spans="2:21">
      <c r="B1249" s="263"/>
      <c r="C1249" s="294">
        <v>1248</v>
      </c>
      <c r="D1249" s="263"/>
      <c r="E1249" s="504" t="str">
        <f t="shared" si="96"/>
        <v xml:space="preserve"> ()</v>
      </c>
      <c r="F1249"/>
      <c r="G1249" s="263"/>
      <c r="H1249" t="e">
        <f>VLOOKUP($G1249,県名!$B$1:$C$49,2,FALSE)</f>
        <v>#N/A</v>
      </c>
      <c r="I1249" t="e">
        <f>VLOOKUP(B1249,学校名!$D$8:$F$64,3,FALSE)</f>
        <v>#N/A</v>
      </c>
      <c r="J1249" t="str">
        <f t="shared" si="97"/>
        <v>男</v>
      </c>
      <c r="K1249" s="263"/>
      <c r="L1249" s="263"/>
      <c r="M1249" t="str">
        <f t="shared" si="98"/>
        <v xml:space="preserve"> </v>
      </c>
      <c r="O1249" s="263"/>
      <c r="P1249" s="263"/>
      <c r="S1249" t="str">
        <f t="shared" si="99"/>
        <v/>
      </c>
      <c r="T1249" t="str">
        <f t="shared" si="100"/>
        <v xml:space="preserve"> ()</v>
      </c>
      <c r="U1249" t="s">
        <v>4293</v>
      </c>
    </row>
    <row r="1250" spans="2:21">
      <c r="B1250" s="263"/>
      <c r="C1250" s="294">
        <v>1249</v>
      </c>
      <c r="D1250" s="263"/>
      <c r="E1250" s="504" t="str">
        <f t="shared" si="96"/>
        <v xml:space="preserve"> ()</v>
      </c>
      <c r="F1250"/>
      <c r="G1250" s="263"/>
      <c r="H1250" t="e">
        <f>VLOOKUP($G1250,県名!$B$1:$C$49,2,FALSE)</f>
        <v>#N/A</v>
      </c>
      <c r="I1250" t="e">
        <f>VLOOKUP(B1250,学校名!$D$8:$F$64,3,FALSE)</f>
        <v>#N/A</v>
      </c>
      <c r="J1250" t="str">
        <f t="shared" si="97"/>
        <v>男</v>
      </c>
      <c r="K1250" s="263"/>
      <c r="L1250" s="263"/>
      <c r="M1250" t="str">
        <f t="shared" si="98"/>
        <v xml:space="preserve"> </v>
      </c>
      <c r="O1250" s="263"/>
      <c r="P1250" s="263"/>
      <c r="S1250" t="str">
        <f t="shared" si="99"/>
        <v/>
      </c>
      <c r="T1250" t="str">
        <f t="shared" si="100"/>
        <v xml:space="preserve"> ()</v>
      </c>
      <c r="U1250" t="s">
        <v>4293</v>
      </c>
    </row>
    <row r="1251" spans="2:21">
      <c r="B1251" s="263"/>
      <c r="C1251" s="294">
        <v>1250</v>
      </c>
      <c r="D1251" s="263"/>
      <c r="E1251" s="504" t="str">
        <f t="shared" si="96"/>
        <v xml:space="preserve"> ()</v>
      </c>
      <c r="F1251"/>
      <c r="G1251" s="263"/>
      <c r="H1251" t="e">
        <f>VLOOKUP($G1251,県名!$B$1:$C$49,2,FALSE)</f>
        <v>#N/A</v>
      </c>
      <c r="I1251" t="e">
        <f>VLOOKUP(B1251,学校名!$D$8:$F$64,3,FALSE)</f>
        <v>#N/A</v>
      </c>
      <c r="J1251" t="str">
        <f t="shared" si="97"/>
        <v>男</v>
      </c>
      <c r="K1251" s="263"/>
      <c r="L1251" s="263"/>
      <c r="M1251" t="str">
        <f t="shared" si="98"/>
        <v xml:space="preserve"> </v>
      </c>
      <c r="O1251" s="263"/>
      <c r="P1251" s="263"/>
      <c r="S1251" t="str">
        <f t="shared" si="99"/>
        <v/>
      </c>
      <c r="T1251" t="str">
        <f t="shared" si="100"/>
        <v xml:space="preserve"> ()</v>
      </c>
      <c r="U1251" t="s">
        <v>4293</v>
      </c>
    </row>
    <row r="1252" spans="2:21">
      <c r="B1252" s="263"/>
      <c r="C1252" s="294">
        <v>1251</v>
      </c>
      <c r="D1252" s="263"/>
      <c r="E1252" s="504" t="str">
        <f t="shared" si="96"/>
        <v xml:space="preserve"> ()</v>
      </c>
      <c r="F1252"/>
      <c r="G1252" s="263"/>
      <c r="H1252" t="e">
        <f>VLOOKUP($G1252,県名!$B$1:$C$49,2,FALSE)</f>
        <v>#N/A</v>
      </c>
      <c r="I1252" t="e">
        <f>VLOOKUP(B1252,学校名!$D$8:$F$64,3,FALSE)</f>
        <v>#N/A</v>
      </c>
      <c r="J1252" t="str">
        <f t="shared" si="97"/>
        <v>男</v>
      </c>
      <c r="K1252" s="263"/>
      <c r="L1252" s="263"/>
      <c r="M1252" t="str">
        <f t="shared" si="98"/>
        <v xml:space="preserve"> </v>
      </c>
      <c r="O1252" s="263"/>
      <c r="P1252" s="263"/>
      <c r="S1252" t="str">
        <f t="shared" si="99"/>
        <v/>
      </c>
      <c r="T1252" t="str">
        <f t="shared" si="100"/>
        <v xml:space="preserve"> ()</v>
      </c>
      <c r="U1252" t="s">
        <v>4293</v>
      </c>
    </row>
    <row r="1253" spans="2:21">
      <c r="B1253" s="263"/>
      <c r="C1253" s="294">
        <v>1252</v>
      </c>
      <c r="D1253" s="263"/>
      <c r="E1253" s="504" t="str">
        <f t="shared" si="96"/>
        <v xml:space="preserve"> ()</v>
      </c>
      <c r="F1253"/>
      <c r="G1253" s="263"/>
      <c r="H1253" t="e">
        <f>VLOOKUP($G1253,県名!$B$1:$C$49,2,FALSE)</f>
        <v>#N/A</v>
      </c>
      <c r="I1253" t="e">
        <f>VLOOKUP(B1253,学校名!$D$8:$F$64,3,FALSE)</f>
        <v>#N/A</v>
      </c>
      <c r="J1253" t="str">
        <f t="shared" si="97"/>
        <v>男</v>
      </c>
      <c r="K1253" s="263"/>
      <c r="L1253" s="263"/>
      <c r="M1253" t="str">
        <f t="shared" si="98"/>
        <v xml:space="preserve"> </v>
      </c>
      <c r="O1253" s="263"/>
      <c r="P1253" s="263"/>
      <c r="S1253" t="str">
        <f t="shared" si="99"/>
        <v/>
      </c>
      <c r="T1253" t="str">
        <f t="shared" si="100"/>
        <v xml:space="preserve"> ()</v>
      </c>
      <c r="U1253" t="s">
        <v>4293</v>
      </c>
    </row>
    <row r="1254" spans="2:21">
      <c r="B1254" s="263"/>
      <c r="C1254" s="294">
        <v>1253</v>
      </c>
      <c r="D1254" s="263"/>
      <c r="E1254" s="504" t="str">
        <f t="shared" si="96"/>
        <v xml:space="preserve"> ()</v>
      </c>
      <c r="F1254"/>
      <c r="G1254" s="263"/>
      <c r="H1254" t="e">
        <f>VLOOKUP($G1254,県名!$B$1:$C$49,2,FALSE)</f>
        <v>#N/A</v>
      </c>
      <c r="I1254" t="e">
        <f>VLOOKUP(B1254,学校名!$D$8:$F$64,3,FALSE)</f>
        <v>#N/A</v>
      </c>
      <c r="J1254" t="str">
        <f t="shared" si="97"/>
        <v>男</v>
      </c>
      <c r="K1254" s="263"/>
      <c r="L1254" s="263"/>
      <c r="M1254" t="str">
        <f t="shared" si="98"/>
        <v xml:space="preserve"> </v>
      </c>
      <c r="O1254" s="263"/>
      <c r="P1254" s="263"/>
      <c r="S1254" t="str">
        <f t="shared" si="99"/>
        <v/>
      </c>
      <c r="T1254" t="str">
        <f t="shared" si="100"/>
        <v xml:space="preserve"> ()</v>
      </c>
      <c r="U1254" t="s">
        <v>4293</v>
      </c>
    </row>
    <row r="1255" spans="2:21">
      <c r="B1255" s="263"/>
      <c r="C1255" s="294">
        <v>1254</v>
      </c>
      <c r="D1255" s="263"/>
      <c r="E1255" s="504" t="str">
        <f t="shared" si="96"/>
        <v xml:space="preserve"> ()</v>
      </c>
      <c r="F1255"/>
      <c r="G1255" s="263"/>
      <c r="H1255" t="e">
        <f>VLOOKUP($G1255,県名!$B$1:$C$49,2,FALSE)</f>
        <v>#N/A</v>
      </c>
      <c r="I1255" t="e">
        <f>VLOOKUP(B1255,学校名!$D$8:$F$64,3,FALSE)</f>
        <v>#N/A</v>
      </c>
      <c r="J1255" t="str">
        <f t="shared" si="97"/>
        <v>男</v>
      </c>
      <c r="K1255" s="263"/>
      <c r="L1255" s="263"/>
      <c r="M1255" t="str">
        <f t="shared" si="98"/>
        <v xml:space="preserve"> </v>
      </c>
      <c r="O1255" s="263"/>
      <c r="P1255" s="263"/>
      <c r="S1255" t="str">
        <f t="shared" si="99"/>
        <v/>
      </c>
      <c r="T1255" t="str">
        <f t="shared" si="100"/>
        <v xml:space="preserve"> ()</v>
      </c>
      <c r="U1255" t="s">
        <v>4293</v>
      </c>
    </row>
    <row r="1256" spans="2:21">
      <c r="B1256" s="263"/>
      <c r="C1256" s="294">
        <v>1255</v>
      </c>
      <c r="D1256" s="263"/>
      <c r="E1256" s="504" t="str">
        <f t="shared" si="96"/>
        <v xml:space="preserve"> ()</v>
      </c>
      <c r="F1256"/>
      <c r="G1256" s="263"/>
      <c r="H1256" t="e">
        <f>VLOOKUP($G1256,県名!$B$1:$C$49,2,FALSE)</f>
        <v>#N/A</v>
      </c>
      <c r="I1256" t="e">
        <f>VLOOKUP(B1256,学校名!$D$8:$F$64,3,FALSE)</f>
        <v>#N/A</v>
      </c>
      <c r="J1256" t="str">
        <f t="shared" si="97"/>
        <v>男</v>
      </c>
      <c r="K1256" s="263"/>
      <c r="L1256" s="263"/>
      <c r="M1256" t="str">
        <f t="shared" si="98"/>
        <v xml:space="preserve"> </v>
      </c>
      <c r="O1256" s="263"/>
      <c r="P1256" s="263"/>
      <c r="S1256" t="str">
        <f t="shared" si="99"/>
        <v/>
      </c>
      <c r="T1256" t="str">
        <f t="shared" si="100"/>
        <v xml:space="preserve"> ()</v>
      </c>
      <c r="U1256" t="s">
        <v>4293</v>
      </c>
    </row>
    <row r="1257" spans="2:21">
      <c r="B1257" s="263"/>
      <c r="C1257" s="294">
        <v>1256</v>
      </c>
      <c r="D1257" s="263"/>
      <c r="E1257" s="504" t="str">
        <f t="shared" si="96"/>
        <v xml:space="preserve"> ()</v>
      </c>
      <c r="F1257"/>
      <c r="G1257" s="263"/>
      <c r="H1257" t="e">
        <f>VLOOKUP($G1257,県名!$B$1:$C$49,2,FALSE)</f>
        <v>#N/A</v>
      </c>
      <c r="I1257" t="e">
        <f>VLOOKUP(B1257,学校名!$D$8:$F$64,3,FALSE)</f>
        <v>#N/A</v>
      </c>
      <c r="J1257" t="str">
        <f t="shared" si="97"/>
        <v>男</v>
      </c>
      <c r="K1257" s="263"/>
      <c r="L1257" s="263"/>
      <c r="M1257" t="str">
        <f t="shared" si="98"/>
        <v xml:space="preserve"> </v>
      </c>
      <c r="O1257" s="263"/>
      <c r="P1257" s="263"/>
      <c r="S1257" t="str">
        <f t="shared" si="99"/>
        <v/>
      </c>
      <c r="T1257" t="str">
        <f t="shared" si="100"/>
        <v xml:space="preserve"> ()</v>
      </c>
      <c r="U1257" t="s">
        <v>4293</v>
      </c>
    </row>
    <row r="1258" spans="2:21">
      <c r="B1258" s="263"/>
      <c r="C1258" s="294">
        <v>1257</v>
      </c>
      <c r="D1258" s="263"/>
      <c r="E1258" s="504" t="str">
        <f t="shared" si="96"/>
        <v xml:space="preserve"> ()</v>
      </c>
      <c r="F1258"/>
      <c r="G1258" s="263"/>
      <c r="H1258" t="e">
        <f>VLOOKUP($G1258,県名!$B$1:$C$49,2,FALSE)</f>
        <v>#N/A</v>
      </c>
      <c r="I1258" t="e">
        <f>VLOOKUP(B1258,学校名!$D$8:$F$64,3,FALSE)</f>
        <v>#N/A</v>
      </c>
      <c r="J1258" t="str">
        <f t="shared" si="97"/>
        <v>男</v>
      </c>
      <c r="K1258" s="263"/>
      <c r="L1258" s="263"/>
      <c r="M1258" t="str">
        <f t="shared" si="98"/>
        <v xml:space="preserve"> </v>
      </c>
      <c r="O1258" s="263"/>
      <c r="P1258" s="263"/>
      <c r="S1258" t="str">
        <f t="shared" si="99"/>
        <v/>
      </c>
      <c r="T1258" t="str">
        <f t="shared" si="100"/>
        <v xml:space="preserve"> ()</v>
      </c>
      <c r="U1258" t="s">
        <v>4293</v>
      </c>
    </row>
    <row r="1259" spans="2:21">
      <c r="B1259" s="263"/>
      <c r="C1259" s="294">
        <v>1258</v>
      </c>
      <c r="D1259" s="263"/>
      <c r="E1259" s="504" t="str">
        <f t="shared" si="96"/>
        <v xml:space="preserve"> ()</v>
      </c>
      <c r="F1259"/>
      <c r="G1259" s="263"/>
      <c r="H1259" t="e">
        <f>VLOOKUP($G1259,県名!$B$1:$C$49,2,FALSE)</f>
        <v>#N/A</v>
      </c>
      <c r="I1259" t="e">
        <f>VLOOKUP(B1259,学校名!$D$8:$F$64,3,FALSE)</f>
        <v>#N/A</v>
      </c>
      <c r="J1259" t="str">
        <f t="shared" si="97"/>
        <v>男</v>
      </c>
      <c r="K1259" s="263"/>
      <c r="L1259" s="263"/>
      <c r="M1259" t="str">
        <f t="shared" si="98"/>
        <v xml:space="preserve"> </v>
      </c>
      <c r="O1259" s="263"/>
      <c r="P1259" s="263"/>
      <c r="S1259" t="str">
        <f t="shared" si="99"/>
        <v/>
      </c>
      <c r="T1259" t="str">
        <f t="shared" si="100"/>
        <v xml:space="preserve"> ()</v>
      </c>
      <c r="U1259" t="s">
        <v>4293</v>
      </c>
    </row>
    <row r="1260" spans="2:21">
      <c r="B1260" s="263"/>
      <c r="C1260" s="294">
        <v>1259</v>
      </c>
      <c r="D1260" s="263"/>
      <c r="E1260" s="504" t="str">
        <f t="shared" si="96"/>
        <v xml:space="preserve"> ()</v>
      </c>
      <c r="F1260"/>
      <c r="G1260" s="263"/>
      <c r="H1260" t="e">
        <f>VLOOKUP($G1260,県名!$B$1:$C$49,2,FALSE)</f>
        <v>#N/A</v>
      </c>
      <c r="I1260" t="e">
        <f>VLOOKUP(B1260,学校名!$D$8:$F$64,3,FALSE)</f>
        <v>#N/A</v>
      </c>
      <c r="J1260" t="str">
        <f t="shared" si="97"/>
        <v>男</v>
      </c>
      <c r="K1260" s="263"/>
      <c r="L1260" s="263"/>
      <c r="M1260" t="str">
        <f t="shared" si="98"/>
        <v xml:space="preserve"> </v>
      </c>
      <c r="O1260" s="263"/>
      <c r="P1260" s="263"/>
      <c r="S1260" t="str">
        <f t="shared" si="99"/>
        <v/>
      </c>
      <c r="T1260" t="str">
        <f t="shared" si="100"/>
        <v xml:space="preserve"> ()</v>
      </c>
      <c r="U1260" t="s">
        <v>4293</v>
      </c>
    </row>
    <row r="1261" spans="2:21">
      <c r="B1261" s="263"/>
      <c r="C1261" s="294">
        <v>1260</v>
      </c>
      <c r="D1261" s="263"/>
      <c r="E1261" s="504" t="str">
        <f t="shared" si="96"/>
        <v xml:space="preserve"> ()</v>
      </c>
      <c r="F1261"/>
      <c r="G1261" s="263"/>
      <c r="H1261" t="e">
        <f>VLOOKUP($G1261,県名!$B$1:$C$49,2,FALSE)</f>
        <v>#N/A</v>
      </c>
      <c r="I1261" t="e">
        <f>VLOOKUP(B1261,学校名!$D$8:$F$64,3,FALSE)</f>
        <v>#N/A</v>
      </c>
      <c r="J1261" t="str">
        <f t="shared" si="97"/>
        <v>男</v>
      </c>
      <c r="K1261" s="263"/>
      <c r="L1261" s="263"/>
      <c r="M1261" t="str">
        <f t="shared" si="98"/>
        <v xml:space="preserve"> </v>
      </c>
      <c r="O1261" s="263"/>
      <c r="P1261" s="263"/>
      <c r="S1261" t="str">
        <f t="shared" si="99"/>
        <v/>
      </c>
      <c r="T1261" t="str">
        <f t="shared" si="100"/>
        <v xml:space="preserve"> ()</v>
      </c>
      <c r="U1261" t="s">
        <v>4293</v>
      </c>
    </row>
    <row r="1262" spans="2:21">
      <c r="B1262" s="263"/>
      <c r="C1262" s="294">
        <v>1261</v>
      </c>
      <c r="D1262" s="263"/>
      <c r="E1262" s="504" t="str">
        <f t="shared" si="96"/>
        <v xml:space="preserve"> ()</v>
      </c>
      <c r="F1262"/>
      <c r="G1262" s="263"/>
      <c r="H1262" t="e">
        <f>VLOOKUP($G1262,県名!$B$1:$C$49,2,FALSE)</f>
        <v>#N/A</v>
      </c>
      <c r="I1262" t="e">
        <f>VLOOKUP(B1262,学校名!$D$8:$F$64,3,FALSE)</f>
        <v>#N/A</v>
      </c>
      <c r="J1262" t="str">
        <f t="shared" si="97"/>
        <v>男</v>
      </c>
      <c r="K1262" s="263"/>
      <c r="L1262" s="263"/>
      <c r="M1262" t="str">
        <f t="shared" si="98"/>
        <v xml:space="preserve"> </v>
      </c>
      <c r="O1262" s="263"/>
      <c r="P1262" s="263"/>
      <c r="S1262" t="str">
        <f t="shared" si="99"/>
        <v/>
      </c>
      <c r="T1262" t="str">
        <f t="shared" si="100"/>
        <v xml:space="preserve"> ()</v>
      </c>
      <c r="U1262" t="s">
        <v>4293</v>
      </c>
    </row>
    <row r="1263" spans="2:21">
      <c r="B1263" s="263"/>
      <c r="C1263" s="294">
        <v>1262</v>
      </c>
      <c r="D1263" s="263"/>
      <c r="E1263" s="504" t="str">
        <f t="shared" si="96"/>
        <v xml:space="preserve"> ()</v>
      </c>
      <c r="F1263"/>
      <c r="G1263" s="263"/>
      <c r="H1263" t="e">
        <f>VLOOKUP($G1263,県名!$B$1:$C$49,2,FALSE)</f>
        <v>#N/A</v>
      </c>
      <c r="I1263" t="e">
        <f>VLOOKUP(B1263,学校名!$D$8:$F$64,3,FALSE)</f>
        <v>#N/A</v>
      </c>
      <c r="J1263" t="str">
        <f t="shared" si="97"/>
        <v>男</v>
      </c>
      <c r="K1263" s="263"/>
      <c r="L1263" s="263"/>
      <c r="M1263" t="str">
        <f t="shared" si="98"/>
        <v xml:space="preserve"> </v>
      </c>
      <c r="O1263" s="263"/>
      <c r="P1263" s="263"/>
      <c r="S1263" t="str">
        <f t="shared" si="99"/>
        <v/>
      </c>
      <c r="T1263" t="str">
        <f t="shared" si="100"/>
        <v xml:space="preserve"> ()</v>
      </c>
      <c r="U1263" t="s">
        <v>4293</v>
      </c>
    </row>
    <row r="1264" spans="2:21">
      <c r="B1264" s="263"/>
      <c r="C1264" s="294">
        <v>1263</v>
      </c>
      <c r="D1264" s="263"/>
      <c r="E1264" s="504" t="str">
        <f t="shared" si="96"/>
        <v xml:space="preserve"> ()</v>
      </c>
      <c r="F1264"/>
      <c r="G1264" s="263"/>
      <c r="H1264" t="e">
        <f>VLOOKUP($G1264,県名!$B$1:$C$49,2,FALSE)</f>
        <v>#N/A</v>
      </c>
      <c r="I1264" t="e">
        <f>VLOOKUP(B1264,学校名!$D$8:$F$64,3,FALSE)</f>
        <v>#N/A</v>
      </c>
      <c r="J1264" t="str">
        <f t="shared" si="97"/>
        <v>男</v>
      </c>
      <c r="K1264" s="263"/>
      <c r="L1264" s="263"/>
      <c r="M1264" t="str">
        <f t="shared" si="98"/>
        <v xml:space="preserve"> </v>
      </c>
      <c r="O1264" s="263"/>
      <c r="P1264" s="263"/>
      <c r="S1264" t="str">
        <f t="shared" si="99"/>
        <v/>
      </c>
      <c r="T1264" t="str">
        <f t="shared" si="100"/>
        <v xml:space="preserve"> ()</v>
      </c>
      <c r="U1264" t="s">
        <v>4293</v>
      </c>
    </row>
    <row r="1265" spans="2:21">
      <c r="B1265" s="263"/>
      <c r="C1265" s="294">
        <v>1264</v>
      </c>
      <c r="D1265" s="263"/>
      <c r="E1265" s="504" t="str">
        <f t="shared" si="96"/>
        <v xml:space="preserve"> ()</v>
      </c>
      <c r="F1265"/>
      <c r="G1265" s="263"/>
      <c r="H1265" t="e">
        <f>VLOOKUP($G1265,県名!$B$1:$C$49,2,FALSE)</f>
        <v>#N/A</v>
      </c>
      <c r="I1265" t="e">
        <f>VLOOKUP(B1265,学校名!$D$8:$F$64,3,FALSE)</f>
        <v>#N/A</v>
      </c>
      <c r="J1265" t="str">
        <f t="shared" si="97"/>
        <v>男</v>
      </c>
      <c r="K1265" s="263"/>
      <c r="L1265" s="263"/>
      <c r="M1265" t="str">
        <f t="shared" si="98"/>
        <v xml:space="preserve"> </v>
      </c>
      <c r="O1265" s="263"/>
      <c r="P1265" s="263"/>
      <c r="S1265" t="str">
        <f t="shared" si="99"/>
        <v/>
      </c>
      <c r="T1265" t="str">
        <f t="shared" si="100"/>
        <v xml:space="preserve"> ()</v>
      </c>
      <c r="U1265" t="s">
        <v>4293</v>
      </c>
    </row>
    <row r="1266" spans="2:21">
      <c r="B1266" s="263"/>
      <c r="C1266" s="294">
        <v>1265</v>
      </c>
      <c r="D1266" s="263"/>
      <c r="E1266" s="504" t="str">
        <f t="shared" si="96"/>
        <v xml:space="preserve"> ()</v>
      </c>
      <c r="F1266"/>
      <c r="G1266" s="263"/>
      <c r="H1266" t="e">
        <f>VLOOKUP($G1266,県名!$B$1:$C$49,2,FALSE)</f>
        <v>#N/A</v>
      </c>
      <c r="I1266" t="e">
        <f>VLOOKUP(B1266,学校名!$D$8:$F$64,3,FALSE)</f>
        <v>#N/A</v>
      </c>
      <c r="J1266" t="str">
        <f t="shared" si="97"/>
        <v>男</v>
      </c>
      <c r="K1266" s="263"/>
      <c r="L1266" s="263"/>
      <c r="M1266" t="str">
        <f t="shared" si="98"/>
        <v xml:space="preserve"> </v>
      </c>
      <c r="O1266" s="263"/>
      <c r="P1266" s="263"/>
      <c r="S1266" t="str">
        <f t="shared" si="99"/>
        <v/>
      </c>
      <c r="T1266" t="str">
        <f t="shared" si="100"/>
        <v xml:space="preserve"> ()</v>
      </c>
      <c r="U1266" t="s">
        <v>4293</v>
      </c>
    </row>
    <row r="1267" spans="2:21">
      <c r="B1267" s="263"/>
      <c r="C1267" s="294">
        <v>1266</v>
      </c>
      <c r="D1267" s="263"/>
      <c r="E1267" s="504" t="str">
        <f t="shared" si="96"/>
        <v xml:space="preserve"> ()</v>
      </c>
      <c r="F1267"/>
      <c r="G1267" s="263"/>
      <c r="H1267" t="e">
        <f>VLOOKUP($G1267,県名!$B$1:$C$49,2,FALSE)</f>
        <v>#N/A</v>
      </c>
      <c r="I1267" t="e">
        <f>VLOOKUP(B1267,学校名!$D$8:$F$64,3,FALSE)</f>
        <v>#N/A</v>
      </c>
      <c r="J1267" t="str">
        <f t="shared" si="97"/>
        <v>男</v>
      </c>
      <c r="K1267" s="263"/>
      <c r="L1267" s="263"/>
      <c r="M1267" t="str">
        <f t="shared" si="98"/>
        <v xml:space="preserve"> </v>
      </c>
      <c r="O1267" s="263"/>
      <c r="P1267" s="263"/>
      <c r="S1267" t="str">
        <f t="shared" si="99"/>
        <v/>
      </c>
      <c r="T1267" t="str">
        <f t="shared" si="100"/>
        <v xml:space="preserve"> ()</v>
      </c>
      <c r="U1267" t="s">
        <v>4293</v>
      </c>
    </row>
    <row r="1268" spans="2:21">
      <c r="B1268" s="263"/>
      <c r="C1268" s="294">
        <v>1267</v>
      </c>
      <c r="D1268" s="263"/>
      <c r="E1268" s="504" t="str">
        <f t="shared" si="96"/>
        <v xml:space="preserve"> ()</v>
      </c>
      <c r="F1268"/>
      <c r="G1268" s="263"/>
      <c r="H1268" t="e">
        <f>VLOOKUP($G1268,県名!$B$1:$C$49,2,FALSE)</f>
        <v>#N/A</v>
      </c>
      <c r="I1268" t="e">
        <f>VLOOKUP(B1268,学校名!$D$8:$F$64,3,FALSE)</f>
        <v>#N/A</v>
      </c>
      <c r="J1268" t="str">
        <f t="shared" si="97"/>
        <v>男</v>
      </c>
      <c r="K1268" s="263"/>
      <c r="L1268" s="263"/>
      <c r="M1268" t="str">
        <f t="shared" si="98"/>
        <v xml:space="preserve"> </v>
      </c>
      <c r="O1268" s="263"/>
      <c r="P1268" s="263"/>
      <c r="S1268" t="str">
        <f t="shared" si="99"/>
        <v/>
      </c>
      <c r="T1268" t="str">
        <f t="shared" si="100"/>
        <v xml:space="preserve"> ()</v>
      </c>
      <c r="U1268" t="s">
        <v>4293</v>
      </c>
    </row>
    <row r="1269" spans="2:21">
      <c r="B1269" s="263"/>
      <c r="C1269" s="294">
        <v>1268</v>
      </c>
      <c r="D1269" s="263"/>
      <c r="E1269" s="504" t="str">
        <f t="shared" si="96"/>
        <v xml:space="preserve"> ()</v>
      </c>
      <c r="F1269"/>
      <c r="G1269" s="263"/>
      <c r="H1269" t="e">
        <f>VLOOKUP($G1269,県名!$B$1:$C$49,2,FALSE)</f>
        <v>#N/A</v>
      </c>
      <c r="I1269" t="e">
        <f>VLOOKUP(B1269,学校名!$D$8:$F$64,3,FALSE)</f>
        <v>#N/A</v>
      </c>
      <c r="J1269" t="str">
        <f t="shared" si="97"/>
        <v>男</v>
      </c>
      <c r="K1269" s="263"/>
      <c r="L1269" s="263"/>
      <c r="M1269" t="str">
        <f t="shared" si="98"/>
        <v xml:space="preserve"> </v>
      </c>
      <c r="O1269" s="263"/>
      <c r="P1269" s="263"/>
      <c r="S1269" t="str">
        <f t="shared" si="99"/>
        <v/>
      </c>
      <c r="T1269" t="str">
        <f t="shared" si="100"/>
        <v xml:space="preserve"> ()</v>
      </c>
      <c r="U1269" t="s">
        <v>4293</v>
      </c>
    </row>
    <row r="1270" spans="2:21">
      <c r="B1270" s="263"/>
      <c r="C1270" s="294">
        <v>1269</v>
      </c>
      <c r="D1270" s="263"/>
      <c r="E1270" s="504" t="str">
        <f t="shared" si="96"/>
        <v xml:space="preserve"> ()</v>
      </c>
      <c r="F1270"/>
      <c r="G1270" s="263"/>
      <c r="H1270" t="e">
        <f>VLOOKUP($G1270,県名!$B$1:$C$49,2,FALSE)</f>
        <v>#N/A</v>
      </c>
      <c r="I1270" t="e">
        <f>VLOOKUP(B1270,学校名!$D$8:$F$64,3,FALSE)</f>
        <v>#N/A</v>
      </c>
      <c r="J1270" t="str">
        <f t="shared" si="97"/>
        <v>男</v>
      </c>
      <c r="K1270" s="263"/>
      <c r="L1270" s="263"/>
      <c r="M1270" t="str">
        <f t="shared" si="98"/>
        <v xml:space="preserve"> </v>
      </c>
      <c r="O1270" s="263"/>
      <c r="P1270" s="263"/>
      <c r="S1270" t="str">
        <f t="shared" si="99"/>
        <v/>
      </c>
      <c r="T1270" t="str">
        <f t="shared" si="100"/>
        <v xml:space="preserve"> ()</v>
      </c>
      <c r="U1270" t="s">
        <v>4293</v>
      </c>
    </row>
    <row r="1271" spans="2:21">
      <c r="B1271" s="263"/>
      <c r="C1271" s="294">
        <v>1270</v>
      </c>
      <c r="D1271" s="263"/>
      <c r="E1271" s="504" t="str">
        <f t="shared" si="96"/>
        <v xml:space="preserve"> ()</v>
      </c>
      <c r="F1271"/>
      <c r="G1271" s="263"/>
      <c r="H1271" t="e">
        <f>VLOOKUP($G1271,県名!$B$1:$C$49,2,FALSE)</f>
        <v>#N/A</v>
      </c>
      <c r="I1271" t="e">
        <f>VLOOKUP(B1271,学校名!$D$8:$F$64,3,FALSE)</f>
        <v>#N/A</v>
      </c>
      <c r="J1271" t="str">
        <f t="shared" si="97"/>
        <v>男</v>
      </c>
      <c r="K1271" s="263"/>
      <c r="L1271" s="263"/>
      <c r="M1271" t="str">
        <f t="shared" si="98"/>
        <v xml:space="preserve"> </v>
      </c>
      <c r="O1271" s="263"/>
      <c r="P1271" s="263"/>
      <c r="S1271" t="str">
        <f t="shared" si="99"/>
        <v/>
      </c>
      <c r="T1271" t="str">
        <f t="shared" si="100"/>
        <v xml:space="preserve"> ()</v>
      </c>
      <c r="U1271" t="s">
        <v>4293</v>
      </c>
    </row>
    <row r="1272" spans="2:21">
      <c r="B1272" s="263"/>
      <c r="C1272" s="294">
        <v>1271</v>
      </c>
      <c r="D1272" s="263"/>
      <c r="E1272" s="504" t="str">
        <f t="shared" si="96"/>
        <v xml:space="preserve"> ()</v>
      </c>
      <c r="F1272"/>
      <c r="G1272" s="263"/>
      <c r="H1272" t="e">
        <f>VLOOKUP($G1272,県名!$B$1:$C$49,2,FALSE)</f>
        <v>#N/A</v>
      </c>
      <c r="I1272" t="e">
        <f>VLOOKUP(B1272,学校名!$D$8:$F$64,3,FALSE)</f>
        <v>#N/A</v>
      </c>
      <c r="J1272" t="str">
        <f t="shared" si="97"/>
        <v>男</v>
      </c>
      <c r="K1272" s="263"/>
      <c r="L1272" s="263"/>
      <c r="M1272" t="str">
        <f t="shared" si="98"/>
        <v xml:space="preserve"> </v>
      </c>
      <c r="O1272" s="263"/>
      <c r="P1272" s="263"/>
      <c r="S1272" t="str">
        <f t="shared" si="99"/>
        <v/>
      </c>
      <c r="T1272" t="str">
        <f t="shared" si="100"/>
        <v xml:space="preserve"> ()</v>
      </c>
      <c r="U1272" t="s">
        <v>4293</v>
      </c>
    </row>
    <row r="1273" spans="2:21">
      <c r="B1273" s="263"/>
      <c r="C1273" s="294">
        <v>1272</v>
      </c>
      <c r="D1273" s="263"/>
      <c r="E1273" s="504" t="str">
        <f t="shared" si="96"/>
        <v xml:space="preserve"> ()</v>
      </c>
      <c r="F1273"/>
      <c r="G1273" s="263"/>
      <c r="H1273" t="e">
        <f>VLOOKUP($G1273,県名!$B$1:$C$49,2,FALSE)</f>
        <v>#N/A</v>
      </c>
      <c r="I1273" t="e">
        <f>VLOOKUP(B1273,学校名!$D$8:$F$64,3,FALSE)</f>
        <v>#N/A</v>
      </c>
      <c r="J1273" t="str">
        <f t="shared" si="97"/>
        <v>男</v>
      </c>
      <c r="K1273" s="263"/>
      <c r="L1273" s="263"/>
      <c r="M1273" t="str">
        <f t="shared" si="98"/>
        <v xml:space="preserve"> </v>
      </c>
      <c r="O1273" s="263"/>
      <c r="P1273" s="263"/>
      <c r="S1273" t="str">
        <f t="shared" si="99"/>
        <v/>
      </c>
      <c r="T1273" t="str">
        <f t="shared" si="100"/>
        <v xml:space="preserve"> ()</v>
      </c>
      <c r="U1273" t="s">
        <v>4293</v>
      </c>
    </row>
    <row r="1274" spans="2:21">
      <c r="B1274" s="263"/>
      <c r="C1274" s="294">
        <v>1273</v>
      </c>
      <c r="D1274" s="263"/>
      <c r="E1274" s="504" t="str">
        <f t="shared" si="96"/>
        <v xml:space="preserve"> ()</v>
      </c>
      <c r="F1274"/>
      <c r="G1274" s="263"/>
      <c r="H1274" t="e">
        <f>VLOOKUP($G1274,県名!$B$1:$C$49,2,FALSE)</f>
        <v>#N/A</v>
      </c>
      <c r="I1274" t="e">
        <f>VLOOKUP(B1274,学校名!$D$8:$F$64,3,FALSE)</f>
        <v>#N/A</v>
      </c>
      <c r="J1274" t="str">
        <f t="shared" si="97"/>
        <v>男</v>
      </c>
      <c r="K1274" s="263"/>
      <c r="L1274" s="263"/>
      <c r="M1274" t="str">
        <f t="shared" si="98"/>
        <v xml:space="preserve"> </v>
      </c>
      <c r="O1274" s="263"/>
      <c r="P1274" s="263"/>
      <c r="S1274" t="str">
        <f t="shared" si="99"/>
        <v/>
      </c>
      <c r="T1274" t="str">
        <f t="shared" si="100"/>
        <v xml:space="preserve"> ()</v>
      </c>
      <c r="U1274" t="s">
        <v>4293</v>
      </c>
    </row>
    <row r="1275" spans="2:21">
      <c r="B1275" s="263"/>
      <c r="C1275" s="294">
        <v>1274</v>
      </c>
      <c r="D1275" s="263"/>
      <c r="E1275" s="504" t="str">
        <f t="shared" si="96"/>
        <v xml:space="preserve"> ()</v>
      </c>
      <c r="F1275"/>
      <c r="G1275" s="263"/>
      <c r="H1275" t="e">
        <f>VLOOKUP($G1275,県名!$B$1:$C$49,2,FALSE)</f>
        <v>#N/A</v>
      </c>
      <c r="I1275" t="e">
        <f>VLOOKUP(B1275,学校名!$D$8:$F$64,3,FALSE)</f>
        <v>#N/A</v>
      </c>
      <c r="J1275" t="str">
        <f t="shared" si="97"/>
        <v>男</v>
      </c>
      <c r="K1275" s="263"/>
      <c r="L1275" s="263"/>
      <c r="M1275" t="str">
        <f t="shared" si="98"/>
        <v xml:space="preserve"> </v>
      </c>
      <c r="O1275" s="263"/>
      <c r="P1275" s="263"/>
      <c r="S1275" t="str">
        <f t="shared" si="99"/>
        <v/>
      </c>
      <c r="T1275" t="str">
        <f t="shared" si="100"/>
        <v xml:space="preserve"> ()</v>
      </c>
      <c r="U1275" t="s">
        <v>4293</v>
      </c>
    </row>
    <row r="1276" spans="2:21">
      <c r="B1276" s="263"/>
      <c r="C1276" s="294">
        <v>1275</v>
      </c>
      <c r="D1276" s="263"/>
      <c r="E1276" s="504" t="str">
        <f t="shared" si="96"/>
        <v xml:space="preserve"> ()</v>
      </c>
      <c r="F1276"/>
      <c r="G1276" s="263"/>
      <c r="H1276" t="e">
        <f>VLOOKUP($G1276,県名!$B$1:$C$49,2,FALSE)</f>
        <v>#N/A</v>
      </c>
      <c r="I1276" t="e">
        <f>VLOOKUP(B1276,学校名!$D$8:$F$64,3,FALSE)</f>
        <v>#N/A</v>
      </c>
      <c r="J1276" t="str">
        <f t="shared" si="97"/>
        <v>男</v>
      </c>
      <c r="K1276" s="263"/>
      <c r="L1276" s="263"/>
      <c r="M1276" t="str">
        <f t="shared" si="98"/>
        <v xml:space="preserve"> </v>
      </c>
      <c r="O1276" s="263"/>
      <c r="P1276" s="263"/>
      <c r="S1276" t="str">
        <f t="shared" si="99"/>
        <v/>
      </c>
      <c r="T1276" t="str">
        <f t="shared" si="100"/>
        <v xml:space="preserve"> ()</v>
      </c>
      <c r="U1276" t="s">
        <v>4293</v>
      </c>
    </row>
    <row r="1277" spans="2:21">
      <c r="B1277" s="263"/>
      <c r="C1277" s="294">
        <v>1276</v>
      </c>
      <c r="D1277" s="263"/>
      <c r="E1277" s="504" t="str">
        <f t="shared" si="96"/>
        <v xml:space="preserve"> ()</v>
      </c>
      <c r="F1277"/>
      <c r="G1277" s="263"/>
      <c r="H1277" t="e">
        <f>VLOOKUP($G1277,県名!$B$1:$C$49,2,FALSE)</f>
        <v>#N/A</v>
      </c>
      <c r="I1277" t="e">
        <f>VLOOKUP(B1277,学校名!$D$8:$F$64,3,FALSE)</f>
        <v>#N/A</v>
      </c>
      <c r="J1277" t="str">
        <f t="shared" si="97"/>
        <v>男</v>
      </c>
      <c r="K1277" s="263"/>
      <c r="L1277" s="263"/>
      <c r="M1277" t="str">
        <f t="shared" si="98"/>
        <v xml:space="preserve"> </v>
      </c>
      <c r="O1277" s="263"/>
      <c r="P1277" s="263"/>
      <c r="S1277" t="str">
        <f t="shared" si="99"/>
        <v/>
      </c>
      <c r="T1277" t="str">
        <f t="shared" si="100"/>
        <v xml:space="preserve"> ()</v>
      </c>
      <c r="U1277" t="s">
        <v>4293</v>
      </c>
    </row>
    <row r="1278" spans="2:21">
      <c r="B1278" s="263"/>
      <c r="C1278" s="294">
        <v>1277</v>
      </c>
      <c r="D1278" s="263"/>
      <c r="E1278" s="504" t="str">
        <f t="shared" si="96"/>
        <v xml:space="preserve"> ()</v>
      </c>
      <c r="F1278"/>
      <c r="G1278" s="263"/>
      <c r="H1278" t="e">
        <f>VLOOKUP($G1278,県名!$B$1:$C$49,2,FALSE)</f>
        <v>#N/A</v>
      </c>
      <c r="I1278" t="e">
        <f>VLOOKUP(B1278,学校名!$D$8:$F$64,3,FALSE)</f>
        <v>#N/A</v>
      </c>
      <c r="J1278" t="str">
        <f t="shared" si="97"/>
        <v>男</v>
      </c>
      <c r="K1278" s="263"/>
      <c r="L1278" s="263"/>
      <c r="M1278" t="str">
        <f t="shared" si="98"/>
        <v xml:space="preserve"> </v>
      </c>
      <c r="O1278" s="263"/>
      <c r="P1278" s="263"/>
      <c r="S1278" t="str">
        <f t="shared" si="99"/>
        <v/>
      </c>
      <c r="T1278" t="str">
        <f t="shared" si="100"/>
        <v xml:space="preserve"> ()</v>
      </c>
      <c r="U1278" t="s">
        <v>4293</v>
      </c>
    </row>
    <row r="1279" spans="2:21">
      <c r="B1279" s="263"/>
      <c r="C1279" s="294">
        <v>1278</v>
      </c>
      <c r="D1279" s="263"/>
      <c r="E1279" s="504" t="str">
        <f t="shared" si="96"/>
        <v xml:space="preserve"> ()</v>
      </c>
      <c r="F1279"/>
      <c r="G1279" s="263"/>
      <c r="H1279" t="e">
        <f>VLOOKUP($G1279,県名!$B$1:$C$49,2,FALSE)</f>
        <v>#N/A</v>
      </c>
      <c r="I1279" t="e">
        <f>VLOOKUP(B1279,学校名!$D$8:$F$64,3,FALSE)</f>
        <v>#N/A</v>
      </c>
      <c r="J1279" t="str">
        <f t="shared" si="97"/>
        <v>男</v>
      </c>
      <c r="K1279" s="263"/>
      <c r="L1279" s="263"/>
      <c r="M1279" t="str">
        <f t="shared" si="98"/>
        <v xml:space="preserve"> </v>
      </c>
      <c r="O1279" s="263"/>
      <c r="P1279" s="263"/>
      <c r="S1279" t="str">
        <f t="shared" si="99"/>
        <v/>
      </c>
      <c r="T1279" t="str">
        <f t="shared" si="100"/>
        <v xml:space="preserve"> ()</v>
      </c>
      <c r="U1279" t="s">
        <v>4293</v>
      </c>
    </row>
    <row r="1280" spans="2:21">
      <c r="B1280" s="263"/>
      <c r="C1280" s="294">
        <v>1279</v>
      </c>
      <c r="D1280" s="263"/>
      <c r="E1280" s="504" t="str">
        <f t="shared" si="96"/>
        <v xml:space="preserve"> ()</v>
      </c>
      <c r="F1280"/>
      <c r="G1280" s="263"/>
      <c r="H1280" t="e">
        <f>VLOOKUP($G1280,県名!$B$1:$C$49,2,FALSE)</f>
        <v>#N/A</v>
      </c>
      <c r="I1280" t="e">
        <f>VLOOKUP(B1280,学校名!$D$8:$F$64,3,FALSE)</f>
        <v>#N/A</v>
      </c>
      <c r="J1280" t="str">
        <f t="shared" si="97"/>
        <v>男</v>
      </c>
      <c r="K1280" s="263"/>
      <c r="L1280" s="263"/>
      <c r="M1280" t="str">
        <f t="shared" si="98"/>
        <v xml:space="preserve"> </v>
      </c>
      <c r="O1280" s="263"/>
      <c r="P1280" s="263"/>
      <c r="S1280" t="str">
        <f t="shared" si="99"/>
        <v/>
      </c>
      <c r="T1280" t="str">
        <f t="shared" si="100"/>
        <v xml:space="preserve"> ()</v>
      </c>
      <c r="U1280" t="s">
        <v>4293</v>
      </c>
    </row>
    <row r="1281" spans="2:21">
      <c r="B1281" s="263"/>
      <c r="C1281" s="294">
        <v>1280</v>
      </c>
      <c r="D1281" s="263"/>
      <c r="E1281" s="504" t="str">
        <f t="shared" si="96"/>
        <v xml:space="preserve"> ()</v>
      </c>
      <c r="F1281"/>
      <c r="G1281" s="263"/>
      <c r="H1281" t="e">
        <f>VLOOKUP($G1281,県名!$B$1:$C$49,2,FALSE)</f>
        <v>#N/A</v>
      </c>
      <c r="I1281" t="e">
        <f>VLOOKUP(B1281,学校名!$D$8:$F$64,3,FALSE)</f>
        <v>#N/A</v>
      </c>
      <c r="J1281" t="str">
        <f t="shared" si="97"/>
        <v>男</v>
      </c>
      <c r="K1281" s="263"/>
      <c r="L1281" s="263"/>
      <c r="M1281" t="str">
        <f t="shared" si="98"/>
        <v xml:space="preserve"> </v>
      </c>
      <c r="O1281" s="263"/>
      <c r="P1281" s="263"/>
      <c r="S1281" t="str">
        <f t="shared" si="99"/>
        <v/>
      </c>
      <c r="T1281" t="str">
        <f t="shared" si="100"/>
        <v xml:space="preserve"> ()</v>
      </c>
      <c r="U1281" t="s">
        <v>4293</v>
      </c>
    </row>
    <row r="1282" spans="2:21">
      <c r="B1282" s="263"/>
      <c r="C1282" s="294">
        <v>1281</v>
      </c>
      <c r="D1282" s="263"/>
      <c r="E1282" s="504" t="str">
        <f t="shared" si="96"/>
        <v xml:space="preserve"> ()</v>
      </c>
      <c r="F1282"/>
      <c r="G1282" s="263"/>
      <c r="H1282" t="e">
        <f>VLOOKUP($G1282,県名!$B$1:$C$49,2,FALSE)</f>
        <v>#N/A</v>
      </c>
      <c r="I1282" t="e">
        <f>VLOOKUP(B1282,学校名!$D$8:$F$64,3,FALSE)</f>
        <v>#N/A</v>
      </c>
      <c r="J1282" t="str">
        <f t="shared" si="97"/>
        <v>男</v>
      </c>
      <c r="K1282" s="263"/>
      <c r="L1282" s="263"/>
      <c r="M1282" t="str">
        <f t="shared" si="98"/>
        <v xml:space="preserve"> </v>
      </c>
      <c r="O1282" s="263"/>
      <c r="P1282" s="263"/>
      <c r="S1282" t="str">
        <f t="shared" si="99"/>
        <v/>
      </c>
      <c r="T1282" t="str">
        <f t="shared" si="100"/>
        <v xml:space="preserve"> ()</v>
      </c>
      <c r="U1282" t="s">
        <v>4293</v>
      </c>
    </row>
    <row r="1283" spans="2:21">
      <c r="B1283" s="263"/>
      <c r="C1283" s="294">
        <v>1282</v>
      </c>
      <c r="D1283" s="263"/>
      <c r="E1283" s="504" t="str">
        <f t="shared" ref="E1283:E1346" si="101">M1283&amp;"("&amp;S1283&amp;")"</f>
        <v xml:space="preserve"> ()</v>
      </c>
      <c r="F1283"/>
      <c r="G1283" s="263"/>
      <c r="H1283" t="e">
        <f>VLOOKUP($G1283,県名!$B$1:$C$49,2,FALSE)</f>
        <v>#N/A</v>
      </c>
      <c r="I1283" t="e">
        <f>VLOOKUP(B1283,学校名!$D$8:$F$64,3,FALSE)</f>
        <v>#N/A</v>
      </c>
      <c r="J1283" t="str">
        <f t="shared" ref="J1283:J1346" si="102">IF(VALUE(C1283)&lt;2000,"男","女")</f>
        <v>男</v>
      </c>
      <c r="K1283" s="263"/>
      <c r="L1283" s="263"/>
      <c r="M1283" t="str">
        <f t="shared" ref="M1283:M1346" si="103">L1283&amp;" "&amp;K1283</f>
        <v xml:space="preserve"> </v>
      </c>
      <c r="O1283" s="263"/>
      <c r="P1283" s="263"/>
      <c r="S1283" t="str">
        <f t="shared" ref="S1283:S1346" si="104">LEFT(R1283,2)</f>
        <v/>
      </c>
      <c r="T1283" t="str">
        <f t="shared" ref="T1283:T1346" si="105">Q1283&amp;" ("&amp;S1283&amp;")"</f>
        <v xml:space="preserve"> ()</v>
      </c>
      <c r="U1283" t="s">
        <v>4293</v>
      </c>
    </row>
    <row r="1284" spans="2:21">
      <c r="B1284" s="263"/>
      <c r="C1284" s="294">
        <v>1283</v>
      </c>
      <c r="D1284" s="263"/>
      <c r="E1284" s="504" t="str">
        <f t="shared" si="101"/>
        <v xml:space="preserve"> ()</v>
      </c>
      <c r="F1284"/>
      <c r="G1284" s="263"/>
      <c r="H1284" t="e">
        <f>VLOOKUP($G1284,県名!$B$1:$C$49,2,FALSE)</f>
        <v>#N/A</v>
      </c>
      <c r="I1284" t="e">
        <f>VLOOKUP(B1284,学校名!$D$8:$F$64,3,FALSE)</f>
        <v>#N/A</v>
      </c>
      <c r="J1284" t="str">
        <f t="shared" si="102"/>
        <v>男</v>
      </c>
      <c r="K1284" s="263"/>
      <c r="L1284" s="263"/>
      <c r="M1284" t="str">
        <f t="shared" si="103"/>
        <v xml:space="preserve"> </v>
      </c>
      <c r="O1284" s="263"/>
      <c r="P1284" s="263"/>
      <c r="S1284" t="str">
        <f t="shared" si="104"/>
        <v/>
      </c>
      <c r="T1284" t="str">
        <f t="shared" si="105"/>
        <v xml:space="preserve"> ()</v>
      </c>
      <c r="U1284" t="s">
        <v>4293</v>
      </c>
    </row>
    <row r="1285" spans="2:21">
      <c r="B1285" s="263"/>
      <c r="C1285" s="294">
        <v>1284</v>
      </c>
      <c r="D1285" s="263"/>
      <c r="E1285" s="504" t="str">
        <f t="shared" si="101"/>
        <v xml:space="preserve"> ()</v>
      </c>
      <c r="F1285"/>
      <c r="G1285" s="263"/>
      <c r="H1285" t="e">
        <f>VLOOKUP($G1285,県名!$B$1:$C$49,2,FALSE)</f>
        <v>#N/A</v>
      </c>
      <c r="I1285" t="e">
        <f>VLOOKUP(B1285,学校名!$D$8:$F$64,3,FALSE)</f>
        <v>#N/A</v>
      </c>
      <c r="J1285" t="str">
        <f t="shared" si="102"/>
        <v>男</v>
      </c>
      <c r="K1285" s="263"/>
      <c r="L1285" s="263"/>
      <c r="M1285" t="str">
        <f t="shared" si="103"/>
        <v xml:space="preserve"> </v>
      </c>
      <c r="O1285" s="263"/>
      <c r="P1285" s="263"/>
      <c r="S1285" t="str">
        <f t="shared" si="104"/>
        <v/>
      </c>
      <c r="T1285" t="str">
        <f t="shared" si="105"/>
        <v xml:space="preserve"> ()</v>
      </c>
      <c r="U1285" t="s">
        <v>4293</v>
      </c>
    </row>
    <row r="1286" spans="2:21">
      <c r="B1286" s="263"/>
      <c r="C1286" s="294">
        <v>1285</v>
      </c>
      <c r="D1286" s="263"/>
      <c r="E1286" s="504" t="str">
        <f t="shared" si="101"/>
        <v xml:space="preserve"> ()</v>
      </c>
      <c r="F1286"/>
      <c r="G1286" s="263"/>
      <c r="H1286" t="e">
        <f>VLOOKUP($G1286,県名!$B$1:$C$49,2,FALSE)</f>
        <v>#N/A</v>
      </c>
      <c r="I1286" t="e">
        <f>VLOOKUP(B1286,学校名!$D$8:$F$64,3,FALSE)</f>
        <v>#N/A</v>
      </c>
      <c r="J1286" t="str">
        <f t="shared" si="102"/>
        <v>男</v>
      </c>
      <c r="K1286" s="263"/>
      <c r="L1286" s="263"/>
      <c r="M1286" t="str">
        <f t="shared" si="103"/>
        <v xml:space="preserve"> </v>
      </c>
      <c r="O1286" s="263"/>
      <c r="P1286" s="263"/>
      <c r="S1286" t="str">
        <f t="shared" si="104"/>
        <v/>
      </c>
      <c r="T1286" t="str">
        <f t="shared" si="105"/>
        <v xml:space="preserve"> ()</v>
      </c>
      <c r="U1286" t="s">
        <v>4293</v>
      </c>
    </row>
    <row r="1287" spans="2:21">
      <c r="B1287" s="263"/>
      <c r="C1287" s="294">
        <v>1286</v>
      </c>
      <c r="D1287" s="263"/>
      <c r="E1287" s="504" t="str">
        <f t="shared" si="101"/>
        <v xml:space="preserve"> ()</v>
      </c>
      <c r="F1287"/>
      <c r="G1287" s="263"/>
      <c r="H1287" t="e">
        <f>VLOOKUP($G1287,県名!$B$1:$C$49,2,FALSE)</f>
        <v>#N/A</v>
      </c>
      <c r="I1287" t="e">
        <f>VLOOKUP(B1287,学校名!$D$8:$F$64,3,FALSE)</f>
        <v>#N/A</v>
      </c>
      <c r="J1287" t="str">
        <f t="shared" si="102"/>
        <v>男</v>
      </c>
      <c r="K1287" s="263"/>
      <c r="L1287" s="263"/>
      <c r="M1287" t="str">
        <f t="shared" si="103"/>
        <v xml:space="preserve"> </v>
      </c>
      <c r="O1287" s="263"/>
      <c r="P1287" s="263"/>
      <c r="S1287" t="str">
        <f t="shared" si="104"/>
        <v/>
      </c>
      <c r="T1287" t="str">
        <f t="shared" si="105"/>
        <v xml:space="preserve"> ()</v>
      </c>
      <c r="U1287" t="s">
        <v>4293</v>
      </c>
    </row>
    <row r="1288" spans="2:21">
      <c r="B1288" s="263"/>
      <c r="C1288" s="294">
        <v>1287</v>
      </c>
      <c r="D1288" s="263"/>
      <c r="E1288" s="504" t="str">
        <f t="shared" si="101"/>
        <v xml:space="preserve"> ()</v>
      </c>
      <c r="F1288"/>
      <c r="G1288" s="263"/>
      <c r="H1288" t="e">
        <f>VLOOKUP($G1288,県名!$B$1:$C$49,2,FALSE)</f>
        <v>#N/A</v>
      </c>
      <c r="I1288" t="e">
        <f>VLOOKUP(B1288,学校名!$D$8:$F$64,3,FALSE)</f>
        <v>#N/A</v>
      </c>
      <c r="J1288" t="str">
        <f t="shared" si="102"/>
        <v>男</v>
      </c>
      <c r="K1288" s="263"/>
      <c r="L1288" s="263"/>
      <c r="M1288" t="str">
        <f t="shared" si="103"/>
        <v xml:space="preserve"> </v>
      </c>
      <c r="O1288" s="263"/>
      <c r="P1288" s="263"/>
      <c r="S1288" t="str">
        <f t="shared" si="104"/>
        <v/>
      </c>
      <c r="T1288" t="str">
        <f t="shared" si="105"/>
        <v xml:space="preserve"> ()</v>
      </c>
      <c r="U1288" t="s">
        <v>4293</v>
      </c>
    </row>
    <row r="1289" spans="2:21">
      <c r="B1289" s="263"/>
      <c r="C1289" s="294">
        <v>1288</v>
      </c>
      <c r="D1289" s="263"/>
      <c r="E1289" s="504" t="str">
        <f t="shared" si="101"/>
        <v xml:space="preserve"> ()</v>
      </c>
      <c r="F1289"/>
      <c r="G1289" s="263"/>
      <c r="H1289" t="e">
        <f>VLOOKUP($G1289,県名!$B$1:$C$49,2,FALSE)</f>
        <v>#N/A</v>
      </c>
      <c r="I1289" t="e">
        <f>VLOOKUP(B1289,学校名!$D$8:$F$64,3,FALSE)</f>
        <v>#N/A</v>
      </c>
      <c r="J1289" t="str">
        <f t="shared" si="102"/>
        <v>男</v>
      </c>
      <c r="K1289" s="263"/>
      <c r="L1289" s="263"/>
      <c r="M1289" t="str">
        <f t="shared" si="103"/>
        <v xml:space="preserve"> </v>
      </c>
      <c r="O1289" s="263"/>
      <c r="P1289" s="263"/>
      <c r="S1289" t="str">
        <f t="shared" si="104"/>
        <v/>
      </c>
      <c r="T1289" t="str">
        <f t="shared" si="105"/>
        <v xml:space="preserve"> ()</v>
      </c>
      <c r="U1289" t="s">
        <v>4293</v>
      </c>
    </row>
    <row r="1290" spans="2:21">
      <c r="B1290" s="263"/>
      <c r="C1290" s="294">
        <v>1289</v>
      </c>
      <c r="D1290" s="263"/>
      <c r="E1290" s="504" t="str">
        <f t="shared" si="101"/>
        <v xml:space="preserve"> ()</v>
      </c>
      <c r="F1290"/>
      <c r="G1290" s="263"/>
      <c r="H1290" t="e">
        <f>VLOOKUP($G1290,県名!$B$1:$C$49,2,FALSE)</f>
        <v>#N/A</v>
      </c>
      <c r="I1290" t="e">
        <f>VLOOKUP(B1290,学校名!$D$8:$F$64,3,FALSE)</f>
        <v>#N/A</v>
      </c>
      <c r="J1290" t="str">
        <f t="shared" si="102"/>
        <v>男</v>
      </c>
      <c r="K1290" s="263"/>
      <c r="L1290" s="263"/>
      <c r="M1290" t="str">
        <f t="shared" si="103"/>
        <v xml:space="preserve"> </v>
      </c>
      <c r="O1290" s="263"/>
      <c r="P1290" s="263"/>
      <c r="S1290" t="str">
        <f t="shared" si="104"/>
        <v/>
      </c>
      <c r="T1290" t="str">
        <f t="shared" si="105"/>
        <v xml:space="preserve"> ()</v>
      </c>
      <c r="U1290" t="s">
        <v>4293</v>
      </c>
    </row>
    <row r="1291" spans="2:21">
      <c r="B1291" s="263"/>
      <c r="C1291" s="294">
        <v>1290</v>
      </c>
      <c r="D1291" s="263"/>
      <c r="E1291" s="504" t="str">
        <f t="shared" si="101"/>
        <v xml:space="preserve"> ()</v>
      </c>
      <c r="F1291"/>
      <c r="G1291" s="263"/>
      <c r="H1291" t="e">
        <f>VLOOKUP($G1291,県名!$B$1:$C$49,2,FALSE)</f>
        <v>#N/A</v>
      </c>
      <c r="I1291" t="e">
        <f>VLOOKUP(B1291,学校名!$D$8:$F$64,3,FALSE)</f>
        <v>#N/A</v>
      </c>
      <c r="J1291" t="str">
        <f t="shared" si="102"/>
        <v>男</v>
      </c>
      <c r="K1291" s="263"/>
      <c r="L1291" s="263"/>
      <c r="M1291" t="str">
        <f t="shared" si="103"/>
        <v xml:space="preserve"> </v>
      </c>
      <c r="O1291" s="263"/>
      <c r="P1291" s="263"/>
      <c r="S1291" t="str">
        <f t="shared" si="104"/>
        <v/>
      </c>
      <c r="T1291" t="str">
        <f t="shared" si="105"/>
        <v xml:space="preserve"> ()</v>
      </c>
      <c r="U1291" t="s">
        <v>4293</v>
      </c>
    </row>
    <row r="1292" spans="2:21">
      <c r="B1292" s="263"/>
      <c r="C1292" s="294">
        <v>1291</v>
      </c>
      <c r="D1292" s="263"/>
      <c r="E1292" s="504" t="str">
        <f t="shared" si="101"/>
        <v xml:space="preserve"> ()</v>
      </c>
      <c r="F1292"/>
      <c r="G1292" s="263"/>
      <c r="H1292" t="e">
        <f>VLOOKUP($G1292,県名!$B$1:$C$49,2,FALSE)</f>
        <v>#N/A</v>
      </c>
      <c r="I1292" t="e">
        <f>VLOOKUP(B1292,学校名!$D$8:$F$64,3,FALSE)</f>
        <v>#N/A</v>
      </c>
      <c r="J1292" t="str">
        <f t="shared" si="102"/>
        <v>男</v>
      </c>
      <c r="K1292" s="263"/>
      <c r="L1292" s="263"/>
      <c r="M1292" t="str">
        <f t="shared" si="103"/>
        <v xml:space="preserve"> </v>
      </c>
      <c r="O1292" s="263"/>
      <c r="P1292" s="263"/>
      <c r="S1292" t="str">
        <f t="shared" si="104"/>
        <v/>
      </c>
      <c r="T1292" t="str">
        <f t="shared" si="105"/>
        <v xml:space="preserve"> ()</v>
      </c>
      <c r="U1292" t="s">
        <v>4293</v>
      </c>
    </row>
    <row r="1293" spans="2:21">
      <c r="B1293" s="263"/>
      <c r="C1293" s="294">
        <v>1292</v>
      </c>
      <c r="D1293" s="263"/>
      <c r="E1293" s="504" t="str">
        <f t="shared" si="101"/>
        <v xml:space="preserve"> ()</v>
      </c>
      <c r="F1293"/>
      <c r="G1293" s="263"/>
      <c r="H1293" t="e">
        <f>VLOOKUP($G1293,県名!$B$1:$C$49,2,FALSE)</f>
        <v>#N/A</v>
      </c>
      <c r="I1293" t="e">
        <f>VLOOKUP(B1293,学校名!$D$8:$F$64,3,FALSE)</f>
        <v>#N/A</v>
      </c>
      <c r="J1293" t="str">
        <f t="shared" si="102"/>
        <v>男</v>
      </c>
      <c r="K1293" s="263"/>
      <c r="L1293" s="263"/>
      <c r="M1293" t="str">
        <f t="shared" si="103"/>
        <v xml:space="preserve"> </v>
      </c>
      <c r="O1293" s="263"/>
      <c r="P1293" s="263"/>
      <c r="S1293" t="str">
        <f t="shared" si="104"/>
        <v/>
      </c>
      <c r="T1293" t="str">
        <f t="shared" si="105"/>
        <v xml:space="preserve"> ()</v>
      </c>
      <c r="U1293" t="s">
        <v>4293</v>
      </c>
    </row>
    <row r="1294" spans="2:21">
      <c r="B1294" s="263"/>
      <c r="C1294" s="294">
        <v>1293</v>
      </c>
      <c r="D1294" s="263"/>
      <c r="E1294" s="504" t="str">
        <f t="shared" si="101"/>
        <v xml:space="preserve"> ()</v>
      </c>
      <c r="F1294"/>
      <c r="G1294" s="263"/>
      <c r="H1294" t="e">
        <f>VLOOKUP($G1294,県名!$B$1:$C$49,2,FALSE)</f>
        <v>#N/A</v>
      </c>
      <c r="I1294" t="e">
        <f>VLOOKUP(B1294,学校名!$D$8:$F$64,3,FALSE)</f>
        <v>#N/A</v>
      </c>
      <c r="J1294" t="str">
        <f t="shared" si="102"/>
        <v>男</v>
      </c>
      <c r="K1294" s="263"/>
      <c r="L1294" s="263"/>
      <c r="M1294" t="str">
        <f t="shared" si="103"/>
        <v xml:space="preserve"> </v>
      </c>
      <c r="O1294" s="263"/>
      <c r="P1294" s="263"/>
      <c r="S1294" t="str">
        <f t="shared" si="104"/>
        <v/>
      </c>
      <c r="T1294" t="str">
        <f t="shared" si="105"/>
        <v xml:space="preserve"> ()</v>
      </c>
      <c r="U1294" t="s">
        <v>4293</v>
      </c>
    </row>
    <row r="1295" spans="2:21">
      <c r="B1295" s="263"/>
      <c r="C1295" s="294">
        <v>1294</v>
      </c>
      <c r="D1295" s="263"/>
      <c r="E1295" s="504" t="str">
        <f t="shared" si="101"/>
        <v xml:space="preserve"> ()</v>
      </c>
      <c r="F1295"/>
      <c r="G1295" s="263"/>
      <c r="H1295" t="e">
        <f>VLOOKUP($G1295,県名!$B$1:$C$49,2,FALSE)</f>
        <v>#N/A</v>
      </c>
      <c r="I1295" t="e">
        <f>VLOOKUP(B1295,学校名!$D$8:$F$64,3,FALSE)</f>
        <v>#N/A</v>
      </c>
      <c r="J1295" t="str">
        <f t="shared" si="102"/>
        <v>男</v>
      </c>
      <c r="K1295" s="263"/>
      <c r="L1295" s="263"/>
      <c r="M1295" t="str">
        <f t="shared" si="103"/>
        <v xml:space="preserve"> </v>
      </c>
      <c r="O1295" s="263"/>
      <c r="P1295" s="263"/>
      <c r="S1295" t="str">
        <f t="shared" si="104"/>
        <v/>
      </c>
      <c r="T1295" t="str">
        <f t="shared" si="105"/>
        <v xml:space="preserve"> ()</v>
      </c>
      <c r="U1295" t="s">
        <v>4293</v>
      </c>
    </row>
    <row r="1296" spans="2:21">
      <c r="B1296" s="263"/>
      <c r="C1296" s="294">
        <v>1295</v>
      </c>
      <c r="D1296" s="263"/>
      <c r="E1296" s="504" t="str">
        <f t="shared" si="101"/>
        <v xml:space="preserve"> ()</v>
      </c>
      <c r="F1296"/>
      <c r="G1296" s="263"/>
      <c r="H1296" t="e">
        <f>VLOOKUP($G1296,県名!$B$1:$C$49,2,FALSE)</f>
        <v>#N/A</v>
      </c>
      <c r="I1296" t="e">
        <f>VLOOKUP(B1296,学校名!$D$8:$F$64,3,FALSE)</f>
        <v>#N/A</v>
      </c>
      <c r="J1296" t="str">
        <f t="shared" si="102"/>
        <v>男</v>
      </c>
      <c r="K1296" s="263"/>
      <c r="L1296" s="263"/>
      <c r="M1296" t="str">
        <f t="shared" si="103"/>
        <v xml:space="preserve"> </v>
      </c>
      <c r="O1296" s="263"/>
      <c r="P1296" s="263"/>
      <c r="S1296" t="str">
        <f t="shared" si="104"/>
        <v/>
      </c>
      <c r="T1296" t="str">
        <f t="shared" si="105"/>
        <v xml:space="preserve"> ()</v>
      </c>
      <c r="U1296" t="s">
        <v>4293</v>
      </c>
    </row>
    <row r="1297" spans="2:21">
      <c r="B1297" s="263"/>
      <c r="C1297" s="294">
        <v>1296</v>
      </c>
      <c r="D1297" s="263"/>
      <c r="E1297" s="504" t="str">
        <f t="shared" si="101"/>
        <v xml:space="preserve"> ()</v>
      </c>
      <c r="F1297"/>
      <c r="G1297" s="263"/>
      <c r="H1297" t="e">
        <f>VLOOKUP($G1297,県名!$B$1:$C$49,2,FALSE)</f>
        <v>#N/A</v>
      </c>
      <c r="I1297" t="e">
        <f>VLOOKUP(B1297,学校名!$D$8:$F$64,3,FALSE)</f>
        <v>#N/A</v>
      </c>
      <c r="J1297" t="str">
        <f t="shared" si="102"/>
        <v>男</v>
      </c>
      <c r="K1297" s="263"/>
      <c r="L1297" s="263"/>
      <c r="M1297" t="str">
        <f t="shared" si="103"/>
        <v xml:space="preserve"> </v>
      </c>
      <c r="O1297" s="263"/>
      <c r="P1297" s="263"/>
      <c r="S1297" t="str">
        <f t="shared" si="104"/>
        <v/>
      </c>
      <c r="T1297" t="str">
        <f t="shared" si="105"/>
        <v xml:space="preserve"> ()</v>
      </c>
      <c r="U1297" t="s">
        <v>4293</v>
      </c>
    </row>
    <row r="1298" spans="2:21">
      <c r="B1298" s="263"/>
      <c r="C1298" s="294">
        <v>1297</v>
      </c>
      <c r="D1298" s="263"/>
      <c r="E1298" s="504" t="str">
        <f t="shared" si="101"/>
        <v xml:space="preserve"> ()</v>
      </c>
      <c r="F1298"/>
      <c r="G1298" s="263"/>
      <c r="H1298" t="e">
        <f>VLOOKUP($G1298,県名!$B$1:$C$49,2,FALSE)</f>
        <v>#N/A</v>
      </c>
      <c r="I1298" t="e">
        <f>VLOOKUP(B1298,学校名!$D$8:$F$64,3,FALSE)</f>
        <v>#N/A</v>
      </c>
      <c r="J1298" t="str">
        <f t="shared" si="102"/>
        <v>男</v>
      </c>
      <c r="K1298" s="263"/>
      <c r="L1298" s="263"/>
      <c r="M1298" t="str">
        <f t="shared" si="103"/>
        <v xml:space="preserve"> </v>
      </c>
      <c r="O1298" s="263"/>
      <c r="P1298" s="263"/>
      <c r="S1298" t="str">
        <f t="shared" si="104"/>
        <v/>
      </c>
      <c r="T1298" t="str">
        <f t="shared" si="105"/>
        <v xml:space="preserve"> ()</v>
      </c>
      <c r="U1298" t="s">
        <v>4293</v>
      </c>
    </row>
    <row r="1299" spans="2:21">
      <c r="B1299" s="263"/>
      <c r="C1299" s="294">
        <v>1298</v>
      </c>
      <c r="D1299" s="263"/>
      <c r="E1299" s="504" t="str">
        <f t="shared" si="101"/>
        <v xml:space="preserve"> ()</v>
      </c>
      <c r="F1299"/>
      <c r="G1299" s="263"/>
      <c r="H1299" t="e">
        <f>VLOOKUP($G1299,県名!$B$1:$C$49,2,FALSE)</f>
        <v>#N/A</v>
      </c>
      <c r="I1299" t="e">
        <f>VLOOKUP(B1299,学校名!$D$8:$F$64,3,FALSE)</f>
        <v>#N/A</v>
      </c>
      <c r="J1299" t="str">
        <f t="shared" si="102"/>
        <v>男</v>
      </c>
      <c r="K1299" s="263"/>
      <c r="L1299" s="263"/>
      <c r="M1299" t="str">
        <f t="shared" si="103"/>
        <v xml:space="preserve"> </v>
      </c>
      <c r="O1299" s="263"/>
      <c r="P1299" s="263"/>
      <c r="S1299" t="str">
        <f t="shared" si="104"/>
        <v/>
      </c>
      <c r="T1299" t="str">
        <f t="shared" si="105"/>
        <v xml:space="preserve"> ()</v>
      </c>
      <c r="U1299" t="s">
        <v>4293</v>
      </c>
    </row>
    <row r="1300" spans="2:21">
      <c r="B1300" s="263"/>
      <c r="C1300" s="294">
        <v>1299</v>
      </c>
      <c r="D1300" s="263"/>
      <c r="E1300" s="504" t="str">
        <f t="shared" si="101"/>
        <v xml:space="preserve"> ()</v>
      </c>
      <c r="F1300"/>
      <c r="G1300" s="263"/>
      <c r="H1300" t="e">
        <f>VLOOKUP($G1300,県名!$B$1:$C$49,2,FALSE)</f>
        <v>#N/A</v>
      </c>
      <c r="I1300" t="e">
        <f>VLOOKUP(B1300,学校名!$D$8:$F$64,3,FALSE)</f>
        <v>#N/A</v>
      </c>
      <c r="J1300" t="str">
        <f t="shared" si="102"/>
        <v>男</v>
      </c>
      <c r="K1300" s="263"/>
      <c r="L1300" s="263"/>
      <c r="M1300" t="str">
        <f t="shared" si="103"/>
        <v xml:space="preserve"> </v>
      </c>
      <c r="O1300" s="263"/>
      <c r="P1300" s="263"/>
      <c r="S1300" t="str">
        <f t="shared" si="104"/>
        <v/>
      </c>
      <c r="T1300" t="str">
        <f t="shared" si="105"/>
        <v xml:space="preserve"> ()</v>
      </c>
      <c r="U1300" t="s">
        <v>4293</v>
      </c>
    </row>
    <row r="1301" spans="2:21">
      <c r="B1301" s="263"/>
      <c r="C1301" s="294">
        <v>1300</v>
      </c>
      <c r="D1301" s="263"/>
      <c r="E1301" s="504" t="str">
        <f t="shared" si="101"/>
        <v xml:space="preserve"> ()</v>
      </c>
      <c r="F1301"/>
      <c r="G1301" s="263"/>
      <c r="H1301" t="e">
        <f>VLOOKUP($G1301,県名!$B$1:$C$49,2,FALSE)</f>
        <v>#N/A</v>
      </c>
      <c r="I1301" t="e">
        <f>VLOOKUP(B1301,学校名!$D$8:$F$64,3,FALSE)</f>
        <v>#N/A</v>
      </c>
      <c r="J1301" t="str">
        <f t="shared" si="102"/>
        <v>男</v>
      </c>
      <c r="K1301" s="263"/>
      <c r="L1301" s="263"/>
      <c r="M1301" t="str">
        <f t="shared" si="103"/>
        <v xml:space="preserve"> </v>
      </c>
      <c r="O1301" s="263"/>
      <c r="P1301" s="263"/>
      <c r="S1301" t="str">
        <f t="shared" si="104"/>
        <v/>
      </c>
      <c r="T1301" t="str">
        <f t="shared" si="105"/>
        <v xml:space="preserve"> ()</v>
      </c>
      <c r="U1301" t="s">
        <v>4293</v>
      </c>
    </row>
    <row r="1302" spans="2:21">
      <c r="B1302" s="263"/>
      <c r="C1302" s="294">
        <v>1301</v>
      </c>
      <c r="D1302" s="263"/>
      <c r="E1302" s="504" t="str">
        <f t="shared" si="101"/>
        <v xml:space="preserve"> ()</v>
      </c>
      <c r="F1302"/>
      <c r="G1302" s="263"/>
      <c r="H1302" t="e">
        <f>VLOOKUP($G1302,県名!$B$1:$C$49,2,FALSE)</f>
        <v>#N/A</v>
      </c>
      <c r="I1302" t="e">
        <f>VLOOKUP(B1302,学校名!$D$8:$F$64,3,FALSE)</f>
        <v>#N/A</v>
      </c>
      <c r="J1302" t="str">
        <f t="shared" si="102"/>
        <v>男</v>
      </c>
      <c r="K1302" s="263"/>
      <c r="L1302" s="263"/>
      <c r="M1302" t="str">
        <f t="shared" si="103"/>
        <v xml:space="preserve"> </v>
      </c>
      <c r="O1302" s="263"/>
      <c r="P1302" s="263"/>
      <c r="S1302" t="str">
        <f t="shared" si="104"/>
        <v/>
      </c>
      <c r="T1302" t="str">
        <f t="shared" si="105"/>
        <v xml:space="preserve"> ()</v>
      </c>
      <c r="U1302" t="s">
        <v>4293</v>
      </c>
    </row>
    <row r="1303" spans="2:21">
      <c r="B1303" s="263"/>
      <c r="C1303" s="294">
        <v>1302</v>
      </c>
      <c r="D1303" s="263"/>
      <c r="E1303" s="504" t="str">
        <f t="shared" si="101"/>
        <v xml:space="preserve"> ()</v>
      </c>
      <c r="F1303"/>
      <c r="G1303" s="263"/>
      <c r="H1303" t="e">
        <f>VLOOKUP($G1303,県名!$B$1:$C$49,2,FALSE)</f>
        <v>#N/A</v>
      </c>
      <c r="I1303" t="e">
        <f>VLOOKUP(B1303,学校名!$D$8:$F$64,3,FALSE)</f>
        <v>#N/A</v>
      </c>
      <c r="J1303" t="str">
        <f t="shared" si="102"/>
        <v>男</v>
      </c>
      <c r="K1303" s="263"/>
      <c r="L1303" s="263"/>
      <c r="M1303" t="str">
        <f t="shared" si="103"/>
        <v xml:space="preserve"> </v>
      </c>
      <c r="O1303" s="263"/>
      <c r="P1303" s="263"/>
      <c r="S1303" t="str">
        <f t="shared" si="104"/>
        <v/>
      </c>
      <c r="T1303" t="str">
        <f t="shared" si="105"/>
        <v xml:space="preserve"> ()</v>
      </c>
      <c r="U1303" t="s">
        <v>4293</v>
      </c>
    </row>
    <row r="1304" spans="2:21">
      <c r="B1304" s="263"/>
      <c r="C1304" s="294">
        <v>1303</v>
      </c>
      <c r="D1304" s="263"/>
      <c r="E1304" s="504" t="str">
        <f t="shared" si="101"/>
        <v xml:space="preserve"> ()</v>
      </c>
      <c r="F1304"/>
      <c r="G1304" s="263"/>
      <c r="H1304" t="e">
        <f>VLOOKUP($G1304,県名!$B$1:$C$49,2,FALSE)</f>
        <v>#N/A</v>
      </c>
      <c r="I1304" t="e">
        <f>VLOOKUP(B1304,学校名!$D$8:$F$64,3,FALSE)</f>
        <v>#N/A</v>
      </c>
      <c r="J1304" t="str">
        <f t="shared" si="102"/>
        <v>男</v>
      </c>
      <c r="K1304" s="263"/>
      <c r="L1304" s="263"/>
      <c r="M1304" t="str">
        <f t="shared" si="103"/>
        <v xml:space="preserve"> </v>
      </c>
      <c r="O1304" s="263"/>
      <c r="P1304" s="263"/>
      <c r="S1304" t="str">
        <f t="shared" si="104"/>
        <v/>
      </c>
      <c r="T1304" t="str">
        <f t="shared" si="105"/>
        <v xml:space="preserve"> ()</v>
      </c>
      <c r="U1304" t="s">
        <v>4293</v>
      </c>
    </row>
    <row r="1305" spans="2:21">
      <c r="B1305" s="263"/>
      <c r="C1305" s="294">
        <v>1304</v>
      </c>
      <c r="D1305" s="263"/>
      <c r="E1305" s="504" t="str">
        <f t="shared" si="101"/>
        <v xml:space="preserve"> ()</v>
      </c>
      <c r="F1305"/>
      <c r="G1305" s="263"/>
      <c r="H1305" t="e">
        <f>VLOOKUP($G1305,県名!$B$1:$C$49,2,FALSE)</f>
        <v>#N/A</v>
      </c>
      <c r="I1305" t="e">
        <f>VLOOKUP(B1305,学校名!$D$8:$F$64,3,FALSE)</f>
        <v>#N/A</v>
      </c>
      <c r="J1305" t="str">
        <f t="shared" si="102"/>
        <v>男</v>
      </c>
      <c r="K1305" s="263"/>
      <c r="L1305" s="263"/>
      <c r="M1305" t="str">
        <f t="shared" si="103"/>
        <v xml:space="preserve"> </v>
      </c>
      <c r="O1305" s="263"/>
      <c r="P1305" s="263"/>
      <c r="S1305" t="str">
        <f t="shared" si="104"/>
        <v/>
      </c>
      <c r="T1305" t="str">
        <f t="shared" si="105"/>
        <v xml:space="preserve"> ()</v>
      </c>
      <c r="U1305" t="s">
        <v>4293</v>
      </c>
    </row>
    <row r="1306" spans="2:21">
      <c r="B1306" s="263"/>
      <c r="C1306" s="294">
        <v>1305</v>
      </c>
      <c r="D1306" s="263"/>
      <c r="E1306" s="504" t="str">
        <f t="shared" si="101"/>
        <v xml:space="preserve"> ()</v>
      </c>
      <c r="F1306"/>
      <c r="G1306" s="263"/>
      <c r="H1306" t="e">
        <f>VLOOKUP($G1306,県名!$B$1:$C$49,2,FALSE)</f>
        <v>#N/A</v>
      </c>
      <c r="I1306" t="e">
        <f>VLOOKUP(B1306,学校名!$D$8:$F$64,3,FALSE)</f>
        <v>#N/A</v>
      </c>
      <c r="J1306" t="str">
        <f t="shared" si="102"/>
        <v>男</v>
      </c>
      <c r="K1306" s="263"/>
      <c r="L1306" s="263"/>
      <c r="M1306" t="str">
        <f t="shared" si="103"/>
        <v xml:space="preserve"> </v>
      </c>
      <c r="O1306" s="263"/>
      <c r="P1306" s="263"/>
      <c r="S1306" t="str">
        <f t="shared" si="104"/>
        <v/>
      </c>
      <c r="T1306" t="str">
        <f t="shared" si="105"/>
        <v xml:space="preserve"> ()</v>
      </c>
      <c r="U1306" t="s">
        <v>4293</v>
      </c>
    </row>
    <row r="1307" spans="2:21">
      <c r="B1307" s="263"/>
      <c r="C1307" s="294">
        <v>1306</v>
      </c>
      <c r="D1307" s="263"/>
      <c r="E1307" s="504" t="str">
        <f t="shared" si="101"/>
        <v xml:space="preserve"> ()</v>
      </c>
      <c r="F1307"/>
      <c r="G1307" s="263"/>
      <c r="H1307" t="e">
        <f>VLOOKUP($G1307,県名!$B$1:$C$49,2,FALSE)</f>
        <v>#N/A</v>
      </c>
      <c r="I1307" t="e">
        <f>VLOOKUP(B1307,学校名!$D$8:$F$64,3,FALSE)</f>
        <v>#N/A</v>
      </c>
      <c r="J1307" t="str">
        <f t="shared" si="102"/>
        <v>男</v>
      </c>
      <c r="K1307" s="263"/>
      <c r="L1307" s="263"/>
      <c r="M1307" t="str">
        <f t="shared" si="103"/>
        <v xml:space="preserve"> </v>
      </c>
      <c r="O1307" s="263"/>
      <c r="P1307" s="263"/>
      <c r="S1307" t="str">
        <f t="shared" si="104"/>
        <v/>
      </c>
      <c r="T1307" t="str">
        <f t="shared" si="105"/>
        <v xml:space="preserve"> ()</v>
      </c>
      <c r="U1307" t="s">
        <v>4293</v>
      </c>
    </row>
    <row r="1308" spans="2:21">
      <c r="B1308" s="263"/>
      <c r="C1308" s="294">
        <v>1307</v>
      </c>
      <c r="D1308" s="263"/>
      <c r="E1308" s="504" t="str">
        <f t="shared" si="101"/>
        <v xml:space="preserve"> ()</v>
      </c>
      <c r="F1308"/>
      <c r="G1308" s="263"/>
      <c r="H1308" t="e">
        <f>VLOOKUP($G1308,県名!$B$1:$C$49,2,FALSE)</f>
        <v>#N/A</v>
      </c>
      <c r="I1308" t="e">
        <f>VLOOKUP(B1308,学校名!$D$8:$F$64,3,FALSE)</f>
        <v>#N/A</v>
      </c>
      <c r="J1308" t="str">
        <f t="shared" si="102"/>
        <v>男</v>
      </c>
      <c r="K1308" s="263"/>
      <c r="L1308" s="263"/>
      <c r="M1308" t="str">
        <f t="shared" si="103"/>
        <v xml:space="preserve"> </v>
      </c>
      <c r="O1308" s="263"/>
      <c r="P1308" s="263"/>
      <c r="S1308" t="str">
        <f t="shared" si="104"/>
        <v/>
      </c>
      <c r="T1308" t="str">
        <f t="shared" si="105"/>
        <v xml:space="preserve"> ()</v>
      </c>
      <c r="U1308" t="s">
        <v>4293</v>
      </c>
    </row>
    <row r="1309" spans="2:21">
      <c r="B1309" s="263"/>
      <c r="C1309" s="294">
        <v>1308</v>
      </c>
      <c r="D1309" s="263"/>
      <c r="E1309" s="504" t="str">
        <f t="shared" si="101"/>
        <v xml:space="preserve"> ()</v>
      </c>
      <c r="F1309"/>
      <c r="G1309" s="263"/>
      <c r="H1309" t="e">
        <f>VLOOKUP($G1309,県名!$B$1:$C$49,2,FALSE)</f>
        <v>#N/A</v>
      </c>
      <c r="I1309" t="e">
        <f>VLOOKUP(B1309,学校名!$D$8:$F$64,3,FALSE)</f>
        <v>#N/A</v>
      </c>
      <c r="J1309" t="str">
        <f t="shared" si="102"/>
        <v>男</v>
      </c>
      <c r="K1309" s="263"/>
      <c r="L1309" s="263"/>
      <c r="M1309" t="str">
        <f t="shared" si="103"/>
        <v xml:space="preserve"> </v>
      </c>
      <c r="O1309" s="263"/>
      <c r="P1309" s="263"/>
      <c r="S1309" t="str">
        <f t="shared" si="104"/>
        <v/>
      </c>
      <c r="T1309" t="str">
        <f t="shared" si="105"/>
        <v xml:space="preserve"> ()</v>
      </c>
      <c r="U1309" t="s">
        <v>4293</v>
      </c>
    </row>
    <row r="1310" spans="2:21">
      <c r="B1310" s="263"/>
      <c r="C1310" s="294">
        <v>1309</v>
      </c>
      <c r="D1310" s="263"/>
      <c r="E1310" s="504" t="str">
        <f t="shared" si="101"/>
        <v xml:space="preserve"> ()</v>
      </c>
      <c r="F1310"/>
      <c r="G1310" s="263"/>
      <c r="H1310" t="e">
        <f>VLOOKUP($G1310,県名!$B$1:$C$49,2,FALSE)</f>
        <v>#N/A</v>
      </c>
      <c r="I1310" t="e">
        <f>VLOOKUP(B1310,学校名!$D$8:$F$64,3,FALSE)</f>
        <v>#N/A</v>
      </c>
      <c r="J1310" t="str">
        <f t="shared" si="102"/>
        <v>男</v>
      </c>
      <c r="K1310" s="263"/>
      <c r="L1310" s="263"/>
      <c r="M1310" t="str">
        <f t="shared" si="103"/>
        <v xml:space="preserve"> </v>
      </c>
      <c r="O1310" s="263"/>
      <c r="P1310" s="263"/>
      <c r="S1310" t="str">
        <f t="shared" si="104"/>
        <v/>
      </c>
      <c r="T1310" t="str">
        <f t="shared" si="105"/>
        <v xml:space="preserve"> ()</v>
      </c>
      <c r="U1310" t="s">
        <v>4293</v>
      </c>
    </row>
    <row r="1311" spans="2:21">
      <c r="B1311" s="263"/>
      <c r="C1311" s="294">
        <v>1310</v>
      </c>
      <c r="D1311" s="263"/>
      <c r="E1311" s="504" t="str">
        <f t="shared" si="101"/>
        <v xml:space="preserve"> ()</v>
      </c>
      <c r="F1311"/>
      <c r="G1311" s="263"/>
      <c r="H1311" t="e">
        <f>VLOOKUP($G1311,県名!$B$1:$C$49,2,FALSE)</f>
        <v>#N/A</v>
      </c>
      <c r="I1311" t="e">
        <f>VLOOKUP(B1311,学校名!$D$8:$F$64,3,FALSE)</f>
        <v>#N/A</v>
      </c>
      <c r="J1311" t="str">
        <f t="shared" si="102"/>
        <v>男</v>
      </c>
      <c r="K1311" s="263"/>
      <c r="L1311" s="263"/>
      <c r="M1311" t="str">
        <f t="shared" si="103"/>
        <v xml:space="preserve"> </v>
      </c>
      <c r="O1311" s="263"/>
      <c r="P1311" s="263"/>
      <c r="S1311" t="str">
        <f t="shared" si="104"/>
        <v/>
      </c>
      <c r="T1311" t="str">
        <f t="shared" si="105"/>
        <v xml:space="preserve"> ()</v>
      </c>
      <c r="U1311" t="s">
        <v>4293</v>
      </c>
    </row>
    <row r="1312" spans="2:21">
      <c r="B1312" s="263"/>
      <c r="C1312" s="294">
        <v>1311</v>
      </c>
      <c r="D1312" s="263"/>
      <c r="E1312" s="504" t="str">
        <f t="shared" si="101"/>
        <v xml:space="preserve"> ()</v>
      </c>
      <c r="F1312"/>
      <c r="G1312" s="263"/>
      <c r="H1312" t="e">
        <f>VLOOKUP($G1312,県名!$B$1:$C$49,2,FALSE)</f>
        <v>#N/A</v>
      </c>
      <c r="I1312" t="e">
        <f>VLOOKUP(B1312,学校名!$D$8:$F$64,3,FALSE)</f>
        <v>#N/A</v>
      </c>
      <c r="J1312" t="str">
        <f t="shared" si="102"/>
        <v>男</v>
      </c>
      <c r="K1312" s="263"/>
      <c r="L1312" s="263"/>
      <c r="M1312" t="str">
        <f t="shared" si="103"/>
        <v xml:space="preserve"> </v>
      </c>
      <c r="O1312" s="263"/>
      <c r="P1312" s="263"/>
      <c r="S1312" t="str">
        <f t="shared" si="104"/>
        <v/>
      </c>
      <c r="T1312" t="str">
        <f t="shared" si="105"/>
        <v xml:space="preserve"> ()</v>
      </c>
      <c r="U1312" t="s">
        <v>4293</v>
      </c>
    </row>
    <row r="1313" spans="2:21">
      <c r="B1313" s="263"/>
      <c r="C1313" s="294">
        <v>1312</v>
      </c>
      <c r="D1313" s="263"/>
      <c r="E1313" s="504" t="str">
        <f t="shared" si="101"/>
        <v xml:space="preserve"> ()</v>
      </c>
      <c r="F1313"/>
      <c r="G1313" s="263"/>
      <c r="H1313" t="e">
        <f>VLOOKUP($G1313,県名!$B$1:$C$49,2,FALSE)</f>
        <v>#N/A</v>
      </c>
      <c r="I1313" t="e">
        <f>VLOOKUP(B1313,学校名!$D$8:$F$64,3,FALSE)</f>
        <v>#N/A</v>
      </c>
      <c r="J1313" t="str">
        <f t="shared" si="102"/>
        <v>男</v>
      </c>
      <c r="K1313" s="263"/>
      <c r="L1313" s="263"/>
      <c r="M1313" t="str">
        <f t="shared" si="103"/>
        <v xml:space="preserve"> </v>
      </c>
      <c r="O1313" s="263"/>
      <c r="P1313" s="263"/>
      <c r="S1313" t="str">
        <f t="shared" si="104"/>
        <v/>
      </c>
      <c r="T1313" t="str">
        <f t="shared" si="105"/>
        <v xml:space="preserve"> ()</v>
      </c>
      <c r="U1313" t="s">
        <v>4293</v>
      </c>
    </row>
    <row r="1314" spans="2:21">
      <c r="B1314" s="263"/>
      <c r="C1314" s="294">
        <v>1313</v>
      </c>
      <c r="D1314" s="263"/>
      <c r="E1314" s="504" t="str">
        <f t="shared" si="101"/>
        <v xml:space="preserve"> ()</v>
      </c>
      <c r="F1314"/>
      <c r="G1314" s="263"/>
      <c r="H1314" t="e">
        <f>VLOOKUP($G1314,県名!$B$1:$C$49,2,FALSE)</f>
        <v>#N/A</v>
      </c>
      <c r="I1314" t="e">
        <f>VLOOKUP(B1314,学校名!$D$8:$F$64,3,FALSE)</f>
        <v>#N/A</v>
      </c>
      <c r="J1314" t="str">
        <f t="shared" si="102"/>
        <v>男</v>
      </c>
      <c r="K1314" s="263"/>
      <c r="L1314" s="263"/>
      <c r="M1314" t="str">
        <f t="shared" si="103"/>
        <v xml:space="preserve"> </v>
      </c>
      <c r="O1314" s="263"/>
      <c r="P1314" s="263"/>
      <c r="S1314" t="str">
        <f t="shared" si="104"/>
        <v/>
      </c>
      <c r="T1314" t="str">
        <f t="shared" si="105"/>
        <v xml:space="preserve"> ()</v>
      </c>
      <c r="U1314" t="s">
        <v>4293</v>
      </c>
    </row>
    <row r="1315" spans="2:21">
      <c r="B1315" s="263"/>
      <c r="C1315" s="294">
        <v>1314</v>
      </c>
      <c r="D1315" s="263"/>
      <c r="E1315" s="504" t="str">
        <f t="shared" si="101"/>
        <v xml:space="preserve"> ()</v>
      </c>
      <c r="F1315"/>
      <c r="G1315" s="263"/>
      <c r="H1315" t="e">
        <f>VLOOKUP($G1315,県名!$B$1:$C$49,2,FALSE)</f>
        <v>#N/A</v>
      </c>
      <c r="I1315" t="e">
        <f>VLOOKUP(B1315,学校名!$D$8:$F$64,3,FALSE)</f>
        <v>#N/A</v>
      </c>
      <c r="J1315" t="str">
        <f t="shared" si="102"/>
        <v>男</v>
      </c>
      <c r="K1315" s="263"/>
      <c r="L1315" s="263"/>
      <c r="M1315" t="str">
        <f t="shared" si="103"/>
        <v xml:space="preserve"> </v>
      </c>
      <c r="O1315" s="263"/>
      <c r="P1315" s="263"/>
      <c r="S1315" t="str">
        <f t="shared" si="104"/>
        <v/>
      </c>
      <c r="T1315" t="str">
        <f t="shared" si="105"/>
        <v xml:space="preserve"> ()</v>
      </c>
      <c r="U1315" t="s">
        <v>4293</v>
      </c>
    </row>
    <row r="1316" spans="2:21">
      <c r="B1316" s="263"/>
      <c r="C1316" s="294">
        <v>1315</v>
      </c>
      <c r="D1316" s="263"/>
      <c r="E1316" s="504" t="str">
        <f t="shared" si="101"/>
        <v xml:space="preserve"> ()</v>
      </c>
      <c r="F1316"/>
      <c r="G1316" s="263"/>
      <c r="H1316" t="e">
        <f>VLOOKUP($G1316,県名!$B$1:$C$49,2,FALSE)</f>
        <v>#N/A</v>
      </c>
      <c r="I1316" t="e">
        <f>VLOOKUP(B1316,学校名!$D$8:$F$64,3,FALSE)</f>
        <v>#N/A</v>
      </c>
      <c r="J1316" t="str">
        <f t="shared" si="102"/>
        <v>男</v>
      </c>
      <c r="K1316" s="263"/>
      <c r="L1316" s="263"/>
      <c r="M1316" t="str">
        <f t="shared" si="103"/>
        <v xml:space="preserve"> </v>
      </c>
      <c r="O1316" s="263"/>
      <c r="P1316" s="263"/>
      <c r="S1316" t="str">
        <f t="shared" si="104"/>
        <v/>
      </c>
      <c r="T1316" t="str">
        <f t="shared" si="105"/>
        <v xml:space="preserve"> ()</v>
      </c>
      <c r="U1316" t="s">
        <v>4293</v>
      </c>
    </row>
    <row r="1317" spans="2:21">
      <c r="B1317" s="263"/>
      <c r="C1317" s="294">
        <v>1316</v>
      </c>
      <c r="D1317" s="263"/>
      <c r="E1317" s="504" t="str">
        <f t="shared" si="101"/>
        <v xml:space="preserve"> ()</v>
      </c>
      <c r="F1317"/>
      <c r="G1317" s="263"/>
      <c r="H1317" t="e">
        <f>VLOOKUP($G1317,県名!$B$1:$C$49,2,FALSE)</f>
        <v>#N/A</v>
      </c>
      <c r="I1317" t="e">
        <f>VLOOKUP(B1317,学校名!$D$8:$F$64,3,FALSE)</f>
        <v>#N/A</v>
      </c>
      <c r="J1317" t="str">
        <f t="shared" si="102"/>
        <v>男</v>
      </c>
      <c r="K1317" s="263"/>
      <c r="L1317" s="263"/>
      <c r="M1317" t="str">
        <f t="shared" si="103"/>
        <v xml:space="preserve"> </v>
      </c>
      <c r="O1317" s="263"/>
      <c r="P1317" s="263"/>
      <c r="S1317" t="str">
        <f t="shared" si="104"/>
        <v/>
      </c>
      <c r="T1317" t="str">
        <f t="shared" si="105"/>
        <v xml:space="preserve"> ()</v>
      </c>
      <c r="U1317" t="s">
        <v>4293</v>
      </c>
    </row>
    <row r="1318" spans="2:21">
      <c r="B1318" s="263"/>
      <c r="C1318" s="294">
        <v>1317</v>
      </c>
      <c r="D1318" s="263"/>
      <c r="E1318" s="504" t="str">
        <f t="shared" si="101"/>
        <v xml:space="preserve"> ()</v>
      </c>
      <c r="F1318"/>
      <c r="G1318" s="263"/>
      <c r="H1318" t="e">
        <f>VLOOKUP($G1318,県名!$B$1:$C$49,2,FALSE)</f>
        <v>#N/A</v>
      </c>
      <c r="I1318" t="e">
        <f>VLOOKUP(B1318,学校名!$D$8:$F$64,3,FALSE)</f>
        <v>#N/A</v>
      </c>
      <c r="J1318" t="str">
        <f t="shared" si="102"/>
        <v>男</v>
      </c>
      <c r="K1318" s="263"/>
      <c r="L1318" s="263"/>
      <c r="M1318" t="str">
        <f t="shared" si="103"/>
        <v xml:space="preserve"> </v>
      </c>
      <c r="O1318" s="263"/>
      <c r="P1318" s="263"/>
      <c r="S1318" t="str">
        <f t="shared" si="104"/>
        <v/>
      </c>
      <c r="T1318" t="str">
        <f t="shared" si="105"/>
        <v xml:space="preserve"> ()</v>
      </c>
      <c r="U1318" t="s">
        <v>4293</v>
      </c>
    </row>
    <row r="1319" spans="2:21">
      <c r="B1319" s="263"/>
      <c r="C1319" s="294">
        <v>1318</v>
      </c>
      <c r="D1319" s="263"/>
      <c r="E1319" s="504" t="str">
        <f t="shared" si="101"/>
        <v xml:space="preserve"> ()</v>
      </c>
      <c r="F1319"/>
      <c r="G1319" s="263"/>
      <c r="H1319" t="e">
        <f>VLOOKUP($G1319,県名!$B$1:$C$49,2,FALSE)</f>
        <v>#N/A</v>
      </c>
      <c r="I1319" t="e">
        <f>VLOOKUP(B1319,学校名!$D$8:$F$64,3,FALSE)</f>
        <v>#N/A</v>
      </c>
      <c r="J1319" t="str">
        <f t="shared" si="102"/>
        <v>男</v>
      </c>
      <c r="K1319" s="263"/>
      <c r="L1319" s="263"/>
      <c r="M1319" t="str">
        <f t="shared" si="103"/>
        <v xml:space="preserve"> </v>
      </c>
      <c r="O1319" s="263"/>
      <c r="P1319" s="263"/>
      <c r="S1319" t="str">
        <f t="shared" si="104"/>
        <v/>
      </c>
      <c r="T1319" t="str">
        <f t="shared" si="105"/>
        <v xml:space="preserve"> ()</v>
      </c>
      <c r="U1319" t="s">
        <v>4293</v>
      </c>
    </row>
    <row r="1320" spans="2:21">
      <c r="B1320" s="263"/>
      <c r="C1320" s="294">
        <v>1319</v>
      </c>
      <c r="D1320" s="263"/>
      <c r="E1320" s="504" t="str">
        <f t="shared" si="101"/>
        <v xml:space="preserve"> ()</v>
      </c>
      <c r="F1320"/>
      <c r="G1320" s="263"/>
      <c r="H1320" t="e">
        <f>VLOOKUP($G1320,県名!$B$1:$C$49,2,FALSE)</f>
        <v>#N/A</v>
      </c>
      <c r="I1320" t="e">
        <f>VLOOKUP(B1320,学校名!$D$8:$F$64,3,FALSE)</f>
        <v>#N/A</v>
      </c>
      <c r="J1320" t="str">
        <f t="shared" si="102"/>
        <v>男</v>
      </c>
      <c r="K1320" s="263"/>
      <c r="L1320" s="263"/>
      <c r="M1320" t="str">
        <f t="shared" si="103"/>
        <v xml:space="preserve"> </v>
      </c>
      <c r="O1320" s="263"/>
      <c r="P1320" s="263"/>
      <c r="S1320" t="str">
        <f t="shared" si="104"/>
        <v/>
      </c>
      <c r="T1320" t="str">
        <f t="shared" si="105"/>
        <v xml:space="preserve"> ()</v>
      </c>
      <c r="U1320" t="s">
        <v>4293</v>
      </c>
    </row>
    <row r="1321" spans="2:21">
      <c r="B1321" s="263"/>
      <c r="C1321" s="294">
        <v>1320</v>
      </c>
      <c r="D1321" s="263"/>
      <c r="E1321" s="504" t="str">
        <f t="shared" si="101"/>
        <v xml:space="preserve"> ()</v>
      </c>
      <c r="F1321"/>
      <c r="G1321" s="263"/>
      <c r="H1321" t="e">
        <f>VLOOKUP($G1321,県名!$B$1:$C$49,2,FALSE)</f>
        <v>#N/A</v>
      </c>
      <c r="I1321" t="e">
        <f>VLOOKUP(B1321,学校名!$D$8:$F$64,3,FALSE)</f>
        <v>#N/A</v>
      </c>
      <c r="J1321" t="str">
        <f t="shared" si="102"/>
        <v>男</v>
      </c>
      <c r="K1321" s="263"/>
      <c r="L1321" s="263"/>
      <c r="M1321" t="str">
        <f t="shared" si="103"/>
        <v xml:space="preserve"> </v>
      </c>
      <c r="O1321" s="263"/>
      <c r="P1321" s="263"/>
      <c r="S1321" t="str">
        <f t="shared" si="104"/>
        <v/>
      </c>
      <c r="T1321" t="str">
        <f t="shared" si="105"/>
        <v xml:space="preserve"> ()</v>
      </c>
      <c r="U1321" t="s">
        <v>4293</v>
      </c>
    </row>
    <row r="1322" spans="2:21">
      <c r="B1322" s="263"/>
      <c r="C1322" s="294">
        <v>1321</v>
      </c>
      <c r="D1322" s="263"/>
      <c r="E1322" s="504" t="str">
        <f t="shared" si="101"/>
        <v xml:space="preserve"> ()</v>
      </c>
      <c r="F1322"/>
      <c r="G1322" s="263"/>
      <c r="H1322" t="e">
        <f>VLOOKUP($G1322,県名!$B$1:$C$49,2,FALSE)</f>
        <v>#N/A</v>
      </c>
      <c r="I1322" t="e">
        <f>VLOOKUP(B1322,学校名!$D$8:$F$64,3,FALSE)</f>
        <v>#N/A</v>
      </c>
      <c r="J1322" t="str">
        <f t="shared" si="102"/>
        <v>男</v>
      </c>
      <c r="K1322" s="263"/>
      <c r="L1322" s="263"/>
      <c r="M1322" t="str">
        <f t="shared" si="103"/>
        <v xml:space="preserve"> </v>
      </c>
      <c r="O1322" s="263"/>
      <c r="P1322" s="263"/>
      <c r="S1322" t="str">
        <f t="shared" si="104"/>
        <v/>
      </c>
      <c r="T1322" t="str">
        <f t="shared" si="105"/>
        <v xml:space="preserve"> ()</v>
      </c>
      <c r="U1322" t="s">
        <v>4293</v>
      </c>
    </row>
    <row r="1323" spans="2:21">
      <c r="B1323" s="263"/>
      <c r="C1323" s="294">
        <v>1322</v>
      </c>
      <c r="D1323" s="263"/>
      <c r="E1323" s="504" t="str">
        <f t="shared" si="101"/>
        <v xml:space="preserve"> ()</v>
      </c>
      <c r="F1323"/>
      <c r="G1323" s="263"/>
      <c r="H1323" t="e">
        <f>VLOOKUP($G1323,県名!$B$1:$C$49,2,FALSE)</f>
        <v>#N/A</v>
      </c>
      <c r="I1323" t="e">
        <f>VLOOKUP(B1323,学校名!$D$8:$F$64,3,FALSE)</f>
        <v>#N/A</v>
      </c>
      <c r="J1323" t="str">
        <f t="shared" si="102"/>
        <v>男</v>
      </c>
      <c r="K1323" s="263"/>
      <c r="L1323" s="263"/>
      <c r="M1323" t="str">
        <f t="shared" si="103"/>
        <v xml:space="preserve"> </v>
      </c>
      <c r="O1323" s="263"/>
      <c r="P1323" s="263"/>
      <c r="S1323" t="str">
        <f t="shared" si="104"/>
        <v/>
      </c>
      <c r="T1323" t="str">
        <f t="shared" si="105"/>
        <v xml:space="preserve"> ()</v>
      </c>
      <c r="U1323" t="s">
        <v>4293</v>
      </c>
    </row>
    <row r="1324" spans="2:21">
      <c r="B1324" s="263"/>
      <c r="C1324" s="294">
        <v>1323</v>
      </c>
      <c r="D1324" s="263"/>
      <c r="E1324" s="504" t="str">
        <f t="shared" si="101"/>
        <v xml:space="preserve"> ()</v>
      </c>
      <c r="F1324"/>
      <c r="G1324" s="263"/>
      <c r="H1324" t="e">
        <f>VLOOKUP($G1324,県名!$B$1:$C$49,2,FALSE)</f>
        <v>#N/A</v>
      </c>
      <c r="I1324" t="e">
        <f>VLOOKUP(B1324,学校名!$D$8:$F$64,3,FALSE)</f>
        <v>#N/A</v>
      </c>
      <c r="J1324" t="str">
        <f t="shared" si="102"/>
        <v>男</v>
      </c>
      <c r="K1324" s="263"/>
      <c r="L1324" s="263"/>
      <c r="M1324" t="str">
        <f t="shared" si="103"/>
        <v xml:space="preserve"> </v>
      </c>
      <c r="O1324" s="263"/>
      <c r="P1324" s="263"/>
      <c r="S1324" t="str">
        <f t="shared" si="104"/>
        <v/>
      </c>
      <c r="T1324" t="str">
        <f t="shared" si="105"/>
        <v xml:space="preserve"> ()</v>
      </c>
      <c r="U1324" t="s">
        <v>4293</v>
      </c>
    </row>
    <row r="1325" spans="2:21">
      <c r="B1325" s="263"/>
      <c r="C1325" s="294">
        <v>1324</v>
      </c>
      <c r="D1325" s="263"/>
      <c r="E1325" s="504" t="str">
        <f t="shared" si="101"/>
        <v xml:space="preserve"> ()</v>
      </c>
      <c r="F1325"/>
      <c r="G1325" s="263"/>
      <c r="H1325" t="e">
        <f>VLOOKUP($G1325,県名!$B$1:$C$49,2,FALSE)</f>
        <v>#N/A</v>
      </c>
      <c r="I1325" t="e">
        <f>VLOOKUP(B1325,学校名!$D$8:$F$64,3,FALSE)</f>
        <v>#N/A</v>
      </c>
      <c r="J1325" t="str">
        <f t="shared" si="102"/>
        <v>男</v>
      </c>
      <c r="K1325" s="263"/>
      <c r="L1325" s="263"/>
      <c r="M1325" t="str">
        <f t="shared" si="103"/>
        <v xml:space="preserve"> </v>
      </c>
      <c r="O1325" s="263"/>
      <c r="P1325" s="263"/>
      <c r="S1325" t="str">
        <f t="shared" si="104"/>
        <v/>
      </c>
      <c r="T1325" t="str">
        <f t="shared" si="105"/>
        <v xml:space="preserve"> ()</v>
      </c>
      <c r="U1325" t="s">
        <v>4293</v>
      </c>
    </row>
    <row r="1326" spans="2:21">
      <c r="B1326" s="263"/>
      <c r="C1326" s="294">
        <v>1325</v>
      </c>
      <c r="D1326" s="263"/>
      <c r="E1326" s="504" t="str">
        <f t="shared" si="101"/>
        <v xml:space="preserve"> ()</v>
      </c>
      <c r="F1326"/>
      <c r="G1326" s="263"/>
      <c r="H1326" t="e">
        <f>VLOOKUP($G1326,県名!$B$1:$C$49,2,FALSE)</f>
        <v>#N/A</v>
      </c>
      <c r="I1326" t="e">
        <f>VLOOKUP(B1326,学校名!$D$8:$F$64,3,FALSE)</f>
        <v>#N/A</v>
      </c>
      <c r="J1326" t="str">
        <f t="shared" si="102"/>
        <v>男</v>
      </c>
      <c r="K1326" s="263"/>
      <c r="L1326" s="263"/>
      <c r="M1326" t="str">
        <f t="shared" si="103"/>
        <v xml:space="preserve"> </v>
      </c>
      <c r="O1326" s="263"/>
      <c r="P1326" s="263"/>
      <c r="S1326" t="str">
        <f t="shared" si="104"/>
        <v/>
      </c>
      <c r="T1326" t="str">
        <f t="shared" si="105"/>
        <v xml:space="preserve"> ()</v>
      </c>
      <c r="U1326" t="s">
        <v>4293</v>
      </c>
    </row>
    <row r="1327" spans="2:21">
      <c r="B1327" s="263"/>
      <c r="C1327" s="294">
        <v>1326</v>
      </c>
      <c r="D1327" s="263"/>
      <c r="E1327" s="504" t="str">
        <f t="shared" si="101"/>
        <v xml:space="preserve"> ()</v>
      </c>
      <c r="F1327"/>
      <c r="G1327" s="263"/>
      <c r="H1327" t="e">
        <f>VLOOKUP($G1327,県名!$B$1:$C$49,2,FALSE)</f>
        <v>#N/A</v>
      </c>
      <c r="I1327" t="e">
        <f>VLOOKUP(B1327,学校名!$D$8:$F$64,3,FALSE)</f>
        <v>#N/A</v>
      </c>
      <c r="J1327" t="str">
        <f t="shared" si="102"/>
        <v>男</v>
      </c>
      <c r="K1327" s="263"/>
      <c r="L1327" s="263"/>
      <c r="M1327" t="str">
        <f t="shared" si="103"/>
        <v xml:space="preserve"> </v>
      </c>
      <c r="O1327" s="263"/>
      <c r="P1327" s="263"/>
      <c r="S1327" t="str">
        <f t="shared" si="104"/>
        <v/>
      </c>
      <c r="T1327" t="str">
        <f t="shared" si="105"/>
        <v xml:space="preserve"> ()</v>
      </c>
      <c r="U1327" t="s">
        <v>4293</v>
      </c>
    </row>
    <row r="1328" spans="2:21">
      <c r="B1328" s="263"/>
      <c r="C1328" s="294">
        <v>1327</v>
      </c>
      <c r="D1328" s="263"/>
      <c r="E1328" s="504" t="str">
        <f t="shared" si="101"/>
        <v xml:space="preserve"> ()</v>
      </c>
      <c r="F1328"/>
      <c r="G1328" s="263"/>
      <c r="H1328" t="e">
        <f>VLOOKUP($G1328,県名!$B$1:$C$49,2,FALSE)</f>
        <v>#N/A</v>
      </c>
      <c r="I1328" t="e">
        <f>VLOOKUP(B1328,学校名!$D$8:$F$64,3,FALSE)</f>
        <v>#N/A</v>
      </c>
      <c r="J1328" t="str">
        <f t="shared" si="102"/>
        <v>男</v>
      </c>
      <c r="K1328" s="263"/>
      <c r="L1328" s="263"/>
      <c r="M1328" t="str">
        <f t="shared" si="103"/>
        <v xml:space="preserve"> </v>
      </c>
      <c r="O1328" s="263"/>
      <c r="P1328" s="263"/>
      <c r="S1328" t="str">
        <f t="shared" si="104"/>
        <v/>
      </c>
      <c r="T1328" t="str">
        <f t="shared" si="105"/>
        <v xml:space="preserve"> ()</v>
      </c>
      <c r="U1328" t="s">
        <v>4293</v>
      </c>
    </row>
    <row r="1329" spans="2:21">
      <c r="B1329" s="263"/>
      <c r="C1329" s="294">
        <v>1328</v>
      </c>
      <c r="D1329" s="263"/>
      <c r="E1329" s="504" t="str">
        <f t="shared" si="101"/>
        <v xml:space="preserve"> ()</v>
      </c>
      <c r="F1329"/>
      <c r="G1329" s="263"/>
      <c r="H1329" t="e">
        <f>VLOOKUP($G1329,県名!$B$1:$C$49,2,FALSE)</f>
        <v>#N/A</v>
      </c>
      <c r="I1329" t="e">
        <f>VLOOKUP(B1329,学校名!$D$8:$F$64,3,FALSE)</f>
        <v>#N/A</v>
      </c>
      <c r="J1329" t="str">
        <f t="shared" si="102"/>
        <v>男</v>
      </c>
      <c r="K1329" s="263"/>
      <c r="L1329" s="263"/>
      <c r="M1329" t="str">
        <f t="shared" si="103"/>
        <v xml:space="preserve"> </v>
      </c>
      <c r="O1329" s="263"/>
      <c r="P1329" s="263"/>
      <c r="S1329" t="str">
        <f t="shared" si="104"/>
        <v/>
      </c>
      <c r="T1329" t="str">
        <f t="shared" si="105"/>
        <v xml:space="preserve"> ()</v>
      </c>
      <c r="U1329" t="s">
        <v>4293</v>
      </c>
    </row>
    <row r="1330" spans="2:21">
      <c r="B1330" s="263"/>
      <c r="C1330" s="294">
        <v>1329</v>
      </c>
      <c r="D1330" s="263"/>
      <c r="E1330" s="504" t="str">
        <f t="shared" si="101"/>
        <v xml:space="preserve"> ()</v>
      </c>
      <c r="F1330"/>
      <c r="G1330" s="263"/>
      <c r="H1330" t="e">
        <f>VLOOKUP($G1330,県名!$B$1:$C$49,2,FALSE)</f>
        <v>#N/A</v>
      </c>
      <c r="I1330" t="e">
        <f>VLOOKUP(B1330,学校名!$D$8:$F$64,3,FALSE)</f>
        <v>#N/A</v>
      </c>
      <c r="J1330" t="str">
        <f t="shared" si="102"/>
        <v>男</v>
      </c>
      <c r="K1330" s="263"/>
      <c r="L1330" s="263"/>
      <c r="M1330" t="str">
        <f t="shared" si="103"/>
        <v xml:space="preserve"> </v>
      </c>
      <c r="O1330" s="263"/>
      <c r="P1330" s="263"/>
      <c r="S1330" t="str">
        <f t="shared" si="104"/>
        <v/>
      </c>
      <c r="T1330" t="str">
        <f t="shared" si="105"/>
        <v xml:space="preserve"> ()</v>
      </c>
      <c r="U1330" t="s">
        <v>4293</v>
      </c>
    </row>
    <row r="1331" spans="2:21">
      <c r="B1331" s="263"/>
      <c r="C1331" s="294">
        <v>1330</v>
      </c>
      <c r="D1331" s="263"/>
      <c r="E1331" s="504" t="str">
        <f t="shared" si="101"/>
        <v xml:space="preserve"> ()</v>
      </c>
      <c r="F1331"/>
      <c r="G1331" s="263"/>
      <c r="H1331" t="e">
        <f>VLOOKUP($G1331,県名!$B$1:$C$49,2,FALSE)</f>
        <v>#N/A</v>
      </c>
      <c r="I1331" t="e">
        <f>VLOOKUP(B1331,学校名!$D$8:$F$64,3,FALSE)</f>
        <v>#N/A</v>
      </c>
      <c r="J1331" t="str">
        <f t="shared" si="102"/>
        <v>男</v>
      </c>
      <c r="K1331" s="263"/>
      <c r="L1331" s="263"/>
      <c r="M1331" t="str">
        <f t="shared" si="103"/>
        <v xml:space="preserve"> </v>
      </c>
      <c r="O1331" s="263"/>
      <c r="P1331" s="263"/>
      <c r="S1331" t="str">
        <f t="shared" si="104"/>
        <v/>
      </c>
      <c r="T1331" t="str">
        <f t="shared" si="105"/>
        <v xml:space="preserve"> ()</v>
      </c>
      <c r="U1331" t="s">
        <v>4293</v>
      </c>
    </row>
    <row r="1332" spans="2:21">
      <c r="B1332" s="263"/>
      <c r="C1332" s="294">
        <v>1331</v>
      </c>
      <c r="D1332" s="263"/>
      <c r="E1332" s="504" t="str">
        <f t="shared" si="101"/>
        <v xml:space="preserve"> ()</v>
      </c>
      <c r="F1332"/>
      <c r="G1332" s="263"/>
      <c r="H1332" t="e">
        <f>VLOOKUP($G1332,県名!$B$1:$C$49,2,FALSE)</f>
        <v>#N/A</v>
      </c>
      <c r="I1332" t="e">
        <f>VLOOKUP(B1332,学校名!$D$8:$F$64,3,FALSE)</f>
        <v>#N/A</v>
      </c>
      <c r="J1332" t="str">
        <f t="shared" si="102"/>
        <v>男</v>
      </c>
      <c r="K1332" s="263"/>
      <c r="L1332" s="263"/>
      <c r="M1332" t="str">
        <f t="shared" si="103"/>
        <v xml:space="preserve"> </v>
      </c>
      <c r="O1332" s="263"/>
      <c r="P1332" s="263"/>
      <c r="S1332" t="str">
        <f t="shared" si="104"/>
        <v/>
      </c>
      <c r="T1332" t="str">
        <f t="shared" si="105"/>
        <v xml:space="preserve"> ()</v>
      </c>
      <c r="U1332" t="s">
        <v>4293</v>
      </c>
    </row>
    <row r="1333" spans="2:21">
      <c r="B1333" s="263"/>
      <c r="C1333" s="294">
        <v>1332</v>
      </c>
      <c r="D1333" s="263"/>
      <c r="E1333" s="504" t="str">
        <f t="shared" si="101"/>
        <v xml:space="preserve"> ()</v>
      </c>
      <c r="F1333"/>
      <c r="G1333" s="263"/>
      <c r="H1333" t="e">
        <f>VLOOKUP($G1333,県名!$B$1:$C$49,2,FALSE)</f>
        <v>#N/A</v>
      </c>
      <c r="I1333" t="e">
        <f>VLOOKUP(B1333,学校名!$D$8:$F$64,3,FALSE)</f>
        <v>#N/A</v>
      </c>
      <c r="J1333" t="str">
        <f t="shared" si="102"/>
        <v>男</v>
      </c>
      <c r="K1333" s="263"/>
      <c r="L1333" s="263"/>
      <c r="M1333" t="str">
        <f t="shared" si="103"/>
        <v xml:space="preserve"> </v>
      </c>
      <c r="O1333" s="263"/>
      <c r="P1333" s="263"/>
      <c r="S1333" t="str">
        <f t="shared" si="104"/>
        <v/>
      </c>
      <c r="T1333" t="str">
        <f t="shared" si="105"/>
        <v xml:space="preserve"> ()</v>
      </c>
      <c r="U1333" t="s">
        <v>4293</v>
      </c>
    </row>
    <row r="1334" spans="2:21">
      <c r="B1334" s="263"/>
      <c r="C1334" s="294">
        <v>1333</v>
      </c>
      <c r="D1334" s="354"/>
      <c r="E1334" s="504" t="str">
        <f t="shared" si="101"/>
        <v xml:space="preserve"> ()</v>
      </c>
      <c r="F1334"/>
      <c r="H1334" t="e">
        <f>VLOOKUP($G1334,県名!$B$1:$C$49,2,FALSE)</f>
        <v>#N/A</v>
      </c>
      <c r="I1334" t="e">
        <f>VLOOKUP(B1334,学校名!$D$8:$F$64,3,FALSE)</f>
        <v>#N/A</v>
      </c>
      <c r="J1334" t="str">
        <f t="shared" si="102"/>
        <v>男</v>
      </c>
      <c r="M1334" t="str">
        <f t="shared" si="103"/>
        <v xml:space="preserve"> </v>
      </c>
      <c r="S1334" t="str">
        <f t="shared" si="104"/>
        <v/>
      </c>
      <c r="T1334" t="str">
        <f t="shared" si="105"/>
        <v xml:space="preserve"> ()</v>
      </c>
      <c r="U1334" t="s">
        <v>4293</v>
      </c>
    </row>
    <row r="1335" spans="2:21">
      <c r="B1335" s="263"/>
      <c r="C1335" s="294">
        <v>1334</v>
      </c>
      <c r="D1335" s="354"/>
      <c r="E1335" s="504" t="str">
        <f t="shared" si="101"/>
        <v xml:space="preserve"> ()</v>
      </c>
      <c r="F1335"/>
      <c r="H1335" t="e">
        <f>VLOOKUP($G1335,県名!$B$1:$C$49,2,FALSE)</f>
        <v>#N/A</v>
      </c>
      <c r="I1335" t="e">
        <f>VLOOKUP(B1335,学校名!$D$8:$F$64,3,FALSE)</f>
        <v>#N/A</v>
      </c>
      <c r="J1335" t="str">
        <f t="shared" si="102"/>
        <v>男</v>
      </c>
      <c r="M1335" t="str">
        <f t="shared" si="103"/>
        <v xml:space="preserve"> </v>
      </c>
      <c r="S1335" t="str">
        <f t="shared" si="104"/>
        <v/>
      </c>
      <c r="T1335" t="str">
        <f t="shared" si="105"/>
        <v xml:space="preserve"> ()</v>
      </c>
      <c r="U1335" t="s">
        <v>4293</v>
      </c>
    </row>
    <row r="1336" spans="2:21">
      <c r="B1336" s="263"/>
      <c r="C1336" s="294">
        <v>1335</v>
      </c>
      <c r="D1336" s="354"/>
      <c r="E1336" s="504" t="str">
        <f t="shared" si="101"/>
        <v xml:space="preserve"> ()</v>
      </c>
      <c r="F1336"/>
      <c r="H1336" t="e">
        <f>VLOOKUP($G1336,県名!$B$1:$C$49,2,FALSE)</f>
        <v>#N/A</v>
      </c>
      <c r="I1336" t="e">
        <f>VLOOKUP(B1336,学校名!$D$8:$F$64,3,FALSE)</f>
        <v>#N/A</v>
      </c>
      <c r="J1336" t="str">
        <f t="shared" si="102"/>
        <v>男</v>
      </c>
      <c r="M1336" t="str">
        <f t="shared" si="103"/>
        <v xml:space="preserve"> </v>
      </c>
      <c r="S1336" t="str">
        <f t="shared" si="104"/>
        <v/>
      </c>
      <c r="T1336" t="str">
        <f t="shared" si="105"/>
        <v xml:space="preserve"> ()</v>
      </c>
      <c r="U1336" t="s">
        <v>4293</v>
      </c>
    </row>
    <row r="1337" spans="2:21">
      <c r="B1337" s="263"/>
      <c r="C1337" s="294">
        <v>1336</v>
      </c>
      <c r="D1337" s="354"/>
      <c r="E1337" s="504" t="str">
        <f t="shared" si="101"/>
        <v xml:space="preserve"> ()</v>
      </c>
      <c r="F1337"/>
      <c r="H1337" t="e">
        <f>VLOOKUP($G1337,県名!$B$1:$C$49,2,FALSE)</f>
        <v>#N/A</v>
      </c>
      <c r="I1337" t="e">
        <f>VLOOKUP(B1337,学校名!$D$8:$F$64,3,FALSE)</f>
        <v>#N/A</v>
      </c>
      <c r="J1337" t="str">
        <f t="shared" si="102"/>
        <v>男</v>
      </c>
      <c r="M1337" t="str">
        <f t="shared" si="103"/>
        <v xml:space="preserve"> </v>
      </c>
      <c r="S1337" t="str">
        <f t="shared" si="104"/>
        <v/>
      </c>
      <c r="T1337" t="str">
        <f t="shared" si="105"/>
        <v xml:space="preserve"> ()</v>
      </c>
      <c r="U1337" t="s">
        <v>4293</v>
      </c>
    </row>
    <row r="1338" spans="2:21">
      <c r="B1338" s="263"/>
      <c r="C1338" s="294">
        <v>1337</v>
      </c>
      <c r="D1338" s="354"/>
      <c r="E1338" s="504" t="str">
        <f t="shared" si="101"/>
        <v xml:space="preserve"> ()</v>
      </c>
      <c r="F1338"/>
      <c r="H1338" t="e">
        <f>VLOOKUP($G1338,県名!$B$1:$C$49,2,FALSE)</f>
        <v>#N/A</v>
      </c>
      <c r="I1338" t="e">
        <f>VLOOKUP(B1338,学校名!$D$8:$F$64,3,FALSE)</f>
        <v>#N/A</v>
      </c>
      <c r="J1338" t="str">
        <f t="shared" si="102"/>
        <v>男</v>
      </c>
      <c r="M1338" t="str">
        <f t="shared" si="103"/>
        <v xml:space="preserve"> </v>
      </c>
      <c r="S1338" t="str">
        <f t="shared" si="104"/>
        <v/>
      </c>
      <c r="T1338" t="str">
        <f t="shared" si="105"/>
        <v xml:space="preserve"> ()</v>
      </c>
      <c r="U1338" t="s">
        <v>4293</v>
      </c>
    </row>
    <row r="1339" spans="2:21">
      <c r="B1339" s="263"/>
      <c r="C1339" s="294">
        <v>1338</v>
      </c>
      <c r="D1339" s="354"/>
      <c r="E1339" s="504" t="str">
        <f t="shared" si="101"/>
        <v xml:space="preserve"> ()</v>
      </c>
      <c r="F1339"/>
      <c r="H1339" t="e">
        <f>VLOOKUP($G1339,県名!$B$1:$C$49,2,FALSE)</f>
        <v>#N/A</v>
      </c>
      <c r="I1339" t="e">
        <f>VLOOKUP(B1339,学校名!$D$8:$F$64,3,FALSE)</f>
        <v>#N/A</v>
      </c>
      <c r="J1339" t="str">
        <f t="shared" si="102"/>
        <v>男</v>
      </c>
      <c r="M1339" t="str">
        <f t="shared" si="103"/>
        <v xml:space="preserve"> </v>
      </c>
      <c r="S1339" t="str">
        <f t="shared" si="104"/>
        <v/>
      </c>
      <c r="T1339" t="str">
        <f t="shared" si="105"/>
        <v xml:space="preserve"> ()</v>
      </c>
      <c r="U1339" t="s">
        <v>4293</v>
      </c>
    </row>
    <row r="1340" spans="2:21">
      <c r="B1340" s="263"/>
      <c r="C1340" s="294">
        <v>1339</v>
      </c>
      <c r="D1340" s="354"/>
      <c r="E1340" s="504" t="str">
        <f t="shared" si="101"/>
        <v xml:space="preserve"> ()</v>
      </c>
      <c r="F1340"/>
      <c r="H1340" t="e">
        <f>VLOOKUP($G1340,県名!$B$1:$C$49,2,FALSE)</f>
        <v>#N/A</v>
      </c>
      <c r="I1340" t="e">
        <f>VLOOKUP(B1340,学校名!$D$8:$F$64,3,FALSE)</f>
        <v>#N/A</v>
      </c>
      <c r="J1340" t="str">
        <f t="shared" si="102"/>
        <v>男</v>
      </c>
      <c r="M1340" t="str">
        <f t="shared" si="103"/>
        <v xml:space="preserve"> </v>
      </c>
      <c r="S1340" t="str">
        <f t="shared" si="104"/>
        <v/>
      </c>
      <c r="T1340" t="str">
        <f t="shared" si="105"/>
        <v xml:space="preserve"> ()</v>
      </c>
      <c r="U1340" t="s">
        <v>4293</v>
      </c>
    </row>
    <row r="1341" spans="2:21">
      <c r="B1341" s="263"/>
      <c r="C1341" s="294">
        <v>1340</v>
      </c>
      <c r="D1341" s="354"/>
      <c r="E1341" s="504" t="str">
        <f t="shared" si="101"/>
        <v xml:space="preserve"> ()</v>
      </c>
      <c r="F1341"/>
      <c r="H1341" t="e">
        <f>VLOOKUP($G1341,県名!$B$1:$C$49,2,FALSE)</f>
        <v>#N/A</v>
      </c>
      <c r="I1341" t="e">
        <f>VLOOKUP(B1341,学校名!$D$8:$F$64,3,FALSE)</f>
        <v>#N/A</v>
      </c>
      <c r="J1341" t="str">
        <f t="shared" si="102"/>
        <v>男</v>
      </c>
      <c r="M1341" t="str">
        <f t="shared" si="103"/>
        <v xml:space="preserve"> </v>
      </c>
      <c r="S1341" t="str">
        <f t="shared" si="104"/>
        <v/>
      </c>
      <c r="T1341" t="str">
        <f t="shared" si="105"/>
        <v xml:space="preserve"> ()</v>
      </c>
      <c r="U1341" t="s">
        <v>4293</v>
      </c>
    </row>
    <row r="1342" spans="2:21">
      <c r="B1342" s="263"/>
      <c r="C1342" s="294">
        <v>1341</v>
      </c>
      <c r="D1342" s="354"/>
      <c r="E1342" s="504" t="str">
        <f t="shared" si="101"/>
        <v xml:space="preserve"> ()</v>
      </c>
      <c r="F1342"/>
      <c r="H1342" t="e">
        <f>VLOOKUP($G1342,県名!$B$1:$C$49,2,FALSE)</f>
        <v>#N/A</v>
      </c>
      <c r="I1342" t="e">
        <f>VLOOKUP(B1342,学校名!$D$8:$F$64,3,FALSE)</f>
        <v>#N/A</v>
      </c>
      <c r="J1342" t="str">
        <f t="shared" si="102"/>
        <v>男</v>
      </c>
      <c r="M1342" t="str">
        <f t="shared" si="103"/>
        <v xml:space="preserve"> </v>
      </c>
      <c r="S1342" t="str">
        <f t="shared" si="104"/>
        <v/>
      </c>
      <c r="T1342" t="str">
        <f t="shared" si="105"/>
        <v xml:space="preserve"> ()</v>
      </c>
      <c r="U1342" t="s">
        <v>4293</v>
      </c>
    </row>
    <row r="1343" spans="2:21">
      <c r="B1343" s="263"/>
      <c r="C1343" s="294">
        <v>1342</v>
      </c>
      <c r="D1343" s="354"/>
      <c r="E1343" s="504" t="str">
        <f t="shared" si="101"/>
        <v xml:space="preserve"> ()</v>
      </c>
      <c r="F1343"/>
      <c r="H1343" t="e">
        <f>VLOOKUP($G1343,県名!$B$1:$C$49,2,FALSE)</f>
        <v>#N/A</v>
      </c>
      <c r="I1343" t="e">
        <f>VLOOKUP(B1343,学校名!$D$8:$F$64,3,FALSE)</f>
        <v>#N/A</v>
      </c>
      <c r="J1343" t="str">
        <f t="shared" si="102"/>
        <v>男</v>
      </c>
      <c r="M1343" t="str">
        <f t="shared" si="103"/>
        <v xml:space="preserve"> </v>
      </c>
      <c r="S1343" t="str">
        <f t="shared" si="104"/>
        <v/>
      </c>
      <c r="T1343" t="str">
        <f t="shared" si="105"/>
        <v xml:space="preserve"> ()</v>
      </c>
      <c r="U1343" t="s">
        <v>4293</v>
      </c>
    </row>
    <row r="1344" spans="2:21">
      <c r="B1344" s="263"/>
      <c r="C1344" s="294">
        <v>1343</v>
      </c>
      <c r="D1344" s="354"/>
      <c r="E1344" s="504" t="str">
        <f t="shared" si="101"/>
        <v xml:space="preserve"> ()</v>
      </c>
      <c r="F1344"/>
      <c r="H1344" t="e">
        <f>VLOOKUP($G1344,県名!$B$1:$C$49,2,FALSE)</f>
        <v>#N/A</v>
      </c>
      <c r="I1344" t="e">
        <f>VLOOKUP(B1344,学校名!$D$8:$F$64,3,FALSE)</f>
        <v>#N/A</v>
      </c>
      <c r="J1344" t="str">
        <f t="shared" si="102"/>
        <v>男</v>
      </c>
      <c r="M1344" t="str">
        <f t="shared" si="103"/>
        <v xml:space="preserve"> </v>
      </c>
      <c r="S1344" t="str">
        <f t="shared" si="104"/>
        <v/>
      </c>
      <c r="T1344" t="str">
        <f t="shared" si="105"/>
        <v xml:space="preserve"> ()</v>
      </c>
      <c r="U1344" t="s">
        <v>4293</v>
      </c>
    </row>
    <row r="1345" spans="2:21">
      <c r="B1345" s="263"/>
      <c r="C1345" s="294">
        <v>1344</v>
      </c>
      <c r="D1345" s="354"/>
      <c r="E1345" s="504" t="str">
        <f t="shared" si="101"/>
        <v xml:space="preserve"> ()</v>
      </c>
      <c r="F1345"/>
      <c r="H1345" t="e">
        <f>VLOOKUP($G1345,県名!$B$1:$C$49,2,FALSE)</f>
        <v>#N/A</v>
      </c>
      <c r="I1345" t="e">
        <f>VLOOKUP(B1345,学校名!$D$8:$F$64,3,FALSE)</f>
        <v>#N/A</v>
      </c>
      <c r="J1345" t="str">
        <f t="shared" si="102"/>
        <v>男</v>
      </c>
      <c r="M1345" t="str">
        <f t="shared" si="103"/>
        <v xml:space="preserve"> </v>
      </c>
      <c r="S1345" t="str">
        <f t="shared" si="104"/>
        <v/>
      </c>
      <c r="T1345" t="str">
        <f t="shared" si="105"/>
        <v xml:space="preserve"> ()</v>
      </c>
      <c r="U1345" t="s">
        <v>4293</v>
      </c>
    </row>
    <row r="1346" spans="2:21">
      <c r="B1346" s="263"/>
      <c r="C1346" s="294">
        <v>1345</v>
      </c>
      <c r="D1346" s="354"/>
      <c r="E1346" s="504" t="str">
        <f t="shared" si="101"/>
        <v xml:space="preserve"> ()</v>
      </c>
      <c r="F1346"/>
      <c r="H1346" t="e">
        <f>VLOOKUP($G1346,県名!$B$1:$C$49,2,FALSE)</f>
        <v>#N/A</v>
      </c>
      <c r="I1346" t="e">
        <f>VLOOKUP(B1346,学校名!$D$8:$F$64,3,FALSE)</f>
        <v>#N/A</v>
      </c>
      <c r="J1346" t="str">
        <f t="shared" si="102"/>
        <v>男</v>
      </c>
      <c r="M1346" t="str">
        <f t="shared" si="103"/>
        <v xml:space="preserve"> </v>
      </c>
      <c r="S1346" t="str">
        <f t="shared" si="104"/>
        <v/>
      </c>
      <c r="T1346" t="str">
        <f t="shared" si="105"/>
        <v xml:space="preserve"> ()</v>
      </c>
      <c r="U1346" t="s">
        <v>4293</v>
      </c>
    </row>
    <row r="1347" spans="2:21">
      <c r="B1347" s="263"/>
      <c r="C1347" s="294">
        <v>1346</v>
      </c>
      <c r="D1347" s="354"/>
      <c r="E1347" s="504" t="str">
        <f t="shared" ref="E1347:E1410" si="106">M1347&amp;"("&amp;S1347&amp;")"</f>
        <v xml:space="preserve"> ()</v>
      </c>
      <c r="F1347"/>
      <c r="H1347" t="e">
        <f>VLOOKUP($G1347,県名!$B$1:$C$49,2,FALSE)</f>
        <v>#N/A</v>
      </c>
      <c r="I1347" t="e">
        <f>VLOOKUP(B1347,学校名!$D$8:$F$64,3,FALSE)</f>
        <v>#N/A</v>
      </c>
      <c r="J1347" t="str">
        <f t="shared" ref="J1347:J1410" si="107">IF(VALUE(C1347)&lt;2000,"男","女")</f>
        <v>男</v>
      </c>
      <c r="M1347" t="str">
        <f t="shared" ref="M1347:M1410" si="108">L1347&amp;" "&amp;K1347</f>
        <v xml:space="preserve"> </v>
      </c>
      <c r="S1347" t="str">
        <f t="shared" ref="S1347:S1410" si="109">LEFT(R1347,2)</f>
        <v/>
      </c>
      <c r="T1347" t="str">
        <f t="shared" ref="T1347:T1410" si="110">Q1347&amp;" ("&amp;S1347&amp;")"</f>
        <v xml:space="preserve"> ()</v>
      </c>
      <c r="U1347" t="s">
        <v>4293</v>
      </c>
    </row>
    <row r="1348" spans="2:21">
      <c r="B1348" s="263"/>
      <c r="C1348" s="294">
        <v>1347</v>
      </c>
      <c r="D1348" s="354"/>
      <c r="E1348" s="504" t="str">
        <f t="shared" si="106"/>
        <v xml:space="preserve"> ()</v>
      </c>
      <c r="F1348"/>
      <c r="H1348" t="e">
        <f>VLOOKUP($G1348,県名!$B$1:$C$49,2,FALSE)</f>
        <v>#N/A</v>
      </c>
      <c r="I1348" t="e">
        <f>VLOOKUP(B1348,学校名!$D$8:$F$64,3,FALSE)</f>
        <v>#N/A</v>
      </c>
      <c r="J1348" t="str">
        <f t="shared" si="107"/>
        <v>男</v>
      </c>
      <c r="M1348" t="str">
        <f t="shared" si="108"/>
        <v xml:space="preserve"> </v>
      </c>
      <c r="S1348" t="str">
        <f t="shared" si="109"/>
        <v/>
      </c>
      <c r="T1348" t="str">
        <f t="shared" si="110"/>
        <v xml:space="preserve"> ()</v>
      </c>
      <c r="U1348" t="s">
        <v>4293</v>
      </c>
    </row>
    <row r="1349" spans="2:21">
      <c r="B1349" s="263"/>
      <c r="C1349" s="294">
        <v>1348</v>
      </c>
      <c r="D1349" s="354"/>
      <c r="E1349" s="504" t="str">
        <f t="shared" si="106"/>
        <v xml:space="preserve"> ()</v>
      </c>
      <c r="F1349"/>
      <c r="H1349" t="e">
        <f>VLOOKUP($G1349,県名!$B$1:$C$49,2,FALSE)</f>
        <v>#N/A</v>
      </c>
      <c r="I1349" t="e">
        <f>VLOOKUP(B1349,学校名!$D$8:$F$64,3,FALSE)</f>
        <v>#N/A</v>
      </c>
      <c r="J1349" t="str">
        <f t="shared" si="107"/>
        <v>男</v>
      </c>
      <c r="M1349" t="str">
        <f t="shared" si="108"/>
        <v xml:space="preserve"> </v>
      </c>
      <c r="S1349" t="str">
        <f t="shared" si="109"/>
        <v/>
      </c>
      <c r="T1349" t="str">
        <f t="shared" si="110"/>
        <v xml:space="preserve"> ()</v>
      </c>
      <c r="U1349" t="s">
        <v>4293</v>
      </c>
    </row>
    <row r="1350" spans="2:21">
      <c r="B1350" s="263"/>
      <c r="C1350" s="294">
        <v>1349</v>
      </c>
      <c r="D1350" s="354"/>
      <c r="E1350" s="504" t="str">
        <f t="shared" si="106"/>
        <v xml:space="preserve"> ()</v>
      </c>
      <c r="F1350"/>
      <c r="H1350" t="e">
        <f>VLOOKUP($G1350,県名!$B$1:$C$49,2,FALSE)</f>
        <v>#N/A</v>
      </c>
      <c r="I1350" t="e">
        <f>VLOOKUP(B1350,学校名!$D$8:$F$64,3,FALSE)</f>
        <v>#N/A</v>
      </c>
      <c r="J1350" t="str">
        <f t="shared" si="107"/>
        <v>男</v>
      </c>
      <c r="M1350" t="str">
        <f t="shared" si="108"/>
        <v xml:space="preserve"> </v>
      </c>
      <c r="S1350" t="str">
        <f t="shared" si="109"/>
        <v/>
      </c>
      <c r="T1350" t="str">
        <f t="shared" si="110"/>
        <v xml:space="preserve"> ()</v>
      </c>
      <c r="U1350" t="s">
        <v>4293</v>
      </c>
    </row>
    <row r="1351" spans="2:21">
      <c r="B1351" s="263"/>
      <c r="C1351" s="294">
        <v>1350</v>
      </c>
      <c r="D1351" s="354"/>
      <c r="E1351" s="504" t="str">
        <f t="shared" si="106"/>
        <v xml:space="preserve"> ()</v>
      </c>
      <c r="F1351"/>
      <c r="H1351" t="e">
        <f>VLOOKUP($G1351,県名!$B$1:$C$49,2,FALSE)</f>
        <v>#N/A</v>
      </c>
      <c r="I1351" t="e">
        <f>VLOOKUP(B1351,学校名!$D$8:$F$64,3,FALSE)</f>
        <v>#N/A</v>
      </c>
      <c r="J1351" t="str">
        <f t="shared" si="107"/>
        <v>男</v>
      </c>
      <c r="M1351" t="str">
        <f t="shared" si="108"/>
        <v xml:space="preserve"> </v>
      </c>
      <c r="S1351" t="str">
        <f t="shared" si="109"/>
        <v/>
      </c>
      <c r="T1351" t="str">
        <f t="shared" si="110"/>
        <v xml:space="preserve"> ()</v>
      </c>
      <c r="U1351" t="s">
        <v>4293</v>
      </c>
    </row>
    <row r="1352" spans="2:21">
      <c r="B1352" s="263"/>
      <c r="C1352" s="294">
        <v>1351</v>
      </c>
      <c r="D1352" s="354"/>
      <c r="E1352" s="504" t="str">
        <f t="shared" si="106"/>
        <v xml:space="preserve"> ()</v>
      </c>
      <c r="F1352"/>
      <c r="H1352" t="e">
        <f>VLOOKUP($G1352,県名!$B$1:$C$49,2,FALSE)</f>
        <v>#N/A</v>
      </c>
      <c r="I1352" t="e">
        <f>VLOOKUP(B1352,学校名!$D$8:$F$64,3,FALSE)</f>
        <v>#N/A</v>
      </c>
      <c r="J1352" t="str">
        <f t="shared" si="107"/>
        <v>男</v>
      </c>
      <c r="M1352" t="str">
        <f t="shared" si="108"/>
        <v xml:space="preserve"> </v>
      </c>
      <c r="S1352" t="str">
        <f t="shared" si="109"/>
        <v/>
      </c>
      <c r="T1352" t="str">
        <f t="shared" si="110"/>
        <v xml:space="preserve"> ()</v>
      </c>
      <c r="U1352" t="s">
        <v>4293</v>
      </c>
    </row>
    <row r="1353" spans="2:21">
      <c r="B1353" s="263"/>
      <c r="C1353" s="294">
        <v>1352</v>
      </c>
      <c r="D1353" s="354"/>
      <c r="E1353" s="504" t="str">
        <f t="shared" si="106"/>
        <v xml:space="preserve"> ()</v>
      </c>
      <c r="F1353"/>
      <c r="H1353" t="e">
        <f>VLOOKUP($G1353,県名!$B$1:$C$49,2,FALSE)</f>
        <v>#N/A</v>
      </c>
      <c r="I1353" t="e">
        <f>VLOOKUP(B1353,学校名!$D$8:$F$64,3,FALSE)</f>
        <v>#N/A</v>
      </c>
      <c r="J1353" t="str">
        <f t="shared" si="107"/>
        <v>男</v>
      </c>
      <c r="M1353" t="str">
        <f t="shared" si="108"/>
        <v xml:space="preserve"> </v>
      </c>
      <c r="S1353" t="str">
        <f t="shared" si="109"/>
        <v/>
      </c>
      <c r="T1353" t="str">
        <f t="shared" si="110"/>
        <v xml:space="preserve"> ()</v>
      </c>
      <c r="U1353" t="s">
        <v>4293</v>
      </c>
    </row>
    <row r="1354" spans="2:21">
      <c r="B1354" s="263"/>
      <c r="C1354" s="294">
        <v>1353</v>
      </c>
      <c r="D1354" s="354"/>
      <c r="E1354" s="504" t="str">
        <f t="shared" si="106"/>
        <v xml:space="preserve"> ()</v>
      </c>
      <c r="F1354"/>
      <c r="H1354" t="e">
        <f>VLOOKUP($G1354,県名!$B$1:$C$49,2,FALSE)</f>
        <v>#N/A</v>
      </c>
      <c r="I1354" t="e">
        <f>VLOOKUP(B1354,学校名!$D$8:$F$64,3,FALSE)</f>
        <v>#N/A</v>
      </c>
      <c r="J1354" t="str">
        <f t="shared" si="107"/>
        <v>男</v>
      </c>
      <c r="M1354" t="str">
        <f t="shared" si="108"/>
        <v xml:space="preserve"> </v>
      </c>
      <c r="S1354" t="str">
        <f t="shared" si="109"/>
        <v/>
      </c>
      <c r="T1354" t="str">
        <f t="shared" si="110"/>
        <v xml:space="preserve"> ()</v>
      </c>
      <c r="U1354" t="s">
        <v>4293</v>
      </c>
    </row>
    <row r="1355" spans="2:21">
      <c r="B1355" s="263"/>
      <c r="C1355" s="294">
        <v>1354</v>
      </c>
      <c r="D1355" s="354"/>
      <c r="E1355" s="504" t="str">
        <f t="shared" si="106"/>
        <v xml:space="preserve"> ()</v>
      </c>
      <c r="F1355"/>
      <c r="H1355" t="e">
        <f>VLOOKUP($G1355,県名!$B$1:$C$49,2,FALSE)</f>
        <v>#N/A</v>
      </c>
      <c r="I1355" t="e">
        <f>VLOOKUP(B1355,学校名!$D$8:$F$64,3,FALSE)</f>
        <v>#N/A</v>
      </c>
      <c r="J1355" t="str">
        <f t="shared" si="107"/>
        <v>男</v>
      </c>
      <c r="M1355" t="str">
        <f t="shared" si="108"/>
        <v xml:space="preserve"> </v>
      </c>
      <c r="S1355" t="str">
        <f t="shared" si="109"/>
        <v/>
      </c>
      <c r="T1355" t="str">
        <f t="shared" si="110"/>
        <v xml:space="preserve"> ()</v>
      </c>
      <c r="U1355" t="s">
        <v>4293</v>
      </c>
    </row>
    <row r="1356" spans="2:21">
      <c r="B1356" s="263"/>
      <c r="C1356" s="294">
        <v>1355</v>
      </c>
      <c r="D1356" s="354"/>
      <c r="E1356" s="504" t="str">
        <f t="shared" si="106"/>
        <v xml:space="preserve"> ()</v>
      </c>
      <c r="F1356"/>
      <c r="H1356" t="e">
        <f>VLOOKUP($G1356,県名!$B$1:$C$49,2,FALSE)</f>
        <v>#N/A</v>
      </c>
      <c r="I1356" t="e">
        <f>VLOOKUP(B1356,学校名!$D$8:$F$64,3,FALSE)</f>
        <v>#N/A</v>
      </c>
      <c r="J1356" t="str">
        <f t="shared" si="107"/>
        <v>男</v>
      </c>
      <c r="M1356" t="str">
        <f t="shared" si="108"/>
        <v xml:space="preserve"> </v>
      </c>
      <c r="S1356" t="str">
        <f t="shared" si="109"/>
        <v/>
      </c>
      <c r="T1356" t="str">
        <f t="shared" si="110"/>
        <v xml:space="preserve"> ()</v>
      </c>
      <c r="U1356" t="s">
        <v>4293</v>
      </c>
    </row>
    <row r="1357" spans="2:21">
      <c r="B1357" s="263"/>
      <c r="C1357" s="294">
        <v>1356</v>
      </c>
      <c r="D1357" s="354"/>
      <c r="E1357" s="504" t="str">
        <f t="shared" si="106"/>
        <v xml:space="preserve"> ()</v>
      </c>
      <c r="F1357"/>
      <c r="H1357" t="e">
        <f>VLOOKUP($G1357,県名!$B$1:$C$49,2,FALSE)</f>
        <v>#N/A</v>
      </c>
      <c r="I1357" t="e">
        <f>VLOOKUP(B1357,学校名!$D$8:$F$64,3,FALSE)</f>
        <v>#N/A</v>
      </c>
      <c r="J1357" t="str">
        <f t="shared" si="107"/>
        <v>男</v>
      </c>
      <c r="M1357" t="str">
        <f t="shared" si="108"/>
        <v xml:space="preserve"> </v>
      </c>
      <c r="S1357" t="str">
        <f t="shared" si="109"/>
        <v/>
      </c>
      <c r="T1357" t="str">
        <f t="shared" si="110"/>
        <v xml:space="preserve"> ()</v>
      </c>
      <c r="U1357" t="s">
        <v>4293</v>
      </c>
    </row>
    <row r="1358" spans="2:21">
      <c r="B1358" s="263"/>
      <c r="C1358" s="294">
        <v>1357</v>
      </c>
      <c r="D1358" s="354"/>
      <c r="E1358" s="504" t="str">
        <f t="shared" si="106"/>
        <v xml:space="preserve"> ()</v>
      </c>
      <c r="F1358"/>
      <c r="H1358" t="e">
        <f>VLOOKUP($G1358,県名!$B$1:$C$49,2,FALSE)</f>
        <v>#N/A</v>
      </c>
      <c r="I1358" t="e">
        <f>VLOOKUP(B1358,学校名!$D$8:$F$64,3,FALSE)</f>
        <v>#N/A</v>
      </c>
      <c r="J1358" t="str">
        <f t="shared" si="107"/>
        <v>男</v>
      </c>
      <c r="M1358" t="str">
        <f t="shared" si="108"/>
        <v xml:space="preserve"> </v>
      </c>
      <c r="S1358" t="str">
        <f t="shared" si="109"/>
        <v/>
      </c>
      <c r="T1358" t="str">
        <f t="shared" si="110"/>
        <v xml:space="preserve"> ()</v>
      </c>
      <c r="U1358" t="s">
        <v>4293</v>
      </c>
    </row>
    <row r="1359" spans="2:21">
      <c r="B1359" s="263"/>
      <c r="C1359" s="294">
        <v>1358</v>
      </c>
      <c r="D1359" s="354"/>
      <c r="E1359" s="504" t="str">
        <f t="shared" si="106"/>
        <v xml:space="preserve"> ()</v>
      </c>
      <c r="F1359"/>
      <c r="H1359" t="e">
        <f>VLOOKUP($G1359,県名!$B$1:$C$49,2,FALSE)</f>
        <v>#N/A</v>
      </c>
      <c r="I1359" t="e">
        <f>VLOOKUP(B1359,学校名!$D$8:$F$64,3,FALSE)</f>
        <v>#N/A</v>
      </c>
      <c r="J1359" t="str">
        <f t="shared" si="107"/>
        <v>男</v>
      </c>
      <c r="M1359" t="str">
        <f t="shared" si="108"/>
        <v xml:space="preserve"> </v>
      </c>
      <c r="S1359" t="str">
        <f t="shared" si="109"/>
        <v/>
      </c>
      <c r="T1359" t="str">
        <f t="shared" si="110"/>
        <v xml:space="preserve"> ()</v>
      </c>
      <c r="U1359" t="s">
        <v>4293</v>
      </c>
    </row>
    <row r="1360" spans="2:21">
      <c r="B1360" s="263"/>
      <c r="C1360" s="294">
        <v>1359</v>
      </c>
      <c r="D1360" s="354"/>
      <c r="E1360" s="504" t="str">
        <f t="shared" si="106"/>
        <v xml:space="preserve"> ()</v>
      </c>
      <c r="F1360"/>
      <c r="H1360" t="e">
        <f>VLOOKUP($G1360,県名!$B$1:$C$49,2,FALSE)</f>
        <v>#N/A</v>
      </c>
      <c r="I1360" t="e">
        <f>VLOOKUP(B1360,学校名!$D$8:$F$64,3,FALSE)</f>
        <v>#N/A</v>
      </c>
      <c r="J1360" t="str">
        <f t="shared" si="107"/>
        <v>男</v>
      </c>
      <c r="M1360" t="str">
        <f t="shared" si="108"/>
        <v xml:space="preserve"> </v>
      </c>
      <c r="S1360" t="str">
        <f t="shared" si="109"/>
        <v/>
      </c>
      <c r="T1360" t="str">
        <f t="shared" si="110"/>
        <v xml:space="preserve"> ()</v>
      </c>
      <c r="U1360" t="s">
        <v>4293</v>
      </c>
    </row>
    <row r="1361" spans="2:21">
      <c r="B1361" s="263"/>
      <c r="C1361" s="294">
        <v>1360</v>
      </c>
      <c r="D1361" s="354"/>
      <c r="E1361" s="504" t="str">
        <f t="shared" si="106"/>
        <v xml:space="preserve"> ()</v>
      </c>
      <c r="F1361"/>
      <c r="H1361" t="e">
        <f>VLOOKUP($G1361,県名!$B$1:$C$49,2,FALSE)</f>
        <v>#N/A</v>
      </c>
      <c r="I1361" t="e">
        <f>VLOOKUP(B1361,学校名!$D$8:$F$64,3,FALSE)</f>
        <v>#N/A</v>
      </c>
      <c r="J1361" t="str">
        <f t="shared" si="107"/>
        <v>男</v>
      </c>
      <c r="M1361" t="str">
        <f t="shared" si="108"/>
        <v xml:space="preserve"> </v>
      </c>
      <c r="S1361" t="str">
        <f t="shared" si="109"/>
        <v/>
      </c>
      <c r="T1361" t="str">
        <f t="shared" si="110"/>
        <v xml:space="preserve"> ()</v>
      </c>
      <c r="U1361" t="s">
        <v>4293</v>
      </c>
    </row>
    <row r="1362" spans="2:21">
      <c r="B1362" s="263"/>
      <c r="C1362" s="294">
        <v>1361</v>
      </c>
      <c r="D1362" s="354"/>
      <c r="E1362" s="504" t="str">
        <f t="shared" si="106"/>
        <v xml:space="preserve"> ()</v>
      </c>
      <c r="F1362"/>
      <c r="H1362" t="e">
        <f>VLOOKUP($G1362,県名!$B$1:$C$49,2,FALSE)</f>
        <v>#N/A</v>
      </c>
      <c r="I1362" t="e">
        <f>VLOOKUP(B1362,学校名!$D$8:$F$64,3,FALSE)</f>
        <v>#N/A</v>
      </c>
      <c r="J1362" t="str">
        <f t="shared" si="107"/>
        <v>男</v>
      </c>
      <c r="M1362" t="str">
        <f t="shared" si="108"/>
        <v xml:space="preserve"> </v>
      </c>
      <c r="S1362" t="str">
        <f t="shared" si="109"/>
        <v/>
      </c>
      <c r="T1362" t="str">
        <f t="shared" si="110"/>
        <v xml:space="preserve"> ()</v>
      </c>
      <c r="U1362" t="s">
        <v>4293</v>
      </c>
    </row>
    <row r="1363" spans="2:21">
      <c r="B1363" s="263"/>
      <c r="C1363" s="294">
        <v>1362</v>
      </c>
      <c r="D1363" s="354"/>
      <c r="E1363" s="504" t="str">
        <f t="shared" si="106"/>
        <v xml:space="preserve"> ()</v>
      </c>
      <c r="F1363"/>
      <c r="H1363" t="e">
        <f>VLOOKUP($G1363,県名!$B$1:$C$49,2,FALSE)</f>
        <v>#N/A</v>
      </c>
      <c r="I1363" t="e">
        <f>VLOOKUP(B1363,学校名!$D$8:$F$64,3,FALSE)</f>
        <v>#N/A</v>
      </c>
      <c r="J1363" t="str">
        <f t="shared" si="107"/>
        <v>男</v>
      </c>
      <c r="M1363" t="str">
        <f t="shared" si="108"/>
        <v xml:space="preserve"> </v>
      </c>
      <c r="S1363" t="str">
        <f t="shared" si="109"/>
        <v/>
      </c>
      <c r="T1363" t="str">
        <f t="shared" si="110"/>
        <v xml:space="preserve"> ()</v>
      </c>
      <c r="U1363" t="s">
        <v>4293</v>
      </c>
    </row>
    <row r="1364" spans="2:21">
      <c r="B1364" s="263"/>
      <c r="C1364" s="294">
        <v>1363</v>
      </c>
      <c r="D1364" s="354"/>
      <c r="E1364" s="504" t="str">
        <f t="shared" si="106"/>
        <v xml:space="preserve"> ()</v>
      </c>
      <c r="F1364"/>
      <c r="H1364" t="e">
        <f>VLOOKUP($G1364,県名!$B$1:$C$49,2,FALSE)</f>
        <v>#N/A</v>
      </c>
      <c r="I1364" t="e">
        <f>VLOOKUP(B1364,学校名!$D$8:$F$64,3,FALSE)</f>
        <v>#N/A</v>
      </c>
      <c r="J1364" t="str">
        <f t="shared" si="107"/>
        <v>男</v>
      </c>
      <c r="M1364" t="str">
        <f t="shared" si="108"/>
        <v xml:space="preserve"> </v>
      </c>
      <c r="S1364" t="str">
        <f t="shared" si="109"/>
        <v/>
      </c>
      <c r="T1364" t="str">
        <f t="shared" si="110"/>
        <v xml:space="preserve"> ()</v>
      </c>
      <c r="U1364" t="s">
        <v>4293</v>
      </c>
    </row>
    <row r="1365" spans="2:21">
      <c r="B1365" s="263"/>
      <c r="C1365" s="294">
        <v>1364</v>
      </c>
      <c r="D1365" s="354"/>
      <c r="E1365" s="504" t="str">
        <f t="shared" si="106"/>
        <v xml:space="preserve"> ()</v>
      </c>
      <c r="F1365"/>
      <c r="H1365" t="e">
        <f>VLOOKUP($G1365,県名!$B$1:$C$49,2,FALSE)</f>
        <v>#N/A</v>
      </c>
      <c r="I1365" t="e">
        <f>VLOOKUP(B1365,学校名!$D$8:$F$64,3,FALSE)</f>
        <v>#N/A</v>
      </c>
      <c r="J1365" t="str">
        <f t="shared" si="107"/>
        <v>男</v>
      </c>
      <c r="M1365" t="str">
        <f t="shared" si="108"/>
        <v xml:space="preserve"> </v>
      </c>
      <c r="S1365" t="str">
        <f t="shared" si="109"/>
        <v/>
      </c>
      <c r="T1365" t="str">
        <f t="shared" si="110"/>
        <v xml:space="preserve"> ()</v>
      </c>
      <c r="U1365" t="s">
        <v>4293</v>
      </c>
    </row>
    <row r="1366" spans="2:21">
      <c r="B1366" s="263"/>
      <c r="C1366" s="294">
        <v>1365</v>
      </c>
      <c r="D1366" s="354"/>
      <c r="E1366" s="504" t="str">
        <f t="shared" si="106"/>
        <v xml:space="preserve"> ()</v>
      </c>
      <c r="F1366"/>
      <c r="H1366" t="e">
        <f>VLOOKUP($G1366,県名!$B$1:$C$49,2,FALSE)</f>
        <v>#N/A</v>
      </c>
      <c r="I1366" t="e">
        <f>VLOOKUP(B1366,学校名!$D$8:$F$64,3,FALSE)</f>
        <v>#N/A</v>
      </c>
      <c r="J1366" t="str">
        <f t="shared" si="107"/>
        <v>男</v>
      </c>
      <c r="M1366" t="str">
        <f t="shared" si="108"/>
        <v xml:space="preserve"> </v>
      </c>
      <c r="S1366" t="str">
        <f t="shared" si="109"/>
        <v/>
      </c>
      <c r="T1366" t="str">
        <f t="shared" si="110"/>
        <v xml:space="preserve"> ()</v>
      </c>
      <c r="U1366" t="s">
        <v>4293</v>
      </c>
    </row>
    <row r="1367" spans="2:21">
      <c r="B1367" s="263"/>
      <c r="C1367" s="294">
        <v>1366</v>
      </c>
      <c r="D1367" s="354"/>
      <c r="E1367" s="504" t="str">
        <f t="shared" si="106"/>
        <v xml:space="preserve"> ()</v>
      </c>
      <c r="F1367"/>
      <c r="H1367" t="e">
        <f>VLOOKUP($G1367,県名!$B$1:$C$49,2,FALSE)</f>
        <v>#N/A</v>
      </c>
      <c r="I1367" t="e">
        <f>VLOOKUP(B1367,学校名!$D$8:$F$64,3,FALSE)</f>
        <v>#N/A</v>
      </c>
      <c r="J1367" t="str">
        <f t="shared" si="107"/>
        <v>男</v>
      </c>
      <c r="M1367" t="str">
        <f t="shared" si="108"/>
        <v xml:space="preserve"> </v>
      </c>
      <c r="S1367" t="str">
        <f t="shared" si="109"/>
        <v/>
      </c>
      <c r="T1367" t="str">
        <f t="shared" si="110"/>
        <v xml:space="preserve"> ()</v>
      </c>
      <c r="U1367" t="s">
        <v>4293</v>
      </c>
    </row>
    <row r="1368" spans="2:21">
      <c r="B1368" s="263"/>
      <c r="C1368" s="294">
        <v>1367</v>
      </c>
      <c r="D1368" s="354"/>
      <c r="E1368" s="504" t="str">
        <f t="shared" si="106"/>
        <v xml:space="preserve"> ()</v>
      </c>
      <c r="F1368"/>
      <c r="H1368" t="e">
        <f>VLOOKUP($G1368,県名!$B$1:$C$49,2,FALSE)</f>
        <v>#N/A</v>
      </c>
      <c r="I1368" t="e">
        <f>VLOOKUP(B1368,学校名!$D$8:$F$64,3,FALSE)</f>
        <v>#N/A</v>
      </c>
      <c r="J1368" t="str">
        <f t="shared" si="107"/>
        <v>男</v>
      </c>
      <c r="M1368" t="str">
        <f t="shared" si="108"/>
        <v xml:space="preserve"> </v>
      </c>
      <c r="S1368" t="str">
        <f t="shared" si="109"/>
        <v/>
      </c>
      <c r="T1368" t="str">
        <f t="shared" si="110"/>
        <v xml:space="preserve"> ()</v>
      </c>
      <c r="U1368" t="s">
        <v>4293</v>
      </c>
    </row>
    <row r="1369" spans="2:21">
      <c r="B1369" s="263"/>
      <c r="C1369" s="294">
        <v>1368</v>
      </c>
      <c r="D1369" s="354"/>
      <c r="E1369" s="504" t="str">
        <f t="shared" si="106"/>
        <v xml:space="preserve"> ()</v>
      </c>
      <c r="F1369"/>
      <c r="H1369" t="e">
        <f>VLOOKUP($G1369,県名!$B$1:$C$49,2,FALSE)</f>
        <v>#N/A</v>
      </c>
      <c r="I1369" t="e">
        <f>VLOOKUP(B1369,学校名!$D$8:$F$64,3,FALSE)</f>
        <v>#N/A</v>
      </c>
      <c r="J1369" t="str">
        <f t="shared" si="107"/>
        <v>男</v>
      </c>
      <c r="M1369" t="str">
        <f t="shared" si="108"/>
        <v xml:space="preserve"> </v>
      </c>
      <c r="S1369" t="str">
        <f t="shared" si="109"/>
        <v/>
      </c>
      <c r="T1369" t="str">
        <f t="shared" si="110"/>
        <v xml:space="preserve"> ()</v>
      </c>
      <c r="U1369" t="s">
        <v>4293</v>
      </c>
    </row>
    <row r="1370" spans="2:21">
      <c r="B1370" s="263"/>
      <c r="C1370" s="294">
        <v>1369</v>
      </c>
      <c r="D1370" s="354"/>
      <c r="E1370" s="504" t="str">
        <f t="shared" si="106"/>
        <v xml:space="preserve"> ()</v>
      </c>
      <c r="F1370"/>
      <c r="H1370" t="e">
        <f>VLOOKUP($G1370,県名!$B$1:$C$49,2,FALSE)</f>
        <v>#N/A</v>
      </c>
      <c r="I1370" t="e">
        <f>VLOOKUP(B1370,学校名!$D$8:$F$64,3,FALSE)</f>
        <v>#N/A</v>
      </c>
      <c r="J1370" t="str">
        <f t="shared" si="107"/>
        <v>男</v>
      </c>
      <c r="M1370" t="str">
        <f t="shared" si="108"/>
        <v xml:space="preserve"> </v>
      </c>
      <c r="S1370" t="str">
        <f t="shared" si="109"/>
        <v/>
      </c>
      <c r="T1370" t="str">
        <f t="shared" si="110"/>
        <v xml:space="preserve"> ()</v>
      </c>
      <c r="U1370" t="s">
        <v>4293</v>
      </c>
    </row>
    <row r="1371" spans="2:21">
      <c r="B1371" s="263"/>
      <c r="C1371" s="294">
        <v>1370</v>
      </c>
      <c r="D1371" s="354"/>
      <c r="E1371" s="504" t="str">
        <f t="shared" si="106"/>
        <v xml:space="preserve"> ()</v>
      </c>
      <c r="F1371"/>
      <c r="H1371" t="e">
        <f>VLOOKUP($G1371,県名!$B$1:$C$49,2,FALSE)</f>
        <v>#N/A</v>
      </c>
      <c r="I1371" t="e">
        <f>VLOOKUP(B1371,学校名!$D$8:$F$64,3,FALSE)</f>
        <v>#N/A</v>
      </c>
      <c r="J1371" t="str">
        <f t="shared" si="107"/>
        <v>男</v>
      </c>
      <c r="M1371" t="str">
        <f t="shared" si="108"/>
        <v xml:space="preserve"> </v>
      </c>
      <c r="S1371" t="str">
        <f t="shared" si="109"/>
        <v/>
      </c>
      <c r="T1371" t="str">
        <f t="shared" si="110"/>
        <v xml:space="preserve"> ()</v>
      </c>
      <c r="U1371" t="s">
        <v>4293</v>
      </c>
    </row>
    <row r="1372" spans="2:21">
      <c r="B1372" s="263"/>
      <c r="C1372" s="294">
        <v>1371</v>
      </c>
      <c r="D1372" s="354"/>
      <c r="E1372" s="504" t="str">
        <f t="shared" si="106"/>
        <v xml:space="preserve"> ()</v>
      </c>
      <c r="F1372"/>
      <c r="H1372" t="e">
        <f>VLOOKUP($G1372,県名!$B$1:$C$49,2,FALSE)</f>
        <v>#N/A</v>
      </c>
      <c r="I1372" t="e">
        <f>VLOOKUP(B1372,学校名!$D$8:$F$64,3,FALSE)</f>
        <v>#N/A</v>
      </c>
      <c r="J1372" t="str">
        <f t="shared" si="107"/>
        <v>男</v>
      </c>
      <c r="M1372" t="str">
        <f t="shared" si="108"/>
        <v xml:space="preserve"> </v>
      </c>
      <c r="S1372" t="str">
        <f t="shared" si="109"/>
        <v/>
      </c>
      <c r="T1372" t="str">
        <f t="shared" si="110"/>
        <v xml:space="preserve"> ()</v>
      </c>
      <c r="U1372" t="s">
        <v>4293</v>
      </c>
    </row>
    <row r="1373" spans="2:21">
      <c r="B1373" s="263"/>
      <c r="C1373" s="294">
        <v>1372</v>
      </c>
      <c r="D1373" s="354"/>
      <c r="E1373" s="504" t="str">
        <f t="shared" si="106"/>
        <v xml:space="preserve"> ()</v>
      </c>
      <c r="F1373"/>
      <c r="H1373" t="e">
        <f>VLOOKUP($G1373,県名!$B$1:$C$49,2,FALSE)</f>
        <v>#N/A</v>
      </c>
      <c r="I1373" t="e">
        <f>VLOOKUP(B1373,学校名!$D$8:$F$64,3,FALSE)</f>
        <v>#N/A</v>
      </c>
      <c r="J1373" t="str">
        <f t="shared" si="107"/>
        <v>男</v>
      </c>
      <c r="M1373" t="str">
        <f t="shared" si="108"/>
        <v xml:space="preserve"> </v>
      </c>
      <c r="S1373" t="str">
        <f t="shared" si="109"/>
        <v/>
      </c>
      <c r="T1373" t="str">
        <f t="shared" si="110"/>
        <v xml:space="preserve"> ()</v>
      </c>
      <c r="U1373" t="s">
        <v>4293</v>
      </c>
    </row>
    <row r="1374" spans="2:21">
      <c r="B1374" s="263"/>
      <c r="C1374" s="294">
        <v>1373</v>
      </c>
      <c r="D1374" s="354"/>
      <c r="E1374" s="504" t="str">
        <f t="shared" si="106"/>
        <v xml:space="preserve"> ()</v>
      </c>
      <c r="F1374"/>
      <c r="H1374" t="e">
        <f>VLOOKUP($G1374,県名!$B$1:$C$49,2,FALSE)</f>
        <v>#N/A</v>
      </c>
      <c r="I1374" t="e">
        <f>VLOOKUP(B1374,学校名!$D$8:$F$64,3,FALSE)</f>
        <v>#N/A</v>
      </c>
      <c r="J1374" t="str">
        <f t="shared" si="107"/>
        <v>男</v>
      </c>
      <c r="M1374" t="str">
        <f t="shared" si="108"/>
        <v xml:space="preserve"> </v>
      </c>
      <c r="S1374" t="str">
        <f t="shared" si="109"/>
        <v/>
      </c>
      <c r="T1374" t="str">
        <f t="shared" si="110"/>
        <v xml:space="preserve"> ()</v>
      </c>
      <c r="U1374" t="s">
        <v>4293</v>
      </c>
    </row>
    <row r="1375" spans="2:21">
      <c r="B1375" s="263"/>
      <c r="C1375" s="294">
        <v>1374</v>
      </c>
      <c r="D1375" s="354"/>
      <c r="E1375" s="504" t="str">
        <f t="shared" si="106"/>
        <v xml:space="preserve"> ()</v>
      </c>
      <c r="F1375"/>
      <c r="H1375" t="e">
        <f>VLOOKUP($G1375,県名!$B$1:$C$49,2,FALSE)</f>
        <v>#N/A</v>
      </c>
      <c r="I1375" t="e">
        <f>VLOOKUP(B1375,学校名!$D$8:$F$64,3,FALSE)</f>
        <v>#N/A</v>
      </c>
      <c r="J1375" t="str">
        <f t="shared" si="107"/>
        <v>男</v>
      </c>
      <c r="M1375" t="str">
        <f t="shared" si="108"/>
        <v xml:space="preserve"> </v>
      </c>
      <c r="S1375" t="str">
        <f t="shared" si="109"/>
        <v/>
      </c>
      <c r="T1375" t="str">
        <f t="shared" si="110"/>
        <v xml:space="preserve"> ()</v>
      </c>
      <c r="U1375" t="s">
        <v>4293</v>
      </c>
    </row>
    <row r="1376" spans="2:21">
      <c r="B1376" s="263"/>
      <c r="C1376" s="294">
        <v>1375</v>
      </c>
      <c r="D1376" s="354"/>
      <c r="E1376" s="504" t="str">
        <f t="shared" si="106"/>
        <v xml:space="preserve"> ()</v>
      </c>
      <c r="F1376"/>
      <c r="H1376" t="e">
        <f>VLOOKUP($G1376,県名!$B$1:$C$49,2,FALSE)</f>
        <v>#N/A</v>
      </c>
      <c r="I1376" t="e">
        <f>VLOOKUP(B1376,学校名!$D$8:$F$64,3,FALSE)</f>
        <v>#N/A</v>
      </c>
      <c r="J1376" t="str">
        <f t="shared" si="107"/>
        <v>男</v>
      </c>
      <c r="M1376" t="str">
        <f t="shared" si="108"/>
        <v xml:space="preserve"> </v>
      </c>
      <c r="S1376" t="str">
        <f t="shared" si="109"/>
        <v/>
      </c>
      <c r="T1376" t="str">
        <f t="shared" si="110"/>
        <v xml:space="preserve"> ()</v>
      </c>
      <c r="U1376" t="s">
        <v>4293</v>
      </c>
    </row>
    <row r="1377" spans="2:21">
      <c r="B1377" s="263"/>
      <c r="C1377" s="294">
        <v>1376</v>
      </c>
      <c r="D1377" s="354"/>
      <c r="E1377" s="504" t="str">
        <f t="shared" si="106"/>
        <v xml:space="preserve"> ()</v>
      </c>
      <c r="F1377"/>
      <c r="H1377" t="e">
        <f>VLOOKUP($G1377,県名!$B$1:$C$49,2,FALSE)</f>
        <v>#N/A</v>
      </c>
      <c r="I1377" t="e">
        <f>VLOOKUP(B1377,学校名!$D$8:$F$64,3,FALSE)</f>
        <v>#N/A</v>
      </c>
      <c r="J1377" t="str">
        <f t="shared" si="107"/>
        <v>男</v>
      </c>
      <c r="M1377" t="str">
        <f t="shared" si="108"/>
        <v xml:space="preserve"> </v>
      </c>
      <c r="S1377" t="str">
        <f t="shared" si="109"/>
        <v/>
      </c>
      <c r="T1377" t="str">
        <f t="shared" si="110"/>
        <v xml:space="preserve"> ()</v>
      </c>
      <c r="U1377" t="s">
        <v>4293</v>
      </c>
    </row>
    <row r="1378" spans="2:21">
      <c r="B1378" s="263"/>
      <c r="C1378" s="294">
        <v>1377</v>
      </c>
      <c r="D1378" s="354"/>
      <c r="E1378" s="504" t="str">
        <f t="shared" si="106"/>
        <v xml:space="preserve"> ()</v>
      </c>
      <c r="F1378"/>
      <c r="H1378" t="e">
        <f>VLOOKUP($G1378,県名!$B$1:$C$49,2,FALSE)</f>
        <v>#N/A</v>
      </c>
      <c r="I1378" t="e">
        <f>VLOOKUP(B1378,学校名!$D$8:$F$64,3,FALSE)</f>
        <v>#N/A</v>
      </c>
      <c r="J1378" t="str">
        <f t="shared" si="107"/>
        <v>男</v>
      </c>
      <c r="M1378" t="str">
        <f t="shared" si="108"/>
        <v xml:space="preserve"> </v>
      </c>
      <c r="S1378" t="str">
        <f t="shared" si="109"/>
        <v/>
      </c>
      <c r="T1378" t="str">
        <f t="shared" si="110"/>
        <v xml:space="preserve"> ()</v>
      </c>
      <c r="U1378" t="s">
        <v>4293</v>
      </c>
    </row>
    <row r="1379" spans="2:21">
      <c r="B1379" s="263"/>
      <c r="C1379" s="294">
        <v>1378</v>
      </c>
      <c r="D1379" s="354"/>
      <c r="E1379" s="504" t="str">
        <f t="shared" si="106"/>
        <v xml:space="preserve"> ()</v>
      </c>
      <c r="F1379"/>
      <c r="H1379" t="e">
        <f>VLOOKUP($G1379,県名!$B$1:$C$49,2,FALSE)</f>
        <v>#N/A</v>
      </c>
      <c r="I1379" t="e">
        <f>VLOOKUP(B1379,学校名!$D$8:$F$64,3,FALSE)</f>
        <v>#N/A</v>
      </c>
      <c r="J1379" t="str">
        <f t="shared" si="107"/>
        <v>男</v>
      </c>
      <c r="M1379" t="str">
        <f t="shared" si="108"/>
        <v xml:space="preserve"> </v>
      </c>
      <c r="S1379" t="str">
        <f t="shared" si="109"/>
        <v/>
      </c>
      <c r="T1379" t="str">
        <f t="shared" si="110"/>
        <v xml:space="preserve"> ()</v>
      </c>
      <c r="U1379" t="s">
        <v>4293</v>
      </c>
    </row>
    <row r="1380" spans="2:21">
      <c r="B1380" s="263"/>
      <c r="C1380" s="294">
        <v>1379</v>
      </c>
      <c r="D1380" s="354"/>
      <c r="E1380" s="504" t="str">
        <f t="shared" si="106"/>
        <v xml:space="preserve"> ()</v>
      </c>
      <c r="F1380"/>
      <c r="H1380" t="e">
        <f>VLOOKUP($G1380,県名!$B$1:$C$49,2,FALSE)</f>
        <v>#N/A</v>
      </c>
      <c r="I1380" t="e">
        <f>VLOOKUP(B1380,学校名!$D$8:$F$64,3,FALSE)</f>
        <v>#N/A</v>
      </c>
      <c r="J1380" t="str">
        <f t="shared" si="107"/>
        <v>男</v>
      </c>
      <c r="M1380" t="str">
        <f t="shared" si="108"/>
        <v xml:space="preserve"> </v>
      </c>
      <c r="S1380" t="str">
        <f t="shared" si="109"/>
        <v/>
      </c>
      <c r="T1380" t="str">
        <f t="shared" si="110"/>
        <v xml:space="preserve"> ()</v>
      </c>
      <c r="U1380" t="s">
        <v>4293</v>
      </c>
    </row>
    <row r="1381" spans="2:21">
      <c r="B1381" s="263"/>
      <c r="C1381" s="294">
        <v>1380</v>
      </c>
      <c r="D1381" s="354"/>
      <c r="E1381" s="504" t="str">
        <f t="shared" si="106"/>
        <v xml:space="preserve"> ()</v>
      </c>
      <c r="F1381"/>
      <c r="H1381" t="e">
        <f>VLOOKUP($G1381,県名!$B$1:$C$49,2,FALSE)</f>
        <v>#N/A</v>
      </c>
      <c r="I1381" t="e">
        <f>VLOOKUP(B1381,学校名!$D$8:$F$64,3,FALSE)</f>
        <v>#N/A</v>
      </c>
      <c r="J1381" t="str">
        <f t="shared" si="107"/>
        <v>男</v>
      </c>
      <c r="M1381" t="str">
        <f t="shared" si="108"/>
        <v xml:space="preserve"> </v>
      </c>
      <c r="S1381" t="str">
        <f t="shared" si="109"/>
        <v/>
      </c>
      <c r="T1381" t="str">
        <f t="shared" si="110"/>
        <v xml:space="preserve"> ()</v>
      </c>
      <c r="U1381" t="s">
        <v>4293</v>
      </c>
    </row>
    <row r="1382" spans="2:21">
      <c r="B1382" s="263"/>
      <c r="C1382" s="294">
        <v>1381</v>
      </c>
      <c r="D1382" s="354"/>
      <c r="E1382" s="504" t="str">
        <f t="shared" si="106"/>
        <v xml:space="preserve"> ()</v>
      </c>
      <c r="F1382"/>
      <c r="H1382" t="e">
        <f>VLOOKUP($G1382,県名!$B$1:$C$49,2,FALSE)</f>
        <v>#N/A</v>
      </c>
      <c r="I1382" t="e">
        <f>VLOOKUP(B1382,学校名!$D$8:$F$64,3,FALSE)</f>
        <v>#N/A</v>
      </c>
      <c r="J1382" t="str">
        <f t="shared" si="107"/>
        <v>男</v>
      </c>
      <c r="M1382" t="str">
        <f t="shared" si="108"/>
        <v xml:space="preserve"> </v>
      </c>
      <c r="S1382" t="str">
        <f t="shared" si="109"/>
        <v/>
      </c>
      <c r="T1382" t="str">
        <f t="shared" si="110"/>
        <v xml:space="preserve"> ()</v>
      </c>
      <c r="U1382" t="s">
        <v>4293</v>
      </c>
    </row>
    <row r="1383" spans="2:21">
      <c r="B1383" s="263"/>
      <c r="C1383" s="294">
        <v>1382</v>
      </c>
      <c r="D1383" s="354"/>
      <c r="E1383" s="504" t="str">
        <f t="shared" si="106"/>
        <v xml:space="preserve"> ()</v>
      </c>
      <c r="F1383"/>
      <c r="H1383" t="e">
        <f>VLOOKUP($G1383,県名!$B$1:$C$49,2,FALSE)</f>
        <v>#N/A</v>
      </c>
      <c r="I1383" t="e">
        <f>VLOOKUP(B1383,学校名!$D$8:$F$64,3,FALSE)</f>
        <v>#N/A</v>
      </c>
      <c r="J1383" t="str">
        <f t="shared" si="107"/>
        <v>男</v>
      </c>
      <c r="M1383" t="str">
        <f t="shared" si="108"/>
        <v xml:space="preserve"> </v>
      </c>
      <c r="S1383" t="str">
        <f t="shared" si="109"/>
        <v/>
      </c>
      <c r="T1383" t="str">
        <f t="shared" si="110"/>
        <v xml:space="preserve"> ()</v>
      </c>
      <c r="U1383" t="s">
        <v>4293</v>
      </c>
    </row>
    <row r="1384" spans="2:21">
      <c r="B1384" s="263"/>
      <c r="C1384" s="294">
        <v>1383</v>
      </c>
      <c r="D1384" s="354"/>
      <c r="E1384" s="504" t="str">
        <f t="shared" si="106"/>
        <v xml:space="preserve"> ()</v>
      </c>
      <c r="F1384"/>
      <c r="H1384" t="e">
        <f>VLOOKUP($G1384,県名!$B$1:$C$49,2,FALSE)</f>
        <v>#N/A</v>
      </c>
      <c r="I1384" t="e">
        <f>VLOOKUP(B1384,学校名!$D$8:$F$64,3,FALSE)</f>
        <v>#N/A</v>
      </c>
      <c r="J1384" t="str">
        <f t="shared" si="107"/>
        <v>男</v>
      </c>
      <c r="M1384" t="str">
        <f t="shared" si="108"/>
        <v xml:space="preserve"> </v>
      </c>
      <c r="S1384" t="str">
        <f t="shared" si="109"/>
        <v/>
      </c>
      <c r="T1384" t="str">
        <f t="shared" si="110"/>
        <v xml:space="preserve"> ()</v>
      </c>
      <c r="U1384" t="s">
        <v>4293</v>
      </c>
    </row>
    <row r="1385" spans="2:21">
      <c r="B1385" s="263"/>
      <c r="C1385" s="294">
        <v>1384</v>
      </c>
      <c r="D1385" s="354"/>
      <c r="E1385" s="504" t="str">
        <f t="shared" si="106"/>
        <v xml:space="preserve"> ()</v>
      </c>
      <c r="F1385"/>
      <c r="H1385" t="e">
        <f>VLOOKUP($G1385,県名!$B$1:$C$49,2,FALSE)</f>
        <v>#N/A</v>
      </c>
      <c r="I1385" t="e">
        <f>VLOOKUP(B1385,学校名!$D$8:$F$64,3,FALSE)</f>
        <v>#N/A</v>
      </c>
      <c r="J1385" t="str">
        <f t="shared" si="107"/>
        <v>男</v>
      </c>
      <c r="M1385" t="str">
        <f t="shared" si="108"/>
        <v xml:space="preserve"> </v>
      </c>
      <c r="S1385" t="str">
        <f t="shared" si="109"/>
        <v/>
      </c>
      <c r="T1385" t="str">
        <f t="shared" si="110"/>
        <v xml:space="preserve"> ()</v>
      </c>
      <c r="U1385" t="s">
        <v>4293</v>
      </c>
    </row>
    <row r="1386" spans="2:21">
      <c r="B1386" s="263"/>
      <c r="C1386" s="294">
        <v>1385</v>
      </c>
      <c r="D1386" s="354"/>
      <c r="E1386" s="504" t="str">
        <f t="shared" si="106"/>
        <v xml:space="preserve"> ()</v>
      </c>
      <c r="F1386"/>
      <c r="H1386" t="e">
        <f>VLOOKUP($G1386,県名!$B$1:$C$49,2,FALSE)</f>
        <v>#N/A</v>
      </c>
      <c r="I1386" t="e">
        <f>VLOOKUP(B1386,学校名!$D$8:$F$64,3,FALSE)</f>
        <v>#N/A</v>
      </c>
      <c r="J1386" t="str">
        <f t="shared" si="107"/>
        <v>男</v>
      </c>
      <c r="M1386" t="str">
        <f t="shared" si="108"/>
        <v xml:space="preserve"> </v>
      </c>
      <c r="S1386" t="str">
        <f t="shared" si="109"/>
        <v/>
      </c>
      <c r="T1386" t="str">
        <f t="shared" si="110"/>
        <v xml:space="preserve"> ()</v>
      </c>
      <c r="U1386" t="s">
        <v>4293</v>
      </c>
    </row>
    <row r="1387" spans="2:21">
      <c r="B1387" s="263"/>
      <c r="C1387" s="294">
        <v>1386</v>
      </c>
      <c r="D1387" s="354"/>
      <c r="E1387" s="504" t="str">
        <f t="shared" si="106"/>
        <v xml:space="preserve"> ()</v>
      </c>
      <c r="F1387"/>
      <c r="H1387" t="e">
        <f>VLOOKUP($G1387,県名!$B$1:$C$49,2,FALSE)</f>
        <v>#N/A</v>
      </c>
      <c r="I1387" t="e">
        <f>VLOOKUP(B1387,学校名!$D$8:$F$64,3,FALSE)</f>
        <v>#N/A</v>
      </c>
      <c r="J1387" t="str">
        <f t="shared" si="107"/>
        <v>男</v>
      </c>
      <c r="M1387" t="str">
        <f t="shared" si="108"/>
        <v xml:space="preserve"> </v>
      </c>
      <c r="S1387" t="str">
        <f t="shared" si="109"/>
        <v/>
      </c>
      <c r="T1387" t="str">
        <f t="shared" si="110"/>
        <v xml:space="preserve"> ()</v>
      </c>
      <c r="U1387" t="s">
        <v>4293</v>
      </c>
    </row>
    <row r="1388" spans="2:21">
      <c r="B1388" s="263"/>
      <c r="C1388" s="294">
        <v>1387</v>
      </c>
      <c r="D1388" s="354"/>
      <c r="E1388" s="504" t="str">
        <f t="shared" si="106"/>
        <v xml:space="preserve"> ()</v>
      </c>
      <c r="F1388"/>
      <c r="H1388" t="e">
        <f>VLOOKUP($G1388,県名!$B$1:$C$49,2,FALSE)</f>
        <v>#N/A</v>
      </c>
      <c r="I1388" t="e">
        <f>VLOOKUP(B1388,学校名!$D$8:$F$64,3,FALSE)</f>
        <v>#N/A</v>
      </c>
      <c r="J1388" t="str">
        <f t="shared" si="107"/>
        <v>男</v>
      </c>
      <c r="M1388" t="str">
        <f t="shared" si="108"/>
        <v xml:space="preserve"> </v>
      </c>
      <c r="S1388" t="str">
        <f t="shared" si="109"/>
        <v/>
      </c>
      <c r="T1388" t="str">
        <f t="shared" si="110"/>
        <v xml:space="preserve"> ()</v>
      </c>
      <c r="U1388" t="s">
        <v>4293</v>
      </c>
    </row>
    <row r="1389" spans="2:21">
      <c r="B1389" s="263"/>
      <c r="C1389" s="294">
        <v>1388</v>
      </c>
      <c r="D1389" s="354"/>
      <c r="E1389" s="504" t="str">
        <f t="shared" si="106"/>
        <v xml:space="preserve"> ()</v>
      </c>
      <c r="F1389"/>
      <c r="H1389" t="e">
        <f>VLOOKUP($G1389,県名!$B$1:$C$49,2,FALSE)</f>
        <v>#N/A</v>
      </c>
      <c r="I1389" t="e">
        <f>VLOOKUP(B1389,学校名!$D$8:$F$64,3,FALSE)</f>
        <v>#N/A</v>
      </c>
      <c r="J1389" t="str">
        <f t="shared" si="107"/>
        <v>男</v>
      </c>
      <c r="M1389" t="str">
        <f t="shared" si="108"/>
        <v xml:space="preserve"> </v>
      </c>
      <c r="S1389" t="str">
        <f t="shared" si="109"/>
        <v/>
      </c>
      <c r="T1389" t="str">
        <f t="shared" si="110"/>
        <v xml:space="preserve"> ()</v>
      </c>
      <c r="U1389" t="s">
        <v>4293</v>
      </c>
    </row>
    <row r="1390" spans="2:21">
      <c r="B1390" s="263"/>
      <c r="C1390" s="294">
        <v>1389</v>
      </c>
      <c r="D1390" s="354"/>
      <c r="E1390" s="504" t="str">
        <f t="shared" si="106"/>
        <v xml:space="preserve"> ()</v>
      </c>
      <c r="F1390"/>
      <c r="H1390" t="e">
        <f>VLOOKUP($G1390,県名!$B$1:$C$49,2,FALSE)</f>
        <v>#N/A</v>
      </c>
      <c r="I1390" t="e">
        <f>VLOOKUP(B1390,学校名!$D$8:$F$64,3,FALSE)</f>
        <v>#N/A</v>
      </c>
      <c r="J1390" t="str">
        <f t="shared" si="107"/>
        <v>男</v>
      </c>
      <c r="M1390" t="str">
        <f t="shared" si="108"/>
        <v xml:space="preserve"> </v>
      </c>
      <c r="S1390" t="str">
        <f t="shared" si="109"/>
        <v/>
      </c>
      <c r="T1390" t="str">
        <f t="shared" si="110"/>
        <v xml:space="preserve"> ()</v>
      </c>
      <c r="U1390" t="s">
        <v>4293</v>
      </c>
    </row>
    <row r="1391" spans="2:21">
      <c r="B1391" s="263"/>
      <c r="C1391" s="294">
        <v>1390</v>
      </c>
      <c r="D1391" s="354"/>
      <c r="E1391" s="504" t="str">
        <f t="shared" si="106"/>
        <v xml:space="preserve"> ()</v>
      </c>
      <c r="F1391"/>
      <c r="H1391" t="e">
        <f>VLOOKUP($G1391,県名!$B$1:$C$49,2,FALSE)</f>
        <v>#N/A</v>
      </c>
      <c r="I1391" t="e">
        <f>VLOOKUP(B1391,学校名!$D$8:$F$64,3,FALSE)</f>
        <v>#N/A</v>
      </c>
      <c r="J1391" t="str">
        <f t="shared" si="107"/>
        <v>男</v>
      </c>
      <c r="M1391" t="str">
        <f t="shared" si="108"/>
        <v xml:space="preserve"> </v>
      </c>
      <c r="S1391" t="str">
        <f t="shared" si="109"/>
        <v/>
      </c>
      <c r="T1391" t="str">
        <f t="shared" si="110"/>
        <v xml:space="preserve"> ()</v>
      </c>
      <c r="U1391" t="s">
        <v>4293</v>
      </c>
    </row>
    <row r="1392" spans="2:21">
      <c r="B1392" s="263"/>
      <c r="C1392" s="294">
        <v>1391</v>
      </c>
      <c r="D1392" s="354"/>
      <c r="E1392" s="504" t="str">
        <f t="shared" si="106"/>
        <v xml:space="preserve"> ()</v>
      </c>
      <c r="F1392"/>
      <c r="H1392" t="e">
        <f>VLOOKUP($G1392,県名!$B$1:$C$49,2,FALSE)</f>
        <v>#N/A</v>
      </c>
      <c r="I1392" t="e">
        <f>VLOOKUP(B1392,学校名!$D$8:$F$64,3,FALSE)</f>
        <v>#N/A</v>
      </c>
      <c r="J1392" t="str">
        <f t="shared" si="107"/>
        <v>男</v>
      </c>
      <c r="M1392" t="str">
        <f t="shared" si="108"/>
        <v xml:space="preserve"> </v>
      </c>
      <c r="S1392" t="str">
        <f t="shared" si="109"/>
        <v/>
      </c>
      <c r="T1392" t="str">
        <f t="shared" si="110"/>
        <v xml:space="preserve"> ()</v>
      </c>
      <c r="U1392" t="s">
        <v>4293</v>
      </c>
    </row>
    <row r="1393" spans="2:21">
      <c r="B1393" s="263"/>
      <c r="C1393" s="294">
        <v>1392</v>
      </c>
      <c r="D1393" s="354"/>
      <c r="E1393" s="504" t="str">
        <f t="shared" si="106"/>
        <v xml:space="preserve"> ()</v>
      </c>
      <c r="F1393"/>
      <c r="H1393" t="e">
        <f>VLOOKUP($G1393,県名!$B$1:$C$49,2,FALSE)</f>
        <v>#N/A</v>
      </c>
      <c r="I1393" t="e">
        <f>VLOOKUP(B1393,学校名!$D$8:$F$64,3,FALSE)</f>
        <v>#N/A</v>
      </c>
      <c r="J1393" t="str">
        <f t="shared" si="107"/>
        <v>男</v>
      </c>
      <c r="M1393" t="str">
        <f t="shared" si="108"/>
        <v xml:space="preserve"> </v>
      </c>
      <c r="S1393" t="str">
        <f t="shared" si="109"/>
        <v/>
      </c>
      <c r="T1393" t="str">
        <f t="shared" si="110"/>
        <v xml:space="preserve"> ()</v>
      </c>
      <c r="U1393" t="s">
        <v>4293</v>
      </c>
    </row>
    <row r="1394" spans="2:21">
      <c r="B1394" s="263"/>
      <c r="C1394" s="294">
        <v>1393</v>
      </c>
      <c r="D1394" s="354"/>
      <c r="E1394" s="504" t="str">
        <f t="shared" si="106"/>
        <v xml:space="preserve"> ()</v>
      </c>
      <c r="F1394"/>
      <c r="H1394" t="e">
        <f>VLOOKUP($G1394,県名!$B$1:$C$49,2,FALSE)</f>
        <v>#N/A</v>
      </c>
      <c r="I1394" t="e">
        <f>VLOOKUP(B1394,学校名!$D$8:$F$64,3,FALSE)</f>
        <v>#N/A</v>
      </c>
      <c r="J1394" t="str">
        <f t="shared" si="107"/>
        <v>男</v>
      </c>
      <c r="M1394" t="str">
        <f t="shared" si="108"/>
        <v xml:space="preserve"> </v>
      </c>
      <c r="S1394" t="str">
        <f t="shared" si="109"/>
        <v/>
      </c>
      <c r="T1394" t="str">
        <f t="shared" si="110"/>
        <v xml:space="preserve"> ()</v>
      </c>
      <c r="U1394" t="s">
        <v>4293</v>
      </c>
    </row>
    <row r="1395" spans="2:21">
      <c r="B1395" s="263"/>
      <c r="C1395" s="294">
        <v>1394</v>
      </c>
      <c r="D1395" s="354"/>
      <c r="E1395" s="504" t="str">
        <f t="shared" si="106"/>
        <v xml:space="preserve"> ()</v>
      </c>
      <c r="F1395"/>
      <c r="H1395" t="e">
        <f>VLOOKUP($G1395,県名!$B$1:$C$49,2,FALSE)</f>
        <v>#N/A</v>
      </c>
      <c r="I1395" t="e">
        <f>VLOOKUP(B1395,学校名!$D$8:$F$64,3,FALSE)</f>
        <v>#N/A</v>
      </c>
      <c r="J1395" t="str">
        <f t="shared" si="107"/>
        <v>男</v>
      </c>
      <c r="M1395" t="str">
        <f t="shared" si="108"/>
        <v xml:space="preserve"> </v>
      </c>
      <c r="S1395" t="str">
        <f t="shared" si="109"/>
        <v/>
      </c>
      <c r="T1395" t="str">
        <f t="shared" si="110"/>
        <v xml:space="preserve"> ()</v>
      </c>
      <c r="U1395" t="s">
        <v>4293</v>
      </c>
    </row>
    <row r="1396" spans="2:21">
      <c r="B1396" s="263"/>
      <c r="C1396" s="294">
        <v>1395</v>
      </c>
      <c r="D1396" s="354"/>
      <c r="E1396" s="504" t="str">
        <f t="shared" si="106"/>
        <v xml:space="preserve"> ()</v>
      </c>
      <c r="F1396"/>
      <c r="H1396" t="e">
        <f>VLOOKUP($G1396,県名!$B$1:$C$49,2,FALSE)</f>
        <v>#N/A</v>
      </c>
      <c r="I1396" t="e">
        <f>VLOOKUP(B1396,学校名!$D$8:$F$64,3,FALSE)</f>
        <v>#N/A</v>
      </c>
      <c r="J1396" t="str">
        <f t="shared" si="107"/>
        <v>男</v>
      </c>
      <c r="M1396" t="str">
        <f t="shared" si="108"/>
        <v xml:space="preserve"> </v>
      </c>
      <c r="S1396" t="str">
        <f t="shared" si="109"/>
        <v/>
      </c>
      <c r="T1396" t="str">
        <f t="shared" si="110"/>
        <v xml:space="preserve"> ()</v>
      </c>
      <c r="U1396" t="s">
        <v>4293</v>
      </c>
    </row>
    <row r="1397" spans="2:21">
      <c r="B1397" s="263"/>
      <c r="C1397" s="294">
        <v>1396</v>
      </c>
      <c r="D1397" s="354"/>
      <c r="E1397" s="504" t="str">
        <f t="shared" si="106"/>
        <v xml:space="preserve"> ()</v>
      </c>
      <c r="F1397"/>
      <c r="H1397" t="e">
        <f>VLOOKUP($G1397,県名!$B$1:$C$49,2,FALSE)</f>
        <v>#N/A</v>
      </c>
      <c r="I1397" t="e">
        <f>VLOOKUP(B1397,学校名!$D$8:$F$64,3,FALSE)</f>
        <v>#N/A</v>
      </c>
      <c r="J1397" t="str">
        <f t="shared" si="107"/>
        <v>男</v>
      </c>
      <c r="M1397" t="str">
        <f t="shared" si="108"/>
        <v xml:space="preserve"> </v>
      </c>
      <c r="S1397" t="str">
        <f t="shared" si="109"/>
        <v/>
      </c>
      <c r="T1397" t="str">
        <f t="shared" si="110"/>
        <v xml:space="preserve"> ()</v>
      </c>
      <c r="U1397" t="s">
        <v>4293</v>
      </c>
    </row>
    <row r="1398" spans="2:21">
      <c r="B1398" s="263"/>
      <c r="C1398" s="294">
        <v>1397</v>
      </c>
      <c r="D1398" s="354"/>
      <c r="E1398" s="504" t="str">
        <f t="shared" si="106"/>
        <v xml:space="preserve"> ()</v>
      </c>
      <c r="F1398"/>
      <c r="H1398" t="e">
        <f>VLOOKUP($G1398,県名!$B$1:$C$49,2,FALSE)</f>
        <v>#N/A</v>
      </c>
      <c r="I1398" t="e">
        <f>VLOOKUP(B1398,学校名!$D$8:$F$64,3,FALSE)</f>
        <v>#N/A</v>
      </c>
      <c r="J1398" t="str">
        <f t="shared" si="107"/>
        <v>男</v>
      </c>
      <c r="M1398" t="str">
        <f t="shared" si="108"/>
        <v xml:space="preserve"> </v>
      </c>
      <c r="S1398" t="str">
        <f t="shared" si="109"/>
        <v/>
      </c>
      <c r="T1398" t="str">
        <f t="shared" si="110"/>
        <v xml:space="preserve"> ()</v>
      </c>
      <c r="U1398" t="s">
        <v>4293</v>
      </c>
    </row>
    <row r="1399" spans="2:21">
      <c r="B1399" s="263"/>
      <c r="C1399" s="294">
        <v>1398</v>
      </c>
      <c r="D1399" s="354"/>
      <c r="E1399" s="504" t="str">
        <f t="shared" si="106"/>
        <v xml:space="preserve"> ()</v>
      </c>
      <c r="F1399"/>
      <c r="H1399" t="e">
        <f>VLOOKUP($G1399,県名!$B$1:$C$49,2,FALSE)</f>
        <v>#N/A</v>
      </c>
      <c r="I1399" t="e">
        <f>VLOOKUP(B1399,学校名!$D$8:$F$64,3,FALSE)</f>
        <v>#N/A</v>
      </c>
      <c r="J1399" t="str">
        <f t="shared" si="107"/>
        <v>男</v>
      </c>
      <c r="M1399" t="str">
        <f t="shared" si="108"/>
        <v xml:space="preserve"> </v>
      </c>
      <c r="S1399" t="str">
        <f t="shared" si="109"/>
        <v/>
      </c>
      <c r="T1399" t="str">
        <f t="shared" si="110"/>
        <v xml:space="preserve"> ()</v>
      </c>
      <c r="U1399" t="s">
        <v>4293</v>
      </c>
    </row>
    <row r="1400" spans="2:21">
      <c r="B1400" s="263"/>
      <c r="C1400" s="294">
        <v>1399</v>
      </c>
      <c r="D1400" s="354"/>
      <c r="E1400" s="504" t="str">
        <f t="shared" si="106"/>
        <v xml:space="preserve"> ()</v>
      </c>
      <c r="F1400"/>
      <c r="H1400" t="e">
        <f>VLOOKUP($G1400,県名!$B$1:$C$49,2,FALSE)</f>
        <v>#N/A</v>
      </c>
      <c r="I1400" t="e">
        <f>VLOOKUP(B1400,学校名!$D$8:$F$64,3,FALSE)</f>
        <v>#N/A</v>
      </c>
      <c r="J1400" t="str">
        <f t="shared" si="107"/>
        <v>男</v>
      </c>
      <c r="M1400" t="str">
        <f t="shared" si="108"/>
        <v xml:space="preserve"> </v>
      </c>
      <c r="S1400" t="str">
        <f t="shared" si="109"/>
        <v/>
      </c>
      <c r="T1400" t="str">
        <f t="shared" si="110"/>
        <v xml:space="preserve"> ()</v>
      </c>
      <c r="U1400" t="s">
        <v>4293</v>
      </c>
    </row>
    <row r="1401" spans="2:21">
      <c r="B1401" s="263"/>
      <c r="C1401" s="294">
        <v>1400</v>
      </c>
      <c r="D1401" s="354"/>
      <c r="E1401" s="504" t="str">
        <f t="shared" si="106"/>
        <v xml:space="preserve"> ()</v>
      </c>
      <c r="F1401"/>
      <c r="G1401" s="264"/>
      <c r="H1401" t="e">
        <f>VLOOKUP($G1401,県名!$B$1:$C$49,2,FALSE)</f>
        <v>#N/A</v>
      </c>
      <c r="I1401" t="e">
        <f>VLOOKUP(B1401,学校名!$D$8:$F$64,3,FALSE)</f>
        <v>#N/A</v>
      </c>
      <c r="J1401" t="str">
        <f t="shared" si="107"/>
        <v>男</v>
      </c>
      <c r="M1401" t="str">
        <f t="shared" si="108"/>
        <v xml:space="preserve"> </v>
      </c>
      <c r="S1401" t="str">
        <f t="shared" si="109"/>
        <v/>
      </c>
      <c r="T1401" t="str">
        <f t="shared" si="110"/>
        <v xml:space="preserve"> ()</v>
      </c>
      <c r="U1401" t="s">
        <v>4293</v>
      </c>
    </row>
    <row r="1402" spans="2:21">
      <c r="B1402" s="263"/>
      <c r="C1402" s="294">
        <v>1401</v>
      </c>
      <c r="D1402" s="354"/>
      <c r="E1402" s="504" t="str">
        <f t="shared" si="106"/>
        <v xml:space="preserve"> ()</v>
      </c>
      <c r="F1402"/>
      <c r="G1402" s="264"/>
      <c r="H1402" t="e">
        <f>VLOOKUP($G1402,県名!$B$1:$C$49,2,FALSE)</f>
        <v>#N/A</v>
      </c>
      <c r="I1402" t="e">
        <f>VLOOKUP(B1402,学校名!$D$8:$F$64,3,FALSE)</f>
        <v>#N/A</v>
      </c>
      <c r="J1402" t="str">
        <f t="shared" si="107"/>
        <v>男</v>
      </c>
      <c r="M1402" t="str">
        <f t="shared" si="108"/>
        <v xml:space="preserve"> </v>
      </c>
      <c r="S1402" t="str">
        <f t="shared" si="109"/>
        <v/>
      </c>
      <c r="T1402" t="str">
        <f t="shared" si="110"/>
        <v xml:space="preserve"> ()</v>
      </c>
      <c r="U1402" t="s">
        <v>4293</v>
      </c>
    </row>
    <row r="1403" spans="2:21">
      <c r="B1403" s="263"/>
      <c r="C1403" s="294">
        <v>1402</v>
      </c>
      <c r="D1403" s="354"/>
      <c r="E1403" s="504" t="str">
        <f t="shared" si="106"/>
        <v xml:space="preserve"> ()</v>
      </c>
      <c r="F1403"/>
      <c r="G1403" s="264"/>
      <c r="H1403" t="e">
        <f>VLOOKUP($G1403,県名!$B$1:$C$49,2,FALSE)</f>
        <v>#N/A</v>
      </c>
      <c r="I1403" t="e">
        <f>VLOOKUP(B1403,学校名!$D$8:$F$64,3,FALSE)</f>
        <v>#N/A</v>
      </c>
      <c r="J1403" t="str">
        <f t="shared" si="107"/>
        <v>男</v>
      </c>
      <c r="M1403" t="str">
        <f t="shared" si="108"/>
        <v xml:space="preserve"> </v>
      </c>
      <c r="S1403" t="str">
        <f t="shared" si="109"/>
        <v/>
      </c>
      <c r="T1403" t="str">
        <f t="shared" si="110"/>
        <v xml:space="preserve"> ()</v>
      </c>
      <c r="U1403" t="s">
        <v>4293</v>
      </c>
    </row>
    <row r="1404" spans="2:21">
      <c r="B1404" s="263"/>
      <c r="C1404" s="294">
        <v>1403</v>
      </c>
      <c r="D1404" s="354"/>
      <c r="E1404" s="504" t="str">
        <f t="shared" si="106"/>
        <v xml:space="preserve"> ()</v>
      </c>
      <c r="F1404"/>
      <c r="G1404" s="264"/>
      <c r="H1404" t="e">
        <f>VLOOKUP($G1404,県名!$B$1:$C$49,2,FALSE)</f>
        <v>#N/A</v>
      </c>
      <c r="I1404" t="e">
        <f>VLOOKUP(B1404,学校名!$D$8:$F$64,3,FALSE)</f>
        <v>#N/A</v>
      </c>
      <c r="J1404" t="str">
        <f t="shared" si="107"/>
        <v>男</v>
      </c>
      <c r="M1404" t="str">
        <f t="shared" si="108"/>
        <v xml:space="preserve"> </v>
      </c>
      <c r="S1404" t="str">
        <f t="shared" si="109"/>
        <v/>
      </c>
      <c r="T1404" t="str">
        <f t="shared" si="110"/>
        <v xml:space="preserve"> ()</v>
      </c>
      <c r="U1404" t="s">
        <v>4293</v>
      </c>
    </row>
    <row r="1405" spans="2:21">
      <c r="B1405" s="263"/>
      <c r="C1405" s="294">
        <v>1404</v>
      </c>
      <c r="D1405" s="354"/>
      <c r="E1405" s="504" t="str">
        <f t="shared" si="106"/>
        <v xml:space="preserve"> ()</v>
      </c>
      <c r="F1405"/>
      <c r="G1405" s="264"/>
      <c r="H1405" t="e">
        <f>VLOOKUP($G1405,県名!$B$1:$C$49,2,FALSE)</f>
        <v>#N/A</v>
      </c>
      <c r="I1405" t="e">
        <f>VLOOKUP(B1405,学校名!$D$8:$F$64,3,FALSE)</f>
        <v>#N/A</v>
      </c>
      <c r="J1405" t="str">
        <f t="shared" si="107"/>
        <v>男</v>
      </c>
      <c r="M1405" t="str">
        <f t="shared" si="108"/>
        <v xml:space="preserve"> </v>
      </c>
      <c r="S1405" t="str">
        <f t="shared" si="109"/>
        <v/>
      </c>
      <c r="T1405" t="str">
        <f t="shared" si="110"/>
        <v xml:space="preserve"> ()</v>
      </c>
      <c r="U1405" t="s">
        <v>4293</v>
      </c>
    </row>
    <row r="1406" spans="2:21">
      <c r="B1406" s="263"/>
      <c r="C1406" s="294">
        <v>1405</v>
      </c>
      <c r="D1406" s="354"/>
      <c r="E1406" s="504" t="str">
        <f t="shared" si="106"/>
        <v xml:space="preserve"> ()</v>
      </c>
      <c r="F1406"/>
      <c r="G1406" s="264"/>
      <c r="H1406" t="e">
        <f>VLOOKUP($G1406,県名!$B$1:$C$49,2,FALSE)</f>
        <v>#N/A</v>
      </c>
      <c r="I1406" t="e">
        <f>VLOOKUP(B1406,学校名!$D$8:$F$64,3,FALSE)</f>
        <v>#N/A</v>
      </c>
      <c r="J1406" t="str">
        <f t="shared" si="107"/>
        <v>男</v>
      </c>
      <c r="M1406" t="str">
        <f t="shared" si="108"/>
        <v xml:space="preserve"> </v>
      </c>
      <c r="S1406" t="str">
        <f t="shared" si="109"/>
        <v/>
      </c>
      <c r="T1406" t="str">
        <f t="shared" si="110"/>
        <v xml:space="preserve"> ()</v>
      </c>
      <c r="U1406" t="s">
        <v>4293</v>
      </c>
    </row>
    <row r="1407" spans="2:21">
      <c r="B1407" s="263"/>
      <c r="C1407" s="294">
        <v>1406</v>
      </c>
      <c r="D1407" s="354"/>
      <c r="E1407" s="504" t="str">
        <f t="shared" si="106"/>
        <v xml:space="preserve"> ()</v>
      </c>
      <c r="F1407"/>
      <c r="G1407" s="264"/>
      <c r="H1407" t="e">
        <f>VLOOKUP($G1407,県名!$B$1:$C$49,2,FALSE)</f>
        <v>#N/A</v>
      </c>
      <c r="I1407" t="e">
        <f>VLOOKUP(B1407,学校名!$D$8:$F$64,3,FALSE)</f>
        <v>#N/A</v>
      </c>
      <c r="J1407" t="str">
        <f t="shared" si="107"/>
        <v>男</v>
      </c>
      <c r="M1407" t="str">
        <f t="shared" si="108"/>
        <v xml:space="preserve"> </v>
      </c>
      <c r="S1407" t="str">
        <f t="shared" si="109"/>
        <v/>
      </c>
      <c r="T1407" t="str">
        <f t="shared" si="110"/>
        <v xml:space="preserve"> ()</v>
      </c>
      <c r="U1407" t="s">
        <v>4293</v>
      </c>
    </row>
    <row r="1408" spans="2:21">
      <c r="B1408" s="263"/>
      <c r="C1408" s="294">
        <v>1407</v>
      </c>
      <c r="D1408" s="354"/>
      <c r="E1408" s="504" t="str">
        <f t="shared" si="106"/>
        <v xml:space="preserve"> ()</v>
      </c>
      <c r="F1408"/>
      <c r="G1408" s="264"/>
      <c r="H1408" t="e">
        <f>VLOOKUP($G1408,県名!$B$1:$C$49,2,FALSE)</f>
        <v>#N/A</v>
      </c>
      <c r="I1408" t="e">
        <f>VLOOKUP(B1408,学校名!$D$8:$F$64,3,FALSE)</f>
        <v>#N/A</v>
      </c>
      <c r="J1408" t="str">
        <f t="shared" si="107"/>
        <v>男</v>
      </c>
      <c r="M1408" t="str">
        <f t="shared" si="108"/>
        <v xml:space="preserve"> </v>
      </c>
      <c r="S1408" t="str">
        <f t="shared" si="109"/>
        <v/>
      </c>
      <c r="T1408" t="str">
        <f t="shared" si="110"/>
        <v xml:space="preserve"> ()</v>
      </c>
      <c r="U1408" t="s">
        <v>4293</v>
      </c>
    </row>
    <row r="1409" spans="2:21">
      <c r="B1409" s="263"/>
      <c r="C1409" s="294">
        <v>1408</v>
      </c>
      <c r="D1409" s="354"/>
      <c r="E1409" s="504" t="str">
        <f t="shared" si="106"/>
        <v xml:space="preserve"> ()</v>
      </c>
      <c r="F1409"/>
      <c r="G1409" s="264"/>
      <c r="H1409" t="e">
        <f>VLOOKUP($G1409,県名!$B$1:$C$49,2,FALSE)</f>
        <v>#N/A</v>
      </c>
      <c r="I1409" t="e">
        <f>VLOOKUP(B1409,学校名!$D$8:$F$64,3,FALSE)</f>
        <v>#N/A</v>
      </c>
      <c r="J1409" t="str">
        <f t="shared" si="107"/>
        <v>男</v>
      </c>
      <c r="M1409" t="str">
        <f t="shared" si="108"/>
        <v xml:space="preserve"> </v>
      </c>
      <c r="S1409" t="str">
        <f t="shared" si="109"/>
        <v/>
      </c>
      <c r="T1409" t="str">
        <f t="shared" si="110"/>
        <v xml:space="preserve"> ()</v>
      </c>
      <c r="U1409" t="s">
        <v>4293</v>
      </c>
    </row>
    <row r="1410" spans="2:21">
      <c r="B1410" s="263"/>
      <c r="C1410" s="294">
        <v>1409</v>
      </c>
      <c r="D1410" s="354"/>
      <c r="E1410" s="504" t="str">
        <f t="shared" si="106"/>
        <v xml:space="preserve"> ()</v>
      </c>
      <c r="F1410"/>
      <c r="G1410" s="264"/>
      <c r="H1410" t="e">
        <f>VLOOKUP($G1410,県名!$B$1:$C$49,2,FALSE)</f>
        <v>#N/A</v>
      </c>
      <c r="I1410" t="e">
        <f>VLOOKUP(B1410,学校名!$D$8:$F$64,3,FALSE)</f>
        <v>#N/A</v>
      </c>
      <c r="J1410" t="str">
        <f t="shared" si="107"/>
        <v>男</v>
      </c>
      <c r="M1410" t="str">
        <f t="shared" si="108"/>
        <v xml:space="preserve"> </v>
      </c>
      <c r="S1410" t="str">
        <f t="shared" si="109"/>
        <v/>
      </c>
      <c r="T1410" t="str">
        <f t="shared" si="110"/>
        <v xml:space="preserve"> ()</v>
      </c>
      <c r="U1410" t="s">
        <v>4293</v>
      </c>
    </row>
    <row r="1411" spans="2:21">
      <c r="B1411" s="263"/>
      <c r="C1411" s="294">
        <v>1410</v>
      </c>
      <c r="D1411" s="354"/>
      <c r="E1411" s="504" t="str">
        <f t="shared" ref="E1411:E1474" si="111">M1411&amp;"("&amp;S1411&amp;")"</f>
        <v xml:space="preserve"> ()</v>
      </c>
      <c r="F1411"/>
      <c r="G1411" s="264"/>
      <c r="H1411" t="e">
        <f>VLOOKUP($G1411,県名!$B$1:$C$49,2,FALSE)</f>
        <v>#N/A</v>
      </c>
      <c r="I1411" t="e">
        <f>VLOOKUP(B1411,学校名!$D$8:$F$64,3,FALSE)</f>
        <v>#N/A</v>
      </c>
      <c r="J1411" t="str">
        <f t="shared" ref="J1411:J1474" si="112">IF(VALUE(C1411)&lt;2000,"男","女")</f>
        <v>男</v>
      </c>
      <c r="M1411" t="str">
        <f t="shared" ref="M1411:M1465" si="113">L1411&amp;" "&amp;K1411</f>
        <v xml:space="preserve"> </v>
      </c>
      <c r="S1411" t="str">
        <f t="shared" ref="S1411:S1474" si="114">LEFT(R1411,2)</f>
        <v/>
      </c>
      <c r="T1411" t="str">
        <f t="shared" ref="T1411:T1474" si="115">Q1411&amp;" ("&amp;S1411&amp;")"</f>
        <v xml:space="preserve"> ()</v>
      </c>
      <c r="U1411" t="s">
        <v>4293</v>
      </c>
    </row>
    <row r="1412" spans="2:21">
      <c r="B1412" s="263"/>
      <c r="C1412" s="294">
        <v>1411</v>
      </c>
      <c r="D1412" s="354"/>
      <c r="E1412" s="504" t="str">
        <f t="shared" si="111"/>
        <v xml:space="preserve"> ()</v>
      </c>
      <c r="F1412"/>
      <c r="G1412" s="264"/>
      <c r="H1412" t="e">
        <f>VLOOKUP($G1412,県名!$B$1:$C$49,2,FALSE)</f>
        <v>#N/A</v>
      </c>
      <c r="I1412" t="e">
        <f>VLOOKUP(B1412,学校名!$D$8:$F$64,3,FALSE)</f>
        <v>#N/A</v>
      </c>
      <c r="J1412" t="str">
        <f t="shared" si="112"/>
        <v>男</v>
      </c>
      <c r="M1412" t="str">
        <f t="shared" si="113"/>
        <v xml:space="preserve"> </v>
      </c>
      <c r="S1412" t="str">
        <f t="shared" si="114"/>
        <v/>
      </c>
      <c r="T1412" t="str">
        <f t="shared" si="115"/>
        <v xml:space="preserve"> ()</v>
      </c>
      <c r="U1412" t="s">
        <v>4293</v>
      </c>
    </row>
    <row r="1413" spans="2:21">
      <c r="B1413" s="263"/>
      <c r="C1413" s="294">
        <v>1412</v>
      </c>
      <c r="D1413" s="354"/>
      <c r="E1413" s="504" t="str">
        <f t="shared" si="111"/>
        <v xml:space="preserve"> ()</v>
      </c>
      <c r="F1413"/>
      <c r="G1413" s="264"/>
      <c r="H1413" t="e">
        <f>VLOOKUP($G1413,県名!$B$1:$C$49,2,FALSE)</f>
        <v>#N/A</v>
      </c>
      <c r="I1413" t="e">
        <f>VLOOKUP(B1413,学校名!$D$8:$F$64,3,FALSE)</f>
        <v>#N/A</v>
      </c>
      <c r="J1413" t="str">
        <f t="shared" si="112"/>
        <v>男</v>
      </c>
      <c r="M1413" t="str">
        <f t="shared" si="113"/>
        <v xml:space="preserve"> </v>
      </c>
      <c r="S1413" t="str">
        <f t="shared" si="114"/>
        <v/>
      </c>
      <c r="T1413" t="str">
        <f t="shared" si="115"/>
        <v xml:space="preserve"> ()</v>
      </c>
      <c r="U1413" t="s">
        <v>4293</v>
      </c>
    </row>
    <row r="1414" spans="2:21">
      <c r="B1414" s="263"/>
      <c r="C1414" s="294">
        <v>1413</v>
      </c>
      <c r="D1414" s="354"/>
      <c r="E1414" s="504" t="str">
        <f t="shared" si="111"/>
        <v xml:space="preserve"> ()</v>
      </c>
      <c r="F1414"/>
      <c r="G1414" s="264"/>
      <c r="H1414" t="e">
        <f>VLOOKUP($G1414,県名!$B$1:$C$49,2,FALSE)</f>
        <v>#N/A</v>
      </c>
      <c r="I1414" t="e">
        <f>VLOOKUP(B1414,学校名!$D$8:$F$64,3,FALSE)</f>
        <v>#N/A</v>
      </c>
      <c r="J1414" t="str">
        <f t="shared" si="112"/>
        <v>男</v>
      </c>
      <c r="M1414" t="str">
        <f t="shared" si="113"/>
        <v xml:space="preserve"> </v>
      </c>
      <c r="S1414" t="str">
        <f t="shared" si="114"/>
        <v/>
      </c>
      <c r="T1414" t="str">
        <f t="shared" si="115"/>
        <v xml:space="preserve"> ()</v>
      </c>
      <c r="U1414" t="s">
        <v>4293</v>
      </c>
    </row>
    <row r="1415" spans="2:21">
      <c r="B1415" s="263"/>
      <c r="C1415" s="294">
        <v>1414</v>
      </c>
      <c r="D1415" s="354"/>
      <c r="E1415" s="504" t="str">
        <f t="shared" si="111"/>
        <v xml:space="preserve"> ()</v>
      </c>
      <c r="F1415"/>
      <c r="G1415" s="264"/>
      <c r="H1415" t="e">
        <f>VLOOKUP($G1415,県名!$B$1:$C$49,2,FALSE)</f>
        <v>#N/A</v>
      </c>
      <c r="I1415" t="e">
        <f>VLOOKUP(B1415,学校名!$D$8:$F$64,3,FALSE)</f>
        <v>#N/A</v>
      </c>
      <c r="J1415" t="str">
        <f t="shared" si="112"/>
        <v>男</v>
      </c>
      <c r="M1415" t="str">
        <f t="shared" si="113"/>
        <v xml:space="preserve"> </v>
      </c>
      <c r="S1415" t="str">
        <f t="shared" si="114"/>
        <v/>
      </c>
      <c r="T1415" t="str">
        <f t="shared" si="115"/>
        <v xml:space="preserve"> ()</v>
      </c>
      <c r="U1415" t="s">
        <v>4293</v>
      </c>
    </row>
    <row r="1416" spans="2:21">
      <c r="B1416" s="263"/>
      <c r="C1416" s="294">
        <v>1415</v>
      </c>
      <c r="D1416" s="354"/>
      <c r="E1416" s="504" t="str">
        <f t="shared" si="111"/>
        <v xml:space="preserve"> ()</v>
      </c>
      <c r="F1416"/>
      <c r="G1416" s="264"/>
      <c r="H1416" t="e">
        <f>VLOOKUP($G1416,県名!$B$1:$C$49,2,FALSE)</f>
        <v>#N/A</v>
      </c>
      <c r="I1416" t="e">
        <f>VLOOKUP(B1416,学校名!$D$8:$F$64,3,FALSE)</f>
        <v>#N/A</v>
      </c>
      <c r="J1416" t="str">
        <f t="shared" si="112"/>
        <v>男</v>
      </c>
      <c r="M1416" t="str">
        <f t="shared" si="113"/>
        <v xml:space="preserve"> </v>
      </c>
      <c r="S1416" t="str">
        <f t="shared" si="114"/>
        <v/>
      </c>
      <c r="T1416" t="str">
        <f t="shared" si="115"/>
        <v xml:space="preserve"> ()</v>
      </c>
      <c r="U1416" t="s">
        <v>4293</v>
      </c>
    </row>
    <row r="1417" spans="2:21">
      <c r="B1417" s="263"/>
      <c r="C1417" s="294">
        <v>1416</v>
      </c>
      <c r="D1417" s="354"/>
      <c r="E1417" s="504" t="str">
        <f t="shared" si="111"/>
        <v xml:space="preserve"> ()</v>
      </c>
      <c r="F1417"/>
      <c r="G1417" s="264"/>
      <c r="H1417" t="e">
        <f>VLOOKUP($G1417,県名!$B$1:$C$49,2,FALSE)</f>
        <v>#N/A</v>
      </c>
      <c r="I1417" t="e">
        <f>VLOOKUP(B1417,学校名!$D$8:$F$64,3,FALSE)</f>
        <v>#N/A</v>
      </c>
      <c r="J1417" t="str">
        <f t="shared" si="112"/>
        <v>男</v>
      </c>
      <c r="M1417" t="str">
        <f t="shared" si="113"/>
        <v xml:space="preserve"> </v>
      </c>
      <c r="S1417" t="str">
        <f t="shared" si="114"/>
        <v/>
      </c>
      <c r="T1417" t="str">
        <f t="shared" si="115"/>
        <v xml:space="preserve"> ()</v>
      </c>
      <c r="U1417" t="s">
        <v>4293</v>
      </c>
    </row>
    <row r="1418" spans="2:21">
      <c r="B1418" s="263"/>
      <c r="C1418" s="294">
        <v>1417</v>
      </c>
      <c r="D1418" s="354"/>
      <c r="E1418" s="504" t="str">
        <f t="shared" si="111"/>
        <v xml:space="preserve"> ()</v>
      </c>
      <c r="F1418"/>
      <c r="G1418" s="264"/>
      <c r="H1418" t="e">
        <f>VLOOKUP($G1418,県名!$B$1:$C$49,2,FALSE)</f>
        <v>#N/A</v>
      </c>
      <c r="I1418" t="e">
        <f>VLOOKUP(B1418,学校名!$D$8:$F$64,3,FALSE)</f>
        <v>#N/A</v>
      </c>
      <c r="J1418" t="str">
        <f t="shared" si="112"/>
        <v>男</v>
      </c>
      <c r="M1418" t="str">
        <f t="shared" si="113"/>
        <v xml:space="preserve"> </v>
      </c>
      <c r="S1418" t="str">
        <f t="shared" si="114"/>
        <v/>
      </c>
      <c r="T1418" t="str">
        <f t="shared" si="115"/>
        <v xml:space="preserve"> ()</v>
      </c>
      <c r="U1418" t="s">
        <v>4293</v>
      </c>
    </row>
    <row r="1419" spans="2:21">
      <c r="B1419" s="263"/>
      <c r="C1419" s="294">
        <v>1418</v>
      </c>
      <c r="D1419" s="354"/>
      <c r="E1419" s="504" t="str">
        <f t="shared" si="111"/>
        <v xml:space="preserve"> ()</v>
      </c>
      <c r="F1419"/>
      <c r="G1419" s="264"/>
      <c r="H1419" t="e">
        <f>VLOOKUP($G1419,県名!$B$1:$C$49,2,FALSE)</f>
        <v>#N/A</v>
      </c>
      <c r="I1419" t="e">
        <f>VLOOKUP(B1419,学校名!$D$8:$F$64,3,FALSE)</f>
        <v>#N/A</v>
      </c>
      <c r="J1419" t="str">
        <f t="shared" si="112"/>
        <v>男</v>
      </c>
      <c r="M1419" t="str">
        <f t="shared" si="113"/>
        <v xml:space="preserve"> </v>
      </c>
      <c r="S1419" t="str">
        <f t="shared" si="114"/>
        <v/>
      </c>
      <c r="T1419" t="str">
        <f t="shared" si="115"/>
        <v xml:space="preserve"> ()</v>
      </c>
      <c r="U1419" t="s">
        <v>4293</v>
      </c>
    </row>
    <row r="1420" spans="2:21">
      <c r="B1420" s="263"/>
      <c r="C1420" s="294">
        <v>1419</v>
      </c>
      <c r="D1420" s="354"/>
      <c r="E1420" s="504" t="str">
        <f t="shared" si="111"/>
        <v xml:space="preserve"> ()</v>
      </c>
      <c r="F1420"/>
      <c r="G1420" s="264"/>
      <c r="H1420" t="e">
        <f>VLOOKUP($G1420,県名!$B$1:$C$49,2,FALSE)</f>
        <v>#N/A</v>
      </c>
      <c r="I1420" t="e">
        <f>VLOOKUP(B1420,学校名!$D$8:$F$64,3,FALSE)</f>
        <v>#N/A</v>
      </c>
      <c r="J1420" t="str">
        <f t="shared" si="112"/>
        <v>男</v>
      </c>
      <c r="M1420" t="str">
        <f t="shared" si="113"/>
        <v xml:space="preserve"> </v>
      </c>
      <c r="S1420" t="str">
        <f t="shared" si="114"/>
        <v/>
      </c>
      <c r="T1420" t="str">
        <f t="shared" si="115"/>
        <v xml:space="preserve"> ()</v>
      </c>
      <c r="U1420" t="s">
        <v>4293</v>
      </c>
    </row>
    <row r="1421" spans="2:21">
      <c r="B1421" s="263"/>
      <c r="C1421" s="294">
        <v>1420</v>
      </c>
      <c r="D1421" s="354"/>
      <c r="E1421" s="504" t="str">
        <f t="shared" si="111"/>
        <v xml:space="preserve"> ()</v>
      </c>
      <c r="F1421"/>
      <c r="G1421" s="264"/>
      <c r="H1421" t="e">
        <f>VLOOKUP($G1421,県名!$B$1:$C$49,2,FALSE)</f>
        <v>#N/A</v>
      </c>
      <c r="I1421" t="e">
        <f>VLOOKUP(B1421,学校名!$D$8:$F$64,3,FALSE)</f>
        <v>#N/A</v>
      </c>
      <c r="J1421" t="str">
        <f t="shared" si="112"/>
        <v>男</v>
      </c>
      <c r="M1421" t="str">
        <f t="shared" si="113"/>
        <v xml:space="preserve"> </v>
      </c>
      <c r="S1421" t="str">
        <f t="shared" si="114"/>
        <v/>
      </c>
      <c r="T1421" t="str">
        <f t="shared" si="115"/>
        <v xml:space="preserve"> ()</v>
      </c>
      <c r="U1421" t="s">
        <v>4293</v>
      </c>
    </row>
    <row r="1422" spans="2:21">
      <c r="B1422" s="263"/>
      <c r="C1422" s="294">
        <v>1421</v>
      </c>
      <c r="D1422" s="354"/>
      <c r="E1422" s="504" t="str">
        <f t="shared" si="111"/>
        <v xml:space="preserve"> ()</v>
      </c>
      <c r="F1422"/>
      <c r="G1422" s="264"/>
      <c r="H1422" t="e">
        <f>VLOOKUP($G1422,県名!$B$1:$C$49,2,FALSE)</f>
        <v>#N/A</v>
      </c>
      <c r="I1422" t="e">
        <f>VLOOKUP(B1422,学校名!$D$8:$F$64,3,FALSE)</f>
        <v>#N/A</v>
      </c>
      <c r="J1422" t="str">
        <f t="shared" si="112"/>
        <v>男</v>
      </c>
      <c r="M1422" t="str">
        <f t="shared" si="113"/>
        <v xml:space="preserve"> </v>
      </c>
      <c r="S1422" t="str">
        <f t="shared" si="114"/>
        <v/>
      </c>
      <c r="T1422" t="str">
        <f t="shared" si="115"/>
        <v xml:space="preserve"> ()</v>
      </c>
      <c r="U1422" t="s">
        <v>4293</v>
      </c>
    </row>
    <row r="1423" spans="2:21">
      <c r="B1423" s="263"/>
      <c r="C1423" s="294">
        <v>1422</v>
      </c>
      <c r="D1423" s="354"/>
      <c r="E1423" s="504" t="str">
        <f t="shared" si="111"/>
        <v xml:space="preserve"> ()</v>
      </c>
      <c r="F1423"/>
      <c r="G1423" s="264"/>
      <c r="H1423" t="e">
        <f>VLOOKUP($G1423,県名!$B$1:$C$49,2,FALSE)</f>
        <v>#N/A</v>
      </c>
      <c r="I1423" t="e">
        <f>VLOOKUP(B1423,学校名!$D$8:$F$64,3,FALSE)</f>
        <v>#N/A</v>
      </c>
      <c r="J1423" t="str">
        <f t="shared" si="112"/>
        <v>男</v>
      </c>
      <c r="M1423" t="str">
        <f t="shared" si="113"/>
        <v xml:space="preserve"> </v>
      </c>
      <c r="S1423" t="str">
        <f t="shared" si="114"/>
        <v/>
      </c>
      <c r="T1423" t="str">
        <f t="shared" si="115"/>
        <v xml:space="preserve"> ()</v>
      </c>
      <c r="U1423" t="s">
        <v>4293</v>
      </c>
    </row>
    <row r="1424" spans="2:21">
      <c r="B1424" s="263"/>
      <c r="C1424" s="294">
        <v>1423</v>
      </c>
      <c r="D1424" s="354"/>
      <c r="E1424" s="504" t="str">
        <f t="shared" si="111"/>
        <v xml:space="preserve"> ()</v>
      </c>
      <c r="F1424"/>
      <c r="G1424" s="264"/>
      <c r="H1424" t="e">
        <f>VLOOKUP($G1424,県名!$B$1:$C$49,2,FALSE)</f>
        <v>#N/A</v>
      </c>
      <c r="I1424" t="e">
        <f>VLOOKUP(B1424,学校名!$D$8:$F$64,3,FALSE)</f>
        <v>#N/A</v>
      </c>
      <c r="J1424" t="str">
        <f t="shared" si="112"/>
        <v>男</v>
      </c>
      <c r="M1424" t="str">
        <f t="shared" si="113"/>
        <v xml:space="preserve"> </v>
      </c>
      <c r="S1424" t="str">
        <f t="shared" si="114"/>
        <v/>
      </c>
      <c r="T1424" t="str">
        <f t="shared" si="115"/>
        <v xml:space="preserve"> ()</v>
      </c>
      <c r="U1424" t="s">
        <v>4293</v>
      </c>
    </row>
    <row r="1425" spans="2:21">
      <c r="B1425" s="263"/>
      <c r="C1425" s="294">
        <v>1424</v>
      </c>
      <c r="D1425" s="354"/>
      <c r="E1425" s="504" t="str">
        <f t="shared" si="111"/>
        <v xml:space="preserve"> ()</v>
      </c>
      <c r="F1425"/>
      <c r="G1425" s="264"/>
      <c r="H1425" t="e">
        <f>VLOOKUP($G1425,県名!$B$1:$C$49,2,FALSE)</f>
        <v>#N/A</v>
      </c>
      <c r="I1425" t="e">
        <f>VLOOKUP(B1425,学校名!$D$8:$F$64,3,FALSE)</f>
        <v>#N/A</v>
      </c>
      <c r="J1425" t="str">
        <f t="shared" si="112"/>
        <v>男</v>
      </c>
      <c r="M1425" t="str">
        <f t="shared" si="113"/>
        <v xml:space="preserve"> </v>
      </c>
      <c r="S1425" t="str">
        <f t="shared" si="114"/>
        <v/>
      </c>
      <c r="T1425" t="str">
        <f t="shared" si="115"/>
        <v xml:space="preserve"> ()</v>
      </c>
      <c r="U1425" t="s">
        <v>4293</v>
      </c>
    </row>
    <row r="1426" spans="2:21">
      <c r="B1426" s="263"/>
      <c r="C1426" s="294">
        <v>1425</v>
      </c>
      <c r="D1426" s="354"/>
      <c r="E1426" s="504" t="str">
        <f t="shared" si="111"/>
        <v xml:space="preserve"> ()</v>
      </c>
      <c r="F1426"/>
      <c r="G1426" s="264"/>
      <c r="H1426" t="e">
        <f>VLOOKUP($G1426,県名!$B$1:$C$49,2,FALSE)</f>
        <v>#N/A</v>
      </c>
      <c r="I1426" t="e">
        <f>VLOOKUP(B1426,学校名!$D$8:$F$64,3,FALSE)</f>
        <v>#N/A</v>
      </c>
      <c r="J1426" t="str">
        <f t="shared" si="112"/>
        <v>男</v>
      </c>
      <c r="M1426" t="str">
        <f t="shared" si="113"/>
        <v xml:space="preserve"> </v>
      </c>
      <c r="S1426" t="str">
        <f t="shared" si="114"/>
        <v/>
      </c>
      <c r="T1426" t="str">
        <f t="shared" si="115"/>
        <v xml:space="preserve"> ()</v>
      </c>
      <c r="U1426" t="s">
        <v>4293</v>
      </c>
    </row>
    <row r="1427" spans="2:21">
      <c r="B1427" s="263"/>
      <c r="C1427" s="294">
        <v>1426</v>
      </c>
      <c r="D1427" s="354"/>
      <c r="E1427" s="504" t="str">
        <f t="shared" si="111"/>
        <v xml:space="preserve"> ()</v>
      </c>
      <c r="F1427"/>
      <c r="G1427" s="264"/>
      <c r="H1427" t="e">
        <f>VLOOKUP($G1427,県名!$B$1:$C$49,2,FALSE)</f>
        <v>#N/A</v>
      </c>
      <c r="I1427" t="e">
        <f>VLOOKUP(B1427,学校名!$D$8:$F$64,3,FALSE)</f>
        <v>#N/A</v>
      </c>
      <c r="J1427" t="str">
        <f t="shared" si="112"/>
        <v>男</v>
      </c>
      <c r="M1427" t="str">
        <f t="shared" si="113"/>
        <v xml:space="preserve"> </v>
      </c>
      <c r="S1427" t="str">
        <f t="shared" si="114"/>
        <v/>
      </c>
      <c r="T1427" t="str">
        <f t="shared" si="115"/>
        <v xml:space="preserve"> ()</v>
      </c>
      <c r="U1427" t="s">
        <v>4293</v>
      </c>
    </row>
    <row r="1428" spans="2:21">
      <c r="B1428" s="263"/>
      <c r="C1428" s="294">
        <v>1427</v>
      </c>
      <c r="D1428" s="354"/>
      <c r="E1428" s="504" t="str">
        <f t="shared" si="111"/>
        <v xml:space="preserve"> ()</v>
      </c>
      <c r="F1428"/>
      <c r="G1428" s="264"/>
      <c r="H1428" t="e">
        <f>VLOOKUP($G1428,県名!$B$1:$C$49,2,FALSE)</f>
        <v>#N/A</v>
      </c>
      <c r="I1428" t="e">
        <f>VLOOKUP(B1428,学校名!$D$8:$F$64,3,FALSE)</f>
        <v>#N/A</v>
      </c>
      <c r="J1428" t="str">
        <f t="shared" si="112"/>
        <v>男</v>
      </c>
      <c r="M1428" t="str">
        <f t="shared" si="113"/>
        <v xml:space="preserve"> </v>
      </c>
      <c r="S1428" t="str">
        <f t="shared" si="114"/>
        <v/>
      </c>
      <c r="T1428" t="str">
        <f t="shared" si="115"/>
        <v xml:space="preserve"> ()</v>
      </c>
      <c r="U1428" t="s">
        <v>4293</v>
      </c>
    </row>
    <row r="1429" spans="2:21">
      <c r="B1429" s="263"/>
      <c r="C1429" s="294">
        <v>1428</v>
      </c>
      <c r="D1429" s="354"/>
      <c r="E1429" s="504" t="str">
        <f t="shared" si="111"/>
        <v xml:space="preserve"> ()</v>
      </c>
      <c r="F1429"/>
      <c r="G1429" s="264"/>
      <c r="H1429" t="e">
        <f>VLOOKUP($G1429,県名!$B$1:$C$49,2,FALSE)</f>
        <v>#N/A</v>
      </c>
      <c r="I1429" t="e">
        <f>VLOOKUP(B1429,学校名!$D$8:$F$64,3,FALSE)</f>
        <v>#N/A</v>
      </c>
      <c r="J1429" t="str">
        <f t="shared" si="112"/>
        <v>男</v>
      </c>
      <c r="M1429" t="str">
        <f t="shared" si="113"/>
        <v xml:space="preserve"> </v>
      </c>
      <c r="S1429" t="str">
        <f t="shared" si="114"/>
        <v/>
      </c>
      <c r="T1429" t="str">
        <f t="shared" si="115"/>
        <v xml:space="preserve"> ()</v>
      </c>
      <c r="U1429" t="s">
        <v>4293</v>
      </c>
    </row>
    <row r="1430" spans="2:21">
      <c r="B1430" s="263"/>
      <c r="C1430" s="294">
        <v>1429</v>
      </c>
      <c r="D1430" s="354"/>
      <c r="E1430" s="504" t="str">
        <f t="shared" si="111"/>
        <v xml:space="preserve"> ()</v>
      </c>
      <c r="F1430"/>
      <c r="G1430" s="264"/>
      <c r="H1430" t="e">
        <f>VLOOKUP($G1430,県名!$B$1:$C$49,2,FALSE)</f>
        <v>#N/A</v>
      </c>
      <c r="I1430" t="e">
        <f>VLOOKUP(B1430,学校名!$D$8:$F$64,3,FALSE)</f>
        <v>#N/A</v>
      </c>
      <c r="J1430" t="str">
        <f t="shared" si="112"/>
        <v>男</v>
      </c>
      <c r="M1430" t="str">
        <f t="shared" si="113"/>
        <v xml:space="preserve"> </v>
      </c>
      <c r="S1430" t="str">
        <f t="shared" si="114"/>
        <v/>
      </c>
      <c r="T1430" t="str">
        <f t="shared" si="115"/>
        <v xml:space="preserve"> ()</v>
      </c>
      <c r="U1430" t="s">
        <v>4293</v>
      </c>
    </row>
    <row r="1431" spans="2:21">
      <c r="B1431" s="263"/>
      <c r="C1431" s="294">
        <v>1430</v>
      </c>
      <c r="D1431" s="354"/>
      <c r="E1431" s="504" t="str">
        <f t="shared" si="111"/>
        <v xml:space="preserve"> ()</v>
      </c>
      <c r="F1431"/>
      <c r="G1431" s="264"/>
      <c r="H1431" t="e">
        <f>VLOOKUP($G1431,県名!$B$1:$C$49,2,FALSE)</f>
        <v>#N/A</v>
      </c>
      <c r="I1431" t="e">
        <f>VLOOKUP(B1431,学校名!$D$8:$F$64,3,FALSE)</f>
        <v>#N/A</v>
      </c>
      <c r="J1431" t="str">
        <f t="shared" si="112"/>
        <v>男</v>
      </c>
      <c r="M1431" t="str">
        <f t="shared" si="113"/>
        <v xml:space="preserve"> </v>
      </c>
      <c r="S1431" t="str">
        <f t="shared" si="114"/>
        <v/>
      </c>
      <c r="T1431" t="str">
        <f t="shared" si="115"/>
        <v xml:space="preserve"> ()</v>
      </c>
      <c r="U1431" t="s">
        <v>4293</v>
      </c>
    </row>
    <row r="1432" spans="2:21">
      <c r="B1432" s="263"/>
      <c r="C1432" s="294">
        <v>1431</v>
      </c>
      <c r="D1432" s="354"/>
      <c r="E1432" s="504" t="str">
        <f t="shared" si="111"/>
        <v xml:space="preserve"> ()</v>
      </c>
      <c r="F1432"/>
      <c r="G1432" s="264"/>
      <c r="H1432" t="e">
        <f>VLOOKUP($G1432,県名!$B$1:$C$49,2,FALSE)</f>
        <v>#N/A</v>
      </c>
      <c r="I1432" t="e">
        <f>VLOOKUP(B1432,学校名!$D$8:$F$64,3,FALSE)</f>
        <v>#N/A</v>
      </c>
      <c r="J1432" t="str">
        <f t="shared" si="112"/>
        <v>男</v>
      </c>
      <c r="M1432" t="str">
        <f t="shared" si="113"/>
        <v xml:space="preserve"> </v>
      </c>
      <c r="S1432" t="str">
        <f t="shared" si="114"/>
        <v/>
      </c>
      <c r="T1432" t="str">
        <f t="shared" si="115"/>
        <v xml:space="preserve"> ()</v>
      </c>
      <c r="U1432" t="s">
        <v>4293</v>
      </c>
    </row>
    <row r="1433" spans="2:21">
      <c r="B1433" s="263"/>
      <c r="C1433" s="294">
        <v>1432</v>
      </c>
      <c r="D1433" s="354"/>
      <c r="E1433" s="504" t="str">
        <f t="shared" si="111"/>
        <v xml:space="preserve"> ()</v>
      </c>
      <c r="F1433"/>
      <c r="G1433" s="264"/>
      <c r="H1433" t="e">
        <f>VLOOKUP($G1433,県名!$B$1:$C$49,2,FALSE)</f>
        <v>#N/A</v>
      </c>
      <c r="I1433" t="e">
        <f>VLOOKUP(B1433,学校名!$D$8:$F$64,3,FALSE)</f>
        <v>#N/A</v>
      </c>
      <c r="J1433" t="str">
        <f t="shared" si="112"/>
        <v>男</v>
      </c>
      <c r="M1433" t="str">
        <f t="shared" si="113"/>
        <v xml:space="preserve"> </v>
      </c>
      <c r="S1433" t="str">
        <f t="shared" si="114"/>
        <v/>
      </c>
      <c r="T1433" t="str">
        <f t="shared" si="115"/>
        <v xml:space="preserve"> ()</v>
      </c>
      <c r="U1433" t="s">
        <v>4293</v>
      </c>
    </row>
    <row r="1434" spans="2:21">
      <c r="B1434" s="263"/>
      <c r="C1434" s="294">
        <v>1433</v>
      </c>
      <c r="D1434" s="354"/>
      <c r="E1434" s="504" t="str">
        <f t="shared" si="111"/>
        <v xml:space="preserve"> ()</v>
      </c>
      <c r="F1434"/>
      <c r="G1434" s="264"/>
      <c r="H1434" t="e">
        <f>VLOOKUP($G1434,県名!$B$1:$C$49,2,FALSE)</f>
        <v>#N/A</v>
      </c>
      <c r="I1434" t="e">
        <f>VLOOKUP(B1434,学校名!$D$8:$F$64,3,FALSE)</f>
        <v>#N/A</v>
      </c>
      <c r="J1434" t="str">
        <f t="shared" si="112"/>
        <v>男</v>
      </c>
      <c r="M1434" t="str">
        <f t="shared" si="113"/>
        <v xml:space="preserve"> </v>
      </c>
      <c r="S1434" t="str">
        <f t="shared" si="114"/>
        <v/>
      </c>
      <c r="T1434" t="str">
        <f t="shared" si="115"/>
        <v xml:space="preserve"> ()</v>
      </c>
      <c r="U1434" t="s">
        <v>4293</v>
      </c>
    </row>
    <row r="1435" spans="2:21">
      <c r="B1435" s="263"/>
      <c r="C1435" s="294">
        <v>1434</v>
      </c>
      <c r="D1435" s="354"/>
      <c r="E1435" s="504" t="str">
        <f t="shared" si="111"/>
        <v xml:space="preserve"> ()</v>
      </c>
      <c r="F1435"/>
      <c r="G1435" s="264"/>
      <c r="H1435" t="e">
        <f>VLOOKUP($G1435,県名!$B$1:$C$49,2,FALSE)</f>
        <v>#N/A</v>
      </c>
      <c r="I1435" t="e">
        <f>VLOOKUP(B1435,学校名!$D$8:$F$64,3,FALSE)</f>
        <v>#N/A</v>
      </c>
      <c r="J1435" t="str">
        <f t="shared" si="112"/>
        <v>男</v>
      </c>
      <c r="M1435" t="str">
        <f t="shared" si="113"/>
        <v xml:space="preserve"> </v>
      </c>
      <c r="S1435" t="str">
        <f t="shared" si="114"/>
        <v/>
      </c>
      <c r="T1435" t="str">
        <f t="shared" si="115"/>
        <v xml:space="preserve"> ()</v>
      </c>
      <c r="U1435" t="s">
        <v>4293</v>
      </c>
    </row>
    <row r="1436" spans="2:21">
      <c r="B1436" s="263"/>
      <c r="C1436" s="294">
        <v>1435</v>
      </c>
      <c r="D1436" s="354"/>
      <c r="E1436" s="504" t="str">
        <f t="shared" si="111"/>
        <v xml:space="preserve"> ()</v>
      </c>
      <c r="F1436"/>
      <c r="G1436" s="264"/>
      <c r="H1436" t="e">
        <f>VLOOKUP($G1436,県名!$B$1:$C$49,2,FALSE)</f>
        <v>#N/A</v>
      </c>
      <c r="I1436" t="e">
        <f>VLOOKUP(B1436,学校名!$D$8:$F$64,3,FALSE)</f>
        <v>#N/A</v>
      </c>
      <c r="J1436" t="str">
        <f t="shared" si="112"/>
        <v>男</v>
      </c>
      <c r="M1436" t="str">
        <f t="shared" si="113"/>
        <v xml:space="preserve"> </v>
      </c>
      <c r="S1436" t="str">
        <f t="shared" si="114"/>
        <v/>
      </c>
      <c r="T1436" t="str">
        <f t="shared" si="115"/>
        <v xml:space="preserve"> ()</v>
      </c>
      <c r="U1436" t="s">
        <v>4293</v>
      </c>
    </row>
    <row r="1437" spans="2:21">
      <c r="B1437" s="263"/>
      <c r="C1437" s="294">
        <v>1436</v>
      </c>
      <c r="D1437" s="354"/>
      <c r="E1437" s="504" t="str">
        <f t="shared" si="111"/>
        <v xml:space="preserve"> ()</v>
      </c>
      <c r="F1437"/>
      <c r="G1437" s="264"/>
      <c r="H1437" t="e">
        <f>VLOOKUP($G1437,県名!$B$1:$C$49,2,FALSE)</f>
        <v>#N/A</v>
      </c>
      <c r="I1437" t="e">
        <f>VLOOKUP(B1437,学校名!$D$8:$F$64,3,FALSE)</f>
        <v>#N/A</v>
      </c>
      <c r="J1437" t="str">
        <f t="shared" si="112"/>
        <v>男</v>
      </c>
      <c r="M1437" t="str">
        <f t="shared" si="113"/>
        <v xml:space="preserve"> </v>
      </c>
      <c r="S1437" t="str">
        <f t="shared" si="114"/>
        <v/>
      </c>
      <c r="T1437" t="str">
        <f t="shared" si="115"/>
        <v xml:space="preserve"> ()</v>
      </c>
      <c r="U1437" t="s">
        <v>4293</v>
      </c>
    </row>
    <row r="1438" spans="2:21">
      <c r="B1438" s="263"/>
      <c r="C1438" s="294">
        <v>1437</v>
      </c>
      <c r="D1438" s="354"/>
      <c r="E1438" s="504" t="str">
        <f t="shared" si="111"/>
        <v xml:space="preserve"> ()</v>
      </c>
      <c r="F1438"/>
      <c r="G1438" s="264"/>
      <c r="H1438" t="e">
        <f>VLOOKUP($G1438,県名!$B$1:$C$49,2,FALSE)</f>
        <v>#N/A</v>
      </c>
      <c r="I1438" t="e">
        <f>VLOOKUP(B1438,学校名!$D$8:$F$64,3,FALSE)</f>
        <v>#N/A</v>
      </c>
      <c r="J1438" t="str">
        <f t="shared" si="112"/>
        <v>男</v>
      </c>
      <c r="M1438" t="str">
        <f t="shared" si="113"/>
        <v xml:space="preserve"> </v>
      </c>
      <c r="S1438" t="str">
        <f t="shared" si="114"/>
        <v/>
      </c>
      <c r="T1438" t="str">
        <f t="shared" si="115"/>
        <v xml:space="preserve"> ()</v>
      </c>
      <c r="U1438" t="s">
        <v>4293</v>
      </c>
    </row>
    <row r="1439" spans="2:21">
      <c r="B1439" s="263"/>
      <c r="C1439" s="294">
        <v>1438</v>
      </c>
      <c r="D1439" s="354"/>
      <c r="E1439" s="504" t="str">
        <f t="shared" si="111"/>
        <v xml:space="preserve"> ()</v>
      </c>
      <c r="F1439"/>
      <c r="G1439" s="264"/>
      <c r="H1439" t="e">
        <f>VLOOKUP($G1439,県名!$B$1:$C$49,2,FALSE)</f>
        <v>#N/A</v>
      </c>
      <c r="I1439" t="e">
        <f>VLOOKUP(B1439,学校名!$D$8:$F$64,3,FALSE)</f>
        <v>#N/A</v>
      </c>
      <c r="J1439" t="str">
        <f t="shared" si="112"/>
        <v>男</v>
      </c>
      <c r="M1439" t="str">
        <f t="shared" si="113"/>
        <v xml:space="preserve"> </v>
      </c>
      <c r="S1439" t="str">
        <f t="shared" si="114"/>
        <v/>
      </c>
      <c r="T1439" t="str">
        <f t="shared" si="115"/>
        <v xml:space="preserve"> ()</v>
      </c>
      <c r="U1439" t="s">
        <v>4293</v>
      </c>
    </row>
    <row r="1440" spans="2:21">
      <c r="B1440" s="263"/>
      <c r="C1440" s="294">
        <v>1439</v>
      </c>
      <c r="D1440" s="354"/>
      <c r="E1440" s="504" t="str">
        <f t="shared" si="111"/>
        <v xml:space="preserve"> ()</v>
      </c>
      <c r="F1440"/>
      <c r="G1440" s="264"/>
      <c r="H1440" t="e">
        <f>VLOOKUP($G1440,県名!$B$1:$C$49,2,FALSE)</f>
        <v>#N/A</v>
      </c>
      <c r="I1440" t="e">
        <f>VLOOKUP(B1440,学校名!$D$8:$F$64,3,FALSE)</f>
        <v>#N/A</v>
      </c>
      <c r="J1440" t="str">
        <f t="shared" si="112"/>
        <v>男</v>
      </c>
      <c r="M1440" t="str">
        <f t="shared" si="113"/>
        <v xml:space="preserve"> </v>
      </c>
      <c r="S1440" t="str">
        <f t="shared" si="114"/>
        <v/>
      </c>
      <c r="T1440" t="str">
        <f t="shared" si="115"/>
        <v xml:space="preserve"> ()</v>
      </c>
      <c r="U1440" t="s">
        <v>4293</v>
      </c>
    </row>
    <row r="1441" spans="2:21">
      <c r="B1441" s="263"/>
      <c r="C1441" s="294">
        <v>1440</v>
      </c>
      <c r="D1441" s="354"/>
      <c r="E1441" s="504" t="str">
        <f t="shared" si="111"/>
        <v xml:space="preserve"> ()</v>
      </c>
      <c r="F1441"/>
      <c r="G1441" s="264"/>
      <c r="H1441" t="e">
        <f>VLOOKUP($G1441,県名!$B$1:$C$49,2,FALSE)</f>
        <v>#N/A</v>
      </c>
      <c r="I1441" t="e">
        <f>VLOOKUP(B1441,学校名!$D$8:$F$64,3,FALSE)</f>
        <v>#N/A</v>
      </c>
      <c r="J1441" t="str">
        <f t="shared" si="112"/>
        <v>男</v>
      </c>
      <c r="M1441" t="str">
        <f t="shared" si="113"/>
        <v xml:space="preserve"> </v>
      </c>
      <c r="S1441" t="str">
        <f t="shared" si="114"/>
        <v/>
      </c>
      <c r="T1441" t="str">
        <f t="shared" si="115"/>
        <v xml:space="preserve"> ()</v>
      </c>
      <c r="U1441" t="s">
        <v>4293</v>
      </c>
    </row>
    <row r="1442" spans="2:21">
      <c r="B1442" s="263"/>
      <c r="C1442" s="294">
        <v>1441</v>
      </c>
      <c r="D1442" s="354"/>
      <c r="E1442" s="504" t="str">
        <f t="shared" si="111"/>
        <v xml:space="preserve"> ()</v>
      </c>
      <c r="F1442"/>
      <c r="G1442" s="264"/>
      <c r="H1442" t="e">
        <f>VLOOKUP($G1442,県名!$B$1:$C$49,2,FALSE)</f>
        <v>#N/A</v>
      </c>
      <c r="I1442" t="e">
        <f>VLOOKUP(B1442,学校名!$D$8:$F$64,3,FALSE)</f>
        <v>#N/A</v>
      </c>
      <c r="J1442" t="str">
        <f t="shared" si="112"/>
        <v>男</v>
      </c>
      <c r="M1442" t="str">
        <f t="shared" si="113"/>
        <v xml:space="preserve"> </v>
      </c>
      <c r="S1442" t="str">
        <f t="shared" si="114"/>
        <v/>
      </c>
      <c r="T1442" t="str">
        <f t="shared" si="115"/>
        <v xml:space="preserve"> ()</v>
      </c>
      <c r="U1442" t="s">
        <v>4293</v>
      </c>
    </row>
    <row r="1443" spans="2:21">
      <c r="B1443" s="263"/>
      <c r="C1443" s="294">
        <v>1442</v>
      </c>
      <c r="D1443" s="354"/>
      <c r="E1443" s="504" t="str">
        <f t="shared" si="111"/>
        <v xml:space="preserve"> ()</v>
      </c>
      <c r="F1443"/>
      <c r="G1443" s="264"/>
      <c r="H1443" t="e">
        <f>VLOOKUP($G1443,県名!$B$1:$C$49,2,FALSE)</f>
        <v>#N/A</v>
      </c>
      <c r="I1443" t="e">
        <f>VLOOKUP(B1443,学校名!$D$8:$F$64,3,FALSE)</f>
        <v>#N/A</v>
      </c>
      <c r="J1443" t="str">
        <f t="shared" si="112"/>
        <v>男</v>
      </c>
      <c r="M1443" t="str">
        <f t="shared" si="113"/>
        <v xml:space="preserve"> </v>
      </c>
      <c r="S1443" t="str">
        <f t="shared" si="114"/>
        <v/>
      </c>
      <c r="T1443" t="str">
        <f t="shared" si="115"/>
        <v xml:space="preserve"> ()</v>
      </c>
      <c r="U1443" t="s">
        <v>4293</v>
      </c>
    </row>
    <row r="1444" spans="2:21">
      <c r="B1444" s="263"/>
      <c r="C1444" s="294">
        <v>1443</v>
      </c>
      <c r="D1444" s="354"/>
      <c r="E1444" s="504" t="str">
        <f t="shared" si="111"/>
        <v xml:space="preserve"> ()</v>
      </c>
      <c r="F1444"/>
      <c r="G1444" s="264"/>
      <c r="H1444" t="e">
        <f>VLOOKUP($G1444,県名!$B$1:$C$49,2,FALSE)</f>
        <v>#N/A</v>
      </c>
      <c r="I1444" t="e">
        <f>VLOOKUP(B1444,学校名!$D$8:$F$64,3,FALSE)</f>
        <v>#N/A</v>
      </c>
      <c r="J1444" t="str">
        <f t="shared" si="112"/>
        <v>男</v>
      </c>
      <c r="M1444" t="str">
        <f t="shared" si="113"/>
        <v xml:space="preserve"> </v>
      </c>
      <c r="S1444" t="str">
        <f t="shared" si="114"/>
        <v/>
      </c>
      <c r="T1444" t="str">
        <f t="shared" si="115"/>
        <v xml:space="preserve"> ()</v>
      </c>
      <c r="U1444" t="s">
        <v>4293</v>
      </c>
    </row>
    <row r="1445" spans="2:21">
      <c r="B1445" s="263"/>
      <c r="C1445" s="294">
        <v>1444</v>
      </c>
      <c r="D1445" s="354"/>
      <c r="E1445" s="504" t="str">
        <f t="shared" si="111"/>
        <v xml:space="preserve"> ()</v>
      </c>
      <c r="F1445"/>
      <c r="G1445" s="264"/>
      <c r="H1445" t="e">
        <f>VLOOKUP($G1445,県名!$B$1:$C$49,2,FALSE)</f>
        <v>#N/A</v>
      </c>
      <c r="I1445" t="e">
        <f>VLOOKUP(B1445,学校名!$D$8:$F$64,3,FALSE)</f>
        <v>#N/A</v>
      </c>
      <c r="J1445" t="str">
        <f t="shared" si="112"/>
        <v>男</v>
      </c>
      <c r="M1445" t="str">
        <f t="shared" si="113"/>
        <v xml:space="preserve"> </v>
      </c>
      <c r="S1445" t="str">
        <f t="shared" si="114"/>
        <v/>
      </c>
      <c r="T1445" t="str">
        <f t="shared" si="115"/>
        <v xml:space="preserve"> ()</v>
      </c>
      <c r="U1445" t="s">
        <v>4293</v>
      </c>
    </row>
    <row r="1446" spans="2:21">
      <c r="B1446" s="263"/>
      <c r="C1446" s="294">
        <v>1445</v>
      </c>
      <c r="D1446" s="354"/>
      <c r="E1446" s="504" t="str">
        <f t="shared" si="111"/>
        <v xml:space="preserve"> ()</v>
      </c>
      <c r="F1446"/>
      <c r="G1446" s="264"/>
      <c r="H1446" t="e">
        <f>VLOOKUP($G1446,県名!$B$1:$C$49,2,FALSE)</f>
        <v>#N/A</v>
      </c>
      <c r="I1446" t="e">
        <f>VLOOKUP(B1446,学校名!$D$8:$F$64,3,FALSE)</f>
        <v>#N/A</v>
      </c>
      <c r="J1446" t="str">
        <f t="shared" si="112"/>
        <v>男</v>
      </c>
      <c r="M1446" t="str">
        <f t="shared" si="113"/>
        <v xml:space="preserve"> </v>
      </c>
      <c r="S1446" t="str">
        <f t="shared" si="114"/>
        <v/>
      </c>
      <c r="T1446" t="str">
        <f t="shared" si="115"/>
        <v xml:space="preserve"> ()</v>
      </c>
      <c r="U1446" t="s">
        <v>4293</v>
      </c>
    </row>
    <row r="1447" spans="2:21">
      <c r="B1447" s="263"/>
      <c r="C1447" s="294">
        <v>1446</v>
      </c>
      <c r="D1447" s="354"/>
      <c r="E1447" s="504" t="str">
        <f t="shared" si="111"/>
        <v xml:space="preserve"> ()</v>
      </c>
      <c r="F1447"/>
      <c r="G1447" s="264"/>
      <c r="H1447" t="e">
        <f>VLOOKUP($G1447,県名!$B$1:$C$49,2,FALSE)</f>
        <v>#N/A</v>
      </c>
      <c r="I1447" t="e">
        <f>VLOOKUP(B1447,学校名!$D$8:$F$64,3,FALSE)</f>
        <v>#N/A</v>
      </c>
      <c r="J1447" t="str">
        <f t="shared" si="112"/>
        <v>男</v>
      </c>
      <c r="M1447" t="str">
        <f t="shared" si="113"/>
        <v xml:space="preserve"> </v>
      </c>
      <c r="S1447" t="str">
        <f t="shared" si="114"/>
        <v/>
      </c>
      <c r="T1447" t="str">
        <f t="shared" si="115"/>
        <v xml:space="preserve"> ()</v>
      </c>
      <c r="U1447" t="s">
        <v>4293</v>
      </c>
    </row>
    <row r="1448" spans="2:21">
      <c r="B1448" s="263"/>
      <c r="C1448" s="294">
        <v>1447</v>
      </c>
      <c r="D1448" s="354"/>
      <c r="E1448" s="504" t="str">
        <f t="shared" si="111"/>
        <v xml:space="preserve"> ()</v>
      </c>
      <c r="F1448"/>
      <c r="G1448" s="264"/>
      <c r="H1448" t="e">
        <f>VLOOKUP($G1448,県名!$B$1:$C$49,2,FALSE)</f>
        <v>#N/A</v>
      </c>
      <c r="I1448" t="e">
        <f>VLOOKUP(B1448,学校名!$D$8:$F$64,3,FALSE)</f>
        <v>#N/A</v>
      </c>
      <c r="J1448" t="str">
        <f t="shared" si="112"/>
        <v>男</v>
      </c>
      <c r="M1448" t="str">
        <f t="shared" si="113"/>
        <v xml:space="preserve"> </v>
      </c>
      <c r="S1448" t="str">
        <f t="shared" si="114"/>
        <v/>
      </c>
      <c r="T1448" t="str">
        <f t="shared" si="115"/>
        <v xml:space="preserve"> ()</v>
      </c>
      <c r="U1448" t="s">
        <v>4293</v>
      </c>
    </row>
    <row r="1449" spans="2:21">
      <c r="B1449" s="263"/>
      <c r="C1449" s="294">
        <v>1448</v>
      </c>
      <c r="D1449" s="354"/>
      <c r="E1449" s="504" t="str">
        <f t="shared" si="111"/>
        <v xml:space="preserve"> ()</v>
      </c>
      <c r="F1449"/>
      <c r="G1449" s="264"/>
      <c r="H1449" t="e">
        <f>VLOOKUP($G1449,県名!$B$1:$C$49,2,FALSE)</f>
        <v>#N/A</v>
      </c>
      <c r="I1449" t="e">
        <f>VLOOKUP(B1449,学校名!$D$8:$F$64,3,FALSE)</f>
        <v>#N/A</v>
      </c>
      <c r="J1449" t="str">
        <f t="shared" si="112"/>
        <v>男</v>
      </c>
      <c r="M1449" t="str">
        <f t="shared" si="113"/>
        <v xml:space="preserve"> </v>
      </c>
      <c r="S1449" t="str">
        <f t="shared" si="114"/>
        <v/>
      </c>
      <c r="T1449" t="str">
        <f t="shared" si="115"/>
        <v xml:space="preserve"> ()</v>
      </c>
      <c r="U1449" t="s">
        <v>4293</v>
      </c>
    </row>
    <row r="1450" spans="2:21">
      <c r="B1450" s="263"/>
      <c r="C1450" s="294">
        <v>1449</v>
      </c>
      <c r="D1450" s="354"/>
      <c r="E1450" s="504" t="str">
        <f t="shared" si="111"/>
        <v xml:space="preserve"> ()</v>
      </c>
      <c r="F1450"/>
      <c r="G1450" s="264"/>
      <c r="H1450" t="e">
        <f>VLOOKUP($G1450,県名!$B$1:$C$49,2,FALSE)</f>
        <v>#N/A</v>
      </c>
      <c r="I1450" t="e">
        <f>VLOOKUP(B1450,学校名!$D$8:$F$64,3,FALSE)</f>
        <v>#N/A</v>
      </c>
      <c r="J1450" t="str">
        <f t="shared" si="112"/>
        <v>男</v>
      </c>
      <c r="M1450" t="str">
        <f t="shared" si="113"/>
        <v xml:space="preserve"> </v>
      </c>
      <c r="S1450" t="str">
        <f t="shared" si="114"/>
        <v/>
      </c>
      <c r="T1450" t="str">
        <f t="shared" si="115"/>
        <v xml:space="preserve"> ()</v>
      </c>
      <c r="U1450" t="s">
        <v>4293</v>
      </c>
    </row>
    <row r="1451" spans="2:21">
      <c r="B1451" s="263"/>
      <c r="C1451" s="294">
        <v>1450</v>
      </c>
      <c r="D1451" s="354"/>
      <c r="E1451" s="504" t="str">
        <f t="shared" si="111"/>
        <v xml:space="preserve"> ()</v>
      </c>
      <c r="F1451"/>
      <c r="G1451" s="264"/>
      <c r="H1451" t="e">
        <f>VLOOKUP($G1451,県名!$B$1:$C$49,2,FALSE)</f>
        <v>#N/A</v>
      </c>
      <c r="I1451" t="e">
        <f>VLOOKUP(B1451,学校名!$D$8:$F$64,3,FALSE)</f>
        <v>#N/A</v>
      </c>
      <c r="J1451" t="str">
        <f t="shared" si="112"/>
        <v>男</v>
      </c>
      <c r="M1451" t="str">
        <f t="shared" si="113"/>
        <v xml:space="preserve"> </v>
      </c>
      <c r="S1451" t="str">
        <f t="shared" si="114"/>
        <v/>
      </c>
      <c r="T1451" t="str">
        <f t="shared" si="115"/>
        <v xml:space="preserve"> ()</v>
      </c>
      <c r="U1451" t="s">
        <v>4293</v>
      </c>
    </row>
    <row r="1452" spans="2:21">
      <c r="B1452" s="263"/>
      <c r="C1452" s="294">
        <v>1451</v>
      </c>
      <c r="D1452" s="354"/>
      <c r="E1452" s="504" t="str">
        <f t="shared" si="111"/>
        <v xml:space="preserve"> ()</v>
      </c>
      <c r="F1452"/>
      <c r="G1452" s="264"/>
      <c r="H1452" t="e">
        <f>VLOOKUP($G1452,県名!$B$1:$C$49,2,FALSE)</f>
        <v>#N/A</v>
      </c>
      <c r="I1452" t="e">
        <f>VLOOKUP(B1452,学校名!$D$8:$F$64,3,FALSE)</f>
        <v>#N/A</v>
      </c>
      <c r="J1452" t="str">
        <f t="shared" si="112"/>
        <v>男</v>
      </c>
      <c r="M1452" t="str">
        <f t="shared" si="113"/>
        <v xml:space="preserve"> </v>
      </c>
      <c r="S1452" t="str">
        <f t="shared" si="114"/>
        <v/>
      </c>
      <c r="T1452" t="str">
        <f t="shared" si="115"/>
        <v xml:space="preserve"> ()</v>
      </c>
      <c r="U1452" t="s">
        <v>4293</v>
      </c>
    </row>
    <row r="1453" spans="2:21">
      <c r="B1453" s="263"/>
      <c r="C1453" s="294">
        <v>1452</v>
      </c>
      <c r="D1453" s="354"/>
      <c r="E1453" s="504" t="str">
        <f t="shared" si="111"/>
        <v xml:space="preserve"> ()</v>
      </c>
      <c r="F1453"/>
      <c r="G1453" s="264"/>
      <c r="H1453" t="e">
        <f>VLOOKUP($G1453,県名!$B$1:$C$49,2,FALSE)</f>
        <v>#N/A</v>
      </c>
      <c r="I1453" t="e">
        <f>VLOOKUP(B1453,学校名!$D$8:$F$64,3,FALSE)</f>
        <v>#N/A</v>
      </c>
      <c r="J1453" t="str">
        <f t="shared" si="112"/>
        <v>男</v>
      </c>
      <c r="M1453" t="str">
        <f t="shared" si="113"/>
        <v xml:space="preserve"> </v>
      </c>
      <c r="S1453" t="str">
        <f t="shared" si="114"/>
        <v/>
      </c>
      <c r="T1453" t="str">
        <f t="shared" si="115"/>
        <v xml:space="preserve"> ()</v>
      </c>
      <c r="U1453" t="s">
        <v>4293</v>
      </c>
    </row>
    <row r="1454" spans="2:21">
      <c r="B1454" s="263"/>
      <c r="C1454" s="294">
        <v>1453</v>
      </c>
      <c r="D1454" s="354"/>
      <c r="E1454" s="504" t="str">
        <f t="shared" si="111"/>
        <v xml:space="preserve"> ()</v>
      </c>
      <c r="F1454"/>
      <c r="G1454" s="264"/>
      <c r="H1454" t="e">
        <f>VLOOKUP($G1454,県名!$B$1:$C$49,2,FALSE)</f>
        <v>#N/A</v>
      </c>
      <c r="I1454" t="e">
        <f>VLOOKUP(B1454,学校名!$D$8:$F$64,3,FALSE)</f>
        <v>#N/A</v>
      </c>
      <c r="J1454" t="str">
        <f t="shared" si="112"/>
        <v>男</v>
      </c>
      <c r="M1454" t="str">
        <f t="shared" si="113"/>
        <v xml:space="preserve"> </v>
      </c>
      <c r="S1454" t="str">
        <f t="shared" si="114"/>
        <v/>
      </c>
      <c r="T1454" t="str">
        <f t="shared" si="115"/>
        <v xml:space="preserve"> ()</v>
      </c>
      <c r="U1454" t="s">
        <v>4293</v>
      </c>
    </row>
    <row r="1455" spans="2:21">
      <c r="B1455" s="263"/>
      <c r="C1455" s="294">
        <v>1454</v>
      </c>
      <c r="D1455" s="354"/>
      <c r="E1455" s="504" t="str">
        <f t="shared" si="111"/>
        <v xml:space="preserve"> ()</v>
      </c>
      <c r="F1455"/>
      <c r="G1455" s="264"/>
      <c r="H1455" t="e">
        <f>VLOOKUP($G1455,県名!$B$1:$C$49,2,FALSE)</f>
        <v>#N/A</v>
      </c>
      <c r="I1455" t="e">
        <f>VLOOKUP(B1455,学校名!$D$8:$F$64,3,FALSE)</f>
        <v>#N/A</v>
      </c>
      <c r="J1455" t="str">
        <f t="shared" si="112"/>
        <v>男</v>
      </c>
      <c r="M1455" t="str">
        <f t="shared" si="113"/>
        <v xml:space="preserve"> </v>
      </c>
      <c r="S1455" t="str">
        <f t="shared" si="114"/>
        <v/>
      </c>
      <c r="T1455" t="str">
        <f t="shared" si="115"/>
        <v xml:space="preserve"> ()</v>
      </c>
      <c r="U1455" t="s">
        <v>4293</v>
      </c>
    </row>
    <row r="1456" spans="2:21">
      <c r="B1456" s="263"/>
      <c r="C1456" s="294">
        <v>1455</v>
      </c>
      <c r="D1456" s="354"/>
      <c r="E1456" s="504" t="str">
        <f t="shared" si="111"/>
        <v xml:space="preserve"> ()</v>
      </c>
      <c r="F1456"/>
      <c r="G1456" s="264"/>
      <c r="H1456" t="e">
        <f>VLOOKUP($G1456,県名!$B$1:$C$49,2,FALSE)</f>
        <v>#N/A</v>
      </c>
      <c r="I1456" t="e">
        <f>VLOOKUP(B1456,学校名!$D$8:$F$64,3,FALSE)</f>
        <v>#N/A</v>
      </c>
      <c r="J1456" t="str">
        <f t="shared" si="112"/>
        <v>男</v>
      </c>
      <c r="M1456" t="str">
        <f t="shared" si="113"/>
        <v xml:space="preserve"> </v>
      </c>
      <c r="S1456" t="str">
        <f t="shared" si="114"/>
        <v/>
      </c>
      <c r="T1456" t="str">
        <f t="shared" si="115"/>
        <v xml:space="preserve"> ()</v>
      </c>
      <c r="U1456" t="s">
        <v>4293</v>
      </c>
    </row>
    <row r="1457" spans="2:21">
      <c r="B1457" s="263"/>
      <c r="C1457" s="294">
        <v>1456</v>
      </c>
      <c r="D1457" s="354"/>
      <c r="E1457" s="504" t="str">
        <f t="shared" si="111"/>
        <v xml:space="preserve"> ()</v>
      </c>
      <c r="F1457"/>
      <c r="G1457" s="264"/>
      <c r="H1457" t="e">
        <f>VLOOKUP($G1457,県名!$B$1:$C$49,2,FALSE)</f>
        <v>#N/A</v>
      </c>
      <c r="I1457" t="e">
        <f>VLOOKUP(B1457,学校名!$D$8:$F$64,3,FALSE)</f>
        <v>#N/A</v>
      </c>
      <c r="J1457" t="str">
        <f t="shared" si="112"/>
        <v>男</v>
      </c>
      <c r="M1457" t="str">
        <f t="shared" si="113"/>
        <v xml:space="preserve"> </v>
      </c>
      <c r="S1457" t="str">
        <f t="shared" si="114"/>
        <v/>
      </c>
      <c r="T1457" t="str">
        <f t="shared" si="115"/>
        <v xml:space="preserve"> ()</v>
      </c>
      <c r="U1457" t="s">
        <v>4293</v>
      </c>
    </row>
    <row r="1458" spans="2:21">
      <c r="B1458" s="263"/>
      <c r="C1458" s="294">
        <v>1457</v>
      </c>
      <c r="D1458" s="354"/>
      <c r="E1458" s="504" t="str">
        <f t="shared" si="111"/>
        <v xml:space="preserve"> ()</v>
      </c>
      <c r="F1458"/>
      <c r="G1458" s="264"/>
      <c r="H1458" t="e">
        <f>VLOOKUP($G1458,県名!$B$1:$C$49,2,FALSE)</f>
        <v>#N/A</v>
      </c>
      <c r="I1458" t="e">
        <f>VLOOKUP(B1458,学校名!$D$8:$F$64,3,FALSE)</f>
        <v>#N/A</v>
      </c>
      <c r="J1458" t="str">
        <f t="shared" si="112"/>
        <v>男</v>
      </c>
      <c r="M1458" t="str">
        <f t="shared" si="113"/>
        <v xml:space="preserve"> </v>
      </c>
      <c r="S1458" t="str">
        <f t="shared" si="114"/>
        <v/>
      </c>
      <c r="T1458" t="str">
        <f t="shared" si="115"/>
        <v xml:space="preserve"> ()</v>
      </c>
      <c r="U1458" t="s">
        <v>4293</v>
      </c>
    </row>
    <row r="1459" spans="2:21">
      <c r="B1459" s="263"/>
      <c r="C1459" s="294">
        <v>1458</v>
      </c>
      <c r="D1459" s="354"/>
      <c r="E1459" s="504" t="str">
        <f t="shared" si="111"/>
        <v xml:space="preserve"> ()</v>
      </c>
      <c r="F1459"/>
      <c r="G1459" s="264"/>
      <c r="H1459" t="e">
        <f>VLOOKUP($G1459,県名!$B$1:$C$49,2,FALSE)</f>
        <v>#N/A</v>
      </c>
      <c r="I1459" t="e">
        <f>VLOOKUP(B1459,学校名!$D$8:$F$64,3,FALSE)</f>
        <v>#N/A</v>
      </c>
      <c r="J1459" t="str">
        <f t="shared" si="112"/>
        <v>男</v>
      </c>
      <c r="M1459" t="str">
        <f t="shared" si="113"/>
        <v xml:space="preserve"> </v>
      </c>
      <c r="S1459" t="str">
        <f t="shared" si="114"/>
        <v/>
      </c>
      <c r="T1459" t="str">
        <f t="shared" si="115"/>
        <v xml:space="preserve"> ()</v>
      </c>
      <c r="U1459" t="s">
        <v>4293</v>
      </c>
    </row>
    <row r="1460" spans="2:21">
      <c r="B1460" s="263"/>
      <c r="C1460" s="294">
        <v>1459</v>
      </c>
      <c r="D1460" s="354"/>
      <c r="E1460" s="504" t="str">
        <f t="shared" si="111"/>
        <v xml:space="preserve"> ()</v>
      </c>
      <c r="F1460"/>
      <c r="G1460" s="264"/>
      <c r="H1460" t="e">
        <f>VLOOKUP($G1460,県名!$B$1:$C$49,2,FALSE)</f>
        <v>#N/A</v>
      </c>
      <c r="I1460" t="e">
        <f>VLOOKUP(B1460,学校名!$D$8:$F$64,3,FALSE)</f>
        <v>#N/A</v>
      </c>
      <c r="J1460" t="str">
        <f t="shared" si="112"/>
        <v>男</v>
      </c>
      <c r="M1460" t="str">
        <f t="shared" si="113"/>
        <v xml:space="preserve"> </v>
      </c>
      <c r="S1460" t="str">
        <f t="shared" si="114"/>
        <v/>
      </c>
      <c r="T1460" t="str">
        <f t="shared" si="115"/>
        <v xml:space="preserve"> ()</v>
      </c>
      <c r="U1460" t="s">
        <v>4293</v>
      </c>
    </row>
    <row r="1461" spans="2:21">
      <c r="B1461" s="263"/>
      <c r="C1461" s="294">
        <v>1460</v>
      </c>
      <c r="D1461" s="354"/>
      <c r="E1461" s="504" t="str">
        <f t="shared" si="111"/>
        <v xml:space="preserve"> ()</v>
      </c>
      <c r="F1461"/>
      <c r="G1461" s="264"/>
      <c r="H1461" t="e">
        <f>VLOOKUP($G1461,県名!$B$1:$C$49,2,FALSE)</f>
        <v>#N/A</v>
      </c>
      <c r="I1461" t="e">
        <f>VLOOKUP(B1461,学校名!$D$8:$F$64,3,FALSE)</f>
        <v>#N/A</v>
      </c>
      <c r="J1461" t="str">
        <f t="shared" si="112"/>
        <v>男</v>
      </c>
      <c r="M1461" t="str">
        <f t="shared" si="113"/>
        <v xml:space="preserve"> </v>
      </c>
      <c r="S1461" t="str">
        <f t="shared" si="114"/>
        <v/>
      </c>
      <c r="T1461" t="str">
        <f t="shared" si="115"/>
        <v xml:space="preserve"> ()</v>
      </c>
      <c r="U1461" t="s">
        <v>4293</v>
      </c>
    </row>
    <row r="1462" spans="2:21">
      <c r="B1462" s="263"/>
      <c r="C1462" s="294">
        <v>1461</v>
      </c>
      <c r="D1462" s="354"/>
      <c r="E1462" s="504" t="str">
        <f t="shared" si="111"/>
        <v xml:space="preserve"> ()</v>
      </c>
      <c r="F1462"/>
      <c r="G1462" s="264"/>
      <c r="H1462" t="e">
        <f>VLOOKUP($G1462,県名!$B$1:$C$49,2,FALSE)</f>
        <v>#N/A</v>
      </c>
      <c r="I1462" t="e">
        <f>VLOOKUP(B1462,学校名!$D$8:$F$64,3,FALSE)</f>
        <v>#N/A</v>
      </c>
      <c r="J1462" t="str">
        <f t="shared" si="112"/>
        <v>男</v>
      </c>
      <c r="M1462" t="str">
        <f t="shared" si="113"/>
        <v xml:space="preserve"> </v>
      </c>
      <c r="S1462" t="str">
        <f t="shared" si="114"/>
        <v/>
      </c>
      <c r="T1462" t="str">
        <f t="shared" si="115"/>
        <v xml:space="preserve"> ()</v>
      </c>
      <c r="U1462" t="s">
        <v>4293</v>
      </c>
    </row>
    <row r="1463" spans="2:21">
      <c r="B1463" s="263"/>
      <c r="C1463" s="294">
        <v>1462</v>
      </c>
      <c r="D1463" s="354"/>
      <c r="E1463" s="504" t="str">
        <f t="shared" si="111"/>
        <v xml:space="preserve"> ()</v>
      </c>
      <c r="F1463"/>
      <c r="G1463" s="264"/>
      <c r="H1463" t="e">
        <f>VLOOKUP($G1463,県名!$B$1:$C$49,2,FALSE)</f>
        <v>#N/A</v>
      </c>
      <c r="I1463" t="e">
        <f>VLOOKUP(B1463,学校名!$D$8:$F$64,3,FALSE)</f>
        <v>#N/A</v>
      </c>
      <c r="J1463" t="str">
        <f t="shared" si="112"/>
        <v>男</v>
      </c>
      <c r="M1463" t="str">
        <f t="shared" si="113"/>
        <v xml:space="preserve"> </v>
      </c>
      <c r="S1463" t="str">
        <f t="shared" si="114"/>
        <v/>
      </c>
      <c r="T1463" t="str">
        <f t="shared" si="115"/>
        <v xml:space="preserve"> ()</v>
      </c>
      <c r="U1463" t="s">
        <v>4293</v>
      </c>
    </row>
    <row r="1464" spans="2:21">
      <c r="B1464" s="263"/>
      <c r="C1464" s="294">
        <v>1463</v>
      </c>
      <c r="D1464" s="354"/>
      <c r="E1464" s="504" t="str">
        <f t="shared" si="111"/>
        <v xml:space="preserve"> ()</v>
      </c>
      <c r="F1464"/>
      <c r="G1464" s="264"/>
      <c r="H1464" t="e">
        <f>VLOOKUP($G1464,県名!$B$1:$C$49,2,FALSE)</f>
        <v>#N/A</v>
      </c>
      <c r="I1464" t="e">
        <f>VLOOKUP(B1464,学校名!$D$8:$F$64,3,FALSE)</f>
        <v>#N/A</v>
      </c>
      <c r="J1464" t="str">
        <f t="shared" si="112"/>
        <v>男</v>
      </c>
      <c r="M1464" t="str">
        <f t="shared" si="113"/>
        <v xml:space="preserve"> </v>
      </c>
      <c r="S1464" t="str">
        <f t="shared" si="114"/>
        <v/>
      </c>
      <c r="T1464" t="str">
        <f t="shared" si="115"/>
        <v xml:space="preserve"> ()</v>
      </c>
      <c r="U1464" t="s">
        <v>4293</v>
      </c>
    </row>
    <row r="1465" spans="2:21">
      <c r="B1465" s="263"/>
      <c r="C1465" s="294">
        <v>1464</v>
      </c>
      <c r="D1465" s="354"/>
      <c r="E1465" s="504" t="str">
        <f t="shared" si="111"/>
        <v xml:space="preserve"> ()</v>
      </c>
      <c r="F1465"/>
      <c r="G1465" s="264"/>
      <c r="H1465" t="e">
        <f>VLOOKUP($G1465,県名!$B$1:$C$49,2,FALSE)</f>
        <v>#N/A</v>
      </c>
      <c r="I1465" t="e">
        <f>VLOOKUP(B1465,学校名!$D$8:$F$64,3,FALSE)</f>
        <v>#N/A</v>
      </c>
      <c r="J1465" t="str">
        <f t="shared" si="112"/>
        <v>男</v>
      </c>
      <c r="M1465" t="str">
        <f t="shared" si="113"/>
        <v xml:space="preserve"> </v>
      </c>
      <c r="S1465" t="str">
        <f t="shared" si="114"/>
        <v/>
      </c>
      <c r="T1465" t="str">
        <f t="shared" si="115"/>
        <v xml:space="preserve"> ()</v>
      </c>
      <c r="U1465" t="s">
        <v>4293</v>
      </c>
    </row>
    <row r="1466" spans="2:21">
      <c r="B1466" s="263"/>
      <c r="C1466" s="294">
        <v>1465</v>
      </c>
      <c r="D1466" s="354"/>
      <c r="E1466" s="504" t="str">
        <f t="shared" si="111"/>
        <v xml:space="preserve"> ()</v>
      </c>
      <c r="F1466"/>
      <c r="G1466" s="264"/>
      <c r="H1466" t="e">
        <f>VLOOKUP($G1466,県名!$B$1:$C$49,2,FALSE)</f>
        <v>#N/A</v>
      </c>
      <c r="I1466" t="e">
        <f>VLOOKUP(B1466,学校名!$D$8:$F$64,3,FALSE)</f>
        <v>#N/A</v>
      </c>
      <c r="J1466" t="str">
        <f t="shared" si="112"/>
        <v>男</v>
      </c>
      <c r="M1466" t="str">
        <f t="shared" ref="M1466:M1474" si="116">K1466&amp;" "&amp;L1466</f>
        <v xml:space="preserve"> </v>
      </c>
      <c r="S1466" t="str">
        <f t="shared" si="114"/>
        <v/>
      </c>
      <c r="T1466" t="str">
        <f t="shared" si="115"/>
        <v xml:space="preserve"> ()</v>
      </c>
      <c r="U1466" t="s">
        <v>4293</v>
      </c>
    </row>
    <row r="1467" spans="2:21">
      <c r="B1467" s="263"/>
      <c r="C1467" s="294">
        <v>1466</v>
      </c>
      <c r="D1467" s="354"/>
      <c r="E1467" s="504" t="str">
        <f t="shared" si="111"/>
        <v xml:space="preserve"> ()</v>
      </c>
      <c r="F1467"/>
      <c r="G1467" s="264"/>
      <c r="H1467" t="e">
        <f>VLOOKUP($G1467,県名!$B$1:$C$49,2,FALSE)</f>
        <v>#N/A</v>
      </c>
      <c r="I1467" t="e">
        <f>VLOOKUP(B1467,学校名!$D$8:$F$64,3,FALSE)</f>
        <v>#N/A</v>
      </c>
      <c r="J1467" t="str">
        <f t="shared" si="112"/>
        <v>男</v>
      </c>
      <c r="M1467" t="str">
        <f t="shared" si="116"/>
        <v xml:space="preserve"> </v>
      </c>
      <c r="S1467" t="str">
        <f t="shared" si="114"/>
        <v/>
      </c>
      <c r="T1467" t="str">
        <f t="shared" si="115"/>
        <v xml:space="preserve"> ()</v>
      </c>
      <c r="U1467" t="s">
        <v>4293</v>
      </c>
    </row>
    <row r="1468" spans="2:21">
      <c r="B1468" s="263"/>
      <c r="C1468" s="294">
        <v>1467</v>
      </c>
      <c r="D1468" s="354"/>
      <c r="E1468" s="504" t="str">
        <f t="shared" si="111"/>
        <v xml:space="preserve"> ()</v>
      </c>
      <c r="F1468"/>
      <c r="G1468" s="264"/>
      <c r="H1468" t="e">
        <f>VLOOKUP($G1468,県名!$B$1:$C$49,2,FALSE)</f>
        <v>#N/A</v>
      </c>
      <c r="I1468" t="e">
        <f>VLOOKUP(B1468,学校名!$D$8:$F$64,3,FALSE)</f>
        <v>#N/A</v>
      </c>
      <c r="J1468" t="str">
        <f t="shared" si="112"/>
        <v>男</v>
      </c>
      <c r="M1468" t="str">
        <f t="shared" si="116"/>
        <v xml:space="preserve"> </v>
      </c>
      <c r="S1468" t="str">
        <f t="shared" si="114"/>
        <v/>
      </c>
      <c r="T1468" t="str">
        <f t="shared" si="115"/>
        <v xml:space="preserve"> ()</v>
      </c>
      <c r="U1468" t="s">
        <v>4293</v>
      </c>
    </row>
    <row r="1469" spans="2:21">
      <c r="B1469" s="263"/>
      <c r="C1469" s="294">
        <v>1468</v>
      </c>
      <c r="D1469" s="354"/>
      <c r="E1469" s="504" t="str">
        <f t="shared" si="111"/>
        <v xml:space="preserve"> ()</v>
      </c>
      <c r="F1469"/>
      <c r="G1469" s="264"/>
      <c r="H1469" t="e">
        <f>VLOOKUP($G1469,県名!$B$1:$C$49,2,FALSE)</f>
        <v>#N/A</v>
      </c>
      <c r="I1469" t="e">
        <f>VLOOKUP(B1469,学校名!$D$8:$F$64,3,FALSE)</f>
        <v>#N/A</v>
      </c>
      <c r="J1469" t="str">
        <f t="shared" si="112"/>
        <v>男</v>
      </c>
      <c r="M1469" t="str">
        <f t="shared" si="116"/>
        <v xml:space="preserve"> </v>
      </c>
      <c r="S1469" t="str">
        <f t="shared" si="114"/>
        <v/>
      </c>
      <c r="T1469" t="str">
        <f t="shared" si="115"/>
        <v xml:space="preserve"> ()</v>
      </c>
      <c r="U1469" t="s">
        <v>4293</v>
      </c>
    </row>
    <row r="1470" spans="2:21">
      <c r="B1470" s="263"/>
      <c r="C1470" s="294">
        <v>1469</v>
      </c>
      <c r="D1470" s="354"/>
      <c r="E1470" s="504" t="str">
        <f t="shared" si="111"/>
        <v xml:space="preserve"> ()</v>
      </c>
      <c r="F1470"/>
      <c r="G1470" s="264"/>
      <c r="H1470" t="e">
        <f>VLOOKUP($G1470,県名!$B$1:$C$49,2,FALSE)</f>
        <v>#N/A</v>
      </c>
      <c r="I1470" t="e">
        <f>VLOOKUP(B1470,学校名!$D$8:$F$64,3,FALSE)</f>
        <v>#N/A</v>
      </c>
      <c r="J1470" t="str">
        <f t="shared" si="112"/>
        <v>男</v>
      </c>
      <c r="M1470" t="str">
        <f t="shared" si="116"/>
        <v xml:space="preserve"> </v>
      </c>
      <c r="S1470" t="str">
        <f t="shared" si="114"/>
        <v/>
      </c>
      <c r="T1470" t="str">
        <f t="shared" si="115"/>
        <v xml:space="preserve"> ()</v>
      </c>
      <c r="U1470" t="s">
        <v>4293</v>
      </c>
    </row>
    <row r="1471" spans="2:21">
      <c r="B1471" s="263"/>
      <c r="C1471" s="294">
        <v>1470</v>
      </c>
      <c r="D1471" s="354"/>
      <c r="E1471" s="504" t="str">
        <f t="shared" si="111"/>
        <v xml:space="preserve"> ()</v>
      </c>
      <c r="F1471"/>
      <c r="G1471" s="264"/>
      <c r="H1471" t="e">
        <f>VLOOKUP($G1471,県名!$B$1:$C$49,2,FALSE)</f>
        <v>#N/A</v>
      </c>
      <c r="I1471" t="e">
        <f>VLOOKUP(B1471,学校名!$D$8:$F$64,3,FALSE)</f>
        <v>#N/A</v>
      </c>
      <c r="J1471" t="str">
        <f t="shared" si="112"/>
        <v>男</v>
      </c>
      <c r="M1471" t="str">
        <f t="shared" si="116"/>
        <v xml:space="preserve"> </v>
      </c>
      <c r="S1471" t="str">
        <f t="shared" si="114"/>
        <v/>
      </c>
      <c r="T1471" t="str">
        <f t="shared" si="115"/>
        <v xml:space="preserve"> ()</v>
      </c>
      <c r="U1471" t="s">
        <v>4293</v>
      </c>
    </row>
    <row r="1472" spans="2:21">
      <c r="B1472" s="263"/>
      <c r="C1472" s="294">
        <v>1471</v>
      </c>
      <c r="D1472" s="354"/>
      <c r="E1472" s="504" t="str">
        <f t="shared" si="111"/>
        <v xml:space="preserve"> ()</v>
      </c>
      <c r="F1472"/>
      <c r="G1472" s="264"/>
      <c r="H1472" t="e">
        <f>VLOOKUP($G1472,県名!$B$1:$C$49,2,FALSE)</f>
        <v>#N/A</v>
      </c>
      <c r="I1472" t="e">
        <f>VLOOKUP(B1472,学校名!$D$8:$F$64,3,FALSE)</f>
        <v>#N/A</v>
      </c>
      <c r="J1472" t="str">
        <f t="shared" si="112"/>
        <v>男</v>
      </c>
      <c r="M1472" t="str">
        <f t="shared" si="116"/>
        <v xml:space="preserve"> </v>
      </c>
      <c r="S1472" t="str">
        <f t="shared" si="114"/>
        <v/>
      </c>
      <c r="T1472" t="str">
        <f t="shared" si="115"/>
        <v xml:space="preserve"> ()</v>
      </c>
      <c r="U1472" t="s">
        <v>4293</v>
      </c>
    </row>
    <row r="1473" spans="2:21">
      <c r="B1473" s="263"/>
      <c r="C1473" s="294">
        <v>1472</v>
      </c>
      <c r="D1473" s="354"/>
      <c r="E1473" s="504" t="str">
        <f t="shared" si="111"/>
        <v xml:space="preserve"> ()</v>
      </c>
      <c r="F1473"/>
      <c r="G1473" s="264"/>
      <c r="H1473" t="e">
        <f>VLOOKUP($G1473,県名!$B$1:$C$49,2,FALSE)</f>
        <v>#N/A</v>
      </c>
      <c r="I1473" t="e">
        <f>VLOOKUP(B1473,学校名!$D$8:$F$64,3,FALSE)</f>
        <v>#N/A</v>
      </c>
      <c r="J1473" t="str">
        <f t="shared" si="112"/>
        <v>男</v>
      </c>
      <c r="M1473" t="str">
        <f t="shared" si="116"/>
        <v xml:space="preserve"> </v>
      </c>
      <c r="S1473" t="str">
        <f t="shared" si="114"/>
        <v/>
      </c>
      <c r="T1473" t="str">
        <f t="shared" si="115"/>
        <v xml:space="preserve"> ()</v>
      </c>
      <c r="U1473" t="s">
        <v>4293</v>
      </c>
    </row>
    <row r="1474" spans="2:21">
      <c r="B1474" s="263"/>
      <c r="C1474" s="294">
        <v>1473</v>
      </c>
      <c r="D1474" s="354"/>
      <c r="E1474" s="504" t="str">
        <f t="shared" si="111"/>
        <v xml:space="preserve"> ()</v>
      </c>
      <c r="F1474"/>
      <c r="G1474" s="264"/>
      <c r="H1474" t="e">
        <f>VLOOKUP($G1474,県名!$B$1:$C$49,2,FALSE)</f>
        <v>#N/A</v>
      </c>
      <c r="I1474" t="e">
        <f>VLOOKUP(B1474,学校名!$D$8:$F$64,3,FALSE)</f>
        <v>#N/A</v>
      </c>
      <c r="J1474" t="str">
        <f t="shared" si="112"/>
        <v>男</v>
      </c>
      <c r="M1474" t="str">
        <f t="shared" si="116"/>
        <v xml:space="preserve"> </v>
      </c>
      <c r="S1474" t="str">
        <f t="shared" si="114"/>
        <v/>
      </c>
      <c r="T1474" t="str">
        <f t="shared" si="115"/>
        <v xml:space="preserve"> ()</v>
      </c>
      <c r="U1474" t="s">
        <v>4293</v>
      </c>
    </row>
    <row r="1475" spans="2:21">
      <c r="B1475" s="263"/>
      <c r="C1475" s="294">
        <v>1474</v>
      </c>
      <c r="D1475" s="354"/>
      <c r="E1475" s="504" t="str">
        <f t="shared" ref="E1475:E1538" si="117">M1475&amp;"("&amp;S1475&amp;")"</f>
        <v xml:space="preserve"> ()</v>
      </c>
      <c r="F1475"/>
      <c r="G1475" s="264"/>
      <c r="H1475" t="e">
        <f>VLOOKUP($G1475,県名!$B$1:$C$49,2,FALSE)</f>
        <v>#N/A</v>
      </c>
      <c r="I1475" t="e">
        <f>VLOOKUP(B1475,学校名!$D$8:$F$64,3,FALSE)</f>
        <v>#N/A</v>
      </c>
      <c r="J1475" t="str">
        <f t="shared" ref="J1475:J1538" si="118">IF(VALUE(C1475)&lt;2000,"男","女")</f>
        <v>男</v>
      </c>
      <c r="M1475" t="str">
        <f t="shared" ref="M1475:M1538" si="119">K1475&amp;" "&amp;L1475</f>
        <v xml:space="preserve"> </v>
      </c>
      <c r="S1475" t="str">
        <f t="shared" ref="S1475:S1538" si="120">LEFT(R1475,2)</f>
        <v/>
      </c>
      <c r="T1475" t="str">
        <f t="shared" ref="T1475:T1538" si="121">Q1475&amp;" ("&amp;S1475&amp;")"</f>
        <v xml:space="preserve"> ()</v>
      </c>
      <c r="U1475" t="s">
        <v>4293</v>
      </c>
    </row>
    <row r="1476" spans="2:21">
      <c r="B1476" s="263"/>
      <c r="C1476" s="294">
        <v>1475</v>
      </c>
      <c r="D1476" s="354"/>
      <c r="E1476" s="504" t="str">
        <f t="shared" si="117"/>
        <v xml:space="preserve"> ()</v>
      </c>
      <c r="F1476"/>
      <c r="G1476" s="264"/>
      <c r="H1476" t="e">
        <f>VLOOKUP($G1476,県名!$B$1:$C$49,2,FALSE)</f>
        <v>#N/A</v>
      </c>
      <c r="I1476" t="e">
        <f>VLOOKUP(B1476,学校名!$D$8:$F$64,3,FALSE)</f>
        <v>#N/A</v>
      </c>
      <c r="J1476" t="str">
        <f t="shared" si="118"/>
        <v>男</v>
      </c>
      <c r="M1476" t="str">
        <f t="shared" si="119"/>
        <v xml:space="preserve"> </v>
      </c>
      <c r="S1476" t="str">
        <f t="shared" si="120"/>
        <v/>
      </c>
      <c r="T1476" t="str">
        <f t="shared" si="121"/>
        <v xml:space="preserve"> ()</v>
      </c>
      <c r="U1476" t="s">
        <v>4293</v>
      </c>
    </row>
    <row r="1477" spans="2:21">
      <c r="B1477" s="263"/>
      <c r="C1477" s="294">
        <v>1476</v>
      </c>
      <c r="D1477" s="264"/>
      <c r="E1477" s="504" t="str">
        <f t="shared" si="117"/>
        <v xml:space="preserve"> ()</v>
      </c>
      <c r="F1477"/>
      <c r="G1477" s="264"/>
      <c r="H1477" t="e">
        <f>VLOOKUP($G1477,県名!$B$1:$C$49,2,FALSE)</f>
        <v>#N/A</v>
      </c>
      <c r="I1477" t="e">
        <f>VLOOKUP(B1477,学校名!$D$8:$F$64,3,FALSE)</f>
        <v>#N/A</v>
      </c>
      <c r="J1477" t="str">
        <f t="shared" si="118"/>
        <v>男</v>
      </c>
      <c r="M1477" t="str">
        <f t="shared" si="119"/>
        <v xml:space="preserve"> </v>
      </c>
      <c r="S1477" t="str">
        <f t="shared" si="120"/>
        <v/>
      </c>
      <c r="T1477" t="str">
        <f t="shared" si="121"/>
        <v xml:space="preserve"> ()</v>
      </c>
      <c r="U1477" t="s">
        <v>4293</v>
      </c>
    </row>
    <row r="1478" spans="2:21">
      <c r="B1478" s="263"/>
      <c r="C1478" s="294">
        <v>1477</v>
      </c>
      <c r="D1478" s="264"/>
      <c r="E1478" s="504" t="str">
        <f t="shared" si="117"/>
        <v xml:space="preserve"> ()</v>
      </c>
      <c r="F1478"/>
      <c r="G1478" s="264"/>
      <c r="H1478" t="e">
        <f>VLOOKUP($G1478,県名!$B$1:$C$49,2,FALSE)</f>
        <v>#N/A</v>
      </c>
      <c r="I1478" t="e">
        <f>VLOOKUP(B1478,学校名!$D$8:$F$64,3,FALSE)</f>
        <v>#N/A</v>
      </c>
      <c r="J1478" t="str">
        <f t="shared" si="118"/>
        <v>男</v>
      </c>
      <c r="M1478" t="str">
        <f t="shared" si="119"/>
        <v xml:space="preserve"> </v>
      </c>
      <c r="S1478" t="str">
        <f t="shared" si="120"/>
        <v/>
      </c>
      <c r="T1478" t="str">
        <f t="shared" si="121"/>
        <v xml:space="preserve"> ()</v>
      </c>
      <c r="U1478" t="s">
        <v>4293</v>
      </c>
    </row>
    <row r="1479" spans="2:21">
      <c r="B1479" s="263"/>
      <c r="C1479" s="294">
        <v>1478</v>
      </c>
      <c r="D1479" s="264"/>
      <c r="E1479" s="504" t="str">
        <f t="shared" si="117"/>
        <v xml:space="preserve"> ()</v>
      </c>
      <c r="F1479"/>
      <c r="G1479" s="264"/>
      <c r="H1479" t="e">
        <f>VLOOKUP($G1479,県名!$B$1:$C$49,2,FALSE)</f>
        <v>#N/A</v>
      </c>
      <c r="I1479" t="e">
        <f>VLOOKUP(B1479,学校名!$D$8:$F$64,3,FALSE)</f>
        <v>#N/A</v>
      </c>
      <c r="J1479" t="str">
        <f t="shared" si="118"/>
        <v>男</v>
      </c>
      <c r="M1479" t="str">
        <f t="shared" si="119"/>
        <v xml:space="preserve"> </v>
      </c>
      <c r="S1479" t="str">
        <f t="shared" si="120"/>
        <v/>
      </c>
      <c r="T1479" t="str">
        <f t="shared" si="121"/>
        <v xml:space="preserve"> ()</v>
      </c>
      <c r="U1479" t="s">
        <v>4293</v>
      </c>
    </row>
    <row r="1480" spans="2:21">
      <c r="B1480" s="263"/>
      <c r="C1480" s="294">
        <v>1479</v>
      </c>
      <c r="D1480" s="264"/>
      <c r="E1480" s="504" t="str">
        <f t="shared" si="117"/>
        <v xml:space="preserve"> ()</v>
      </c>
      <c r="F1480"/>
      <c r="G1480" s="264"/>
      <c r="H1480" t="e">
        <f>VLOOKUP($G1480,県名!$B$1:$C$49,2,FALSE)</f>
        <v>#N/A</v>
      </c>
      <c r="I1480" t="e">
        <f>VLOOKUP(B1480,学校名!$D$8:$F$64,3,FALSE)</f>
        <v>#N/A</v>
      </c>
      <c r="J1480" t="str">
        <f t="shared" si="118"/>
        <v>男</v>
      </c>
      <c r="M1480" t="str">
        <f t="shared" si="119"/>
        <v xml:space="preserve"> </v>
      </c>
      <c r="S1480" t="str">
        <f t="shared" si="120"/>
        <v/>
      </c>
      <c r="T1480" t="str">
        <f t="shared" si="121"/>
        <v xml:space="preserve"> ()</v>
      </c>
      <c r="U1480" t="s">
        <v>4293</v>
      </c>
    </row>
    <row r="1481" spans="2:21">
      <c r="B1481" s="263"/>
      <c r="C1481" s="294">
        <v>1480</v>
      </c>
      <c r="D1481" s="264"/>
      <c r="E1481" s="504" t="str">
        <f t="shared" si="117"/>
        <v xml:space="preserve"> ()</v>
      </c>
      <c r="F1481"/>
      <c r="G1481" s="264"/>
      <c r="H1481" t="e">
        <f>VLOOKUP($G1481,県名!$B$1:$C$49,2,FALSE)</f>
        <v>#N/A</v>
      </c>
      <c r="I1481" t="e">
        <f>VLOOKUP(B1481,学校名!$D$8:$F$64,3,FALSE)</f>
        <v>#N/A</v>
      </c>
      <c r="J1481" t="str">
        <f t="shared" si="118"/>
        <v>男</v>
      </c>
      <c r="M1481" t="str">
        <f t="shared" si="119"/>
        <v xml:space="preserve"> </v>
      </c>
      <c r="S1481" t="str">
        <f t="shared" si="120"/>
        <v/>
      </c>
      <c r="T1481" t="str">
        <f t="shared" si="121"/>
        <v xml:space="preserve"> ()</v>
      </c>
      <c r="U1481" t="s">
        <v>4293</v>
      </c>
    </row>
    <row r="1482" spans="2:21">
      <c r="B1482" s="263"/>
      <c r="C1482" s="294">
        <v>1481</v>
      </c>
      <c r="D1482" s="264"/>
      <c r="E1482" s="504" t="str">
        <f t="shared" si="117"/>
        <v xml:space="preserve"> ()</v>
      </c>
      <c r="F1482"/>
      <c r="G1482" s="264"/>
      <c r="H1482" t="e">
        <f>VLOOKUP($G1482,県名!$B$1:$C$49,2,FALSE)</f>
        <v>#N/A</v>
      </c>
      <c r="I1482" t="e">
        <f>VLOOKUP(B1482,学校名!$D$8:$F$64,3,FALSE)</f>
        <v>#N/A</v>
      </c>
      <c r="J1482" t="str">
        <f t="shared" si="118"/>
        <v>男</v>
      </c>
      <c r="M1482" t="str">
        <f t="shared" si="119"/>
        <v xml:space="preserve"> </v>
      </c>
      <c r="S1482" t="str">
        <f t="shared" si="120"/>
        <v/>
      </c>
      <c r="T1482" t="str">
        <f t="shared" si="121"/>
        <v xml:space="preserve"> ()</v>
      </c>
      <c r="U1482" t="s">
        <v>4293</v>
      </c>
    </row>
    <row r="1483" spans="2:21">
      <c r="B1483" s="263"/>
      <c r="C1483" s="294">
        <v>1482</v>
      </c>
      <c r="D1483" s="264"/>
      <c r="E1483" s="504" t="str">
        <f t="shared" si="117"/>
        <v xml:space="preserve"> ()</v>
      </c>
      <c r="F1483"/>
      <c r="G1483" s="264"/>
      <c r="H1483" t="e">
        <f>VLOOKUP($G1483,県名!$B$1:$C$49,2,FALSE)</f>
        <v>#N/A</v>
      </c>
      <c r="I1483" t="e">
        <f>VLOOKUP(B1483,学校名!$D$8:$F$64,3,FALSE)</f>
        <v>#N/A</v>
      </c>
      <c r="J1483" t="str">
        <f t="shared" si="118"/>
        <v>男</v>
      </c>
      <c r="M1483" t="str">
        <f t="shared" si="119"/>
        <v xml:space="preserve"> </v>
      </c>
      <c r="S1483" t="str">
        <f t="shared" si="120"/>
        <v/>
      </c>
      <c r="T1483" t="str">
        <f t="shared" si="121"/>
        <v xml:space="preserve"> ()</v>
      </c>
      <c r="U1483" t="s">
        <v>4293</v>
      </c>
    </row>
    <row r="1484" spans="2:21">
      <c r="B1484" s="263"/>
      <c r="C1484" s="294">
        <v>1483</v>
      </c>
      <c r="D1484" s="264"/>
      <c r="E1484" s="504" t="str">
        <f t="shared" si="117"/>
        <v xml:space="preserve"> ()</v>
      </c>
      <c r="F1484"/>
      <c r="G1484" s="264"/>
      <c r="H1484" t="e">
        <f>VLOOKUP($G1484,県名!$B$1:$C$49,2,FALSE)</f>
        <v>#N/A</v>
      </c>
      <c r="I1484" t="e">
        <f>VLOOKUP(B1484,学校名!$D$8:$F$64,3,FALSE)</f>
        <v>#N/A</v>
      </c>
      <c r="J1484" t="str">
        <f t="shared" si="118"/>
        <v>男</v>
      </c>
      <c r="M1484" t="str">
        <f t="shared" si="119"/>
        <v xml:space="preserve"> </v>
      </c>
      <c r="S1484" t="str">
        <f t="shared" si="120"/>
        <v/>
      </c>
      <c r="T1484" t="str">
        <f t="shared" si="121"/>
        <v xml:space="preserve"> ()</v>
      </c>
      <c r="U1484" t="s">
        <v>4293</v>
      </c>
    </row>
    <row r="1485" spans="2:21">
      <c r="B1485" s="263"/>
      <c r="C1485" s="294">
        <v>1484</v>
      </c>
      <c r="D1485" s="264"/>
      <c r="E1485" s="504" t="str">
        <f t="shared" si="117"/>
        <v xml:space="preserve"> ()</v>
      </c>
      <c r="F1485"/>
      <c r="G1485" s="264"/>
      <c r="H1485" t="e">
        <f>VLOOKUP($G1485,県名!$B$1:$C$49,2,FALSE)</f>
        <v>#N/A</v>
      </c>
      <c r="I1485" t="e">
        <f>VLOOKUP(B1485,学校名!$D$8:$F$64,3,FALSE)</f>
        <v>#N/A</v>
      </c>
      <c r="J1485" t="str">
        <f t="shared" si="118"/>
        <v>男</v>
      </c>
      <c r="M1485" t="str">
        <f t="shared" si="119"/>
        <v xml:space="preserve"> </v>
      </c>
      <c r="S1485" t="str">
        <f t="shared" si="120"/>
        <v/>
      </c>
      <c r="T1485" t="str">
        <f t="shared" si="121"/>
        <v xml:space="preserve"> ()</v>
      </c>
      <c r="U1485" t="s">
        <v>4293</v>
      </c>
    </row>
    <row r="1486" spans="2:21">
      <c r="B1486" s="263"/>
      <c r="C1486" s="294">
        <v>1485</v>
      </c>
      <c r="D1486" s="264"/>
      <c r="E1486" s="504" t="str">
        <f t="shared" si="117"/>
        <v xml:space="preserve"> ()</v>
      </c>
      <c r="F1486"/>
      <c r="G1486" s="264"/>
      <c r="H1486" t="e">
        <f>VLOOKUP($G1486,県名!$B$1:$C$49,2,FALSE)</f>
        <v>#N/A</v>
      </c>
      <c r="I1486" t="e">
        <f>VLOOKUP(B1486,学校名!$D$8:$F$64,3,FALSE)</f>
        <v>#N/A</v>
      </c>
      <c r="J1486" t="str">
        <f t="shared" si="118"/>
        <v>男</v>
      </c>
      <c r="M1486" t="str">
        <f t="shared" si="119"/>
        <v xml:space="preserve"> </v>
      </c>
      <c r="S1486" t="str">
        <f t="shared" si="120"/>
        <v/>
      </c>
      <c r="T1486" t="str">
        <f t="shared" si="121"/>
        <v xml:space="preserve"> ()</v>
      </c>
      <c r="U1486" t="s">
        <v>4293</v>
      </c>
    </row>
    <row r="1487" spans="2:21">
      <c r="B1487" s="263"/>
      <c r="C1487" s="294">
        <v>1486</v>
      </c>
      <c r="D1487" s="264"/>
      <c r="E1487" s="504" t="str">
        <f t="shared" si="117"/>
        <v xml:space="preserve"> ()</v>
      </c>
      <c r="F1487"/>
      <c r="G1487" s="264"/>
      <c r="H1487" t="e">
        <f>VLOOKUP($G1487,県名!$B$1:$C$49,2,FALSE)</f>
        <v>#N/A</v>
      </c>
      <c r="I1487" t="e">
        <f>VLOOKUP(B1487,学校名!$D$8:$F$64,3,FALSE)</f>
        <v>#N/A</v>
      </c>
      <c r="J1487" t="str">
        <f t="shared" si="118"/>
        <v>男</v>
      </c>
      <c r="M1487" t="str">
        <f t="shared" si="119"/>
        <v xml:space="preserve"> </v>
      </c>
      <c r="S1487" t="str">
        <f t="shared" si="120"/>
        <v/>
      </c>
      <c r="T1487" t="str">
        <f t="shared" si="121"/>
        <v xml:space="preserve"> ()</v>
      </c>
      <c r="U1487" t="s">
        <v>4293</v>
      </c>
    </row>
    <row r="1488" spans="2:21">
      <c r="B1488" s="263"/>
      <c r="C1488" s="294">
        <v>1487</v>
      </c>
      <c r="D1488" s="264"/>
      <c r="E1488" s="504" t="str">
        <f t="shared" si="117"/>
        <v xml:space="preserve"> ()</v>
      </c>
      <c r="F1488"/>
      <c r="G1488" s="264"/>
      <c r="H1488" t="e">
        <f>VLOOKUP($G1488,県名!$B$1:$C$49,2,FALSE)</f>
        <v>#N/A</v>
      </c>
      <c r="I1488" t="e">
        <f>VLOOKUP(B1488,学校名!$D$8:$F$64,3,FALSE)</f>
        <v>#N/A</v>
      </c>
      <c r="J1488" t="str">
        <f t="shared" si="118"/>
        <v>男</v>
      </c>
      <c r="M1488" t="str">
        <f t="shared" si="119"/>
        <v xml:space="preserve"> </v>
      </c>
      <c r="S1488" t="str">
        <f t="shared" si="120"/>
        <v/>
      </c>
      <c r="T1488" t="str">
        <f t="shared" si="121"/>
        <v xml:space="preserve"> ()</v>
      </c>
      <c r="U1488" t="s">
        <v>4293</v>
      </c>
    </row>
    <row r="1489" spans="2:21">
      <c r="B1489" s="263"/>
      <c r="C1489" s="294">
        <v>1488</v>
      </c>
      <c r="D1489" s="264"/>
      <c r="E1489" s="504" t="str">
        <f t="shared" si="117"/>
        <v xml:space="preserve"> ()</v>
      </c>
      <c r="F1489"/>
      <c r="G1489" s="264"/>
      <c r="H1489" t="e">
        <f>VLOOKUP($G1489,県名!$B$1:$C$49,2,FALSE)</f>
        <v>#N/A</v>
      </c>
      <c r="I1489" t="e">
        <f>VLOOKUP(B1489,学校名!$D$8:$F$64,3,FALSE)</f>
        <v>#N/A</v>
      </c>
      <c r="J1489" t="str">
        <f t="shared" si="118"/>
        <v>男</v>
      </c>
      <c r="M1489" t="str">
        <f t="shared" si="119"/>
        <v xml:space="preserve"> </v>
      </c>
      <c r="S1489" t="str">
        <f t="shared" si="120"/>
        <v/>
      </c>
      <c r="T1489" t="str">
        <f t="shared" si="121"/>
        <v xml:space="preserve"> ()</v>
      </c>
      <c r="U1489" t="s">
        <v>4293</v>
      </c>
    </row>
    <row r="1490" spans="2:21">
      <c r="B1490" s="263"/>
      <c r="C1490" s="294">
        <v>1489</v>
      </c>
      <c r="D1490" s="264"/>
      <c r="E1490" s="504" t="str">
        <f t="shared" si="117"/>
        <v xml:space="preserve"> ()</v>
      </c>
      <c r="F1490"/>
      <c r="G1490" s="264"/>
      <c r="H1490" t="e">
        <f>VLOOKUP($G1490,県名!$B$1:$C$49,2,FALSE)</f>
        <v>#N/A</v>
      </c>
      <c r="I1490" t="e">
        <f>VLOOKUP(B1490,学校名!$D$8:$F$64,3,FALSE)</f>
        <v>#N/A</v>
      </c>
      <c r="J1490" t="str">
        <f t="shared" si="118"/>
        <v>男</v>
      </c>
      <c r="M1490" t="str">
        <f t="shared" si="119"/>
        <v xml:space="preserve"> </v>
      </c>
      <c r="S1490" t="str">
        <f t="shared" si="120"/>
        <v/>
      </c>
      <c r="T1490" t="str">
        <f t="shared" si="121"/>
        <v xml:space="preserve"> ()</v>
      </c>
      <c r="U1490" t="s">
        <v>4293</v>
      </c>
    </row>
    <row r="1491" spans="2:21">
      <c r="B1491" s="263"/>
      <c r="C1491" s="294">
        <v>1490</v>
      </c>
      <c r="D1491" s="264"/>
      <c r="E1491" s="504" t="str">
        <f t="shared" si="117"/>
        <v xml:space="preserve"> ()</v>
      </c>
      <c r="F1491"/>
      <c r="G1491" s="264"/>
      <c r="H1491" t="e">
        <f>VLOOKUP($G1491,県名!$B$1:$C$49,2,FALSE)</f>
        <v>#N/A</v>
      </c>
      <c r="I1491" t="e">
        <f>VLOOKUP(B1491,学校名!$D$8:$F$64,3,FALSE)</f>
        <v>#N/A</v>
      </c>
      <c r="J1491" t="str">
        <f t="shared" si="118"/>
        <v>男</v>
      </c>
      <c r="M1491" t="str">
        <f t="shared" si="119"/>
        <v xml:space="preserve"> </v>
      </c>
      <c r="S1491" t="str">
        <f t="shared" si="120"/>
        <v/>
      </c>
      <c r="T1491" t="str">
        <f t="shared" si="121"/>
        <v xml:space="preserve"> ()</v>
      </c>
      <c r="U1491" t="s">
        <v>4293</v>
      </c>
    </row>
    <row r="1492" spans="2:21">
      <c r="B1492" s="263"/>
      <c r="C1492" s="294">
        <v>1491</v>
      </c>
      <c r="D1492" s="264"/>
      <c r="E1492" s="504" t="str">
        <f t="shared" si="117"/>
        <v xml:space="preserve"> ()</v>
      </c>
      <c r="F1492"/>
      <c r="G1492" s="264"/>
      <c r="H1492" t="e">
        <f>VLOOKUP($G1492,県名!$B$1:$C$49,2,FALSE)</f>
        <v>#N/A</v>
      </c>
      <c r="I1492" t="e">
        <f>VLOOKUP(B1492,学校名!$D$8:$F$64,3,FALSE)</f>
        <v>#N/A</v>
      </c>
      <c r="J1492" t="str">
        <f t="shared" si="118"/>
        <v>男</v>
      </c>
      <c r="M1492" t="str">
        <f t="shared" si="119"/>
        <v xml:space="preserve"> </v>
      </c>
      <c r="S1492" t="str">
        <f t="shared" si="120"/>
        <v/>
      </c>
      <c r="T1492" t="str">
        <f t="shared" si="121"/>
        <v xml:space="preserve"> ()</v>
      </c>
      <c r="U1492" t="s">
        <v>4293</v>
      </c>
    </row>
    <row r="1493" spans="2:21">
      <c r="B1493" s="263"/>
      <c r="C1493" s="294">
        <v>1492</v>
      </c>
      <c r="D1493" s="264"/>
      <c r="E1493" s="504" t="str">
        <f t="shared" si="117"/>
        <v xml:space="preserve"> ()</v>
      </c>
      <c r="F1493"/>
      <c r="G1493" s="264"/>
      <c r="H1493" t="e">
        <f>VLOOKUP($G1493,県名!$B$1:$C$49,2,FALSE)</f>
        <v>#N/A</v>
      </c>
      <c r="I1493" t="e">
        <f>VLOOKUP(B1493,学校名!$D$8:$F$64,3,FALSE)</f>
        <v>#N/A</v>
      </c>
      <c r="J1493" t="str">
        <f t="shared" si="118"/>
        <v>男</v>
      </c>
      <c r="M1493" t="str">
        <f t="shared" si="119"/>
        <v xml:space="preserve"> </v>
      </c>
      <c r="S1493" t="str">
        <f t="shared" si="120"/>
        <v/>
      </c>
      <c r="T1493" t="str">
        <f t="shared" si="121"/>
        <v xml:space="preserve"> ()</v>
      </c>
      <c r="U1493" t="s">
        <v>4293</v>
      </c>
    </row>
    <row r="1494" spans="2:21">
      <c r="B1494" s="263"/>
      <c r="C1494" s="294">
        <v>1493</v>
      </c>
      <c r="D1494" s="264"/>
      <c r="E1494" s="504" t="str">
        <f t="shared" si="117"/>
        <v xml:space="preserve"> ()</v>
      </c>
      <c r="F1494"/>
      <c r="G1494" s="264"/>
      <c r="H1494" t="e">
        <f>VLOOKUP($G1494,県名!$B$1:$C$49,2,FALSE)</f>
        <v>#N/A</v>
      </c>
      <c r="I1494" t="e">
        <f>VLOOKUP(B1494,学校名!$D$8:$F$64,3,FALSE)</f>
        <v>#N/A</v>
      </c>
      <c r="J1494" t="str">
        <f t="shared" si="118"/>
        <v>男</v>
      </c>
      <c r="M1494" t="str">
        <f t="shared" si="119"/>
        <v xml:space="preserve"> </v>
      </c>
      <c r="S1494" t="str">
        <f t="shared" si="120"/>
        <v/>
      </c>
      <c r="T1494" t="str">
        <f t="shared" si="121"/>
        <v xml:space="preserve"> ()</v>
      </c>
      <c r="U1494" t="s">
        <v>4293</v>
      </c>
    </row>
    <row r="1495" spans="2:21">
      <c r="B1495" s="263"/>
      <c r="C1495" s="294">
        <v>1494</v>
      </c>
      <c r="D1495" s="264"/>
      <c r="E1495" s="504" t="str">
        <f t="shared" si="117"/>
        <v xml:space="preserve"> ()</v>
      </c>
      <c r="F1495"/>
      <c r="G1495" s="264"/>
      <c r="H1495" t="e">
        <f>VLOOKUP($G1495,県名!$B$1:$C$49,2,FALSE)</f>
        <v>#N/A</v>
      </c>
      <c r="I1495" t="e">
        <f>VLOOKUP(B1495,学校名!$D$8:$F$64,3,FALSE)</f>
        <v>#N/A</v>
      </c>
      <c r="J1495" t="str">
        <f t="shared" si="118"/>
        <v>男</v>
      </c>
      <c r="M1495" t="str">
        <f t="shared" si="119"/>
        <v xml:space="preserve"> </v>
      </c>
      <c r="S1495" t="str">
        <f t="shared" si="120"/>
        <v/>
      </c>
      <c r="T1495" t="str">
        <f t="shared" si="121"/>
        <v xml:space="preserve"> ()</v>
      </c>
      <c r="U1495" t="s">
        <v>4293</v>
      </c>
    </row>
    <row r="1496" spans="2:21">
      <c r="B1496" s="263"/>
      <c r="C1496" s="294">
        <v>1495</v>
      </c>
      <c r="D1496" s="264"/>
      <c r="E1496" s="504" t="str">
        <f t="shared" si="117"/>
        <v xml:space="preserve"> ()</v>
      </c>
      <c r="F1496"/>
      <c r="G1496" s="264"/>
      <c r="H1496" t="e">
        <f>VLOOKUP($G1496,県名!$B$1:$C$49,2,FALSE)</f>
        <v>#N/A</v>
      </c>
      <c r="I1496" t="e">
        <f>VLOOKUP(B1496,学校名!$D$8:$F$64,3,FALSE)</f>
        <v>#N/A</v>
      </c>
      <c r="J1496" t="str">
        <f t="shared" si="118"/>
        <v>男</v>
      </c>
      <c r="M1496" t="str">
        <f t="shared" si="119"/>
        <v xml:space="preserve"> </v>
      </c>
      <c r="S1496" t="str">
        <f t="shared" si="120"/>
        <v/>
      </c>
      <c r="T1496" t="str">
        <f t="shared" si="121"/>
        <v xml:space="preserve"> ()</v>
      </c>
      <c r="U1496" t="s">
        <v>4293</v>
      </c>
    </row>
    <row r="1497" spans="2:21">
      <c r="B1497" s="263"/>
      <c r="C1497" s="294">
        <v>1496</v>
      </c>
      <c r="D1497" s="264"/>
      <c r="E1497" s="504" t="str">
        <f t="shared" si="117"/>
        <v xml:space="preserve"> ()</v>
      </c>
      <c r="F1497"/>
      <c r="G1497" s="264"/>
      <c r="H1497" t="e">
        <f>VLOOKUP($G1497,県名!$B$1:$C$49,2,FALSE)</f>
        <v>#N/A</v>
      </c>
      <c r="I1497" t="e">
        <f>VLOOKUP(B1497,学校名!$D$8:$F$64,3,FALSE)</f>
        <v>#N/A</v>
      </c>
      <c r="J1497" t="str">
        <f t="shared" si="118"/>
        <v>男</v>
      </c>
      <c r="M1497" t="str">
        <f t="shared" si="119"/>
        <v xml:space="preserve"> </v>
      </c>
      <c r="S1497" t="str">
        <f t="shared" si="120"/>
        <v/>
      </c>
      <c r="T1497" t="str">
        <f t="shared" si="121"/>
        <v xml:space="preserve"> ()</v>
      </c>
      <c r="U1497" t="s">
        <v>4293</v>
      </c>
    </row>
    <row r="1498" spans="2:21">
      <c r="B1498" s="263"/>
      <c r="C1498" s="294">
        <v>1497</v>
      </c>
      <c r="D1498" s="264"/>
      <c r="E1498" s="504" t="str">
        <f t="shared" si="117"/>
        <v xml:space="preserve"> ()</v>
      </c>
      <c r="F1498"/>
      <c r="G1498" s="264"/>
      <c r="H1498" t="e">
        <f>VLOOKUP($G1498,県名!$B$1:$C$49,2,FALSE)</f>
        <v>#N/A</v>
      </c>
      <c r="I1498" t="e">
        <f>VLOOKUP(B1498,学校名!$D$8:$F$64,3,FALSE)</f>
        <v>#N/A</v>
      </c>
      <c r="J1498" t="str">
        <f t="shared" si="118"/>
        <v>男</v>
      </c>
      <c r="M1498" t="str">
        <f t="shared" si="119"/>
        <v xml:space="preserve"> </v>
      </c>
      <c r="S1498" t="str">
        <f t="shared" si="120"/>
        <v/>
      </c>
      <c r="T1498" t="str">
        <f t="shared" si="121"/>
        <v xml:space="preserve"> ()</v>
      </c>
      <c r="U1498" t="s">
        <v>4293</v>
      </c>
    </row>
    <row r="1499" spans="2:21">
      <c r="B1499" s="263"/>
      <c r="C1499" s="294">
        <v>1498</v>
      </c>
      <c r="D1499" s="264"/>
      <c r="E1499" s="504" t="str">
        <f t="shared" si="117"/>
        <v xml:space="preserve"> ()</v>
      </c>
      <c r="F1499"/>
      <c r="G1499" s="264"/>
      <c r="H1499" t="e">
        <f>VLOOKUP($G1499,県名!$B$1:$C$49,2,FALSE)</f>
        <v>#N/A</v>
      </c>
      <c r="I1499" t="e">
        <f>VLOOKUP(B1499,学校名!$D$8:$F$64,3,FALSE)</f>
        <v>#N/A</v>
      </c>
      <c r="J1499" t="str">
        <f t="shared" si="118"/>
        <v>男</v>
      </c>
      <c r="M1499" t="str">
        <f t="shared" si="119"/>
        <v xml:space="preserve"> </v>
      </c>
      <c r="S1499" t="str">
        <f t="shared" si="120"/>
        <v/>
      </c>
      <c r="T1499" t="str">
        <f t="shared" si="121"/>
        <v xml:space="preserve"> ()</v>
      </c>
      <c r="U1499" t="s">
        <v>4293</v>
      </c>
    </row>
    <row r="1500" spans="2:21">
      <c r="B1500" s="263"/>
      <c r="C1500" s="294">
        <v>1499</v>
      </c>
      <c r="D1500" s="264"/>
      <c r="E1500" s="504" t="str">
        <f t="shared" si="117"/>
        <v xml:space="preserve"> ()</v>
      </c>
      <c r="F1500"/>
      <c r="G1500" s="264"/>
      <c r="H1500" t="e">
        <f>VLOOKUP($G1500,県名!$B$1:$C$49,2,FALSE)</f>
        <v>#N/A</v>
      </c>
      <c r="I1500" t="e">
        <f>VLOOKUP(B1500,学校名!$D$8:$F$64,3,FALSE)</f>
        <v>#N/A</v>
      </c>
      <c r="J1500" t="str">
        <f t="shared" si="118"/>
        <v>男</v>
      </c>
      <c r="M1500" t="str">
        <f t="shared" si="119"/>
        <v xml:space="preserve"> </v>
      </c>
      <c r="S1500" t="str">
        <f t="shared" si="120"/>
        <v/>
      </c>
      <c r="T1500" t="str">
        <f t="shared" si="121"/>
        <v xml:space="preserve"> ()</v>
      </c>
      <c r="U1500" t="s">
        <v>4293</v>
      </c>
    </row>
    <row r="1501" spans="2:21">
      <c r="B1501" s="263"/>
      <c r="C1501" s="294">
        <v>1500</v>
      </c>
      <c r="D1501" s="264"/>
      <c r="E1501" s="504" t="str">
        <f t="shared" si="117"/>
        <v xml:space="preserve"> ()</v>
      </c>
      <c r="F1501"/>
      <c r="G1501" s="264"/>
      <c r="H1501" t="e">
        <f>VLOOKUP($G1501,県名!$B$1:$C$49,2,FALSE)</f>
        <v>#N/A</v>
      </c>
      <c r="I1501" t="e">
        <f>VLOOKUP(B1501,学校名!$D$8:$F$64,3,FALSE)</f>
        <v>#N/A</v>
      </c>
      <c r="J1501" t="str">
        <f t="shared" si="118"/>
        <v>男</v>
      </c>
      <c r="M1501" t="str">
        <f t="shared" si="119"/>
        <v xml:space="preserve"> </v>
      </c>
      <c r="S1501" t="str">
        <f t="shared" si="120"/>
        <v/>
      </c>
      <c r="T1501" t="str">
        <f t="shared" si="121"/>
        <v xml:space="preserve"> ()</v>
      </c>
      <c r="U1501" t="s">
        <v>4293</v>
      </c>
    </row>
    <row r="1502" spans="2:21">
      <c r="B1502" s="263"/>
      <c r="C1502" s="294">
        <v>1501</v>
      </c>
      <c r="D1502" s="264"/>
      <c r="E1502" s="504" t="str">
        <f t="shared" si="117"/>
        <v xml:space="preserve"> ()</v>
      </c>
      <c r="F1502"/>
      <c r="G1502" s="264"/>
      <c r="H1502" t="e">
        <f>VLOOKUP($G1502,県名!$B$1:$C$49,2,FALSE)</f>
        <v>#N/A</v>
      </c>
      <c r="I1502" t="e">
        <f>VLOOKUP(B1502,学校名!$D$8:$F$64,3,FALSE)</f>
        <v>#N/A</v>
      </c>
      <c r="J1502" t="str">
        <f t="shared" si="118"/>
        <v>男</v>
      </c>
      <c r="M1502" t="str">
        <f t="shared" si="119"/>
        <v xml:space="preserve"> </v>
      </c>
      <c r="S1502" t="str">
        <f t="shared" si="120"/>
        <v/>
      </c>
      <c r="T1502" t="str">
        <f t="shared" si="121"/>
        <v xml:space="preserve"> ()</v>
      </c>
      <c r="U1502" t="s">
        <v>4293</v>
      </c>
    </row>
    <row r="1503" spans="2:21">
      <c r="B1503" s="263"/>
      <c r="C1503" s="294">
        <v>1502</v>
      </c>
      <c r="D1503" s="264"/>
      <c r="E1503" s="504" t="str">
        <f t="shared" si="117"/>
        <v xml:space="preserve"> ()</v>
      </c>
      <c r="F1503"/>
      <c r="G1503" s="264"/>
      <c r="H1503" t="e">
        <f>VLOOKUP($G1503,県名!$B$1:$C$49,2,FALSE)</f>
        <v>#N/A</v>
      </c>
      <c r="I1503" t="e">
        <f>VLOOKUP(B1503,学校名!$D$8:$F$64,3,FALSE)</f>
        <v>#N/A</v>
      </c>
      <c r="J1503" t="str">
        <f t="shared" si="118"/>
        <v>男</v>
      </c>
      <c r="M1503" t="str">
        <f t="shared" si="119"/>
        <v xml:space="preserve"> </v>
      </c>
      <c r="S1503" t="str">
        <f t="shared" si="120"/>
        <v/>
      </c>
      <c r="T1503" t="str">
        <f t="shared" si="121"/>
        <v xml:space="preserve"> ()</v>
      </c>
      <c r="U1503" t="s">
        <v>4293</v>
      </c>
    </row>
    <row r="1504" spans="2:21">
      <c r="B1504" s="263"/>
      <c r="C1504" s="294">
        <v>1503</v>
      </c>
      <c r="D1504" s="264"/>
      <c r="E1504" s="504" t="str">
        <f t="shared" si="117"/>
        <v xml:space="preserve"> ()</v>
      </c>
      <c r="F1504"/>
      <c r="G1504" s="264"/>
      <c r="H1504" t="e">
        <f>VLOOKUP($G1504,県名!$B$1:$C$49,2,FALSE)</f>
        <v>#N/A</v>
      </c>
      <c r="I1504" t="e">
        <f>VLOOKUP(B1504,学校名!$D$8:$F$64,3,FALSE)</f>
        <v>#N/A</v>
      </c>
      <c r="J1504" t="str">
        <f t="shared" si="118"/>
        <v>男</v>
      </c>
      <c r="M1504" t="str">
        <f t="shared" si="119"/>
        <v xml:space="preserve"> </v>
      </c>
      <c r="S1504" t="str">
        <f t="shared" si="120"/>
        <v/>
      </c>
      <c r="T1504" t="str">
        <f t="shared" si="121"/>
        <v xml:space="preserve"> ()</v>
      </c>
      <c r="U1504" t="s">
        <v>4293</v>
      </c>
    </row>
    <row r="1505" spans="2:21">
      <c r="B1505" s="263"/>
      <c r="C1505" s="294">
        <v>1504</v>
      </c>
      <c r="D1505" s="264"/>
      <c r="E1505" s="504" t="str">
        <f t="shared" si="117"/>
        <v xml:space="preserve"> ()</v>
      </c>
      <c r="F1505"/>
      <c r="G1505" s="264"/>
      <c r="H1505" t="e">
        <f>VLOOKUP($G1505,県名!$B$1:$C$49,2,FALSE)</f>
        <v>#N/A</v>
      </c>
      <c r="I1505" t="e">
        <f>VLOOKUP(B1505,学校名!$D$8:$F$64,3,FALSE)</f>
        <v>#N/A</v>
      </c>
      <c r="J1505" t="str">
        <f t="shared" si="118"/>
        <v>男</v>
      </c>
      <c r="M1505" t="str">
        <f t="shared" si="119"/>
        <v xml:space="preserve"> </v>
      </c>
      <c r="S1505" t="str">
        <f t="shared" si="120"/>
        <v/>
      </c>
      <c r="T1505" t="str">
        <f t="shared" si="121"/>
        <v xml:space="preserve"> ()</v>
      </c>
      <c r="U1505" t="s">
        <v>4293</v>
      </c>
    </row>
    <row r="1506" spans="2:21">
      <c r="B1506" s="263"/>
      <c r="C1506" s="294">
        <v>1505</v>
      </c>
      <c r="D1506" s="264"/>
      <c r="E1506" s="504" t="str">
        <f t="shared" si="117"/>
        <v xml:space="preserve"> ()</v>
      </c>
      <c r="F1506"/>
      <c r="G1506" s="264"/>
      <c r="H1506" t="e">
        <f>VLOOKUP($G1506,県名!$B$1:$C$49,2,FALSE)</f>
        <v>#N/A</v>
      </c>
      <c r="I1506" t="e">
        <f>VLOOKUP(B1506,学校名!$D$8:$F$64,3,FALSE)</f>
        <v>#N/A</v>
      </c>
      <c r="J1506" t="str">
        <f t="shared" si="118"/>
        <v>男</v>
      </c>
      <c r="M1506" t="str">
        <f t="shared" si="119"/>
        <v xml:space="preserve"> </v>
      </c>
      <c r="S1506" t="str">
        <f t="shared" si="120"/>
        <v/>
      </c>
      <c r="T1506" t="str">
        <f t="shared" si="121"/>
        <v xml:space="preserve"> ()</v>
      </c>
      <c r="U1506" t="s">
        <v>4293</v>
      </c>
    </row>
    <row r="1507" spans="2:21">
      <c r="B1507" s="263"/>
      <c r="C1507" s="294">
        <v>1506</v>
      </c>
      <c r="D1507" s="264"/>
      <c r="E1507" s="504" t="str">
        <f t="shared" si="117"/>
        <v xml:space="preserve"> ()</v>
      </c>
      <c r="F1507"/>
      <c r="G1507" s="264"/>
      <c r="H1507" t="e">
        <f>VLOOKUP($G1507,県名!$B$1:$C$49,2,FALSE)</f>
        <v>#N/A</v>
      </c>
      <c r="I1507" t="e">
        <f>VLOOKUP(B1507,学校名!$D$8:$F$64,3,FALSE)</f>
        <v>#N/A</v>
      </c>
      <c r="J1507" t="str">
        <f t="shared" si="118"/>
        <v>男</v>
      </c>
      <c r="M1507" t="str">
        <f t="shared" si="119"/>
        <v xml:space="preserve"> </v>
      </c>
      <c r="S1507" t="str">
        <f t="shared" si="120"/>
        <v/>
      </c>
      <c r="T1507" t="str">
        <f t="shared" si="121"/>
        <v xml:space="preserve"> ()</v>
      </c>
      <c r="U1507" t="s">
        <v>4293</v>
      </c>
    </row>
    <row r="1508" spans="2:21">
      <c r="B1508" s="263"/>
      <c r="C1508" s="294">
        <v>1507</v>
      </c>
      <c r="D1508" s="264"/>
      <c r="E1508" s="504" t="str">
        <f t="shared" si="117"/>
        <v xml:space="preserve"> ()</v>
      </c>
      <c r="F1508"/>
      <c r="G1508" s="264"/>
      <c r="H1508" t="e">
        <f>VLOOKUP($G1508,県名!$B$1:$C$49,2,FALSE)</f>
        <v>#N/A</v>
      </c>
      <c r="I1508" t="e">
        <f>VLOOKUP(B1508,学校名!$D$8:$F$64,3,FALSE)</f>
        <v>#N/A</v>
      </c>
      <c r="J1508" t="str">
        <f t="shared" si="118"/>
        <v>男</v>
      </c>
      <c r="M1508" t="str">
        <f t="shared" si="119"/>
        <v xml:space="preserve"> </v>
      </c>
      <c r="S1508" t="str">
        <f t="shared" si="120"/>
        <v/>
      </c>
      <c r="T1508" t="str">
        <f t="shared" si="121"/>
        <v xml:space="preserve"> ()</v>
      </c>
      <c r="U1508" t="s">
        <v>4293</v>
      </c>
    </row>
    <row r="1509" spans="2:21">
      <c r="B1509" s="263"/>
      <c r="C1509" s="294">
        <v>1508</v>
      </c>
      <c r="D1509" s="264"/>
      <c r="E1509" s="504" t="str">
        <f t="shared" si="117"/>
        <v xml:space="preserve"> ()</v>
      </c>
      <c r="F1509"/>
      <c r="G1509" s="264"/>
      <c r="H1509" t="e">
        <f>VLOOKUP($G1509,県名!$B$1:$C$49,2,FALSE)</f>
        <v>#N/A</v>
      </c>
      <c r="I1509" t="e">
        <f>VLOOKUP(B1509,学校名!$D$8:$F$64,3,FALSE)</f>
        <v>#N/A</v>
      </c>
      <c r="J1509" t="str">
        <f t="shared" si="118"/>
        <v>男</v>
      </c>
      <c r="M1509" t="str">
        <f t="shared" si="119"/>
        <v xml:space="preserve"> </v>
      </c>
      <c r="S1509" t="str">
        <f t="shared" si="120"/>
        <v/>
      </c>
      <c r="T1509" t="str">
        <f t="shared" si="121"/>
        <v xml:space="preserve"> ()</v>
      </c>
      <c r="U1509" t="s">
        <v>4293</v>
      </c>
    </row>
    <row r="1510" spans="2:21">
      <c r="B1510" s="263"/>
      <c r="C1510" s="294">
        <v>1509</v>
      </c>
      <c r="D1510" s="264"/>
      <c r="E1510" s="504" t="str">
        <f t="shared" si="117"/>
        <v xml:space="preserve"> ()</v>
      </c>
      <c r="F1510"/>
      <c r="G1510" s="264"/>
      <c r="H1510" t="e">
        <f>VLOOKUP($G1510,県名!$B$1:$C$49,2,FALSE)</f>
        <v>#N/A</v>
      </c>
      <c r="I1510" t="e">
        <f>VLOOKUP(B1510,学校名!$D$8:$F$64,3,FALSE)</f>
        <v>#N/A</v>
      </c>
      <c r="J1510" t="str">
        <f t="shared" si="118"/>
        <v>男</v>
      </c>
      <c r="M1510" t="str">
        <f t="shared" si="119"/>
        <v xml:space="preserve"> </v>
      </c>
      <c r="S1510" t="str">
        <f t="shared" si="120"/>
        <v/>
      </c>
      <c r="T1510" t="str">
        <f t="shared" si="121"/>
        <v xml:space="preserve"> ()</v>
      </c>
      <c r="U1510" t="s">
        <v>4293</v>
      </c>
    </row>
    <row r="1511" spans="2:21">
      <c r="B1511" s="263"/>
      <c r="C1511" s="294">
        <v>1510</v>
      </c>
      <c r="D1511" s="264"/>
      <c r="E1511" s="504" t="str">
        <f t="shared" si="117"/>
        <v xml:space="preserve"> ()</v>
      </c>
      <c r="F1511"/>
      <c r="G1511" s="264"/>
      <c r="H1511" t="e">
        <f>VLOOKUP($G1511,県名!$B$1:$C$49,2,FALSE)</f>
        <v>#N/A</v>
      </c>
      <c r="I1511" t="e">
        <f>VLOOKUP(B1511,学校名!$D$8:$F$64,3,FALSE)</f>
        <v>#N/A</v>
      </c>
      <c r="J1511" t="str">
        <f t="shared" si="118"/>
        <v>男</v>
      </c>
      <c r="M1511" t="str">
        <f t="shared" si="119"/>
        <v xml:space="preserve"> </v>
      </c>
      <c r="S1511" t="str">
        <f t="shared" si="120"/>
        <v/>
      </c>
      <c r="T1511" t="str">
        <f t="shared" si="121"/>
        <v xml:space="preserve"> ()</v>
      </c>
      <c r="U1511" t="s">
        <v>4293</v>
      </c>
    </row>
    <row r="1512" spans="2:21">
      <c r="B1512" s="263"/>
      <c r="C1512" s="294">
        <v>1511</v>
      </c>
      <c r="D1512" s="264"/>
      <c r="E1512" s="504" t="str">
        <f t="shared" si="117"/>
        <v xml:space="preserve"> ()</v>
      </c>
      <c r="F1512"/>
      <c r="G1512" s="264"/>
      <c r="H1512" t="e">
        <f>VLOOKUP($G1512,県名!$B$1:$C$49,2,FALSE)</f>
        <v>#N/A</v>
      </c>
      <c r="I1512" t="e">
        <f>VLOOKUP(B1512,学校名!$D$8:$F$64,3,FALSE)</f>
        <v>#N/A</v>
      </c>
      <c r="J1512" t="str">
        <f t="shared" si="118"/>
        <v>男</v>
      </c>
      <c r="M1512" t="str">
        <f t="shared" si="119"/>
        <v xml:space="preserve"> </v>
      </c>
      <c r="S1512" t="str">
        <f t="shared" si="120"/>
        <v/>
      </c>
      <c r="T1512" t="str">
        <f t="shared" si="121"/>
        <v xml:space="preserve"> ()</v>
      </c>
      <c r="U1512" t="s">
        <v>4293</v>
      </c>
    </row>
    <row r="1513" spans="2:21">
      <c r="B1513" s="263"/>
      <c r="C1513" s="294">
        <v>1512</v>
      </c>
      <c r="D1513" s="264"/>
      <c r="E1513" s="504" t="str">
        <f t="shared" si="117"/>
        <v xml:space="preserve"> ()</v>
      </c>
      <c r="F1513"/>
      <c r="G1513" s="264"/>
      <c r="H1513" t="e">
        <f>VLOOKUP($G1513,県名!$B$1:$C$49,2,FALSE)</f>
        <v>#N/A</v>
      </c>
      <c r="I1513" t="e">
        <f>VLOOKUP(B1513,学校名!$D$8:$F$64,3,FALSE)</f>
        <v>#N/A</v>
      </c>
      <c r="J1513" t="str">
        <f t="shared" si="118"/>
        <v>男</v>
      </c>
      <c r="M1513" t="str">
        <f t="shared" si="119"/>
        <v xml:space="preserve"> </v>
      </c>
      <c r="S1513" t="str">
        <f t="shared" si="120"/>
        <v/>
      </c>
      <c r="T1513" t="str">
        <f t="shared" si="121"/>
        <v xml:space="preserve"> ()</v>
      </c>
      <c r="U1513" t="s">
        <v>4293</v>
      </c>
    </row>
    <row r="1514" spans="2:21">
      <c r="B1514" s="263"/>
      <c r="C1514" s="294">
        <v>1513</v>
      </c>
      <c r="D1514" s="264"/>
      <c r="E1514" s="504" t="str">
        <f t="shared" si="117"/>
        <v xml:space="preserve"> ()</v>
      </c>
      <c r="F1514"/>
      <c r="G1514" s="264"/>
      <c r="H1514" t="e">
        <f>VLOOKUP($G1514,県名!$B$1:$C$49,2,FALSE)</f>
        <v>#N/A</v>
      </c>
      <c r="I1514" t="e">
        <f>VLOOKUP(B1514,学校名!$D$8:$F$64,3,FALSE)</f>
        <v>#N/A</v>
      </c>
      <c r="J1514" t="str">
        <f t="shared" si="118"/>
        <v>男</v>
      </c>
      <c r="M1514" t="str">
        <f t="shared" si="119"/>
        <v xml:space="preserve"> </v>
      </c>
      <c r="S1514" t="str">
        <f t="shared" si="120"/>
        <v/>
      </c>
      <c r="T1514" t="str">
        <f t="shared" si="121"/>
        <v xml:space="preserve"> ()</v>
      </c>
      <c r="U1514" t="s">
        <v>4293</v>
      </c>
    </row>
    <row r="1515" spans="2:21">
      <c r="B1515" s="263"/>
      <c r="C1515" s="294">
        <v>1514</v>
      </c>
      <c r="D1515" s="264"/>
      <c r="E1515" s="504" t="str">
        <f t="shared" si="117"/>
        <v xml:space="preserve"> ()</v>
      </c>
      <c r="F1515"/>
      <c r="G1515" s="264"/>
      <c r="H1515" t="e">
        <f>VLOOKUP($G1515,県名!$B$1:$C$49,2,FALSE)</f>
        <v>#N/A</v>
      </c>
      <c r="I1515" t="e">
        <f>VLOOKUP(B1515,学校名!$D$8:$F$64,3,FALSE)</f>
        <v>#N/A</v>
      </c>
      <c r="J1515" t="str">
        <f t="shared" si="118"/>
        <v>男</v>
      </c>
      <c r="M1515" t="str">
        <f t="shared" si="119"/>
        <v xml:space="preserve"> </v>
      </c>
      <c r="S1515" t="str">
        <f t="shared" si="120"/>
        <v/>
      </c>
      <c r="T1515" t="str">
        <f t="shared" si="121"/>
        <v xml:space="preserve"> ()</v>
      </c>
      <c r="U1515" t="s">
        <v>4293</v>
      </c>
    </row>
    <row r="1516" spans="2:21">
      <c r="B1516" s="263"/>
      <c r="C1516" s="294">
        <v>1515</v>
      </c>
      <c r="D1516" s="264"/>
      <c r="E1516" s="504" t="str">
        <f t="shared" si="117"/>
        <v xml:space="preserve"> ()</v>
      </c>
      <c r="F1516"/>
      <c r="G1516" s="264"/>
      <c r="H1516" t="e">
        <f>VLOOKUP($G1516,県名!$B$1:$C$49,2,FALSE)</f>
        <v>#N/A</v>
      </c>
      <c r="I1516" t="e">
        <f>VLOOKUP(B1516,学校名!$D$8:$F$64,3,FALSE)</f>
        <v>#N/A</v>
      </c>
      <c r="J1516" t="str">
        <f t="shared" si="118"/>
        <v>男</v>
      </c>
      <c r="M1516" t="str">
        <f t="shared" si="119"/>
        <v xml:space="preserve"> </v>
      </c>
      <c r="S1516" t="str">
        <f t="shared" si="120"/>
        <v/>
      </c>
      <c r="T1516" t="str">
        <f t="shared" si="121"/>
        <v xml:space="preserve"> ()</v>
      </c>
      <c r="U1516" t="s">
        <v>4293</v>
      </c>
    </row>
    <row r="1517" spans="2:21">
      <c r="B1517" s="263"/>
      <c r="C1517" s="294">
        <v>1516</v>
      </c>
      <c r="D1517" s="264"/>
      <c r="E1517" s="504" t="str">
        <f t="shared" si="117"/>
        <v xml:space="preserve"> ()</v>
      </c>
      <c r="F1517"/>
      <c r="G1517" s="264"/>
      <c r="H1517" t="e">
        <f>VLOOKUP($G1517,県名!$B$1:$C$49,2,FALSE)</f>
        <v>#N/A</v>
      </c>
      <c r="I1517" t="e">
        <f>VLOOKUP(B1517,学校名!$D$8:$F$64,3,FALSE)</f>
        <v>#N/A</v>
      </c>
      <c r="J1517" t="str">
        <f t="shared" si="118"/>
        <v>男</v>
      </c>
      <c r="M1517" t="str">
        <f t="shared" si="119"/>
        <v xml:space="preserve"> </v>
      </c>
      <c r="S1517" t="str">
        <f t="shared" si="120"/>
        <v/>
      </c>
      <c r="T1517" t="str">
        <f t="shared" si="121"/>
        <v xml:space="preserve"> ()</v>
      </c>
      <c r="U1517" t="s">
        <v>4293</v>
      </c>
    </row>
    <row r="1518" spans="2:21">
      <c r="B1518" s="263"/>
      <c r="C1518" s="294">
        <v>1517</v>
      </c>
      <c r="D1518" s="264"/>
      <c r="E1518" s="504" t="str">
        <f t="shared" si="117"/>
        <v xml:space="preserve"> ()</v>
      </c>
      <c r="F1518"/>
      <c r="G1518" s="264"/>
      <c r="H1518" t="e">
        <f>VLOOKUP($G1518,県名!$B$1:$C$49,2,FALSE)</f>
        <v>#N/A</v>
      </c>
      <c r="I1518" t="e">
        <f>VLOOKUP(B1518,学校名!$D$8:$F$64,3,FALSE)</f>
        <v>#N/A</v>
      </c>
      <c r="J1518" t="str">
        <f t="shared" si="118"/>
        <v>男</v>
      </c>
      <c r="M1518" t="str">
        <f t="shared" si="119"/>
        <v xml:space="preserve"> </v>
      </c>
      <c r="S1518" t="str">
        <f t="shared" si="120"/>
        <v/>
      </c>
      <c r="T1518" t="str">
        <f t="shared" si="121"/>
        <v xml:space="preserve"> ()</v>
      </c>
      <c r="U1518" t="s">
        <v>4293</v>
      </c>
    </row>
    <row r="1519" spans="2:21">
      <c r="B1519" s="263"/>
      <c r="C1519" s="294">
        <v>1518</v>
      </c>
      <c r="D1519" s="264"/>
      <c r="E1519" s="504" t="str">
        <f t="shared" si="117"/>
        <v xml:space="preserve"> ()</v>
      </c>
      <c r="F1519"/>
      <c r="G1519" s="264"/>
      <c r="H1519" t="e">
        <f>VLOOKUP($G1519,県名!$B$1:$C$49,2,FALSE)</f>
        <v>#N/A</v>
      </c>
      <c r="I1519" t="e">
        <f>VLOOKUP(B1519,学校名!$D$8:$F$64,3,FALSE)</f>
        <v>#N/A</v>
      </c>
      <c r="J1519" t="str">
        <f t="shared" si="118"/>
        <v>男</v>
      </c>
      <c r="M1519" t="str">
        <f t="shared" si="119"/>
        <v xml:space="preserve"> </v>
      </c>
      <c r="S1519" t="str">
        <f t="shared" si="120"/>
        <v/>
      </c>
      <c r="T1519" t="str">
        <f t="shared" si="121"/>
        <v xml:space="preserve"> ()</v>
      </c>
      <c r="U1519" t="s">
        <v>4293</v>
      </c>
    </row>
    <row r="1520" spans="2:21">
      <c r="B1520" s="263"/>
      <c r="C1520" s="294">
        <v>1519</v>
      </c>
      <c r="D1520" s="264"/>
      <c r="E1520" s="504" t="str">
        <f t="shared" si="117"/>
        <v xml:space="preserve"> ()</v>
      </c>
      <c r="F1520"/>
      <c r="G1520" s="264"/>
      <c r="H1520" t="e">
        <f>VLOOKUP($G1520,県名!$B$1:$C$49,2,FALSE)</f>
        <v>#N/A</v>
      </c>
      <c r="I1520" t="e">
        <f>VLOOKUP(B1520,学校名!$D$8:$F$64,3,FALSE)</f>
        <v>#N/A</v>
      </c>
      <c r="J1520" t="str">
        <f t="shared" si="118"/>
        <v>男</v>
      </c>
      <c r="M1520" t="str">
        <f t="shared" si="119"/>
        <v xml:space="preserve"> </v>
      </c>
      <c r="S1520" t="str">
        <f t="shared" si="120"/>
        <v/>
      </c>
      <c r="T1520" t="str">
        <f t="shared" si="121"/>
        <v xml:space="preserve"> ()</v>
      </c>
      <c r="U1520" t="s">
        <v>4293</v>
      </c>
    </row>
    <row r="1521" spans="2:21">
      <c r="B1521" s="263"/>
      <c r="C1521" s="294">
        <v>1520</v>
      </c>
      <c r="D1521" s="264"/>
      <c r="E1521" s="504" t="str">
        <f t="shared" si="117"/>
        <v xml:space="preserve"> ()</v>
      </c>
      <c r="F1521"/>
      <c r="G1521" s="264"/>
      <c r="H1521" t="e">
        <f>VLOOKUP($G1521,県名!$B$1:$C$49,2,FALSE)</f>
        <v>#N/A</v>
      </c>
      <c r="I1521" t="e">
        <f>VLOOKUP(B1521,学校名!$D$8:$F$64,3,FALSE)</f>
        <v>#N/A</v>
      </c>
      <c r="J1521" t="str">
        <f t="shared" si="118"/>
        <v>男</v>
      </c>
      <c r="M1521" t="str">
        <f t="shared" si="119"/>
        <v xml:space="preserve"> </v>
      </c>
      <c r="S1521" t="str">
        <f t="shared" si="120"/>
        <v/>
      </c>
      <c r="T1521" t="str">
        <f t="shared" si="121"/>
        <v xml:space="preserve"> ()</v>
      </c>
      <c r="U1521" t="s">
        <v>4293</v>
      </c>
    </row>
    <row r="1522" spans="2:21">
      <c r="B1522" s="263"/>
      <c r="C1522" s="294">
        <v>1521</v>
      </c>
      <c r="D1522" s="264"/>
      <c r="E1522" s="504" t="str">
        <f t="shared" si="117"/>
        <v xml:space="preserve"> ()</v>
      </c>
      <c r="F1522"/>
      <c r="G1522" s="264"/>
      <c r="H1522" t="e">
        <f>VLOOKUP($G1522,県名!$B$1:$C$49,2,FALSE)</f>
        <v>#N/A</v>
      </c>
      <c r="I1522" t="e">
        <f>VLOOKUP(B1522,学校名!$D$8:$F$64,3,FALSE)</f>
        <v>#N/A</v>
      </c>
      <c r="J1522" t="str">
        <f t="shared" si="118"/>
        <v>男</v>
      </c>
      <c r="M1522" t="str">
        <f t="shared" si="119"/>
        <v xml:space="preserve"> </v>
      </c>
      <c r="S1522" t="str">
        <f t="shared" si="120"/>
        <v/>
      </c>
      <c r="T1522" t="str">
        <f t="shared" si="121"/>
        <v xml:space="preserve"> ()</v>
      </c>
      <c r="U1522" t="s">
        <v>4293</v>
      </c>
    </row>
    <row r="1523" spans="2:21">
      <c r="B1523" s="263"/>
      <c r="C1523" s="294">
        <v>1522</v>
      </c>
      <c r="D1523" s="264"/>
      <c r="E1523" s="504" t="str">
        <f t="shared" si="117"/>
        <v xml:space="preserve"> ()</v>
      </c>
      <c r="F1523"/>
      <c r="G1523" s="264"/>
      <c r="H1523" t="e">
        <f>VLOOKUP($G1523,県名!$B$1:$C$49,2,FALSE)</f>
        <v>#N/A</v>
      </c>
      <c r="I1523" t="e">
        <f>VLOOKUP(B1523,学校名!$D$8:$F$64,3,FALSE)</f>
        <v>#N/A</v>
      </c>
      <c r="J1523" t="str">
        <f t="shared" si="118"/>
        <v>男</v>
      </c>
      <c r="M1523" t="str">
        <f t="shared" si="119"/>
        <v xml:space="preserve"> </v>
      </c>
      <c r="S1523" t="str">
        <f t="shared" si="120"/>
        <v/>
      </c>
      <c r="T1523" t="str">
        <f t="shared" si="121"/>
        <v xml:space="preserve"> ()</v>
      </c>
      <c r="U1523" t="s">
        <v>4293</v>
      </c>
    </row>
    <row r="1524" spans="2:21">
      <c r="B1524" s="263"/>
      <c r="C1524" s="294">
        <v>1523</v>
      </c>
      <c r="D1524" s="264"/>
      <c r="E1524" s="504" t="str">
        <f t="shared" si="117"/>
        <v xml:space="preserve"> ()</v>
      </c>
      <c r="F1524"/>
      <c r="G1524" s="264"/>
      <c r="H1524" t="e">
        <f>VLOOKUP($G1524,県名!$B$1:$C$49,2,FALSE)</f>
        <v>#N/A</v>
      </c>
      <c r="I1524" t="e">
        <f>VLOOKUP(B1524,学校名!$D$8:$F$64,3,FALSE)</f>
        <v>#N/A</v>
      </c>
      <c r="J1524" t="str">
        <f t="shared" si="118"/>
        <v>男</v>
      </c>
      <c r="M1524" t="str">
        <f t="shared" si="119"/>
        <v xml:space="preserve"> </v>
      </c>
      <c r="S1524" t="str">
        <f t="shared" si="120"/>
        <v/>
      </c>
      <c r="T1524" t="str">
        <f t="shared" si="121"/>
        <v xml:space="preserve"> ()</v>
      </c>
      <c r="U1524" t="s">
        <v>4293</v>
      </c>
    </row>
    <row r="1525" spans="2:21">
      <c r="B1525" s="263"/>
      <c r="C1525" s="294">
        <v>1524</v>
      </c>
      <c r="D1525" s="264"/>
      <c r="E1525" s="504" t="str">
        <f t="shared" si="117"/>
        <v xml:space="preserve"> ()</v>
      </c>
      <c r="F1525"/>
      <c r="G1525" s="264"/>
      <c r="H1525" t="e">
        <f>VLOOKUP($G1525,県名!$B$1:$C$49,2,FALSE)</f>
        <v>#N/A</v>
      </c>
      <c r="I1525" t="e">
        <f>VLOOKUP(B1525,学校名!$D$8:$F$64,3,FALSE)</f>
        <v>#N/A</v>
      </c>
      <c r="J1525" t="str">
        <f t="shared" si="118"/>
        <v>男</v>
      </c>
      <c r="M1525" t="str">
        <f t="shared" si="119"/>
        <v xml:space="preserve"> </v>
      </c>
      <c r="S1525" t="str">
        <f t="shared" si="120"/>
        <v/>
      </c>
      <c r="T1525" t="str">
        <f t="shared" si="121"/>
        <v xml:space="preserve"> ()</v>
      </c>
      <c r="U1525" t="s">
        <v>4293</v>
      </c>
    </row>
    <row r="1526" spans="2:21">
      <c r="B1526" s="263"/>
      <c r="C1526" s="294">
        <v>1525</v>
      </c>
      <c r="D1526" s="264"/>
      <c r="E1526" s="504" t="str">
        <f t="shared" si="117"/>
        <v xml:space="preserve"> ()</v>
      </c>
      <c r="F1526"/>
      <c r="G1526" s="264"/>
      <c r="H1526" t="e">
        <f>VLOOKUP($G1526,県名!$B$1:$C$49,2,FALSE)</f>
        <v>#N/A</v>
      </c>
      <c r="I1526" t="e">
        <f>VLOOKUP(B1526,学校名!$D$8:$F$64,3,FALSE)</f>
        <v>#N/A</v>
      </c>
      <c r="J1526" t="str">
        <f t="shared" si="118"/>
        <v>男</v>
      </c>
      <c r="M1526" t="str">
        <f t="shared" si="119"/>
        <v xml:space="preserve"> </v>
      </c>
      <c r="S1526" t="str">
        <f t="shared" si="120"/>
        <v/>
      </c>
      <c r="T1526" t="str">
        <f t="shared" si="121"/>
        <v xml:space="preserve"> ()</v>
      </c>
      <c r="U1526" t="s">
        <v>4293</v>
      </c>
    </row>
    <row r="1527" spans="2:21">
      <c r="B1527" s="263"/>
      <c r="C1527" s="294">
        <v>1526</v>
      </c>
      <c r="D1527" s="264"/>
      <c r="E1527" s="504" t="str">
        <f t="shared" si="117"/>
        <v xml:space="preserve"> ()</v>
      </c>
      <c r="F1527"/>
      <c r="G1527" s="264"/>
      <c r="H1527" t="e">
        <f>VLOOKUP($G1527,県名!$B$1:$C$49,2,FALSE)</f>
        <v>#N/A</v>
      </c>
      <c r="I1527" t="e">
        <f>VLOOKUP(B1527,学校名!$D$8:$F$64,3,FALSE)</f>
        <v>#N/A</v>
      </c>
      <c r="J1527" t="str">
        <f t="shared" si="118"/>
        <v>男</v>
      </c>
      <c r="M1527" t="str">
        <f t="shared" si="119"/>
        <v xml:space="preserve"> </v>
      </c>
      <c r="S1527" t="str">
        <f t="shared" si="120"/>
        <v/>
      </c>
      <c r="T1527" t="str">
        <f t="shared" si="121"/>
        <v xml:space="preserve"> ()</v>
      </c>
      <c r="U1527" t="s">
        <v>4293</v>
      </c>
    </row>
    <row r="1528" spans="2:21">
      <c r="B1528" s="263"/>
      <c r="C1528" s="294">
        <v>1527</v>
      </c>
      <c r="D1528" s="264"/>
      <c r="E1528" s="504" t="str">
        <f t="shared" si="117"/>
        <v xml:space="preserve"> ()</v>
      </c>
      <c r="F1528"/>
      <c r="G1528" s="264"/>
      <c r="H1528" t="e">
        <f>VLOOKUP($G1528,県名!$B$1:$C$49,2,FALSE)</f>
        <v>#N/A</v>
      </c>
      <c r="I1528" t="e">
        <f>VLOOKUP(B1528,学校名!$D$8:$F$64,3,FALSE)</f>
        <v>#N/A</v>
      </c>
      <c r="J1528" t="str">
        <f t="shared" si="118"/>
        <v>男</v>
      </c>
      <c r="M1528" t="str">
        <f t="shared" si="119"/>
        <v xml:space="preserve"> </v>
      </c>
      <c r="S1528" t="str">
        <f t="shared" si="120"/>
        <v/>
      </c>
      <c r="T1528" t="str">
        <f t="shared" si="121"/>
        <v xml:space="preserve"> ()</v>
      </c>
      <c r="U1528" t="s">
        <v>4293</v>
      </c>
    </row>
    <row r="1529" spans="2:21">
      <c r="B1529" s="263"/>
      <c r="C1529" s="294">
        <v>1528</v>
      </c>
      <c r="D1529" s="264"/>
      <c r="E1529" s="504" t="str">
        <f t="shared" si="117"/>
        <v xml:space="preserve"> ()</v>
      </c>
      <c r="F1529"/>
      <c r="G1529" s="264"/>
      <c r="H1529" t="e">
        <f>VLOOKUP($G1529,県名!$B$1:$C$49,2,FALSE)</f>
        <v>#N/A</v>
      </c>
      <c r="I1529" t="e">
        <f>VLOOKUP(B1529,学校名!$D$8:$F$64,3,FALSE)</f>
        <v>#N/A</v>
      </c>
      <c r="J1529" t="str">
        <f t="shared" si="118"/>
        <v>男</v>
      </c>
      <c r="M1529" t="str">
        <f t="shared" si="119"/>
        <v xml:space="preserve"> </v>
      </c>
      <c r="S1529" t="str">
        <f t="shared" si="120"/>
        <v/>
      </c>
      <c r="T1529" t="str">
        <f t="shared" si="121"/>
        <v xml:space="preserve"> ()</v>
      </c>
      <c r="U1529" t="s">
        <v>4293</v>
      </c>
    </row>
    <row r="1530" spans="2:21">
      <c r="B1530" s="263"/>
      <c r="C1530" s="294">
        <v>1529</v>
      </c>
      <c r="D1530" s="264"/>
      <c r="E1530" s="504" t="str">
        <f t="shared" si="117"/>
        <v xml:space="preserve"> ()</v>
      </c>
      <c r="F1530"/>
      <c r="G1530" s="264"/>
      <c r="H1530" t="e">
        <f>VLOOKUP($G1530,県名!$B$1:$C$49,2,FALSE)</f>
        <v>#N/A</v>
      </c>
      <c r="I1530" t="e">
        <f>VLOOKUP(B1530,学校名!$D$8:$F$64,3,FALSE)</f>
        <v>#N/A</v>
      </c>
      <c r="J1530" t="str">
        <f t="shared" si="118"/>
        <v>男</v>
      </c>
      <c r="M1530" t="str">
        <f t="shared" si="119"/>
        <v xml:space="preserve"> </v>
      </c>
      <c r="S1530" t="str">
        <f t="shared" si="120"/>
        <v/>
      </c>
      <c r="T1530" t="str">
        <f t="shared" si="121"/>
        <v xml:space="preserve"> ()</v>
      </c>
      <c r="U1530" t="s">
        <v>4293</v>
      </c>
    </row>
    <row r="1531" spans="2:21">
      <c r="B1531" s="263"/>
      <c r="C1531" s="294">
        <v>1530</v>
      </c>
      <c r="D1531" s="264"/>
      <c r="E1531" s="504" t="str">
        <f t="shared" si="117"/>
        <v xml:space="preserve"> ()</v>
      </c>
      <c r="F1531"/>
      <c r="G1531" s="264"/>
      <c r="H1531" t="e">
        <f>VLOOKUP($G1531,県名!$B$1:$C$49,2,FALSE)</f>
        <v>#N/A</v>
      </c>
      <c r="I1531" t="e">
        <f>VLOOKUP(B1531,学校名!$D$8:$F$64,3,FALSE)</f>
        <v>#N/A</v>
      </c>
      <c r="J1531" t="str">
        <f t="shared" si="118"/>
        <v>男</v>
      </c>
      <c r="M1531" t="str">
        <f t="shared" si="119"/>
        <v xml:space="preserve"> </v>
      </c>
      <c r="S1531" t="str">
        <f t="shared" si="120"/>
        <v/>
      </c>
      <c r="T1531" t="str">
        <f t="shared" si="121"/>
        <v xml:space="preserve"> ()</v>
      </c>
      <c r="U1531" t="s">
        <v>4293</v>
      </c>
    </row>
    <row r="1532" spans="2:21">
      <c r="B1532" s="263"/>
      <c r="C1532" s="294">
        <v>1531</v>
      </c>
      <c r="D1532" s="264"/>
      <c r="E1532" s="504" t="str">
        <f t="shared" si="117"/>
        <v xml:space="preserve"> ()</v>
      </c>
      <c r="F1532"/>
      <c r="G1532" s="264"/>
      <c r="H1532" t="e">
        <f>VLOOKUP($G1532,県名!$B$1:$C$49,2,FALSE)</f>
        <v>#N/A</v>
      </c>
      <c r="I1532" t="e">
        <f>VLOOKUP(B1532,学校名!$D$8:$F$64,3,FALSE)</f>
        <v>#N/A</v>
      </c>
      <c r="J1532" t="str">
        <f t="shared" si="118"/>
        <v>男</v>
      </c>
      <c r="M1532" t="str">
        <f t="shared" si="119"/>
        <v xml:space="preserve"> </v>
      </c>
      <c r="S1532" t="str">
        <f t="shared" si="120"/>
        <v/>
      </c>
      <c r="T1532" t="str">
        <f t="shared" si="121"/>
        <v xml:space="preserve"> ()</v>
      </c>
      <c r="U1532" t="s">
        <v>4293</v>
      </c>
    </row>
    <row r="1533" spans="2:21">
      <c r="B1533" s="263"/>
      <c r="C1533" s="294">
        <v>1532</v>
      </c>
      <c r="D1533" s="264"/>
      <c r="E1533" s="504" t="str">
        <f t="shared" si="117"/>
        <v xml:space="preserve"> ()</v>
      </c>
      <c r="F1533"/>
      <c r="G1533" s="264"/>
      <c r="H1533" t="e">
        <f>VLOOKUP($G1533,県名!$B$1:$C$49,2,FALSE)</f>
        <v>#N/A</v>
      </c>
      <c r="I1533" t="e">
        <f>VLOOKUP(B1533,学校名!$D$8:$F$64,3,FALSE)</f>
        <v>#N/A</v>
      </c>
      <c r="J1533" t="str">
        <f t="shared" si="118"/>
        <v>男</v>
      </c>
      <c r="M1533" t="str">
        <f t="shared" si="119"/>
        <v xml:space="preserve"> </v>
      </c>
      <c r="S1533" t="str">
        <f t="shared" si="120"/>
        <v/>
      </c>
      <c r="T1533" t="str">
        <f t="shared" si="121"/>
        <v xml:space="preserve"> ()</v>
      </c>
      <c r="U1533" t="s">
        <v>4293</v>
      </c>
    </row>
    <row r="1534" spans="2:21">
      <c r="B1534" s="263"/>
      <c r="C1534" s="294">
        <v>1533</v>
      </c>
      <c r="D1534" s="264"/>
      <c r="E1534" s="504" t="str">
        <f t="shared" si="117"/>
        <v xml:space="preserve"> ()</v>
      </c>
      <c r="F1534"/>
      <c r="G1534" s="264"/>
      <c r="H1534" t="e">
        <f>VLOOKUP($G1534,県名!$B$1:$C$49,2,FALSE)</f>
        <v>#N/A</v>
      </c>
      <c r="I1534" t="e">
        <f>VLOOKUP(B1534,学校名!$D$8:$F$64,3,FALSE)</f>
        <v>#N/A</v>
      </c>
      <c r="J1534" t="str">
        <f t="shared" si="118"/>
        <v>男</v>
      </c>
      <c r="M1534" t="str">
        <f t="shared" si="119"/>
        <v xml:space="preserve"> </v>
      </c>
      <c r="S1534" t="str">
        <f t="shared" si="120"/>
        <v/>
      </c>
      <c r="T1534" t="str">
        <f t="shared" si="121"/>
        <v xml:space="preserve"> ()</v>
      </c>
      <c r="U1534" t="s">
        <v>4293</v>
      </c>
    </row>
    <row r="1535" spans="2:21">
      <c r="B1535" s="263"/>
      <c r="C1535" s="294">
        <v>1534</v>
      </c>
      <c r="D1535" s="264"/>
      <c r="E1535" s="504" t="str">
        <f t="shared" si="117"/>
        <v xml:space="preserve"> ()</v>
      </c>
      <c r="F1535"/>
      <c r="G1535" s="264"/>
      <c r="H1535" t="e">
        <f>VLOOKUP($G1535,県名!$B$1:$C$49,2,FALSE)</f>
        <v>#N/A</v>
      </c>
      <c r="I1535" t="e">
        <f>VLOOKUP(B1535,学校名!$D$8:$F$64,3,FALSE)</f>
        <v>#N/A</v>
      </c>
      <c r="J1535" t="str">
        <f t="shared" si="118"/>
        <v>男</v>
      </c>
      <c r="M1535" t="str">
        <f t="shared" si="119"/>
        <v xml:space="preserve"> </v>
      </c>
      <c r="S1535" t="str">
        <f t="shared" si="120"/>
        <v/>
      </c>
      <c r="T1535" t="str">
        <f t="shared" si="121"/>
        <v xml:space="preserve"> ()</v>
      </c>
      <c r="U1535" t="s">
        <v>4293</v>
      </c>
    </row>
    <row r="1536" spans="2:21">
      <c r="B1536" s="263"/>
      <c r="C1536" s="294">
        <v>1535</v>
      </c>
      <c r="D1536" s="264"/>
      <c r="E1536" s="504" t="str">
        <f t="shared" si="117"/>
        <v xml:space="preserve"> ()</v>
      </c>
      <c r="F1536"/>
      <c r="G1536" s="264"/>
      <c r="H1536" t="e">
        <f>VLOOKUP($G1536,県名!$B$1:$C$49,2,FALSE)</f>
        <v>#N/A</v>
      </c>
      <c r="I1536" t="e">
        <f>VLOOKUP(B1536,学校名!$D$8:$F$64,3,FALSE)</f>
        <v>#N/A</v>
      </c>
      <c r="J1536" t="str">
        <f t="shared" si="118"/>
        <v>男</v>
      </c>
      <c r="M1536" t="str">
        <f t="shared" si="119"/>
        <v xml:space="preserve"> </v>
      </c>
      <c r="S1536" t="str">
        <f t="shared" si="120"/>
        <v/>
      </c>
      <c r="T1536" t="str">
        <f t="shared" si="121"/>
        <v xml:space="preserve"> ()</v>
      </c>
      <c r="U1536" t="s">
        <v>4293</v>
      </c>
    </row>
    <row r="1537" spans="2:21">
      <c r="B1537" s="263"/>
      <c r="C1537" s="294">
        <v>1536</v>
      </c>
      <c r="D1537" s="264"/>
      <c r="E1537" s="504" t="str">
        <f t="shared" si="117"/>
        <v xml:space="preserve"> ()</v>
      </c>
      <c r="F1537"/>
      <c r="G1537" s="264"/>
      <c r="H1537" t="e">
        <f>VLOOKUP($G1537,県名!$B$1:$C$49,2,FALSE)</f>
        <v>#N/A</v>
      </c>
      <c r="I1537" t="e">
        <f>VLOOKUP(B1537,学校名!$D$8:$F$64,3,FALSE)</f>
        <v>#N/A</v>
      </c>
      <c r="J1537" t="str">
        <f t="shared" si="118"/>
        <v>男</v>
      </c>
      <c r="M1537" t="str">
        <f t="shared" si="119"/>
        <v xml:space="preserve"> </v>
      </c>
      <c r="S1537" t="str">
        <f t="shared" si="120"/>
        <v/>
      </c>
      <c r="T1537" t="str">
        <f t="shared" si="121"/>
        <v xml:space="preserve"> ()</v>
      </c>
      <c r="U1537" t="s">
        <v>4293</v>
      </c>
    </row>
    <row r="1538" spans="2:21">
      <c r="B1538" s="263"/>
      <c r="C1538" s="294">
        <v>1537</v>
      </c>
      <c r="D1538" s="264"/>
      <c r="E1538" s="504" t="str">
        <f t="shared" si="117"/>
        <v xml:space="preserve"> ()</v>
      </c>
      <c r="F1538"/>
      <c r="G1538" s="264"/>
      <c r="H1538" t="e">
        <f>VLOOKUP($G1538,県名!$B$1:$C$49,2,FALSE)</f>
        <v>#N/A</v>
      </c>
      <c r="I1538" t="e">
        <f>VLOOKUP(B1538,学校名!$D$8:$F$64,3,FALSE)</f>
        <v>#N/A</v>
      </c>
      <c r="J1538" t="str">
        <f t="shared" si="118"/>
        <v>男</v>
      </c>
      <c r="M1538" t="str">
        <f t="shared" si="119"/>
        <v xml:space="preserve"> </v>
      </c>
      <c r="S1538" t="str">
        <f t="shared" si="120"/>
        <v/>
      </c>
      <c r="T1538" t="str">
        <f t="shared" si="121"/>
        <v xml:space="preserve"> ()</v>
      </c>
      <c r="U1538" t="s">
        <v>4293</v>
      </c>
    </row>
    <row r="1539" spans="2:21">
      <c r="B1539" s="263"/>
      <c r="C1539" s="294">
        <v>1538</v>
      </c>
      <c r="D1539" s="264"/>
      <c r="E1539" s="504" t="str">
        <f t="shared" ref="E1539:E1602" si="122">M1539&amp;"("&amp;S1539&amp;")"</f>
        <v xml:space="preserve"> ()</v>
      </c>
      <c r="F1539"/>
      <c r="G1539" s="264"/>
      <c r="H1539" t="e">
        <f>VLOOKUP($G1539,県名!$B$1:$C$49,2,FALSE)</f>
        <v>#N/A</v>
      </c>
      <c r="I1539" t="e">
        <f>VLOOKUP(B1539,学校名!$D$8:$F$64,3,FALSE)</f>
        <v>#N/A</v>
      </c>
      <c r="J1539" t="str">
        <f t="shared" ref="J1539:J1602" si="123">IF(VALUE(C1539)&lt;2000,"男","女")</f>
        <v>男</v>
      </c>
      <c r="M1539" t="str">
        <f t="shared" ref="M1539:M1602" si="124">K1539&amp;" "&amp;L1539</f>
        <v xml:space="preserve"> </v>
      </c>
      <c r="S1539" t="str">
        <f t="shared" ref="S1539:S1602" si="125">LEFT(R1539,2)</f>
        <v/>
      </c>
      <c r="T1539" t="str">
        <f t="shared" ref="T1539:T1602" si="126">Q1539&amp;" ("&amp;S1539&amp;")"</f>
        <v xml:space="preserve"> ()</v>
      </c>
      <c r="U1539" t="s">
        <v>4293</v>
      </c>
    </row>
    <row r="1540" spans="2:21">
      <c r="B1540" s="263"/>
      <c r="C1540" s="294">
        <v>1539</v>
      </c>
      <c r="D1540" s="264"/>
      <c r="E1540" s="504" t="str">
        <f t="shared" si="122"/>
        <v xml:space="preserve"> ()</v>
      </c>
      <c r="F1540"/>
      <c r="G1540" s="264"/>
      <c r="H1540" t="e">
        <f>VLOOKUP($G1540,県名!$B$1:$C$49,2,FALSE)</f>
        <v>#N/A</v>
      </c>
      <c r="I1540" t="e">
        <f>VLOOKUP(B1540,学校名!$D$8:$F$64,3,FALSE)</f>
        <v>#N/A</v>
      </c>
      <c r="J1540" t="str">
        <f t="shared" si="123"/>
        <v>男</v>
      </c>
      <c r="M1540" t="str">
        <f t="shared" si="124"/>
        <v xml:space="preserve"> </v>
      </c>
      <c r="S1540" t="str">
        <f t="shared" si="125"/>
        <v/>
      </c>
      <c r="T1540" t="str">
        <f t="shared" si="126"/>
        <v xml:space="preserve"> ()</v>
      </c>
      <c r="U1540" t="s">
        <v>4293</v>
      </c>
    </row>
    <row r="1541" spans="2:21">
      <c r="B1541" s="263"/>
      <c r="C1541" s="294">
        <v>1540</v>
      </c>
      <c r="D1541" s="264"/>
      <c r="E1541" s="504" t="str">
        <f t="shared" si="122"/>
        <v xml:space="preserve"> ()</v>
      </c>
      <c r="F1541"/>
      <c r="G1541" s="264"/>
      <c r="H1541" t="e">
        <f>VLOOKUP($G1541,県名!$B$1:$C$49,2,FALSE)</f>
        <v>#N/A</v>
      </c>
      <c r="I1541" t="e">
        <f>VLOOKUP(B1541,学校名!$D$8:$F$64,3,FALSE)</f>
        <v>#N/A</v>
      </c>
      <c r="J1541" t="str">
        <f t="shared" si="123"/>
        <v>男</v>
      </c>
      <c r="M1541" t="str">
        <f t="shared" si="124"/>
        <v xml:space="preserve"> </v>
      </c>
      <c r="S1541" t="str">
        <f t="shared" si="125"/>
        <v/>
      </c>
      <c r="T1541" t="str">
        <f t="shared" si="126"/>
        <v xml:space="preserve"> ()</v>
      </c>
      <c r="U1541" t="s">
        <v>4293</v>
      </c>
    </row>
    <row r="1542" spans="2:21">
      <c r="B1542" s="263"/>
      <c r="C1542" s="294">
        <v>1541</v>
      </c>
      <c r="D1542" s="264"/>
      <c r="E1542" s="504" t="str">
        <f t="shared" si="122"/>
        <v xml:space="preserve"> ()</v>
      </c>
      <c r="F1542"/>
      <c r="G1542" s="264"/>
      <c r="H1542" t="e">
        <f>VLOOKUP($G1542,県名!$B$1:$C$49,2,FALSE)</f>
        <v>#N/A</v>
      </c>
      <c r="I1542" t="e">
        <f>VLOOKUP(B1542,学校名!$D$8:$F$64,3,FALSE)</f>
        <v>#N/A</v>
      </c>
      <c r="J1542" t="str">
        <f t="shared" si="123"/>
        <v>男</v>
      </c>
      <c r="M1542" t="str">
        <f t="shared" si="124"/>
        <v xml:space="preserve"> </v>
      </c>
      <c r="S1542" t="str">
        <f t="shared" si="125"/>
        <v/>
      </c>
      <c r="T1542" t="str">
        <f t="shared" si="126"/>
        <v xml:space="preserve"> ()</v>
      </c>
      <c r="U1542" t="s">
        <v>4293</v>
      </c>
    </row>
    <row r="1543" spans="2:21">
      <c r="B1543" s="263"/>
      <c r="C1543" s="294">
        <v>1542</v>
      </c>
      <c r="D1543" s="264"/>
      <c r="E1543" s="504" t="str">
        <f t="shared" si="122"/>
        <v xml:space="preserve"> ()</v>
      </c>
      <c r="F1543"/>
      <c r="G1543" s="264"/>
      <c r="H1543" t="e">
        <f>VLOOKUP($G1543,県名!$B$1:$C$49,2,FALSE)</f>
        <v>#N/A</v>
      </c>
      <c r="I1543" t="e">
        <f>VLOOKUP(B1543,学校名!$D$8:$F$64,3,FALSE)</f>
        <v>#N/A</v>
      </c>
      <c r="J1543" t="str">
        <f t="shared" si="123"/>
        <v>男</v>
      </c>
      <c r="M1543" t="str">
        <f t="shared" si="124"/>
        <v xml:space="preserve"> </v>
      </c>
      <c r="S1543" t="str">
        <f t="shared" si="125"/>
        <v/>
      </c>
      <c r="T1543" t="str">
        <f t="shared" si="126"/>
        <v xml:space="preserve"> ()</v>
      </c>
      <c r="U1543" t="s">
        <v>4293</v>
      </c>
    </row>
    <row r="1544" spans="2:21">
      <c r="B1544" s="263"/>
      <c r="C1544" s="294">
        <v>1543</v>
      </c>
      <c r="D1544" s="264"/>
      <c r="E1544" s="504" t="str">
        <f t="shared" si="122"/>
        <v xml:space="preserve"> ()</v>
      </c>
      <c r="F1544"/>
      <c r="G1544" s="264"/>
      <c r="H1544" t="e">
        <f>VLOOKUP($G1544,県名!$B$1:$C$49,2,FALSE)</f>
        <v>#N/A</v>
      </c>
      <c r="I1544" t="e">
        <f>VLOOKUP(B1544,学校名!$D$8:$F$64,3,FALSE)</f>
        <v>#N/A</v>
      </c>
      <c r="J1544" t="str">
        <f t="shared" si="123"/>
        <v>男</v>
      </c>
      <c r="M1544" t="str">
        <f t="shared" si="124"/>
        <v xml:space="preserve"> </v>
      </c>
      <c r="S1544" t="str">
        <f t="shared" si="125"/>
        <v/>
      </c>
      <c r="T1544" t="str">
        <f t="shared" si="126"/>
        <v xml:space="preserve"> ()</v>
      </c>
      <c r="U1544" t="s">
        <v>4293</v>
      </c>
    </row>
    <row r="1545" spans="2:21">
      <c r="B1545" s="263"/>
      <c r="C1545" s="294">
        <v>1544</v>
      </c>
      <c r="D1545" s="264"/>
      <c r="E1545" s="504" t="str">
        <f t="shared" si="122"/>
        <v xml:space="preserve"> ()</v>
      </c>
      <c r="F1545"/>
      <c r="G1545" s="264"/>
      <c r="H1545" t="e">
        <f>VLOOKUP($G1545,県名!$B$1:$C$49,2,FALSE)</f>
        <v>#N/A</v>
      </c>
      <c r="I1545" t="e">
        <f>VLOOKUP(B1545,学校名!$D$8:$F$64,3,FALSE)</f>
        <v>#N/A</v>
      </c>
      <c r="J1545" t="str">
        <f t="shared" si="123"/>
        <v>男</v>
      </c>
      <c r="M1545" t="str">
        <f t="shared" si="124"/>
        <v xml:space="preserve"> </v>
      </c>
      <c r="S1545" t="str">
        <f t="shared" si="125"/>
        <v/>
      </c>
      <c r="T1545" t="str">
        <f t="shared" si="126"/>
        <v xml:space="preserve"> ()</v>
      </c>
      <c r="U1545" t="s">
        <v>4293</v>
      </c>
    </row>
    <row r="1546" spans="2:21">
      <c r="B1546" s="263"/>
      <c r="C1546" s="294">
        <v>1545</v>
      </c>
      <c r="D1546" s="264"/>
      <c r="E1546" s="504" t="str">
        <f t="shared" si="122"/>
        <v xml:space="preserve"> ()</v>
      </c>
      <c r="F1546"/>
      <c r="G1546" s="264"/>
      <c r="H1546" t="e">
        <f>VLOOKUP($G1546,県名!$B$1:$C$49,2,FALSE)</f>
        <v>#N/A</v>
      </c>
      <c r="I1546" t="e">
        <f>VLOOKUP(B1546,学校名!$D$8:$F$64,3,FALSE)</f>
        <v>#N/A</v>
      </c>
      <c r="J1546" t="str">
        <f t="shared" si="123"/>
        <v>男</v>
      </c>
      <c r="M1546" t="str">
        <f t="shared" si="124"/>
        <v xml:space="preserve"> </v>
      </c>
      <c r="S1546" t="str">
        <f t="shared" si="125"/>
        <v/>
      </c>
      <c r="T1546" t="str">
        <f t="shared" si="126"/>
        <v xml:space="preserve"> ()</v>
      </c>
      <c r="U1546" t="s">
        <v>4293</v>
      </c>
    </row>
    <row r="1547" spans="2:21">
      <c r="B1547" s="263"/>
      <c r="C1547" s="294">
        <v>1546</v>
      </c>
      <c r="D1547" s="264"/>
      <c r="E1547" s="504" t="str">
        <f t="shared" si="122"/>
        <v xml:space="preserve"> ()</v>
      </c>
      <c r="F1547"/>
      <c r="G1547" s="264"/>
      <c r="H1547" t="e">
        <f>VLOOKUP($G1547,県名!$B$1:$C$49,2,FALSE)</f>
        <v>#N/A</v>
      </c>
      <c r="I1547" t="e">
        <f>VLOOKUP(B1547,学校名!$D$8:$F$64,3,FALSE)</f>
        <v>#N/A</v>
      </c>
      <c r="J1547" t="str">
        <f t="shared" si="123"/>
        <v>男</v>
      </c>
      <c r="M1547" t="str">
        <f t="shared" si="124"/>
        <v xml:space="preserve"> </v>
      </c>
      <c r="S1547" t="str">
        <f t="shared" si="125"/>
        <v/>
      </c>
      <c r="T1547" t="str">
        <f t="shared" si="126"/>
        <v xml:space="preserve"> ()</v>
      </c>
      <c r="U1547" t="s">
        <v>4293</v>
      </c>
    </row>
    <row r="1548" spans="2:21">
      <c r="B1548" s="263"/>
      <c r="C1548" s="294">
        <v>1547</v>
      </c>
      <c r="D1548" s="264"/>
      <c r="E1548" s="504" t="str">
        <f t="shared" si="122"/>
        <v xml:space="preserve"> ()</v>
      </c>
      <c r="F1548"/>
      <c r="G1548" s="264"/>
      <c r="H1548" t="e">
        <f>VLOOKUP($G1548,県名!$B$1:$C$49,2,FALSE)</f>
        <v>#N/A</v>
      </c>
      <c r="I1548" t="e">
        <f>VLOOKUP(B1548,学校名!$D$8:$F$64,3,FALSE)</f>
        <v>#N/A</v>
      </c>
      <c r="J1548" t="str">
        <f t="shared" si="123"/>
        <v>男</v>
      </c>
      <c r="M1548" t="str">
        <f t="shared" si="124"/>
        <v xml:space="preserve"> </v>
      </c>
      <c r="S1548" t="str">
        <f t="shared" si="125"/>
        <v/>
      </c>
      <c r="T1548" t="str">
        <f t="shared" si="126"/>
        <v xml:space="preserve"> ()</v>
      </c>
      <c r="U1548" t="s">
        <v>4293</v>
      </c>
    </row>
    <row r="1549" spans="2:21">
      <c r="B1549" s="263"/>
      <c r="C1549" s="294">
        <v>1548</v>
      </c>
      <c r="D1549" s="264"/>
      <c r="E1549" s="504" t="str">
        <f t="shared" si="122"/>
        <v xml:space="preserve"> ()</v>
      </c>
      <c r="F1549"/>
      <c r="G1549" s="264"/>
      <c r="H1549" t="e">
        <f>VLOOKUP($G1549,県名!$B$1:$C$49,2,FALSE)</f>
        <v>#N/A</v>
      </c>
      <c r="I1549" t="e">
        <f>VLOOKUP(B1549,学校名!$D$8:$F$64,3,FALSE)</f>
        <v>#N/A</v>
      </c>
      <c r="J1549" t="str">
        <f t="shared" si="123"/>
        <v>男</v>
      </c>
      <c r="M1549" t="str">
        <f t="shared" si="124"/>
        <v xml:space="preserve"> </v>
      </c>
      <c r="S1549" t="str">
        <f t="shared" si="125"/>
        <v/>
      </c>
      <c r="T1549" t="str">
        <f t="shared" si="126"/>
        <v xml:space="preserve"> ()</v>
      </c>
      <c r="U1549" t="s">
        <v>4293</v>
      </c>
    </row>
    <row r="1550" spans="2:21">
      <c r="B1550" s="263"/>
      <c r="C1550" s="294">
        <v>1549</v>
      </c>
      <c r="D1550" s="264"/>
      <c r="E1550" s="504" t="str">
        <f t="shared" si="122"/>
        <v xml:space="preserve"> ()</v>
      </c>
      <c r="F1550"/>
      <c r="G1550" s="264"/>
      <c r="H1550" t="e">
        <f>VLOOKUP($G1550,県名!$B$1:$C$49,2,FALSE)</f>
        <v>#N/A</v>
      </c>
      <c r="I1550" t="e">
        <f>VLOOKUP(B1550,学校名!$D$8:$F$64,3,FALSE)</f>
        <v>#N/A</v>
      </c>
      <c r="J1550" t="str">
        <f t="shared" si="123"/>
        <v>男</v>
      </c>
      <c r="M1550" t="str">
        <f t="shared" si="124"/>
        <v xml:space="preserve"> </v>
      </c>
      <c r="S1550" t="str">
        <f t="shared" si="125"/>
        <v/>
      </c>
      <c r="T1550" t="str">
        <f t="shared" si="126"/>
        <v xml:space="preserve"> ()</v>
      </c>
      <c r="U1550" t="s">
        <v>4293</v>
      </c>
    </row>
    <row r="1551" spans="2:21">
      <c r="B1551" s="263"/>
      <c r="C1551" s="294">
        <v>1550</v>
      </c>
      <c r="D1551" s="264"/>
      <c r="E1551" s="504" t="str">
        <f t="shared" si="122"/>
        <v xml:space="preserve"> ()</v>
      </c>
      <c r="F1551"/>
      <c r="G1551" s="264"/>
      <c r="H1551" t="e">
        <f>VLOOKUP($G1551,県名!$B$1:$C$49,2,FALSE)</f>
        <v>#N/A</v>
      </c>
      <c r="I1551" t="e">
        <f>VLOOKUP(B1551,学校名!$D$8:$F$64,3,FALSE)</f>
        <v>#N/A</v>
      </c>
      <c r="J1551" t="str">
        <f t="shared" si="123"/>
        <v>男</v>
      </c>
      <c r="M1551" t="str">
        <f t="shared" si="124"/>
        <v xml:space="preserve"> </v>
      </c>
      <c r="S1551" t="str">
        <f t="shared" si="125"/>
        <v/>
      </c>
      <c r="T1551" t="str">
        <f t="shared" si="126"/>
        <v xml:space="preserve"> ()</v>
      </c>
      <c r="U1551" t="s">
        <v>4293</v>
      </c>
    </row>
    <row r="1552" spans="2:21">
      <c r="B1552" s="263"/>
      <c r="C1552" s="294">
        <v>1551</v>
      </c>
      <c r="D1552" s="264"/>
      <c r="E1552" s="504" t="str">
        <f t="shared" si="122"/>
        <v xml:space="preserve"> ()</v>
      </c>
      <c r="F1552"/>
      <c r="G1552" s="264"/>
      <c r="H1552" t="e">
        <f>VLOOKUP($G1552,県名!$B$1:$C$49,2,FALSE)</f>
        <v>#N/A</v>
      </c>
      <c r="I1552" t="e">
        <f>VLOOKUP(B1552,学校名!$D$8:$F$64,3,FALSE)</f>
        <v>#N/A</v>
      </c>
      <c r="J1552" t="str">
        <f t="shared" si="123"/>
        <v>男</v>
      </c>
      <c r="M1552" t="str">
        <f t="shared" si="124"/>
        <v xml:space="preserve"> </v>
      </c>
      <c r="S1552" t="str">
        <f t="shared" si="125"/>
        <v/>
      </c>
      <c r="T1552" t="str">
        <f t="shared" si="126"/>
        <v xml:space="preserve"> ()</v>
      </c>
      <c r="U1552" t="s">
        <v>4293</v>
      </c>
    </row>
    <row r="1553" spans="2:21">
      <c r="B1553" s="263"/>
      <c r="C1553" s="294">
        <v>1552</v>
      </c>
      <c r="D1553" s="264"/>
      <c r="E1553" s="504" t="str">
        <f t="shared" si="122"/>
        <v xml:space="preserve"> ()</v>
      </c>
      <c r="F1553"/>
      <c r="G1553" s="264"/>
      <c r="H1553" t="e">
        <f>VLOOKUP($G1553,県名!$B$1:$C$49,2,FALSE)</f>
        <v>#N/A</v>
      </c>
      <c r="I1553" t="e">
        <f>VLOOKUP(B1553,学校名!$D$8:$F$64,3,FALSE)</f>
        <v>#N/A</v>
      </c>
      <c r="J1553" t="str">
        <f t="shared" si="123"/>
        <v>男</v>
      </c>
      <c r="M1553" t="str">
        <f t="shared" si="124"/>
        <v xml:space="preserve"> </v>
      </c>
      <c r="S1553" t="str">
        <f t="shared" si="125"/>
        <v/>
      </c>
      <c r="T1553" t="str">
        <f t="shared" si="126"/>
        <v xml:space="preserve"> ()</v>
      </c>
      <c r="U1553" t="s">
        <v>4293</v>
      </c>
    </row>
    <row r="1554" spans="2:21">
      <c r="B1554" s="263"/>
      <c r="C1554" s="294">
        <v>1553</v>
      </c>
      <c r="D1554" s="264"/>
      <c r="E1554" s="504" t="str">
        <f t="shared" si="122"/>
        <v xml:space="preserve"> ()</v>
      </c>
      <c r="F1554"/>
      <c r="G1554" s="264"/>
      <c r="H1554" t="e">
        <f>VLOOKUP($G1554,県名!$B$1:$C$49,2,FALSE)</f>
        <v>#N/A</v>
      </c>
      <c r="I1554" t="e">
        <f>VLOOKUP(B1554,学校名!$D$8:$F$64,3,FALSE)</f>
        <v>#N/A</v>
      </c>
      <c r="J1554" t="str">
        <f t="shared" si="123"/>
        <v>男</v>
      </c>
      <c r="M1554" t="str">
        <f t="shared" si="124"/>
        <v xml:space="preserve"> </v>
      </c>
      <c r="S1554" t="str">
        <f t="shared" si="125"/>
        <v/>
      </c>
      <c r="T1554" t="str">
        <f t="shared" si="126"/>
        <v xml:space="preserve"> ()</v>
      </c>
      <c r="U1554" t="s">
        <v>4293</v>
      </c>
    </row>
    <row r="1555" spans="2:21">
      <c r="B1555" s="263"/>
      <c r="C1555" s="294">
        <v>1554</v>
      </c>
      <c r="D1555" s="264"/>
      <c r="E1555" s="504" t="str">
        <f t="shared" si="122"/>
        <v xml:space="preserve"> ()</v>
      </c>
      <c r="F1555"/>
      <c r="G1555" s="264"/>
      <c r="H1555" t="e">
        <f>VLOOKUP($G1555,県名!$B$1:$C$49,2,FALSE)</f>
        <v>#N/A</v>
      </c>
      <c r="I1555" t="e">
        <f>VLOOKUP(B1555,学校名!$D$8:$F$64,3,FALSE)</f>
        <v>#N/A</v>
      </c>
      <c r="J1555" t="str">
        <f t="shared" si="123"/>
        <v>男</v>
      </c>
      <c r="M1555" t="str">
        <f t="shared" si="124"/>
        <v xml:space="preserve"> </v>
      </c>
      <c r="S1555" t="str">
        <f t="shared" si="125"/>
        <v/>
      </c>
      <c r="T1555" t="str">
        <f t="shared" si="126"/>
        <v xml:space="preserve"> ()</v>
      </c>
      <c r="U1555" t="s">
        <v>4293</v>
      </c>
    </row>
    <row r="1556" spans="2:21">
      <c r="B1556" s="263"/>
      <c r="C1556" s="294">
        <v>1555</v>
      </c>
      <c r="D1556" s="264"/>
      <c r="E1556" s="504" t="str">
        <f t="shared" si="122"/>
        <v xml:space="preserve"> ()</v>
      </c>
      <c r="F1556"/>
      <c r="G1556" s="264"/>
      <c r="H1556" t="e">
        <f>VLOOKUP($G1556,県名!$B$1:$C$49,2,FALSE)</f>
        <v>#N/A</v>
      </c>
      <c r="I1556" t="e">
        <f>VLOOKUP(B1556,学校名!$D$8:$F$64,3,FALSE)</f>
        <v>#N/A</v>
      </c>
      <c r="J1556" t="str">
        <f t="shared" si="123"/>
        <v>男</v>
      </c>
      <c r="M1556" t="str">
        <f t="shared" si="124"/>
        <v xml:space="preserve"> </v>
      </c>
      <c r="S1556" t="str">
        <f t="shared" si="125"/>
        <v/>
      </c>
      <c r="T1556" t="str">
        <f t="shared" si="126"/>
        <v xml:space="preserve"> ()</v>
      </c>
      <c r="U1556" t="s">
        <v>4293</v>
      </c>
    </row>
    <row r="1557" spans="2:21">
      <c r="B1557" s="263"/>
      <c r="C1557" s="294">
        <v>1556</v>
      </c>
      <c r="D1557" s="264"/>
      <c r="E1557" s="504" t="str">
        <f t="shared" si="122"/>
        <v xml:space="preserve"> ()</v>
      </c>
      <c r="F1557"/>
      <c r="G1557" s="264"/>
      <c r="H1557" t="e">
        <f>VLOOKUP($G1557,県名!$B$1:$C$49,2,FALSE)</f>
        <v>#N/A</v>
      </c>
      <c r="I1557" t="e">
        <f>VLOOKUP(B1557,学校名!$D$8:$F$64,3,FALSE)</f>
        <v>#N/A</v>
      </c>
      <c r="J1557" t="str">
        <f t="shared" si="123"/>
        <v>男</v>
      </c>
      <c r="M1557" t="str">
        <f t="shared" si="124"/>
        <v xml:space="preserve"> </v>
      </c>
      <c r="S1557" t="str">
        <f t="shared" si="125"/>
        <v/>
      </c>
      <c r="T1557" t="str">
        <f t="shared" si="126"/>
        <v xml:space="preserve"> ()</v>
      </c>
      <c r="U1557" t="s">
        <v>4293</v>
      </c>
    </row>
    <row r="1558" spans="2:21">
      <c r="B1558" s="263"/>
      <c r="C1558" s="294">
        <v>1557</v>
      </c>
      <c r="D1558" s="264"/>
      <c r="E1558" s="504" t="str">
        <f t="shared" si="122"/>
        <v xml:space="preserve"> ()</v>
      </c>
      <c r="F1558"/>
      <c r="G1558" s="264"/>
      <c r="H1558" t="e">
        <f>VLOOKUP($G1558,県名!$B$1:$C$49,2,FALSE)</f>
        <v>#N/A</v>
      </c>
      <c r="I1558" t="e">
        <f>VLOOKUP(B1558,学校名!$D$8:$F$64,3,FALSE)</f>
        <v>#N/A</v>
      </c>
      <c r="J1558" t="str">
        <f t="shared" si="123"/>
        <v>男</v>
      </c>
      <c r="M1558" t="str">
        <f t="shared" si="124"/>
        <v xml:space="preserve"> </v>
      </c>
      <c r="S1558" t="str">
        <f t="shared" si="125"/>
        <v/>
      </c>
      <c r="T1558" t="str">
        <f t="shared" si="126"/>
        <v xml:space="preserve"> ()</v>
      </c>
      <c r="U1558" t="s">
        <v>4293</v>
      </c>
    </row>
    <row r="1559" spans="2:21">
      <c r="B1559" s="263"/>
      <c r="C1559" s="294">
        <v>1558</v>
      </c>
      <c r="D1559" s="264"/>
      <c r="E1559" s="504" t="str">
        <f t="shared" si="122"/>
        <v xml:space="preserve"> ()</v>
      </c>
      <c r="F1559"/>
      <c r="G1559" s="264"/>
      <c r="H1559" t="e">
        <f>VLOOKUP($G1559,県名!$B$1:$C$49,2,FALSE)</f>
        <v>#N/A</v>
      </c>
      <c r="I1559" t="e">
        <f>VLOOKUP(B1559,学校名!$D$8:$F$64,3,FALSE)</f>
        <v>#N/A</v>
      </c>
      <c r="J1559" t="str">
        <f t="shared" si="123"/>
        <v>男</v>
      </c>
      <c r="M1559" t="str">
        <f t="shared" si="124"/>
        <v xml:space="preserve"> </v>
      </c>
      <c r="S1559" t="str">
        <f t="shared" si="125"/>
        <v/>
      </c>
      <c r="T1559" t="str">
        <f t="shared" si="126"/>
        <v xml:space="preserve"> ()</v>
      </c>
      <c r="U1559" t="s">
        <v>4293</v>
      </c>
    </row>
    <row r="1560" spans="2:21">
      <c r="B1560" s="263"/>
      <c r="C1560" s="294">
        <v>1559</v>
      </c>
      <c r="D1560" s="264"/>
      <c r="E1560" s="504" t="str">
        <f t="shared" si="122"/>
        <v xml:space="preserve"> ()</v>
      </c>
      <c r="F1560"/>
      <c r="G1560" s="264"/>
      <c r="H1560" t="e">
        <f>VLOOKUP($G1560,県名!$B$1:$C$49,2,FALSE)</f>
        <v>#N/A</v>
      </c>
      <c r="I1560" t="e">
        <f>VLOOKUP(B1560,学校名!$D$8:$F$64,3,FALSE)</f>
        <v>#N/A</v>
      </c>
      <c r="J1560" t="str">
        <f t="shared" si="123"/>
        <v>男</v>
      </c>
      <c r="M1560" t="str">
        <f t="shared" si="124"/>
        <v xml:space="preserve"> </v>
      </c>
      <c r="S1560" t="str">
        <f t="shared" si="125"/>
        <v/>
      </c>
      <c r="T1560" t="str">
        <f t="shared" si="126"/>
        <v xml:space="preserve"> ()</v>
      </c>
      <c r="U1560" t="s">
        <v>4293</v>
      </c>
    </row>
    <row r="1561" spans="2:21">
      <c r="B1561" s="263"/>
      <c r="C1561" s="294">
        <v>1560</v>
      </c>
      <c r="D1561" s="264"/>
      <c r="E1561" s="504" t="str">
        <f t="shared" si="122"/>
        <v xml:space="preserve"> ()</v>
      </c>
      <c r="F1561"/>
      <c r="G1561" s="264"/>
      <c r="H1561" t="e">
        <f>VLOOKUP($G1561,県名!$B$1:$C$49,2,FALSE)</f>
        <v>#N/A</v>
      </c>
      <c r="I1561" t="e">
        <f>VLOOKUP(B1561,学校名!$D$8:$F$64,3,FALSE)</f>
        <v>#N/A</v>
      </c>
      <c r="J1561" t="str">
        <f t="shared" si="123"/>
        <v>男</v>
      </c>
      <c r="M1561" t="str">
        <f t="shared" si="124"/>
        <v xml:space="preserve"> </v>
      </c>
      <c r="S1561" t="str">
        <f t="shared" si="125"/>
        <v/>
      </c>
      <c r="T1561" t="str">
        <f t="shared" si="126"/>
        <v xml:space="preserve"> ()</v>
      </c>
      <c r="U1561" t="s">
        <v>4293</v>
      </c>
    </row>
    <row r="1562" spans="2:21">
      <c r="B1562" s="263"/>
      <c r="C1562" s="294">
        <v>1561</v>
      </c>
      <c r="D1562" s="264"/>
      <c r="E1562" s="504" t="str">
        <f t="shared" si="122"/>
        <v xml:space="preserve"> ()</v>
      </c>
      <c r="F1562"/>
      <c r="G1562" s="264"/>
      <c r="H1562" t="e">
        <f>VLOOKUP($G1562,県名!$B$1:$C$49,2,FALSE)</f>
        <v>#N/A</v>
      </c>
      <c r="I1562" t="e">
        <f>VLOOKUP(B1562,学校名!$D$8:$F$64,3,FALSE)</f>
        <v>#N/A</v>
      </c>
      <c r="J1562" t="str">
        <f t="shared" si="123"/>
        <v>男</v>
      </c>
      <c r="M1562" t="str">
        <f t="shared" si="124"/>
        <v xml:space="preserve"> </v>
      </c>
      <c r="S1562" t="str">
        <f t="shared" si="125"/>
        <v/>
      </c>
      <c r="T1562" t="str">
        <f t="shared" si="126"/>
        <v xml:space="preserve"> ()</v>
      </c>
      <c r="U1562" t="s">
        <v>4293</v>
      </c>
    </row>
    <row r="1563" spans="2:21">
      <c r="B1563" s="263"/>
      <c r="C1563" s="294">
        <v>1562</v>
      </c>
      <c r="D1563" s="264"/>
      <c r="E1563" s="504" t="str">
        <f t="shared" si="122"/>
        <v xml:space="preserve"> ()</v>
      </c>
      <c r="F1563"/>
      <c r="G1563" s="264"/>
      <c r="H1563" t="e">
        <f>VLOOKUP($G1563,県名!$B$1:$C$49,2,FALSE)</f>
        <v>#N/A</v>
      </c>
      <c r="I1563" t="e">
        <f>VLOOKUP(B1563,学校名!$D$8:$F$64,3,FALSE)</f>
        <v>#N/A</v>
      </c>
      <c r="J1563" t="str">
        <f t="shared" si="123"/>
        <v>男</v>
      </c>
      <c r="M1563" t="str">
        <f t="shared" si="124"/>
        <v xml:space="preserve"> </v>
      </c>
      <c r="S1563" t="str">
        <f t="shared" si="125"/>
        <v/>
      </c>
      <c r="T1563" t="str">
        <f t="shared" si="126"/>
        <v xml:space="preserve"> ()</v>
      </c>
      <c r="U1563" t="s">
        <v>4293</v>
      </c>
    </row>
    <row r="1564" spans="2:21">
      <c r="B1564" s="263"/>
      <c r="C1564" s="294">
        <v>1563</v>
      </c>
      <c r="D1564" s="264"/>
      <c r="E1564" s="504" t="str">
        <f t="shared" si="122"/>
        <v xml:space="preserve"> ()</v>
      </c>
      <c r="F1564"/>
      <c r="G1564" s="264"/>
      <c r="H1564" t="e">
        <f>VLOOKUP($G1564,県名!$B$1:$C$49,2,FALSE)</f>
        <v>#N/A</v>
      </c>
      <c r="I1564" t="e">
        <f>VLOOKUP(B1564,学校名!$D$8:$F$64,3,FALSE)</f>
        <v>#N/A</v>
      </c>
      <c r="J1564" t="str">
        <f t="shared" si="123"/>
        <v>男</v>
      </c>
      <c r="M1564" t="str">
        <f t="shared" si="124"/>
        <v xml:space="preserve"> </v>
      </c>
      <c r="S1564" t="str">
        <f t="shared" si="125"/>
        <v/>
      </c>
      <c r="T1564" t="str">
        <f t="shared" si="126"/>
        <v xml:space="preserve"> ()</v>
      </c>
      <c r="U1564" t="s">
        <v>4293</v>
      </c>
    </row>
    <row r="1565" spans="2:21">
      <c r="B1565" s="263"/>
      <c r="C1565" s="294">
        <v>1564</v>
      </c>
      <c r="D1565" s="264"/>
      <c r="E1565" s="504" t="str">
        <f t="shared" si="122"/>
        <v xml:space="preserve"> ()</v>
      </c>
      <c r="F1565"/>
      <c r="G1565" s="264"/>
      <c r="H1565" t="e">
        <f>VLOOKUP($G1565,県名!$B$1:$C$49,2,FALSE)</f>
        <v>#N/A</v>
      </c>
      <c r="I1565" t="e">
        <f>VLOOKUP(B1565,学校名!$D$8:$F$64,3,FALSE)</f>
        <v>#N/A</v>
      </c>
      <c r="J1565" t="str">
        <f t="shared" si="123"/>
        <v>男</v>
      </c>
      <c r="M1565" t="str">
        <f t="shared" si="124"/>
        <v xml:space="preserve"> </v>
      </c>
      <c r="S1565" t="str">
        <f t="shared" si="125"/>
        <v/>
      </c>
      <c r="T1565" t="str">
        <f t="shared" si="126"/>
        <v xml:space="preserve"> ()</v>
      </c>
      <c r="U1565" t="s">
        <v>4293</v>
      </c>
    </row>
    <row r="1566" spans="2:21">
      <c r="B1566" s="263"/>
      <c r="C1566" s="294">
        <v>1565</v>
      </c>
      <c r="D1566" s="264"/>
      <c r="E1566" s="504" t="str">
        <f t="shared" si="122"/>
        <v xml:space="preserve"> ()</v>
      </c>
      <c r="F1566"/>
      <c r="G1566" s="264"/>
      <c r="H1566" t="e">
        <f>VLOOKUP($G1566,県名!$B$1:$C$49,2,FALSE)</f>
        <v>#N/A</v>
      </c>
      <c r="I1566" t="e">
        <f>VLOOKUP(B1566,学校名!$D$8:$F$64,3,FALSE)</f>
        <v>#N/A</v>
      </c>
      <c r="J1566" t="str">
        <f t="shared" si="123"/>
        <v>男</v>
      </c>
      <c r="M1566" t="str">
        <f t="shared" si="124"/>
        <v xml:space="preserve"> </v>
      </c>
      <c r="S1566" t="str">
        <f t="shared" si="125"/>
        <v/>
      </c>
      <c r="T1566" t="str">
        <f t="shared" si="126"/>
        <v xml:space="preserve"> ()</v>
      </c>
      <c r="U1566" t="s">
        <v>4293</v>
      </c>
    </row>
    <row r="1567" spans="2:21">
      <c r="B1567" s="263"/>
      <c r="C1567" s="294">
        <v>1566</v>
      </c>
      <c r="D1567" s="264"/>
      <c r="E1567" s="504" t="str">
        <f t="shared" si="122"/>
        <v xml:space="preserve"> ()</v>
      </c>
      <c r="F1567"/>
      <c r="G1567" s="264"/>
      <c r="H1567" t="e">
        <f>VLOOKUP($G1567,県名!$B$1:$C$49,2,FALSE)</f>
        <v>#N/A</v>
      </c>
      <c r="I1567" t="e">
        <f>VLOOKUP(B1567,学校名!$D$8:$F$64,3,FALSE)</f>
        <v>#N/A</v>
      </c>
      <c r="J1567" t="str">
        <f t="shared" si="123"/>
        <v>男</v>
      </c>
      <c r="M1567" t="str">
        <f t="shared" si="124"/>
        <v xml:space="preserve"> </v>
      </c>
      <c r="S1567" t="str">
        <f t="shared" si="125"/>
        <v/>
      </c>
      <c r="T1567" t="str">
        <f t="shared" si="126"/>
        <v xml:space="preserve"> ()</v>
      </c>
      <c r="U1567" t="s">
        <v>4293</v>
      </c>
    </row>
    <row r="1568" spans="2:21">
      <c r="B1568" s="263"/>
      <c r="C1568" s="294">
        <v>1567</v>
      </c>
      <c r="D1568" s="264"/>
      <c r="E1568" s="504" t="str">
        <f t="shared" si="122"/>
        <v xml:space="preserve"> ()</v>
      </c>
      <c r="F1568"/>
      <c r="G1568" s="264"/>
      <c r="H1568" t="e">
        <f>VLOOKUP($G1568,県名!$B$1:$C$49,2,FALSE)</f>
        <v>#N/A</v>
      </c>
      <c r="I1568" t="e">
        <f>VLOOKUP(B1568,学校名!$D$8:$F$64,3,FALSE)</f>
        <v>#N/A</v>
      </c>
      <c r="J1568" t="str">
        <f t="shared" si="123"/>
        <v>男</v>
      </c>
      <c r="M1568" t="str">
        <f t="shared" si="124"/>
        <v xml:space="preserve"> </v>
      </c>
      <c r="S1568" t="str">
        <f t="shared" si="125"/>
        <v/>
      </c>
      <c r="T1568" t="str">
        <f t="shared" si="126"/>
        <v xml:space="preserve"> ()</v>
      </c>
      <c r="U1568" t="s">
        <v>4293</v>
      </c>
    </row>
    <row r="1569" spans="2:21">
      <c r="B1569" s="263"/>
      <c r="C1569" s="294">
        <v>1568</v>
      </c>
      <c r="D1569" s="264"/>
      <c r="E1569" s="504" t="str">
        <f t="shared" si="122"/>
        <v xml:space="preserve"> ()</v>
      </c>
      <c r="F1569"/>
      <c r="G1569" s="264"/>
      <c r="H1569" t="e">
        <f>VLOOKUP($G1569,県名!$B$1:$C$49,2,FALSE)</f>
        <v>#N/A</v>
      </c>
      <c r="I1569" t="e">
        <f>VLOOKUP(B1569,学校名!$D$8:$F$64,3,FALSE)</f>
        <v>#N/A</v>
      </c>
      <c r="J1569" t="str">
        <f t="shared" si="123"/>
        <v>男</v>
      </c>
      <c r="M1569" t="str">
        <f t="shared" si="124"/>
        <v xml:space="preserve"> </v>
      </c>
      <c r="S1569" t="str">
        <f t="shared" si="125"/>
        <v/>
      </c>
      <c r="T1569" t="str">
        <f t="shared" si="126"/>
        <v xml:space="preserve"> ()</v>
      </c>
      <c r="U1569" t="s">
        <v>4293</v>
      </c>
    </row>
    <row r="1570" spans="2:21">
      <c r="B1570" s="263"/>
      <c r="C1570" s="294">
        <v>1569</v>
      </c>
      <c r="D1570" s="264"/>
      <c r="E1570" s="504" t="str">
        <f t="shared" si="122"/>
        <v xml:space="preserve"> ()</v>
      </c>
      <c r="F1570"/>
      <c r="G1570" s="264"/>
      <c r="H1570" t="e">
        <f>VLOOKUP($G1570,県名!$B$1:$C$49,2,FALSE)</f>
        <v>#N/A</v>
      </c>
      <c r="I1570" t="e">
        <f>VLOOKUP(B1570,学校名!$D$8:$F$64,3,FALSE)</f>
        <v>#N/A</v>
      </c>
      <c r="J1570" t="str">
        <f t="shared" si="123"/>
        <v>男</v>
      </c>
      <c r="M1570" t="str">
        <f t="shared" si="124"/>
        <v xml:space="preserve"> </v>
      </c>
      <c r="S1570" t="str">
        <f t="shared" si="125"/>
        <v/>
      </c>
      <c r="T1570" t="str">
        <f t="shared" si="126"/>
        <v xml:space="preserve"> ()</v>
      </c>
      <c r="U1570" t="s">
        <v>4293</v>
      </c>
    </row>
    <row r="1571" spans="2:21">
      <c r="B1571" s="263"/>
      <c r="C1571" s="294">
        <v>1570</v>
      </c>
      <c r="D1571" s="264"/>
      <c r="E1571" s="504" t="str">
        <f t="shared" si="122"/>
        <v xml:space="preserve"> ()</v>
      </c>
      <c r="F1571"/>
      <c r="G1571" s="264"/>
      <c r="H1571" t="e">
        <f>VLOOKUP($G1571,県名!$B$1:$C$49,2,FALSE)</f>
        <v>#N/A</v>
      </c>
      <c r="I1571" t="e">
        <f>VLOOKUP(B1571,学校名!$D$8:$F$64,3,FALSE)</f>
        <v>#N/A</v>
      </c>
      <c r="J1571" t="str">
        <f t="shared" si="123"/>
        <v>男</v>
      </c>
      <c r="M1571" t="str">
        <f t="shared" si="124"/>
        <v xml:space="preserve"> </v>
      </c>
      <c r="S1571" t="str">
        <f t="shared" si="125"/>
        <v/>
      </c>
      <c r="T1571" t="str">
        <f t="shared" si="126"/>
        <v xml:space="preserve"> ()</v>
      </c>
      <c r="U1571" t="s">
        <v>4293</v>
      </c>
    </row>
    <row r="1572" spans="2:21">
      <c r="B1572" s="263"/>
      <c r="C1572" s="294">
        <v>1571</v>
      </c>
      <c r="D1572" s="264"/>
      <c r="E1572" s="504" t="str">
        <f t="shared" si="122"/>
        <v xml:space="preserve"> ()</v>
      </c>
      <c r="F1572"/>
      <c r="G1572" s="264"/>
      <c r="H1572" t="e">
        <f>VLOOKUP($G1572,県名!$B$1:$C$49,2,FALSE)</f>
        <v>#N/A</v>
      </c>
      <c r="I1572" t="e">
        <f>VLOOKUP(B1572,学校名!$D$8:$F$64,3,FALSE)</f>
        <v>#N/A</v>
      </c>
      <c r="J1572" t="str">
        <f t="shared" si="123"/>
        <v>男</v>
      </c>
      <c r="M1572" t="str">
        <f t="shared" si="124"/>
        <v xml:space="preserve"> </v>
      </c>
      <c r="S1572" t="str">
        <f t="shared" si="125"/>
        <v/>
      </c>
      <c r="T1572" t="str">
        <f t="shared" si="126"/>
        <v xml:space="preserve"> ()</v>
      </c>
      <c r="U1572" t="s">
        <v>4293</v>
      </c>
    </row>
    <row r="1573" spans="2:21">
      <c r="B1573" s="263"/>
      <c r="C1573" s="294">
        <v>1572</v>
      </c>
      <c r="D1573" s="264"/>
      <c r="E1573" s="504" t="str">
        <f t="shared" si="122"/>
        <v xml:space="preserve"> ()</v>
      </c>
      <c r="F1573"/>
      <c r="G1573" s="264"/>
      <c r="H1573" t="e">
        <f>VLOOKUP($G1573,県名!$B$1:$C$49,2,FALSE)</f>
        <v>#N/A</v>
      </c>
      <c r="I1573" t="e">
        <f>VLOOKUP(B1573,学校名!$D$8:$F$64,3,FALSE)</f>
        <v>#N/A</v>
      </c>
      <c r="J1573" t="str">
        <f t="shared" si="123"/>
        <v>男</v>
      </c>
      <c r="M1573" t="str">
        <f t="shared" si="124"/>
        <v xml:space="preserve"> </v>
      </c>
      <c r="S1573" t="str">
        <f t="shared" si="125"/>
        <v/>
      </c>
      <c r="T1573" t="str">
        <f t="shared" si="126"/>
        <v xml:space="preserve"> ()</v>
      </c>
      <c r="U1573" t="s">
        <v>4293</v>
      </c>
    </row>
    <row r="1574" spans="2:21">
      <c r="B1574" s="263"/>
      <c r="C1574" s="294">
        <v>1573</v>
      </c>
      <c r="D1574" s="264"/>
      <c r="E1574" s="504" t="str">
        <f t="shared" si="122"/>
        <v xml:space="preserve"> ()</v>
      </c>
      <c r="F1574"/>
      <c r="G1574" s="264"/>
      <c r="H1574" t="e">
        <f>VLOOKUP($G1574,県名!$B$1:$C$49,2,FALSE)</f>
        <v>#N/A</v>
      </c>
      <c r="I1574" t="e">
        <f>VLOOKUP(B1574,学校名!$D$8:$F$64,3,FALSE)</f>
        <v>#N/A</v>
      </c>
      <c r="J1574" t="str">
        <f t="shared" si="123"/>
        <v>男</v>
      </c>
      <c r="M1574" t="str">
        <f t="shared" si="124"/>
        <v xml:space="preserve"> </v>
      </c>
      <c r="S1574" t="str">
        <f t="shared" si="125"/>
        <v/>
      </c>
      <c r="T1574" t="str">
        <f t="shared" si="126"/>
        <v xml:space="preserve"> ()</v>
      </c>
      <c r="U1574" t="s">
        <v>4293</v>
      </c>
    </row>
    <row r="1575" spans="2:21">
      <c r="B1575" s="263"/>
      <c r="C1575" s="294">
        <v>1574</v>
      </c>
      <c r="D1575" s="264"/>
      <c r="E1575" s="504" t="str">
        <f t="shared" si="122"/>
        <v xml:space="preserve"> ()</v>
      </c>
      <c r="F1575"/>
      <c r="G1575" s="264"/>
      <c r="H1575" t="e">
        <f>VLOOKUP($G1575,県名!$B$1:$C$49,2,FALSE)</f>
        <v>#N/A</v>
      </c>
      <c r="I1575" t="e">
        <f>VLOOKUP(B1575,学校名!$D$8:$F$64,3,FALSE)</f>
        <v>#N/A</v>
      </c>
      <c r="J1575" t="str">
        <f t="shared" si="123"/>
        <v>男</v>
      </c>
      <c r="M1575" t="str">
        <f t="shared" si="124"/>
        <v xml:space="preserve"> </v>
      </c>
      <c r="S1575" t="str">
        <f t="shared" si="125"/>
        <v/>
      </c>
      <c r="T1575" t="str">
        <f t="shared" si="126"/>
        <v xml:space="preserve"> ()</v>
      </c>
      <c r="U1575" t="s">
        <v>4293</v>
      </c>
    </row>
    <row r="1576" spans="2:21">
      <c r="B1576" s="263"/>
      <c r="C1576" s="294">
        <v>1575</v>
      </c>
      <c r="D1576" s="264"/>
      <c r="E1576" s="504" t="str">
        <f t="shared" si="122"/>
        <v xml:space="preserve"> ()</v>
      </c>
      <c r="F1576"/>
      <c r="G1576" s="264"/>
      <c r="H1576" t="e">
        <f>VLOOKUP($G1576,県名!$B$1:$C$49,2,FALSE)</f>
        <v>#N/A</v>
      </c>
      <c r="I1576" t="e">
        <f>VLOOKUP(B1576,学校名!$D$8:$F$64,3,FALSE)</f>
        <v>#N/A</v>
      </c>
      <c r="J1576" t="str">
        <f t="shared" si="123"/>
        <v>男</v>
      </c>
      <c r="M1576" t="str">
        <f t="shared" si="124"/>
        <v xml:space="preserve"> </v>
      </c>
      <c r="S1576" t="str">
        <f t="shared" si="125"/>
        <v/>
      </c>
      <c r="T1576" t="str">
        <f t="shared" si="126"/>
        <v xml:space="preserve"> ()</v>
      </c>
      <c r="U1576" t="s">
        <v>4293</v>
      </c>
    </row>
    <row r="1577" spans="2:21">
      <c r="B1577" s="263"/>
      <c r="C1577" s="294">
        <v>1576</v>
      </c>
      <c r="D1577" s="264"/>
      <c r="E1577" s="504" t="str">
        <f t="shared" si="122"/>
        <v xml:space="preserve"> ()</v>
      </c>
      <c r="F1577"/>
      <c r="G1577" s="264"/>
      <c r="H1577" t="e">
        <f>VLOOKUP($G1577,県名!$B$1:$C$49,2,FALSE)</f>
        <v>#N/A</v>
      </c>
      <c r="I1577" t="e">
        <f>VLOOKUP(B1577,学校名!$D$8:$F$64,3,FALSE)</f>
        <v>#N/A</v>
      </c>
      <c r="J1577" t="str">
        <f t="shared" si="123"/>
        <v>男</v>
      </c>
      <c r="M1577" t="str">
        <f t="shared" si="124"/>
        <v xml:space="preserve"> </v>
      </c>
      <c r="S1577" t="str">
        <f t="shared" si="125"/>
        <v/>
      </c>
      <c r="T1577" t="str">
        <f t="shared" si="126"/>
        <v xml:space="preserve"> ()</v>
      </c>
      <c r="U1577" t="s">
        <v>4293</v>
      </c>
    </row>
    <row r="1578" spans="2:21">
      <c r="B1578" s="263"/>
      <c r="C1578" s="294">
        <v>1577</v>
      </c>
      <c r="D1578" s="264"/>
      <c r="E1578" s="504" t="str">
        <f t="shared" si="122"/>
        <v xml:space="preserve"> ()</v>
      </c>
      <c r="F1578"/>
      <c r="G1578" s="264"/>
      <c r="H1578" t="e">
        <f>VLOOKUP($G1578,県名!$B$1:$C$49,2,FALSE)</f>
        <v>#N/A</v>
      </c>
      <c r="I1578" t="e">
        <f>VLOOKUP(B1578,学校名!$D$8:$F$64,3,FALSE)</f>
        <v>#N/A</v>
      </c>
      <c r="J1578" t="str">
        <f t="shared" si="123"/>
        <v>男</v>
      </c>
      <c r="M1578" t="str">
        <f t="shared" si="124"/>
        <v xml:space="preserve"> </v>
      </c>
      <c r="S1578" t="str">
        <f t="shared" si="125"/>
        <v/>
      </c>
      <c r="T1578" t="str">
        <f t="shared" si="126"/>
        <v xml:space="preserve"> ()</v>
      </c>
      <c r="U1578" t="s">
        <v>4293</v>
      </c>
    </row>
    <row r="1579" spans="2:21">
      <c r="B1579" s="263"/>
      <c r="C1579" s="294">
        <v>1578</v>
      </c>
      <c r="D1579" s="264"/>
      <c r="E1579" s="504" t="str">
        <f t="shared" si="122"/>
        <v xml:space="preserve"> ()</v>
      </c>
      <c r="F1579"/>
      <c r="G1579" s="264"/>
      <c r="H1579" t="e">
        <f>VLOOKUP($G1579,県名!$B$1:$C$49,2,FALSE)</f>
        <v>#N/A</v>
      </c>
      <c r="I1579" t="e">
        <f>VLOOKUP(B1579,学校名!$D$8:$F$64,3,FALSE)</f>
        <v>#N/A</v>
      </c>
      <c r="J1579" t="str">
        <f t="shared" si="123"/>
        <v>男</v>
      </c>
      <c r="M1579" t="str">
        <f t="shared" si="124"/>
        <v xml:space="preserve"> </v>
      </c>
      <c r="S1579" t="str">
        <f t="shared" si="125"/>
        <v/>
      </c>
      <c r="T1579" t="str">
        <f t="shared" si="126"/>
        <v xml:space="preserve"> ()</v>
      </c>
      <c r="U1579" t="s">
        <v>4293</v>
      </c>
    </row>
    <row r="1580" spans="2:21">
      <c r="B1580" s="263"/>
      <c r="C1580" s="294">
        <v>1579</v>
      </c>
      <c r="D1580" s="264"/>
      <c r="E1580" s="504" t="str">
        <f t="shared" si="122"/>
        <v xml:space="preserve"> ()</v>
      </c>
      <c r="F1580"/>
      <c r="G1580" s="264"/>
      <c r="H1580" t="e">
        <f>VLOOKUP($G1580,県名!$B$1:$C$49,2,FALSE)</f>
        <v>#N/A</v>
      </c>
      <c r="I1580" t="e">
        <f>VLOOKUP(B1580,学校名!$D$8:$F$64,3,FALSE)</f>
        <v>#N/A</v>
      </c>
      <c r="J1580" t="str">
        <f t="shared" si="123"/>
        <v>男</v>
      </c>
      <c r="M1580" t="str">
        <f t="shared" si="124"/>
        <v xml:space="preserve"> </v>
      </c>
      <c r="S1580" t="str">
        <f t="shared" si="125"/>
        <v/>
      </c>
      <c r="T1580" t="str">
        <f t="shared" si="126"/>
        <v xml:space="preserve"> ()</v>
      </c>
      <c r="U1580" t="s">
        <v>4293</v>
      </c>
    </row>
    <row r="1581" spans="2:21">
      <c r="B1581" s="263"/>
      <c r="C1581" s="294">
        <v>1580</v>
      </c>
      <c r="D1581" s="264"/>
      <c r="E1581" s="504" t="str">
        <f t="shared" si="122"/>
        <v xml:space="preserve"> ()</v>
      </c>
      <c r="F1581"/>
      <c r="G1581" s="264"/>
      <c r="H1581" t="e">
        <f>VLOOKUP($G1581,県名!$B$1:$C$49,2,FALSE)</f>
        <v>#N/A</v>
      </c>
      <c r="I1581" t="e">
        <f>VLOOKUP(B1581,学校名!$D$8:$F$64,3,FALSE)</f>
        <v>#N/A</v>
      </c>
      <c r="J1581" t="str">
        <f t="shared" si="123"/>
        <v>男</v>
      </c>
      <c r="M1581" t="str">
        <f t="shared" si="124"/>
        <v xml:space="preserve"> </v>
      </c>
      <c r="S1581" t="str">
        <f t="shared" si="125"/>
        <v/>
      </c>
      <c r="T1581" t="str">
        <f t="shared" si="126"/>
        <v xml:space="preserve"> ()</v>
      </c>
      <c r="U1581" t="s">
        <v>4293</v>
      </c>
    </row>
    <row r="1582" spans="2:21">
      <c r="B1582" s="263"/>
      <c r="C1582" s="294">
        <v>1581</v>
      </c>
      <c r="D1582" s="264"/>
      <c r="E1582" s="504" t="str">
        <f t="shared" si="122"/>
        <v xml:space="preserve"> ()</v>
      </c>
      <c r="F1582"/>
      <c r="G1582" s="264"/>
      <c r="H1582" t="e">
        <f>VLOOKUP($G1582,県名!$B$1:$C$49,2,FALSE)</f>
        <v>#N/A</v>
      </c>
      <c r="I1582" t="e">
        <f>VLOOKUP(B1582,学校名!$D$8:$F$64,3,FALSE)</f>
        <v>#N/A</v>
      </c>
      <c r="J1582" t="str">
        <f t="shared" si="123"/>
        <v>男</v>
      </c>
      <c r="M1582" t="str">
        <f t="shared" si="124"/>
        <v xml:space="preserve"> </v>
      </c>
      <c r="S1582" t="str">
        <f t="shared" si="125"/>
        <v/>
      </c>
      <c r="T1582" t="str">
        <f t="shared" si="126"/>
        <v xml:space="preserve"> ()</v>
      </c>
      <c r="U1582" t="s">
        <v>4293</v>
      </c>
    </row>
    <row r="1583" spans="2:21">
      <c r="B1583" s="263"/>
      <c r="C1583" s="294">
        <v>1582</v>
      </c>
      <c r="D1583" s="264"/>
      <c r="E1583" s="504" t="str">
        <f t="shared" si="122"/>
        <v xml:space="preserve"> ()</v>
      </c>
      <c r="F1583"/>
      <c r="G1583" s="264"/>
      <c r="H1583" t="e">
        <f>VLOOKUP($G1583,県名!$B$1:$C$49,2,FALSE)</f>
        <v>#N/A</v>
      </c>
      <c r="I1583" t="e">
        <f>VLOOKUP(B1583,学校名!$D$8:$F$64,3,FALSE)</f>
        <v>#N/A</v>
      </c>
      <c r="J1583" t="str">
        <f t="shared" si="123"/>
        <v>男</v>
      </c>
      <c r="M1583" t="str">
        <f t="shared" si="124"/>
        <v xml:space="preserve"> </v>
      </c>
      <c r="S1583" t="str">
        <f t="shared" si="125"/>
        <v/>
      </c>
      <c r="T1583" t="str">
        <f t="shared" si="126"/>
        <v xml:space="preserve"> ()</v>
      </c>
      <c r="U1583" t="s">
        <v>4293</v>
      </c>
    </row>
    <row r="1584" spans="2:21">
      <c r="B1584" s="263"/>
      <c r="C1584" s="294">
        <v>1583</v>
      </c>
      <c r="D1584" s="264"/>
      <c r="E1584" s="504" t="str">
        <f t="shared" si="122"/>
        <v xml:space="preserve"> ()</v>
      </c>
      <c r="F1584"/>
      <c r="G1584" s="264"/>
      <c r="H1584" t="e">
        <f>VLOOKUP($G1584,県名!$B$1:$C$49,2,FALSE)</f>
        <v>#N/A</v>
      </c>
      <c r="I1584" t="e">
        <f>VLOOKUP(B1584,学校名!$D$8:$F$64,3,FALSE)</f>
        <v>#N/A</v>
      </c>
      <c r="J1584" t="str">
        <f t="shared" si="123"/>
        <v>男</v>
      </c>
      <c r="M1584" t="str">
        <f t="shared" si="124"/>
        <v xml:space="preserve"> </v>
      </c>
      <c r="S1584" t="str">
        <f t="shared" si="125"/>
        <v/>
      </c>
      <c r="T1584" t="str">
        <f t="shared" si="126"/>
        <v xml:space="preserve"> ()</v>
      </c>
      <c r="U1584" t="s">
        <v>4293</v>
      </c>
    </row>
    <row r="1585" spans="2:21">
      <c r="B1585" s="263"/>
      <c r="C1585" s="294">
        <v>1584</v>
      </c>
      <c r="D1585" s="264"/>
      <c r="E1585" s="504" t="str">
        <f t="shared" si="122"/>
        <v xml:space="preserve"> ()</v>
      </c>
      <c r="F1585"/>
      <c r="G1585" s="264"/>
      <c r="H1585" t="e">
        <f>VLOOKUP($G1585,県名!$B$1:$C$49,2,FALSE)</f>
        <v>#N/A</v>
      </c>
      <c r="I1585" t="e">
        <f>VLOOKUP(B1585,学校名!$D$8:$F$64,3,FALSE)</f>
        <v>#N/A</v>
      </c>
      <c r="J1585" t="str">
        <f t="shared" si="123"/>
        <v>男</v>
      </c>
      <c r="M1585" t="str">
        <f t="shared" si="124"/>
        <v xml:space="preserve"> </v>
      </c>
      <c r="S1585" t="str">
        <f t="shared" si="125"/>
        <v/>
      </c>
      <c r="T1585" t="str">
        <f t="shared" si="126"/>
        <v xml:space="preserve"> ()</v>
      </c>
      <c r="U1585" t="s">
        <v>4293</v>
      </c>
    </row>
    <row r="1586" spans="2:21">
      <c r="B1586" s="263"/>
      <c r="C1586" s="294">
        <v>1585</v>
      </c>
      <c r="D1586" s="264"/>
      <c r="E1586" s="504" t="str">
        <f t="shared" si="122"/>
        <v xml:space="preserve"> ()</v>
      </c>
      <c r="F1586"/>
      <c r="G1586" s="264"/>
      <c r="H1586" t="e">
        <f>VLOOKUP($G1586,県名!$B$1:$C$49,2,FALSE)</f>
        <v>#N/A</v>
      </c>
      <c r="I1586" t="e">
        <f>VLOOKUP(B1586,学校名!$D$8:$F$64,3,FALSE)</f>
        <v>#N/A</v>
      </c>
      <c r="J1586" t="str">
        <f t="shared" si="123"/>
        <v>男</v>
      </c>
      <c r="M1586" t="str">
        <f t="shared" si="124"/>
        <v xml:space="preserve"> </v>
      </c>
      <c r="S1586" t="str">
        <f t="shared" si="125"/>
        <v/>
      </c>
      <c r="T1586" t="str">
        <f t="shared" si="126"/>
        <v xml:space="preserve"> ()</v>
      </c>
      <c r="U1586" t="s">
        <v>4293</v>
      </c>
    </row>
    <row r="1587" spans="2:21">
      <c r="B1587" s="263"/>
      <c r="C1587" s="294">
        <v>1586</v>
      </c>
      <c r="D1587" s="264"/>
      <c r="E1587" s="504" t="str">
        <f t="shared" si="122"/>
        <v xml:space="preserve"> ()</v>
      </c>
      <c r="F1587"/>
      <c r="G1587" s="264"/>
      <c r="H1587" t="e">
        <f>VLOOKUP($G1587,県名!$B$1:$C$49,2,FALSE)</f>
        <v>#N/A</v>
      </c>
      <c r="I1587" t="e">
        <f>VLOOKUP(B1587,学校名!$D$8:$F$64,3,FALSE)</f>
        <v>#N/A</v>
      </c>
      <c r="J1587" t="str">
        <f t="shared" si="123"/>
        <v>男</v>
      </c>
      <c r="M1587" t="str">
        <f t="shared" si="124"/>
        <v xml:space="preserve"> </v>
      </c>
      <c r="S1587" t="str">
        <f t="shared" si="125"/>
        <v/>
      </c>
      <c r="T1587" t="str">
        <f t="shared" si="126"/>
        <v xml:space="preserve"> ()</v>
      </c>
      <c r="U1587" t="s">
        <v>4293</v>
      </c>
    </row>
    <row r="1588" spans="2:21">
      <c r="B1588" s="263"/>
      <c r="C1588" s="294">
        <v>1587</v>
      </c>
      <c r="D1588" s="264"/>
      <c r="E1588" s="504" t="str">
        <f t="shared" si="122"/>
        <v xml:space="preserve"> ()</v>
      </c>
      <c r="F1588"/>
      <c r="G1588" s="264"/>
      <c r="H1588" t="e">
        <f>VLOOKUP($G1588,県名!$B$1:$C$49,2,FALSE)</f>
        <v>#N/A</v>
      </c>
      <c r="I1588" t="e">
        <f>VLOOKUP(B1588,学校名!$D$8:$F$64,3,FALSE)</f>
        <v>#N/A</v>
      </c>
      <c r="J1588" t="str">
        <f t="shared" si="123"/>
        <v>男</v>
      </c>
      <c r="M1588" t="str">
        <f t="shared" si="124"/>
        <v xml:space="preserve"> </v>
      </c>
      <c r="S1588" t="str">
        <f t="shared" si="125"/>
        <v/>
      </c>
      <c r="T1588" t="str">
        <f t="shared" si="126"/>
        <v xml:space="preserve"> ()</v>
      </c>
      <c r="U1588" t="s">
        <v>4293</v>
      </c>
    </row>
    <row r="1589" spans="2:21">
      <c r="B1589" s="263"/>
      <c r="C1589" s="294">
        <v>1588</v>
      </c>
      <c r="D1589" s="264"/>
      <c r="E1589" s="504" t="str">
        <f t="shared" si="122"/>
        <v xml:space="preserve"> ()</v>
      </c>
      <c r="F1589"/>
      <c r="G1589" s="264"/>
      <c r="H1589" t="e">
        <f>VLOOKUP($G1589,県名!$B$1:$C$49,2,FALSE)</f>
        <v>#N/A</v>
      </c>
      <c r="I1589" t="e">
        <f>VLOOKUP(B1589,学校名!$D$8:$F$64,3,FALSE)</f>
        <v>#N/A</v>
      </c>
      <c r="J1589" t="str">
        <f t="shared" si="123"/>
        <v>男</v>
      </c>
      <c r="M1589" t="str">
        <f t="shared" si="124"/>
        <v xml:space="preserve"> </v>
      </c>
      <c r="S1589" t="str">
        <f t="shared" si="125"/>
        <v/>
      </c>
      <c r="T1589" t="str">
        <f t="shared" si="126"/>
        <v xml:space="preserve"> ()</v>
      </c>
      <c r="U1589" t="s">
        <v>4293</v>
      </c>
    </row>
    <row r="1590" spans="2:21">
      <c r="B1590" s="263"/>
      <c r="C1590" s="294">
        <v>1589</v>
      </c>
      <c r="D1590" s="264"/>
      <c r="E1590" s="504" t="str">
        <f t="shared" si="122"/>
        <v xml:space="preserve"> ()</v>
      </c>
      <c r="F1590"/>
      <c r="G1590" s="264"/>
      <c r="H1590" t="e">
        <f>VLOOKUP($G1590,県名!$B$1:$C$49,2,FALSE)</f>
        <v>#N/A</v>
      </c>
      <c r="I1590" t="e">
        <f>VLOOKUP(B1590,学校名!$D$8:$F$64,3,FALSE)</f>
        <v>#N/A</v>
      </c>
      <c r="J1590" t="str">
        <f t="shared" si="123"/>
        <v>男</v>
      </c>
      <c r="M1590" t="str">
        <f t="shared" si="124"/>
        <v xml:space="preserve"> </v>
      </c>
      <c r="S1590" t="str">
        <f t="shared" si="125"/>
        <v/>
      </c>
      <c r="T1590" t="str">
        <f t="shared" si="126"/>
        <v xml:space="preserve"> ()</v>
      </c>
      <c r="U1590" t="s">
        <v>4293</v>
      </c>
    </row>
    <row r="1591" spans="2:21">
      <c r="B1591" s="263"/>
      <c r="C1591" s="294">
        <v>1590</v>
      </c>
      <c r="D1591" s="264"/>
      <c r="E1591" s="504" t="str">
        <f t="shared" si="122"/>
        <v xml:space="preserve"> ()</v>
      </c>
      <c r="F1591"/>
      <c r="G1591" s="264"/>
      <c r="H1591" t="e">
        <f>VLOOKUP($G1591,県名!$B$1:$C$49,2,FALSE)</f>
        <v>#N/A</v>
      </c>
      <c r="I1591" t="e">
        <f>VLOOKUP(B1591,学校名!$D$8:$F$64,3,FALSE)</f>
        <v>#N/A</v>
      </c>
      <c r="J1591" t="str">
        <f t="shared" si="123"/>
        <v>男</v>
      </c>
      <c r="M1591" t="str">
        <f t="shared" si="124"/>
        <v xml:space="preserve"> </v>
      </c>
      <c r="S1591" t="str">
        <f t="shared" si="125"/>
        <v/>
      </c>
      <c r="T1591" t="str">
        <f t="shared" si="126"/>
        <v xml:space="preserve"> ()</v>
      </c>
      <c r="U1591" t="s">
        <v>4293</v>
      </c>
    </row>
    <row r="1592" spans="2:21">
      <c r="B1592" s="263"/>
      <c r="C1592" s="294">
        <v>1591</v>
      </c>
      <c r="D1592" s="264"/>
      <c r="E1592" s="504" t="str">
        <f t="shared" si="122"/>
        <v xml:space="preserve"> ()</v>
      </c>
      <c r="F1592"/>
      <c r="G1592" s="264"/>
      <c r="H1592" t="e">
        <f>VLOOKUP($G1592,県名!$B$1:$C$49,2,FALSE)</f>
        <v>#N/A</v>
      </c>
      <c r="I1592" t="e">
        <f>VLOOKUP(B1592,学校名!$D$8:$F$64,3,FALSE)</f>
        <v>#N/A</v>
      </c>
      <c r="J1592" t="str">
        <f t="shared" si="123"/>
        <v>男</v>
      </c>
      <c r="M1592" t="str">
        <f t="shared" si="124"/>
        <v xml:space="preserve"> </v>
      </c>
      <c r="S1592" t="str">
        <f t="shared" si="125"/>
        <v/>
      </c>
      <c r="T1592" t="str">
        <f t="shared" si="126"/>
        <v xml:space="preserve"> ()</v>
      </c>
      <c r="U1592" t="s">
        <v>4293</v>
      </c>
    </row>
    <row r="1593" spans="2:21">
      <c r="B1593" s="263"/>
      <c r="C1593" s="294">
        <v>1592</v>
      </c>
      <c r="D1593" s="264"/>
      <c r="E1593" s="504" t="str">
        <f t="shared" si="122"/>
        <v xml:space="preserve"> ()</v>
      </c>
      <c r="F1593"/>
      <c r="G1593" s="264"/>
      <c r="H1593" t="e">
        <f>VLOOKUP($G1593,県名!$B$1:$C$49,2,FALSE)</f>
        <v>#N/A</v>
      </c>
      <c r="I1593" t="e">
        <f>VLOOKUP(B1593,学校名!$D$8:$F$64,3,FALSE)</f>
        <v>#N/A</v>
      </c>
      <c r="J1593" t="str">
        <f t="shared" si="123"/>
        <v>男</v>
      </c>
      <c r="M1593" t="str">
        <f t="shared" si="124"/>
        <v xml:space="preserve"> </v>
      </c>
      <c r="S1593" t="str">
        <f t="shared" si="125"/>
        <v/>
      </c>
      <c r="T1593" t="str">
        <f t="shared" si="126"/>
        <v xml:space="preserve"> ()</v>
      </c>
      <c r="U1593" t="s">
        <v>4293</v>
      </c>
    </row>
    <row r="1594" spans="2:21">
      <c r="B1594" s="263"/>
      <c r="C1594" s="294">
        <v>1593</v>
      </c>
      <c r="D1594" s="264"/>
      <c r="E1594" s="504" t="str">
        <f t="shared" si="122"/>
        <v xml:space="preserve"> ()</v>
      </c>
      <c r="F1594"/>
      <c r="G1594" s="264"/>
      <c r="H1594" t="e">
        <f>VLOOKUP($G1594,県名!$B$1:$C$49,2,FALSE)</f>
        <v>#N/A</v>
      </c>
      <c r="I1594" t="e">
        <f>VLOOKUP(B1594,学校名!$D$8:$F$64,3,FALSE)</f>
        <v>#N/A</v>
      </c>
      <c r="J1594" t="str">
        <f t="shared" si="123"/>
        <v>男</v>
      </c>
      <c r="M1594" t="str">
        <f t="shared" si="124"/>
        <v xml:space="preserve"> </v>
      </c>
      <c r="S1594" t="str">
        <f t="shared" si="125"/>
        <v/>
      </c>
      <c r="T1594" t="str">
        <f t="shared" si="126"/>
        <v xml:space="preserve"> ()</v>
      </c>
      <c r="U1594" t="s">
        <v>4293</v>
      </c>
    </row>
    <row r="1595" spans="2:21">
      <c r="B1595" s="263"/>
      <c r="C1595" s="294">
        <v>1594</v>
      </c>
      <c r="D1595" s="264"/>
      <c r="E1595" s="504" t="str">
        <f t="shared" si="122"/>
        <v xml:space="preserve"> ()</v>
      </c>
      <c r="F1595"/>
      <c r="G1595" s="264"/>
      <c r="H1595" t="e">
        <f>VLOOKUP($G1595,県名!$B$1:$C$49,2,FALSE)</f>
        <v>#N/A</v>
      </c>
      <c r="I1595" t="e">
        <f>VLOOKUP(B1595,学校名!$D$8:$F$64,3,FALSE)</f>
        <v>#N/A</v>
      </c>
      <c r="J1595" t="str">
        <f t="shared" si="123"/>
        <v>男</v>
      </c>
      <c r="M1595" t="str">
        <f t="shared" si="124"/>
        <v xml:space="preserve"> </v>
      </c>
      <c r="S1595" t="str">
        <f t="shared" si="125"/>
        <v/>
      </c>
      <c r="T1595" t="str">
        <f t="shared" si="126"/>
        <v xml:space="preserve"> ()</v>
      </c>
      <c r="U1595" t="s">
        <v>4293</v>
      </c>
    </row>
    <row r="1596" spans="2:21">
      <c r="B1596" s="263"/>
      <c r="C1596" s="294">
        <v>1595</v>
      </c>
      <c r="D1596" s="264"/>
      <c r="E1596" s="504" t="str">
        <f t="shared" si="122"/>
        <v xml:space="preserve"> ()</v>
      </c>
      <c r="F1596"/>
      <c r="G1596" s="264"/>
      <c r="H1596" t="e">
        <f>VLOOKUP($G1596,県名!$B$1:$C$49,2,FALSE)</f>
        <v>#N/A</v>
      </c>
      <c r="I1596" t="e">
        <f>VLOOKUP(B1596,学校名!$D$8:$F$64,3,FALSE)</f>
        <v>#N/A</v>
      </c>
      <c r="J1596" t="str">
        <f t="shared" si="123"/>
        <v>男</v>
      </c>
      <c r="M1596" t="str">
        <f t="shared" si="124"/>
        <v xml:space="preserve"> </v>
      </c>
      <c r="S1596" t="str">
        <f t="shared" si="125"/>
        <v/>
      </c>
      <c r="T1596" t="str">
        <f t="shared" si="126"/>
        <v xml:space="preserve"> ()</v>
      </c>
      <c r="U1596" t="s">
        <v>4293</v>
      </c>
    </row>
    <row r="1597" spans="2:21">
      <c r="B1597" s="263"/>
      <c r="C1597" s="294">
        <v>1596</v>
      </c>
      <c r="D1597" s="264"/>
      <c r="E1597" s="504" t="str">
        <f t="shared" si="122"/>
        <v xml:space="preserve"> ()</v>
      </c>
      <c r="F1597"/>
      <c r="G1597" s="264"/>
      <c r="H1597" t="e">
        <f>VLOOKUP($G1597,県名!$B$1:$C$49,2,FALSE)</f>
        <v>#N/A</v>
      </c>
      <c r="I1597" t="e">
        <f>VLOOKUP(B1597,学校名!$D$8:$F$64,3,FALSE)</f>
        <v>#N/A</v>
      </c>
      <c r="J1597" t="str">
        <f t="shared" si="123"/>
        <v>男</v>
      </c>
      <c r="M1597" t="str">
        <f t="shared" si="124"/>
        <v xml:space="preserve"> </v>
      </c>
      <c r="S1597" t="str">
        <f t="shared" si="125"/>
        <v/>
      </c>
      <c r="T1597" t="str">
        <f t="shared" si="126"/>
        <v xml:space="preserve"> ()</v>
      </c>
      <c r="U1597" t="s">
        <v>4293</v>
      </c>
    </row>
    <row r="1598" spans="2:21">
      <c r="B1598" s="263"/>
      <c r="C1598" s="294">
        <v>1597</v>
      </c>
      <c r="D1598" s="264"/>
      <c r="E1598" s="504" t="str">
        <f t="shared" si="122"/>
        <v xml:space="preserve"> ()</v>
      </c>
      <c r="F1598"/>
      <c r="G1598" s="264"/>
      <c r="H1598" t="e">
        <f>VLOOKUP($G1598,県名!$B$1:$C$49,2,FALSE)</f>
        <v>#N/A</v>
      </c>
      <c r="I1598" t="e">
        <f>VLOOKUP(B1598,学校名!$D$8:$F$64,3,FALSE)</f>
        <v>#N/A</v>
      </c>
      <c r="J1598" t="str">
        <f t="shared" si="123"/>
        <v>男</v>
      </c>
      <c r="M1598" t="str">
        <f t="shared" si="124"/>
        <v xml:space="preserve"> </v>
      </c>
      <c r="S1598" t="str">
        <f t="shared" si="125"/>
        <v/>
      </c>
      <c r="T1598" t="str">
        <f t="shared" si="126"/>
        <v xml:space="preserve"> ()</v>
      </c>
      <c r="U1598" t="s">
        <v>4293</v>
      </c>
    </row>
    <row r="1599" spans="2:21">
      <c r="B1599" s="263"/>
      <c r="C1599" s="294">
        <v>1598</v>
      </c>
      <c r="D1599" s="264"/>
      <c r="E1599" s="504" t="str">
        <f t="shared" si="122"/>
        <v xml:space="preserve"> ()</v>
      </c>
      <c r="F1599"/>
      <c r="G1599" s="264"/>
      <c r="H1599" t="e">
        <f>VLOOKUP($G1599,県名!$B$1:$C$49,2,FALSE)</f>
        <v>#N/A</v>
      </c>
      <c r="I1599" t="e">
        <f>VLOOKUP(B1599,学校名!$D$8:$F$64,3,FALSE)</f>
        <v>#N/A</v>
      </c>
      <c r="J1599" t="str">
        <f t="shared" si="123"/>
        <v>男</v>
      </c>
      <c r="M1599" t="str">
        <f t="shared" si="124"/>
        <v xml:space="preserve"> </v>
      </c>
      <c r="S1599" t="str">
        <f t="shared" si="125"/>
        <v/>
      </c>
      <c r="T1599" t="str">
        <f t="shared" si="126"/>
        <v xml:space="preserve"> ()</v>
      </c>
      <c r="U1599" t="s">
        <v>4293</v>
      </c>
    </row>
    <row r="1600" spans="2:21">
      <c r="B1600" s="263"/>
      <c r="C1600" s="294">
        <v>1599</v>
      </c>
      <c r="D1600" s="264"/>
      <c r="E1600" s="504" t="str">
        <f t="shared" si="122"/>
        <v xml:space="preserve"> ()</v>
      </c>
      <c r="F1600"/>
      <c r="G1600" s="264"/>
      <c r="H1600" t="e">
        <f>VLOOKUP($G1600,県名!$B$1:$C$49,2,FALSE)</f>
        <v>#N/A</v>
      </c>
      <c r="I1600" t="e">
        <f>VLOOKUP(B1600,学校名!$D$8:$F$64,3,FALSE)</f>
        <v>#N/A</v>
      </c>
      <c r="J1600" t="str">
        <f t="shared" si="123"/>
        <v>男</v>
      </c>
      <c r="M1600" t="str">
        <f t="shared" si="124"/>
        <v xml:space="preserve"> </v>
      </c>
      <c r="S1600" t="str">
        <f t="shared" si="125"/>
        <v/>
      </c>
      <c r="T1600" t="str">
        <f t="shared" si="126"/>
        <v xml:space="preserve"> ()</v>
      </c>
      <c r="U1600" t="s">
        <v>4293</v>
      </c>
    </row>
    <row r="1601" spans="2:21">
      <c r="B1601" s="263"/>
      <c r="C1601" s="294">
        <v>1600</v>
      </c>
      <c r="D1601" s="264"/>
      <c r="E1601" s="504" t="str">
        <f t="shared" si="122"/>
        <v xml:space="preserve"> ()</v>
      </c>
      <c r="F1601"/>
      <c r="G1601" s="264"/>
      <c r="H1601" t="e">
        <f>VLOOKUP($G1601,県名!$B$1:$C$49,2,FALSE)</f>
        <v>#N/A</v>
      </c>
      <c r="I1601" t="e">
        <f>VLOOKUP(B1601,学校名!$D$8:$F$64,3,FALSE)</f>
        <v>#N/A</v>
      </c>
      <c r="J1601" t="str">
        <f t="shared" si="123"/>
        <v>男</v>
      </c>
      <c r="M1601" t="str">
        <f t="shared" si="124"/>
        <v xml:space="preserve"> </v>
      </c>
      <c r="S1601" t="str">
        <f t="shared" si="125"/>
        <v/>
      </c>
      <c r="T1601" t="str">
        <f t="shared" si="126"/>
        <v xml:space="preserve"> ()</v>
      </c>
      <c r="U1601" t="s">
        <v>4293</v>
      </c>
    </row>
    <row r="1602" spans="2:21">
      <c r="B1602" s="263"/>
      <c r="C1602" s="294">
        <v>1601</v>
      </c>
      <c r="D1602" s="264"/>
      <c r="E1602" s="504" t="str">
        <f t="shared" si="122"/>
        <v xml:space="preserve"> ()</v>
      </c>
      <c r="F1602"/>
      <c r="G1602" s="264"/>
      <c r="H1602" t="e">
        <f>VLOOKUP($G1602,県名!$B$1:$C$49,2,FALSE)</f>
        <v>#N/A</v>
      </c>
      <c r="I1602" t="e">
        <f>VLOOKUP(B1602,学校名!$D$8:$F$64,3,FALSE)</f>
        <v>#N/A</v>
      </c>
      <c r="J1602" t="str">
        <f t="shared" si="123"/>
        <v>男</v>
      </c>
      <c r="M1602" t="str">
        <f t="shared" si="124"/>
        <v xml:space="preserve"> </v>
      </c>
      <c r="S1602" t="str">
        <f t="shared" si="125"/>
        <v/>
      </c>
      <c r="T1602" t="str">
        <f t="shared" si="126"/>
        <v xml:space="preserve"> ()</v>
      </c>
      <c r="U1602" t="s">
        <v>4293</v>
      </c>
    </row>
    <row r="1603" spans="2:21">
      <c r="B1603" s="263"/>
      <c r="C1603" s="294">
        <v>1602</v>
      </c>
      <c r="D1603" s="264"/>
      <c r="E1603" s="504" t="str">
        <f t="shared" ref="E1603:E1666" si="127">M1603&amp;"("&amp;S1603&amp;")"</f>
        <v xml:space="preserve"> ()</v>
      </c>
      <c r="F1603"/>
      <c r="G1603" s="264"/>
      <c r="H1603" t="e">
        <f>VLOOKUP($G1603,県名!$B$1:$C$49,2,FALSE)</f>
        <v>#N/A</v>
      </c>
      <c r="I1603" t="e">
        <f>VLOOKUP(B1603,学校名!$D$8:$F$64,3,FALSE)</f>
        <v>#N/A</v>
      </c>
      <c r="J1603" t="str">
        <f t="shared" ref="J1603:J1666" si="128">IF(VALUE(C1603)&lt;2000,"男","女")</f>
        <v>男</v>
      </c>
      <c r="M1603" t="str">
        <f t="shared" ref="M1603:M1666" si="129">K1603&amp;" "&amp;L1603</f>
        <v xml:space="preserve"> </v>
      </c>
      <c r="S1603" t="str">
        <f t="shared" ref="S1603:S1666" si="130">LEFT(R1603,2)</f>
        <v/>
      </c>
      <c r="T1603" t="str">
        <f t="shared" ref="T1603:T1666" si="131">Q1603&amp;" ("&amp;S1603&amp;")"</f>
        <v xml:space="preserve"> ()</v>
      </c>
      <c r="U1603" t="s">
        <v>4293</v>
      </c>
    </row>
    <row r="1604" spans="2:21">
      <c r="B1604" s="263"/>
      <c r="C1604" s="294">
        <v>1603</v>
      </c>
      <c r="D1604" s="264"/>
      <c r="E1604" s="504" t="str">
        <f t="shared" si="127"/>
        <v xml:space="preserve"> ()</v>
      </c>
      <c r="F1604"/>
      <c r="G1604" s="264"/>
      <c r="H1604" t="e">
        <f>VLOOKUP($G1604,県名!$B$1:$C$49,2,FALSE)</f>
        <v>#N/A</v>
      </c>
      <c r="I1604" t="e">
        <f>VLOOKUP(B1604,学校名!$D$8:$F$64,3,FALSE)</f>
        <v>#N/A</v>
      </c>
      <c r="J1604" t="str">
        <f t="shared" si="128"/>
        <v>男</v>
      </c>
      <c r="M1604" t="str">
        <f t="shared" si="129"/>
        <v xml:space="preserve"> </v>
      </c>
      <c r="S1604" t="str">
        <f t="shared" si="130"/>
        <v/>
      </c>
      <c r="T1604" t="str">
        <f t="shared" si="131"/>
        <v xml:space="preserve"> ()</v>
      </c>
      <c r="U1604" t="s">
        <v>4293</v>
      </c>
    </row>
    <row r="1605" spans="2:21">
      <c r="B1605" s="263"/>
      <c r="C1605" s="294">
        <v>1604</v>
      </c>
      <c r="D1605" s="264"/>
      <c r="E1605" s="504" t="str">
        <f t="shared" si="127"/>
        <v xml:space="preserve"> ()</v>
      </c>
      <c r="F1605"/>
      <c r="G1605" s="264"/>
      <c r="H1605" t="e">
        <f>VLOOKUP($G1605,県名!$B$1:$C$49,2,FALSE)</f>
        <v>#N/A</v>
      </c>
      <c r="I1605" t="e">
        <f>VLOOKUP(B1605,学校名!$D$8:$F$64,3,FALSE)</f>
        <v>#N/A</v>
      </c>
      <c r="J1605" t="str">
        <f t="shared" si="128"/>
        <v>男</v>
      </c>
      <c r="M1605" t="str">
        <f t="shared" si="129"/>
        <v xml:space="preserve"> </v>
      </c>
      <c r="S1605" t="str">
        <f t="shared" si="130"/>
        <v/>
      </c>
      <c r="T1605" t="str">
        <f t="shared" si="131"/>
        <v xml:space="preserve"> ()</v>
      </c>
      <c r="U1605" t="s">
        <v>4293</v>
      </c>
    </row>
    <row r="1606" spans="2:21">
      <c r="B1606" s="263"/>
      <c r="C1606" s="294">
        <v>1605</v>
      </c>
      <c r="D1606" s="264"/>
      <c r="E1606" s="504" t="str">
        <f t="shared" si="127"/>
        <v xml:space="preserve"> ()</v>
      </c>
      <c r="F1606"/>
      <c r="G1606" s="264"/>
      <c r="H1606" t="e">
        <f>VLOOKUP($G1606,県名!$B$1:$C$49,2,FALSE)</f>
        <v>#N/A</v>
      </c>
      <c r="I1606" t="e">
        <f>VLOOKUP(B1606,学校名!$D$8:$F$64,3,FALSE)</f>
        <v>#N/A</v>
      </c>
      <c r="J1606" t="str">
        <f t="shared" si="128"/>
        <v>男</v>
      </c>
      <c r="M1606" t="str">
        <f t="shared" si="129"/>
        <v xml:space="preserve"> </v>
      </c>
      <c r="S1606" t="str">
        <f t="shared" si="130"/>
        <v/>
      </c>
      <c r="T1606" t="str">
        <f t="shared" si="131"/>
        <v xml:space="preserve"> ()</v>
      </c>
      <c r="U1606" t="s">
        <v>4293</v>
      </c>
    </row>
    <row r="1607" spans="2:21">
      <c r="B1607" s="263"/>
      <c r="C1607" s="294">
        <v>1606</v>
      </c>
      <c r="D1607" s="264"/>
      <c r="E1607" s="504" t="str">
        <f t="shared" si="127"/>
        <v xml:space="preserve"> ()</v>
      </c>
      <c r="F1607"/>
      <c r="G1607" s="264"/>
      <c r="H1607" t="e">
        <f>VLOOKUP($G1607,県名!$B$1:$C$49,2,FALSE)</f>
        <v>#N/A</v>
      </c>
      <c r="I1607" t="e">
        <f>VLOOKUP(B1607,学校名!$D$8:$F$64,3,FALSE)</f>
        <v>#N/A</v>
      </c>
      <c r="J1607" t="str">
        <f t="shared" si="128"/>
        <v>男</v>
      </c>
      <c r="M1607" t="str">
        <f t="shared" si="129"/>
        <v xml:space="preserve"> </v>
      </c>
      <c r="S1607" t="str">
        <f t="shared" si="130"/>
        <v/>
      </c>
      <c r="T1607" t="str">
        <f t="shared" si="131"/>
        <v xml:space="preserve"> ()</v>
      </c>
      <c r="U1607" t="s">
        <v>4293</v>
      </c>
    </row>
    <row r="1608" spans="2:21">
      <c r="B1608" s="263"/>
      <c r="C1608" s="294">
        <v>1607</v>
      </c>
      <c r="D1608" s="264"/>
      <c r="E1608" s="504" t="str">
        <f t="shared" si="127"/>
        <v xml:space="preserve"> ()</v>
      </c>
      <c r="F1608"/>
      <c r="G1608" s="264"/>
      <c r="H1608" t="e">
        <f>VLOOKUP($G1608,県名!$B$1:$C$49,2,FALSE)</f>
        <v>#N/A</v>
      </c>
      <c r="I1608" t="e">
        <f>VLOOKUP(B1608,学校名!$D$8:$F$64,3,FALSE)</f>
        <v>#N/A</v>
      </c>
      <c r="J1608" t="str">
        <f t="shared" si="128"/>
        <v>男</v>
      </c>
      <c r="M1608" t="str">
        <f t="shared" si="129"/>
        <v xml:space="preserve"> </v>
      </c>
      <c r="S1608" t="str">
        <f t="shared" si="130"/>
        <v/>
      </c>
      <c r="T1608" t="str">
        <f t="shared" si="131"/>
        <v xml:space="preserve"> ()</v>
      </c>
      <c r="U1608" t="s">
        <v>4293</v>
      </c>
    </row>
    <row r="1609" spans="2:21">
      <c r="B1609" s="263"/>
      <c r="C1609" s="294">
        <v>1608</v>
      </c>
      <c r="D1609" s="264"/>
      <c r="E1609" s="504" t="str">
        <f t="shared" si="127"/>
        <v xml:space="preserve"> ()</v>
      </c>
      <c r="F1609"/>
      <c r="G1609" s="264"/>
      <c r="H1609" t="e">
        <f>VLOOKUP($G1609,県名!$B$1:$C$49,2,FALSE)</f>
        <v>#N/A</v>
      </c>
      <c r="I1609" t="e">
        <f>VLOOKUP(B1609,学校名!$D$8:$F$64,3,FALSE)</f>
        <v>#N/A</v>
      </c>
      <c r="J1609" t="str">
        <f t="shared" si="128"/>
        <v>男</v>
      </c>
      <c r="M1609" t="str">
        <f t="shared" si="129"/>
        <v xml:space="preserve"> </v>
      </c>
      <c r="S1609" t="str">
        <f t="shared" si="130"/>
        <v/>
      </c>
      <c r="T1609" t="str">
        <f t="shared" si="131"/>
        <v xml:space="preserve"> ()</v>
      </c>
      <c r="U1609" t="s">
        <v>4293</v>
      </c>
    </row>
    <row r="1610" spans="2:21">
      <c r="B1610" s="263"/>
      <c r="C1610" s="294">
        <v>1609</v>
      </c>
      <c r="D1610" s="264"/>
      <c r="E1610" s="504" t="str">
        <f t="shared" si="127"/>
        <v xml:space="preserve"> ()</v>
      </c>
      <c r="F1610"/>
      <c r="G1610" s="264"/>
      <c r="H1610" t="e">
        <f>VLOOKUP($G1610,県名!$B$1:$C$49,2,FALSE)</f>
        <v>#N/A</v>
      </c>
      <c r="I1610" t="e">
        <f>VLOOKUP(B1610,学校名!$D$8:$F$64,3,FALSE)</f>
        <v>#N/A</v>
      </c>
      <c r="J1610" t="str">
        <f t="shared" si="128"/>
        <v>男</v>
      </c>
      <c r="M1610" t="str">
        <f t="shared" si="129"/>
        <v xml:space="preserve"> </v>
      </c>
      <c r="S1610" t="str">
        <f t="shared" si="130"/>
        <v/>
      </c>
      <c r="T1610" t="str">
        <f t="shared" si="131"/>
        <v xml:space="preserve"> ()</v>
      </c>
      <c r="U1610" t="s">
        <v>4293</v>
      </c>
    </row>
    <row r="1611" spans="2:21">
      <c r="B1611" s="263"/>
      <c r="C1611" s="294">
        <v>1610</v>
      </c>
      <c r="D1611" s="264"/>
      <c r="E1611" s="504" t="str">
        <f t="shared" si="127"/>
        <v xml:space="preserve"> ()</v>
      </c>
      <c r="F1611"/>
      <c r="G1611" s="264"/>
      <c r="H1611" t="e">
        <f>VLOOKUP($G1611,県名!$B$1:$C$49,2,FALSE)</f>
        <v>#N/A</v>
      </c>
      <c r="I1611" t="e">
        <f>VLOOKUP(B1611,学校名!$D$8:$F$64,3,FALSE)</f>
        <v>#N/A</v>
      </c>
      <c r="J1611" t="str">
        <f t="shared" si="128"/>
        <v>男</v>
      </c>
      <c r="M1611" t="str">
        <f t="shared" si="129"/>
        <v xml:space="preserve"> </v>
      </c>
      <c r="S1611" t="str">
        <f t="shared" si="130"/>
        <v/>
      </c>
      <c r="T1611" t="str">
        <f t="shared" si="131"/>
        <v xml:space="preserve"> ()</v>
      </c>
      <c r="U1611" t="s">
        <v>4293</v>
      </c>
    </row>
    <row r="1612" spans="2:21">
      <c r="B1612" s="263"/>
      <c r="C1612" s="294">
        <v>1611</v>
      </c>
      <c r="D1612" s="264"/>
      <c r="E1612" s="504" t="str">
        <f t="shared" si="127"/>
        <v xml:space="preserve"> ()</v>
      </c>
      <c r="F1612"/>
      <c r="G1612" s="264"/>
      <c r="H1612" t="e">
        <f>VLOOKUP($G1612,県名!$B$1:$C$49,2,FALSE)</f>
        <v>#N/A</v>
      </c>
      <c r="I1612" t="e">
        <f>VLOOKUP(B1612,学校名!$D$8:$F$64,3,FALSE)</f>
        <v>#N/A</v>
      </c>
      <c r="J1612" t="str">
        <f t="shared" si="128"/>
        <v>男</v>
      </c>
      <c r="M1612" t="str">
        <f t="shared" si="129"/>
        <v xml:space="preserve"> </v>
      </c>
      <c r="S1612" t="str">
        <f t="shared" si="130"/>
        <v/>
      </c>
      <c r="T1612" t="str">
        <f t="shared" si="131"/>
        <v xml:space="preserve"> ()</v>
      </c>
      <c r="U1612" t="s">
        <v>4293</v>
      </c>
    </row>
    <row r="1613" spans="2:21">
      <c r="B1613" s="263"/>
      <c r="C1613" s="294">
        <v>1612</v>
      </c>
      <c r="D1613" s="264"/>
      <c r="E1613" s="504" t="str">
        <f t="shared" si="127"/>
        <v xml:space="preserve"> ()</v>
      </c>
      <c r="F1613"/>
      <c r="G1613" s="264"/>
      <c r="H1613" t="e">
        <f>VLOOKUP($G1613,県名!$B$1:$C$49,2,FALSE)</f>
        <v>#N/A</v>
      </c>
      <c r="I1613" t="e">
        <f>VLOOKUP(B1613,学校名!$D$8:$F$64,3,FALSE)</f>
        <v>#N/A</v>
      </c>
      <c r="J1613" t="str">
        <f t="shared" si="128"/>
        <v>男</v>
      </c>
      <c r="M1613" t="str">
        <f t="shared" si="129"/>
        <v xml:space="preserve"> </v>
      </c>
      <c r="S1613" t="str">
        <f t="shared" si="130"/>
        <v/>
      </c>
      <c r="T1613" t="str">
        <f t="shared" si="131"/>
        <v xml:space="preserve"> ()</v>
      </c>
      <c r="U1613" t="s">
        <v>4293</v>
      </c>
    </row>
    <row r="1614" spans="2:21">
      <c r="B1614" s="263"/>
      <c r="C1614" s="294">
        <v>1613</v>
      </c>
      <c r="D1614" s="264"/>
      <c r="E1614" s="504" t="str">
        <f t="shared" si="127"/>
        <v xml:space="preserve"> ()</v>
      </c>
      <c r="F1614"/>
      <c r="G1614" s="264"/>
      <c r="H1614" t="e">
        <f>VLOOKUP($G1614,県名!$B$1:$C$49,2,FALSE)</f>
        <v>#N/A</v>
      </c>
      <c r="I1614" t="e">
        <f>VLOOKUP(B1614,学校名!$D$8:$F$64,3,FALSE)</f>
        <v>#N/A</v>
      </c>
      <c r="J1614" t="str">
        <f t="shared" si="128"/>
        <v>男</v>
      </c>
      <c r="M1614" t="str">
        <f t="shared" si="129"/>
        <v xml:space="preserve"> </v>
      </c>
      <c r="S1614" t="str">
        <f t="shared" si="130"/>
        <v/>
      </c>
      <c r="T1614" t="str">
        <f t="shared" si="131"/>
        <v xml:space="preserve"> ()</v>
      </c>
      <c r="U1614" t="s">
        <v>4293</v>
      </c>
    </row>
    <row r="1615" spans="2:21">
      <c r="B1615" s="263"/>
      <c r="C1615" s="294">
        <v>1614</v>
      </c>
      <c r="D1615" s="264"/>
      <c r="E1615" s="504" t="str">
        <f t="shared" si="127"/>
        <v xml:space="preserve"> ()</v>
      </c>
      <c r="F1615"/>
      <c r="G1615" s="264"/>
      <c r="H1615" t="e">
        <f>VLOOKUP($G1615,県名!$B$1:$C$49,2,FALSE)</f>
        <v>#N/A</v>
      </c>
      <c r="I1615" t="e">
        <f>VLOOKUP(B1615,学校名!$D$8:$F$64,3,FALSE)</f>
        <v>#N/A</v>
      </c>
      <c r="J1615" t="str">
        <f t="shared" si="128"/>
        <v>男</v>
      </c>
      <c r="M1615" t="str">
        <f t="shared" si="129"/>
        <v xml:space="preserve"> </v>
      </c>
      <c r="S1615" t="str">
        <f t="shared" si="130"/>
        <v/>
      </c>
      <c r="T1615" t="str">
        <f t="shared" si="131"/>
        <v xml:space="preserve"> ()</v>
      </c>
      <c r="U1615" t="s">
        <v>4293</v>
      </c>
    </row>
    <row r="1616" spans="2:21">
      <c r="B1616" s="263"/>
      <c r="C1616" s="294">
        <v>1615</v>
      </c>
      <c r="D1616" s="264"/>
      <c r="E1616" s="504" t="str">
        <f t="shared" si="127"/>
        <v xml:space="preserve"> ()</v>
      </c>
      <c r="F1616"/>
      <c r="G1616" s="264"/>
      <c r="H1616" t="e">
        <f>VLOOKUP($G1616,県名!$B$1:$C$49,2,FALSE)</f>
        <v>#N/A</v>
      </c>
      <c r="I1616" t="e">
        <f>VLOOKUP(B1616,学校名!$D$8:$F$64,3,FALSE)</f>
        <v>#N/A</v>
      </c>
      <c r="J1616" t="str">
        <f t="shared" si="128"/>
        <v>男</v>
      </c>
      <c r="M1616" t="str">
        <f t="shared" si="129"/>
        <v xml:space="preserve"> </v>
      </c>
      <c r="S1616" t="str">
        <f t="shared" si="130"/>
        <v/>
      </c>
      <c r="T1616" t="str">
        <f t="shared" si="131"/>
        <v xml:space="preserve"> ()</v>
      </c>
      <c r="U1616" t="s">
        <v>4293</v>
      </c>
    </row>
    <row r="1617" spans="2:21">
      <c r="B1617" s="263"/>
      <c r="C1617" s="294">
        <v>1616</v>
      </c>
      <c r="D1617" s="264"/>
      <c r="E1617" s="504" t="str">
        <f t="shared" si="127"/>
        <v xml:space="preserve"> ()</v>
      </c>
      <c r="F1617"/>
      <c r="G1617" s="264"/>
      <c r="H1617" t="e">
        <f>VLOOKUP($G1617,県名!$B$1:$C$49,2,FALSE)</f>
        <v>#N/A</v>
      </c>
      <c r="I1617" t="e">
        <f>VLOOKUP(B1617,学校名!$D$8:$F$64,3,FALSE)</f>
        <v>#N/A</v>
      </c>
      <c r="J1617" t="str">
        <f t="shared" si="128"/>
        <v>男</v>
      </c>
      <c r="M1617" t="str">
        <f t="shared" si="129"/>
        <v xml:space="preserve"> </v>
      </c>
      <c r="S1617" t="str">
        <f t="shared" si="130"/>
        <v/>
      </c>
      <c r="T1617" t="str">
        <f t="shared" si="131"/>
        <v xml:space="preserve"> ()</v>
      </c>
      <c r="U1617" t="s">
        <v>4293</v>
      </c>
    </row>
    <row r="1618" spans="2:21">
      <c r="B1618" s="263"/>
      <c r="C1618" s="294">
        <v>1617</v>
      </c>
      <c r="D1618" s="264"/>
      <c r="E1618" s="504" t="str">
        <f t="shared" si="127"/>
        <v xml:space="preserve"> ()</v>
      </c>
      <c r="F1618"/>
      <c r="G1618" s="264"/>
      <c r="H1618" t="e">
        <f>VLOOKUP($G1618,県名!$B$1:$C$49,2,FALSE)</f>
        <v>#N/A</v>
      </c>
      <c r="I1618" t="e">
        <f>VLOOKUP(B1618,学校名!$D$8:$F$64,3,FALSE)</f>
        <v>#N/A</v>
      </c>
      <c r="J1618" t="str">
        <f t="shared" si="128"/>
        <v>男</v>
      </c>
      <c r="M1618" t="str">
        <f t="shared" si="129"/>
        <v xml:space="preserve"> </v>
      </c>
      <c r="S1618" t="str">
        <f t="shared" si="130"/>
        <v/>
      </c>
      <c r="T1618" t="str">
        <f t="shared" si="131"/>
        <v xml:space="preserve"> ()</v>
      </c>
      <c r="U1618" t="s">
        <v>4293</v>
      </c>
    </row>
    <row r="1619" spans="2:21">
      <c r="B1619" s="263"/>
      <c r="C1619" s="294">
        <v>1618</v>
      </c>
      <c r="D1619" s="264"/>
      <c r="E1619" s="504" t="str">
        <f t="shared" si="127"/>
        <v xml:space="preserve"> ()</v>
      </c>
      <c r="F1619"/>
      <c r="G1619" s="264"/>
      <c r="H1619" t="e">
        <f>VLOOKUP($G1619,県名!$B$1:$C$49,2,FALSE)</f>
        <v>#N/A</v>
      </c>
      <c r="I1619" t="e">
        <f>VLOOKUP(B1619,学校名!$D$8:$F$64,3,FALSE)</f>
        <v>#N/A</v>
      </c>
      <c r="J1619" t="str">
        <f t="shared" si="128"/>
        <v>男</v>
      </c>
      <c r="M1619" t="str">
        <f t="shared" si="129"/>
        <v xml:space="preserve"> </v>
      </c>
      <c r="S1619" t="str">
        <f t="shared" si="130"/>
        <v/>
      </c>
      <c r="T1619" t="str">
        <f t="shared" si="131"/>
        <v xml:space="preserve"> ()</v>
      </c>
      <c r="U1619" t="s">
        <v>4293</v>
      </c>
    </row>
    <row r="1620" spans="2:21">
      <c r="B1620" s="263"/>
      <c r="C1620" s="294">
        <v>1619</v>
      </c>
      <c r="D1620" s="264"/>
      <c r="E1620" s="504" t="str">
        <f t="shared" si="127"/>
        <v xml:space="preserve"> ()</v>
      </c>
      <c r="F1620"/>
      <c r="G1620" s="264"/>
      <c r="H1620" t="e">
        <f>VLOOKUP($G1620,県名!$B$1:$C$49,2,FALSE)</f>
        <v>#N/A</v>
      </c>
      <c r="I1620" t="e">
        <f>VLOOKUP(B1620,学校名!$D$8:$F$64,3,FALSE)</f>
        <v>#N/A</v>
      </c>
      <c r="J1620" t="str">
        <f t="shared" si="128"/>
        <v>男</v>
      </c>
      <c r="M1620" t="str">
        <f t="shared" si="129"/>
        <v xml:space="preserve"> </v>
      </c>
      <c r="S1620" t="str">
        <f t="shared" si="130"/>
        <v/>
      </c>
      <c r="T1620" t="str">
        <f t="shared" si="131"/>
        <v xml:space="preserve"> ()</v>
      </c>
      <c r="U1620" t="s">
        <v>4293</v>
      </c>
    </row>
    <row r="1621" spans="2:21">
      <c r="B1621" s="263"/>
      <c r="C1621" s="294">
        <v>1620</v>
      </c>
      <c r="D1621" s="264"/>
      <c r="E1621" s="504" t="str">
        <f t="shared" si="127"/>
        <v xml:space="preserve"> ()</v>
      </c>
      <c r="F1621"/>
      <c r="G1621" s="264"/>
      <c r="H1621" t="e">
        <f>VLOOKUP($G1621,県名!$B$1:$C$49,2,FALSE)</f>
        <v>#N/A</v>
      </c>
      <c r="I1621" t="e">
        <f>VLOOKUP(B1621,学校名!$D$8:$F$64,3,FALSE)</f>
        <v>#N/A</v>
      </c>
      <c r="J1621" t="str">
        <f t="shared" si="128"/>
        <v>男</v>
      </c>
      <c r="M1621" t="str">
        <f t="shared" si="129"/>
        <v xml:space="preserve"> </v>
      </c>
      <c r="S1621" t="str">
        <f t="shared" si="130"/>
        <v/>
      </c>
      <c r="T1621" t="str">
        <f t="shared" si="131"/>
        <v xml:space="preserve"> ()</v>
      </c>
      <c r="U1621" t="s">
        <v>4293</v>
      </c>
    </row>
    <row r="1622" spans="2:21">
      <c r="B1622" s="263"/>
      <c r="C1622" s="294">
        <v>1621</v>
      </c>
      <c r="D1622" s="264"/>
      <c r="E1622" s="504" t="str">
        <f t="shared" si="127"/>
        <v xml:space="preserve"> ()</v>
      </c>
      <c r="F1622"/>
      <c r="G1622" s="264"/>
      <c r="H1622" t="e">
        <f>VLOOKUP($G1622,県名!$B$1:$C$49,2,FALSE)</f>
        <v>#N/A</v>
      </c>
      <c r="I1622" t="e">
        <f>VLOOKUP(B1622,学校名!$D$8:$F$64,3,FALSE)</f>
        <v>#N/A</v>
      </c>
      <c r="J1622" t="str">
        <f t="shared" si="128"/>
        <v>男</v>
      </c>
      <c r="M1622" t="str">
        <f t="shared" si="129"/>
        <v xml:space="preserve"> </v>
      </c>
      <c r="S1622" t="str">
        <f t="shared" si="130"/>
        <v/>
      </c>
      <c r="T1622" t="str">
        <f t="shared" si="131"/>
        <v xml:space="preserve"> ()</v>
      </c>
      <c r="U1622" t="s">
        <v>4293</v>
      </c>
    </row>
    <row r="1623" spans="2:21">
      <c r="B1623" s="263"/>
      <c r="C1623" s="294">
        <v>1622</v>
      </c>
      <c r="D1623" s="264"/>
      <c r="E1623" s="504" t="str">
        <f t="shared" si="127"/>
        <v xml:space="preserve"> ()</v>
      </c>
      <c r="F1623"/>
      <c r="G1623" s="264"/>
      <c r="H1623" t="e">
        <f>VLOOKUP($G1623,県名!$B$1:$C$49,2,FALSE)</f>
        <v>#N/A</v>
      </c>
      <c r="I1623" t="e">
        <f>VLOOKUP(B1623,学校名!$D$8:$F$64,3,FALSE)</f>
        <v>#N/A</v>
      </c>
      <c r="J1623" t="str">
        <f t="shared" si="128"/>
        <v>男</v>
      </c>
      <c r="M1623" t="str">
        <f t="shared" si="129"/>
        <v xml:space="preserve"> </v>
      </c>
      <c r="S1623" t="str">
        <f t="shared" si="130"/>
        <v/>
      </c>
      <c r="T1623" t="str">
        <f t="shared" si="131"/>
        <v xml:space="preserve"> ()</v>
      </c>
      <c r="U1623" t="s">
        <v>4293</v>
      </c>
    </row>
    <row r="1624" spans="2:21">
      <c r="B1624" s="263"/>
      <c r="C1624" s="294">
        <v>1623</v>
      </c>
      <c r="D1624" s="264"/>
      <c r="E1624" s="504" t="str">
        <f t="shared" si="127"/>
        <v xml:space="preserve"> ()</v>
      </c>
      <c r="F1624"/>
      <c r="G1624" s="264"/>
      <c r="H1624" t="e">
        <f>VLOOKUP($G1624,県名!$B$1:$C$49,2,FALSE)</f>
        <v>#N/A</v>
      </c>
      <c r="I1624" t="e">
        <f>VLOOKUP(B1624,学校名!$D$8:$F$64,3,FALSE)</f>
        <v>#N/A</v>
      </c>
      <c r="J1624" t="str">
        <f t="shared" si="128"/>
        <v>男</v>
      </c>
      <c r="M1624" t="str">
        <f t="shared" si="129"/>
        <v xml:space="preserve"> </v>
      </c>
      <c r="S1624" t="str">
        <f t="shared" si="130"/>
        <v/>
      </c>
      <c r="T1624" t="str">
        <f t="shared" si="131"/>
        <v xml:space="preserve"> ()</v>
      </c>
      <c r="U1624" t="s">
        <v>4293</v>
      </c>
    </row>
    <row r="1625" spans="2:21">
      <c r="B1625" s="263"/>
      <c r="C1625" s="294">
        <v>1624</v>
      </c>
      <c r="D1625" s="264"/>
      <c r="E1625" s="504" t="str">
        <f t="shared" si="127"/>
        <v xml:space="preserve"> ()</v>
      </c>
      <c r="F1625"/>
      <c r="G1625" s="264"/>
      <c r="H1625" t="e">
        <f>VLOOKUP($G1625,県名!$B$1:$C$49,2,FALSE)</f>
        <v>#N/A</v>
      </c>
      <c r="I1625" t="e">
        <f>VLOOKUP(B1625,学校名!$D$8:$F$64,3,FALSE)</f>
        <v>#N/A</v>
      </c>
      <c r="J1625" t="str">
        <f t="shared" si="128"/>
        <v>男</v>
      </c>
      <c r="M1625" t="str">
        <f t="shared" si="129"/>
        <v xml:space="preserve"> </v>
      </c>
      <c r="S1625" t="str">
        <f t="shared" si="130"/>
        <v/>
      </c>
      <c r="T1625" t="str">
        <f t="shared" si="131"/>
        <v xml:space="preserve"> ()</v>
      </c>
      <c r="U1625" t="s">
        <v>4293</v>
      </c>
    </row>
    <row r="1626" spans="2:21">
      <c r="B1626" s="263"/>
      <c r="C1626" s="294">
        <v>1625</v>
      </c>
      <c r="D1626" s="264"/>
      <c r="E1626" s="504" t="str">
        <f t="shared" si="127"/>
        <v xml:space="preserve"> ()</v>
      </c>
      <c r="F1626"/>
      <c r="G1626" s="264"/>
      <c r="H1626" t="e">
        <f>VLOOKUP($G1626,県名!$B$1:$C$49,2,FALSE)</f>
        <v>#N/A</v>
      </c>
      <c r="I1626" t="e">
        <f>VLOOKUP(B1626,学校名!$D$8:$F$64,3,FALSE)</f>
        <v>#N/A</v>
      </c>
      <c r="J1626" t="str">
        <f t="shared" si="128"/>
        <v>男</v>
      </c>
      <c r="M1626" t="str">
        <f t="shared" si="129"/>
        <v xml:space="preserve"> </v>
      </c>
      <c r="S1626" t="str">
        <f t="shared" si="130"/>
        <v/>
      </c>
      <c r="T1626" t="str">
        <f t="shared" si="131"/>
        <v xml:space="preserve"> ()</v>
      </c>
      <c r="U1626" t="s">
        <v>4293</v>
      </c>
    </row>
    <row r="1627" spans="2:21">
      <c r="B1627" s="263"/>
      <c r="C1627" s="294">
        <v>1626</v>
      </c>
      <c r="D1627" s="264"/>
      <c r="E1627" s="504" t="str">
        <f t="shared" si="127"/>
        <v xml:space="preserve"> ()</v>
      </c>
      <c r="F1627"/>
      <c r="G1627" s="264"/>
      <c r="H1627" t="e">
        <f>VLOOKUP($G1627,県名!$B$1:$C$49,2,FALSE)</f>
        <v>#N/A</v>
      </c>
      <c r="I1627" t="e">
        <f>VLOOKUP(B1627,学校名!$D$8:$F$64,3,FALSE)</f>
        <v>#N/A</v>
      </c>
      <c r="J1627" t="str">
        <f t="shared" si="128"/>
        <v>男</v>
      </c>
      <c r="M1627" t="str">
        <f t="shared" si="129"/>
        <v xml:space="preserve"> </v>
      </c>
      <c r="S1627" t="str">
        <f t="shared" si="130"/>
        <v/>
      </c>
      <c r="T1627" t="str">
        <f t="shared" si="131"/>
        <v xml:space="preserve"> ()</v>
      </c>
      <c r="U1627" t="s">
        <v>4293</v>
      </c>
    </row>
    <row r="1628" spans="2:21">
      <c r="B1628" s="263"/>
      <c r="C1628" s="294">
        <v>1627</v>
      </c>
      <c r="D1628" s="264"/>
      <c r="E1628" s="504" t="str">
        <f t="shared" si="127"/>
        <v xml:space="preserve"> ()</v>
      </c>
      <c r="F1628"/>
      <c r="G1628" s="264"/>
      <c r="H1628" t="e">
        <f>VLOOKUP($G1628,県名!$B$1:$C$49,2,FALSE)</f>
        <v>#N/A</v>
      </c>
      <c r="I1628" t="e">
        <f>VLOOKUP(B1628,学校名!$D$8:$F$64,3,FALSE)</f>
        <v>#N/A</v>
      </c>
      <c r="J1628" t="str">
        <f t="shared" si="128"/>
        <v>男</v>
      </c>
      <c r="M1628" t="str">
        <f t="shared" si="129"/>
        <v xml:space="preserve"> </v>
      </c>
      <c r="S1628" t="str">
        <f t="shared" si="130"/>
        <v/>
      </c>
      <c r="T1628" t="str">
        <f t="shared" si="131"/>
        <v xml:space="preserve"> ()</v>
      </c>
      <c r="U1628" t="s">
        <v>4293</v>
      </c>
    </row>
    <row r="1629" spans="2:21">
      <c r="B1629" s="263"/>
      <c r="C1629" s="294">
        <v>1628</v>
      </c>
      <c r="D1629" s="264"/>
      <c r="E1629" s="504" t="str">
        <f t="shared" si="127"/>
        <v xml:space="preserve"> ()</v>
      </c>
      <c r="F1629"/>
      <c r="G1629" s="264"/>
      <c r="H1629" t="e">
        <f>VLOOKUP($G1629,県名!$B$1:$C$49,2,FALSE)</f>
        <v>#N/A</v>
      </c>
      <c r="I1629" t="e">
        <f>VLOOKUP(B1629,学校名!$D$8:$F$64,3,FALSE)</f>
        <v>#N/A</v>
      </c>
      <c r="J1629" t="str">
        <f t="shared" si="128"/>
        <v>男</v>
      </c>
      <c r="M1629" t="str">
        <f t="shared" si="129"/>
        <v xml:space="preserve"> </v>
      </c>
      <c r="S1629" t="str">
        <f t="shared" si="130"/>
        <v/>
      </c>
      <c r="T1629" t="str">
        <f t="shared" si="131"/>
        <v xml:space="preserve"> ()</v>
      </c>
      <c r="U1629" t="s">
        <v>4293</v>
      </c>
    </row>
    <row r="1630" spans="2:21">
      <c r="B1630" s="263"/>
      <c r="C1630" s="294">
        <v>1629</v>
      </c>
      <c r="D1630" s="264"/>
      <c r="E1630" s="504" t="str">
        <f t="shared" si="127"/>
        <v xml:space="preserve"> ()</v>
      </c>
      <c r="F1630"/>
      <c r="G1630" s="264"/>
      <c r="H1630" t="e">
        <f>VLOOKUP($G1630,県名!$B$1:$C$49,2,FALSE)</f>
        <v>#N/A</v>
      </c>
      <c r="I1630" t="e">
        <f>VLOOKUP(B1630,学校名!$D$8:$F$64,3,FALSE)</f>
        <v>#N/A</v>
      </c>
      <c r="J1630" t="str">
        <f t="shared" si="128"/>
        <v>男</v>
      </c>
      <c r="M1630" t="str">
        <f t="shared" si="129"/>
        <v xml:space="preserve"> </v>
      </c>
      <c r="S1630" t="str">
        <f t="shared" si="130"/>
        <v/>
      </c>
      <c r="T1630" t="str">
        <f t="shared" si="131"/>
        <v xml:space="preserve"> ()</v>
      </c>
      <c r="U1630" t="s">
        <v>4293</v>
      </c>
    </row>
    <row r="1631" spans="2:21">
      <c r="B1631" s="263"/>
      <c r="C1631" s="294">
        <v>1630</v>
      </c>
      <c r="D1631" s="264"/>
      <c r="E1631" s="504" t="str">
        <f t="shared" si="127"/>
        <v xml:space="preserve"> ()</v>
      </c>
      <c r="F1631"/>
      <c r="G1631" s="264"/>
      <c r="H1631" t="e">
        <f>VLOOKUP($G1631,県名!$B$1:$C$49,2,FALSE)</f>
        <v>#N/A</v>
      </c>
      <c r="I1631" t="e">
        <f>VLOOKUP(B1631,学校名!$D$8:$F$64,3,FALSE)</f>
        <v>#N/A</v>
      </c>
      <c r="J1631" t="str">
        <f t="shared" si="128"/>
        <v>男</v>
      </c>
      <c r="M1631" t="str">
        <f t="shared" si="129"/>
        <v xml:space="preserve"> </v>
      </c>
      <c r="S1631" t="str">
        <f t="shared" si="130"/>
        <v/>
      </c>
      <c r="T1631" t="str">
        <f t="shared" si="131"/>
        <v xml:space="preserve"> ()</v>
      </c>
      <c r="U1631" t="s">
        <v>4293</v>
      </c>
    </row>
    <row r="1632" spans="2:21">
      <c r="B1632" s="263"/>
      <c r="C1632" s="294">
        <v>1631</v>
      </c>
      <c r="D1632" s="264"/>
      <c r="E1632" s="504" t="str">
        <f t="shared" si="127"/>
        <v xml:space="preserve"> ()</v>
      </c>
      <c r="F1632"/>
      <c r="G1632" s="264"/>
      <c r="H1632" t="e">
        <f>VLOOKUP($G1632,県名!$B$1:$C$49,2,FALSE)</f>
        <v>#N/A</v>
      </c>
      <c r="I1632" t="e">
        <f>VLOOKUP(B1632,学校名!$D$8:$F$64,3,FALSE)</f>
        <v>#N/A</v>
      </c>
      <c r="J1632" t="str">
        <f t="shared" si="128"/>
        <v>男</v>
      </c>
      <c r="M1632" t="str">
        <f t="shared" si="129"/>
        <v xml:space="preserve"> </v>
      </c>
      <c r="S1632" t="str">
        <f t="shared" si="130"/>
        <v/>
      </c>
      <c r="T1632" t="str">
        <f t="shared" si="131"/>
        <v xml:space="preserve"> ()</v>
      </c>
      <c r="U1632" t="s">
        <v>4293</v>
      </c>
    </row>
    <row r="1633" spans="2:21">
      <c r="B1633" s="263"/>
      <c r="C1633" s="294">
        <v>1632</v>
      </c>
      <c r="D1633" s="264"/>
      <c r="E1633" s="504" t="str">
        <f t="shared" si="127"/>
        <v xml:space="preserve"> ()</v>
      </c>
      <c r="F1633"/>
      <c r="G1633" s="264"/>
      <c r="H1633" t="e">
        <f>VLOOKUP($G1633,県名!$B$1:$C$49,2,FALSE)</f>
        <v>#N/A</v>
      </c>
      <c r="I1633" t="e">
        <f>VLOOKUP(B1633,学校名!$D$8:$F$64,3,FALSE)</f>
        <v>#N/A</v>
      </c>
      <c r="J1633" t="str">
        <f t="shared" si="128"/>
        <v>男</v>
      </c>
      <c r="M1633" t="str">
        <f t="shared" si="129"/>
        <v xml:space="preserve"> </v>
      </c>
      <c r="S1633" t="str">
        <f t="shared" si="130"/>
        <v/>
      </c>
      <c r="T1633" t="str">
        <f t="shared" si="131"/>
        <v xml:space="preserve"> ()</v>
      </c>
      <c r="U1633" t="s">
        <v>4293</v>
      </c>
    </row>
    <row r="1634" spans="2:21">
      <c r="B1634" s="263"/>
      <c r="C1634" s="294">
        <v>1633</v>
      </c>
      <c r="D1634" s="264"/>
      <c r="E1634" s="504" t="str">
        <f t="shared" si="127"/>
        <v xml:space="preserve"> ()</v>
      </c>
      <c r="F1634"/>
      <c r="G1634" s="264"/>
      <c r="H1634" t="e">
        <f>VLOOKUP($G1634,県名!$B$1:$C$49,2,FALSE)</f>
        <v>#N/A</v>
      </c>
      <c r="I1634" t="e">
        <f>VLOOKUP(B1634,学校名!$D$8:$F$64,3,FALSE)</f>
        <v>#N/A</v>
      </c>
      <c r="J1634" t="str">
        <f t="shared" si="128"/>
        <v>男</v>
      </c>
      <c r="M1634" t="str">
        <f t="shared" si="129"/>
        <v xml:space="preserve"> </v>
      </c>
      <c r="S1634" t="str">
        <f t="shared" si="130"/>
        <v/>
      </c>
      <c r="T1634" t="str">
        <f t="shared" si="131"/>
        <v xml:space="preserve"> ()</v>
      </c>
      <c r="U1634" t="s">
        <v>4293</v>
      </c>
    </row>
    <row r="1635" spans="2:21">
      <c r="B1635" s="263"/>
      <c r="C1635" s="294">
        <v>1634</v>
      </c>
      <c r="D1635" s="264"/>
      <c r="E1635" s="504" t="str">
        <f t="shared" si="127"/>
        <v xml:space="preserve"> ()</v>
      </c>
      <c r="F1635"/>
      <c r="G1635" s="264"/>
      <c r="H1635" t="e">
        <f>VLOOKUP($G1635,県名!$B$1:$C$49,2,FALSE)</f>
        <v>#N/A</v>
      </c>
      <c r="I1635" t="e">
        <f>VLOOKUP(B1635,学校名!$D$8:$F$64,3,FALSE)</f>
        <v>#N/A</v>
      </c>
      <c r="J1635" t="str">
        <f t="shared" si="128"/>
        <v>男</v>
      </c>
      <c r="M1635" t="str">
        <f t="shared" si="129"/>
        <v xml:space="preserve"> </v>
      </c>
      <c r="S1635" t="str">
        <f t="shared" si="130"/>
        <v/>
      </c>
      <c r="T1635" t="str">
        <f t="shared" si="131"/>
        <v xml:space="preserve"> ()</v>
      </c>
      <c r="U1635" t="s">
        <v>4293</v>
      </c>
    </row>
    <row r="1636" spans="2:21">
      <c r="B1636" s="263"/>
      <c r="C1636" s="294">
        <v>1635</v>
      </c>
      <c r="D1636" s="264"/>
      <c r="E1636" s="504" t="str">
        <f t="shared" si="127"/>
        <v xml:space="preserve"> ()</v>
      </c>
      <c r="F1636"/>
      <c r="G1636" s="264"/>
      <c r="H1636" t="e">
        <f>VLOOKUP($G1636,県名!$B$1:$C$49,2,FALSE)</f>
        <v>#N/A</v>
      </c>
      <c r="I1636" t="e">
        <f>VLOOKUP(B1636,学校名!$D$8:$F$64,3,FALSE)</f>
        <v>#N/A</v>
      </c>
      <c r="J1636" t="str">
        <f t="shared" si="128"/>
        <v>男</v>
      </c>
      <c r="M1636" t="str">
        <f t="shared" si="129"/>
        <v xml:space="preserve"> </v>
      </c>
      <c r="S1636" t="str">
        <f t="shared" si="130"/>
        <v/>
      </c>
      <c r="T1636" t="str">
        <f t="shared" si="131"/>
        <v xml:space="preserve"> ()</v>
      </c>
      <c r="U1636" t="s">
        <v>4293</v>
      </c>
    </row>
    <row r="1637" spans="2:21">
      <c r="B1637" s="263"/>
      <c r="C1637" s="294">
        <v>1636</v>
      </c>
      <c r="D1637" s="264"/>
      <c r="E1637" s="504" t="str">
        <f t="shared" si="127"/>
        <v xml:space="preserve"> ()</v>
      </c>
      <c r="F1637"/>
      <c r="G1637" s="264"/>
      <c r="H1637" t="e">
        <f>VLOOKUP($G1637,県名!$B$1:$C$49,2,FALSE)</f>
        <v>#N/A</v>
      </c>
      <c r="I1637" t="e">
        <f>VLOOKUP(B1637,学校名!$D$8:$F$64,3,FALSE)</f>
        <v>#N/A</v>
      </c>
      <c r="J1637" t="str">
        <f t="shared" si="128"/>
        <v>男</v>
      </c>
      <c r="M1637" t="str">
        <f t="shared" si="129"/>
        <v xml:space="preserve"> </v>
      </c>
      <c r="S1637" t="str">
        <f t="shared" si="130"/>
        <v/>
      </c>
      <c r="T1637" t="str">
        <f t="shared" si="131"/>
        <v xml:space="preserve"> ()</v>
      </c>
      <c r="U1637" t="s">
        <v>4293</v>
      </c>
    </row>
    <row r="1638" spans="2:21">
      <c r="B1638" s="263"/>
      <c r="C1638" s="294">
        <v>1637</v>
      </c>
      <c r="D1638" s="264"/>
      <c r="E1638" s="504" t="str">
        <f t="shared" si="127"/>
        <v xml:space="preserve"> ()</v>
      </c>
      <c r="F1638"/>
      <c r="G1638" s="264"/>
      <c r="H1638" t="e">
        <f>VLOOKUP($G1638,県名!$B$1:$C$49,2,FALSE)</f>
        <v>#N/A</v>
      </c>
      <c r="I1638" t="e">
        <f>VLOOKUP(B1638,学校名!$D$8:$F$64,3,FALSE)</f>
        <v>#N/A</v>
      </c>
      <c r="J1638" t="str">
        <f t="shared" si="128"/>
        <v>男</v>
      </c>
      <c r="M1638" t="str">
        <f t="shared" si="129"/>
        <v xml:space="preserve"> </v>
      </c>
      <c r="S1638" t="str">
        <f t="shared" si="130"/>
        <v/>
      </c>
      <c r="T1638" t="str">
        <f t="shared" si="131"/>
        <v xml:space="preserve"> ()</v>
      </c>
      <c r="U1638" t="s">
        <v>4293</v>
      </c>
    </row>
    <row r="1639" spans="2:21" s="302" customFormat="1">
      <c r="B1639" s="263"/>
      <c r="C1639" s="294">
        <v>1638</v>
      </c>
      <c r="E1639" s="504" t="str">
        <f t="shared" si="127"/>
        <v xml:space="preserve"> ()</v>
      </c>
      <c r="H1639" t="e">
        <f>VLOOKUP($G1639,県名!$B$1:$C$49,2,FALSE)</f>
        <v>#N/A</v>
      </c>
      <c r="I1639" t="e">
        <f>VLOOKUP(B1639,学校名!$D$8:$F$64,3,FALSE)</f>
        <v>#N/A</v>
      </c>
      <c r="J1639" t="str">
        <f t="shared" si="128"/>
        <v>男</v>
      </c>
      <c r="M1639" t="str">
        <f t="shared" si="129"/>
        <v xml:space="preserve"> </v>
      </c>
      <c r="S1639" t="str">
        <f t="shared" si="130"/>
        <v/>
      </c>
      <c r="T1639" t="str">
        <f t="shared" si="131"/>
        <v xml:space="preserve"> ()</v>
      </c>
      <c r="U1639" s="302" t="s">
        <v>4293</v>
      </c>
    </row>
    <row r="1640" spans="2:21" s="302" customFormat="1">
      <c r="B1640" s="263"/>
      <c r="C1640" s="294">
        <v>1639</v>
      </c>
      <c r="E1640" s="504" t="str">
        <f t="shared" si="127"/>
        <v xml:space="preserve"> ()</v>
      </c>
      <c r="H1640" t="e">
        <f>VLOOKUP($G1640,県名!$B$1:$C$49,2,FALSE)</f>
        <v>#N/A</v>
      </c>
      <c r="I1640" t="e">
        <f>VLOOKUP(B1640,学校名!$D$8:$F$64,3,FALSE)</f>
        <v>#N/A</v>
      </c>
      <c r="J1640" t="str">
        <f t="shared" si="128"/>
        <v>男</v>
      </c>
      <c r="M1640" t="str">
        <f t="shared" si="129"/>
        <v xml:space="preserve"> </v>
      </c>
      <c r="S1640" t="str">
        <f t="shared" si="130"/>
        <v/>
      </c>
      <c r="T1640" t="str">
        <f t="shared" si="131"/>
        <v xml:space="preserve"> ()</v>
      </c>
      <c r="U1640" s="302" t="s">
        <v>4293</v>
      </c>
    </row>
    <row r="1641" spans="2:21" s="302" customFormat="1">
      <c r="B1641" s="263"/>
      <c r="C1641" s="294">
        <v>1640</v>
      </c>
      <c r="E1641" s="504" t="str">
        <f t="shared" si="127"/>
        <v xml:space="preserve"> ()</v>
      </c>
      <c r="H1641" t="e">
        <f>VLOOKUP($G1641,県名!$B$1:$C$49,2,FALSE)</f>
        <v>#N/A</v>
      </c>
      <c r="I1641" t="e">
        <f>VLOOKUP(B1641,学校名!$D$8:$F$64,3,FALSE)</f>
        <v>#N/A</v>
      </c>
      <c r="J1641" t="str">
        <f t="shared" si="128"/>
        <v>男</v>
      </c>
      <c r="M1641" t="str">
        <f t="shared" si="129"/>
        <v xml:space="preserve"> </v>
      </c>
      <c r="S1641" t="str">
        <f t="shared" si="130"/>
        <v/>
      </c>
      <c r="T1641" t="str">
        <f t="shared" si="131"/>
        <v xml:space="preserve"> ()</v>
      </c>
      <c r="U1641" s="302" t="s">
        <v>4293</v>
      </c>
    </row>
    <row r="1642" spans="2:21" s="302" customFormat="1">
      <c r="B1642" s="263"/>
      <c r="C1642" s="294">
        <v>1641</v>
      </c>
      <c r="E1642" s="504" t="str">
        <f t="shared" si="127"/>
        <v xml:space="preserve"> ()</v>
      </c>
      <c r="H1642" t="e">
        <f>VLOOKUP($G1642,県名!$B$1:$C$49,2,FALSE)</f>
        <v>#N/A</v>
      </c>
      <c r="I1642" t="e">
        <f>VLOOKUP(B1642,学校名!$D$8:$F$64,3,FALSE)</f>
        <v>#N/A</v>
      </c>
      <c r="J1642" t="str">
        <f t="shared" si="128"/>
        <v>男</v>
      </c>
      <c r="M1642" t="str">
        <f t="shared" si="129"/>
        <v xml:space="preserve"> </v>
      </c>
      <c r="S1642" t="str">
        <f t="shared" si="130"/>
        <v/>
      </c>
      <c r="T1642" t="str">
        <f t="shared" si="131"/>
        <v xml:space="preserve"> ()</v>
      </c>
      <c r="U1642" s="302" t="s">
        <v>4293</v>
      </c>
    </row>
    <row r="1643" spans="2:21" s="302" customFormat="1">
      <c r="B1643" s="263"/>
      <c r="C1643" s="294">
        <v>1642</v>
      </c>
      <c r="E1643" s="504" t="str">
        <f t="shared" si="127"/>
        <v xml:space="preserve"> ()</v>
      </c>
      <c r="H1643" t="e">
        <f>VLOOKUP($G1643,県名!$B$1:$C$49,2,FALSE)</f>
        <v>#N/A</v>
      </c>
      <c r="I1643" t="e">
        <f>VLOOKUP(B1643,学校名!$D$8:$F$64,3,FALSE)</f>
        <v>#N/A</v>
      </c>
      <c r="J1643" t="str">
        <f t="shared" si="128"/>
        <v>男</v>
      </c>
      <c r="M1643" t="str">
        <f t="shared" si="129"/>
        <v xml:space="preserve"> </v>
      </c>
      <c r="S1643" t="str">
        <f t="shared" si="130"/>
        <v/>
      </c>
      <c r="T1643" t="str">
        <f t="shared" si="131"/>
        <v xml:space="preserve"> ()</v>
      </c>
      <c r="U1643" s="302" t="s">
        <v>4293</v>
      </c>
    </row>
    <row r="1644" spans="2:21" s="302" customFormat="1">
      <c r="B1644" s="263"/>
      <c r="C1644" s="294">
        <v>1643</v>
      </c>
      <c r="E1644" s="504" t="str">
        <f t="shared" si="127"/>
        <v xml:space="preserve"> ()</v>
      </c>
      <c r="H1644" t="e">
        <f>VLOOKUP($G1644,県名!$B$1:$C$49,2,FALSE)</f>
        <v>#N/A</v>
      </c>
      <c r="I1644" t="e">
        <f>VLOOKUP(B1644,学校名!$D$8:$F$64,3,FALSE)</f>
        <v>#N/A</v>
      </c>
      <c r="J1644" t="str">
        <f t="shared" si="128"/>
        <v>男</v>
      </c>
      <c r="M1644" t="str">
        <f t="shared" si="129"/>
        <v xml:space="preserve"> </v>
      </c>
      <c r="S1644" t="str">
        <f t="shared" si="130"/>
        <v/>
      </c>
      <c r="T1644" t="str">
        <f t="shared" si="131"/>
        <v xml:space="preserve"> ()</v>
      </c>
      <c r="U1644" s="302" t="s">
        <v>4293</v>
      </c>
    </row>
    <row r="1645" spans="2:21" s="302" customFormat="1">
      <c r="B1645" s="263"/>
      <c r="C1645" s="294">
        <v>1644</v>
      </c>
      <c r="E1645" s="504" t="str">
        <f t="shared" si="127"/>
        <v xml:space="preserve"> ()</v>
      </c>
      <c r="H1645" t="e">
        <f>VLOOKUP($G1645,県名!$B$1:$C$49,2,FALSE)</f>
        <v>#N/A</v>
      </c>
      <c r="I1645" t="e">
        <f>VLOOKUP(B1645,学校名!$D$8:$F$64,3,FALSE)</f>
        <v>#N/A</v>
      </c>
      <c r="J1645" t="str">
        <f t="shared" si="128"/>
        <v>男</v>
      </c>
      <c r="M1645" t="str">
        <f t="shared" si="129"/>
        <v xml:space="preserve"> </v>
      </c>
      <c r="S1645" t="str">
        <f t="shared" si="130"/>
        <v/>
      </c>
      <c r="T1645" t="str">
        <f t="shared" si="131"/>
        <v xml:space="preserve"> ()</v>
      </c>
      <c r="U1645" s="302" t="s">
        <v>4293</v>
      </c>
    </row>
    <row r="1646" spans="2:21" s="302" customFormat="1">
      <c r="B1646" s="263"/>
      <c r="C1646" s="294">
        <v>1645</v>
      </c>
      <c r="E1646" s="504" t="str">
        <f t="shared" si="127"/>
        <v xml:space="preserve"> ()</v>
      </c>
      <c r="H1646" t="e">
        <f>VLOOKUP($G1646,県名!$B$1:$C$49,2,FALSE)</f>
        <v>#N/A</v>
      </c>
      <c r="I1646" t="e">
        <f>VLOOKUP(B1646,学校名!$D$8:$F$64,3,FALSE)</f>
        <v>#N/A</v>
      </c>
      <c r="J1646" t="str">
        <f t="shared" si="128"/>
        <v>男</v>
      </c>
      <c r="M1646" t="str">
        <f t="shared" si="129"/>
        <v xml:space="preserve"> </v>
      </c>
      <c r="S1646" t="str">
        <f t="shared" si="130"/>
        <v/>
      </c>
      <c r="T1646" t="str">
        <f t="shared" si="131"/>
        <v xml:space="preserve"> ()</v>
      </c>
      <c r="U1646" s="302" t="s">
        <v>4293</v>
      </c>
    </row>
    <row r="1647" spans="2:21" s="302" customFormat="1">
      <c r="B1647" s="263"/>
      <c r="C1647" s="294">
        <v>1646</v>
      </c>
      <c r="E1647" s="504" t="str">
        <f t="shared" si="127"/>
        <v xml:space="preserve"> ()</v>
      </c>
      <c r="H1647" t="e">
        <f>VLOOKUP($G1647,県名!$B$1:$C$49,2,FALSE)</f>
        <v>#N/A</v>
      </c>
      <c r="I1647" t="e">
        <f>VLOOKUP(B1647,学校名!$D$8:$F$64,3,FALSE)</f>
        <v>#N/A</v>
      </c>
      <c r="J1647" t="str">
        <f t="shared" si="128"/>
        <v>男</v>
      </c>
      <c r="M1647" t="str">
        <f t="shared" si="129"/>
        <v xml:space="preserve"> </v>
      </c>
      <c r="S1647" t="str">
        <f t="shared" si="130"/>
        <v/>
      </c>
      <c r="T1647" t="str">
        <f t="shared" si="131"/>
        <v xml:space="preserve"> ()</v>
      </c>
      <c r="U1647" s="302" t="s">
        <v>4293</v>
      </c>
    </row>
    <row r="1648" spans="2:21" s="302" customFormat="1">
      <c r="B1648" s="263"/>
      <c r="C1648" s="294">
        <v>1647</v>
      </c>
      <c r="E1648" s="504" t="str">
        <f t="shared" si="127"/>
        <v xml:space="preserve"> ()</v>
      </c>
      <c r="H1648" t="e">
        <f>VLOOKUP($G1648,県名!$B$1:$C$49,2,FALSE)</f>
        <v>#N/A</v>
      </c>
      <c r="I1648" t="e">
        <f>VLOOKUP(B1648,学校名!$D$8:$F$64,3,FALSE)</f>
        <v>#N/A</v>
      </c>
      <c r="J1648" t="str">
        <f t="shared" si="128"/>
        <v>男</v>
      </c>
      <c r="M1648" t="str">
        <f t="shared" si="129"/>
        <v xml:space="preserve"> </v>
      </c>
      <c r="S1648" t="str">
        <f t="shared" si="130"/>
        <v/>
      </c>
      <c r="T1648" t="str">
        <f t="shared" si="131"/>
        <v xml:space="preserve"> ()</v>
      </c>
      <c r="U1648" s="302" t="s">
        <v>4293</v>
      </c>
    </row>
    <row r="1649" spans="2:21" s="302" customFormat="1">
      <c r="B1649" s="263"/>
      <c r="C1649" s="294">
        <v>1648</v>
      </c>
      <c r="E1649" s="504" t="str">
        <f t="shared" si="127"/>
        <v xml:space="preserve"> ()</v>
      </c>
      <c r="H1649" t="e">
        <f>VLOOKUP($G1649,県名!$B$1:$C$49,2,FALSE)</f>
        <v>#N/A</v>
      </c>
      <c r="I1649" t="e">
        <f>VLOOKUP(B1649,学校名!$D$8:$F$64,3,FALSE)</f>
        <v>#N/A</v>
      </c>
      <c r="J1649" t="str">
        <f t="shared" si="128"/>
        <v>男</v>
      </c>
      <c r="M1649" t="str">
        <f t="shared" si="129"/>
        <v xml:space="preserve"> </v>
      </c>
      <c r="S1649" t="str">
        <f t="shared" si="130"/>
        <v/>
      </c>
      <c r="T1649" t="str">
        <f t="shared" si="131"/>
        <v xml:space="preserve"> ()</v>
      </c>
      <c r="U1649" s="302" t="s">
        <v>4293</v>
      </c>
    </row>
    <row r="1650" spans="2:21" s="302" customFormat="1">
      <c r="B1650" s="263"/>
      <c r="C1650" s="294">
        <v>1649</v>
      </c>
      <c r="E1650" s="504" t="str">
        <f t="shared" si="127"/>
        <v xml:space="preserve"> ()</v>
      </c>
      <c r="H1650" t="e">
        <f>VLOOKUP($G1650,県名!$B$1:$C$49,2,FALSE)</f>
        <v>#N/A</v>
      </c>
      <c r="I1650" t="e">
        <f>VLOOKUP(B1650,学校名!$D$8:$F$64,3,FALSE)</f>
        <v>#N/A</v>
      </c>
      <c r="J1650" t="str">
        <f t="shared" si="128"/>
        <v>男</v>
      </c>
      <c r="M1650" t="str">
        <f t="shared" si="129"/>
        <v xml:space="preserve"> </v>
      </c>
      <c r="S1650" t="str">
        <f t="shared" si="130"/>
        <v/>
      </c>
      <c r="T1650" t="str">
        <f t="shared" si="131"/>
        <v xml:space="preserve"> ()</v>
      </c>
      <c r="U1650" s="302" t="s">
        <v>4293</v>
      </c>
    </row>
    <row r="1651" spans="2:21" s="302" customFormat="1">
      <c r="B1651" s="263"/>
      <c r="C1651" s="294">
        <v>1650</v>
      </c>
      <c r="E1651" s="504" t="str">
        <f t="shared" si="127"/>
        <v xml:space="preserve"> ()</v>
      </c>
      <c r="H1651" t="e">
        <f>VLOOKUP($G1651,県名!$B$1:$C$49,2,FALSE)</f>
        <v>#N/A</v>
      </c>
      <c r="I1651" t="e">
        <f>VLOOKUP(B1651,学校名!$D$8:$F$64,3,FALSE)</f>
        <v>#N/A</v>
      </c>
      <c r="J1651" t="str">
        <f t="shared" si="128"/>
        <v>男</v>
      </c>
      <c r="M1651" t="str">
        <f t="shared" si="129"/>
        <v xml:space="preserve"> </v>
      </c>
      <c r="S1651" t="str">
        <f t="shared" si="130"/>
        <v/>
      </c>
      <c r="T1651" t="str">
        <f t="shared" si="131"/>
        <v xml:space="preserve"> ()</v>
      </c>
      <c r="U1651" s="302" t="s">
        <v>4293</v>
      </c>
    </row>
    <row r="1652" spans="2:21" s="302" customFormat="1">
      <c r="B1652" s="263"/>
      <c r="C1652" s="294">
        <v>1651</v>
      </c>
      <c r="E1652" s="504" t="str">
        <f t="shared" si="127"/>
        <v xml:space="preserve"> ()</v>
      </c>
      <c r="H1652" t="e">
        <f>VLOOKUP($G1652,県名!$B$1:$C$49,2,FALSE)</f>
        <v>#N/A</v>
      </c>
      <c r="I1652" t="e">
        <f>VLOOKUP(B1652,学校名!$D$8:$F$64,3,FALSE)</f>
        <v>#N/A</v>
      </c>
      <c r="J1652" t="str">
        <f t="shared" si="128"/>
        <v>男</v>
      </c>
      <c r="M1652" t="str">
        <f t="shared" si="129"/>
        <v xml:space="preserve"> </v>
      </c>
      <c r="S1652" t="str">
        <f t="shared" si="130"/>
        <v/>
      </c>
      <c r="T1652" t="str">
        <f t="shared" si="131"/>
        <v xml:space="preserve"> ()</v>
      </c>
      <c r="U1652" s="302" t="s">
        <v>4293</v>
      </c>
    </row>
    <row r="1653" spans="2:21" s="302" customFormat="1">
      <c r="B1653" s="263"/>
      <c r="C1653" s="294">
        <v>1652</v>
      </c>
      <c r="E1653" s="504" t="str">
        <f t="shared" si="127"/>
        <v xml:space="preserve"> ()</v>
      </c>
      <c r="H1653" t="e">
        <f>VLOOKUP($G1653,県名!$B$1:$C$49,2,FALSE)</f>
        <v>#N/A</v>
      </c>
      <c r="I1653" t="e">
        <f>VLOOKUP(B1653,学校名!$D$8:$F$64,3,FALSE)</f>
        <v>#N/A</v>
      </c>
      <c r="J1653" t="str">
        <f t="shared" si="128"/>
        <v>男</v>
      </c>
      <c r="M1653" t="str">
        <f t="shared" si="129"/>
        <v xml:space="preserve"> </v>
      </c>
      <c r="S1653" t="str">
        <f t="shared" si="130"/>
        <v/>
      </c>
      <c r="T1653" t="str">
        <f t="shared" si="131"/>
        <v xml:space="preserve"> ()</v>
      </c>
      <c r="U1653" s="302" t="s">
        <v>4293</v>
      </c>
    </row>
    <row r="1654" spans="2:21" s="302" customFormat="1">
      <c r="B1654" s="263"/>
      <c r="C1654" s="294">
        <v>1653</v>
      </c>
      <c r="E1654" s="504" t="str">
        <f t="shared" si="127"/>
        <v xml:space="preserve"> ()</v>
      </c>
      <c r="H1654" t="e">
        <f>VLOOKUP($G1654,県名!$B$1:$C$49,2,FALSE)</f>
        <v>#N/A</v>
      </c>
      <c r="I1654" t="e">
        <f>VLOOKUP(B1654,学校名!$D$8:$F$64,3,FALSE)</f>
        <v>#N/A</v>
      </c>
      <c r="J1654" t="str">
        <f t="shared" si="128"/>
        <v>男</v>
      </c>
      <c r="M1654" t="str">
        <f t="shared" si="129"/>
        <v xml:space="preserve"> </v>
      </c>
      <c r="S1654" t="str">
        <f t="shared" si="130"/>
        <v/>
      </c>
      <c r="T1654" t="str">
        <f t="shared" si="131"/>
        <v xml:space="preserve"> ()</v>
      </c>
      <c r="U1654" s="302" t="s">
        <v>4293</v>
      </c>
    </row>
    <row r="1655" spans="2:21" s="302" customFormat="1">
      <c r="B1655" s="263"/>
      <c r="C1655" s="294">
        <v>1654</v>
      </c>
      <c r="E1655" s="504" t="str">
        <f t="shared" si="127"/>
        <v xml:space="preserve"> ()</v>
      </c>
      <c r="H1655" t="e">
        <f>VLOOKUP($G1655,県名!$B$1:$C$49,2,FALSE)</f>
        <v>#N/A</v>
      </c>
      <c r="I1655" t="e">
        <f>VLOOKUP(B1655,学校名!$D$8:$F$64,3,FALSE)</f>
        <v>#N/A</v>
      </c>
      <c r="J1655" t="str">
        <f t="shared" si="128"/>
        <v>男</v>
      </c>
      <c r="M1655" t="str">
        <f t="shared" si="129"/>
        <v xml:space="preserve"> </v>
      </c>
      <c r="S1655" t="str">
        <f t="shared" si="130"/>
        <v/>
      </c>
      <c r="T1655" t="str">
        <f t="shared" si="131"/>
        <v xml:space="preserve"> ()</v>
      </c>
      <c r="U1655" s="302" t="s">
        <v>4293</v>
      </c>
    </row>
    <row r="1656" spans="2:21" s="302" customFormat="1">
      <c r="B1656" s="263"/>
      <c r="C1656" s="294">
        <v>1655</v>
      </c>
      <c r="E1656" s="504" t="str">
        <f t="shared" si="127"/>
        <v xml:space="preserve"> ()</v>
      </c>
      <c r="H1656" t="e">
        <f>VLOOKUP($G1656,県名!$B$1:$C$49,2,FALSE)</f>
        <v>#N/A</v>
      </c>
      <c r="I1656" t="e">
        <f>VLOOKUP(B1656,学校名!$D$8:$F$64,3,FALSE)</f>
        <v>#N/A</v>
      </c>
      <c r="J1656" t="str">
        <f t="shared" si="128"/>
        <v>男</v>
      </c>
      <c r="M1656" t="str">
        <f t="shared" si="129"/>
        <v xml:space="preserve"> </v>
      </c>
      <c r="S1656" t="str">
        <f t="shared" si="130"/>
        <v/>
      </c>
      <c r="T1656" t="str">
        <f t="shared" si="131"/>
        <v xml:space="preserve"> ()</v>
      </c>
      <c r="U1656" s="302" t="s">
        <v>4293</v>
      </c>
    </row>
    <row r="1657" spans="2:21" s="302" customFormat="1">
      <c r="B1657" s="263"/>
      <c r="C1657" s="294">
        <v>1656</v>
      </c>
      <c r="E1657" s="504" t="str">
        <f t="shared" si="127"/>
        <v xml:space="preserve"> ()</v>
      </c>
      <c r="H1657" t="e">
        <f>VLOOKUP($G1657,県名!$B$1:$C$49,2,FALSE)</f>
        <v>#N/A</v>
      </c>
      <c r="I1657" t="e">
        <f>VLOOKUP(B1657,学校名!$D$8:$F$64,3,FALSE)</f>
        <v>#N/A</v>
      </c>
      <c r="J1657" t="str">
        <f t="shared" si="128"/>
        <v>男</v>
      </c>
      <c r="M1657" t="str">
        <f t="shared" si="129"/>
        <v xml:space="preserve"> </v>
      </c>
      <c r="S1657" t="str">
        <f t="shared" si="130"/>
        <v/>
      </c>
      <c r="T1657" t="str">
        <f t="shared" si="131"/>
        <v xml:space="preserve"> ()</v>
      </c>
      <c r="U1657" s="302" t="s">
        <v>4293</v>
      </c>
    </row>
    <row r="1658" spans="2:21" s="302" customFormat="1">
      <c r="B1658" s="263"/>
      <c r="C1658" s="294">
        <v>1657</v>
      </c>
      <c r="E1658" s="504" t="str">
        <f t="shared" si="127"/>
        <v xml:space="preserve"> ()</v>
      </c>
      <c r="H1658" t="e">
        <f>VLOOKUP($G1658,県名!$B$1:$C$49,2,FALSE)</f>
        <v>#N/A</v>
      </c>
      <c r="I1658" t="e">
        <f>VLOOKUP(B1658,学校名!$D$8:$F$64,3,FALSE)</f>
        <v>#N/A</v>
      </c>
      <c r="J1658" t="str">
        <f t="shared" si="128"/>
        <v>男</v>
      </c>
      <c r="M1658" t="str">
        <f t="shared" si="129"/>
        <v xml:space="preserve"> </v>
      </c>
      <c r="S1658" t="str">
        <f t="shared" si="130"/>
        <v/>
      </c>
      <c r="T1658" t="str">
        <f t="shared" si="131"/>
        <v xml:space="preserve"> ()</v>
      </c>
      <c r="U1658" s="302" t="s">
        <v>4293</v>
      </c>
    </row>
    <row r="1659" spans="2:21" s="302" customFormat="1">
      <c r="B1659" s="263"/>
      <c r="C1659" s="294">
        <v>1658</v>
      </c>
      <c r="E1659" s="504" t="str">
        <f t="shared" si="127"/>
        <v xml:space="preserve"> ()</v>
      </c>
      <c r="H1659" t="e">
        <f>VLOOKUP($G1659,県名!$B$1:$C$49,2,FALSE)</f>
        <v>#N/A</v>
      </c>
      <c r="I1659" t="e">
        <f>VLOOKUP(B1659,学校名!$D$8:$F$64,3,FALSE)</f>
        <v>#N/A</v>
      </c>
      <c r="J1659" t="str">
        <f t="shared" si="128"/>
        <v>男</v>
      </c>
      <c r="M1659" t="str">
        <f t="shared" si="129"/>
        <v xml:space="preserve"> </v>
      </c>
      <c r="S1659" t="str">
        <f t="shared" si="130"/>
        <v/>
      </c>
      <c r="T1659" t="str">
        <f t="shared" si="131"/>
        <v xml:space="preserve"> ()</v>
      </c>
      <c r="U1659" s="302" t="s">
        <v>4293</v>
      </c>
    </row>
    <row r="1660" spans="2:21" s="302" customFormat="1">
      <c r="B1660" s="263"/>
      <c r="C1660" s="294">
        <v>1659</v>
      </c>
      <c r="E1660" s="504" t="str">
        <f t="shared" si="127"/>
        <v xml:space="preserve"> ()</v>
      </c>
      <c r="H1660" t="e">
        <f>VLOOKUP($G1660,県名!$B$1:$C$49,2,FALSE)</f>
        <v>#N/A</v>
      </c>
      <c r="I1660" t="e">
        <f>VLOOKUP(B1660,学校名!$D$8:$F$64,3,FALSE)</f>
        <v>#N/A</v>
      </c>
      <c r="J1660" t="str">
        <f t="shared" si="128"/>
        <v>男</v>
      </c>
      <c r="M1660" t="str">
        <f t="shared" si="129"/>
        <v xml:space="preserve"> </v>
      </c>
      <c r="S1660" t="str">
        <f t="shared" si="130"/>
        <v/>
      </c>
      <c r="T1660" t="str">
        <f t="shared" si="131"/>
        <v xml:space="preserve"> ()</v>
      </c>
      <c r="U1660" s="302" t="s">
        <v>4293</v>
      </c>
    </row>
    <row r="1661" spans="2:21" s="302" customFormat="1">
      <c r="B1661" s="263"/>
      <c r="C1661" s="294">
        <v>1660</v>
      </c>
      <c r="E1661" s="504" t="str">
        <f t="shared" si="127"/>
        <v xml:space="preserve"> ()</v>
      </c>
      <c r="H1661" t="e">
        <f>VLOOKUP($G1661,県名!$B$1:$C$49,2,FALSE)</f>
        <v>#N/A</v>
      </c>
      <c r="I1661" t="e">
        <f>VLOOKUP(B1661,学校名!$D$8:$F$64,3,FALSE)</f>
        <v>#N/A</v>
      </c>
      <c r="J1661" t="str">
        <f t="shared" si="128"/>
        <v>男</v>
      </c>
      <c r="M1661" t="str">
        <f t="shared" si="129"/>
        <v xml:space="preserve"> </v>
      </c>
      <c r="S1661" t="str">
        <f t="shared" si="130"/>
        <v/>
      </c>
      <c r="T1661" t="str">
        <f t="shared" si="131"/>
        <v xml:space="preserve"> ()</v>
      </c>
      <c r="U1661" s="302" t="s">
        <v>4293</v>
      </c>
    </row>
    <row r="1662" spans="2:21" s="302" customFormat="1">
      <c r="B1662" s="263"/>
      <c r="C1662" s="294">
        <v>1661</v>
      </c>
      <c r="E1662" s="504" t="str">
        <f t="shared" si="127"/>
        <v xml:space="preserve"> ()</v>
      </c>
      <c r="H1662" t="e">
        <f>VLOOKUP($G1662,県名!$B$1:$C$49,2,FALSE)</f>
        <v>#N/A</v>
      </c>
      <c r="I1662" t="e">
        <f>VLOOKUP(B1662,学校名!$D$8:$F$64,3,FALSE)</f>
        <v>#N/A</v>
      </c>
      <c r="J1662" t="str">
        <f t="shared" si="128"/>
        <v>男</v>
      </c>
      <c r="M1662" t="str">
        <f t="shared" si="129"/>
        <v xml:space="preserve"> </v>
      </c>
      <c r="S1662" t="str">
        <f t="shared" si="130"/>
        <v/>
      </c>
      <c r="T1662" t="str">
        <f t="shared" si="131"/>
        <v xml:space="preserve"> ()</v>
      </c>
      <c r="U1662" s="302" t="s">
        <v>4293</v>
      </c>
    </row>
    <row r="1663" spans="2:21" s="302" customFormat="1">
      <c r="B1663" s="263"/>
      <c r="C1663" s="294">
        <v>1662</v>
      </c>
      <c r="E1663" s="504" t="str">
        <f t="shared" si="127"/>
        <v xml:space="preserve"> ()</v>
      </c>
      <c r="H1663" t="e">
        <f>VLOOKUP($G1663,県名!$B$1:$C$49,2,FALSE)</f>
        <v>#N/A</v>
      </c>
      <c r="I1663" t="e">
        <f>VLOOKUP(B1663,学校名!$D$8:$F$64,3,FALSE)</f>
        <v>#N/A</v>
      </c>
      <c r="J1663" t="str">
        <f t="shared" si="128"/>
        <v>男</v>
      </c>
      <c r="M1663" t="str">
        <f t="shared" si="129"/>
        <v xml:space="preserve"> </v>
      </c>
      <c r="S1663" t="str">
        <f t="shared" si="130"/>
        <v/>
      </c>
      <c r="T1663" t="str">
        <f t="shared" si="131"/>
        <v xml:space="preserve"> ()</v>
      </c>
      <c r="U1663" s="302" t="s">
        <v>4293</v>
      </c>
    </row>
    <row r="1664" spans="2:21" s="302" customFormat="1">
      <c r="B1664" s="263"/>
      <c r="C1664" s="294">
        <v>1663</v>
      </c>
      <c r="E1664" s="504" t="str">
        <f t="shared" si="127"/>
        <v xml:space="preserve"> ()</v>
      </c>
      <c r="H1664" t="e">
        <f>VLOOKUP($G1664,県名!$B$1:$C$49,2,FALSE)</f>
        <v>#N/A</v>
      </c>
      <c r="I1664" t="e">
        <f>VLOOKUP(B1664,学校名!$D$8:$F$64,3,FALSE)</f>
        <v>#N/A</v>
      </c>
      <c r="J1664" t="str">
        <f t="shared" si="128"/>
        <v>男</v>
      </c>
      <c r="M1664" t="str">
        <f t="shared" si="129"/>
        <v xml:space="preserve"> </v>
      </c>
      <c r="S1664" t="str">
        <f t="shared" si="130"/>
        <v/>
      </c>
      <c r="T1664" t="str">
        <f t="shared" si="131"/>
        <v xml:space="preserve"> ()</v>
      </c>
      <c r="U1664" s="302" t="s">
        <v>4293</v>
      </c>
    </row>
    <row r="1665" spans="2:21" s="302" customFormat="1">
      <c r="B1665" s="263"/>
      <c r="C1665" s="294">
        <v>1664</v>
      </c>
      <c r="E1665" s="504" t="str">
        <f t="shared" si="127"/>
        <v xml:space="preserve"> ()</v>
      </c>
      <c r="H1665" t="e">
        <f>VLOOKUP($G1665,県名!$B$1:$C$49,2,FALSE)</f>
        <v>#N/A</v>
      </c>
      <c r="I1665" t="e">
        <f>VLOOKUP(B1665,学校名!$D$8:$F$64,3,FALSE)</f>
        <v>#N/A</v>
      </c>
      <c r="J1665" t="str">
        <f t="shared" si="128"/>
        <v>男</v>
      </c>
      <c r="M1665" t="str">
        <f t="shared" si="129"/>
        <v xml:space="preserve"> </v>
      </c>
      <c r="S1665" t="str">
        <f t="shared" si="130"/>
        <v/>
      </c>
      <c r="T1665" t="str">
        <f t="shared" si="131"/>
        <v xml:space="preserve"> ()</v>
      </c>
      <c r="U1665" s="302" t="s">
        <v>4293</v>
      </c>
    </row>
    <row r="1666" spans="2:21" s="302" customFormat="1">
      <c r="B1666" s="263"/>
      <c r="C1666" s="294">
        <v>1665</v>
      </c>
      <c r="E1666" s="504" t="str">
        <f t="shared" si="127"/>
        <v xml:space="preserve"> ()</v>
      </c>
      <c r="H1666" t="e">
        <f>VLOOKUP($G1666,県名!$B$1:$C$49,2,FALSE)</f>
        <v>#N/A</v>
      </c>
      <c r="I1666" t="e">
        <f>VLOOKUP(B1666,学校名!$D$8:$F$64,3,FALSE)</f>
        <v>#N/A</v>
      </c>
      <c r="J1666" t="str">
        <f t="shared" si="128"/>
        <v>男</v>
      </c>
      <c r="M1666" t="str">
        <f t="shared" si="129"/>
        <v xml:space="preserve"> </v>
      </c>
      <c r="S1666" t="str">
        <f t="shared" si="130"/>
        <v/>
      </c>
      <c r="T1666" t="str">
        <f t="shared" si="131"/>
        <v xml:space="preserve"> ()</v>
      </c>
      <c r="U1666" s="302" t="s">
        <v>4293</v>
      </c>
    </row>
    <row r="1667" spans="2:21" s="302" customFormat="1">
      <c r="B1667" s="263"/>
      <c r="C1667" s="294">
        <v>1666</v>
      </c>
      <c r="E1667" s="504" t="str">
        <f t="shared" ref="E1667:E1730" si="132">M1667&amp;"("&amp;S1667&amp;")"</f>
        <v xml:space="preserve"> ()</v>
      </c>
      <c r="H1667" t="e">
        <f>VLOOKUP($G1667,県名!$B$1:$C$49,2,FALSE)</f>
        <v>#N/A</v>
      </c>
      <c r="I1667" t="e">
        <f>VLOOKUP(B1667,学校名!$D$8:$F$64,3,FALSE)</f>
        <v>#N/A</v>
      </c>
      <c r="J1667" t="str">
        <f t="shared" ref="J1667:J1730" si="133">IF(VALUE(C1667)&lt;2000,"男","女")</f>
        <v>男</v>
      </c>
      <c r="M1667" t="str">
        <f t="shared" ref="M1667:M1730" si="134">K1667&amp;" "&amp;L1667</f>
        <v xml:space="preserve"> </v>
      </c>
      <c r="S1667" t="str">
        <f t="shared" ref="S1667:S1730" si="135">LEFT(R1667,2)</f>
        <v/>
      </c>
      <c r="T1667" t="str">
        <f t="shared" ref="T1667:T1730" si="136">Q1667&amp;" ("&amp;S1667&amp;")"</f>
        <v xml:space="preserve"> ()</v>
      </c>
      <c r="U1667" s="302" t="s">
        <v>4293</v>
      </c>
    </row>
    <row r="1668" spans="2:21" s="302" customFormat="1">
      <c r="B1668" s="263"/>
      <c r="C1668" s="294">
        <v>1667</v>
      </c>
      <c r="E1668" s="504" t="str">
        <f t="shared" si="132"/>
        <v xml:space="preserve"> ()</v>
      </c>
      <c r="H1668" t="e">
        <f>VLOOKUP($G1668,県名!$B$1:$C$49,2,FALSE)</f>
        <v>#N/A</v>
      </c>
      <c r="I1668" t="e">
        <f>VLOOKUP(B1668,学校名!$D$8:$F$64,3,FALSE)</f>
        <v>#N/A</v>
      </c>
      <c r="J1668" t="str">
        <f t="shared" si="133"/>
        <v>男</v>
      </c>
      <c r="M1668" t="str">
        <f t="shared" si="134"/>
        <v xml:space="preserve"> </v>
      </c>
      <c r="S1668" t="str">
        <f t="shared" si="135"/>
        <v/>
      </c>
      <c r="T1668" t="str">
        <f t="shared" si="136"/>
        <v xml:space="preserve"> ()</v>
      </c>
      <c r="U1668" s="302" t="s">
        <v>4293</v>
      </c>
    </row>
    <row r="1669" spans="2:21" s="302" customFormat="1">
      <c r="B1669" s="263"/>
      <c r="C1669" s="294">
        <v>1668</v>
      </c>
      <c r="E1669" s="504" t="str">
        <f t="shared" si="132"/>
        <v xml:space="preserve"> ()</v>
      </c>
      <c r="H1669" t="e">
        <f>VLOOKUP($G1669,県名!$B$1:$C$49,2,FALSE)</f>
        <v>#N/A</v>
      </c>
      <c r="I1669" t="e">
        <f>VLOOKUP(B1669,学校名!$D$8:$F$64,3,FALSE)</f>
        <v>#N/A</v>
      </c>
      <c r="J1669" t="str">
        <f t="shared" si="133"/>
        <v>男</v>
      </c>
      <c r="M1669" t="str">
        <f t="shared" si="134"/>
        <v xml:space="preserve"> </v>
      </c>
      <c r="S1669" t="str">
        <f t="shared" si="135"/>
        <v/>
      </c>
      <c r="T1669" t="str">
        <f t="shared" si="136"/>
        <v xml:space="preserve"> ()</v>
      </c>
      <c r="U1669" s="302" t="s">
        <v>4293</v>
      </c>
    </row>
    <row r="1670" spans="2:21" s="302" customFormat="1">
      <c r="B1670" s="263"/>
      <c r="C1670" s="294">
        <v>1669</v>
      </c>
      <c r="E1670" s="504" t="str">
        <f t="shared" si="132"/>
        <v xml:space="preserve"> ()</v>
      </c>
      <c r="H1670" t="e">
        <f>VLOOKUP($G1670,県名!$B$1:$C$49,2,FALSE)</f>
        <v>#N/A</v>
      </c>
      <c r="I1670" t="e">
        <f>VLOOKUP(B1670,学校名!$D$8:$F$64,3,FALSE)</f>
        <v>#N/A</v>
      </c>
      <c r="J1670" t="str">
        <f t="shared" si="133"/>
        <v>男</v>
      </c>
      <c r="M1670" t="str">
        <f t="shared" si="134"/>
        <v xml:space="preserve"> </v>
      </c>
      <c r="S1670" t="str">
        <f t="shared" si="135"/>
        <v/>
      </c>
      <c r="T1670" t="str">
        <f t="shared" si="136"/>
        <v xml:space="preserve"> ()</v>
      </c>
      <c r="U1670" s="302" t="s">
        <v>4293</v>
      </c>
    </row>
    <row r="1671" spans="2:21" s="302" customFormat="1">
      <c r="B1671" s="263"/>
      <c r="C1671" s="294">
        <v>1670</v>
      </c>
      <c r="E1671" s="504" t="str">
        <f t="shared" si="132"/>
        <v xml:space="preserve"> ()</v>
      </c>
      <c r="H1671" t="e">
        <f>VLOOKUP($G1671,県名!$B$1:$C$49,2,FALSE)</f>
        <v>#N/A</v>
      </c>
      <c r="I1671" t="e">
        <f>VLOOKUP(B1671,学校名!$D$8:$F$64,3,FALSE)</f>
        <v>#N/A</v>
      </c>
      <c r="J1671" t="str">
        <f t="shared" si="133"/>
        <v>男</v>
      </c>
      <c r="M1671" t="str">
        <f t="shared" si="134"/>
        <v xml:space="preserve"> </v>
      </c>
      <c r="S1671" t="str">
        <f t="shared" si="135"/>
        <v/>
      </c>
      <c r="T1671" t="str">
        <f t="shared" si="136"/>
        <v xml:space="preserve"> ()</v>
      </c>
      <c r="U1671" s="302" t="s">
        <v>4293</v>
      </c>
    </row>
    <row r="1672" spans="2:21" s="302" customFormat="1">
      <c r="B1672" s="263"/>
      <c r="C1672" s="294">
        <v>1671</v>
      </c>
      <c r="E1672" s="504" t="str">
        <f t="shared" si="132"/>
        <v xml:space="preserve"> ()</v>
      </c>
      <c r="H1672" t="e">
        <f>VLOOKUP($G1672,県名!$B$1:$C$49,2,FALSE)</f>
        <v>#N/A</v>
      </c>
      <c r="I1672" t="e">
        <f>VLOOKUP(B1672,学校名!$D$8:$F$64,3,FALSE)</f>
        <v>#N/A</v>
      </c>
      <c r="J1672" t="str">
        <f t="shared" si="133"/>
        <v>男</v>
      </c>
      <c r="M1672" t="str">
        <f t="shared" si="134"/>
        <v xml:space="preserve"> </v>
      </c>
      <c r="S1672" t="str">
        <f t="shared" si="135"/>
        <v/>
      </c>
      <c r="T1672" t="str">
        <f t="shared" si="136"/>
        <v xml:space="preserve"> ()</v>
      </c>
      <c r="U1672" s="302" t="s">
        <v>4293</v>
      </c>
    </row>
    <row r="1673" spans="2:21" s="302" customFormat="1">
      <c r="B1673" s="263"/>
      <c r="C1673" s="294">
        <v>1672</v>
      </c>
      <c r="E1673" s="504" t="str">
        <f t="shared" si="132"/>
        <v xml:space="preserve"> ()</v>
      </c>
      <c r="H1673" t="e">
        <f>VLOOKUP($G1673,県名!$B$1:$C$49,2,FALSE)</f>
        <v>#N/A</v>
      </c>
      <c r="I1673" t="e">
        <f>VLOOKUP(B1673,学校名!$D$8:$F$64,3,FALSE)</f>
        <v>#N/A</v>
      </c>
      <c r="J1673" t="str">
        <f t="shared" si="133"/>
        <v>男</v>
      </c>
      <c r="M1673" t="str">
        <f t="shared" si="134"/>
        <v xml:space="preserve"> </v>
      </c>
      <c r="S1673" t="str">
        <f t="shared" si="135"/>
        <v/>
      </c>
      <c r="T1673" t="str">
        <f t="shared" si="136"/>
        <v xml:space="preserve"> ()</v>
      </c>
      <c r="U1673" s="302" t="s">
        <v>4293</v>
      </c>
    </row>
    <row r="1674" spans="2:21" s="302" customFormat="1">
      <c r="B1674" s="263"/>
      <c r="C1674" s="294">
        <v>1673</v>
      </c>
      <c r="E1674" s="504" t="str">
        <f t="shared" si="132"/>
        <v xml:space="preserve"> ()</v>
      </c>
      <c r="H1674" t="e">
        <f>VLOOKUP($G1674,県名!$B$1:$C$49,2,FALSE)</f>
        <v>#N/A</v>
      </c>
      <c r="I1674" t="e">
        <f>VLOOKUP(B1674,学校名!$D$8:$F$64,3,FALSE)</f>
        <v>#N/A</v>
      </c>
      <c r="J1674" t="str">
        <f t="shared" si="133"/>
        <v>男</v>
      </c>
      <c r="M1674" t="str">
        <f t="shared" si="134"/>
        <v xml:space="preserve"> </v>
      </c>
      <c r="S1674" t="str">
        <f t="shared" si="135"/>
        <v/>
      </c>
      <c r="T1674" t="str">
        <f t="shared" si="136"/>
        <v xml:space="preserve"> ()</v>
      </c>
      <c r="U1674" s="302" t="s">
        <v>4293</v>
      </c>
    </row>
    <row r="1675" spans="2:21" s="302" customFormat="1">
      <c r="B1675" s="263"/>
      <c r="C1675" s="294">
        <v>1674</v>
      </c>
      <c r="E1675" s="504" t="str">
        <f t="shared" si="132"/>
        <v xml:space="preserve"> ()</v>
      </c>
      <c r="H1675" t="e">
        <f>VLOOKUP($G1675,県名!$B$1:$C$49,2,FALSE)</f>
        <v>#N/A</v>
      </c>
      <c r="I1675" t="e">
        <f>VLOOKUP(B1675,学校名!$D$8:$F$64,3,FALSE)</f>
        <v>#N/A</v>
      </c>
      <c r="J1675" t="str">
        <f t="shared" si="133"/>
        <v>男</v>
      </c>
      <c r="M1675" t="str">
        <f t="shared" si="134"/>
        <v xml:space="preserve"> </v>
      </c>
      <c r="S1675" t="str">
        <f t="shared" si="135"/>
        <v/>
      </c>
      <c r="T1675" t="str">
        <f t="shared" si="136"/>
        <v xml:space="preserve"> ()</v>
      </c>
      <c r="U1675" s="302" t="s">
        <v>4293</v>
      </c>
    </row>
    <row r="1676" spans="2:21" s="302" customFormat="1">
      <c r="B1676" s="263"/>
      <c r="C1676" s="294">
        <v>1675</v>
      </c>
      <c r="E1676" s="504" t="str">
        <f t="shared" si="132"/>
        <v xml:space="preserve"> ()</v>
      </c>
      <c r="H1676" t="e">
        <f>VLOOKUP($G1676,県名!$B$1:$C$49,2,FALSE)</f>
        <v>#N/A</v>
      </c>
      <c r="I1676" t="e">
        <f>VLOOKUP(B1676,学校名!$D$8:$F$64,3,FALSE)</f>
        <v>#N/A</v>
      </c>
      <c r="J1676" t="str">
        <f t="shared" si="133"/>
        <v>男</v>
      </c>
      <c r="M1676" t="str">
        <f t="shared" si="134"/>
        <v xml:space="preserve"> </v>
      </c>
      <c r="S1676" t="str">
        <f t="shared" si="135"/>
        <v/>
      </c>
      <c r="T1676" t="str">
        <f t="shared" si="136"/>
        <v xml:space="preserve"> ()</v>
      </c>
      <c r="U1676" s="302" t="s">
        <v>4293</v>
      </c>
    </row>
    <row r="1677" spans="2:21" s="302" customFormat="1">
      <c r="B1677" s="263"/>
      <c r="C1677" s="294">
        <v>1676</v>
      </c>
      <c r="E1677" s="504" t="str">
        <f t="shared" si="132"/>
        <v xml:space="preserve"> ()</v>
      </c>
      <c r="H1677" t="e">
        <f>VLOOKUP($G1677,県名!$B$1:$C$49,2,FALSE)</f>
        <v>#N/A</v>
      </c>
      <c r="I1677" t="e">
        <f>VLOOKUP(B1677,学校名!$D$8:$F$64,3,FALSE)</f>
        <v>#N/A</v>
      </c>
      <c r="J1677" t="str">
        <f t="shared" si="133"/>
        <v>男</v>
      </c>
      <c r="M1677" t="str">
        <f t="shared" si="134"/>
        <v xml:space="preserve"> </v>
      </c>
      <c r="S1677" t="str">
        <f t="shared" si="135"/>
        <v/>
      </c>
      <c r="T1677" t="str">
        <f t="shared" si="136"/>
        <v xml:space="preserve"> ()</v>
      </c>
      <c r="U1677" s="302" t="s">
        <v>4293</v>
      </c>
    </row>
    <row r="1678" spans="2:21" s="302" customFormat="1">
      <c r="B1678" s="263"/>
      <c r="C1678" s="294">
        <v>1677</v>
      </c>
      <c r="E1678" s="504" t="str">
        <f t="shared" si="132"/>
        <v xml:space="preserve"> ()</v>
      </c>
      <c r="H1678" t="e">
        <f>VLOOKUP($G1678,県名!$B$1:$C$49,2,FALSE)</f>
        <v>#N/A</v>
      </c>
      <c r="I1678" t="e">
        <f>VLOOKUP(B1678,学校名!$D$8:$F$64,3,FALSE)</f>
        <v>#N/A</v>
      </c>
      <c r="J1678" t="str">
        <f t="shared" si="133"/>
        <v>男</v>
      </c>
      <c r="M1678" t="str">
        <f t="shared" si="134"/>
        <v xml:space="preserve"> </v>
      </c>
      <c r="S1678" t="str">
        <f t="shared" si="135"/>
        <v/>
      </c>
      <c r="T1678" t="str">
        <f t="shared" si="136"/>
        <v xml:space="preserve"> ()</v>
      </c>
      <c r="U1678" s="302" t="s">
        <v>4293</v>
      </c>
    </row>
    <row r="1679" spans="2:21" s="302" customFormat="1">
      <c r="B1679" s="263"/>
      <c r="C1679" s="294">
        <v>1678</v>
      </c>
      <c r="E1679" s="504" t="str">
        <f t="shared" si="132"/>
        <v xml:space="preserve"> ()</v>
      </c>
      <c r="H1679" t="e">
        <f>VLOOKUP($G1679,県名!$B$1:$C$49,2,FALSE)</f>
        <v>#N/A</v>
      </c>
      <c r="I1679" t="e">
        <f>VLOOKUP(B1679,学校名!$D$8:$F$64,3,FALSE)</f>
        <v>#N/A</v>
      </c>
      <c r="J1679" t="str">
        <f t="shared" si="133"/>
        <v>男</v>
      </c>
      <c r="M1679" t="str">
        <f t="shared" si="134"/>
        <v xml:space="preserve"> </v>
      </c>
      <c r="S1679" t="str">
        <f t="shared" si="135"/>
        <v/>
      </c>
      <c r="T1679" t="str">
        <f t="shared" si="136"/>
        <v xml:space="preserve"> ()</v>
      </c>
      <c r="U1679" s="302" t="s">
        <v>4293</v>
      </c>
    </row>
    <row r="1680" spans="2:21" s="302" customFormat="1">
      <c r="B1680" s="263"/>
      <c r="C1680" s="294">
        <v>1679</v>
      </c>
      <c r="E1680" s="504" t="str">
        <f t="shared" si="132"/>
        <v xml:space="preserve"> ()</v>
      </c>
      <c r="H1680" t="e">
        <f>VLOOKUP($G1680,県名!$B$1:$C$49,2,FALSE)</f>
        <v>#N/A</v>
      </c>
      <c r="I1680" t="e">
        <f>VLOOKUP(B1680,学校名!$D$8:$F$64,3,FALSE)</f>
        <v>#N/A</v>
      </c>
      <c r="J1680" t="str">
        <f t="shared" si="133"/>
        <v>男</v>
      </c>
      <c r="M1680" t="str">
        <f t="shared" si="134"/>
        <v xml:space="preserve"> </v>
      </c>
      <c r="S1680" t="str">
        <f t="shared" si="135"/>
        <v/>
      </c>
      <c r="T1680" t="str">
        <f t="shared" si="136"/>
        <v xml:space="preserve"> ()</v>
      </c>
      <c r="U1680" s="302" t="s">
        <v>4293</v>
      </c>
    </row>
    <row r="1681" spans="2:21" s="302" customFormat="1">
      <c r="B1681" s="263"/>
      <c r="C1681" s="294">
        <v>1680</v>
      </c>
      <c r="E1681" s="504" t="str">
        <f t="shared" si="132"/>
        <v xml:space="preserve"> ()</v>
      </c>
      <c r="H1681" t="e">
        <f>VLOOKUP($G1681,県名!$B$1:$C$49,2,FALSE)</f>
        <v>#N/A</v>
      </c>
      <c r="I1681" t="e">
        <f>VLOOKUP(B1681,学校名!$D$8:$F$64,3,FALSE)</f>
        <v>#N/A</v>
      </c>
      <c r="J1681" t="str">
        <f t="shared" si="133"/>
        <v>男</v>
      </c>
      <c r="M1681" t="str">
        <f t="shared" si="134"/>
        <v xml:space="preserve"> </v>
      </c>
      <c r="S1681" t="str">
        <f t="shared" si="135"/>
        <v/>
      </c>
      <c r="T1681" t="str">
        <f t="shared" si="136"/>
        <v xml:space="preserve"> ()</v>
      </c>
      <c r="U1681" s="302" t="s">
        <v>4293</v>
      </c>
    </row>
    <row r="1682" spans="2:21" s="302" customFormat="1">
      <c r="B1682" s="263"/>
      <c r="C1682" s="294">
        <v>1681</v>
      </c>
      <c r="E1682" s="504" t="str">
        <f t="shared" si="132"/>
        <v xml:space="preserve"> ()</v>
      </c>
      <c r="H1682" t="e">
        <f>VLOOKUP($G1682,県名!$B$1:$C$49,2,FALSE)</f>
        <v>#N/A</v>
      </c>
      <c r="I1682" t="e">
        <f>VLOOKUP(B1682,学校名!$D$8:$F$64,3,FALSE)</f>
        <v>#N/A</v>
      </c>
      <c r="J1682" t="str">
        <f t="shared" si="133"/>
        <v>男</v>
      </c>
      <c r="M1682" t="str">
        <f t="shared" si="134"/>
        <v xml:space="preserve"> </v>
      </c>
      <c r="S1682" t="str">
        <f t="shared" si="135"/>
        <v/>
      </c>
      <c r="T1682" t="str">
        <f t="shared" si="136"/>
        <v xml:space="preserve"> ()</v>
      </c>
      <c r="U1682" s="302" t="s">
        <v>4293</v>
      </c>
    </row>
    <row r="1683" spans="2:21" s="302" customFormat="1">
      <c r="B1683" s="263"/>
      <c r="C1683" s="294">
        <v>1682</v>
      </c>
      <c r="E1683" s="504" t="str">
        <f t="shared" si="132"/>
        <v xml:space="preserve"> ()</v>
      </c>
      <c r="H1683" t="e">
        <f>VLOOKUP($G1683,県名!$B$1:$C$49,2,FALSE)</f>
        <v>#N/A</v>
      </c>
      <c r="I1683" t="e">
        <f>VLOOKUP(B1683,学校名!$D$8:$F$64,3,FALSE)</f>
        <v>#N/A</v>
      </c>
      <c r="J1683" t="str">
        <f t="shared" si="133"/>
        <v>男</v>
      </c>
      <c r="M1683" t="str">
        <f t="shared" si="134"/>
        <v xml:space="preserve"> </v>
      </c>
      <c r="S1683" t="str">
        <f t="shared" si="135"/>
        <v/>
      </c>
      <c r="T1683" t="str">
        <f t="shared" si="136"/>
        <v xml:space="preserve"> ()</v>
      </c>
      <c r="U1683" s="302" t="s">
        <v>4293</v>
      </c>
    </row>
    <row r="1684" spans="2:21" s="302" customFormat="1">
      <c r="B1684" s="263"/>
      <c r="C1684" s="294">
        <v>1683</v>
      </c>
      <c r="E1684" s="504" t="str">
        <f t="shared" si="132"/>
        <v xml:space="preserve"> ()</v>
      </c>
      <c r="H1684" t="e">
        <f>VLOOKUP($G1684,県名!$B$1:$C$49,2,FALSE)</f>
        <v>#N/A</v>
      </c>
      <c r="I1684" t="e">
        <f>VLOOKUP(B1684,学校名!$D$8:$F$64,3,FALSE)</f>
        <v>#N/A</v>
      </c>
      <c r="J1684" t="str">
        <f t="shared" si="133"/>
        <v>男</v>
      </c>
      <c r="M1684" t="str">
        <f t="shared" si="134"/>
        <v xml:space="preserve"> </v>
      </c>
      <c r="S1684" t="str">
        <f t="shared" si="135"/>
        <v/>
      </c>
      <c r="T1684" t="str">
        <f t="shared" si="136"/>
        <v xml:space="preserve"> ()</v>
      </c>
      <c r="U1684" s="302" t="s">
        <v>4293</v>
      </c>
    </row>
    <row r="1685" spans="2:21" s="302" customFormat="1">
      <c r="B1685" s="263"/>
      <c r="C1685" s="294">
        <v>1684</v>
      </c>
      <c r="E1685" s="504" t="str">
        <f t="shared" si="132"/>
        <v xml:space="preserve"> ()</v>
      </c>
      <c r="H1685" t="e">
        <f>VLOOKUP($G1685,県名!$B$1:$C$49,2,FALSE)</f>
        <v>#N/A</v>
      </c>
      <c r="I1685" t="e">
        <f>VLOOKUP(B1685,学校名!$D$8:$F$64,3,FALSE)</f>
        <v>#N/A</v>
      </c>
      <c r="J1685" t="str">
        <f t="shared" si="133"/>
        <v>男</v>
      </c>
      <c r="M1685" t="str">
        <f t="shared" si="134"/>
        <v xml:space="preserve"> </v>
      </c>
      <c r="S1685" t="str">
        <f t="shared" si="135"/>
        <v/>
      </c>
      <c r="T1685" t="str">
        <f t="shared" si="136"/>
        <v xml:space="preserve"> ()</v>
      </c>
      <c r="U1685" s="302" t="s">
        <v>4293</v>
      </c>
    </row>
    <row r="1686" spans="2:21" s="302" customFormat="1">
      <c r="B1686" s="263"/>
      <c r="C1686" s="294">
        <v>1685</v>
      </c>
      <c r="E1686" s="504" t="str">
        <f t="shared" si="132"/>
        <v xml:space="preserve"> ()</v>
      </c>
      <c r="H1686" t="e">
        <f>VLOOKUP($G1686,県名!$B$1:$C$49,2,FALSE)</f>
        <v>#N/A</v>
      </c>
      <c r="I1686" t="e">
        <f>VLOOKUP(B1686,学校名!$D$8:$F$64,3,FALSE)</f>
        <v>#N/A</v>
      </c>
      <c r="J1686" t="str">
        <f t="shared" si="133"/>
        <v>男</v>
      </c>
      <c r="M1686" t="str">
        <f t="shared" si="134"/>
        <v xml:space="preserve"> </v>
      </c>
      <c r="S1686" t="str">
        <f t="shared" si="135"/>
        <v/>
      </c>
      <c r="T1686" t="str">
        <f t="shared" si="136"/>
        <v xml:space="preserve"> ()</v>
      </c>
      <c r="U1686" s="302" t="s">
        <v>4293</v>
      </c>
    </row>
    <row r="1687" spans="2:21" s="302" customFormat="1">
      <c r="B1687" s="263"/>
      <c r="C1687" s="294">
        <v>1686</v>
      </c>
      <c r="E1687" s="504" t="str">
        <f t="shared" si="132"/>
        <v xml:space="preserve"> ()</v>
      </c>
      <c r="H1687" t="e">
        <f>VLOOKUP($G1687,県名!$B$1:$C$49,2,FALSE)</f>
        <v>#N/A</v>
      </c>
      <c r="I1687" t="e">
        <f>VLOOKUP(B1687,学校名!$D$8:$F$64,3,FALSE)</f>
        <v>#N/A</v>
      </c>
      <c r="J1687" t="str">
        <f t="shared" si="133"/>
        <v>男</v>
      </c>
      <c r="M1687" t="str">
        <f t="shared" si="134"/>
        <v xml:space="preserve"> </v>
      </c>
      <c r="S1687" t="str">
        <f t="shared" si="135"/>
        <v/>
      </c>
      <c r="T1687" t="str">
        <f t="shared" si="136"/>
        <v xml:space="preserve"> ()</v>
      </c>
      <c r="U1687" s="302" t="s">
        <v>4293</v>
      </c>
    </row>
    <row r="1688" spans="2:21" s="302" customFormat="1">
      <c r="B1688" s="263"/>
      <c r="C1688" s="294">
        <v>1687</v>
      </c>
      <c r="E1688" s="504" t="str">
        <f t="shared" si="132"/>
        <v xml:space="preserve"> ()</v>
      </c>
      <c r="H1688" t="e">
        <f>VLOOKUP($G1688,県名!$B$1:$C$49,2,FALSE)</f>
        <v>#N/A</v>
      </c>
      <c r="I1688" t="e">
        <f>VLOOKUP(B1688,学校名!$D$8:$F$64,3,FALSE)</f>
        <v>#N/A</v>
      </c>
      <c r="J1688" t="str">
        <f t="shared" si="133"/>
        <v>男</v>
      </c>
      <c r="M1688" t="str">
        <f t="shared" si="134"/>
        <v xml:space="preserve"> </v>
      </c>
      <c r="S1688" t="str">
        <f t="shared" si="135"/>
        <v/>
      </c>
      <c r="T1688" t="str">
        <f t="shared" si="136"/>
        <v xml:space="preserve"> ()</v>
      </c>
      <c r="U1688" s="302" t="s">
        <v>4293</v>
      </c>
    </row>
    <row r="1689" spans="2:21" s="302" customFormat="1">
      <c r="B1689" s="263"/>
      <c r="C1689" s="294">
        <v>1688</v>
      </c>
      <c r="E1689" s="504" t="str">
        <f t="shared" si="132"/>
        <v xml:space="preserve"> ()</v>
      </c>
      <c r="H1689" t="e">
        <f>VLOOKUP($G1689,県名!$B$1:$C$49,2,FALSE)</f>
        <v>#N/A</v>
      </c>
      <c r="I1689" t="e">
        <f>VLOOKUP(B1689,学校名!$D$8:$F$64,3,FALSE)</f>
        <v>#N/A</v>
      </c>
      <c r="J1689" t="str">
        <f t="shared" si="133"/>
        <v>男</v>
      </c>
      <c r="M1689" t="str">
        <f t="shared" si="134"/>
        <v xml:space="preserve"> </v>
      </c>
      <c r="S1689" t="str">
        <f t="shared" si="135"/>
        <v/>
      </c>
      <c r="T1689" t="str">
        <f t="shared" si="136"/>
        <v xml:space="preserve"> ()</v>
      </c>
      <c r="U1689" s="302" t="s">
        <v>4293</v>
      </c>
    </row>
    <row r="1690" spans="2:21" s="302" customFormat="1">
      <c r="B1690" s="263"/>
      <c r="C1690" s="294">
        <v>1689</v>
      </c>
      <c r="E1690" s="504" t="str">
        <f t="shared" si="132"/>
        <v xml:space="preserve"> ()</v>
      </c>
      <c r="H1690" t="e">
        <f>VLOOKUP($G1690,県名!$B$1:$C$49,2,FALSE)</f>
        <v>#N/A</v>
      </c>
      <c r="I1690" t="e">
        <f>VLOOKUP(B1690,学校名!$D$8:$F$64,3,FALSE)</f>
        <v>#N/A</v>
      </c>
      <c r="J1690" t="str">
        <f t="shared" si="133"/>
        <v>男</v>
      </c>
      <c r="M1690" t="str">
        <f t="shared" si="134"/>
        <v xml:space="preserve"> </v>
      </c>
      <c r="S1690" t="str">
        <f t="shared" si="135"/>
        <v/>
      </c>
      <c r="T1690" t="str">
        <f t="shared" si="136"/>
        <v xml:space="preserve"> ()</v>
      </c>
      <c r="U1690" s="302" t="s">
        <v>4293</v>
      </c>
    </row>
    <row r="1691" spans="2:21" s="302" customFormat="1">
      <c r="B1691" s="263"/>
      <c r="C1691" s="294">
        <v>1690</v>
      </c>
      <c r="E1691" s="504" t="str">
        <f t="shared" si="132"/>
        <v xml:space="preserve"> ()</v>
      </c>
      <c r="H1691" t="e">
        <f>VLOOKUP($G1691,県名!$B$1:$C$49,2,FALSE)</f>
        <v>#N/A</v>
      </c>
      <c r="I1691" t="e">
        <f>VLOOKUP(B1691,学校名!$D$8:$F$64,3,FALSE)</f>
        <v>#N/A</v>
      </c>
      <c r="J1691" t="str">
        <f t="shared" si="133"/>
        <v>男</v>
      </c>
      <c r="M1691" t="str">
        <f t="shared" si="134"/>
        <v xml:space="preserve"> </v>
      </c>
      <c r="S1691" t="str">
        <f t="shared" si="135"/>
        <v/>
      </c>
      <c r="T1691" t="str">
        <f t="shared" si="136"/>
        <v xml:space="preserve"> ()</v>
      </c>
      <c r="U1691" s="302" t="s">
        <v>4293</v>
      </c>
    </row>
    <row r="1692" spans="2:21" s="302" customFormat="1">
      <c r="B1692" s="263"/>
      <c r="C1692" s="294">
        <v>1691</v>
      </c>
      <c r="E1692" s="504" t="str">
        <f t="shared" si="132"/>
        <v xml:space="preserve"> ()</v>
      </c>
      <c r="H1692" t="e">
        <f>VLOOKUP($G1692,県名!$B$1:$C$49,2,FALSE)</f>
        <v>#N/A</v>
      </c>
      <c r="I1692" t="e">
        <f>VLOOKUP(B1692,学校名!$D$8:$F$64,3,FALSE)</f>
        <v>#N/A</v>
      </c>
      <c r="J1692" t="str">
        <f t="shared" si="133"/>
        <v>男</v>
      </c>
      <c r="M1692" t="str">
        <f t="shared" si="134"/>
        <v xml:space="preserve"> </v>
      </c>
      <c r="S1692" t="str">
        <f t="shared" si="135"/>
        <v/>
      </c>
      <c r="T1692" t="str">
        <f t="shared" si="136"/>
        <v xml:space="preserve"> ()</v>
      </c>
      <c r="U1692" s="302" t="s">
        <v>4293</v>
      </c>
    </row>
    <row r="1693" spans="2:21" s="302" customFormat="1">
      <c r="B1693" s="263"/>
      <c r="C1693" s="294">
        <v>1692</v>
      </c>
      <c r="E1693" s="504" t="str">
        <f t="shared" si="132"/>
        <v xml:space="preserve"> ()</v>
      </c>
      <c r="H1693" t="e">
        <f>VLOOKUP($G1693,県名!$B$1:$C$49,2,FALSE)</f>
        <v>#N/A</v>
      </c>
      <c r="I1693" t="e">
        <f>VLOOKUP(B1693,学校名!$D$8:$F$64,3,FALSE)</f>
        <v>#N/A</v>
      </c>
      <c r="J1693" t="str">
        <f t="shared" si="133"/>
        <v>男</v>
      </c>
      <c r="M1693" t="str">
        <f t="shared" si="134"/>
        <v xml:space="preserve"> </v>
      </c>
      <c r="S1693" t="str">
        <f t="shared" si="135"/>
        <v/>
      </c>
      <c r="T1693" t="str">
        <f t="shared" si="136"/>
        <v xml:space="preserve"> ()</v>
      </c>
      <c r="U1693" s="302" t="s">
        <v>4293</v>
      </c>
    </row>
    <row r="1694" spans="2:21" s="302" customFormat="1">
      <c r="B1694" s="263"/>
      <c r="C1694" s="294">
        <v>1693</v>
      </c>
      <c r="E1694" s="504" t="str">
        <f t="shared" si="132"/>
        <v xml:space="preserve"> ()</v>
      </c>
      <c r="H1694" t="e">
        <f>VLOOKUP($G1694,県名!$B$1:$C$49,2,FALSE)</f>
        <v>#N/A</v>
      </c>
      <c r="I1694" t="e">
        <f>VLOOKUP(B1694,学校名!$D$8:$F$64,3,FALSE)</f>
        <v>#N/A</v>
      </c>
      <c r="J1694" t="str">
        <f t="shared" si="133"/>
        <v>男</v>
      </c>
      <c r="M1694" t="str">
        <f t="shared" si="134"/>
        <v xml:space="preserve"> </v>
      </c>
      <c r="S1694" t="str">
        <f t="shared" si="135"/>
        <v/>
      </c>
      <c r="T1694" t="str">
        <f t="shared" si="136"/>
        <v xml:space="preserve"> ()</v>
      </c>
      <c r="U1694" s="302" t="s">
        <v>4293</v>
      </c>
    </row>
    <row r="1695" spans="2:21" s="302" customFormat="1">
      <c r="B1695" s="263"/>
      <c r="C1695" s="294">
        <v>1694</v>
      </c>
      <c r="E1695" s="504" t="str">
        <f t="shared" si="132"/>
        <v xml:space="preserve"> ()</v>
      </c>
      <c r="H1695" t="e">
        <f>VLOOKUP($G1695,県名!$B$1:$C$49,2,FALSE)</f>
        <v>#N/A</v>
      </c>
      <c r="I1695" t="e">
        <f>VLOOKUP(B1695,学校名!$D$8:$F$64,3,FALSE)</f>
        <v>#N/A</v>
      </c>
      <c r="J1695" t="str">
        <f t="shared" si="133"/>
        <v>男</v>
      </c>
      <c r="M1695" t="str">
        <f t="shared" si="134"/>
        <v xml:space="preserve"> </v>
      </c>
      <c r="S1695" t="str">
        <f t="shared" si="135"/>
        <v/>
      </c>
      <c r="T1695" t="str">
        <f t="shared" si="136"/>
        <v xml:space="preserve"> ()</v>
      </c>
      <c r="U1695" s="302" t="s">
        <v>4293</v>
      </c>
    </row>
    <row r="1696" spans="2:21" s="302" customFormat="1">
      <c r="B1696" s="263"/>
      <c r="C1696" s="294">
        <v>1695</v>
      </c>
      <c r="E1696" s="504" t="str">
        <f t="shared" si="132"/>
        <v xml:space="preserve"> ()</v>
      </c>
      <c r="H1696" t="e">
        <f>VLOOKUP($G1696,県名!$B$1:$C$49,2,FALSE)</f>
        <v>#N/A</v>
      </c>
      <c r="I1696" t="e">
        <f>VLOOKUP(B1696,学校名!$D$8:$F$64,3,FALSE)</f>
        <v>#N/A</v>
      </c>
      <c r="J1696" t="str">
        <f t="shared" si="133"/>
        <v>男</v>
      </c>
      <c r="M1696" t="str">
        <f t="shared" si="134"/>
        <v xml:space="preserve"> </v>
      </c>
      <c r="S1696" t="str">
        <f t="shared" si="135"/>
        <v/>
      </c>
      <c r="T1696" t="str">
        <f t="shared" si="136"/>
        <v xml:space="preserve"> ()</v>
      </c>
      <c r="U1696" s="302" t="s">
        <v>4293</v>
      </c>
    </row>
    <row r="1697" spans="2:21" s="302" customFormat="1">
      <c r="B1697" s="263"/>
      <c r="C1697" s="294">
        <v>1696</v>
      </c>
      <c r="E1697" s="504" t="str">
        <f t="shared" si="132"/>
        <v xml:space="preserve"> ()</v>
      </c>
      <c r="H1697" t="e">
        <f>VLOOKUP($G1697,県名!$B$1:$C$49,2,FALSE)</f>
        <v>#N/A</v>
      </c>
      <c r="I1697" t="e">
        <f>VLOOKUP(B1697,学校名!$D$8:$F$64,3,FALSE)</f>
        <v>#N/A</v>
      </c>
      <c r="J1697" t="str">
        <f t="shared" si="133"/>
        <v>男</v>
      </c>
      <c r="M1697" t="str">
        <f t="shared" si="134"/>
        <v xml:space="preserve"> </v>
      </c>
      <c r="S1697" t="str">
        <f t="shared" si="135"/>
        <v/>
      </c>
      <c r="T1697" t="str">
        <f t="shared" si="136"/>
        <v xml:space="preserve"> ()</v>
      </c>
      <c r="U1697" s="302" t="s">
        <v>4293</v>
      </c>
    </row>
    <row r="1698" spans="2:21" s="302" customFormat="1">
      <c r="B1698" s="263"/>
      <c r="C1698" s="294">
        <v>1697</v>
      </c>
      <c r="E1698" s="504" t="str">
        <f t="shared" si="132"/>
        <v xml:space="preserve"> ()</v>
      </c>
      <c r="H1698" t="e">
        <f>VLOOKUP($G1698,県名!$B$1:$C$49,2,FALSE)</f>
        <v>#N/A</v>
      </c>
      <c r="I1698" t="e">
        <f>VLOOKUP(B1698,学校名!$D$8:$F$64,3,FALSE)</f>
        <v>#N/A</v>
      </c>
      <c r="J1698" t="str">
        <f t="shared" si="133"/>
        <v>男</v>
      </c>
      <c r="M1698" t="str">
        <f t="shared" si="134"/>
        <v xml:space="preserve"> </v>
      </c>
      <c r="S1698" t="str">
        <f t="shared" si="135"/>
        <v/>
      </c>
      <c r="T1698" t="str">
        <f t="shared" si="136"/>
        <v xml:space="preserve"> ()</v>
      </c>
      <c r="U1698" s="302" t="s">
        <v>4293</v>
      </c>
    </row>
    <row r="1699" spans="2:21" s="302" customFormat="1">
      <c r="B1699" s="263"/>
      <c r="C1699" s="294">
        <v>1698</v>
      </c>
      <c r="E1699" s="504" t="str">
        <f t="shared" si="132"/>
        <v xml:space="preserve"> ()</v>
      </c>
      <c r="H1699" t="e">
        <f>VLOOKUP($G1699,県名!$B$1:$C$49,2,FALSE)</f>
        <v>#N/A</v>
      </c>
      <c r="I1699" t="e">
        <f>VLOOKUP(B1699,学校名!$D$8:$F$64,3,FALSE)</f>
        <v>#N/A</v>
      </c>
      <c r="J1699" t="str">
        <f t="shared" si="133"/>
        <v>男</v>
      </c>
      <c r="M1699" t="str">
        <f t="shared" si="134"/>
        <v xml:space="preserve"> </v>
      </c>
      <c r="S1699" t="str">
        <f t="shared" si="135"/>
        <v/>
      </c>
      <c r="T1699" t="str">
        <f t="shared" si="136"/>
        <v xml:space="preserve"> ()</v>
      </c>
      <c r="U1699" s="302" t="s">
        <v>4293</v>
      </c>
    </row>
    <row r="1700" spans="2:21" s="302" customFormat="1">
      <c r="B1700" s="263"/>
      <c r="C1700" s="294">
        <v>1699</v>
      </c>
      <c r="E1700" s="504" t="str">
        <f t="shared" si="132"/>
        <v xml:space="preserve"> ()</v>
      </c>
      <c r="H1700" t="e">
        <f>VLOOKUP($G1700,県名!$B$1:$C$49,2,FALSE)</f>
        <v>#N/A</v>
      </c>
      <c r="I1700" t="e">
        <f>VLOOKUP(B1700,学校名!$D$8:$F$64,3,FALSE)</f>
        <v>#N/A</v>
      </c>
      <c r="J1700" t="str">
        <f t="shared" si="133"/>
        <v>男</v>
      </c>
      <c r="M1700" t="str">
        <f t="shared" si="134"/>
        <v xml:space="preserve"> </v>
      </c>
      <c r="S1700" t="str">
        <f t="shared" si="135"/>
        <v/>
      </c>
      <c r="T1700" t="str">
        <f t="shared" si="136"/>
        <v xml:space="preserve"> ()</v>
      </c>
      <c r="U1700" s="302" t="s">
        <v>4293</v>
      </c>
    </row>
    <row r="1701" spans="2:21" s="302" customFormat="1">
      <c r="B1701" s="263"/>
      <c r="C1701" s="294">
        <v>1700</v>
      </c>
      <c r="E1701" s="504" t="str">
        <f t="shared" si="132"/>
        <v xml:space="preserve"> ()</v>
      </c>
      <c r="H1701" t="e">
        <f>VLOOKUP($G1701,県名!$B$1:$C$49,2,FALSE)</f>
        <v>#N/A</v>
      </c>
      <c r="I1701" t="e">
        <f>VLOOKUP(B1701,学校名!$D$8:$F$64,3,FALSE)</f>
        <v>#N/A</v>
      </c>
      <c r="J1701" t="str">
        <f t="shared" si="133"/>
        <v>男</v>
      </c>
      <c r="M1701" t="str">
        <f t="shared" si="134"/>
        <v xml:space="preserve"> </v>
      </c>
      <c r="S1701" t="str">
        <f t="shared" si="135"/>
        <v/>
      </c>
      <c r="T1701" t="str">
        <f t="shared" si="136"/>
        <v xml:space="preserve"> ()</v>
      </c>
      <c r="U1701" s="302" t="s">
        <v>4293</v>
      </c>
    </row>
    <row r="1702" spans="2:21" s="302" customFormat="1">
      <c r="B1702" s="263"/>
      <c r="C1702" s="294">
        <v>1701</v>
      </c>
      <c r="E1702" s="504" t="str">
        <f t="shared" si="132"/>
        <v xml:space="preserve"> ()</v>
      </c>
      <c r="H1702" t="e">
        <f>VLOOKUP($G1702,県名!$B$1:$C$49,2,FALSE)</f>
        <v>#N/A</v>
      </c>
      <c r="I1702" t="e">
        <f>VLOOKUP(B1702,学校名!$D$8:$F$64,3,FALSE)</f>
        <v>#N/A</v>
      </c>
      <c r="J1702" t="str">
        <f t="shared" si="133"/>
        <v>男</v>
      </c>
      <c r="M1702" t="str">
        <f t="shared" si="134"/>
        <v xml:space="preserve"> </v>
      </c>
      <c r="S1702" t="str">
        <f t="shared" si="135"/>
        <v/>
      </c>
      <c r="T1702" t="str">
        <f t="shared" si="136"/>
        <v xml:space="preserve"> ()</v>
      </c>
      <c r="U1702" s="302" t="s">
        <v>4293</v>
      </c>
    </row>
    <row r="1703" spans="2:21" s="302" customFormat="1">
      <c r="B1703" s="263"/>
      <c r="C1703" s="294">
        <v>1702</v>
      </c>
      <c r="E1703" s="504" t="str">
        <f t="shared" si="132"/>
        <v xml:space="preserve"> ()</v>
      </c>
      <c r="H1703" t="e">
        <f>VLOOKUP($G1703,県名!$B$1:$C$49,2,FALSE)</f>
        <v>#N/A</v>
      </c>
      <c r="I1703" t="e">
        <f>VLOOKUP(B1703,学校名!$D$8:$F$64,3,FALSE)</f>
        <v>#N/A</v>
      </c>
      <c r="J1703" t="str">
        <f t="shared" si="133"/>
        <v>男</v>
      </c>
      <c r="M1703" t="str">
        <f t="shared" si="134"/>
        <v xml:space="preserve"> </v>
      </c>
      <c r="S1703" t="str">
        <f t="shared" si="135"/>
        <v/>
      </c>
      <c r="T1703" t="str">
        <f t="shared" si="136"/>
        <v xml:space="preserve"> ()</v>
      </c>
      <c r="U1703" s="302" t="s">
        <v>4293</v>
      </c>
    </row>
    <row r="1704" spans="2:21" s="302" customFormat="1">
      <c r="B1704" s="263"/>
      <c r="C1704" s="294">
        <v>1703</v>
      </c>
      <c r="E1704" s="504" t="str">
        <f t="shared" si="132"/>
        <v xml:space="preserve"> ()</v>
      </c>
      <c r="H1704" t="e">
        <f>VLOOKUP($G1704,県名!$B$1:$C$49,2,FALSE)</f>
        <v>#N/A</v>
      </c>
      <c r="I1704" t="e">
        <f>VLOOKUP(B1704,学校名!$D$8:$F$64,3,FALSE)</f>
        <v>#N/A</v>
      </c>
      <c r="J1704" t="str">
        <f t="shared" si="133"/>
        <v>男</v>
      </c>
      <c r="M1704" t="str">
        <f t="shared" si="134"/>
        <v xml:space="preserve"> </v>
      </c>
      <c r="S1704" t="str">
        <f t="shared" si="135"/>
        <v/>
      </c>
      <c r="T1704" t="str">
        <f t="shared" si="136"/>
        <v xml:space="preserve"> ()</v>
      </c>
      <c r="U1704" s="302" t="s">
        <v>4293</v>
      </c>
    </row>
    <row r="1705" spans="2:21" s="302" customFormat="1">
      <c r="B1705" s="263"/>
      <c r="C1705" s="294">
        <v>1704</v>
      </c>
      <c r="E1705" s="504" t="str">
        <f t="shared" si="132"/>
        <v xml:space="preserve"> ()</v>
      </c>
      <c r="H1705" t="e">
        <f>VLOOKUP($G1705,県名!$B$1:$C$49,2,FALSE)</f>
        <v>#N/A</v>
      </c>
      <c r="I1705" t="e">
        <f>VLOOKUP(B1705,学校名!$D$8:$F$64,3,FALSE)</f>
        <v>#N/A</v>
      </c>
      <c r="J1705" t="str">
        <f t="shared" si="133"/>
        <v>男</v>
      </c>
      <c r="M1705" t="str">
        <f t="shared" si="134"/>
        <v xml:space="preserve"> </v>
      </c>
      <c r="S1705" t="str">
        <f t="shared" si="135"/>
        <v/>
      </c>
      <c r="T1705" t="str">
        <f t="shared" si="136"/>
        <v xml:space="preserve"> ()</v>
      </c>
      <c r="U1705" s="302" t="s">
        <v>4293</v>
      </c>
    </row>
    <row r="1706" spans="2:21" s="302" customFormat="1">
      <c r="B1706" s="263"/>
      <c r="C1706" s="294">
        <v>1705</v>
      </c>
      <c r="E1706" s="504" t="str">
        <f t="shared" si="132"/>
        <v xml:space="preserve"> ()</v>
      </c>
      <c r="H1706" t="e">
        <f>VLOOKUP($G1706,県名!$B$1:$C$49,2,FALSE)</f>
        <v>#N/A</v>
      </c>
      <c r="I1706" t="e">
        <f>VLOOKUP(B1706,学校名!$D$8:$F$64,3,FALSE)</f>
        <v>#N/A</v>
      </c>
      <c r="J1706" t="str">
        <f t="shared" si="133"/>
        <v>男</v>
      </c>
      <c r="M1706" t="str">
        <f t="shared" si="134"/>
        <v xml:space="preserve"> </v>
      </c>
      <c r="S1706" t="str">
        <f t="shared" si="135"/>
        <v/>
      </c>
      <c r="T1706" t="str">
        <f t="shared" si="136"/>
        <v xml:space="preserve"> ()</v>
      </c>
      <c r="U1706" s="302" t="s">
        <v>4293</v>
      </c>
    </row>
    <row r="1707" spans="2:21" s="302" customFormat="1">
      <c r="B1707" s="263"/>
      <c r="C1707" s="294">
        <v>1706</v>
      </c>
      <c r="E1707" s="504" t="str">
        <f t="shared" si="132"/>
        <v xml:space="preserve"> ()</v>
      </c>
      <c r="H1707" t="e">
        <f>VLOOKUP($G1707,県名!$B$1:$C$49,2,FALSE)</f>
        <v>#N/A</v>
      </c>
      <c r="I1707" t="e">
        <f>VLOOKUP(B1707,学校名!$D$8:$F$64,3,FALSE)</f>
        <v>#N/A</v>
      </c>
      <c r="J1707" t="str">
        <f t="shared" si="133"/>
        <v>男</v>
      </c>
      <c r="M1707" t="str">
        <f t="shared" si="134"/>
        <v xml:space="preserve"> </v>
      </c>
      <c r="S1707" t="str">
        <f t="shared" si="135"/>
        <v/>
      </c>
      <c r="T1707" t="str">
        <f t="shared" si="136"/>
        <v xml:space="preserve"> ()</v>
      </c>
      <c r="U1707" s="302" t="s">
        <v>4293</v>
      </c>
    </row>
    <row r="1708" spans="2:21" s="302" customFormat="1">
      <c r="B1708" s="263"/>
      <c r="C1708" s="294">
        <v>1707</v>
      </c>
      <c r="E1708" s="504" t="str">
        <f t="shared" si="132"/>
        <v xml:space="preserve"> ()</v>
      </c>
      <c r="H1708" t="e">
        <f>VLOOKUP($G1708,県名!$B$1:$C$49,2,FALSE)</f>
        <v>#N/A</v>
      </c>
      <c r="I1708" t="e">
        <f>VLOOKUP(B1708,学校名!$D$8:$F$64,3,FALSE)</f>
        <v>#N/A</v>
      </c>
      <c r="J1708" t="str">
        <f t="shared" si="133"/>
        <v>男</v>
      </c>
      <c r="M1708" t="str">
        <f t="shared" si="134"/>
        <v xml:space="preserve"> </v>
      </c>
      <c r="S1708" t="str">
        <f t="shared" si="135"/>
        <v/>
      </c>
      <c r="T1708" t="str">
        <f t="shared" si="136"/>
        <v xml:space="preserve"> ()</v>
      </c>
      <c r="U1708" s="302" t="s">
        <v>4293</v>
      </c>
    </row>
    <row r="1709" spans="2:21" s="302" customFormat="1">
      <c r="B1709" s="263"/>
      <c r="C1709" s="294">
        <v>1708</v>
      </c>
      <c r="E1709" s="504" t="str">
        <f t="shared" si="132"/>
        <v xml:space="preserve"> ()</v>
      </c>
      <c r="H1709" t="e">
        <f>VLOOKUP($G1709,県名!$B$1:$C$49,2,FALSE)</f>
        <v>#N/A</v>
      </c>
      <c r="I1709" t="e">
        <f>VLOOKUP(B1709,学校名!$D$8:$F$64,3,FALSE)</f>
        <v>#N/A</v>
      </c>
      <c r="J1709" t="str">
        <f t="shared" si="133"/>
        <v>男</v>
      </c>
      <c r="M1709" t="str">
        <f t="shared" si="134"/>
        <v xml:space="preserve"> </v>
      </c>
      <c r="S1709" t="str">
        <f t="shared" si="135"/>
        <v/>
      </c>
      <c r="T1709" t="str">
        <f t="shared" si="136"/>
        <v xml:space="preserve"> ()</v>
      </c>
      <c r="U1709" s="302" t="s">
        <v>4293</v>
      </c>
    </row>
    <row r="1710" spans="2:21" s="302" customFormat="1">
      <c r="B1710" s="263"/>
      <c r="C1710" s="294">
        <v>1709</v>
      </c>
      <c r="E1710" s="504" t="str">
        <f t="shared" si="132"/>
        <v xml:space="preserve"> ()</v>
      </c>
      <c r="H1710" t="e">
        <f>VLOOKUP($G1710,県名!$B$1:$C$49,2,FALSE)</f>
        <v>#N/A</v>
      </c>
      <c r="I1710" t="e">
        <f>VLOOKUP(B1710,学校名!$D$8:$F$64,3,FALSE)</f>
        <v>#N/A</v>
      </c>
      <c r="J1710" t="str">
        <f t="shared" si="133"/>
        <v>男</v>
      </c>
      <c r="M1710" t="str">
        <f t="shared" si="134"/>
        <v xml:space="preserve"> </v>
      </c>
      <c r="S1710" t="str">
        <f t="shared" si="135"/>
        <v/>
      </c>
      <c r="T1710" t="str">
        <f t="shared" si="136"/>
        <v xml:space="preserve"> ()</v>
      </c>
      <c r="U1710" s="302" t="s">
        <v>4293</v>
      </c>
    </row>
    <row r="1711" spans="2:21" s="302" customFormat="1">
      <c r="B1711" s="263"/>
      <c r="C1711" s="294">
        <v>1710</v>
      </c>
      <c r="E1711" s="504" t="str">
        <f t="shared" si="132"/>
        <v xml:space="preserve"> ()</v>
      </c>
      <c r="H1711" t="e">
        <f>VLOOKUP($G1711,県名!$B$1:$C$49,2,FALSE)</f>
        <v>#N/A</v>
      </c>
      <c r="I1711" t="e">
        <f>VLOOKUP(B1711,学校名!$D$8:$F$64,3,FALSE)</f>
        <v>#N/A</v>
      </c>
      <c r="J1711" t="str">
        <f t="shared" si="133"/>
        <v>男</v>
      </c>
      <c r="M1711" t="str">
        <f t="shared" si="134"/>
        <v xml:space="preserve"> </v>
      </c>
      <c r="S1711" t="str">
        <f t="shared" si="135"/>
        <v/>
      </c>
      <c r="T1711" t="str">
        <f t="shared" si="136"/>
        <v xml:space="preserve"> ()</v>
      </c>
      <c r="U1711" s="302" t="s">
        <v>4293</v>
      </c>
    </row>
    <row r="1712" spans="2:21" s="302" customFormat="1">
      <c r="B1712" s="263"/>
      <c r="C1712" s="294">
        <v>1711</v>
      </c>
      <c r="E1712" s="504" t="str">
        <f t="shared" si="132"/>
        <v xml:space="preserve"> ()</v>
      </c>
      <c r="H1712" t="e">
        <f>VLOOKUP($G1712,県名!$B$1:$C$49,2,FALSE)</f>
        <v>#N/A</v>
      </c>
      <c r="I1712" t="e">
        <f>VLOOKUP(B1712,学校名!$D$8:$F$64,3,FALSE)</f>
        <v>#N/A</v>
      </c>
      <c r="J1712" t="str">
        <f t="shared" si="133"/>
        <v>男</v>
      </c>
      <c r="M1712" t="str">
        <f t="shared" si="134"/>
        <v xml:space="preserve"> </v>
      </c>
      <c r="S1712" t="str">
        <f t="shared" si="135"/>
        <v/>
      </c>
      <c r="T1712" t="str">
        <f t="shared" si="136"/>
        <v xml:space="preserve"> ()</v>
      </c>
      <c r="U1712" s="302" t="s">
        <v>4293</v>
      </c>
    </row>
    <row r="1713" spans="2:21" s="302" customFormat="1">
      <c r="B1713" s="263"/>
      <c r="C1713" s="294">
        <v>1712</v>
      </c>
      <c r="E1713" s="504" t="str">
        <f t="shared" si="132"/>
        <v xml:space="preserve"> ()</v>
      </c>
      <c r="H1713" t="e">
        <f>VLOOKUP($G1713,県名!$B$1:$C$49,2,FALSE)</f>
        <v>#N/A</v>
      </c>
      <c r="I1713" t="e">
        <f>VLOOKUP(B1713,学校名!$D$8:$F$64,3,FALSE)</f>
        <v>#N/A</v>
      </c>
      <c r="J1713" t="str">
        <f t="shared" si="133"/>
        <v>男</v>
      </c>
      <c r="M1713" t="str">
        <f t="shared" si="134"/>
        <v xml:space="preserve"> </v>
      </c>
      <c r="S1713" t="str">
        <f t="shared" si="135"/>
        <v/>
      </c>
      <c r="T1713" t="str">
        <f t="shared" si="136"/>
        <v xml:space="preserve"> ()</v>
      </c>
      <c r="U1713" s="302" t="s">
        <v>4293</v>
      </c>
    </row>
    <row r="1714" spans="2:21" s="302" customFormat="1">
      <c r="B1714" s="263"/>
      <c r="C1714" s="294">
        <v>1713</v>
      </c>
      <c r="E1714" s="504" t="str">
        <f t="shared" si="132"/>
        <v xml:space="preserve"> ()</v>
      </c>
      <c r="H1714" t="e">
        <f>VLOOKUP($G1714,県名!$B$1:$C$49,2,FALSE)</f>
        <v>#N/A</v>
      </c>
      <c r="I1714" t="e">
        <f>VLOOKUP(B1714,学校名!$D$8:$F$64,3,FALSE)</f>
        <v>#N/A</v>
      </c>
      <c r="J1714" t="str">
        <f t="shared" si="133"/>
        <v>男</v>
      </c>
      <c r="M1714" t="str">
        <f t="shared" si="134"/>
        <v xml:space="preserve"> </v>
      </c>
      <c r="S1714" t="str">
        <f t="shared" si="135"/>
        <v/>
      </c>
      <c r="T1714" t="str">
        <f t="shared" si="136"/>
        <v xml:space="preserve"> ()</v>
      </c>
      <c r="U1714" s="302" t="s">
        <v>4293</v>
      </c>
    </row>
    <row r="1715" spans="2:21" s="302" customFormat="1">
      <c r="B1715" s="263"/>
      <c r="C1715" s="294">
        <v>1714</v>
      </c>
      <c r="E1715" s="504" t="str">
        <f t="shared" si="132"/>
        <v xml:space="preserve"> ()</v>
      </c>
      <c r="H1715" t="e">
        <f>VLOOKUP($G1715,県名!$B$1:$C$49,2,FALSE)</f>
        <v>#N/A</v>
      </c>
      <c r="I1715" t="e">
        <f>VLOOKUP(B1715,学校名!$D$8:$F$64,3,FALSE)</f>
        <v>#N/A</v>
      </c>
      <c r="J1715" t="str">
        <f t="shared" si="133"/>
        <v>男</v>
      </c>
      <c r="M1715" t="str">
        <f t="shared" si="134"/>
        <v xml:space="preserve"> </v>
      </c>
      <c r="S1715" t="str">
        <f t="shared" si="135"/>
        <v/>
      </c>
      <c r="T1715" t="str">
        <f t="shared" si="136"/>
        <v xml:space="preserve"> ()</v>
      </c>
      <c r="U1715" s="302" t="s">
        <v>4293</v>
      </c>
    </row>
    <row r="1716" spans="2:21" s="302" customFormat="1">
      <c r="B1716" s="263"/>
      <c r="C1716" s="294">
        <v>1715</v>
      </c>
      <c r="E1716" s="504" t="str">
        <f t="shared" si="132"/>
        <v xml:space="preserve"> ()</v>
      </c>
      <c r="H1716" t="e">
        <f>VLOOKUP($G1716,県名!$B$1:$C$49,2,FALSE)</f>
        <v>#N/A</v>
      </c>
      <c r="I1716" t="e">
        <f>VLOOKUP(B1716,学校名!$D$8:$F$64,3,FALSE)</f>
        <v>#N/A</v>
      </c>
      <c r="J1716" t="str">
        <f t="shared" si="133"/>
        <v>男</v>
      </c>
      <c r="M1716" t="str">
        <f t="shared" si="134"/>
        <v xml:space="preserve"> </v>
      </c>
      <c r="S1716" t="str">
        <f t="shared" si="135"/>
        <v/>
      </c>
      <c r="T1716" t="str">
        <f t="shared" si="136"/>
        <v xml:space="preserve"> ()</v>
      </c>
      <c r="U1716" s="302" t="s">
        <v>4293</v>
      </c>
    </row>
    <row r="1717" spans="2:21" s="302" customFormat="1">
      <c r="B1717" s="263"/>
      <c r="C1717" s="294">
        <v>1716</v>
      </c>
      <c r="E1717" s="504" t="str">
        <f t="shared" si="132"/>
        <v xml:space="preserve"> ()</v>
      </c>
      <c r="H1717" t="e">
        <f>VLOOKUP($G1717,県名!$B$1:$C$49,2,FALSE)</f>
        <v>#N/A</v>
      </c>
      <c r="I1717" t="e">
        <f>VLOOKUP(B1717,学校名!$D$8:$F$64,3,FALSE)</f>
        <v>#N/A</v>
      </c>
      <c r="J1717" t="str">
        <f t="shared" si="133"/>
        <v>男</v>
      </c>
      <c r="M1717" t="str">
        <f t="shared" si="134"/>
        <v xml:space="preserve"> </v>
      </c>
      <c r="S1717" t="str">
        <f t="shared" si="135"/>
        <v/>
      </c>
      <c r="T1717" t="str">
        <f t="shared" si="136"/>
        <v xml:space="preserve"> ()</v>
      </c>
      <c r="U1717" s="302" t="s">
        <v>4293</v>
      </c>
    </row>
    <row r="1718" spans="2:21" s="302" customFormat="1">
      <c r="B1718" s="263"/>
      <c r="C1718" s="294">
        <v>1717</v>
      </c>
      <c r="E1718" s="504" t="str">
        <f t="shared" si="132"/>
        <v xml:space="preserve"> ()</v>
      </c>
      <c r="H1718" t="e">
        <f>VLOOKUP($G1718,県名!$B$1:$C$49,2,FALSE)</f>
        <v>#N/A</v>
      </c>
      <c r="I1718" t="e">
        <f>VLOOKUP(B1718,学校名!$D$8:$F$64,3,FALSE)</f>
        <v>#N/A</v>
      </c>
      <c r="J1718" t="str">
        <f t="shared" si="133"/>
        <v>男</v>
      </c>
      <c r="M1718" t="str">
        <f t="shared" si="134"/>
        <v xml:space="preserve"> </v>
      </c>
      <c r="S1718" t="str">
        <f t="shared" si="135"/>
        <v/>
      </c>
      <c r="T1718" t="str">
        <f t="shared" si="136"/>
        <v xml:space="preserve"> ()</v>
      </c>
      <c r="U1718" s="302" t="s">
        <v>4293</v>
      </c>
    </row>
    <row r="1719" spans="2:21" s="302" customFormat="1">
      <c r="B1719" s="263"/>
      <c r="C1719" s="294">
        <v>1718</v>
      </c>
      <c r="E1719" s="504" t="str">
        <f t="shared" si="132"/>
        <v xml:space="preserve"> ()</v>
      </c>
      <c r="H1719" t="e">
        <f>VLOOKUP($G1719,県名!$B$1:$C$49,2,FALSE)</f>
        <v>#N/A</v>
      </c>
      <c r="I1719" t="e">
        <f>VLOOKUP(B1719,学校名!$D$8:$F$64,3,FALSE)</f>
        <v>#N/A</v>
      </c>
      <c r="J1719" t="str">
        <f t="shared" si="133"/>
        <v>男</v>
      </c>
      <c r="M1719" t="str">
        <f t="shared" si="134"/>
        <v xml:space="preserve"> </v>
      </c>
      <c r="S1719" t="str">
        <f t="shared" si="135"/>
        <v/>
      </c>
      <c r="T1719" t="str">
        <f t="shared" si="136"/>
        <v xml:space="preserve"> ()</v>
      </c>
      <c r="U1719" s="302" t="s">
        <v>4293</v>
      </c>
    </row>
    <row r="1720" spans="2:21" s="302" customFormat="1">
      <c r="B1720" s="263"/>
      <c r="C1720" s="294">
        <v>1719</v>
      </c>
      <c r="E1720" s="504" t="str">
        <f t="shared" si="132"/>
        <v xml:space="preserve"> ()</v>
      </c>
      <c r="H1720" t="e">
        <f>VLOOKUP($G1720,県名!$B$1:$C$49,2,FALSE)</f>
        <v>#N/A</v>
      </c>
      <c r="I1720" t="e">
        <f>VLOOKUP(B1720,学校名!$D$8:$F$64,3,FALSE)</f>
        <v>#N/A</v>
      </c>
      <c r="J1720" t="str">
        <f t="shared" si="133"/>
        <v>男</v>
      </c>
      <c r="M1720" t="str">
        <f t="shared" si="134"/>
        <v xml:space="preserve"> </v>
      </c>
      <c r="S1720" t="str">
        <f t="shared" si="135"/>
        <v/>
      </c>
      <c r="T1720" t="str">
        <f t="shared" si="136"/>
        <v xml:space="preserve"> ()</v>
      </c>
      <c r="U1720" s="302" t="s">
        <v>4293</v>
      </c>
    </row>
    <row r="1721" spans="2:21" s="302" customFormat="1">
      <c r="B1721" s="263"/>
      <c r="C1721" s="294">
        <v>1720</v>
      </c>
      <c r="E1721" s="504" t="str">
        <f t="shared" si="132"/>
        <v xml:space="preserve"> ()</v>
      </c>
      <c r="H1721" t="e">
        <f>VLOOKUP($G1721,県名!$B$1:$C$49,2,FALSE)</f>
        <v>#N/A</v>
      </c>
      <c r="I1721" t="e">
        <f>VLOOKUP(B1721,学校名!$D$8:$F$64,3,FALSE)</f>
        <v>#N/A</v>
      </c>
      <c r="J1721" t="str">
        <f t="shared" si="133"/>
        <v>男</v>
      </c>
      <c r="M1721" t="str">
        <f t="shared" si="134"/>
        <v xml:space="preserve"> </v>
      </c>
      <c r="S1721" t="str">
        <f t="shared" si="135"/>
        <v/>
      </c>
      <c r="T1721" t="str">
        <f t="shared" si="136"/>
        <v xml:space="preserve"> ()</v>
      </c>
      <c r="U1721" s="302" t="s">
        <v>4293</v>
      </c>
    </row>
    <row r="1722" spans="2:21" s="302" customFormat="1">
      <c r="B1722" s="263"/>
      <c r="C1722" s="294">
        <v>1721</v>
      </c>
      <c r="E1722" s="504" t="str">
        <f t="shared" si="132"/>
        <v xml:space="preserve"> ()</v>
      </c>
      <c r="H1722" t="e">
        <f>VLOOKUP($G1722,県名!$B$1:$C$49,2,FALSE)</f>
        <v>#N/A</v>
      </c>
      <c r="I1722" t="e">
        <f>VLOOKUP(B1722,学校名!$D$8:$F$64,3,FALSE)</f>
        <v>#N/A</v>
      </c>
      <c r="J1722" t="str">
        <f t="shared" si="133"/>
        <v>男</v>
      </c>
      <c r="M1722" t="str">
        <f t="shared" si="134"/>
        <v xml:space="preserve"> </v>
      </c>
      <c r="S1722" t="str">
        <f t="shared" si="135"/>
        <v/>
      </c>
      <c r="T1722" t="str">
        <f t="shared" si="136"/>
        <v xml:space="preserve"> ()</v>
      </c>
      <c r="U1722" s="302" t="s">
        <v>4293</v>
      </c>
    </row>
    <row r="1723" spans="2:21" s="302" customFormat="1">
      <c r="B1723" s="263"/>
      <c r="C1723" s="294">
        <v>1722</v>
      </c>
      <c r="E1723" s="504" t="str">
        <f t="shared" si="132"/>
        <v xml:space="preserve"> ()</v>
      </c>
      <c r="H1723" t="e">
        <f>VLOOKUP($G1723,県名!$B$1:$C$49,2,FALSE)</f>
        <v>#N/A</v>
      </c>
      <c r="I1723" t="e">
        <f>VLOOKUP(B1723,学校名!$D$8:$F$64,3,FALSE)</f>
        <v>#N/A</v>
      </c>
      <c r="J1723" t="str">
        <f t="shared" si="133"/>
        <v>男</v>
      </c>
      <c r="M1723" t="str">
        <f t="shared" si="134"/>
        <v xml:space="preserve"> </v>
      </c>
      <c r="S1723" t="str">
        <f t="shared" si="135"/>
        <v/>
      </c>
      <c r="T1723" t="str">
        <f t="shared" si="136"/>
        <v xml:space="preserve"> ()</v>
      </c>
      <c r="U1723" s="302" t="s">
        <v>4293</v>
      </c>
    </row>
    <row r="1724" spans="2:21" s="302" customFormat="1">
      <c r="B1724" s="263"/>
      <c r="C1724" s="294">
        <v>1723</v>
      </c>
      <c r="E1724" s="504" t="str">
        <f t="shared" si="132"/>
        <v xml:space="preserve"> ()</v>
      </c>
      <c r="H1724" t="e">
        <f>VLOOKUP($G1724,県名!$B$1:$C$49,2,FALSE)</f>
        <v>#N/A</v>
      </c>
      <c r="I1724" t="e">
        <f>VLOOKUP(B1724,学校名!$D$8:$F$64,3,FALSE)</f>
        <v>#N/A</v>
      </c>
      <c r="J1724" t="str">
        <f t="shared" si="133"/>
        <v>男</v>
      </c>
      <c r="M1724" t="str">
        <f t="shared" si="134"/>
        <v xml:space="preserve"> </v>
      </c>
      <c r="S1724" t="str">
        <f t="shared" si="135"/>
        <v/>
      </c>
      <c r="T1724" t="str">
        <f t="shared" si="136"/>
        <v xml:space="preserve"> ()</v>
      </c>
      <c r="U1724" s="302" t="s">
        <v>4293</v>
      </c>
    </row>
    <row r="1725" spans="2:21" s="302" customFormat="1">
      <c r="B1725" s="263"/>
      <c r="C1725" s="294">
        <v>1724</v>
      </c>
      <c r="E1725" s="504" t="str">
        <f t="shared" si="132"/>
        <v xml:space="preserve"> ()</v>
      </c>
      <c r="H1725" t="e">
        <f>VLOOKUP($G1725,県名!$B$1:$C$49,2,FALSE)</f>
        <v>#N/A</v>
      </c>
      <c r="I1725" t="e">
        <f>VLOOKUP(B1725,学校名!$D$8:$F$64,3,FALSE)</f>
        <v>#N/A</v>
      </c>
      <c r="J1725" t="str">
        <f t="shared" si="133"/>
        <v>男</v>
      </c>
      <c r="M1725" t="str">
        <f t="shared" si="134"/>
        <v xml:space="preserve"> </v>
      </c>
      <c r="S1725" t="str">
        <f t="shared" si="135"/>
        <v/>
      </c>
      <c r="T1725" t="str">
        <f t="shared" si="136"/>
        <v xml:space="preserve"> ()</v>
      </c>
      <c r="U1725" s="302" t="s">
        <v>4293</v>
      </c>
    </row>
    <row r="1726" spans="2:21" s="302" customFormat="1">
      <c r="B1726" s="263"/>
      <c r="C1726" s="294">
        <v>1725</v>
      </c>
      <c r="E1726" s="504" t="str">
        <f t="shared" si="132"/>
        <v xml:space="preserve"> ()</v>
      </c>
      <c r="H1726" t="e">
        <f>VLOOKUP($G1726,県名!$B$1:$C$49,2,FALSE)</f>
        <v>#N/A</v>
      </c>
      <c r="I1726" t="e">
        <f>VLOOKUP(B1726,学校名!$D$8:$F$64,3,FALSE)</f>
        <v>#N/A</v>
      </c>
      <c r="J1726" t="str">
        <f t="shared" si="133"/>
        <v>男</v>
      </c>
      <c r="M1726" t="str">
        <f t="shared" si="134"/>
        <v xml:space="preserve"> </v>
      </c>
      <c r="S1726" t="str">
        <f t="shared" si="135"/>
        <v/>
      </c>
      <c r="T1726" t="str">
        <f t="shared" si="136"/>
        <v xml:space="preserve"> ()</v>
      </c>
      <c r="U1726" s="302" t="s">
        <v>4293</v>
      </c>
    </row>
    <row r="1727" spans="2:21" s="302" customFormat="1">
      <c r="B1727" s="263"/>
      <c r="C1727" s="294">
        <v>1726</v>
      </c>
      <c r="E1727" s="504" t="str">
        <f t="shared" si="132"/>
        <v xml:space="preserve"> ()</v>
      </c>
      <c r="H1727" t="e">
        <f>VLOOKUP($G1727,県名!$B$1:$C$49,2,FALSE)</f>
        <v>#N/A</v>
      </c>
      <c r="I1727" t="e">
        <f>VLOOKUP(B1727,学校名!$D$8:$F$64,3,FALSE)</f>
        <v>#N/A</v>
      </c>
      <c r="J1727" t="str">
        <f t="shared" si="133"/>
        <v>男</v>
      </c>
      <c r="M1727" t="str">
        <f t="shared" si="134"/>
        <v xml:space="preserve"> </v>
      </c>
      <c r="S1727" t="str">
        <f t="shared" si="135"/>
        <v/>
      </c>
      <c r="T1727" t="str">
        <f t="shared" si="136"/>
        <v xml:space="preserve"> ()</v>
      </c>
      <c r="U1727" s="302" t="s">
        <v>4293</v>
      </c>
    </row>
    <row r="1728" spans="2:21" s="302" customFormat="1">
      <c r="B1728" s="263"/>
      <c r="C1728" s="294">
        <v>1727</v>
      </c>
      <c r="E1728" s="504" t="str">
        <f t="shared" si="132"/>
        <v xml:space="preserve"> ()</v>
      </c>
      <c r="H1728" t="e">
        <f>VLOOKUP($G1728,県名!$B$1:$C$49,2,FALSE)</f>
        <v>#N/A</v>
      </c>
      <c r="I1728" t="e">
        <f>VLOOKUP(B1728,学校名!$D$8:$F$64,3,FALSE)</f>
        <v>#N/A</v>
      </c>
      <c r="J1728" t="str">
        <f t="shared" si="133"/>
        <v>男</v>
      </c>
      <c r="M1728" t="str">
        <f t="shared" si="134"/>
        <v xml:space="preserve"> </v>
      </c>
      <c r="S1728" t="str">
        <f t="shared" si="135"/>
        <v/>
      </c>
      <c r="T1728" t="str">
        <f t="shared" si="136"/>
        <v xml:space="preserve"> ()</v>
      </c>
      <c r="U1728" s="302" t="s">
        <v>4293</v>
      </c>
    </row>
    <row r="1729" spans="2:21" s="302" customFormat="1">
      <c r="B1729" s="263"/>
      <c r="C1729" s="294">
        <v>1728</v>
      </c>
      <c r="E1729" s="504" t="str">
        <f t="shared" si="132"/>
        <v xml:space="preserve"> ()</v>
      </c>
      <c r="H1729" t="e">
        <f>VLOOKUP($G1729,県名!$B$1:$C$49,2,FALSE)</f>
        <v>#N/A</v>
      </c>
      <c r="I1729" t="e">
        <f>VLOOKUP(B1729,学校名!$D$8:$F$64,3,FALSE)</f>
        <v>#N/A</v>
      </c>
      <c r="J1729" t="str">
        <f t="shared" si="133"/>
        <v>男</v>
      </c>
      <c r="M1729" t="str">
        <f t="shared" si="134"/>
        <v xml:space="preserve"> </v>
      </c>
      <c r="S1729" t="str">
        <f t="shared" si="135"/>
        <v/>
      </c>
      <c r="T1729" t="str">
        <f t="shared" si="136"/>
        <v xml:space="preserve"> ()</v>
      </c>
      <c r="U1729" s="302" t="s">
        <v>4293</v>
      </c>
    </row>
    <row r="1730" spans="2:21" s="302" customFormat="1">
      <c r="B1730" s="263"/>
      <c r="C1730" s="294">
        <v>1729</v>
      </c>
      <c r="E1730" s="504" t="str">
        <f t="shared" si="132"/>
        <v xml:space="preserve"> ()</v>
      </c>
      <c r="H1730" t="e">
        <f>VLOOKUP($G1730,県名!$B$1:$C$49,2,FALSE)</f>
        <v>#N/A</v>
      </c>
      <c r="I1730" t="e">
        <f>VLOOKUP(B1730,学校名!$D$8:$F$64,3,FALSE)</f>
        <v>#N/A</v>
      </c>
      <c r="J1730" t="str">
        <f t="shared" si="133"/>
        <v>男</v>
      </c>
      <c r="M1730" t="str">
        <f t="shared" si="134"/>
        <v xml:space="preserve"> </v>
      </c>
      <c r="S1730" t="str">
        <f t="shared" si="135"/>
        <v/>
      </c>
      <c r="T1730" t="str">
        <f t="shared" si="136"/>
        <v xml:space="preserve"> ()</v>
      </c>
      <c r="U1730" s="302" t="s">
        <v>4293</v>
      </c>
    </row>
    <row r="1731" spans="2:21" s="302" customFormat="1">
      <c r="B1731" s="263"/>
      <c r="C1731" s="294">
        <v>1730</v>
      </c>
      <c r="E1731" s="504" t="str">
        <f t="shared" ref="E1731:E1794" si="137">M1731&amp;"("&amp;S1731&amp;")"</f>
        <v xml:space="preserve"> ()</v>
      </c>
      <c r="H1731" t="e">
        <f>VLOOKUP($G1731,県名!$B$1:$C$49,2,FALSE)</f>
        <v>#N/A</v>
      </c>
      <c r="I1731" t="e">
        <f>VLOOKUP(B1731,学校名!$D$8:$F$64,3,FALSE)</f>
        <v>#N/A</v>
      </c>
      <c r="J1731" t="str">
        <f t="shared" ref="J1731:J1794" si="138">IF(VALUE(C1731)&lt;2000,"男","女")</f>
        <v>男</v>
      </c>
      <c r="M1731" t="str">
        <f t="shared" ref="M1731:M1794" si="139">K1731&amp;" "&amp;L1731</f>
        <v xml:space="preserve"> </v>
      </c>
      <c r="S1731" t="str">
        <f t="shared" ref="S1731:S1794" si="140">LEFT(R1731,2)</f>
        <v/>
      </c>
      <c r="T1731" t="str">
        <f t="shared" ref="T1731:T1794" si="141">Q1731&amp;" ("&amp;S1731&amp;")"</f>
        <v xml:space="preserve"> ()</v>
      </c>
      <c r="U1731" s="302" t="s">
        <v>4293</v>
      </c>
    </row>
    <row r="1732" spans="2:21" s="302" customFormat="1">
      <c r="B1732" s="263"/>
      <c r="C1732" s="294">
        <v>1731</v>
      </c>
      <c r="E1732" s="504" t="str">
        <f t="shared" si="137"/>
        <v xml:space="preserve"> ()</v>
      </c>
      <c r="H1732" t="e">
        <f>VLOOKUP($G1732,県名!$B$1:$C$49,2,FALSE)</f>
        <v>#N/A</v>
      </c>
      <c r="I1732" t="e">
        <f>VLOOKUP(B1732,学校名!$D$8:$F$64,3,FALSE)</f>
        <v>#N/A</v>
      </c>
      <c r="J1732" t="str">
        <f t="shared" si="138"/>
        <v>男</v>
      </c>
      <c r="M1732" t="str">
        <f t="shared" si="139"/>
        <v xml:space="preserve"> </v>
      </c>
      <c r="S1732" t="str">
        <f t="shared" si="140"/>
        <v/>
      </c>
      <c r="T1732" t="str">
        <f t="shared" si="141"/>
        <v xml:space="preserve"> ()</v>
      </c>
      <c r="U1732" s="302" t="s">
        <v>4293</v>
      </c>
    </row>
    <row r="1733" spans="2:21" s="302" customFormat="1">
      <c r="B1733" s="263"/>
      <c r="C1733" s="294">
        <v>1732</v>
      </c>
      <c r="E1733" s="504" t="str">
        <f t="shared" si="137"/>
        <v xml:space="preserve"> ()</v>
      </c>
      <c r="H1733" t="e">
        <f>VLOOKUP($G1733,県名!$B$1:$C$49,2,FALSE)</f>
        <v>#N/A</v>
      </c>
      <c r="I1733" t="e">
        <f>VLOOKUP(B1733,学校名!$D$8:$F$64,3,FALSE)</f>
        <v>#N/A</v>
      </c>
      <c r="J1733" t="str">
        <f t="shared" si="138"/>
        <v>男</v>
      </c>
      <c r="M1733" t="str">
        <f t="shared" si="139"/>
        <v xml:space="preserve"> </v>
      </c>
      <c r="S1733" t="str">
        <f t="shared" si="140"/>
        <v/>
      </c>
      <c r="T1733" t="str">
        <f t="shared" si="141"/>
        <v xml:space="preserve"> ()</v>
      </c>
      <c r="U1733" s="302" t="s">
        <v>4293</v>
      </c>
    </row>
    <row r="1734" spans="2:21" s="302" customFormat="1">
      <c r="B1734" s="263"/>
      <c r="C1734" s="294">
        <v>1733</v>
      </c>
      <c r="E1734" s="504" t="str">
        <f t="shared" si="137"/>
        <v xml:space="preserve"> ()</v>
      </c>
      <c r="H1734" t="e">
        <f>VLOOKUP($G1734,県名!$B$1:$C$49,2,FALSE)</f>
        <v>#N/A</v>
      </c>
      <c r="I1734" t="e">
        <f>VLOOKUP(B1734,学校名!$D$8:$F$64,3,FALSE)</f>
        <v>#N/A</v>
      </c>
      <c r="J1734" t="str">
        <f t="shared" si="138"/>
        <v>男</v>
      </c>
      <c r="M1734" t="str">
        <f t="shared" si="139"/>
        <v xml:space="preserve"> </v>
      </c>
      <c r="S1734" t="str">
        <f t="shared" si="140"/>
        <v/>
      </c>
      <c r="T1734" t="str">
        <f t="shared" si="141"/>
        <v xml:space="preserve"> ()</v>
      </c>
      <c r="U1734" s="302" t="s">
        <v>4293</v>
      </c>
    </row>
    <row r="1735" spans="2:21" s="302" customFormat="1">
      <c r="B1735" s="263"/>
      <c r="C1735" s="294">
        <v>1734</v>
      </c>
      <c r="E1735" s="504" t="str">
        <f t="shared" si="137"/>
        <v xml:space="preserve"> ()</v>
      </c>
      <c r="H1735" t="e">
        <f>VLOOKUP($G1735,県名!$B$1:$C$49,2,FALSE)</f>
        <v>#N/A</v>
      </c>
      <c r="I1735" t="e">
        <f>VLOOKUP(B1735,学校名!$D$8:$F$64,3,FALSE)</f>
        <v>#N/A</v>
      </c>
      <c r="J1735" t="str">
        <f t="shared" si="138"/>
        <v>男</v>
      </c>
      <c r="M1735" t="str">
        <f t="shared" si="139"/>
        <v xml:space="preserve"> </v>
      </c>
      <c r="S1735" t="str">
        <f t="shared" si="140"/>
        <v/>
      </c>
      <c r="T1735" t="str">
        <f t="shared" si="141"/>
        <v xml:space="preserve"> ()</v>
      </c>
      <c r="U1735" s="302" t="s">
        <v>4293</v>
      </c>
    </row>
    <row r="1736" spans="2:21" s="302" customFormat="1">
      <c r="B1736" s="263"/>
      <c r="C1736" s="294">
        <v>1735</v>
      </c>
      <c r="E1736" s="504" t="str">
        <f t="shared" si="137"/>
        <v xml:space="preserve"> ()</v>
      </c>
      <c r="H1736" t="e">
        <f>VLOOKUP($G1736,県名!$B$1:$C$49,2,FALSE)</f>
        <v>#N/A</v>
      </c>
      <c r="I1736" t="e">
        <f>VLOOKUP(B1736,学校名!$D$8:$F$64,3,FALSE)</f>
        <v>#N/A</v>
      </c>
      <c r="J1736" t="str">
        <f t="shared" si="138"/>
        <v>男</v>
      </c>
      <c r="M1736" t="str">
        <f t="shared" si="139"/>
        <v xml:space="preserve"> </v>
      </c>
      <c r="S1736" t="str">
        <f t="shared" si="140"/>
        <v/>
      </c>
      <c r="T1736" t="str">
        <f t="shared" si="141"/>
        <v xml:space="preserve"> ()</v>
      </c>
      <c r="U1736" s="302" t="s">
        <v>4293</v>
      </c>
    </row>
    <row r="1737" spans="2:21" s="302" customFormat="1">
      <c r="B1737" s="263"/>
      <c r="C1737" s="294">
        <v>1736</v>
      </c>
      <c r="E1737" s="504" t="str">
        <f t="shared" si="137"/>
        <v xml:space="preserve"> ()</v>
      </c>
      <c r="H1737" t="e">
        <f>VLOOKUP($G1737,県名!$B$1:$C$49,2,FALSE)</f>
        <v>#N/A</v>
      </c>
      <c r="I1737" t="e">
        <f>VLOOKUP(B1737,学校名!$D$8:$F$64,3,FALSE)</f>
        <v>#N/A</v>
      </c>
      <c r="J1737" t="str">
        <f t="shared" si="138"/>
        <v>男</v>
      </c>
      <c r="M1737" t="str">
        <f t="shared" si="139"/>
        <v xml:space="preserve"> </v>
      </c>
      <c r="S1737" t="str">
        <f t="shared" si="140"/>
        <v/>
      </c>
      <c r="T1737" t="str">
        <f t="shared" si="141"/>
        <v xml:space="preserve"> ()</v>
      </c>
      <c r="U1737" s="302" t="s">
        <v>4293</v>
      </c>
    </row>
    <row r="1738" spans="2:21" s="302" customFormat="1">
      <c r="B1738" s="263"/>
      <c r="C1738" s="294">
        <v>1737</v>
      </c>
      <c r="E1738" s="504" t="str">
        <f t="shared" si="137"/>
        <v xml:space="preserve"> ()</v>
      </c>
      <c r="H1738" t="e">
        <f>VLOOKUP($G1738,県名!$B$1:$C$49,2,FALSE)</f>
        <v>#N/A</v>
      </c>
      <c r="I1738" t="e">
        <f>VLOOKUP(B1738,学校名!$D$8:$F$64,3,FALSE)</f>
        <v>#N/A</v>
      </c>
      <c r="J1738" t="str">
        <f t="shared" si="138"/>
        <v>男</v>
      </c>
      <c r="M1738" t="str">
        <f t="shared" si="139"/>
        <v xml:space="preserve"> </v>
      </c>
      <c r="S1738" t="str">
        <f t="shared" si="140"/>
        <v/>
      </c>
      <c r="T1738" t="str">
        <f t="shared" si="141"/>
        <v xml:space="preserve"> ()</v>
      </c>
      <c r="U1738" s="302" t="s">
        <v>4293</v>
      </c>
    </row>
    <row r="1739" spans="2:21" s="302" customFormat="1">
      <c r="B1739" s="263"/>
      <c r="C1739" s="294">
        <v>1738</v>
      </c>
      <c r="E1739" s="504" t="str">
        <f t="shared" si="137"/>
        <v xml:space="preserve"> ()</v>
      </c>
      <c r="H1739" t="e">
        <f>VLOOKUP($G1739,県名!$B$1:$C$49,2,FALSE)</f>
        <v>#N/A</v>
      </c>
      <c r="I1739" t="e">
        <f>VLOOKUP(B1739,学校名!$D$8:$F$64,3,FALSE)</f>
        <v>#N/A</v>
      </c>
      <c r="J1739" t="str">
        <f t="shared" si="138"/>
        <v>男</v>
      </c>
      <c r="M1739" t="str">
        <f t="shared" si="139"/>
        <v xml:space="preserve"> </v>
      </c>
      <c r="S1739" t="str">
        <f t="shared" si="140"/>
        <v/>
      </c>
      <c r="T1739" t="str">
        <f t="shared" si="141"/>
        <v xml:space="preserve"> ()</v>
      </c>
      <c r="U1739" s="302" t="s">
        <v>4293</v>
      </c>
    </row>
    <row r="1740" spans="2:21" s="302" customFormat="1">
      <c r="B1740" s="263"/>
      <c r="C1740" s="294">
        <v>1739</v>
      </c>
      <c r="E1740" s="504" t="str">
        <f t="shared" si="137"/>
        <v xml:space="preserve"> ()</v>
      </c>
      <c r="H1740" t="e">
        <f>VLOOKUP($G1740,県名!$B$1:$C$49,2,FALSE)</f>
        <v>#N/A</v>
      </c>
      <c r="I1740" t="e">
        <f>VLOOKUP(B1740,学校名!$D$8:$F$64,3,FALSE)</f>
        <v>#N/A</v>
      </c>
      <c r="J1740" t="str">
        <f t="shared" si="138"/>
        <v>男</v>
      </c>
      <c r="M1740" t="str">
        <f t="shared" si="139"/>
        <v xml:space="preserve"> </v>
      </c>
      <c r="S1740" t="str">
        <f t="shared" si="140"/>
        <v/>
      </c>
      <c r="T1740" t="str">
        <f t="shared" si="141"/>
        <v xml:space="preserve"> ()</v>
      </c>
      <c r="U1740" s="302" t="s">
        <v>4293</v>
      </c>
    </row>
    <row r="1741" spans="2:21" s="302" customFormat="1">
      <c r="B1741" s="263"/>
      <c r="C1741" s="294">
        <v>1740</v>
      </c>
      <c r="E1741" s="504" t="str">
        <f t="shared" si="137"/>
        <v xml:space="preserve"> ()</v>
      </c>
      <c r="H1741" t="e">
        <f>VLOOKUP($G1741,県名!$B$1:$C$49,2,FALSE)</f>
        <v>#N/A</v>
      </c>
      <c r="I1741" t="e">
        <f>VLOOKUP(B1741,学校名!$D$8:$F$64,3,FALSE)</f>
        <v>#N/A</v>
      </c>
      <c r="J1741" t="str">
        <f t="shared" si="138"/>
        <v>男</v>
      </c>
      <c r="M1741" t="str">
        <f t="shared" si="139"/>
        <v xml:space="preserve"> </v>
      </c>
      <c r="S1741" t="str">
        <f t="shared" si="140"/>
        <v/>
      </c>
      <c r="T1741" t="str">
        <f t="shared" si="141"/>
        <v xml:space="preserve"> ()</v>
      </c>
      <c r="U1741" s="302" t="s">
        <v>4293</v>
      </c>
    </row>
    <row r="1742" spans="2:21" s="302" customFormat="1">
      <c r="B1742" s="263"/>
      <c r="C1742" s="294">
        <v>1741</v>
      </c>
      <c r="E1742" s="504" t="str">
        <f t="shared" si="137"/>
        <v xml:space="preserve"> ()</v>
      </c>
      <c r="H1742" t="e">
        <f>VLOOKUP($G1742,県名!$B$1:$C$49,2,FALSE)</f>
        <v>#N/A</v>
      </c>
      <c r="I1742" t="e">
        <f>VLOOKUP(B1742,学校名!$D$8:$F$64,3,FALSE)</f>
        <v>#N/A</v>
      </c>
      <c r="J1742" t="str">
        <f t="shared" si="138"/>
        <v>男</v>
      </c>
      <c r="M1742" t="str">
        <f t="shared" si="139"/>
        <v xml:space="preserve"> </v>
      </c>
      <c r="S1742" t="str">
        <f t="shared" si="140"/>
        <v/>
      </c>
      <c r="T1742" t="str">
        <f t="shared" si="141"/>
        <v xml:space="preserve"> ()</v>
      </c>
      <c r="U1742" s="302" t="s">
        <v>4293</v>
      </c>
    </row>
    <row r="1743" spans="2:21" s="302" customFormat="1">
      <c r="B1743" s="263"/>
      <c r="C1743" s="294">
        <v>1742</v>
      </c>
      <c r="E1743" s="504" t="str">
        <f t="shared" si="137"/>
        <v xml:space="preserve"> ()</v>
      </c>
      <c r="H1743" t="e">
        <f>VLOOKUP($G1743,県名!$B$1:$C$49,2,FALSE)</f>
        <v>#N/A</v>
      </c>
      <c r="I1743" t="e">
        <f>VLOOKUP(B1743,学校名!$D$8:$F$64,3,FALSE)</f>
        <v>#N/A</v>
      </c>
      <c r="J1743" t="str">
        <f t="shared" si="138"/>
        <v>男</v>
      </c>
      <c r="M1743" t="str">
        <f t="shared" si="139"/>
        <v xml:space="preserve"> </v>
      </c>
      <c r="S1743" t="str">
        <f t="shared" si="140"/>
        <v/>
      </c>
      <c r="T1743" t="str">
        <f t="shared" si="141"/>
        <v xml:space="preserve"> ()</v>
      </c>
      <c r="U1743" s="302" t="s">
        <v>4293</v>
      </c>
    </row>
    <row r="1744" spans="2:21" s="302" customFormat="1">
      <c r="B1744" s="263"/>
      <c r="C1744" s="294">
        <v>1743</v>
      </c>
      <c r="E1744" s="504" t="str">
        <f t="shared" si="137"/>
        <v xml:space="preserve"> ()</v>
      </c>
      <c r="H1744" t="e">
        <f>VLOOKUP($G1744,県名!$B$1:$C$49,2,FALSE)</f>
        <v>#N/A</v>
      </c>
      <c r="I1744" t="e">
        <f>VLOOKUP(B1744,学校名!$D$8:$F$64,3,FALSE)</f>
        <v>#N/A</v>
      </c>
      <c r="J1744" t="str">
        <f t="shared" si="138"/>
        <v>男</v>
      </c>
      <c r="M1744" t="str">
        <f t="shared" si="139"/>
        <v xml:space="preserve"> </v>
      </c>
      <c r="S1744" t="str">
        <f t="shared" si="140"/>
        <v/>
      </c>
      <c r="T1744" t="str">
        <f t="shared" si="141"/>
        <v xml:space="preserve"> ()</v>
      </c>
      <c r="U1744" s="302" t="s">
        <v>4293</v>
      </c>
    </row>
    <row r="1745" spans="2:21" s="302" customFormat="1">
      <c r="B1745" s="263"/>
      <c r="C1745" s="294">
        <v>1744</v>
      </c>
      <c r="E1745" s="504" t="str">
        <f t="shared" si="137"/>
        <v xml:space="preserve"> ()</v>
      </c>
      <c r="H1745" t="e">
        <f>VLOOKUP($G1745,県名!$B$1:$C$49,2,FALSE)</f>
        <v>#N/A</v>
      </c>
      <c r="I1745" t="e">
        <f>VLOOKUP(B1745,学校名!$D$8:$F$64,3,FALSE)</f>
        <v>#N/A</v>
      </c>
      <c r="J1745" t="str">
        <f t="shared" si="138"/>
        <v>男</v>
      </c>
      <c r="M1745" t="str">
        <f t="shared" si="139"/>
        <v xml:space="preserve"> </v>
      </c>
      <c r="S1745" t="str">
        <f t="shared" si="140"/>
        <v/>
      </c>
      <c r="T1745" t="str">
        <f t="shared" si="141"/>
        <v xml:space="preserve"> ()</v>
      </c>
      <c r="U1745" s="302" t="s">
        <v>4293</v>
      </c>
    </row>
    <row r="1746" spans="2:21" s="302" customFormat="1">
      <c r="B1746" s="263"/>
      <c r="C1746" s="294">
        <v>1745</v>
      </c>
      <c r="E1746" s="504" t="str">
        <f t="shared" si="137"/>
        <v xml:space="preserve"> ()</v>
      </c>
      <c r="H1746" t="e">
        <f>VLOOKUP($G1746,県名!$B$1:$C$49,2,FALSE)</f>
        <v>#N/A</v>
      </c>
      <c r="I1746" t="e">
        <f>VLOOKUP(B1746,学校名!$D$8:$F$64,3,FALSE)</f>
        <v>#N/A</v>
      </c>
      <c r="J1746" t="str">
        <f t="shared" si="138"/>
        <v>男</v>
      </c>
      <c r="M1746" t="str">
        <f t="shared" si="139"/>
        <v xml:space="preserve"> </v>
      </c>
      <c r="S1746" t="str">
        <f t="shared" si="140"/>
        <v/>
      </c>
      <c r="T1746" t="str">
        <f t="shared" si="141"/>
        <v xml:space="preserve"> ()</v>
      </c>
      <c r="U1746" s="302" t="s">
        <v>4293</v>
      </c>
    </row>
    <row r="1747" spans="2:21" s="302" customFormat="1">
      <c r="B1747" s="263"/>
      <c r="C1747" s="294">
        <v>1746</v>
      </c>
      <c r="E1747" s="504" t="str">
        <f t="shared" si="137"/>
        <v xml:space="preserve"> ()</v>
      </c>
      <c r="H1747" t="e">
        <f>VLOOKUP($G1747,県名!$B$1:$C$49,2,FALSE)</f>
        <v>#N/A</v>
      </c>
      <c r="I1747" t="e">
        <f>VLOOKUP(B1747,学校名!$D$8:$F$64,3,FALSE)</f>
        <v>#N/A</v>
      </c>
      <c r="J1747" t="str">
        <f t="shared" si="138"/>
        <v>男</v>
      </c>
      <c r="M1747" t="str">
        <f t="shared" si="139"/>
        <v xml:space="preserve"> </v>
      </c>
      <c r="S1747" t="str">
        <f t="shared" si="140"/>
        <v/>
      </c>
      <c r="T1747" t="str">
        <f t="shared" si="141"/>
        <v xml:space="preserve"> ()</v>
      </c>
      <c r="U1747" s="302" t="s">
        <v>4293</v>
      </c>
    </row>
    <row r="1748" spans="2:21" s="302" customFormat="1">
      <c r="B1748" s="263"/>
      <c r="C1748" s="294">
        <v>1747</v>
      </c>
      <c r="E1748" s="504" t="str">
        <f t="shared" si="137"/>
        <v xml:space="preserve"> ()</v>
      </c>
      <c r="H1748" t="e">
        <f>VLOOKUP($G1748,県名!$B$1:$C$49,2,FALSE)</f>
        <v>#N/A</v>
      </c>
      <c r="I1748" t="e">
        <f>VLOOKUP(B1748,学校名!$D$8:$F$64,3,FALSE)</f>
        <v>#N/A</v>
      </c>
      <c r="J1748" t="str">
        <f t="shared" si="138"/>
        <v>男</v>
      </c>
      <c r="M1748" t="str">
        <f t="shared" si="139"/>
        <v xml:space="preserve"> </v>
      </c>
      <c r="S1748" t="str">
        <f t="shared" si="140"/>
        <v/>
      </c>
      <c r="T1748" t="str">
        <f t="shared" si="141"/>
        <v xml:space="preserve"> ()</v>
      </c>
      <c r="U1748" s="302" t="s">
        <v>4293</v>
      </c>
    </row>
    <row r="1749" spans="2:21" s="302" customFormat="1">
      <c r="B1749" s="263"/>
      <c r="C1749" s="294">
        <v>1748</v>
      </c>
      <c r="E1749" s="504" t="str">
        <f t="shared" si="137"/>
        <v xml:space="preserve"> ()</v>
      </c>
      <c r="H1749" t="e">
        <f>VLOOKUP($G1749,県名!$B$1:$C$49,2,FALSE)</f>
        <v>#N/A</v>
      </c>
      <c r="I1749" t="e">
        <f>VLOOKUP(B1749,学校名!$D$8:$F$64,3,FALSE)</f>
        <v>#N/A</v>
      </c>
      <c r="J1749" t="str">
        <f t="shared" si="138"/>
        <v>男</v>
      </c>
      <c r="M1749" t="str">
        <f t="shared" si="139"/>
        <v xml:space="preserve"> </v>
      </c>
      <c r="S1749" t="str">
        <f t="shared" si="140"/>
        <v/>
      </c>
      <c r="T1749" t="str">
        <f t="shared" si="141"/>
        <v xml:space="preserve"> ()</v>
      </c>
      <c r="U1749" s="302" t="s">
        <v>4293</v>
      </c>
    </row>
    <row r="1750" spans="2:21" s="302" customFormat="1">
      <c r="B1750" s="263"/>
      <c r="C1750" s="294">
        <v>1749</v>
      </c>
      <c r="E1750" s="504" t="str">
        <f t="shared" si="137"/>
        <v xml:space="preserve"> ()</v>
      </c>
      <c r="H1750" t="e">
        <f>VLOOKUP($G1750,県名!$B$1:$C$49,2,FALSE)</f>
        <v>#N/A</v>
      </c>
      <c r="I1750" t="e">
        <f>VLOOKUP(B1750,学校名!$D$8:$F$64,3,FALSE)</f>
        <v>#N/A</v>
      </c>
      <c r="J1750" t="str">
        <f t="shared" si="138"/>
        <v>男</v>
      </c>
      <c r="M1750" t="str">
        <f t="shared" si="139"/>
        <v xml:space="preserve"> </v>
      </c>
      <c r="S1750" t="str">
        <f t="shared" si="140"/>
        <v/>
      </c>
      <c r="T1750" t="str">
        <f t="shared" si="141"/>
        <v xml:space="preserve"> ()</v>
      </c>
      <c r="U1750" s="302" t="s">
        <v>4293</v>
      </c>
    </row>
    <row r="1751" spans="2:21" s="302" customFormat="1">
      <c r="B1751" s="263"/>
      <c r="C1751" s="294">
        <v>1750</v>
      </c>
      <c r="E1751" s="504" t="str">
        <f t="shared" si="137"/>
        <v xml:space="preserve"> ()</v>
      </c>
      <c r="H1751" t="e">
        <f>VLOOKUP($G1751,県名!$B$1:$C$49,2,FALSE)</f>
        <v>#N/A</v>
      </c>
      <c r="I1751" t="e">
        <f>VLOOKUP(B1751,学校名!$D$8:$F$64,3,FALSE)</f>
        <v>#N/A</v>
      </c>
      <c r="J1751" t="str">
        <f t="shared" si="138"/>
        <v>男</v>
      </c>
      <c r="M1751" t="str">
        <f t="shared" si="139"/>
        <v xml:space="preserve"> </v>
      </c>
      <c r="S1751" t="str">
        <f t="shared" si="140"/>
        <v/>
      </c>
      <c r="T1751" t="str">
        <f t="shared" si="141"/>
        <v xml:space="preserve"> ()</v>
      </c>
      <c r="U1751" s="302" t="s">
        <v>4293</v>
      </c>
    </row>
    <row r="1752" spans="2:21" s="302" customFormat="1">
      <c r="B1752" s="263"/>
      <c r="C1752" s="294">
        <v>1751</v>
      </c>
      <c r="E1752" s="504" t="str">
        <f t="shared" si="137"/>
        <v xml:space="preserve"> ()</v>
      </c>
      <c r="H1752" t="e">
        <f>VLOOKUP($G1752,県名!$B$1:$C$49,2,FALSE)</f>
        <v>#N/A</v>
      </c>
      <c r="I1752" t="e">
        <f>VLOOKUP(B1752,学校名!$D$8:$F$64,3,FALSE)</f>
        <v>#N/A</v>
      </c>
      <c r="J1752" t="str">
        <f t="shared" si="138"/>
        <v>男</v>
      </c>
      <c r="M1752" t="str">
        <f t="shared" si="139"/>
        <v xml:space="preserve"> </v>
      </c>
      <c r="S1752" t="str">
        <f t="shared" si="140"/>
        <v/>
      </c>
      <c r="T1752" t="str">
        <f t="shared" si="141"/>
        <v xml:space="preserve"> ()</v>
      </c>
      <c r="U1752" s="302" t="s">
        <v>4293</v>
      </c>
    </row>
    <row r="1753" spans="2:21" s="302" customFormat="1">
      <c r="B1753" s="263"/>
      <c r="C1753" s="294">
        <v>1752</v>
      </c>
      <c r="E1753" s="504" t="str">
        <f t="shared" si="137"/>
        <v xml:space="preserve"> ()</v>
      </c>
      <c r="H1753" t="e">
        <f>VLOOKUP($G1753,県名!$B$1:$C$49,2,FALSE)</f>
        <v>#N/A</v>
      </c>
      <c r="I1753" t="e">
        <f>VLOOKUP(B1753,学校名!$D$8:$F$64,3,FALSE)</f>
        <v>#N/A</v>
      </c>
      <c r="J1753" t="str">
        <f t="shared" si="138"/>
        <v>男</v>
      </c>
      <c r="M1753" t="str">
        <f t="shared" si="139"/>
        <v xml:space="preserve"> </v>
      </c>
      <c r="S1753" t="str">
        <f t="shared" si="140"/>
        <v/>
      </c>
      <c r="T1753" t="str">
        <f t="shared" si="141"/>
        <v xml:space="preserve"> ()</v>
      </c>
      <c r="U1753" s="302" t="s">
        <v>4293</v>
      </c>
    </row>
    <row r="1754" spans="2:21" s="302" customFormat="1">
      <c r="B1754" s="263"/>
      <c r="C1754" s="294">
        <v>1753</v>
      </c>
      <c r="E1754" s="504" t="str">
        <f t="shared" si="137"/>
        <v xml:space="preserve"> ()</v>
      </c>
      <c r="H1754" t="e">
        <f>VLOOKUP($G1754,県名!$B$1:$C$49,2,FALSE)</f>
        <v>#N/A</v>
      </c>
      <c r="I1754" t="e">
        <f>VLOOKUP(B1754,学校名!$D$8:$F$64,3,FALSE)</f>
        <v>#N/A</v>
      </c>
      <c r="J1754" t="str">
        <f t="shared" si="138"/>
        <v>男</v>
      </c>
      <c r="M1754" t="str">
        <f t="shared" si="139"/>
        <v xml:space="preserve"> </v>
      </c>
      <c r="S1754" t="str">
        <f t="shared" si="140"/>
        <v/>
      </c>
      <c r="T1754" t="str">
        <f t="shared" si="141"/>
        <v xml:space="preserve"> ()</v>
      </c>
      <c r="U1754" s="302" t="s">
        <v>4293</v>
      </c>
    </row>
    <row r="1755" spans="2:21" s="302" customFormat="1">
      <c r="B1755" s="263"/>
      <c r="C1755" s="294">
        <v>1754</v>
      </c>
      <c r="E1755" s="504" t="str">
        <f t="shared" si="137"/>
        <v xml:space="preserve"> ()</v>
      </c>
      <c r="H1755" t="e">
        <f>VLOOKUP($G1755,県名!$B$1:$C$49,2,FALSE)</f>
        <v>#N/A</v>
      </c>
      <c r="I1755" t="e">
        <f>VLOOKUP(B1755,学校名!$D$8:$F$64,3,FALSE)</f>
        <v>#N/A</v>
      </c>
      <c r="J1755" t="str">
        <f t="shared" si="138"/>
        <v>男</v>
      </c>
      <c r="M1755" t="str">
        <f t="shared" si="139"/>
        <v xml:space="preserve"> </v>
      </c>
      <c r="S1755" t="str">
        <f t="shared" si="140"/>
        <v/>
      </c>
      <c r="T1755" t="str">
        <f t="shared" si="141"/>
        <v xml:space="preserve"> ()</v>
      </c>
      <c r="U1755" s="302" t="s">
        <v>4293</v>
      </c>
    </row>
    <row r="1756" spans="2:21" s="302" customFormat="1">
      <c r="B1756" s="263"/>
      <c r="C1756" s="294">
        <v>1755</v>
      </c>
      <c r="E1756" s="504" t="str">
        <f t="shared" si="137"/>
        <v xml:space="preserve"> ()</v>
      </c>
      <c r="H1756" t="e">
        <f>VLOOKUP($G1756,県名!$B$1:$C$49,2,FALSE)</f>
        <v>#N/A</v>
      </c>
      <c r="I1756" t="e">
        <f>VLOOKUP(B1756,学校名!$D$8:$F$64,3,FALSE)</f>
        <v>#N/A</v>
      </c>
      <c r="J1756" t="str">
        <f t="shared" si="138"/>
        <v>男</v>
      </c>
      <c r="M1756" t="str">
        <f t="shared" si="139"/>
        <v xml:space="preserve"> </v>
      </c>
      <c r="S1756" t="str">
        <f t="shared" si="140"/>
        <v/>
      </c>
      <c r="T1756" t="str">
        <f t="shared" si="141"/>
        <v xml:space="preserve"> ()</v>
      </c>
      <c r="U1756" s="302" t="s">
        <v>4293</v>
      </c>
    </row>
    <row r="1757" spans="2:21" s="302" customFormat="1">
      <c r="B1757" s="263"/>
      <c r="C1757" s="294">
        <v>1756</v>
      </c>
      <c r="E1757" s="504" t="str">
        <f t="shared" si="137"/>
        <v xml:space="preserve"> ()</v>
      </c>
      <c r="H1757" t="e">
        <f>VLOOKUP($G1757,県名!$B$1:$C$49,2,FALSE)</f>
        <v>#N/A</v>
      </c>
      <c r="I1757" t="e">
        <f>VLOOKUP(B1757,学校名!$D$8:$F$64,3,FALSE)</f>
        <v>#N/A</v>
      </c>
      <c r="J1757" t="str">
        <f t="shared" si="138"/>
        <v>男</v>
      </c>
      <c r="M1757" t="str">
        <f t="shared" si="139"/>
        <v xml:space="preserve"> </v>
      </c>
      <c r="S1757" t="str">
        <f t="shared" si="140"/>
        <v/>
      </c>
      <c r="T1757" t="str">
        <f t="shared" si="141"/>
        <v xml:space="preserve"> ()</v>
      </c>
      <c r="U1757" s="302" t="s">
        <v>4293</v>
      </c>
    </row>
    <row r="1758" spans="2:21" s="302" customFormat="1">
      <c r="B1758" s="263"/>
      <c r="C1758" s="294">
        <v>1757</v>
      </c>
      <c r="E1758" s="504" t="str">
        <f t="shared" si="137"/>
        <v xml:space="preserve"> ()</v>
      </c>
      <c r="H1758" t="e">
        <f>VLOOKUP($G1758,県名!$B$1:$C$49,2,FALSE)</f>
        <v>#N/A</v>
      </c>
      <c r="I1758" t="e">
        <f>VLOOKUP(B1758,学校名!$D$8:$F$64,3,FALSE)</f>
        <v>#N/A</v>
      </c>
      <c r="J1758" t="str">
        <f t="shared" si="138"/>
        <v>男</v>
      </c>
      <c r="M1758" t="str">
        <f t="shared" si="139"/>
        <v xml:space="preserve"> </v>
      </c>
      <c r="S1758" t="str">
        <f t="shared" si="140"/>
        <v/>
      </c>
      <c r="T1758" t="str">
        <f t="shared" si="141"/>
        <v xml:space="preserve"> ()</v>
      </c>
      <c r="U1758" s="302" t="s">
        <v>4293</v>
      </c>
    </row>
    <row r="1759" spans="2:21" s="302" customFormat="1">
      <c r="B1759" s="263"/>
      <c r="C1759" s="294">
        <v>1758</v>
      </c>
      <c r="E1759" s="504" t="str">
        <f t="shared" si="137"/>
        <v xml:space="preserve"> ()</v>
      </c>
      <c r="H1759" t="e">
        <f>VLOOKUP($G1759,県名!$B$1:$C$49,2,FALSE)</f>
        <v>#N/A</v>
      </c>
      <c r="I1759" t="e">
        <f>VLOOKUP(B1759,学校名!$D$8:$F$64,3,FALSE)</f>
        <v>#N/A</v>
      </c>
      <c r="J1759" t="str">
        <f t="shared" si="138"/>
        <v>男</v>
      </c>
      <c r="M1759" t="str">
        <f t="shared" si="139"/>
        <v xml:space="preserve"> </v>
      </c>
      <c r="S1759" t="str">
        <f t="shared" si="140"/>
        <v/>
      </c>
      <c r="T1759" t="str">
        <f t="shared" si="141"/>
        <v xml:space="preserve"> ()</v>
      </c>
      <c r="U1759" s="302" t="s">
        <v>4293</v>
      </c>
    </row>
    <row r="1760" spans="2:21" s="302" customFormat="1">
      <c r="B1760" s="263"/>
      <c r="C1760" s="294">
        <v>1759</v>
      </c>
      <c r="E1760" s="504" t="str">
        <f t="shared" si="137"/>
        <v xml:space="preserve"> ()</v>
      </c>
      <c r="H1760" t="e">
        <f>VLOOKUP($G1760,県名!$B$1:$C$49,2,FALSE)</f>
        <v>#N/A</v>
      </c>
      <c r="I1760" t="e">
        <f>VLOOKUP(B1760,学校名!$D$8:$F$64,3,FALSE)</f>
        <v>#N/A</v>
      </c>
      <c r="J1760" t="str">
        <f t="shared" si="138"/>
        <v>男</v>
      </c>
      <c r="M1760" t="str">
        <f t="shared" si="139"/>
        <v xml:space="preserve"> </v>
      </c>
      <c r="S1760" t="str">
        <f t="shared" si="140"/>
        <v/>
      </c>
      <c r="T1760" t="str">
        <f t="shared" si="141"/>
        <v xml:space="preserve"> ()</v>
      </c>
      <c r="U1760" s="302" t="s">
        <v>4293</v>
      </c>
    </row>
    <row r="1761" spans="2:21" s="302" customFormat="1">
      <c r="B1761" s="263"/>
      <c r="C1761" s="294">
        <v>1760</v>
      </c>
      <c r="E1761" s="504" t="str">
        <f t="shared" si="137"/>
        <v xml:space="preserve"> ()</v>
      </c>
      <c r="H1761" t="e">
        <f>VLOOKUP($G1761,県名!$B$1:$C$49,2,FALSE)</f>
        <v>#N/A</v>
      </c>
      <c r="I1761" t="e">
        <f>VLOOKUP(B1761,学校名!$D$8:$F$64,3,FALSE)</f>
        <v>#N/A</v>
      </c>
      <c r="J1761" t="str">
        <f t="shared" si="138"/>
        <v>男</v>
      </c>
      <c r="M1761" t="str">
        <f t="shared" si="139"/>
        <v xml:space="preserve"> </v>
      </c>
      <c r="S1761" t="str">
        <f t="shared" si="140"/>
        <v/>
      </c>
      <c r="T1761" t="str">
        <f t="shared" si="141"/>
        <v xml:space="preserve"> ()</v>
      </c>
      <c r="U1761" s="302" t="s">
        <v>4293</v>
      </c>
    </row>
    <row r="1762" spans="2:21" s="302" customFormat="1">
      <c r="B1762" s="263"/>
      <c r="C1762" s="294">
        <v>1761</v>
      </c>
      <c r="E1762" s="504" t="str">
        <f t="shared" si="137"/>
        <v xml:space="preserve"> ()</v>
      </c>
      <c r="H1762" t="e">
        <f>VLOOKUP($G1762,県名!$B$1:$C$49,2,FALSE)</f>
        <v>#N/A</v>
      </c>
      <c r="I1762" t="e">
        <f>VLOOKUP(B1762,学校名!$D$8:$F$64,3,FALSE)</f>
        <v>#N/A</v>
      </c>
      <c r="J1762" t="str">
        <f t="shared" si="138"/>
        <v>男</v>
      </c>
      <c r="M1762" t="str">
        <f t="shared" si="139"/>
        <v xml:space="preserve"> </v>
      </c>
      <c r="S1762" t="str">
        <f t="shared" si="140"/>
        <v/>
      </c>
      <c r="T1762" t="str">
        <f t="shared" si="141"/>
        <v xml:space="preserve"> ()</v>
      </c>
      <c r="U1762" s="302" t="s">
        <v>4293</v>
      </c>
    </row>
    <row r="1763" spans="2:21" s="302" customFormat="1">
      <c r="B1763" s="263"/>
      <c r="C1763" s="294">
        <v>1762</v>
      </c>
      <c r="E1763" s="504" t="str">
        <f t="shared" si="137"/>
        <v xml:space="preserve"> ()</v>
      </c>
      <c r="H1763" t="e">
        <f>VLOOKUP($G1763,県名!$B$1:$C$49,2,FALSE)</f>
        <v>#N/A</v>
      </c>
      <c r="I1763" t="e">
        <f>VLOOKUP(B1763,学校名!$D$8:$F$64,3,FALSE)</f>
        <v>#N/A</v>
      </c>
      <c r="J1763" t="str">
        <f t="shared" si="138"/>
        <v>男</v>
      </c>
      <c r="M1763" t="str">
        <f t="shared" si="139"/>
        <v xml:space="preserve"> </v>
      </c>
      <c r="S1763" t="str">
        <f t="shared" si="140"/>
        <v/>
      </c>
      <c r="T1763" t="str">
        <f t="shared" si="141"/>
        <v xml:space="preserve"> ()</v>
      </c>
      <c r="U1763" s="302" t="s">
        <v>4293</v>
      </c>
    </row>
    <row r="1764" spans="2:21" s="302" customFormat="1">
      <c r="B1764" s="263"/>
      <c r="C1764" s="294">
        <v>1763</v>
      </c>
      <c r="E1764" s="504" t="str">
        <f t="shared" si="137"/>
        <v xml:space="preserve"> ()</v>
      </c>
      <c r="H1764" t="e">
        <f>VLOOKUP($G1764,県名!$B$1:$C$49,2,FALSE)</f>
        <v>#N/A</v>
      </c>
      <c r="I1764" t="e">
        <f>VLOOKUP(B1764,学校名!$D$8:$F$64,3,FALSE)</f>
        <v>#N/A</v>
      </c>
      <c r="J1764" t="str">
        <f t="shared" si="138"/>
        <v>男</v>
      </c>
      <c r="M1764" t="str">
        <f t="shared" si="139"/>
        <v xml:space="preserve"> </v>
      </c>
      <c r="S1764" t="str">
        <f t="shared" si="140"/>
        <v/>
      </c>
      <c r="T1764" t="str">
        <f t="shared" si="141"/>
        <v xml:space="preserve"> ()</v>
      </c>
      <c r="U1764" s="302" t="s">
        <v>4293</v>
      </c>
    </row>
    <row r="1765" spans="2:21" s="302" customFormat="1">
      <c r="B1765" s="263"/>
      <c r="C1765" s="294">
        <v>1764</v>
      </c>
      <c r="E1765" s="504" t="str">
        <f t="shared" si="137"/>
        <v xml:space="preserve"> ()</v>
      </c>
      <c r="H1765" t="e">
        <f>VLOOKUP($G1765,県名!$B$1:$C$49,2,FALSE)</f>
        <v>#N/A</v>
      </c>
      <c r="I1765" t="e">
        <f>VLOOKUP(B1765,学校名!$D$8:$F$64,3,FALSE)</f>
        <v>#N/A</v>
      </c>
      <c r="J1765" t="str">
        <f t="shared" si="138"/>
        <v>男</v>
      </c>
      <c r="M1765" t="str">
        <f t="shared" si="139"/>
        <v xml:space="preserve"> </v>
      </c>
      <c r="S1765" t="str">
        <f t="shared" si="140"/>
        <v/>
      </c>
      <c r="T1765" t="str">
        <f t="shared" si="141"/>
        <v xml:space="preserve"> ()</v>
      </c>
      <c r="U1765" s="302" t="s">
        <v>4293</v>
      </c>
    </row>
    <row r="1766" spans="2:21" s="302" customFormat="1">
      <c r="B1766" s="263"/>
      <c r="C1766" s="294">
        <v>1765</v>
      </c>
      <c r="E1766" s="504" t="str">
        <f t="shared" si="137"/>
        <v xml:space="preserve"> ()</v>
      </c>
      <c r="H1766" t="e">
        <f>VLOOKUP($G1766,県名!$B$1:$C$49,2,FALSE)</f>
        <v>#N/A</v>
      </c>
      <c r="I1766" t="e">
        <f>VLOOKUP(B1766,学校名!$D$8:$F$64,3,FALSE)</f>
        <v>#N/A</v>
      </c>
      <c r="J1766" t="str">
        <f t="shared" si="138"/>
        <v>男</v>
      </c>
      <c r="M1766" t="str">
        <f t="shared" si="139"/>
        <v xml:space="preserve"> </v>
      </c>
      <c r="S1766" t="str">
        <f t="shared" si="140"/>
        <v/>
      </c>
      <c r="T1766" t="str">
        <f t="shared" si="141"/>
        <v xml:space="preserve"> ()</v>
      </c>
      <c r="U1766" s="302" t="s">
        <v>4293</v>
      </c>
    </row>
    <row r="1767" spans="2:21" s="302" customFormat="1">
      <c r="B1767" s="263"/>
      <c r="C1767" s="294">
        <v>1766</v>
      </c>
      <c r="E1767" s="504" t="str">
        <f t="shared" si="137"/>
        <v xml:space="preserve"> ()</v>
      </c>
      <c r="H1767" t="e">
        <f>VLOOKUP($G1767,県名!$B$1:$C$49,2,FALSE)</f>
        <v>#N/A</v>
      </c>
      <c r="I1767" t="e">
        <f>VLOOKUP(B1767,学校名!$D$8:$F$64,3,FALSE)</f>
        <v>#N/A</v>
      </c>
      <c r="J1767" t="str">
        <f t="shared" si="138"/>
        <v>男</v>
      </c>
      <c r="M1767" t="str">
        <f t="shared" si="139"/>
        <v xml:space="preserve"> </v>
      </c>
      <c r="S1767" t="str">
        <f t="shared" si="140"/>
        <v/>
      </c>
      <c r="T1767" t="str">
        <f t="shared" si="141"/>
        <v xml:space="preserve"> ()</v>
      </c>
      <c r="U1767" s="302" t="s">
        <v>4293</v>
      </c>
    </row>
    <row r="1768" spans="2:21" s="302" customFormat="1">
      <c r="B1768" s="263"/>
      <c r="C1768" s="294">
        <v>1767</v>
      </c>
      <c r="E1768" s="504" t="str">
        <f t="shared" si="137"/>
        <v xml:space="preserve"> ()</v>
      </c>
      <c r="H1768" t="e">
        <f>VLOOKUP($G1768,県名!$B$1:$C$49,2,FALSE)</f>
        <v>#N/A</v>
      </c>
      <c r="I1768" t="e">
        <f>VLOOKUP(B1768,学校名!$D$8:$F$64,3,FALSE)</f>
        <v>#N/A</v>
      </c>
      <c r="J1768" t="str">
        <f t="shared" si="138"/>
        <v>男</v>
      </c>
      <c r="M1768" t="str">
        <f t="shared" si="139"/>
        <v xml:space="preserve"> </v>
      </c>
      <c r="S1768" t="str">
        <f t="shared" si="140"/>
        <v/>
      </c>
      <c r="T1768" t="str">
        <f t="shared" si="141"/>
        <v xml:space="preserve"> ()</v>
      </c>
      <c r="U1768" s="302" t="s">
        <v>4293</v>
      </c>
    </row>
    <row r="1769" spans="2:21" s="302" customFormat="1">
      <c r="B1769" s="263"/>
      <c r="C1769" s="294">
        <v>1768</v>
      </c>
      <c r="E1769" s="504" t="str">
        <f t="shared" si="137"/>
        <v xml:space="preserve"> ()</v>
      </c>
      <c r="H1769" t="e">
        <f>VLOOKUP($G1769,県名!$B$1:$C$49,2,FALSE)</f>
        <v>#N/A</v>
      </c>
      <c r="I1769" t="e">
        <f>VLOOKUP(B1769,学校名!$D$8:$F$64,3,FALSE)</f>
        <v>#N/A</v>
      </c>
      <c r="J1769" t="str">
        <f t="shared" si="138"/>
        <v>男</v>
      </c>
      <c r="M1769" t="str">
        <f t="shared" si="139"/>
        <v xml:space="preserve"> </v>
      </c>
      <c r="S1769" t="str">
        <f t="shared" si="140"/>
        <v/>
      </c>
      <c r="T1769" t="str">
        <f t="shared" si="141"/>
        <v xml:space="preserve"> ()</v>
      </c>
      <c r="U1769" s="302" t="s">
        <v>4293</v>
      </c>
    </row>
    <row r="1770" spans="2:21" s="302" customFormat="1">
      <c r="B1770" s="263"/>
      <c r="C1770" s="294">
        <v>1769</v>
      </c>
      <c r="E1770" s="504" t="str">
        <f t="shared" si="137"/>
        <v xml:space="preserve"> ()</v>
      </c>
      <c r="H1770" t="e">
        <f>VLOOKUP($G1770,県名!$B$1:$C$49,2,FALSE)</f>
        <v>#N/A</v>
      </c>
      <c r="I1770" t="e">
        <f>VLOOKUP(B1770,学校名!$D$8:$F$64,3,FALSE)</f>
        <v>#N/A</v>
      </c>
      <c r="J1770" t="str">
        <f t="shared" si="138"/>
        <v>男</v>
      </c>
      <c r="M1770" t="str">
        <f t="shared" si="139"/>
        <v xml:space="preserve"> </v>
      </c>
      <c r="S1770" t="str">
        <f t="shared" si="140"/>
        <v/>
      </c>
      <c r="T1770" t="str">
        <f t="shared" si="141"/>
        <v xml:space="preserve"> ()</v>
      </c>
      <c r="U1770" s="302" t="s">
        <v>4293</v>
      </c>
    </row>
    <row r="1771" spans="2:21" s="302" customFormat="1">
      <c r="B1771" s="263"/>
      <c r="C1771" s="294">
        <v>1770</v>
      </c>
      <c r="E1771" s="504" t="str">
        <f t="shared" si="137"/>
        <v xml:space="preserve"> ()</v>
      </c>
      <c r="H1771" t="e">
        <f>VLOOKUP($G1771,県名!$B$1:$C$49,2,FALSE)</f>
        <v>#N/A</v>
      </c>
      <c r="I1771" t="e">
        <f>VLOOKUP(B1771,学校名!$D$8:$F$64,3,FALSE)</f>
        <v>#N/A</v>
      </c>
      <c r="J1771" t="str">
        <f t="shared" si="138"/>
        <v>男</v>
      </c>
      <c r="M1771" t="str">
        <f t="shared" si="139"/>
        <v xml:space="preserve"> </v>
      </c>
      <c r="S1771" t="str">
        <f t="shared" si="140"/>
        <v/>
      </c>
      <c r="T1771" t="str">
        <f t="shared" si="141"/>
        <v xml:space="preserve"> ()</v>
      </c>
      <c r="U1771" s="302" t="s">
        <v>4293</v>
      </c>
    </row>
    <row r="1772" spans="2:21" s="302" customFormat="1">
      <c r="B1772" s="263"/>
      <c r="C1772" s="294">
        <v>1771</v>
      </c>
      <c r="E1772" s="504" t="str">
        <f t="shared" si="137"/>
        <v xml:space="preserve"> ()</v>
      </c>
      <c r="H1772" t="e">
        <f>VLOOKUP($G1772,県名!$B$1:$C$49,2,FALSE)</f>
        <v>#N/A</v>
      </c>
      <c r="I1772" t="e">
        <f>VLOOKUP(B1772,学校名!$D$8:$F$64,3,FALSE)</f>
        <v>#N/A</v>
      </c>
      <c r="J1772" t="str">
        <f t="shared" si="138"/>
        <v>男</v>
      </c>
      <c r="M1772" t="str">
        <f t="shared" si="139"/>
        <v xml:space="preserve"> </v>
      </c>
      <c r="S1772" t="str">
        <f t="shared" si="140"/>
        <v/>
      </c>
      <c r="T1772" t="str">
        <f t="shared" si="141"/>
        <v xml:space="preserve"> ()</v>
      </c>
      <c r="U1772" s="302" t="s">
        <v>4293</v>
      </c>
    </row>
    <row r="1773" spans="2:21" s="302" customFormat="1">
      <c r="B1773" s="263"/>
      <c r="C1773" s="294">
        <v>1772</v>
      </c>
      <c r="E1773" s="504" t="str">
        <f t="shared" si="137"/>
        <v xml:space="preserve"> ()</v>
      </c>
      <c r="H1773" t="e">
        <f>VLOOKUP($G1773,県名!$B$1:$C$49,2,FALSE)</f>
        <v>#N/A</v>
      </c>
      <c r="I1773" t="e">
        <f>VLOOKUP(B1773,学校名!$D$8:$F$64,3,FALSE)</f>
        <v>#N/A</v>
      </c>
      <c r="J1773" t="str">
        <f t="shared" si="138"/>
        <v>男</v>
      </c>
      <c r="M1773" t="str">
        <f t="shared" si="139"/>
        <v xml:space="preserve"> </v>
      </c>
      <c r="S1773" t="str">
        <f t="shared" si="140"/>
        <v/>
      </c>
      <c r="T1773" t="str">
        <f t="shared" si="141"/>
        <v xml:space="preserve"> ()</v>
      </c>
      <c r="U1773" s="302" t="s">
        <v>4293</v>
      </c>
    </row>
    <row r="1774" spans="2:21" s="302" customFormat="1">
      <c r="B1774" s="263"/>
      <c r="C1774" s="294">
        <v>1773</v>
      </c>
      <c r="E1774" s="504" t="str">
        <f t="shared" si="137"/>
        <v xml:space="preserve"> ()</v>
      </c>
      <c r="H1774" t="e">
        <f>VLOOKUP($G1774,県名!$B$1:$C$49,2,FALSE)</f>
        <v>#N/A</v>
      </c>
      <c r="I1774" t="e">
        <f>VLOOKUP(B1774,学校名!$D$8:$F$64,3,FALSE)</f>
        <v>#N/A</v>
      </c>
      <c r="J1774" t="str">
        <f t="shared" si="138"/>
        <v>男</v>
      </c>
      <c r="M1774" t="str">
        <f t="shared" si="139"/>
        <v xml:space="preserve"> </v>
      </c>
      <c r="S1774" t="str">
        <f t="shared" si="140"/>
        <v/>
      </c>
      <c r="T1774" t="str">
        <f t="shared" si="141"/>
        <v xml:space="preserve"> ()</v>
      </c>
      <c r="U1774" s="302" t="s">
        <v>4293</v>
      </c>
    </row>
    <row r="1775" spans="2:21" s="302" customFormat="1">
      <c r="B1775" s="263"/>
      <c r="C1775" s="294">
        <v>1774</v>
      </c>
      <c r="E1775" s="504" t="str">
        <f t="shared" si="137"/>
        <v xml:space="preserve"> ()</v>
      </c>
      <c r="H1775" t="e">
        <f>VLOOKUP($G1775,県名!$B$1:$C$49,2,FALSE)</f>
        <v>#N/A</v>
      </c>
      <c r="I1775" t="e">
        <f>VLOOKUP(B1775,学校名!$D$8:$F$64,3,FALSE)</f>
        <v>#N/A</v>
      </c>
      <c r="J1775" t="str">
        <f t="shared" si="138"/>
        <v>男</v>
      </c>
      <c r="M1775" t="str">
        <f t="shared" si="139"/>
        <v xml:space="preserve"> </v>
      </c>
      <c r="S1775" t="str">
        <f t="shared" si="140"/>
        <v/>
      </c>
      <c r="T1775" t="str">
        <f t="shared" si="141"/>
        <v xml:space="preserve"> ()</v>
      </c>
      <c r="U1775" s="302" t="s">
        <v>4293</v>
      </c>
    </row>
    <row r="1776" spans="2:21" s="302" customFormat="1">
      <c r="B1776" s="263"/>
      <c r="C1776" s="294">
        <v>1775</v>
      </c>
      <c r="E1776" s="504" t="str">
        <f t="shared" si="137"/>
        <v xml:space="preserve"> ()</v>
      </c>
      <c r="H1776" t="e">
        <f>VLOOKUP($G1776,県名!$B$1:$C$49,2,FALSE)</f>
        <v>#N/A</v>
      </c>
      <c r="I1776" t="e">
        <f>VLOOKUP(B1776,学校名!$D$8:$F$64,3,FALSE)</f>
        <v>#N/A</v>
      </c>
      <c r="J1776" t="str">
        <f t="shared" si="138"/>
        <v>男</v>
      </c>
      <c r="M1776" t="str">
        <f t="shared" si="139"/>
        <v xml:space="preserve"> </v>
      </c>
      <c r="S1776" t="str">
        <f t="shared" si="140"/>
        <v/>
      </c>
      <c r="T1776" t="str">
        <f t="shared" si="141"/>
        <v xml:space="preserve"> ()</v>
      </c>
      <c r="U1776" s="302" t="s">
        <v>4293</v>
      </c>
    </row>
    <row r="1777" spans="2:21" s="302" customFormat="1">
      <c r="B1777" s="263"/>
      <c r="C1777" s="294">
        <v>1776</v>
      </c>
      <c r="E1777" s="504" t="str">
        <f t="shared" si="137"/>
        <v xml:space="preserve"> ()</v>
      </c>
      <c r="H1777" t="e">
        <f>VLOOKUP($G1777,県名!$B$1:$C$49,2,FALSE)</f>
        <v>#N/A</v>
      </c>
      <c r="I1777" t="e">
        <f>VLOOKUP(B1777,学校名!$D$8:$F$64,3,FALSE)</f>
        <v>#N/A</v>
      </c>
      <c r="J1777" t="str">
        <f t="shared" si="138"/>
        <v>男</v>
      </c>
      <c r="M1777" t="str">
        <f t="shared" si="139"/>
        <v xml:space="preserve"> </v>
      </c>
      <c r="S1777" t="str">
        <f t="shared" si="140"/>
        <v/>
      </c>
      <c r="T1777" t="str">
        <f t="shared" si="141"/>
        <v xml:space="preserve"> ()</v>
      </c>
      <c r="U1777" s="302" t="s">
        <v>4293</v>
      </c>
    </row>
    <row r="1778" spans="2:21" s="302" customFormat="1">
      <c r="B1778" s="263"/>
      <c r="C1778" s="294">
        <v>1777</v>
      </c>
      <c r="E1778" s="504" t="str">
        <f t="shared" si="137"/>
        <v xml:space="preserve"> ()</v>
      </c>
      <c r="H1778" t="e">
        <f>VLOOKUP($G1778,県名!$B$1:$C$49,2,FALSE)</f>
        <v>#N/A</v>
      </c>
      <c r="I1778" t="e">
        <f>VLOOKUP(B1778,学校名!$D$8:$F$64,3,FALSE)</f>
        <v>#N/A</v>
      </c>
      <c r="J1778" t="str">
        <f t="shared" si="138"/>
        <v>男</v>
      </c>
      <c r="M1778" t="str">
        <f t="shared" si="139"/>
        <v xml:space="preserve"> </v>
      </c>
      <c r="S1778" t="str">
        <f t="shared" si="140"/>
        <v/>
      </c>
      <c r="T1778" t="str">
        <f t="shared" si="141"/>
        <v xml:space="preserve"> ()</v>
      </c>
      <c r="U1778" s="302" t="s">
        <v>4293</v>
      </c>
    </row>
    <row r="1779" spans="2:21" s="302" customFormat="1">
      <c r="B1779" s="263"/>
      <c r="C1779" s="294">
        <v>1778</v>
      </c>
      <c r="E1779" s="504" t="str">
        <f t="shared" si="137"/>
        <v xml:space="preserve"> ()</v>
      </c>
      <c r="H1779" t="e">
        <f>VLOOKUP($G1779,県名!$B$1:$C$49,2,FALSE)</f>
        <v>#N/A</v>
      </c>
      <c r="I1779" t="e">
        <f>VLOOKUP(B1779,学校名!$D$8:$F$64,3,FALSE)</f>
        <v>#N/A</v>
      </c>
      <c r="J1779" t="str">
        <f t="shared" si="138"/>
        <v>男</v>
      </c>
      <c r="M1779" t="str">
        <f t="shared" si="139"/>
        <v xml:space="preserve"> </v>
      </c>
      <c r="S1779" t="str">
        <f t="shared" si="140"/>
        <v/>
      </c>
      <c r="T1779" t="str">
        <f t="shared" si="141"/>
        <v xml:space="preserve"> ()</v>
      </c>
      <c r="U1779" s="302" t="s">
        <v>4293</v>
      </c>
    </row>
    <row r="1780" spans="2:21" s="302" customFormat="1">
      <c r="B1780" s="263"/>
      <c r="C1780" s="294">
        <v>1779</v>
      </c>
      <c r="E1780" s="504" t="str">
        <f t="shared" si="137"/>
        <v xml:space="preserve"> ()</v>
      </c>
      <c r="H1780" t="e">
        <f>VLOOKUP($G1780,県名!$B$1:$C$49,2,FALSE)</f>
        <v>#N/A</v>
      </c>
      <c r="I1780" t="e">
        <f>VLOOKUP(B1780,学校名!$D$8:$F$64,3,FALSE)</f>
        <v>#N/A</v>
      </c>
      <c r="J1780" t="str">
        <f t="shared" si="138"/>
        <v>男</v>
      </c>
      <c r="M1780" t="str">
        <f t="shared" si="139"/>
        <v xml:space="preserve"> </v>
      </c>
      <c r="S1780" t="str">
        <f t="shared" si="140"/>
        <v/>
      </c>
      <c r="T1780" t="str">
        <f t="shared" si="141"/>
        <v xml:space="preserve"> ()</v>
      </c>
      <c r="U1780" s="302" t="s">
        <v>4293</v>
      </c>
    </row>
    <row r="1781" spans="2:21" s="302" customFormat="1">
      <c r="B1781" s="263"/>
      <c r="C1781" s="294">
        <v>1780</v>
      </c>
      <c r="E1781" s="504" t="str">
        <f t="shared" si="137"/>
        <v xml:space="preserve"> ()</v>
      </c>
      <c r="H1781" t="e">
        <f>VLOOKUP($G1781,県名!$B$1:$C$49,2,FALSE)</f>
        <v>#N/A</v>
      </c>
      <c r="I1781" t="e">
        <f>VLOOKUP(B1781,学校名!$D$8:$F$64,3,FALSE)</f>
        <v>#N/A</v>
      </c>
      <c r="J1781" t="str">
        <f t="shared" si="138"/>
        <v>男</v>
      </c>
      <c r="M1781" t="str">
        <f t="shared" si="139"/>
        <v xml:space="preserve"> </v>
      </c>
      <c r="S1781" t="str">
        <f t="shared" si="140"/>
        <v/>
      </c>
      <c r="T1781" t="str">
        <f t="shared" si="141"/>
        <v xml:space="preserve"> ()</v>
      </c>
      <c r="U1781" s="302" t="s">
        <v>4293</v>
      </c>
    </row>
    <row r="1782" spans="2:21" s="302" customFormat="1">
      <c r="B1782" s="263"/>
      <c r="C1782" s="294">
        <v>1781</v>
      </c>
      <c r="E1782" s="504" t="str">
        <f t="shared" si="137"/>
        <v xml:space="preserve"> ()</v>
      </c>
      <c r="H1782" t="e">
        <f>VLOOKUP($G1782,県名!$B$1:$C$49,2,FALSE)</f>
        <v>#N/A</v>
      </c>
      <c r="I1782" t="e">
        <f>VLOOKUP(B1782,学校名!$D$8:$F$64,3,FALSE)</f>
        <v>#N/A</v>
      </c>
      <c r="J1782" t="str">
        <f t="shared" si="138"/>
        <v>男</v>
      </c>
      <c r="M1782" t="str">
        <f t="shared" si="139"/>
        <v xml:space="preserve"> </v>
      </c>
      <c r="S1782" t="str">
        <f t="shared" si="140"/>
        <v/>
      </c>
      <c r="T1782" t="str">
        <f t="shared" si="141"/>
        <v xml:space="preserve"> ()</v>
      </c>
      <c r="U1782" s="302" t="s">
        <v>4293</v>
      </c>
    </row>
    <row r="1783" spans="2:21" s="302" customFormat="1">
      <c r="B1783" s="263"/>
      <c r="C1783" s="294">
        <v>1782</v>
      </c>
      <c r="E1783" s="504" t="str">
        <f t="shared" si="137"/>
        <v xml:space="preserve"> ()</v>
      </c>
      <c r="H1783" t="e">
        <f>VLOOKUP($G1783,県名!$B$1:$C$49,2,FALSE)</f>
        <v>#N/A</v>
      </c>
      <c r="I1783" t="e">
        <f>VLOOKUP(B1783,学校名!$D$8:$F$64,3,FALSE)</f>
        <v>#N/A</v>
      </c>
      <c r="J1783" t="str">
        <f t="shared" si="138"/>
        <v>男</v>
      </c>
      <c r="M1783" t="str">
        <f t="shared" si="139"/>
        <v xml:space="preserve"> </v>
      </c>
      <c r="S1783" t="str">
        <f t="shared" si="140"/>
        <v/>
      </c>
      <c r="T1783" t="str">
        <f t="shared" si="141"/>
        <v xml:space="preserve"> ()</v>
      </c>
      <c r="U1783" s="302" t="s">
        <v>4293</v>
      </c>
    </row>
    <row r="1784" spans="2:21" s="302" customFormat="1">
      <c r="B1784" s="263"/>
      <c r="C1784" s="294">
        <v>1783</v>
      </c>
      <c r="E1784" s="504" t="str">
        <f t="shared" si="137"/>
        <v xml:space="preserve"> ()</v>
      </c>
      <c r="H1784" t="e">
        <f>VLOOKUP($G1784,県名!$B$1:$C$49,2,FALSE)</f>
        <v>#N/A</v>
      </c>
      <c r="I1784" t="e">
        <f>VLOOKUP(B1784,学校名!$D$8:$F$64,3,FALSE)</f>
        <v>#N/A</v>
      </c>
      <c r="J1784" t="str">
        <f t="shared" si="138"/>
        <v>男</v>
      </c>
      <c r="M1784" t="str">
        <f t="shared" si="139"/>
        <v xml:space="preserve"> </v>
      </c>
      <c r="S1784" t="str">
        <f t="shared" si="140"/>
        <v/>
      </c>
      <c r="T1784" t="str">
        <f t="shared" si="141"/>
        <v xml:space="preserve"> ()</v>
      </c>
      <c r="U1784" s="302" t="s">
        <v>4293</v>
      </c>
    </row>
    <row r="1785" spans="2:21" s="302" customFormat="1">
      <c r="B1785" s="263"/>
      <c r="C1785" s="294">
        <v>1784</v>
      </c>
      <c r="E1785" s="504" t="str">
        <f t="shared" si="137"/>
        <v xml:space="preserve"> ()</v>
      </c>
      <c r="H1785" t="e">
        <f>VLOOKUP($G1785,県名!$B$1:$C$49,2,FALSE)</f>
        <v>#N/A</v>
      </c>
      <c r="I1785" t="e">
        <f>VLOOKUP(B1785,学校名!$D$8:$F$64,3,FALSE)</f>
        <v>#N/A</v>
      </c>
      <c r="J1785" t="str">
        <f t="shared" si="138"/>
        <v>男</v>
      </c>
      <c r="M1785" t="str">
        <f t="shared" si="139"/>
        <v xml:space="preserve"> </v>
      </c>
      <c r="S1785" t="str">
        <f t="shared" si="140"/>
        <v/>
      </c>
      <c r="T1785" t="str">
        <f t="shared" si="141"/>
        <v xml:space="preserve"> ()</v>
      </c>
      <c r="U1785" s="302" t="s">
        <v>4293</v>
      </c>
    </row>
    <row r="1786" spans="2:21" s="302" customFormat="1">
      <c r="B1786" s="263"/>
      <c r="C1786" s="294">
        <v>1785</v>
      </c>
      <c r="E1786" s="504" t="str">
        <f t="shared" si="137"/>
        <v xml:space="preserve"> ()</v>
      </c>
      <c r="H1786" t="e">
        <f>VLOOKUP($G1786,県名!$B$1:$C$49,2,FALSE)</f>
        <v>#N/A</v>
      </c>
      <c r="I1786" t="e">
        <f>VLOOKUP(B1786,学校名!$D$8:$F$64,3,FALSE)</f>
        <v>#N/A</v>
      </c>
      <c r="J1786" t="str">
        <f t="shared" si="138"/>
        <v>男</v>
      </c>
      <c r="M1786" t="str">
        <f t="shared" si="139"/>
        <v xml:space="preserve"> </v>
      </c>
      <c r="S1786" t="str">
        <f t="shared" si="140"/>
        <v/>
      </c>
      <c r="T1786" t="str">
        <f t="shared" si="141"/>
        <v xml:space="preserve"> ()</v>
      </c>
      <c r="U1786" s="302" t="s">
        <v>4293</v>
      </c>
    </row>
    <row r="1787" spans="2:21" s="302" customFormat="1">
      <c r="B1787" s="263"/>
      <c r="C1787" s="294">
        <v>1786</v>
      </c>
      <c r="E1787" s="504" t="str">
        <f t="shared" si="137"/>
        <v xml:space="preserve"> ()</v>
      </c>
      <c r="H1787" t="e">
        <f>VLOOKUP($G1787,県名!$B$1:$C$49,2,FALSE)</f>
        <v>#N/A</v>
      </c>
      <c r="I1787" t="e">
        <f>VLOOKUP(B1787,学校名!$D$8:$F$64,3,FALSE)</f>
        <v>#N/A</v>
      </c>
      <c r="J1787" t="str">
        <f t="shared" si="138"/>
        <v>男</v>
      </c>
      <c r="M1787" t="str">
        <f t="shared" si="139"/>
        <v xml:space="preserve"> </v>
      </c>
      <c r="S1787" t="str">
        <f t="shared" si="140"/>
        <v/>
      </c>
      <c r="T1787" t="str">
        <f t="shared" si="141"/>
        <v xml:space="preserve"> ()</v>
      </c>
      <c r="U1787" s="302" t="s">
        <v>4293</v>
      </c>
    </row>
    <row r="1788" spans="2:21" s="302" customFormat="1">
      <c r="B1788" s="263"/>
      <c r="C1788" s="294">
        <v>1787</v>
      </c>
      <c r="E1788" s="504" t="str">
        <f t="shared" si="137"/>
        <v xml:space="preserve"> ()</v>
      </c>
      <c r="H1788" t="e">
        <f>VLOOKUP($G1788,県名!$B$1:$C$49,2,FALSE)</f>
        <v>#N/A</v>
      </c>
      <c r="I1788" t="e">
        <f>VLOOKUP(B1788,学校名!$D$8:$F$64,3,FALSE)</f>
        <v>#N/A</v>
      </c>
      <c r="J1788" t="str">
        <f t="shared" si="138"/>
        <v>男</v>
      </c>
      <c r="M1788" t="str">
        <f t="shared" si="139"/>
        <v xml:space="preserve"> </v>
      </c>
      <c r="S1788" t="str">
        <f t="shared" si="140"/>
        <v/>
      </c>
      <c r="T1788" t="str">
        <f t="shared" si="141"/>
        <v xml:space="preserve"> ()</v>
      </c>
      <c r="U1788" s="302" t="s">
        <v>4293</v>
      </c>
    </row>
    <row r="1789" spans="2:21" s="302" customFormat="1">
      <c r="B1789" s="263"/>
      <c r="C1789" s="294">
        <v>1788</v>
      </c>
      <c r="E1789" s="504" t="str">
        <f t="shared" si="137"/>
        <v xml:space="preserve"> ()</v>
      </c>
      <c r="H1789" t="e">
        <f>VLOOKUP($G1789,県名!$B$1:$C$49,2,FALSE)</f>
        <v>#N/A</v>
      </c>
      <c r="I1789" t="e">
        <f>VLOOKUP(B1789,学校名!$D$8:$F$64,3,FALSE)</f>
        <v>#N/A</v>
      </c>
      <c r="J1789" t="str">
        <f t="shared" si="138"/>
        <v>男</v>
      </c>
      <c r="M1789" t="str">
        <f t="shared" si="139"/>
        <v xml:space="preserve"> </v>
      </c>
      <c r="S1789" t="str">
        <f t="shared" si="140"/>
        <v/>
      </c>
      <c r="T1789" t="str">
        <f t="shared" si="141"/>
        <v xml:space="preserve"> ()</v>
      </c>
      <c r="U1789" s="302" t="s">
        <v>4293</v>
      </c>
    </row>
    <row r="1790" spans="2:21" s="302" customFormat="1">
      <c r="B1790" s="263"/>
      <c r="C1790" s="294">
        <v>1789</v>
      </c>
      <c r="E1790" s="504" t="str">
        <f t="shared" si="137"/>
        <v xml:space="preserve"> ()</v>
      </c>
      <c r="H1790" t="e">
        <f>VLOOKUP($G1790,県名!$B$1:$C$49,2,FALSE)</f>
        <v>#N/A</v>
      </c>
      <c r="I1790" t="e">
        <f>VLOOKUP(B1790,学校名!$D$8:$F$64,3,FALSE)</f>
        <v>#N/A</v>
      </c>
      <c r="J1790" t="str">
        <f t="shared" si="138"/>
        <v>男</v>
      </c>
      <c r="M1790" t="str">
        <f t="shared" si="139"/>
        <v xml:space="preserve"> </v>
      </c>
      <c r="S1790" t="str">
        <f t="shared" si="140"/>
        <v/>
      </c>
      <c r="T1790" t="str">
        <f t="shared" si="141"/>
        <v xml:space="preserve"> ()</v>
      </c>
      <c r="U1790" s="302" t="s">
        <v>4293</v>
      </c>
    </row>
    <row r="1791" spans="2:21" s="302" customFormat="1">
      <c r="B1791" s="263"/>
      <c r="C1791" s="294">
        <v>1790</v>
      </c>
      <c r="E1791" s="504" t="str">
        <f t="shared" si="137"/>
        <v xml:space="preserve"> ()</v>
      </c>
      <c r="H1791" t="e">
        <f>VLOOKUP($G1791,県名!$B$1:$C$49,2,FALSE)</f>
        <v>#N/A</v>
      </c>
      <c r="I1791" t="e">
        <f>VLOOKUP(B1791,学校名!$D$8:$F$64,3,FALSE)</f>
        <v>#N/A</v>
      </c>
      <c r="J1791" t="str">
        <f t="shared" si="138"/>
        <v>男</v>
      </c>
      <c r="M1791" t="str">
        <f t="shared" si="139"/>
        <v xml:space="preserve"> </v>
      </c>
      <c r="S1791" t="str">
        <f t="shared" si="140"/>
        <v/>
      </c>
      <c r="T1791" t="str">
        <f t="shared" si="141"/>
        <v xml:space="preserve"> ()</v>
      </c>
      <c r="U1791" s="302" t="s">
        <v>4293</v>
      </c>
    </row>
    <row r="1792" spans="2:21" s="302" customFormat="1">
      <c r="B1792" s="263"/>
      <c r="C1792" s="294">
        <v>1791</v>
      </c>
      <c r="E1792" s="504" t="str">
        <f t="shared" si="137"/>
        <v xml:space="preserve"> ()</v>
      </c>
      <c r="H1792" t="e">
        <f>VLOOKUP($G1792,県名!$B$1:$C$49,2,FALSE)</f>
        <v>#N/A</v>
      </c>
      <c r="I1792" t="e">
        <f>VLOOKUP(B1792,学校名!$D$8:$F$64,3,FALSE)</f>
        <v>#N/A</v>
      </c>
      <c r="J1792" t="str">
        <f t="shared" si="138"/>
        <v>男</v>
      </c>
      <c r="M1792" t="str">
        <f t="shared" si="139"/>
        <v xml:space="preserve"> </v>
      </c>
      <c r="S1792" t="str">
        <f t="shared" si="140"/>
        <v/>
      </c>
      <c r="T1792" t="str">
        <f t="shared" si="141"/>
        <v xml:space="preserve"> ()</v>
      </c>
      <c r="U1792" s="302" t="s">
        <v>4293</v>
      </c>
    </row>
    <row r="1793" spans="2:21" s="302" customFormat="1">
      <c r="B1793" s="263"/>
      <c r="C1793" s="294">
        <v>1792</v>
      </c>
      <c r="E1793" s="504" t="str">
        <f t="shared" si="137"/>
        <v xml:space="preserve"> ()</v>
      </c>
      <c r="H1793" t="e">
        <f>VLOOKUP($G1793,県名!$B$1:$C$49,2,FALSE)</f>
        <v>#N/A</v>
      </c>
      <c r="I1793" t="e">
        <f>VLOOKUP(B1793,学校名!$D$8:$F$64,3,FALSE)</f>
        <v>#N/A</v>
      </c>
      <c r="J1793" t="str">
        <f t="shared" si="138"/>
        <v>男</v>
      </c>
      <c r="M1793" t="str">
        <f t="shared" si="139"/>
        <v xml:space="preserve"> </v>
      </c>
      <c r="S1793" t="str">
        <f t="shared" si="140"/>
        <v/>
      </c>
      <c r="T1793" t="str">
        <f t="shared" si="141"/>
        <v xml:space="preserve"> ()</v>
      </c>
      <c r="U1793" s="302" t="s">
        <v>4293</v>
      </c>
    </row>
    <row r="1794" spans="2:21" s="302" customFormat="1">
      <c r="B1794" s="263"/>
      <c r="C1794" s="294">
        <v>1793</v>
      </c>
      <c r="E1794" s="504" t="str">
        <f t="shared" si="137"/>
        <v xml:space="preserve"> ()</v>
      </c>
      <c r="H1794" t="e">
        <f>VLOOKUP($G1794,県名!$B$1:$C$49,2,FALSE)</f>
        <v>#N/A</v>
      </c>
      <c r="I1794" t="e">
        <f>VLOOKUP(B1794,学校名!$D$8:$F$64,3,FALSE)</f>
        <v>#N/A</v>
      </c>
      <c r="J1794" t="str">
        <f t="shared" si="138"/>
        <v>男</v>
      </c>
      <c r="M1794" t="str">
        <f t="shared" si="139"/>
        <v xml:space="preserve"> </v>
      </c>
      <c r="S1794" t="str">
        <f t="shared" si="140"/>
        <v/>
      </c>
      <c r="T1794" t="str">
        <f t="shared" si="141"/>
        <v xml:space="preserve"> ()</v>
      </c>
      <c r="U1794" s="302" t="s">
        <v>4293</v>
      </c>
    </row>
    <row r="1795" spans="2:21" s="302" customFormat="1">
      <c r="B1795" s="263"/>
      <c r="C1795" s="294">
        <v>1794</v>
      </c>
      <c r="E1795" s="504" t="str">
        <f t="shared" ref="E1795:E1858" si="142">M1795&amp;"("&amp;S1795&amp;")"</f>
        <v xml:space="preserve"> ()</v>
      </c>
      <c r="H1795" t="e">
        <f>VLOOKUP($G1795,県名!$B$1:$C$49,2,FALSE)</f>
        <v>#N/A</v>
      </c>
      <c r="I1795" t="e">
        <f>VLOOKUP(B1795,学校名!$D$8:$F$64,3,FALSE)</f>
        <v>#N/A</v>
      </c>
      <c r="J1795" t="str">
        <f t="shared" ref="J1795:J1858" si="143">IF(VALUE(C1795)&lt;2000,"男","女")</f>
        <v>男</v>
      </c>
      <c r="M1795" t="str">
        <f t="shared" ref="M1795:M1858" si="144">K1795&amp;" "&amp;L1795</f>
        <v xml:space="preserve"> </v>
      </c>
      <c r="S1795" t="str">
        <f t="shared" ref="S1795:S1858" si="145">LEFT(R1795,2)</f>
        <v/>
      </c>
      <c r="T1795" t="str">
        <f t="shared" ref="T1795:T1858" si="146">Q1795&amp;" ("&amp;S1795&amp;")"</f>
        <v xml:space="preserve"> ()</v>
      </c>
      <c r="U1795" s="302" t="s">
        <v>4293</v>
      </c>
    </row>
    <row r="1796" spans="2:21" s="302" customFormat="1">
      <c r="B1796" s="263"/>
      <c r="C1796" s="294">
        <v>1795</v>
      </c>
      <c r="E1796" s="504" t="str">
        <f t="shared" si="142"/>
        <v xml:space="preserve"> ()</v>
      </c>
      <c r="H1796" t="e">
        <f>VLOOKUP($G1796,県名!$B$1:$C$49,2,FALSE)</f>
        <v>#N/A</v>
      </c>
      <c r="I1796" t="e">
        <f>VLOOKUP(B1796,学校名!$D$8:$F$64,3,FALSE)</f>
        <v>#N/A</v>
      </c>
      <c r="J1796" t="str">
        <f t="shared" si="143"/>
        <v>男</v>
      </c>
      <c r="M1796" t="str">
        <f t="shared" si="144"/>
        <v xml:space="preserve"> </v>
      </c>
      <c r="S1796" t="str">
        <f t="shared" si="145"/>
        <v/>
      </c>
      <c r="T1796" t="str">
        <f t="shared" si="146"/>
        <v xml:space="preserve"> ()</v>
      </c>
      <c r="U1796" s="302" t="s">
        <v>4293</v>
      </c>
    </row>
    <row r="1797" spans="2:21" s="302" customFormat="1">
      <c r="B1797" s="263"/>
      <c r="C1797" s="294">
        <v>1796</v>
      </c>
      <c r="E1797" s="504" t="str">
        <f t="shared" si="142"/>
        <v xml:space="preserve"> ()</v>
      </c>
      <c r="H1797" t="e">
        <f>VLOOKUP($G1797,県名!$B$1:$C$49,2,FALSE)</f>
        <v>#N/A</v>
      </c>
      <c r="I1797" t="e">
        <f>VLOOKUP(B1797,学校名!$D$8:$F$64,3,FALSE)</f>
        <v>#N/A</v>
      </c>
      <c r="J1797" t="str">
        <f t="shared" si="143"/>
        <v>男</v>
      </c>
      <c r="M1797" t="str">
        <f t="shared" si="144"/>
        <v xml:space="preserve"> </v>
      </c>
      <c r="S1797" t="str">
        <f t="shared" si="145"/>
        <v/>
      </c>
      <c r="T1797" t="str">
        <f t="shared" si="146"/>
        <v xml:space="preserve"> ()</v>
      </c>
      <c r="U1797" s="302" t="s">
        <v>4293</v>
      </c>
    </row>
    <row r="1798" spans="2:21" s="302" customFormat="1">
      <c r="B1798" s="263"/>
      <c r="C1798" s="294">
        <v>1797</v>
      </c>
      <c r="E1798" s="504" t="str">
        <f t="shared" si="142"/>
        <v xml:space="preserve"> ()</v>
      </c>
      <c r="H1798" t="e">
        <f>VLOOKUP($G1798,県名!$B$1:$C$49,2,FALSE)</f>
        <v>#N/A</v>
      </c>
      <c r="I1798" t="e">
        <f>VLOOKUP(B1798,学校名!$D$8:$F$64,3,FALSE)</f>
        <v>#N/A</v>
      </c>
      <c r="J1798" t="str">
        <f t="shared" si="143"/>
        <v>男</v>
      </c>
      <c r="M1798" t="str">
        <f t="shared" si="144"/>
        <v xml:space="preserve"> </v>
      </c>
      <c r="S1798" t="str">
        <f t="shared" si="145"/>
        <v/>
      </c>
      <c r="T1798" t="str">
        <f t="shared" si="146"/>
        <v xml:space="preserve"> ()</v>
      </c>
      <c r="U1798" s="302" t="s">
        <v>4293</v>
      </c>
    </row>
    <row r="1799" spans="2:21" s="302" customFormat="1">
      <c r="B1799" s="263"/>
      <c r="C1799" s="294">
        <v>1798</v>
      </c>
      <c r="E1799" s="504" t="str">
        <f t="shared" si="142"/>
        <v xml:space="preserve"> ()</v>
      </c>
      <c r="H1799" t="e">
        <f>VLOOKUP($G1799,県名!$B$1:$C$49,2,FALSE)</f>
        <v>#N/A</v>
      </c>
      <c r="I1799" t="e">
        <f>VLOOKUP(B1799,学校名!$D$8:$F$64,3,FALSE)</f>
        <v>#N/A</v>
      </c>
      <c r="J1799" t="str">
        <f t="shared" si="143"/>
        <v>男</v>
      </c>
      <c r="M1799" t="str">
        <f t="shared" si="144"/>
        <v xml:space="preserve"> </v>
      </c>
      <c r="S1799" t="str">
        <f t="shared" si="145"/>
        <v/>
      </c>
      <c r="T1799" t="str">
        <f t="shared" si="146"/>
        <v xml:space="preserve"> ()</v>
      </c>
      <c r="U1799" s="302" t="s">
        <v>4293</v>
      </c>
    </row>
    <row r="1800" spans="2:21" s="302" customFormat="1">
      <c r="B1800" s="263"/>
      <c r="C1800" s="294">
        <v>1799</v>
      </c>
      <c r="E1800" s="504" t="str">
        <f t="shared" si="142"/>
        <v xml:space="preserve"> ()</v>
      </c>
      <c r="H1800" t="e">
        <f>VLOOKUP($G1800,県名!$B$1:$C$49,2,FALSE)</f>
        <v>#N/A</v>
      </c>
      <c r="I1800" t="e">
        <f>VLOOKUP(B1800,学校名!$D$8:$F$64,3,FALSE)</f>
        <v>#N/A</v>
      </c>
      <c r="J1800" t="str">
        <f t="shared" si="143"/>
        <v>男</v>
      </c>
      <c r="M1800" t="str">
        <f t="shared" si="144"/>
        <v xml:space="preserve"> </v>
      </c>
      <c r="S1800" t="str">
        <f t="shared" si="145"/>
        <v/>
      </c>
      <c r="T1800" t="str">
        <f t="shared" si="146"/>
        <v xml:space="preserve"> ()</v>
      </c>
      <c r="U1800" s="302" t="s">
        <v>4293</v>
      </c>
    </row>
    <row r="1801" spans="2:21" s="302" customFormat="1">
      <c r="B1801" s="263"/>
      <c r="C1801" s="294">
        <v>1800</v>
      </c>
      <c r="E1801" s="504" t="str">
        <f t="shared" si="142"/>
        <v xml:space="preserve"> ()</v>
      </c>
      <c r="H1801" t="e">
        <f>VLOOKUP($G1801,県名!$B$1:$C$49,2,FALSE)</f>
        <v>#N/A</v>
      </c>
      <c r="I1801" t="e">
        <f>VLOOKUP(B1801,学校名!$D$8:$F$64,3,FALSE)</f>
        <v>#N/A</v>
      </c>
      <c r="J1801" t="str">
        <f t="shared" si="143"/>
        <v>男</v>
      </c>
      <c r="M1801" t="str">
        <f t="shared" si="144"/>
        <v xml:space="preserve"> </v>
      </c>
      <c r="S1801" t="str">
        <f t="shared" si="145"/>
        <v/>
      </c>
      <c r="T1801" t="str">
        <f t="shared" si="146"/>
        <v xml:space="preserve"> ()</v>
      </c>
      <c r="U1801" s="302" t="s">
        <v>4293</v>
      </c>
    </row>
    <row r="1802" spans="2:21" s="302" customFormat="1">
      <c r="B1802" s="263"/>
      <c r="C1802" s="294">
        <v>1801</v>
      </c>
      <c r="E1802" s="504" t="str">
        <f t="shared" si="142"/>
        <v xml:space="preserve"> ()</v>
      </c>
      <c r="H1802" t="e">
        <f>VLOOKUP($G1802,県名!$B$1:$C$49,2,FALSE)</f>
        <v>#N/A</v>
      </c>
      <c r="I1802" t="e">
        <f>VLOOKUP(B1802,学校名!$D$8:$F$64,3,FALSE)</f>
        <v>#N/A</v>
      </c>
      <c r="J1802" t="str">
        <f t="shared" si="143"/>
        <v>男</v>
      </c>
      <c r="M1802" t="str">
        <f t="shared" si="144"/>
        <v xml:space="preserve"> </v>
      </c>
      <c r="S1802" t="str">
        <f t="shared" si="145"/>
        <v/>
      </c>
      <c r="T1802" t="str">
        <f t="shared" si="146"/>
        <v xml:space="preserve"> ()</v>
      </c>
      <c r="U1802" s="302" t="s">
        <v>4293</v>
      </c>
    </row>
    <row r="1803" spans="2:21" s="302" customFormat="1">
      <c r="B1803" s="263"/>
      <c r="C1803" s="294">
        <v>1802</v>
      </c>
      <c r="E1803" s="504" t="str">
        <f t="shared" si="142"/>
        <v xml:space="preserve"> ()</v>
      </c>
      <c r="H1803" t="e">
        <f>VLOOKUP($G1803,県名!$B$1:$C$49,2,FALSE)</f>
        <v>#N/A</v>
      </c>
      <c r="I1803" t="e">
        <f>VLOOKUP(B1803,学校名!$D$8:$F$64,3,FALSE)</f>
        <v>#N/A</v>
      </c>
      <c r="J1803" t="str">
        <f t="shared" si="143"/>
        <v>男</v>
      </c>
      <c r="M1803" t="str">
        <f t="shared" si="144"/>
        <v xml:space="preserve"> </v>
      </c>
      <c r="S1803" t="str">
        <f t="shared" si="145"/>
        <v/>
      </c>
      <c r="T1803" t="str">
        <f t="shared" si="146"/>
        <v xml:space="preserve"> ()</v>
      </c>
      <c r="U1803" s="302" t="s">
        <v>4293</v>
      </c>
    </row>
    <row r="1804" spans="2:21" s="302" customFormat="1">
      <c r="B1804" s="263"/>
      <c r="C1804" s="294">
        <v>1803</v>
      </c>
      <c r="E1804" s="504" t="str">
        <f t="shared" si="142"/>
        <v xml:space="preserve"> ()</v>
      </c>
      <c r="H1804" t="e">
        <f>VLOOKUP($G1804,県名!$B$1:$C$49,2,FALSE)</f>
        <v>#N/A</v>
      </c>
      <c r="I1804" t="e">
        <f>VLOOKUP(B1804,学校名!$D$8:$F$64,3,FALSE)</f>
        <v>#N/A</v>
      </c>
      <c r="J1804" t="str">
        <f t="shared" si="143"/>
        <v>男</v>
      </c>
      <c r="M1804" t="str">
        <f t="shared" si="144"/>
        <v xml:space="preserve"> </v>
      </c>
      <c r="S1804" t="str">
        <f t="shared" si="145"/>
        <v/>
      </c>
      <c r="T1804" t="str">
        <f t="shared" si="146"/>
        <v xml:space="preserve"> ()</v>
      </c>
      <c r="U1804" s="302" t="s">
        <v>4293</v>
      </c>
    </row>
    <row r="1805" spans="2:21" s="302" customFormat="1">
      <c r="B1805" s="263"/>
      <c r="C1805" s="294">
        <v>1804</v>
      </c>
      <c r="E1805" s="504" t="str">
        <f t="shared" si="142"/>
        <v xml:space="preserve"> ()</v>
      </c>
      <c r="H1805" t="e">
        <f>VLOOKUP($G1805,県名!$B$1:$C$49,2,FALSE)</f>
        <v>#N/A</v>
      </c>
      <c r="I1805" t="e">
        <f>VLOOKUP(B1805,学校名!$D$8:$F$64,3,FALSE)</f>
        <v>#N/A</v>
      </c>
      <c r="J1805" t="str">
        <f t="shared" si="143"/>
        <v>男</v>
      </c>
      <c r="M1805" t="str">
        <f t="shared" si="144"/>
        <v xml:space="preserve"> </v>
      </c>
      <c r="S1805" t="str">
        <f t="shared" si="145"/>
        <v/>
      </c>
      <c r="T1805" t="str">
        <f t="shared" si="146"/>
        <v xml:space="preserve"> ()</v>
      </c>
      <c r="U1805" s="302" t="s">
        <v>4293</v>
      </c>
    </row>
    <row r="1806" spans="2:21" s="302" customFormat="1">
      <c r="B1806" s="263"/>
      <c r="C1806" s="294">
        <v>1805</v>
      </c>
      <c r="E1806" s="504" t="str">
        <f t="shared" si="142"/>
        <v xml:space="preserve"> ()</v>
      </c>
      <c r="H1806" t="e">
        <f>VLOOKUP($G1806,県名!$B$1:$C$49,2,FALSE)</f>
        <v>#N/A</v>
      </c>
      <c r="I1806" t="e">
        <f>VLOOKUP(B1806,学校名!$D$8:$F$64,3,FALSE)</f>
        <v>#N/A</v>
      </c>
      <c r="J1806" t="str">
        <f t="shared" si="143"/>
        <v>男</v>
      </c>
      <c r="M1806" t="str">
        <f t="shared" si="144"/>
        <v xml:space="preserve"> </v>
      </c>
      <c r="S1806" t="str">
        <f t="shared" si="145"/>
        <v/>
      </c>
      <c r="T1806" t="str">
        <f t="shared" si="146"/>
        <v xml:space="preserve"> ()</v>
      </c>
      <c r="U1806" s="302" t="s">
        <v>4293</v>
      </c>
    </row>
    <row r="1807" spans="2:21" s="302" customFormat="1">
      <c r="B1807" s="263"/>
      <c r="C1807" s="294">
        <v>1806</v>
      </c>
      <c r="E1807" s="504" t="str">
        <f t="shared" si="142"/>
        <v xml:space="preserve"> ()</v>
      </c>
      <c r="H1807" t="e">
        <f>VLOOKUP($G1807,県名!$B$1:$C$49,2,FALSE)</f>
        <v>#N/A</v>
      </c>
      <c r="I1807" t="e">
        <f>VLOOKUP(B1807,学校名!$D$8:$F$64,3,FALSE)</f>
        <v>#N/A</v>
      </c>
      <c r="J1807" t="str">
        <f t="shared" si="143"/>
        <v>男</v>
      </c>
      <c r="M1807" t="str">
        <f t="shared" si="144"/>
        <v xml:space="preserve"> </v>
      </c>
      <c r="S1807" t="str">
        <f t="shared" si="145"/>
        <v/>
      </c>
      <c r="T1807" t="str">
        <f t="shared" si="146"/>
        <v xml:space="preserve"> ()</v>
      </c>
      <c r="U1807" s="302" t="s">
        <v>4293</v>
      </c>
    </row>
    <row r="1808" spans="2:21" s="302" customFormat="1">
      <c r="B1808" s="263"/>
      <c r="C1808" s="294">
        <v>1807</v>
      </c>
      <c r="E1808" s="504" t="str">
        <f t="shared" si="142"/>
        <v xml:space="preserve"> ()</v>
      </c>
      <c r="H1808" t="e">
        <f>VLOOKUP($G1808,県名!$B$1:$C$49,2,FALSE)</f>
        <v>#N/A</v>
      </c>
      <c r="I1808" t="e">
        <f>VLOOKUP(B1808,学校名!$D$8:$F$64,3,FALSE)</f>
        <v>#N/A</v>
      </c>
      <c r="J1808" t="str">
        <f t="shared" si="143"/>
        <v>男</v>
      </c>
      <c r="M1808" t="str">
        <f t="shared" si="144"/>
        <v xml:space="preserve"> </v>
      </c>
      <c r="S1808" t="str">
        <f t="shared" si="145"/>
        <v/>
      </c>
      <c r="T1808" t="str">
        <f t="shared" si="146"/>
        <v xml:space="preserve"> ()</v>
      </c>
      <c r="U1808" s="302" t="s">
        <v>4293</v>
      </c>
    </row>
    <row r="1809" spans="2:21" s="302" customFormat="1">
      <c r="B1809" s="263"/>
      <c r="C1809" s="294">
        <v>1808</v>
      </c>
      <c r="E1809" s="504" t="str">
        <f t="shared" si="142"/>
        <v xml:space="preserve"> ()</v>
      </c>
      <c r="H1809" t="e">
        <f>VLOOKUP($G1809,県名!$B$1:$C$49,2,FALSE)</f>
        <v>#N/A</v>
      </c>
      <c r="I1809" t="e">
        <f>VLOOKUP(B1809,学校名!$D$8:$F$64,3,FALSE)</f>
        <v>#N/A</v>
      </c>
      <c r="J1809" t="str">
        <f t="shared" si="143"/>
        <v>男</v>
      </c>
      <c r="M1809" t="str">
        <f t="shared" si="144"/>
        <v xml:space="preserve"> </v>
      </c>
      <c r="S1809" t="str">
        <f t="shared" si="145"/>
        <v/>
      </c>
      <c r="T1809" t="str">
        <f t="shared" si="146"/>
        <v xml:space="preserve"> ()</v>
      </c>
      <c r="U1809" s="302" t="s">
        <v>4293</v>
      </c>
    </row>
    <row r="1810" spans="2:21" s="302" customFormat="1">
      <c r="B1810" s="263"/>
      <c r="C1810" s="294">
        <v>1809</v>
      </c>
      <c r="E1810" s="504" t="str">
        <f t="shared" si="142"/>
        <v xml:space="preserve"> ()</v>
      </c>
      <c r="H1810" t="e">
        <f>VLOOKUP($G1810,県名!$B$1:$C$49,2,FALSE)</f>
        <v>#N/A</v>
      </c>
      <c r="I1810" t="e">
        <f>VLOOKUP(B1810,学校名!$D$8:$F$64,3,FALSE)</f>
        <v>#N/A</v>
      </c>
      <c r="J1810" t="str">
        <f t="shared" si="143"/>
        <v>男</v>
      </c>
      <c r="M1810" t="str">
        <f t="shared" si="144"/>
        <v xml:space="preserve"> </v>
      </c>
      <c r="S1810" t="str">
        <f t="shared" si="145"/>
        <v/>
      </c>
      <c r="T1810" t="str">
        <f t="shared" si="146"/>
        <v xml:space="preserve"> ()</v>
      </c>
      <c r="U1810" s="302" t="s">
        <v>4293</v>
      </c>
    </row>
    <row r="1811" spans="2:21" s="302" customFormat="1">
      <c r="B1811" s="263"/>
      <c r="C1811" s="294">
        <v>1810</v>
      </c>
      <c r="E1811" s="504" t="str">
        <f t="shared" si="142"/>
        <v xml:space="preserve"> ()</v>
      </c>
      <c r="H1811" t="e">
        <f>VLOOKUP($G1811,県名!$B$1:$C$49,2,FALSE)</f>
        <v>#N/A</v>
      </c>
      <c r="I1811" t="e">
        <f>VLOOKUP(B1811,学校名!$D$8:$F$64,3,FALSE)</f>
        <v>#N/A</v>
      </c>
      <c r="J1811" t="str">
        <f t="shared" si="143"/>
        <v>男</v>
      </c>
      <c r="M1811" t="str">
        <f t="shared" si="144"/>
        <v xml:space="preserve"> </v>
      </c>
      <c r="S1811" t="str">
        <f t="shared" si="145"/>
        <v/>
      </c>
      <c r="T1811" t="str">
        <f t="shared" si="146"/>
        <v xml:space="preserve"> ()</v>
      </c>
      <c r="U1811" s="302" t="s">
        <v>4293</v>
      </c>
    </row>
    <row r="1812" spans="2:21" s="302" customFormat="1">
      <c r="B1812" s="263"/>
      <c r="C1812" s="294">
        <v>1811</v>
      </c>
      <c r="E1812" s="504" t="str">
        <f t="shared" si="142"/>
        <v xml:space="preserve"> ()</v>
      </c>
      <c r="H1812" t="e">
        <f>VLOOKUP($G1812,県名!$B$1:$C$49,2,FALSE)</f>
        <v>#N/A</v>
      </c>
      <c r="I1812" t="e">
        <f>VLOOKUP(B1812,学校名!$D$8:$F$64,3,FALSE)</f>
        <v>#N/A</v>
      </c>
      <c r="J1812" t="str">
        <f t="shared" si="143"/>
        <v>男</v>
      </c>
      <c r="M1812" t="str">
        <f t="shared" si="144"/>
        <v xml:space="preserve"> </v>
      </c>
      <c r="S1812" t="str">
        <f t="shared" si="145"/>
        <v/>
      </c>
      <c r="T1812" t="str">
        <f t="shared" si="146"/>
        <v xml:space="preserve"> ()</v>
      </c>
      <c r="U1812" s="302" t="s">
        <v>4293</v>
      </c>
    </row>
    <row r="1813" spans="2:21" s="302" customFormat="1">
      <c r="B1813" s="263"/>
      <c r="C1813" s="294">
        <v>1812</v>
      </c>
      <c r="E1813" s="504" t="str">
        <f t="shared" si="142"/>
        <v xml:space="preserve"> ()</v>
      </c>
      <c r="H1813" t="e">
        <f>VLOOKUP($G1813,県名!$B$1:$C$49,2,FALSE)</f>
        <v>#N/A</v>
      </c>
      <c r="I1813" t="e">
        <f>VLOOKUP(B1813,学校名!$D$8:$F$64,3,FALSE)</f>
        <v>#N/A</v>
      </c>
      <c r="J1813" t="str">
        <f t="shared" si="143"/>
        <v>男</v>
      </c>
      <c r="M1813" t="str">
        <f t="shared" si="144"/>
        <v xml:space="preserve"> </v>
      </c>
      <c r="S1813" t="str">
        <f t="shared" si="145"/>
        <v/>
      </c>
      <c r="T1813" t="str">
        <f t="shared" si="146"/>
        <v xml:space="preserve"> ()</v>
      </c>
      <c r="U1813" s="302" t="s">
        <v>4293</v>
      </c>
    </row>
    <row r="1814" spans="2:21" s="302" customFormat="1">
      <c r="B1814" s="263"/>
      <c r="C1814" s="294">
        <v>1813</v>
      </c>
      <c r="E1814" s="504" t="str">
        <f t="shared" si="142"/>
        <v xml:space="preserve"> ()</v>
      </c>
      <c r="H1814" t="e">
        <f>VLOOKUP($G1814,県名!$B$1:$C$49,2,FALSE)</f>
        <v>#N/A</v>
      </c>
      <c r="I1814" t="e">
        <f>VLOOKUP(B1814,学校名!$D$8:$F$64,3,FALSE)</f>
        <v>#N/A</v>
      </c>
      <c r="J1814" t="str">
        <f t="shared" si="143"/>
        <v>男</v>
      </c>
      <c r="M1814" t="str">
        <f t="shared" si="144"/>
        <v xml:space="preserve"> </v>
      </c>
      <c r="S1814" t="str">
        <f t="shared" si="145"/>
        <v/>
      </c>
      <c r="T1814" t="str">
        <f t="shared" si="146"/>
        <v xml:space="preserve"> ()</v>
      </c>
      <c r="U1814" s="302" t="s">
        <v>4293</v>
      </c>
    </row>
    <row r="1815" spans="2:21" s="302" customFormat="1">
      <c r="B1815" s="263"/>
      <c r="C1815" s="294">
        <v>1814</v>
      </c>
      <c r="E1815" s="504" t="str">
        <f t="shared" si="142"/>
        <v xml:space="preserve"> ()</v>
      </c>
      <c r="H1815" t="e">
        <f>VLOOKUP($G1815,県名!$B$1:$C$49,2,FALSE)</f>
        <v>#N/A</v>
      </c>
      <c r="I1815" t="e">
        <f>VLOOKUP(B1815,学校名!$D$8:$F$64,3,FALSE)</f>
        <v>#N/A</v>
      </c>
      <c r="J1815" t="str">
        <f t="shared" si="143"/>
        <v>男</v>
      </c>
      <c r="M1815" t="str">
        <f t="shared" si="144"/>
        <v xml:space="preserve"> </v>
      </c>
      <c r="S1815" t="str">
        <f t="shared" si="145"/>
        <v/>
      </c>
      <c r="T1815" t="str">
        <f t="shared" si="146"/>
        <v xml:space="preserve"> ()</v>
      </c>
      <c r="U1815" s="302" t="s">
        <v>4293</v>
      </c>
    </row>
    <row r="1816" spans="2:21" s="302" customFormat="1">
      <c r="B1816" s="263"/>
      <c r="C1816" s="294">
        <v>1815</v>
      </c>
      <c r="E1816" s="504" t="str">
        <f t="shared" si="142"/>
        <v xml:space="preserve"> ()</v>
      </c>
      <c r="H1816" t="e">
        <f>VLOOKUP($G1816,県名!$B$1:$C$49,2,FALSE)</f>
        <v>#N/A</v>
      </c>
      <c r="I1816" t="e">
        <f>VLOOKUP(B1816,学校名!$D$8:$F$64,3,FALSE)</f>
        <v>#N/A</v>
      </c>
      <c r="J1816" t="str">
        <f t="shared" si="143"/>
        <v>男</v>
      </c>
      <c r="M1816" t="str">
        <f t="shared" si="144"/>
        <v xml:space="preserve"> </v>
      </c>
      <c r="S1816" t="str">
        <f t="shared" si="145"/>
        <v/>
      </c>
      <c r="T1816" t="str">
        <f t="shared" si="146"/>
        <v xml:space="preserve"> ()</v>
      </c>
      <c r="U1816" s="302" t="s">
        <v>4293</v>
      </c>
    </row>
    <row r="1817" spans="2:21" s="302" customFormat="1">
      <c r="B1817" s="263"/>
      <c r="C1817" s="294">
        <v>1816</v>
      </c>
      <c r="E1817" s="504" t="str">
        <f t="shared" si="142"/>
        <v xml:space="preserve"> ()</v>
      </c>
      <c r="H1817" t="e">
        <f>VLOOKUP($G1817,県名!$B$1:$C$49,2,FALSE)</f>
        <v>#N/A</v>
      </c>
      <c r="I1817" t="e">
        <f>VLOOKUP(B1817,学校名!$D$8:$F$64,3,FALSE)</f>
        <v>#N/A</v>
      </c>
      <c r="J1817" t="str">
        <f t="shared" si="143"/>
        <v>男</v>
      </c>
      <c r="M1817" t="str">
        <f t="shared" si="144"/>
        <v xml:space="preserve"> </v>
      </c>
      <c r="S1817" t="str">
        <f t="shared" si="145"/>
        <v/>
      </c>
      <c r="T1817" t="str">
        <f t="shared" si="146"/>
        <v xml:space="preserve"> ()</v>
      </c>
      <c r="U1817" s="302" t="s">
        <v>4293</v>
      </c>
    </row>
    <row r="1818" spans="2:21" s="302" customFormat="1">
      <c r="B1818" s="263"/>
      <c r="C1818" s="294">
        <v>1817</v>
      </c>
      <c r="E1818" s="504" t="str">
        <f t="shared" si="142"/>
        <v xml:space="preserve"> ()</v>
      </c>
      <c r="H1818" t="e">
        <f>VLOOKUP($G1818,県名!$B$1:$C$49,2,FALSE)</f>
        <v>#N/A</v>
      </c>
      <c r="I1818" t="e">
        <f>VLOOKUP(B1818,学校名!$D$8:$F$64,3,FALSE)</f>
        <v>#N/A</v>
      </c>
      <c r="J1818" t="str">
        <f t="shared" si="143"/>
        <v>男</v>
      </c>
      <c r="M1818" t="str">
        <f t="shared" si="144"/>
        <v xml:space="preserve"> </v>
      </c>
      <c r="S1818" t="str">
        <f t="shared" si="145"/>
        <v/>
      </c>
      <c r="T1818" t="str">
        <f t="shared" si="146"/>
        <v xml:space="preserve"> ()</v>
      </c>
      <c r="U1818" s="302" t="s">
        <v>4293</v>
      </c>
    </row>
    <row r="1819" spans="2:21" s="302" customFormat="1">
      <c r="B1819" s="263"/>
      <c r="C1819" s="294">
        <v>1818</v>
      </c>
      <c r="E1819" s="504" t="str">
        <f t="shared" si="142"/>
        <v xml:space="preserve"> ()</v>
      </c>
      <c r="H1819" t="e">
        <f>VLOOKUP($G1819,県名!$B$1:$C$49,2,FALSE)</f>
        <v>#N/A</v>
      </c>
      <c r="I1819" t="e">
        <f>VLOOKUP(B1819,学校名!$D$8:$F$64,3,FALSE)</f>
        <v>#N/A</v>
      </c>
      <c r="J1819" t="str">
        <f t="shared" si="143"/>
        <v>男</v>
      </c>
      <c r="M1819" t="str">
        <f t="shared" si="144"/>
        <v xml:space="preserve"> </v>
      </c>
      <c r="S1819" t="str">
        <f t="shared" si="145"/>
        <v/>
      </c>
      <c r="T1819" t="str">
        <f t="shared" si="146"/>
        <v xml:space="preserve"> ()</v>
      </c>
      <c r="U1819" s="302" t="s">
        <v>4293</v>
      </c>
    </row>
    <row r="1820" spans="2:21" s="302" customFormat="1">
      <c r="B1820" s="263"/>
      <c r="C1820" s="294">
        <v>1819</v>
      </c>
      <c r="E1820" s="504" t="str">
        <f t="shared" si="142"/>
        <v xml:space="preserve"> ()</v>
      </c>
      <c r="H1820" t="e">
        <f>VLOOKUP($G1820,県名!$B$1:$C$49,2,FALSE)</f>
        <v>#N/A</v>
      </c>
      <c r="I1820" t="e">
        <f>VLOOKUP(B1820,学校名!$D$8:$F$64,3,FALSE)</f>
        <v>#N/A</v>
      </c>
      <c r="J1820" t="str">
        <f t="shared" si="143"/>
        <v>男</v>
      </c>
      <c r="M1820" t="str">
        <f t="shared" si="144"/>
        <v xml:space="preserve"> </v>
      </c>
      <c r="S1820" t="str">
        <f t="shared" si="145"/>
        <v/>
      </c>
      <c r="T1820" t="str">
        <f t="shared" si="146"/>
        <v xml:space="preserve"> ()</v>
      </c>
      <c r="U1820" s="302" t="s">
        <v>4293</v>
      </c>
    </row>
    <row r="1821" spans="2:21" s="302" customFormat="1">
      <c r="B1821" s="263"/>
      <c r="C1821" s="294">
        <v>1820</v>
      </c>
      <c r="E1821" s="504" t="str">
        <f t="shared" si="142"/>
        <v xml:space="preserve"> ()</v>
      </c>
      <c r="H1821" t="e">
        <f>VLOOKUP($G1821,県名!$B$1:$C$49,2,FALSE)</f>
        <v>#N/A</v>
      </c>
      <c r="I1821" t="e">
        <f>VLOOKUP(B1821,学校名!$D$8:$F$64,3,FALSE)</f>
        <v>#N/A</v>
      </c>
      <c r="J1821" t="str">
        <f t="shared" si="143"/>
        <v>男</v>
      </c>
      <c r="M1821" t="str">
        <f t="shared" si="144"/>
        <v xml:space="preserve"> </v>
      </c>
      <c r="S1821" t="str">
        <f t="shared" si="145"/>
        <v/>
      </c>
      <c r="T1821" t="str">
        <f t="shared" si="146"/>
        <v xml:space="preserve"> ()</v>
      </c>
      <c r="U1821" s="302" t="s">
        <v>4293</v>
      </c>
    </row>
    <row r="1822" spans="2:21" s="302" customFormat="1">
      <c r="B1822" s="263"/>
      <c r="C1822" s="294">
        <v>1821</v>
      </c>
      <c r="E1822" s="504" t="str">
        <f t="shared" si="142"/>
        <v xml:space="preserve"> ()</v>
      </c>
      <c r="H1822" t="e">
        <f>VLOOKUP($G1822,県名!$B$1:$C$49,2,FALSE)</f>
        <v>#N/A</v>
      </c>
      <c r="I1822" t="e">
        <f>VLOOKUP(B1822,学校名!$D$8:$F$64,3,FALSE)</f>
        <v>#N/A</v>
      </c>
      <c r="J1822" t="str">
        <f t="shared" si="143"/>
        <v>男</v>
      </c>
      <c r="M1822" t="str">
        <f t="shared" si="144"/>
        <v xml:space="preserve"> </v>
      </c>
      <c r="S1822" t="str">
        <f t="shared" si="145"/>
        <v/>
      </c>
      <c r="T1822" t="str">
        <f t="shared" si="146"/>
        <v xml:space="preserve"> ()</v>
      </c>
      <c r="U1822" s="302" t="s">
        <v>4293</v>
      </c>
    </row>
    <row r="1823" spans="2:21" s="302" customFormat="1">
      <c r="B1823" s="263"/>
      <c r="C1823" s="294">
        <v>1822</v>
      </c>
      <c r="E1823" s="504" t="str">
        <f t="shared" si="142"/>
        <v xml:space="preserve"> ()</v>
      </c>
      <c r="H1823" t="e">
        <f>VLOOKUP($G1823,県名!$B$1:$C$49,2,FALSE)</f>
        <v>#N/A</v>
      </c>
      <c r="I1823" t="e">
        <f>VLOOKUP(B1823,学校名!$D$8:$F$64,3,FALSE)</f>
        <v>#N/A</v>
      </c>
      <c r="J1823" t="str">
        <f t="shared" si="143"/>
        <v>男</v>
      </c>
      <c r="M1823" t="str">
        <f t="shared" si="144"/>
        <v xml:space="preserve"> </v>
      </c>
      <c r="S1823" t="str">
        <f t="shared" si="145"/>
        <v/>
      </c>
      <c r="T1823" t="str">
        <f t="shared" si="146"/>
        <v xml:space="preserve"> ()</v>
      </c>
      <c r="U1823" s="302" t="s">
        <v>4293</v>
      </c>
    </row>
    <row r="1824" spans="2:21" s="302" customFormat="1">
      <c r="B1824" s="263"/>
      <c r="C1824" s="294">
        <v>1823</v>
      </c>
      <c r="E1824" s="504" t="str">
        <f t="shared" si="142"/>
        <v xml:space="preserve"> ()</v>
      </c>
      <c r="H1824" t="e">
        <f>VLOOKUP($G1824,県名!$B$1:$C$49,2,FALSE)</f>
        <v>#N/A</v>
      </c>
      <c r="I1824" t="e">
        <f>VLOOKUP(B1824,学校名!$D$8:$F$64,3,FALSE)</f>
        <v>#N/A</v>
      </c>
      <c r="J1824" t="str">
        <f t="shared" si="143"/>
        <v>男</v>
      </c>
      <c r="M1824" t="str">
        <f t="shared" si="144"/>
        <v xml:space="preserve"> </v>
      </c>
      <c r="S1824" t="str">
        <f t="shared" si="145"/>
        <v/>
      </c>
      <c r="T1824" t="str">
        <f t="shared" si="146"/>
        <v xml:space="preserve"> ()</v>
      </c>
      <c r="U1824" s="302" t="s">
        <v>4293</v>
      </c>
    </row>
    <row r="1825" spans="2:21" s="302" customFormat="1">
      <c r="B1825" s="263"/>
      <c r="C1825" s="294">
        <v>1824</v>
      </c>
      <c r="E1825" s="504" t="str">
        <f t="shared" si="142"/>
        <v xml:space="preserve"> ()</v>
      </c>
      <c r="H1825" t="e">
        <f>VLOOKUP($G1825,県名!$B$1:$C$49,2,FALSE)</f>
        <v>#N/A</v>
      </c>
      <c r="I1825" t="e">
        <f>VLOOKUP(B1825,学校名!$D$8:$F$64,3,FALSE)</f>
        <v>#N/A</v>
      </c>
      <c r="J1825" t="str">
        <f t="shared" si="143"/>
        <v>男</v>
      </c>
      <c r="M1825" t="str">
        <f t="shared" si="144"/>
        <v xml:space="preserve"> </v>
      </c>
      <c r="S1825" t="str">
        <f t="shared" si="145"/>
        <v/>
      </c>
      <c r="T1825" t="str">
        <f t="shared" si="146"/>
        <v xml:space="preserve"> ()</v>
      </c>
      <c r="U1825" s="302" t="s">
        <v>4293</v>
      </c>
    </row>
    <row r="1826" spans="2:21" s="302" customFormat="1">
      <c r="B1826" s="263"/>
      <c r="C1826" s="294">
        <v>1825</v>
      </c>
      <c r="E1826" s="504" t="str">
        <f t="shared" si="142"/>
        <v xml:space="preserve"> ()</v>
      </c>
      <c r="H1826" t="e">
        <f>VLOOKUP($G1826,県名!$B$1:$C$49,2,FALSE)</f>
        <v>#N/A</v>
      </c>
      <c r="I1826" t="e">
        <f>VLOOKUP(B1826,学校名!$D$8:$F$64,3,FALSE)</f>
        <v>#N/A</v>
      </c>
      <c r="J1826" t="str">
        <f t="shared" si="143"/>
        <v>男</v>
      </c>
      <c r="M1826" t="str">
        <f t="shared" si="144"/>
        <v xml:space="preserve"> </v>
      </c>
      <c r="S1826" t="str">
        <f t="shared" si="145"/>
        <v/>
      </c>
      <c r="T1826" t="str">
        <f t="shared" si="146"/>
        <v xml:space="preserve"> ()</v>
      </c>
      <c r="U1826" s="302" t="s">
        <v>4293</v>
      </c>
    </row>
    <row r="1827" spans="2:21" s="302" customFormat="1">
      <c r="B1827" s="263"/>
      <c r="C1827" s="294">
        <v>1826</v>
      </c>
      <c r="E1827" s="504" t="str">
        <f t="shared" si="142"/>
        <v xml:space="preserve"> ()</v>
      </c>
      <c r="H1827" t="e">
        <f>VLOOKUP($G1827,県名!$B$1:$C$49,2,FALSE)</f>
        <v>#N/A</v>
      </c>
      <c r="I1827" t="e">
        <f>VLOOKUP(B1827,学校名!$D$8:$F$64,3,FALSE)</f>
        <v>#N/A</v>
      </c>
      <c r="J1827" t="str">
        <f t="shared" si="143"/>
        <v>男</v>
      </c>
      <c r="M1827" t="str">
        <f t="shared" si="144"/>
        <v xml:space="preserve"> </v>
      </c>
      <c r="S1827" t="str">
        <f t="shared" si="145"/>
        <v/>
      </c>
      <c r="T1827" t="str">
        <f t="shared" si="146"/>
        <v xml:space="preserve"> ()</v>
      </c>
      <c r="U1827" s="302" t="s">
        <v>4293</v>
      </c>
    </row>
    <row r="1828" spans="2:21" s="302" customFormat="1">
      <c r="B1828" s="263"/>
      <c r="C1828" s="294">
        <v>1827</v>
      </c>
      <c r="E1828" s="504" t="str">
        <f t="shared" si="142"/>
        <v xml:space="preserve"> ()</v>
      </c>
      <c r="H1828" t="e">
        <f>VLOOKUP($G1828,県名!$B$1:$C$49,2,FALSE)</f>
        <v>#N/A</v>
      </c>
      <c r="I1828" t="e">
        <f>VLOOKUP(B1828,学校名!$D$8:$F$64,3,FALSE)</f>
        <v>#N/A</v>
      </c>
      <c r="J1828" t="str">
        <f t="shared" si="143"/>
        <v>男</v>
      </c>
      <c r="M1828" t="str">
        <f t="shared" si="144"/>
        <v xml:space="preserve"> </v>
      </c>
      <c r="S1828" t="str">
        <f t="shared" si="145"/>
        <v/>
      </c>
      <c r="T1828" t="str">
        <f t="shared" si="146"/>
        <v xml:space="preserve"> ()</v>
      </c>
      <c r="U1828" s="302" t="s">
        <v>4293</v>
      </c>
    </row>
    <row r="1829" spans="2:21" s="302" customFormat="1">
      <c r="B1829" s="263"/>
      <c r="C1829" s="294">
        <v>1828</v>
      </c>
      <c r="E1829" s="504" t="str">
        <f t="shared" si="142"/>
        <v xml:space="preserve"> ()</v>
      </c>
      <c r="H1829" t="e">
        <f>VLOOKUP($G1829,県名!$B$1:$C$49,2,FALSE)</f>
        <v>#N/A</v>
      </c>
      <c r="I1829" t="e">
        <f>VLOOKUP(B1829,学校名!$D$8:$F$64,3,FALSE)</f>
        <v>#N/A</v>
      </c>
      <c r="J1829" t="str">
        <f t="shared" si="143"/>
        <v>男</v>
      </c>
      <c r="M1829" t="str">
        <f t="shared" si="144"/>
        <v xml:space="preserve"> </v>
      </c>
      <c r="S1829" t="str">
        <f t="shared" si="145"/>
        <v/>
      </c>
      <c r="T1829" t="str">
        <f t="shared" si="146"/>
        <v xml:space="preserve"> ()</v>
      </c>
      <c r="U1829" s="302" t="s">
        <v>4293</v>
      </c>
    </row>
    <row r="1830" spans="2:21" s="302" customFormat="1">
      <c r="B1830" s="263"/>
      <c r="C1830" s="294">
        <v>1829</v>
      </c>
      <c r="E1830" s="504" t="str">
        <f t="shared" si="142"/>
        <v xml:space="preserve"> ()</v>
      </c>
      <c r="H1830" t="e">
        <f>VLOOKUP($G1830,県名!$B$1:$C$49,2,FALSE)</f>
        <v>#N/A</v>
      </c>
      <c r="I1830" t="e">
        <f>VLOOKUP(B1830,学校名!$D$8:$F$64,3,FALSE)</f>
        <v>#N/A</v>
      </c>
      <c r="J1830" t="str">
        <f t="shared" si="143"/>
        <v>男</v>
      </c>
      <c r="M1830" t="str">
        <f t="shared" si="144"/>
        <v xml:space="preserve"> </v>
      </c>
      <c r="S1830" t="str">
        <f t="shared" si="145"/>
        <v/>
      </c>
      <c r="T1830" t="str">
        <f t="shared" si="146"/>
        <v xml:space="preserve"> ()</v>
      </c>
      <c r="U1830" s="302" t="s">
        <v>4293</v>
      </c>
    </row>
    <row r="1831" spans="2:21" s="302" customFormat="1">
      <c r="B1831" s="263"/>
      <c r="C1831" s="294">
        <v>1830</v>
      </c>
      <c r="E1831" s="504" t="str">
        <f t="shared" si="142"/>
        <v xml:space="preserve"> ()</v>
      </c>
      <c r="H1831" t="e">
        <f>VLOOKUP($G1831,県名!$B$1:$C$49,2,FALSE)</f>
        <v>#N/A</v>
      </c>
      <c r="I1831" t="e">
        <f>VLOOKUP(B1831,学校名!$D$8:$F$64,3,FALSE)</f>
        <v>#N/A</v>
      </c>
      <c r="J1831" t="str">
        <f t="shared" si="143"/>
        <v>男</v>
      </c>
      <c r="M1831" t="str">
        <f t="shared" si="144"/>
        <v xml:space="preserve"> </v>
      </c>
      <c r="S1831" t="str">
        <f t="shared" si="145"/>
        <v/>
      </c>
      <c r="T1831" t="str">
        <f t="shared" si="146"/>
        <v xml:space="preserve"> ()</v>
      </c>
      <c r="U1831" s="302" t="s">
        <v>4293</v>
      </c>
    </row>
    <row r="1832" spans="2:21" s="302" customFormat="1">
      <c r="B1832" s="263"/>
      <c r="C1832" s="294">
        <v>1831</v>
      </c>
      <c r="E1832" s="504" t="str">
        <f t="shared" si="142"/>
        <v xml:space="preserve"> ()</v>
      </c>
      <c r="H1832" t="e">
        <f>VLOOKUP($G1832,県名!$B$1:$C$49,2,FALSE)</f>
        <v>#N/A</v>
      </c>
      <c r="I1832" t="e">
        <f>VLOOKUP(B1832,学校名!$D$8:$F$64,3,FALSE)</f>
        <v>#N/A</v>
      </c>
      <c r="J1832" t="str">
        <f t="shared" si="143"/>
        <v>男</v>
      </c>
      <c r="M1832" t="str">
        <f t="shared" si="144"/>
        <v xml:space="preserve"> </v>
      </c>
      <c r="S1832" t="str">
        <f t="shared" si="145"/>
        <v/>
      </c>
      <c r="T1832" t="str">
        <f t="shared" si="146"/>
        <v xml:space="preserve"> ()</v>
      </c>
      <c r="U1832" s="302" t="s">
        <v>4293</v>
      </c>
    </row>
    <row r="1833" spans="2:21" s="302" customFormat="1">
      <c r="B1833" s="263"/>
      <c r="C1833" s="294">
        <v>1832</v>
      </c>
      <c r="E1833" s="504" t="str">
        <f t="shared" si="142"/>
        <v xml:space="preserve"> ()</v>
      </c>
      <c r="H1833" t="e">
        <f>VLOOKUP($G1833,県名!$B$1:$C$49,2,FALSE)</f>
        <v>#N/A</v>
      </c>
      <c r="I1833" t="e">
        <f>VLOOKUP(B1833,学校名!$D$8:$F$64,3,FALSE)</f>
        <v>#N/A</v>
      </c>
      <c r="J1833" t="str">
        <f t="shared" si="143"/>
        <v>男</v>
      </c>
      <c r="M1833" t="str">
        <f t="shared" si="144"/>
        <v xml:space="preserve"> </v>
      </c>
      <c r="S1833" t="str">
        <f t="shared" si="145"/>
        <v/>
      </c>
      <c r="T1833" t="str">
        <f t="shared" si="146"/>
        <v xml:space="preserve"> ()</v>
      </c>
      <c r="U1833" s="302" t="s">
        <v>4293</v>
      </c>
    </row>
    <row r="1834" spans="2:21" s="302" customFormat="1">
      <c r="B1834" s="263"/>
      <c r="C1834" s="294">
        <v>1833</v>
      </c>
      <c r="E1834" s="504" t="str">
        <f t="shared" si="142"/>
        <v xml:space="preserve"> ()</v>
      </c>
      <c r="H1834" t="e">
        <f>VLOOKUP($G1834,県名!$B$1:$C$49,2,FALSE)</f>
        <v>#N/A</v>
      </c>
      <c r="I1834" t="e">
        <f>VLOOKUP(B1834,学校名!$D$8:$F$64,3,FALSE)</f>
        <v>#N/A</v>
      </c>
      <c r="J1834" t="str">
        <f t="shared" si="143"/>
        <v>男</v>
      </c>
      <c r="M1834" t="str">
        <f t="shared" si="144"/>
        <v xml:space="preserve"> </v>
      </c>
      <c r="S1834" t="str">
        <f t="shared" si="145"/>
        <v/>
      </c>
      <c r="T1834" t="str">
        <f t="shared" si="146"/>
        <v xml:space="preserve"> ()</v>
      </c>
      <c r="U1834" s="302" t="s">
        <v>4293</v>
      </c>
    </row>
    <row r="1835" spans="2:21" s="302" customFormat="1">
      <c r="B1835" s="263"/>
      <c r="C1835" s="294">
        <v>1834</v>
      </c>
      <c r="E1835" s="504" t="str">
        <f t="shared" si="142"/>
        <v xml:space="preserve"> ()</v>
      </c>
      <c r="H1835" t="e">
        <f>VLOOKUP($G1835,県名!$B$1:$C$49,2,FALSE)</f>
        <v>#N/A</v>
      </c>
      <c r="I1835" t="e">
        <f>VLOOKUP(B1835,学校名!$D$8:$F$64,3,FALSE)</f>
        <v>#N/A</v>
      </c>
      <c r="J1835" t="str">
        <f t="shared" si="143"/>
        <v>男</v>
      </c>
      <c r="M1835" t="str">
        <f t="shared" si="144"/>
        <v xml:space="preserve"> </v>
      </c>
      <c r="S1835" t="str">
        <f t="shared" si="145"/>
        <v/>
      </c>
      <c r="T1835" t="str">
        <f t="shared" si="146"/>
        <v xml:space="preserve"> ()</v>
      </c>
      <c r="U1835" s="302" t="s">
        <v>4293</v>
      </c>
    </row>
    <row r="1836" spans="2:21" s="302" customFormat="1">
      <c r="B1836" s="263"/>
      <c r="C1836" s="294">
        <v>1835</v>
      </c>
      <c r="E1836" s="504" t="str">
        <f t="shared" si="142"/>
        <v xml:space="preserve"> ()</v>
      </c>
      <c r="H1836" t="e">
        <f>VLOOKUP($G1836,県名!$B$1:$C$49,2,FALSE)</f>
        <v>#N/A</v>
      </c>
      <c r="I1836" t="e">
        <f>VLOOKUP(B1836,学校名!$D$8:$F$64,3,FALSE)</f>
        <v>#N/A</v>
      </c>
      <c r="J1836" t="str">
        <f t="shared" si="143"/>
        <v>男</v>
      </c>
      <c r="M1836" t="str">
        <f t="shared" si="144"/>
        <v xml:space="preserve"> </v>
      </c>
      <c r="S1836" t="str">
        <f t="shared" si="145"/>
        <v/>
      </c>
      <c r="T1836" t="str">
        <f t="shared" si="146"/>
        <v xml:space="preserve"> ()</v>
      </c>
      <c r="U1836" s="302" t="s">
        <v>4293</v>
      </c>
    </row>
    <row r="1837" spans="2:21" s="302" customFormat="1">
      <c r="B1837" s="263"/>
      <c r="C1837" s="294">
        <v>1836</v>
      </c>
      <c r="E1837" s="504" t="str">
        <f t="shared" si="142"/>
        <v xml:space="preserve"> ()</v>
      </c>
      <c r="H1837" t="e">
        <f>VLOOKUP($G1837,県名!$B$1:$C$49,2,FALSE)</f>
        <v>#N/A</v>
      </c>
      <c r="I1837" t="e">
        <f>VLOOKUP(B1837,学校名!$D$8:$F$64,3,FALSE)</f>
        <v>#N/A</v>
      </c>
      <c r="J1837" t="str">
        <f t="shared" si="143"/>
        <v>男</v>
      </c>
      <c r="M1837" t="str">
        <f t="shared" si="144"/>
        <v xml:space="preserve"> </v>
      </c>
      <c r="S1837" t="str">
        <f t="shared" si="145"/>
        <v/>
      </c>
      <c r="T1837" t="str">
        <f t="shared" si="146"/>
        <v xml:space="preserve"> ()</v>
      </c>
      <c r="U1837" s="302" t="s">
        <v>4293</v>
      </c>
    </row>
    <row r="1838" spans="2:21" s="302" customFormat="1">
      <c r="B1838" s="263"/>
      <c r="C1838" s="294">
        <v>1837</v>
      </c>
      <c r="E1838" s="504" t="str">
        <f t="shared" si="142"/>
        <v xml:space="preserve"> ()</v>
      </c>
      <c r="H1838" t="e">
        <f>VLOOKUP($G1838,県名!$B$1:$C$49,2,FALSE)</f>
        <v>#N/A</v>
      </c>
      <c r="I1838" t="e">
        <f>VLOOKUP(B1838,学校名!$D$8:$F$64,3,FALSE)</f>
        <v>#N/A</v>
      </c>
      <c r="J1838" t="str">
        <f t="shared" si="143"/>
        <v>男</v>
      </c>
      <c r="M1838" t="str">
        <f t="shared" si="144"/>
        <v xml:space="preserve"> </v>
      </c>
      <c r="S1838" t="str">
        <f t="shared" si="145"/>
        <v/>
      </c>
      <c r="T1838" t="str">
        <f t="shared" si="146"/>
        <v xml:space="preserve"> ()</v>
      </c>
      <c r="U1838" s="302" t="s">
        <v>4293</v>
      </c>
    </row>
    <row r="1839" spans="2:21" s="302" customFormat="1">
      <c r="B1839" s="263"/>
      <c r="C1839" s="294">
        <v>1838</v>
      </c>
      <c r="E1839" s="504" t="str">
        <f t="shared" si="142"/>
        <v xml:space="preserve"> ()</v>
      </c>
      <c r="H1839" t="e">
        <f>VLOOKUP($G1839,県名!$B$1:$C$49,2,FALSE)</f>
        <v>#N/A</v>
      </c>
      <c r="I1839" t="e">
        <f>VLOOKUP(B1839,学校名!$D$8:$F$64,3,FALSE)</f>
        <v>#N/A</v>
      </c>
      <c r="J1839" t="str">
        <f t="shared" si="143"/>
        <v>男</v>
      </c>
      <c r="M1839" t="str">
        <f t="shared" si="144"/>
        <v xml:space="preserve"> </v>
      </c>
      <c r="S1839" t="str">
        <f t="shared" si="145"/>
        <v/>
      </c>
      <c r="T1839" t="str">
        <f t="shared" si="146"/>
        <v xml:space="preserve"> ()</v>
      </c>
      <c r="U1839" s="302" t="s">
        <v>4293</v>
      </c>
    </row>
    <row r="1840" spans="2:21" s="302" customFormat="1">
      <c r="B1840" s="263"/>
      <c r="C1840" s="294">
        <v>1839</v>
      </c>
      <c r="E1840" s="504" t="str">
        <f t="shared" si="142"/>
        <v xml:space="preserve"> ()</v>
      </c>
      <c r="H1840" t="e">
        <f>VLOOKUP($G1840,県名!$B$1:$C$49,2,FALSE)</f>
        <v>#N/A</v>
      </c>
      <c r="I1840" t="e">
        <f>VLOOKUP(B1840,学校名!$D$8:$F$64,3,FALSE)</f>
        <v>#N/A</v>
      </c>
      <c r="J1840" t="str">
        <f t="shared" si="143"/>
        <v>男</v>
      </c>
      <c r="M1840" t="str">
        <f t="shared" si="144"/>
        <v xml:space="preserve"> </v>
      </c>
      <c r="S1840" t="str">
        <f t="shared" si="145"/>
        <v/>
      </c>
      <c r="T1840" t="str">
        <f t="shared" si="146"/>
        <v xml:space="preserve"> ()</v>
      </c>
      <c r="U1840" s="302" t="s">
        <v>4293</v>
      </c>
    </row>
    <row r="1841" spans="2:21" s="302" customFormat="1">
      <c r="B1841" s="263"/>
      <c r="C1841" s="294">
        <v>1840</v>
      </c>
      <c r="E1841" s="504" t="str">
        <f t="shared" si="142"/>
        <v xml:space="preserve"> ()</v>
      </c>
      <c r="H1841" t="e">
        <f>VLOOKUP($G1841,県名!$B$1:$C$49,2,FALSE)</f>
        <v>#N/A</v>
      </c>
      <c r="I1841" t="e">
        <f>VLOOKUP(B1841,学校名!$D$8:$F$64,3,FALSE)</f>
        <v>#N/A</v>
      </c>
      <c r="J1841" t="str">
        <f t="shared" si="143"/>
        <v>男</v>
      </c>
      <c r="M1841" t="str">
        <f t="shared" si="144"/>
        <v xml:space="preserve"> </v>
      </c>
      <c r="S1841" t="str">
        <f t="shared" si="145"/>
        <v/>
      </c>
      <c r="T1841" t="str">
        <f t="shared" si="146"/>
        <v xml:space="preserve"> ()</v>
      </c>
      <c r="U1841" s="302" t="s">
        <v>4293</v>
      </c>
    </row>
    <row r="1842" spans="2:21" s="302" customFormat="1">
      <c r="B1842" s="263"/>
      <c r="C1842" s="294">
        <v>1841</v>
      </c>
      <c r="E1842" s="504" t="str">
        <f t="shared" si="142"/>
        <v xml:space="preserve"> ()</v>
      </c>
      <c r="H1842" t="e">
        <f>VLOOKUP($G1842,県名!$B$1:$C$49,2,FALSE)</f>
        <v>#N/A</v>
      </c>
      <c r="I1842" t="e">
        <f>VLOOKUP(B1842,学校名!$D$8:$F$64,3,FALSE)</f>
        <v>#N/A</v>
      </c>
      <c r="J1842" t="str">
        <f t="shared" si="143"/>
        <v>男</v>
      </c>
      <c r="M1842" t="str">
        <f t="shared" si="144"/>
        <v xml:space="preserve"> </v>
      </c>
      <c r="S1842" t="str">
        <f t="shared" si="145"/>
        <v/>
      </c>
      <c r="T1842" t="str">
        <f t="shared" si="146"/>
        <v xml:space="preserve"> ()</v>
      </c>
      <c r="U1842" s="302" t="s">
        <v>4293</v>
      </c>
    </row>
    <row r="1843" spans="2:21" s="302" customFormat="1">
      <c r="B1843" s="263"/>
      <c r="C1843" s="294">
        <v>1842</v>
      </c>
      <c r="E1843" s="504" t="str">
        <f t="shared" si="142"/>
        <v xml:space="preserve"> ()</v>
      </c>
      <c r="H1843" t="e">
        <f>VLOOKUP($G1843,県名!$B$1:$C$49,2,FALSE)</f>
        <v>#N/A</v>
      </c>
      <c r="I1843" t="e">
        <f>VLOOKUP(B1843,学校名!$D$8:$F$64,3,FALSE)</f>
        <v>#N/A</v>
      </c>
      <c r="J1843" t="str">
        <f t="shared" si="143"/>
        <v>男</v>
      </c>
      <c r="M1843" t="str">
        <f t="shared" si="144"/>
        <v xml:space="preserve"> </v>
      </c>
      <c r="S1843" t="str">
        <f t="shared" si="145"/>
        <v/>
      </c>
      <c r="T1843" t="str">
        <f t="shared" si="146"/>
        <v xml:space="preserve"> ()</v>
      </c>
      <c r="U1843" s="302" t="s">
        <v>4293</v>
      </c>
    </row>
    <row r="1844" spans="2:21" s="302" customFormat="1">
      <c r="B1844" s="263"/>
      <c r="C1844" s="294">
        <v>1843</v>
      </c>
      <c r="E1844" s="504" t="str">
        <f t="shared" si="142"/>
        <v xml:space="preserve"> ()</v>
      </c>
      <c r="H1844" t="e">
        <f>VLOOKUP($G1844,県名!$B$1:$C$49,2,FALSE)</f>
        <v>#N/A</v>
      </c>
      <c r="I1844" t="e">
        <f>VLOOKUP(B1844,学校名!$D$8:$F$64,3,FALSE)</f>
        <v>#N/A</v>
      </c>
      <c r="J1844" t="str">
        <f t="shared" si="143"/>
        <v>男</v>
      </c>
      <c r="M1844" t="str">
        <f t="shared" si="144"/>
        <v xml:space="preserve"> </v>
      </c>
      <c r="S1844" t="str">
        <f t="shared" si="145"/>
        <v/>
      </c>
      <c r="T1844" t="str">
        <f t="shared" si="146"/>
        <v xml:space="preserve"> ()</v>
      </c>
      <c r="U1844" s="302" t="s">
        <v>4293</v>
      </c>
    </row>
    <row r="1845" spans="2:21" s="302" customFormat="1">
      <c r="B1845" s="263"/>
      <c r="C1845" s="294">
        <v>1844</v>
      </c>
      <c r="E1845" s="504" t="str">
        <f t="shared" si="142"/>
        <v xml:space="preserve"> ()</v>
      </c>
      <c r="H1845" t="e">
        <f>VLOOKUP($G1845,県名!$B$1:$C$49,2,FALSE)</f>
        <v>#N/A</v>
      </c>
      <c r="I1845" t="e">
        <f>VLOOKUP(B1845,学校名!$D$8:$F$64,3,FALSE)</f>
        <v>#N/A</v>
      </c>
      <c r="J1845" t="str">
        <f t="shared" si="143"/>
        <v>男</v>
      </c>
      <c r="M1845" t="str">
        <f t="shared" si="144"/>
        <v xml:space="preserve"> </v>
      </c>
      <c r="S1845" t="str">
        <f t="shared" si="145"/>
        <v/>
      </c>
      <c r="T1845" t="str">
        <f t="shared" si="146"/>
        <v xml:space="preserve"> ()</v>
      </c>
      <c r="U1845" s="302" t="s">
        <v>4293</v>
      </c>
    </row>
    <row r="1846" spans="2:21" s="302" customFormat="1">
      <c r="B1846" s="263"/>
      <c r="C1846" s="294">
        <v>1845</v>
      </c>
      <c r="E1846" s="504" t="str">
        <f t="shared" si="142"/>
        <v xml:space="preserve"> ()</v>
      </c>
      <c r="H1846" t="e">
        <f>VLOOKUP($G1846,県名!$B$1:$C$49,2,FALSE)</f>
        <v>#N/A</v>
      </c>
      <c r="I1846" t="e">
        <f>VLOOKUP(B1846,学校名!$D$8:$F$64,3,FALSE)</f>
        <v>#N/A</v>
      </c>
      <c r="J1846" t="str">
        <f t="shared" si="143"/>
        <v>男</v>
      </c>
      <c r="M1846" t="str">
        <f t="shared" si="144"/>
        <v xml:space="preserve"> </v>
      </c>
      <c r="S1846" t="str">
        <f t="shared" si="145"/>
        <v/>
      </c>
      <c r="T1846" t="str">
        <f t="shared" si="146"/>
        <v xml:space="preserve"> ()</v>
      </c>
      <c r="U1846" s="302" t="s">
        <v>4293</v>
      </c>
    </row>
    <row r="1847" spans="2:21" s="302" customFormat="1">
      <c r="B1847" s="263"/>
      <c r="C1847" s="294">
        <v>1846</v>
      </c>
      <c r="E1847" s="504" t="str">
        <f t="shared" si="142"/>
        <v xml:space="preserve"> ()</v>
      </c>
      <c r="H1847" t="e">
        <f>VLOOKUP($G1847,県名!$B$1:$C$49,2,FALSE)</f>
        <v>#N/A</v>
      </c>
      <c r="I1847" t="e">
        <f>VLOOKUP(B1847,学校名!$D$8:$F$64,3,FALSE)</f>
        <v>#N/A</v>
      </c>
      <c r="J1847" t="str">
        <f t="shared" si="143"/>
        <v>男</v>
      </c>
      <c r="M1847" t="str">
        <f t="shared" si="144"/>
        <v xml:space="preserve"> </v>
      </c>
      <c r="S1847" t="str">
        <f t="shared" si="145"/>
        <v/>
      </c>
      <c r="T1847" t="str">
        <f t="shared" si="146"/>
        <v xml:space="preserve"> ()</v>
      </c>
      <c r="U1847" s="302" t="s">
        <v>4293</v>
      </c>
    </row>
    <row r="1848" spans="2:21" s="302" customFormat="1">
      <c r="B1848" s="263"/>
      <c r="C1848" s="294">
        <v>1847</v>
      </c>
      <c r="E1848" s="504" t="str">
        <f t="shared" si="142"/>
        <v xml:space="preserve"> ()</v>
      </c>
      <c r="H1848" t="e">
        <f>VLOOKUP($G1848,県名!$B$1:$C$49,2,FALSE)</f>
        <v>#N/A</v>
      </c>
      <c r="I1848" t="e">
        <f>VLOOKUP(B1848,学校名!$D$8:$F$64,3,FALSE)</f>
        <v>#N/A</v>
      </c>
      <c r="J1848" t="str">
        <f t="shared" si="143"/>
        <v>男</v>
      </c>
      <c r="M1848" t="str">
        <f t="shared" si="144"/>
        <v xml:space="preserve"> </v>
      </c>
      <c r="S1848" t="str">
        <f t="shared" si="145"/>
        <v/>
      </c>
      <c r="T1848" t="str">
        <f t="shared" si="146"/>
        <v xml:space="preserve"> ()</v>
      </c>
      <c r="U1848" s="302" t="s">
        <v>4293</v>
      </c>
    </row>
    <row r="1849" spans="2:21" s="302" customFormat="1">
      <c r="B1849" s="263"/>
      <c r="C1849" s="294">
        <v>1848</v>
      </c>
      <c r="E1849" s="504" t="str">
        <f t="shared" si="142"/>
        <v xml:space="preserve"> ()</v>
      </c>
      <c r="H1849" t="e">
        <f>VLOOKUP($G1849,県名!$B$1:$C$49,2,FALSE)</f>
        <v>#N/A</v>
      </c>
      <c r="I1849" t="e">
        <f>VLOOKUP(B1849,学校名!$D$8:$F$64,3,FALSE)</f>
        <v>#N/A</v>
      </c>
      <c r="J1849" t="str">
        <f t="shared" si="143"/>
        <v>男</v>
      </c>
      <c r="M1849" t="str">
        <f t="shared" si="144"/>
        <v xml:space="preserve"> </v>
      </c>
      <c r="S1849" t="str">
        <f t="shared" si="145"/>
        <v/>
      </c>
      <c r="T1849" t="str">
        <f t="shared" si="146"/>
        <v xml:space="preserve"> ()</v>
      </c>
      <c r="U1849" s="302" t="s">
        <v>4293</v>
      </c>
    </row>
    <row r="1850" spans="2:21" s="302" customFormat="1">
      <c r="B1850" s="263"/>
      <c r="C1850" s="294">
        <v>1849</v>
      </c>
      <c r="E1850" s="504" t="str">
        <f t="shared" si="142"/>
        <v xml:space="preserve"> ()</v>
      </c>
      <c r="H1850" t="e">
        <f>VLOOKUP($G1850,県名!$B$1:$C$49,2,FALSE)</f>
        <v>#N/A</v>
      </c>
      <c r="I1850" t="e">
        <f>VLOOKUP(B1850,学校名!$D$8:$F$64,3,FALSE)</f>
        <v>#N/A</v>
      </c>
      <c r="J1850" t="str">
        <f t="shared" si="143"/>
        <v>男</v>
      </c>
      <c r="M1850" t="str">
        <f t="shared" si="144"/>
        <v xml:space="preserve"> </v>
      </c>
      <c r="S1850" t="str">
        <f t="shared" si="145"/>
        <v/>
      </c>
      <c r="T1850" t="str">
        <f t="shared" si="146"/>
        <v xml:space="preserve"> ()</v>
      </c>
      <c r="U1850" s="302" t="s">
        <v>4293</v>
      </c>
    </row>
    <row r="1851" spans="2:21" s="302" customFormat="1">
      <c r="B1851" s="263"/>
      <c r="C1851" s="294">
        <v>1850</v>
      </c>
      <c r="E1851" s="504" t="str">
        <f t="shared" si="142"/>
        <v xml:space="preserve"> ()</v>
      </c>
      <c r="H1851" t="e">
        <f>VLOOKUP($G1851,県名!$B$1:$C$49,2,FALSE)</f>
        <v>#N/A</v>
      </c>
      <c r="I1851" t="e">
        <f>VLOOKUP(B1851,学校名!$D$8:$F$64,3,FALSE)</f>
        <v>#N/A</v>
      </c>
      <c r="J1851" t="str">
        <f t="shared" si="143"/>
        <v>男</v>
      </c>
      <c r="M1851" t="str">
        <f t="shared" si="144"/>
        <v xml:space="preserve"> </v>
      </c>
      <c r="S1851" t="str">
        <f t="shared" si="145"/>
        <v/>
      </c>
      <c r="T1851" t="str">
        <f t="shared" si="146"/>
        <v xml:space="preserve"> ()</v>
      </c>
      <c r="U1851" s="302" t="s">
        <v>4293</v>
      </c>
    </row>
    <row r="1852" spans="2:21" s="302" customFormat="1">
      <c r="B1852" s="263"/>
      <c r="C1852" s="294">
        <v>1851</v>
      </c>
      <c r="E1852" s="504" t="str">
        <f t="shared" si="142"/>
        <v xml:space="preserve"> ()</v>
      </c>
      <c r="H1852" t="e">
        <f>VLOOKUP($G1852,県名!$B$1:$C$49,2,FALSE)</f>
        <v>#N/A</v>
      </c>
      <c r="I1852" t="e">
        <f>VLOOKUP(B1852,学校名!$D$8:$F$64,3,FALSE)</f>
        <v>#N/A</v>
      </c>
      <c r="J1852" t="str">
        <f t="shared" si="143"/>
        <v>男</v>
      </c>
      <c r="M1852" t="str">
        <f t="shared" si="144"/>
        <v xml:space="preserve"> </v>
      </c>
      <c r="S1852" t="str">
        <f t="shared" si="145"/>
        <v/>
      </c>
      <c r="T1852" t="str">
        <f t="shared" si="146"/>
        <v xml:space="preserve"> ()</v>
      </c>
      <c r="U1852" s="302" t="s">
        <v>4293</v>
      </c>
    </row>
    <row r="1853" spans="2:21" s="302" customFormat="1">
      <c r="B1853" s="263"/>
      <c r="C1853" s="294">
        <v>1852</v>
      </c>
      <c r="E1853" s="504" t="str">
        <f t="shared" si="142"/>
        <v xml:space="preserve"> ()</v>
      </c>
      <c r="H1853" t="e">
        <f>VLOOKUP($G1853,県名!$B$1:$C$49,2,FALSE)</f>
        <v>#N/A</v>
      </c>
      <c r="I1853" t="e">
        <f>VLOOKUP(B1853,学校名!$D$8:$F$64,3,FALSE)</f>
        <v>#N/A</v>
      </c>
      <c r="J1853" t="str">
        <f t="shared" si="143"/>
        <v>男</v>
      </c>
      <c r="M1853" t="str">
        <f t="shared" si="144"/>
        <v xml:space="preserve"> </v>
      </c>
      <c r="S1853" t="str">
        <f t="shared" si="145"/>
        <v/>
      </c>
      <c r="T1853" t="str">
        <f t="shared" si="146"/>
        <v xml:space="preserve"> ()</v>
      </c>
      <c r="U1853" s="302" t="s">
        <v>4293</v>
      </c>
    </row>
    <row r="1854" spans="2:21" s="302" customFormat="1">
      <c r="B1854" s="263"/>
      <c r="C1854" s="294">
        <v>1853</v>
      </c>
      <c r="E1854" s="504" t="str">
        <f t="shared" si="142"/>
        <v xml:space="preserve"> ()</v>
      </c>
      <c r="H1854" t="e">
        <f>VLOOKUP($G1854,県名!$B$1:$C$49,2,FALSE)</f>
        <v>#N/A</v>
      </c>
      <c r="I1854" t="e">
        <f>VLOOKUP(B1854,学校名!$D$8:$F$64,3,FALSE)</f>
        <v>#N/A</v>
      </c>
      <c r="J1854" t="str">
        <f t="shared" si="143"/>
        <v>男</v>
      </c>
      <c r="M1854" t="str">
        <f t="shared" si="144"/>
        <v xml:space="preserve"> </v>
      </c>
      <c r="S1854" t="str">
        <f t="shared" si="145"/>
        <v/>
      </c>
      <c r="T1854" t="str">
        <f t="shared" si="146"/>
        <v xml:space="preserve"> ()</v>
      </c>
      <c r="U1854" s="302" t="s">
        <v>4293</v>
      </c>
    </row>
    <row r="1855" spans="2:21" s="302" customFormat="1">
      <c r="B1855" s="263"/>
      <c r="C1855" s="294">
        <v>1854</v>
      </c>
      <c r="E1855" s="504" t="str">
        <f t="shared" si="142"/>
        <v xml:space="preserve"> ()</v>
      </c>
      <c r="H1855" t="e">
        <f>VLOOKUP($G1855,県名!$B$1:$C$49,2,FALSE)</f>
        <v>#N/A</v>
      </c>
      <c r="I1855" t="e">
        <f>VLOOKUP(B1855,学校名!$D$8:$F$64,3,FALSE)</f>
        <v>#N/A</v>
      </c>
      <c r="J1855" t="str">
        <f t="shared" si="143"/>
        <v>男</v>
      </c>
      <c r="M1855" t="str">
        <f t="shared" si="144"/>
        <v xml:space="preserve"> </v>
      </c>
      <c r="S1855" t="str">
        <f t="shared" si="145"/>
        <v/>
      </c>
      <c r="T1855" t="str">
        <f t="shared" si="146"/>
        <v xml:space="preserve"> ()</v>
      </c>
      <c r="U1855" s="302" t="s">
        <v>4293</v>
      </c>
    </row>
    <row r="1856" spans="2:21" s="302" customFormat="1">
      <c r="B1856" s="263"/>
      <c r="C1856" s="294">
        <v>1855</v>
      </c>
      <c r="E1856" s="504" t="str">
        <f t="shared" si="142"/>
        <v xml:space="preserve"> ()</v>
      </c>
      <c r="H1856" t="e">
        <f>VLOOKUP($G1856,県名!$B$1:$C$49,2,FALSE)</f>
        <v>#N/A</v>
      </c>
      <c r="I1856" t="e">
        <f>VLOOKUP(B1856,学校名!$D$8:$F$64,3,FALSE)</f>
        <v>#N/A</v>
      </c>
      <c r="J1856" t="str">
        <f t="shared" si="143"/>
        <v>男</v>
      </c>
      <c r="M1856" t="str">
        <f t="shared" si="144"/>
        <v xml:space="preserve"> </v>
      </c>
      <c r="S1856" t="str">
        <f t="shared" si="145"/>
        <v/>
      </c>
      <c r="T1856" t="str">
        <f t="shared" si="146"/>
        <v xml:space="preserve"> ()</v>
      </c>
      <c r="U1856" s="302" t="s">
        <v>4293</v>
      </c>
    </row>
    <row r="1857" spans="2:21" s="302" customFormat="1">
      <c r="B1857" s="263"/>
      <c r="C1857" s="294">
        <v>1856</v>
      </c>
      <c r="E1857" s="504" t="str">
        <f t="shared" si="142"/>
        <v xml:space="preserve"> ()</v>
      </c>
      <c r="H1857" t="e">
        <f>VLOOKUP($G1857,県名!$B$1:$C$49,2,FALSE)</f>
        <v>#N/A</v>
      </c>
      <c r="I1857" t="e">
        <f>VLOOKUP(B1857,学校名!$D$8:$F$64,3,FALSE)</f>
        <v>#N/A</v>
      </c>
      <c r="J1857" t="str">
        <f t="shared" si="143"/>
        <v>男</v>
      </c>
      <c r="M1857" t="str">
        <f t="shared" si="144"/>
        <v xml:space="preserve"> </v>
      </c>
      <c r="S1857" t="str">
        <f t="shared" si="145"/>
        <v/>
      </c>
      <c r="T1857" t="str">
        <f t="shared" si="146"/>
        <v xml:space="preserve"> ()</v>
      </c>
      <c r="U1857" s="302" t="s">
        <v>4293</v>
      </c>
    </row>
    <row r="1858" spans="2:21" s="302" customFormat="1">
      <c r="B1858" s="263"/>
      <c r="C1858" s="294">
        <v>1857</v>
      </c>
      <c r="E1858" s="504" t="str">
        <f t="shared" si="142"/>
        <v xml:space="preserve"> ()</v>
      </c>
      <c r="H1858" t="e">
        <f>VLOOKUP($G1858,県名!$B$1:$C$49,2,FALSE)</f>
        <v>#N/A</v>
      </c>
      <c r="I1858" t="e">
        <f>VLOOKUP(B1858,学校名!$D$8:$F$64,3,FALSE)</f>
        <v>#N/A</v>
      </c>
      <c r="J1858" t="str">
        <f t="shared" si="143"/>
        <v>男</v>
      </c>
      <c r="M1858" t="str">
        <f t="shared" si="144"/>
        <v xml:space="preserve"> </v>
      </c>
      <c r="S1858" t="str">
        <f t="shared" si="145"/>
        <v/>
      </c>
      <c r="T1858" t="str">
        <f t="shared" si="146"/>
        <v xml:space="preserve"> ()</v>
      </c>
      <c r="U1858" s="302" t="s">
        <v>4293</v>
      </c>
    </row>
    <row r="1859" spans="2:21" s="302" customFormat="1">
      <c r="B1859" s="263"/>
      <c r="C1859" s="294">
        <v>1858</v>
      </c>
      <c r="E1859" s="504" t="str">
        <f t="shared" ref="E1859:E1922" si="147">M1859&amp;"("&amp;S1859&amp;")"</f>
        <v xml:space="preserve"> ()</v>
      </c>
      <c r="H1859" t="e">
        <f>VLOOKUP($G1859,県名!$B$1:$C$49,2,FALSE)</f>
        <v>#N/A</v>
      </c>
      <c r="I1859" t="e">
        <f>VLOOKUP(B1859,学校名!$D$8:$F$64,3,FALSE)</f>
        <v>#N/A</v>
      </c>
      <c r="J1859" t="str">
        <f t="shared" ref="J1859:J1922" si="148">IF(VALUE(C1859)&lt;2000,"男","女")</f>
        <v>男</v>
      </c>
      <c r="M1859" t="str">
        <f t="shared" ref="M1859:M1922" si="149">K1859&amp;" "&amp;L1859</f>
        <v xml:space="preserve"> </v>
      </c>
      <c r="S1859" t="str">
        <f t="shared" ref="S1859:S1922" si="150">LEFT(R1859,2)</f>
        <v/>
      </c>
      <c r="T1859" t="str">
        <f t="shared" ref="T1859:T1922" si="151">Q1859&amp;" ("&amp;S1859&amp;")"</f>
        <v xml:space="preserve"> ()</v>
      </c>
      <c r="U1859" s="302" t="s">
        <v>4293</v>
      </c>
    </row>
    <row r="1860" spans="2:21" s="302" customFormat="1">
      <c r="B1860" s="263"/>
      <c r="C1860" s="294">
        <v>1859</v>
      </c>
      <c r="E1860" s="504" t="str">
        <f t="shared" si="147"/>
        <v xml:space="preserve"> ()</v>
      </c>
      <c r="H1860" t="e">
        <f>VLOOKUP($G1860,県名!$B$1:$C$49,2,FALSE)</f>
        <v>#N/A</v>
      </c>
      <c r="I1860" t="e">
        <f>VLOOKUP(B1860,学校名!$D$8:$F$64,3,FALSE)</f>
        <v>#N/A</v>
      </c>
      <c r="J1860" t="str">
        <f t="shared" si="148"/>
        <v>男</v>
      </c>
      <c r="M1860" t="str">
        <f t="shared" si="149"/>
        <v xml:space="preserve"> </v>
      </c>
      <c r="S1860" t="str">
        <f t="shared" si="150"/>
        <v/>
      </c>
      <c r="T1860" t="str">
        <f t="shared" si="151"/>
        <v xml:space="preserve"> ()</v>
      </c>
      <c r="U1860" s="302" t="s">
        <v>4293</v>
      </c>
    </row>
    <row r="1861" spans="2:21" s="302" customFormat="1">
      <c r="B1861" s="263"/>
      <c r="C1861" s="294">
        <v>1860</v>
      </c>
      <c r="E1861" s="504" t="str">
        <f t="shared" si="147"/>
        <v xml:space="preserve"> ()</v>
      </c>
      <c r="H1861" t="e">
        <f>VLOOKUP($G1861,県名!$B$1:$C$49,2,FALSE)</f>
        <v>#N/A</v>
      </c>
      <c r="I1861" t="e">
        <f>VLOOKUP(B1861,学校名!$D$8:$F$64,3,FALSE)</f>
        <v>#N/A</v>
      </c>
      <c r="J1861" t="str">
        <f t="shared" si="148"/>
        <v>男</v>
      </c>
      <c r="M1861" t="str">
        <f t="shared" si="149"/>
        <v xml:space="preserve"> </v>
      </c>
      <c r="S1861" t="str">
        <f t="shared" si="150"/>
        <v/>
      </c>
      <c r="T1861" t="str">
        <f t="shared" si="151"/>
        <v xml:space="preserve"> ()</v>
      </c>
      <c r="U1861" s="302" t="s">
        <v>4293</v>
      </c>
    </row>
    <row r="1862" spans="2:21" s="302" customFormat="1">
      <c r="B1862" s="263"/>
      <c r="C1862" s="294">
        <v>1861</v>
      </c>
      <c r="E1862" s="504" t="str">
        <f t="shared" si="147"/>
        <v xml:space="preserve"> ()</v>
      </c>
      <c r="H1862" t="e">
        <f>VLOOKUP($G1862,県名!$B$1:$C$49,2,FALSE)</f>
        <v>#N/A</v>
      </c>
      <c r="I1862" t="e">
        <f>VLOOKUP(B1862,学校名!$D$8:$F$64,3,FALSE)</f>
        <v>#N/A</v>
      </c>
      <c r="J1862" t="str">
        <f t="shared" si="148"/>
        <v>男</v>
      </c>
      <c r="M1862" t="str">
        <f t="shared" si="149"/>
        <v xml:space="preserve"> </v>
      </c>
      <c r="S1862" t="str">
        <f t="shared" si="150"/>
        <v/>
      </c>
      <c r="T1862" t="str">
        <f t="shared" si="151"/>
        <v xml:space="preserve"> ()</v>
      </c>
      <c r="U1862" s="302" t="s">
        <v>4293</v>
      </c>
    </row>
    <row r="1863" spans="2:21" s="302" customFormat="1">
      <c r="B1863" s="263"/>
      <c r="C1863" s="294">
        <v>1862</v>
      </c>
      <c r="E1863" s="504" t="str">
        <f t="shared" si="147"/>
        <v xml:space="preserve"> ()</v>
      </c>
      <c r="H1863" t="e">
        <f>VLOOKUP($G1863,県名!$B$1:$C$49,2,FALSE)</f>
        <v>#N/A</v>
      </c>
      <c r="I1863" t="e">
        <f>VLOOKUP(B1863,学校名!$D$8:$F$64,3,FALSE)</f>
        <v>#N/A</v>
      </c>
      <c r="J1863" t="str">
        <f t="shared" si="148"/>
        <v>男</v>
      </c>
      <c r="M1863" t="str">
        <f t="shared" si="149"/>
        <v xml:space="preserve"> </v>
      </c>
      <c r="S1863" t="str">
        <f t="shared" si="150"/>
        <v/>
      </c>
      <c r="T1863" t="str">
        <f t="shared" si="151"/>
        <v xml:space="preserve"> ()</v>
      </c>
      <c r="U1863" s="302" t="s">
        <v>4293</v>
      </c>
    </row>
    <row r="1864" spans="2:21" s="302" customFormat="1">
      <c r="B1864" s="263"/>
      <c r="C1864" s="294">
        <v>1863</v>
      </c>
      <c r="E1864" s="504" t="str">
        <f t="shared" si="147"/>
        <v xml:space="preserve"> ()</v>
      </c>
      <c r="H1864" t="e">
        <f>VLOOKUP($G1864,県名!$B$1:$C$49,2,FALSE)</f>
        <v>#N/A</v>
      </c>
      <c r="I1864" t="e">
        <f>VLOOKUP(B1864,学校名!$D$8:$F$64,3,FALSE)</f>
        <v>#N/A</v>
      </c>
      <c r="J1864" t="str">
        <f t="shared" si="148"/>
        <v>男</v>
      </c>
      <c r="M1864" t="str">
        <f t="shared" si="149"/>
        <v xml:space="preserve"> </v>
      </c>
      <c r="S1864" t="str">
        <f t="shared" si="150"/>
        <v/>
      </c>
      <c r="T1864" t="str">
        <f t="shared" si="151"/>
        <v xml:space="preserve"> ()</v>
      </c>
      <c r="U1864" s="302" t="s">
        <v>4293</v>
      </c>
    </row>
    <row r="1865" spans="2:21" s="302" customFormat="1">
      <c r="B1865" s="263"/>
      <c r="C1865" s="294">
        <v>1864</v>
      </c>
      <c r="E1865" s="504" t="str">
        <f t="shared" si="147"/>
        <v xml:space="preserve"> ()</v>
      </c>
      <c r="H1865" t="e">
        <f>VLOOKUP($G1865,県名!$B$1:$C$49,2,FALSE)</f>
        <v>#N/A</v>
      </c>
      <c r="I1865" t="e">
        <f>VLOOKUP(B1865,学校名!$D$8:$F$64,3,FALSE)</f>
        <v>#N/A</v>
      </c>
      <c r="J1865" t="str">
        <f t="shared" si="148"/>
        <v>男</v>
      </c>
      <c r="M1865" t="str">
        <f t="shared" si="149"/>
        <v xml:space="preserve"> </v>
      </c>
      <c r="S1865" t="str">
        <f t="shared" si="150"/>
        <v/>
      </c>
      <c r="T1865" t="str">
        <f t="shared" si="151"/>
        <v xml:space="preserve"> ()</v>
      </c>
      <c r="U1865" s="302" t="s">
        <v>4293</v>
      </c>
    </row>
    <row r="1866" spans="2:21" s="302" customFormat="1">
      <c r="B1866" s="263"/>
      <c r="C1866" s="294">
        <v>1865</v>
      </c>
      <c r="E1866" s="504" t="str">
        <f t="shared" si="147"/>
        <v xml:space="preserve"> ()</v>
      </c>
      <c r="H1866" t="e">
        <f>VLOOKUP($G1866,県名!$B$1:$C$49,2,FALSE)</f>
        <v>#N/A</v>
      </c>
      <c r="I1866" t="e">
        <f>VLOOKUP(B1866,学校名!$D$8:$F$64,3,FALSE)</f>
        <v>#N/A</v>
      </c>
      <c r="J1866" t="str">
        <f t="shared" si="148"/>
        <v>男</v>
      </c>
      <c r="M1866" t="str">
        <f t="shared" si="149"/>
        <v xml:space="preserve"> </v>
      </c>
      <c r="S1866" t="str">
        <f t="shared" si="150"/>
        <v/>
      </c>
      <c r="T1866" t="str">
        <f t="shared" si="151"/>
        <v xml:space="preserve"> ()</v>
      </c>
      <c r="U1866" s="302" t="s">
        <v>4293</v>
      </c>
    </row>
    <row r="1867" spans="2:21" s="302" customFormat="1">
      <c r="B1867" s="263"/>
      <c r="C1867" s="294">
        <v>1866</v>
      </c>
      <c r="E1867" s="504" t="str">
        <f t="shared" si="147"/>
        <v xml:space="preserve"> ()</v>
      </c>
      <c r="H1867" t="e">
        <f>VLOOKUP($G1867,県名!$B$1:$C$49,2,FALSE)</f>
        <v>#N/A</v>
      </c>
      <c r="I1867" t="e">
        <f>VLOOKUP(B1867,学校名!$D$8:$F$64,3,FALSE)</f>
        <v>#N/A</v>
      </c>
      <c r="J1867" t="str">
        <f t="shared" si="148"/>
        <v>男</v>
      </c>
      <c r="M1867" t="str">
        <f t="shared" si="149"/>
        <v xml:space="preserve"> </v>
      </c>
      <c r="S1867" t="str">
        <f t="shared" si="150"/>
        <v/>
      </c>
      <c r="T1867" t="str">
        <f t="shared" si="151"/>
        <v xml:space="preserve"> ()</v>
      </c>
      <c r="U1867" s="302" t="s">
        <v>4293</v>
      </c>
    </row>
    <row r="1868" spans="2:21" s="302" customFormat="1">
      <c r="B1868" s="263"/>
      <c r="C1868" s="294">
        <v>1867</v>
      </c>
      <c r="E1868" s="504" t="str">
        <f t="shared" si="147"/>
        <v xml:space="preserve"> ()</v>
      </c>
      <c r="H1868" t="e">
        <f>VLOOKUP($G1868,県名!$B$1:$C$49,2,FALSE)</f>
        <v>#N/A</v>
      </c>
      <c r="I1868" t="e">
        <f>VLOOKUP(B1868,学校名!$D$8:$F$64,3,FALSE)</f>
        <v>#N/A</v>
      </c>
      <c r="J1868" t="str">
        <f t="shared" si="148"/>
        <v>男</v>
      </c>
      <c r="M1868" t="str">
        <f t="shared" si="149"/>
        <v xml:space="preserve"> </v>
      </c>
      <c r="S1868" t="str">
        <f t="shared" si="150"/>
        <v/>
      </c>
      <c r="T1868" t="str">
        <f t="shared" si="151"/>
        <v xml:space="preserve"> ()</v>
      </c>
      <c r="U1868" s="302" t="s">
        <v>4293</v>
      </c>
    </row>
    <row r="1869" spans="2:21" s="302" customFormat="1">
      <c r="B1869" s="263"/>
      <c r="C1869" s="294">
        <v>1868</v>
      </c>
      <c r="E1869" s="504" t="str">
        <f t="shared" si="147"/>
        <v xml:space="preserve"> ()</v>
      </c>
      <c r="H1869" t="e">
        <f>VLOOKUP($G1869,県名!$B$1:$C$49,2,FALSE)</f>
        <v>#N/A</v>
      </c>
      <c r="I1869" t="e">
        <f>VLOOKUP(B1869,学校名!$D$8:$F$64,3,FALSE)</f>
        <v>#N/A</v>
      </c>
      <c r="J1869" t="str">
        <f t="shared" si="148"/>
        <v>男</v>
      </c>
      <c r="M1869" t="str">
        <f t="shared" si="149"/>
        <v xml:space="preserve"> </v>
      </c>
      <c r="S1869" t="str">
        <f t="shared" si="150"/>
        <v/>
      </c>
      <c r="T1869" t="str">
        <f t="shared" si="151"/>
        <v xml:space="preserve"> ()</v>
      </c>
      <c r="U1869" s="302" t="s">
        <v>4293</v>
      </c>
    </row>
    <row r="1870" spans="2:21" s="302" customFormat="1">
      <c r="B1870" s="263"/>
      <c r="C1870" s="294">
        <v>1869</v>
      </c>
      <c r="E1870" s="504" t="str">
        <f t="shared" si="147"/>
        <v xml:space="preserve"> ()</v>
      </c>
      <c r="H1870" t="e">
        <f>VLOOKUP($G1870,県名!$B$1:$C$49,2,FALSE)</f>
        <v>#N/A</v>
      </c>
      <c r="I1870" t="e">
        <f>VLOOKUP(B1870,学校名!$D$8:$F$64,3,FALSE)</f>
        <v>#N/A</v>
      </c>
      <c r="J1870" t="str">
        <f t="shared" si="148"/>
        <v>男</v>
      </c>
      <c r="M1870" t="str">
        <f t="shared" si="149"/>
        <v xml:space="preserve"> </v>
      </c>
      <c r="S1870" t="str">
        <f t="shared" si="150"/>
        <v/>
      </c>
      <c r="T1870" t="str">
        <f t="shared" si="151"/>
        <v xml:space="preserve"> ()</v>
      </c>
      <c r="U1870" s="302" t="s">
        <v>4293</v>
      </c>
    </row>
    <row r="1871" spans="2:21" s="302" customFormat="1">
      <c r="B1871" s="263"/>
      <c r="C1871" s="294">
        <v>1870</v>
      </c>
      <c r="E1871" s="504" t="str">
        <f t="shared" si="147"/>
        <v xml:space="preserve"> ()</v>
      </c>
      <c r="H1871" t="e">
        <f>VLOOKUP($G1871,県名!$B$1:$C$49,2,FALSE)</f>
        <v>#N/A</v>
      </c>
      <c r="I1871" t="e">
        <f>VLOOKUP(B1871,学校名!$D$8:$F$64,3,FALSE)</f>
        <v>#N/A</v>
      </c>
      <c r="J1871" t="str">
        <f t="shared" si="148"/>
        <v>男</v>
      </c>
      <c r="M1871" t="str">
        <f t="shared" si="149"/>
        <v xml:space="preserve"> </v>
      </c>
      <c r="S1871" t="str">
        <f t="shared" si="150"/>
        <v/>
      </c>
      <c r="T1871" t="str">
        <f t="shared" si="151"/>
        <v xml:space="preserve"> ()</v>
      </c>
      <c r="U1871" s="302" t="s">
        <v>4293</v>
      </c>
    </row>
    <row r="1872" spans="2:21" s="302" customFormat="1">
      <c r="B1872" s="263"/>
      <c r="C1872" s="294">
        <v>1871</v>
      </c>
      <c r="E1872" s="504" t="str">
        <f t="shared" si="147"/>
        <v xml:space="preserve"> ()</v>
      </c>
      <c r="H1872" t="e">
        <f>VLOOKUP($G1872,県名!$B$1:$C$49,2,FALSE)</f>
        <v>#N/A</v>
      </c>
      <c r="I1872" t="e">
        <f>VLOOKUP(B1872,学校名!$D$8:$F$64,3,FALSE)</f>
        <v>#N/A</v>
      </c>
      <c r="J1872" t="str">
        <f t="shared" si="148"/>
        <v>男</v>
      </c>
      <c r="M1872" t="str">
        <f t="shared" si="149"/>
        <v xml:space="preserve"> </v>
      </c>
      <c r="S1872" t="str">
        <f t="shared" si="150"/>
        <v/>
      </c>
      <c r="T1872" t="str">
        <f t="shared" si="151"/>
        <v xml:space="preserve"> ()</v>
      </c>
      <c r="U1872" s="302" t="s">
        <v>4293</v>
      </c>
    </row>
    <row r="1873" spans="2:21" s="302" customFormat="1">
      <c r="B1873" s="263"/>
      <c r="C1873" s="294">
        <v>1872</v>
      </c>
      <c r="E1873" s="504" t="str">
        <f t="shared" si="147"/>
        <v xml:space="preserve"> ()</v>
      </c>
      <c r="H1873" t="e">
        <f>VLOOKUP($G1873,県名!$B$1:$C$49,2,FALSE)</f>
        <v>#N/A</v>
      </c>
      <c r="I1873" t="e">
        <f>VLOOKUP(B1873,学校名!$D$8:$F$64,3,FALSE)</f>
        <v>#N/A</v>
      </c>
      <c r="J1873" t="str">
        <f t="shared" si="148"/>
        <v>男</v>
      </c>
      <c r="M1873" t="str">
        <f t="shared" si="149"/>
        <v xml:space="preserve"> </v>
      </c>
      <c r="S1873" t="str">
        <f t="shared" si="150"/>
        <v/>
      </c>
      <c r="T1873" t="str">
        <f t="shared" si="151"/>
        <v xml:space="preserve"> ()</v>
      </c>
      <c r="U1873" s="302" t="s">
        <v>4293</v>
      </c>
    </row>
    <row r="1874" spans="2:21" s="302" customFormat="1">
      <c r="B1874" s="263"/>
      <c r="C1874" s="294">
        <v>1873</v>
      </c>
      <c r="E1874" s="504" t="str">
        <f t="shared" si="147"/>
        <v xml:space="preserve"> ()</v>
      </c>
      <c r="H1874" t="e">
        <f>VLOOKUP($G1874,県名!$B$1:$C$49,2,FALSE)</f>
        <v>#N/A</v>
      </c>
      <c r="I1874" t="e">
        <f>VLOOKUP(B1874,学校名!$D$8:$F$64,3,FALSE)</f>
        <v>#N/A</v>
      </c>
      <c r="J1874" t="str">
        <f t="shared" si="148"/>
        <v>男</v>
      </c>
      <c r="M1874" t="str">
        <f t="shared" si="149"/>
        <v xml:space="preserve"> </v>
      </c>
      <c r="S1874" t="str">
        <f t="shared" si="150"/>
        <v/>
      </c>
      <c r="T1874" t="str">
        <f t="shared" si="151"/>
        <v xml:space="preserve"> ()</v>
      </c>
      <c r="U1874" s="302" t="s">
        <v>4293</v>
      </c>
    </row>
    <row r="1875" spans="2:21" s="302" customFormat="1">
      <c r="B1875" s="263"/>
      <c r="C1875" s="294">
        <v>1874</v>
      </c>
      <c r="E1875" s="504" t="str">
        <f t="shared" si="147"/>
        <v xml:space="preserve"> ()</v>
      </c>
      <c r="H1875" t="e">
        <f>VLOOKUP($G1875,県名!$B$1:$C$49,2,FALSE)</f>
        <v>#N/A</v>
      </c>
      <c r="I1875" t="e">
        <f>VLOOKUP(B1875,学校名!$D$8:$F$64,3,FALSE)</f>
        <v>#N/A</v>
      </c>
      <c r="J1875" t="str">
        <f t="shared" si="148"/>
        <v>男</v>
      </c>
      <c r="M1875" t="str">
        <f t="shared" si="149"/>
        <v xml:space="preserve"> </v>
      </c>
      <c r="S1875" t="str">
        <f t="shared" si="150"/>
        <v/>
      </c>
      <c r="T1875" t="str">
        <f t="shared" si="151"/>
        <v xml:space="preserve"> ()</v>
      </c>
      <c r="U1875" s="302" t="s">
        <v>4293</v>
      </c>
    </row>
    <row r="1876" spans="2:21" s="302" customFormat="1">
      <c r="B1876" s="263"/>
      <c r="C1876" s="294">
        <v>1875</v>
      </c>
      <c r="E1876" s="504" t="str">
        <f t="shared" si="147"/>
        <v xml:space="preserve"> ()</v>
      </c>
      <c r="H1876" t="e">
        <f>VLOOKUP($G1876,県名!$B$1:$C$49,2,FALSE)</f>
        <v>#N/A</v>
      </c>
      <c r="I1876" t="e">
        <f>VLOOKUP(B1876,学校名!$D$8:$F$64,3,FALSE)</f>
        <v>#N/A</v>
      </c>
      <c r="J1876" t="str">
        <f t="shared" si="148"/>
        <v>男</v>
      </c>
      <c r="M1876" t="str">
        <f t="shared" si="149"/>
        <v xml:space="preserve"> </v>
      </c>
      <c r="S1876" t="str">
        <f t="shared" si="150"/>
        <v/>
      </c>
      <c r="T1876" t="str">
        <f t="shared" si="151"/>
        <v xml:space="preserve"> ()</v>
      </c>
      <c r="U1876" s="302" t="s">
        <v>4293</v>
      </c>
    </row>
    <row r="1877" spans="2:21" s="302" customFormat="1">
      <c r="B1877" s="263"/>
      <c r="C1877" s="294">
        <v>1876</v>
      </c>
      <c r="E1877" s="504" t="str">
        <f t="shared" si="147"/>
        <v xml:space="preserve"> ()</v>
      </c>
      <c r="H1877" t="e">
        <f>VLOOKUP($G1877,県名!$B$1:$C$49,2,FALSE)</f>
        <v>#N/A</v>
      </c>
      <c r="I1877" t="e">
        <f>VLOOKUP(B1877,学校名!$D$8:$F$64,3,FALSE)</f>
        <v>#N/A</v>
      </c>
      <c r="J1877" t="str">
        <f t="shared" si="148"/>
        <v>男</v>
      </c>
      <c r="M1877" t="str">
        <f t="shared" si="149"/>
        <v xml:space="preserve"> </v>
      </c>
      <c r="S1877" t="str">
        <f t="shared" si="150"/>
        <v/>
      </c>
      <c r="T1877" t="str">
        <f t="shared" si="151"/>
        <v xml:space="preserve"> ()</v>
      </c>
      <c r="U1877" s="302" t="s">
        <v>4293</v>
      </c>
    </row>
    <row r="1878" spans="2:21" s="302" customFormat="1">
      <c r="B1878" s="263"/>
      <c r="C1878" s="294">
        <v>1877</v>
      </c>
      <c r="E1878" s="504" t="str">
        <f t="shared" si="147"/>
        <v xml:space="preserve"> ()</v>
      </c>
      <c r="H1878" t="e">
        <f>VLOOKUP($G1878,県名!$B$1:$C$49,2,FALSE)</f>
        <v>#N/A</v>
      </c>
      <c r="I1878" t="e">
        <f>VLOOKUP(B1878,学校名!$D$8:$F$64,3,FALSE)</f>
        <v>#N/A</v>
      </c>
      <c r="J1878" t="str">
        <f t="shared" si="148"/>
        <v>男</v>
      </c>
      <c r="M1878" t="str">
        <f t="shared" si="149"/>
        <v xml:space="preserve"> </v>
      </c>
      <c r="S1878" t="str">
        <f t="shared" si="150"/>
        <v/>
      </c>
      <c r="T1878" t="str">
        <f t="shared" si="151"/>
        <v xml:space="preserve"> ()</v>
      </c>
      <c r="U1878" s="302" t="s">
        <v>4293</v>
      </c>
    </row>
    <row r="1879" spans="2:21" s="302" customFormat="1">
      <c r="B1879" s="263"/>
      <c r="C1879" s="294">
        <v>1878</v>
      </c>
      <c r="E1879" s="504" t="str">
        <f t="shared" si="147"/>
        <v xml:space="preserve"> ()</v>
      </c>
      <c r="H1879" t="e">
        <f>VLOOKUP($G1879,県名!$B$1:$C$49,2,FALSE)</f>
        <v>#N/A</v>
      </c>
      <c r="I1879" t="e">
        <f>VLOOKUP(B1879,学校名!$D$8:$F$64,3,FALSE)</f>
        <v>#N/A</v>
      </c>
      <c r="J1879" t="str">
        <f t="shared" si="148"/>
        <v>男</v>
      </c>
      <c r="M1879" t="str">
        <f t="shared" si="149"/>
        <v xml:space="preserve"> </v>
      </c>
      <c r="S1879" t="str">
        <f t="shared" si="150"/>
        <v/>
      </c>
      <c r="T1879" t="str">
        <f t="shared" si="151"/>
        <v xml:space="preserve"> ()</v>
      </c>
      <c r="U1879" s="302" t="s">
        <v>4293</v>
      </c>
    </row>
    <row r="1880" spans="2:21" s="302" customFormat="1">
      <c r="B1880" s="263"/>
      <c r="C1880" s="294">
        <v>1879</v>
      </c>
      <c r="E1880" s="504" t="str">
        <f t="shared" si="147"/>
        <v xml:space="preserve"> ()</v>
      </c>
      <c r="H1880" t="e">
        <f>VLOOKUP($G1880,県名!$B$1:$C$49,2,FALSE)</f>
        <v>#N/A</v>
      </c>
      <c r="I1880" t="e">
        <f>VLOOKUP(B1880,学校名!$D$8:$F$64,3,FALSE)</f>
        <v>#N/A</v>
      </c>
      <c r="J1880" t="str">
        <f t="shared" si="148"/>
        <v>男</v>
      </c>
      <c r="M1880" t="str">
        <f t="shared" si="149"/>
        <v xml:space="preserve"> </v>
      </c>
      <c r="S1880" t="str">
        <f t="shared" si="150"/>
        <v/>
      </c>
      <c r="T1880" t="str">
        <f t="shared" si="151"/>
        <v xml:space="preserve"> ()</v>
      </c>
      <c r="U1880" s="302" t="s">
        <v>4293</v>
      </c>
    </row>
    <row r="1881" spans="2:21" s="302" customFormat="1">
      <c r="B1881" s="263"/>
      <c r="C1881" s="294">
        <v>1880</v>
      </c>
      <c r="E1881" s="504" t="str">
        <f t="shared" si="147"/>
        <v xml:space="preserve"> ()</v>
      </c>
      <c r="H1881" t="e">
        <f>VLOOKUP($G1881,県名!$B$1:$C$49,2,FALSE)</f>
        <v>#N/A</v>
      </c>
      <c r="I1881" t="e">
        <f>VLOOKUP(B1881,学校名!$D$8:$F$64,3,FALSE)</f>
        <v>#N/A</v>
      </c>
      <c r="J1881" t="str">
        <f t="shared" si="148"/>
        <v>男</v>
      </c>
      <c r="M1881" t="str">
        <f t="shared" si="149"/>
        <v xml:space="preserve"> </v>
      </c>
      <c r="S1881" t="str">
        <f t="shared" si="150"/>
        <v/>
      </c>
      <c r="T1881" t="str">
        <f t="shared" si="151"/>
        <v xml:space="preserve"> ()</v>
      </c>
      <c r="U1881" s="302" t="s">
        <v>4293</v>
      </c>
    </row>
    <row r="1882" spans="2:21" s="302" customFormat="1">
      <c r="B1882" s="263"/>
      <c r="C1882" s="294">
        <v>1881</v>
      </c>
      <c r="E1882" s="504" t="str">
        <f t="shared" si="147"/>
        <v xml:space="preserve"> ()</v>
      </c>
      <c r="H1882" t="e">
        <f>VLOOKUP($G1882,県名!$B$1:$C$49,2,FALSE)</f>
        <v>#N/A</v>
      </c>
      <c r="I1882" t="e">
        <f>VLOOKUP(B1882,学校名!$D$8:$F$64,3,FALSE)</f>
        <v>#N/A</v>
      </c>
      <c r="J1882" t="str">
        <f t="shared" si="148"/>
        <v>男</v>
      </c>
      <c r="M1882" t="str">
        <f t="shared" si="149"/>
        <v xml:space="preserve"> </v>
      </c>
      <c r="S1882" t="str">
        <f t="shared" si="150"/>
        <v/>
      </c>
      <c r="T1882" t="str">
        <f t="shared" si="151"/>
        <v xml:space="preserve"> ()</v>
      </c>
      <c r="U1882" s="302" t="s">
        <v>4293</v>
      </c>
    </row>
    <row r="1883" spans="2:21" s="302" customFormat="1">
      <c r="B1883" s="263"/>
      <c r="C1883" s="294">
        <v>1882</v>
      </c>
      <c r="E1883" s="504" t="str">
        <f t="shared" si="147"/>
        <v xml:space="preserve"> ()</v>
      </c>
      <c r="H1883" t="e">
        <f>VLOOKUP($G1883,県名!$B$1:$C$49,2,FALSE)</f>
        <v>#N/A</v>
      </c>
      <c r="I1883" t="e">
        <f>VLOOKUP(B1883,学校名!$D$8:$F$64,3,FALSE)</f>
        <v>#N/A</v>
      </c>
      <c r="J1883" t="str">
        <f t="shared" si="148"/>
        <v>男</v>
      </c>
      <c r="M1883" t="str">
        <f t="shared" si="149"/>
        <v xml:space="preserve"> </v>
      </c>
      <c r="S1883" t="str">
        <f t="shared" si="150"/>
        <v/>
      </c>
      <c r="T1883" t="str">
        <f t="shared" si="151"/>
        <v xml:space="preserve"> ()</v>
      </c>
      <c r="U1883" s="302" t="s">
        <v>4293</v>
      </c>
    </row>
    <row r="1884" spans="2:21" s="302" customFormat="1">
      <c r="B1884" s="263"/>
      <c r="C1884" s="294">
        <v>1883</v>
      </c>
      <c r="E1884" s="504" t="str">
        <f t="shared" si="147"/>
        <v xml:space="preserve"> ()</v>
      </c>
      <c r="H1884" t="e">
        <f>VLOOKUP($G1884,県名!$B$1:$C$49,2,FALSE)</f>
        <v>#N/A</v>
      </c>
      <c r="I1884" t="e">
        <f>VLOOKUP(B1884,学校名!$D$8:$F$64,3,FALSE)</f>
        <v>#N/A</v>
      </c>
      <c r="J1884" t="str">
        <f t="shared" si="148"/>
        <v>男</v>
      </c>
      <c r="M1884" t="str">
        <f t="shared" si="149"/>
        <v xml:space="preserve"> </v>
      </c>
      <c r="S1884" t="str">
        <f t="shared" si="150"/>
        <v/>
      </c>
      <c r="T1884" t="str">
        <f t="shared" si="151"/>
        <v xml:space="preserve"> ()</v>
      </c>
      <c r="U1884" s="302" t="s">
        <v>4293</v>
      </c>
    </row>
    <row r="1885" spans="2:21" s="302" customFormat="1">
      <c r="B1885" s="263"/>
      <c r="C1885" s="294">
        <v>1884</v>
      </c>
      <c r="E1885" s="504" t="str">
        <f t="shared" si="147"/>
        <v xml:space="preserve"> ()</v>
      </c>
      <c r="H1885" t="e">
        <f>VLOOKUP($G1885,県名!$B$1:$C$49,2,FALSE)</f>
        <v>#N/A</v>
      </c>
      <c r="I1885" t="e">
        <f>VLOOKUP(B1885,学校名!$D$8:$F$64,3,FALSE)</f>
        <v>#N/A</v>
      </c>
      <c r="J1885" t="str">
        <f t="shared" si="148"/>
        <v>男</v>
      </c>
      <c r="M1885" t="str">
        <f t="shared" si="149"/>
        <v xml:space="preserve"> </v>
      </c>
      <c r="S1885" t="str">
        <f t="shared" si="150"/>
        <v/>
      </c>
      <c r="T1885" t="str">
        <f t="shared" si="151"/>
        <v xml:space="preserve"> ()</v>
      </c>
      <c r="U1885" s="302" t="s">
        <v>4293</v>
      </c>
    </row>
    <row r="1886" spans="2:21" s="302" customFormat="1">
      <c r="B1886" s="263"/>
      <c r="C1886" s="294">
        <v>1885</v>
      </c>
      <c r="E1886" s="504" t="str">
        <f t="shared" si="147"/>
        <v xml:space="preserve"> ()</v>
      </c>
      <c r="H1886" t="e">
        <f>VLOOKUP($G1886,県名!$B$1:$C$49,2,FALSE)</f>
        <v>#N/A</v>
      </c>
      <c r="I1886" t="e">
        <f>VLOOKUP(B1886,学校名!$D$8:$F$64,3,FALSE)</f>
        <v>#N/A</v>
      </c>
      <c r="J1886" t="str">
        <f t="shared" si="148"/>
        <v>男</v>
      </c>
      <c r="M1886" t="str">
        <f t="shared" si="149"/>
        <v xml:space="preserve"> </v>
      </c>
      <c r="S1886" t="str">
        <f t="shared" si="150"/>
        <v/>
      </c>
      <c r="T1886" t="str">
        <f t="shared" si="151"/>
        <v xml:space="preserve"> ()</v>
      </c>
      <c r="U1886" s="302" t="s">
        <v>4293</v>
      </c>
    </row>
    <row r="1887" spans="2:21" s="302" customFormat="1">
      <c r="B1887" s="263"/>
      <c r="C1887" s="294">
        <v>1886</v>
      </c>
      <c r="E1887" s="504" t="str">
        <f t="shared" si="147"/>
        <v xml:space="preserve"> ()</v>
      </c>
      <c r="H1887" t="e">
        <f>VLOOKUP($G1887,県名!$B$1:$C$49,2,FALSE)</f>
        <v>#N/A</v>
      </c>
      <c r="I1887" t="e">
        <f>VLOOKUP(B1887,学校名!$D$8:$F$64,3,FALSE)</f>
        <v>#N/A</v>
      </c>
      <c r="J1887" t="str">
        <f t="shared" si="148"/>
        <v>男</v>
      </c>
      <c r="M1887" t="str">
        <f t="shared" si="149"/>
        <v xml:space="preserve"> </v>
      </c>
      <c r="S1887" t="str">
        <f t="shared" si="150"/>
        <v/>
      </c>
      <c r="T1887" t="str">
        <f t="shared" si="151"/>
        <v xml:space="preserve"> ()</v>
      </c>
      <c r="U1887" s="302" t="s">
        <v>4293</v>
      </c>
    </row>
    <row r="1888" spans="2:21" s="302" customFormat="1">
      <c r="B1888" s="263"/>
      <c r="C1888" s="294">
        <v>1887</v>
      </c>
      <c r="E1888" s="504" t="str">
        <f t="shared" si="147"/>
        <v xml:space="preserve"> ()</v>
      </c>
      <c r="H1888" t="e">
        <f>VLOOKUP($G1888,県名!$B$1:$C$49,2,FALSE)</f>
        <v>#N/A</v>
      </c>
      <c r="I1888" t="e">
        <f>VLOOKUP(B1888,学校名!$D$8:$F$64,3,FALSE)</f>
        <v>#N/A</v>
      </c>
      <c r="J1888" t="str">
        <f t="shared" si="148"/>
        <v>男</v>
      </c>
      <c r="M1888" t="str">
        <f t="shared" si="149"/>
        <v xml:space="preserve"> </v>
      </c>
      <c r="S1888" t="str">
        <f t="shared" si="150"/>
        <v/>
      </c>
      <c r="T1888" t="str">
        <f t="shared" si="151"/>
        <v xml:space="preserve"> ()</v>
      </c>
      <c r="U1888" s="302" t="s">
        <v>4293</v>
      </c>
    </row>
    <row r="1889" spans="2:21" s="302" customFormat="1">
      <c r="B1889" s="263"/>
      <c r="C1889" s="294">
        <v>1888</v>
      </c>
      <c r="E1889" s="504" t="str">
        <f t="shared" si="147"/>
        <v xml:space="preserve"> ()</v>
      </c>
      <c r="H1889" t="e">
        <f>VLOOKUP($G1889,県名!$B$1:$C$49,2,FALSE)</f>
        <v>#N/A</v>
      </c>
      <c r="I1889" t="e">
        <f>VLOOKUP(B1889,学校名!$D$8:$F$64,3,FALSE)</f>
        <v>#N/A</v>
      </c>
      <c r="J1889" t="str">
        <f t="shared" si="148"/>
        <v>男</v>
      </c>
      <c r="M1889" t="str">
        <f t="shared" si="149"/>
        <v xml:space="preserve"> </v>
      </c>
      <c r="S1889" t="str">
        <f t="shared" si="150"/>
        <v/>
      </c>
      <c r="T1889" t="str">
        <f t="shared" si="151"/>
        <v xml:space="preserve"> ()</v>
      </c>
      <c r="U1889" s="302" t="s">
        <v>4293</v>
      </c>
    </row>
    <row r="1890" spans="2:21" s="302" customFormat="1">
      <c r="B1890" s="263"/>
      <c r="C1890" s="294">
        <v>1889</v>
      </c>
      <c r="E1890" s="504" t="str">
        <f t="shared" si="147"/>
        <v xml:space="preserve"> ()</v>
      </c>
      <c r="H1890" t="e">
        <f>VLOOKUP($G1890,県名!$B$1:$C$49,2,FALSE)</f>
        <v>#N/A</v>
      </c>
      <c r="I1890" t="e">
        <f>VLOOKUP(B1890,学校名!$D$8:$F$64,3,FALSE)</f>
        <v>#N/A</v>
      </c>
      <c r="J1890" t="str">
        <f t="shared" si="148"/>
        <v>男</v>
      </c>
      <c r="M1890" t="str">
        <f t="shared" si="149"/>
        <v xml:space="preserve"> </v>
      </c>
      <c r="S1890" t="str">
        <f t="shared" si="150"/>
        <v/>
      </c>
      <c r="T1890" t="str">
        <f t="shared" si="151"/>
        <v xml:space="preserve"> ()</v>
      </c>
      <c r="U1890" s="302" t="s">
        <v>4293</v>
      </c>
    </row>
    <row r="1891" spans="2:21" s="302" customFormat="1">
      <c r="B1891" s="263"/>
      <c r="C1891" s="294">
        <v>1890</v>
      </c>
      <c r="E1891" s="504" t="str">
        <f t="shared" si="147"/>
        <v xml:space="preserve"> ()</v>
      </c>
      <c r="H1891" t="e">
        <f>VLOOKUP($G1891,県名!$B$1:$C$49,2,FALSE)</f>
        <v>#N/A</v>
      </c>
      <c r="I1891" t="e">
        <f>VLOOKUP(B1891,学校名!$D$8:$F$64,3,FALSE)</f>
        <v>#N/A</v>
      </c>
      <c r="J1891" t="str">
        <f t="shared" si="148"/>
        <v>男</v>
      </c>
      <c r="M1891" t="str">
        <f t="shared" si="149"/>
        <v xml:space="preserve"> </v>
      </c>
      <c r="S1891" t="str">
        <f t="shared" si="150"/>
        <v/>
      </c>
      <c r="T1891" t="str">
        <f t="shared" si="151"/>
        <v xml:space="preserve"> ()</v>
      </c>
      <c r="U1891" s="302" t="s">
        <v>4293</v>
      </c>
    </row>
    <row r="1892" spans="2:21" s="302" customFormat="1">
      <c r="B1892" s="263"/>
      <c r="C1892" s="294">
        <v>1891</v>
      </c>
      <c r="E1892" s="504" t="str">
        <f t="shared" si="147"/>
        <v xml:space="preserve"> ()</v>
      </c>
      <c r="H1892" t="e">
        <f>VLOOKUP($G1892,県名!$B$1:$C$49,2,FALSE)</f>
        <v>#N/A</v>
      </c>
      <c r="I1892" t="e">
        <f>VLOOKUP(B1892,学校名!$D$8:$F$64,3,FALSE)</f>
        <v>#N/A</v>
      </c>
      <c r="J1892" t="str">
        <f t="shared" si="148"/>
        <v>男</v>
      </c>
      <c r="M1892" t="str">
        <f t="shared" si="149"/>
        <v xml:space="preserve"> </v>
      </c>
      <c r="S1892" t="str">
        <f t="shared" si="150"/>
        <v/>
      </c>
      <c r="T1892" t="str">
        <f t="shared" si="151"/>
        <v xml:space="preserve"> ()</v>
      </c>
      <c r="U1892" s="302" t="s">
        <v>4293</v>
      </c>
    </row>
    <row r="1893" spans="2:21" s="302" customFormat="1">
      <c r="B1893" s="263"/>
      <c r="C1893" s="294">
        <v>1892</v>
      </c>
      <c r="E1893" s="504" t="str">
        <f t="shared" si="147"/>
        <v xml:space="preserve"> ()</v>
      </c>
      <c r="H1893" t="e">
        <f>VLOOKUP($G1893,県名!$B$1:$C$49,2,FALSE)</f>
        <v>#N/A</v>
      </c>
      <c r="I1893" t="e">
        <f>VLOOKUP(B1893,学校名!$D$8:$F$64,3,FALSE)</f>
        <v>#N/A</v>
      </c>
      <c r="J1893" t="str">
        <f t="shared" si="148"/>
        <v>男</v>
      </c>
      <c r="M1893" t="str">
        <f t="shared" si="149"/>
        <v xml:space="preserve"> </v>
      </c>
      <c r="S1893" t="str">
        <f t="shared" si="150"/>
        <v/>
      </c>
      <c r="T1893" t="str">
        <f t="shared" si="151"/>
        <v xml:space="preserve"> ()</v>
      </c>
      <c r="U1893" s="302" t="s">
        <v>4293</v>
      </c>
    </row>
    <row r="1894" spans="2:21" s="302" customFormat="1">
      <c r="B1894" s="263"/>
      <c r="C1894" s="294">
        <v>1893</v>
      </c>
      <c r="E1894" s="504" t="str">
        <f t="shared" si="147"/>
        <v xml:space="preserve"> ()</v>
      </c>
      <c r="H1894" t="e">
        <f>VLOOKUP($G1894,県名!$B$1:$C$49,2,FALSE)</f>
        <v>#N/A</v>
      </c>
      <c r="I1894" t="e">
        <f>VLOOKUP(B1894,学校名!$D$8:$F$64,3,FALSE)</f>
        <v>#N/A</v>
      </c>
      <c r="J1894" t="str">
        <f t="shared" si="148"/>
        <v>男</v>
      </c>
      <c r="M1894" t="str">
        <f t="shared" si="149"/>
        <v xml:space="preserve"> </v>
      </c>
      <c r="S1894" t="str">
        <f t="shared" si="150"/>
        <v/>
      </c>
      <c r="T1894" t="str">
        <f t="shared" si="151"/>
        <v xml:space="preserve"> ()</v>
      </c>
      <c r="U1894" s="302" t="s">
        <v>4293</v>
      </c>
    </row>
    <row r="1895" spans="2:21" s="302" customFormat="1">
      <c r="B1895" s="263"/>
      <c r="C1895" s="294">
        <v>1894</v>
      </c>
      <c r="E1895" s="504" t="str">
        <f t="shared" si="147"/>
        <v xml:space="preserve"> ()</v>
      </c>
      <c r="H1895" t="e">
        <f>VLOOKUP($G1895,県名!$B$1:$C$49,2,FALSE)</f>
        <v>#N/A</v>
      </c>
      <c r="I1895" t="e">
        <f>VLOOKUP(B1895,学校名!$D$8:$F$64,3,FALSE)</f>
        <v>#N/A</v>
      </c>
      <c r="J1895" t="str">
        <f t="shared" si="148"/>
        <v>男</v>
      </c>
      <c r="M1895" t="str">
        <f t="shared" si="149"/>
        <v xml:space="preserve"> </v>
      </c>
      <c r="S1895" t="str">
        <f t="shared" si="150"/>
        <v/>
      </c>
      <c r="T1895" t="str">
        <f t="shared" si="151"/>
        <v xml:space="preserve"> ()</v>
      </c>
      <c r="U1895" s="302" t="s">
        <v>4293</v>
      </c>
    </row>
    <row r="1896" spans="2:21" s="302" customFormat="1">
      <c r="B1896" s="263"/>
      <c r="C1896" s="294">
        <v>1895</v>
      </c>
      <c r="E1896" s="504" t="str">
        <f t="shared" si="147"/>
        <v xml:space="preserve"> ()</v>
      </c>
      <c r="H1896" t="e">
        <f>VLOOKUP($G1896,県名!$B$1:$C$49,2,FALSE)</f>
        <v>#N/A</v>
      </c>
      <c r="I1896" t="e">
        <f>VLOOKUP(B1896,学校名!$D$8:$F$64,3,FALSE)</f>
        <v>#N/A</v>
      </c>
      <c r="J1896" t="str">
        <f t="shared" si="148"/>
        <v>男</v>
      </c>
      <c r="M1896" t="str">
        <f t="shared" si="149"/>
        <v xml:space="preserve"> </v>
      </c>
      <c r="S1896" t="str">
        <f t="shared" si="150"/>
        <v/>
      </c>
      <c r="T1896" t="str">
        <f t="shared" si="151"/>
        <v xml:space="preserve"> ()</v>
      </c>
      <c r="U1896" s="302" t="s">
        <v>4293</v>
      </c>
    </row>
    <row r="1897" spans="2:21" s="302" customFormat="1">
      <c r="B1897" s="263"/>
      <c r="C1897" s="294">
        <v>1896</v>
      </c>
      <c r="E1897" s="504" t="str">
        <f t="shared" si="147"/>
        <v xml:space="preserve"> ()</v>
      </c>
      <c r="H1897" t="e">
        <f>VLOOKUP($G1897,県名!$B$1:$C$49,2,FALSE)</f>
        <v>#N/A</v>
      </c>
      <c r="I1897" t="e">
        <f>VLOOKUP(B1897,学校名!$D$8:$F$64,3,FALSE)</f>
        <v>#N/A</v>
      </c>
      <c r="J1897" t="str">
        <f t="shared" si="148"/>
        <v>男</v>
      </c>
      <c r="M1897" t="str">
        <f t="shared" si="149"/>
        <v xml:space="preserve"> </v>
      </c>
      <c r="S1897" t="str">
        <f t="shared" si="150"/>
        <v/>
      </c>
      <c r="T1897" t="str">
        <f t="shared" si="151"/>
        <v xml:space="preserve"> ()</v>
      </c>
      <c r="U1897" s="302" t="s">
        <v>4293</v>
      </c>
    </row>
    <row r="1898" spans="2:21" s="302" customFormat="1">
      <c r="B1898" s="263"/>
      <c r="C1898" s="294">
        <v>1897</v>
      </c>
      <c r="E1898" s="504" t="str">
        <f t="shared" si="147"/>
        <v xml:space="preserve"> ()</v>
      </c>
      <c r="H1898" t="e">
        <f>VLOOKUP($G1898,県名!$B$1:$C$49,2,FALSE)</f>
        <v>#N/A</v>
      </c>
      <c r="I1898" t="e">
        <f>VLOOKUP(B1898,学校名!$D$8:$F$64,3,FALSE)</f>
        <v>#N/A</v>
      </c>
      <c r="J1898" t="str">
        <f t="shared" si="148"/>
        <v>男</v>
      </c>
      <c r="M1898" t="str">
        <f t="shared" si="149"/>
        <v xml:space="preserve"> </v>
      </c>
      <c r="S1898" t="str">
        <f t="shared" si="150"/>
        <v/>
      </c>
      <c r="T1898" t="str">
        <f t="shared" si="151"/>
        <v xml:space="preserve"> ()</v>
      </c>
      <c r="U1898" s="302" t="s">
        <v>4293</v>
      </c>
    </row>
    <row r="1899" spans="2:21" s="302" customFormat="1">
      <c r="B1899" s="263"/>
      <c r="C1899" s="294">
        <v>1898</v>
      </c>
      <c r="E1899" s="504" t="str">
        <f t="shared" si="147"/>
        <v xml:space="preserve"> ()</v>
      </c>
      <c r="H1899" t="e">
        <f>VLOOKUP($G1899,県名!$B$1:$C$49,2,FALSE)</f>
        <v>#N/A</v>
      </c>
      <c r="I1899" t="e">
        <f>VLOOKUP(B1899,学校名!$D$8:$F$64,3,FALSE)</f>
        <v>#N/A</v>
      </c>
      <c r="J1899" t="str">
        <f t="shared" si="148"/>
        <v>男</v>
      </c>
      <c r="M1899" t="str">
        <f t="shared" si="149"/>
        <v xml:space="preserve"> </v>
      </c>
      <c r="S1899" t="str">
        <f t="shared" si="150"/>
        <v/>
      </c>
      <c r="T1899" t="str">
        <f t="shared" si="151"/>
        <v xml:space="preserve"> ()</v>
      </c>
      <c r="U1899" s="302" t="s">
        <v>4293</v>
      </c>
    </row>
    <row r="1900" spans="2:21" s="302" customFormat="1">
      <c r="B1900" s="263"/>
      <c r="C1900" s="294">
        <v>1899</v>
      </c>
      <c r="E1900" s="504" t="str">
        <f t="shared" si="147"/>
        <v xml:space="preserve"> ()</v>
      </c>
      <c r="H1900" t="e">
        <f>VLOOKUP($G1900,県名!$B$1:$C$49,2,FALSE)</f>
        <v>#N/A</v>
      </c>
      <c r="I1900" t="e">
        <f>VLOOKUP(B1900,学校名!$D$8:$F$64,3,FALSE)</f>
        <v>#N/A</v>
      </c>
      <c r="J1900" t="str">
        <f t="shared" si="148"/>
        <v>男</v>
      </c>
      <c r="M1900" t="str">
        <f t="shared" si="149"/>
        <v xml:space="preserve"> </v>
      </c>
      <c r="S1900" t="str">
        <f t="shared" si="150"/>
        <v/>
      </c>
      <c r="T1900" t="str">
        <f t="shared" si="151"/>
        <v xml:space="preserve"> ()</v>
      </c>
      <c r="U1900" s="302" t="s">
        <v>4293</v>
      </c>
    </row>
    <row r="1901" spans="2:21" s="302" customFormat="1">
      <c r="B1901" s="263"/>
      <c r="C1901" s="294">
        <v>1900</v>
      </c>
      <c r="E1901" s="504" t="str">
        <f t="shared" si="147"/>
        <v xml:space="preserve"> ()</v>
      </c>
      <c r="H1901" t="e">
        <f>VLOOKUP($G1901,県名!$B$1:$C$49,2,FALSE)</f>
        <v>#N/A</v>
      </c>
      <c r="I1901" t="e">
        <f>VLOOKUP(B1901,学校名!$D$8:$F$64,3,FALSE)</f>
        <v>#N/A</v>
      </c>
      <c r="J1901" t="str">
        <f t="shared" si="148"/>
        <v>男</v>
      </c>
      <c r="M1901" t="str">
        <f t="shared" si="149"/>
        <v xml:space="preserve"> </v>
      </c>
      <c r="S1901" t="str">
        <f t="shared" si="150"/>
        <v/>
      </c>
      <c r="T1901" t="str">
        <f t="shared" si="151"/>
        <v xml:space="preserve"> ()</v>
      </c>
      <c r="U1901" s="302" t="s">
        <v>4293</v>
      </c>
    </row>
    <row r="1902" spans="2:21" s="302" customFormat="1">
      <c r="B1902" s="263"/>
      <c r="C1902" s="294">
        <v>1901</v>
      </c>
      <c r="E1902" s="504" t="str">
        <f t="shared" si="147"/>
        <v xml:space="preserve"> ()</v>
      </c>
      <c r="H1902" t="e">
        <f>VLOOKUP($G1902,県名!$B$1:$C$49,2,FALSE)</f>
        <v>#N/A</v>
      </c>
      <c r="I1902" t="e">
        <f>VLOOKUP(B1902,学校名!$D$8:$F$64,3,FALSE)</f>
        <v>#N/A</v>
      </c>
      <c r="J1902" t="str">
        <f t="shared" si="148"/>
        <v>男</v>
      </c>
      <c r="M1902" t="str">
        <f t="shared" si="149"/>
        <v xml:space="preserve"> </v>
      </c>
      <c r="S1902" t="str">
        <f t="shared" si="150"/>
        <v/>
      </c>
      <c r="T1902" t="str">
        <f t="shared" si="151"/>
        <v xml:space="preserve"> ()</v>
      </c>
      <c r="U1902" s="302" t="s">
        <v>4293</v>
      </c>
    </row>
    <row r="1903" spans="2:21" s="302" customFormat="1">
      <c r="B1903" s="263"/>
      <c r="C1903" s="294">
        <v>1902</v>
      </c>
      <c r="E1903" s="504" t="str">
        <f t="shared" si="147"/>
        <v xml:space="preserve"> ()</v>
      </c>
      <c r="H1903" t="e">
        <f>VLOOKUP($G1903,県名!$B$1:$C$49,2,FALSE)</f>
        <v>#N/A</v>
      </c>
      <c r="I1903" t="e">
        <f>VLOOKUP(B1903,学校名!$D$8:$F$64,3,FALSE)</f>
        <v>#N/A</v>
      </c>
      <c r="J1903" t="str">
        <f t="shared" si="148"/>
        <v>男</v>
      </c>
      <c r="M1903" t="str">
        <f t="shared" si="149"/>
        <v xml:space="preserve"> </v>
      </c>
      <c r="S1903" t="str">
        <f t="shared" si="150"/>
        <v/>
      </c>
      <c r="T1903" t="str">
        <f t="shared" si="151"/>
        <v xml:space="preserve"> ()</v>
      </c>
      <c r="U1903" s="302" t="s">
        <v>4293</v>
      </c>
    </row>
    <row r="1904" spans="2:21" s="302" customFormat="1">
      <c r="B1904" s="263"/>
      <c r="C1904" s="294">
        <v>1903</v>
      </c>
      <c r="E1904" s="504" t="str">
        <f t="shared" si="147"/>
        <v xml:space="preserve"> ()</v>
      </c>
      <c r="H1904" t="e">
        <f>VLOOKUP($G1904,県名!$B$1:$C$49,2,FALSE)</f>
        <v>#N/A</v>
      </c>
      <c r="I1904" t="e">
        <f>VLOOKUP(B1904,学校名!$D$8:$F$64,3,FALSE)</f>
        <v>#N/A</v>
      </c>
      <c r="J1904" t="str">
        <f t="shared" si="148"/>
        <v>男</v>
      </c>
      <c r="M1904" t="str">
        <f t="shared" si="149"/>
        <v xml:space="preserve"> </v>
      </c>
      <c r="S1904" t="str">
        <f t="shared" si="150"/>
        <v/>
      </c>
      <c r="T1904" t="str">
        <f t="shared" si="151"/>
        <v xml:space="preserve"> ()</v>
      </c>
      <c r="U1904" s="302" t="s">
        <v>4293</v>
      </c>
    </row>
    <row r="1905" spans="2:21" s="302" customFormat="1">
      <c r="B1905" s="263"/>
      <c r="C1905" s="294">
        <v>1904</v>
      </c>
      <c r="E1905" s="504" t="str">
        <f t="shared" si="147"/>
        <v xml:space="preserve"> ()</v>
      </c>
      <c r="H1905" t="e">
        <f>VLOOKUP($G1905,県名!$B$1:$C$49,2,FALSE)</f>
        <v>#N/A</v>
      </c>
      <c r="I1905" t="e">
        <f>VLOOKUP(B1905,学校名!$D$8:$F$64,3,FALSE)</f>
        <v>#N/A</v>
      </c>
      <c r="J1905" t="str">
        <f t="shared" si="148"/>
        <v>男</v>
      </c>
      <c r="M1905" t="str">
        <f t="shared" si="149"/>
        <v xml:space="preserve"> </v>
      </c>
      <c r="S1905" t="str">
        <f t="shared" si="150"/>
        <v/>
      </c>
      <c r="T1905" t="str">
        <f t="shared" si="151"/>
        <v xml:space="preserve"> ()</v>
      </c>
      <c r="U1905" s="302" t="s">
        <v>4293</v>
      </c>
    </row>
    <row r="1906" spans="2:21" s="302" customFormat="1">
      <c r="B1906" s="263"/>
      <c r="C1906" s="294">
        <v>1905</v>
      </c>
      <c r="E1906" s="504" t="str">
        <f t="shared" si="147"/>
        <v xml:space="preserve"> ()</v>
      </c>
      <c r="H1906" t="e">
        <f>VLOOKUP($G1906,県名!$B$1:$C$49,2,FALSE)</f>
        <v>#N/A</v>
      </c>
      <c r="I1906" t="e">
        <f>VLOOKUP(B1906,学校名!$D$8:$F$64,3,FALSE)</f>
        <v>#N/A</v>
      </c>
      <c r="J1906" t="str">
        <f t="shared" si="148"/>
        <v>男</v>
      </c>
      <c r="M1906" t="str">
        <f t="shared" si="149"/>
        <v xml:space="preserve"> </v>
      </c>
      <c r="S1906" t="str">
        <f t="shared" si="150"/>
        <v/>
      </c>
      <c r="T1906" t="str">
        <f t="shared" si="151"/>
        <v xml:space="preserve"> ()</v>
      </c>
      <c r="U1906" s="302" t="s">
        <v>4293</v>
      </c>
    </row>
    <row r="1907" spans="2:21" s="302" customFormat="1">
      <c r="B1907" s="263"/>
      <c r="C1907" s="294">
        <v>1906</v>
      </c>
      <c r="E1907" s="504" t="str">
        <f t="shared" si="147"/>
        <v xml:space="preserve"> ()</v>
      </c>
      <c r="H1907" t="e">
        <f>VLOOKUP($G1907,県名!$B$1:$C$49,2,FALSE)</f>
        <v>#N/A</v>
      </c>
      <c r="I1907" t="e">
        <f>VLOOKUP(B1907,学校名!$D$8:$F$64,3,FALSE)</f>
        <v>#N/A</v>
      </c>
      <c r="J1907" t="str">
        <f t="shared" si="148"/>
        <v>男</v>
      </c>
      <c r="M1907" t="str">
        <f t="shared" si="149"/>
        <v xml:space="preserve"> </v>
      </c>
      <c r="S1907" t="str">
        <f t="shared" si="150"/>
        <v/>
      </c>
      <c r="T1907" t="str">
        <f t="shared" si="151"/>
        <v xml:space="preserve"> ()</v>
      </c>
      <c r="U1907" s="302" t="s">
        <v>4293</v>
      </c>
    </row>
    <row r="1908" spans="2:21" s="302" customFormat="1">
      <c r="B1908" s="263"/>
      <c r="C1908" s="294">
        <v>1907</v>
      </c>
      <c r="E1908" s="504" t="str">
        <f t="shared" si="147"/>
        <v xml:space="preserve"> ()</v>
      </c>
      <c r="H1908" t="e">
        <f>VLOOKUP($G1908,県名!$B$1:$C$49,2,FALSE)</f>
        <v>#N/A</v>
      </c>
      <c r="I1908" t="e">
        <f>VLOOKUP(B1908,学校名!$D$8:$F$64,3,FALSE)</f>
        <v>#N/A</v>
      </c>
      <c r="J1908" t="str">
        <f t="shared" si="148"/>
        <v>男</v>
      </c>
      <c r="M1908" t="str">
        <f t="shared" si="149"/>
        <v xml:space="preserve"> </v>
      </c>
      <c r="S1908" t="str">
        <f t="shared" si="150"/>
        <v/>
      </c>
      <c r="T1908" t="str">
        <f t="shared" si="151"/>
        <v xml:space="preserve"> ()</v>
      </c>
      <c r="U1908" s="302" t="s">
        <v>4293</v>
      </c>
    </row>
    <row r="1909" spans="2:21" s="302" customFormat="1">
      <c r="B1909" s="263"/>
      <c r="C1909" s="294">
        <v>1908</v>
      </c>
      <c r="E1909" s="504" t="str">
        <f t="shared" si="147"/>
        <v xml:space="preserve"> ()</v>
      </c>
      <c r="H1909" t="e">
        <f>VLOOKUP($G1909,県名!$B$1:$C$49,2,FALSE)</f>
        <v>#N/A</v>
      </c>
      <c r="I1909" t="e">
        <f>VLOOKUP(B1909,学校名!$D$8:$F$64,3,FALSE)</f>
        <v>#N/A</v>
      </c>
      <c r="J1909" t="str">
        <f t="shared" si="148"/>
        <v>男</v>
      </c>
      <c r="M1909" t="str">
        <f t="shared" si="149"/>
        <v xml:space="preserve"> </v>
      </c>
      <c r="S1909" t="str">
        <f t="shared" si="150"/>
        <v/>
      </c>
      <c r="T1909" t="str">
        <f t="shared" si="151"/>
        <v xml:space="preserve"> ()</v>
      </c>
      <c r="U1909" s="302" t="s">
        <v>4293</v>
      </c>
    </row>
    <row r="1910" spans="2:21" s="302" customFormat="1">
      <c r="B1910" s="263"/>
      <c r="C1910" s="294">
        <v>1909</v>
      </c>
      <c r="E1910" s="504" t="str">
        <f t="shared" si="147"/>
        <v xml:space="preserve"> ()</v>
      </c>
      <c r="H1910" t="e">
        <f>VLOOKUP($G1910,県名!$B$1:$C$49,2,FALSE)</f>
        <v>#N/A</v>
      </c>
      <c r="I1910" t="e">
        <f>VLOOKUP(B1910,学校名!$D$8:$F$64,3,FALSE)</f>
        <v>#N/A</v>
      </c>
      <c r="J1910" t="str">
        <f t="shared" si="148"/>
        <v>男</v>
      </c>
      <c r="M1910" t="str">
        <f t="shared" si="149"/>
        <v xml:space="preserve"> </v>
      </c>
      <c r="S1910" t="str">
        <f t="shared" si="150"/>
        <v/>
      </c>
      <c r="T1910" t="str">
        <f t="shared" si="151"/>
        <v xml:space="preserve"> ()</v>
      </c>
      <c r="U1910" s="302" t="s">
        <v>4293</v>
      </c>
    </row>
    <row r="1911" spans="2:21" s="302" customFormat="1">
      <c r="B1911" s="263"/>
      <c r="C1911" s="294">
        <v>1910</v>
      </c>
      <c r="E1911" s="504" t="str">
        <f t="shared" si="147"/>
        <v xml:space="preserve"> ()</v>
      </c>
      <c r="H1911" t="e">
        <f>VLOOKUP($G1911,県名!$B$1:$C$49,2,FALSE)</f>
        <v>#N/A</v>
      </c>
      <c r="I1911" t="e">
        <f>VLOOKUP(B1911,学校名!$D$8:$F$64,3,FALSE)</f>
        <v>#N/A</v>
      </c>
      <c r="J1911" t="str">
        <f t="shared" si="148"/>
        <v>男</v>
      </c>
      <c r="M1911" t="str">
        <f t="shared" si="149"/>
        <v xml:space="preserve"> </v>
      </c>
      <c r="S1911" t="str">
        <f t="shared" si="150"/>
        <v/>
      </c>
      <c r="T1911" t="str">
        <f t="shared" si="151"/>
        <v xml:space="preserve"> ()</v>
      </c>
      <c r="U1911" s="302" t="s">
        <v>4293</v>
      </c>
    </row>
    <row r="1912" spans="2:21" s="302" customFormat="1">
      <c r="B1912" s="263"/>
      <c r="C1912" s="294">
        <v>1911</v>
      </c>
      <c r="E1912" s="504" t="str">
        <f t="shared" si="147"/>
        <v xml:space="preserve"> ()</v>
      </c>
      <c r="H1912" t="e">
        <f>VLOOKUP($G1912,県名!$B$1:$C$49,2,FALSE)</f>
        <v>#N/A</v>
      </c>
      <c r="I1912" t="e">
        <f>VLOOKUP(B1912,学校名!$D$8:$F$64,3,FALSE)</f>
        <v>#N/A</v>
      </c>
      <c r="J1912" t="str">
        <f t="shared" si="148"/>
        <v>男</v>
      </c>
      <c r="M1912" t="str">
        <f t="shared" si="149"/>
        <v xml:space="preserve"> </v>
      </c>
      <c r="S1912" t="str">
        <f t="shared" si="150"/>
        <v/>
      </c>
      <c r="T1912" t="str">
        <f t="shared" si="151"/>
        <v xml:space="preserve"> ()</v>
      </c>
      <c r="U1912" s="302" t="s">
        <v>4293</v>
      </c>
    </row>
    <row r="1913" spans="2:21" s="302" customFormat="1">
      <c r="B1913" s="263"/>
      <c r="C1913" s="294">
        <v>1912</v>
      </c>
      <c r="E1913" s="504" t="str">
        <f t="shared" si="147"/>
        <v xml:space="preserve"> ()</v>
      </c>
      <c r="H1913" t="e">
        <f>VLOOKUP($G1913,県名!$B$1:$C$49,2,FALSE)</f>
        <v>#N/A</v>
      </c>
      <c r="I1913" t="e">
        <f>VLOOKUP(B1913,学校名!$D$8:$F$64,3,FALSE)</f>
        <v>#N/A</v>
      </c>
      <c r="J1913" t="str">
        <f t="shared" si="148"/>
        <v>男</v>
      </c>
      <c r="M1913" t="str">
        <f t="shared" si="149"/>
        <v xml:space="preserve"> </v>
      </c>
      <c r="S1913" t="str">
        <f t="shared" si="150"/>
        <v/>
      </c>
      <c r="T1913" t="str">
        <f t="shared" si="151"/>
        <v xml:space="preserve"> ()</v>
      </c>
      <c r="U1913" s="302" t="s">
        <v>4293</v>
      </c>
    </row>
    <row r="1914" spans="2:21" s="302" customFormat="1">
      <c r="B1914" s="263"/>
      <c r="C1914" s="294">
        <v>1913</v>
      </c>
      <c r="E1914" s="504" t="str">
        <f t="shared" si="147"/>
        <v xml:space="preserve"> ()</v>
      </c>
      <c r="H1914" t="e">
        <f>VLOOKUP($G1914,県名!$B$1:$C$49,2,FALSE)</f>
        <v>#N/A</v>
      </c>
      <c r="I1914" t="e">
        <f>VLOOKUP(B1914,学校名!$D$8:$F$64,3,FALSE)</f>
        <v>#N/A</v>
      </c>
      <c r="J1914" t="str">
        <f t="shared" si="148"/>
        <v>男</v>
      </c>
      <c r="M1914" t="str">
        <f t="shared" si="149"/>
        <v xml:space="preserve"> </v>
      </c>
      <c r="S1914" t="str">
        <f t="shared" si="150"/>
        <v/>
      </c>
      <c r="T1914" t="str">
        <f t="shared" si="151"/>
        <v xml:space="preserve"> ()</v>
      </c>
      <c r="U1914" s="302" t="s">
        <v>4293</v>
      </c>
    </row>
    <row r="1915" spans="2:21" s="302" customFormat="1">
      <c r="B1915" s="263"/>
      <c r="C1915" s="294">
        <v>1914</v>
      </c>
      <c r="E1915" s="504" t="str">
        <f t="shared" si="147"/>
        <v xml:space="preserve"> ()</v>
      </c>
      <c r="H1915" t="e">
        <f>VLOOKUP($G1915,県名!$B$1:$C$49,2,FALSE)</f>
        <v>#N/A</v>
      </c>
      <c r="I1915" t="e">
        <f>VLOOKUP(B1915,学校名!$D$8:$F$64,3,FALSE)</f>
        <v>#N/A</v>
      </c>
      <c r="J1915" t="str">
        <f t="shared" si="148"/>
        <v>男</v>
      </c>
      <c r="M1915" t="str">
        <f t="shared" si="149"/>
        <v xml:space="preserve"> </v>
      </c>
      <c r="S1915" t="str">
        <f t="shared" si="150"/>
        <v/>
      </c>
      <c r="T1915" t="str">
        <f t="shared" si="151"/>
        <v xml:space="preserve"> ()</v>
      </c>
      <c r="U1915" s="302" t="s">
        <v>4293</v>
      </c>
    </row>
    <row r="1916" spans="2:21" s="302" customFormat="1">
      <c r="B1916" s="263"/>
      <c r="C1916" s="294">
        <v>1915</v>
      </c>
      <c r="E1916" s="504" t="str">
        <f t="shared" si="147"/>
        <v xml:space="preserve"> ()</v>
      </c>
      <c r="H1916" t="e">
        <f>VLOOKUP($G1916,県名!$B$1:$C$49,2,FALSE)</f>
        <v>#N/A</v>
      </c>
      <c r="I1916" t="e">
        <f>VLOOKUP(B1916,学校名!$D$8:$F$64,3,FALSE)</f>
        <v>#N/A</v>
      </c>
      <c r="J1916" t="str">
        <f t="shared" si="148"/>
        <v>男</v>
      </c>
      <c r="M1916" t="str">
        <f t="shared" si="149"/>
        <v xml:space="preserve"> </v>
      </c>
      <c r="S1916" t="str">
        <f t="shared" si="150"/>
        <v/>
      </c>
      <c r="T1916" t="str">
        <f t="shared" si="151"/>
        <v xml:space="preserve"> ()</v>
      </c>
      <c r="U1916" s="302" t="s">
        <v>4293</v>
      </c>
    </row>
    <row r="1917" spans="2:21" s="302" customFormat="1">
      <c r="B1917" s="263"/>
      <c r="C1917" s="294">
        <v>1916</v>
      </c>
      <c r="E1917" s="504" t="str">
        <f t="shared" si="147"/>
        <v xml:space="preserve"> ()</v>
      </c>
      <c r="H1917" t="e">
        <f>VLOOKUP($G1917,県名!$B$1:$C$49,2,FALSE)</f>
        <v>#N/A</v>
      </c>
      <c r="I1917" t="e">
        <f>VLOOKUP(B1917,学校名!$D$8:$F$64,3,FALSE)</f>
        <v>#N/A</v>
      </c>
      <c r="J1917" t="str">
        <f t="shared" si="148"/>
        <v>男</v>
      </c>
      <c r="M1917" t="str">
        <f t="shared" si="149"/>
        <v xml:space="preserve"> </v>
      </c>
      <c r="S1917" t="str">
        <f t="shared" si="150"/>
        <v/>
      </c>
      <c r="T1917" t="str">
        <f t="shared" si="151"/>
        <v xml:space="preserve"> ()</v>
      </c>
      <c r="U1917" s="302" t="s">
        <v>4293</v>
      </c>
    </row>
    <row r="1918" spans="2:21" s="302" customFormat="1">
      <c r="B1918" s="263"/>
      <c r="C1918" s="294">
        <v>1917</v>
      </c>
      <c r="E1918" s="504" t="str">
        <f t="shared" si="147"/>
        <v xml:space="preserve"> ()</v>
      </c>
      <c r="H1918" t="e">
        <f>VLOOKUP($G1918,県名!$B$1:$C$49,2,FALSE)</f>
        <v>#N/A</v>
      </c>
      <c r="I1918" t="e">
        <f>VLOOKUP(B1918,学校名!$D$8:$F$64,3,FALSE)</f>
        <v>#N/A</v>
      </c>
      <c r="J1918" t="str">
        <f t="shared" si="148"/>
        <v>男</v>
      </c>
      <c r="M1918" t="str">
        <f t="shared" si="149"/>
        <v xml:space="preserve"> </v>
      </c>
      <c r="S1918" t="str">
        <f t="shared" si="150"/>
        <v/>
      </c>
      <c r="T1918" t="str">
        <f t="shared" si="151"/>
        <v xml:space="preserve"> ()</v>
      </c>
      <c r="U1918" s="302" t="s">
        <v>4293</v>
      </c>
    </row>
    <row r="1919" spans="2:21" s="302" customFormat="1">
      <c r="B1919" s="263"/>
      <c r="C1919" s="294">
        <v>1918</v>
      </c>
      <c r="E1919" s="504" t="str">
        <f t="shared" si="147"/>
        <v xml:space="preserve"> ()</v>
      </c>
      <c r="H1919" t="e">
        <f>VLOOKUP($G1919,県名!$B$1:$C$49,2,FALSE)</f>
        <v>#N/A</v>
      </c>
      <c r="I1919" t="e">
        <f>VLOOKUP(B1919,学校名!$D$8:$F$64,3,FALSE)</f>
        <v>#N/A</v>
      </c>
      <c r="J1919" t="str">
        <f t="shared" si="148"/>
        <v>男</v>
      </c>
      <c r="M1919" t="str">
        <f t="shared" si="149"/>
        <v xml:space="preserve"> </v>
      </c>
      <c r="S1919" t="str">
        <f t="shared" si="150"/>
        <v/>
      </c>
      <c r="T1919" t="str">
        <f t="shared" si="151"/>
        <v xml:space="preserve"> ()</v>
      </c>
      <c r="U1919" s="302" t="s">
        <v>4293</v>
      </c>
    </row>
    <row r="1920" spans="2:21" s="302" customFormat="1">
      <c r="B1920" s="263"/>
      <c r="C1920" s="294">
        <v>1919</v>
      </c>
      <c r="E1920" s="504" t="str">
        <f t="shared" si="147"/>
        <v xml:space="preserve"> ()</v>
      </c>
      <c r="H1920" t="e">
        <f>VLOOKUP($G1920,県名!$B$1:$C$49,2,FALSE)</f>
        <v>#N/A</v>
      </c>
      <c r="I1920" t="e">
        <f>VLOOKUP(B1920,学校名!$D$8:$F$64,3,FALSE)</f>
        <v>#N/A</v>
      </c>
      <c r="J1920" t="str">
        <f t="shared" si="148"/>
        <v>男</v>
      </c>
      <c r="M1920" t="str">
        <f t="shared" si="149"/>
        <v xml:space="preserve"> </v>
      </c>
      <c r="S1920" t="str">
        <f t="shared" si="150"/>
        <v/>
      </c>
      <c r="T1920" t="str">
        <f t="shared" si="151"/>
        <v xml:space="preserve"> ()</v>
      </c>
      <c r="U1920" s="302" t="s">
        <v>4293</v>
      </c>
    </row>
    <row r="1921" spans="2:21" s="302" customFormat="1">
      <c r="B1921" s="263"/>
      <c r="C1921" s="294">
        <v>1920</v>
      </c>
      <c r="E1921" s="504" t="str">
        <f t="shared" si="147"/>
        <v xml:space="preserve"> ()</v>
      </c>
      <c r="H1921" t="e">
        <f>VLOOKUP($G1921,県名!$B$1:$C$49,2,FALSE)</f>
        <v>#N/A</v>
      </c>
      <c r="I1921" t="e">
        <f>VLOOKUP(B1921,学校名!$D$8:$F$64,3,FALSE)</f>
        <v>#N/A</v>
      </c>
      <c r="J1921" t="str">
        <f t="shared" si="148"/>
        <v>男</v>
      </c>
      <c r="M1921" t="str">
        <f t="shared" si="149"/>
        <v xml:space="preserve"> </v>
      </c>
      <c r="S1921" t="str">
        <f t="shared" si="150"/>
        <v/>
      </c>
      <c r="T1921" t="str">
        <f t="shared" si="151"/>
        <v xml:space="preserve"> ()</v>
      </c>
      <c r="U1921" s="302" t="s">
        <v>4293</v>
      </c>
    </row>
    <row r="1922" spans="2:21" s="302" customFormat="1">
      <c r="B1922" s="263"/>
      <c r="C1922" s="294">
        <v>1921</v>
      </c>
      <c r="E1922" s="504" t="str">
        <f t="shared" si="147"/>
        <v xml:space="preserve"> ()</v>
      </c>
      <c r="H1922" t="e">
        <f>VLOOKUP($G1922,県名!$B$1:$C$49,2,FALSE)</f>
        <v>#N/A</v>
      </c>
      <c r="I1922" t="e">
        <f>VLOOKUP(B1922,学校名!$D$8:$F$64,3,FALSE)</f>
        <v>#N/A</v>
      </c>
      <c r="J1922" t="str">
        <f t="shared" si="148"/>
        <v>男</v>
      </c>
      <c r="M1922" t="str">
        <f t="shared" si="149"/>
        <v xml:space="preserve"> </v>
      </c>
      <c r="S1922" t="str">
        <f t="shared" si="150"/>
        <v/>
      </c>
      <c r="T1922" t="str">
        <f t="shared" si="151"/>
        <v xml:space="preserve"> ()</v>
      </c>
      <c r="U1922" s="302" t="s">
        <v>4293</v>
      </c>
    </row>
    <row r="1923" spans="2:21" s="302" customFormat="1">
      <c r="B1923" s="263"/>
      <c r="C1923" s="294">
        <v>1922</v>
      </c>
      <c r="E1923" s="504" t="str">
        <f t="shared" ref="E1923:E1986" si="152">M1923&amp;"("&amp;S1923&amp;")"</f>
        <v xml:space="preserve"> ()</v>
      </c>
      <c r="H1923" t="e">
        <f>VLOOKUP($G1923,県名!$B$1:$C$49,2,FALSE)</f>
        <v>#N/A</v>
      </c>
      <c r="I1923" t="e">
        <f>VLOOKUP(B1923,学校名!$D$8:$F$64,3,FALSE)</f>
        <v>#N/A</v>
      </c>
      <c r="J1923" t="str">
        <f t="shared" ref="J1923:J1986" si="153">IF(VALUE(C1923)&lt;2000,"男","女")</f>
        <v>男</v>
      </c>
      <c r="M1923" t="str">
        <f t="shared" ref="M1923:M1986" si="154">K1923&amp;" "&amp;L1923</f>
        <v xml:space="preserve"> </v>
      </c>
      <c r="S1923" t="str">
        <f t="shared" ref="S1923:S1986" si="155">LEFT(R1923,2)</f>
        <v/>
      </c>
      <c r="T1923" t="str">
        <f t="shared" ref="T1923:T1986" si="156">Q1923&amp;" ("&amp;S1923&amp;")"</f>
        <v xml:space="preserve"> ()</v>
      </c>
      <c r="U1923" s="302" t="s">
        <v>4293</v>
      </c>
    </row>
    <row r="1924" spans="2:21" s="302" customFormat="1">
      <c r="B1924" s="263"/>
      <c r="C1924" s="294">
        <v>1923</v>
      </c>
      <c r="E1924" s="504" t="str">
        <f t="shared" si="152"/>
        <v xml:space="preserve"> ()</v>
      </c>
      <c r="H1924" t="e">
        <f>VLOOKUP($G1924,県名!$B$1:$C$49,2,FALSE)</f>
        <v>#N/A</v>
      </c>
      <c r="I1924" t="e">
        <f>VLOOKUP(B1924,学校名!$D$8:$F$64,3,FALSE)</f>
        <v>#N/A</v>
      </c>
      <c r="J1924" t="str">
        <f t="shared" si="153"/>
        <v>男</v>
      </c>
      <c r="M1924" t="str">
        <f t="shared" si="154"/>
        <v xml:space="preserve"> </v>
      </c>
      <c r="S1924" t="str">
        <f t="shared" si="155"/>
        <v/>
      </c>
      <c r="T1924" t="str">
        <f t="shared" si="156"/>
        <v xml:space="preserve"> ()</v>
      </c>
      <c r="U1924" s="302" t="s">
        <v>4293</v>
      </c>
    </row>
    <row r="1925" spans="2:21" s="302" customFormat="1">
      <c r="B1925" s="263"/>
      <c r="C1925" s="294">
        <v>1924</v>
      </c>
      <c r="E1925" s="504" t="str">
        <f t="shared" si="152"/>
        <v xml:space="preserve"> ()</v>
      </c>
      <c r="H1925" t="e">
        <f>VLOOKUP($G1925,県名!$B$1:$C$49,2,FALSE)</f>
        <v>#N/A</v>
      </c>
      <c r="I1925" t="e">
        <f>VLOOKUP(B1925,学校名!$D$8:$F$64,3,FALSE)</f>
        <v>#N/A</v>
      </c>
      <c r="J1925" t="str">
        <f t="shared" si="153"/>
        <v>男</v>
      </c>
      <c r="M1925" t="str">
        <f t="shared" si="154"/>
        <v xml:space="preserve"> </v>
      </c>
      <c r="S1925" t="str">
        <f t="shared" si="155"/>
        <v/>
      </c>
      <c r="T1925" t="str">
        <f t="shared" si="156"/>
        <v xml:space="preserve"> ()</v>
      </c>
      <c r="U1925" s="302" t="s">
        <v>4293</v>
      </c>
    </row>
    <row r="1926" spans="2:21" s="302" customFormat="1">
      <c r="B1926" s="263"/>
      <c r="C1926" s="294">
        <v>1925</v>
      </c>
      <c r="E1926" s="504" t="str">
        <f t="shared" si="152"/>
        <v xml:space="preserve"> ()</v>
      </c>
      <c r="H1926" t="e">
        <f>VLOOKUP($G1926,県名!$B$1:$C$49,2,FALSE)</f>
        <v>#N/A</v>
      </c>
      <c r="I1926" t="e">
        <f>VLOOKUP(B1926,学校名!$D$8:$F$64,3,FALSE)</f>
        <v>#N/A</v>
      </c>
      <c r="J1926" t="str">
        <f t="shared" si="153"/>
        <v>男</v>
      </c>
      <c r="M1926" t="str">
        <f t="shared" si="154"/>
        <v xml:space="preserve"> </v>
      </c>
      <c r="S1926" t="str">
        <f t="shared" si="155"/>
        <v/>
      </c>
      <c r="T1926" t="str">
        <f t="shared" si="156"/>
        <v xml:space="preserve"> ()</v>
      </c>
      <c r="U1926" s="302" t="s">
        <v>4293</v>
      </c>
    </row>
    <row r="1927" spans="2:21" s="302" customFormat="1">
      <c r="B1927" s="263"/>
      <c r="C1927" s="294">
        <v>1926</v>
      </c>
      <c r="E1927" s="504" t="str">
        <f t="shared" si="152"/>
        <v xml:space="preserve"> ()</v>
      </c>
      <c r="H1927" t="e">
        <f>VLOOKUP($G1927,県名!$B$1:$C$49,2,FALSE)</f>
        <v>#N/A</v>
      </c>
      <c r="I1927" t="e">
        <f>VLOOKUP(B1927,学校名!$D$8:$F$64,3,FALSE)</f>
        <v>#N/A</v>
      </c>
      <c r="J1927" t="str">
        <f t="shared" si="153"/>
        <v>男</v>
      </c>
      <c r="M1927" t="str">
        <f t="shared" si="154"/>
        <v xml:space="preserve"> </v>
      </c>
      <c r="S1927" t="str">
        <f t="shared" si="155"/>
        <v/>
      </c>
      <c r="T1927" t="str">
        <f t="shared" si="156"/>
        <v xml:space="preserve"> ()</v>
      </c>
      <c r="U1927" s="302" t="s">
        <v>4293</v>
      </c>
    </row>
    <row r="1928" spans="2:21" s="302" customFormat="1">
      <c r="B1928" s="263"/>
      <c r="C1928" s="294">
        <v>1927</v>
      </c>
      <c r="E1928" s="504" t="str">
        <f t="shared" si="152"/>
        <v xml:space="preserve"> ()</v>
      </c>
      <c r="H1928" t="e">
        <f>VLOOKUP($G1928,県名!$B$1:$C$49,2,FALSE)</f>
        <v>#N/A</v>
      </c>
      <c r="I1928" t="e">
        <f>VLOOKUP(B1928,学校名!$D$8:$F$64,3,FALSE)</f>
        <v>#N/A</v>
      </c>
      <c r="J1928" t="str">
        <f t="shared" si="153"/>
        <v>男</v>
      </c>
      <c r="M1928" t="str">
        <f t="shared" si="154"/>
        <v xml:space="preserve"> </v>
      </c>
      <c r="S1928" t="str">
        <f t="shared" si="155"/>
        <v/>
      </c>
      <c r="T1928" t="str">
        <f t="shared" si="156"/>
        <v xml:space="preserve"> ()</v>
      </c>
      <c r="U1928" s="302" t="s">
        <v>4293</v>
      </c>
    </row>
    <row r="1929" spans="2:21" s="302" customFormat="1">
      <c r="B1929" s="263"/>
      <c r="C1929" s="294">
        <v>1928</v>
      </c>
      <c r="E1929" s="504" t="str">
        <f t="shared" si="152"/>
        <v xml:space="preserve"> ()</v>
      </c>
      <c r="H1929" t="e">
        <f>VLOOKUP($G1929,県名!$B$1:$C$49,2,FALSE)</f>
        <v>#N/A</v>
      </c>
      <c r="I1929" t="e">
        <f>VLOOKUP(B1929,学校名!$D$8:$F$64,3,FALSE)</f>
        <v>#N/A</v>
      </c>
      <c r="J1929" t="str">
        <f t="shared" si="153"/>
        <v>男</v>
      </c>
      <c r="M1929" t="str">
        <f t="shared" si="154"/>
        <v xml:space="preserve"> </v>
      </c>
      <c r="S1929" t="str">
        <f t="shared" si="155"/>
        <v/>
      </c>
      <c r="T1929" t="str">
        <f t="shared" si="156"/>
        <v xml:space="preserve"> ()</v>
      </c>
      <c r="U1929" s="302" t="s">
        <v>4293</v>
      </c>
    </row>
    <row r="1930" spans="2:21" s="302" customFormat="1">
      <c r="B1930" s="263"/>
      <c r="C1930" s="294">
        <v>1929</v>
      </c>
      <c r="E1930" s="504" t="str">
        <f t="shared" si="152"/>
        <v xml:space="preserve"> ()</v>
      </c>
      <c r="H1930" t="e">
        <f>VLOOKUP($G1930,県名!$B$1:$C$49,2,FALSE)</f>
        <v>#N/A</v>
      </c>
      <c r="I1930" t="e">
        <f>VLOOKUP(B1930,学校名!$D$8:$F$64,3,FALSE)</f>
        <v>#N/A</v>
      </c>
      <c r="J1930" t="str">
        <f t="shared" si="153"/>
        <v>男</v>
      </c>
      <c r="M1930" t="str">
        <f t="shared" si="154"/>
        <v xml:space="preserve"> </v>
      </c>
      <c r="S1930" t="str">
        <f t="shared" si="155"/>
        <v/>
      </c>
      <c r="T1930" t="str">
        <f t="shared" si="156"/>
        <v xml:space="preserve"> ()</v>
      </c>
      <c r="U1930" s="302" t="s">
        <v>4293</v>
      </c>
    </row>
    <row r="1931" spans="2:21" s="302" customFormat="1">
      <c r="B1931" s="263"/>
      <c r="C1931" s="294">
        <v>1930</v>
      </c>
      <c r="E1931" s="504" t="str">
        <f t="shared" si="152"/>
        <v xml:space="preserve"> ()</v>
      </c>
      <c r="H1931" t="e">
        <f>VLOOKUP($G1931,県名!$B$1:$C$49,2,FALSE)</f>
        <v>#N/A</v>
      </c>
      <c r="I1931" t="e">
        <f>VLOOKUP(B1931,学校名!$D$8:$F$64,3,FALSE)</f>
        <v>#N/A</v>
      </c>
      <c r="J1931" t="str">
        <f t="shared" si="153"/>
        <v>男</v>
      </c>
      <c r="M1931" t="str">
        <f t="shared" si="154"/>
        <v xml:space="preserve"> </v>
      </c>
      <c r="S1931" t="str">
        <f t="shared" si="155"/>
        <v/>
      </c>
      <c r="T1931" t="str">
        <f t="shared" si="156"/>
        <v xml:space="preserve"> ()</v>
      </c>
      <c r="U1931" s="302" t="s">
        <v>4293</v>
      </c>
    </row>
    <row r="1932" spans="2:21" s="302" customFormat="1">
      <c r="B1932" s="263"/>
      <c r="C1932" s="294">
        <v>1931</v>
      </c>
      <c r="E1932" s="504" t="str">
        <f t="shared" si="152"/>
        <v xml:space="preserve"> ()</v>
      </c>
      <c r="H1932" t="e">
        <f>VLOOKUP($G1932,県名!$B$1:$C$49,2,FALSE)</f>
        <v>#N/A</v>
      </c>
      <c r="I1932" t="e">
        <f>VLOOKUP(B1932,学校名!$D$8:$F$64,3,FALSE)</f>
        <v>#N/A</v>
      </c>
      <c r="J1932" t="str">
        <f t="shared" si="153"/>
        <v>男</v>
      </c>
      <c r="M1932" t="str">
        <f t="shared" si="154"/>
        <v xml:space="preserve"> </v>
      </c>
      <c r="S1932" t="str">
        <f t="shared" si="155"/>
        <v/>
      </c>
      <c r="T1932" t="str">
        <f t="shared" si="156"/>
        <v xml:space="preserve"> ()</v>
      </c>
      <c r="U1932" s="302" t="s">
        <v>4293</v>
      </c>
    </row>
    <row r="1933" spans="2:21" s="302" customFormat="1">
      <c r="B1933" s="263"/>
      <c r="C1933" s="294">
        <v>1932</v>
      </c>
      <c r="E1933" s="504" t="str">
        <f t="shared" si="152"/>
        <v xml:space="preserve"> ()</v>
      </c>
      <c r="H1933" t="e">
        <f>VLOOKUP($G1933,県名!$B$1:$C$49,2,FALSE)</f>
        <v>#N/A</v>
      </c>
      <c r="I1933" t="e">
        <f>VLOOKUP(B1933,学校名!$D$8:$F$64,3,FALSE)</f>
        <v>#N/A</v>
      </c>
      <c r="J1933" t="str">
        <f t="shared" si="153"/>
        <v>男</v>
      </c>
      <c r="M1933" t="str">
        <f t="shared" si="154"/>
        <v xml:space="preserve"> </v>
      </c>
      <c r="S1933" t="str">
        <f t="shared" si="155"/>
        <v/>
      </c>
      <c r="T1933" t="str">
        <f t="shared" si="156"/>
        <v xml:space="preserve"> ()</v>
      </c>
      <c r="U1933" s="302" t="s">
        <v>4293</v>
      </c>
    </row>
    <row r="1934" spans="2:21" s="302" customFormat="1">
      <c r="B1934" s="263"/>
      <c r="C1934" s="294">
        <v>1933</v>
      </c>
      <c r="E1934" s="504" t="str">
        <f t="shared" si="152"/>
        <v xml:space="preserve"> ()</v>
      </c>
      <c r="H1934" t="e">
        <f>VLOOKUP($G1934,県名!$B$1:$C$49,2,FALSE)</f>
        <v>#N/A</v>
      </c>
      <c r="I1934" t="e">
        <f>VLOOKUP(B1934,学校名!$D$8:$F$64,3,FALSE)</f>
        <v>#N/A</v>
      </c>
      <c r="J1934" t="str">
        <f t="shared" si="153"/>
        <v>男</v>
      </c>
      <c r="M1934" t="str">
        <f t="shared" si="154"/>
        <v xml:space="preserve"> </v>
      </c>
      <c r="S1934" t="str">
        <f t="shared" si="155"/>
        <v/>
      </c>
      <c r="T1934" t="str">
        <f t="shared" si="156"/>
        <v xml:space="preserve"> ()</v>
      </c>
      <c r="U1934" s="302" t="s">
        <v>4293</v>
      </c>
    </row>
    <row r="1935" spans="2:21" s="302" customFormat="1">
      <c r="B1935" s="263"/>
      <c r="C1935" s="294">
        <v>1934</v>
      </c>
      <c r="E1935" s="504" t="str">
        <f t="shared" si="152"/>
        <v xml:space="preserve"> ()</v>
      </c>
      <c r="H1935" t="e">
        <f>VLOOKUP($G1935,県名!$B$1:$C$49,2,FALSE)</f>
        <v>#N/A</v>
      </c>
      <c r="I1935" t="e">
        <f>VLOOKUP(B1935,学校名!$D$8:$F$64,3,FALSE)</f>
        <v>#N/A</v>
      </c>
      <c r="J1935" t="str">
        <f t="shared" si="153"/>
        <v>男</v>
      </c>
      <c r="M1935" t="str">
        <f t="shared" si="154"/>
        <v xml:space="preserve"> </v>
      </c>
      <c r="S1935" t="str">
        <f t="shared" si="155"/>
        <v/>
      </c>
      <c r="T1935" t="str">
        <f t="shared" si="156"/>
        <v xml:space="preserve"> ()</v>
      </c>
      <c r="U1935" s="302" t="s">
        <v>4293</v>
      </c>
    </row>
    <row r="1936" spans="2:21" s="302" customFormat="1">
      <c r="B1936" s="263"/>
      <c r="C1936" s="294">
        <v>1935</v>
      </c>
      <c r="E1936" s="504" t="str">
        <f t="shared" si="152"/>
        <v xml:space="preserve"> ()</v>
      </c>
      <c r="H1936" t="e">
        <f>VLOOKUP($G1936,県名!$B$1:$C$49,2,FALSE)</f>
        <v>#N/A</v>
      </c>
      <c r="I1936" t="e">
        <f>VLOOKUP(B1936,学校名!$D$8:$F$64,3,FALSE)</f>
        <v>#N/A</v>
      </c>
      <c r="J1936" t="str">
        <f t="shared" si="153"/>
        <v>男</v>
      </c>
      <c r="M1936" t="str">
        <f t="shared" si="154"/>
        <v xml:space="preserve"> </v>
      </c>
      <c r="S1936" t="str">
        <f t="shared" si="155"/>
        <v/>
      </c>
      <c r="T1936" t="str">
        <f t="shared" si="156"/>
        <v xml:space="preserve"> ()</v>
      </c>
      <c r="U1936" s="302" t="s">
        <v>4293</v>
      </c>
    </row>
    <row r="1937" spans="2:21" s="302" customFormat="1">
      <c r="B1937" s="263"/>
      <c r="C1937" s="294">
        <v>1936</v>
      </c>
      <c r="E1937" s="504" t="str">
        <f t="shared" si="152"/>
        <v xml:space="preserve"> ()</v>
      </c>
      <c r="H1937" t="e">
        <f>VLOOKUP($G1937,県名!$B$1:$C$49,2,FALSE)</f>
        <v>#N/A</v>
      </c>
      <c r="I1937" t="e">
        <f>VLOOKUP(B1937,学校名!$D$8:$F$64,3,FALSE)</f>
        <v>#N/A</v>
      </c>
      <c r="J1937" t="str">
        <f t="shared" si="153"/>
        <v>男</v>
      </c>
      <c r="M1937" t="str">
        <f t="shared" si="154"/>
        <v xml:space="preserve"> </v>
      </c>
      <c r="S1937" t="str">
        <f t="shared" si="155"/>
        <v/>
      </c>
      <c r="T1937" t="str">
        <f t="shared" si="156"/>
        <v xml:space="preserve"> ()</v>
      </c>
      <c r="U1937" s="302" t="s">
        <v>4293</v>
      </c>
    </row>
    <row r="1938" spans="2:21" s="302" customFormat="1">
      <c r="B1938" s="263"/>
      <c r="C1938" s="294">
        <v>1937</v>
      </c>
      <c r="E1938" s="504" t="str">
        <f t="shared" si="152"/>
        <v xml:space="preserve"> ()</v>
      </c>
      <c r="H1938" t="e">
        <f>VLOOKUP($G1938,県名!$B$1:$C$49,2,FALSE)</f>
        <v>#N/A</v>
      </c>
      <c r="I1938" t="e">
        <f>VLOOKUP(B1938,学校名!$D$8:$F$64,3,FALSE)</f>
        <v>#N/A</v>
      </c>
      <c r="J1938" t="str">
        <f t="shared" si="153"/>
        <v>男</v>
      </c>
      <c r="M1938" t="str">
        <f t="shared" si="154"/>
        <v xml:space="preserve"> </v>
      </c>
      <c r="S1938" t="str">
        <f t="shared" si="155"/>
        <v/>
      </c>
      <c r="T1938" t="str">
        <f t="shared" si="156"/>
        <v xml:space="preserve"> ()</v>
      </c>
      <c r="U1938" s="302" t="s">
        <v>4293</v>
      </c>
    </row>
    <row r="1939" spans="2:21" s="302" customFormat="1">
      <c r="B1939" s="263"/>
      <c r="C1939" s="294">
        <v>1938</v>
      </c>
      <c r="E1939" s="504" t="str">
        <f t="shared" si="152"/>
        <v xml:space="preserve"> ()</v>
      </c>
      <c r="H1939" t="e">
        <f>VLOOKUP($G1939,県名!$B$1:$C$49,2,FALSE)</f>
        <v>#N/A</v>
      </c>
      <c r="I1939" t="e">
        <f>VLOOKUP(B1939,学校名!$D$8:$F$64,3,FALSE)</f>
        <v>#N/A</v>
      </c>
      <c r="J1939" t="str">
        <f t="shared" si="153"/>
        <v>男</v>
      </c>
      <c r="M1939" t="str">
        <f t="shared" si="154"/>
        <v xml:space="preserve"> </v>
      </c>
      <c r="S1939" t="str">
        <f t="shared" si="155"/>
        <v/>
      </c>
      <c r="T1939" t="str">
        <f t="shared" si="156"/>
        <v xml:space="preserve"> ()</v>
      </c>
      <c r="U1939" s="302" t="s">
        <v>4293</v>
      </c>
    </row>
    <row r="1940" spans="2:21" s="302" customFormat="1">
      <c r="B1940" s="263"/>
      <c r="C1940" s="294">
        <v>1939</v>
      </c>
      <c r="E1940" s="504" t="str">
        <f t="shared" si="152"/>
        <v xml:space="preserve"> ()</v>
      </c>
      <c r="H1940" t="e">
        <f>VLOOKUP($G1940,県名!$B$1:$C$49,2,FALSE)</f>
        <v>#N/A</v>
      </c>
      <c r="I1940" t="e">
        <f>VLOOKUP(B1940,学校名!$D$8:$F$64,3,FALSE)</f>
        <v>#N/A</v>
      </c>
      <c r="J1940" t="str">
        <f t="shared" si="153"/>
        <v>男</v>
      </c>
      <c r="M1940" t="str">
        <f t="shared" si="154"/>
        <v xml:space="preserve"> </v>
      </c>
      <c r="S1940" t="str">
        <f t="shared" si="155"/>
        <v/>
      </c>
      <c r="T1940" t="str">
        <f t="shared" si="156"/>
        <v xml:space="preserve"> ()</v>
      </c>
      <c r="U1940" s="302" t="s">
        <v>4293</v>
      </c>
    </row>
    <row r="1941" spans="2:21" s="302" customFormat="1">
      <c r="B1941" s="263"/>
      <c r="C1941" s="294">
        <v>1940</v>
      </c>
      <c r="E1941" s="504" t="str">
        <f t="shared" si="152"/>
        <v xml:space="preserve"> ()</v>
      </c>
      <c r="H1941" t="e">
        <f>VLOOKUP($G1941,県名!$B$1:$C$49,2,FALSE)</f>
        <v>#N/A</v>
      </c>
      <c r="I1941" t="e">
        <f>VLOOKUP(B1941,学校名!$D$8:$F$64,3,FALSE)</f>
        <v>#N/A</v>
      </c>
      <c r="J1941" t="str">
        <f t="shared" si="153"/>
        <v>男</v>
      </c>
      <c r="M1941" t="str">
        <f t="shared" si="154"/>
        <v xml:space="preserve"> </v>
      </c>
      <c r="S1941" t="str">
        <f t="shared" si="155"/>
        <v/>
      </c>
      <c r="T1941" t="str">
        <f t="shared" si="156"/>
        <v xml:space="preserve"> ()</v>
      </c>
      <c r="U1941" s="302" t="s">
        <v>4293</v>
      </c>
    </row>
    <row r="1942" spans="2:21" s="302" customFormat="1">
      <c r="B1942" s="263"/>
      <c r="C1942" s="294">
        <v>1941</v>
      </c>
      <c r="E1942" s="504" t="str">
        <f t="shared" si="152"/>
        <v xml:space="preserve"> ()</v>
      </c>
      <c r="H1942" t="e">
        <f>VLOOKUP($G1942,県名!$B$1:$C$49,2,FALSE)</f>
        <v>#N/A</v>
      </c>
      <c r="I1942" t="e">
        <f>VLOOKUP(B1942,学校名!$D$8:$F$64,3,FALSE)</f>
        <v>#N/A</v>
      </c>
      <c r="J1942" t="str">
        <f t="shared" si="153"/>
        <v>男</v>
      </c>
      <c r="M1942" t="str">
        <f t="shared" si="154"/>
        <v xml:space="preserve"> </v>
      </c>
      <c r="S1942" t="str">
        <f t="shared" si="155"/>
        <v/>
      </c>
      <c r="T1942" t="str">
        <f t="shared" si="156"/>
        <v xml:space="preserve"> ()</v>
      </c>
      <c r="U1942" s="302" t="s">
        <v>4293</v>
      </c>
    </row>
    <row r="1943" spans="2:21" s="302" customFormat="1">
      <c r="B1943" s="263"/>
      <c r="C1943" s="294">
        <v>1942</v>
      </c>
      <c r="E1943" s="504" t="str">
        <f t="shared" si="152"/>
        <v xml:space="preserve"> ()</v>
      </c>
      <c r="H1943" t="e">
        <f>VLOOKUP($G1943,県名!$B$1:$C$49,2,FALSE)</f>
        <v>#N/A</v>
      </c>
      <c r="I1943" t="e">
        <f>VLOOKUP(B1943,学校名!$D$8:$F$64,3,FALSE)</f>
        <v>#N/A</v>
      </c>
      <c r="J1943" t="str">
        <f t="shared" si="153"/>
        <v>男</v>
      </c>
      <c r="M1943" t="str">
        <f t="shared" si="154"/>
        <v xml:space="preserve"> </v>
      </c>
      <c r="S1943" t="str">
        <f t="shared" si="155"/>
        <v/>
      </c>
      <c r="T1943" t="str">
        <f t="shared" si="156"/>
        <v xml:space="preserve"> ()</v>
      </c>
      <c r="U1943" s="302" t="s">
        <v>4293</v>
      </c>
    </row>
    <row r="1944" spans="2:21" s="302" customFormat="1">
      <c r="B1944" s="263"/>
      <c r="C1944" s="294">
        <v>1943</v>
      </c>
      <c r="E1944" s="504" t="str">
        <f t="shared" si="152"/>
        <v xml:space="preserve"> ()</v>
      </c>
      <c r="H1944" t="e">
        <f>VLOOKUP($G1944,県名!$B$1:$C$49,2,FALSE)</f>
        <v>#N/A</v>
      </c>
      <c r="I1944" t="e">
        <f>VLOOKUP(B1944,学校名!$D$8:$F$64,3,FALSE)</f>
        <v>#N/A</v>
      </c>
      <c r="J1944" t="str">
        <f t="shared" si="153"/>
        <v>男</v>
      </c>
      <c r="M1944" t="str">
        <f t="shared" si="154"/>
        <v xml:space="preserve"> </v>
      </c>
      <c r="S1944" t="str">
        <f t="shared" si="155"/>
        <v/>
      </c>
      <c r="T1944" t="str">
        <f t="shared" si="156"/>
        <v xml:space="preserve"> ()</v>
      </c>
      <c r="U1944" s="302" t="s">
        <v>4293</v>
      </c>
    </row>
    <row r="1945" spans="2:21" s="302" customFormat="1">
      <c r="B1945" s="263"/>
      <c r="C1945" s="294">
        <v>1944</v>
      </c>
      <c r="E1945" s="504" t="str">
        <f t="shared" si="152"/>
        <v xml:space="preserve"> ()</v>
      </c>
      <c r="H1945" t="e">
        <f>VLOOKUP($G1945,県名!$B$1:$C$49,2,FALSE)</f>
        <v>#N/A</v>
      </c>
      <c r="I1945" t="e">
        <f>VLOOKUP(B1945,学校名!$D$8:$F$64,3,FALSE)</f>
        <v>#N/A</v>
      </c>
      <c r="J1945" t="str">
        <f t="shared" si="153"/>
        <v>男</v>
      </c>
      <c r="M1945" t="str">
        <f t="shared" si="154"/>
        <v xml:space="preserve"> </v>
      </c>
      <c r="S1945" t="str">
        <f t="shared" si="155"/>
        <v/>
      </c>
      <c r="T1945" t="str">
        <f t="shared" si="156"/>
        <v xml:space="preserve"> ()</v>
      </c>
      <c r="U1945" s="302" t="s">
        <v>4293</v>
      </c>
    </row>
    <row r="1946" spans="2:21" s="302" customFormat="1">
      <c r="B1946" s="263"/>
      <c r="C1946" s="294">
        <v>1945</v>
      </c>
      <c r="E1946" s="504" t="str">
        <f t="shared" si="152"/>
        <v xml:space="preserve"> ()</v>
      </c>
      <c r="H1946" t="e">
        <f>VLOOKUP($G1946,県名!$B$1:$C$49,2,FALSE)</f>
        <v>#N/A</v>
      </c>
      <c r="I1946" t="e">
        <f>VLOOKUP(B1946,学校名!$D$8:$F$64,3,FALSE)</f>
        <v>#N/A</v>
      </c>
      <c r="J1946" t="str">
        <f t="shared" si="153"/>
        <v>男</v>
      </c>
      <c r="M1946" t="str">
        <f t="shared" si="154"/>
        <v xml:space="preserve"> </v>
      </c>
      <c r="S1946" t="str">
        <f t="shared" si="155"/>
        <v/>
      </c>
      <c r="T1946" t="str">
        <f t="shared" si="156"/>
        <v xml:space="preserve"> ()</v>
      </c>
      <c r="U1946" s="302" t="s">
        <v>4293</v>
      </c>
    </row>
    <row r="1947" spans="2:21" s="302" customFormat="1">
      <c r="B1947" s="263"/>
      <c r="C1947" s="294">
        <v>1946</v>
      </c>
      <c r="E1947" s="504" t="str">
        <f t="shared" si="152"/>
        <v xml:space="preserve"> ()</v>
      </c>
      <c r="H1947" t="e">
        <f>VLOOKUP($G1947,県名!$B$1:$C$49,2,FALSE)</f>
        <v>#N/A</v>
      </c>
      <c r="I1947" t="e">
        <f>VLOOKUP(B1947,学校名!$D$8:$F$64,3,FALSE)</f>
        <v>#N/A</v>
      </c>
      <c r="J1947" t="str">
        <f t="shared" si="153"/>
        <v>男</v>
      </c>
      <c r="M1947" t="str">
        <f t="shared" si="154"/>
        <v xml:space="preserve"> </v>
      </c>
      <c r="S1947" t="str">
        <f t="shared" si="155"/>
        <v/>
      </c>
      <c r="T1947" t="str">
        <f t="shared" si="156"/>
        <v xml:space="preserve"> ()</v>
      </c>
      <c r="U1947" s="302" t="s">
        <v>4293</v>
      </c>
    </row>
    <row r="1948" spans="2:21" s="302" customFormat="1">
      <c r="B1948" s="263"/>
      <c r="C1948" s="294">
        <v>1947</v>
      </c>
      <c r="E1948" s="504" t="str">
        <f t="shared" si="152"/>
        <v xml:space="preserve"> ()</v>
      </c>
      <c r="H1948" t="e">
        <f>VLOOKUP($G1948,県名!$B$1:$C$49,2,FALSE)</f>
        <v>#N/A</v>
      </c>
      <c r="I1948" t="e">
        <f>VLOOKUP(B1948,学校名!$D$8:$F$64,3,FALSE)</f>
        <v>#N/A</v>
      </c>
      <c r="J1948" t="str">
        <f t="shared" si="153"/>
        <v>男</v>
      </c>
      <c r="M1948" t="str">
        <f t="shared" si="154"/>
        <v xml:space="preserve"> </v>
      </c>
      <c r="S1948" t="str">
        <f t="shared" si="155"/>
        <v/>
      </c>
      <c r="T1948" t="str">
        <f t="shared" si="156"/>
        <v xml:space="preserve"> ()</v>
      </c>
      <c r="U1948" s="302" t="s">
        <v>4293</v>
      </c>
    </row>
    <row r="1949" spans="2:21" s="302" customFormat="1">
      <c r="B1949" s="263"/>
      <c r="C1949" s="294">
        <v>1948</v>
      </c>
      <c r="E1949" s="504" t="str">
        <f t="shared" si="152"/>
        <v xml:space="preserve"> ()</v>
      </c>
      <c r="H1949" t="e">
        <f>VLOOKUP($G1949,県名!$B$1:$C$49,2,FALSE)</f>
        <v>#N/A</v>
      </c>
      <c r="I1949" t="e">
        <f>VLOOKUP(B1949,学校名!$D$8:$F$64,3,FALSE)</f>
        <v>#N/A</v>
      </c>
      <c r="J1949" t="str">
        <f t="shared" si="153"/>
        <v>男</v>
      </c>
      <c r="M1949" t="str">
        <f t="shared" si="154"/>
        <v xml:space="preserve"> </v>
      </c>
      <c r="S1949" t="str">
        <f t="shared" si="155"/>
        <v/>
      </c>
      <c r="T1949" t="str">
        <f t="shared" si="156"/>
        <v xml:space="preserve"> ()</v>
      </c>
      <c r="U1949" s="302" t="s">
        <v>4293</v>
      </c>
    </row>
    <row r="1950" spans="2:21" s="302" customFormat="1">
      <c r="B1950" s="263"/>
      <c r="C1950" s="294">
        <v>1949</v>
      </c>
      <c r="E1950" s="504" t="str">
        <f t="shared" si="152"/>
        <v xml:space="preserve"> ()</v>
      </c>
      <c r="H1950" t="e">
        <f>VLOOKUP($G1950,県名!$B$1:$C$49,2,FALSE)</f>
        <v>#N/A</v>
      </c>
      <c r="I1950" t="e">
        <f>VLOOKUP(B1950,学校名!$D$8:$F$64,3,FALSE)</f>
        <v>#N/A</v>
      </c>
      <c r="J1950" t="str">
        <f t="shared" si="153"/>
        <v>男</v>
      </c>
      <c r="M1950" t="str">
        <f t="shared" si="154"/>
        <v xml:space="preserve"> </v>
      </c>
      <c r="S1950" t="str">
        <f t="shared" si="155"/>
        <v/>
      </c>
      <c r="T1950" t="str">
        <f t="shared" si="156"/>
        <v xml:space="preserve"> ()</v>
      </c>
      <c r="U1950" s="302" t="s">
        <v>4293</v>
      </c>
    </row>
    <row r="1951" spans="2:21" s="302" customFormat="1">
      <c r="B1951" s="263"/>
      <c r="C1951" s="294">
        <v>1950</v>
      </c>
      <c r="E1951" s="504" t="str">
        <f t="shared" si="152"/>
        <v xml:space="preserve"> ()</v>
      </c>
      <c r="H1951" t="e">
        <f>VLOOKUP($G1951,県名!$B$1:$C$49,2,FALSE)</f>
        <v>#N/A</v>
      </c>
      <c r="I1951" t="e">
        <f>VLOOKUP(B1951,学校名!$D$8:$F$64,3,FALSE)</f>
        <v>#N/A</v>
      </c>
      <c r="J1951" t="str">
        <f t="shared" si="153"/>
        <v>男</v>
      </c>
      <c r="M1951" t="str">
        <f t="shared" si="154"/>
        <v xml:space="preserve"> </v>
      </c>
      <c r="S1951" t="str">
        <f t="shared" si="155"/>
        <v/>
      </c>
      <c r="T1951" t="str">
        <f t="shared" si="156"/>
        <v xml:space="preserve"> ()</v>
      </c>
      <c r="U1951" s="302" t="s">
        <v>4293</v>
      </c>
    </row>
    <row r="1952" spans="2:21" s="302" customFormat="1">
      <c r="B1952" s="263"/>
      <c r="C1952" s="294">
        <v>1951</v>
      </c>
      <c r="E1952" s="504" t="str">
        <f t="shared" si="152"/>
        <v xml:space="preserve"> ()</v>
      </c>
      <c r="H1952" t="e">
        <f>VLOOKUP($G1952,県名!$B$1:$C$49,2,FALSE)</f>
        <v>#N/A</v>
      </c>
      <c r="I1952" t="e">
        <f>VLOOKUP(B1952,学校名!$D$8:$F$64,3,FALSE)</f>
        <v>#N/A</v>
      </c>
      <c r="J1952" t="str">
        <f t="shared" si="153"/>
        <v>男</v>
      </c>
      <c r="M1952" t="str">
        <f t="shared" si="154"/>
        <v xml:space="preserve"> </v>
      </c>
      <c r="S1952" t="str">
        <f t="shared" si="155"/>
        <v/>
      </c>
      <c r="T1952" t="str">
        <f t="shared" si="156"/>
        <v xml:space="preserve"> ()</v>
      </c>
      <c r="U1952" s="302" t="s">
        <v>4293</v>
      </c>
    </row>
    <row r="1953" spans="2:21" s="302" customFormat="1">
      <c r="B1953" s="263"/>
      <c r="C1953" s="294">
        <v>1952</v>
      </c>
      <c r="E1953" s="504" t="str">
        <f t="shared" si="152"/>
        <v xml:space="preserve"> ()</v>
      </c>
      <c r="H1953" t="e">
        <f>VLOOKUP($G1953,県名!$B$1:$C$49,2,FALSE)</f>
        <v>#N/A</v>
      </c>
      <c r="I1953" t="e">
        <f>VLOOKUP(B1953,学校名!$D$8:$F$64,3,FALSE)</f>
        <v>#N/A</v>
      </c>
      <c r="J1953" t="str">
        <f t="shared" si="153"/>
        <v>男</v>
      </c>
      <c r="M1953" t="str">
        <f t="shared" si="154"/>
        <v xml:space="preserve"> </v>
      </c>
      <c r="S1953" t="str">
        <f t="shared" si="155"/>
        <v/>
      </c>
      <c r="T1953" t="str">
        <f t="shared" si="156"/>
        <v xml:space="preserve"> ()</v>
      </c>
      <c r="U1953" s="302" t="s">
        <v>4293</v>
      </c>
    </row>
    <row r="1954" spans="2:21" s="302" customFormat="1">
      <c r="B1954" s="263"/>
      <c r="C1954" s="294">
        <v>1953</v>
      </c>
      <c r="E1954" s="504" t="str">
        <f t="shared" si="152"/>
        <v xml:space="preserve"> ()</v>
      </c>
      <c r="H1954" t="e">
        <f>VLOOKUP($G1954,県名!$B$1:$C$49,2,FALSE)</f>
        <v>#N/A</v>
      </c>
      <c r="I1954" t="e">
        <f>VLOOKUP(B1954,学校名!$D$8:$F$64,3,FALSE)</f>
        <v>#N/A</v>
      </c>
      <c r="J1954" t="str">
        <f t="shared" si="153"/>
        <v>男</v>
      </c>
      <c r="M1954" t="str">
        <f t="shared" si="154"/>
        <v xml:space="preserve"> </v>
      </c>
      <c r="S1954" t="str">
        <f t="shared" si="155"/>
        <v/>
      </c>
      <c r="T1954" t="str">
        <f t="shared" si="156"/>
        <v xml:space="preserve"> ()</v>
      </c>
      <c r="U1954" s="302" t="s">
        <v>4293</v>
      </c>
    </row>
    <row r="1955" spans="2:21" s="302" customFormat="1">
      <c r="B1955" s="263"/>
      <c r="C1955" s="294">
        <v>1954</v>
      </c>
      <c r="E1955" s="504" t="str">
        <f t="shared" si="152"/>
        <v xml:space="preserve"> ()</v>
      </c>
      <c r="H1955" t="e">
        <f>VLOOKUP($G1955,県名!$B$1:$C$49,2,FALSE)</f>
        <v>#N/A</v>
      </c>
      <c r="I1955" t="e">
        <f>VLOOKUP(B1955,学校名!$D$8:$F$64,3,FALSE)</f>
        <v>#N/A</v>
      </c>
      <c r="J1955" t="str">
        <f t="shared" si="153"/>
        <v>男</v>
      </c>
      <c r="M1955" t="str">
        <f t="shared" si="154"/>
        <v xml:space="preserve"> </v>
      </c>
      <c r="S1955" t="str">
        <f t="shared" si="155"/>
        <v/>
      </c>
      <c r="T1955" t="str">
        <f t="shared" si="156"/>
        <v xml:space="preserve"> ()</v>
      </c>
      <c r="U1955" s="302" t="s">
        <v>4293</v>
      </c>
    </row>
    <row r="1956" spans="2:21" s="302" customFormat="1">
      <c r="B1956" s="263"/>
      <c r="C1956" s="294">
        <v>1955</v>
      </c>
      <c r="E1956" s="504" t="str">
        <f t="shared" si="152"/>
        <v xml:space="preserve"> ()</v>
      </c>
      <c r="H1956" t="e">
        <f>VLOOKUP($G1956,県名!$B$1:$C$49,2,FALSE)</f>
        <v>#N/A</v>
      </c>
      <c r="I1956" t="e">
        <f>VLOOKUP(B1956,学校名!$D$8:$F$64,3,FALSE)</f>
        <v>#N/A</v>
      </c>
      <c r="J1956" t="str">
        <f t="shared" si="153"/>
        <v>男</v>
      </c>
      <c r="M1956" t="str">
        <f t="shared" si="154"/>
        <v xml:space="preserve"> </v>
      </c>
      <c r="S1956" t="str">
        <f t="shared" si="155"/>
        <v/>
      </c>
      <c r="T1956" t="str">
        <f t="shared" si="156"/>
        <v xml:space="preserve"> ()</v>
      </c>
      <c r="U1956" s="302" t="s">
        <v>4293</v>
      </c>
    </row>
    <row r="1957" spans="2:21" s="302" customFormat="1">
      <c r="B1957" s="263"/>
      <c r="C1957" s="294">
        <v>1956</v>
      </c>
      <c r="E1957" s="504" t="str">
        <f t="shared" si="152"/>
        <v xml:space="preserve"> ()</v>
      </c>
      <c r="H1957" t="e">
        <f>VLOOKUP($G1957,県名!$B$1:$C$49,2,FALSE)</f>
        <v>#N/A</v>
      </c>
      <c r="I1957" t="e">
        <f>VLOOKUP(B1957,学校名!$D$8:$F$64,3,FALSE)</f>
        <v>#N/A</v>
      </c>
      <c r="J1957" t="str">
        <f t="shared" si="153"/>
        <v>男</v>
      </c>
      <c r="M1957" t="str">
        <f t="shared" si="154"/>
        <v xml:space="preserve"> </v>
      </c>
      <c r="S1957" t="str">
        <f t="shared" si="155"/>
        <v/>
      </c>
      <c r="T1957" t="str">
        <f t="shared" si="156"/>
        <v xml:space="preserve"> ()</v>
      </c>
      <c r="U1957" s="302" t="s">
        <v>4293</v>
      </c>
    </row>
    <row r="1958" spans="2:21" s="302" customFormat="1">
      <c r="B1958" s="263"/>
      <c r="C1958" s="294">
        <v>1957</v>
      </c>
      <c r="E1958" s="504" t="str">
        <f t="shared" si="152"/>
        <v xml:space="preserve"> ()</v>
      </c>
      <c r="H1958" t="e">
        <f>VLOOKUP($G1958,県名!$B$1:$C$49,2,FALSE)</f>
        <v>#N/A</v>
      </c>
      <c r="I1958" t="e">
        <f>VLOOKUP(B1958,学校名!$D$8:$F$64,3,FALSE)</f>
        <v>#N/A</v>
      </c>
      <c r="J1958" t="str">
        <f t="shared" si="153"/>
        <v>男</v>
      </c>
      <c r="M1958" t="str">
        <f t="shared" si="154"/>
        <v xml:space="preserve"> </v>
      </c>
      <c r="S1958" t="str">
        <f t="shared" si="155"/>
        <v/>
      </c>
      <c r="T1958" t="str">
        <f t="shared" si="156"/>
        <v xml:space="preserve"> ()</v>
      </c>
      <c r="U1958" s="302" t="s">
        <v>4293</v>
      </c>
    </row>
    <row r="1959" spans="2:21" s="302" customFormat="1">
      <c r="B1959" s="263"/>
      <c r="C1959" s="294">
        <v>1958</v>
      </c>
      <c r="E1959" s="504" t="str">
        <f t="shared" si="152"/>
        <v xml:space="preserve"> ()</v>
      </c>
      <c r="H1959" t="e">
        <f>VLOOKUP($G1959,県名!$B$1:$C$49,2,FALSE)</f>
        <v>#N/A</v>
      </c>
      <c r="I1959" t="e">
        <f>VLOOKUP(B1959,学校名!$D$8:$F$64,3,FALSE)</f>
        <v>#N/A</v>
      </c>
      <c r="J1959" t="str">
        <f t="shared" si="153"/>
        <v>男</v>
      </c>
      <c r="M1959" t="str">
        <f t="shared" si="154"/>
        <v xml:space="preserve"> </v>
      </c>
      <c r="S1959" t="str">
        <f t="shared" si="155"/>
        <v/>
      </c>
      <c r="T1959" t="str">
        <f t="shared" si="156"/>
        <v xml:space="preserve"> ()</v>
      </c>
      <c r="U1959" s="302" t="s">
        <v>4293</v>
      </c>
    </row>
    <row r="1960" spans="2:21" s="302" customFormat="1">
      <c r="B1960" s="263"/>
      <c r="C1960" s="294">
        <v>1959</v>
      </c>
      <c r="E1960" s="504" t="str">
        <f t="shared" si="152"/>
        <v xml:space="preserve"> ()</v>
      </c>
      <c r="H1960" t="e">
        <f>VLOOKUP($G1960,県名!$B$1:$C$49,2,FALSE)</f>
        <v>#N/A</v>
      </c>
      <c r="I1960" t="e">
        <f>VLOOKUP(B1960,学校名!$D$8:$F$64,3,FALSE)</f>
        <v>#N/A</v>
      </c>
      <c r="J1960" t="str">
        <f t="shared" si="153"/>
        <v>男</v>
      </c>
      <c r="M1960" t="str">
        <f t="shared" si="154"/>
        <v xml:space="preserve"> </v>
      </c>
      <c r="S1960" t="str">
        <f t="shared" si="155"/>
        <v/>
      </c>
      <c r="T1960" t="str">
        <f t="shared" si="156"/>
        <v xml:space="preserve"> ()</v>
      </c>
      <c r="U1960" s="302" t="s">
        <v>4293</v>
      </c>
    </row>
    <row r="1961" spans="2:21" s="302" customFormat="1">
      <c r="B1961" s="263"/>
      <c r="C1961" s="294">
        <v>1960</v>
      </c>
      <c r="E1961" s="504" t="str">
        <f t="shared" si="152"/>
        <v xml:space="preserve"> ()</v>
      </c>
      <c r="H1961" t="e">
        <f>VLOOKUP($G1961,県名!$B$1:$C$49,2,FALSE)</f>
        <v>#N/A</v>
      </c>
      <c r="I1961" t="e">
        <f>VLOOKUP(B1961,学校名!$D$8:$F$64,3,FALSE)</f>
        <v>#N/A</v>
      </c>
      <c r="J1961" t="str">
        <f t="shared" si="153"/>
        <v>男</v>
      </c>
      <c r="M1961" t="str">
        <f t="shared" si="154"/>
        <v xml:space="preserve"> </v>
      </c>
      <c r="S1961" t="str">
        <f t="shared" si="155"/>
        <v/>
      </c>
      <c r="T1961" t="str">
        <f t="shared" si="156"/>
        <v xml:space="preserve"> ()</v>
      </c>
      <c r="U1961" s="302" t="s">
        <v>4293</v>
      </c>
    </row>
    <row r="1962" spans="2:21" s="302" customFormat="1">
      <c r="B1962" s="263"/>
      <c r="C1962" s="294">
        <v>1961</v>
      </c>
      <c r="E1962" s="504" t="str">
        <f t="shared" si="152"/>
        <v xml:space="preserve"> ()</v>
      </c>
      <c r="H1962" t="e">
        <f>VLOOKUP($G1962,県名!$B$1:$C$49,2,FALSE)</f>
        <v>#N/A</v>
      </c>
      <c r="I1962" t="e">
        <f>VLOOKUP(B1962,学校名!$D$8:$F$64,3,FALSE)</f>
        <v>#N/A</v>
      </c>
      <c r="J1962" t="str">
        <f t="shared" si="153"/>
        <v>男</v>
      </c>
      <c r="M1962" t="str">
        <f t="shared" si="154"/>
        <v xml:space="preserve"> </v>
      </c>
      <c r="S1962" t="str">
        <f t="shared" si="155"/>
        <v/>
      </c>
      <c r="T1962" t="str">
        <f t="shared" si="156"/>
        <v xml:space="preserve"> ()</v>
      </c>
      <c r="U1962" s="302" t="s">
        <v>4293</v>
      </c>
    </row>
    <row r="1963" spans="2:21" s="302" customFormat="1">
      <c r="B1963" s="263"/>
      <c r="C1963" s="294">
        <v>1962</v>
      </c>
      <c r="E1963" s="504" t="str">
        <f t="shared" si="152"/>
        <v xml:space="preserve"> ()</v>
      </c>
      <c r="H1963" t="e">
        <f>VLOOKUP($G1963,県名!$B$1:$C$49,2,FALSE)</f>
        <v>#N/A</v>
      </c>
      <c r="I1963" t="e">
        <f>VLOOKUP(B1963,学校名!$D$8:$F$64,3,FALSE)</f>
        <v>#N/A</v>
      </c>
      <c r="J1963" t="str">
        <f t="shared" si="153"/>
        <v>男</v>
      </c>
      <c r="M1963" t="str">
        <f t="shared" si="154"/>
        <v xml:space="preserve"> </v>
      </c>
      <c r="S1963" t="str">
        <f t="shared" si="155"/>
        <v/>
      </c>
      <c r="T1963" t="str">
        <f t="shared" si="156"/>
        <v xml:space="preserve"> ()</v>
      </c>
      <c r="U1963" s="302" t="s">
        <v>4293</v>
      </c>
    </row>
    <row r="1964" spans="2:21" s="302" customFormat="1">
      <c r="B1964" s="263"/>
      <c r="C1964" s="294">
        <v>1963</v>
      </c>
      <c r="E1964" s="504" t="str">
        <f t="shared" si="152"/>
        <v xml:space="preserve"> ()</v>
      </c>
      <c r="H1964" t="e">
        <f>VLOOKUP($G1964,県名!$B$1:$C$49,2,FALSE)</f>
        <v>#N/A</v>
      </c>
      <c r="I1964" t="e">
        <f>VLOOKUP(B1964,学校名!$D$8:$F$64,3,FALSE)</f>
        <v>#N/A</v>
      </c>
      <c r="J1964" t="str">
        <f t="shared" si="153"/>
        <v>男</v>
      </c>
      <c r="M1964" t="str">
        <f t="shared" si="154"/>
        <v xml:space="preserve"> </v>
      </c>
      <c r="S1964" t="str">
        <f t="shared" si="155"/>
        <v/>
      </c>
      <c r="T1964" t="str">
        <f t="shared" si="156"/>
        <v xml:space="preserve"> ()</v>
      </c>
      <c r="U1964" s="302" t="s">
        <v>4293</v>
      </c>
    </row>
    <row r="1965" spans="2:21" s="302" customFormat="1">
      <c r="B1965" s="263"/>
      <c r="C1965" s="294">
        <v>1964</v>
      </c>
      <c r="E1965" s="504" t="str">
        <f t="shared" si="152"/>
        <v xml:space="preserve"> ()</v>
      </c>
      <c r="H1965" t="e">
        <f>VLOOKUP($G1965,県名!$B$1:$C$49,2,FALSE)</f>
        <v>#N/A</v>
      </c>
      <c r="I1965" t="e">
        <f>VLOOKUP(B1965,学校名!$D$8:$F$64,3,FALSE)</f>
        <v>#N/A</v>
      </c>
      <c r="J1965" t="str">
        <f t="shared" si="153"/>
        <v>男</v>
      </c>
      <c r="M1965" t="str">
        <f t="shared" si="154"/>
        <v xml:space="preserve"> </v>
      </c>
      <c r="S1965" t="str">
        <f t="shared" si="155"/>
        <v/>
      </c>
      <c r="T1965" t="str">
        <f t="shared" si="156"/>
        <v xml:space="preserve"> ()</v>
      </c>
      <c r="U1965" s="302" t="s">
        <v>4293</v>
      </c>
    </row>
    <row r="1966" spans="2:21" s="302" customFormat="1">
      <c r="B1966" s="263"/>
      <c r="C1966" s="294">
        <v>1965</v>
      </c>
      <c r="E1966" s="504" t="str">
        <f t="shared" si="152"/>
        <v xml:space="preserve"> ()</v>
      </c>
      <c r="H1966" t="e">
        <f>VLOOKUP($G1966,県名!$B$1:$C$49,2,FALSE)</f>
        <v>#N/A</v>
      </c>
      <c r="I1966" t="e">
        <f>VLOOKUP(B1966,学校名!$D$8:$F$64,3,FALSE)</f>
        <v>#N/A</v>
      </c>
      <c r="J1966" t="str">
        <f t="shared" si="153"/>
        <v>男</v>
      </c>
      <c r="M1966" t="str">
        <f t="shared" si="154"/>
        <v xml:space="preserve"> </v>
      </c>
      <c r="S1966" t="str">
        <f t="shared" si="155"/>
        <v/>
      </c>
      <c r="T1966" t="str">
        <f t="shared" si="156"/>
        <v xml:space="preserve"> ()</v>
      </c>
      <c r="U1966" s="302" t="s">
        <v>4293</v>
      </c>
    </row>
    <row r="1967" spans="2:21" s="302" customFormat="1">
      <c r="B1967" s="263"/>
      <c r="C1967" s="294">
        <v>1966</v>
      </c>
      <c r="E1967" s="504" t="str">
        <f t="shared" si="152"/>
        <v xml:space="preserve"> ()</v>
      </c>
      <c r="H1967" t="e">
        <f>VLOOKUP($G1967,県名!$B$1:$C$49,2,FALSE)</f>
        <v>#N/A</v>
      </c>
      <c r="I1967" t="e">
        <f>VLOOKUP(B1967,学校名!$D$8:$F$64,3,FALSE)</f>
        <v>#N/A</v>
      </c>
      <c r="J1967" t="str">
        <f t="shared" si="153"/>
        <v>男</v>
      </c>
      <c r="M1967" t="str">
        <f t="shared" si="154"/>
        <v xml:space="preserve"> </v>
      </c>
      <c r="S1967" t="str">
        <f t="shared" si="155"/>
        <v/>
      </c>
      <c r="T1967" t="str">
        <f t="shared" si="156"/>
        <v xml:space="preserve"> ()</v>
      </c>
      <c r="U1967" s="302" t="s">
        <v>4293</v>
      </c>
    </row>
    <row r="1968" spans="2:21" s="302" customFormat="1">
      <c r="B1968" s="263"/>
      <c r="C1968" s="294">
        <v>1967</v>
      </c>
      <c r="E1968" s="504" t="str">
        <f t="shared" si="152"/>
        <v xml:space="preserve"> ()</v>
      </c>
      <c r="H1968" t="e">
        <f>VLOOKUP($G1968,県名!$B$1:$C$49,2,FALSE)</f>
        <v>#N/A</v>
      </c>
      <c r="I1968" t="e">
        <f>VLOOKUP(B1968,学校名!$D$8:$F$64,3,FALSE)</f>
        <v>#N/A</v>
      </c>
      <c r="J1968" t="str">
        <f t="shared" si="153"/>
        <v>男</v>
      </c>
      <c r="M1968" t="str">
        <f t="shared" si="154"/>
        <v xml:space="preserve"> </v>
      </c>
      <c r="S1968" t="str">
        <f t="shared" si="155"/>
        <v/>
      </c>
      <c r="T1968" t="str">
        <f t="shared" si="156"/>
        <v xml:space="preserve"> ()</v>
      </c>
      <c r="U1968" s="302" t="s">
        <v>4293</v>
      </c>
    </row>
    <row r="1969" spans="2:21" s="302" customFormat="1">
      <c r="B1969" s="263"/>
      <c r="C1969" s="294">
        <v>1968</v>
      </c>
      <c r="E1969" s="504" t="str">
        <f t="shared" si="152"/>
        <v xml:space="preserve"> ()</v>
      </c>
      <c r="H1969" t="e">
        <f>VLOOKUP($G1969,県名!$B$1:$C$49,2,FALSE)</f>
        <v>#N/A</v>
      </c>
      <c r="I1969" t="e">
        <f>VLOOKUP(B1969,学校名!$D$8:$F$64,3,FALSE)</f>
        <v>#N/A</v>
      </c>
      <c r="J1969" t="str">
        <f t="shared" si="153"/>
        <v>男</v>
      </c>
      <c r="M1969" t="str">
        <f t="shared" si="154"/>
        <v xml:space="preserve"> </v>
      </c>
      <c r="S1969" t="str">
        <f t="shared" si="155"/>
        <v/>
      </c>
      <c r="T1969" t="str">
        <f t="shared" si="156"/>
        <v xml:space="preserve"> ()</v>
      </c>
      <c r="U1969" s="302" t="s">
        <v>4293</v>
      </c>
    </row>
    <row r="1970" spans="2:21" s="302" customFormat="1">
      <c r="B1970" s="263"/>
      <c r="C1970" s="294">
        <v>1969</v>
      </c>
      <c r="E1970" s="504" t="str">
        <f t="shared" si="152"/>
        <v xml:space="preserve"> ()</v>
      </c>
      <c r="H1970" t="e">
        <f>VLOOKUP($G1970,県名!$B$1:$C$49,2,FALSE)</f>
        <v>#N/A</v>
      </c>
      <c r="I1970" t="e">
        <f>VLOOKUP(B1970,学校名!$D$8:$F$64,3,FALSE)</f>
        <v>#N/A</v>
      </c>
      <c r="J1970" t="str">
        <f t="shared" si="153"/>
        <v>男</v>
      </c>
      <c r="M1970" t="str">
        <f t="shared" si="154"/>
        <v xml:space="preserve"> </v>
      </c>
      <c r="S1970" t="str">
        <f t="shared" si="155"/>
        <v/>
      </c>
      <c r="T1970" t="str">
        <f t="shared" si="156"/>
        <v xml:space="preserve"> ()</v>
      </c>
      <c r="U1970" s="302" t="s">
        <v>4293</v>
      </c>
    </row>
    <row r="1971" spans="2:21" s="302" customFormat="1">
      <c r="B1971" s="263"/>
      <c r="C1971" s="294">
        <v>1970</v>
      </c>
      <c r="E1971" s="504" t="str">
        <f t="shared" si="152"/>
        <v xml:space="preserve"> ()</v>
      </c>
      <c r="H1971" t="e">
        <f>VLOOKUP($G1971,県名!$B$1:$C$49,2,FALSE)</f>
        <v>#N/A</v>
      </c>
      <c r="I1971" t="e">
        <f>VLOOKUP(B1971,学校名!$D$8:$F$64,3,FALSE)</f>
        <v>#N/A</v>
      </c>
      <c r="J1971" t="str">
        <f t="shared" si="153"/>
        <v>男</v>
      </c>
      <c r="M1971" t="str">
        <f t="shared" si="154"/>
        <v xml:space="preserve"> </v>
      </c>
      <c r="S1971" t="str">
        <f t="shared" si="155"/>
        <v/>
      </c>
      <c r="T1971" t="str">
        <f t="shared" si="156"/>
        <v xml:space="preserve"> ()</v>
      </c>
      <c r="U1971" s="302" t="s">
        <v>4293</v>
      </c>
    </row>
    <row r="1972" spans="2:21" s="302" customFormat="1">
      <c r="B1972" s="263"/>
      <c r="C1972" s="294">
        <v>1971</v>
      </c>
      <c r="E1972" s="504" t="str">
        <f t="shared" si="152"/>
        <v xml:space="preserve"> ()</v>
      </c>
      <c r="H1972" t="e">
        <f>VLOOKUP($G1972,県名!$B$1:$C$49,2,FALSE)</f>
        <v>#N/A</v>
      </c>
      <c r="I1972" t="e">
        <f>VLOOKUP(B1972,学校名!$D$8:$F$64,3,FALSE)</f>
        <v>#N/A</v>
      </c>
      <c r="J1972" t="str">
        <f t="shared" si="153"/>
        <v>男</v>
      </c>
      <c r="M1972" t="str">
        <f t="shared" si="154"/>
        <v xml:space="preserve"> </v>
      </c>
      <c r="S1972" t="str">
        <f t="shared" si="155"/>
        <v/>
      </c>
      <c r="T1972" t="str">
        <f t="shared" si="156"/>
        <v xml:space="preserve"> ()</v>
      </c>
      <c r="U1972" s="302" t="s">
        <v>4293</v>
      </c>
    </row>
    <row r="1973" spans="2:21" s="302" customFormat="1">
      <c r="B1973" s="263"/>
      <c r="C1973" s="294">
        <v>1972</v>
      </c>
      <c r="E1973" s="504" t="str">
        <f t="shared" si="152"/>
        <v xml:space="preserve"> ()</v>
      </c>
      <c r="H1973" t="e">
        <f>VLOOKUP($G1973,県名!$B$1:$C$49,2,FALSE)</f>
        <v>#N/A</v>
      </c>
      <c r="I1973" t="e">
        <f>VLOOKUP(B1973,学校名!$D$8:$F$64,3,FALSE)</f>
        <v>#N/A</v>
      </c>
      <c r="J1973" t="str">
        <f t="shared" si="153"/>
        <v>男</v>
      </c>
      <c r="M1973" t="str">
        <f t="shared" si="154"/>
        <v xml:space="preserve"> </v>
      </c>
      <c r="S1973" t="str">
        <f t="shared" si="155"/>
        <v/>
      </c>
      <c r="T1973" t="str">
        <f t="shared" si="156"/>
        <v xml:space="preserve"> ()</v>
      </c>
      <c r="U1973" s="302" t="s">
        <v>4293</v>
      </c>
    </row>
    <row r="1974" spans="2:21" s="302" customFormat="1">
      <c r="B1974" s="263"/>
      <c r="C1974" s="294">
        <v>1973</v>
      </c>
      <c r="E1974" s="504" t="str">
        <f t="shared" si="152"/>
        <v xml:space="preserve"> ()</v>
      </c>
      <c r="H1974" t="e">
        <f>VLOOKUP($G1974,県名!$B$1:$C$49,2,FALSE)</f>
        <v>#N/A</v>
      </c>
      <c r="I1974" t="e">
        <f>VLOOKUP(B1974,学校名!$D$8:$F$64,3,FALSE)</f>
        <v>#N/A</v>
      </c>
      <c r="J1974" t="str">
        <f t="shared" si="153"/>
        <v>男</v>
      </c>
      <c r="M1974" t="str">
        <f t="shared" si="154"/>
        <v xml:space="preserve"> </v>
      </c>
      <c r="S1974" t="str">
        <f t="shared" si="155"/>
        <v/>
      </c>
      <c r="T1974" t="str">
        <f t="shared" si="156"/>
        <v xml:space="preserve"> ()</v>
      </c>
      <c r="U1974" s="302" t="s">
        <v>4293</v>
      </c>
    </row>
    <row r="1975" spans="2:21" s="302" customFormat="1">
      <c r="B1975" s="263"/>
      <c r="C1975" s="294">
        <v>1974</v>
      </c>
      <c r="E1975" s="504" t="str">
        <f t="shared" si="152"/>
        <v xml:space="preserve"> ()</v>
      </c>
      <c r="H1975" t="e">
        <f>VLOOKUP($G1975,県名!$B$1:$C$49,2,FALSE)</f>
        <v>#N/A</v>
      </c>
      <c r="I1975" t="e">
        <f>VLOOKUP(B1975,学校名!$D$8:$F$64,3,FALSE)</f>
        <v>#N/A</v>
      </c>
      <c r="J1975" t="str">
        <f t="shared" si="153"/>
        <v>男</v>
      </c>
      <c r="M1975" t="str">
        <f t="shared" si="154"/>
        <v xml:space="preserve"> </v>
      </c>
      <c r="S1975" t="str">
        <f t="shared" si="155"/>
        <v/>
      </c>
      <c r="T1975" t="str">
        <f t="shared" si="156"/>
        <v xml:space="preserve"> ()</v>
      </c>
      <c r="U1975" s="302" t="s">
        <v>4293</v>
      </c>
    </row>
    <row r="1976" spans="2:21" s="302" customFormat="1">
      <c r="B1976" s="263"/>
      <c r="C1976" s="294">
        <v>1975</v>
      </c>
      <c r="E1976" s="504" t="str">
        <f t="shared" si="152"/>
        <v xml:space="preserve"> ()</v>
      </c>
      <c r="H1976" t="e">
        <f>VLOOKUP($G1976,県名!$B$1:$C$49,2,FALSE)</f>
        <v>#N/A</v>
      </c>
      <c r="I1976" t="e">
        <f>VLOOKUP(B1976,学校名!$D$8:$F$64,3,FALSE)</f>
        <v>#N/A</v>
      </c>
      <c r="J1976" t="str">
        <f t="shared" si="153"/>
        <v>男</v>
      </c>
      <c r="M1976" t="str">
        <f t="shared" si="154"/>
        <v xml:space="preserve"> </v>
      </c>
      <c r="S1976" t="str">
        <f t="shared" si="155"/>
        <v/>
      </c>
      <c r="T1976" t="str">
        <f t="shared" si="156"/>
        <v xml:space="preserve"> ()</v>
      </c>
      <c r="U1976" s="302" t="s">
        <v>4293</v>
      </c>
    </row>
    <row r="1977" spans="2:21" s="302" customFormat="1">
      <c r="B1977" s="263"/>
      <c r="C1977" s="294">
        <v>1976</v>
      </c>
      <c r="E1977" s="504" t="str">
        <f t="shared" si="152"/>
        <v xml:space="preserve"> ()</v>
      </c>
      <c r="H1977" t="e">
        <f>VLOOKUP($G1977,県名!$B$1:$C$49,2,FALSE)</f>
        <v>#N/A</v>
      </c>
      <c r="I1977" t="e">
        <f>VLOOKUP(B1977,学校名!$D$8:$F$64,3,FALSE)</f>
        <v>#N/A</v>
      </c>
      <c r="J1977" t="str">
        <f t="shared" si="153"/>
        <v>男</v>
      </c>
      <c r="M1977" t="str">
        <f t="shared" si="154"/>
        <v xml:space="preserve"> </v>
      </c>
      <c r="S1977" t="str">
        <f t="shared" si="155"/>
        <v/>
      </c>
      <c r="T1977" t="str">
        <f t="shared" si="156"/>
        <v xml:space="preserve"> ()</v>
      </c>
      <c r="U1977" s="302" t="s">
        <v>4293</v>
      </c>
    </row>
    <row r="1978" spans="2:21" s="302" customFormat="1">
      <c r="B1978" s="263"/>
      <c r="C1978" s="294">
        <v>1977</v>
      </c>
      <c r="E1978" s="504" t="str">
        <f t="shared" si="152"/>
        <v xml:space="preserve"> ()</v>
      </c>
      <c r="H1978" t="e">
        <f>VLOOKUP($G1978,県名!$B$1:$C$49,2,FALSE)</f>
        <v>#N/A</v>
      </c>
      <c r="I1978" t="e">
        <f>VLOOKUP(B1978,学校名!$D$8:$F$64,3,FALSE)</f>
        <v>#N/A</v>
      </c>
      <c r="J1978" t="str">
        <f t="shared" si="153"/>
        <v>男</v>
      </c>
      <c r="M1978" t="str">
        <f t="shared" si="154"/>
        <v xml:space="preserve"> </v>
      </c>
      <c r="S1978" t="str">
        <f t="shared" si="155"/>
        <v/>
      </c>
      <c r="T1978" t="str">
        <f t="shared" si="156"/>
        <v xml:space="preserve"> ()</v>
      </c>
      <c r="U1978" s="302" t="s">
        <v>4293</v>
      </c>
    </row>
    <row r="1979" spans="2:21" s="302" customFormat="1">
      <c r="B1979" s="263"/>
      <c r="C1979" s="294">
        <v>1978</v>
      </c>
      <c r="E1979" s="504" t="str">
        <f t="shared" si="152"/>
        <v xml:space="preserve"> ()</v>
      </c>
      <c r="H1979" t="e">
        <f>VLOOKUP($G1979,県名!$B$1:$C$49,2,FALSE)</f>
        <v>#N/A</v>
      </c>
      <c r="I1979" t="e">
        <f>VLOOKUP(B1979,学校名!$D$8:$F$64,3,FALSE)</f>
        <v>#N/A</v>
      </c>
      <c r="J1979" t="str">
        <f t="shared" si="153"/>
        <v>男</v>
      </c>
      <c r="M1979" t="str">
        <f t="shared" si="154"/>
        <v xml:space="preserve"> </v>
      </c>
      <c r="S1979" t="str">
        <f t="shared" si="155"/>
        <v/>
      </c>
      <c r="T1979" t="str">
        <f t="shared" si="156"/>
        <v xml:space="preserve"> ()</v>
      </c>
      <c r="U1979" s="302" t="s">
        <v>4293</v>
      </c>
    </row>
    <row r="1980" spans="2:21" s="302" customFormat="1">
      <c r="B1980" s="263"/>
      <c r="C1980" s="294">
        <v>1979</v>
      </c>
      <c r="E1980" s="504" t="str">
        <f t="shared" si="152"/>
        <v xml:space="preserve"> ()</v>
      </c>
      <c r="H1980" t="e">
        <f>VLOOKUP($G1980,県名!$B$1:$C$49,2,FALSE)</f>
        <v>#N/A</v>
      </c>
      <c r="I1980" t="e">
        <f>VLOOKUP(B1980,学校名!$D$8:$F$64,3,FALSE)</f>
        <v>#N/A</v>
      </c>
      <c r="J1980" t="str">
        <f t="shared" si="153"/>
        <v>男</v>
      </c>
      <c r="M1980" t="str">
        <f t="shared" si="154"/>
        <v xml:space="preserve"> </v>
      </c>
      <c r="S1980" t="str">
        <f t="shared" si="155"/>
        <v/>
      </c>
      <c r="T1980" t="str">
        <f t="shared" si="156"/>
        <v xml:space="preserve"> ()</v>
      </c>
      <c r="U1980" s="302" t="s">
        <v>4293</v>
      </c>
    </row>
    <row r="1981" spans="2:21" s="302" customFormat="1">
      <c r="B1981" s="263"/>
      <c r="C1981" s="294">
        <v>1980</v>
      </c>
      <c r="E1981" s="504" t="str">
        <f t="shared" si="152"/>
        <v xml:space="preserve"> ()</v>
      </c>
      <c r="H1981" t="e">
        <f>VLOOKUP($G1981,県名!$B$1:$C$49,2,FALSE)</f>
        <v>#N/A</v>
      </c>
      <c r="I1981" t="e">
        <f>VLOOKUP(B1981,学校名!$D$8:$F$64,3,FALSE)</f>
        <v>#N/A</v>
      </c>
      <c r="J1981" t="str">
        <f t="shared" si="153"/>
        <v>男</v>
      </c>
      <c r="M1981" t="str">
        <f t="shared" si="154"/>
        <v xml:space="preserve"> </v>
      </c>
      <c r="S1981" t="str">
        <f t="shared" si="155"/>
        <v/>
      </c>
      <c r="T1981" t="str">
        <f t="shared" si="156"/>
        <v xml:space="preserve"> ()</v>
      </c>
      <c r="U1981" s="302" t="s">
        <v>4293</v>
      </c>
    </row>
    <row r="1982" spans="2:21" s="302" customFormat="1">
      <c r="B1982" s="263"/>
      <c r="C1982" s="294">
        <v>1981</v>
      </c>
      <c r="E1982" s="504" t="str">
        <f t="shared" si="152"/>
        <v xml:space="preserve"> ()</v>
      </c>
      <c r="H1982" t="e">
        <f>VLOOKUP($G1982,県名!$B$1:$C$49,2,FALSE)</f>
        <v>#N/A</v>
      </c>
      <c r="I1982" t="e">
        <f>VLOOKUP(B1982,学校名!$D$8:$F$64,3,FALSE)</f>
        <v>#N/A</v>
      </c>
      <c r="J1982" t="str">
        <f t="shared" si="153"/>
        <v>男</v>
      </c>
      <c r="M1982" t="str">
        <f t="shared" si="154"/>
        <v xml:space="preserve"> </v>
      </c>
      <c r="S1982" t="str">
        <f t="shared" si="155"/>
        <v/>
      </c>
      <c r="T1982" t="str">
        <f t="shared" si="156"/>
        <v xml:space="preserve"> ()</v>
      </c>
      <c r="U1982" s="302" t="s">
        <v>4293</v>
      </c>
    </row>
    <row r="1983" spans="2:21" s="302" customFormat="1">
      <c r="B1983" s="263"/>
      <c r="C1983" s="294">
        <v>1982</v>
      </c>
      <c r="E1983" s="504" t="str">
        <f t="shared" si="152"/>
        <v xml:space="preserve"> ()</v>
      </c>
      <c r="H1983" t="e">
        <f>VLOOKUP($G1983,県名!$B$1:$C$49,2,FALSE)</f>
        <v>#N/A</v>
      </c>
      <c r="I1983" t="e">
        <f>VLOOKUP(B1983,学校名!$D$8:$F$64,3,FALSE)</f>
        <v>#N/A</v>
      </c>
      <c r="J1983" t="str">
        <f t="shared" si="153"/>
        <v>男</v>
      </c>
      <c r="M1983" t="str">
        <f t="shared" si="154"/>
        <v xml:space="preserve"> </v>
      </c>
      <c r="S1983" t="str">
        <f t="shared" si="155"/>
        <v/>
      </c>
      <c r="T1983" t="str">
        <f t="shared" si="156"/>
        <v xml:space="preserve"> ()</v>
      </c>
      <c r="U1983" s="302" t="s">
        <v>4293</v>
      </c>
    </row>
    <row r="1984" spans="2:21" s="302" customFormat="1">
      <c r="B1984" s="263"/>
      <c r="C1984" s="294">
        <v>1983</v>
      </c>
      <c r="E1984" s="504" t="str">
        <f t="shared" si="152"/>
        <v xml:space="preserve"> ()</v>
      </c>
      <c r="H1984" t="e">
        <f>VLOOKUP($G1984,県名!$B$1:$C$49,2,FALSE)</f>
        <v>#N/A</v>
      </c>
      <c r="I1984" t="e">
        <f>VLOOKUP(B1984,学校名!$D$8:$F$64,3,FALSE)</f>
        <v>#N/A</v>
      </c>
      <c r="J1984" t="str">
        <f t="shared" si="153"/>
        <v>男</v>
      </c>
      <c r="M1984" t="str">
        <f t="shared" si="154"/>
        <v xml:space="preserve"> </v>
      </c>
      <c r="S1984" t="str">
        <f t="shared" si="155"/>
        <v/>
      </c>
      <c r="T1984" t="str">
        <f t="shared" si="156"/>
        <v xml:space="preserve"> ()</v>
      </c>
      <c r="U1984" s="302" t="s">
        <v>4293</v>
      </c>
    </row>
    <row r="1985" spans="2:21" s="302" customFormat="1">
      <c r="B1985" s="263"/>
      <c r="C1985" s="294">
        <v>1984</v>
      </c>
      <c r="E1985" s="504" t="str">
        <f t="shared" si="152"/>
        <v xml:space="preserve"> ()</v>
      </c>
      <c r="H1985" t="e">
        <f>VLOOKUP($G1985,県名!$B$1:$C$49,2,FALSE)</f>
        <v>#N/A</v>
      </c>
      <c r="I1985" t="e">
        <f>VLOOKUP(B1985,学校名!$D$8:$F$64,3,FALSE)</f>
        <v>#N/A</v>
      </c>
      <c r="J1985" t="str">
        <f t="shared" si="153"/>
        <v>男</v>
      </c>
      <c r="M1985" t="str">
        <f t="shared" si="154"/>
        <v xml:space="preserve"> </v>
      </c>
      <c r="S1985" t="str">
        <f t="shared" si="155"/>
        <v/>
      </c>
      <c r="T1985" t="str">
        <f t="shared" si="156"/>
        <v xml:space="preserve"> ()</v>
      </c>
      <c r="U1985" s="302" t="s">
        <v>4293</v>
      </c>
    </row>
    <row r="1986" spans="2:21" s="302" customFormat="1">
      <c r="B1986" s="263"/>
      <c r="C1986" s="294">
        <v>1985</v>
      </c>
      <c r="E1986" s="504" t="str">
        <f t="shared" si="152"/>
        <v xml:space="preserve"> ()</v>
      </c>
      <c r="H1986" t="e">
        <f>VLOOKUP($G1986,県名!$B$1:$C$49,2,FALSE)</f>
        <v>#N/A</v>
      </c>
      <c r="I1986" t="e">
        <f>VLOOKUP(B1986,学校名!$D$8:$F$64,3,FALSE)</f>
        <v>#N/A</v>
      </c>
      <c r="J1986" t="str">
        <f t="shared" si="153"/>
        <v>男</v>
      </c>
      <c r="M1986" t="str">
        <f t="shared" si="154"/>
        <v xml:space="preserve"> </v>
      </c>
      <c r="S1986" t="str">
        <f t="shared" si="155"/>
        <v/>
      </c>
      <c r="T1986" t="str">
        <f t="shared" si="156"/>
        <v xml:space="preserve"> ()</v>
      </c>
      <c r="U1986" s="302" t="s">
        <v>4293</v>
      </c>
    </row>
    <row r="1987" spans="2:21" s="302" customFormat="1">
      <c r="B1987" s="263"/>
      <c r="C1987" s="294">
        <v>1986</v>
      </c>
      <c r="E1987" s="504" t="str">
        <f t="shared" ref="E1987:E2050" si="157">M1987&amp;"("&amp;S1987&amp;")"</f>
        <v xml:space="preserve"> ()</v>
      </c>
      <c r="H1987" t="e">
        <f>VLOOKUP($G1987,県名!$B$1:$C$49,2,FALSE)</f>
        <v>#N/A</v>
      </c>
      <c r="I1987" t="e">
        <f>VLOOKUP(B1987,学校名!$D$8:$F$64,3,FALSE)</f>
        <v>#N/A</v>
      </c>
      <c r="J1987" t="str">
        <f t="shared" ref="J1987:J2050" si="158">IF(VALUE(C1987)&lt;2000,"男","女")</f>
        <v>男</v>
      </c>
      <c r="M1987" t="str">
        <f t="shared" ref="M1987:M2050" si="159">K1987&amp;" "&amp;L1987</f>
        <v xml:space="preserve"> </v>
      </c>
      <c r="S1987" t="str">
        <f t="shared" ref="S1987:S2050" si="160">LEFT(R1987,2)</f>
        <v/>
      </c>
      <c r="T1987" t="str">
        <f t="shared" ref="T1987:T2050" si="161">Q1987&amp;" ("&amp;S1987&amp;")"</f>
        <v xml:space="preserve"> ()</v>
      </c>
      <c r="U1987" s="302" t="s">
        <v>4293</v>
      </c>
    </row>
    <row r="1988" spans="2:21" s="302" customFormat="1">
      <c r="B1988" s="263"/>
      <c r="C1988" s="294">
        <v>1987</v>
      </c>
      <c r="E1988" s="504" t="str">
        <f t="shared" si="157"/>
        <v xml:space="preserve"> ()</v>
      </c>
      <c r="H1988" t="e">
        <f>VLOOKUP($G1988,県名!$B$1:$C$49,2,FALSE)</f>
        <v>#N/A</v>
      </c>
      <c r="I1988" t="e">
        <f>VLOOKUP(B1988,学校名!$D$8:$F$64,3,FALSE)</f>
        <v>#N/A</v>
      </c>
      <c r="J1988" t="str">
        <f t="shared" si="158"/>
        <v>男</v>
      </c>
      <c r="M1988" t="str">
        <f t="shared" si="159"/>
        <v xml:space="preserve"> </v>
      </c>
      <c r="S1988" t="str">
        <f t="shared" si="160"/>
        <v/>
      </c>
      <c r="T1988" t="str">
        <f t="shared" si="161"/>
        <v xml:space="preserve"> ()</v>
      </c>
      <c r="U1988" s="302" t="s">
        <v>4293</v>
      </c>
    </row>
    <row r="1989" spans="2:21" s="302" customFormat="1">
      <c r="B1989" s="263"/>
      <c r="C1989" s="294">
        <v>1988</v>
      </c>
      <c r="E1989" s="504" t="str">
        <f t="shared" si="157"/>
        <v xml:space="preserve"> ()</v>
      </c>
      <c r="H1989" t="e">
        <f>VLOOKUP($G1989,県名!$B$1:$C$49,2,FALSE)</f>
        <v>#N/A</v>
      </c>
      <c r="I1989" t="e">
        <f>VLOOKUP(B1989,学校名!$D$8:$F$64,3,FALSE)</f>
        <v>#N/A</v>
      </c>
      <c r="J1989" t="str">
        <f t="shared" si="158"/>
        <v>男</v>
      </c>
      <c r="M1989" t="str">
        <f t="shared" si="159"/>
        <v xml:space="preserve"> </v>
      </c>
      <c r="S1989" t="str">
        <f t="shared" si="160"/>
        <v/>
      </c>
      <c r="T1989" t="str">
        <f t="shared" si="161"/>
        <v xml:space="preserve"> ()</v>
      </c>
      <c r="U1989" s="302" t="s">
        <v>4293</v>
      </c>
    </row>
    <row r="1990" spans="2:21" s="302" customFormat="1">
      <c r="B1990" s="263"/>
      <c r="C1990" s="294">
        <v>1989</v>
      </c>
      <c r="E1990" s="504" t="str">
        <f t="shared" si="157"/>
        <v xml:space="preserve"> ()</v>
      </c>
      <c r="H1990" t="e">
        <f>VLOOKUP($G1990,県名!$B$1:$C$49,2,FALSE)</f>
        <v>#N/A</v>
      </c>
      <c r="I1990" t="e">
        <f>VLOOKUP(B1990,学校名!$D$8:$F$64,3,FALSE)</f>
        <v>#N/A</v>
      </c>
      <c r="J1990" t="str">
        <f t="shared" si="158"/>
        <v>男</v>
      </c>
      <c r="M1990" t="str">
        <f t="shared" si="159"/>
        <v xml:space="preserve"> </v>
      </c>
      <c r="S1990" t="str">
        <f t="shared" si="160"/>
        <v/>
      </c>
      <c r="T1990" t="str">
        <f t="shared" si="161"/>
        <v xml:space="preserve"> ()</v>
      </c>
      <c r="U1990" s="302" t="s">
        <v>4293</v>
      </c>
    </row>
    <row r="1991" spans="2:21" s="302" customFormat="1">
      <c r="B1991" s="263"/>
      <c r="C1991" s="294">
        <v>1990</v>
      </c>
      <c r="E1991" s="504" t="str">
        <f t="shared" si="157"/>
        <v xml:space="preserve"> ()</v>
      </c>
      <c r="H1991" t="e">
        <f>VLOOKUP($G1991,県名!$B$1:$C$49,2,FALSE)</f>
        <v>#N/A</v>
      </c>
      <c r="I1991" t="e">
        <f>VLOOKUP(B1991,学校名!$D$8:$F$64,3,FALSE)</f>
        <v>#N/A</v>
      </c>
      <c r="J1991" t="str">
        <f t="shared" si="158"/>
        <v>男</v>
      </c>
      <c r="M1991" t="str">
        <f t="shared" si="159"/>
        <v xml:space="preserve"> </v>
      </c>
      <c r="S1991" t="str">
        <f t="shared" si="160"/>
        <v/>
      </c>
      <c r="T1991" t="str">
        <f t="shared" si="161"/>
        <v xml:space="preserve"> ()</v>
      </c>
      <c r="U1991" s="302" t="s">
        <v>4293</v>
      </c>
    </row>
    <row r="1992" spans="2:21" s="302" customFormat="1">
      <c r="B1992" s="263"/>
      <c r="C1992" s="294">
        <v>1991</v>
      </c>
      <c r="E1992" s="504" t="str">
        <f t="shared" si="157"/>
        <v xml:space="preserve"> ()</v>
      </c>
      <c r="H1992" t="e">
        <f>VLOOKUP($G1992,県名!$B$1:$C$49,2,FALSE)</f>
        <v>#N/A</v>
      </c>
      <c r="I1992" t="e">
        <f>VLOOKUP(B1992,学校名!$D$8:$F$64,3,FALSE)</f>
        <v>#N/A</v>
      </c>
      <c r="J1992" t="str">
        <f t="shared" si="158"/>
        <v>男</v>
      </c>
      <c r="M1992" t="str">
        <f t="shared" si="159"/>
        <v xml:space="preserve"> </v>
      </c>
      <c r="S1992" t="str">
        <f t="shared" si="160"/>
        <v/>
      </c>
      <c r="T1992" t="str">
        <f t="shared" si="161"/>
        <v xml:space="preserve"> ()</v>
      </c>
      <c r="U1992" s="302" t="s">
        <v>4293</v>
      </c>
    </row>
    <row r="1993" spans="2:21" s="302" customFormat="1">
      <c r="B1993" s="263"/>
      <c r="C1993" s="294">
        <v>1992</v>
      </c>
      <c r="E1993" s="504" t="str">
        <f t="shared" si="157"/>
        <v xml:space="preserve"> ()</v>
      </c>
      <c r="H1993" t="e">
        <f>VLOOKUP($G1993,県名!$B$1:$C$49,2,FALSE)</f>
        <v>#N/A</v>
      </c>
      <c r="I1993" t="e">
        <f>VLOOKUP(B1993,学校名!$D$8:$F$64,3,FALSE)</f>
        <v>#N/A</v>
      </c>
      <c r="J1993" t="str">
        <f t="shared" si="158"/>
        <v>男</v>
      </c>
      <c r="M1993" t="str">
        <f t="shared" si="159"/>
        <v xml:space="preserve"> </v>
      </c>
      <c r="S1993" t="str">
        <f t="shared" si="160"/>
        <v/>
      </c>
      <c r="T1993" t="str">
        <f t="shared" si="161"/>
        <v xml:space="preserve"> ()</v>
      </c>
      <c r="U1993" s="302" t="s">
        <v>4293</v>
      </c>
    </row>
    <row r="1994" spans="2:21" s="302" customFormat="1">
      <c r="B1994" s="263"/>
      <c r="C1994" s="294">
        <v>1993</v>
      </c>
      <c r="E1994" s="504" t="str">
        <f t="shared" si="157"/>
        <v xml:space="preserve"> ()</v>
      </c>
      <c r="H1994" t="e">
        <f>VLOOKUP($G1994,県名!$B$1:$C$49,2,FALSE)</f>
        <v>#N/A</v>
      </c>
      <c r="I1994" t="e">
        <f>VLOOKUP(B1994,学校名!$D$8:$F$64,3,FALSE)</f>
        <v>#N/A</v>
      </c>
      <c r="J1994" t="str">
        <f t="shared" si="158"/>
        <v>男</v>
      </c>
      <c r="M1994" t="str">
        <f t="shared" si="159"/>
        <v xml:space="preserve"> </v>
      </c>
      <c r="S1994" t="str">
        <f t="shared" si="160"/>
        <v/>
      </c>
      <c r="T1994" t="str">
        <f t="shared" si="161"/>
        <v xml:space="preserve"> ()</v>
      </c>
      <c r="U1994" s="302" t="s">
        <v>4293</v>
      </c>
    </row>
    <row r="1995" spans="2:21" s="302" customFormat="1">
      <c r="B1995" s="263"/>
      <c r="C1995" s="294">
        <v>1994</v>
      </c>
      <c r="E1995" s="504" t="str">
        <f t="shared" si="157"/>
        <v xml:space="preserve"> ()</v>
      </c>
      <c r="H1995" t="e">
        <f>VLOOKUP($G1995,県名!$B$1:$C$49,2,FALSE)</f>
        <v>#N/A</v>
      </c>
      <c r="I1995" t="e">
        <f>VLOOKUP(B1995,学校名!$D$8:$F$64,3,FALSE)</f>
        <v>#N/A</v>
      </c>
      <c r="J1995" t="str">
        <f t="shared" si="158"/>
        <v>男</v>
      </c>
      <c r="M1995" t="str">
        <f t="shared" si="159"/>
        <v xml:space="preserve"> </v>
      </c>
      <c r="S1995" t="str">
        <f t="shared" si="160"/>
        <v/>
      </c>
      <c r="T1995" t="str">
        <f t="shared" si="161"/>
        <v xml:space="preserve"> ()</v>
      </c>
      <c r="U1995" s="302" t="s">
        <v>4293</v>
      </c>
    </row>
    <row r="1996" spans="2:21" s="302" customFormat="1">
      <c r="B1996" s="263"/>
      <c r="C1996" s="294">
        <v>1995</v>
      </c>
      <c r="E1996" s="504" t="str">
        <f t="shared" si="157"/>
        <v xml:space="preserve"> ()</v>
      </c>
      <c r="H1996" t="e">
        <f>VLOOKUP($G1996,県名!$B$1:$C$49,2,FALSE)</f>
        <v>#N/A</v>
      </c>
      <c r="I1996" t="e">
        <f>VLOOKUP(B1996,学校名!$D$8:$F$64,3,FALSE)</f>
        <v>#N/A</v>
      </c>
      <c r="J1996" t="str">
        <f t="shared" si="158"/>
        <v>男</v>
      </c>
      <c r="M1996" t="str">
        <f t="shared" si="159"/>
        <v xml:space="preserve"> </v>
      </c>
      <c r="S1996" t="str">
        <f t="shared" si="160"/>
        <v/>
      </c>
      <c r="T1996" t="str">
        <f t="shared" si="161"/>
        <v xml:space="preserve"> ()</v>
      </c>
      <c r="U1996" s="302" t="s">
        <v>4293</v>
      </c>
    </row>
    <row r="1997" spans="2:21" s="302" customFormat="1">
      <c r="B1997" s="263"/>
      <c r="C1997" s="294">
        <v>1996</v>
      </c>
      <c r="E1997" s="504" t="str">
        <f t="shared" si="157"/>
        <v xml:space="preserve"> ()</v>
      </c>
      <c r="H1997" t="e">
        <f>VLOOKUP($G1997,県名!$B$1:$C$49,2,FALSE)</f>
        <v>#N/A</v>
      </c>
      <c r="I1997" t="e">
        <f>VLOOKUP(B1997,学校名!$D$8:$F$64,3,FALSE)</f>
        <v>#N/A</v>
      </c>
      <c r="J1997" t="str">
        <f t="shared" si="158"/>
        <v>男</v>
      </c>
      <c r="M1997" t="str">
        <f t="shared" si="159"/>
        <v xml:space="preserve"> </v>
      </c>
      <c r="S1997" t="str">
        <f t="shared" si="160"/>
        <v/>
      </c>
      <c r="T1997" t="str">
        <f t="shared" si="161"/>
        <v xml:space="preserve"> ()</v>
      </c>
      <c r="U1997" s="302" t="s">
        <v>4293</v>
      </c>
    </row>
    <row r="1998" spans="2:21" s="302" customFormat="1">
      <c r="B1998" s="263"/>
      <c r="C1998" s="294">
        <v>1997</v>
      </c>
      <c r="E1998" s="504" t="str">
        <f t="shared" si="157"/>
        <v xml:space="preserve"> ()</v>
      </c>
      <c r="H1998" t="e">
        <f>VLOOKUP($G1998,県名!$B$1:$C$49,2,FALSE)</f>
        <v>#N/A</v>
      </c>
      <c r="I1998" t="e">
        <f>VLOOKUP(B1998,学校名!$D$8:$F$64,3,FALSE)</f>
        <v>#N/A</v>
      </c>
      <c r="J1998" t="str">
        <f t="shared" si="158"/>
        <v>男</v>
      </c>
      <c r="M1998" t="str">
        <f t="shared" si="159"/>
        <v xml:space="preserve"> </v>
      </c>
      <c r="S1998" t="str">
        <f t="shared" si="160"/>
        <v/>
      </c>
      <c r="T1998" t="str">
        <f t="shared" si="161"/>
        <v xml:space="preserve"> ()</v>
      </c>
      <c r="U1998" s="302" t="s">
        <v>4293</v>
      </c>
    </row>
    <row r="1999" spans="2:21" s="302" customFormat="1">
      <c r="B1999" s="263"/>
      <c r="C1999" s="294">
        <v>1998</v>
      </c>
      <c r="E1999" s="504" t="str">
        <f t="shared" si="157"/>
        <v xml:space="preserve"> ()</v>
      </c>
      <c r="H1999" t="e">
        <f>VLOOKUP($G1999,県名!$B$1:$C$49,2,FALSE)</f>
        <v>#N/A</v>
      </c>
      <c r="I1999" t="e">
        <f>VLOOKUP(B1999,学校名!$D$8:$F$64,3,FALSE)</f>
        <v>#N/A</v>
      </c>
      <c r="J1999" t="str">
        <f t="shared" si="158"/>
        <v>男</v>
      </c>
      <c r="M1999" t="str">
        <f t="shared" si="159"/>
        <v xml:space="preserve"> </v>
      </c>
      <c r="S1999" t="str">
        <f t="shared" si="160"/>
        <v/>
      </c>
      <c r="T1999" t="str">
        <f t="shared" si="161"/>
        <v xml:space="preserve"> ()</v>
      </c>
      <c r="U1999" s="302" t="s">
        <v>4293</v>
      </c>
    </row>
    <row r="2000" spans="2:21" s="302" customFormat="1">
      <c r="B2000" s="263"/>
      <c r="C2000" s="294">
        <v>1999</v>
      </c>
      <c r="E2000" s="504" t="str">
        <f t="shared" si="157"/>
        <v xml:space="preserve"> ()</v>
      </c>
      <c r="H2000" t="e">
        <f>VLOOKUP($G2000,県名!$B$1:$C$49,2,FALSE)</f>
        <v>#N/A</v>
      </c>
      <c r="I2000" t="e">
        <f>VLOOKUP(B2000,学校名!$D$8:$F$64,3,FALSE)</f>
        <v>#N/A</v>
      </c>
      <c r="J2000" t="str">
        <f t="shared" si="158"/>
        <v>男</v>
      </c>
      <c r="M2000" t="str">
        <f t="shared" si="159"/>
        <v xml:space="preserve"> </v>
      </c>
      <c r="S2000" t="str">
        <f t="shared" si="160"/>
        <v/>
      </c>
      <c r="T2000" t="str">
        <f t="shared" si="161"/>
        <v xml:space="preserve"> ()</v>
      </c>
      <c r="U2000" s="302" t="s">
        <v>4293</v>
      </c>
    </row>
    <row r="2001" spans="2:21" s="302" customFormat="1">
      <c r="B2001" s="263" t="s">
        <v>522</v>
      </c>
      <c r="C2001" s="294">
        <v>2000</v>
      </c>
      <c r="D2001" s="302" t="s">
        <v>820</v>
      </c>
      <c r="E2001" s="504" t="str">
        <f t="shared" si="157"/>
        <v>KAWABE Nozomi(98)</v>
      </c>
      <c r="F2001" s="302" t="s">
        <v>772</v>
      </c>
      <c r="G2001" s="302" t="s">
        <v>625</v>
      </c>
      <c r="H2001" t="str">
        <f>VLOOKUP($G2001,県名!$B$1:$C$49,2,FALSE)</f>
        <v>岐  阜</v>
      </c>
      <c r="I2001" t="str">
        <f>VLOOKUP(B2001,学校名!$D$8:$F$64,3,FALSE)</f>
        <v>名古屋大</v>
      </c>
      <c r="J2001" t="str">
        <f t="shared" si="158"/>
        <v>女</v>
      </c>
      <c r="K2001" s="302" t="s">
        <v>1267</v>
      </c>
      <c r="L2001" s="302" t="s">
        <v>3905</v>
      </c>
      <c r="M2001" t="str">
        <f t="shared" si="159"/>
        <v>KAWABE Nozomi</v>
      </c>
      <c r="O2001" s="302" t="s">
        <v>1534</v>
      </c>
      <c r="P2001" s="302" t="s">
        <v>1535</v>
      </c>
      <c r="Q2001" s="302" t="s">
        <v>772</v>
      </c>
      <c r="R2001" s="302" t="s">
        <v>2968</v>
      </c>
      <c r="S2001" t="str">
        <f t="shared" si="160"/>
        <v>98</v>
      </c>
      <c r="T2001" t="str">
        <f t="shared" si="161"/>
        <v>M1 (98)</v>
      </c>
      <c r="U2001" s="302" t="s">
        <v>4294</v>
      </c>
    </row>
    <row r="2002" spans="2:21" s="302" customFormat="1">
      <c r="B2002" s="282" t="s">
        <v>522</v>
      </c>
      <c r="C2002" s="292">
        <v>2001</v>
      </c>
      <c r="D2002" s="282" t="s">
        <v>3356</v>
      </c>
      <c r="E2002" s="504" t="str">
        <f t="shared" si="157"/>
        <v>YURIKUSA Miyu(01)</v>
      </c>
      <c r="F2002" s="299" t="s">
        <v>886</v>
      </c>
      <c r="G2002" s="282" t="s">
        <v>623</v>
      </c>
      <c r="H2002" t="str">
        <f>VLOOKUP($G2002,県名!$B$1:$C$49,2,FALSE)</f>
        <v>愛  知</v>
      </c>
      <c r="I2002" t="str">
        <f>VLOOKUP(B2002,学校名!$D$8:$F$64,3,FALSE)</f>
        <v>名古屋大</v>
      </c>
      <c r="J2002" t="str">
        <f t="shared" si="158"/>
        <v>女</v>
      </c>
      <c r="K2002" s="282" t="s">
        <v>3906</v>
      </c>
      <c r="L2002" s="282" t="s">
        <v>3907</v>
      </c>
      <c r="M2002" t="str">
        <f t="shared" si="159"/>
        <v>YURIKUSA Miyu</v>
      </c>
      <c r="O2002" s="282" t="s">
        <v>1534</v>
      </c>
      <c r="P2002" s="282" t="s">
        <v>1535</v>
      </c>
      <c r="Q2002" s="299" t="s">
        <v>886</v>
      </c>
      <c r="R2002" s="282" t="s">
        <v>2943</v>
      </c>
      <c r="S2002" t="str">
        <f t="shared" si="160"/>
        <v>01</v>
      </c>
      <c r="T2002" t="str">
        <f t="shared" si="161"/>
        <v>2 (01)</v>
      </c>
      <c r="U2002" s="302" t="s">
        <v>4295</v>
      </c>
    </row>
    <row r="2003" spans="2:21" s="302" customFormat="1">
      <c r="B2003" s="282" t="s">
        <v>522</v>
      </c>
      <c r="C2003" s="292">
        <v>2002</v>
      </c>
      <c r="D2003" s="282" t="s">
        <v>2272</v>
      </c>
      <c r="E2003" s="504" t="str">
        <f t="shared" si="157"/>
        <v>NIWA Yuna(02)</v>
      </c>
      <c r="F2003" s="299" t="s">
        <v>886</v>
      </c>
      <c r="G2003" s="282" t="s">
        <v>623</v>
      </c>
      <c r="H2003" t="str">
        <f>VLOOKUP($G2003,県名!$B$1:$C$49,2,FALSE)</f>
        <v>愛  知</v>
      </c>
      <c r="I2003" t="str">
        <f>VLOOKUP(B2003,学校名!$D$8:$F$64,3,FALSE)</f>
        <v>名古屋大</v>
      </c>
      <c r="J2003" t="str">
        <f t="shared" si="158"/>
        <v>女</v>
      </c>
      <c r="K2003" s="282" t="s">
        <v>1592</v>
      </c>
      <c r="L2003" s="282" t="s">
        <v>1573</v>
      </c>
      <c r="M2003" t="str">
        <f t="shared" si="159"/>
        <v>NIWA Yuna</v>
      </c>
      <c r="O2003" s="282" t="s">
        <v>1534</v>
      </c>
      <c r="P2003" s="282" t="s">
        <v>1535</v>
      </c>
      <c r="Q2003" s="299" t="s">
        <v>886</v>
      </c>
      <c r="R2003" s="282" t="s">
        <v>3006</v>
      </c>
      <c r="S2003" t="str">
        <f t="shared" si="160"/>
        <v>02</v>
      </c>
      <c r="T2003" t="str">
        <f t="shared" si="161"/>
        <v>2 (02)</v>
      </c>
      <c r="U2003" s="302" t="s">
        <v>4296</v>
      </c>
    </row>
    <row r="2004" spans="2:21" s="302" customFormat="1">
      <c r="B2004" s="282" t="s">
        <v>522</v>
      </c>
      <c r="C2004" s="292">
        <v>2003</v>
      </c>
      <c r="D2004" s="282" t="s">
        <v>2207</v>
      </c>
      <c r="E2004" s="504" t="str">
        <f t="shared" si="157"/>
        <v>KOIKE Riho(00)</v>
      </c>
      <c r="F2004" s="299" t="s">
        <v>889</v>
      </c>
      <c r="G2004" s="282" t="s">
        <v>623</v>
      </c>
      <c r="H2004" t="str">
        <f>VLOOKUP($G2004,県名!$B$1:$C$49,2,FALSE)</f>
        <v>愛  知</v>
      </c>
      <c r="I2004" t="str">
        <f>VLOOKUP(B2004,学校名!$D$8:$F$64,3,FALSE)</f>
        <v>名古屋大</v>
      </c>
      <c r="J2004" t="str">
        <f t="shared" si="158"/>
        <v>女</v>
      </c>
      <c r="K2004" s="282" t="s">
        <v>1325</v>
      </c>
      <c r="L2004" s="282" t="s">
        <v>3908</v>
      </c>
      <c r="M2004" t="str">
        <f t="shared" si="159"/>
        <v>KOIKE Riho</v>
      </c>
      <c r="O2004" s="282" t="s">
        <v>1534</v>
      </c>
      <c r="P2004" s="282" t="s">
        <v>1535</v>
      </c>
      <c r="Q2004" s="299" t="s">
        <v>889</v>
      </c>
      <c r="R2004" s="282" t="s">
        <v>2969</v>
      </c>
      <c r="S2004" t="str">
        <f t="shared" si="160"/>
        <v>00</v>
      </c>
      <c r="T2004" t="str">
        <f t="shared" si="161"/>
        <v>3 (00)</v>
      </c>
      <c r="U2004" s="302" t="s">
        <v>4297</v>
      </c>
    </row>
    <row r="2005" spans="2:21" s="302" customFormat="1">
      <c r="B2005" s="282" t="s">
        <v>522</v>
      </c>
      <c r="C2005" s="292">
        <v>2004</v>
      </c>
      <c r="D2005" s="282" t="s">
        <v>3357</v>
      </c>
      <c r="E2005" s="504" t="str">
        <f t="shared" si="157"/>
        <v>SOFUE Mako(02)</v>
      </c>
      <c r="F2005" s="299" t="s">
        <v>886</v>
      </c>
      <c r="G2005" s="282" t="s">
        <v>623</v>
      </c>
      <c r="H2005" t="str">
        <f>VLOOKUP($G2005,県名!$B$1:$C$49,2,FALSE)</f>
        <v>愛  知</v>
      </c>
      <c r="I2005" t="str">
        <f>VLOOKUP(B2005,学校名!$D$8:$F$64,3,FALSE)</f>
        <v>名古屋大</v>
      </c>
      <c r="J2005" t="str">
        <f t="shared" si="158"/>
        <v>女</v>
      </c>
      <c r="K2005" s="282" t="s">
        <v>3909</v>
      </c>
      <c r="L2005" s="282" t="s">
        <v>3910</v>
      </c>
      <c r="M2005" t="str">
        <f t="shared" si="159"/>
        <v>SOFUE Mako</v>
      </c>
      <c r="O2005" s="282" t="s">
        <v>1534</v>
      </c>
      <c r="P2005" s="282" t="s">
        <v>1535</v>
      </c>
      <c r="Q2005" s="299" t="s">
        <v>886</v>
      </c>
      <c r="R2005" s="282" t="s">
        <v>3022</v>
      </c>
      <c r="S2005" t="str">
        <f t="shared" si="160"/>
        <v>02</v>
      </c>
      <c r="T2005" t="str">
        <f t="shared" si="161"/>
        <v>2 (02)</v>
      </c>
      <c r="U2005" s="302" t="s">
        <v>4298</v>
      </c>
    </row>
    <row r="2006" spans="2:21" s="302" customFormat="1">
      <c r="B2006" s="282" t="s">
        <v>522</v>
      </c>
      <c r="C2006" s="292">
        <v>2005</v>
      </c>
      <c r="D2006" s="282" t="s">
        <v>819</v>
      </c>
      <c r="E2006" s="504" t="str">
        <f t="shared" si="157"/>
        <v>HASEGAWA Shiho(96)</v>
      </c>
      <c r="F2006" s="299" t="s">
        <v>771</v>
      </c>
      <c r="G2006" s="282" t="s">
        <v>619</v>
      </c>
      <c r="H2006" t="str">
        <f>VLOOKUP($G2006,県名!$B$1:$C$49,2,FALSE)</f>
        <v>石　川</v>
      </c>
      <c r="I2006" t="str">
        <f>VLOOKUP(B2006,学校名!$D$8:$F$64,3,FALSE)</f>
        <v>名古屋大</v>
      </c>
      <c r="J2006" t="str">
        <f t="shared" si="158"/>
        <v>女</v>
      </c>
      <c r="K2006" s="282" t="s">
        <v>1272</v>
      </c>
      <c r="L2006" s="282" t="s">
        <v>3911</v>
      </c>
      <c r="M2006" t="str">
        <f t="shared" si="159"/>
        <v>HASEGAWA Shiho</v>
      </c>
      <c r="O2006" s="282" t="s">
        <v>1534</v>
      </c>
      <c r="P2006" s="282" t="s">
        <v>1535</v>
      </c>
      <c r="Q2006" s="299" t="s">
        <v>771</v>
      </c>
      <c r="R2006" s="282" t="s">
        <v>2951</v>
      </c>
      <c r="S2006" t="str">
        <f t="shared" si="160"/>
        <v>96</v>
      </c>
      <c r="T2006" t="str">
        <f t="shared" si="161"/>
        <v>M2 (96)</v>
      </c>
      <c r="U2006" s="302" t="s">
        <v>4299</v>
      </c>
    </row>
    <row r="2007" spans="2:21" s="302" customFormat="1">
      <c r="B2007" s="282" t="s">
        <v>522</v>
      </c>
      <c r="C2007" s="292">
        <v>2006</v>
      </c>
      <c r="D2007" s="282" t="s">
        <v>802</v>
      </c>
      <c r="E2007" s="504" t="str">
        <f t="shared" si="157"/>
        <v>NAKAGAWA Haruko(98)</v>
      </c>
      <c r="F2007" s="299" t="s">
        <v>885</v>
      </c>
      <c r="G2007" s="282" t="s">
        <v>623</v>
      </c>
      <c r="H2007" t="str">
        <f>VLOOKUP($G2007,県名!$B$1:$C$49,2,FALSE)</f>
        <v>愛  知</v>
      </c>
      <c r="I2007" t="str">
        <f>VLOOKUP(B2007,学校名!$D$8:$F$64,3,FALSE)</f>
        <v>名古屋大</v>
      </c>
      <c r="J2007" t="str">
        <f t="shared" si="158"/>
        <v>女</v>
      </c>
      <c r="K2007" s="282" t="s">
        <v>3912</v>
      </c>
      <c r="L2007" s="282" t="s">
        <v>1638</v>
      </c>
      <c r="M2007" t="str">
        <f t="shared" si="159"/>
        <v>NAKAGAWA Haruko</v>
      </c>
      <c r="O2007" s="282" t="s">
        <v>1534</v>
      </c>
      <c r="P2007" s="282" t="s">
        <v>1535</v>
      </c>
      <c r="Q2007" s="299" t="s">
        <v>885</v>
      </c>
      <c r="R2007" s="282" t="s">
        <v>2974</v>
      </c>
      <c r="S2007" t="str">
        <f t="shared" si="160"/>
        <v>98</v>
      </c>
      <c r="T2007" t="str">
        <f t="shared" si="161"/>
        <v>6 (98)</v>
      </c>
      <c r="U2007" s="302" t="s">
        <v>4300</v>
      </c>
    </row>
    <row r="2008" spans="2:21" s="302" customFormat="1">
      <c r="B2008" s="282" t="s">
        <v>522</v>
      </c>
      <c r="C2008" s="292">
        <v>2007</v>
      </c>
      <c r="D2008" s="282" t="s">
        <v>987</v>
      </c>
      <c r="E2008" s="504" t="str">
        <f t="shared" si="157"/>
        <v>KAMATA Tomomi(98)</v>
      </c>
      <c r="F2008" s="299" t="s">
        <v>888</v>
      </c>
      <c r="G2008" s="282" t="s">
        <v>619</v>
      </c>
      <c r="H2008" t="str">
        <f>VLOOKUP($G2008,県名!$B$1:$C$49,2,FALSE)</f>
        <v>石　川</v>
      </c>
      <c r="I2008" t="str">
        <f>VLOOKUP(B2008,学校名!$D$8:$F$64,3,FALSE)</f>
        <v>名古屋大</v>
      </c>
      <c r="J2008" t="str">
        <f t="shared" si="158"/>
        <v>女</v>
      </c>
      <c r="K2008" s="282" t="s">
        <v>3847</v>
      </c>
      <c r="L2008" s="282" t="s">
        <v>3913</v>
      </c>
      <c r="M2008" t="str">
        <f t="shared" si="159"/>
        <v>KAMATA Tomomi</v>
      </c>
      <c r="O2008" s="282" t="s">
        <v>1534</v>
      </c>
      <c r="P2008" s="282" t="s">
        <v>1535</v>
      </c>
      <c r="Q2008" s="299" t="s">
        <v>888</v>
      </c>
      <c r="R2008" s="282" t="s">
        <v>2973</v>
      </c>
      <c r="S2008" t="str">
        <f t="shared" si="160"/>
        <v>98</v>
      </c>
      <c r="T2008" t="str">
        <f t="shared" si="161"/>
        <v>4 (98)</v>
      </c>
      <c r="U2008" s="302" t="s">
        <v>4301</v>
      </c>
    </row>
    <row r="2009" spans="2:21" s="302" customFormat="1">
      <c r="B2009" s="282" t="s">
        <v>522</v>
      </c>
      <c r="C2009" s="292">
        <v>2008</v>
      </c>
      <c r="D2009" s="282" t="s">
        <v>2274</v>
      </c>
      <c r="E2009" s="504" t="str">
        <f t="shared" si="157"/>
        <v>KANAI Chiho(01)</v>
      </c>
      <c r="F2009" s="299" t="s">
        <v>886</v>
      </c>
      <c r="G2009" s="282" t="s">
        <v>623</v>
      </c>
      <c r="H2009" t="str">
        <f>VLOOKUP($G2009,県名!$B$1:$C$49,2,FALSE)</f>
        <v>愛  知</v>
      </c>
      <c r="I2009" t="str">
        <f>VLOOKUP(B2009,学校名!$D$8:$F$64,3,FALSE)</f>
        <v>名古屋大</v>
      </c>
      <c r="J2009" t="str">
        <f t="shared" si="158"/>
        <v>女</v>
      </c>
      <c r="K2009" s="282" t="s">
        <v>1467</v>
      </c>
      <c r="L2009" s="282" t="s">
        <v>1607</v>
      </c>
      <c r="M2009" t="str">
        <f t="shared" si="159"/>
        <v>KANAI Chiho</v>
      </c>
      <c r="O2009" s="282" t="s">
        <v>1534</v>
      </c>
      <c r="P2009" s="282" t="s">
        <v>1535</v>
      </c>
      <c r="Q2009" s="299" t="s">
        <v>886</v>
      </c>
      <c r="R2009" s="282" t="s">
        <v>2726</v>
      </c>
      <c r="S2009" t="str">
        <f t="shared" si="160"/>
        <v>01</v>
      </c>
      <c r="T2009" t="str">
        <f t="shared" si="161"/>
        <v>2 (01)</v>
      </c>
      <c r="U2009" s="302" t="s">
        <v>4302</v>
      </c>
    </row>
    <row r="2010" spans="2:21" s="302" customFormat="1">
      <c r="B2010" s="282" t="s">
        <v>522</v>
      </c>
      <c r="C2010" s="292">
        <v>2009</v>
      </c>
      <c r="D2010" s="282" t="s">
        <v>3358</v>
      </c>
      <c r="E2010" s="504" t="str">
        <f t="shared" si="157"/>
        <v>KIKO Hibiki(01)</v>
      </c>
      <c r="F2010" s="299" t="s">
        <v>886</v>
      </c>
      <c r="G2010" s="282" t="s">
        <v>623</v>
      </c>
      <c r="H2010" t="str">
        <f>VLOOKUP($G2010,県名!$B$1:$C$49,2,FALSE)</f>
        <v>愛  知</v>
      </c>
      <c r="I2010" t="str">
        <f>VLOOKUP(B2010,学校名!$D$8:$F$64,3,FALSE)</f>
        <v>名古屋大</v>
      </c>
      <c r="J2010" t="str">
        <f t="shared" si="158"/>
        <v>女</v>
      </c>
      <c r="K2010" s="282" t="s">
        <v>3914</v>
      </c>
      <c r="L2010" s="282" t="s">
        <v>3915</v>
      </c>
      <c r="M2010" t="str">
        <f t="shared" si="159"/>
        <v>KIKO Hibiki</v>
      </c>
      <c r="O2010" s="282" t="s">
        <v>1534</v>
      </c>
      <c r="P2010" s="282" t="s">
        <v>1535</v>
      </c>
      <c r="Q2010" s="299" t="s">
        <v>886</v>
      </c>
      <c r="R2010" s="282" t="s">
        <v>2834</v>
      </c>
      <c r="S2010" t="str">
        <f t="shared" si="160"/>
        <v>01</v>
      </c>
      <c r="T2010" t="str">
        <f t="shared" si="161"/>
        <v>2 (01)</v>
      </c>
      <c r="U2010" s="302" t="s">
        <v>4303</v>
      </c>
    </row>
    <row r="2011" spans="2:21" s="302" customFormat="1">
      <c r="B2011" s="282" t="s">
        <v>522</v>
      </c>
      <c r="C2011" s="292">
        <v>2010</v>
      </c>
      <c r="D2011" s="282" t="s">
        <v>2208</v>
      </c>
      <c r="E2011" s="504" t="str">
        <f t="shared" si="157"/>
        <v>NAKAMURA Yuka(00)</v>
      </c>
      <c r="F2011" s="299" t="s">
        <v>889</v>
      </c>
      <c r="G2011" s="282" t="s">
        <v>623</v>
      </c>
      <c r="H2011" t="str">
        <f>VLOOKUP($G2011,県名!$B$1:$C$49,2,FALSE)</f>
        <v>愛  知</v>
      </c>
      <c r="I2011" t="str">
        <f>VLOOKUP(B2011,学校名!$D$8:$F$64,3,FALSE)</f>
        <v>名古屋大</v>
      </c>
      <c r="J2011" t="str">
        <f t="shared" si="158"/>
        <v>女</v>
      </c>
      <c r="K2011" s="282" t="s">
        <v>1227</v>
      </c>
      <c r="L2011" s="282" t="s">
        <v>1570</v>
      </c>
      <c r="M2011" t="str">
        <f t="shared" si="159"/>
        <v>NAKAMURA Yuka</v>
      </c>
      <c r="O2011" s="282" t="s">
        <v>1534</v>
      </c>
      <c r="P2011" s="282" t="s">
        <v>1535</v>
      </c>
      <c r="Q2011" s="299" t="s">
        <v>889</v>
      </c>
      <c r="R2011" s="282" t="s">
        <v>2970</v>
      </c>
      <c r="S2011" t="str">
        <f t="shared" si="160"/>
        <v>00</v>
      </c>
      <c r="T2011" t="str">
        <f t="shared" si="161"/>
        <v>3 (00)</v>
      </c>
      <c r="U2011" s="302" t="s">
        <v>4304</v>
      </c>
    </row>
    <row r="2012" spans="2:21" s="302" customFormat="1">
      <c r="B2012" s="282" t="s">
        <v>522</v>
      </c>
      <c r="C2012" s="292">
        <v>2011</v>
      </c>
      <c r="D2012" s="282" t="s">
        <v>2209</v>
      </c>
      <c r="E2012" s="504" t="str">
        <f t="shared" si="157"/>
        <v>SUGA Sakura(99)</v>
      </c>
      <c r="F2012" s="299" t="s">
        <v>889</v>
      </c>
      <c r="G2012" s="282" t="s">
        <v>624</v>
      </c>
      <c r="H2012" t="str">
        <f>VLOOKUP($G2012,県名!$B$1:$C$49,2,FALSE)</f>
        <v>三  重</v>
      </c>
      <c r="I2012" t="str">
        <f>VLOOKUP(B2012,学校名!$D$8:$F$64,3,FALSE)</f>
        <v>名古屋大</v>
      </c>
      <c r="J2012" t="str">
        <f t="shared" si="158"/>
        <v>女</v>
      </c>
      <c r="K2012" s="282" t="s">
        <v>2369</v>
      </c>
      <c r="L2012" s="282" t="s">
        <v>3916</v>
      </c>
      <c r="M2012" t="str">
        <f t="shared" si="159"/>
        <v>SUGA Sakura</v>
      </c>
      <c r="O2012" s="282" t="s">
        <v>1534</v>
      </c>
      <c r="P2012" s="282" t="s">
        <v>1535</v>
      </c>
      <c r="Q2012" s="299" t="s">
        <v>889</v>
      </c>
      <c r="R2012" s="282" t="s">
        <v>2972</v>
      </c>
      <c r="S2012" t="str">
        <f t="shared" si="160"/>
        <v>99</v>
      </c>
      <c r="T2012" t="str">
        <f t="shared" si="161"/>
        <v>3 (99)</v>
      </c>
      <c r="U2012" s="302" t="s">
        <v>4305</v>
      </c>
    </row>
    <row r="2013" spans="2:21" s="302" customFormat="1">
      <c r="B2013" s="282" t="s">
        <v>522</v>
      </c>
      <c r="C2013" s="292">
        <v>2012</v>
      </c>
      <c r="D2013" s="282" t="s">
        <v>2206</v>
      </c>
      <c r="E2013" s="504" t="str">
        <f t="shared" si="157"/>
        <v>KOBAYASHI Hazuki(01)</v>
      </c>
      <c r="F2013" s="299" t="s">
        <v>889</v>
      </c>
      <c r="G2013" s="282" t="s">
        <v>623</v>
      </c>
      <c r="H2013" t="str">
        <f>VLOOKUP($G2013,県名!$B$1:$C$49,2,FALSE)</f>
        <v>愛  知</v>
      </c>
      <c r="I2013" t="str">
        <f>VLOOKUP(B2013,学校名!$D$8:$F$64,3,FALSE)</f>
        <v>名古屋大</v>
      </c>
      <c r="J2013" t="str">
        <f t="shared" si="158"/>
        <v>女</v>
      </c>
      <c r="K2013" s="282" t="s">
        <v>1262</v>
      </c>
      <c r="L2013" s="282" t="s">
        <v>1590</v>
      </c>
      <c r="M2013" t="str">
        <f t="shared" si="159"/>
        <v>KOBAYASHI Hazuki</v>
      </c>
      <c r="O2013" s="282" t="s">
        <v>1534</v>
      </c>
      <c r="P2013" s="282" t="s">
        <v>1535</v>
      </c>
      <c r="Q2013" s="299" t="s">
        <v>889</v>
      </c>
      <c r="R2013" s="282" t="s">
        <v>2599</v>
      </c>
      <c r="S2013" t="str">
        <f t="shared" si="160"/>
        <v>01</v>
      </c>
      <c r="T2013" t="str">
        <f t="shared" si="161"/>
        <v>3 (01)</v>
      </c>
      <c r="U2013" s="302" t="s">
        <v>4306</v>
      </c>
    </row>
    <row r="2014" spans="2:21" s="302" customFormat="1">
      <c r="B2014" s="282" t="s">
        <v>522</v>
      </c>
      <c r="C2014" s="292">
        <v>2013</v>
      </c>
      <c r="D2014" s="282" t="s">
        <v>2273</v>
      </c>
      <c r="E2014" s="504" t="str">
        <f t="shared" si="157"/>
        <v>EJIRI Tomoka(01)</v>
      </c>
      <c r="F2014" s="299" t="s">
        <v>886</v>
      </c>
      <c r="G2014" s="282" t="s">
        <v>623</v>
      </c>
      <c r="H2014" t="str">
        <f>VLOOKUP($G2014,県名!$B$1:$C$49,2,FALSE)</f>
        <v>愛  知</v>
      </c>
      <c r="I2014" t="str">
        <f>VLOOKUP(B2014,学校名!$D$8:$F$64,3,FALSE)</f>
        <v>名古屋大</v>
      </c>
      <c r="J2014" t="str">
        <f t="shared" si="158"/>
        <v>女</v>
      </c>
      <c r="K2014" s="282" t="s">
        <v>2433</v>
      </c>
      <c r="L2014" s="282" t="s">
        <v>1605</v>
      </c>
      <c r="M2014" t="str">
        <f t="shared" si="159"/>
        <v>EJIRI Tomoka</v>
      </c>
      <c r="O2014" s="282" t="s">
        <v>1534</v>
      </c>
      <c r="P2014" s="282" t="s">
        <v>1535</v>
      </c>
      <c r="Q2014" s="299" t="s">
        <v>886</v>
      </c>
      <c r="R2014" s="282" t="s">
        <v>2893</v>
      </c>
      <c r="S2014" t="str">
        <f t="shared" si="160"/>
        <v>01</v>
      </c>
      <c r="T2014" t="str">
        <f t="shared" si="161"/>
        <v>2 (01)</v>
      </c>
      <c r="U2014" s="302" t="s">
        <v>4307</v>
      </c>
    </row>
    <row r="2015" spans="2:21" s="302" customFormat="1">
      <c r="B2015" s="282" t="s">
        <v>522</v>
      </c>
      <c r="C2015" s="292">
        <v>2014</v>
      </c>
      <c r="D2015" s="282" t="s">
        <v>988</v>
      </c>
      <c r="E2015" s="504" t="str">
        <f t="shared" si="157"/>
        <v>SHIMIZU Yuka(99)</v>
      </c>
      <c r="F2015" s="299" t="s">
        <v>888</v>
      </c>
      <c r="G2015" s="282" t="s">
        <v>623</v>
      </c>
      <c r="H2015" t="str">
        <f>VLOOKUP($G2015,県名!$B$1:$C$49,2,FALSE)</f>
        <v>愛  知</v>
      </c>
      <c r="I2015" t="str">
        <f>VLOOKUP(B2015,学校名!$D$8:$F$64,3,FALSE)</f>
        <v>名古屋大</v>
      </c>
      <c r="J2015" t="str">
        <f t="shared" si="158"/>
        <v>女</v>
      </c>
      <c r="K2015" s="282" t="s">
        <v>1457</v>
      </c>
      <c r="L2015" s="282" t="s">
        <v>1570</v>
      </c>
      <c r="M2015" t="str">
        <f t="shared" si="159"/>
        <v>SHIMIZU Yuka</v>
      </c>
      <c r="O2015" s="282" t="s">
        <v>1534</v>
      </c>
      <c r="P2015" s="282" t="s">
        <v>1535</v>
      </c>
      <c r="Q2015" s="299" t="s">
        <v>888</v>
      </c>
      <c r="R2015" s="282" t="s">
        <v>2971</v>
      </c>
      <c r="S2015" t="str">
        <f t="shared" si="160"/>
        <v>99</v>
      </c>
      <c r="T2015" t="str">
        <f t="shared" si="161"/>
        <v>4 (99)</v>
      </c>
      <c r="U2015" s="302" t="s">
        <v>4308</v>
      </c>
    </row>
    <row r="2016" spans="2:21" s="302" customFormat="1">
      <c r="B2016" s="282" t="s">
        <v>507</v>
      </c>
      <c r="C2016" s="292">
        <v>2015</v>
      </c>
      <c r="D2016" s="282" t="s">
        <v>2155</v>
      </c>
      <c r="E2016" s="504" t="str">
        <f t="shared" si="157"/>
        <v>ITO Ayaka(99)</v>
      </c>
      <c r="F2016" s="299" t="s">
        <v>888</v>
      </c>
      <c r="G2016" s="282" t="s">
        <v>624</v>
      </c>
      <c r="H2016" t="str">
        <f>VLOOKUP($G2016,県名!$B$1:$C$49,2,FALSE)</f>
        <v>三  重</v>
      </c>
      <c r="I2016" t="str">
        <f>VLOOKUP(B2016,学校名!$D$8:$F$64,3,FALSE)</f>
        <v>皇學館大</v>
      </c>
      <c r="J2016" t="str">
        <f t="shared" si="158"/>
        <v>女</v>
      </c>
      <c r="K2016" s="282" t="s">
        <v>1279</v>
      </c>
      <c r="L2016" s="282" t="s">
        <v>1600</v>
      </c>
      <c r="M2016" t="str">
        <f t="shared" si="159"/>
        <v>ITO Ayaka</v>
      </c>
      <c r="O2016" s="282" t="s">
        <v>1534</v>
      </c>
      <c r="P2016" s="282" t="s">
        <v>1535</v>
      </c>
      <c r="Q2016" s="299" t="s">
        <v>888</v>
      </c>
      <c r="R2016" s="282" t="s">
        <v>2870</v>
      </c>
      <c r="S2016" t="str">
        <f t="shared" si="160"/>
        <v>99</v>
      </c>
      <c r="T2016" t="str">
        <f t="shared" si="161"/>
        <v>4 (99)</v>
      </c>
      <c r="U2016" s="302" t="s">
        <v>4309</v>
      </c>
    </row>
    <row r="2017" spans="2:21" s="302" customFormat="1">
      <c r="B2017" s="282" t="s">
        <v>507</v>
      </c>
      <c r="C2017" s="292">
        <v>2016</v>
      </c>
      <c r="D2017" s="282" t="s">
        <v>2156</v>
      </c>
      <c r="E2017" s="504" t="str">
        <f t="shared" si="157"/>
        <v>MAEMURA Ayane(99)</v>
      </c>
      <c r="F2017" s="299" t="s">
        <v>888</v>
      </c>
      <c r="G2017" s="282" t="s">
        <v>624</v>
      </c>
      <c r="H2017" t="str">
        <f>VLOOKUP($G2017,県名!$B$1:$C$49,2,FALSE)</f>
        <v>三  重</v>
      </c>
      <c r="I2017" t="str">
        <f>VLOOKUP(B2017,学校名!$D$8:$F$64,3,FALSE)</f>
        <v>皇學館大</v>
      </c>
      <c r="J2017" t="str">
        <f t="shared" si="158"/>
        <v>女</v>
      </c>
      <c r="K2017" s="282" t="s">
        <v>3917</v>
      </c>
      <c r="L2017" s="282" t="s">
        <v>3918</v>
      </c>
      <c r="M2017" t="str">
        <f t="shared" si="159"/>
        <v>MAEMURA Ayane</v>
      </c>
      <c r="O2017" s="282" t="s">
        <v>1534</v>
      </c>
      <c r="P2017" s="282" t="s">
        <v>1535</v>
      </c>
      <c r="Q2017" s="299" t="s">
        <v>888</v>
      </c>
      <c r="R2017" s="282" t="s">
        <v>2933</v>
      </c>
      <c r="S2017" t="str">
        <f t="shared" si="160"/>
        <v>99</v>
      </c>
      <c r="T2017" t="str">
        <f t="shared" si="161"/>
        <v>4 (99)</v>
      </c>
      <c r="U2017" s="302" t="s">
        <v>4310</v>
      </c>
    </row>
    <row r="2018" spans="2:21" s="302" customFormat="1">
      <c r="B2018" s="282" t="s">
        <v>507</v>
      </c>
      <c r="C2018" s="292">
        <v>2017</v>
      </c>
      <c r="D2018" s="282" t="s">
        <v>2157</v>
      </c>
      <c r="E2018" s="504" t="str">
        <f t="shared" si="157"/>
        <v>MATSUSAKA Kaho(00)</v>
      </c>
      <c r="F2018" s="299" t="s">
        <v>888</v>
      </c>
      <c r="G2018" s="282" t="s">
        <v>624</v>
      </c>
      <c r="H2018" t="str">
        <f>VLOOKUP($G2018,県名!$B$1:$C$49,2,FALSE)</f>
        <v>三  重</v>
      </c>
      <c r="I2018" t="str">
        <f>VLOOKUP(B2018,学校名!$D$8:$F$64,3,FALSE)</f>
        <v>皇學館大</v>
      </c>
      <c r="J2018" t="str">
        <f t="shared" si="158"/>
        <v>女</v>
      </c>
      <c r="K2018" s="282" t="s">
        <v>3919</v>
      </c>
      <c r="L2018" s="282" t="s">
        <v>1624</v>
      </c>
      <c r="M2018" t="str">
        <f t="shared" si="159"/>
        <v>MATSUSAKA Kaho</v>
      </c>
      <c r="O2018" s="282" t="s">
        <v>1534</v>
      </c>
      <c r="P2018" s="282" t="s">
        <v>1535</v>
      </c>
      <c r="Q2018" s="299" t="s">
        <v>888</v>
      </c>
      <c r="R2018" s="282" t="s">
        <v>2588</v>
      </c>
      <c r="S2018" t="str">
        <f t="shared" si="160"/>
        <v>00</v>
      </c>
      <c r="T2018" t="str">
        <f t="shared" si="161"/>
        <v>4 (00)</v>
      </c>
      <c r="U2018" s="302" t="s">
        <v>4311</v>
      </c>
    </row>
    <row r="2019" spans="2:21" s="302" customFormat="1">
      <c r="B2019" s="282" t="s">
        <v>507</v>
      </c>
      <c r="C2019" s="292">
        <v>2018</v>
      </c>
      <c r="D2019" s="282" t="s">
        <v>2158</v>
      </c>
      <c r="E2019" s="504" t="str">
        <f t="shared" si="157"/>
        <v>WATANABE Haruka(00)</v>
      </c>
      <c r="F2019" s="299" t="s">
        <v>888</v>
      </c>
      <c r="G2019" s="282" t="s">
        <v>624</v>
      </c>
      <c r="H2019" t="str">
        <f>VLOOKUP($G2019,県名!$B$1:$C$49,2,FALSE)</f>
        <v>三  重</v>
      </c>
      <c r="I2019" t="str">
        <f>VLOOKUP(B2019,学校名!$D$8:$F$64,3,FALSE)</f>
        <v>皇學館大</v>
      </c>
      <c r="J2019" t="str">
        <f t="shared" si="158"/>
        <v>女</v>
      </c>
      <c r="K2019" s="282" t="s">
        <v>1311</v>
      </c>
      <c r="L2019" s="282" t="s">
        <v>1577</v>
      </c>
      <c r="M2019" t="str">
        <f t="shared" si="159"/>
        <v>WATANABE Haruka</v>
      </c>
      <c r="O2019" s="282" t="s">
        <v>1534</v>
      </c>
      <c r="P2019" s="282" t="s">
        <v>1535</v>
      </c>
      <c r="Q2019" s="299" t="s">
        <v>888</v>
      </c>
      <c r="R2019" s="282" t="s">
        <v>2934</v>
      </c>
      <c r="S2019" t="str">
        <f t="shared" si="160"/>
        <v>00</v>
      </c>
      <c r="T2019" t="str">
        <f t="shared" si="161"/>
        <v>4 (00)</v>
      </c>
      <c r="U2019" s="302" t="s">
        <v>4312</v>
      </c>
    </row>
    <row r="2020" spans="2:21" s="302" customFormat="1">
      <c r="B2020" s="282" t="s">
        <v>507</v>
      </c>
      <c r="C2020" s="292">
        <v>2019</v>
      </c>
      <c r="D2020" s="282" t="s">
        <v>2159</v>
      </c>
      <c r="E2020" s="504" t="str">
        <f t="shared" si="157"/>
        <v>OKAMOTO Nagiho(00)</v>
      </c>
      <c r="F2020" s="299" t="s">
        <v>889</v>
      </c>
      <c r="G2020" s="282" t="s">
        <v>624</v>
      </c>
      <c r="H2020" t="str">
        <f>VLOOKUP($G2020,県名!$B$1:$C$49,2,FALSE)</f>
        <v>三  重</v>
      </c>
      <c r="I2020" t="str">
        <f>VLOOKUP(B2020,学校名!$D$8:$F$64,3,FALSE)</f>
        <v>皇學館大</v>
      </c>
      <c r="J2020" t="str">
        <f t="shared" si="158"/>
        <v>女</v>
      </c>
      <c r="K2020" s="282" t="s">
        <v>3895</v>
      </c>
      <c r="L2020" s="282" t="s">
        <v>2432</v>
      </c>
      <c r="M2020" t="str">
        <f t="shared" si="159"/>
        <v>OKAMOTO Nagiho</v>
      </c>
      <c r="O2020" s="282" t="s">
        <v>1534</v>
      </c>
      <c r="P2020" s="282" t="s">
        <v>1535</v>
      </c>
      <c r="Q2020" s="299" t="s">
        <v>889</v>
      </c>
      <c r="R2020" s="282" t="s">
        <v>2935</v>
      </c>
      <c r="S2020" t="str">
        <f t="shared" si="160"/>
        <v>00</v>
      </c>
      <c r="T2020" t="str">
        <f t="shared" si="161"/>
        <v>3 (00)</v>
      </c>
      <c r="U2020" s="302" t="s">
        <v>4313</v>
      </c>
    </row>
    <row r="2021" spans="2:21" s="302" customFormat="1">
      <c r="B2021" s="282" t="s">
        <v>507</v>
      </c>
      <c r="C2021" s="292">
        <v>2020</v>
      </c>
      <c r="D2021" s="282" t="s">
        <v>2160</v>
      </c>
      <c r="E2021" s="504" t="str">
        <f t="shared" si="157"/>
        <v>TATSUMI Nana(01)</v>
      </c>
      <c r="F2021" s="299" t="s">
        <v>889</v>
      </c>
      <c r="G2021" s="282" t="s">
        <v>624</v>
      </c>
      <c r="H2021" t="str">
        <f>VLOOKUP($G2021,県名!$B$1:$C$49,2,FALSE)</f>
        <v>三  重</v>
      </c>
      <c r="I2021" t="str">
        <f>VLOOKUP(B2021,学校名!$D$8:$F$64,3,FALSE)</f>
        <v>皇學館大</v>
      </c>
      <c r="J2021" t="str">
        <f t="shared" si="158"/>
        <v>女</v>
      </c>
      <c r="K2021" s="282" t="s">
        <v>1620</v>
      </c>
      <c r="L2021" s="282" t="s">
        <v>1615</v>
      </c>
      <c r="M2021" t="str">
        <f t="shared" si="159"/>
        <v>TATSUMI Nana</v>
      </c>
      <c r="O2021" s="282" t="s">
        <v>1534</v>
      </c>
      <c r="P2021" s="282" t="s">
        <v>1535</v>
      </c>
      <c r="Q2021" s="299" t="s">
        <v>889</v>
      </c>
      <c r="R2021" s="282" t="s">
        <v>2936</v>
      </c>
      <c r="S2021" t="str">
        <f t="shared" si="160"/>
        <v>01</v>
      </c>
      <c r="T2021" t="str">
        <f t="shared" si="161"/>
        <v>3 (01)</v>
      </c>
      <c r="U2021" s="302" t="s">
        <v>4314</v>
      </c>
    </row>
    <row r="2022" spans="2:21" s="302" customFormat="1">
      <c r="B2022" s="282" t="s">
        <v>507</v>
      </c>
      <c r="C2022" s="292">
        <v>2021</v>
      </c>
      <c r="D2022" s="282" t="s">
        <v>2161</v>
      </c>
      <c r="E2022" s="504" t="str">
        <f t="shared" si="157"/>
        <v>NAKANISHI Nanako(00)</v>
      </c>
      <c r="F2022" s="299" t="s">
        <v>889</v>
      </c>
      <c r="G2022" s="282" t="s">
        <v>624</v>
      </c>
      <c r="H2022" t="str">
        <f>VLOOKUP($G2022,県名!$B$1:$C$49,2,FALSE)</f>
        <v>三  重</v>
      </c>
      <c r="I2022" t="str">
        <f>VLOOKUP(B2022,学校名!$D$8:$F$64,3,FALSE)</f>
        <v>皇學館大</v>
      </c>
      <c r="J2022" t="str">
        <f t="shared" si="158"/>
        <v>女</v>
      </c>
      <c r="K2022" s="282" t="s">
        <v>3848</v>
      </c>
      <c r="L2022" s="282" t="s">
        <v>3920</v>
      </c>
      <c r="M2022" t="str">
        <f t="shared" si="159"/>
        <v>NAKANISHI Nanako</v>
      </c>
      <c r="O2022" s="282" t="s">
        <v>1534</v>
      </c>
      <c r="P2022" s="282" t="s">
        <v>1535</v>
      </c>
      <c r="Q2022" s="299" t="s">
        <v>889</v>
      </c>
      <c r="R2022" s="282" t="s">
        <v>2562</v>
      </c>
      <c r="S2022" t="str">
        <f t="shared" si="160"/>
        <v>00</v>
      </c>
      <c r="T2022" t="str">
        <f t="shared" si="161"/>
        <v>3 (00)</v>
      </c>
      <c r="U2022" s="302" t="s">
        <v>4315</v>
      </c>
    </row>
    <row r="2023" spans="2:21" s="302" customFormat="1">
      <c r="B2023" s="282" t="s">
        <v>507</v>
      </c>
      <c r="C2023" s="292">
        <v>2022</v>
      </c>
      <c r="D2023" s="282" t="s">
        <v>2162</v>
      </c>
      <c r="E2023" s="504" t="str">
        <f t="shared" si="157"/>
        <v>YAMANO Ayaka(01)</v>
      </c>
      <c r="F2023" s="299" t="s">
        <v>889</v>
      </c>
      <c r="G2023" s="282" t="s">
        <v>624</v>
      </c>
      <c r="H2023" t="str">
        <f>VLOOKUP($G2023,県名!$B$1:$C$49,2,FALSE)</f>
        <v>三  重</v>
      </c>
      <c r="I2023" t="str">
        <f>VLOOKUP(B2023,学校名!$D$8:$F$64,3,FALSE)</f>
        <v>皇學館大</v>
      </c>
      <c r="J2023" t="str">
        <f t="shared" si="158"/>
        <v>女</v>
      </c>
      <c r="K2023" s="282" t="s">
        <v>3921</v>
      </c>
      <c r="L2023" s="282" t="s">
        <v>1600</v>
      </c>
      <c r="M2023" t="str">
        <f t="shared" si="159"/>
        <v>YAMANO Ayaka</v>
      </c>
      <c r="O2023" s="282" t="s">
        <v>1534</v>
      </c>
      <c r="P2023" s="282" t="s">
        <v>1535</v>
      </c>
      <c r="Q2023" s="299" t="s">
        <v>889</v>
      </c>
      <c r="R2023" s="282" t="s">
        <v>2566</v>
      </c>
      <c r="S2023" t="str">
        <f t="shared" si="160"/>
        <v>01</v>
      </c>
      <c r="T2023" t="str">
        <f t="shared" si="161"/>
        <v>3 (01)</v>
      </c>
      <c r="U2023" s="302" t="s">
        <v>4316</v>
      </c>
    </row>
    <row r="2024" spans="2:21" s="302" customFormat="1">
      <c r="B2024" s="282" t="s">
        <v>507</v>
      </c>
      <c r="C2024" s="292">
        <v>2023</v>
      </c>
      <c r="D2024" s="282" t="s">
        <v>2263</v>
      </c>
      <c r="E2024" s="504" t="str">
        <f t="shared" si="157"/>
        <v>NAKAYAMA Runa(01)</v>
      </c>
      <c r="F2024" s="299" t="s">
        <v>886</v>
      </c>
      <c r="G2024" s="282" t="s">
        <v>624</v>
      </c>
      <c r="H2024" t="str">
        <f>VLOOKUP($G2024,県名!$B$1:$C$49,2,FALSE)</f>
        <v>三  重</v>
      </c>
      <c r="I2024" t="str">
        <f>VLOOKUP(B2024,学校名!$D$8:$F$64,3,FALSE)</f>
        <v>皇學館大</v>
      </c>
      <c r="J2024" t="str">
        <f t="shared" si="158"/>
        <v>女</v>
      </c>
      <c r="K2024" s="282" t="s">
        <v>1231</v>
      </c>
      <c r="L2024" s="282" t="s">
        <v>1571</v>
      </c>
      <c r="M2024" t="str">
        <f t="shared" si="159"/>
        <v>NAKAYAMA Runa</v>
      </c>
      <c r="O2024" s="282" t="s">
        <v>1534</v>
      </c>
      <c r="P2024" s="282" t="s">
        <v>1535</v>
      </c>
      <c r="Q2024" s="299" t="s">
        <v>886</v>
      </c>
      <c r="R2024" s="282" t="s">
        <v>2979</v>
      </c>
      <c r="S2024" t="str">
        <f t="shared" si="160"/>
        <v>01</v>
      </c>
      <c r="T2024" t="str">
        <f t="shared" si="161"/>
        <v>2 (01)</v>
      </c>
      <c r="U2024" s="302" t="s">
        <v>4317</v>
      </c>
    </row>
    <row r="2025" spans="2:21" s="302" customFormat="1">
      <c r="B2025" s="282" t="s">
        <v>507</v>
      </c>
      <c r="C2025" s="292">
        <v>2024</v>
      </c>
      <c r="D2025" s="282" t="s">
        <v>2264</v>
      </c>
      <c r="E2025" s="504" t="str">
        <f t="shared" si="157"/>
        <v>HAMAJI Kirara(01)</v>
      </c>
      <c r="F2025" s="299" t="s">
        <v>886</v>
      </c>
      <c r="G2025" s="282" t="s">
        <v>624</v>
      </c>
      <c r="H2025" t="str">
        <f>VLOOKUP($G2025,県名!$B$1:$C$49,2,FALSE)</f>
        <v>三  重</v>
      </c>
      <c r="I2025" t="str">
        <f>VLOOKUP(B2025,学校名!$D$8:$F$64,3,FALSE)</f>
        <v>皇學館大</v>
      </c>
      <c r="J2025" t="str">
        <f t="shared" si="158"/>
        <v>女</v>
      </c>
      <c r="K2025" s="282" t="s">
        <v>2425</v>
      </c>
      <c r="L2025" s="282" t="s">
        <v>2426</v>
      </c>
      <c r="M2025" t="str">
        <f t="shared" si="159"/>
        <v>HAMAJI Kirara</v>
      </c>
      <c r="O2025" s="282" t="s">
        <v>1534</v>
      </c>
      <c r="P2025" s="282" t="s">
        <v>1535</v>
      </c>
      <c r="Q2025" s="299" t="s">
        <v>886</v>
      </c>
      <c r="R2025" s="282" t="s">
        <v>3002</v>
      </c>
      <c r="S2025" t="str">
        <f t="shared" si="160"/>
        <v>01</v>
      </c>
      <c r="T2025" t="str">
        <f t="shared" si="161"/>
        <v>2 (01)</v>
      </c>
      <c r="U2025" s="302" t="s">
        <v>4318</v>
      </c>
    </row>
    <row r="2026" spans="2:21" s="302" customFormat="1">
      <c r="B2026" s="282" t="s">
        <v>507</v>
      </c>
      <c r="C2026" s="292">
        <v>2025</v>
      </c>
      <c r="D2026" s="282" t="s">
        <v>945</v>
      </c>
      <c r="E2026" s="504" t="str">
        <f t="shared" si="157"/>
        <v>IWASE Eimi(99)</v>
      </c>
      <c r="F2026" s="299" t="s">
        <v>888</v>
      </c>
      <c r="G2026" s="282" t="s">
        <v>624</v>
      </c>
      <c r="H2026" t="str">
        <f>VLOOKUP($G2026,県名!$B$1:$C$49,2,FALSE)</f>
        <v>三  重</v>
      </c>
      <c r="I2026" t="str">
        <f>VLOOKUP(B2026,学校名!$D$8:$F$64,3,FALSE)</f>
        <v>皇學館大</v>
      </c>
      <c r="J2026" t="str">
        <f t="shared" si="158"/>
        <v>女</v>
      </c>
      <c r="K2026" s="282" t="s">
        <v>1589</v>
      </c>
      <c r="L2026" s="282" t="s">
        <v>3922</v>
      </c>
      <c r="M2026" t="str">
        <f t="shared" si="159"/>
        <v>IWASE Eimi</v>
      </c>
      <c r="O2026" s="282" t="s">
        <v>1534</v>
      </c>
      <c r="P2026" s="282" t="s">
        <v>1535</v>
      </c>
      <c r="Q2026" s="299" t="s">
        <v>888</v>
      </c>
      <c r="R2026" s="282" t="s">
        <v>2471</v>
      </c>
      <c r="S2026" t="str">
        <f t="shared" si="160"/>
        <v>99</v>
      </c>
      <c r="T2026" t="str">
        <f t="shared" si="161"/>
        <v>4 (99)</v>
      </c>
      <c r="U2026" s="302" t="s">
        <v>4319</v>
      </c>
    </row>
    <row r="2027" spans="2:21" s="302" customFormat="1">
      <c r="B2027" s="282" t="s">
        <v>495</v>
      </c>
      <c r="C2027" s="292">
        <v>2026</v>
      </c>
      <c r="D2027" s="282" t="s">
        <v>983</v>
      </c>
      <c r="E2027" s="504" t="str">
        <f t="shared" si="157"/>
        <v>OKADA Hana(99)</v>
      </c>
      <c r="F2027" s="299" t="s">
        <v>888</v>
      </c>
      <c r="G2027" s="282" t="s">
        <v>623</v>
      </c>
      <c r="H2027" t="str">
        <f>VLOOKUP($G2027,県名!$B$1:$C$49,2,FALSE)</f>
        <v>愛  知</v>
      </c>
      <c r="I2027" t="str">
        <f>VLOOKUP(B2027,学校名!$D$8:$F$64,3,FALSE)</f>
        <v>愛知医科大</v>
      </c>
      <c r="J2027" t="str">
        <f t="shared" si="158"/>
        <v>女</v>
      </c>
      <c r="K2027" s="282" t="s">
        <v>1373</v>
      </c>
      <c r="L2027" s="282" t="s">
        <v>1575</v>
      </c>
      <c r="M2027" t="str">
        <f t="shared" si="159"/>
        <v>OKADA Hana</v>
      </c>
      <c r="O2027" s="282" t="s">
        <v>1534</v>
      </c>
      <c r="P2027" s="282" t="s">
        <v>1535</v>
      </c>
      <c r="Q2027" s="299" t="s">
        <v>888</v>
      </c>
      <c r="R2027" s="282" t="s">
        <v>2592</v>
      </c>
      <c r="S2027" t="str">
        <f t="shared" si="160"/>
        <v>99</v>
      </c>
      <c r="T2027" t="str">
        <f t="shared" si="161"/>
        <v>4 (99)</v>
      </c>
      <c r="U2027" s="302" t="s">
        <v>4320</v>
      </c>
    </row>
    <row r="2028" spans="2:21" s="302" customFormat="1">
      <c r="B2028" s="282" t="s">
        <v>495</v>
      </c>
      <c r="C2028" s="292">
        <v>2027</v>
      </c>
      <c r="D2028" s="282" t="s">
        <v>2256</v>
      </c>
      <c r="E2028" s="504" t="str">
        <f t="shared" si="157"/>
        <v>HIRAI Yuri(01)</v>
      </c>
      <c r="F2028" s="299" t="s">
        <v>889</v>
      </c>
      <c r="G2028" s="282" t="s">
        <v>623</v>
      </c>
      <c r="H2028" t="str">
        <f>VLOOKUP($G2028,県名!$B$1:$C$49,2,FALSE)</f>
        <v>愛  知</v>
      </c>
      <c r="I2028" t="str">
        <f>VLOOKUP(B2028,学校名!$D$8:$F$64,3,FALSE)</f>
        <v>愛知医科大</v>
      </c>
      <c r="J2028" t="str">
        <f t="shared" si="158"/>
        <v>女</v>
      </c>
      <c r="K2028" s="282" t="s">
        <v>1512</v>
      </c>
      <c r="L2028" s="282" t="s">
        <v>1288</v>
      </c>
      <c r="M2028" t="str">
        <f t="shared" si="159"/>
        <v>HIRAI Yuri</v>
      </c>
      <c r="O2028" s="282" t="s">
        <v>1534</v>
      </c>
      <c r="P2028" s="282" t="s">
        <v>1535</v>
      </c>
      <c r="Q2028" s="299" t="s">
        <v>889</v>
      </c>
      <c r="R2028" s="282" t="s">
        <v>3004</v>
      </c>
      <c r="S2028" t="str">
        <f t="shared" si="160"/>
        <v>01</v>
      </c>
      <c r="T2028" t="str">
        <f t="shared" si="161"/>
        <v>3 (01)</v>
      </c>
      <c r="U2028" s="302" t="s">
        <v>4321</v>
      </c>
    </row>
    <row r="2029" spans="2:21" s="302" customFormat="1">
      <c r="B2029" s="282" t="s">
        <v>495</v>
      </c>
      <c r="C2029" s="292">
        <v>2028</v>
      </c>
      <c r="D2029" s="282" t="s">
        <v>3359</v>
      </c>
      <c r="E2029" s="504" t="str">
        <f t="shared" si="157"/>
        <v>SAKAI Nanako(00)</v>
      </c>
      <c r="F2029" s="299" t="s">
        <v>886</v>
      </c>
      <c r="G2029" s="282" t="s">
        <v>623</v>
      </c>
      <c r="H2029" t="str">
        <f>VLOOKUP($G2029,県名!$B$1:$C$49,2,FALSE)</f>
        <v>愛  知</v>
      </c>
      <c r="I2029" t="str">
        <f>VLOOKUP(B2029,学校名!$D$8:$F$64,3,FALSE)</f>
        <v>愛知医科大</v>
      </c>
      <c r="J2029" t="str">
        <f t="shared" si="158"/>
        <v>女</v>
      </c>
      <c r="K2029" s="282" t="s">
        <v>1414</v>
      </c>
      <c r="L2029" s="282" t="s">
        <v>3920</v>
      </c>
      <c r="M2029" t="str">
        <f t="shared" si="159"/>
        <v>SAKAI Nanako</v>
      </c>
      <c r="O2029" s="282" t="s">
        <v>1534</v>
      </c>
      <c r="P2029" s="282" t="s">
        <v>1535</v>
      </c>
      <c r="Q2029" s="299" t="s">
        <v>886</v>
      </c>
      <c r="R2029" s="282" t="s">
        <v>2872</v>
      </c>
      <c r="S2029" t="str">
        <f t="shared" si="160"/>
        <v>00</v>
      </c>
      <c r="T2029" t="str">
        <f t="shared" si="161"/>
        <v>2 (00)</v>
      </c>
      <c r="U2029" s="302" t="s">
        <v>4322</v>
      </c>
    </row>
    <row r="2030" spans="2:21" s="302" customFormat="1">
      <c r="B2030" s="282" t="s">
        <v>497</v>
      </c>
      <c r="C2030" s="292">
        <v>2029</v>
      </c>
      <c r="D2030" s="282" t="s">
        <v>943</v>
      </c>
      <c r="E2030" s="504" t="str">
        <f t="shared" si="157"/>
        <v>KAMIYA Yuna(99)</v>
      </c>
      <c r="F2030" s="299" t="s">
        <v>888</v>
      </c>
      <c r="G2030" s="282" t="s">
        <v>623</v>
      </c>
      <c r="H2030" t="str">
        <f>VLOOKUP($G2030,県名!$B$1:$C$49,2,FALSE)</f>
        <v>愛  知</v>
      </c>
      <c r="I2030" t="str">
        <f>VLOOKUP(B2030,学校名!$D$8:$F$64,3,FALSE)</f>
        <v>愛知教育大</v>
      </c>
      <c r="J2030" t="str">
        <f t="shared" si="158"/>
        <v>女</v>
      </c>
      <c r="K2030" s="282" t="s">
        <v>1418</v>
      </c>
      <c r="L2030" s="282" t="s">
        <v>1573</v>
      </c>
      <c r="M2030" t="str">
        <f t="shared" si="159"/>
        <v>KAMIYA Yuna</v>
      </c>
      <c r="O2030" s="282" t="s">
        <v>1534</v>
      </c>
      <c r="P2030" s="282" t="s">
        <v>1535</v>
      </c>
      <c r="Q2030" s="299" t="s">
        <v>888</v>
      </c>
      <c r="R2030" s="282" t="s">
        <v>2919</v>
      </c>
      <c r="S2030" t="str">
        <f t="shared" si="160"/>
        <v>99</v>
      </c>
      <c r="T2030" t="str">
        <f t="shared" si="161"/>
        <v>4 (99)</v>
      </c>
      <c r="U2030" s="302" t="s">
        <v>4323</v>
      </c>
    </row>
    <row r="2031" spans="2:21" s="302" customFormat="1">
      <c r="B2031" s="282" t="s">
        <v>497</v>
      </c>
      <c r="C2031" s="292">
        <v>2030</v>
      </c>
      <c r="D2031" s="282" t="s">
        <v>982</v>
      </c>
      <c r="E2031" s="504" t="str">
        <f t="shared" si="157"/>
        <v>SANO Fumika(99)</v>
      </c>
      <c r="F2031" s="299" t="s">
        <v>888</v>
      </c>
      <c r="G2031" s="282" t="s">
        <v>623</v>
      </c>
      <c r="H2031" t="str">
        <f>VLOOKUP($G2031,県名!$B$1:$C$49,2,FALSE)</f>
        <v>愛  知</v>
      </c>
      <c r="I2031" t="str">
        <f>VLOOKUP(B2031,学校名!$D$8:$F$64,3,FALSE)</f>
        <v>愛知教育大</v>
      </c>
      <c r="J2031" t="str">
        <f t="shared" si="158"/>
        <v>女</v>
      </c>
      <c r="K2031" s="282" t="s">
        <v>1437</v>
      </c>
      <c r="L2031" s="282" t="s">
        <v>3923</v>
      </c>
      <c r="M2031" t="str">
        <f t="shared" si="159"/>
        <v>SANO Fumika</v>
      </c>
      <c r="O2031" s="282" t="s">
        <v>1534</v>
      </c>
      <c r="P2031" s="282" t="s">
        <v>1535</v>
      </c>
      <c r="Q2031" s="299" t="s">
        <v>888</v>
      </c>
      <c r="R2031" s="282" t="s">
        <v>2539</v>
      </c>
      <c r="S2031" t="str">
        <f t="shared" si="160"/>
        <v>99</v>
      </c>
      <c r="T2031" t="str">
        <f t="shared" si="161"/>
        <v>4 (99)</v>
      </c>
      <c r="U2031" s="302" t="s">
        <v>4324</v>
      </c>
    </row>
    <row r="2032" spans="2:21" s="302" customFormat="1">
      <c r="B2032" s="282" t="s">
        <v>497</v>
      </c>
      <c r="C2032" s="292">
        <v>2031</v>
      </c>
      <c r="D2032" s="282" t="s">
        <v>1538</v>
      </c>
      <c r="E2032" s="504" t="str">
        <f t="shared" si="157"/>
        <v>KASHIWAYA Miku(99)</v>
      </c>
      <c r="F2032" s="299" t="s">
        <v>888</v>
      </c>
      <c r="G2032" s="282" t="s">
        <v>623</v>
      </c>
      <c r="H2032" t="str">
        <f>VLOOKUP($G2032,県名!$B$1:$C$49,2,FALSE)</f>
        <v>愛  知</v>
      </c>
      <c r="I2032" t="str">
        <f>VLOOKUP(B2032,学校名!$D$8:$F$64,3,FALSE)</f>
        <v>愛知教育大</v>
      </c>
      <c r="J2032" t="str">
        <f t="shared" si="158"/>
        <v>女</v>
      </c>
      <c r="K2032" s="282" t="s">
        <v>3924</v>
      </c>
      <c r="L2032" s="282" t="s">
        <v>3925</v>
      </c>
      <c r="M2032" t="str">
        <f t="shared" si="159"/>
        <v>KASHIWAYA Miku</v>
      </c>
      <c r="O2032" s="282" t="s">
        <v>1534</v>
      </c>
      <c r="P2032" s="282" t="s">
        <v>1535</v>
      </c>
      <c r="Q2032" s="299" t="s">
        <v>888</v>
      </c>
      <c r="R2032" s="282" t="s">
        <v>2920</v>
      </c>
      <c r="S2032" t="str">
        <f t="shared" si="160"/>
        <v>99</v>
      </c>
      <c r="T2032" t="str">
        <f t="shared" si="161"/>
        <v>4 (99)</v>
      </c>
      <c r="U2032" s="302" t="s">
        <v>4325</v>
      </c>
    </row>
    <row r="2033" spans="2:21" s="302" customFormat="1">
      <c r="B2033" s="282" t="s">
        <v>497</v>
      </c>
      <c r="C2033" s="292">
        <v>2032</v>
      </c>
      <c r="D2033" s="282" t="s">
        <v>944</v>
      </c>
      <c r="E2033" s="504" t="str">
        <f t="shared" si="157"/>
        <v>MATSUI Hana(99)</v>
      </c>
      <c r="F2033" s="299" t="s">
        <v>888</v>
      </c>
      <c r="G2033" s="282" t="s">
        <v>623</v>
      </c>
      <c r="H2033" t="str">
        <f>VLOOKUP($G2033,県名!$B$1:$C$49,2,FALSE)</f>
        <v>愛  知</v>
      </c>
      <c r="I2033" t="str">
        <f>VLOOKUP(B2033,学校名!$D$8:$F$64,3,FALSE)</f>
        <v>愛知教育大</v>
      </c>
      <c r="J2033" t="str">
        <f t="shared" si="158"/>
        <v>女</v>
      </c>
      <c r="K2033" s="282" t="s">
        <v>1393</v>
      </c>
      <c r="L2033" s="282" t="s">
        <v>1575</v>
      </c>
      <c r="M2033" t="str">
        <f t="shared" si="159"/>
        <v>MATSUI Hana</v>
      </c>
      <c r="O2033" s="282" t="s">
        <v>1534</v>
      </c>
      <c r="P2033" s="282" t="s">
        <v>1535</v>
      </c>
      <c r="Q2033" s="299" t="s">
        <v>888</v>
      </c>
      <c r="R2033" s="282" t="s">
        <v>2921</v>
      </c>
      <c r="S2033" t="str">
        <f t="shared" si="160"/>
        <v>99</v>
      </c>
      <c r="T2033" t="str">
        <f t="shared" si="161"/>
        <v>4 (99)</v>
      </c>
      <c r="U2033" s="302" t="s">
        <v>4326</v>
      </c>
    </row>
    <row r="2034" spans="2:21" s="302" customFormat="1">
      <c r="B2034" s="282" t="s">
        <v>497</v>
      </c>
      <c r="C2034" s="292">
        <v>2033</v>
      </c>
      <c r="D2034" s="282" t="s">
        <v>775</v>
      </c>
      <c r="E2034" s="504" t="str">
        <f t="shared" si="157"/>
        <v>YOSHIMURA Tsukino(99)</v>
      </c>
      <c r="F2034" s="299" t="s">
        <v>888</v>
      </c>
      <c r="G2034" s="282" t="s">
        <v>623</v>
      </c>
      <c r="H2034" t="str">
        <f>VLOOKUP($G2034,県名!$B$1:$C$49,2,FALSE)</f>
        <v>愛  知</v>
      </c>
      <c r="I2034" t="str">
        <f>VLOOKUP(B2034,学校名!$D$8:$F$64,3,FALSE)</f>
        <v>愛知教育大</v>
      </c>
      <c r="J2034" t="str">
        <f t="shared" si="158"/>
        <v>女</v>
      </c>
      <c r="K2034" s="282" t="s">
        <v>1332</v>
      </c>
      <c r="L2034" s="282" t="s">
        <v>3926</v>
      </c>
      <c r="M2034" t="str">
        <f t="shared" si="159"/>
        <v>YOSHIMURA Tsukino</v>
      </c>
      <c r="O2034" s="282" t="s">
        <v>1534</v>
      </c>
      <c r="P2034" s="282" t="s">
        <v>1535</v>
      </c>
      <c r="Q2034" s="299" t="s">
        <v>888</v>
      </c>
      <c r="R2034" s="282" t="s">
        <v>2542</v>
      </c>
      <c r="S2034" t="str">
        <f t="shared" si="160"/>
        <v>99</v>
      </c>
      <c r="T2034" t="str">
        <f t="shared" si="161"/>
        <v>4 (99)</v>
      </c>
      <c r="U2034" s="302" t="s">
        <v>4327</v>
      </c>
    </row>
    <row r="2035" spans="2:21" s="302" customFormat="1">
      <c r="B2035" s="282" t="s">
        <v>497</v>
      </c>
      <c r="C2035" s="292">
        <v>2034</v>
      </c>
      <c r="D2035" s="282" t="s">
        <v>2141</v>
      </c>
      <c r="E2035" s="504" t="str">
        <f t="shared" si="157"/>
        <v>ANDO Akari(00)</v>
      </c>
      <c r="F2035" s="299" t="s">
        <v>889</v>
      </c>
      <c r="G2035" s="282" t="s">
        <v>623</v>
      </c>
      <c r="H2035" t="str">
        <f>VLOOKUP($G2035,県名!$B$1:$C$49,2,FALSE)</f>
        <v>愛  知</v>
      </c>
      <c r="I2035" t="str">
        <f>VLOOKUP(B2035,学校名!$D$8:$F$64,3,FALSE)</f>
        <v>愛知教育大</v>
      </c>
      <c r="J2035" t="str">
        <f t="shared" si="158"/>
        <v>女</v>
      </c>
      <c r="K2035" s="282" t="s">
        <v>1424</v>
      </c>
      <c r="L2035" s="282" t="s">
        <v>3927</v>
      </c>
      <c r="M2035" t="str">
        <f t="shared" si="159"/>
        <v>ANDO Akari</v>
      </c>
      <c r="O2035" s="282" t="s">
        <v>1534</v>
      </c>
      <c r="P2035" s="282" t="s">
        <v>1535</v>
      </c>
      <c r="Q2035" s="299" t="s">
        <v>889</v>
      </c>
      <c r="R2035" s="282" t="s">
        <v>2872</v>
      </c>
      <c r="S2035" t="str">
        <f t="shared" si="160"/>
        <v>00</v>
      </c>
      <c r="T2035" t="str">
        <f t="shared" si="161"/>
        <v>3 (00)</v>
      </c>
      <c r="U2035" s="302" t="s">
        <v>4328</v>
      </c>
    </row>
    <row r="2036" spans="2:21" s="302" customFormat="1">
      <c r="B2036" s="282" t="s">
        <v>497</v>
      </c>
      <c r="C2036" s="292">
        <v>2035</v>
      </c>
      <c r="D2036" s="282" t="s">
        <v>2142</v>
      </c>
      <c r="E2036" s="504" t="str">
        <f t="shared" si="157"/>
        <v>KATO Mayu(00)</v>
      </c>
      <c r="F2036" s="299" t="s">
        <v>889</v>
      </c>
      <c r="G2036" s="282" t="s">
        <v>623</v>
      </c>
      <c r="H2036" t="str">
        <f>VLOOKUP($G2036,県名!$B$1:$C$49,2,FALSE)</f>
        <v>愛  知</v>
      </c>
      <c r="I2036" t="str">
        <f>VLOOKUP(B2036,学校名!$D$8:$F$64,3,FALSE)</f>
        <v>愛知教育大</v>
      </c>
      <c r="J2036" t="str">
        <f t="shared" si="158"/>
        <v>女</v>
      </c>
      <c r="K2036" s="282" t="s">
        <v>1313</v>
      </c>
      <c r="L2036" s="282" t="s">
        <v>1593</v>
      </c>
      <c r="M2036" t="str">
        <f t="shared" si="159"/>
        <v>KATO Mayu</v>
      </c>
      <c r="O2036" s="282" t="s">
        <v>1534</v>
      </c>
      <c r="P2036" s="282" t="s">
        <v>1535</v>
      </c>
      <c r="Q2036" s="299" t="s">
        <v>889</v>
      </c>
      <c r="R2036" s="282" t="s">
        <v>2922</v>
      </c>
      <c r="S2036" t="str">
        <f t="shared" si="160"/>
        <v>00</v>
      </c>
      <c r="T2036" t="str">
        <f t="shared" si="161"/>
        <v>3 (00)</v>
      </c>
      <c r="U2036" s="302" t="s">
        <v>4329</v>
      </c>
    </row>
    <row r="2037" spans="2:21" s="302" customFormat="1">
      <c r="B2037" s="282" t="s">
        <v>497</v>
      </c>
      <c r="C2037" s="292">
        <v>2036</v>
      </c>
      <c r="D2037" s="282" t="s">
        <v>2143</v>
      </c>
      <c r="E2037" s="504" t="str">
        <f t="shared" si="157"/>
        <v>SUGIYAMA Kaoru(00)</v>
      </c>
      <c r="F2037" s="299" t="s">
        <v>889</v>
      </c>
      <c r="G2037" s="282" t="s">
        <v>623</v>
      </c>
      <c r="H2037" t="str">
        <f>VLOOKUP($G2037,県名!$B$1:$C$49,2,FALSE)</f>
        <v>愛  知</v>
      </c>
      <c r="I2037" t="str">
        <f>VLOOKUP(B2037,学校名!$D$8:$F$64,3,FALSE)</f>
        <v>愛知教育大</v>
      </c>
      <c r="J2037" t="str">
        <f t="shared" si="158"/>
        <v>女</v>
      </c>
      <c r="K2037" s="282" t="s">
        <v>1350</v>
      </c>
      <c r="L2037" s="282" t="s">
        <v>1451</v>
      </c>
      <c r="M2037" t="str">
        <f t="shared" si="159"/>
        <v>SUGIYAMA Kaoru</v>
      </c>
      <c r="O2037" s="282" t="s">
        <v>1534</v>
      </c>
      <c r="P2037" s="282" t="s">
        <v>1535</v>
      </c>
      <c r="Q2037" s="299" t="s">
        <v>889</v>
      </c>
      <c r="R2037" s="282" t="s">
        <v>2546</v>
      </c>
      <c r="S2037" t="str">
        <f t="shared" si="160"/>
        <v>00</v>
      </c>
      <c r="T2037" t="str">
        <f t="shared" si="161"/>
        <v>3 (00)</v>
      </c>
      <c r="U2037" s="302" t="s">
        <v>4330</v>
      </c>
    </row>
    <row r="2038" spans="2:21" s="302" customFormat="1">
      <c r="B2038" s="282" t="s">
        <v>497</v>
      </c>
      <c r="C2038" s="292">
        <v>2037</v>
      </c>
      <c r="D2038" s="282" t="s">
        <v>2144</v>
      </c>
      <c r="E2038" s="504" t="str">
        <f t="shared" si="157"/>
        <v>KOIZUMI Mana(00)</v>
      </c>
      <c r="F2038" s="299" t="s">
        <v>889</v>
      </c>
      <c r="G2038" s="282" t="s">
        <v>623</v>
      </c>
      <c r="H2038" t="str">
        <f>VLOOKUP($G2038,県名!$B$1:$C$49,2,FALSE)</f>
        <v>愛  知</v>
      </c>
      <c r="I2038" t="str">
        <f>VLOOKUP(B2038,学校名!$D$8:$F$64,3,FALSE)</f>
        <v>愛知教育大</v>
      </c>
      <c r="J2038" t="str">
        <f t="shared" si="158"/>
        <v>女</v>
      </c>
      <c r="K2038" s="282" t="s">
        <v>3928</v>
      </c>
      <c r="L2038" s="282" t="s">
        <v>3929</v>
      </c>
      <c r="M2038" t="str">
        <f t="shared" si="159"/>
        <v>KOIZUMI Mana</v>
      </c>
      <c r="O2038" s="282" t="s">
        <v>1534</v>
      </c>
      <c r="P2038" s="282" t="s">
        <v>1535</v>
      </c>
      <c r="Q2038" s="299" t="s">
        <v>889</v>
      </c>
      <c r="R2038" s="282" t="s">
        <v>2923</v>
      </c>
      <c r="S2038" t="str">
        <f t="shared" si="160"/>
        <v>00</v>
      </c>
      <c r="T2038" t="str">
        <f t="shared" si="161"/>
        <v>3 (00)</v>
      </c>
      <c r="U2038" s="302" t="s">
        <v>4331</v>
      </c>
    </row>
    <row r="2039" spans="2:21" s="302" customFormat="1">
      <c r="B2039" s="282" t="s">
        <v>497</v>
      </c>
      <c r="C2039" s="292">
        <v>2038</v>
      </c>
      <c r="D2039" s="282" t="s">
        <v>2145</v>
      </c>
      <c r="E2039" s="504" t="str">
        <f t="shared" si="157"/>
        <v>SHIMIZU Sakiho(00)</v>
      </c>
      <c r="F2039" s="299" t="s">
        <v>889</v>
      </c>
      <c r="G2039" s="282" t="s">
        <v>623</v>
      </c>
      <c r="H2039" t="str">
        <f>VLOOKUP($G2039,県名!$B$1:$C$49,2,FALSE)</f>
        <v>愛  知</v>
      </c>
      <c r="I2039" t="str">
        <f>VLOOKUP(B2039,学校名!$D$8:$F$64,3,FALSE)</f>
        <v>愛知教育大</v>
      </c>
      <c r="J2039" t="str">
        <f t="shared" si="158"/>
        <v>女</v>
      </c>
      <c r="K2039" s="282" t="s">
        <v>1457</v>
      </c>
      <c r="L2039" s="282" t="s">
        <v>3930</v>
      </c>
      <c r="M2039" t="str">
        <f t="shared" si="159"/>
        <v>SHIMIZU Sakiho</v>
      </c>
      <c r="O2039" s="282" t="s">
        <v>1534</v>
      </c>
      <c r="P2039" s="282" t="s">
        <v>1535</v>
      </c>
      <c r="Q2039" s="299" t="s">
        <v>889</v>
      </c>
      <c r="R2039" s="282" t="s">
        <v>2819</v>
      </c>
      <c r="S2039" t="str">
        <f t="shared" si="160"/>
        <v>00</v>
      </c>
      <c r="T2039" t="str">
        <f t="shared" si="161"/>
        <v>3 (00)</v>
      </c>
      <c r="U2039" s="302" t="s">
        <v>4332</v>
      </c>
    </row>
    <row r="2040" spans="2:21" s="302" customFormat="1">
      <c r="B2040" s="282" t="s">
        <v>497</v>
      </c>
      <c r="C2040" s="292">
        <v>2039</v>
      </c>
      <c r="D2040" s="282" t="s">
        <v>2146</v>
      </c>
      <c r="E2040" s="504" t="str">
        <f t="shared" si="157"/>
        <v>ONISHI Kanako(01)</v>
      </c>
      <c r="F2040" s="299" t="s">
        <v>889</v>
      </c>
      <c r="G2040" s="282" t="s">
        <v>623</v>
      </c>
      <c r="H2040" t="str">
        <f>VLOOKUP($G2040,県名!$B$1:$C$49,2,FALSE)</f>
        <v>愛  知</v>
      </c>
      <c r="I2040" t="str">
        <f>VLOOKUP(B2040,学校名!$D$8:$F$64,3,FALSE)</f>
        <v>愛知教育大</v>
      </c>
      <c r="J2040" t="str">
        <f t="shared" si="158"/>
        <v>女</v>
      </c>
      <c r="K2040" s="282" t="s">
        <v>3931</v>
      </c>
      <c r="L2040" s="282" t="s">
        <v>3932</v>
      </c>
      <c r="M2040" t="str">
        <f t="shared" si="159"/>
        <v>ONISHI Kanako</v>
      </c>
      <c r="O2040" s="282" t="s">
        <v>1534</v>
      </c>
      <c r="P2040" s="282" t="s">
        <v>1535</v>
      </c>
      <c r="Q2040" s="299" t="s">
        <v>889</v>
      </c>
      <c r="R2040" s="282" t="s">
        <v>2924</v>
      </c>
      <c r="S2040" t="str">
        <f t="shared" si="160"/>
        <v>01</v>
      </c>
      <c r="T2040" t="str">
        <f t="shared" si="161"/>
        <v>3 (01)</v>
      </c>
      <c r="U2040" s="302" t="s">
        <v>4333</v>
      </c>
    </row>
    <row r="2041" spans="2:21" s="302" customFormat="1">
      <c r="B2041" s="282" t="s">
        <v>497</v>
      </c>
      <c r="C2041" s="292">
        <v>2040</v>
      </c>
      <c r="D2041" s="282" t="s">
        <v>2257</v>
      </c>
      <c r="E2041" s="504" t="str">
        <f t="shared" si="157"/>
        <v>NAGANO Akane(01)</v>
      </c>
      <c r="F2041" s="299" t="s">
        <v>886</v>
      </c>
      <c r="G2041" s="282" t="s">
        <v>623</v>
      </c>
      <c r="H2041" t="str">
        <f>VLOOKUP($G2041,県名!$B$1:$C$49,2,FALSE)</f>
        <v>愛  知</v>
      </c>
      <c r="I2041" t="str">
        <f>VLOOKUP(B2041,学校名!$D$8:$F$64,3,FALSE)</f>
        <v>愛知教育大</v>
      </c>
      <c r="J2041" t="str">
        <f t="shared" si="158"/>
        <v>女</v>
      </c>
      <c r="K2041" s="282" t="s">
        <v>2423</v>
      </c>
      <c r="L2041" s="282" t="s">
        <v>1618</v>
      </c>
      <c r="M2041" t="str">
        <f t="shared" si="159"/>
        <v>NAGANO Akane</v>
      </c>
      <c r="O2041" s="282" t="s">
        <v>1534</v>
      </c>
      <c r="P2041" s="282" t="s">
        <v>1535</v>
      </c>
      <c r="Q2041" s="299" t="s">
        <v>886</v>
      </c>
      <c r="R2041" s="282" t="s">
        <v>2559</v>
      </c>
      <c r="S2041" t="str">
        <f t="shared" si="160"/>
        <v>01</v>
      </c>
      <c r="T2041" t="str">
        <f t="shared" si="161"/>
        <v>2 (01)</v>
      </c>
      <c r="U2041" s="302" t="s">
        <v>4334</v>
      </c>
    </row>
    <row r="2042" spans="2:21" s="302" customFormat="1">
      <c r="B2042" s="282" t="s">
        <v>497</v>
      </c>
      <c r="C2042" s="292">
        <v>2041</v>
      </c>
      <c r="D2042" s="282" t="s">
        <v>3360</v>
      </c>
      <c r="E2042" s="504" t="str">
        <f t="shared" si="157"/>
        <v>KAWAI Rumika(01)</v>
      </c>
      <c r="F2042" s="299" t="s">
        <v>886</v>
      </c>
      <c r="G2042" s="282" t="s">
        <v>623</v>
      </c>
      <c r="H2042" t="str">
        <f>VLOOKUP($G2042,県名!$B$1:$C$49,2,FALSE)</f>
        <v>愛  知</v>
      </c>
      <c r="I2042" t="str">
        <f>VLOOKUP(B2042,学校名!$D$8:$F$64,3,FALSE)</f>
        <v>愛知教育大</v>
      </c>
      <c r="J2042" t="str">
        <f t="shared" si="158"/>
        <v>女</v>
      </c>
      <c r="K2042" s="282" t="s">
        <v>1428</v>
      </c>
      <c r="L2042" s="282" t="s">
        <v>3933</v>
      </c>
      <c r="M2042" t="str">
        <f t="shared" si="159"/>
        <v>KAWAI Rumika</v>
      </c>
      <c r="O2042" s="282" t="s">
        <v>1534</v>
      </c>
      <c r="P2042" s="282" t="s">
        <v>1535</v>
      </c>
      <c r="Q2042" s="299" t="s">
        <v>886</v>
      </c>
      <c r="R2042" s="282" t="s">
        <v>2916</v>
      </c>
      <c r="S2042" t="str">
        <f t="shared" si="160"/>
        <v>01</v>
      </c>
      <c r="T2042" t="str">
        <f t="shared" si="161"/>
        <v>2 (01)</v>
      </c>
      <c r="U2042" s="302" t="s">
        <v>4335</v>
      </c>
    </row>
    <row r="2043" spans="2:21" s="302" customFormat="1">
      <c r="B2043" s="282" t="s">
        <v>497</v>
      </c>
      <c r="C2043" s="292">
        <v>2042</v>
      </c>
      <c r="D2043" s="282" t="s">
        <v>3361</v>
      </c>
      <c r="E2043" s="504" t="str">
        <f t="shared" si="157"/>
        <v>KANEHARA Haruka(01)</v>
      </c>
      <c r="F2043" s="299" t="s">
        <v>886</v>
      </c>
      <c r="G2043" s="282" t="s">
        <v>623</v>
      </c>
      <c r="H2043" t="str">
        <f>VLOOKUP($G2043,県名!$B$1:$C$49,2,FALSE)</f>
        <v>愛  知</v>
      </c>
      <c r="I2043" t="str">
        <f>VLOOKUP(B2043,学校名!$D$8:$F$64,3,FALSE)</f>
        <v>愛知教育大</v>
      </c>
      <c r="J2043" t="str">
        <f t="shared" si="158"/>
        <v>女</v>
      </c>
      <c r="K2043" s="282" t="s">
        <v>3934</v>
      </c>
      <c r="L2043" s="282" t="s">
        <v>1577</v>
      </c>
      <c r="M2043" t="str">
        <f t="shared" si="159"/>
        <v>KANEHARA Haruka</v>
      </c>
      <c r="O2043" s="282" t="s">
        <v>1534</v>
      </c>
      <c r="P2043" s="282" t="s">
        <v>1535</v>
      </c>
      <c r="Q2043" s="299" t="s">
        <v>886</v>
      </c>
      <c r="R2043" s="282" t="s">
        <v>2829</v>
      </c>
      <c r="S2043" t="str">
        <f t="shared" si="160"/>
        <v>01</v>
      </c>
      <c r="T2043" t="str">
        <f t="shared" si="161"/>
        <v>2 (01)</v>
      </c>
      <c r="U2043" s="302" t="s">
        <v>4336</v>
      </c>
    </row>
    <row r="2044" spans="2:21" s="302" customFormat="1">
      <c r="B2044" s="282" t="s">
        <v>497</v>
      </c>
      <c r="C2044" s="292">
        <v>2043</v>
      </c>
      <c r="D2044" s="282" t="s">
        <v>2258</v>
      </c>
      <c r="E2044" s="504" t="str">
        <f t="shared" si="157"/>
        <v>KIMURA Riko(01)</v>
      </c>
      <c r="F2044" s="299" t="s">
        <v>886</v>
      </c>
      <c r="G2044" s="282" t="s">
        <v>623</v>
      </c>
      <c r="H2044" t="str">
        <f>VLOOKUP($G2044,県名!$B$1:$C$49,2,FALSE)</f>
        <v>愛  知</v>
      </c>
      <c r="I2044" t="str">
        <f>VLOOKUP(B2044,学校名!$D$8:$F$64,3,FALSE)</f>
        <v>愛知教育大</v>
      </c>
      <c r="J2044" t="str">
        <f t="shared" si="158"/>
        <v>女</v>
      </c>
      <c r="K2044" s="282" t="s">
        <v>1233</v>
      </c>
      <c r="L2044" s="282" t="s">
        <v>1595</v>
      </c>
      <c r="M2044" t="str">
        <f t="shared" si="159"/>
        <v>KIMURA Riko</v>
      </c>
      <c r="O2044" s="282" t="s">
        <v>1534</v>
      </c>
      <c r="P2044" s="282" t="s">
        <v>1535</v>
      </c>
      <c r="Q2044" s="299" t="s">
        <v>886</v>
      </c>
      <c r="R2044" s="282" t="s">
        <v>2725</v>
      </c>
      <c r="S2044" t="str">
        <f t="shared" si="160"/>
        <v>01</v>
      </c>
      <c r="T2044" t="str">
        <f t="shared" si="161"/>
        <v>2 (01)</v>
      </c>
      <c r="U2044" s="302" t="s">
        <v>4337</v>
      </c>
    </row>
    <row r="2045" spans="2:21" s="302" customFormat="1">
      <c r="B2045" s="282" t="s">
        <v>497</v>
      </c>
      <c r="C2045" s="292">
        <v>2044</v>
      </c>
      <c r="D2045" s="282" t="s">
        <v>2259</v>
      </c>
      <c r="E2045" s="504" t="str">
        <f t="shared" si="157"/>
        <v>SAKAMOTO Ayaka(01)</v>
      </c>
      <c r="F2045" s="299" t="s">
        <v>886</v>
      </c>
      <c r="G2045" s="282" t="s">
        <v>623</v>
      </c>
      <c r="H2045" t="str">
        <f>VLOOKUP($G2045,県名!$B$1:$C$49,2,FALSE)</f>
        <v>愛  知</v>
      </c>
      <c r="I2045" t="str">
        <f>VLOOKUP(B2045,学校名!$D$8:$F$64,3,FALSE)</f>
        <v>愛知教育大</v>
      </c>
      <c r="J2045" t="str">
        <f t="shared" si="158"/>
        <v>女</v>
      </c>
      <c r="K2045" s="282" t="s">
        <v>1492</v>
      </c>
      <c r="L2045" s="282" t="s">
        <v>1600</v>
      </c>
      <c r="M2045" t="str">
        <f t="shared" si="159"/>
        <v>SAKAMOTO Ayaka</v>
      </c>
      <c r="O2045" s="282" t="s">
        <v>1534</v>
      </c>
      <c r="P2045" s="282" t="s">
        <v>1535</v>
      </c>
      <c r="Q2045" s="299" t="s">
        <v>886</v>
      </c>
      <c r="R2045" s="282" t="s">
        <v>2987</v>
      </c>
      <c r="S2045" t="str">
        <f t="shared" si="160"/>
        <v>01</v>
      </c>
      <c r="T2045" t="str">
        <f t="shared" si="161"/>
        <v>2 (01)</v>
      </c>
      <c r="U2045" s="302" t="s">
        <v>4338</v>
      </c>
    </row>
    <row r="2046" spans="2:21" s="302" customFormat="1">
      <c r="B2046" s="282" t="s">
        <v>497</v>
      </c>
      <c r="C2046" s="292">
        <v>2045</v>
      </c>
      <c r="D2046" s="282" t="s">
        <v>3362</v>
      </c>
      <c r="E2046" s="504" t="str">
        <f t="shared" si="157"/>
        <v>SAWAFUJI Masaka(01)</v>
      </c>
      <c r="F2046" s="299" t="s">
        <v>886</v>
      </c>
      <c r="G2046" s="282" t="s">
        <v>623</v>
      </c>
      <c r="H2046" t="str">
        <f>VLOOKUP($G2046,県名!$B$1:$C$49,2,FALSE)</f>
        <v>愛  知</v>
      </c>
      <c r="I2046" t="str">
        <f>VLOOKUP(B2046,学校名!$D$8:$F$64,3,FALSE)</f>
        <v>愛知教育大</v>
      </c>
      <c r="J2046" t="str">
        <f t="shared" si="158"/>
        <v>女</v>
      </c>
      <c r="K2046" s="282" t="s">
        <v>3935</v>
      </c>
      <c r="L2046" s="282" t="s">
        <v>3936</v>
      </c>
      <c r="M2046" t="str">
        <f t="shared" si="159"/>
        <v>SAWAFUJI Masaka</v>
      </c>
      <c r="O2046" s="282" t="s">
        <v>1534</v>
      </c>
      <c r="P2046" s="282" t="s">
        <v>1535</v>
      </c>
      <c r="Q2046" s="299" t="s">
        <v>886</v>
      </c>
      <c r="R2046" s="282" t="s">
        <v>2508</v>
      </c>
      <c r="S2046" t="str">
        <f t="shared" si="160"/>
        <v>01</v>
      </c>
      <c r="T2046" t="str">
        <f t="shared" si="161"/>
        <v>2 (01)</v>
      </c>
      <c r="U2046" s="302" t="s">
        <v>4339</v>
      </c>
    </row>
    <row r="2047" spans="2:21" s="302" customFormat="1">
      <c r="B2047" s="282" t="s">
        <v>497</v>
      </c>
      <c r="C2047" s="292">
        <v>2046</v>
      </c>
      <c r="D2047" s="282" t="s">
        <v>2147</v>
      </c>
      <c r="E2047" s="504" t="str">
        <f t="shared" si="157"/>
        <v>MANABE Ayana(01)</v>
      </c>
      <c r="F2047" s="299" t="s">
        <v>886</v>
      </c>
      <c r="G2047" s="282" t="s">
        <v>623</v>
      </c>
      <c r="H2047" t="str">
        <f>VLOOKUP($G2047,県名!$B$1:$C$49,2,FALSE)</f>
        <v>愛  知</v>
      </c>
      <c r="I2047" t="str">
        <f>VLOOKUP(B2047,学校名!$D$8:$F$64,3,FALSE)</f>
        <v>愛知教育大</v>
      </c>
      <c r="J2047" t="str">
        <f t="shared" si="158"/>
        <v>女</v>
      </c>
      <c r="K2047" s="282" t="s">
        <v>3937</v>
      </c>
      <c r="L2047" s="282" t="s">
        <v>3938</v>
      </c>
      <c r="M2047" t="str">
        <f t="shared" si="159"/>
        <v>MANABE Ayana</v>
      </c>
      <c r="O2047" s="282" t="s">
        <v>1534</v>
      </c>
      <c r="P2047" s="282" t="s">
        <v>1535</v>
      </c>
      <c r="Q2047" s="299" t="s">
        <v>886</v>
      </c>
      <c r="R2047" s="282" t="s">
        <v>2925</v>
      </c>
      <c r="S2047" t="str">
        <f t="shared" si="160"/>
        <v>01</v>
      </c>
      <c r="T2047" t="str">
        <f t="shared" si="161"/>
        <v>2 (01)</v>
      </c>
      <c r="U2047" s="302" t="s">
        <v>4340</v>
      </c>
    </row>
    <row r="2048" spans="2:21" s="302" customFormat="1">
      <c r="B2048" s="282" t="s">
        <v>500</v>
      </c>
      <c r="C2048" s="292">
        <v>2047</v>
      </c>
      <c r="D2048" s="282" t="s">
        <v>2148</v>
      </c>
      <c r="E2048" s="504" t="str">
        <f t="shared" si="157"/>
        <v>KUBODERA Momoka(01)</v>
      </c>
      <c r="F2048" s="299" t="s">
        <v>889</v>
      </c>
      <c r="G2048" s="282" t="s">
        <v>623</v>
      </c>
      <c r="H2048" t="str">
        <f>VLOOKUP($G2048,県名!$B$1:$C$49,2,FALSE)</f>
        <v>愛  知</v>
      </c>
      <c r="I2048" t="str">
        <f>VLOOKUP(B2048,学校名!$D$8:$F$64,3,FALSE)</f>
        <v>愛知淑徳大</v>
      </c>
      <c r="J2048" t="str">
        <f t="shared" si="158"/>
        <v>女</v>
      </c>
      <c r="K2048" s="282" t="s">
        <v>3939</v>
      </c>
      <c r="L2048" s="282" t="s">
        <v>1591</v>
      </c>
      <c r="M2048" t="str">
        <f t="shared" si="159"/>
        <v>KUBODERA Momoka</v>
      </c>
      <c r="O2048" s="282" t="s">
        <v>1534</v>
      </c>
      <c r="P2048" s="282" t="s">
        <v>1535</v>
      </c>
      <c r="Q2048" s="299" t="s">
        <v>889</v>
      </c>
      <c r="R2048" s="282" t="s">
        <v>2926</v>
      </c>
      <c r="S2048" t="str">
        <f t="shared" si="160"/>
        <v>01</v>
      </c>
      <c r="T2048" t="str">
        <f t="shared" si="161"/>
        <v>3 (01)</v>
      </c>
      <c r="U2048" s="302" t="s">
        <v>4341</v>
      </c>
    </row>
    <row r="2049" spans="2:21" s="302" customFormat="1">
      <c r="B2049" s="282" t="s">
        <v>500</v>
      </c>
      <c r="C2049" s="292">
        <v>2048</v>
      </c>
      <c r="D2049" s="282" t="s">
        <v>2150</v>
      </c>
      <c r="E2049" s="504" t="str">
        <f t="shared" si="157"/>
        <v>ITO Mai(00)</v>
      </c>
      <c r="F2049" s="299" t="s">
        <v>889</v>
      </c>
      <c r="G2049" s="282" t="s">
        <v>623</v>
      </c>
      <c r="H2049" t="str">
        <f>VLOOKUP($G2049,県名!$B$1:$C$49,2,FALSE)</f>
        <v>愛  知</v>
      </c>
      <c r="I2049" t="str">
        <f>VLOOKUP(B2049,学校名!$D$8:$F$64,3,FALSE)</f>
        <v>愛知淑徳大</v>
      </c>
      <c r="J2049" t="str">
        <f t="shared" si="158"/>
        <v>女</v>
      </c>
      <c r="K2049" s="282" t="s">
        <v>1279</v>
      </c>
      <c r="L2049" s="282" t="s">
        <v>1634</v>
      </c>
      <c r="M2049" t="str">
        <f t="shared" si="159"/>
        <v>ITO Mai</v>
      </c>
      <c r="O2049" s="282" t="s">
        <v>1534</v>
      </c>
      <c r="P2049" s="282" t="s">
        <v>1535</v>
      </c>
      <c r="Q2049" s="299" t="s">
        <v>889</v>
      </c>
      <c r="R2049" s="282" t="s">
        <v>2928</v>
      </c>
      <c r="S2049" t="str">
        <f t="shared" si="160"/>
        <v>00</v>
      </c>
      <c r="T2049" t="str">
        <f t="shared" si="161"/>
        <v>3 (00)</v>
      </c>
      <c r="U2049" s="302" t="s">
        <v>4342</v>
      </c>
    </row>
    <row r="2050" spans="2:21" s="302" customFormat="1">
      <c r="B2050" s="282" t="s">
        <v>500</v>
      </c>
      <c r="C2050" s="292">
        <v>2049</v>
      </c>
      <c r="D2050" s="282" t="s">
        <v>2149</v>
      </c>
      <c r="E2050" s="504" t="str">
        <f t="shared" si="157"/>
        <v>MURATA Yuka(99)</v>
      </c>
      <c r="F2050" s="299" t="s">
        <v>889</v>
      </c>
      <c r="G2050" s="282" t="s">
        <v>623</v>
      </c>
      <c r="H2050" t="str">
        <f>VLOOKUP($G2050,県名!$B$1:$C$49,2,FALSE)</f>
        <v>愛  知</v>
      </c>
      <c r="I2050" t="str">
        <f>VLOOKUP(B2050,学校名!$D$8:$F$64,3,FALSE)</f>
        <v>愛知淑徳大</v>
      </c>
      <c r="J2050" t="str">
        <f t="shared" si="158"/>
        <v>女</v>
      </c>
      <c r="K2050" s="282" t="s">
        <v>3904</v>
      </c>
      <c r="L2050" s="282" t="s">
        <v>1570</v>
      </c>
      <c r="M2050" t="str">
        <f t="shared" si="159"/>
        <v>MURATA Yuka</v>
      </c>
      <c r="O2050" s="282" t="s">
        <v>1534</v>
      </c>
      <c r="P2050" s="282" t="s">
        <v>1535</v>
      </c>
      <c r="Q2050" s="299" t="s">
        <v>889</v>
      </c>
      <c r="R2050" s="282" t="s">
        <v>2927</v>
      </c>
      <c r="S2050" t="str">
        <f t="shared" si="160"/>
        <v>99</v>
      </c>
      <c r="T2050" t="str">
        <f t="shared" si="161"/>
        <v>3 (99)</v>
      </c>
      <c r="U2050" s="302" t="s">
        <v>4343</v>
      </c>
    </row>
    <row r="2051" spans="2:21" s="302" customFormat="1">
      <c r="B2051" s="282" t="s">
        <v>500</v>
      </c>
      <c r="C2051" s="292">
        <v>2050</v>
      </c>
      <c r="D2051" s="282" t="s">
        <v>2244</v>
      </c>
      <c r="E2051" s="504" t="str">
        <f t="shared" ref="E2051:E2114" si="162">M2051&amp;"("&amp;S2051&amp;")"</f>
        <v>YAMASHITA Kaho(02)</v>
      </c>
      <c r="F2051" s="299" t="s">
        <v>886</v>
      </c>
      <c r="G2051" s="282" t="s">
        <v>623</v>
      </c>
      <c r="H2051" t="str">
        <f>VLOOKUP($G2051,県名!$B$1:$C$49,2,FALSE)</f>
        <v>愛  知</v>
      </c>
      <c r="I2051" t="str">
        <f>VLOOKUP(B2051,学校名!$D$8:$F$64,3,FALSE)</f>
        <v>愛知淑徳大</v>
      </c>
      <c r="J2051" t="str">
        <f t="shared" ref="J2051:J2114" si="163">IF(VALUE(C2051)&lt;2000,"男","女")</f>
        <v>女</v>
      </c>
      <c r="K2051" s="282" t="s">
        <v>1410</v>
      </c>
      <c r="L2051" s="282" t="s">
        <v>1624</v>
      </c>
      <c r="M2051" t="str">
        <f t="shared" ref="M2051:M2114" si="164">K2051&amp;" "&amp;L2051</f>
        <v>YAMASHITA Kaho</v>
      </c>
      <c r="O2051" s="282" t="s">
        <v>1534</v>
      </c>
      <c r="P2051" s="282" t="s">
        <v>1535</v>
      </c>
      <c r="Q2051" s="299" t="s">
        <v>886</v>
      </c>
      <c r="R2051" s="282" t="s">
        <v>3000</v>
      </c>
      <c r="S2051" t="str">
        <f t="shared" ref="S2051:S2114" si="165">LEFT(R2051,2)</f>
        <v>02</v>
      </c>
      <c r="T2051" t="str">
        <f t="shared" ref="T2051:T2114" si="166">Q2051&amp;" ("&amp;S2051&amp;")"</f>
        <v>2 (02)</v>
      </c>
      <c r="U2051" s="302" t="s">
        <v>4344</v>
      </c>
    </row>
    <row r="2052" spans="2:21" s="302" customFormat="1">
      <c r="B2052" s="282" t="s">
        <v>500</v>
      </c>
      <c r="C2052" s="292">
        <v>2051</v>
      </c>
      <c r="D2052" s="282" t="s">
        <v>2247</v>
      </c>
      <c r="E2052" s="504" t="str">
        <f t="shared" si="162"/>
        <v>ISHI Saeka(01)</v>
      </c>
      <c r="F2052" s="299" t="s">
        <v>886</v>
      </c>
      <c r="G2052" s="282" t="s">
        <v>623</v>
      </c>
      <c r="H2052" t="str">
        <f>VLOOKUP($G2052,県名!$B$1:$C$49,2,FALSE)</f>
        <v>愛  知</v>
      </c>
      <c r="I2052" t="str">
        <f>VLOOKUP(B2052,学校名!$D$8:$F$64,3,FALSE)</f>
        <v>愛知淑徳大</v>
      </c>
      <c r="J2052" t="str">
        <f t="shared" si="163"/>
        <v>女</v>
      </c>
      <c r="K2052" s="282" t="s">
        <v>3940</v>
      </c>
      <c r="L2052" s="282" t="s">
        <v>2414</v>
      </c>
      <c r="M2052" t="str">
        <f t="shared" si="164"/>
        <v>ISHI Saeka</v>
      </c>
      <c r="O2052" s="282" t="s">
        <v>1534</v>
      </c>
      <c r="P2052" s="282" t="s">
        <v>1535</v>
      </c>
      <c r="Q2052" s="299" t="s">
        <v>886</v>
      </c>
      <c r="R2052" s="282" t="s">
        <v>2853</v>
      </c>
      <c r="S2052" t="str">
        <f t="shared" si="165"/>
        <v>01</v>
      </c>
      <c r="T2052" t="str">
        <f t="shared" si="166"/>
        <v>2 (01)</v>
      </c>
      <c r="U2052" s="302" t="s">
        <v>4345</v>
      </c>
    </row>
    <row r="2053" spans="2:21" s="302" customFormat="1">
      <c r="B2053" s="282" t="s">
        <v>500</v>
      </c>
      <c r="C2053" s="292">
        <v>2052</v>
      </c>
      <c r="D2053" s="282" t="s">
        <v>2245</v>
      </c>
      <c r="E2053" s="504" t="str">
        <f t="shared" si="162"/>
        <v>USAMI Kanon(02)</v>
      </c>
      <c r="F2053" s="299" t="s">
        <v>886</v>
      </c>
      <c r="G2053" s="282" t="s">
        <v>623</v>
      </c>
      <c r="H2053" t="str">
        <f>VLOOKUP($G2053,県名!$B$1:$C$49,2,FALSE)</f>
        <v>愛  知</v>
      </c>
      <c r="I2053" t="str">
        <f>VLOOKUP(B2053,学校名!$D$8:$F$64,3,FALSE)</f>
        <v>愛知淑徳大</v>
      </c>
      <c r="J2053" t="str">
        <f t="shared" si="163"/>
        <v>女</v>
      </c>
      <c r="K2053" s="282" t="s">
        <v>2411</v>
      </c>
      <c r="L2053" s="282" t="s">
        <v>1612</v>
      </c>
      <c r="M2053" t="str">
        <f t="shared" si="164"/>
        <v>USAMI Kanon</v>
      </c>
      <c r="O2053" s="282" t="s">
        <v>1534</v>
      </c>
      <c r="P2053" s="282" t="s">
        <v>1535</v>
      </c>
      <c r="Q2053" s="299" t="s">
        <v>886</v>
      </c>
      <c r="R2053" s="282" t="s">
        <v>3001</v>
      </c>
      <c r="S2053" t="str">
        <f t="shared" si="165"/>
        <v>02</v>
      </c>
      <c r="T2053" t="str">
        <f t="shared" si="166"/>
        <v>2 (02)</v>
      </c>
      <c r="U2053" s="302" t="s">
        <v>4346</v>
      </c>
    </row>
    <row r="2054" spans="2:21" s="302" customFormat="1">
      <c r="B2054" s="282" t="s">
        <v>500</v>
      </c>
      <c r="C2054" s="292">
        <v>2053</v>
      </c>
      <c r="D2054" s="282" t="s">
        <v>2246</v>
      </c>
      <c r="E2054" s="504" t="str">
        <f t="shared" si="162"/>
        <v>IKAI Mariko(02)</v>
      </c>
      <c r="F2054" s="299" t="s">
        <v>886</v>
      </c>
      <c r="G2054" s="282" t="s">
        <v>623</v>
      </c>
      <c r="H2054" t="str">
        <f>VLOOKUP($G2054,県名!$B$1:$C$49,2,FALSE)</f>
        <v>愛  知</v>
      </c>
      <c r="I2054" t="str">
        <f>VLOOKUP(B2054,学校名!$D$8:$F$64,3,FALSE)</f>
        <v>愛知淑徳大</v>
      </c>
      <c r="J2054" t="str">
        <f t="shared" si="163"/>
        <v>女</v>
      </c>
      <c r="K2054" s="282" t="s">
        <v>2412</v>
      </c>
      <c r="L2054" s="282" t="s">
        <v>2413</v>
      </c>
      <c r="M2054" t="str">
        <f t="shared" si="164"/>
        <v>IKAI Mariko</v>
      </c>
      <c r="O2054" s="282" t="s">
        <v>1534</v>
      </c>
      <c r="P2054" s="282" t="s">
        <v>1535</v>
      </c>
      <c r="Q2054" s="299" t="s">
        <v>886</v>
      </c>
      <c r="R2054" s="282" t="s">
        <v>2807</v>
      </c>
      <c r="S2054" t="str">
        <f t="shared" si="165"/>
        <v>02</v>
      </c>
      <c r="T2054" t="str">
        <f t="shared" si="166"/>
        <v>2 (02)</v>
      </c>
      <c r="U2054" s="302" t="s">
        <v>4347</v>
      </c>
    </row>
    <row r="2055" spans="2:21" s="302" customFormat="1">
      <c r="B2055" s="282" t="s">
        <v>500</v>
      </c>
      <c r="C2055" s="292">
        <v>2054</v>
      </c>
      <c r="D2055" s="282" t="s">
        <v>3363</v>
      </c>
      <c r="E2055" s="504" t="str">
        <f t="shared" si="162"/>
        <v>SUGIYAMA Natsuko(02)</v>
      </c>
      <c r="F2055" s="299" t="s">
        <v>890</v>
      </c>
      <c r="G2055" s="282" t="s">
        <v>623</v>
      </c>
      <c r="H2055" t="str">
        <f>VLOOKUP($G2055,県名!$B$1:$C$49,2,FALSE)</f>
        <v>愛  知</v>
      </c>
      <c r="I2055" t="str">
        <f>VLOOKUP(B2055,学校名!$D$8:$F$64,3,FALSE)</f>
        <v>愛知淑徳大</v>
      </c>
      <c r="J2055" t="str">
        <f t="shared" si="163"/>
        <v>女</v>
      </c>
      <c r="K2055" s="282" t="s">
        <v>1350</v>
      </c>
      <c r="L2055" s="282" t="s">
        <v>3941</v>
      </c>
      <c r="M2055" t="str">
        <f t="shared" si="164"/>
        <v>SUGIYAMA Natsuko</v>
      </c>
      <c r="O2055" s="282" t="s">
        <v>1534</v>
      </c>
      <c r="P2055" s="282" t="s">
        <v>1535</v>
      </c>
      <c r="Q2055" s="299" t="s">
        <v>890</v>
      </c>
      <c r="R2055" s="282" t="s">
        <v>4244</v>
      </c>
      <c r="S2055" t="str">
        <f t="shared" si="165"/>
        <v>02</v>
      </c>
      <c r="T2055" t="str">
        <f t="shared" si="166"/>
        <v>1 (02)</v>
      </c>
      <c r="U2055" s="302" t="s">
        <v>4348</v>
      </c>
    </row>
    <row r="2056" spans="2:21" s="302" customFormat="1">
      <c r="B2056" s="282" t="s">
        <v>494</v>
      </c>
      <c r="C2056" s="292">
        <v>2055</v>
      </c>
      <c r="D2056" s="282" t="s">
        <v>942</v>
      </c>
      <c r="E2056" s="504" t="str">
        <f t="shared" si="162"/>
        <v>IYODA Ayane(99)</v>
      </c>
      <c r="F2056" s="299" t="s">
        <v>888</v>
      </c>
      <c r="G2056" s="282" t="s">
        <v>623</v>
      </c>
      <c r="H2056" t="str">
        <f>VLOOKUP($G2056,県名!$B$1:$C$49,2,FALSE)</f>
        <v>愛  知</v>
      </c>
      <c r="I2056" t="str">
        <f>VLOOKUP(B2056,学校名!$D$8:$F$64,3,FALSE)</f>
        <v>愛知大</v>
      </c>
      <c r="J2056" t="str">
        <f t="shared" si="163"/>
        <v>女</v>
      </c>
      <c r="K2056" s="282" t="s">
        <v>3942</v>
      </c>
      <c r="L2056" s="282" t="s">
        <v>3918</v>
      </c>
      <c r="M2056" t="str">
        <f t="shared" si="164"/>
        <v>IYODA Ayane</v>
      </c>
      <c r="O2056" s="282" t="s">
        <v>1534</v>
      </c>
      <c r="P2056" s="282" t="s">
        <v>1535</v>
      </c>
      <c r="Q2056" s="299" t="s">
        <v>888</v>
      </c>
      <c r="R2056" s="282" t="s">
        <v>2665</v>
      </c>
      <c r="S2056" t="str">
        <f t="shared" si="165"/>
        <v>99</v>
      </c>
      <c r="T2056" t="str">
        <f t="shared" si="166"/>
        <v>4 (99)</v>
      </c>
      <c r="U2056" s="302" t="s">
        <v>4349</v>
      </c>
    </row>
    <row r="2057" spans="2:21" s="302" customFormat="1">
      <c r="B2057" s="282" t="s">
        <v>494</v>
      </c>
      <c r="C2057" s="292">
        <v>2056</v>
      </c>
      <c r="D2057" s="282" t="s">
        <v>2151</v>
      </c>
      <c r="E2057" s="504" t="str">
        <f t="shared" si="162"/>
        <v>NAKAMURA Saki(00)</v>
      </c>
      <c r="F2057" s="299" t="s">
        <v>889</v>
      </c>
      <c r="G2057" s="282" t="s">
        <v>623</v>
      </c>
      <c r="H2057" t="str">
        <f>VLOOKUP($G2057,県名!$B$1:$C$49,2,FALSE)</f>
        <v>愛  知</v>
      </c>
      <c r="I2057" t="str">
        <f>VLOOKUP(B2057,学校名!$D$8:$F$64,3,FALSE)</f>
        <v>愛知大</v>
      </c>
      <c r="J2057" t="str">
        <f t="shared" si="163"/>
        <v>女</v>
      </c>
      <c r="K2057" s="282" t="s">
        <v>1227</v>
      </c>
      <c r="L2057" s="282" t="s">
        <v>1399</v>
      </c>
      <c r="M2057" t="str">
        <f t="shared" si="164"/>
        <v>NAKAMURA Saki</v>
      </c>
      <c r="O2057" s="282" t="s">
        <v>1534</v>
      </c>
      <c r="P2057" s="282" t="s">
        <v>1535</v>
      </c>
      <c r="Q2057" s="299" t="s">
        <v>889</v>
      </c>
      <c r="R2057" s="282" t="s">
        <v>2673</v>
      </c>
      <c r="S2057" t="str">
        <f t="shared" si="165"/>
        <v>00</v>
      </c>
      <c r="T2057" t="str">
        <f t="shared" si="166"/>
        <v>3 (00)</v>
      </c>
      <c r="U2057" s="302" t="s">
        <v>4350</v>
      </c>
    </row>
    <row r="2058" spans="2:21" s="302" customFormat="1">
      <c r="B2058" s="282" t="s">
        <v>1069</v>
      </c>
      <c r="C2058" s="292">
        <v>2057</v>
      </c>
      <c r="D2058" s="282" t="s">
        <v>808</v>
      </c>
      <c r="E2058" s="504" t="str">
        <f t="shared" si="162"/>
        <v>ISHIURA Airi(99)</v>
      </c>
      <c r="F2058" s="299" t="s">
        <v>888</v>
      </c>
      <c r="G2058" s="282" t="s">
        <v>618</v>
      </c>
      <c r="H2058" t="str">
        <f>VLOOKUP($G2058,県名!$B$1:$C$49,2,FALSE)</f>
        <v>富　山</v>
      </c>
      <c r="I2058" t="str">
        <f>VLOOKUP(B2058,学校名!$D$8:$F$64,3,FALSE)</f>
        <v>岐阜協立大</v>
      </c>
      <c r="J2058" t="str">
        <f t="shared" si="163"/>
        <v>女</v>
      </c>
      <c r="K2058" s="282" t="s">
        <v>3943</v>
      </c>
      <c r="L2058" s="282" t="s">
        <v>1583</v>
      </c>
      <c r="M2058" t="str">
        <f t="shared" si="164"/>
        <v>ISHIURA Airi</v>
      </c>
      <c r="O2058" s="282" t="s">
        <v>1534</v>
      </c>
      <c r="P2058" s="282" t="s">
        <v>1535</v>
      </c>
      <c r="Q2058" s="299" t="s">
        <v>888</v>
      </c>
      <c r="R2058" s="282" t="s">
        <v>2582</v>
      </c>
      <c r="S2058" t="str">
        <f t="shared" si="165"/>
        <v>99</v>
      </c>
      <c r="T2058" t="str">
        <f t="shared" si="166"/>
        <v>4 (99)</v>
      </c>
      <c r="U2058" s="302" t="s">
        <v>4351</v>
      </c>
    </row>
    <row r="2059" spans="2:21" s="302" customFormat="1">
      <c r="B2059" s="282" t="s">
        <v>1069</v>
      </c>
      <c r="C2059" s="292">
        <v>2058</v>
      </c>
      <c r="D2059" s="282" t="s">
        <v>809</v>
      </c>
      <c r="E2059" s="504" t="str">
        <f t="shared" si="162"/>
        <v>KOBAYASHI Akira(99)</v>
      </c>
      <c r="F2059" s="299" t="s">
        <v>888</v>
      </c>
      <c r="G2059" s="282" t="s">
        <v>625</v>
      </c>
      <c r="H2059" t="str">
        <f>VLOOKUP($G2059,県名!$B$1:$C$49,2,FALSE)</f>
        <v>岐  阜</v>
      </c>
      <c r="I2059" t="str">
        <f>VLOOKUP(B2059,学校名!$D$8:$F$64,3,FALSE)</f>
        <v>岐阜協立大</v>
      </c>
      <c r="J2059" t="str">
        <f t="shared" si="163"/>
        <v>女</v>
      </c>
      <c r="K2059" s="282" t="s">
        <v>1262</v>
      </c>
      <c r="L2059" s="282" t="s">
        <v>1488</v>
      </c>
      <c r="M2059" t="str">
        <f t="shared" si="164"/>
        <v>KOBAYASHI Akira</v>
      </c>
      <c r="O2059" s="282" t="s">
        <v>1534</v>
      </c>
      <c r="P2059" s="282" t="s">
        <v>1535</v>
      </c>
      <c r="Q2059" s="299" t="s">
        <v>888</v>
      </c>
      <c r="R2059" s="282" t="s">
        <v>2586</v>
      </c>
      <c r="S2059" t="str">
        <f t="shared" si="165"/>
        <v>99</v>
      </c>
      <c r="T2059" t="str">
        <f t="shared" si="166"/>
        <v>4 (99)</v>
      </c>
      <c r="U2059" s="302" t="s">
        <v>4352</v>
      </c>
    </row>
    <row r="2060" spans="2:21" s="302" customFormat="1">
      <c r="B2060" s="282" t="s">
        <v>1069</v>
      </c>
      <c r="C2060" s="292">
        <v>2059</v>
      </c>
      <c r="D2060" s="282" t="s">
        <v>810</v>
      </c>
      <c r="E2060" s="504" t="str">
        <f t="shared" si="162"/>
        <v>KONNO  Erika(99)</v>
      </c>
      <c r="F2060" s="299" t="s">
        <v>888</v>
      </c>
      <c r="G2060" s="282" t="s">
        <v>625</v>
      </c>
      <c r="H2060" t="str">
        <f>VLOOKUP($G2060,県名!$B$1:$C$49,2,FALSE)</f>
        <v>岐  阜</v>
      </c>
      <c r="I2060" t="str">
        <f>VLOOKUP(B2060,学校名!$D$8:$F$64,3,FALSE)</f>
        <v>岐阜協立大</v>
      </c>
      <c r="J2060" t="str">
        <f t="shared" si="163"/>
        <v>女</v>
      </c>
      <c r="K2060" s="282" t="s">
        <v>3944</v>
      </c>
      <c r="L2060" s="282" t="s">
        <v>3945</v>
      </c>
      <c r="M2060" t="str">
        <f t="shared" si="164"/>
        <v>KONNO  Erika</v>
      </c>
      <c r="O2060" s="282" t="s">
        <v>1534</v>
      </c>
      <c r="P2060" s="282" t="s">
        <v>1535</v>
      </c>
      <c r="Q2060" s="299" t="s">
        <v>888</v>
      </c>
      <c r="R2060" s="282" t="s">
        <v>2930</v>
      </c>
      <c r="S2060" t="str">
        <f t="shared" si="165"/>
        <v>99</v>
      </c>
      <c r="T2060" t="str">
        <f t="shared" si="166"/>
        <v>4 (99)</v>
      </c>
      <c r="U2060" s="302" t="s">
        <v>4353</v>
      </c>
    </row>
    <row r="2061" spans="2:21" s="302" customFormat="1">
      <c r="B2061" s="282" t="s">
        <v>1069</v>
      </c>
      <c r="C2061" s="292">
        <v>2060</v>
      </c>
      <c r="D2061" s="282" t="s">
        <v>811</v>
      </c>
      <c r="E2061" s="504" t="str">
        <f t="shared" si="162"/>
        <v>SHIRAKI Nanase(99)</v>
      </c>
      <c r="F2061" s="299" t="s">
        <v>888</v>
      </c>
      <c r="G2061" s="282" t="s">
        <v>625</v>
      </c>
      <c r="H2061" t="str">
        <f>VLOOKUP($G2061,県名!$B$1:$C$49,2,FALSE)</f>
        <v>岐  阜</v>
      </c>
      <c r="I2061" t="str">
        <f>VLOOKUP(B2061,学校名!$D$8:$F$64,3,FALSE)</f>
        <v>岐阜協立大</v>
      </c>
      <c r="J2061" t="str">
        <f t="shared" si="163"/>
        <v>女</v>
      </c>
      <c r="K2061" s="282" t="s">
        <v>3946</v>
      </c>
      <c r="L2061" s="282" t="s">
        <v>3947</v>
      </c>
      <c r="M2061" t="str">
        <f t="shared" si="164"/>
        <v>SHIRAKI Nanase</v>
      </c>
      <c r="O2061" s="282" t="s">
        <v>1534</v>
      </c>
      <c r="P2061" s="282" t="s">
        <v>1535</v>
      </c>
      <c r="Q2061" s="299" t="s">
        <v>888</v>
      </c>
      <c r="R2061" s="282" t="s">
        <v>2543</v>
      </c>
      <c r="S2061" t="str">
        <f t="shared" si="165"/>
        <v>99</v>
      </c>
      <c r="T2061" t="str">
        <f t="shared" si="166"/>
        <v>4 (99)</v>
      </c>
      <c r="U2061" s="302" t="s">
        <v>4354</v>
      </c>
    </row>
    <row r="2062" spans="2:21" s="302" customFormat="1">
      <c r="B2062" s="282" t="s">
        <v>1069</v>
      </c>
      <c r="C2062" s="292">
        <v>2061</v>
      </c>
      <c r="D2062" s="282" t="s">
        <v>1539</v>
      </c>
      <c r="E2062" s="504" t="str">
        <f t="shared" si="162"/>
        <v>USUI Misuzu(00)</v>
      </c>
      <c r="F2062" s="299" t="s">
        <v>889</v>
      </c>
      <c r="G2062" s="282" t="s">
        <v>625</v>
      </c>
      <c r="H2062" t="str">
        <f>VLOOKUP($G2062,県名!$B$1:$C$49,2,FALSE)</f>
        <v>岐  阜</v>
      </c>
      <c r="I2062" t="str">
        <f>VLOOKUP(B2062,学校名!$D$8:$F$64,3,FALSE)</f>
        <v>岐阜協立大</v>
      </c>
      <c r="J2062" t="str">
        <f t="shared" si="163"/>
        <v>女</v>
      </c>
      <c r="K2062" s="282" t="s">
        <v>3661</v>
      </c>
      <c r="L2062" s="282" t="s">
        <v>3948</v>
      </c>
      <c r="M2062" t="str">
        <f t="shared" si="164"/>
        <v>USUI Misuzu</v>
      </c>
      <c r="O2062" s="282" t="s">
        <v>1534</v>
      </c>
      <c r="P2062" s="282" t="s">
        <v>1535</v>
      </c>
      <c r="Q2062" s="299" t="s">
        <v>889</v>
      </c>
      <c r="R2062" s="282" t="s">
        <v>2882</v>
      </c>
      <c r="S2062" t="str">
        <f t="shared" si="165"/>
        <v>00</v>
      </c>
      <c r="T2062" t="str">
        <f t="shared" si="166"/>
        <v>3 (00)</v>
      </c>
      <c r="U2062" s="302" t="s">
        <v>4355</v>
      </c>
    </row>
    <row r="2063" spans="2:21" s="302" customFormat="1">
      <c r="B2063" s="282" t="s">
        <v>1069</v>
      </c>
      <c r="C2063" s="292">
        <v>2062</v>
      </c>
      <c r="D2063" s="282" t="s">
        <v>1540</v>
      </c>
      <c r="E2063" s="504" t="str">
        <f t="shared" si="162"/>
        <v>OKUBO Haruka(01)</v>
      </c>
      <c r="F2063" s="299" t="s">
        <v>889</v>
      </c>
      <c r="G2063" s="282" t="s">
        <v>623</v>
      </c>
      <c r="H2063" t="str">
        <f>VLOOKUP($G2063,県名!$B$1:$C$49,2,FALSE)</f>
        <v>愛  知</v>
      </c>
      <c r="I2063" t="str">
        <f>VLOOKUP(B2063,学校名!$D$8:$F$64,3,FALSE)</f>
        <v>岐阜協立大</v>
      </c>
      <c r="J2063" t="str">
        <f t="shared" si="163"/>
        <v>女</v>
      </c>
      <c r="K2063" s="282" t="s">
        <v>1473</v>
      </c>
      <c r="L2063" s="282" t="s">
        <v>1577</v>
      </c>
      <c r="M2063" t="str">
        <f t="shared" si="164"/>
        <v>OKUBO Haruka</v>
      </c>
      <c r="O2063" s="282" t="s">
        <v>1534</v>
      </c>
      <c r="P2063" s="282" t="s">
        <v>1535</v>
      </c>
      <c r="Q2063" s="299" t="s">
        <v>889</v>
      </c>
      <c r="R2063" s="282" t="s">
        <v>2599</v>
      </c>
      <c r="S2063" t="str">
        <f t="shared" si="165"/>
        <v>01</v>
      </c>
      <c r="T2063" t="str">
        <f t="shared" si="166"/>
        <v>3 (01)</v>
      </c>
      <c r="U2063" s="302" t="s">
        <v>4356</v>
      </c>
    </row>
    <row r="2064" spans="2:21" s="302" customFormat="1">
      <c r="B2064" s="282" t="s">
        <v>1069</v>
      </c>
      <c r="C2064" s="292">
        <v>2063</v>
      </c>
      <c r="D2064" s="282" t="s">
        <v>1542</v>
      </c>
      <c r="E2064" s="504" t="str">
        <f t="shared" si="162"/>
        <v>SOGA Miyu(00)</v>
      </c>
      <c r="F2064" s="299" t="s">
        <v>889</v>
      </c>
      <c r="G2064" s="282" t="s">
        <v>625</v>
      </c>
      <c r="H2064" t="str">
        <f>VLOOKUP($G2064,県名!$B$1:$C$49,2,FALSE)</f>
        <v>岐  阜</v>
      </c>
      <c r="I2064" t="str">
        <f>VLOOKUP(B2064,学校名!$D$8:$F$64,3,FALSE)</f>
        <v>岐阜協立大</v>
      </c>
      <c r="J2064" t="str">
        <f t="shared" si="163"/>
        <v>女</v>
      </c>
      <c r="K2064" s="282" t="s">
        <v>1529</v>
      </c>
      <c r="L2064" s="282" t="s">
        <v>3907</v>
      </c>
      <c r="M2064" t="str">
        <f t="shared" si="164"/>
        <v>SOGA Miyu</v>
      </c>
      <c r="O2064" s="282" t="s">
        <v>1534</v>
      </c>
      <c r="P2064" s="282" t="s">
        <v>1535</v>
      </c>
      <c r="Q2064" s="299" t="s">
        <v>889</v>
      </c>
      <c r="R2064" s="282" t="s">
        <v>2931</v>
      </c>
      <c r="S2064" t="str">
        <f t="shared" si="165"/>
        <v>00</v>
      </c>
      <c r="T2064" t="str">
        <f t="shared" si="166"/>
        <v>3 (00)</v>
      </c>
      <c r="U2064" s="302" t="s">
        <v>4357</v>
      </c>
    </row>
    <row r="2065" spans="2:21" s="302" customFormat="1">
      <c r="B2065" s="282" t="s">
        <v>1069</v>
      </c>
      <c r="C2065" s="292">
        <v>2064</v>
      </c>
      <c r="D2065" s="282" t="s">
        <v>1541</v>
      </c>
      <c r="E2065" s="504" t="str">
        <f t="shared" si="162"/>
        <v>MIWA Asuka(00)</v>
      </c>
      <c r="F2065" s="299" t="s">
        <v>889</v>
      </c>
      <c r="G2065" s="282" t="s">
        <v>625</v>
      </c>
      <c r="H2065" t="str">
        <f>VLOOKUP($G2065,県名!$B$1:$C$49,2,FALSE)</f>
        <v>岐  阜</v>
      </c>
      <c r="I2065" t="str">
        <f>VLOOKUP(B2065,学校名!$D$8:$F$64,3,FALSE)</f>
        <v>岐阜協立大</v>
      </c>
      <c r="J2065" t="str">
        <f t="shared" si="163"/>
        <v>女</v>
      </c>
      <c r="K2065" s="282" t="s">
        <v>3949</v>
      </c>
      <c r="L2065" s="282" t="s">
        <v>3826</v>
      </c>
      <c r="M2065" t="str">
        <f t="shared" si="164"/>
        <v>MIWA Asuka</v>
      </c>
      <c r="O2065" s="282" t="s">
        <v>1534</v>
      </c>
      <c r="P2065" s="282" t="s">
        <v>1535</v>
      </c>
      <c r="Q2065" s="299" t="s">
        <v>889</v>
      </c>
      <c r="R2065" s="282" t="s">
        <v>2595</v>
      </c>
      <c r="S2065" t="str">
        <f t="shared" si="165"/>
        <v>00</v>
      </c>
      <c r="T2065" t="str">
        <f t="shared" si="166"/>
        <v>3 (00)</v>
      </c>
      <c r="U2065" s="302" t="s">
        <v>4358</v>
      </c>
    </row>
    <row r="2066" spans="2:21" s="302" customFormat="1">
      <c r="B2066" s="282" t="s">
        <v>1069</v>
      </c>
      <c r="C2066" s="292">
        <v>2065</v>
      </c>
      <c r="D2066" s="282" t="s">
        <v>2219</v>
      </c>
      <c r="E2066" s="504" t="str">
        <f t="shared" si="162"/>
        <v>OGATA Azu(01)</v>
      </c>
      <c r="F2066" s="299" t="s">
        <v>886</v>
      </c>
      <c r="G2066" s="282" t="s">
        <v>612</v>
      </c>
      <c r="H2066" t="str">
        <f>VLOOKUP($G2066,県名!$B$1:$C$49,2,FALSE)</f>
        <v>埼　玉</v>
      </c>
      <c r="I2066" t="str">
        <f>VLOOKUP(B2066,学校名!$D$8:$F$64,3,FALSE)</f>
        <v>岐阜協立大</v>
      </c>
      <c r="J2066" t="str">
        <f t="shared" si="163"/>
        <v>女</v>
      </c>
      <c r="K2066" s="282" t="s">
        <v>2396</v>
      </c>
      <c r="L2066" s="282" t="s">
        <v>2397</v>
      </c>
      <c r="M2066" t="str">
        <f t="shared" si="164"/>
        <v>OGATA Azu</v>
      </c>
      <c r="O2066" s="282" t="s">
        <v>1534</v>
      </c>
      <c r="P2066" s="282" t="s">
        <v>1535</v>
      </c>
      <c r="Q2066" s="299" t="s">
        <v>886</v>
      </c>
      <c r="R2066" s="282" t="s">
        <v>2988</v>
      </c>
      <c r="S2066" t="str">
        <f t="shared" si="165"/>
        <v>01</v>
      </c>
      <c r="T2066" t="str">
        <f t="shared" si="166"/>
        <v>2 (01)</v>
      </c>
      <c r="U2066" s="302" t="s">
        <v>4359</v>
      </c>
    </row>
    <row r="2067" spans="2:21" s="302" customFormat="1">
      <c r="B2067" s="282" t="s">
        <v>1069</v>
      </c>
      <c r="C2067" s="292">
        <v>2066</v>
      </c>
      <c r="D2067" s="282" t="s">
        <v>3089</v>
      </c>
      <c r="E2067" s="504" t="str">
        <f t="shared" si="162"/>
        <v>OKI Ayuri(01)</v>
      </c>
      <c r="F2067" s="299" t="s">
        <v>886</v>
      </c>
      <c r="G2067" s="282" t="s">
        <v>623</v>
      </c>
      <c r="H2067" t="str">
        <f>VLOOKUP($G2067,県名!$B$1:$C$49,2,FALSE)</f>
        <v>愛  知</v>
      </c>
      <c r="I2067" t="str">
        <f>VLOOKUP(B2067,学校名!$D$8:$F$64,3,FALSE)</f>
        <v>岐阜協立大</v>
      </c>
      <c r="J2067" t="str">
        <f t="shared" si="163"/>
        <v>女</v>
      </c>
      <c r="K2067" s="282" t="s">
        <v>3090</v>
      </c>
      <c r="L2067" s="282" t="s">
        <v>3091</v>
      </c>
      <c r="M2067" t="str">
        <f t="shared" si="164"/>
        <v>OKI Ayuri</v>
      </c>
      <c r="O2067" s="282" t="s">
        <v>1534</v>
      </c>
      <c r="P2067" s="282" t="s">
        <v>1535</v>
      </c>
      <c r="Q2067" s="299" t="s">
        <v>886</v>
      </c>
      <c r="R2067" s="282" t="s">
        <v>2826</v>
      </c>
      <c r="S2067" t="str">
        <f t="shared" si="165"/>
        <v>01</v>
      </c>
      <c r="T2067" t="str">
        <f t="shared" si="166"/>
        <v>2 (01)</v>
      </c>
      <c r="U2067" s="302" t="s">
        <v>4360</v>
      </c>
    </row>
    <row r="2068" spans="2:21" s="302" customFormat="1">
      <c r="B2068" s="282" t="s">
        <v>1069</v>
      </c>
      <c r="C2068" s="292">
        <v>2067</v>
      </c>
      <c r="D2068" s="282" t="s">
        <v>2220</v>
      </c>
      <c r="E2068" s="504" t="str">
        <f t="shared" si="162"/>
        <v>KITAMURA Rumi(01)</v>
      </c>
      <c r="F2068" s="299" t="s">
        <v>886</v>
      </c>
      <c r="G2068" s="282" t="s">
        <v>625</v>
      </c>
      <c r="H2068" t="str">
        <f>VLOOKUP($G2068,県名!$B$1:$C$49,2,FALSE)</f>
        <v>岐  阜</v>
      </c>
      <c r="I2068" t="str">
        <f>VLOOKUP(B2068,学校名!$D$8:$F$64,3,FALSE)</f>
        <v>岐阜協立大</v>
      </c>
      <c r="J2068" t="str">
        <f t="shared" si="163"/>
        <v>女</v>
      </c>
      <c r="K2068" s="282" t="s">
        <v>1608</v>
      </c>
      <c r="L2068" s="282" t="s">
        <v>1617</v>
      </c>
      <c r="M2068" t="str">
        <f t="shared" si="164"/>
        <v>KITAMURA Rumi</v>
      </c>
      <c r="O2068" s="282" t="s">
        <v>1534</v>
      </c>
      <c r="P2068" s="282" t="s">
        <v>1535</v>
      </c>
      <c r="Q2068" s="299" t="s">
        <v>886</v>
      </c>
      <c r="R2068" s="282" t="s">
        <v>2989</v>
      </c>
      <c r="S2068" t="str">
        <f t="shared" si="165"/>
        <v>01</v>
      </c>
      <c r="T2068" t="str">
        <f t="shared" si="166"/>
        <v>2 (01)</v>
      </c>
      <c r="U2068" s="302" t="s">
        <v>4361</v>
      </c>
    </row>
    <row r="2069" spans="2:21" s="302" customFormat="1">
      <c r="B2069" s="282" t="s">
        <v>1069</v>
      </c>
      <c r="C2069" s="292">
        <v>2068</v>
      </c>
      <c r="D2069" s="282" t="s">
        <v>2221</v>
      </c>
      <c r="E2069" s="504" t="str">
        <f t="shared" si="162"/>
        <v>SAGA Fubuki(02)</v>
      </c>
      <c r="F2069" s="299" t="s">
        <v>886</v>
      </c>
      <c r="G2069" s="282" t="s">
        <v>622</v>
      </c>
      <c r="H2069" t="str">
        <f>VLOOKUP($G2069,県名!$B$1:$C$49,2,FALSE)</f>
        <v>静  岡</v>
      </c>
      <c r="I2069" t="str">
        <f>VLOOKUP(B2069,学校名!$D$8:$F$64,3,FALSE)</f>
        <v>岐阜協立大</v>
      </c>
      <c r="J2069" t="str">
        <f t="shared" si="163"/>
        <v>女</v>
      </c>
      <c r="K2069" s="282" t="s">
        <v>2398</v>
      </c>
      <c r="L2069" s="282" t="s">
        <v>2399</v>
      </c>
      <c r="M2069" t="str">
        <f t="shared" si="164"/>
        <v>SAGA Fubuki</v>
      </c>
      <c r="O2069" s="282" t="s">
        <v>1534</v>
      </c>
      <c r="P2069" s="282" t="s">
        <v>1535</v>
      </c>
      <c r="Q2069" s="299" t="s">
        <v>886</v>
      </c>
      <c r="R2069" s="282" t="s">
        <v>2990</v>
      </c>
      <c r="S2069" t="str">
        <f t="shared" si="165"/>
        <v>02</v>
      </c>
      <c r="T2069" t="str">
        <f t="shared" si="166"/>
        <v>2 (02)</v>
      </c>
      <c r="U2069" s="302" t="s">
        <v>4362</v>
      </c>
    </row>
    <row r="2070" spans="2:21" s="302" customFormat="1">
      <c r="B2070" s="282" t="s">
        <v>1069</v>
      </c>
      <c r="C2070" s="292">
        <v>2069</v>
      </c>
      <c r="D2070" s="282" t="s">
        <v>2222</v>
      </c>
      <c r="E2070" s="504" t="str">
        <f t="shared" si="162"/>
        <v>SUGIYAMA Ayami(01)</v>
      </c>
      <c r="F2070" s="299" t="s">
        <v>886</v>
      </c>
      <c r="G2070" s="282" t="s">
        <v>623</v>
      </c>
      <c r="H2070" t="str">
        <f>VLOOKUP($G2070,県名!$B$1:$C$49,2,FALSE)</f>
        <v>愛  知</v>
      </c>
      <c r="I2070" t="str">
        <f>VLOOKUP(B2070,学校名!$D$8:$F$64,3,FALSE)</f>
        <v>岐阜協立大</v>
      </c>
      <c r="J2070" t="str">
        <f t="shared" si="163"/>
        <v>女</v>
      </c>
      <c r="K2070" s="282" t="s">
        <v>1350</v>
      </c>
      <c r="L2070" s="282" t="s">
        <v>2400</v>
      </c>
      <c r="M2070" t="str">
        <f t="shared" si="164"/>
        <v>SUGIYAMA Ayami</v>
      </c>
      <c r="O2070" s="282" t="s">
        <v>1534</v>
      </c>
      <c r="P2070" s="282" t="s">
        <v>1535</v>
      </c>
      <c r="Q2070" s="299" t="s">
        <v>886</v>
      </c>
      <c r="R2070" s="282" t="s">
        <v>2764</v>
      </c>
      <c r="S2070" t="str">
        <f t="shared" si="165"/>
        <v>01</v>
      </c>
      <c r="T2070" t="str">
        <f t="shared" si="166"/>
        <v>2 (01)</v>
      </c>
      <c r="U2070" s="302" t="s">
        <v>4363</v>
      </c>
    </row>
    <row r="2071" spans="2:21" s="302" customFormat="1">
      <c r="B2071" s="282" t="s">
        <v>1069</v>
      </c>
      <c r="C2071" s="292">
        <v>2070</v>
      </c>
      <c r="D2071" s="282" t="s">
        <v>2223</v>
      </c>
      <c r="E2071" s="504" t="str">
        <f t="shared" si="162"/>
        <v>HIROSE Chihiro(02)</v>
      </c>
      <c r="F2071" s="299" t="s">
        <v>886</v>
      </c>
      <c r="G2071" s="282" t="s">
        <v>625</v>
      </c>
      <c r="H2071" t="str">
        <f>VLOOKUP($G2071,県名!$B$1:$C$49,2,FALSE)</f>
        <v>岐  阜</v>
      </c>
      <c r="I2071" t="str">
        <f>VLOOKUP(B2071,学校名!$D$8:$F$64,3,FALSE)</f>
        <v>岐阜協立大</v>
      </c>
      <c r="J2071" t="str">
        <f t="shared" si="163"/>
        <v>女</v>
      </c>
      <c r="K2071" s="282" t="s">
        <v>2372</v>
      </c>
      <c r="L2071" s="282" t="s">
        <v>1379</v>
      </c>
      <c r="M2071" t="str">
        <f t="shared" si="164"/>
        <v>HIROSE Chihiro</v>
      </c>
      <c r="O2071" s="282" t="s">
        <v>1534</v>
      </c>
      <c r="P2071" s="282" t="s">
        <v>1535</v>
      </c>
      <c r="Q2071" s="299" t="s">
        <v>886</v>
      </c>
      <c r="R2071" s="282" t="s">
        <v>2884</v>
      </c>
      <c r="S2071" t="str">
        <f t="shared" si="165"/>
        <v>02</v>
      </c>
      <c r="T2071" t="str">
        <f t="shared" si="166"/>
        <v>2 (02)</v>
      </c>
      <c r="U2071" s="302" t="s">
        <v>4364</v>
      </c>
    </row>
    <row r="2072" spans="2:21" s="302" customFormat="1">
      <c r="B2072" s="282" t="s">
        <v>1069</v>
      </c>
      <c r="C2072" s="292">
        <v>2071</v>
      </c>
      <c r="D2072" s="282" t="s">
        <v>3364</v>
      </c>
      <c r="E2072" s="504" t="str">
        <f t="shared" si="162"/>
        <v>MORI Mikoto(02)</v>
      </c>
      <c r="F2072" s="299" t="s">
        <v>890</v>
      </c>
      <c r="G2072" s="282" t="s">
        <v>620</v>
      </c>
      <c r="H2072" t="str">
        <f>VLOOKUP($G2072,県名!$B$1:$C$49,2,FALSE)</f>
        <v>福　井</v>
      </c>
      <c r="I2072" t="str">
        <f>VLOOKUP(B2072,学校名!$D$8:$F$64,3,FALSE)</f>
        <v>岐阜協立大</v>
      </c>
      <c r="J2072" t="str">
        <f t="shared" si="163"/>
        <v>女</v>
      </c>
      <c r="K2072" s="282" t="s">
        <v>1405</v>
      </c>
      <c r="L2072" s="282" t="s">
        <v>3950</v>
      </c>
      <c r="M2072" t="str">
        <f t="shared" si="164"/>
        <v>MORI Mikoto</v>
      </c>
      <c r="O2072" s="282" t="s">
        <v>1534</v>
      </c>
      <c r="P2072" s="282" t="s">
        <v>1535</v>
      </c>
      <c r="Q2072" s="299" t="s">
        <v>890</v>
      </c>
      <c r="R2072" s="282" t="s">
        <v>4245</v>
      </c>
      <c r="S2072" t="str">
        <f t="shared" si="165"/>
        <v>02</v>
      </c>
      <c r="T2072" t="str">
        <f t="shared" si="166"/>
        <v>1 (02)</v>
      </c>
      <c r="U2072" s="302" t="s">
        <v>4365</v>
      </c>
    </row>
    <row r="2073" spans="2:21" s="302" customFormat="1">
      <c r="B2073" s="282" t="s">
        <v>1069</v>
      </c>
      <c r="C2073" s="292">
        <v>2072</v>
      </c>
      <c r="D2073" s="282" t="s">
        <v>3365</v>
      </c>
      <c r="E2073" s="504" t="str">
        <f t="shared" si="162"/>
        <v>YAMAMOTO Rina(03)</v>
      </c>
      <c r="F2073" s="299" t="s">
        <v>890</v>
      </c>
      <c r="G2073" s="282" t="s">
        <v>624</v>
      </c>
      <c r="H2073" t="str">
        <f>VLOOKUP($G2073,県名!$B$1:$C$49,2,FALSE)</f>
        <v>三  重</v>
      </c>
      <c r="I2073" t="str">
        <f>VLOOKUP(B2073,学校名!$D$8:$F$64,3,FALSE)</f>
        <v>岐阜協立大</v>
      </c>
      <c r="J2073" t="str">
        <f t="shared" si="163"/>
        <v>女</v>
      </c>
      <c r="K2073" s="282" t="s">
        <v>1249</v>
      </c>
      <c r="L2073" s="282" t="s">
        <v>3951</v>
      </c>
      <c r="M2073" t="str">
        <f t="shared" si="164"/>
        <v>YAMAMOTO Rina</v>
      </c>
      <c r="O2073" s="282" t="s">
        <v>1534</v>
      </c>
      <c r="P2073" s="282" t="s">
        <v>1535</v>
      </c>
      <c r="Q2073" s="299" t="s">
        <v>890</v>
      </c>
      <c r="R2073" s="282" t="s">
        <v>4246</v>
      </c>
      <c r="S2073" t="str">
        <f t="shared" si="165"/>
        <v>03</v>
      </c>
      <c r="T2073" t="str">
        <f t="shared" si="166"/>
        <v>1 (03)</v>
      </c>
      <c r="U2073" s="302" t="s">
        <v>4366</v>
      </c>
    </row>
    <row r="2074" spans="2:21" s="302" customFormat="1">
      <c r="B2074" s="282" t="s">
        <v>504</v>
      </c>
      <c r="C2074" s="292">
        <v>2073</v>
      </c>
      <c r="D2074" s="282" t="s">
        <v>2225</v>
      </c>
      <c r="E2074" s="504" t="str">
        <f t="shared" si="162"/>
        <v>OE Ayaka(00)</v>
      </c>
      <c r="F2074" s="299" t="s">
        <v>889</v>
      </c>
      <c r="G2074" s="282" t="s">
        <v>625</v>
      </c>
      <c r="H2074" t="str">
        <f>VLOOKUP($G2074,県名!$B$1:$C$49,2,FALSE)</f>
        <v>岐  阜</v>
      </c>
      <c r="I2074" t="str">
        <f>VLOOKUP(B2074,学校名!$D$8:$F$64,3,FALSE)</f>
        <v>岐阜聖徳大</v>
      </c>
      <c r="J2074" t="str">
        <f t="shared" si="163"/>
        <v>女</v>
      </c>
      <c r="K2074" s="282" t="s">
        <v>1524</v>
      </c>
      <c r="L2074" s="282" t="s">
        <v>1600</v>
      </c>
      <c r="M2074" t="str">
        <f t="shared" si="164"/>
        <v>OE Ayaka</v>
      </c>
      <c r="O2074" s="282" t="s">
        <v>1534</v>
      </c>
      <c r="P2074" s="282" t="s">
        <v>1535</v>
      </c>
      <c r="Q2074" s="299" t="s">
        <v>889</v>
      </c>
      <c r="R2074" s="282" t="s">
        <v>2734</v>
      </c>
      <c r="S2074" t="str">
        <f t="shared" si="165"/>
        <v>00</v>
      </c>
      <c r="T2074" t="str">
        <f t="shared" si="166"/>
        <v>3 (00)</v>
      </c>
      <c r="U2074" s="302" t="s">
        <v>4367</v>
      </c>
    </row>
    <row r="2075" spans="2:21" s="302" customFormat="1">
      <c r="B2075" s="282" t="s">
        <v>504</v>
      </c>
      <c r="C2075" s="292">
        <v>2074</v>
      </c>
      <c r="D2075" s="282" t="s">
        <v>2224</v>
      </c>
      <c r="E2075" s="504" t="str">
        <f t="shared" si="162"/>
        <v>USHIMARU Minori(00)</v>
      </c>
      <c r="F2075" s="299" t="s">
        <v>889</v>
      </c>
      <c r="G2075" s="282" t="s">
        <v>625</v>
      </c>
      <c r="H2075" t="str">
        <f>VLOOKUP($G2075,県名!$B$1:$C$49,2,FALSE)</f>
        <v>岐  阜</v>
      </c>
      <c r="I2075" t="str">
        <f>VLOOKUP(B2075,学校名!$D$8:$F$64,3,FALSE)</f>
        <v>岐阜聖徳大</v>
      </c>
      <c r="J2075" t="str">
        <f t="shared" si="163"/>
        <v>女</v>
      </c>
      <c r="K2075" s="282" t="s">
        <v>2401</v>
      </c>
      <c r="L2075" s="282" t="s">
        <v>1621</v>
      </c>
      <c r="M2075" t="str">
        <f t="shared" si="164"/>
        <v>USHIMARU Minori</v>
      </c>
      <c r="O2075" s="282" t="s">
        <v>1534</v>
      </c>
      <c r="P2075" s="282" t="s">
        <v>1535</v>
      </c>
      <c r="Q2075" s="299" t="s">
        <v>889</v>
      </c>
      <c r="R2075" s="282" t="s">
        <v>2932</v>
      </c>
      <c r="S2075" t="str">
        <f t="shared" si="165"/>
        <v>00</v>
      </c>
      <c r="T2075" t="str">
        <f t="shared" si="166"/>
        <v>3 (00)</v>
      </c>
      <c r="U2075" s="302" t="s">
        <v>4368</v>
      </c>
    </row>
    <row r="2076" spans="2:21" s="302" customFormat="1">
      <c r="B2076" s="282" t="s">
        <v>504</v>
      </c>
      <c r="C2076" s="292">
        <v>2075</v>
      </c>
      <c r="D2076" s="282" t="s">
        <v>2275</v>
      </c>
      <c r="E2076" s="504" t="str">
        <f t="shared" si="162"/>
        <v>IWAMOTO Yuri(01)</v>
      </c>
      <c r="F2076" s="299" t="s">
        <v>886</v>
      </c>
      <c r="G2076" s="282" t="s">
        <v>625</v>
      </c>
      <c r="H2076" t="str">
        <f>VLOOKUP($G2076,県名!$B$1:$C$49,2,FALSE)</f>
        <v>岐  阜</v>
      </c>
      <c r="I2076" t="str">
        <f>VLOOKUP(B2076,学校名!$D$8:$F$64,3,FALSE)</f>
        <v>岐阜聖徳大</v>
      </c>
      <c r="J2076" t="str">
        <f t="shared" si="163"/>
        <v>女</v>
      </c>
      <c r="K2076" s="282" t="s">
        <v>1499</v>
      </c>
      <c r="L2076" s="282" t="s">
        <v>1288</v>
      </c>
      <c r="M2076" t="str">
        <f t="shared" si="164"/>
        <v>IWAMOTO Yuri</v>
      </c>
      <c r="O2076" s="282" t="s">
        <v>1534</v>
      </c>
      <c r="P2076" s="282" t="s">
        <v>1535</v>
      </c>
      <c r="Q2076" s="299" t="s">
        <v>886</v>
      </c>
      <c r="R2076" s="282" t="s">
        <v>2623</v>
      </c>
      <c r="S2076" t="str">
        <f t="shared" si="165"/>
        <v>01</v>
      </c>
      <c r="T2076" t="str">
        <f t="shared" si="166"/>
        <v>2 (01)</v>
      </c>
      <c r="U2076" s="302" t="s">
        <v>4369</v>
      </c>
    </row>
    <row r="2077" spans="2:21" s="302" customFormat="1">
      <c r="B2077" s="282" t="s">
        <v>502</v>
      </c>
      <c r="C2077" s="292">
        <v>2076</v>
      </c>
      <c r="D2077" s="282" t="s">
        <v>776</v>
      </c>
      <c r="E2077" s="504" t="str">
        <f t="shared" si="162"/>
        <v>NAOI Haruna(99)</v>
      </c>
      <c r="F2077" s="299" t="s">
        <v>888</v>
      </c>
      <c r="G2077" s="282" t="s">
        <v>625</v>
      </c>
      <c r="H2077" t="str">
        <f>VLOOKUP($G2077,県名!$B$1:$C$49,2,FALSE)</f>
        <v>岐  阜</v>
      </c>
      <c r="I2077" t="str">
        <f>VLOOKUP(B2077,学校名!$D$8:$F$64,3,FALSE)</f>
        <v>岐阜大</v>
      </c>
      <c r="J2077" t="str">
        <f t="shared" si="163"/>
        <v>女</v>
      </c>
      <c r="K2077" s="282" t="s">
        <v>3952</v>
      </c>
      <c r="L2077" s="282" t="s">
        <v>3953</v>
      </c>
      <c r="M2077" t="str">
        <f t="shared" si="164"/>
        <v>NAOI Haruna</v>
      </c>
      <c r="O2077" s="282" t="s">
        <v>1534</v>
      </c>
      <c r="P2077" s="282" t="s">
        <v>1535</v>
      </c>
      <c r="Q2077" s="299" t="s">
        <v>888</v>
      </c>
      <c r="R2077" s="282" t="s">
        <v>2760</v>
      </c>
      <c r="S2077" t="str">
        <f t="shared" si="165"/>
        <v>99</v>
      </c>
      <c r="T2077" t="str">
        <f t="shared" si="166"/>
        <v>4 (99)</v>
      </c>
      <c r="U2077" s="302" t="s">
        <v>4370</v>
      </c>
    </row>
    <row r="2078" spans="2:21" s="302" customFormat="1">
      <c r="B2078" s="282" t="s">
        <v>502</v>
      </c>
      <c r="C2078" s="292">
        <v>2077</v>
      </c>
      <c r="D2078" s="282" t="s">
        <v>2153</v>
      </c>
      <c r="E2078" s="504" t="str">
        <f t="shared" si="162"/>
        <v>FUWA Ayaka(00)</v>
      </c>
      <c r="F2078" s="299" t="s">
        <v>889</v>
      </c>
      <c r="G2078" s="282" t="s">
        <v>625</v>
      </c>
      <c r="H2078" t="str">
        <f>VLOOKUP($G2078,県名!$B$1:$C$49,2,FALSE)</f>
        <v>岐  阜</v>
      </c>
      <c r="I2078" t="str">
        <f>VLOOKUP(B2078,学校名!$D$8:$F$64,3,FALSE)</f>
        <v>岐阜大</v>
      </c>
      <c r="J2078" t="str">
        <f t="shared" si="163"/>
        <v>女</v>
      </c>
      <c r="K2078" s="282" t="s">
        <v>3954</v>
      </c>
      <c r="L2078" s="282" t="s">
        <v>1600</v>
      </c>
      <c r="M2078" t="str">
        <f t="shared" si="164"/>
        <v>FUWA Ayaka</v>
      </c>
      <c r="O2078" s="282" t="s">
        <v>1534</v>
      </c>
      <c r="P2078" s="282" t="s">
        <v>1535</v>
      </c>
      <c r="Q2078" s="299" t="s">
        <v>889</v>
      </c>
      <c r="R2078" s="282" t="s">
        <v>2873</v>
      </c>
      <c r="S2078" t="str">
        <f t="shared" si="165"/>
        <v>00</v>
      </c>
      <c r="T2078" t="str">
        <f t="shared" si="166"/>
        <v>3 (00)</v>
      </c>
      <c r="U2078" s="302" t="s">
        <v>4371</v>
      </c>
    </row>
    <row r="2079" spans="2:21" s="302" customFormat="1">
      <c r="B2079" s="282" t="s">
        <v>502</v>
      </c>
      <c r="C2079" s="292">
        <v>2078</v>
      </c>
      <c r="D2079" s="282" t="s">
        <v>2248</v>
      </c>
      <c r="E2079" s="504" t="str">
        <f t="shared" si="162"/>
        <v>NAKASAKO Shihoko(00)</v>
      </c>
      <c r="F2079" s="299" t="s">
        <v>889</v>
      </c>
      <c r="G2079" s="282" t="s">
        <v>625</v>
      </c>
      <c r="H2079" t="str">
        <f>VLOOKUP($G2079,県名!$B$1:$C$49,2,FALSE)</f>
        <v>岐  阜</v>
      </c>
      <c r="I2079" t="str">
        <f>VLOOKUP(B2079,学校名!$D$8:$F$64,3,FALSE)</f>
        <v>岐阜大</v>
      </c>
      <c r="J2079" t="str">
        <f t="shared" si="163"/>
        <v>女</v>
      </c>
      <c r="K2079" s="282" t="s">
        <v>3955</v>
      </c>
      <c r="L2079" s="282" t="s">
        <v>2415</v>
      </c>
      <c r="M2079" t="str">
        <f t="shared" si="164"/>
        <v>NAKASAKO Shihoko</v>
      </c>
      <c r="O2079" s="282" t="s">
        <v>1534</v>
      </c>
      <c r="P2079" s="282" t="s">
        <v>1535</v>
      </c>
      <c r="Q2079" s="299" t="s">
        <v>889</v>
      </c>
      <c r="R2079" s="282" t="s">
        <v>2772</v>
      </c>
      <c r="S2079" t="str">
        <f t="shared" si="165"/>
        <v>00</v>
      </c>
      <c r="T2079" t="str">
        <f t="shared" si="166"/>
        <v>3 (00)</v>
      </c>
      <c r="U2079" s="302" t="s">
        <v>4372</v>
      </c>
    </row>
    <row r="2080" spans="2:21" s="302" customFormat="1">
      <c r="B2080" s="282" t="s">
        <v>502</v>
      </c>
      <c r="C2080" s="292">
        <v>2079</v>
      </c>
      <c r="D2080" s="282" t="s">
        <v>2276</v>
      </c>
      <c r="E2080" s="504" t="str">
        <f t="shared" si="162"/>
        <v>FUKUI Anzu(02)</v>
      </c>
      <c r="F2080" s="299" t="s">
        <v>886</v>
      </c>
      <c r="G2080" s="282" t="s">
        <v>625</v>
      </c>
      <c r="H2080" t="str">
        <f>VLOOKUP($G2080,県名!$B$1:$C$49,2,FALSE)</f>
        <v>岐  阜</v>
      </c>
      <c r="I2080" t="str">
        <f>VLOOKUP(B2080,学校名!$D$8:$F$64,3,FALSE)</f>
        <v>岐阜大</v>
      </c>
      <c r="J2080" t="str">
        <f t="shared" si="163"/>
        <v>女</v>
      </c>
      <c r="K2080" s="282" t="s">
        <v>1518</v>
      </c>
      <c r="L2080" s="282" t="s">
        <v>2434</v>
      </c>
      <c r="M2080" t="str">
        <f t="shared" si="164"/>
        <v>FUKUI Anzu</v>
      </c>
      <c r="O2080" s="282" t="s">
        <v>1534</v>
      </c>
      <c r="P2080" s="282" t="s">
        <v>1535</v>
      </c>
      <c r="Q2080" s="299" t="s">
        <v>886</v>
      </c>
      <c r="R2080" s="282" t="s">
        <v>3007</v>
      </c>
      <c r="S2080" t="str">
        <f t="shared" si="165"/>
        <v>02</v>
      </c>
      <c r="T2080" t="str">
        <f t="shared" si="166"/>
        <v>2 (02)</v>
      </c>
      <c r="U2080" s="302" t="s">
        <v>4373</v>
      </c>
    </row>
    <row r="2081" spans="2:21" s="302" customFormat="1">
      <c r="B2081" s="282" t="s">
        <v>502</v>
      </c>
      <c r="C2081" s="292">
        <v>2080</v>
      </c>
      <c r="D2081" s="282" t="s">
        <v>2277</v>
      </c>
      <c r="E2081" s="504" t="str">
        <f t="shared" si="162"/>
        <v>AOYAMA Mizuha(01)</v>
      </c>
      <c r="F2081" s="299" t="s">
        <v>886</v>
      </c>
      <c r="G2081" s="282" t="s">
        <v>625</v>
      </c>
      <c r="H2081" t="str">
        <f>VLOOKUP($G2081,県名!$B$1:$C$49,2,FALSE)</f>
        <v>岐  阜</v>
      </c>
      <c r="I2081" t="str">
        <f>VLOOKUP(B2081,学校名!$D$8:$F$64,3,FALSE)</f>
        <v>岐阜大</v>
      </c>
      <c r="J2081" t="str">
        <f t="shared" si="163"/>
        <v>女</v>
      </c>
      <c r="K2081" s="282" t="s">
        <v>1286</v>
      </c>
      <c r="L2081" s="282" t="s">
        <v>2435</v>
      </c>
      <c r="M2081" t="str">
        <f t="shared" si="164"/>
        <v>AOYAMA Mizuha</v>
      </c>
      <c r="O2081" s="282" t="s">
        <v>1534</v>
      </c>
      <c r="P2081" s="282" t="s">
        <v>1535</v>
      </c>
      <c r="Q2081" s="299" t="s">
        <v>886</v>
      </c>
      <c r="R2081" s="282" t="s">
        <v>2891</v>
      </c>
      <c r="S2081" t="str">
        <f t="shared" si="165"/>
        <v>01</v>
      </c>
      <c r="T2081" t="str">
        <f t="shared" si="166"/>
        <v>2 (01)</v>
      </c>
      <c r="U2081" s="302" t="s">
        <v>4374</v>
      </c>
    </row>
    <row r="2082" spans="2:21" s="302" customFormat="1">
      <c r="B2082" s="282" t="s">
        <v>502</v>
      </c>
      <c r="C2082" s="292">
        <v>2081</v>
      </c>
      <c r="D2082" s="282" t="s">
        <v>3366</v>
      </c>
      <c r="E2082" s="504" t="str">
        <f t="shared" si="162"/>
        <v>HONDA Ayumi(00)</v>
      </c>
      <c r="F2082" s="299" t="s">
        <v>889</v>
      </c>
      <c r="G2082" s="282" t="s">
        <v>625</v>
      </c>
      <c r="H2082" t="str">
        <f>VLOOKUP($G2082,県名!$B$1:$C$49,2,FALSE)</f>
        <v>岐  阜</v>
      </c>
      <c r="I2082" t="str">
        <f>VLOOKUP(B2082,学校名!$D$8:$F$64,3,FALSE)</f>
        <v>岐阜大</v>
      </c>
      <c r="J2082" t="str">
        <f t="shared" si="163"/>
        <v>女</v>
      </c>
      <c r="K2082" s="282" t="s">
        <v>3686</v>
      </c>
      <c r="L2082" s="282" t="s">
        <v>1576</v>
      </c>
      <c r="M2082" t="str">
        <f t="shared" si="164"/>
        <v>HONDA Ayumi</v>
      </c>
      <c r="O2082" s="282" t="s">
        <v>1534</v>
      </c>
      <c r="P2082" s="282" t="s">
        <v>1535</v>
      </c>
      <c r="Q2082" s="299" t="s">
        <v>889</v>
      </c>
      <c r="R2082" s="282" t="s">
        <v>2767</v>
      </c>
      <c r="S2082" t="str">
        <f t="shared" si="165"/>
        <v>00</v>
      </c>
      <c r="T2082" t="str">
        <f t="shared" si="166"/>
        <v>3 (00)</v>
      </c>
      <c r="U2082" s="302" t="s">
        <v>4375</v>
      </c>
    </row>
    <row r="2083" spans="2:21" s="302" customFormat="1">
      <c r="B2083" s="282" t="s">
        <v>502</v>
      </c>
      <c r="C2083" s="292">
        <v>2082</v>
      </c>
      <c r="D2083" s="282" t="s">
        <v>2154</v>
      </c>
      <c r="E2083" s="504" t="str">
        <f t="shared" si="162"/>
        <v>OMORI Mayuka(01)</v>
      </c>
      <c r="F2083" s="299" t="s">
        <v>889</v>
      </c>
      <c r="G2083" s="282" t="s">
        <v>619</v>
      </c>
      <c r="H2083" t="str">
        <f>VLOOKUP($G2083,県名!$B$1:$C$49,2,FALSE)</f>
        <v>石　川</v>
      </c>
      <c r="I2083" t="str">
        <f>VLOOKUP(B2083,学校名!$D$8:$F$64,3,FALSE)</f>
        <v>岐阜大</v>
      </c>
      <c r="J2083" t="str">
        <f t="shared" si="163"/>
        <v>女</v>
      </c>
      <c r="K2083" s="282" t="s">
        <v>3956</v>
      </c>
      <c r="L2083" s="282" t="s">
        <v>3957</v>
      </c>
      <c r="M2083" t="str">
        <f t="shared" si="164"/>
        <v>OMORI Mayuka</v>
      </c>
      <c r="O2083" s="282" t="s">
        <v>1534</v>
      </c>
      <c r="P2083" s="282" t="s">
        <v>1535</v>
      </c>
      <c r="Q2083" s="299" t="s">
        <v>889</v>
      </c>
      <c r="R2083" s="282" t="s">
        <v>2751</v>
      </c>
      <c r="S2083" t="str">
        <f t="shared" si="165"/>
        <v>01</v>
      </c>
      <c r="T2083" t="str">
        <f t="shared" si="166"/>
        <v>3 (01)</v>
      </c>
      <c r="U2083" s="302" t="s">
        <v>4376</v>
      </c>
    </row>
    <row r="2084" spans="2:21" s="302" customFormat="1">
      <c r="B2084" s="282" t="s">
        <v>502</v>
      </c>
      <c r="C2084" s="292">
        <v>2083</v>
      </c>
      <c r="D2084" s="282" t="s">
        <v>2278</v>
      </c>
      <c r="E2084" s="504" t="str">
        <f t="shared" si="162"/>
        <v>MIYASHITA Maya(02)</v>
      </c>
      <c r="F2084" s="299" t="s">
        <v>886</v>
      </c>
      <c r="G2084" s="282" t="s">
        <v>625</v>
      </c>
      <c r="H2084" t="str">
        <f>VLOOKUP($G2084,県名!$B$1:$C$49,2,FALSE)</f>
        <v>岐  阜</v>
      </c>
      <c r="I2084" t="str">
        <f>VLOOKUP(B2084,学校名!$D$8:$F$64,3,FALSE)</f>
        <v>岐阜大</v>
      </c>
      <c r="J2084" t="str">
        <f t="shared" si="163"/>
        <v>女</v>
      </c>
      <c r="K2084" s="282" t="s">
        <v>1629</v>
      </c>
      <c r="L2084" s="282" t="s">
        <v>1603</v>
      </c>
      <c r="M2084" t="str">
        <f t="shared" si="164"/>
        <v>MIYASHITA Maya</v>
      </c>
      <c r="O2084" s="282" t="s">
        <v>1534</v>
      </c>
      <c r="P2084" s="282" t="s">
        <v>1535</v>
      </c>
      <c r="Q2084" s="299" t="s">
        <v>886</v>
      </c>
      <c r="R2084" s="282" t="s">
        <v>2852</v>
      </c>
      <c r="S2084" t="str">
        <f t="shared" si="165"/>
        <v>02</v>
      </c>
      <c r="T2084" t="str">
        <f t="shared" si="166"/>
        <v>2 (02)</v>
      </c>
      <c r="U2084" s="302" t="s">
        <v>4377</v>
      </c>
    </row>
    <row r="2085" spans="2:21" s="302" customFormat="1">
      <c r="B2085" s="282" t="s">
        <v>529</v>
      </c>
      <c r="C2085" s="292">
        <v>2084</v>
      </c>
      <c r="D2085" s="282" t="s">
        <v>2262</v>
      </c>
      <c r="E2085" s="504" t="str">
        <f t="shared" si="162"/>
        <v>KATO Sayaka(00)</v>
      </c>
      <c r="F2085" s="299" t="s">
        <v>889</v>
      </c>
      <c r="G2085" s="282" t="s">
        <v>624</v>
      </c>
      <c r="H2085" t="str">
        <f>VLOOKUP($G2085,県名!$B$1:$C$49,2,FALSE)</f>
        <v>三  重</v>
      </c>
      <c r="I2085" t="str">
        <f>VLOOKUP(B2085,学校名!$D$8:$F$64,3,FALSE)</f>
        <v>三重大</v>
      </c>
      <c r="J2085" t="str">
        <f t="shared" si="163"/>
        <v>女</v>
      </c>
      <c r="K2085" s="282" t="s">
        <v>1313</v>
      </c>
      <c r="L2085" s="282" t="s">
        <v>1625</v>
      </c>
      <c r="M2085" t="str">
        <f t="shared" si="164"/>
        <v>KATO Sayaka</v>
      </c>
      <c r="O2085" s="282" t="s">
        <v>1534</v>
      </c>
      <c r="P2085" s="282" t="s">
        <v>1535</v>
      </c>
      <c r="Q2085" s="299" t="s">
        <v>889</v>
      </c>
      <c r="R2085" s="282" t="s">
        <v>2532</v>
      </c>
      <c r="S2085" t="str">
        <f t="shared" si="165"/>
        <v>00</v>
      </c>
      <c r="T2085" t="str">
        <f t="shared" si="166"/>
        <v>3 (00)</v>
      </c>
      <c r="U2085" s="302" t="s">
        <v>4378</v>
      </c>
    </row>
    <row r="2086" spans="2:21" s="302" customFormat="1">
      <c r="B2086" s="282" t="s">
        <v>529</v>
      </c>
      <c r="C2086" s="292">
        <v>2085</v>
      </c>
      <c r="D2086" s="282" t="s">
        <v>2261</v>
      </c>
      <c r="E2086" s="504" t="str">
        <f t="shared" si="162"/>
        <v>KAJI Aoi(99)</v>
      </c>
      <c r="F2086" s="299" t="s">
        <v>889</v>
      </c>
      <c r="G2086" s="282" t="s">
        <v>623</v>
      </c>
      <c r="H2086" t="str">
        <f>VLOOKUP($G2086,県名!$B$1:$C$49,2,FALSE)</f>
        <v>愛  知</v>
      </c>
      <c r="I2086" t="str">
        <f>VLOOKUP(B2086,学校名!$D$8:$F$64,3,FALSE)</f>
        <v>三重大</v>
      </c>
      <c r="J2086" t="str">
        <f t="shared" si="163"/>
        <v>女</v>
      </c>
      <c r="K2086" s="282" t="s">
        <v>3750</v>
      </c>
      <c r="L2086" s="282" t="s">
        <v>1578</v>
      </c>
      <c r="M2086" t="str">
        <f t="shared" si="164"/>
        <v>KAJI Aoi</v>
      </c>
      <c r="O2086" s="282" t="s">
        <v>1534</v>
      </c>
      <c r="P2086" s="282" t="s">
        <v>1535</v>
      </c>
      <c r="Q2086" s="299" t="s">
        <v>889</v>
      </c>
      <c r="R2086" s="282" t="s">
        <v>2694</v>
      </c>
      <c r="S2086" t="str">
        <f t="shared" si="165"/>
        <v>99</v>
      </c>
      <c r="T2086" t="str">
        <f t="shared" si="166"/>
        <v>3 (99)</v>
      </c>
      <c r="U2086" s="302" t="s">
        <v>4379</v>
      </c>
    </row>
    <row r="2087" spans="2:21" s="302" customFormat="1">
      <c r="B2087" s="282" t="s">
        <v>529</v>
      </c>
      <c r="C2087" s="292">
        <v>2086</v>
      </c>
      <c r="D2087" s="282" t="s">
        <v>3367</v>
      </c>
      <c r="E2087" s="504" t="str">
        <f t="shared" si="162"/>
        <v>ITO Yu(01)</v>
      </c>
      <c r="F2087" s="299" t="s">
        <v>886</v>
      </c>
      <c r="G2087" s="282" t="s">
        <v>624</v>
      </c>
      <c r="H2087" t="str">
        <f>VLOOKUP($G2087,県名!$B$1:$C$49,2,FALSE)</f>
        <v>三  重</v>
      </c>
      <c r="I2087" t="str">
        <f>VLOOKUP(B2087,学校名!$D$8:$F$64,3,FALSE)</f>
        <v>三重大</v>
      </c>
      <c r="J2087" t="str">
        <f t="shared" si="163"/>
        <v>女</v>
      </c>
      <c r="K2087" s="282" t="s">
        <v>1279</v>
      </c>
      <c r="L2087" s="282" t="s">
        <v>1398</v>
      </c>
      <c r="M2087" t="str">
        <f t="shared" si="164"/>
        <v>ITO Yu</v>
      </c>
      <c r="O2087" s="282" t="s">
        <v>1534</v>
      </c>
      <c r="P2087" s="282" t="s">
        <v>1535</v>
      </c>
      <c r="Q2087" s="299" t="s">
        <v>886</v>
      </c>
      <c r="R2087" s="282" t="s">
        <v>4247</v>
      </c>
      <c r="S2087" t="str">
        <f t="shared" si="165"/>
        <v>01</v>
      </c>
      <c r="T2087" t="str">
        <f t="shared" si="166"/>
        <v>2 (01)</v>
      </c>
      <c r="U2087" s="302" t="s">
        <v>4380</v>
      </c>
    </row>
    <row r="2088" spans="2:21" s="302" customFormat="1">
      <c r="B2088" s="282" t="s">
        <v>529</v>
      </c>
      <c r="C2088" s="292">
        <v>2087</v>
      </c>
      <c r="D2088" s="282" t="s">
        <v>3368</v>
      </c>
      <c r="E2088" s="504" t="str">
        <f t="shared" si="162"/>
        <v>HITOMI Momoka(02)</v>
      </c>
      <c r="F2088" s="299" t="s">
        <v>886</v>
      </c>
      <c r="G2088" s="282" t="s">
        <v>624</v>
      </c>
      <c r="H2088" t="str">
        <f>VLOOKUP($G2088,県名!$B$1:$C$49,2,FALSE)</f>
        <v>三  重</v>
      </c>
      <c r="I2088" t="str">
        <f>VLOOKUP(B2088,学校名!$D$8:$F$64,3,FALSE)</f>
        <v>三重大</v>
      </c>
      <c r="J2088" t="str">
        <f t="shared" si="163"/>
        <v>女</v>
      </c>
      <c r="K2088" s="282" t="s">
        <v>3958</v>
      </c>
      <c r="L2088" s="282" t="s">
        <v>1591</v>
      </c>
      <c r="M2088" t="str">
        <f t="shared" si="164"/>
        <v>HITOMI Momoka</v>
      </c>
      <c r="O2088" s="282" t="s">
        <v>1534</v>
      </c>
      <c r="P2088" s="282" t="s">
        <v>1535</v>
      </c>
      <c r="Q2088" s="299" t="s">
        <v>886</v>
      </c>
      <c r="R2088" s="282" t="s">
        <v>3065</v>
      </c>
      <c r="S2088" t="str">
        <f t="shared" si="165"/>
        <v>02</v>
      </c>
      <c r="T2088" t="str">
        <f t="shared" si="166"/>
        <v>2 (02)</v>
      </c>
      <c r="U2088" s="302" t="s">
        <v>4381</v>
      </c>
    </row>
    <row r="2089" spans="2:21" s="302" customFormat="1">
      <c r="B2089" s="282" t="s">
        <v>1750</v>
      </c>
      <c r="C2089" s="292">
        <v>2088</v>
      </c>
      <c r="D2089" s="282" t="s">
        <v>2265</v>
      </c>
      <c r="E2089" s="504" t="str">
        <f t="shared" si="162"/>
        <v>GOTO Ayano(01)</v>
      </c>
      <c r="F2089" s="299" t="s">
        <v>886</v>
      </c>
      <c r="G2089" s="282" t="s">
        <v>623</v>
      </c>
      <c r="H2089" t="str">
        <f>VLOOKUP($G2089,県名!$B$1:$C$49,2,FALSE)</f>
        <v>愛  知</v>
      </c>
      <c r="I2089" t="str">
        <f>VLOOKUP(B2089,学校名!$D$8:$F$64,3,FALSE)</f>
        <v>修文大</v>
      </c>
      <c r="J2089" t="str">
        <f t="shared" si="163"/>
        <v>女</v>
      </c>
      <c r="K2089" s="282" t="s">
        <v>1281</v>
      </c>
      <c r="L2089" s="282" t="s">
        <v>2427</v>
      </c>
      <c r="M2089" t="str">
        <f t="shared" si="164"/>
        <v>GOTO Ayano</v>
      </c>
      <c r="O2089" s="282" t="s">
        <v>1534</v>
      </c>
      <c r="P2089" s="282" t="s">
        <v>1535</v>
      </c>
      <c r="Q2089" s="299" t="s">
        <v>886</v>
      </c>
      <c r="R2089" s="282" t="s">
        <v>2829</v>
      </c>
      <c r="S2089" t="str">
        <f t="shared" si="165"/>
        <v>01</v>
      </c>
      <c r="T2089" t="str">
        <f t="shared" si="166"/>
        <v>2 (01)</v>
      </c>
      <c r="U2089" s="302" t="s">
        <v>4382</v>
      </c>
    </row>
    <row r="2090" spans="2:21" s="302" customFormat="1">
      <c r="B2090" s="282" t="s">
        <v>512</v>
      </c>
      <c r="C2090" s="292">
        <v>2089</v>
      </c>
      <c r="D2090" s="282" t="s">
        <v>985</v>
      </c>
      <c r="E2090" s="504" t="str">
        <f t="shared" si="162"/>
        <v>SHIMOYAMADA Ayaka(00)</v>
      </c>
      <c r="F2090" s="299" t="s">
        <v>888</v>
      </c>
      <c r="G2090" s="282" t="s">
        <v>623</v>
      </c>
      <c r="H2090" t="str">
        <f>VLOOKUP($G2090,県名!$B$1:$C$49,2,FALSE)</f>
        <v>愛  知</v>
      </c>
      <c r="I2090" t="str">
        <f>VLOOKUP(B2090,学校名!$D$8:$F$64,3,FALSE)</f>
        <v>椙山女学園大</v>
      </c>
      <c r="J2090" t="str">
        <f t="shared" si="163"/>
        <v>女</v>
      </c>
      <c r="K2090" s="282" t="s">
        <v>3959</v>
      </c>
      <c r="L2090" s="282" t="s">
        <v>1600</v>
      </c>
      <c r="M2090" t="str">
        <f t="shared" si="164"/>
        <v>SHIMOYAMADA Ayaka</v>
      </c>
      <c r="O2090" s="282" t="s">
        <v>1534</v>
      </c>
      <c r="P2090" s="282" t="s">
        <v>1535</v>
      </c>
      <c r="Q2090" s="299" t="s">
        <v>888</v>
      </c>
      <c r="R2090" s="282" t="s">
        <v>2949</v>
      </c>
      <c r="S2090" t="str">
        <f t="shared" si="165"/>
        <v>00</v>
      </c>
      <c r="T2090" t="str">
        <f t="shared" si="166"/>
        <v>4 (00)</v>
      </c>
      <c r="U2090" s="302" t="s">
        <v>4383</v>
      </c>
    </row>
    <row r="2091" spans="2:21" s="302" customFormat="1">
      <c r="B2091" s="282" t="s">
        <v>512</v>
      </c>
      <c r="C2091" s="292">
        <v>2090</v>
      </c>
      <c r="D2091" s="282" t="s">
        <v>2179</v>
      </c>
      <c r="E2091" s="504" t="str">
        <f t="shared" si="162"/>
        <v>KAMIYA Sakura(00)</v>
      </c>
      <c r="F2091" s="299" t="s">
        <v>889</v>
      </c>
      <c r="G2091" s="282" t="s">
        <v>623</v>
      </c>
      <c r="H2091" t="str">
        <f>VLOOKUP($G2091,県名!$B$1:$C$49,2,FALSE)</f>
        <v>愛  知</v>
      </c>
      <c r="I2091" t="str">
        <f>VLOOKUP(B2091,学校名!$D$8:$F$64,3,FALSE)</f>
        <v>椙山女学園大</v>
      </c>
      <c r="J2091" t="str">
        <f t="shared" si="163"/>
        <v>女</v>
      </c>
      <c r="K2091" s="282" t="s">
        <v>1418</v>
      </c>
      <c r="L2091" s="282" t="s">
        <v>3916</v>
      </c>
      <c r="M2091" t="str">
        <f t="shared" si="164"/>
        <v>KAMIYA Sakura</v>
      </c>
      <c r="O2091" s="282" t="s">
        <v>1534</v>
      </c>
      <c r="P2091" s="282" t="s">
        <v>1535</v>
      </c>
      <c r="Q2091" s="299" t="s">
        <v>889</v>
      </c>
      <c r="R2091" s="282" t="s">
        <v>2950</v>
      </c>
      <c r="S2091" t="str">
        <f t="shared" si="165"/>
        <v>00</v>
      </c>
      <c r="T2091" t="str">
        <f t="shared" si="166"/>
        <v>3 (00)</v>
      </c>
      <c r="U2091" s="302" t="s">
        <v>4384</v>
      </c>
    </row>
    <row r="2092" spans="2:21" s="302" customFormat="1">
      <c r="B2092" s="282" t="s">
        <v>512</v>
      </c>
      <c r="C2092" s="292">
        <v>2091</v>
      </c>
      <c r="D2092" s="282" t="s">
        <v>2230</v>
      </c>
      <c r="E2092" s="504" t="str">
        <f t="shared" si="162"/>
        <v>NAKAI Mizuki(00)</v>
      </c>
      <c r="F2092" s="299" t="s">
        <v>889</v>
      </c>
      <c r="G2092" s="282" t="s">
        <v>623</v>
      </c>
      <c r="H2092" t="str">
        <f>VLOOKUP($G2092,県名!$B$1:$C$49,2,FALSE)</f>
        <v>愛  知</v>
      </c>
      <c r="I2092" t="str">
        <f>VLOOKUP(B2092,学校名!$D$8:$F$64,3,FALSE)</f>
        <v>椙山女学園大</v>
      </c>
      <c r="J2092" t="str">
        <f t="shared" si="163"/>
        <v>女</v>
      </c>
      <c r="K2092" s="282" t="s">
        <v>1368</v>
      </c>
      <c r="L2092" s="282" t="s">
        <v>1282</v>
      </c>
      <c r="M2092" t="str">
        <f t="shared" si="164"/>
        <v>NAKAI Mizuki</v>
      </c>
      <c r="O2092" s="282" t="s">
        <v>1534</v>
      </c>
      <c r="P2092" s="282" t="s">
        <v>1535</v>
      </c>
      <c r="Q2092" s="299" t="s">
        <v>889</v>
      </c>
      <c r="R2092" s="282" t="s">
        <v>2952</v>
      </c>
      <c r="S2092" t="str">
        <f t="shared" si="165"/>
        <v>00</v>
      </c>
      <c r="T2092" t="str">
        <f t="shared" si="166"/>
        <v>3 (00)</v>
      </c>
      <c r="U2092" s="302" t="s">
        <v>4385</v>
      </c>
    </row>
    <row r="2093" spans="2:21" s="302" customFormat="1">
      <c r="B2093" s="282" t="s">
        <v>512</v>
      </c>
      <c r="C2093" s="292">
        <v>2092</v>
      </c>
      <c r="D2093" s="282" t="s">
        <v>2181</v>
      </c>
      <c r="E2093" s="504" t="str">
        <f t="shared" si="162"/>
        <v>MIYAZAKI Sanae(00)</v>
      </c>
      <c r="F2093" s="299" t="s">
        <v>889</v>
      </c>
      <c r="G2093" s="282" t="s">
        <v>623</v>
      </c>
      <c r="H2093" t="str">
        <f>VLOOKUP($G2093,県名!$B$1:$C$49,2,FALSE)</f>
        <v>愛  知</v>
      </c>
      <c r="I2093" t="str">
        <f>VLOOKUP(B2093,学校名!$D$8:$F$64,3,FALSE)</f>
        <v>椙山女学園大</v>
      </c>
      <c r="J2093" t="str">
        <f t="shared" si="163"/>
        <v>女</v>
      </c>
      <c r="K2093" s="282" t="s">
        <v>1447</v>
      </c>
      <c r="L2093" s="282" t="s">
        <v>3960</v>
      </c>
      <c r="M2093" t="str">
        <f t="shared" si="164"/>
        <v>MIYAZAKI Sanae</v>
      </c>
      <c r="O2093" s="282" t="s">
        <v>1534</v>
      </c>
      <c r="P2093" s="282" t="s">
        <v>1535</v>
      </c>
      <c r="Q2093" s="299" t="s">
        <v>889</v>
      </c>
      <c r="R2093" s="282" t="s">
        <v>2710</v>
      </c>
      <c r="S2093" t="str">
        <f t="shared" si="165"/>
        <v>00</v>
      </c>
      <c r="T2093" t="str">
        <f t="shared" si="166"/>
        <v>3 (00)</v>
      </c>
      <c r="U2093" s="302" t="s">
        <v>4386</v>
      </c>
    </row>
    <row r="2094" spans="2:21" s="302" customFormat="1">
      <c r="B2094" s="282" t="s">
        <v>512</v>
      </c>
      <c r="C2094" s="292">
        <v>2093</v>
      </c>
      <c r="D2094" s="282" t="s">
        <v>2180</v>
      </c>
      <c r="E2094" s="504" t="str">
        <f t="shared" si="162"/>
        <v>NAGANAWA Moe(00)</v>
      </c>
      <c r="F2094" s="299" t="s">
        <v>889</v>
      </c>
      <c r="G2094" s="282" t="s">
        <v>623</v>
      </c>
      <c r="H2094" t="str">
        <f>VLOOKUP($G2094,県名!$B$1:$C$49,2,FALSE)</f>
        <v>愛  知</v>
      </c>
      <c r="I2094" t="str">
        <f>VLOOKUP(B2094,学校名!$D$8:$F$64,3,FALSE)</f>
        <v>椙山女学園大</v>
      </c>
      <c r="J2094" t="str">
        <f t="shared" si="163"/>
        <v>女</v>
      </c>
      <c r="K2094" s="282" t="s">
        <v>3961</v>
      </c>
      <c r="L2094" s="282" t="s">
        <v>3962</v>
      </c>
      <c r="M2094" t="str">
        <f t="shared" si="164"/>
        <v>NAGANAWA Moe</v>
      </c>
      <c r="O2094" s="282" t="s">
        <v>1534</v>
      </c>
      <c r="P2094" s="282" t="s">
        <v>1535</v>
      </c>
      <c r="Q2094" s="299" t="s">
        <v>889</v>
      </c>
      <c r="R2094" s="282" t="s">
        <v>2871</v>
      </c>
      <c r="S2094" t="str">
        <f t="shared" si="165"/>
        <v>00</v>
      </c>
      <c r="T2094" t="str">
        <f t="shared" si="166"/>
        <v>3 (00)</v>
      </c>
      <c r="U2094" s="302" t="s">
        <v>4387</v>
      </c>
    </row>
    <row r="2095" spans="2:21" s="302" customFormat="1">
      <c r="B2095" s="282" t="s">
        <v>515</v>
      </c>
      <c r="C2095" s="292">
        <v>2094</v>
      </c>
      <c r="D2095" s="282" t="s">
        <v>1551</v>
      </c>
      <c r="E2095" s="504" t="str">
        <f t="shared" si="162"/>
        <v>MATSUMOTO Nanami(00)</v>
      </c>
      <c r="F2095" s="299" t="s">
        <v>889</v>
      </c>
      <c r="G2095" s="282" t="s">
        <v>625</v>
      </c>
      <c r="H2095" t="str">
        <f>VLOOKUP($G2095,県名!$B$1:$C$49,2,FALSE)</f>
        <v>岐  阜</v>
      </c>
      <c r="I2095" t="str">
        <f>VLOOKUP(B2095,学校名!$D$8:$F$64,3,FALSE)</f>
        <v>中京学院大</v>
      </c>
      <c r="J2095" t="str">
        <f t="shared" si="163"/>
        <v>女</v>
      </c>
      <c r="K2095" s="282" t="s">
        <v>1355</v>
      </c>
      <c r="L2095" s="282" t="s">
        <v>1594</v>
      </c>
      <c r="M2095" t="str">
        <f t="shared" si="164"/>
        <v>MATSUMOTO Nanami</v>
      </c>
      <c r="O2095" s="282" t="s">
        <v>1534</v>
      </c>
      <c r="P2095" s="282" t="s">
        <v>1535</v>
      </c>
      <c r="Q2095" s="299" t="s">
        <v>889</v>
      </c>
      <c r="R2095" s="282" t="s">
        <v>2691</v>
      </c>
      <c r="S2095" t="str">
        <f t="shared" si="165"/>
        <v>00</v>
      </c>
      <c r="T2095" t="str">
        <f t="shared" si="166"/>
        <v>3 (00)</v>
      </c>
      <c r="U2095" s="302" t="s">
        <v>4388</v>
      </c>
    </row>
    <row r="2096" spans="2:21" s="302" customFormat="1">
      <c r="B2096" s="282" t="s">
        <v>515</v>
      </c>
      <c r="C2096" s="292">
        <v>2095</v>
      </c>
      <c r="D2096" s="282" t="s">
        <v>1550</v>
      </c>
      <c r="E2096" s="504" t="str">
        <f t="shared" si="162"/>
        <v>OSAMI Kyoka(00)</v>
      </c>
      <c r="F2096" s="299" t="s">
        <v>889</v>
      </c>
      <c r="G2096" s="282" t="s">
        <v>625</v>
      </c>
      <c r="H2096" t="str">
        <f>VLOOKUP($G2096,県名!$B$1:$C$49,2,FALSE)</f>
        <v>岐  阜</v>
      </c>
      <c r="I2096" t="str">
        <f>VLOOKUP(B2096,学校名!$D$8:$F$64,3,FALSE)</f>
        <v>中京学院大</v>
      </c>
      <c r="J2096" t="str">
        <f t="shared" si="163"/>
        <v>女</v>
      </c>
      <c r="K2096" s="282" t="s">
        <v>3963</v>
      </c>
      <c r="L2096" s="282" t="s">
        <v>3964</v>
      </c>
      <c r="M2096" t="str">
        <f t="shared" si="164"/>
        <v>OSAMI Kyoka</v>
      </c>
      <c r="O2096" s="282" t="s">
        <v>1534</v>
      </c>
      <c r="P2096" s="282" t="s">
        <v>1535</v>
      </c>
      <c r="Q2096" s="299" t="s">
        <v>889</v>
      </c>
      <c r="R2096" s="282" t="s">
        <v>2953</v>
      </c>
      <c r="S2096" t="str">
        <f t="shared" si="165"/>
        <v>00</v>
      </c>
      <c r="T2096" t="str">
        <f t="shared" si="166"/>
        <v>3 (00)</v>
      </c>
      <c r="U2096" s="302" t="s">
        <v>4389</v>
      </c>
    </row>
    <row r="2097" spans="2:21" s="302" customFormat="1">
      <c r="B2097" s="282" t="s">
        <v>515</v>
      </c>
      <c r="C2097" s="292">
        <v>2096</v>
      </c>
      <c r="D2097" s="282" t="s">
        <v>2190</v>
      </c>
      <c r="E2097" s="504" t="str">
        <f t="shared" si="162"/>
        <v>KONDO Moe(01)</v>
      </c>
      <c r="F2097" s="299" t="s">
        <v>886</v>
      </c>
      <c r="G2097" s="282" t="s">
        <v>624</v>
      </c>
      <c r="H2097" t="str">
        <f>VLOOKUP($G2097,県名!$B$1:$C$49,2,FALSE)</f>
        <v>三  重</v>
      </c>
      <c r="I2097" t="str">
        <f>VLOOKUP(B2097,学校名!$D$8:$F$64,3,FALSE)</f>
        <v>中京学院大</v>
      </c>
      <c r="J2097" t="str">
        <f t="shared" si="163"/>
        <v>女</v>
      </c>
      <c r="K2097" s="282" t="s">
        <v>1232</v>
      </c>
      <c r="L2097" s="282" t="s">
        <v>3962</v>
      </c>
      <c r="M2097" t="str">
        <f t="shared" si="164"/>
        <v>KONDO Moe</v>
      </c>
      <c r="O2097" s="282" t="s">
        <v>1534</v>
      </c>
      <c r="P2097" s="282" t="s">
        <v>1535</v>
      </c>
      <c r="Q2097" s="299" t="s">
        <v>886</v>
      </c>
      <c r="R2097" s="282" t="s">
        <v>2874</v>
      </c>
      <c r="S2097" t="str">
        <f t="shared" si="165"/>
        <v>01</v>
      </c>
      <c r="T2097" t="str">
        <f t="shared" si="166"/>
        <v>2 (01)</v>
      </c>
      <c r="U2097" s="302" t="s">
        <v>4390</v>
      </c>
    </row>
    <row r="2098" spans="2:21" s="302" customFormat="1">
      <c r="B2098" s="282" t="s">
        <v>515</v>
      </c>
      <c r="C2098" s="292">
        <v>2097</v>
      </c>
      <c r="D2098" s="282" t="s">
        <v>2182</v>
      </c>
      <c r="E2098" s="504" t="str">
        <f t="shared" si="162"/>
        <v>KATO Ayumi(01)</v>
      </c>
      <c r="F2098" s="299" t="s">
        <v>886</v>
      </c>
      <c r="G2098" s="282" t="s">
        <v>625</v>
      </c>
      <c r="H2098" t="str">
        <f>VLOOKUP($G2098,県名!$B$1:$C$49,2,FALSE)</f>
        <v>岐  阜</v>
      </c>
      <c r="I2098" t="str">
        <f>VLOOKUP(B2098,学校名!$D$8:$F$64,3,FALSE)</f>
        <v>中京学院大</v>
      </c>
      <c r="J2098" t="str">
        <f t="shared" si="163"/>
        <v>女</v>
      </c>
      <c r="K2098" s="282" t="s">
        <v>1313</v>
      </c>
      <c r="L2098" s="282" t="s">
        <v>1576</v>
      </c>
      <c r="M2098" t="str">
        <f t="shared" si="164"/>
        <v>KATO Ayumi</v>
      </c>
      <c r="O2098" s="282" t="s">
        <v>1534</v>
      </c>
      <c r="P2098" s="282" t="s">
        <v>1535</v>
      </c>
      <c r="Q2098" s="299" t="s">
        <v>886</v>
      </c>
      <c r="R2098" s="282" t="s">
        <v>2864</v>
      </c>
      <c r="S2098" t="str">
        <f t="shared" si="165"/>
        <v>01</v>
      </c>
      <c r="T2098" t="str">
        <f t="shared" si="166"/>
        <v>2 (01)</v>
      </c>
      <c r="U2098" s="302" t="s">
        <v>4391</v>
      </c>
    </row>
    <row r="2099" spans="2:21" s="302" customFormat="1">
      <c r="B2099" s="282" t="s">
        <v>515</v>
      </c>
      <c r="C2099" s="292">
        <v>2098</v>
      </c>
      <c r="D2099" s="282" t="s">
        <v>2183</v>
      </c>
      <c r="E2099" s="504" t="str">
        <f t="shared" si="162"/>
        <v>KATO Wakaba(01)</v>
      </c>
      <c r="F2099" s="299" t="s">
        <v>886</v>
      </c>
      <c r="G2099" s="282" t="s">
        <v>625</v>
      </c>
      <c r="H2099" t="str">
        <f>VLOOKUP($G2099,県名!$B$1:$C$49,2,FALSE)</f>
        <v>岐  阜</v>
      </c>
      <c r="I2099" t="str">
        <f>VLOOKUP(B2099,学校名!$D$8:$F$64,3,FALSE)</f>
        <v>中京学院大</v>
      </c>
      <c r="J2099" t="str">
        <f t="shared" si="163"/>
        <v>女</v>
      </c>
      <c r="K2099" s="282" t="s">
        <v>1313</v>
      </c>
      <c r="L2099" s="282" t="s">
        <v>3965</v>
      </c>
      <c r="M2099" t="str">
        <f t="shared" si="164"/>
        <v>KATO Wakaba</v>
      </c>
      <c r="O2099" s="282" t="s">
        <v>1534</v>
      </c>
      <c r="P2099" s="282" t="s">
        <v>1535</v>
      </c>
      <c r="Q2099" s="299" t="s">
        <v>886</v>
      </c>
      <c r="R2099" s="282" t="s">
        <v>2864</v>
      </c>
      <c r="S2099" t="str">
        <f t="shared" si="165"/>
        <v>01</v>
      </c>
      <c r="T2099" t="str">
        <f t="shared" si="166"/>
        <v>2 (01)</v>
      </c>
      <c r="U2099" s="302" t="s">
        <v>4392</v>
      </c>
    </row>
    <row r="2100" spans="2:21" s="302" customFormat="1">
      <c r="B2100" s="282" t="s">
        <v>515</v>
      </c>
      <c r="C2100" s="292">
        <v>2099</v>
      </c>
      <c r="D2100" s="282" t="s">
        <v>2185</v>
      </c>
      <c r="E2100" s="504" t="str">
        <f t="shared" si="162"/>
        <v>ARATAKE Yuika(01)</v>
      </c>
      <c r="F2100" s="299" t="s">
        <v>886</v>
      </c>
      <c r="G2100" s="282" t="s">
        <v>625</v>
      </c>
      <c r="H2100" t="str">
        <f>VLOOKUP($G2100,県名!$B$1:$C$49,2,FALSE)</f>
        <v>岐  阜</v>
      </c>
      <c r="I2100" t="str">
        <f>VLOOKUP(B2100,学校名!$D$8:$F$64,3,FALSE)</f>
        <v>中京学院大</v>
      </c>
      <c r="J2100" t="str">
        <f t="shared" si="163"/>
        <v>女</v>
      </c>
      <c r="K2100" s="282" t="s">
        <v>3966</v>
      </c>
      <c r="L2100" s="282" t="s">
        <v>3967</v>
      </c>
      <c r="M2100" t="str">
        <f t="shared" si="164"/>
        <v>ARATAKE Yuika</v>
      </c>
      <c r="O2100" s="282" t="s">
        <v>1534</v>
      </c>
      <c r="P2100" s="282" t="s">
        <v>1535</v>
      </c>
      <c r="Q2100" s="299" t="s">
        <v>886</v>
      </c>
      <c r="R2100" s="282" t="s">
        <v>2827</v>
      </c>
      <c r="S2100" t="str">
        <f t="shared" si="165"/>
        <v>01</v>
      </c>
      <c r="T2100" t="str">
        <f t="shared" si="166"/>
        <v>2 (01)</v>
      </c>
      <c r="U2100" s="302" t="s">
        <v>4393</v>
      </c>
    </row>
    <row r="2101" spans="2:21" s="302" customFormat="1">
      <c r="B2101" s="282" t="s">
        <v>515</v>
      </c>
      <c r="C2101" s="292">
        <v>2100</v>
      </c>
      <c r="D2101" s="282" t="s">
        <v>2184</v>
      </c>
      <c r="E2101" s="504" t="str">
        <f t="shared" si="162"/>
        <v>FUJITA Yu(01)</v>
      </c>
      <c r="F2101" s="299" t="s">
        <v>886</v>
      </c>
      <c r="G2101" s="282" t="s">
        <v>625</v>
      </c>
      <c r="H2101" t="str">
        <f>VLOOKUP($G2101,県名!$B$1:$C$49,2,FALSE)</f>
        <v>岐  阜</v>
      </c>
      <c r="I2101" t="str">
        <f>VLOOKUP(B2101,学校名!$D$8:$F$64,3,FALSE)</f>
        <v>中京学院大</v>
      </c>
      <c r="J2101" t="str">
        <f t="shared" si="163"/>
        <v>女</v>
      </c>
      <c r="K2101" s="282" t="s">
        <v>1511</v>
      </c>
      <c r="L2101" s="282" t="s">
        <v>1398</v>
      </c>
      <c r="M2101" t="str">
        <f t="shared" si="164"/>
        <v>FUJITA Yu</v>
      </c>
      <c r="O2101" s="282" t="s">
        <v>1534</v>
      </c>
      <c r="P2101" s="282" t="s">
        <v>1535</v>
      </c>
      <c r="Q2101" s="299" t="s">
        <v>886</v>
      </c>
      <c r="R2101" s="282" t="s">
        <v>2866</v>
      </c>
      <c r="S2101" t="str">
        <f t="shared" si="165"/>
        <v>01</v>
      </c>
      <c r="T2101" t="str">
        <f t="shared" si="166"/>
        <v>2 (01)</v>
      </c>
      <c r="U2101" s="302" t="s">
        <v>4394</v>
      </c>
    </row>
    <row r="2102" spans="2:21" s="302" customFormat="1">
      <c r="B2102" s="282" t="s">
        <v>515</v>
      </c>
      <c r="C2102" s="292">
        <v>2101</v>
      </c>
      <c r="D2102" s="282" t="s">
        <v>2188</v>
      </c>
      <c r="E2102" s="504" t="str">
        <f t="shared" si="162"/>
        <v>INABA Yumeka(01)</v>
      </c>
      <c r="F2102" s="299" t="s">
        <v>886</v>
      </c>
      <c r="G2102" s="282" t="s">
        <v>624</v>
      </c>
      <c r="H2102" t="str">
        <f>VLOOKUP($G2102,県名!$B$1:$C$49,2,FALSE)</f>
        <v>三  重</v>
      </c>
      <c r="I2102" t="str">
        <f>VLOOKUP(B2102,学校名!$D$8:$F$64,3,FALSE)</f>
        <v>中京学院大</v>
      </c>
      <c r="J2102" t="str">
        <f t="shared" si="163"/>
        <v>女</v>
      </c>
      <c r="K2102" s="282" t="s">
        <v>3712</v>
      </c>
      <c r="L2102" s="282" t="s">
        <v>2407</v>
      </c>
      <c r="M2102" t="str">
        <f t="shared" si="164"/>
        <v>INABA Yumeka</v>
      </c>
      <c r="O2102" s="282" t="s">
        <v>1534</v>
      </c>
      <c r="P2102" s="282" t="s">
        <v>1535</v>
      </c>
      <c r="Q2102" s="299" t="s">
        <v>886</v>
      </c>
      <c r="R2102" s="282" t="s">
        <v>2698</v>
      </c>
      <c r="S2102" t="str">
        <f t="shared" si="165"/>
        <v>01</v>
      </c>
      <c r="T2102" t="str">
        <f t="shared" si="166"/>
        <v>2 (01)</v>
      </c>
      <c r="U2102" s="302" t="s">
        <v>4395</v>
      </c>
    </row>
    <row r="2103" spans="2:21" s="302" customFormat="1">
      <c r="B2103" s="282" t="s">
        <v>515</v>
      </c>
      <c r="C2103" s="292">
        <v>2102</v>
      </c>
      <c r="D2103" s="282" t="s">
        <v>2189</v>
      </c>
      <c r="E2103" s="504" t="str">
        <f t="shared" si="162"/>
        <v>OKADA Yuka(02)</v>
      </c>
      <c r="F2103" s="299" t="s">
        <v>886</v>
      </c>
      <c r="G2103" s="282" t="s">
        <v>622</v>
      </c>
      <c r="H2103" t="str">
        <f>VLOOKUP($G2103,県名!$B$1:$C$49,2,FALSE)</f>
        <v>静  岡</v>
      </c>
      <c r="I2103" t="str">
        <f>VLOOKUP(B2103,学校名!$D$8:$F$64,3,FALSE)</f>
        <v>中京学院大</v>
      </c>
      <c r="J2103" t="str">
        <f t="shared" si="163"/>
        <v>女</v>
      </c>
      <c r="K2103" s="282" t="s">
        <v>1373</v>
      </c>
      <c r="L2103" s="282" t="s">
        <v>1570</v>
      </c>
      <c r="M2103" t="str">
        <f t="shared" si="164"/>
        <v>OKADA Yuka</v>
      </c>
      <c r="O2103" s="282" t="s">
        <v>1534</v>
      </c>
      <c r="P2103" s="282" t="s">
        <v>1535</v>
      </c>
      <c r="Q2103" s="299" t="s">
        <v>886</v>
      </c>
      <c r="R2103" s="282" t="s">
        <v>2828</v>
      </c>
      <c r="S2103" t="str">
        <f t="shared" si="165"/>
        <v>02</v>
      </c>
      <c r="T2103" t="str">
        <f t="shared" si="166"/>
        <v>2 (02)</v>
      </c>
      <c r="U2103" s="302" t="s">
        <v>4396</v>
      </c>
    </row>
    <row r="2104" spans="2:21" s="302" customFormat="1">
      <c r="B2104" s="282" t="s">
        <v>515</v>
      </c>
      <c r="C2104" s="292">
        <v>2103</v>
      </c>
      <c r="D2104" s="282" t="s">
        <v>2186</v>
      </c>
      <c r="E2104" s="504" t="str">
        <f t="shared" si="162"/>
        <v>OSHIRO Ai(01)</v>
      </c>
      <c r="F2104" s="299" t="s">
        <v>886</v>
      </c>
      <c r="G2104" s="282" t="s">
        <v>648</v>
      </c>
      <c r="H2104" t="str">
        <f>VLOOKUP($G2104,県名!$B$1:$C$49,2,FALSE)</f>
        <v>沖　縄</v>
      </c>
      <c r="I2104" t="str">
        <f>VLOOKUP(B2104,学校名!$D$8:$F$64,3,FALSE)</f>
        <v>中京学院大</v>
      </c>
      <c r="J2104" t="str">
        <f t="shared" si="163"/>
        <v>女</v>
      </c>
      <c r="K2104" s="282" t="s">
        <v>3968</v>
      </c>
      <c r="L2104" s="282" t="s">
        <v>1609</v>
      </c>
      <c r="M2104" t="str">
        <f t="shared" si="164"/>
        <v>OSHIRO Ai</v>
      </c>
      <c r="O2104" s="282" t="s">
        <v>1534</v>
      </c>
      <c r="P2104" s="282" t="s">
        <v>1535</v>
      </c>
      <c r="Q2104" s="299" t="s">
        <v>886</v>
      </c>
      <c r="R2104" s="282" t="s">
        <v>2954</v>
      </c>
      <c r="S2104" t="str">
        <f t="shared" si="165"/>
        <v>01</v>
      </c>
      <c r="T2104" t="str">
        <f t="shared" si="166"/>
        <v>2 (01)</v>
      </c>
      <c r="U2104" s="302" t="s">
        <v>4397</v>
      </c>
    </row>
    <row r="2105" spans="2:21" s="302" customFormat="1">
      <c r="B2105" s="282" t="s">
        <v>515</v>
      </c>
      <c r="C2105" s="292">
        <v>2104</v>
      </c>
      <c r="D2105" s="282" t="s">
        <v>2192</v>
      </c>
      <c r="E2105" s="504" t="str">
        <f t="shared" si="162"/>
        <v>NAKAYASU Wakana(01)</v>
      </c>
      <c r="F2105" s="299" t="s">
        <v>886</v>
      </c>
      <c r="G2105" s="282" t="s">
        <v>622</v>
      </c>
      <c r="H2105" t="str">
        <f>VLOOKUP($G2105,県名!$B$1:$C$49,2,FALSE)</f>
        <v>静  岡</v>
      </c>
      <c r="I2105" t="str">
        <f>VLOOKUP(B2105,学校名!$D$8:$F$64,3,FALSE)</f>
        <v>中京学院大</v>
      </c>
      <c r="J2105" t="str">
        <f t="shared" si="163"/>
        <v>女</v>
      </c>
      <c r="K2105" s="282" t="s">
        <v>3969</v>
      </c>
      <c r="L2105" s="282" t="s">
        <v>3970</v>
      </c>
      <c r="M2105" t="str">
        <f t="shared" si="164"/>
        <v>NAKAYASU Wakana</v>
      </c>
      <c r="O2105" s="282" t="s">
        <v>1534</v>
      </c>
      <c r="P2105" s="282" t="s">
        <v>1535</v>
      </c>
      <c r="Q2105" s="299" t="s">
        <v>886</v>
      </c>
      <c r="R2105" s="282" t="s">
        <v>2825</v>
      </c>
      <c r="S2105" t="str">
        <f t="shared" si="165"/>
        <v>01</v>
      </c>
      <c r="T2105" t="str">
        <f t="shared" si="166"/>
        <v>2 (01)</v>
      </c>
      <c r="U2105" s="302" t="s">
        <v>4398</v>
      </c>
    </row>
    <row r="2106" spans="2:21" s="302" customFormat="1">
      <c r="B2106" s="282" t="s">
        <v>515</v>
      </c>
      <c r="C2106" s="292">
        <v>2105</v>
      </c>
      <c r="D2106" s="282" t="s">
        <v>2191</v>
      </c>
      <c r="E2106" s="504" t="str">
        <f t="shared" si="162"/>
        <v>TSUKADA Ayako(02)</v>
      </c>
      <c r="F2106" s="299" t="s">
        <v>886</v>
      </c>
      <c r="G2106" s="282" t="s">
        <v>621</v>
      </c>
      <c r="H2106" t="str">
        <f>VLOOKUP($G2106,県名!$B$1:$C$49,2,FALSE)</f>
        <v>長  野</v>
      </c>
      <c r="I2106" t="str">
        <f>VLOOKUP(B2106,学校名!$D$8:$F$64,3,FALSE)</f>
        <v>中京学院大</v>
      </c>
      <c r="J2106" t="str">
        <f t="shared" si="163"/>
        <v>女</v>
      </c>
      <c r="K2106" s="282" t="s">
        <v>3971</v>
      </c>
      <c r="L2106" s="282" t="s">
        <v>1627</v>
      </c>
      <c r="M2106" t="str">
        <f t="shared" si="164"/>
        <v>TSUKADA Ayako</v>
      </c>
      <c r="O2106" s="282" t="s">
        <v>1534</v>
      </c>
      <c r="P2106" s="282" t="s">
        <v>1535</v>
      </c>
      <c r="Q2106" s="299" t="s">
        <v>886</v>
      </c>
      <c r="R2106" s="282" t="s">
        <v>2955</v>
      </c>
      <c r="S2106" t="str">
        <f t="shared" si="165"/>
        <v>02</v>
      </c>
      <c r="T2106" t="str">
        <f t="shared" si="166"/>
        <v>2 (02)</v>
      </c>
      <c r="U2106" s="302" t="s">
        <v>4399</v>
      </c>
    </row>
    <row r="2107" spans="2:21" s="302" customFormat="1">
      <c r="B2107" s="282" t="s">
        <v>515</v>
      </c>
      <c r="C2107" s="292">
        <v>2106</v>
      </c>
      <c r="D2107" s="282" t="s">
        <v>2187</v>
      </c>
      <c r="E2107" s="504" t="str">
        <f t="shared" si="162"/>
        <v>ARUGA Yukie(01)</v>
      </c>
      <c r="F2107" s="299" t="s">
        <v>886</v>
      </c>
      <c r="G2107" s="282" t="s">
        <v>621</v>
      </c>
      <c r="H2107" t="str">
        <f>VLOOKUP($G2107,県名!$B$1:$C$49,2,FALSE)</f>
        <v>長  野</v>
      </c>
      <c r="I2107" t="str">
        <f>VLOOKUP(B2107,学校名!$D$8:$F$64,3,FALSE)</f>
        <v>中京学院大</v>
      </c>
      <c r="J2107" t="str">
        <f t="shared" si="163"/>
        <v>女</v>
      </c>
      <c r="K2107" s="282" t="s">
        <v>3972</v>
      </c>
      <c r="L2107" s="282" t="s">
        <v>3973</v>
      </c>
      <c r="M2107" t="str">
        <f t="shared" si="164"/>
        <v>ARUGA Yukie</v>
      </c>
      <c r="O2107" s="282" t="s">
        <v>1534</v>
      </c>
      <c r="P2107" s="282" t="s">
        <v>1535</v>
      </c>
      <c r="Q2107" s="299" t="s">
        <v>886</v>
      </c>
      <c r="R2107" s="282" t="s">
        <v>2651</v>
      </c>
      <c r="S2107" t="str">
        <f t="shared" si="165"/>
        <v>01</v>
      </c>
      <c r="T2107" t="str">
        <f t="shared" si="166"/>
        <v>2 (01)</v>
      </c>
      <c r="U2107" s="302" t="s">
        <v>4400</v>
      </c>
    </row>
    <row r="2108" spans="2:21" s="302" customFormat="1">
      <c r="B2108" s="282" t="s">
        <v>515</v>
      </c>
      <c r="C2108" s="292">
        <v>2107</v>
      </c>
      <c r="D2108" s="282" t="s">
        <v>2193</v>
      </c>
      <c r="E2108" s="504" t="str">
        <f t="shared" si="162"/>
        <v>YAMASHITA Haruka(01)</v>
      </c>
      <c r="F2108" s="299" t="s">
        <v>886</v>
      </c>
      <c r="G2108" s="282" t="s">
        <v>625</v>
      </c>
      <c r="H2108" t="str">
        <f>VLOOKUP($G2108,県名!$B$1:$C$49,2,FALSE)</f>
        <v>岐  阜</v>
      </c>
      <c r="I2108" t="str">
        <f>VLOOKUP(B2108,学校名!$D$8:$F$64,3,FALSE)</f>
        <v>中京学院大</v>
      </c>
      <c r="J2108" t="str">
        <f t="shared" si="163"/>
        <v>女</v>
      </c>
      <c r="K2108" s="282" t="s">
        <v>1410</v>
      </c>
      <c r="L2108" s="282" t="s">
        <v>1577</v>
      </c>
      <c r="M2108" t="str">
        <f t="shared" si="164"/>
        <v>YAMASHITA Haruka</v>
      </c>
      <c r="O2108" s="282" t="s">
        <v>1534</v>
      </c>
      <c r="P2108" s="282" t="s">
        <v>1535</v>
      </c>
      <c r="Q2108" s="299" t="s">
        <v>886</v>
      </c>
      <c r="R2108" s="282" t="s">
        <v>2619</v>
      </c>
      <c r="S2108" t="str">
        <f t="shared" si="165"/>
        <v>01</v>
      </c>
      <c r="T2108" t="str">
        <f t="shared" si="166"/>
        <v>2 (01)</v>
      </c>
      <c r="U2108" s="302" t="s">
        <v>4401</v>
      </c>
    </row>
    <row r="2109" spans="2:21" s="302" customFormat="1">
      <c r="B2109" s="282" t="s">
        <v>515</v>
      </c>
      <c r="C2109" s="292">
        <v>2108</v>
      </c>
      <c r="D2109" s="282" t="s">
        <v>3369</v>
      </c>
      <c r="E2109" s="504" t="str">
        <f t="shared" si="162"/>
        <v>TAKAHARA Sakura(02)</v>
      </c>
      <c r="F2109" s="299" t="s">
        <v>890</v>
      </c>
      <c r="G2109" s="282" t="s">
        <v>620</v>
      </c>
      <c r="H2109" t="str">
        <f>VLOOKUP($G2109,県名!$B$1:$C$49,2,FALSE)</f>
        <v>福　井</v>
      </c>
      <c r="I2109" t="str">
        <f>VLOOKUP(B2109,学校名!$D$8:$F$64,3,FALSE)</f>
        <v>中京学院大</v>
      </c>
      <c r="J2109" t="str">
        <f t="shared" si="163"/>
        <v>女</v>
      </c>
      <c r="K2109" s="282" t="s">
        <v>3974</v>
      </c>
      <c r="L2109" s="282" t="s">
        <v>3916</v>
      </c>
      <c r="M2109" t="str">
        <f t="shared" si="164"/>
        <v>TAKAHARA Sakura</v>
      </c>
      <c r="O2109" s="282" t="s">
        <v>1534</v>
      </c>
      <c r="P2109" s="282" t="s">
        <v>1535</v>
      </c>
      <c r="Q2109" s="299" t="s">
        <v>890</v>
      </c>
      <c r="R2109" s="282" t="s">
        <v>4248</v>
      </c>
      <c r="S2109" t="str">
        <f t="shared" si="165"/>
        <v>02</v>
      </c>
      <c r="T2109" t="str">
        <f t="shared" si="166"/>
        <v>1 (02)</v>
      </c>
      <c r="U2109" s="302" t="s">
        <v>4402</v>
      </c>
    </row>
    <row r="2110" spans="2:21" s="302" customFormat="1">
      <c r="B2110" s="282" t="s">
        <v>515</v>
      </c>
      <c r="C2110" s="292">
        <v>2109</v>
      </c>
      <c r="D2110" s="282" t="s">
        <v>3370</v>
      </c>
      <c r="E2110" s="504" t="str">
        <f t="shared" si="162"/>
        <v>ABIRU Yuna(99)</v>
      </c>
      <c r="F2110" s="299" t="s">
        <v>890</v>
      </c>
      <c r="G2110" s="282" t="s">
        <v>608</v>
      </c>
      <c r="H2110" t="str">
        <f>VLOOKUP($G2110,県名!$B$1:$C$49,2,FALSE)</f>
        <v>福　島</v>
      </c>
      <c r="I2110" t="str">
        <f>VLOOKUP(B2110,学校名!$D$8:$F$64,3,FALSE)</f>
        <v>中京学院大</v>
      </c>
      <c r="J2110" t="str">
        <f t="shared" si="163"/>
        <v>女</v>
      </c>
      <c r="K2110" s="282" t="s">
        <v>3975</v>
      </c>
      <c r="L2110" s="282" t="s">
        <v>1573</v>
      </c>
      <c r="M2110" t="str">
        <f t="shared" si="164"/>
        <v>ABIRU Yuna</v>
      </c>
      <c r="O2110" s="282" t="s">
        <v>1534</v>
      </c>
      <c r="P2110" s="282" t="s">
        <v>1535</v>
      </c>
      <c r="Q2110" s="299" t="s">
        <v>890</v>
      </c>
      <c r="R2110" s="282" t="s">
        <v>2701</v>
      </c>
      <c r="S2110" t="str">
        <f t="shared" si="165"/>
        <v>99</v>
      </c>
      <c r="T2110" t="str">
        <f t="shared" si="166"/>
        <v>1 (99)</v>
      </c>
      <c r="U2110" s="302" t="s">
        <v>4403</v>
      </c>
    </row>
    <row r="2111" spans="2:21" s="302" customFormat="1">
      <c r="B2111" s="282" t="s">
        <v>515</v>
      </c>
      <c r="C2111" s="292">
        <v>2110</v>
      </c>
      <c r="D2111" s="282" t="s">
        <v>3371</v>
      </c>
      <c r="E2111" s="504" t="str">
        <f t="shared" si="162"/>
        <v>ANDO Minami(02)</v>
      </c>
      <c r="F2111" s="299" t="s">
        <v>890</v>
      </c>
      <c r="G2111" s="282" t="s">
        <v>625</v>
      </c>
      <c r="H2111" t="str">
        <f>VLOOKUP($G2111,県名!$B$1:$C$49,2,FALSE)</f>
        <v>岐  阜</v>
      </c>
      <c r="I2111" t="str">
        <f>VLOOKUP(B2111,学校名!$D$8:$F$64,3,FALSE)</f>
        <v>中京学院大</v>
      </c>
      <c r="J2111" t="str">
        <f t="shared" si="163"/>
        <v>女</v>
      </c>
      <c r="K2111" s="282" t="s">
        <v>1424</v>
      </c>
      <c r="L2111" s="282" t="s">
        <v>3976</v>
      </c>
      <c r="M2111" t="str">
        <f t="shared" si="164"/>
        <v>ANDO Minami</v>
      </c>
      <c r="O2111" s="282" t="s">
        <v>1534</v>
      </c>
      <c r="P2111" s="282" t="s">
        <v>1535</v>
      </c>
      <c r="Q2111" s="299" t="s">
        <v>890</v>
      </c>
      <c r="R2111" s="282" t="s">
        <v>4159</v>
      </c>
      <c r="S2111" t="str">
        <f t="shared" si="165"/>
        <v>02</v>
      </c>
      <c r="T2111" t="str">
        <f t="shared" si="166"/>
        <v>1 (02)</v>
      </c>
      <c r="U2111" s="302" t="s">
        <v>4404</v>
      </c>
    </row>
    <row r="2112" spans="2:21" s="302" customFormat="1">
      <c r="B2112" s="282" t="s">
        <v>515</v>
      </c>
      <c r="C2112" s="292">
        <v>2111</v>
      </c>
      <c r="D2112" s="282" t="s">
        <v>3372</v>
      </c>
      <c r="E2112" s="504" t="str">
        <f t="shared" si="162"/>
        <v>KANEKO Ai(02)</v>
      </c>
      <c r="F2112" s="299" t="s">
        <v>890</v>
      </c>
      <c r="G2112" s="282" t="s">
        <v>625</v>
      </c>
      <c r="H2112" t="str">
        <f>VLOOKUP($G2112,県名!$B$1:$C$49,2,FALSE)</f>
        <v>岐  阜</v>
      </c>
      <c r="I2112" t="str">
        <f>VLOOKUP(B2112,学校名!$D$8:$F$64,3,FALSE)</f>
        <v>中京学院大</v>
      </c>
      <c r="J2112" t="str">
        <f t="shared" si="163"/>
        <v>女</v>
      </c>
      <c r="K2112" s="282" t="s">
        <v>3851</v>
      </c>
      <c r="L2112" s="282" t="s">
        <v>1609</v>
      </c>
      <c r="M2112" t="str">
        <f t="shared" si="164"/>
        <v>KANEKO Ai</v>
      </c>
      <c r="O2112" s="282" t="s">
        <v>1534</v>
      </c>
      <c r="P2112" s="282" t="s">
        <v>1535</v>
      </c>
      <c r="Q2112" s="299" t="s">
        <v>890</v>
      </c>
      <c r="R2112" s="282" t="s">
        <v>4194</v>
      </c>
      <c r="S2112" t="str">
        <f t="shared" si="165"/>
        <v>02</v>
      </c>
      <c r="T2112" t="str">
        <f t="shared" si="166"/>
        <v>1 (02)</v>
      </c>
      <c r="U2112" s="302" t="s">
        <v>4405</v>
      </c>
    </row>
    <row r="2113" spans="2:21" s="302" customFormat="1">
      <c r="B2113" s="282" t="s">
        <v>515</v>
      </c>
      <c r="C2113" s="292">
        <v>2112</v>
      </c>
      <c r="D2113" s="282" t="s">
        <v>3373</v>
      </c>
      <c r="E2113" s="504" t="str">
        <f t="shared" si="162"/>
        <v>NAGAHAMA Mai(02)</v>
      </c>
      <c r="F2113" s="299" t="s">
        <v>890</v>
      </c>
      <c r="G2113" s="282" t="s">
        <v>648</v>
      </c>
      <c r="H2113" t="str">
        <f>VLOOKUP($G2113,県名!$B$1:$C$49,2,FALSE)</f>
        <v>沖　縄</v>
      </c>
      <c r="I2113" t="str">
        <f>VLOOKUP(B2113,学校名!$D$8:$F$64,3,FALSE)</f>
        <v>中京学院大</v>
      </c>
      <c r="J2113" t="str">
        <f t="shared" si="163"/>
        <v>女</v>
      </c>
      <c r="K2113" s="282" t="s">
        <v>3977</v>
      </c>
      <c r="L2113" s="282" t="s">
        <v>1634</v>
      </c>
      <c r="M2113" t="str">
        <f t="shared" si="164"/>
        <v>NAGAHAMA Mai</v>
      </c>
      <c r="O2113" s="282" t="s">
        <v>1534</v>
      </c>
      <c r="P2113" s="282" t="s">
        <v>1535</v>
      </c>
      <c r="Q2113" s="299" t="s">
        <v>890</v>
      </c>
      <c r="R2113" s="282" t="s">
        <v>4226</v>
      </c>
      <c r="S2113" t="str">
        <f t="shared" si="165"/>
        <v>02</v>
      </c>
      <c r="T2113" t="str">
        <f t="shared" si="166"/>
        <v>1 (02)</v>
      </c>
      <c r="U2113" s="302" t="s">
        <v>4406</v>
      </c>
    </row>
    <row r="2114" spans="2:21" s="302" customFormat="1">
      <c r="B2114" s="282" t="s">
        <v>515</v>
      </c>
      <c r="C2114" s="292">
        <v>2113</v>
      </c>
      <c r="D2114" s="282" t="s">
        <v>3374</v>
      </c>
      <c r="E2114" s="504" t="str">
        <f t="shared" si="162"/>
        <v>GUSHIKEN Yuna(02)</v>
      </c>
      <c r="F2114" s="299" t="s">
        <v>890</v>
      </c>
      <c r="G2114" s="282" t="s">
        <v>648</v>
      </c>
      <c r="H2114" t="str">
        <f>VLOOKUP($G2114,県名!$B$1:$C$49,2,FALSE)</f>
        <v>沖　縄</v>
      </c>
      <c r="I2114" t="str">
        <f>VLOOKUP(B2114,学校名!$D$8:$F$64,3,FALSE)</f>
        <v>中京学院大</v>
      </c>
      <c r="J2114" t="str">
        <f t="shared" si="163"/>
        <v>女</v>
      </c>
      <c r="K2114" s="282" t="s">
        <v>3978</v>
      </c>
      <c r="L2114" s="282" t="s">
        <v>1573</v>
      </c>
      <c r="M2114" t="str">
        <f t="shared" si="164"/>
        <v>GUSHIKEN Yuna</v>
      </c>
      <c r="O2114" s="282" t="s">
        <v>1534</v>
      </c>
      <c r="P2114" s="282" t="s">
        <v>1535</v>
      </c>
      <c r="Q2114" s="299" t="s">
        <v>890</v>
      </c>
      <c r="R2114" s="282" t="s">
        <v>4220</v>
      </c>
      <c r="S2114" t="str">
        <f t="shared" si="165"/>
        <v>02</v>
      </c>
      <c r="T2114" t="str">
        <f t="shared" si="166"/>
        <v>1 (02)</v>
      </c>
      <c r="U2114" s="302" t="s">
        <v>4407</v>
      </c>
    </row>
    <row r="2115" spans="2:21" s="302" customFormat="1">
      <c r="B2115" s="282" t="s">
        <v>515</v>
      </c>
      <c r="C2115" s="292">
        <v>2114</v>
      </c>
      <c r="D2115" s="282" t="s">
        <v>3375</v>
      </c>
      <c r="E2115" s="504" t="str">
        <f t="shared" ref="E2115:E2178" si="167">M2115&amp;"("&amp;S2115&amp;")"</f>
        <v>NODA Rumi(02)</v>
      </c>
      <c r="F2115" s="299" t="s">
        <v>890</v>
      </c>
      <c r="G2115" s="282" t="s">
        <v>642</v>
      </c>
      <c r="H2115" t="str">
        <f>VLOOKUP($G2115,県名!$B$1:$C$49,2,FALSE)</f>
        <v>佐　賀</v>
      </c>
      <c r="I2115" t="str">
        <f>VLOOKUP(B2115,学校名!$D$8:$F$64,3,FALSE)</f>
        <v>中京学院大</v>
      </c>
      <c r="J2115" t="str">
        <f t="shared" ref="J2115:J2178" si="168">IF(VALUE(C2115)&lt;2000,"男","女")</f>
        <v>女</v>
      </c>
      <c r="K2115" s="282" t="s">
        <v>1446</v>
      </c>
      <c r="L2115" s="282" t="s">
        <v>1617</v>
      </c>
      <c r="M2115" t="str">
        <f t="shared" ref="M2115:M2178" si="169">K2115&amp;" "&amp;L2115</f>
        <v>NODA Rumi</v>
      </c>
      <c r="O2115" s="282" t="s">
        <v>1534</v>
      </c>
      <c r="P2115" s="282" t="s">
        <v>1535</v>
      </c>
      <c r="Q2115" s="299" t="s">
        <v>890</v>
      </c>
      <c r="R2115" s="282" t="s">
        <v>4249</v>
      </c>
      <c r="S2115" t="str">
        <f t="shared" ref="S2115:S2178" si="170">LEFT(R2115,2)</f>
        <v>02</v>
      </c>
      <c r="T2115" t="str">
        <f t="shared" ref="T2115:T2178" si="171">Q2115&amp;" ("&amp;S2115&amp;")"</f>
        <v>1 (02)</v>
      </c>
      <c r="U2115" s="302" t="s">
        <v>4408</v>
      </c>
    </row>
    <row r="2116" spans="2:21" s="302" customFormat="1">
      <c r="B2116" s="282" t="s">
        <v>515</v>
      </c>
      <c r="C2116" s="292">
        <v>2115</v>
      </c>
      <c r="D2116" s="282" t="s">
        <v>3376</v>
      </c>
      <c r="E2116" s="504" t="str">
        <f t="shared" si="167"/>
        <v>TANAIKE Kanaho(02)</v>
      </c>
      <c r="F2116" s="299" t="s">
        <v>890</v>
      </c>
      <c r="G2116" s="282" t="s">
        <v>626</v>
      </c>
      <c r="H2116" t="str">
        <f>VLOOKUP($G2116,県名!$B$1:$C$49,2,FALSE)</f>
        <v>滋　賀</v>
      </c>
      <c r="I2116" t="str">
        <f>VLOOKUP(B2116,学校名!$D$8:$F$64,3,FALSE)</f>
        <v>中京学院大</v>
      </c>
      <c r="J2116" t="str">
        <f t="shared" si="168"/>
        <v>女</v>
      </c>
      <c r="K2116" s="282" t="s">
        <v>3979</v>
      </c>
      <c r="L2116" s="282" t="s">
        <v>3980</v>
      </c>
      <c r="M2116" t="str">
        <f t="shared" si="169"/>
        <v>TANAIKE Kanaho</v>
      </c>
      <c r="O2116" s="282" t="s">
        <v>1534</v>
      </c>
      <c r="P2116" s="282" t="s">
        <v>1535</v>
      </c>
      <c r="Q2116" s="299" t="s">
        <v>890</v>
      </c>
      <c r="R2116" s="282" t="s">
        <v>4250</v>
      </c>
      <c r="S2116" t="str">
        <f t="shared" si="170"/>
        <v>02</v>
      </c>
      <c r="T2116" t="str">
        <f t="shared" si="171"/>
        <v>1 (02)</v>
      </c>
      <c r="U2116" s="302" t="s">
        <v>4409</v>
      </c>
    </row>
    <row r="2117" spans="2:21" s="302" customFormat="1">
      <c r="B2117" s="282" t="s">
        <v>514</v>
      </c>
      <c r="C2117" s="292">
        <v>2116</v>
      </c>
      <c r="D2117" s="282" t="s">
        <v>789</v>
      </c>
      <c r="E2117" s="504" t="str">
        <f t="shared" si="167"/>
        <v>NAMBU Juri(98)</v>
      </c>
      <c r="F2117" s="299" t="s">
        <v>772</v>
      </c>
      <c r="G2117" s="282" t="s">
        <v>626</v>
      </c>
      <c r="H2117" t="str">
        <f>VLOOKUP($G2117,県名!$B$1:$C$49,2,FALSE)</f>
        <v>滋　賀</v>
      </c>
      <c r="I2117" t="str">
        <f>VLOOKUP(B2117,学校名!$D$8:$F$64,3,FALSE)</f>
        <v>中京大</v>
      </c>
      <c r="J2117" t="str">
        <f t="shared" si="168"/>
        <v>女</v>
      </c>
      <c r="K2117" s="282" t="s">
        <v>3981</v>
      </c>
      <c r="L2117" s="282" t="s">
        <v>3982</v>
      </c>
      <c r="M2117" t="str">
        <f t="shared" si="169"/>
        <v>NAMBU Juri</v>
      </c>
      <c r="O2117" s="282" t="s">
        <v>1534</v>
      </c>
      <c r="P2117" s="282" t="s">
        <v>1535</v>
      </c>
      <c r="Q2117" s="299" t="s">
        <v>772</v>
      </c>
      <c r="R2117" s="282" t="s">
        <v>2902</v>
      </c>
      <c r="S2117" t="str">
        <f t="shared" si="170"/>
        <v>98</v>
      </c>
      <c r="T2117" t="str">
        <f t="shared" si="171"/>
        <v>M1 (98)</v>
      </c>
      <c r="U2117" s="302" t="s">
        <v>4410</v>
      </c>
    </row>
    <row r="2118" spans="2:21" s="302" customFormat="1">
      <c r="B2118" s="282" t="s">
        <v>514</v>
      </c>
      <c r="C2118" s="292">
        <v>2117</v>
      </c>
      <c r="D2118" s="282" t="s">
        <v>792</v>
      </c>
      <c r="E2118" s="504" t="str">
        <f t="shared" si="167"/>
        <v>ITO Ruria(99)</v>
      </c>
      <c r="F2118" s="299" t="s">
        <v>888</v>
      </c>
      <c r="G2118" s="282" t="s">
        <v>623</v>
      </c>
      <c r="H2118" t="str">
        <f>VLOOKUP($G2118,県名!$B$1:$C$49,2,FALSE)</f>
        <v>愛  知</v>
      </c>
      <c r="I2118" t="str">
        <f>VLOOKUP(B2118,学校名!$D$8:$F$64,3,FALSE)</f>
        <v>中京大</v>
      </c>
      <c r="J2118" t="str">
        <f t="shared" si="168"/>
        <v>女</v>
      </c>
      <c r="K2118" s="282" t="s">
        <v>1279</v>
      </c>
      <c r="L2118" s="282" t="s">
        <v>3983</v>
      </c>
      <c r="M2118" t="str">
        <f t="shared" si="169"/>
        <v>ITO Ruria</v>
      </c>
      <c r="O2118" s="282" t="s">
        <v>1534</v>
      </c>
      <c r="P2118" s="282" t="s">
        <v>1535</v>
      </c>
      <c r="Q2118" s="299" t="s">
        <v>888</v>
      </c>
      <c r="R2118" s="282" t="s">
        <v>2903</v>
      </c>
      <c r="S2118" t="str">
        <f t="shared" si="170"/>
        <v>99</v>
      </c>
      <c r="T2118" t="str">
        <f t="shared" si="171"/>
        <v>4 (99)</v>
      </c>
      <c r="U2118" s="302" t="s">
        <v>4411</v>
      </c>
    </row>
    <row r="2119" spans="2:21" s="302" customFormat="1">
      <c r="B2119" s="282" t="s">
        <v>514</v>
      </c>
      <c r="C2119" s="292">
        <v>2118</v>
      </c>
      <c r="D2119" s="282" t="s">
        <v>797</v>
      </c>
      <c r="E2119" s="504" t="str">
        <f t="shared" si="167"/>
        <v>SHIBASAKI Mei(99)</v>
      </c>
      <c r="F2119" s="299" t="s">
        <v>888</v>
      </c>
      <c r="G2119" s="282" t="s">
        <v>623</v>
      </c>
      <c r="H2119" t="str">
        <f>VLOOKUP($G2119,県名!$B$1:$C$49,2,FALSE)</f>
        <v>愛  知</v>
      </c>
      <c r="I2119" t="str">
        <f>VLOOKUP(B2119,学校名!$D$8:$F$64,3,FALSE)</f>
        <v>中京大</v>
      </c>
      <c r="J2119" t="str">
        <f t="shared" si="168"/>
        <v>女</v>
      </c>
      <c r="K2119" s="282" t="s">
        <v>3984</v>
      </c>
      <c r="L2119" s="282" t="s">
        <v>1611</v>
      </c>
      <c r="M2119" t="str">
        <f t="shared" si="169"/>
        <v>SHIBASAKI Mei</v>
      </c>
      <c r="O2119" s="282" t="s">
        <v>1534</v>
      </c>
      <c r="P2119" s="282" t="s">
        <v>1535</v>
      </c>
      <c r="Q2119" s="299" t="s">
        <v>888</v>
      </c>
      <c r="R2119" s="282" t="s">
        <v>2750</v>
      </c>
      <c r="S2119" t="str">
        <f t="shared" si="170"/>
        <v>99</v>
      </c>
      <c r="T2119" t="str">
        <f t="shared" si="171"/>
        <v>4 (99)</v>
      </c>
      <c r="U2119" s="302" t="s">
        <v>4412</v>
      </c>
    </row>
    <row r="2120" spans="2:21" s="302" customFormat="1">
      <c r="B2120" s="282" t="s">
        <v>514</v>
      </c>
      <c r="C2120" s="292">
        <v>2119</v>
      </c>
      <c r="D2120" s="282" t="s">
        <v>799</v>
      </c>
      <c r="E2120" s="504" t="str">
        <f t="shared" si="167"/>
        <v>YAGI Akari(99)</v>
      </c>
      <c r="F2120" s="299" t="s">
        <v>888</v>
      </c>
      <c r="G2120" s="282" t="s">
        <v>623</v>
      </c>
      <c r="H2120" t="str">
        <f>VLOOKUP($G2120,県名!$B$1:$C$49,2,FALSE)</f>
        <v>愛  知</v>
      </c>
      <c r="I2120" t="str">
        <f>VLOOKUP(B2120,学校名!$D$8:$F$64,3,FALSE)</f>
        <v>中京大</v>
      </c>
      <c r="J2120" t="str">
        <f t="shared" si="168"/>
        <v>女</v>
      </c>
      <c r="K2120" s="282" t="s">
        <v>3985</v>
      </c>
      <c r="L2120" s="282" t="s">
        <v>3927</v>
      </c>
      <c r="M2120" t="str">
        <f t="shared" si="169"/>
        <v>YAGI Akari</v>
      </c>
      <c r="O2120" s="282" t="s">
        <v>1534</v>
      </c>
      <c r="P2120" s="282" t="s">
        <v>1535</v>
      </c>
      <c r="Q2120" s="299" t="s">
        <v>888</v>
      </c>
      <c r="R2120" s="282" t="s">
        <v>2904</v>
      </c>
      <c r="S2120" t="str">
        <f t="shared" si="170"/>
        <v>99</v>
      </c>
      <c r="T2120" t="str">
        <f t="shared" si="171"/>
        <v>4 (99)</v>
      </c>
      <c r="U2120" s="302" t="s">
        <v>4413</v>
      </c>
    </row>
    <row r="2121" spans="2:21" s="302" customFormat="1">
      <c r="B2121" s="282" t="s">
        <v>514</v>
      </c>
      <c r="C2121" s="292">
        <v>2120</v>
      </c>
      <c r="D2121" s="282" t="s">
        <v>955</v>
      </c>
      <c r="E2121" s="504" t="str">
        <f t="shared" si="167"/>
        <v>SUZUKI Rion(99)</v>
      </c>
      <c r="F2121" s="299" t="s">
        <v>888</v>
      </c>
      <c r="G2121" s="282" t="s">
        <v>623</v>
      </c>
      <c r="H2121" t="str">
        <f>VLOOKUP($G2121,県名!$B$1:$C$49,2,FALSE)</f>
        <v>愛  知</v>
      </c>
      <c r="I2121" t="str">
        <f>VLOOKUP(B2121,学校名!$D$8:$F$64,3,FALSE)</f>
        <v>中京大</v>
      </c>
      <c r="J2121" t="str">
        <f t="shared" si="168"/>
        <v>女</v>
      </c>
      <c r="K2121" s="282" t="s">
        <v>1260</v>
      </c>
      <c r="L2121" s="282" t="s">
        <v>3986</v>
      </c>
      <c r="M2121" t="str">
        <f t="shared" si="169"/>
        <v>SUZUKI Rion</v>
      </c>
      <c r="O2121" s="282" t="s">
        <v>1534</v>
      </c>
      <c r="P2121" s="282" t="s">
        <v>1535</v>
      </c>
      <c r="Q2121" s="299" t="s">
        <v>888</v>
      </c>
      <c r="R2121" s="282" t="s">
        <v>2906</v>
      </c>
      <c r="S2121" t="str">
        <f t="shared" si="170"/>
        <v>99</v>
      </c>
      <c r="T2121" t="str">
        <f t="shared" si="171"/>
        <v>4 (99)</v>
      </c>
      <c r="U2121" s="302" t="s">
        <v>4414</v>
      </c>
    </row>
    <row r="2122" spans="2:21" s="302" customFormat="1">
      <c r="B2122" s="282" t="s">
        <v>514</v>
      </c>
      <c r="C2122" s="292">
        <v>2121</v>
      </c>
      <c r="D2122" s="282" t="s">
        <v>795</v>
      </c>
      <c r="E2122" s="504" t="str">
        <f t="shared" si="167"/>
        <v>KAMIYA Yuki(99)</v>
      </c>
      <c r="F2122" s="299" t="s">
        <v>888</v>
      </c>
      <c r="G2122" s="282" t="s">
        <v>622</v>
      </c>
      <c r="H2122" t="str">
        <f>VLOOKUP($G2122,県名!$B$1:$C$49,2,FALSE)</f>
        <v>静  岡</v>
      </c>
      <c r="I2122" t="str">
        <f>VLOOKUP(B2122,学校名!$D$8:$F$64,3,FALSE)</f>
        <v>中京大</v>
      </c>
      <c r="J2122" t="str">
        <f t="shared" si="168"/>
        <v>女</v>
      </c>
      <c r="K2122" s="282" t="s">
        <v>1418</v>
      </c>
      <c r="L2122" s="282" t="s">
        <v>1244</v>
      </c>
      <c r="M2122" t="str">
        <f t="shared" si="169"/>
        <v>KAMIYA Yuki</v>
      </c>
      <c r="O2122" s="282" t="s">
        <v>1534</v>
      </c>
      <c r="P2122" s="282" t="s">
        <v>1535</v>
      </c>
      <c r="Q2122" s="299" t="s">
        <v>888</v>
      </c>
      <c r="R2122" s="282" t="s">
        <v>2526</v>
      </c>
      <c r="S2122" t="str">
        <f t="shared" si="170"/>
        <v>99</v>
      </c>
      <c r="T2122" t="str">
        <f t="shared" si="171"/>
        <v>4 (99)</v>
      </c>
      <c r="U2122" s="302" t="s">
        <v>4415</v>
      </c>
    </row>
    <row r="2123" spans="2:21" s="302" customFormat="1">
      <c r="B2123" s="282" t="s">
        <v>514</v>
      </c>
      <c r="C2123" s="292">
        <v>2122</v>
      </c>
      <c r="D2123" s="282" t="s">
        <v>791</v>
      </c>
      <c r="E2123" s="504" t="str">
        <f t="shared" si="167"/>
        <v>KONDO Sana(99)</v>
      </c>
      <c r="F2123" s="299" t="s">
        <v>888</v>
      </c>
      <c r="G2123" s="282" t="s">
        <v>623</v>
      </c>
      <c r="H2123" t="str">
        <f>VLOOKUP($G2123,県名!$B$1:$C$49,2,FALSE)</f>
        <v>愛  知</v>
      </c>
      <c r="I2123" t="str">
        <f>VLOOKUP(B2123,学校名!$D$8:$F$64,3,FALSE)</f>
        <v>中京大</v>
      </c>
      <c r="J2123" t="str">
        <f t="shared" si="168"/>
        <v>女</v>
      </c>
      <c r="K2123" s="282" t="s">
        <v>1232</v>
      </c>
      <c r="L2123" s="282" t="s">
        <v>3987</v>
      </c>
      <c r="M2123" t="str">
        <f t="shared" si="169"/>
        <v>KONDO Sana</v>
      </c>
      <c r="O2123" s="282" t="s">
        <v>1534</v>
      </c>
      <c r="P2123" s="282" t="s">
        <v>1535</v>
      </c>
      <c r="Q2123" s="299" t="s">
        <v>888</v>
      </c>
      <c r="R2123" s="282" t="s">
        <v>2474</v>
      </c>
      <c r="S2123" t="str">
        <f t="shared" si="170"/>
        <v>99</v>
      </c>
      <c r="T2123" t="str">
        <f t="shared" si="171"/>
        <v>4 (99)</v>
      </c>
      <c r="U2123" s="302" t="s">
        <v>4416</v>
      </c>
    </row>
    <row r="2124" spans="2:21" s="302" customFormat="1">
      <c r="B2124" s="282" t="s">
        <v>514</v>
      </c>
      <c r="C2124" s="292">
        <v>2123</v>
      </c>
      <c r="D2124" s="282" t="s">
        <v>798</v>
      </c>
      <c r="E2124" s="504" t="str">
        <f t="shared" si="167"/>
        <v>TOMIOKA Minori(99)</v>
      </c>
      <c r="F2124" s="299" t="s">
        <v>888</v>
      </c>
      <c r="G2124" s="282" t="s">
        <v>646</v>
      </c>
      <c r="H2124" t="str">
        <f>VLOOKUP($G2124,県名!$B$1:$C$49,2,FALSE)</f>
        <v>宮　崎</v>
      </c>
      <c r="I2124" t="str">
        <f>VLOOKUP(B2124,学校名!$D$8:$F$64,3,FALSE)</f>
        <v>中京大</v>
      </c>
      <c r="J2124" t="str">
        <f t="shared" si="168"/>
        <v>女</v>
      </c>
      <c r="K2124" s="282" t="s">
        <v>3988</v>
      </c>
      <c r="L2124" s="282" t="s">
        <v>1621</v>
      </c>
      <c r="M2124" t="str">
        <f t="shared" si="169"/>
        <v>TOMIOKA Minori</v>
      </c>
      <c r="O2124" s="282" t="s">
        <v>1534</v>
      </c>
      <c r="P2124" s="282" t="s">
        <v>1535</v>
      </c>
      <c r="Q2124" s="299" t="s">
        <v>888</v>
      </c>
      <c r="R2124" s="282" t="s">
        <v>2907</v>
      </c>
      <c r="S2124" t="str">
        <f t="shared" si="170"/>
        <v>99</v>
      </c>
      <c r="T2124" t="str">
        <f t="shared" si="171"/>
        <v>4 (99)</v>
      </c>
      <c r="U2124" s="302" t="s">
        <v>4417</v>
      </c>
    </row>
    <row r="2125" spans="2:21" s="302" customFormat="1">
      <c r="B2125" s="282" t="s">
        <v>514</v>
      </c>
      <c r="C2125" s="292">
        <v>2124</v>
      </c>
      <c r="D2125" s="282" t="s">
        <v>794</v>
      </c>
      <c r="E2125" s="504" t="str">
        <f t="shared" si="167"/>
        <v>HIRANO Kanna(99)</v>
      </c>
      <c r="F2125" s="299" t="s">
        <v>888</v>
      </c>
      <c r="G2125" s="282" t="s">
        <v>623</v>
      </c>
      <c r="H2125" t="str">
        <f>VLOOKUP($G2125,県名!$B$1:$C$49,2,FALSE)</f>
        <v>愛  知</v>
      </c>
      <c r="I2125" t="str">
        <f>VLOOKUP(B2125,学校名!$D$8:$F$64,3,FALSE)</f>
        <v>中京大</v>
      </c>
      <c r="J2125" t="str">
        <f t="shared" si="168"/>
        <v>女</v>
      </c>
      <c r="K2125" s="282" t="s">
        <v>1409</v>
      </c>
      <c r="L2125" s="282" t="s">
        <v>3989</v>
      </c>
      <c r="M2125" t="str">
        <f t="shared" si="169"/>
        <v>HIRANO Kanna</v>
      </c>
      <c r="O2125" s="282" t="s">
        <v>1534</v>
      </c>
      <c r="P2125" s="282" t="s">
        <v>1535</v>
      </c>
      <c r="Q2125" s="299" t="s">
        <v>888</v>
      </c>
      <c r="R2125" s="282" t="s">
        <v>2906</v>
      </c>
      <c r="S2125" t="str">
        <f t="shared" si="170"/>
        <v>99</v>
      </c>
      <c r="T2125" t="str">
        <f t="shared" si="171"/>
        <v>4 (99)</v>
      </c>
      <c r="U2125" s="302" t="s">
        <v>4418</v>
      </c>
    </row>
    <row r="2126" spans="2:21" s="302" customFormat="1">
      <c r="B2126" s="282" t="s">
        <v>514</v>
      </c>
      <c r="C2126" s="292">
        <v>2125</v>
      </c>
      <c r="D2126" s="282" t="s">
        <v>796</v>
      </c>
      <c r="E2126" s="504" t="str">
        <f t="shared" si="167"/>
        <v>TAKASE Yuina(99)</v>
      </c>
      <c r="F2126" s="299" t="s">
        <v>888</v>
      </c>
      <c r="G2126" s="282" t="s">
        <v>625</v>
      </c>
      <c r="H2126" t="str">
        <f>VLOOKUP($G2126,県名!$B$1:$C$49,2,FALSE)</f>
        <v>岐  阜</v>
      </c>
      <c r="I2126" t="str">
        <f>VLOOKUP(B2126,学校名!$D$8:$F$64,3,FALSE)</f>
        <v>中京大</v>
      </c>
      <c r="J2126" t="str">
        <f t="shared" si="168"/>
        <v>女</v>
      </c>
      <c r="K2126" s="282" t="s">
        <v>3990</v>
      </c>
      <c r="L2126" s="282" t="s">
        <v>1622</v>
      </c>
      <c r="M2126" t="str">
        <f t="shared" si="169"/>
        <v>TAKASE Yuina</v>
      </c>
      <c r="O2126" s="282" t="s">
        <v>1534</v>
      </c>
      <c r="P2126" s="282" t="s">
        <v>1535</v>
      </c>
      <c r="Q2126" s="299" t="s">
        <v>888</v>
      </c>
      <c r="R2126" s="282" t="s">
        <v>2454</v>
      </c>
      <c r="S2126" t="str">
        <f t="shared" si="170"/>
        <v>99</v>
      </c>
      <c r="T2126" t="str">
        <f t="shared" si="171"/>
        <v>4 (99)</v>
      </c>
      <c r="U2126" s="302" t="s">
        <v>4419</v>
      </c>
    </row>
    <row r="2127" spans="2:21" s="302" customFormat="1">
      <c r="B2127" s="282" t="s">
        <v>514</v>
      </c>
      <c r="C2127" s="292">
        <v>2126</v>
      </c>
      <c r="D2127" s="282" t="s">
        <v>956</v>
      </c>
      <c r="E2127" s="504" t="str">
        <f t="shared" si="167"/>
        <v>SHIOUCHI Masayo(99)</v>
      </c>
      <c r="F2127" s="299" t="s">
        <v>888</v>
      </c>
      <c r="G2127" s="282" t="s">
        <v>623</v>
      </c>
      <c r="H2127" t="str">
        <f>VLOOKUP($G2127,県名!$B$1:$C$49,2,FALSE)</f>
        <v>愛  知</v>
      </c>
      <c r="I2127" t="str">
        <f>VLOOKUP(B2127,学校名!$D$8:$F$64,3,FALSE)</f>
        <v>中京大</v>
      </c>
      <c r="J2127" t="str">
        <f t="shared" si="168"/>
        <v>女</v>
      </c>
      <c r="K2127" s="282" t="s">
        <v>3991</v>
      </c>
      <c r="L2127" s="282" t="s">
        <v>3992</v>
      </c>
      <c r="M2127" t="str">
        <f t="shared" si="169"/>
        <v>SHIOUCHI Masayo</v>
      </c>
      <c r="O2127" s="282" t="s">
        <v>1534</v>
      </c>
      <c r="P2127" s="282" t="s">
        <v>1535</v>
      </c>
      <c r="Q2127" s="299" t="s">
        <v>888</v>
      </c>
      <c r="R2127" s="282" t="s">
        <v>2467</v>
      </c>
      <c r="S2127" t="str">
        <f t="shared" si="170"/>
        <v>99</v>
      </c>
      <c r="T2127" t="str">
        <f t="shared" si="171"/>
        <v>4 (99)</v>
      </c>
      <c r="U2127" s="302" t="s">
        <v>4420</v>
      </c>
    </row>
    <row r="2128" spans="2:21" s="302" customFormat="1">
      <c r="B2128" s="282" t="s">
        <v>514</v>
      </c>
      <c r="C2128" s="292">
        <v>2127</v>
      </c>
      <c r="D2128" s="282" t="s">
        <v>1553</v>
      </c>
      <c r="E2128" s="504" t="str">
        <f t="shared" si="167"/>
        <v>ASAOKA Naho(00)</v>
      </c>
      <c r="F2128" s="299" t="s">
        <v>889</v>
      </c>
      <c r="G2128" s="282" t="s">
        <v>623</v>
      </c>
      <c r="H2128" t="str">
        <f>VLOOKUP($G2128,県名!$B$1:$C$49,2,FALSE)</f>
        <v>愛  知</v>
      </c>
      <c r="I2128" t="str">
        <f>VLOOKUP(B2128,学校名!$D$8:$F$64,3,FALSE)</f>
        <v>中京大</v>
      </c>
      <c r="J2128" t="str">
        <f t="shared" si="168"/>
        <v>女</v>
      </c>
      <c r="K2128" s="282" t="s">
        <v>3993</v>
      </c>
      <c r="L2128" s="282" t="s">
        <v>3994</v>
      </c>
      <c r="M2128" t="str">
        <f t="shared" si="169"/>
        <v>ASAOKA Naho</v>
      </c>
      <c r="O2128" s="282" t="s">
        <v>1534</v>
      </c>
      <c r="P2128" s="282" t="s">
        <v>1535</v>
      </c>
      <c r="Q2128" s="299" t="s">
        <v>889</v>
      </c>
      <c r="R2128" s="282" t="s">
        <v>2908</v>
      </c>
      <c r="S2128" t="str">
        <f t="shared" si="170"/>
        <v>00</v>
      </c>
      <c r="T2128" t="str">
        <f t="shared" si="171"/>
        <v>3 (00)</v>
      </c>
      <c r="U2128" s="302" t="s">
        <v>4421</v>
      </c>
    </row>
    <row r="2129" spans="2:21" s="302" customFormat="1">
      <c r="B2129" s="282" t="s">
        <v>514</v>
      </c>
      <c r="C2129" s="292">
        <v>2128</v>
      </c>
      <c r="D2129" s="282" t="s">
        <v>1554</v>
      </c>
      <c r="E2129" s="504" t="str">
        <f t="shared" si="167"/>
        <v>IKUTA Naoko(00)</v>
      </c>
      <c r="F2129" s="299" t="s">
        <v>889</v>
      </c>
      <c r="G2129" s="282" t="s">
        <v>623</v>
      </c>
      <c r="H2129" t="str">
        <f>VLOOKUP($G2129,県名!$B$1:$C$49,2,FALSE)</f>
        <v>愛  知</v>
      </c>
      <c r="I2129" t="str">
        <f>VLOOKUP(B2129,学校名!$D$8:$F$64,3,FALSE)</f>
        <v>中京大</v>
      </c>
      <c r="J2129" t="str">
        <f t="shared" si="168"/>
        <v>女</v>
      </c>
      <c r="K2129" s="282" t="s">
        <v>3995</v>
      </c>
      <c r="L2129" s="282" t="s">
        <v>1623</v>
      </c>
      <c r="M2129" t="str">
        <f t="shared" si="169"/>
        <v>IKUTA Naoko</v>
      </c>
      <c r="O2129" s="282" t="s">
        <v>1534</v>
      </c>
      <c r="P2129" s="282" t="s">
        <v>1535</v>
      </c>
      <c r="Q2129" s="299" t="s">
        <v>889</v>
      </c>
      <c r="R2129" s="282" t="s">
        <v>2549</v>
      </c>
      <c r="S2129" t="str">
        <f t="shared" si="170"/>
        <v>00</v>
      </c>
      <c r="T2129" t="str">
        <f t="shared" si="171"/>
        <v>3 (00)</v>
      </c>
      <c r="U2129" s="302" t="s">
        <v>4422</v>
      </c>
    </row>
    <row r="2130" spans="2:21" s="302" customFormat="1">
      <c r="B2130" s="282" t="s">
        <v>514</v>
      </c>
      <c r="C2130" s="292">
        <v>2129</v>
      </c>
      <c r="D2130" s="282" t="s">
        <v>1556</v>
      </c>
      <c r="E2130" s="504" t="str">
        <f t="shared" si="167"/>
        <v>KANETSUKI Sizuka(01)</v>
      </c>
      <c r="F2130" s="299" t="s">
        <v>889</v>
      </c>
      <c r="G2130" s="282" t="s">
        <v>635</v>
      </c>
      <c r="H2130" t="str">
        <f>VLOOKUP($G2130,県名!$B$1:$C$49,2,FALSE)</f>
        <v>広　島</v>
      </c>
      <c r="I2130" t="str">
        <f>VLOOKUP(B2130,学校名!$D$8:$F$64,3,FALSE)</f>
        <v>中京大</v>
      </c>
      <c r="J2130" t="str">
        <f t="shared" si="168"/>
        <v>女</v>
      </c>
      <c r="K2130" s="282" t="s">
        <v>3996</v>
      </c>
      <c r="L2130" s="282" t="s">
        <v>3997</v>
      </c>
      <c r="M2130" t="str">
        <f t="shared" si="169"/>
        <v>KANETSUKI Sizuka</v>
      </c>
      <c r="O2130" s="282" t="s">
        <v>1534</v>
      </c>
      <c r="P2130" s="282" t="s">
        <v>1535</v>
      </c>
      <c r="Q2130" s="299" t="s">
        <v>889</v>
      </c>
      <c r="R2130" s="282" t="s">
        <v>2909</v>
      </c>
      <c r="S2130" t="str">
        <f t="shared" si="170"/>
        <v>01</v>
      </c>
      <c r="T2130" t="str">
        <f t="shared" si="171"/>
        <v>3 (01)</v>
      </c>
      <c r="U2130" s="302" t="s">
        <v>4423</v>
      </c>
    </row>
    <row r="2131" spans="2:21" s="302" customFormat="1">
      <c r="B2131" s="282" t="s">
        <v>514</v>
      </c>
      <c r="C2131" s="292">
        <v>2130</v>
      </c>
      <c r="D2131" s="282" t="s">
        <v>2127</v>
      </c>
      <c r="E2131" s="504" t="str">
        <f t="shared" si="167"/>
        <v>ITO Yui(00)</v>
      </c>
      <c r="F2131" s="299" t="s">
        <v>889</v>
      </c>
      <c r="G2131" s="282" t="s">
        <v>625</v>
      </c>
      <c r="H2131" t="str">
        <f>VLOOKUP($G2131,県名!$B$1:$C$49,2,FALSE)</f>
        <v>岐  阜</v>
      </c>
      <c r="I2131" t="str">
        <f>VLOOKUP(B2131,学校名!$D$8:$F$64,3,FALSE)</f>
        <v>中京大</v>
      </c>
      <c r="J2131" t="str">
        <f t="shared" si="168"/>
        <v>女</v>
      </c>
      <c r="K2131" s="282" t="s">
        <v>1279</v>
      </c>
      <c r="L2131" s="282" t="s">
        <v>1581</v>
      </c>
      <c r="M2131" t="str">
        <f t="shared" si="169"/>
        <v>ITO Yui</v>
      </c>
      <c r="O2131" s="282" t="s">
        <v>1534</v>
      </c>
      <c r="P2131" s="282" t="s">
        <v>1535</v>
      </c>
      <c r="Q2131" s="299" t="s">
        <v>889</v>
      </c>
      <c r="R2131" s="282" t="s">
        <v>2491</v>
      </c>
      <c r="S2131" t="str">
        <f t="shared" si="170"/>
        <v>00</v>
      </c>
      <c r="T2131" t="str">
        <f t="shared" si="171"/>
        <v>3 (00)</v>
      </c>
      <c r="U2131" s="302" t="s">
        <v>4424</v>
      </c>
    </row>
    <row r="2132" spans="2:21" s="302" customFormat="1">
      <c r="B2132" s="282" t="s">
        <v>514</v>
      </c>
      <c r="C2132" s="292">
        <v>2131</v>
      </c>
      <c r="D2132" s="282" t="s">
        <v>2128</v>
      </c>
      <c r="E2132" s="504" t="str">
        <f t="shared" si="167"/>
        <v>INAYOSHI Tsubaki(01)</v>
      </c>
      <c r="F2132" s="299" t="s">
        <v>889</v>
      </c>
      <c r="G2132" s="282" t="s">
        <v>623</v>
      </c>
      <c r="H2132" t="str">
        <f>VLOOKUP($G2132,県名!$B$1:$C$49,2,FALSE)</f>
        <v>愛  知</v>
      </c>
      <c r="I2132" t="str">
        <f>VLOOKUP(B2132,学校名!$D$8:$F$64,3,FALSE)</f>
        <v>中京大</v>
      </c>
      <c r="J2132" t="str">
        <f t="shared" si="168"/>
        <v>女</v>
      </c>
      <c r="K2132" s="282" t="s">
        <v>3998</v>
      </c>
      <c r="L2132" s="282" t="s">
        <v>3999</v>
      </c>
      <c r="M2132" t="str">
        <f t="shared" si="169"/>
        <v>INAYOSHI Tsubaki</v>
      </c>
      <c r="O2132" s="282" t="s">
        <v>1534</v>
      </c>
      <c r="P2132" s="282" t="s">
        <v>1535</v>
      </c>
      <c r="Q2132" s="299" t="s">
        <v>889</v>
      </c>
      <c r="R2132" s="282" t="s">
        <v>2911</v>
      </c>
      <c r="S2132" t="str">
        <f t="shared" si="170"/>
        <v>01</v>
      </c>
      <c r="T2132" t="str">
        <f t="shared" si="171"/>
        <v>3 (01)</v>
      </c>
      <c r="U2132" s="302" t="s">
        <v>4425</v>
      </c>
    </row>
    <row r="2133" spans="2:21" s="302" customFormat="1">
      <c r="B2133" s="282" t="s">
        <v>514</v>
      </c>
      <c r="C2133" s="292">
        <v>2132</v>
      </c>
      <c r="D2133" s="282" t="s">
        <v>1559</v>
      </c>
      <c r="E2133" s="504" t="str">
        <f t="shared" si="167"/>
        <v>SHIRASAKA Mizuki(00)</v>
      </c>
      <c r="F2133" s="299" t="s">
        <v>889</v>
      </c>
      <c r="G2133" s="282" t="s">
        <v>623</v>
      </c>
      <c r="H2133" t="str">
        <f>VLOOKUP($G2133,県名!$B$1:$C$49,2,FALSE)</f>
        <v>愛  知</v>
      </c>
      <c r="I2133" t="str">
        <f>VLOOKUP(B2133,学校名!$D$8:$F$64,3,FALSE)</f>
        <v>中京大</v>
      </c>
      <c r="J2133" t="str">
        <f t="shared" si="168"/>
        <v>女</v>
      </c>
      <c r="K2133" s="282" t="s">
        <v>4000</v>
      </c>
      <c r="L2133" s="282" t="s">
        <v>1282</v>
      </c>
      <c r="M2133" t="str">
        <f t="shared" si="169"/>
        <v>SHIRASAKA Mizuki</v>
      </c>
      <c r="O2133" s="282" t="s">
        <v>1534</v>
      </c>
      <c r="P2133" s="282" t="s">
        <v>1535</v>
      </c>
      <c r="Q2133" s="299" t="s">
        <v>889</v>
      </c>
      <c r="R2133" s="282" t="s">
        <v>2910</v>
      </c>
      <c r="S2133" t="str">
        <f t="shared" si="170"/>
        <v>00</v>
      </c>
      <c r="T2133" t="str">
        <f t="shared" si="171"/>
        <v>3 (00)</v>
      </c>
      <c r="U2133" s="302" t="s">
        <v>4426</v>
      </c>
    </row>
    <row r="2134" spans="2:21" s="302" customFormat="1">
      <c r="B2134" s="282" t="s">
        <v>514</v>
      </c>
      <c r="C2134" s="292">
        <v>2133</v>
      </c>
      <c r="D2134" s="282" t="s">
        <v>2129</v>
      </c>
      <c r="E2134" s="504" t="str">
        <f t="shared" si="167"/>
        <v>NAKAYAMA Miyu(00)</v>
      </c>
      <c r="F2134" s="299" t="s">
        <v>889</v>
      </c>
      <c r="G2134" s="282" t="s">
        <v>624</v>
      </c>
      <c r="H2134" t="str">
        <f>VLOOKUP($G2134,県名!$B$1:$C$49,2,FALSE)</f>
        <v>三  重</v>
      </c>
      <c r="I2134" t="str">
        <f>VLOOKUP(B2134,学校名!$D$8:$F$64,3,FALSE)</f>
        <v>中京大</v>
      </c>
      <c r="J2134" t="str">
        <f t="shared" si="168"/>
        <v>女</v>
      </c>
      <c r="K2134" s="282" t="s">
        <v>1231</v>
      </c>
      <c r="L2134" s="282" t="s">
        <v>3907</v>
      </c>
      <c r="M2134" t="str">
        <f t="shared" si="169"/>
        <v>NAKAYAMA Miyu</v>
      </c>
      <c r="O2134" s="282" t="s">
        <v>1534</v>
      </c>
      <c r="P2134" s="282" t="s">
        <v>1535</v>
      </c>
      <c r="Q2134" s="299" t="s">
        <v>889</v>
      </c>
      <c r="R2134" s="282" t="s">
        <v>2914</v>
      </c>
      <c r="S2134" t="str">
        <f t="shared" si="170"/>
        <v>00</v>
      </c>
      <c r="T2134" t="str">
        <f t="shared" si="171"/>
        <v>3 (00)</v>
      </c>
      <c r="U2134" s="302" t="s">
        <v>4427</v>
      </c>
    </row>
    <row r="2135" spans="2:21" s="302" customFormat="1">
      <c r="B2135" s="282" t="s">
        <v>514</v>
      </c>
      <c r="C2135" s="292">
        <v>2134</v>
      </c>
      <c r="D2135" s="282" t="s">
        <v>2130</v>
      </c>
      <c r="E2135" s="504" t="str">
        <f t="shared" si="167"/>
        <v>TSUZUKI Hina(00)</v>
      </c>
      <c r="F2135" s="299" t="s">
        <v>889</v>
      </c>
      <c r="G2135" s="282" t="s">
        <v>623</v>
      </c>
      <c r="H2135" t="str">
        <f>VLOOKUP($G2135,県名!$B$1:$C$49,2,FALSE)</f>
        <v>愛  知</v>
      </c>
      <c r="I2135" t="str">
        <f>VLOOKUP(B2135,学校名!$D$8:$F$64,3,FALSE)</f>
        <v>中京大</v>
      </c>
      <c r="J2135" t="str">
        <f t="shared" si="168"/>
        <v>女</v>
      </c>
      <c r="K2135" s="282" t="s">
        <v>1602</v>
      </c>
      <c r="L2135" s="282" t="s">
        <v>4001</v>
      </c>
      <c r="M2135" t="str">
        <f t="shared" si="169"/>
        <v>TSUZUKI Hina</v>
      </c>
      <c r="O2135" s="282" t="s">
        <v>1534</v>
      </c>
      <c r="P2135" s="282" t="s">
        <v>1535</v>
      </c>
      <c r="Q2135" s="299" t="s">
        <v>889</v>
      </c>
      <c r="R2135" s="282" t="s">
        <v>2759</v>
      </c>
      <c r="S2135" t="str">
        <f t="shared" si="170"/>
        <v>00</v>
      </c>
      <c r="T2135" t="str">
        <f t="shared" si="171"/>
        <v>3 (00)</v>
      </c>
      <c r="U2135" s="302" t="s">
        <v>4428</v>
      </c>
    </row>
    <row r="2136" spans="2:21" s="302" customFormat="1">
      <c r="B2136" s="282" t="s">
        <v>514</v>
      </c>
      <c r="C2136" s="292">
        <v>2135</v>
      </c>
      <c r="D2136" s="282" t="s">
        <v>2131</v>
      </c>
      <c r="E2136" s="504" t="str">
        <f t="shared" si="167"/>
        <v>ISHIGAKI Ayaka(01)</v>
      </c>
      <c r="F2136" s="299" t="s">
        <v>889</v>
      </c>
      <c r="G2136" s="282" t="s">
        <v>623</v>
      </c>
      <c r="H2136" t="str">
        <f>VLOOKUP($G2136,県名!$B$1:$C$49,2,FALSE)</f>
        <v>愛  知</v>
      </c>
      <c r="I2136" t="str">
        <f>VLOOKUP(B2136,学校名!$D$8:$F$64,3,FALSE)</f>
        <v>中京大</v>
      </c>
      <c r="J2136" t="str">
        <f t="shared" si="168"/>
        <v>女</v>
      </c>
      <c r="K2136" s="282" t="s">
        <v>3845</v>
      </c>
      <c r="L2136" s="282" t="s">
        <v>1600</v>
      </c>
      <c r="M2136" t="str">
        <f t="shared" si="169"/>
        <v>ISHIGAKI Ayaka</v>
      </c>
      <c r="O2136" s="282" t="s">
        <v>1534</v>
      </c>
      <c r="P2136" s="282" t="s">
        <v>1535</v>
      </c>
      <c r="Q2136" s="299" t="s">
        <v>889</v>
      </c>
      <c r="R2136" s="282" t="s">
        <v>2488</v>
      </c>
      <c r="S2136" t="str">
        <f t="shared" si="170"/>
        <v>01</v>
      </c>
      <c r="T2136" t="str">
        <f t="shared" si="171"/>
        <v>3 (01)</v>
      </c>
      <c r="U2136" s="302" t="s">
        <v>4429</v>
      </c>
    </row>
    <row r="2137" spans="2:21" s="302" customFormat="1">
      <c r="B2137" s="282" t="s">
        <v>514</v>
      </c>
      <c r="C2137" s="292">
        <v>2136</v>
      </c>
      <c r="D2137" s="282" t="s">
        <v>1558</v>
      </c>
      <c r="E2137" s="504" t="str">
        <f t="shared" si="167"/>
        <v>KURODA Kayo(00)</v>
      </c>
      <c r="F2137" s="299" t="s">
        <v>889</v>
      </c>
      <c r="G2137" s="282" t="s">
        <v>628</v>
      </c>
      <c r="H2137" t="str">
        <f>VLOOKUP($G2137,県名!$B$1:$C$49,2,FALSE)</f>
        <v>大　阪</v>
      </c>
      <c r="I2137" t="str">
        <f>VLOOKUP(B2137,学校名!$D$8:$F$64,3,FALSE)</f>
        <v>中京大</v>
      </c>
      <c r="J2137" t="str">
        <f t="shared" si="168"/>
        <v>女</v>
      </c>
      <c r="K2137" s="282" t="s">
        <v>1429</v>
      </c>
      <c r="L2137" s="282" t="s">
        <v>4002</v>
      </c>
      <c r="M2137" t="str">
        <f t="shared" si="169"/>
        <v>KURODA Kayo</v>
      </c>
      <c r="O2137" s="282" t="s">
        <v>1534</v>
      </c>
      <c r="P2137" s="282" t="s">
        <v>1535</v>
      </c>
      <c r="Q2137" s="299" t="s">
        <v>889</v>
      </c>
      <c r="R2137" s="282" t="s">
        <v>2564</v>
      </c>
      <c r="S2137" t="str">
        <f t="shared" si="170"/>
        <v>00</v>
      </c>
      <c r="T2137" t="str">
        <f t="shared" si="171"/>
        <v>3 (00)</v>
      </c>
      <c r="U2137" s="302" t="s">
        <v>4430</v>
      </c>
    </row>
    <row r="2138" spans="2:21" s="302" customFormat="1">
      <c r="B2138" s="282" t="s">
        <v>514</v>
      </c>
      <c r="C2138" s="292">
        <v>2137</v>
      </c>
      <c r="D2138" s="282" t="s">
        <v>2125</v>
      </c>
      <c r="E2138" s="504" t="str">
        <f t="shared" si="167"/>
        <v>SUGIYAMA Sora(00)</v>
      </c>
      <c r="F2138" s="299" t="s">
        <v>889</v>
      </c>
      <c r="G2138" s="282" t="s">
        <v>623</v>
      </c>
      <c r="H2138" t="str">
        <f>VLOOKUP($G2138,県名!$B$1:$C$49,2,FALSE)</f>
        <v>愛  知</v>
      </c>
      <c r="I2138" t="str">
        <f>VLOOKUP(B2138,学校名!$D$8:$F$64,3,FALSE)</f>
        <v>中京大</v>
      </c>
      <c r="J2138" t="str">
        <f t="shared" si="168"/>
        <v>女</v>
      </c>
      <c r="K2138" s="282" t="s">
        <v>1350</v>
      </c>
      <c r="L2138" s="282" t="s">
        <v>2311</v>
      </c>
      <c r="M2138" t="str">
        <f t="shared" si="169"/>
        <v>SUGIYAMA Sora</v>
      </c>
      <c r="O2138" s="282" t="s">
        <v>1534</v>
      </c>
      <c r="P2138" s="282" t="s">
        <v>1535</v>
      </c>
      <c r="Q2138" s="299" t="s">
        <v>889</v>
      </c>
      <c r="R2138" s="282" t="s">
        <v>2901</v>
      </c>
      <c r="S2138" t="str">
        <f t="shared" si="170"/>
        <v>00</v>
      </c>
      <c r="T2138" t="str">
        <f t="shared" si="171"/>
        <v>3 (00)</v>
      </c>
      <c r="U2138" s="302" t="s">
        <v>4431</v>
      </c>
    </row>
    <row r="2139" spans="2:21" s="302" customFormat="1">
      <c r="B2139" s="282" t="s">
        <v>514</v>
      </c>
      <c r="C2139" s="292">
        <v>2138</v>
      </c>
      <c r="D2139" s="282" t="s">
        <v>1560</v>
      </c>
      <c r="E2139" s="504" t="str">
        <f t="shared" si="167"/>
        <v>SUZUKI Sakura(00)</v>
      </c>
      <c r="F2139" s="299" t="s">
        <v>889</v>
      </c>
      <c r="G2139" s="282" t="s">
        <v>628</v>
      </c>
      <c r="H2139" t="str">
        <f>VLOOKUP($G2139,県名!$B$1:$C$49,2,FALSE)</f>
        <v>大　阪</v>
      </c>
      <c r="I2139" t="str">
        <f>VLOOKUP(B2139,学校名!$D$8:$F$64,3,FALSE)</f>
        <v>中京大</v>
      </c>
      <c r="J2139" t="str">
        <f t="shared" si="168"/>
        <v>女</v>
      </c>
      <c r="K2139" s="282" t="s">
        <v>1260</v>
      </c>
      <c r="L2139" s="282" t="s">
        <v>3916</v>
      </c>
      <c r="M2139" t="str">
        <f t="shared" si="169"/>
        <v>SUZUKI Sakura</v>
      </c>
      <c r="O2139" s="282" t="s">
        <v>1534</v>
      </c>
      <c r="P2139" s="282" t="s">
        <v>1535</v>
      </c>
      <c r="Q2139" s="299" t="s">
        <v>889</v>
      </c>
      <c r="R2139" s="282" t="s">
        <v>2690</v>
      </c>
      <c r="S2139" t="str">
        <f t="shared" si="170"/>
        <v>00</v>
      </c>
      <c r="T2139" t="str">
        <f t="shared" si="171"/>
        <v>3 (00)</v>
      </c>
      <c r="U2139" s="302" t="s">
        <v>4432</v>
      </c>
    </row>
    <row r="2140" spans="2:21" s="302" customFormat="1">
      <c r="B2140" s="282" t="s">
        <v>514</v>
      </c>
      <c r="C2140" s="294">
        <v>2139</v>
      </c>
      <c r="D2140" s="282" t="s">
        <v>1561</v>
      </c>
      <c r="E2140" s="504" t="str">
        <f t="shared" si="167"/>
        <v>NAGAI Fuka(01)</v>
      </c>
      <c r="F2140" s="299" t="s">
        <v>889</v>
      </c>
      <c r="G2140" s="282" t="s">
        <v>629</v>
      </c>
      <c r="H2140" t="str">
        <f>VLOOKUP($G2140,県名!$B$1:$C$49,2,FALSE)</f>
        <v>兵　庫</v>
      </c>
      <c r="I2140" t="str">
        <f>VLOOKUP(B2140,学校名!$D$8:$F$64,3,FALSE)</f>
        <v>中京大</v>
      </c>
      <c r="J2140" t="str">
        <f t="shared" si="168"/>
        <v>女</v>
      </c>
      <c r="K2140" s="282" t="s">
        <v>3732</v>
      </c>
      <c r="L2140" s="282" t="s">
        <v>4003</v>
      </c>
      <c r="M2140" t="str">
        <f t="shared" si="169"/>
        <v>NAGAI Fuka</v>
      </c>
      <c r="O2140" s="282" t="s">
        <v>1534</v>
      </c>
      <c r="P2140" s="282" t="s">
        <v>1535</v>
      </c>
      <c r="Q2140" s="299" t="s">
        <v>889</v>
      </c>
      <c r="R2140" s="282" t="s">
        <v>2915</v>
      </c>
      <c r="S2140" t="str">
        <f t="shared" si="170"/>
        <v>01</v>
      </c>
      <c r="T2140" t="str">
        <f t="shared" si="171"/>
        <v>3 (01)</v>
      </c>
      <c r="U2140" s="302" t="s">
        <v>4433</v>
      </c>
    </row>
    <row r="2141" spans="2:21" s="302" customFormat="1">
      <c r="B2141" s="282" t="s">
        <v>514</v>
      </c>
      <c r="C2141" s="294">
        <v>2140</v>
      </c>
      <c r="D2141" s="282" t="s">
        <v>3377</v>
      </c>
      <c r="E2141" s="504" t="str">
        <f t="shared" si="167"/>
        <v>AIBA Nanami(00)</v>
      </c>
      <c r="F2141" s="299" t="s">
        <v>889</v>
      </c>
      <c r="G2141" s="282" t="s">
        <v>626</v>
      </c>
      <c r="H2141" t="str">
        <f>VLOOKUP($G2141,県名!$B$1:$C$49,2,FALSE)</f>
        <v>滋　賀</v>
      </c>
      <c r="I2141" t="str">
        <f>VLOOKUP(B2141,学校名!$D$8:$F$64,3,FALSE)</f>
        <v>中京大</v>
      </c>
      <c r="J2141" t="str">
        <f t="shared" si="168"/>
        <v>女</v>
      </c>
      <c r="K2141" s="282" t="s">
        <v>4004</v>
      </c>
      <c r="L2141" s="282" t="s">
        <v>1594</v>
      </c>
      <c r="M2141" t="str">
        <f t="shared" si="169"/>
        <v>AIBA Nanami</v>
      </c>
      <c r="O2141" s="282" t="s">
        <v>1534</v>
      </c>
      <c r="P2141" s="282" t="s">
        <v>1535</v>
      </c>
      <c r="Q2141" s="299" t="s">
        <v>889</v>
      </c>
      <c r="R2141" s="282" t="s">
        <v>2722</v>
      </c>
      <c r="S2141" t="str">
        <f t="shared" si="170"/>
        <v>00</v>
      </c>
      <c r="T2141" t="str">
        <f t="shared" si="171"/>
        <v>3 (00)</v>
      </c>
      <c r="U2141" s="302" t="s">
        <v>4434</v>
      </c>
    </row>
    <row r="2142" spans="2:21" s="302" customFormat="1">
      <c r="B2142" s="282" t="s">
        <v>514</v>
      </c>
      <c r="C2142" s="294">
        <v>2141</v>
      </c>
      <c r="D2142" s="282" t="s">
        <v>1562</v>
      </c>
      <c r="E2142" s="504" t="str">
        <f t="shared" si="167"/>
        <v>MIZUTANI Kaho(00)</v>
      </c>
      <c r="F2142" s="299" t="s">
        <v>889</v>
      </c>
      <c r="G2142" s="282" t="s">
        <v>628</v>
      </c>
      <c r="H2142" t="str">
        <f>VLOOKUP($G2142,県名!$B$1:$C$49,2,FALSE)</f>
        <v>大　阪</v>
      </c>
      <c r="I2142" t="str">
        <f>VLOOKUP(B2142,学校名!$D$8:$F$64,3,FALSE)</f>
        <v>中京大</v>
      </c>
      <c r="J2142" t="str">
        <f t="shared" si="168"/>
        <v>女</v>
      </c>
      <c r="K2142" s="282" t="s">
        <v>4005</v>
      </c>
      <c r="L2142" s="282" t="s">
        <v>1624</v>
      </c>
      <c r="M2142" t="str">
        <f t="shared" si="169"/>
        <v>MIZUTANI Kaho</v>
      </c>
      <c r="O2142" s="282" t="s">
        <v>1534</v>
      </c>
      <c r="P2142" s="282" t="s">
        <v>1535</v>
      </c>
      <c r="Q2142" s="299" t="s">
        <v>889</v>
      </c>
      <c r="R2142" s="282" t="s">
        <v>2481</v>
      </c>
      <c r="S2142" t="str">
        <f t="shared" si="170"/>
        <v>00</v>
      </c>
      <c r="T2142" t="str">
        <f t="shared" si="171"/>
        <v>3 (00)</v>
      </c>
      <c r="U2142" s="302" t="s">
        <v>4435</v>
      </c>
    </row>
    <row r="2143" spans="2:21" s="302" customFormat="1">
      <c r="B2143" s="282" t="s">
        <v>514</v>
      </c>
      <c r="C2143" s="292">
        <v>2142</v>
      </c>
      <c r="D2143" s="282" t="s">
        <v>3378</v>
      </c>
      <c r="E2143" s="504" t="str">
        <f t="shared" si="167"/>
        <v>MORIYA Yui(00)</v>
      </c>
      <c r="F2143" s="299" t="s">
        <v>889</v>
      </c>
      <c r="G2143" s="282" t="s">
        <v>623</v>
      </c>
      <c r="H2143" t="str">
        <f>VLOOKUP($G2143,県名!$B$1:$C$49,2,FALSE)</f>
        <v>愛  知</v>
      </c>
      <c r="I2143" t="str">
        <f>VLOOKUP(B2143,学校名!$D$8:$F$64,3,FALSE)</f>
        <v>中京大</v>
      </c>
      <c r="J2143" t="str">
        <f t="shared" si="168"/>
        <v>女</v>
      </c>
      <c r="K2143" s="282" t="s">
        <v>4006</v>
      </c>
      <c r="L2143" s="282" t="s">
        <v>1581</v>
      </c>
      <c r="M2143" t="str">
        <f t="shared" si="169"/>
        <v>MORIYA Yui</v>
      </c>
      <c r="O2143" s="282" t="s">
        <v>1534</v>
      </c>
      <c r="P2143" s="282" t="s">
        <v>1535</v>
      </c>
      <c r="Q2143" s="299" t="s">
        <v>889</v>
      </c>
      <c r="R2143" s="282" t="s">
        <v>2668</v>
      </c>
      <c r="S2143" t="str">
        <f t="shared" si="170"/>
        <v>00</v>
      </c>
      <c r="T2143" t="str">
        <f t="shared" si="171"/>
        <v>3 (00)</v>
      </c>
      <c r="U2143" s="302" t="s">
        <v>4436</v>
      </c>
    </row>
    <row r="2144" spans="2:21" s="302" customFormat="1">
      <c r="B2144" s="282" t="s">
        <v>514</v>
      </c>
      <c r="C2144" s="292">
        <v>2143</v>
      </c>
      <c r="D2144" s="282" t="s">
        <v>2253</v>
      </c>
      <c r="E2144" s="504" t="str">
        <f t="shared" si="167"/>
        <v>KARASAWA Hanami(01)</v>
      </c>
      <c r="F2144" s="299" t="s">
        <v>886</v>
      </c>
      <c r="G2144" s="282" t="s">
        <v>621</v>
      </c>
      <c r="H2144" t="str">
        <f>VLOOKUP($G2144,県名!$B$1:$C$49,2,FALSE)</f>
        <v>長  野</v>
      </c>
      <c r="I2144" t="str">
        <f>VLOOKUP(B2144,学校名!$D$8:$F$64,3,FALSE)</f>
        <v>中京大</v>
      </c>
      <c r="J2144" t="str">
        <f t="shared" si="168"/>
        <v>女</v>
      </c>
      <c r="K2144" s="282" t="s">
        <v>2419</v>
      </c>
      <c r="L2144" s="282" t="s">
        <v>2420</v>
      </c>
      <c r="M2144" t="str">
        <f t="shared" si="169"/>
        <v>KARASAWA Hanami</v>
      </c>
      <c r="O2144" s="282" t="s">
        <v>1534</v>
      </c>
      <c r="P2144" s="282" t="s">
        <v>1535</v>
      </c>
      <c r="Q2144" s="299" t="s">
        <v>886</v>
      </c>
      <c r="R2144" s="282" t="s">
        <v>3002</v>
      </c>
      <c r="S2144" t="str">
        <f t="shared" si="170"/>
        <v>01</v>
      </c>
      <c r="T2144" t="str">
        <f t="shared" si="171"/>
        <v>2 (01)</v>
      </c>
      <c r="U2144" s="302" t="s">
        <v>4437</v>
      </c>
    </row>
    <row r="2145" spans="2:21" s="302" customFormat="1">
      <c r="B2145" s="282" t="s">
        <v>514</v>
      </c>
      <c r="C2145" s="292">
        <v>2144</v>
      </c>
      <c r="D2145" s="282" t="s">
        <v>2254</v>
      </c>
      <c r="E2145" s="504" t="str">
        <f t="shared" si="167"/>
        <v>HOKAZONO Airi(01)</v>
      </c>
      <c r="F2145" s="299" t="s">
        <v>886</v>
      </c>
      <c r="G2145" s="282" t="s">
        <v>623</v>
      </c>
      <c r="H2145" t="str">
        <f>VLOOKUP($G2145,県名!$B$1:$C$49,2,FALSE)</f>
        <v>愛  知</v>
      </c>
      <c r="I2145" t="str">
        <f>VLOOKUP(B2145,学校名!$D$8:$F$64,3,FALSE)</f>
        <v>中京大</v>
      </c>
      <c r="J2145" t="str">
        <f t="shared" si="168"/>
        <v>女</v>
      </c>
      <c r="K2145" s="282" t="s">
        <v>2421</v>
      </c>
      <c r="L2145" s="282" t="s">
        <v>1583</v>
      </c>
      <c r="M2145" t="str">
        <f t="shared" si="169"/>
        <v>HOKAZONO Airi</v>
      </c>
      <c r="O2145" s="282" t="s">
        <v>1534</v>
      </c>
      <c r="P2145" s="282" t="s">
        <v>1535</v>
      </c>
      <c r="Q2145" s="299" t="s">
        <v>886</v>
      </c>
      <c r="R2145" s="282" t="s">
        <v>3003</v>
      </c>
      <c r="S2145" t="str">
        <f t="shared" si="170"/>
        <v>01</v>
      </c>
      <c r="T2145" t="str">
        <f t="shared" si="171"/>
        <v>2 (01)</v>
      </c>
      <c r="U2145" s="302" t="s">
        <v>4438</v>
      </c>
    </row>
    <row r="2146" spans="2:21" s="302" customFormat="1">
      <c r="B2146" s="282" t="s">
        <v>514</v>
      </c>
      <c r="C2146" s="292">
        <v>2145</v>
      </c>
      <c r="D2146" s="282" t="s">
        <v>3379</v>
      </c>
      <c r="E2146" s="504" t="str">
        <f t="shared" si="167"/>
        <v>YAMANAKA Hitomi(01)</v>
      </c>
      <c r="F2146" s="299" t="s">
        <v>886</v>
      </c>
      <c r="G2146" s="282" t="s">
        <v>624</v>
      </c>
      <c r="H2146" t="str">
        <f>VLOOKUP($G2146,県名!$B$1:$C$49,2,FALSE)</f>
        <v>三  重</v>
      </c>
      <c r="I2146" t="str">
        <f>VLOOKUP(B2146,学校名!$D$8:$F$64,3,FALSE)</f>
        <v>中京大</v>
      </c>
      <c r="J2146" t="str">
        <f t="shared" si="168"/>
        <v>女</v>
      </c>
      <c r="K2146" s="282" t="s">
        <v>1298</v>
      </c>
      <c r="L2146" s="282" t="s">
        <v>4007</v>
      </c>
      <c r="M2146" t="str">
        <f t="shared" si="169"/>
        <v>YAMANAKA Hitomi</v>
      </c>
      <c r="O2146" s="282" t="s">
        <v>1534</v>
      </c>
      <c r="P2146" s="282" t="s">
        <v>1535</v>
      </c>
      <c r="Q2146" s="299" t="s">
        <v>886</v>
      </c>
      <c r="R2146" s="282" t="s">
        <v>4251</v>
      </c>
      <c r="S2146" t="str">
        <f t="shared" si="170"/>
        <v>01</v>
      </c>
      <c r="T2146" t="str">
        <f t="shared" si="171"/>
        <v>2 (01)</v>
      </c>
      <c r="U2146" s="302" t="s">
        <v>4439</v>
      </c>
    </row>
    <row r="2147" spans="2:21" s="302" customFormat="1">
      <c r="B2147" s="282" t="s">
        <v>514</v>
      </c>
      <c r="C2147" s="292">
        <v>2146</v>
      </c>
      <c r="D2147" s="282" t="s">
        <v>2137</v>
      </c>
      <c r="E2147" s="504" t="str">
        <f t="shared" si="167"/>
        <v>MURAKAMI Yuzuki(02)</v>
      </c>
      <c r="F2147" s="299" t="s">
        <v>886</v>
      </c>
      <c r="G2147" s="282" t="s">
        <v>623</v>
      </c>
      <c r="H2147" t="str">
        <f>VLOOKUP($G2147,県名!$B$1:$C$49,2,FALSE)</f>
        <v>愛  知</v>
      </c>
      <c r="I2147" t="str">
        <f>VLOOKUP(B2147,学校名!$D$8:$F$64,3,FALSE)</f>
        <v>中京大</v>
      </c>
      <c r="J2147" t="str">
        <f t="shared" si="168"/>
        <v>女</v>
      </c>
      <c r="K2147" s="282" t="s">
        <v>1371</v>
      </c>
      <c r="L2147" s="282" t="s">
        <v>2383</v>
      </c>
      <c r="M2147" t="str">
        <f t="shared" si="169"/>
        <v>MURAKAMI Yuzuki</v>
      </c>
      <c r="O2147" s="282" t="s">
        <v>1534</v>
      </c>
      <c r="P2147" s="282" t="s">
        <v>1535</v>
      </c>
      <c r="Q2147" s="299" t="s">
        <v>886</v>
      </c>
      <c r="R2147" s="282" t="s">
        <v>2828</v>
      </c>
      <c r="S2147" t="str">
        <f t="shared" si="170"/>
        <v>02</v>
      </c>
      <c r="T2147" t="str">
        <f t="shared" si="171"/>
        <v>2 (02)</v>
      </c>
      <c r="U2147" s="302" t="s">
        <v>4440</v>
      </c>
    </row>
    <row r="2148" spans="2:21" s="302" customFormat="1">
      <c r="B2148" s="282" t="s">
        <v>514</v>
      </c>
      <c r="C2148" s="292">
        <v>2147</v>
      </c>
      <c r="D2148" s="282" t="s">
        <v>2134</v>
      </c>
      <c r="E2148" s="504" t="str">
        <f t="shared" si="167"/>
        <v>ONO Kaoru(01)</v>
      </c>
      <c r="F2148" s="299" t="s">
        <v>886</v>
      </c>
      <c r="G2148" s="282" t="s">
        <v>617</v>
      </c>
      <c r="H2148" t="str">
        <f>VLOOKUP($G2148,県名!$B$1:$C$49,2,FALSE)</f>
        <v>新　潟</v>
      </c>
      <c r="I2148" t="str">
        <f>VLOOKUP(B2148,学校名!$D$8:$F$64,3,FALSE)</f>
        <v>中京大</v>
      </c>
      <c r="J2148" t="str">
        <f t="shared" si="168"/>
        <v>女</v>
      </c>
      <c r="K2148" s="282" t="s">
        <v>1531</v>
      </c>
      <c r="L2148" s="282" t="s">
        <v>1451</v>
      </c>
      <c r="M2148" t="str">
        <f t="shared" si="169"/>
        <v>ONO Kaoru</v>
      </c>
      <c r="O2148" s="282" t="s">
        <v>1534</v>
      </c>
      <c r="P2148" s="282" t="s">
        <v>1535</v>
      </c>
      <c r="Q2148" s="299" t="s">
        <v>886</v>
      </c>
      <c r="R2148" s="282" t="s">
        <v>2916</v>
      </c>
      <c r="S2148" t="str">
        <f t="shared" si="170"/>
        <v>01</v>
      </c>
      <c r="T2148" t="str">
        <f t="shared" si="171"/>
        <v>2 (01)</v>
      </c>
      <c r="U2148" s="302" t="s">
        <v>4441</v>
      </c>
    </row>
    <row r="2149" spans="2:21" s="302" customFormat="1">
      <c r="B2149" s="282" t="s">
        <v>514</v>
      </c>
      <c r="C2149" s="292">
        <v>2148</v>
      </c>
      <c r="D2149" s="282" t="s">
        <v>2282</v>
      </c>
      <c r="E2149" s="504" t="str">
        <f t="shared" si="167"/>
        <v>FUKUDA Kurena(01)</v>
      </c>
      <c r="F2149" s="299" t="s">
        <v>886</v>
      </c>
      <c r="G2149" s="282" t="s">
        <v>647</v>
      </c>
      <c r="H2149" t="str">
        <f>VLOOKUP($G2149,県名!$B$1:$C$49,2,FALSE)</f>
        <v>鹿児島</v>
      </c>
      <c r="I2149" t="str">
        <f>VLOOKUP(B2149,学校名!$D$8:$F$64,3,FALSE)</f>
        <v>中京大</v>
      </c>
      <c r="J2149" t="str">
        <f t="shared" si="168"/>
        <v>女</v>
      </c>
      <c r="K2149" s="282" t="s">
        <v>1476</v>
      </c>
      <c r="L2149" s="282" t="s">
        <v>2439</v>
      </c>
      <c r="M2149" t="str">
        <f t="shared" si="169"/>
        <v>FUKUDA Kurena</v>
      </c>
      <c r="O2149" s="282" t="s">
        <v>1534</v>
      </c>
      <c r="P2149" s="282" t="s">
        <v>1535</v>
      </c>
      <c r="Q2149" s="299" t="s">
        <v>886</v>
      </c>
      <c r="R2149" s="282" t="s">
        <v>2559</v>
      </c>
      <c r="S2149" t="str">
        <f t="shared" si="170"/>
        <v>01</v>
      </c>
      <c r="T2149" t="str">
        <f t="shared" si="171"/>
        <v>2 (01)</v>
      </c>
      <c r="U2149" s="302" t="s">
        <v>4442</v>
      </c>
    </row>
    <row r="2150" spans="2:21" s="302" customFormat="1">
      <c r="B2150" s="282" t="s">
        <v>514</v>
      </c>
      <c r="C2150" s="292">
        <v>2149</v>
      </c>
      <c r="D2150" s="282" t="s">
        <v>2132</v>
      </c>
      <c r="E2150" s="504" t="str">
        <f t="shared" si="167"/>
        <v>INAGAKI Ayu(01)</v>
      </c>
      <c r="F2150" s="299" t="s">
        <v>886</v>
      </c>
      <c r="G2150" s="282" t="s">
        <v>606</v>
      </c>
      <c r="H2150" t="str">
        <f>VLOOKUP($G2150,県名!$B$1:$C$49,2,FALSE)</f>
        <v>秋　田</v>
      </c>
      <c r="I2150" t="str">
        <f>VLOOKUP(B2150,学校名!$D$8:$F$64,3,FALSE)</f>
        <v>中京大</v>
      </c>
      <c r="J2150" t="str">
        <f t="shared" si="168"/>
        <v>女</v>
      </c>
      <c r="K2150" s="282" t="s">
        <v>3586</v>
      </c>
      <c r="L2150" s="282" t="s">
        <v>1628</v>
      </c>
      <c r="M2150" t="str">
        <f t="shared" si="169"/>
        <v>INAGAKI Ayu</v>
      </c>
      <c r="O2150" s="282" t="s">
        <v>1534</v>
      </c>
      <c r="P2150" s="282" t="s">
        <v>1535</v>
      </c>
      <c r="Q2150" s="299" t="s">
        <v>886</v>
      </c>
      <c r="R2150" s="282" t="s">
        <v>2808</v>
      </c>
      <c r="S2150" t="str">
        <f t="shared" si="170"/>
        <v>01</v>
      </c>
      <c r="T2150" t="str">
        <f t="shared" si="171"/>
        <v>2 (01)</v>
      </c>
      <c r="U2150" s="302" t="s">
        <v>4443</v>
      </c>
    </row>
    <row r="2151" spans="2:21" s="302" customFormat="1">
      <c r="B2151" s="282" t="s">
        <v>514</v>
      </c>
      <c r="C2151" s="292">
        <v>2150</v>
      </c>
      <c r="D2151" s="282" t="s">
        <v>3380</v>
      </c>
      <c r="E2151" s="504" t="str">
        <f t="shared" si="167"/>
        <v>KIKUCHI Manaka(01)</v>
      </c>
      <c r="F2151" s="299" t="s">
        <v>886</v>
      </c>
      <c r="G2151" s="282" t="s">
        <v>609</v>
      </c>
      <c r="H2151" t="str">
        <f>VLOOKUP($G2151,県名!$B$1:$C$49,2,FALSE)</f>
        <v>茨　城</v>
      </c>
      <c r="I2151" t="str">
        <f>VLOOKUP(B2151,学校名!$D$8:$F$64,3,FALSE)</f>
        <v>中京大</v>
      </c>
      <c r="J2151" t="str">
        <f t="shared" si="168"/>
        <v>女</v>
      </c>
      <c r="K2151" s="282" t="s">
        <v>2365</v>
      </c>
      <c r="L2151" s="282" t="s">
        <v>4008</v>
      </c>
      <c r="M2151" t="str">
        <f t="shared" si="169"/>
        <v>KIKUCHI Manaka</v>
      </c>
      <c r="O2151" s="282" t="s">
        <v>1534</v>
      </c>
      <c r="P2151" s="282" t="s">
        <v>1535</v>
      </c>
      <c r="Q2151" s="299" t="s">
        <v>886</v>
      </c>
      <c r="R2151" s="282" t="s">
        <v>2512</v>
      </c>
      <c r="S2151" t="str">
        <f t="shared" si="170"/>
        <v>01</v>
      </c>
      <c r="T2151" t="str">
        <f t="shared" si="171"/>
        <v>2 (01)</v>
      </c>
      <c r="U2151" s="302" t="s">
        <v>4444</v>
      </c>
    </row>
    <row r="2152" spans="2:21" s="302" customFormat="1">
      <c r="B2152" s="282" t="s">
        <v>514</v>
      </c>
      <c r="C2152" s="292">
        <v>2151</v>
      </c>
      <c r="D2152" s="282" t="s">
        <v>2255</v>
      </c>
      <c r="E2152" s="504" t="str">
        <f t="shared" si="167"/>
        <v>YAMAGATA Tomoka(01)</v>
      </c>
      <c r="F2152" s="299" t="s">
        <v>886</v>
      </c>
      <c r="G2152" s="282" t="s">
        <v>603</v>
      </c>
      <c r="H2152" t="str">
        <f>VLOOKUP($G2152,県名!$B$1:$C$49,2,FALSE)</f>
        <v>青　森</v>
      </c>
      <c r="I2152" t="str">
        <f>VLOOKUP(B2152,学校名!$D$8:$F$64,3,FALSE)</f>
        <v>中京大</v>
      </c>
      <c r="J2152" t="str">
        <f t="shared" si="168"/>
        <v>女</v>
      </c>
      <c r="K2152" s="282" t="s">
        <v>2422</v>
      </c>
      <c r="L2152" s="282" t="s">
        <v>1605</v>
      </c>
      <c r="M2152" t="str">
        <f t="shared" si="169"/>
        <v>YAMAGATA Tomoka</v>
      </c>
      <c r="O2152" s="282" t="s">
        <v>1534</v>
      </c>
      <c r="P2152" s="282" t="s">
        <v>1535</v>
      </c>
      <c r="Q2152" s="299" t="s">
        <v>886</v>
      </c>
      <c r="R2152" s="282" t="s">
        <v>2651</v>
      </c>
      <c r="S2152" t="str">
        <f t="shared" si="170"/>
        <v>01</v>
      </c>
      <c r="T2152" t="str">
        <f t="shared" si="171"/>
        <v>2 (01)</v>
      </c>
      <c r="U2152" s="302" t="s">
        <v>4445</v>
      </c>
    </row>
    <row r="2153" spans="2:21" s="302" customFormat="1">
      <c r="B2153" s="282" t="s">
        <v>514</v>
      </c>
      <c r="C2153" s="292">
        <v>2152</v>
      </c>
      <c r="D2153" s="282" t="s">
        <v>2135</v>
      </c>
      <c r="E2153" s="504" t="str">
        <f t="shared" si="167"/>
        <v>KOBAYASHI Yukine(01)</v>
      </c>
      <c r="F2153" s="299" t="s">
        <v>886</v>
      </c>
      <c r="G2153" s="282" t="s">
        <v>621</v>
      </c>
      <c r="H2153" t="str">
        <f>VLOOKUP($G2153,県名!$B$1:$C$49,2,FALSE)</f>
        <v>長  野</v>
      </c>
      <c r="I2153" t="str">
        <f>VLOOKUP(B2153,学校名!$D$8:$F$64,3,FALSE)</f>
        <v>中京大</v>
      </c>
      <c r="J2153" t="str">
        <f t="shared" si="168"/>
        <v>女</v>
      </c>
      <c r="K2153" s="282" t="s">
        <v>1262</v>
      </c>
      <c r="L2153" s="282" t="s">
        <v>4009</v>
      </c>
      <c r="M2153" t="str">
        <f t="shared" si="169"/>
        <v>KOBAYASHI Yukine</v>
      </c>
      <c r="O2153" s="282" t="s">
        <v>1534</v>
      </c>
      <c r="P2153" s="282" t="s">
        <v>1535</v>
      </c>
      <c r="Q2153" s="299" t="s">
        <v>886</v>
      </c>
      <c r="R2153" s="282" t="s">
        <v>2917</v>
      </c>
      <c r="S2153" t="str">
        <f t="shared" si="170"/>
        <v>01</v>
      </c>
      <c r="T2153" t="str">
        <f t="shared" si="171"/>
        <v>2 (01)</v>
      </c>
      <c r="U2153" s="302" t="s">
        <v>4446</v>
      </c>
    </row>
    <row r="2154" spans="2:21" s="302" customFormat="1">
      <c r="B2154" s="282" t="s">
        <v>514</v>
      </c>
      <c r="C2154" s="292">
        <v>2153</v>
      </c>
      <c r="D2154" s="282" t="s">
        <v>2136</v>
      </c>
      <c r="E2154" s="504" t="str">
        <f t="shared" si="167"/>
        <v>HATTORI Kanako(02)</v>
      </c>
      <c r="F2154" s="299" t="s">
        <v>886</v>
      </c>
      <c r="G2154" s="282" t="s">
        <v>627</v>
      </c>
      <c r="H2154" t="str">
        <f>VLOOKUP($G2154,県名!$B$1:$C$49,2,FALSE)</f>
        <v>京　都</v>
      </c>
      <c r="I2154" t="str">
        <f>VLOOKUP(B2154,学校名!$D$8:$F$64,3,FALSE)</f>
        <v>中京大</v>
      </c>
      <c r="J2154" t="str">
        <f t="shared" si="168"/>
        <v>女</v>
      </c>
      <c r="K2154" s="282" t="s">
        <v>1302</v>
      </c>
      <c r="L2154" s="282" t="s">
        <v>3932</v>
      </c>
      <c r="M2154" t="str">
        <f t="shared" si="169"/>
        <v>HATTORI Kanako</v>
      </c>
      <c r="O2154" s="282" t="s">
        <v>1534</v>
      </c>
      <c r="P2154" s="282" t="s">
        <v>1535</v>
      </c>
      <c r="Q2154" s="299" t="s">
        <v>886</v>
      </c>
      <c r="R2154" s="282" t="s">
        <v>2918</v>
      </c>
      <c r="S2154" t="str">
        <f t="shared" si="170"/>
        <v>02</v>
      </c>
      <c r="T2154" t="str">
        <f t="shared" si="171"/>
        <v>2 (02)</v>
      </c>
      <c r="U2154" s="302" t="s">
        <v>4447</v>
      </c>
    </row>
    <row r="2155" spans="2:21" s="302" customFormat="1">
      <c r="B2155" s="282" t="s">
        <v>514</v>
      </c>
      <c r="C2155" s="292">
        <v>2154</v>
      </c>
      <c r="D2155" s="282" t="s">
        <v>3381</v>
      </c>
      <c r="E2155" s="504" t="str">
        <f t="shared" si="167"/>
        <v>SAKURAI Haruna(01)</v>
      </c>
      <c r="F2155" s="299" t="s">
        <v>886</v>
      </c>
      <c r="G2155" s="282" t="s">
        <v>623</v>
      </c>
      <c r="H2155" t="str">
        <f>VLOOKUP($G2155,県名!$B$1:$C$49,2,FALSE)</f>
        <v>愛  知</v>
      </c>
      <c r="I2155" t="str">
        <f>VLOOKUP(B2155,学校名!$D$8:$F$64,3,FALSE)</f>
        <v>中京大</v>
      </c>
      <c r="J2155" t="str">
        <f t="shared" si="168"/>
        <v>女</v>
      </c>
      <c r="K2155" s="282" t="s">
        <v>1295</v>
      </c>
      <c r="L2155" s="282" t="s">
        <v>3953</v>
      </c>
      <c r="M2155" t="str">
        <f t="shared" si="169"/>
        <v>SAKURAI Haruna</v>
      </c>
      <c r="O2155" s="282" t="s">
        <v>1534</v>
      </c>
      <c r="P2155" s="282" t="s">
        <v>1535</v>
      </c>
      <c r="Q2155" s="299" t="s">
        <v>886</v>
      </c>
      <c r="R2155" s="282" t="s">
        <v>2980</v>
      </c>
      <c r="S2155" t="str">
        <f t="shared" si="170"/>
        <v>01</v>
      </c>
      <c r="T2155" t="str">
        <f t="shared" si="171"/>
        <v>2 (01)</v>
      </c>
      <c r="U2155" s="302" t="s">
        <v>4448</v>
      </c>
    </row>
    <row r="2156" spans="2:21" s="302" customFormat="1">
      <c r="B2156" s="282" t="s">
        <v>514</v>
      </c>
      <c r="C2156" s="292">
        <v>2155</v>
      </c>
      <c r="D2156" s="282" t="s">
        <v>3382</v>
      </c>
      <c r="E2156" s="504" t="str">
        <f t="shared" si="167"/>
        <v>SAKURAGI Yukino(01)</v>
      </c>
      <c r="F2156" s="299" t="s">
        <v>886</v>
      </c>
      <c r="G2156" s="282" t="s">
        <v>622</v>
      </c>
      <c r="H2156" t="str">
        <f>VLOOKUP($G2156,県名!$B$1:$C$49,2,FALSE)</f>
        <v>静  岡</v>
      </c>
      <c r="I2156" t="str">
        <f>VLOOKUP(B2156,学校名!$D$8:$F$64,3,FALSE)</f>
        <v>中京大</v>
      </c>
      <c r="J2156" t="str">
        <f t="shared" si="168"/>
        <v>女</v>
      </c>
      <c r="K2156" s="282" t="s">
        <v>2390</v>
      </c>
      <c r="L2156" s="282" t="s">
        <v>4010</v>
      </c>
      <c r="M2156" t="str">
        <f t="shared" si="169"/>
        <v>SAKURAGI Yukino</v>
      </c>
      <c r="O2156" s="282" t="s">
        <v>1534</v>
      </c>
      <c r="P2156" s="282" t="s">
        <v>1535</v>
      </c>
      <c r="Q2156" s="299" t="s">
        <v>886</v>
      </c>
      <c r="R2156" s="282" t="s">
        <v>4251</v>
      </c>
      <c r="S2156" t="str">
        <f t="shared" si="170"/>
        <v>01</v>
      </c>
      <c r="T2156" t="str">
        <f t="shared" si="171"/>
        <v>2 (01)</v>
      </c>
      <c r="U2156" s="302" t="s">
        <v>4449</v>
      </c>
    </row>
    <row r="2157" spans="2:21" s="302" customFormat="1">
      <c r="B2157" s="282" t="s">
        <v>514</v>
      </c>
      <c r="C2157" s="292">
        <v>2156</v>
      </c>
      <c r="D2157" s="282" t="s">
        <v>3093</v>
      </c>
      <c r="E2157" s="504" t="str">
        <f t="shared" si="167"/>
        <v>MORITA Momoka(01)</v>
      </c>
      <c r="F2157" s="299" t="s">
        <v>886</v>
      </c>
      <c r="G2157" s="282" t="s">
        <v>623</v>
      </c>
      <c r="H2157" t="str">
        <f>VLOOKUP($G2157,県名!$B$1:$C$49,2,FALSE)</f>
        <v>愛  知</v>
      </c>
      <c r="I2157" t="str">
        <f>VLOOKUP(B2157,学校名!$D$8:$F$64,3,FALSE)</f>
        <v>中京大</v>
      </c>
      <c r="J2157" t="str">
        <f t="shared" si="168"/>
        <v>女</v>
      </c>
      <c r="K2157" s="282" t="s">
        <v>1458</v>
      </c>
      <c r="L2157" s="282" t="s">
        <v>1591</v>
      </c>
      <c r="M2157" t="str">
        <f t="shared" si="169"/>
        <v>MORITA Momoka</v>
      </c>
      <c r="O2157" s="282" t="s">
        <v>1534</v>
      </c>
      <c r="P2157" s="282" t="s">
        <v>1535</v>
      </c>
      <c r="Q2157" s="299" t="s">
        <v>886</v>
      </c>
      <c r="R2157" s="282" t="s">
        <v>2824</v>
      </c>
      <c r="S2157" t="str">
        <f t="shared" si="170"/>
        <v>01</v>
      </c>
      <c r="T2157" t="str">
        <f t="shared" si="171"/>
        <v>2 (01)</v>
      </c>
      <c r="U2157" s="302" t="s">
        <v>4450</v>
      </c>
    </row>
    <row r="2158" spans="2:21" s="302" customFormat="1">
      <c r="B2158" s="282" t="s">
        <v>514</v>
      </c>
      <c r="C2158" s="292">
        <v>2157</v>
      </c>
      <c r="D2158" s="282" t="s">
        <v>3383</v>
      </c>
      <c r="E2158" s="504" t="str">
        <f t="shared" si="167"/>
        <v>OGAWA Haruka(02)</v>
      </c>
      <c r="F2158" s="299" t="s">
        <v>890</v>
      </c>
      <c r="G2158" s="282" t="s">
        <v>623</v>
      </c>
      <c r="H2158" t="str">
        <f>VLOOKUP($G2158,県名!$B$1:$C$49,2,FALSE)</f>
        <v>愛  知</v>
      </c>
      <c r="I2158" t="str">
        <f>VLOOKUP(B2158,学校名!$D$8:$F$64,3,FALSE)</f>
        <v>中京大</v>
      </c>
      <c r="J2158" t="str">
        <f t="shared" si="168"/>
        <v>女</v>
      </c>
      <c r="K2158" s="282" t="s">
        <v>1392</v>
      </c>
      <c r="L2158" s="282" t="s">
        <v>1577</v>
      </c>
      <c r="M2158" t="str">
        <f t="shared" si="169"/>
        <v>OGAWA Haruka</v>
      </c>
      <c r="O2158" s="282" t="s">
        <v>1534</v>
      </c>
      <c r="P2158" s="282" t="s">
        <v>1535</v>
      </c>
      <c r="Q2158" s="299" t="s">
        <v>890</v>
      </c>
      <c r="R2158" s="282" t="s">
        <v>4252</v>
      </c>
      <c r="S2158" t="str">
        <f t="shared" si="170"/>
        <v>02</v>
      </c>
      <c r="T2158" t="str">
        <f t="shared" si="171"/>
        <v>1 (02)</v>
      </c>
      <c r="U2158" s="302" t="s">
        <v>4451</v>
      </c>
    </row>
    <row r="2159" spans="2:21" s="302" customFormat="1">
      <c r="B2159" s="282" t="s">
        <v>514</v>
      </c>
      <c r="C2159" s="292">
        <v>2158</v>
      </c>
      <c r="D2159" s="282" t="s">
        <v>3384</v>
      </c>
      <c r="E2159" s="504" t="str">
        <f t="shared" si="167"/>
        <v>SAKAI Rina(02)</v>
      </c>
      <c r="F2159" s="299" t="s">
        <v>890</v>
      </c>
      <c r="G2159" s="282" t="s">
        <v>620</v>
      </c>
      <c r="H2159" t="str">
        <f>VLOOKUP($G2159,県名!$B$1:$C$49,2,FALSE)</f>
        <v>福　井</v>
      </c>
      <c r="I2159" t="str">
        <f>VLOOKUP(B2159,学校名!$D$8:$F$64,3,FALSE)</f>
        <v>中京大</v>
      </c>
      <c r="J2159" t="str">
        <f t="shared" si="168"/>
        <v>女</v>
      </c>
      <c r="K2159" s="282" t="s">
        <v>1414</v>
      </c>
      <c r="L2159" s="282" t="s">
        <v>3951</v>
      </c>
      <c r="M2159" t="str">
        <f t="shared" si="169"/>
        <v>SAKAI Rina</v>
      </c>
      <c r="O2159" s="282" t="s">
        <v>1534</v>
      </c>
      <c r="P2159" s="282" t="s">
        <v>1535</v>
      </c>
      <c r="Q2159" s="299" t="s">
        <v>890</v>
      </c>
      <c r="R2159" s="282" t="s">
        <v>4237</v>
      </c>
      <c r="S2159" t="str">
        <f t="shared" si="170"/>
        <v>02</v>
      </c>
      <c r="T2159" t="str">
        <f t="shared" si="171"/>
        <v>1 (02)</v>
      </c>
      <c r="U2159" s="302" t="s">
        <v>4452</v>
      </c>
    </row>
    <row r="2160" spans="2:21" s="302" customFormat="1">
      <c r="B2160" s="282" t="s">
        <v>514</v>
      </c>
      <c r="C2160" s="292">
        <v>2159</v>
      </c>
      <c r="D2160" s="282" t="s">
        <v>3385</v>
      </c>
      <c r="E2160" s="504" t="str">
        <f t="shared" si="167"/>
        <v>MINAMIKATA Miu(02)</v>
      </c>
      <c r="F2160" s="299" t="s">
        <v>890</v>
      </c>
      <c r="G2160" s="282" t="s">
        <v>631</v>
      </c>
      <c r="H2160" t="str">
        <f>VLOOKUP($G2160,県名!$B$1:$C$49,2,FALSE)</f>
        <v>和歌山</v>
      </c>
      <c r="I2160" t="str">
        <f>VLOOKUP(B2160,学校名!$D$8:$F$64,3,FALSE)</f>
        <v>中京大</v>
      </c>
      <c r="J2160" t="str">
        <f t="shared" si="168"/>
        <v>女</v>
      </c>
      <c r="K2160" s="282" t="s">
        <v>4011</v>
      </c>
      <c r="L2160" s="282" t="s">
        <v>4012</v>
      </c>
      <c r="M2160" t="str">
        <f t="shared" si="169"/>
        <v>MINAMIKATA Miu</v>
      </c>
      <c r="O2160" s="282" t="s">
        <v>1534</v>
      </c>
      <c r="P2160" s="282" t="s">
        <v>1535</v>
      </c>
      <c r="Q2160" s="299" t="s">
        <v>890</v>
      </c>
      <c r="R2160" s="282" t="s">
        <v>4253</v>
      </c>
      <c r="S2160" t="str">
        <f t="shared" si="170"/>
        <v>02</v>
      </c>
      <c r="T2160" t="str">
        <f t="shared" si="171"/>
        <v>1 (02)</v>
      </c>
      <c r="U2160" s="302" t="s">
        <v>4453</v>
      </c>
    </row>
    <row r="2161" spans="2:21" s="302" customFormat="1">
      <c r="B2161" s="282" t="s">
        <v>514</v>
      </c>
      <c r="C2161" s="292">
        <v>2160</v>
      </c>
      <c r="D2161" s="282" t="s">
        <v>3386</v>
      </c>
      <c r="E2161" s="504" t="str">
        <f t="shared" si="167"/>
        <v>YAMANE Aoi(03)</v>
      </c>
      <c r="F2161" s="299" t="s">
        <v>890</v>
      </c>
      <c r="G2161" s="282" t="s">
        <v>628</v>
      </c>
      <c r="H2161" t="str">
        <f>VLOOKUP($G2161,県名!$B$1:$C$49,2,FALSE)</f>
        <v>大　阪</v>
      </c>
      <c r="I2161" t="str">
        <f>VLOOKUP(B2161,学校名!$D$8:$F$64,3,FALSE)</f>
        <v>中京大</v>
      </c>
      <c r="J2161" t="str">
        <f t="shared" si="168"/>
        <v>女</v>
      </c>
      <c r="K2161" s="282" t="s">
        <v>4013</v>
      </c>
      <c r="L2161" s="282" t="s">
        <v>1578</v>
      </c>
      <c r="M2161" t="str">
        <f t="shared" si="169"/>
        <v>YAMANE Aoi</v>
      </c>
      <c r="O2161" s="282" t="s">
        <v>1534</v>
      </c>
      <c r="P2161" s="282" t="s">
        <v>1535</v>
      </c>
      <c r="Q2161" s="299" t="s">
        <v>890</v>
      </c>
      <c r="R2161" s="282" t="s">
        <v>4254</v>
      </c>
      <c r="S2161" t="str">
        <f t="shared" si="170"/>
        <v>03</v>
      </c>
      <c r="T2161" t="str">
        <f t="shared" si="171"/>
        <v>1 (03)</v>
      </c>
      <c r="U2161" s="302" t="s">
        <v>4454</v>
      </c>
    </row>
    <row r="2162" spans="2:21" s="302" customFormat="1">
      <c r="B2162" s="282" t="s">
        <v>514</v>
      </c>
      <c r="C2162" s="292">
        <v>2161</v>
      </c>
      <c r="D2162" s="282" t="s">
        <v>1555</v>
      </c>
      <c r="E2162" s="504" t="str">
        <f t="shared" si="167"/>
        <v>OCHIAI Hayane(00)</v>
      </c>
      <c r="F2162" s="299" t="s">
        <v>889</v>
      </c>
      <c r="G2162" s="282" t="s">
        <v>621</v>
      </c>
      <c r="H2162" t="str">
        <f>VLOOKUP($G2162,県名!$B$1:$C$49,2,FALSE)</f>
        <v>長  野</v>
      </c>
      <c r="I2162" t="str">
        <f>VLOOKUP(B2162,学校名!$D$8:$F$64,3,FALSE)</f>
        <v>中京大</v>
      </c>
      <c r="J2162" t="str">
        <f t="shared" si="168"/>
        <v>女</v>
      </c>
      <c r="K2162" s="282" t="s">
        <v>1257</v>
      </c>
      <c r="L2162" s="282" t="s">
        <v>4014</v>
      </c>
      <c r="M2162" t="str">
        <f t="shared" si="169"/>
        <v>OCHIAI Hayane</v>
      </c>
      <c r="O2162" s="282" t="s">
        <v>1534</v>
      </c>
      <c r="P2162" s="282" t="s">
        <v>1535</v>
      </c>
      <c r="Q2162" s="299" t="s">
        <v>889</v>
      </c>
      <c r="R2162" s="282" t="s">
        <v>2912</v>
      </c>
      <c r="S2162" t="str">
        <f t="shared" si="170"/>
        <v>00</v>
      </c>
      <c r="T2162" t="str">
        <f t="shared" si="171"/>
        <v>3 (00)</v>
      </c>
      <c r="U2162" s="302" t="s">
        <v>4455</v>
      </c>
    </row>
    <row r="2163" spans="2:21" s="302" customFormat="1">
      <c r="B2163" s="282" t="s">
        <v>514</v>
      </c>
      <c r="C2163" s="292">
        <v>2162</v>
      </c>
      <c r="D2163" s="282" t="s">
        <v>1557</v>
      </c>
      <c r="E2163" s="504" t="str">
        <f t="shared" si="167"/>
        <v>KANMORI Kayo(00)</v>
      </c>
      <c r="F2163" s="299" t="s">
        <v>889</v>
      </c>
      <c r="G2163" s="282" t="s">
        <v>623</v>
      </c>
      <c r="H2163" t="str">
        <f>VLOOKUP($G2163,県名!$B$1:$C$49,2,FALSE)</f>
        <v>愛  知</v>
      </c>
      <c r="I2163" t="str">
        <f>VLOOKUP(B2163,学校名!$D$8:$F$64,3,FALSE)</f>
        <v>中京大</v>
      </c>
      <c r="J2163" t="str">
        <f t="shared" si="168"/>
        <v>女</v>
      </c>
      <c r="K2163" s="282" t="s">
        <v>4015</v>
      </c>
      <c r="L2163" s="282" t="s">
        <v>4002</v>
      </c>
      <c r="M2163" t="str">
        <f t="shared" si="169"/>
        <v>KANMORI Kayo</v>
      </c>
      <c r="O2163" s="282" t="s">
        <v>1534</v>
      </c>
      <c r="P2163" s="282" t="s">
        <v>1535</v>
      </c>
      <c r="Q2163" s="299" t="s">
        <v>889</v>
      </c>
      <c r="R2163" s="282" t="s">
        <v>2913</v>
      </c>
      <c r="S2163" t="str">
        <f t="shared" si="170"/>
        <v>00</v>
      </c>
      <c r="T2163" t="str">
        <f t="shared" si="171"/>
        <v>3 (00)</v>
      </c>
      <c r="U2163" s="302" t="s">
        <v>4456</v>
      </c>
    </row>
    <row r="2164" spans="2:21" s="302" customFormat="1">
      <c r="B2164" s="282" t="s">
        <v>514</v>
      </c>
      <c r="C2164" s="292">
        <v>2163</v>
      </c>
      <c r="D2164" s="282" t="s">
        <v>2133</v>
      </c>
      <c r="E2164" s="504" t="str">
        <f t="shared" si="167"/>
        <v>OKAMOTO Ruka(01)</v>
      </c>
      <c r="F2164" s="299" t="s">
        <v>886</v>
      </c>
      <c r="G2164" s="282" t="s">
        <v>628</v>
      </c>
      <c r="H2164" t="str">
        <f>VLOOKUP($G2164,県名!$B$1:$C$49,2,FALSE)</f>
        <v>大　阪</v>
      </c>
      <c r="I2164" t="str">
        <f>VLOOKUP(B2164,学校名!$D$8:$F$64,3,FALSE)</f>
        <v>中京大</v>
      </c>
      <c r="J2164" t="str">
        <f t="shared" si="168"/>
        <v>女</v>
      </c>
      <c r="K2164" s="282" t="s">
        <v>3895</v>
      </c>
      <c r="L2164" s="282" t="s">
        <v>1633</v>
      </c>
      <c r="M2164" t="str">
        <f t="shared" si="169"/>
        <v>OKAMOTO Ruka</v>
      </c>
      <c r="O2164" s="282" t="s">
        <v>1534</v>
      </c>
      <c r="P2164" s="282" t="s">
        <v>1535</v>
      </c>
      <c r="Q2164" s="299" t="s">
        <v>886</v>
      </c>
      <c r="R2164" s="282" t="s">
        <v>2889</v>
      </c>
      <c r="S2164" t="str">
        <f t="shared" si="170"/>
        <v>01</v>
      </c>
      <c r="T2164" t="str">
        <f t="shared" si="171"/>
        <v>2 (01)</v>
      </c>
      <c r="U2164" s="302" t="s">
        <v>4457</v>
      </c>
    </row>
    <row r="2165" spans="2:21" s="302" customFormat="1">
      <c r="B2165" s="282" t="s">
        <v>514</v>
      </c>
      <c r="C2165" s="292">
        <v>2164</v>
      </c>
      <c r="D2165" s="282" t="s">
        <v>790</v>
      </c>
      <c r="E2165" s="504" t="str">
        <f t="shared" si="167"/>
        <v>TATSUMI Mao(00)</v>
      </c>
      <c r="F2165" s="299" t="s">
        <v>888</v>
      </c>
      <c r="G2165" s="282" t="s">
        <v>622</v>
      </c>
      <c r="H2165" t="str">
        <f>VLOOKUP($G2165,県名!$B$1:$C$49,2,FALSE)</f>
        <v>静  岡</v>
      </c>
      <c r="I2165" t="str">
        <f>VLOOKUP(B2165,学校名!$D$8:$F$64,3,FALSE)</f>
        <v>中京大</v>
      </c>
      <c r="J2165" t="str">
        <f t="shared" si="168"/>
        <v>女</v>
      </c>
      <c r="K2165" s="282" t="s">
        <v>1620</v>
      </c>
      <c r="L2165" s="282" t="s">
        <v>3566</v>
      </c>
      <c r="M2165" t="str">
        <f t="shared" si="169"/>
        <v>TATSUMI Mao</v>
      </c>
      <c r="O2165" s="282" t="s">
        <v>1534</v>
      </c>
      <c r="P2165" s="282" t="s">
        <v>1535</v>
      </c>
      <c r="Q2165" s="299" t="s">
        <v>888</v>
      </c>
      <c r="R2165" s="282" t="s">
        <v>2905</v>
      </c>
      <c r="S2165" t="str">
        <f t="shared" si="170"/>
        <v>00</v>
      </c>
      <c r="T2165" t="str">
        <f t="shared" si="171"/>
        <v>4 (00)</v>
      </c>
      <c r="U2165" s="302" t="s">
        <v>4458</v>
      </c>
    </row>
    <row r="2166" spans="2:21" s="302" customFormat="1">
      <c r="B2166" s="282" t="s">
        <v>514</v>
      </c>
      <c r="C2166" s="292">
        <v>2165</v>
      </c>
      <c r="D2166" s="282" t="s">
        <v>2126</v>
      </c>
      <c r="E2166" s="504" t="str">
        <f t="shared" si="167"/>
        <v>IKEDA Kanako(00)</v>
      </c>
      <c r="F2166" s="299" t="s">
        <v>889</v>
      </c>
      <c r="G2166" s="282" t="s">
        <v>640</v>
      </c>
      <c r="H2166" t="str">
        <f>VLOOKUP($G2166,県名!$B$1:$C$49,2,FALSE)</f>
        <v>高　知</v>
      </c>
      <c r="I2166" t="str">
        <f>VLOOKUP(B2166,学校名!$D$8:$F$64,3,FALSE)</f>
        <v>中京大</v>
      </c>
      <c r="J2166" t="str">
        <f t="shared" si="168"/>
        <v>女</v>
      </c>
      <c r="K2166" s="282" t="s">
        <v>1359</v>
      </c>
      <c r="L2166" s="282" t="s">
        <v>3932</v>
      </c>
      <c r="M2166" t="str">
        <f t="shared" si="169"/>
        <v>IKEDA Kanako</v>
      </c>
      <c r="O2166" s="282" t="s">
        <v>1534</v>
      </c>
      <c r="P2166" s="282" t="s">
        <v>1535</v>
      </c>
      <c r="Q2166" s="299" t="s">
        <v>889</v>
      </c>
      <c r="R2166" s="282" t="s">
        <v>2500</v>
      </c>
      <c r="S2166" t="str">
        <f t="shared" si="170"/>
        <v>00</v>
      </c>
      <c r="T2166" t="str">
        <f t="shared" si="171"/>
        <v>3 (00)</v>
      </c>
      <c r="U2166" s="302" t="s">
        <v>4459</v>
      </c>
    </row>
    <row r="2167" spans="2:21" s="302" customFormat="1">
      <c r="B2167" s="282" t="s">
        <v>514</v>
      </c>
      <c r="C2167" s="292">
        <v>2166</v>
      </c>
      <c r="D2167" s="282" t="s">
        <v>3387</v>
      </c>
      <c r="E2167" s="504" t="str">
        <f t="shared" si="167"/>
        <v>KUBO Atsuki(03)</v>
      </c>
      <c r="F2167" s="299" t="s">
        <v>890</v>
      </c>
      <c r="G2167" s="282" t="s">
        <v>624</v>
      </c>
      <c r="H2167" t="str">
        <f>VLOOKUP($G2167,県名!$B$1:$C$49,2,FALSE)</f>
        <v>三  重</v>
      </c>
      <c r="I2167" t="str">
        <f>VLOOKUP(B2167,学校名!$D$8:$F$64,3,FALSE)</f>
        <v>中京大</v>
      </c>
      <c r="J2167" t="str">
        <f t="shared" si="168"/>
        <v>女</v>
      </c>
      <c r="K2167" s="282" t="s">
        <v>2371</v>
      </c>
      <c r="L2167" s="282" t="s">
        <v>1419</v>
      </c>
      <c r="M2167" t="str">
        <f t="shared" si="169"/>
        <v>KUBO Atsuki</v>
      </c>
      <c r="O2167" s="282" t="s">
        <v>1534</v>
      </c>
      <c r="P2167" s="282" t="s">
        <v>1535</v>
      </c>
      <c r="Q2167" s="299" t="s">
        <v>890</v>
      </c>
      <c r="R2167" s="282" t="s">
        <v>4255</v>
      </c>
      <c r="S2167" t="str">
        <f t="shared" si="170"/>
        <v>03</v>
      </c>
      <c r="T2167" t="str">
        <f t="shared" si="171"/>
        <v>1 (03)</v>
      </c>
      <c r="U2167" s="302" t="s">
        <v>4460</v>
      </c>
    </row>
    <row r="2168" spans="2:21" s="302" customFormat="1">
      <c r="B2168" s="282" t="s">
        <v>514</v>
      </c>
      <c r="C2168" s="292">
        <v>2167</v>
      </c>
      <c r="D2168" s="282" t="s">
        <v>3388</v>
      </c>
      <c r="E2168" s="504" t="str">
        <f t="shared" si="167"/>
        <v>NISHIO Yuma(02)</v>
      </c>
      <c r="F2168" s="299" t="s">
        <v>890</v>
      </c>
      <c r="G2168" s="282" t="s">
        <v>625</v>
      </c>
      <c r="H2168" t="str">
        <f>VLOOKUP($G2168,県名!$B$1:$C$49,2,FALSE)</f>
        <v>岐  阜</v>
      </c>
      <c r="I2168" t="str">
        <f>VLOOKUP(B2168,学校名!$D$8:$F$64,3,FALSE)</f>
        <v>中京大</v>
      </c>
      <c r="J2168" t="str">
        <f t="shared" si="168"/>
        <v>女</v>
      </c>
      <c r="K2168" s="282" t="s">
        <v>1274</v>
      </c>
      <c r="L2168" s="282" t="s">
        <v>1425</v>
      </c>
      <c r="M2168" t="str">
        <f t="shared" si="169"/>
        <v>NISHIO Yuma</v>
      </c>
      <c r="O2168" s="282" t="s">
        <v>1534</v>
      </c>
      <c r="P2168" s="282" t="s">
        <v>1535</v>
      </c>
      <c r="Q2168" s="299" t="s">
        <v>890</v>
      </c>
      <c r="R2168" s="282" t="s">
        <v>4256</v>
      </c>
      <c r="S2168" t="str">
        <f t="shared" si="170"/>
        <v>02</v>
      </c>
      <c r="T2168" t="str">
        <f t="shared" si="171"/>
        <v>1 (02)</v>
      </c>
      <c r="U2168" s="302" t="s">
        <v>4461</v>
      </c>
    </row>
    <row r="2169" spans="2:21" s="302" customFormat="1">
      <c r="B2169" s="282" t="s">
        <v>514</v>
      </c>
      <c r="C2169" s="292">
        <v>2168</v>
      </c>
      <c r="D2169" s="282" t="s">
        <v>793</v>
      </c>
      <c r="E2169" s="504" t="str">
        <f t="shared" si="167"/>
        <v>IOKA Maho(99)</v>
      </c>
      <c r="F2169" s="299" t="s">
        <v>888</v>
      </c>
      <c r="G2169" s="282" t="s">
        <v>624</v>
      </c>
      <c r="H2169" t="str">
        <f>VLOOKUP($G2169,県名!$B$1:$C$49,2,FALSE)</f>
        <v>三  重</v>
      </c>
      <c r="I2169" t="str">
        <f>VLOOKUP(B2169,学校名!$D$8:$F$64,3,FALSE)</f>
        <v>中京大</v>
      </c>
      <c r="J2169" t="str">
        <f t="shared" si="168"/>
        <v>女</v>
      </c>
      <c r="K2169" s="282" t="s">
        <v>4016</v>
      </c>
      <c r="L2169" s="282" t="s">
        <v>1606</v>
      </c>
      <c r="M2169" t="str">
        <f t="shared" si="169"/>
        <v>IOKA Maho</v>
      </c>
      <c r="O2169" s="282" t="s">
        <v>1534</v>
      </c>
      <c r="P2169" s="282" t="s">
        <v>1535</v>
      </c>
      <c r="Q2169" s="299" t="s">
        <v>888</v>
      </c>
      <c r="R2169" s="282" t="s">
        <v>2449</v>
      </c>
      <c r="S2169" t="str">
        <f t="shared" si="170"/>
        <v>99</v>
      </c>
      <c r="T2169" t="str">
        <f t="shared" si="171"/>
        <v>4 (99)</v>
      </c>
      <c r="U2169" s="302" t="s">
        <v>4462</v>
      </c>
    </row>
    <row r="2170" spans="2:21" s="302" customFormat="1">
      <c r="B2170" s="282" t="s">
        <v>514</v>
      </c>
      <c r="C2170" s="292">
        <v>2169</v>
      </c>
      <c r="D2170" s="282" t="s">
        <v>3389</v>
      </c>
      <c r="E2170" s="504" t="str">
        <f t="shared" si="167"/>
        <v>OSUGA Sayaka(02)</v>
      </c>
      <c r="F2170" s="299" t="s">
        <v>890</v>
      </c>
      <c r="G2170" s="282" t="s">
        <v>627</v>
      </c>
      <c r="H2170" t="str">
        <f>VLOOKUP($G2170,県名!$B$1:$C$49,2,FALSE)</f>
        <v>京　都</v>
      </c>
      <c r="I2170" t="str">
        <f>VLOOKUP(B2170,学校名!$D$8:$F$64,3,FALSE)</f>
        <v>中京大</v>
      </c>
      <c r="J2170" t="str">
        <f t="shared" si="168"/>
        <v>女</v>
      </c>
      <c r="K2170" s="282" t="s">
        <v>4017</v>
      </c>
      <c r="L2170" s="282" t="s">
        <v>1625</v>
      </c>
      <c r="M2170" t="str">
        <f t="shared" si="169"/>
        <v>OSUGA Sayaka</v>
      </c>
      <c r="O2170" s="282" t="s">
        <v>1534</v>
      </c>
      <c r="P2170" s="282" t="s">
        <v>1535</v>
      </c>
      <c r="Q2170" s="299" t="s">
        <v>890</v>
      </c>
      <c r="R2170" s="282" t="s">
        <v>4257</v>
      </c>
      <c r="S2170" t="str">
        <f t="shared" si="170"/>
        <v>02</v>
      </c>
      <c r="T2170" t="str">
        <f t="shared" si="171"/>
        <v>1 (02)</v>
      </c>
      <c r="U2170" s="302" t="s">
        <v>4463</v>
      </c>
    </row>
    <row r="2171" spans="2:21" s="302" customFormat="1">
      <c r="B2171" s="282" t="s">
        <v>514</v>
      </c>
      <c r="C2171" s="292">
        <v>2170</v>
      </c>
      <c r="D2171" s="282" t="s">
        <v>3390</v>
      </c>
      <c r="E2171" s="504" t="str">
        <f t="shared" si="167"/>
        <v>SAITO Miyuni(02)</v>
      </c>
      <c r="F2171" s="299" t="s">
        <v>890</v>
      </c>
      <c r="G2171" s="282" t="s">
        <v>623</v>
      </c>
      <c r="H2171" t="str">
        <f>VLOOKUP($G2171,県名!$B$1:$C$49,2,FALSE)</f>
        <v>愛  知</v>
      </c>
      <c r="I2171" t="str">
        <f>VLOOKUP(B2171,学校名!$D$8:$F$64,3,FALSE)</f>
        <v>中京大</v>
      </c>
      <c r="J2171" t="str">
        <f t="shared" si="168"/>
        <v>女</v>
      </c>
      <c r="K2171" s="282" t="s">
        <v>1319</v>
      </c>
      <c r="L2171" s="282" t="s">
        <v>4018</v>
      </c>
      <c r="M2171" t="str">
        <f t="shared" si="169"/>
        <v>SAITO Miyuni</v>
      </c>
      <c r="O2171" s="282" t="s">
        <v>1534</v>
      </c>
      <c r="P2171" s="282" t="s">
        <v>1535</v>
      </c>
      <c r="Q2171" s="299" t="s">
        <v>890</v>
      </c>
      <c r="R2171" s="282" t="s">
        <v>4258</v>
      </c>
      <c r="S2171" t="str">
        <f t="shared" si="170"/>
        <v>02</v>
      </c>
      <c r="T2171" t="str">
        <f t="shared" si="171"/>
        <v>1 (02)</v>
      </c>
      <c r="U2171" s="302" t="s">
        <v>4464</v>
      </c>
    </row>
    <row r="2172" spans="2:21" s="302" customFormat="1">
      <c r="B2172" s="282" t="s">
        <v>514</v>
      </c>
      <c r="C2172" s="292">
        <v>2171</v>
      </c>
      <c r="D2172" s="282" t="s">
        <v>3391</v>
      </c>
      <c r="E2172" s="504" t="str">
        <f t="shared" si="167"/>
        <v>ISHIMORI An(02)</v>
      </c>
      <c r="F2172" s="299" t="s">
        <v>890</v>
      </c>
      <c r="G2172" s="282" t="s">
        <v>603</v>
      </c>
      <c r="H2172" t="str">
        <f>VLOOKUP($G2172,県名!$B$1:$C$49,2,FALSE)</f>
        <v>青　森</v>
      </c>
      <c r="I2172" t="str">
        <f>VLOOKUP(B2172,学校名!$D$8:$F$64,3,FALSE)</f>
        <v>中京大</v>
      </c>
      <c r="J2172" t="str">
        <f t="shared" si="168"/>
        <v>女</v>
      </c>
      <c r="K2172" s="282" t="s">
        <v>4019</v>
      </c>
      <c r="L2172" s="282" t="s">
        <v>4020</v>
      </c>
      <c r="M2172" t="str">
        <f t="shared" si="169"/>
        <v>ISHIMORI An</v>
      </c>
      <c r="O2172" s="282" t="s">
        <v>1534</v>
      </c>
      <c r="P2172" s="282" t="s">
        <v>1535</v>
      </c>
      <c r="Q2172" s="299" t="s">
        <v>890</v>
      </c>
      <c r="R2172" s="282" t="s">
        <v>4165</v>
      </c>
      <c r="S2172" t="str">
        <f t="shared" si="170"/>
        <v>02</v>
      </c>
      <c r="T2172" t="str">
        <f t="shared" si="171"/>
        <v>1 (02)</v>
      </c>
      <c r="U2172" s="302" t="s">
        <v>4465</v>
      </c>
    </row>
    <row r="2173" spans="2:21" s="302" customFormat="1">
      <c r="B2173" s="282" t="s">
        <v>514</v>
      </c>
      <c r="C2173" s="292">
        <v>2172</v>
      </c>
      <c r="D2173" s="282" t="s">
        <v>3392</v>
      </c>
      <c r="E2173" s="504" t="str">
        <f t="shared" si="167"/>
        <v>NAKASHIMA Hinako(02)</v>
      </c>
      <c r="F2173" s="299" t="s">
        <v>890</v>
      </c>
      <c r="G2173" s="282" t="s">
        <v>623</v>
      </c>
      <c r="H2173" t="str">
        <f>VLOOKUP($G2173,県名!$B$1:$C$49,2,FALSE)</f>
        <v>愛  知</v>
      </c>
      <c r="I2173" t="str">
        <f>VLOOKUP(B2173,学校名!$D$8:$F$64,3,FALSE)</f>
        <v>中京大</v>
      </c>
      <c r="J2173" t="str">
        <f t="shared" si="168"/>
        <v>女</v>
      </c>
      <c r="K2173" s="282" t="s">
        <v>3511</v>
      </c>
      <c r="L2173" s="282" t="s">
        <v>1640</v>
      </c>
      <c r="M2173" t="str">
        <f t="shared" si="169"/>
        <v>NAKASHIMA Hinako</v>
      </c>
      <c r="O2173" s="282" t="s">
        <v>1534</v>
      </c>
      <c r="P2173" s="282" t="s">
        <v>1535</v>
      </c>
      <c r="Q2173" s="299" t="s">
        <v>890</v>
      </c>
      <c r="R2173" s="282" t="s">
        <v>4259</v>
      </c>
      <c r="S2173" t="str">
        <f t="shared" si="170"/>
        <v>02</v>
      </c>
      <c r="T2173" t="str">
        <f t="shared" si="171"/>
        <v>1 (02)</v>
      </c>
      <c r="U2173" s="302" t="s">
        <v>4466</v>
      </c>
    </row>
    <row r="2174" spans="2:21" s="302" customFormat="1">
      <c r="B2174" s="282" t="s">
        <v>514</v>
      </c>
      <c r="C2174" s="292">
        <v>2173</v>
      </c>
      <c r="D2174" s="282" t="s">
        <v>3393</v>
      </c>
      <c r="E2174" s="504" t="str">
        <f t="shared" si="167"/>
        <v>MAEDA Yumina(03)</v>
      </c>
      <c r="F2174" s="299" t="s">
        <v>890</v>
      </c>
      <c r="G2174" s="282" t="s">
        <v>623</v>
      </c>
      <c r="H2174" t="str">
        <f>VLOOKUP($G2174,県名!$B$1:$C$49,2,FALSE)</f>
        <v>愛  知</v>
      </c>
      <c r="I2174" t="str">
        <f>VLOOKUP(B2174,学校名!$D$8:$F$64,3,FALSE)</f>
        <v>中京大</v>
      </c>
      <c r="J2174" t="str">
        <f t="shared" si="168"/>
        <v>女</v>
      </c>
      <c r="K2174" s="282" t="s">
        <v>1486</v>
      </c>
      <c r="L2174" s="282" t="s">
        <v>4021</v>
      </c>
      <c r="M2174" t="str">
        <f t="shared" si="169"/>
        <v>MAEDA Yumina</v>
      </c>
      <c r="O2174" s="282" t="s">
        <v>1534</v>
      </c>
      <c r="P2174" s="282" t="s">
        <v>1535</v>
      </c>
      <c r="Q2174" s="299" t="s">
        <v>890</v>
      </c>
      <c r="R2174" s="282" t="s">
        <v>4260</v>
      </c>
      <c r="S2174" t="str">
        <f t="shared" si="170"/>
        <v>03</v>
      </c>
      <c r="T2174" t="str">
        <f t="shared" si="171"/>
        <v>1 (03)</v>
      </c>
      <c r="U2174" s="302" t="s">
        <v>4467</v>
      </c>
    </row>
    <row r="2175" spans="2:21" s="302" customFormat="1">
      <c r="B2175" s="282" t="s">
        <v>514</v>
      </c>
      <c r="C2175" s="292">
        <v>2174</v>
      </c>
      <c r="D2175" s="282" t="s">
        <v>3394</v>
      </c>
      <c r="E2175" s="504" t="str">
        <f t="shared" si="167"/>
        <v>IWAMOTO Otoka(02)</v>
      </c>
      <c r="F2175" s="299" t="s">
        <v>890</v>
      </c>
      <c r="G2175" s="282" t="s">
        <v>624</v>
      </c>
      <c r="H2175" t="str">
        <f>VLOOKUP($G2175,県名!$B$1:$C$49,2,FALSE)</f>
        <v>三  重</v>
      </c>
      <c r="I2175" t="str">
        <f>VLOOKUP(B2175,学校名!$D$8:$F$64,3,FALSE)</f>
        <v>中京大</v>
      </c>
      <c r="J2175" t="str">
        <f t="shared" si="168"/>
        <v>女</v>
      </c>
      <c r="K2175" s="282" t="s">
        <v>1499</v>
      </c>
      <c r="L2175" s="282" t="s">
        <v>4022</v>
      </c>
      <c r="M2175" t="str">
        <f t="shared" si="169"/>
        <v>IWAMOTO Otoka</v>
      </c>
      <c r="O2175" s="282" t="s">
        <v>1534</v>
      </c>
      <c r="P2175" s="282" t="s">
        <v>1535</v>
      </c>
      <c r="Q2175" s="299" t="s">
        <v>890</v>
      </c>
      <c r="R2175" s="282" t="s">
        <v>4261</v>
      </c>
      <c r="S2175" t="str">
        <f t="shared" si="170"/>
        <v>02</v>
      </c>
      <c r="T2175" t="str">
        <f t="shared" si="171"/>
        <v>1 (02)</v>
      </c>
      <c r="U2175" s="302" t="s">
        <v>4468</v>
      </c>
    </row>
    <row r="2176" spans="2:21" s="302" customFormat="1">
      <c r="B2176" s="282" t="s">
        <v>514</v>
      </c>
      <c r="C2176" s="292">
        <v>2175</v>
      </c>
      <c r="D2176" s="282" t="s">
        <v>1552</v>
      </c>
      <c r="E2176" s="504" t="str">
        <f t="shared" si="167"/>
        <v>KAWAMURA Mizuki(99)</v>
      </c>
      <c r="F2176" s="299" t="s">
        <v>888</v>
      </c>
      <c r="G2176" s="282" t="s">
        <v>623</v>
      </c>
      <c r="H2176" t="str">
        <f>VLOOKUP($G2176,県名!$B$1:$C$49,2,FALSE)</f>
        <v>愛  知</v>
      </c>
      <c r="I2176" t="str">
        <f>VLOOKUP(B2176,学校名!$D$8:$F$64,3,FALSE)</f>
        <v>中京大</v>
      </c>
      <c r="J2176" t="str">
        <f t="shared" si="168"/>
        <v>女</v>
      </c>
      <c r="K2176" s="282" t="s">
        <v>1363</v>
      </c>
      <c r="L2176" s="282" t="s">
        <v>1282</v>
      </c>
      <c r="M2176" t="str">
        <f t="shared" si="169"/>
        <v>KAWAMURA Mizuki</v>
      </c>
      <c r="O2176" s="282" t="s">
        <v>1534</v>
      </c>
      <c r="P2176" s="282" t="s">
        <v>1535</v>
      </c>
      <c r="Q2176" s="299" t="s">
        <v>888</v>
      </c>
      <c r="R2176" s="282" t="s">
        <v>2900</v>
      </c>
      <c r="S2176" t="str">
        <f t="shared" si="170"/>
        <v>99</v>
      </c>
      <c r="T2176" t="str">
        <f t="shared" si="171"/>
        <v>4 (99)</v>
      </c>
      <c r="U2176" s="302" t="s">
        <v>4469</v>
      </c>
    </row>
    <row r="2177" spans="2:21" s="302" customFormat="1">
      <c r="B2177" s="282" t="s">
        <v>517</v>
      </c>
      <c r="C2177" s="292">
        <v>2176</v>
      </c>
      <c r="D2177" s="282" t="s">
        <v>2195</v>
      </c>
      <c r="E2177" s="504" t="str">
        <f t="shared" si="167"/>
        <v>OZEKI Nayu(00)</v>
      </c>
      <c r="F2177" s="299" t="s">
        <v>889</v>
      </c>
      <c r="G2177" s="282" t="s">
        <v>625</v>
      </c>
      <c r="H2177" t="str">
        <f>VLOOKUP($G2177,県名!$B$1:$C$49,2,FALSE)</f>
        <v>岐  阜</v>
      </c>
      <c r="I2177" t="str">
        <f>VLOOKUP(B2177,学校名!$D$8:$F$64,3,FALSE)</f>
        <v>中部学院大</v>
      </c>
      <c r="J2177" t="str">
        <f t="shared" si="168"/>
        <v>女</v>
      </c>
      <c r="K2177" s="282" t="s">
        <v>1433</v>
      </c>
      <c r="L2177" s="282" t="s">
        <v>4023</v>
      </c>
      <c r="M2177" t="str">
        <f t="shared" si="169"/>
        <v>OZEKI Nayu</v>
      </c>
      <c r="O2177" s="282" t="s">
        <v>1534</v>
      </c>
      <c r="P2177" s="282" t="s">
        <v>1535</v>
      </c>
      <c r="Q2177" s="299" t="s">
        <v>889</v>
      </c>
      <c r="R2177" s="282" t="s">
        <v>2958</v>
      </c>
      <c r="S2177" t="str">
        <f t="shared" si="170"/>
        <v>00</v>
      </c>
      <c r="T2177" t="str">
        <f t="shared" si="171"/>
        <v>3 (00)</v>
      </c>
      <c r="U2177" s="302" t="s">
        <v>4470</v>
      </c>
    </row>
    <row r="2178" spans="2:21" s="302" customFormat="1">
      <c r="B2178" s="282" t="s">
        <v>517</v>
      </c>
      <c r="C2178" s="292">
        <v>2177</v>
      </c>
      <c r="D2178" s="282" t="s">
        <v>2196</v>
      </c>
      <c r="E2178" s="504" t="str">
        <f t="shared" si="167"/>
        <v>TAKAHASHI Nana(01)</v>
      </c>
      <c r="F2178" s="299" t="s">
        <v>889</v>
      </c>
      <c r="G2178" s="282" t="s">
        <v>625</v>
      </c>
      <c r="H2178" t="str">
        <f>VLOOKUP($G2178,県名!$B$1:$C$49,2,FALSE)</f>
        <v>岐  阜</v>
      </c>
      <c r="I2178" t="str">
        <f>VLOOKUP(B2178,学校名!$D$8:$F$64,3,FALSE)</f>
        <v>中部学院大</v>
      </c>
      <c r="J2178" t="str">
        <f t="shared" si="168"/>
        <v>女</v>
      </c>
      <c r="K2178" s="282" t="s">
        <v>1271</v>
      </c>
      <c r="L2178" s="282" t="s">
        <v>1615</v>
      </c>
      <c r="M2178" t="str">
        <f t="shared" si="169"/>
        <v>TAKAHASHI Nana</v>
      </c>
      <c r="O2178" s="282" t="s">
        <v>1534</v>
      </c>
      <c r="P2178" s="282" t="s">
        <v>1535</v>
      </c>
      <c r="Q2178" s="299" t="s">
        <v>889</v>
      </c>
      <c r="R2178" s="282" t="s">
        <v>2943</v>
      </c>
      <c r="S2178" t="str">
        <f t="shared" si="170"/>
        <v>01</v>
      </c>
      <c r="T2178" t="str">
        <f t="shared" si="171"/>
        <v>3 (01)</v>
      </c>
      <c r="U2178" s="302" t="s">
        <v>4471</v>
      </c>
    </row>
    <row r="2179" spans="2:21" s="302" customFormat="1">
      <c r="B2179" s="282" t="s">
        <v>517</v>
      </c>
      <c r="C2179" s="292">
        <v>2178</v>
      </c>
      <c r="D2179" s="282" t="s">
        <v>1563</v>
      </c>
      <c r="E2179" s="504" t="str">
        <f t="shared" ref="E2179:E2242" si="172">M2179&amp;"("&amp;S2179&amp;")"</f>
        <v>KURIMOTO Mami(00)</v>
      </c>
      <c r="F2179" s="299" t="s">
        <v>889</v>
      </c>
      <c r="G2179" s="282" t="s">
        <v>615</v>
      </c>
      <c r="H2179" t="str">
        <f>VLOOKUP($G2179,県名!$B$1:$C$49,2,FALSE)</f>
        <v>神奈川</v>
      </c>
      <c r="I2179" t="str">
        <f>VLOOKUP(B2179,学校名!$D$8:$F$64,3,FALSE)</f>
        <v>中部学院大</v>
      </c>
      <c r="J2179" t="str">
        <f t="shared" ref="J2179:J2242" si="173">IF(VALUE(C2179)&lt;2000,"男","女")</f>
        <v>女</v>
      </c>
      <c r="K2179" s="282" t="s">
        <v>4024</v>
      </c>
      <c r="L2179" s="282" t="s">
        <v>4025</v>
      </c>
      <c r="M2179" t="str">
        <f t="shared" ref="M2179:M2242" si="174">K2179&amp;" "&amp;L2179</f>
        <v>KURIMOTO Mami</v>
      </c>
      <c r="O2179" s="282" t="s">
        <v>1534</v>
      </c>
      <c r="P2179" s="282" t="s">
        <v>1535</v>
      </c>
      <c r="Q2179" s="299" t="s">
        <v>889</v>
      </c>
      <c r="R2179" s="282" t="s">
        <v>2956</v>
      </c>
      <c r="S2179" t="str">
        <f t="shared" ref="S2179:S2242" si="175">LEFT(R2179,2)</f>
        <v>00</v>
      </c>
      <c r="T2179" t="str">
        <f t="shared" ref="T2179:T2242" si="176">Q2179&amp;" ("&amp;S2179&amp;")"</f>
        <v>3 (00)</v>
      </c>
      <c r="U2179" s="302" t="s">
        <v>4472</v>
      </c>
    </row>
    <row r="2180" spans="2:21" s="302" customFormat="1">
      <c r="B2180" s="282" t="s">
        <v>517</v>
      </c>
      <c r="C2180" s="292">
        <v>2179</v>
      </c>
      <c r="D2180" s="282" t="s">
        <v>2194</v>
      </c>
      <c r="E2180" s="504" t="str">
        <f t="shared" si="172"/>
        <v>NORITAKE Momoka(02)</v>
      </c>
      <c r="F2180" s="299" t="s">
        <v>886</v>
      </c>
      <c r="G2180" s="282" t="s">
        <v>623</v>
      </c>
      <c r="H2180" t="str">
        <f>VLOOKUP($G2180,県名!$B$1:$C$49,2,FALSE)</f>
        <v>愛  知</v>
      </c>
      <c r="I2180" t="str">
        <f>VLOOKUP(B2180,学校名!$D$8:$F$64,3,FALSE)</f>
        <v>中部学院大</v>
      </c>
      <c r="J2180" t="str">
        <f t="shared" si="173"/>
        <v>女</v>
      </c>
      <c r="K2180" s="282" t="s">
        <v>4026</v>
      </c>
      <c r="L2180" s="282" t="s">
        <v>1591</v>
      </c>
      <c r="M2180" t="str">
        <f t="shared" si="174"/>
        <v>NORITAKE Momoka</v>
      </c>
      <c r="O2180" s="282" t="s">
        <v>1534</v>
      </c>
      <c r="P2180" s="282" t="s">
        <v>1535</v>
      </c>
      <c r="Q2180" s="299" t="s">
        <v>886</v>
      </c>
      <c r="R2180" s="282" t="s">
        <v>2957</v>
      </c>
      <c r="S2180" t="str">
        <f t="shared" si="175"/>
        <v>02</v>
      </c>
      <c r="T2180" t="str">
        <f t="shared" si="176"/>
        <v>2 (02)</v>
      </c>
      <c r="U2180" s="302" t="s">
        <v>4473</v>
      </c>
    </row>
    <row r="2181" spans="2:21" s="302" customFormat="1">
      <c r="B2181" s="282" t="s">
        <v>517</v>
      </c>
      <c r="C2181" s="292">
        <v>2180</v>
      </c>
      <c r="D2181" s="282" t="s">
        <v>3395</v>
      </c>
      <c r="E2181" s="504" t="str">
        <f t="shared" si="172"/>
        <v>OMORI Saya(02)</v>
      </c>
      <c r="F2181" s="299" t="s">
        <v>890</v>
      </c>
      <c r="G2181" s="282" t="s">
        <v>625</v>
      </c>
      <c r="H2181" t="str">
        <f>VLOOKUP($G2181,県名!$B$1:$C$49,2,FALSE)</f>
        <v>岐  阜</v>
      </c>
      <c r="I2181" t="str">
        <f>VLOOKUP(B2181,学校名!$D$8:$F$64,3,FALSE)</f>
        <v>中部学院大</v>
      </c>
      <c r="J2181" t="str">
        <f t="shared" si="173"/>
        <v>女</v>
      </c>
      <c r="K2181" s="282" t="s">
        <v>3956</v>
      </c>
      <c r="L2181" s="282" t="s">
        <v>2417</v>
      </c>
      <c r="M2181" t="str">
        <f t="shared" si="174"/>
        <v>OMORI Saya</v>
      </c>
      <c r="O2181" s="282" t="s">
        <v>1534</v>
      </c>
      <c r="P2181" s="282" t="s">
        <v>1535</v>
      </c>
      <c r="Q2181" s="299" t="s">
        <v>890</v>
      </c>
      <c r="R2181" s="282" t="s">
        <v>4262</v>
      </c>
      <c r="S2181" t="str">
        <f t="shared" si="175"/>
        <v>02</v>
      </c>
      <c r="T2181" t="str">
        <f t="shared" si="176"/>
        <v>1 (02)</v>
      </c>
      <c r="U2181" s="302" t="s">
        <v>4474</v>
      </c>
    </row>
    <row r="2182" spans="2:21" s="302" customFormat="1">
      <c r="B2182" s="282" t="s">
        <v>517</v>
      </c>
      <c r="C2182" s="292">
        <v>2181</v>
      </c>
      <c r="D2182" s="282" t="s">
        <v>3396</v>
      </c>
      <c r="E2182" s="504" t="str">
        <f t="shared" si="172"/>
        <v>YAMAKOSHI Maya(02)</v>
      </c>
      <c r="F2182" s="299" t="s">
        <v>890</v>
      </c>
      <c r="G2182" s="282" t="s">
        <v>625</v>
      </c>
      <c r="H2182" t="str">
        <f>VLOOKUP($G2182,県名!$B$1:$C$49,2,FALSE)</f>
        <v>岐  阜</v>
      </c>
      <c r="I2182" t="str">
        <f>VLOOKUP(B2182,学校名!$D$8:$F$64,3,FALSE)</f>
        <v>中部学院大</v>
      </c>
      <c r="J2182" t="str">
        <f t="shared" si="173"/>
        <v>女</v>
      </c>
      <c r="K2182" s="282" t="s">
        <v>4027</v>
      </c>
      <c r="L2182" s="282" t="s">
        <v>1603</v>
      </c>
      <c r="M2182" t="str">
        <f t="shared" si="174"/>
        <v>YAMAKOSHI Maya</v>
      </c>
      <c r="O2182" s="282" t="s">
        <v>1534</v>
      </c>
      <c r="P2182" s="282" t="s">
        <v>1535</v>
      </c>
      <c r="Q2182" s="299" t="s">
        <v>890</v>
      </c>
      <c r="R2182" s="282" t="s">
        <v>4263</v>
      </c>
      <c r="S2182" t="str">
        <f t="shared" si="175"/>
        <v>02</v>
      </c>
      <c r="T2182" t="str">
        <f t="shared" si="176"/>
        <v>1 (02)</v>
      </c>
      <c r="U2182" s="302" t="s">
        <v>4475</v>
      </c>
    </row>
    <row r="2183" spans="2:21" s="302" customFormat="1">
      <c r="B2183" s="282" t="s">
        <v>517</v>
      </c>
      <c r="C2183" s="292">
        <v>2182</v>
      </c>
      <c r="D2183" s="282" t="s">
        <v>3397</v>
      </c>
      <c r="E2183" s="504" t="str">
        <f t="shared" si="172"/>
        <v>TANAKA Riho(02)</v>
      </c>
      <c r="F2183" s="299" t="s">
        <v>890</v>
      </c>
      <c r="G2183" s="282" t="s">
        <v>625</v>
      </c>
      <c r="H2183" t="str">
        <f>VLOOKUP($G2183,県名!$B$1:$C$49,2,FALSE)</f>
        <v>岐  阜</v>
      </c>
      <c r="I2183" t="str">
        <f>VLOOKUP(B2183,学校名!$D$8:$F$64,3,FALSE)</f>
        <v>中部学院大</v>
      </c>
      <c r="J2183" t="str">
        <f t="shared" si="173"/>
        <v>女</v>
      </c>
      <c r="K2183" s="282" t="s">
        <v>1328</v>
      </c>
      <c r="L2183" s="282" t="s">
        <v>3908</v>
      </c>
      <c r="M2183" t="str">
        <f t="shared" si="174"/>
        <v>TANAKA Riho</v>
      </c>
      <c r="O2183" s="282" t="s">
        <v>1534</v>
      </c>
      <c r="P2183" s="282" t="s">
        <v>1535</v>
      </c>
      <c r="Q2183" s="299" t="s">
        <v>890</v>
      </c>
      <c r="R2183" s="282" t="s">
        <v>4264</v>
      </c>
      <c r="S2183" t="str">
        <f t="shared" si="175"/>
        <v>02</v>
      </c>
      <c r="T2183" t="str">
        <f t="shared" si="176"/>
        <v>1 (02)</v>
      </c>
      <c r="U2183" s="302" t="s">
        <v>4476</v>
      </c>
    </row>
    <row r="2184" spans="2:21" s="302" customFormat="1">
      <c r="B2184" s="282" t="s">
        <v>516</v>
      </c>
      <c r="C2184" s="292">
        <v>2183</v>
      </c>
      <c r="D2184" s="282" t="s">
        <v>2197</v>
      </c>
      <c r="E2184" s="504" t="str">
        <f t="shared" si="172"/>
        <v>NAKAMURA Rino(00)</v>
      </c>
      <c r="F2184" s="299" t="s">
        <v>889</v>
      </c>
      <c r="G2184" s="282" t="s">
        <v>625</v>
      </c>
      <c r="H2184" t="str">
        <f>VLOOKUP($G2184,県名!$B$1:$C$49,2,FALSE)</f>
        <v>岐  阜</v>
      </c>
      <c r="I2184" t="str">
        <f>VLOOKUP(B2184,学校名!$D$8:$F$64,3,FALSE)</f>
        <v>中部大</v>
      </c>
      <c r="J2184" t="str">
        <f t="shared" si="173"/>
        <v>女</v>
      </c>
      <c r="K2184" s="282" t="s">
        <v>1227</v>
      </c>
      <c r="L2184" s="282" t="s">
        <v>4028</v>
      </c>
      <c r="M2184" t="str">
        <f t="shared" si="174"/>
        <v>NAKAMURA Rino</v>
      </c>
      <c r="O2184" s="282" t="s">
        <v>1534</v>
      </c>
      <c r="P2184" s="282" t="s">
        <v>1535</v>
      </c>
      <c r="Q2184" s="299" t="s">
        <v>889</v>
      </c>
      <c r="R2184" s="282" t="s">
        <v>2923</v>
      </c>
      <c r="S2184" t="str">
        <f t="shared" si="175"/>
        <v>00</v>
      </c>
      <c r="T2184" t="str">
        <f t="shared" si="176"/>
        <v>3 (00)</v>
      </c>
      <c r="U2184" s="302" t="s">
        <v>4477</v>
      </c>
    </row>
    <row r="2185" spans="2:21" s="302" customFormat="1">
      <c r="B2185" s="282" t="s">
        <v>516</v>
      </c>
      <c r="C2185" s="292">
        <v>2184</v>
      </c>
      <c r="D2185" s="282" t="s">
        <v>3398</v>
      </c>
      <c r="E2185" s="504" t="str">
        <f t="shared" si="172"/>
        <v>AOKI Miho(01)</v>
      </c>
      <c r="F2185" s="299" t="s">
        <v>886</v>
      </c>
      <c r="G2185" s="282" t="s">
        <v>624</v>
      </c>
      <c r="H2185" t="str">
        <f>VLOOKUP($G2185,県名!$B$1:$C$49,2,FALSE)</f>
        <v>三  重</v>
      </c>
      <c r="I2185" t="str">
        <f>VLOOKUP(B2185,学校名!$D$8:$F$64,3,FALSE)</f>
        <v>中部大</v>
      </c>
      <c r="J2185" t="str">
        <f t="shared" si="173"/>
        <v>女</v>
      </c>
      <c r="K2185" s="282" t="s">
        <v>3725</v>
      </c>
      <c r="L2185" s="282" t="s">
        <v>4029</v>
      </c>
      <c r="M2185" t="str">
        <f t="shared" si="174"/>
        <v>AOKI Miho</v>
      </c>
      <c r="O2185" s="282" t="s">
        <v>1534</v>
      </c>
      <c r="P2185" s="282" t="s">
        <v>1535</v>
      </c>
      <c r="Q2185" s="299" t="s">
        <v>886</v>
      </c>
      <c r="R2185" s="282" t="s">
        <v>2925</v>
      </c>
      <c r="S2185" t="str">
        <f t="shared" si="175"/>
        <v>01</v>
      </c>
      <c r="T2185" t="str">
        <f t="shared" si="176"/>
        <v>2 (01)</v>
      </c>
      <c r="U2185" s="302" t="s">
        <v>4478</v>
      </c>
    </row>
    <row r="2186" spans="2:21" s="302" customFormat="1">
      <c r="B2186" s="282" t="s">
        <v>516</v>
      </c>
      <c r="C2186" s="292">
        <v>2185</v>
      </c>
      <c r="D2186" s="282" t="s">
        <v>3399</v>
      </c>
      <c r="E2186" s="504" t="str">
        <f t="shared" si="172"/>
        <v>ASAI Rika(01)</v>
      </c>
      <c r="F2186" s="299" t="s">
        <v>886</v>
      </c>
      <c r="G2186" s="282" t="s">
        <v>623</v>
      </c>
      <c r="H2186" t="str">
        <f>VLOOKUP($G2186,県名!$B$1:$C$49,2,FALSE)</f>
        <v>愛  知</v>
      </c>
      <c r="I2186" t="str">
        <f>VLOOKUP(B2186,学校名!$D$8:$F$64,3,FALSE)</f>
        <v>中部大</v>
      </c>
      <c r="J2186" t="str">
        <f t="shared" si="173"/>
        <v>女</v>
      </c>
      <c r="K2186" s="282" t="s">
        <v>3576</v>
      </c>
      <c r="L2186" s="282" t="s">
        <v>4030</v>
      </c>
      <c r="M2186" t="str">
        <f t="shared" si="174"/>
        <v>ASAI Rika</v>
      </c>
      <c r="O2186" s="282" t="s">
        <v>1534</v>
      </c>
      <c r="P2186" s="282" t="s">
        <v>1535</v>
      </c>
      <c r="Q2186" s="299" t="s">
        <v>886</v>
      </c>
      <c r="R2186" s="282" t="s">
        <v>3023</v>
      </c>
      <c r="S2186" t="str">
        <f t="shared" si="175"/>
        <v>01</v>
      </c>
      <c r="T2186" t="str">
        <f t="shared" si="176"/>
        <v>2 (01)</v>
      </c>
      <c r="U2186" s="302" t="s">
        <v>4479</v>
      </c>
    </row>
    <row r="2187" spans="2:21" s="302" customFormat="1">
      <c r="B2187" s="282" t="s">
        <v>516</v>
      </c>
      <c r="C2187" s="292">
        <v>2186</v>
      </c>
      <c r="D2187" s="282" t="s">
        <v>3400</v>
      </c>
      <c r="E2187" s="504" t="str">
        <f t="shared" si="172"/>
        <v>KAKEGAWA Riri(01)</v>
      </c>
      <c r="F2187" s="299" t="s">
        <v>886</v>
      </c>
      <c r="G2187" s="282" t="s">
        <v>623</v>
      </c>
      <c r="H2187" t="str">
        <f>VLOOKUP($G2187,県名!$B$1:$C$49,2,FALSE)</f>
        <v>愛  知</v>
      </c>
      <c r="I2187" t="str">
        <f>VLOOKUP(B2187,学校名!$D$8:$F$64,3,FALSE)</f>
        <v>中部大</v>
      </c>
      <c r="J2187" t="str">
        <f t="shared" si="173"/>
        <v>女</v>
      </c>
      <c r="K2187" s="282" t="s">
        <v>4031</v>
      </c>
      <c r="L2187" s="282" t="s">
        <v>4032</v>
      </c>
      <c r="M2187" t="str">
        <f t="shared" si="174"/>
        <v>KAKEGAWA Riri</v>
      </c>
      <c r="O2187" s="282" t="s">
        <v>1534</v>
      </c>
      <c r="P2187" s="282" t="s">
        <v>1535</v>
      </c>
      <c r="Q2187" s="299" t="s">
        <v>886</v>
      </c>
      <c r="R2187" s="282" t="s">
        <v>4265</v>
      </c>
      <c r="S2187" t="str">
        <f t="shared" si="175"/>
        <v>01</v>
      </c>
      <c r="T2187" t="str">
        <f t="shared" si="176"/>
        <v>2 (01)</v>
      </c>
      <c r="U2187" s="302" t="s">
        <v>4480</v>
      </c>
    </row>
    <row r="2188" spans="2:21" s="302" customFormat="1">
      <c r="B2188" s="282" t="s">
        <v>516</v>
      </c>
      <c r="C2188" s="292">
        <v>2187</v>
      </c>
      <c r="D2188" s="282" t="s">
        <v>3094</v>
      </c>
      <c r="E2188" s="504" t="str">
        <f t="shared" si="172"/>
        <v>YAMAGUCHI Naoko(01)</v>
      </c>
      <c r="F2188" s="299" t="s">
        <v>886</v>
      </c>
      <c r="G2188" s="282" t="s">
        <v>623</v>
      </c>
      <c r="H2188" t="str">
        <f>VLOOKUP($G2188,県名!$B$1:$C$49,2,FALSE)</f>
        <v>愛  知</v>
      </c>
      <c r="I2188" t="str">
        <f>VLOOKUP(B2188,学校名!$D$8:$F$64,3,FALSE)</f>
        <v>中部大</v>
      </c>
      <c r="J2188" t="str">
        <f t="shared" si="173"/>
        <v>女</v>
      </c>
      <c r="K2188" s="282" t="s">
        <v>1315</v>
      </c>
      <c r="L2188" s="282" t="s">
        <v>1623</v>
      </c>
      <c r="M2188" t="str">
        <f t="shared" si="174"/>
        <v>YAMAGUCHI Naoko</v>
      </c>
      <c r="O2188" s="282" t="s">
        <v>1534</v>
      </c>
      <c r="P2188" s="282" t="s">
        <v>1535</v>
      </c>
      <c r="Q2188" s="299" t="s">
        <v>886</v>
      </c>
      <c r="R2188" s="282" t="s">
        <v>2842</v>
      </c>
      <c r="S2188" t="str">
        <f t="shared" si="175"/>
        <v>01</v>
      </c>
      <c r="T2188" t="str">
        <f t="shared" si="176"/>
        <v>2 (01)</v>
      </c>
      <c r="U2188" s="302" t="s">
        <v>4481</v>
      </c>
    </row>
    <row r="2189" spans="2:21" s="302" customFormat="1">
      <c r="B2189" s="282" t="s">
        <v>518</v>
      </c>
      <c r="C2189" s="292">
        <v>2188</v>
      </c>
      <c r="D2189" s="282" t="s">
        <v>949</v>
      </c>
      <c r="E2189" s="504" t="str">
        <f t="shared" si="172"/>
        <v>ASAKAWA Yoshino(99)</v>
      </c>
      <c r="F2189" s="299" t="s">
        <v>888</v>
      </c>
      <c r="G2189" s="282" t="s">
        <v>623</v>
      </c>
      <c r="H2189" t="str">
        <f>VLOOKUP($G2189,県名!$B$1:$C$49,2,FALSE)</f>
        <v>愛  知</v>
      </c>
      <c r="I2189" t="str">
        <f>VLOOKUP(B2189,学校名!$D$8:$F$64,3,FALSE)</f>
        <v>東海学園大</v>
      </c>
      <c r="J2189" t="str">
        <f t="shared" si="173"/>
        <v>女</v>
      </c>
      <c r="K2189" s="282" t="s">
        <v>1358</v>
      </c>
      <c r="L2189" s="282" t="s">
        <v>1630</v>
      </c>
      <c r="M2189" t="str">
        <f t="shared" si="174"/>
        <v>ASAKAWA Yoshino</v>
      </c>
      <c r="O2189" s="282" t="s">
        <v>1534</v>
      </c>
      <c r="P2189" s="282" t="s">
        <v>1535</v>
      </c>
      <c r="Q2189" s="299" t="s">
        <v>888</v>
      </c>
      <c r="R2189" s="282" t="s">
        <v>2817</v>
      </c>
      <c r="S2189" t="str">
        <f t="shared" si="175"/>
        <v>99</v>
      </c>
      <c r="T2189" t="str">
        <f t="shared" si="176"/>
        <v>4 (99)</v>
      </c>
      <c r="U2189" s="302" t="s">
        <v>4482</v>
      </c>
    </row>
    <row r="2190" spans="2:21" s="302" customFormat="1">
      <c r="B2190" s="282" t="s">
        <v>518</v>
      </c>
      <c r="C2190" s="292">
        <v>2189</v>
      </c>
      <c r="D2190" s="282" t="s">
        <v>950</v>
      </c>
      <c r="E2190" s="504" t="str">
        <f t="shared" si="172"/>
        <v>KATO Yuri(00)</v>
      </c>
      <c r="F2190" s="299" t="s">
        <v>888</v>
      </c>
      <c r="G2190" s="282" t="s">
        <v>623</v>
      </c>
      <c r="H2190" t="str">
        <f>VLOOKUP($G2190,県名!$B$1:$C$49,2,FALSE)</f>
        <v>愛  知</v>
      </c>
      <c r="I2190" t="str">
        <f>VLOOKUP(B2190,学校名!$D$8:$F$64,3,FALSE)</f>
        <v>東海学園大</v>
      </c>
      <c r="J2190" t="str">
        <f t="shared" si="173"/>
        <v>女</v>
      </c>
      <c r="K2190" s="282" t="s">
        <v>1313</v>
      </c>
      <c r="L2190" s="282" t="s">
        <v>1288</v>
      </c>
      <c r="M2190" t="str">
        <f t="shared" si="174"/>
        <v>KATO Yuri</v>
      </c>
      <c r="O2190" s="282" t="s">
        <v>1534</v>
      </c>
      <c r="P2190" s="282" t="s">
        <v>1535</v>
      </c>
      <c r="Q2190" s="299" t="s">
        <v>888</v>
      </c>
      <c r="R2190" s="282" t="s">
        <v>2637</v>
      </c>
      <c r="S2190" t="str">
        <f t="shared" si="175"/>
        <v>00</v>
      </c>
      <c r="T2190" t="str">
        <f t="shared" si="176"/>
        <v>4 (00)</v>
      </c>
      <c r="U2190" s="302" t="s">
        <v>4483</v>
      </c>
    </row>
    <row r="2191" spans="2:21" s="302" customFormat="1">
      <c r="B2191" s="282" t="s">
        <v>518</v>
      </c>
      <c r="C2191" s="292">
        <v>2190</v>
      </c>
      <c r="D2191" s="282" t="s">
        <v>891</v>
      </c>
      <c r="E2191" s="504" t="str">
        <f t="shared" si="172"/>
        <v>SATO Kotomi(99)</v>
      </c>
      <c r="F2191" s="299" t="s">
        <v>888</v>
      </c>
      <c r="G2191" s="282" t="s">
        <v>623</v>
      </c>
      <c r="H2191" t="str">
        <f>VLOOKUP($G2191,県名!$B$1:$C$49,2,FALSE)</f>
        <v>愛  知</v>
      </c>
      <c r="I2191" t="str">
        <f>VLOOKUP(B2191,学校名!$D$8:$F$64,3,FALSE)</f>
        <v>東海学園大</v>
      </c>
      <c r="J2191" t="str">
        <f t="shared" si="173"/>
        <v>女</v>
      </c>
      <c r="K2191" s="282" t="s">
        <v>1330</v>
      </c>
      <c r="L2191" s="282" t="s">
        <v>1631</v>
      </c>
      <c r="M2191" t="str">
        <f t="shared" si="174"/>
        <v>SATO Kotomi</v>
      </c>
      <c r="O2191" s="282" t="s">
        <v>1534</v>
      </c>
      <c r="P2191" s="282" t="s">
        <v>1535</v>
      </c>
      <c r="Q2191" s="299" t="s">
        <v>888</v>
      </c>
      <c r="R2191" s="282" t="s">
        <v>2993</v>
      </c>
      <c r="S2191" t="str">
        <f t="shared" si="175"/>
        <v>99</v>
      </c>
      <c r="T2191" t="str">
        <f t="shared" si="176"/>
        <v>4 (99)</v>
      </c>
      <c r="U2191" s="302" t="s">
        <v>4484</v>
      </c>
    </row>
    <row r="2192" spans="2:21" s="302" customFormat="1">
      <c r="B2192" s="282" t="s">
        <v>518</v>
      </c>
      <c r="C2192" s="292">
        <v>2191</v>
      </c>
      <c r="D2192" s="282" t="s">
        <v>951</v>
      </c>
      <c r="E2192" s="504" t="str">
        <f t="shared" si="172"/>
        <v>TAKEBAYASHI Misaki(98)</v>
      </c>
      <c r="F2192" s="299" t="s">
        <v>888</v>
      </c>
      <c r="G2192" s="282" t="s">
        <v>629</v>
      </c>
      <c r="H2192" t="str">
        <f>VLOOKUP($G2192,県名!$B$1:$C$49,2,FALSE)</f>
        <v>兵　庫</v>
      </c>
      <c r="I2192" t="str">
        <f>VLOOKUP(B2192,学校名!$D$8:$F$64,3,FALSE)</f>
        <v>東海学園大</v>
      </c>
      <c r="J2192" t="str">
        <f t="shared" si="173"/>
        <v>女</v>
      </c>
      <c r="K2192" s="282" t="s">
        <v>1632</v>
      </c>
      <c r="L2192" s="282" t="s">
        <v>1585</v>
      </c>
      <c r="M2192" t="str">
        <f t="shared" si="174"/>
        <v>TAKEBAYASHI Misaki</v>
      </c>
      <c r="O2192" s="282" t="s">
        <v>1534</v>
      </c>
      <c r="P2192" s="282" t="s">
        <v>1535</v>
      </c>
      <c r="Q2192" s="299" t="s">
        <v>888</v>
      </c>
      <c r="R2192" s="282" t="s">
        <v>2994</v>
      </c>
      <c r="S2192" t="str">
        <f t="shared" si="175"/>
        <v>98</v>
      </c>
      <c r="T2192" t="str">
        <f t="shared" si="176"/>
        <v>4 (98)</v>
      </c>
      <c r="U2192" s="302" t="s">
        <v>4485</v>
      </c>
    </row>
    <row r="2193" spans="2:21" s="302" customFormat="1">
      <c r="B2193" s="282" t="s">
        <v>518</v>
      </c>
      <c r="C2193" s="292">
        <v>2192</v>
      </c>
      <c r="D2193" s="282" t="s">
        <v>948</v>
      </c>
      <c r="E2193" s="504" t="str">
        <f t="shared" si="172"/>
        <v>TANAHASHI Mika(99)</v>
      </c>
      <c r="F2193" s="299" t="s">
        <v>888</v>
      </c>
      <c r="G2193" s="282" t="s">
        <v>625</v>
      </c>
      <c r="H2193" t="str">
        <f>VLOOKUP($G2193,県名!$B$1:$C$49,2,FALSE)</f>
        <v>岐  阜</v>
      </c>
      <c r="I2193" t="str">
        <f>VLOOKUP(B2193,学校名!$D$8:$F$64,3,FALSE)</f>
        <v>東海学園大</v>
      </c>
      <c r="J2193" t="str">
        <f t="shared" si="173"/>
        <v>女</v>
      </c>
      <c r="K2193" s="282" t="s">
        <v>1352</v>
      </c>
      <c r="L2193" s="282" t="s">
        <v>1596</v>
      </c>
      <c r="M2193" t="str">
        <f t="shared" si="174"/>
        <v>TANAHASHI Mika</v>
      </c>
      <c r="O2193" s="282" t="s">
        <v>1534</v>
      </c>
      <c r="P2193" s="282" t="s">
        <v>1535</v>
      </c>
      <c r="Q2193" s="299" t="s">
        <v>888</v>
      </c>
      <c r="R2193" s="282" t="s">
        <v>2582</v>
      </c>
      <c r="S2193" t="str">
        <f t="shared" si="175"/>
        <v>99</v>
      </c>
      <c r="T2193" t="str">
        <f t="shared" si="176"/>
        <v>4 (99)</v>
      </c>
      <c r="U2193" s="302" t="s">
        <v>4486</v>
      </c>
    </row>
    <row r="2194" spans="2:21" s="302" customFormat="1">
      <c r="B2194" s="282" t="s">
        <v>518</v>
      </c>
      <c r="C2194" s="292">
        <v>2193</v>
      </c>
      <c r="D2194" s="282" t="s">
        <v>947</v>
      </c>
      <c r="E2194" s="504" t="str">
        <f t="shared" si="172"/>
        <v>NAKANE Ruka(99)</v>
      </c>
      <c r="F2194" s="299" t="s">
        <v>888</v>
      </c>
      <c r="G2194" s="282" t="s">
        <v>623</v>
      </c>
      <c r="H2194" t="str">
        <f>VLOOKUP($G2194,県名!$B$1:$C$49,2,FALSE)</f>
        <v>愛  知</v>
      </c>
      <c r="I2194" t="str">
        <f>VLOOKUP(B2194,学校名!$D$8:$F$64,3,FALSE)</f>
        <v>東海学園大</v>
      </c>
      <c r="J2194" t="str">
        <f t="shared" si="173"/>
        <v>女</v>
      </c>
      <c r="K2194" s="282" t="s">
        <v>1327</v>
      </c>
      <c r="L2194" s="282" t="s">
        <v>1633</v>
      </c>
      <c r="M2194" t="str">
        <f t="shared" si="174"/>
        <v>NAKANE Ruka</v>
      </c>
      <c r="O2194" s="282" t="s">
        <v>1534</v>
      </c>
      <c r="P2194" s="282" t="s">
        <v>1535</v>
      </c>
      <c r="Q2194" s="299" t="s">
        <v>888</v>
      </c>
      <c r="R2194" s="282" t="s">
        <v>2582</v>
      </c>
      <c r="S2194" t="str">
        <f t="shared" si="175"/>
        <v>99</v>
      </c>
      <c r="T2194" t="str">
        <f t="shared" si="176"/>
        <v>4 (99)</v>
      </c>
      <c r="U2194" s="302" t="s">
        <v>4487</v>
      </c>
    </row>
    <row r="2195" spans="2:21" s="302" customFormat="1">
      <c r="B2195" s="282" t="s">
        <v>518</v>
      </c>
      <c r="C2195" s="292">
        <v>2194</v>
      </c>
      <c r="D2195" s="282" t="s">
        <v>946</v>
      </c>
      <c r="E2195" s="504" t="str">
        <f t="shared" si="172"/>
        <v>NAKAMURA Nanami(99)</v>
      </c>
      <c r="F2195" s="299" t="s">
        <v>888</v>
      </c>
      <c r="G2195" s="282" t="s">
        <v>621</v>
      </c>
      <c r="H2195" t="str">
        <f>VLOOKUP($G2195,県名!$B$1:$C$49,2,FALSE)</f>
        <v>長  野</v>
      </c>
      <c r="I2195" t="str">
        <f>VLOOKUP(B2195,学校名!$D$8:$F$64,3,FALSE)</f>
        <v>東海学園大</v>
      </c>
      <c r="J2195" t="str">
        <f t="shared" si="173"/>
        <v>女</v>
      </c>
      <c r="K2195" s="282" t="s">
        <v>1227</v>
      </c>
      <c r="L2195" s="282" t="s">
        <v>1594</v>
      </c>
      <c r="M2195" t="str">
        <f t="shared" si="174"/>
        <v>NAKAMURA Nanami</v>
      </c>
      <c r="O2195" s="282" t="s">
        <v>1534</v>
      </c>
      <c r="P2195" s="282" t="s">
        <v>1535</v>
      </c>
      <c r="Q2195" s="299" t="s">
        <v>888</v>
      </c>
      <c r="R2195" s="282" t="s">
        <v>2755</v>
      </c>
      <c r="S2195" t="str">
        <f t="shared" si="175"/>
        <v>99</v>
      </c>
      <c r="T2195" t="str">
        <f t="shared" si="176"/>
        <v>4 (99)</v>
      </c>
      <c r="U2195" s="302" t="s">
        <v>4488</v>
      </c>
    </row>
    <row r="2196" spans="2:21" s="302" customFormat="1">
      <c r="B2196" s="282" t="s">
        <v>518</v>
      </c>
      <c r="C2196" s="292">
        <v>2195</v>
      </c>
      <c r="D2196" s="282" t="s">
        <v>2231</v>
      </c>
      <c r="E2196" s="504" t="str">
        <f t="shared" si="172"/>
        <v>OKUGAWA Maho(00)</v>
      </c>
      <c r="F2196" s="299" t="s">
        <v>889</v>
      </c>
      <c r="G2196" s="282" t="s">
        <v>623</v>
      </c>
      <c r="H2196" t="str">
        <f>VLOOKUP($G2196,県名!$B$1:$C$49,2,FALSE)</f>
        <v>愛  知</v>
      </c>
      <c r="I2196" t="str">
        <f>VLOOKUP(B2196,学校名!$D$8:$F$64,3,FALSE)</f>
        <v>東海学園大</v>
      </c>
      <c r="J2196" t="str">
        <f t="shared" si="173"/>
        <v>女</v>
      </c>
      <c r="K2196" s="282" t="s">
        <v>2402</v>
      </c>
      <c r="L2196" s="282" t="s">
        <v>1606</v>
      </c>
      <c r="M2196" t="str">
        <f t="shared" si="174"/>
        <v>OKUGAWA Maho</v>
      </c>
      <c r="O2196" s="282" t="s">
        <v>1534</v>
      </c>
      <c r="P2196" s="282" t="s">
        <v>1535</v>
      </c>
      <c r="Q2196" s="299" t="s">
        <v>889</v>
      </c>
      <c r="R2196" s="282" t="s">
        <v>2500</v>
      </c>
      <c r="S2196" t="str">
        <f t="shared" si="175"/>
        <v>00</v>
      </c>
      <c r="T2196" t="str">
        <f t="shared" si="176"/>
        <v>3 (00)</v>
      </c>
      <c r="U2196" s="302" t="s">
        <v>4489</v>
      </c>
    </row>
    <row r="2197" spans="2:21" s="302" customFormat="1">
      <c r="B2197" s="282" t="s">
        <v>518</v>
      </c>
      <c r="C2197" s="292">
        <v>2196</v>
      </c>
      <c r="D2197" s="282" t="s">
        <v>2232</v>
      </c>
      <c r="E2197" s="504" t="str">
        <f t="shared" si="172"/>
        <v>KATSU Narumi(00)</v>
      </c>
      <c r="F2197" s="299" t="s">
        <v>889</v>
      </c>
      <c r="G2197" s="282" t="s">
        <v>625</v>
      </c>
      <c r="H2197" t="str">
        <f>VLOOKUP($G2197,県名!$B$1:$C$49,2,FALSE)</f>
        <v>岐  阜</v>
      </c>
      <c r="I2197" t="str">
        <f>VLOOKUP(B2197,学校名!$D$8:$F$64,3,FALSE)</f>
        <v>東海学園大</v>
      </c>
      <c r="J2197" t="str">
        <f t="shared" si="173"/>
        <v>女</v>
      </c>
      <c r="K2197" s="282" t="s">
        <v>2403</v>
      </c>
      <c r="L2197" s="282" t="s">
        <v>1639</v>
      </c>
      <c r="M2197" t="str">
        <f t="shared" si="174"/>
        <v>KATSU Narumi</v>
      </c>
      <c r="O2197" s="282" t="s">
        <v>1534</v>
      </c>
      <c r="P2197" s="282" t="s">
        <v>1535</v>
      </c>
      <c r="Q2197" s="299" t="s">
        <v>889</v>
      </c>
      <c r="R2197" s="282" t="s">
        <v>2784</v>
      </c>
      <c r="S2197" t="str">
        <f t="shared" si="175"/>
        <v>00</v>
      </c>
      <c r="T2197" t="str">
        <f t="shared" si="176"/>
        <v>3 (00)</v>
      </c>
      <c r="U2197" s="302" t="s">
        <v>4490</v>
      </c>
    </row>
    <row r="2198" spans="2:21" s="302" customFormat="1">
      <c r="B2198" s="282" t="s">
        <v>518</v>
      </c>
      <c r="C2198" s="292">
        <v>2197</v>
      </c>
      <c r="D2198" s="282" t="s">
        <v>2233</v>
      </c>
      <c r="E2198" s="504" t="str">
        <f t="shared" si="172"/>
        <v>KIKUCHI Mai(00)</v>
      </c>
      <c r="F2198" s="299" t="s">
        <v>889</v>
      </c>
      <c r="G2198" s="282" t="s">
        <v>622</v>
      </c>
      <c r="H2198" t="str">
        <f>VLOOKUP($G2198,県名!$B$1:$C$49,2,FALSE)</f>
        <v>静  岡</v>
      </c>
      <c r="I2198" t="str">
        <f>VLOOKUP(B2198,学校名!$D$8:$F$64,3,FALSE)</f>
        <v>東海学園大</v>
      </c>
      <c r="J2198" t="str">
        <f t="shared" si="173"/>
        <v>女</v>
      </c>
      <c r="K2198" s="282" t="s">
        <v>2365</v>
      </c>
      <c r="L2198" s="282" t="s">
        <v>1634</v>
      </c>
      <c r="M2198" t="str">
        <f t="shared" si="174"/>
        <v>KIKUCHI Mai</v>
      </c>
      <c r="O2198" s="282" t="s">
        <v>1534</v>
      </c>
      <c r="P2198" s="282" t="s">
        <v>1535</v>
      </c>
      <c r="Q2198" s="299" t="s">
        <v>889</v>
      </c>
      <c r="R2198" s="282" t="s">
        <v>2497</v>
      </c>
      <c r="S2198" t="str">
        <f t="shared" si="175"/>
        <v>00</v>
      </c>
      <c r="T2198" t="str">
        <f t="shared" si="176"/>
        <v>3 (00)</v>
      </c>
      <c r="U2198" s="302" t="s">
        <v>4491</v>
      </c>
    </row>
    <row r="2199" spans="2:21" s="302" customFormat="1">
      <c r="B2199" s="282" t="s">
        <v>518</v>
      </c>
      <c r="C2199" s="292">
        <v>2198</v>
      </c>
      <c r="D2199" s="282" t="s">
        <v>2234</v>
      </c>
      <c r="E2199" s="504" t="str">
        <f t="shared" si="172"/>
        <v>KUROYANAGI Yukina(01)</v>
      </c>
      <c r="F2199" s="299" t="s">
        <v>889</v>
      </c>
      <c r="G2199" s="282" t="s">
        <v>623</v>
      </c>
      <c r="H2199" t="str">
        <f>VLOOKUP($G2199,県名!$B$1:$C$49,2,FALSE)</f>
        <v>愛  知</v>
      </c>
      <c r="I2199" t="str">
        <f>VLOOKUP(B2199,学校名!$D$8:$F$64,3,FALSE)</f>
        <v>東海学園大</v>
      </c>
      <c r="J2199" t="str">
        <f t="shared" si="173"/>
        <v>女</v>
      </c>
      <c r="K2199" s="282" t="s">
        <v>2404</v>
      </c>
      <c r="L2199" s="282" t="s">
        <v>1586</v>
      </c>
      <c r="M2199" t="str">
        <f t="shared" si="174"/>
        <v>KUROYANAGI Yukina</v>
      </c>
      <c r="O2199" s="282" t="s">
        <v>1534</v>
      </c>
      <c r="P2199" s="282" t="s">
        <v>1535</v>
      </c>
      <c r="Q2199" s="299" t="s">
        <v>889</v>
      </c>
      <c r="R2199" s="282" t="s">
        <v>2995</v>
      </c>
      <c r="S2199" t="str">
        <f t="shared" si="175"/>
        <v>01</v>
      </c>
      <c r="T2199" t="str">
        <f t="shared" si="176"/>
        <v>3 (01)</v>
      </c>
      <c r="U2199" s="302" t="s">
        <v>4492</v>
      </c>
    </row>
    <row r="2200" spans="2:21" s="302" customFormat="1">
      <c r="B2200" s="282" t="s">
        <v>518</v>
      </c>
      <c r="C2200" s="292">
        <v>2199</v>
      </c>
      <c r="D2200" s="282" t="s">
        <v>2235</v>
      </c>
      <c r="E2200" s="504" t="str">
        <f t="shared" si="172"/>
        <v>KOBAYASHI Moeka(00)</v>
      </c>
      <c r="F2200" s="299" t="s">
        <v>889</v>
      </c>
      <c r="G2200" s="282" t="s">
        <v>625</v>
      </c>
      <c r="H2200" t="str">
        <f>VLOOKUP($G2200,県名!$B$1:$C$49,2,FALSE)</f>
        <v>岐  阜</v>
      </c>
      <c r="I2200" t="str">
        <f>VLOOKUP(B2200,学校名!$D$8:$F$64,3,FALSE)</f>
        <v>東海学園大</v>
      </c>
      <c r="J2200" t="str">
        <f t="shared" si="173"/>
        <v>女</v>
      </c>
      <c r="K2200" s="282" t="s">
        <v>1262</v>
      </c>
      <c r="L2200" s="282" t="s">
        <v>1636</v>
      </c>
      <c r="M2200" t="str">
        <f t="shared" si="174"/>
        <v>KOBAYASHI Moeka</v>
      </c>
      <c r="O2200" s="282" t="s">
        <v>1534</v>
      </c>
      <c r="P2200" s="282" t="s">
        <v>1535</v>
      </c>
      <c r="Q2200" s="299" t="s">
        <v>889</v>
      </c>
      <c r="R2200" s="282" t="s">
        <v>2996</v>
      </c>
      <c r="S2200" t="str">
        <f t="shared" si="175"/>
        <v>00</v>
      </c>
      <c r="T2200" t="str">
        <f t="shared" si="176"/>
        <v>3 (00)</v>
      </c>
      <c r="U2200" s="302" t="s">
        <v>4493</v>
      </c>
    </row>
    <row r="2201" spans="2:21" s="302" customFormat="1">
      <c r="B2201" s="282" t="s">
        <v>518</v>
      </c>
      <c r="C2201" s="292">
        <v>2200</v>
      </c>
      <c r="D2201" s="282" t="s">
        <v>2236</v>
      </c>
      <c r="E2201" s="504" t="str">
        <f t="shared" si="172"/>
        <v>KOYAMA Nanoha(00)</v>
      </c>
      <c r="F2201" s="299" t="s">
        <v>889</v>
      </c>
      <c r="G2201" s="282" t="s">
        <v>622</v>
      </c>
      <c r="H2201" t="str">
        <f>VLOOKUP($G2201,県名!$B$1:$C$49,2,FALSE)</f>
        <v>静  岡</v>
      </c>
      <c r="I2201" t="str">
        <f>VLOOKUP(B2201,学校名!$D$8:$F$64,3,FALSE)</f>
        <v>東海学園大</v>
      </c>
      <c r="J2201" t="str">
        <f t="shared" si="173"/>
        <v>女</v>
      </c>
      <c r="K2201" s="282" t="s">
        <v>1455</v>
      </c>
      <c r="L2201" s="282" t="s">
        <v>2405</v>
      </c>
      <c r="M2201" t="str">
        <f t="shared" si="174"/>
        <v>KOYAMA Nanoha</v>
      </c>
      <c r="O2201" s="282" t="s">
        <v>1534</v>
      </c>
      <c r="P2201" s="282" t="s">
        <v>1535</v>
      </c>
      <c r="Q2201" s="299" t="s">
        <v>889</v>
      </c>
      <c r="R2201" s="282" t="s">
        <v>2692</v>
      </c>
      <c r="S2201" t="str">
        <f t="shared" si="175"/>
        <v>00</v>
      </c>
      <c r="T2201" t="str">
        <f t="shared" si="176"/>
        <v>3 (00)</v>
      </c>
      <c r="U2201" s="302" t="s">
        <v>4494</v>
      </c>
    </row>
    <row r="2202" spans="2:21" s="302" customFormat="1">
      <c r="B2202" s="282" t="s">
        <v>518</v>
      </c>
      <c r="C2202" s="292">
        <v>2201</v>
      </c>
      <c r="D2202" s="282" t="s">
        <v>2237</v>
      </c>
      <c r="E2202" s="504" t="str">
        <f t="shared" si="172"/>
        <v>NAGAHAKA Yumeka(00)</v>
      </c>
      <c r="F2202" s="299" t="s">
        <v>889</v>
      </c>
      <c r="G2202" s="282" t="s">
        <v>625</v>
      </c>
      <c r="H2202" t="str">
        <f>VLOOKUP($G2202,県名!$B$1:$C$49,2,FALSE)</f>
        <v>岐  阜</v>
      </c>
      <c r="I2202" t="str">
        <f>VLOOKUP(B2202,学校名!$D$8:$F$64,3,FALSE)</f>
        <v>東海学園大</v>
      </c>
      <c r="J2202" t="str">
        <f t="shared" si="173"/>
        <v>女</v>
      </c>
      <c r="K2202" s="282" t="s">
        <v>2406</v>
      </c>
      <c r="L2202" s="282" t="s">
        <v>2407</v>
      </c>
      <c r="M2202" t="str">
        <f t="shared" si="174"/>
        <v>NAGAHAKA Yumeka</v>
      </c>
      <c r="O2202" s="282" t="s">
        <v>1534</v>
      </c>
      <c r="P2202" s="282" t="s">
        <v>1535</v>
      </c>
      <c r="Q2202" s="299" t="s">
        <v>889</v>
      </c>
      <c r="R2202" s="282" t="s">
        <v>2997</v>
      </c>
      <c r="S2202" t="str">
        <f t="shared" si="175"/>
        <v>00</v>
      </c>
      <c r="T2202" t="str">
        <f t="shared" si="176"/>
        <v>3 (00)</v>
      </c>
      <c r="U2202" s="302" t="s">
        <v>4495</v>
      </c>
    </row>
    <row r="2203" spans="2:21" s="302" customFormat="1">
      <c r="B2203" s="282" t="s">
        <v>518</v>
      </c>
      <c r="C2203" s="292">
        <v>2202</v>
      </c>
      <c r="D2203" s="282" t="s">
        <v>2238</v>
      </c>
      <c r="E2203" s="504" t="str">
        <f t="shared" si="172"/>
        <v>HAYASHI Reina(00)</v>
      </c>
      <c r="F2203" s="299" t="s">
        <v>889</v>
      </c>
      <c r="G2203" s="282" t="s">
        <v>623</v>
      </c>
      <c r="H2203" t="str">
        <f>VLOOKUP($G2203,県名!$B$1:$C$49,2,FALSE)</f>
        <v>愛  知</v>
      </c>
      <c r="I2203" t="str">
        <f>VLOOKUP(B2203,学校名!$D$8:$F$64,3,FALSE)</f>
        <v>東海学園大</v>
      </c>
      <c r="J2203" t="str">
        <f t="shared" si="173"/>
        <v>女</v>
      </c>
      <c r="K2203" s="282" t="s">
        <v>1259</v>
      </c>
      <c r="L2203" s="282" t="s">
        <v>1580</v>
      </c>
      <c r="M2203" t="str">
        <f t="shared" si="174"/>
        <v>HAYASHI Reina</v>
      </c>
      <c r="O2203" s="282" t="s">
        <v>1534</v>
      </c>
      <c r="P2203" s="282" t="s">
        <v>1535</v>
      </c>
      <c r="Q2203" s="299" t="s">
        <v>889</v>
      </c>
      <c r="R2203" s="282" t="s">
        <v>2822</v>
      </c>
      <c r="S2203" t="str">
        <f t="shared" si="175"/>
        <v>00</v>
      </c>
      <c r="T2203" t="str">
        <f t="shared" si="176"/>
        <v>3 (00)</v>
      </c>
      <c r="U2203" s="302" t="s">
        <v>4496</v>
      </c>
    </row>
    <row r="2204" spans="2:21" s="302" customFormat="1">
      <c r="B2204" s="282" t="s">
        <v>518</v>
      </c>
      <c r="C2204" s="292">
        <v>2203</v>
      </c>
      <c r="D2204" s="282" t="s">
        <v>2240</v>
      </c>
      <c r="E2204" s="504" t="str">
        <f t="shared" si="172"/>
        <v>MORIYAMA Ayuka(00)</v>
      </c>
      <c r="F2204" s="299" t="s">
        <v>889</v>
      </c>
      <c r="G2204" s="282" t="s">
        <v>623</v>
      </c>
      <c r="H2204" t="str">
        <f>VLOOKUP($G2204,県名!$B$1:$C$49,2,FALSE)</f>
        <v>愛  知</v>
      </c>
      <c r="I2204" t="str">
        <f>VLOOKUP(B2204,学校名!$D$8:$F$64,3,FALSE)</f>
        <v>東海学園大</v>
      </c>
      <c r="J2204" t="str">
        <f t="shared" si="173"/>
        <v>女</v>
      </c>
      <c r="K2204" s="282" t="s">
        <v>2408</v>
      </c>
      <c r="L2204" s="282" t="s">
        <v>2409</v>
      </c>
      <c r="M2204" t="str">
        <f t="shared" si="174"/>
        <v>MORIYAMA Ayuka</v>
      </c>
      <c r="O2204" s="282" t="s">
        <v>1534</v>
      </c>
      <c r="P2204" s="282" t="s">
        <v>1535</v>
      </c>
      <c r="Q2204" s="299" t="s">
        <v>889</v>
      </c>
      <c r="R2204" s="282" t="s">
        <v>2942</v>
      </c>
      <c r="S2204" t="str">
        <f t="shared" si="175"/>
        <v>00</v>
      </c>
      <c r="T2204" t="str">
        <f t="shared" si="176"/>
        <v>3 (00)</v>
      </c>
      <c r="U2204" s="302" t="s">
        <v>4497</v>
      </c>
    </row>
    <row r="2205" spans="2:21" s="302" customFormat="1">
      <c r="B2205" s="282" t="s">
        <v>518</v>
      </c>
      <c r="C2205" s="292">
        <v>2204</v>
      </c>
      <c r="D2205" s="282" t="s">
        <v>2239</v>
      </c>
      <c r="E2205" s="504" t="str">
        <f t="shared" si="172"/>
        <v>YOSHIDA Sayaka(00)</v>
      </c>
      <c r="F2205" s="299" t="s">
        <v>889</v>
      </c>
      <c r="G2205" s="282" t="s">
        <v>623</v>
      </c>
      <c r="H2205" t="str">
        <f>VLOOKUP($G2205,県名!$B$1:$C$49,2,FALSE)</f>
        <v>愛  知</v>
      </c>
      <c r="I2205" t="str">
        <f>VLOOKUP(B2205,学校名!$D$8:$F$64,3,FALSE)</f>
        <v>東海学園大</v>
      </c>
      <c r="J2205" t="str">
        <f t="shared" si="173"/>
        <v>女</v>
      </c>
      <c r="K2205" s="282" t="s">
        <v>1626</v>
      </c>
      <c r="L2205" s="282" t="s">
        <v>1625</v>
      </c>
      <c r="M2205" t="str">
        <f t="shared" si="174"/>
        <v>YOSHIDA Sayaka</v>
      </c>
      <c r="O2205" s="282" t="s">
        <v>1534</v>
      </c>
      <c r="P2205" s="282" t="s">
        <v>1535</v>
      </c>
      <c r="Q2205" s="299" t="s">
        <v>889</v>
      </c>
      <c r="R2205" s="282" t="s">
        <v>2998</v>
      </c>
      <c r="S2205" t="str">
        <f t="shared" si="175"/>
        <v>00</v>
      </c>
      <c r="T2205" t="str">
        <f t="shared" si="176"/>
        <v>3 (00)</v>
      </c>
      <c r="U2205" s="302" t="s">
        <v>4498</v>
      </c>
    </row>
    <row r="2206" spans="2:21" s="302" customFormat="1">
      <c r="B2206" s="282" t="s">
        <v>518</v>
      </c>
      <c r="C2206" s="292">
        <v>2205</v>
      </c>
      <c r="D2206" s="282" t="s">
        <v>2241</v>
      </c>
      <c r="E2206" s="504" t="str">
        <f t="shared" si="172"/>
        <v>KAMIYA Kyona(01)</v>
      </c>
      <c r="F2206" s="299" t="s">
        <v>886</v>
      </c>
      <c r="G2206" s="282" t="s">
        <v>623</v>
      </c>
      <c r="H2206" t="str">
        <f>VLOOKUP($G2206,県名!$B$1:$C$49,2,FALSE)</f>
        <v>愛  知</v>
      </c>
      <c r="I2206" t="str">
        <f>VLOOKUP(B2206,学校名!$D$8:$F$64,3,FALSE)</f>
        <v>東海学園大</v>
      </c>
      <c r="J2206" t="str">
        <f t="shared" si="173"/>
        <v>女</v>
      </c>
      <c r="K2206" s="282" t="s">
        <v>1418</v>
      </c>
      <c r="L2206" s="282" t="s">
        <v>2410</v>
      </c>
      <c r="M2206" t="str">
        <f t="shared" si="174"/>
        <v>KAMIYA Kyona</v>
      </c>
      <c r="O2206" s="282" t="s">
        <v>1534</v>
      </c>
      <c r="P2206" s="282" t="s">
        <v>1535</v>
      </c>
      <c r="Q2206" s="299" t="s">
        <v>886</v>
      </c>
      <c r="R2206" s="282" t="s">
        <v>2989</v>
      </c>
      <c r="S2206" t="str">
        <f t="shared" si="175"/>
        <v>01</v>
      </c>
      <c r="T2206" t="str">
        <f t="shared" si="176"/>
        <v>2 (01)</v>
      </c>
      <c r="U2206" s="302" t="s">
        <v>4499</v>
      </c>
    </row>
    <row r="2207" spans="2:21" s="302" customFormat="1">
      <c r="B2207" s="282" t="s">
        <v>518</v>
      </c>
      <c r="C2207" s="292">
        <v>2206</v>
      </c>
      <c r="D2207" s="282" t="s">
        <v>2283</v>
      </c>
      <c r="E2207" s="504" t="str">
        <f t="shared" si="172"/>
        <v>NISHIKAWA Hiyori(01)</v>
      </c>
      <c r="F2207" s="299" t="s">
        <v>886</v>
      </c>
      <c r="G2207" s="282" t="s">
        <v>623</v>
      </c>
      <c r="H2207" t="str">
        <f>VLOOKUP($G2207,県名!$B$1:$C$49,2,FALSE)</f>
        <v>愛  知</v>
      </c>
      <c r="I2207" t="str">
        <f>VLOOKUP(B2207,学校名!$D$8:$F$64,3,FALSE)</f>
        <v>東海学園大</v>
      </c>
      <c r="J2207" t="str">
        <f t="shared" si="173"/>
        <v>女</v>
      </c>
      <c r="K2207" s="282" t="s">
        <v>1474</v>
      </c>
      <c r="L2207" s="282" t="s">
        <v>2440</v>
      </c>
      <c r="M2207" t="str">
        <f t="shared" si="174"/>
        <v>NISHIKAWA Hiyori</v>
      </c>
      <c r="O2207" s="282" t="s">
        <v>1534</v>
      </c>
      <c r="P2207" s="282" t="s">
        <v>1535</v>
      </c>
      <c r="Q2207" s="299" t="s">
        <v>886</v>
      </c>
      <c r="R2207" s="282" t="s">
        <v>3010</v>
      </c>
      <c r="S2207" t="str">
        <f t="shared" si="175"/>
        <v>01</v>
      </c>
      <c r="T2207" t="str">
        <f t="shared" si="176"/>
        <v>2 (01)</v>
      </c>
      <c r="U2207" s="302" t="s">
        <v>4500</v>
      </c>
    </row>
    <row r="2208" spans="2:21" s="302" customFormat="1">
      <c r="B2208" s="282" t="s">
        <v>518</v>
      </c>
      <c r="C2208" s="292">
        <v>2207</v>
      </c>
      <c r="D2208" s="282" t="s">
        <v>2243</v>
      </c>
      <c r="E2208" s="504" t="str">
        <f t="shared" si="172"/>
        <v>MATSUSHITA Hinata(01)</v>
      </c>
      <c r="F2208" s="299" t="s">
        <v>886</v>
      </c>
      <c r="G2208" s="282" t="s">
        <v>623</v>
      </c>
      <c r="H2208" t="str">
        <f>VLOOKUP($G2208,県名!$B$1:$C$49,2,FALSE)</f>
        <v>愛  知</v>
      </c>
      <c r="I2208" t="str">
        <f>VLOOKUP(B2208,学校名!$D$8:$F$64,3,FALSE)</f>
        <v>東海学園大</v>
      </c>
      <c r="J2208" t="str">
        <f t="shared" si="173"/>
        <v>女</v>
      </c>
      <c r="K2208" s="282" t="s">
        <v>1252</v>
      </c>
      <c r="L2208" s="282" t="s">
        <v>1498</v>
      </c>
      <c r="M2208" t="str">
        <f t="shared" si="174"/>
        <v>MATSUSHITA Hinata</v>
      </c>
      <c r="O2208" s="282" t="s">
        <v>1534</v>
      </c>
      <c r="P2208" s="282" t="s">
        <v>1535</v>
      </c>
      <c r="Q2208" s="299" t="s">
        <v>886</v>
      </c>
      <c r="R2208" s="282" t="s">
        <v>2999</v>
      </c>
      <c r="S2208" t="str">
        <f t="shared" si="175"/>
        <v>01</v>
      </c>
      <c r="T2208" t="str">
        <f t="shared" si="176"/>
        <v>2 (01)</v>
      </c>
      <c r="U2208" s="302" t="s">
        <v>4501</v>
      </c>
    </row>
    <row r="2209" spans="2:21" s="302" customFormat="1">
      <c r="B2209" s="282" t="s">
        <v>518</v>
      </c>
      <c r="C2209" s="292">
        <v>2208</v>
      </c>
      <c r="D2209" s="282" t="s">
        <v>2242</v>
      </c>
      <c r="E2209" s="504" t="str">
        <f t="shared" si="172"/>
        <v>WATANABE Yuka(01)</v>
      </c>
      <c r="F2209" s="299" t="s">
        <v>886</v>
      </c>
      <c r="G2209" s="282" t="s">
        <v>623</v>
      </c>
      <c r="H2209" t="str">
        <f>VLOOKUP($G2209,県名!$B$1:$C$49,2,FALSE)</f>
        <v>愛  知</v>
      </c>
      <c r="I2209" t="str">
        <f>VLOOKUP(B2209,学校名!$D$8:$F$64,3,FALSE)</f>
        <v>東海学園大</v>
      </c>
      <c r="J2209" t="str">
        <f t="shared" si="173"/>
        <v>女</v>
      </c>
      <c r="K2209" s="282" t="s">
        <v>1311</v>
      </c>
      <c r="L2209" s="282" t="s">
        <v>1570</v>
      </c>
      <c r="M2209" t="str">
        <f t="shared" si="174"/>
        <v>WATANABE Yuka</v>
      </c>
      <c r="O2209" s="282" t="s">
        <v>1534</v>
      </c>
      <c r="P2209" s="282" t="s">
        <v>1535</v>
      </c>
      <c r="Q2209" s="299" t="s">
        <v>886</v>
      </c>
      <c r="R2209" s="282" t="s">
        <v>2888</v>
      </c>
      <c r="S2209" t="str">
        <f t="shared" si="175"/>
        <v>01</v>
      </c>
      <c r="T2209" t="str">
        <f t="shared" si="176"/>
        <v>2 (01)</v>
      </c>
      <c r="U2209" s="302" t="s">
        <v>4502</v>
      </c>
    </row>
    <row r="2210" spans="2:21" s="302" customFormat="1">
      <c r="B2210" s="282" t="s">
        <v>518</v>
      </c>
      <c r="C2210" s="292">
        <v>2209</v>
      </c>
      <c r="D2210" s="282" t="s">
        <v>952</v>
      </c>
      <c r="E2210" s="504" t="str">
        <f t="shared" si="172"/>
        <v>YAMAMOTO Sayaka(00)</v>
      </c>
      <c r="F2210" s="299" t="s">
        <v>888</v>
      </c>
      <c r="G2210" s="282" t="s">
        <v>623</v>
      </c>
      <c r="H2210" t="str">
        <f>VLOOKUP($G2210,県名!$B$1:$C$49,2,FALSE)</f>
        <v>愛  知</v>
      </c>
      <c r="I2210" t="str">
        <f>VLOOKUP(B2210,学校名!$D$8:$F$64,3,FALSE)</f>
        <v>東海学園大</v>
      </c>
      <c r="J2210" t="str">
        <f t="shared" si="173"/>
        <v>女</v>
      </c>
      <c r="K2210" s="282" t="s">
        <v>1249</v>
      </c>
      <c r="L2210" s="282" t="s">
        <v>1625</v>
      </c>
      <c r="M2210" t="str">
        <f t="shared" si="174"/>
        <v>YAMAMOTO Sayaka</v>
      </c>
      <c r="O2210" s="282" t="s">
        <v>1534</v>
      </c>
      <c r="P2210" s="282" t="s">
        <v>1535</v>
      </c>
      <c r="Q2210" s="299" t="s">
        <v>888</v>
      </c>
      <c r="R2210" s="282" t="s">
        <v>2875</v>
      </c>
      <c r="S2210" t="str">
        <f t="shared" si="175"/>
        <v>00</v>
      </c>
      <c r="T2210" t="str">
        <f t="shared" si="176"/>
        <v>4 (00)</v>
      </c>
      <c r="U2210" s="302" t="s">
        <v>4503</v>
      </c>
    </row>
    <row r="2211" spans="2:21" s="302" customFormat="1">
      <c r="B2211" s="282" t="s">
        <v>518</v>
      </c>
      <c r="C2211" s="292">
        <v>2210</v>
      </c>
      <c r="D2211" s="282" t="s">
        <v>3401</v>
      </c>
      <c r="E2211" s="504" t="str">
        <f t="shared" si="172"/>
        <v>NOHARA Megumi(02)</v>
      </c>
      <c r="F2211" s="299" t="s">
        <v>890</v>
      </c>
      <c r="G2211" s="282" t="s">
        <v>623</v>
      </c>
      <c r="H2211" t="str">
        <f>VLOOKUP($G2211,県名!$B$1:$C$49,2,FALSE)</f>
        <v>愛  知</v>
      </c>
      <c r="I2211" t="str">
        <f>VLOOKUP(B2211,学校名!$D$8:$F$64,3,FALSE)</f>
        <v>東海学園大</v>
      </c>
      <c r="J2211" t="str">
        <f t="shared" si="173"/>
        <v>女</v>
      </c>
      <c r="K2211" s="282" t="s">
        <v>4033</v>
      </c>
      <c r="L2211" s="282" t="s">
        <v>4034</v>
      </c>
      <c r="M2211" t="str">
        <f t="shared" si="174"/>
        <v>NOHARA Megumi</v>
      </c>
      <c r="O2211" s="282" t="s">
        <v>1534</v>
      </c>
      <c r="P2211" s="282" t="s">
        <v>1535</v>
      </c>
      <c r="Q2211" s="299" t="s">
        <v>890</v>
      </c>
      <c r="R2211" s="282" t="s">
        <v>4266</v>
      </c>
      <c r="S2211" t="str">
        <f t="shared" si="175"/>
        <v>02</v>
      </c>
      <c r="T2211" t="str">
        <f t="shared" si="176"/>
        <v>1 (02)</v>
      </c>
      <c r="U2211" s="302" t="s">
        <v>4504</v>
      </c>
    </row>
    <row r="2212" spans="2:21" s="302" customFormat="1">
      <c r="B2212" s="282" t="s">
        <v>526</v>
      </c>
      <c r="C2212" s="292">
        <v>2211</v>
      </c>
      <c r="D2212" s="282" t="s">
        <v>986</v>
      </c>
      <c r="E2212" s="504" t="str">
        <f t="shared" si="172"/>
        <v>NAKAMURA Erika(99)</v>
      </c>
      <c r="F2212" s="299" t="s">
        <v>888</v>
      </c>
      <c r="G2212" s="282" t="s">
        <v>623</v>
      </c>
      <c r="H2212" t="str">
        <f>VLOOKUP($G2212,県名!$B$1:$C$49,2,FALSE)</f>
        <v>愛  知</v>
      </c>
      <c r="I2212" t="str">
        <f>VLOOKUP(B2212,学校名!$D$8:$F$64,3,FALSE)</f>
        <v>南山大</v>
      </c>
      <c r="J2212" t="str">
        <f t="shared" si="173"/>
        <v>女</v>
      </c>
      <c r="K2212" s="282" t="s">
        <v>1227</v>
      </c>
      <c r="L2212" s="282" t="s">
        <v>3945</v>
      </c>
      <c r="M2212" t="str">
        <f t="shared" si="174"/>
        <v>NAKAMURA Erika</v>
      </c>
      <c r="O2212" s="282" t="s">
        <v>1534</v>
      </c>
      <c r="P2212" s="282" t="s">
        <v>1535</v>
      </c>
      <c r="Q2212" s="299" t="s">
        <v>888</v>
      </c>
      <c r="R2212" s="282" t="s">
        <v>2959</v>
      </c>
      <c r="S2212" t="str">
        <f t="shared" si="175"/>
        <v>99</v>
      </c>
      <c r="T2212" t="str">
        <f t="shared" si="176"/>
        <v>4 (99)</v>
      </c>
      <c r="U2212" s="302" t="s">
        <v>4505</v>
      </c>
    </row>
    <row r="2213" spans="2:21" s="302" customFormat="1">
      <c r="B2213" s="282" t="s">
        <v>526</v>
      </c>
      <c r="C2213" s="292">
        <v>2212</v>
      </c>
      <c r="D2213" s="282" t="s">
        <v>3402</v>
      </c>
      <c r="E2213" s="504" t="str">
        <f t="shared" si="172"/>
        <v>USAMI Manaka(00)</v>
      </c>
      <c r="F2213" s="299" t="s">
        <v>889</v>
      </c>
      <c r="G2213" s="282" t="s">
        <v>623</v>
      </c>
      <c r="H2213" t="str">
        <f>VLOOKUP($G2213,県名!$B$1:$C$49,2,FALSE)</f>
        <v>愛  知</v>
      </c>
      <c r="I2213" t="str">
        <f>VLOOKUP(B2213,学校名!$D$8:$F$64,3,FALSE)</f>
        <v>南山大</v>
      </c>
      <c r="J2213" t="str">
        <f t="shared" si="173"/>
        <v>女</v>
      </c>
      <c r="K2213" s="282" t="s">
        <v>2411</v>
      </c>
      <c r="L2213" s="282" t="s">
        <v>4008</v>
      </c>
      <c r="M2213" t="str">
        <f t="shared" si="174"/>
        <v>USAMI Manaka</v>
      </c>
      <c r="O2213" s="282" t="s">
        <v>1534</v>
      </c>
      <c r="P2213" s="282" t="s">
        <v>1535</v>
      </c>
      <c r="Q2213" s="299" t="s">
        <v>889</v>
      </c>
      <c r="R2213" s="282" t="s">
        <v>2734</v>
      </c>
      <c r="S2213" t="str">
        <f t="shared" si="175"/>
        <v>00</v>
      </c>
      <c r="T2213" t="str">
        <f t="shared" si="176"/>
        <v>3 (00)</v>
      </c>
      <c r="U2213" s="302" t="s">
        <v>4506</v>
      </c>
    </row>
    <row r="2214" spans="2:21" s="302" customFormat="1">
      <c r="B2214" s="282" t="s">
        <v>526</v>
      </c>
      <c r="C2214" s="292">
        <v>2213</v>
      </c>
      <c r="D2214" s="282" t="s">
        <v>3095</v>
      </c>
      <c r="E2214" s="504" t="str">
        <f t="shared" si="172"/>
        <v>GOTO Emina(01)</v>
      </c>
      <c r="F2214" s="299" t="s">
        <v>886</v>
      </c>
      <c r="G2214" s="282" t="s">
        <v>624</v>
      </c>
      <c r="H2214" t="str">
        <f>VLOOKUP($G2214,県名!$B$1:$C$49,2,FALSE)</f>
        <v>三  重</v>
      </c>
      <c r="I2214" t="str">
        <f>VLOOKUP(B2214,学校名!$D$8:$F$64,3,FALSE)</f>
        <v>南山大</v>
      </c>
      <c r="J2214" t="str">
        <f t="shared" si="173"/>
        <v>女</v>
      </c>
      <c r="K2214" s="282" t="s">
        <v>1281</v>
      </c>
      <c r="L2214" s="282" t="s">
        <v>3097</v>
      </c>
      <c r="M2214" t="str">
        <f t="shared" si="174"/>
        <v>GOTO Emina</v>
      </c>
      <c r="O2214" s="282" t="s">
        <v>1534</v>
      </c>
      <c r="P2214" s="282" t="s">
        <v>1535</v>
      </c>
      <c r="Q2214" s="299" t="s">
        <v>886</v>
      </c>
      <c r="R2214" s="282" t="s">
        <v>2895</v>
      </c>
      <c r="S2214" t="str">
        <f t="shared" si="175"/>
        <v>01</v>
      </c>
      <c r="T2214" t="str">
        <f t="shared" si="176"/>
        <v>2 (01)</v>
      </c>
      <c r="U2214" s="302" t="s">
        <v>4507</v>
      </c>
    </row>
    <row r="2215" spans="2:21" s="302" customFormat="1">
      <c r="B2215" s="282" t="s">
        <v>526</v>
      </c>
      <c r="C2215" s="292">
        <v>2214</v>
      </c>
      <c r="D2215" s="282" t="s">
        <v>3403</v>
      </c>
      <c r="E2215" s="504" t="str">
        <f t="shared" si="172"/>
        <v>KAYUGAWA Yoshino(01)</v>
      </c>
      <c r="F2215" s="299" t="s">
        <v>886</v>
      </c>
      <c r="G2215" s="282" t="s">
        <v>625</v>
      </c>
      <c r="H2215" t="str">
        <f>VLOOKUP($G2215,県名!$B$1:$C$49,2,FALSE)</f>
        <v>岐  阜</v>
      </c>
      <c r="I2215" t="str">
        <f>VLOOKUP(B2215,学校名!$D$8:$F$64,3,FALSE)</f>
        <v>南山大</v>
      </c>
      <c r="J2215" t="str">
        <f t="shared" si="173"/>
        <v>女</v>
      </c>
      <c r="K2215" s="282" t="s">
        <v>4035</v>
      </c>
      <c r="L2215" s="282" t="s">
        <v>1630</v>
      </c>
      <c r="M2215" t="str">
        <f t="shared" si="174"/>
        <v>KAYUGAWA Yoshino</v>
      </c>
      <c r="O2215" s="282" t="s">
        <v>1534</v>
      </c>
      <c r="P2215" s="282" t="s">
        <v>1535</v>
      </c>
      <c r="Q2215" s="299" t="s">
        <v>886</v>
      </c>
      <c r="R2215" s="282" t="s">
        <v>2486</v>
      </c>
      <c r="S2215" t="str">
        <f t="shared" si="175"/>
        <v>01</v>
      </c>
      <c r="T2215" t="str">
        <f t="shared" si="176"/>
        <v>2 (01)</v>
      </c>
      <c r="U2215" s="302" t="s">
        <v>4508</v>
      </c>
    </row>
    <row r="2216" spans="2:21" s="302" customFormat="1">
      <c r="B2216" s="282" t="s">
        <v>528</v>
      </c>
      <c r="C2216" s="292">
        <v>2215</v>
      </c>
      <c r="D2216" s="282" t="s">
        <v>801</v>
      </c>
      <c r="E2216" s="504" t="str">
        <f t="shared" si="172"/>
        <v>SUZUKI Miyuu(97)</v>
      </c>
      <c r="F2216" s="299" t="s">
        <v>771</v>
      </c>
      <c r="G2216" s="282" t="s">
        <v>622</v>
      </c>
      <c r="H2216" t="str">
        <f>VLOOKUP($G2216,県名!$B$1:$C$49,2,FALSE)</f>
        <v>静  岡</v>
      </c>
      <c r="I2216" t="str">
        <f>VLOOKUP(B2216,学校名!$D$8:$F$64,3,FALSE)</f>
        <v>浜松医科大</v>
      </c>
      <c r="J2216" t="str">
        <f t="shared" si="173"/>
        <v>女</v>
      </c>
      <c r="K2216" s="282" t="s">
        <v>1260</v>
      </c>
      <c r="L2216" s="282" t="s">
        <v>4036</v>
      </c>
      <c r="M2216" t="str">
        <f t="shared" si="174"/>
        <v>SUZUKI Miyuu</v>
      </c>
      <c r="O2216" s="282" t="s">
        <v>1534</v>
      </c>
      <c r="P2216" s="282" t="s">
        <v>1535</v>
      </c>
      <c r="Q2216" s="299" t="s">
        <v>771</v>
      </c>
      <c r="R2216" s="282" t="s">
        <v>2967</v>
      </c>
      <c r="S2216" t="str">
        <f t="shared" si="175"/>
        <v>97</v>
      </c>
      <c r="T2216" t="str">
        <f t="shared" si="176"/>
        <v>M2 (97)</v>
      </c>
      <c r="U2216" s="302" t="s">
        <v>4509</v>
      </c>
    </row>
    <row r="2217" spans="2:21" s="302" customFormat="1">
      <c r="B2217" s="282" t="s">
        <v>528</v>
      </c>
      <c r="C2217" s="292">
        <v>2216</v>
      </c>
      <c r="D2217" s="282" t="s">
        <v>1564</v>
      </c>
      <c r="E2217" s="504" t="str">
        <f t="shared" si="172"/>
        <v>KONO Sachika(00)</v>
      </c>
      <c r="F2217" s="299" t="s">
        <v>888</v>
      </c>
      <c r="G2217" s="282" t="s">
        <v>622</v>
      </c>
      <c r="H2217" t="str">
        <f>VLOOKUP($G2217,県名!$B$1:$C$49,2,FALSE)</f>
        <v>静  岡</v>
      </c>
      <c r="I2217" t="str">
        <f>VLOOKUP(B2217,学校名!$D$8:$F$64,3,FALSE)</f>
        <v>浜松医科大</v>
      </c>
      <c r="J2217" t="str">
        <f t="shared" si="173"/>
        <v>女</v>
      </c>
      <c r="K2217" s="282" t="s">
        <v>2286</v>
      </c>
      <c r="L2217" s="282" t="s">
        <v>4037</v>
      </c>
      <c r="M2217" t="str">
        <f t="shared" si="174"/>
        <v>KONO Sachika</v>
      </c>
      <c r="O2217" s="282" t="s">
        <v>1534</v>
      </c>
      <c r="P2217" s="282" t="s">
        <v>1535</v>
      </c>
      <c r="Q2217" s="299" t="s">
        <v>888</v>
      </c>
      <c r="R2217" s="282" t="s">
        <v>2965</v>
      </c>
      <c r="S2217" t="str">
        <f t="shared" si="175"/>
        <v>00</v>
      </c>
      <c r="T2217" t="str">
        <f t="shared" si="176"/>
        <v>4 (00)</v>
      </c>
      <c r="U2217" s="302" t="s">
        <v>4510</v>
      </c>
    </row>
    <row r="2218" spans="2:21" s="302" customFormat="1">
      <c r="B2218" s="282" t="s">
        <v>528</v>
      </c>
      <c r="C2218" s="292">
        <v>2217</v>
      </c>
      <c r="D2218" s="282" t="s">
        <v>2203</v>
      </c>
      <c r="E2218" s="504" t="str">
        <f t="shared" si="172"/>
        <v>MIZUSHINA Ayako(01)</v>
      </c>
      <c r="F2218" s="299" t="s">
        <v>889</v>
      </c>
      <c r="G2218" s="282" t="s">
        <v>622</v>
      </c>
      <c r="H2218" t="str">
        <f>VLOOKUP($G2218,県名!$B$1:$C$49,2,FALSE)</f>
        <v>静  岡</v>
      </c>
      <c r="I2218" t="str">
        <f>VLOOKUP(B2218,学校名!$D$8:$F$64,3,FALSE)</f>
        <v>浜松医科大</v>
      </c>
      <c r="J2218" t="str">
        <f t="shared" si="173"/>
        <v>女</v>
      </c>
      <c r="K2218" s="282" t="s">
        <v>4038</v>
      </c>
      <c r="L2218" s="282" t="s">
        <v>1627</v>
      </c>
      <c r="M2218" t="str">
        <f t="shared" si="174"/>
        <v>MIZUSHINA Ayako</v>
      </c>
      <c r="O2218" s="282" t="s">
        <v>1534</v>
      </c>
      <c r="P2218" s="282" t="s">
        <v>1535</v>
      </c>
      <c r="Q2218" s="299" t="s">
        <v>889</v>
      </c>
      <c r="R2218" s="282" t="s">
        <v>2966</v>
      </c>
      <c r="S2218" t="str">
        <f t="shared" si="175"/>
        <v>01</v>
      </c>
      <c r="T2218" t="str">
        <f t="shared" si="176"/>
        <v>3 (01)</v>
      </c>
      <c r="U2218" s="302" t="s">
        <v>4511</v>
      </c>
    </row>
    <row r="2219" spans="2:21" s="302" customFormat="1">
      <c r="B2219" s="282" t="s">
        <v>528</v>
      </c>
      <c r="C2219" s="292">
        <v>2218</v>
      </c>
      <c r="D2219" s="282" t="s">
        <v>3404</v>
      </c>
      <c r="E2219" s="504" t="str">
        <f t="shared" si="172"/>
        <v>WATANABE Shiho(01)</v>
      </c>
      <c r="F2219" s="299" t="s">
        <v>886</v>
      </c>
      <c r="G2219" s="282" t="s">
        <v>622</v>
      </c>
      <c r="H2219" t="str">
        <f>VLOOKUP($G2219,県名!$B$1:$C$49,2,FALSE)</f>
        <v>静  岡</v>
      </c>
      <c r="I2219" t="str">
        <f>VLOOKUP(B2219,学校名!$D$8:$F$64,3,FALSE)</f>
        <v>浜松医科大</v>
      </c>
      <c r="J2219" t="str">
        <f t="shared" si="173"/>
        <v>女</v>
      </c>
      <c r="K2219" s="282" t="s">
        <v>1311</v>
      </c>
      <c r="L2219" s="282" t="s">
        <v>3911</v>
      </c>
      <c r="M2219" t="str">
        <f t="shared" si="174"/>
        <v>WATANABE Shiho</v>
      </c>
      <c r="O2219" s="282" t="s">
        <v>1534</v>
      </c>
      <c r="P2219" s="282" t="s">
        <v>1535</v>
      </c>
      <c r="Q2219" s="299" t="s">
        <v>886</v>
      </c>
      <c r="R2219" s="282" t="s">
        <v>4267</v>
      </c>
      <c r="S2219" t="str">
        <f t="shared" si="175"/>
        <v>01</v>
      </c>
      <c r="T2219" t="str">
        <f t="shared" si="176"/>
        <v>2 (01)</v>
      </c>
      <c r="U2219" s="302" t="s">
        <v>4512</v>
      </c>
    </row>
    <row r="2220" spans="2:21" s="302" customFormat="1">
      <c r="B2220" s="282" t="s">
        <v>523</v>
      </c>
      <c r="C2220" s="292">
        <v>2219</v>
      </c>
      <c r="D2220" s="282" t="s">
        <v>2215</v>
      </c>
      <c r="E2220" s="504" t="str">
        <f t="shared" si="172"/>
        <v>HIRANO Satsuki(00)</v>
      </c>
      <c r="F2220" s="299">
        <v>3</v>
      </c>
      <c r="G2220" s="282" t="s">
        <v>622</v>
      </c>
      <c r="H2220" t="str">
        <f>VLOOKUP($G2220,県名!$B$1:$C$49,2,FALSE)</f>
        <v>静  岡</v>
      </c>
      <c r="I2220" t="str">
        <f>VLOOKUP(B2220,学校名!$D$8:$F$64,3,FALSE)</f>
        <v>名古屋学院大</v>
      </c>
      <c r="J2220" t="str">
        <f t="shared" si="173"/>
        <v>女</v>
      </c>
      <c r="K2220" s="282" t="s">
        <v>1409</v>
      </c>
      <c r="L2220" s="282" t="s">
        <v>1465</v>
      </c>
      <c r="M2220" t="str">
        <f t="shared" si="174"/>
        <v>HIRANO Satsuki</v>
      </c>
      <c r="O2220" s="282" t="s">
        <v>1534</v>
      </c>
      <c r="P2220" s="282" t="s">
        <v>1535</v>
      </c>
      <c r="Q2220" s="299">
        <v>3</v>
      </c>
      <c r="R2220" s="282" t="s">
        <v>2983</v>
      </c>
      <c r="S2220" t="str">
        <f t="shared" si="175"/>
        <v>00</v>
      </c>
      <c r="T2220" t="str">
        <f t="shared" si="176"/>
        <v>3 (00)</v>
      </c>
      <c r="U2220" s="302" t="s">
        <v>4513</v>
      </c>
    </row>
    <row r="2221" spans="2:21" s="302" customFormat="1">
      <c r="B2221" s="282" t="s">
        <v>523</v>
      </c>
      <c r="C2221" s="292">
        <v>2220</v>
      </c>
      <c r="D2221" s="282" t="s">
        <v>953</v>
      </c>
      <c r="E2221" s="504" t="str">
        <f t="shared" si="172"/>
        <v>TAMAKI Moeka(99)</v>
      </c>
      <c r="F2221" s="299">
        <v>4</v>
      </c>
      <c r="G2221" s="282" t="s">
        <v>648</v>
      </c>
      <c r="H2221" t="str">
        <f>VLOOKUP($G2221,県名!$B$1:$C$49,2,FALSE)</f>
        <v>沖　縄</v>
      </c>
      <c r="I2221" t="str">
        <f>VLOOKUP(B2221,学校名!$D$8:$F$64,3,FALSE)</f>
        <v>名古屋学院大</v>
      </c>
      <c r="J2221" t="str">
        <f t="shared" si="173"/>
        <v>女</v>
      </c>
      <c r="K2221" s="282" t="s">
        <v>1470</v>
      </c>
      <c r="L2221" s="282" t="s">
        <v>1636</v>
      </c>
      <c r="M2221" t="str">
        <f t="shared" si="174"/>
        <v>TAMAKI Moeka</v>
      </c>
      <c r="O2221" s="282" t="s">
        <v>1534</v>
      </c>
      <c r="P2221" s="282" t="s">
        <v>1535</v>
      </c>
      <c r="Q2221" s="299">
        <v>4</v>
      </c>
      <c r="R2221" s="282">
        <v>990412</v>
      </c>
      <c r="S2221" t="str">
        <f t="shared" si="175"/>
        <v>99</v>
      </c>
      <c r="T2221" t="str">
        <f t="shared" si="176"/>
        <v>4 (99)</v>
      </c>
      <c r="U2221" s="302" t="s">
        <v>4514</v>
      </c>
    </row>
    <row r="2222" spans="2:21" s="302" customFormat="1">
      <c r="B2222" s="282" t="s">
        <v>523</v>
      </c>
      <c r="C2222" s="292">
        <v>2221</v>
      </c>
      <c r="D2222" s="282" t="s">
        <v>1565</v>
      </c>
      <c r="E2222" s="504" t="str">
        <f t="shared" si="172"/>
        <v>TAKAHASHI Ai(00)</v>
      </c>
      <c r="F2222" s="299">
        <v>4</v>
      </c>
      <c r="G2222" s="282" t="s">
        <v>623</v>
      </c>
      <c r="H2222" t="str">
        <f>VLOOKUP($G2222,県名!$B$1:$C$49,2,FALSE)</f>
        <v>愛  知</v>
      </c>
      <c r="I2222" t="str">
        <f>VLOOKUP(B2222,学校名!$D$8:$F$64,3,FALSE)</f>
        <v>名古屋学院大</v>
      </c>
      <c r="J2222" t="str">
        <f t="shared" si="173"/>
        <v>女</v>
      </c>
      <c r="K2222" s="282" t="s">
        <v>1271</v>
      </c>
      <c r="L2222" s="282" t="s">
        <v>1609</v>
      </c>
      <c r="M2222" t="str">
        <f t="shared" si="174"/>
        <v>TAKAHASHI Ai</v>
      </c>
      <c r="O2222" s="282" t="s">
        <v>1534</v>
      </c>
      <c r="P2222" s="282" t="s">
        <v>1535</v>
      </c>
      <c r="Q2222" s="299">
        <v>4</v>
      </c>
      <c r="R2222" s="282" t="s">
        <v>2981</v>
      </c>
      <c r="S2222" t="str">
        <f t="shared" si="175"/>
        <v>00</v>
      </c>
      <c r="T2222" t="str">
        <f t="shared" si="176"/>
        <v>4 (00)</v>
      </c>
      <c r="U2222" s="302" t="s">
        <v>4515</v>
      </c>
    </row>
    <row r="2223" spans="2:21" s="302" customFormat="1">
      <c r="B2223" s="282" t="s">
        <v>523</v>
      </c>
      <c r="C2223" s="292">
        <v>2222</v>
      </c>
      <c r="D2223" s="282" t="s">
        <v>954</v>
      </c>
      <c r="E2223" s="504" t="str">
        <f t="shared" si="172"/>
        <v>HARA Mahiru(00)</v>
      </c>
      <c r="F2223" s="299">
        <v>4</v>
      </c>
      <c r="G2223" s="282" t="s">
        <v>625</v>
      </c>
      <c r="H2223" t="str">
        <f>VLOOKUP($G2223,県名!$B$1:$C$49,2,FALSE)</f>
        <v>岐  阜</v>
      </c>
      <c r="I2223" t="str">
        <f>VLOOKUP(B2223,学校名!$D$8:$F$64,3,FALSE)</f>
        <v>名古屋学院大</v>
      </c>
      <c r="J2223" t="str">
        <f t="shared" si="173"/>
        <v>女</v>
      </c>
      <c r="K2223" s="282" t="s">
        <v>1261</v>
      </c>
      <c r="L2223" s="282" t="s">
        <v>1637</v>
      </c>
      <c r="M2223" t="str">
        <f t="shared" si="174"/>
        <v>HARA Mahiru</v>
      </c>
      <c r="O2223" s="282" t="s">
        <v>1534</v>
      </c>
      <c r="P2223" s="282" t="s">
        <v>1535</v>
      </c>
      <c r="Q2223" s="299">
        <v>4</v>
      </c>
      <c r="R2223" s="282" t="s">
        <v>2982</v>
      </c>
      <c r="S2223" t="str">
        <f t="shared" si="175"/>
        <v>00</v>
      </c>
      <c r="T2223" t="str">
        <f t="shared" si="176"/>
        <v>4 (00)</v>
      </c>
      <c r="U2223" s="302" t="s">
        <v>4516</v>
      </c>
    </row>
    <row r="2224" spans="2:21" s="302" customFormat="1">
      <c r="B2224" s="282" t="s">
        <v>523</v>
      </c>
      <c r="C2224" s="292">
        <v>2223</v>
      </c>
      <c r="D2224" s="282" t="s">
        <v>3405</v>
      </c>
      <c r="E2224" s="504" t="str">
        <f t="shared" si="172"/>
        <v>YAMAMOTO Yuri(01)</v>
      </c>
      <c r="F2224" s="299">
        <v>2</v>
      </c>
      <c r="G2224" s="282" t="s">
        <v>623</v>
      </c>
      <c r="H2224" t="str">
        <f>VLOOKUP($G2224,県名!$B$1:$C$49,2,FALSE)</f>
        <v>愛  知</v>
      </c>
      <c r="I2224" t="str">
        <f>VLOOKUP(B2224,学校名!$D$8:$F$64,3,FALSE)</f>
        <v>名古屋学院大</v>
      </c>
      <c r="J2224" t="str">
        <f t="shared" si="173"/>
        <v>女</v>
      </c>
      <c r="K2224" s="282" t="s">
        <v>1249</v>
      </c>
      <c r="L2224" s="282" t="s">
        <v>1288</v>
      </c>
      <c r="M2224" t="str">
        <f t="shared" si="174"/>
        <v>YAMAMOTO Yuri</v>
      </c>
      <c r="O2224" s="282" t="s">
        <v>1534</v>
      </c>
      <c r="P2224" s="282" t="s">
        <v>1535</v>
      </c>
      <c r="Q2224" s="299">
        <v>2</v>
      </c>
      <c r="R2224" s="282" t="s">
        <v>4268</v>
      </c>
      <c r="S2224" t="str">
        <f t="shared" si="175"/>
        <v>01</v>
      </c>
      <c r="T2224" t="str">
        <f t="shared" si="176"/>
        <v>2 (01)</v>
      </c>
      <c r="U2224" s="302" t="s">
        <v>4517</v>
      </c>
    </row>
    <row r="2225" spans="2:21" s="302" customFormat="1">
      <c r="B2225" s="282" t="s">
        <v>523</v>
      </c>
      <c r="C2225" s="292">
        <v>2224</v>
      </c>
      <c r="D2225" s="282" t="s">
        <v>3406</v>
      </c>
      <c r="E2225" s="504" t="str">
        <f t="shared" si="172"/>
        <v>UNO Mayuka(01)</v>
      </c>
      <c r="F2225" s="299">
        <v>2</v>
      </c>
      <c r="G2225" s="282" t="s">
        <v>623</v>
      </c>
      <c r="H2225" t="str">
        <f>VLOOKUP($G2225,県名!$B$1:$C$49,2,FALSE)</f>
        <v>愛  知</v>
      </c>
      <c r="I2225" t="str">
        <f>VLOOKUP(B2225,学校名!$D$8:$F$64,3,FALSE)</f>
        <v>名古屋学院大</v>
      </c>
      <c r="J2225" t="str">
        <f t="shared" si="173"/>
        <v>女</v>
      </c>
      <c r="K2225" s="282" t="s">
        <v>3670</v>
      </c>
      <c r="L2225" s="282" t="s">
        <v>3957</v>
      </c>
      <c r="M2225" t="str">
        <f t="shared" si="174"/>
        <v>UNO Mayuka</v>
      </c>
      <c r="O2225" s="282" t="s">
        <v>1534</v>
      </c>
      <c r="P2225" s="282" t="s">
        <v>1535</v>
      </c>
      <c r="Q2225" s="299">
        <v>2</v>
      </c>
      <c r="R2225" s="282" t="s">
        <v>4269</v>
      </c>
      <c r="S2225" t="str">
        <f t="shared" si="175"/>
        <v>01</v>
      </c>
      <c r="T2225" t="str">
        <f t="shared" si="176"/>
        <v>2 (01)</v>
      </c>
      <c r="U2225" s="302" t="s">
        <v>4518</v>
      </c>
    </row>
    <row r="2226" spans="2:21" s="302" customFormat="1">
      <c r="B2226" s="282" t="s">
        <v>523</v>
      </c>
      <c r="C2226" s="292">
        <v>2225</v>
      </c>
      <c r="D2226" s="282" t="s">
        <v>1566</v>
      </c>
      <c r="E2226" s="504" t="str">
        <f t="shared" si="172"/>
        <v>FURUHATA Momoko(99)</v>
      </c>
      <c r="F2226" s="299">
        <v>4</v>
      </c>
      <c r="G2226" s="282" t="s">
        <v>621</v>
      </c>
      <c r="H2226" t="str">
        <f>VLOOKUP($G2226,県名!$B$1:$C$49,2,FALSE)</f>
        <v>長  野</v>
      </c>
      <c r="I2226" t="str">
        <f>VLOOKUP(B2226,学校名!$D$8:$F$64,3,FALSE)</f>
        <v>名古屋学院大</v>
      </c>
      <c r="J2226" t="str">
        <f t="shared" si="173"/>
        <v>女</v>
      </c>
      <c r="K2226" s="282" t="s">
        <v>1520</v>
      </c>
      <c r="L2226" s="282" t="s">
        <v>1635</v>
      </c>
      <c r="M2226" t="str">
        <f t="shared" si="174"/>
        <v>FURUHATA Momoko</v>
      </c>
      <c r="O2226" s="282" t="s">
        <v>1534</v>
      </c>
      <c r="P2226" s="282" t="s">
        <v>1535</v>
      </c>
      <c r="Q2226" s="299">
        <v>4</v>
      </c>
      <c r="R2226" s="282">
        <v>990412</v>
      </c>
      <c r="S2226" t="str">
        <f t="shared" si="175"/>
        <v>99</v>
      </c>
      <c r="T2226" t="str">
        <f t="shared" si="176"/>
        <v>4 (99)</v>
      </c>
      <c r="U2226" s="302" t="s">
        <v>4519</v>
      </c>
    </row>
    <row r="2227" spans="2:21" s="302" customFormat="1">
      <c r="B2227" s="282" t="s">
        <v>496</v>
      </c>
      <c r="C2227" s="292">
        <v>2226</v>
      </c>
      <c r="D2227" s="282" t="s">
        <v>2138</v>
      </c>
      <c r="E2227" s="504" t="str">
        <f t="shared" si="172"/>
        <v>INADA Kaede(00)</v>
      </c>
      <c r="F2227" s="299" t="s">
        <v>889</v>
      </c>
      <c r="G2227" s="282" t="s">
        <v>624</v>
      </c>
      <c r="H2227" t="str">
        <f>VLOOKUP($G2227,県名!$B$1:$C$49,2,FALSE)</f>
        <v>三  重</v>
      </c>
      <c r="I2227" t="str">
        <f>VLOOKUP(B2227,学校名!$D$8:$F$64,3,FALSE)</f>
        <v>愛知学院大</v>
      </c>
      <c r="J2227" t="str">
        <f t="shared" si="173"/>
        <v>女</v>
      </c>
      <c r="K2227" s="282" t="s">
        <v>2325</v>
      </c>
      <c r="L2227" s="282" t="s">
        <v>4039</v>
      </c>
      <c r="M2227" t="str">
        <f t="shared" si="174"/>
        <v>INADA Kaede</v>
      </c>
      <c r="O2227" s="282" t="s">
        <v>1534</v>
      </c>
      <c r="P2227" s="282" t="s">
        <v>1535</v>
      </c>
      <c r="Q2227" s="299" t="s">
        <v>889</v>
      </c>
      <c r="R2227" s="282" t="s">
        <v>2497</v>
      </c>
      <c r="S2227" t="str">
        <f t="shared" si="175"/>
        <v>00</v>
      </c>
      <c r="T2227" t="str">
        <f t="shared" si="176"/>
        <v>3 (00)</v>
      </c>
      <c r="U2227" s="302" t="s">
        <v>4520</v>
      </c>
    </row>
    <row r="2228" spans="2:21" s="302" customFormat="1">
      <c r="B2228" s="282" t="s">
        <v>496</v>
      </c>
      <c r="C2228" s="292">
        <v>2227</v>
      </c>
      <c r="D2228" s="282" t="s">
        <v>2140</v>
      </c>
      <c r="E2228" s="504" t="str">
        <f t="shared" si="172"/>
        <v>NAKANO Kaho(01)</v>
      </c>
      <c r="F2228" s="299" t="s">
        <v>889</v>
      </c>
      <c r="G2228" s="282" t="s">
        <v>639</v>
      </c>
      <c r="H2228" t="str">
        <f>VLOOKUP($G2228,県名!$B$1:$C$49,2,FALSE)</f>
        <v>愛　媛</v>
      </c>
      <c r="I2228" t="str">
        <f>VLOOKUP(B2228,学校名!$D$8:$F$64,3,FALSE)</f>
        <v>愛知学院大</v>
      </c>
      <c r="J2228" t="str">
        <f t="shared" si="173"/>
        <v>女</v>
      </c>
      <c r="K2228" s="282" t="s">
        <v>3610</v>
      </c>
      <c r="L2228" s="282" t="s">
        <v>1624</v>
      </c>
      <c r="M2228" t="str">
        <f t="shared" si="174"/>
        <v>NAKANO Kaho</v>
      </c>
      <c r="O2228" s="282" t="s">
        <v>1534</v>
      </c>
      <c r="P2228" s="282" t="s">
        <v>1535</v>
      </c>
      <c r="Q2228" s="299" t="s">
        <v>889</v>
      </c>
      <c r="R2228" s="282" t="s">
        <v>2707</v>
      </c>
      <c r="S2228" t="str">
        <f t="shared" si="175"/>
        <v>01</v>
      </c>
      <c r="T2228" t="str">
        <f t="shared" si="176"/>
        <v>3 (01)</v>
      </c>
      <c r="U2228" s="302" t="s">
        <v>4521</v>
      </c>
    </row>
    <row r="2229" spans="2:21" s="302" customFormat="1">
      <c r="B2229" s="282" t="s">
        <v>496</v>
      </c>
      <c r="C2229" s="292">
        <v>2228</v>
      </c>
      <c r="D2229" s="282" t="s">
        <v>2139</v>
      </c>
      <c r="E2229" s="504" t="str">
        <f t="shared" si="172"/>
        <v>YANO Mirei(00)</v>
      </c>
      <c r="F2229" s="299" t="s">
        <v>889</v>
      </c>
      <c r="G2229" s="282" t="s">
        <v>624</v>
      </c>
      <c r="H2229" t="str">
        <f>VLOOKUP($G2229,県名!$B$1:$C$49,2,FALSE)</f>
        <v>三  重</v>
      </c>
      <c r="I2229" t="str">
        <f>VLOOKUP(B2229,学校名!$D$8:$F$64,3,FALSE)</f>
        <v>愛知学院大</v>
      </c>
      <c r="J2229" t="str">
        <f t="shared" si="173"/>
        <v>女</v>
      </c>
      <c r="K2229" s="282" t="s">
        <v>4040</v>
      </c>
      <c r="L2229" s="282" t="s">
        <v>4041</v>
      </c>
      <c r="M2229" t="str">
        <f t="shared" si="174"/>
        <v>YANO Mirei</v>
      </c>
      <c r="O2229" s="282" t="s">
        <v>1534</v>
      </c>
      <c r="P2229" s="282" t="s">
        <v>1535</v>
      </c>
      <c r="Q2229" s="299" t="s">
        <v>889</v>
      </c>
      <c r="R2229" s="282" t="s">
        <v>2548</v>
      </c>
      <c r="S2229" t="str">
        <f t="shared" si="175"/>
        <v>00</v>
      </c>
      <c r="T2229" t="str">
        <f t="shared" si="176"/>
        <v>3 (00)</v>
      </c>
      <c r="U2229" s="302" t="s">
        <v>4522</v>
      </c>
    </row>
    <row r="2230" spans="2:21" s="302" customFormat="1">
      <c r="B2230" s="282" t="s">
        <v>496</v>
      </c>
      <c r="C2230" s="292">
        <v>2229</v>
      </c>
      <c r="D2230" s="282" t="s">
        <v>3407</v>
      </c>
      <c r="E2230" s="504" t="str">
        <f t="shared" si="172"/>
        <v>IWAMOTO Ayumi(01)</v>
      </c>
      <c r="F2230" s="299" t="s">
        <v>886</v>
      </c>
      <c r="G2230" s="282" t="s">
        <v>623</v>
      </c>
      <c r="H2230" t="str">
        <f>VLOOKUP($G2230,県名!$B$1:$C$49,2,FALSE)</f>
        <v>愛  知</v>
      </c>
      <c r="I2230" t="str">
        <f>VLOOKUP(B2230,学校名!$D$8:$F$64,3,FALSE)</f>
        <v>愛知学院大</v>
      </c>
      <c r="J2230" t="str">
        <f t="shared" si="173"/>
        <v>女</v>
      </c>
      <c r="K2230" s="282" t="s">
        <v>1499</v>
      </c>
      <c r="L2230" s="282" t="s">
        <v>1576</v>
      </c>
      <c r="M2230" t="str">
        <f t="shared" si="174"/>
        <v>IWAMOTO Ayumi</v>
      </c>
      <c r="O2230" s="282" t="s">
        <v>1534</v>
      </c>
      <c r="P2230" s="282" t="s">
        <v>1535</v>
      </c>
      <c r="Q2230" s="299" t="s">
        <v>886</v>
      </c>
      <c r="R2230" s="282" t="s">
        <v>2812</v>
      </c>
      <c r="S2230" t="str">
        <f t="shared" si="175"/>
        <v>01</v>
      </c>
      <c r="T2230" t="str">
        <f t="shared" si="176"/>
        <v>2 (01)</v>
      </c>
      <c r="U2230" s="302" t="s">
        <v>4523</v>
      </c>
    </row>
    <row r="2231" spans="2:21" s="302" customFormat="1">
      <c r="B2231" s="282" t="s">
        <v>496</v>
      </c>
      <c r="C2231" s="292">
        <v>2230</v>
      </c>
      <c r="D2231" s="282" t="s">
        <v>3408</v>
      </c>
      <c r="E2231" s="504" t="str">
        <f t="shared" si="172"/>
        <v>NARIU Akane(01)</v>
      </c>
      <c r="F2231" s="299" t="s">
        <v>886</v>
      </c>
      <c r="G2231" s="282" t="s">
        <v>622</v>
      </c>
      <c r="H2231" t="str">
        <f>VLOOKUP($G2231,県名!$B$1:$C$49,2,FALSE)</f>
        <v>静  岡</v>
      </c>
      <c r="I2231" t="str">
        <f>VLOOKUP(B2231,学校名!$D$8:$F$64,3,FALSE)</f>
        <v>愛知学院大</v>
      </c>
      <c r="J2231" t="str">
        <f t="shared" si="173"/>
        <v>女</v>
      </c>
      <c r="K2231" s="282" t="s">
        <v>4042</v>
      </c>
      <c r="L2231" s="282" t="s">
        <v>1618</v>
      </c>
      <c r="M2231" t="str">
        <f t="shared" si="174"/>
        <v>NARIU Akane</v>
      </c>
      <c r="O2231" s="282" t="s">
        <v>1534</v>
      </c>
      <c r="P2231" s="282" t="s">
        <v>1535</v>
      </c>
      <c r="Q2231" s="299" t="s">
        <v>886</v>
      </c>
      <c r="R2231" s="282" t="s">
        <v>4270</v>
      </c>
      <c r="S2231" t="str">
        <f t="shared" si="175"/>
        <v>01</v>
      </c>
      <c r="T2231" t="str">
        <f t="shared" si="176"/>
        <v>2 (01)</v>
      </c>
      <c r="U2231" s="302" t="s">
        <v>4524</v>
      </c>
    </row>
    <row r="2232" spans="2:21" s="302" customFormat="1">
      <c r="B2232" s="282" t="s">
        <v>496</v>
      </c>
      <c r="C2232" s="292">
        <v>2231</v>
      </c>
      <c r="D2232" s="282" t="s">
        <v>3409</v>
      </c>
      <c r="E2232" s="504" t="str">
        <f t="shared" si="172"/>
        <v>YAMADA Suzuka(02)</v>
      </c>
      <c r="F2232" s="299" t="s">
        <v>886</v>
      </c>
      <c r="G2232" s="282" t="s">
        <v>625</v>
      </c>
      <c r="H2232" t="str">
        <f>VLOOKUP($G2232,県名!$B$1:$C$49,2,FALSE)</f>
        <v>岐  阜</v>
      </c>
      <c r="I2232" t="str">
        <f>VLOOKUP(B2232,学校名!$D$8:$F$64,3,FALSE)</f>
        <v>愛知学院大</v>
      </c>
      <c r="J2232" t="str">
        <f t="shared" si="173"/>
        <v>女</v>
      </c>
      <c r="K2232" s="282" t="s">
        <v>1241</v>
      </c>
      <c r="L2232" s="282" t="s">
        <v>2437</v>
      </c>
      <c r="M2232" t="str">
        <f t="shared" si="174"/>
        <v>YAMADA Suzuka</v>
      </c>
      <c r="O2232" s="282" t="s">
        <v>1534</v>
      </c>
      <c r="P2232" s="282" t="s">
        <v>1535</v>
      </c>
      <c r="Q2232" s="299" t="s">
        <v>886</v>
      </c>
      <c r="R2232" s="282" t="s">
        <v>4212</v>
      </c>
      <c r="S2232" t="str">
        <f t="shared" si="175"/>
        <v>02</v>
      </c>
      <c r="T2232" t="str">
        <f t="shared" si="176"/>
        <v>2 (02)</v>
      </c>
      <c r="U2232" s="302" t="s">
        <v>4525</v>
      </c>
    </row>
    <row r="2233" spans="2:21" s="302" customFormat="1">
      <c r="B2233" s="282" t="s">
        <v>525</v>
      </c>
      <c r="C2233" s="292">
        <v>2232</v>
      </c>
      <c r="D2233" s="282" t="s">
        <v>2204</v>
      </c>
      <c r="E2233" s="504" t="str">
        <f t="shared" si="172"/>
        <v>OTA Narumi(00)</v>
      </c>
      <c r="F2233" s="299" t="s">
        <v>889</v>
      </c>
      <c r="G2233" s="282" t="s">
        <v>625</v>
      </c>
      <c r="H2233" t="str">
        <f>VLOOKUP($G2233,県名!$B$1:$C$49,2,FALSE)</f>
        <v>岐  阜</v>
      </c>
      <c r="I2233" t="str">
        <f>VLOOKUP(B2233,学校名!$D$8:$F$64,3,FALSE)</f>
        <v>名古屋市立大</v>
      </c>
      <c r="J2233" t="str">
        <f t="shared" si="173"/>
        <v>女</v>
      </c>
      <c r="K2233" s="282" t="s">
        <v>3741</v>
      </c>
      <c r="L2233" s="282" t="s">
        <v>1639</v>
      </c>
      <c r="M2233" t="str">
        <f t="shared" si="174"/>
        <v>OTA Narumi</v>
      </c>
      <c r="O2233" s="282" t="s">
        <v>1534</v>
      </c>
      <c r="P2233" s="282" t="s">
        <v>1535</v>
      </c>
      <c r="Q2233" s="299" t="s">
        <v>889</v>
      </c>
      <c r="R2233" s="282" t="s">
        <v>2612</v>
      </c>
      <c r="S2233" t="str">
        <f t="shared" si="175"/>
        <v>00</v>
      </c>
      <c r="T2233" t="str">
        <f t="shared" si="176"/>
        <v>3 (00)</v>
      </c>
      <c r="U2233" s="302" t="s">
        <v>4526</v>
      </c>
    </row>
    <row r="2234" spans="2:21" s="302" customFormat="1">
      <c r="B2234" s="282" t="s">
        <v>525</v>
      </c>
      <c r="C2234" s="292">
        <v>2233</v>
      </c>
      <c r="D2234" s="282" t="s">
        <v>2205</v>
      </c>
      <c r="E2234" s="504" t="str">
        <f t="shared" si="172"/>
        <v>KANDA Yui(00)</v>
      </c>
      <c r="F2234" s="299" t="s">
        <v>889</v>
      </c>
      <c r="G2234" s="282" t="s">
        <v>623</v>
      </c>
      <c r="H2234" t="str">
        <f>VLOOKUP($G2234,県名!$B$1:$C$49,2,FALSE)</f>
        <v>愛  知</v>
      </c>
      <c r="I2234" t="str">
        <f>VLOOKUP(B2234,学校名!$D$8:$F$64,3,FALSE)</f>
        <v>名古屋市立大</v>
      </c>
      <c r="J2234" t="str">
        <f t="shared" si="173"/>
        <v>女</v>
      </c>
      <c r="K2234" s="282" t="s">
        <v>3849</v>
      </c>
      <c r="L2234" s="282" t="s">
        <v>1581</v>
      </c>
      <c r="M2234" t="str">
        <f t="shared" si="174"/>
        <v>KANDA Yui</v>
      </c>
      <c r="O2234" s="282" t="s">
        <v>1534</v>
      </c>
      <c r="P2234" s="282" t="s">
        <v>1535</v>
      </c>
      <c r="Q2234" s="299" t="s">
        <v>889</v>
      </c>
      <c r="R2234" s="282" t="s">
        <v>2669</v>
      </c>
      <c r="S2234" t="str">
        <f t="shared" si="175"/>
        <v>00</v>
      </c>
      <c r="T2234" t="str">
        <f t="shared" si="176"/>
        <v>3 (00)</v>
      </c>
      <c r="U2234" s="302" t="s">
        <v>4527</v>
      </c>
    </row>
    <row r="2235" spans="2:21" s="302" customFormat="1">
      <c r="B2235" s="282" t="s">
        <v>527</v>
      </c>
      <c r="C2235" s="292">
        <v>2234</v>
      </c>
      <c r="D2235" s="282" t="s">
        <v>892</v>
      </c>
      <c r="E2235" s="504" t="str">
        <f t="shared" si="172"/>
        <v>OSAKA Mizuki(99)</v>
      </c>
      <c r="F2235" s="299" t="s">
        <v>888</v>
      </c>
      <c r="G2235" s="282" t="s">
        <v>623</v>
      </c>
      <c r="H2235" t="str">
        <f>VLOOKUP($G2235,県名!$B$1:$C$49,2,FALSE)</f>
        <v>愛  知</v>
      </c>
      <c r="I2235" t="str">
        <f>VLOOKUP(B2235,学校名!$D$8:$F$64,3,FALSE)</f>
        <v>日本福祉大</v>
      </c>
      <c r="J2235" t="str">
        <f t="shared" si="173"/>
        <v>女</v>
      </c>
      <c r="K2235" s="282" t="s">
        <v>4043</v>
      </c>
      <c r="L2235" s="282" t="s">
        <v>1282</v>
      </c>
      <c r="M2235" t="str">
        <f t="shared" si="174"/>
        <v>OSAKA Mizuki</v>
      </c>
      <c r="O2235" s="282" t="s">
        <v>1534</v>
      </c>
      <c r="P2235" s="282" t="s">
        <v>1535</v>
      </c>
      <c r="Q2235" s="299" t="s">
        <v>888</v>
      </c>
      <c r="R2235" s="282" t="s">
        <v>2522</v>
      </c>
      <c r="S2235" t="str">
        <f t="shared" si="175"/>
        <v>99</v>
      </c>
      <c r="T2235" t="str">
        <f t="shared" si="176"/>
        <v>4 (99)</v>
      </c>
      <c r="U2235" s="302" t="s">
        <v>4528</v>
      </c>
    </row>
    <row r="2236" spans="2:21" s="302" customFormat="1">
      <c r="B2236" s="282" t="s">
        <v>527</v>
      </c>
      <c r="C2236" s="292">
        <v>2235</v>
      </c>
      <c r="D2236" s="282" t="s">
        <v>996</v>
      </c>
      <c r="E2236" s="504" t="str">
        <f t="shared" si="172"/>
        <v>HORITA Akari(00)</v>
      </c>
      <c r="F2236" s="299" t="s">
        <v>888</v>
      </c>
      <c r="G2236" s="282" t="s">
        <v>623</v>
      </c>
      <c r="H2236" t="str">
        <f>VLOOKUP($G2236,県名!$B$1:$C$49,2,FALSE)</f>
        <v>愛  知</v>
      </c>
      <c r="I2236" t="str">
        <f>VLOOKUP(B2236,学校名!$D$8:$F$64,3,FALSE)</f>
        <v>日本福祉大</v>
      </c>
      <c r="J2236" t="str">
        <f t="shared" si="173"/>
        <v>女</v>
      </c>
      <c r="K2236" s="282" t="s">
        <v>4044</v>
      </c>
      <c r="L2236" s="282" t="s">
        <v>3927</v>
      </c>
      <c r="M2236" t="str">
        <f t="shared" si="174"/>
        <v>HORITA Akari</v>
      </c>
      <c r="O2236" s="282" t="s">
        <v>1534</v>
      </c>
      <c r="P2236" s="282" t="s">
        <v>1535</v>
      </c>
      <c r="Q2236" s="299" t="s">
        <v>888</v>
      </c>
      <c r="R2236" s="282" t="s">
        <v>2961</v>
      </c>
      <c r="S2236" t="str">
        <f t="shared" si="175"/>
        <v>00</v>
      </c>
      <c r="T2236" t="str">
        <f t="shared" si="176"/>
        <v>4 (00)</v>
      </c>
      <c r="U2236" s="302" t="s">
        <v>4529</v>
      </c>
    </row>
    <row r="2237" spans="2:21" s="302" customFormat="1">
      <c r="B2237" s="282" t="s">
        <v>527</v>
      </c>
      <c r="C2237" s="292">
        <v>2236</v>
      </c>
      <c r="D2237" s="282" t="s">
        <v>2198</v>
      </c>
      <c r="E2237" s="504" t="str">
        <f t="shared" si="172"/>
        <v>UENO Moeka(00)</v>
      </c>
      <c r="F2237" s="299" t="s">
        <v>889</v>
      </c>
      <c r="G2237" s="282" t="s">
        <v>623</v>
      </c>
      <c r="H2237" t="str">
        <f>VLOOKUP($G2237,県名!$B$1:$C$49,2,FALSE)</f>
        <v>愛  知</v>
      </c>
      <c r="I2237" t="str">
        <f>VLOOKUP(B2237,学校名!$D$8:$F$64,3,FALSE)</f>
        <v>日本福祉大</v>
      </c>
      <c r="J2237" t="str">
        <f t="shared" si="173"/>
        <v>女</v>
      </c>
      <c r="K2237" s="282" t="s">
        <v>2370</v>
      </c>
      <c r="L2237" s="282" t="s">
        <v>1636</v>
      </c>
      <c r="M2237" t="str">
        <f t="shared" si="174"/>
        <v>UENO Moeka</v>
      </c>
      <c r="O2237" s="282" t="s">
        <v>1534</v>
      </c>
      <c r="P2237" s="282" t="s">
        <v>1535</v>
      </c>
      <c r="Q2237" s="299" t="s">
        <v>889</v>
      </c>
      <c r="R2237" s="282" t="s">
        <v>2953</v>
      </c>
      <c r="S2237" t="str">
        <f t="shared" si="175"/>
        <v>00</v>
      </c>
      <c r="T2237" t="str">
        <f t="shared" si="176"/>
        <v>3 (00)</v>
      </c>
      <c r="U2237" s="302" t="s">
        <v>4530</v>
      </c>
    </row>
    <row r="2238" spans="2:21" s="302" customFormat="1">
      <c r="B2238" s="282" t="s">
        <v>527</v>
      </c>
      <c r="C2238" s="292">
        <v>2237</v>
      </c>
      <c r="D2238" s="282" t="s">
        <v>2199</v>
      </c>
      <c r="E2238" s="504" t="str">
        <f t="shared" si="172"/>
        <v>KASAI Myu(00)</v>
      </c>
      <c r="F2238" s="299" t="s">
        <v>889</v>
      </c>
      <c r="G2238" s="282" t="s">
        <v>623</v>
      </c>
      <c r="H2238" t="str">
        <f>VLOOKUP($G2238,県名!$B$1:$C$49,2,FALSE)</f>
        <v>愛  知</v>
      </c>
      <c r="I2238" t="str">
        <f>VLOOKUP(B2238,学校名!$D$8:$F$64,3,FALSE)</f>
        <v>日本福祉大</v>
      </c>
      <c r="J2238" t="str">
        <f t="shared" si="173"/>
        <v>女</v>
      </c>
      <c r="K2238" s="282" t="s">
        <v>1388</v>
      </c>
      <c r="L2238" s="282" t="s">
        <v>4045</v>
      </c>
      <c r="M2238" t="str">
        <f t="shared" si="174"/>
        <v>KASAI Myu</v>
      </c>
      <c r="O2238" s="282" t="s">
        <v>1534</v>
      </c>
      <c r="P2238" s="282" t="s">
        <v>1535</v>
      </c>
      <c r="Q2238" s="299" t="s">
        <v>889</v>
      </c>
      <c r="R2238" s="282" t="s">
        <v>2638</v>
      </c>
      <c r="S2238" t="str">
        <f t="shared" si="175"/>
        <v>00</v>
      </c>
      <c r="T2238" t="str">
        <f t="shared" si="176"/>
        <v>3 (00)</v>
      </c>
      <c r="U2238" s="302" t="s">
        <v>4531</v>
      </c>
    </row>
    <row r="2239" spans="2:21" s="302" customFormat="1">
      <c r="B2239" s="282" t="s">
        <v>527</v>
      </c>
      <c r="C2239" s="292">
        <v>2238</v>
      </c>
      <c r="D2239" s="282" t="s">
        <v>2200</v>
      </c>
      <c r="E2239" s="504" t="str">
        <f t="shared" si="172"/>
        <v>CHAI Yuri(00)</v>
      </c>
      <c r="F2239" s="299" t="s">
        <v>889</v>
      </c>
      <c r="G2239" s="282" t="s">
        <v>624</v>
      </c>
      <c r="H2239" t="str">
        <f>VLOOKUP($G2239,県名!$B$1:$C$49,2,FALSE)</f>
        <v>三  重</v>
      </c>
      <c r="I2239" t="str">
        <f>VLOOKUP(B2239,学校名!$D$8:$F$64,3,FALSE)</f>
        <v>日本福祉大</v>
      </c>
      <c r="J2239" t="str">
        <f t="shared" si="173"/>
        <v>女</v>
      </c>
      <c r="K2239" s="282" t="s">
        <v>4046</v>
      </c>
      <c r="L2239" s="282" t="s">
        <v>1288</v>
      </c>
      <c r="M2239" t="str">
        <f t="shared" si="174"/>
        <v>CHAI Yuri</v>
      </c>
      <c r="O2239" s="282" t="s">
        <v>1534</v>
      </c>
      <c r="P2239" s="282" t="s">
        <v>1535</v>
      </c>
      <c r="Q2239" s="299" t="s">
        <v>889</v>
      </c>
      <c r="R2239" s="282" t="s">
        <v>2962</v>
      </c>
      <c r="S2239" t="str">
        <f t="shared" si="175"/>
        <v>00</v>
      </c>
      <c r="T2239" t="str">
        <f t="shared" si="176"/>
        <v>3 (00)</v>
      </c>
      <c r="U2239" s="302" t="s">
        <v>4532</v>
      </c>
    </row>
    <row r="2240" spans="2:21" s="302" customFormat="1">
      <c r="B2240" s="282" t="s">
        <v>527</v>
      </c>
      <c r="C2240" s="292">
        <v>2239</v>
      </c>
      <c r="D2240" s="282" t="s">
        <v>2201</v>
      </c>
      <c r="E2240" s="504" t="str">
        <f t="shared" si="172"/>
        <v>YASUE  Kino(00)</v>
      </c>
      <c r="F2240" s="299" t="s">
        <v>889</v>
      </c>
      <c r="G2240" s="282" t="s">
        <v>623</v>
      </c>
      <c r="H2240" t="str">
        <f>VLOOKUP($G2240,県名!$B$1:$C$49,2,FALSE)</f>
        <v>愛  知</v>
      </c>
      <c r="I2240" t="str">
        <f>VLOOKUP(B2240,学校名!$D$8:$F$64,3,FALSE)</f>
        <v>日本福祉大</v>
      </c>
      <c r="J2240" t="str">
        <f t="shared" si="173"/>
        <v>女</v>
      </c>
      <c r="K2240" s="282" t="s">
        <v>4047</v>
      </c>
      <c r="L2240" s="282" t="s">
        <v>4048</v>
      </c>
      <c r="M2240" t="str">
        <f t="shared" si="174"/>
        <v>YASUE  Kino</v>
      </c>
      <c r="O2240" s="282" t="s">
        <v>1534</v>
      </c>
      <c r="P2240" s="282" t="s">
        <v>1535</v>
      </c>
      <c r="Q2240" s="299" t="s">
        <v>889</v>
      </c>
      <c r="R2240" s="282" t="s">
        <v>2670</v>
      </c>
      <c r="S2240" t="str">
        <f t="shared" si="175"/>
        <v>00</v>
      </c>
      <c r="T2240" t="str">
        <f t="shared" si="176"/>
        <v>3 (00)</v>
      </c>
      <c r="U2240" s="302" t="s">
        <v>4533</v>
      </c>
    </row>
    <row r="2241" spans="2:21" s="302" customFormat="1">
      <c r="B2241" s="282" t="s">
        <v>527</v>
      </c>
      <c r="C2241" s="292">
        <v>2240</v>
      </c>
      <c r="D2241" s="282" t="s">
        <v>3410</v>
      </c>
      <c r="E2241" s="504" t="str">
        <f t="shared" si="172"/>
        <v>HO Akari(01)</v>
      </c>
      <c r="F2241" s="299" t="s">
        <v>886</v>
      </c>
      <c r="G2241" s="282" t="s">
        <v>623</v>
      </c>
      <c r="H2241" t="str">
        <f>VLOOKUP($G2241,県名!$B$1:$C$49,2,FALSE)</f>
        <v>愛  知</v>
      </c>
      <c r="I2241" t="str">
        <f>VLOOKUP(B2241,学校名!$D$8:$F$64,3,FALSE)</f>
        <v>日本福祉大</v>
      </c>
      <c r="J2241" t="str">
        <f t="shared" si="173"/>
        <v>女</v>
      </c>
      <c r="K2241" s="282" t="s">
        <v>4049</v>
      </c>
      <c r="L2241" s="282" t="s">
        <v>3927</v>
      </c>
      <c r="M2241" t="str">
        <f t="shared" si="174"/>
        <v>HO Akari</v>
      </c>
      <c r="O2241" s="282" t="s">
        <v>1534</v>
      </c>
      <c r="P2241" s="282" t="s">
        <v>1535</v>
      </c>
      <c r="Q2241" s="299" t="s">
        <v>886</v>
      </c>
      <c r="R2241" s="282" t="s">
        <v>2963</v>
      </c>
      <c r="S2241" t="str">
        <f t="shared" si="175"/>
        <v>01</v>
      </c>
      <c r="T2241" t="str">
        <f t="shared" si="176"/>
        <v>2 (01)</v>
      </c>
      <c r="U2241" s="302" t="s">
        <v>4534</v>
      </c>
    </row>
    <row r="2242" spans="2:21" s="302" customFormat="1">
      <c r="B2242" s="282" t="s">
        <v>527</v>
      </c>
      <c r="C2242" s="292">
        <v>2241</v>
      </c>
      <c r="D2242" s="282" t="s">
        <v>2202</v>
      </c>
      <c r="E2242" s="504" t="str">
        <f t="shared" si="172"/>
        <v>NAKAMURA Mitsuki(02)</v>
      </c>
      <c r="F2242" s="299" t="s">
        <v>886</v>
      </c>
      <c r="G2242" s="282" t="s">
        <v>623</v>
      </c>
      <c r="H2242" t="str">
        <f>VLOOKUP($G2242,県名!$B$1:$C$49,2,FALSE)</f>
        <v>愛  知</v>
      </c>
      <c r="I2242" t="str">
        <f>VLOOKUP(B2242,学校名!$D$8:$F$64,3,FALSE)</f>
        <v>日本福祉大</v>
      </c>
      <c r="J2242" t="str">
        <f t="shared" si="173"/>
        <v>女</v>
      </c>
      <c r="K2242" s="282" t="s">
        <v>1227</v>
      </c>
      <c r="L2242" s="282" t="s">
        <v>1614</v>
      </c>
      <c r="M2242" t="str">
        <f t="shared" si="174"/>
        <v>NAKAMURA Mitsuki</v>
      </c>
      <c r="O2242" s="282" t="s">
        <v>1534</v>
      </c>
      <c r="P2242" s="282" t="s">
        <v>1535</v>
      </c>
      <c r="Q2242" s="299" t="s">
        <v>886</v>
      </c>
      <c r="R2242" s="282" t="s">
        <v>2964</v>
      </c>
      <c r="S2242" t="str">
        <f t="shared" si="175"/>
        <v>02</v>
      </c>
      <c r="T2242" t="str">
        <f t="shared" si="176"/>
        <v>2 (02)</v>
      </c>
      <c r="U2242" s="302" t="s">
        <v>4535</v>
      </c>
    </row>
    <row r="2243" spans="2:21" s="302" customFormat="1">
      <c r="B2243" s="282" t="s">
        <v>527</v>
      </c>
      <c r="C2243" s="292">
        <v>2242</v>
      </c>
      <c r="D2243" s="282" t="s">
        <v>3411</v>
      </c>
      <c r="E2243" s="504" t="str">
        <f t="shared" ref="E2243:E2306" si="177">M2243&amp;"("&amp;S2243&amp;")"</f>
        <v>NISHII Seri(02)</v>
      </c>
      <c r="F2243" s="299" t="s">
        <v>890</v>
      </c>
      <c r="G2243" s="282" t="s">
        <v>623</v>
      </c>
      <c r="H2243" t="str">
        <f>VLOOKUP($G2243,県名!$B$1:$C$49,2,FALSE)</f>
        <v>愛  知</v>
      </c>
      <c r="I2243" t="str">
        <f>VLOOKUP(B2243,学校名!$D$8:$F$64,3,FALSE)</f>
        <v>日本福祉大</v>
      </c>
      <c r="J2243" t="str">
        <f t="shared" ref="J2243:J2306" si="178">IF(VALUE(C2243)&lt;2000,"男","女")</f>
        <v>女</v>
      </c>
      <c r="K2243" s="282" t="s">
        <v>4050</v>
      </c>
      <c r="L2243" s="282" t="s">
        <v>4051</v>
      </c>
      <c r="M2243" t="str">
        <f t="shared" ref="M2243:M2306" si="179">K2243&amp;" "&amp;L2243</f>
        <v>NISHII Seri</v>
      </c>
      <c r="O2243" s="282" t="s">
        <v>1534</v>
      </c>
      <c r="P2243" s="282" t="s">
        <v>1535</v>
      </c>
      <c r="Q2243" s="299" t="s">
        <v>890</v>
      </c>
      <c r="R2243" s="282" t="s">
        <v>4271</v>
      </c>
      <c r="S2243" t="str">
        <f t="shared" ref="S2243:S2306" si="180">LEFT(R2243,2)</f>
        <v>02</v>
      </c>
      <c r="T2243" t="str">
        <f t="shared" ref="T2243:T2306" si="181">Q2243&amp;" ("&amp;S2243&amp;")"</f>
        <v>1 (02)</v>
      </c>
      <c r="U2243" s="302" t="s">
        <v>4536</v>
      </c>
    </row>
    <row r="2244" spans="2:21" s="302" customFormat="1">
      <c r="B2244" s="282" t="s">
        <v>527</v>
      </c>
      <c r="C2244" s="292">
        <v>2243</v>
      </c>
      <c r="D2244" s="282" t="s">
        <v>3412</v>
      </c>
      <c r="E2244" s="504" t="str">
        <f t="shared" si="177"/>
        <v>SUMIURA Mio(02)</v>
      </c>
      <c r="F2244" s="299" t="s">
        <v>890</v>
      </c>
      <c r="G2244" s="282" t="s">
        <v>623</v>
      </c>
      <c r="H2244" t="str">
        <f>VLOOKUP($G2244,県名!$B$1:$C$49,2,FALSE)</f>
        <v>愛  知</v>
      </c>
      <c r="I2244" t="str">
        <f>VLOOKUP(B2244,学校名!$D$8:$F$64,3,FALSE)</f>
        <v>日本福祉大</v>
      </c>
      <c r="J2244" t="str">
        <f t="shared" si="178"/>
        <v>女</v>
      </c>
      <c r="K2244" s="282" t="s">
        <v>4052</v>
      </c>
      <c r="L2244" s="282" t="s">
        <v>4053</v>
      </c>
      <c r="M2244" t="str">
        <f t="shared" si="179"/>
        <v>SUMIURA Mio</v>
      </c>
      <c r="O2244" s="282" t="s">
        <v>1534</v>
      </c>
      <c r="P2244" s="282" t="s">
        <v>1535</v>
      </c>
      <c r="Q2244" s="299" t="s">
        <v>890</v>
      </c>
      <c r="R2244" s="282" t="s">
        <v>4264</v>
      </c>
      <c r="S2244" t="str">
        <f t="shared" si="180"/>
        <v>02</v>
      </c>
      <c r="T2244" t="str">
        <f t="shared" si="181"/>
        <v>1 (02)</v>
      </c>
      <c r="U2244" s="302" t="s">
        <v>4537</v>
      </c>
    </row>
    <row r="2245" spans="2:21" s="302" customFormat="1">
      <c r="B2245" s="282" t="s">
        <v>527</v>
      </c>
      <c r="C2245" s="292">
        <v>2244</v>
      </c>
      <c r="D2245" s="282" t="s">
        <v>3413</v>
      </c>
      <c r="E2245" s="504" t="str">
        <f t="shared" si="177"/>
        <v>NAGAYA Chihiro(02)</v>
      </c>
      <c r="F2245" s="299" t="s">
        <v>890</v>
      </c>
      <c r="G2245" s="282" t="s">
        <v>623</v>
      </c>
      <c r="H2245" t="str">
        <f>VLOOKUP($G2245,県名!$B$1:$C$49,2,FALSE)</f>
        <v>愛  知</v>
      </c>
      <c r="I2245" t="str">
        <f>VLOOKUP(B2245,学校名!$D$8:$F$64,3,FALSE)</f>
        <v>日本福祉大</v>
      </c>
      <c r="J2245" t="str">
        <f t="shared" si="178"/>
        <v>女</v>
      </c>
      <c r="K2245" s="282" t="s">
        <v>1613</v>
      </c>
      <c r="L2245" s="282" t="s">
        <v>1379</v>
      </c>
      <c r="M2245" t="str">
        <f t="shared" si="179"/>
        <v>NAGAYA Chihiro</v>
      </c>
      <c r="O2245" s="282" t="s">
        <v>1534</v>
      </c>
      <c r="P2245" s="282" t="s">
        <v>1535</v>
      </c>
      <c r="Q2245" s="299" t="s">
        <v>890</v>
      </c>
      <c r="R2245" s="282" t="s">
        <v>4272</v>
      </c>
      <c r="S2245" t="str">
        <f t="shared" si="180"/>
        <v>02</v>
      </c>
      <c r="T2245" t="str">
        <f t="shared" si="181"/>
        <v>1 (02)</v>
      </c>
      <c r="U2245" s="302" t="s">
        <v>4538</v>
      </c>
    </row>
    <row r="2246" spans="2:21" s="302" customFormat="1">
      <c r="B2246" s="282" t="s">
        <v>527</v>
      </c>
      <c r="C2246" s="292">
        <v>2245</v>
      </c>
      <c r="D2246" s="282" t="s">
        <v>3414</v>
      </c>
      <c r="E2246" s="504" t="str">
        <f t="shared" si="177"/>
        <v>FUJI Yu(02)</v>
      </c>
      <c r="F2246" s="299" t="s">
        <v>890</v>
      </c>
      <c r="G2246" s="282" t="s">
        <v>623</v>
      </c>
      <c r="H2246" t="str">
        <f>VLOOKUP($G2246,県名!$B$1:$C$49,2,FALSE)</f>
        <v>愛  知</v>
      </c>
      <c r="I2246" t="str">
        <f>VLOOKUP(B2246,学校名!$D$8:$F$64,3,FALSE)</f>
        <v>日本福祉大</v>
      </c>
      <c r="J2246" t="str">
        <f t="shared" si="178"/>
        <v>女</v>
      </c>
      <c r="K2246" s="282" t="s">
        <v>1483</v>
      </c>
      <c r="L2246" s="282" t="s">
        <v>1398</v>
      </c>
      <c r="M2246" t="str">
        <f t="shared" si="179"/>
        <v>FUJI Yu</v>
      </c>
      <c r="O2246" s="282" t="s">
        <v>1534</v>
      </c>
      <c r="P2246" s="282" t="s">
        <v>1535</v>
      </c>
      <c r="Q2246" s="299" t="s">
        <v>890</v>
      </c>
      <c r="R2246" s="282" t="s">
        <v>4159</v>
      </c>
      <c r="S2246" t="str">
        <f t="shared" si="180"/>
        <v>02</v>
      </c>
      <c r="T2246" t="str">
        <f t="shared" si="181"/>
        <v>1 (02)</v>
      </c>
      <c r="U2246" s="302" t="s">
        <v>4539</v>
      </c>
    </row>
    <row r="2247" spans="2:21" s="302" customFormat="1">
      <c r="B2247" s="282" t="s">
        <v>527</v>
      </c>
      <c r="C2247" s="292">
        <v>2246</v>
      </c>
      <c r="D2247" s="282" t="s">
        <v>3415</v>
      </c>
      <c r="E2247" s="504" t="str">
        <f t="shared" si="177"/>
        <v>YAMAGUCHI Ikumi(02)</v>
      </c>
      <c r="F2247" s="299" t="s">
        <v>890</v>
      </c>
      <c r="G2247" s="282" t="s">
        <v>623</v>
      </c>
      <c r="H2247" t="str">
        <f>VLOOKUP($G2247,県名!$B$1:$C$49,2,FALSE)</f>
        <v>愛  知</v>
      </c>
      <c r="I2247" t="str">
        <f>VLOOKUP(B2247,学校名!$D$8:$F$64,3,FALSE)</f>
        <v>日本福祉大</v>
      </c>
      <c r="J2247" t="str">
        <f t="shared" si="178"/>
        <v>女</v>
      </c>
      <c r="K2247" s="282" t="s">
        <v>1315</v>
      </c>
      <c r="L2247" s="282" t="s">
        <v>4054</v>
      </c>
      <c r="M2247" t="str">
        <f t="shared" si="179"/>
        <v>YAMAGUCHI Ikumi</v>
      </c>
      <c r="O2247" s="282" t="s">
        <v>1534</v>
      </c>
      <c r="P2247" s="282" t="s">
        <v>1535</v>
      </c>
      <c r="Q2247" s="299" t="s">
        <v>890</v>
      </c>
      <c r="R2247" s="282" t="s">
        <v>4156</v>
      </c>
      <c r="S2247" t="str">
        <f t="shared" si="180"/>
        <v>02</v>
      </c>
      <c r="T2247" t="str">
        <f t="shared" si="181"/>
        <v>1 (02)</v>
      </c>
      <c r="U2247" s="302" t="s">
        <v>4540</v>
      </c>
    </row>
    <row r="2248" spans="2:21" s="302" customFormat="1">
      <c r="B2248" s="282" t="s">
        <v>527</v>
      </c>
      <c r="C2248" s="292">
        <v>2247</v>
      </c>
      <c r="D2248" s="282" t="s">
        <v>3416</v>
      </c>
      <c r="E2248" s="504" t="str">
        <f t="shared" si="177"/>
        <v>YAMADA Aoi(03)</v>
      </c>
      <c r="F2248" s="299" t="s">
        <v>890</v>
      </c>
      <c r="G2248" s="282" t="s">
        <v>623</v>
      </c>
      <c r="H2248" t="str">
        <f>VLOOKUP($G2248,県名!$B$1:$C$49,2,FALSE)</f>
        <v>愛  知</v>
      </c>
      <c r="I2248" t="str">
        <f>VLOOKUP(B2248,学校名!$D$8:$F$64,3,FALSE)</f>
        <v>日本福祉大</v>
      </c>
      <c r="J2248" t="str">
        <f t="shared" si="178"/>
        <v>女</v>
      </c>
      <c r="K2248" s="282" t="s">
        <v>1241</v>
      </c>
      <c r="L2248" s="282" t="s">
        <v>1578</v>
      </c>
      <c r="M2248" t="str">
        <f t="shared" si="179"/>
        <v>YAMADA Aoi</v>
      </c>
      <c r="O2248" s="282" t="s">
        <v>1534</v>
      </c>
      <c r="P2248" s="282" t="s">
        <v>1535</v>
      </c>
      <c r="Q2248" s="299" t="s">
        <v>890</v>
      </c>
      <c r="R2248" s="282" t="s">
        <v>4273</v>
      </c>
      <c r="S2248" t="str">
        <f t="shared" si="180"/>
        <v>03</v>
      </c>
      <c r="T2248" t="str">
        <f t="shared" si="181"/>
        <v>1 (03)</v>
      </c>
      <c r="U2248" s="302" t="s">
        <v>4541</v>
      </c>
    </row>
    <row r="2249" spans="2:21" s="302" customFormat="1">
      <c r="B2249" s="282" t="s">
        <v>527</v>
      </c>
      <c r="C2249" s="292">
        <v>2248</v>
      </c>
      <c r="D2249" s="282" t="s">
        <v>3417</v>
      </c>
      <c r="E2249" s="504" t="str">
        <f t="shared" si="177"/>
        <v>KUWAHARA Mai(02)</v>
      </c>
      <c r="F2249" s="299" t="s">
        <v>890</v>
      </c>
      <c r="G2249" s="282" t="s">
        <v>623</v>
      </c>
      <c r="H2249" t="str">
        <f>VLOOKUP($G2249,県名!$B$1:$C$49,2,FALSE)</f>
        <v>愛  知</v>
      </c>
      <c r="I2249" t="str">
        <f>VLOOKUP(B2249,学校名!$D$8:$F$64,3,FALSE)</f>
        <v>日本福祉大</v>
      </c>
      <c r="J2249" t="str">
        <f t="shared" si="178"/>
        <v>女</v>
      </c>
      <c r="K2249" s="282" t="s">
        <v>4055</v>
      </c>
      <c r="L2249" s="282" t="s">
        <v>1634</v>
      </c>
      <c r="M2249" t="str">
        <f t="shared" si="179"/>
        <v>KUWAHARA Mai</v>
      </c>
      <c r="O2249" s="282" t="s">
        <v>1534</v>
      </c>
      <c r="P2249" s="282" t="s">
        <v>1535</v>
      </c>
      <c r="Q2249" s="299" t="s">
        <v>890</v>
      </c>
      <c r="R2249" s="282" t="s">
        <v>4274</v>
      </c>
      <c r="S2249" t="str">
        <f t="shared" si="180"/>
        <v>02</v>
      </c>
      <c r="T2249" t="str">
        <f t="shared" si="181"/>
        <v>1 (02)</v>
      </c>
      <c r="U2249" s="302" t="s">
        <v>4542</v>
      </c>
    </row>
    <row r="2250" spans="2:21" s="302" customFormat="1">
      <c r="B2250" s="282" t="s">
        <v>527</v>
      </c>
      <c r="C2250" s="292">
        <v>2249</v>
      </c>
      <c r="D2250" s="282" t="s">
        <v>3418</v>
      </c>
      <c r="E2250" s="504" t="str">
        <f t="shared" si="177"/>
        <v>MORI Natumi(01)</v>
      </c>
      <c r="F2250" s="299" t="s">
        <v>886</v>
      </c>
      <c r="G2250" s="282" t="s">
        <v>623</v>
      </c>
      <c r="H2250" t="str">
        <f>VLOOKUP($G2250,県名!$B$1:$C$49,2,FALSE)</f>
        <v>愛  知</v>
      </c>
      <c r="I2250" t="str">
        <f>VLOOKUP(B2250,学校名!$D$8:$F$64,3,FALSE)</f>
        <v>日本福祉大</v>
      </c>
      <c r="J2250" t="str">
        <f t="shared" si="178"/>
        <v>女</v>
      </c>
      <c r="K2250" s="282" t="s">
        <v>1405</v>
      </c>
      <c r="L2250" s="282" t="s">
        <v>4056</v>
      </c>
      <c r="M2250" t="str">
        <f t="shared" si="179"/>
        <v>MORI Natumi</v>
      </c>
      <c r="O2250" s="282" t="s">
        <v>1534</v>
      </c>
      <c r="P2250" s="282" t="s">
        <v>1535</v>
      </c>
      <c r="Q2250" s="299" t="s">
        <v>886</v>
      </c>
      <c r="R2250" s="282" t="s">
        <v>2892</v>
      </c>
      <c r="S2250" t="str">
        <f t="shared" si="180"/>
        <v>01</v>
      </c>
      <c r="T2250" t="str">
        <f t="shared" si="181"/>
        <v>2 (01)</v>
      </c>
      <c r="U2250" s="302" t="s">
        <v>4543</v>
      </c>
    </row>
    <row r="2251" spans="2:21" s="302" customFormat="1">
      <c r="B2251" s="282" t="s">
        <v>514</v>
      </c>
      <c r="C2251" s="292">
        <v>2250</v>
      </c>
      <c r="D2251" s="282" t="s">
        <v>3419</v>
      </c>
      <c r="E2251" s="504" t="str">
        <f t="shared" si="177"/>
        <v>SUGIYAMA Mana(02)</v>
      </c>
      <c r="F2251" s="299" t="s">
        <v>890</v>
      </c>
      <c r="G2251" s="282" t="s">
        <v>623</v>
      </c>
      <c r="H2251" t="str">
        <f>VLOOKUP($G2251,県名!$B$1:$C$49,2,FALSE)</f>
        <v>愛  知</v>
      </c>
      <c r="I2251" t="str">
        <f>VLOOKUP(B2251,学校名!$D$8:$F$64,3,FALSE)</f>
        <v>中京大</v>
      </c>
      <c r="J2251" t="str">
        <f t="shared" si="178"/>
        <v>女</v>
      </c>
      <c r="K2251" s="282" t="s">
        <v>1350</v>
      </c>
      <c r="L2251" s="282" t="s">
        <v>3929</v>
      </c>
      <c r="M2251" t="str">
        <f t="shared" si="179"/>
        <v>SUGIYAMA Mana</v>
      </c>
      <c r="O2251" s="282" t="s">
        <v>1534</v>
      </c>
      <c r="P2251" s="282" t="s">
        <v>1535</v>
      </c>
      <c r="Q2251" s="299" t="s">
        <v>890</v>
      </c>
      <c r="R2251" s="282" t="s">
        <v>4275</v>
      </c>
      <c r="S2251" t="str">
        <f t="shared" si="180"/>
        <v>02</v>
      </c>
      <c r="T2251" t="str">
        <f t="shared" si="181"/>
        <v>1 (02)</v>
      </c>
      <c r="U2251" s="302" t="s">
        <v>4544</v>
      </c>
    </row>
    <row r="2252" spans="2:21" s="302" customFormat="1">
      <c r="B2252" s="282" t="s">
        <v>514</v>
      </c>
      <c r="C2252" s="292">
        <v>2251</v>
      </c>
      <c r="D2252" s="282" t="s">
        <v>3420</v>
      </c>
      <c r="E2252" s="504" t="str">
        <f t="shared" si="177"/>
        <v>HORITA Moe(02)</v>
      </c>
      <c r="F2252" s="299" t="s">
        <v>890</v>
      </c>
      <c r="G2252" s="282" t="s">
        <v>623</v>
      </c>
      <c r="H2252" t="str">
        <f>VLOOKUP($G2252,県名!$B$1:$C$49,2,FALSE)</f>
        <v>愛  知</v>
      </c>
      <c r="I2252" t="str">
        <f>VLOOKUP(B2252,学校名!$D$8:$F$64,3,FALSE)</f>
        <v>中京大</v>
      </c>
      <c r="J2252" t="str">
        <f t="shared" si="178"/>
        <v>女</v>
      </c>
      <c r="K2252" s="282" t="s">
        <v>4044</v>
      </c>
      <c r="L2252" s="282" t="s">
        <v>3962</v>
      </c>
      <c r="M2252" t="str">
        <f t="shared" si="179"/>
        <v>HORITA Moe</v>
      </c>
      <c r="O2252" s="282" t="s">
        <v>1534</v>
      </c>
      <c r="P2252" s="282" t="s">
        <v>1535</v>
      </c>
      <c r="Q2252" s="299" t="s">
        <v>890</v>
      </c>
      <c r="R2252" s="282" t="s">
        <v>4262</v>
      </c>
      <c r="S2252" t="str">
        <f t="shared" si="180"/>
        <v>02</v>
      </c>
      <c r="T2252" t="str">
        <f t="shared" si="181"/>
        <v>1 (02)</v>
      </c>
      <c r="U2252" s="302" t="s">
        <v>4545</v>
      </c>
    </row>
    <row r="2253" spans="2:21" s="302" customFormat="1">
      <c r="B2253" s="282" t="s">
        <v>514</v>
      </c>
      <c r="C2253" s="292">
        <v>2252</v>
      </c>
      <c r="D2253" s="282" t="s">
        <v>3421</v>
      </c>
      <c r="E2253" s="504" t="str">
        <f t="shared" si="177"/>
        <v>MORI Yuki(02)</v>
      </c>
      <c r="F2253" s="299" t="s">
        <v>890</v>
      </c>
      <c r="G2253" s="282" t="s">
        <v>623</v>
      </c>
      <c r="H2253" t="str">
        <f>VLOOKUP($G2253,県名!$B$1:$C$49,2,FALSE)</f>
        <v>愛  知</v>
      </c>
      <c r="I2253" t="str">
        <f>VLOOKUP(B2253,学校名!$D$8:$F$64,3,FALSE)</f>
        <v>中京大</v>
      </c>
      <c r="J2253" t="str">
        <f t="shared" si="178"/>
        <v>女</v>
      </c>
      <c r="K2253" s="282" t="s">
        <v>1405</v>
      </c>
      <c r="L2253" s="282" t="s">
        <v>1244</v>
      </c>
      <c r="M2253" t="str">
        <f t="shared" si="179"/>
        <v>MORI Yuki</v>
      </c>
      <c r="O2253" s="282" t="s">
        <v>1534</v>
      </c>
      <c r="P2253" s="282" t="s">
        <v>1535</v>
      </c>
      <c r="Q2253" s="299" t="s">
        <v>890</v>
      </c>
      <c r="R2253" s="282" t="s">
        <v>4276</v>
      </c>
      <c r="S2253" t="str">
        <f t="shared" si="180"/>
        <v>02</v>
      </c>
      <c r="T2253" t="str">
        <f t="shared" si="181"/>
        <v>1 (02)</v>
      </c>
      <c r="U2253" s="302" t="s">
        <v>4546</v>
      </c>
    </row>
    <row r="2254" spans="2:21" s="302" customFormat="1">
      <c r="B2254" s="282" t="s">
        <v>514</v>
      </c>
      <c r="C2254" s="292">
        <v>2253</v>
      </c>
      <c r="D2254" s="282" t="s">
        <v>3422</v>
      </c>
      <c r="E2254" s="504" t="str">
        <f t="shared" si="177"/>
        <v>OTA Maho(02)</v>
      </c>
      <c r="F2254" s="299" t="s">
        <v>890</v>
      </c>
      <c r="G2254" s="282" t="s">
        <v>623</v>
      </c>
      <c r="H2254" t="str">
        <f>VLOOKUP($G2254,県名!$B$1:$C$49,2,FALSE)</f>
        <v>愛  知</v>
      </c>
      <c r="I2254" t="str">
        <f>VLOOKUP(B2254,学校名!$D$8:$F$64,3,FALSE)</f>
        <v>中京大</v>
      </c>
      <c r="J2254" t="str">
        <f t="shared" si="178"/>
        <v>女</v>
      </c>
      <c r="K2254" s="282" t="s">
        <v>3741</v>
      </c>
      <c r="L2254" s="282" t="s">
        <v>1606</v>
      </c>
      <c r="M2254" t="str">
        <f t="shared" si="179"/>
        <v>OTA Maho</v>
      </c>
      <c r="O2254" s="282" t="s">
        <v>1534</v>
      </c>
      <c r="P2254" s="282" t="s">
        <v>1535</v>
      </c>
      <c r="Q2254" s="299" t="s">
        <v>890</v>
      </c>
      <c r="R2254" s="282" t="s">
        <v>4277</v>
      </c>
      <c r="S2254" t="str">
        <f t="shared" si="180"/>
        <v>02</v>
      </c>
      <c r="T2254" t="str">
        <f t="shared" si="181"/>
        <v>1 (02)</v>
      </c>
      <c r="U2254" s="302" t="s">
        <v>4547</v>
      </c>
    </row>
    <row r="2255" spans="2:21" s="302" customFormat="1">
      <c r="B2255" s="282" t="s">
        <v>510</v>
      </c>
      <c r="C2255" s="292">
        <v>2254</v>
      </c>
      <c r="D2255" s="282" t="s">
        <v>2266</v>
      </c>
      <c r="E2255" s="504" t="str">
        <f t="shared" si="177"/>
        <v>SIMADA Minori(02)</v>
      </c>
      <c r="F2255" s="299" t="s">
        <v>886</v>
      </c>
      <c r="G2255" s="282" t="s">
        <v>622</v>
      </c>
      <c r="H2255" t="str">
        <f>VLOOKUP($G2255,県名!$B$1:$C$49,2,FALSE)</f>
        <v>静  岡</v>
      </c>
      <c r="I2255" t="str">
        <f>VLOOKUP(B2255,学校名!$D$8:$F$64,3,FALSE)</f>
        <v>静岡県立大</v>
      </c>
      <c r="J2255" t="str">
        <f t="shared" si="178"/>
        <v>女</v>
      </c>
      <c r="K2255" s="282" t="s">
        <v>4057</v>
      </c>
      <c r="L2255" s="282" t="s">
        <v>1621</v>
      </c>
      <c r="M2255" t="str">
        <f t="shared" si="179"/>
        <v>SIMADA Minori</v>
      </c>
      <c r="O2255" s="282" t="s">
        <v>1534</v>
      </c>
      <c r="P2255" s="282" t="s">
        <v>1535</v>
      </c>
      <c r="Q2255" s="299" t="s">
        <v>886</v>
      </c>
      <c r="R2255" s="282" t="s">
        <v>2622</v>
      </c>
      <c r="S2255" t="str">
        <f t="shared" si="180"/>
        <v>02</v>
      </c>
      <c r="T2255" t="str">
        <f t="shared" si="181"/>
        <v>2 (02)</v>
      </c>
      <c r="U2255" s="302" t="s">
        <v>4548</v>
      </c>
    </row>
    <row r="2256" spans="2:21" s="302" customFormat="1">
      <c r="B2256" s="282" t="s">
        <v>510</v>
      </c>
      <c r="C2256" s="292">
        <v>2255</v>
      </c>
      <c r="D2256" s="282" t="s">
        <v>2268</v>
      </c>
      <c r="E2256" s="504" t="str">
        <f t="shared" si="177"/>
        <v>KOIKE Kana(01)</v>
      </c>
      <c r="F2256" s="299" t="s">
        <v>886</v>
      </c>
      <c r="G2256" s="282" t="s">
        <v>622</v>
      </c>
      <c r="H2256" t="str">
        <f>VLOOKUP($G2256,県名!$B$1:$C$49,2,FALSE)</f>
        <v>静  岡</v>
      </c>
      <c r="I2256" t="str">
        <f>VLOOKUP(B2256,学校名!$D$8:$F$64,3,FALSE)</f>
        <v>静岡県立大</v>
      </c>
      <c r="J2256" t="str">
        <f t="shared" si="178"/>
        <v>女</v>
      </c>
      <c r="K2256" s="282" t="s">
        <v>1325</v>
      </c>
      <c r="L2256" s="282" t="s">
        <v>1579</v>
      </c>
      <c r="M2256" t="str">
        <f t="shared" si="179"/>
        <v>KOIKE Kana</v>
      </c>
      <c r="O2256" s="282" t="s">
        <v>1534</v>
      </c>
      <c r="P2256" s="282" t="s">
        <v>1535</v>
      </c>
      <c r="Q2256" s="299" t="s">
        <v>886</v>
      </c>
      <c r="R2256" s="282" t="s">
        <v>2849</v>
      </c>
      <c r="S2256" t="str">
        <f t="shared" si="180"/>
        <v>01</v>
      </c>
      <c r="T2256" t="str">
        <f t="shared" si="181"/>
        <v>2 (01)</v>
      </c>
      <c r="U2256" s="302" t="s">
        <v>4549</v>
      </c>
    </row>
    <row r="2257" spans="2:21" s="302" customFormat="1">
      <c r="B2257" s="282" t="s">
        <v>510</v>
      </c>
      <c r="C2257" s="292">
        <v>2256</v>
      </c>
      <c r="D2257" s="282" t="s">
        <v>2267</v>
      </c>
      <c r="E2257" s="504" t="str">
        <f t="shared" si="177"/>
        <v>SUZUKI Yuna(01)</v>
      </c>
      <c r="F2257" s="299" t="s">
        <v>886</v>
      </c>
      <c r="G2257" s="282" t="s">
        <v>622</v>
      </c>
      <c r="H2257" t="str">
        <f>VLOOKUP($G2257,県名!$B$1:$C$49,2,FALSE)</f>
        <v>静  岡</v>
      </c>
      <c r="I2257" t="str">
        <f>VLOOKUP(B2257,学校名!$D$8:$F$64,3,FALSE)</f>
        <v>静岡県立大</v>
      </c>
      <c r="J2257" t="str">
        <f t="shared" si="178"/>
        <v>女</v>
      </c>
      <c r="K2257" s="282" t="s">
        <v>1260</v>
      </c>
      <c r="L2257" s="282" t="s">
        <v>1573</v>
      </c>
      <c r="M2257" t="str">
        <f t="shared" si="179"/>
        <v>SUZUKI Yuna</v>
      </c>
      <c r="O2257" s="282" t="s">
        <v>1534</v>
      </c>
      <c r="P2257" s="282" t="s">
        <v>1535</v>
      </c>
      <c r="Q2257" s="299" t="s">
        <v>886</v>
      </c>
      <c r="R2257" s="282" t="s">
        <v>2799</v>
      </c>
      <c r="S2257" t="str">
        <f t="shared" si="180"/>
        <v>01</v>
      </c>
      <c r="T2257" t="str">
        <f t="shared" si="181"/>
        <v>2 (01)</v>
      </c>
      <c r="U2257" s="302" t="s">
        <v>4550</v>
      </c>
    </row>
    <row r="2258" spans="2:21" s="302" customFormat="1">
      <c r="B2258" s="282" t="s">
        <v>530</v>
      </c>
      <c r="C2258" s="292">
        <v>2257</v>
      </c>
      <c r="D2258" s="282" t="s">
        <v>803</v>
      </c>
      <c r="E2258" s="504" t="str">
        <f t="shared" si="177"/>
        <v>INOUE Hana(99)</v>
      </c>
      <c r="F2258" s="299" t="s">
        <v>888</v>
      </c>
      <c r="G2258" s="282" t="s">
        <v>623</v>
      </c>
      <c r="H2258" t="str">
        <f>VLOOKUP($G2258,県名!$B$1:$C$49,2,FALSE)</f>
        <v>愛  知</v>
      </c>
      <c r="I2258" t="str">
        <f>VLOOKUP(B2258,学校名!$D$8:$F$64,3,FALSE)</f>
        <v>名城大</v>
      </c>
      <c r="J2258" t="str">
        <f t="shared" si="178"/>
        <v>女</v>
      </c>
      <c r="K2258" s="282" t="s">
        <v>3819</v>
      </c>
      <c r="L2258" s="282" t="s">
        <v>1575</v>
      </c>
      <c r="M2258" t="str">
        <f t="shared" si="179"/>
        <v>INOUE Hana</v>
      </c>
      <c r="O2258" s="282" t="s">
        <v>1534</v>
      </c>
      <c r="P2258" s="282" t="s">
        <v>1535</v>
      </c>
      <c r="Q2258" s="299" t="s">
        <v>888</v>
      </c>
      <c r="R2258" s="282" t="s">
        <v>2579</v>
      </c>
      <c r="S2258" t="str">
        <f t="shared" si="180"/>
        <v>99</v>
      </c>
      <c r="T2258" t="str">
        <f t="shared" si="181"/>
        <v>4 (99)</v>
      </c>
      <c r="U2258" s="302" t="s">
        <v>4551</v>
      </c>
    </row>
    <row r="2259" spans="2:21" s="302" customFormat="1">
      <c r="B2259" s="282" t="s">
        <v>530</v>
      </c>
      <c r="C2259" s="292">
        <v>2258</v>
      </c>
      <c r="D2259" s="282" t="s">
        <v>804</v>
      </c>
      <c r="E2259" s="504" t="str">
        <f t="shared" si="177"/>
        <v>KAMOSHIDA Mirai(99)</v>
      </c>
      <c r="F2259" s="299" t="s">
        <v>888</v>
      </c>
      <c r="G2259" s="282" t="s">
        <v>623</v>
      </c>
      <c r="H2259" t="str">
        <f>VLOOKUP($G2259,県名!$B$1:$C$49,2,FALSE)</f>
        <v>愛  知</v>
      </c>
      <c r="I2259" t="str">
        <f>VLOOKUP(B2259,学校名!$D$8:$F$64,3,FALSE)</f>
        <v>名城大</v>
      </c>
      <c r="J2259" t="str">
        <f t="shared" si="178"/>
        <v>女</v>
      </c>
      <c r="K2259" s="282" t="s">
        <v>4058</v>
      </c>
      <c r="L2259" s="282" t="s">
        <v>4059</v>
      </c>
      <c r="M2259" t="str">
        <f t="shared" si="179"/>
        <v>KAMOSHIDA Mirai</v>
      </c>
      <c r="O2259" s="282" t="s">
        <v>1534</v>
      </c>
      <c r="P2259" s="282" t="s">
        <v>1535</v>
      </c>
      <c r="Q2259" s="299" t="s">
        <v>888</v>
      </c>
      <c r="R2259" s="282" t="s">
        <v>2756</v>
      </c>
      <c r="S2259" t="str">
        <f t="shared" si="180"/>
        <v>99</v>
      </c>
      <c r="T2259" t="str">
        <f t="shared" si="181"/>
        <v>4 (99)</v>
      </c>
      <c r="U2259" s="302" t="s">
        <v>4552</v>
      </c>
    </row>
    <row r="2260" spans="2:21" s="302" customFormat="1">
      <c r="B2260" s="282" t="s">
        <v>530</v>
      </c>
      <c r="C2260" s="292">
        <v>2259</v>
      </c>
      <c r="D2260" s="282" t="s">
        <v>2210</v>
      </c>
      <c r="E2260" s="504" t="str">
        <f t="shared" si="177"/>
        <v>TAKAMATSU Tomomimusembi(00)</v>
      </c>
      <c r="F2260" s="299" t="s">
        <v>888</v>
      </c>
      <c r="G2260" s="282" t="s">
        <v>623</v>
      </c>
      <c r="H2260" t="str">
        <f>VLOOKUP($G2260,県名!$B$1:$C$49,2,FALSE)</f>
        <v>愛  知</v>
      </c>
      <c r="I2260" t="str">
        <f>VLOOKUP(B2260,学校名!$D$8:$F$64,3,FALSE)</f>
        <v>名城大</v>
      </c>
      <c r="J2260" t="str">
        <f t="shared" si="178"/>
        <v>女</v>
      </c>
      <c r="K2260" s="282" t="s">
        <v>2284</v>
      </c>
      <c r="L2260" s="282" t="s">
        <v>4060</v>
      </c>
      <c r="M2260" t="str">
        <f t="shared" si="179"/>
        <v>TAKAMATSU Tomomimusembi</v>
      </c>
      <c r="O2260" s="282" t="s">
        <v>1534</v>
      </c>
      <c r="P2260" s="282" t="s">
        <v>1535</v>
      </c>
      <c r="Q2260" s="299" t="s">
        <v>888</v>
      </c>
      <c r="R2260" s="282" t="s">
        <v>2975</v>
      </c>
      <c r="S2260" t="str">
        <f t="shared" si="180"/>
        <v>00</v>
      </c>
      <c r="T2260" t="str">
        <f t="shared" si="181"/>
        <v>4 (00)</v>
      </c>
      <c r="U2260" s="302" t="s">
        <v>4553</v>
      </c>
    </row>
    <row r="2261" spans="2:21" s="302" customFormat="1">
      <c r="B2261" s="282" t="s">
        <v>530</v>
      </c>
      <c r="C2261" s="292">
        <v>2260</v>
      </c>
      <c r="D2261" s="282" t="s">
        <v>805</v>
      </c>
      <c r="E2261" s="504" t="str">
        <f t="shared" si="177"/>
        <v>MATSUZAWA Ayane(99)</v>
      </c>
      <c r="F2261" s="299" t="s">
        <v>888</v>
      </c>
      <c r="G2261" s="282" t="s">
        <v>623</v>
      </c>
      <c r="H2261" t="str">
        <f>VLOOKUP($G2261,県名!$B$1:$C$49,2,FALSE)</f>
        <v>愛  知</v>
      </c>
      <c r="I2261" t="str">
        <f>VLOOKUP(B2261,学校名!$D$8:$F$64,3,FALSE)</f>
        <v>名城大</v>
      </c>
      <c r="J2261" t="str">
        <f t="shared" si="178"/>
        <v>女</v>
      </c>
      <c r="K2261" s="282" t="s">
        <v>4061</v>
      </c>
      <c r="L2261" s="282" t="s">
        <v>3918</v>
      </c>
      <c r="M2261" t="str">
        <f t="shared" si="179"/>
        <v>MATSUZAWA Ayane</v>
      </c>
      <c r="O2261" s="282" t="s">
        <v>1534</v>
      </c>
      <c r="P2261" s="282" t="s">
        <v>1535</v>
      </c>
      <c r="Q2261" s="299" t="s">
        <v>888</v>
      </c>
      <c r="R2261" s="282" t="s">
        <v>2451</v>
      </c>
      <c r="S2261" t="str">
        <f t="shared" si="180"/>
        <v>99</v>
      </c>
      <c r="T2261" t="str">
        <f t="shared" si="181"/>
        <v>4 (99)</v>
      </c>
      <c r="U2261" s="302" t="s">
        <v>4554</v>
      </c>
    </row>
    <row r="2262" spans="2:21" s="302" customFormat="1">
      <c r="B2262" s="282" t="s">
        <v>530</v>
      </c>
      <c r="C2262" s="292">
        <v>2261</v>
      </c>
      <c r="D2262" s="282" t="s">
        <v>806</v>
      </c>
      <c r="E2262" s="504" t="str">
        <f t="shared" si="177"/>
        <v>MIZUSAWA Yuna(00)</v>
      </c>
      <c r="F2262" s="299" t="s">
        <v>888</v>
      </c>
      <c r="G2262" s="282" t="s">
        <v>623</v>
      </c>
      <c r="H2262" t="str">
        <f>VLOOKUP($G2262,県名!$B$1:$C$49,2,FALSE)</f>
        <v>愛  知</v>
      </c>
      <c r="I2262" t="str">
        <f>VLOOKUP(B2262,学校名!$D$8:$F$64,3,FALSE)</f>
        <v>名城大</v>
      </c>
      <c r="J2262" t="str">
        <f t="shared" si="178"/>
        <v>女</v>
      </c>
      <c r="K2262" s="282" t="s">
        <v>4062</v>
      </c>
      <c r="L2262" s="282" t="s">
        <v>1573</v>
      </c>
      <c r="M2262" t="str">
        <f t="shared" si="179"/>
        <v>MIZUSAWA Yuna</v>
      </c>
      <c r="O2262" s="282" t="s">
        <v>1534</v>
      </c>
      <c r="P2262" s="282" t="s">
        <v>1535</v>
      </c>
      <c r="Q2262" s="299" t="s">
        <v>888</v>
      </c>
      <c r="R2262" s="282" t="s">
        <v>2976</v>
      </c>
      <c r="S2262" t="str">
        <f t="shared" si="180"/>
        <v>00</v>
      </c>
      <c r="T2262" t="str">
        <f t="shared" si="181"/>
        <v>4 (00)</v>
      </c>
      <c r="U2262" s="302" t="s">
        <v>4555</v>
      </c>
    </row>
    <row r="2263" spans="2:21" s="302" customFormat="1">
      <c r="B2263" s="282" t="s">
        <v>530</v>
      </c>
      <c r="C2263" s="292">
        <v>2262</v>
      </c>
      <c r="D2263" s="282" t="s">
        <v>807</v>
      </c>
      <c r="E2263" s="504" t="str">
        <f t="shared" si="177"/>
        <v>WADA Yuna(99)</v>
      </c>
      <c r="F2263" s="299" t="s">
        <v>3467</v>
      </c>
      <c r="G2263" s="282" t="s">
        <v>623</v>
      </c>
      <c r="H2263" t="str">
        <f>VLOOKUP($G2263,県名!$B$1:$C$49,2,FALSE)</f>
        <v>愛  知</v>
      </c>
      <c r="I2263" t="str">
        <f>VLOOKUP(B2263,学校名!$D$8:$F$64,3,FALSE)</f>
        <v>名城大</v>
      </c>
      <c r="J2263" t="str">
        <f t="shared" si="178"/>
        <v>女</v>
      </c>
      <c r="K2263" s="282" t="s">
        <v>1391</v>
      </c>
      <c r="L2263" s="282" t="s">
        <v>1573</v>
      </c>
      <c r="M2263" t="str">
        <f t="shared" si="179"/>
        <v>WADA Yuna</v>
      </c>
      <c r="O2263" s="282" t="s">
        <v>1534</v>
      </c>
      <c r="P2263" s="282" t="s">
        <v>1535</v>
      </c>
      <c r="Q2263" s="299" t="s">
        <v>3467</v>
      </c>
      <c r="R2263" s="282" t="s">
        <v>2474</v>
      </c>
      <c r="S2263" t="str">
        <f t="shared" si="180"/>
        <v>99</v>
      </c>
      <c r="T2263" t="str">
        <f t="shared" si="181"/>
        <v>4  (99)</v>
      </c>
      <c r="U2263" s="302" t="s">
        <v>4556</v>
      </c>
    </row>
    <row r="2264" spans="2:21" s="302" customFormat="1">
      <c r="B2264" s="282" t="s">
        <v>530</v>
      </c>
      <c r="C2264" s="292">
        <v>2263</v>
      </c>
      <c r="D2264" s="282" t="s">
        <v>1567</v>
      </c>
      <c r="E2264" s="504" t="str">
        <f t="shared" si="177"/>
        <v>ARAI  Yuna(00)</v>
      </c>
      <c r="F2264" s="299" t="s">
        <v>889</v>
      </c>
      <c r="G2264" s="282" t="s">
        <v>623</v>
      </c>
      <c r="H2264" t="str">
        <f>VLOOKUP($G2264,県名!$B$1:$C$49,2,FALSE)</f>
        <v>愛  知</v>
      </c>
      <c r="I2264" t="str">
        <f>VLOOKUP(B2264,学校名!$D$8:$F$64,3,FALSE)</f>
        <v>名城大</v>
      </c>
      <c r="J2264" t="str">
        <f t="shared" si="178"/>
        <v>女</v>
      </c>
      <c r="K2264" s="282" t="s">
        <v>4063</v>
      </c>
      <c r="L2264" s="282" t="s">
        <v>1573</v>
      </c>
      <c r="M2264" t="str">
        <f t="shared" si="179"/>
        <v>ARAI  Yuna</v>
      </c>
      <c r="O2264" s="282" t="s">
        <v>1534</v>
      </c>
      <c r="P2264" s="282" t="s">
        <v>1535</v>
      </c>
      <c r="Q2264" s="299" t="s">
        <v>889</v>
      </c>
      <c r="R2264" s="282" t="s">
        <v>2942</v>
      </c>
      <c r="S2264" t="str">
        <f t="shared" si="180"/>
        <v>00</v>
      </c>
      <c r="T2264" t="str">
        <f t="shared" si="181"/>
        <v>3 (00)</v>
      </c>
      <c r="U2264" s="302" t="s">
        <v>4557</v>
      </c>
    </row>
    <row r="2265" spans="2:21" s="302" customFormat="1">
      <c r="B2265" s="282" t="s">
        <v>530</v>
      </c>
      <c r="C2265" s="292">
        <v>2264</v>
      </c>
      <c r="D2265" s="282" t="s">
        <v>1568</v>
      </c>
      <c r="E2265" s="504" t="str">
        <f t="shared" si="177"/>
        <v>KOBAYASHI Narumi(00)</v>
      </c>
      <c r="F2265" s="299" t="s">
        <v>889</v>
      </c>
      <c r="G2265" s="282" t="s">
        <v>623</v>
      </c>
      <c r="H2265" t="str">
        <f>VLOOKUP($G2265,県名!$B$1:$C$49,2,FALSE)</f>
        <v>愛  知</v>
      </c>
      <c r="I2265" t="str">
        <f>VLOOKUP(B2265,学校名!$D$8:$F$64,3,FALSE)</f>
        <v>名城大</v>
      </c>
      <c r="J2265" t="str">
        <f t="shared" si="178"/>
        <v>女</v>
      </c>
      <c r="K2265" s="282" t="s">
        <v>1262</v>
      </c>
      <c r="L2265" s="282" t="s">
        <v>1639</v>
      </c>
      <c r="M2265" t="str">
        <f t="shared" si="179"/>
        <v>KOBAYASHI Narumi</v>
      </c>
      <c r="O2265" s="282" t="s">
        <v>1534</v>
      </c>
      <c r="P2265" s="282" t="s">
        <v>1535</v>
      </c>
      <c r="Q2265" s="299" t="s">
        <v>889</v>
      </c>
      <c r="R2265" s="282" t="s">
        <v>2977</v>
      </c>
      <c r="S2265" t="str">
        <f t="shared" si="180"/>
        <v>00</v>
      </c>
      <c r="T2265" t="str">
        <f t="shared" si="181"/>
        <v>3 (00)</v>
      </c>
      <c r="U2265" s="302" t="s">
        <v>4558</v>
      </c>
    </row>
    <row r="2266" spans="2:21" s="302" customFormat="1">
      <c r="B2266" s="282" t="s">
        <v>530</v>
      </c>
      <c r="C2266" s="292">
        <v>2265</v>
      </c>
      <c r="D2266" s="282" t="s">
        <v>1569</v>
      </c>
      <c r="E2266" s="504" t="str">
        <f t="shared" si="177"/>
        <v>YAMAMOTO Yuma(00)</v>
      </c>
      <c r="F2266" s="299" t="s">
        <v>889</v>
      </c>
      <c r="G2266" s="282" t="s">
        <v>623</v>
      </c>
      <c r="H2266" t="str">
        <f>VLOOKUP($G2266,県名!$B$1:$C$49,2,FALSE)</f>
        <v>愛  知</v>
      </c>
      <c r="I2266" t="str">
        <f>VLOOKUP(B2266,学校名!$D$8:$F$64,3,FALSE)</f>
        <v>名城大</v>
      </c>
      <c r="J2266" t="str">
        <f t="shared" si="178"/>
        <v>女</v>
      </c>
      <c r="K2266" s="282" t="s">
        <v>1249</v>
      </c>
      <c r="L2266" s="282" t="s">
        <v>1425</v>
      </c>
      <c r="M2266" t="str">
        <f t="shared" si="179"/>
        <v>YAMAMOTO Yuma</v>
      </c>
      <c r="O2266" s="282" t="s">
        <v>1534</v>
      </c>
      <c r="P2266" s="282" t="s">
        <v>1535</v>
      </c>
      <c r="Q2266" s="299" t="s">
        <v>889</v>
      </c>
      <c r="R2266" s="282" t="s">
        <v>2661</v>
      </c>
      <c r="S2266" t="str">
        <f t="shared" si="180"/>
        <v>00</v>
      </c>
      <c r="T2266" t="str">
        <f t="shared" si="181"/>
        <v>3 (00)</v>
      </c>
      <c r="U2266" s="302" t="s">
        <v>4559</v>
      </c>
    </row>
    <row r="2267" spans="2:21" s="302" customFormat="1">
      <c r="B2267" s="282" t="s">
        <v>530</v>
      </c>
      <c r="C2267" s="292">
        <v>2266</v>
      </c>
      <c r="D2267" s="282" t="s">
        <v>2211</v>
      </c>
      <c r="E2267" s="504" t="str">
        <f t="shared" si="177"/>
        <v>KUROKAWA Hikari(01)</v>
      </c>
      <c r="F2267" s="299" t="s">
        <v>886</v>
      </c>
      <c r="G2267" s="282" t="s">
        <v>623</v>
      </c>
      <c r="H2267" t="str">
        <f>VLOOKUP($G2267,県名!$B$1:$C$49,2,FALSE)</f>
        <v>愛  知</v>
      </c>
      <c r="I2267" t="str">
        <f>VLOOKUP(B2267,学校名!$D$8:$F$64,3,FALSE)</f>
        <v>名城大</v>
      </c>
      <c r="J2267" t="str">
        <f t="shared" si="178"/>
        <v>女</v>
      </c>
      <c r="K2267" s="282" t="s">
        <v>1396</v>
      </c>
      <c r="L2267" s="282" t="s">
        <v>4064</v>
      </c>
      <c r="M2267" t="str">
        <f t="shared" si="179"/>
        <v>KUROKAWA Hikari</v>
      </c>
      <c r="O2267" s="282" t="s">
        <v>1534</v>
      </c>
      <c r="P2267" s="282" t="s">
        <v>1535</v>
      </c>
      <c r="Q2267" s="299" t="s">
        <v>886</v>
      </c>
      <c r="R2267" s="282" t="s">
        <v>2978</v>
      </c>
      <c r="S2267" t="str">
        <f t="shared" si="180"/>
        <v>01</v>
      </c>
      <c r="T2267" t="str">
        <f t="shared" si="181"/>
        <v>2 (01)</v>
      </c>
      <c r="U2267" s="302" t="s">
        <v>4560</v>
      </c>
    </row>
    <row r="2268" spans="2:21" s="302" customFormat="1">
      <c r="B2268" s="282" t="s">
        <v>530</v>
      </c>
      <c r="C2268" s="292">
        <v>2267</v>
      </c>
      <c r="D2268" s="282" t="s">
        <v>2212</v>
      </c>
      <c r="E2268" s="504" t="str">
        <f t="shared" si="177"/>
        <v>NORO Kurea(01)</v>
      </c>
      <c r="F2268" s="299" t="s">
        <v>886</v>
      </c>
      <c r="G2268" s="282" t="s">
        <v>623</v>
      </c>
      <c r="H2268" t="str">
        <f>VLOOKUP($G2268,県名!$B$1:$C$49,2,FALSE)</f>
        <v>愛  知</v>
      </c>
      <c r="I2268" t="str">
        <f>VLOOKUP(B2268,学校名!$D$8:$F$64,3,FALSE)</f>
        <v>名城大</v>
      </c>
      <c r="J2268" t="str">
        <f t="shared" si="178"/>
        <v>女</v>
      </c>
      <c r="K2268" s="282" t="s">
        <v>4065</v>
      </c>
      <c r="L2268" s="282" t="s">
        <v>4066</v>
      </c>
      <c r="M2268" t="str">
        <f t="shared" si="179"/>
        <v>NORO Kurea</v>
      </c>
      <c r="O2268" s="282" t="s">
        <v>1534</v>
      </c>
      <c r="P2268" s="282" t="s">
        <v>1535</v>
      </c>
      <c r="Q2268" s="299" t="s">
        <v>886</v>
      </c>
      <c r="R2268" s="282" t="s">
        <v>2979</v>
      </c>
      <c r="S2268" t="str">
        <f t="shared" si="180"/>
        <v>01</v>
      </c>
      <c r="T2268" t="str">
        <f t="shared" si="181"/>
        <v>2 (01)</v>
      </c>
      <c r="U2268" s="302" t="s">
        <v>4561</v>
      </c>
    </row>
    <row r="2269" spans="2:21" s="302" customFormat="1">
      <c r="B2269" s="282" t="s">
        <v>530</v>
      </c>
      <c r="C2269" s="292">
        <v>2268</v>
      </c>
      <c r="D2269" s="282" t="s">
        <v>2213</v>
      </c>
      <c r="E2269" s="504" t="str">
        <f t="shared" si="177"/>
        <v>MASUBUCHI Yuka(01)</v>
      </c>
      <c r="F2269" s="299" t="s">
        <v>886</v>
      </c>
      <c r="G2269" s="282" t="s">
        <v>623</v>
      </c>
      <c r="H2269" t="str">
        <f>VLOOKUP($G2269,県名!$B$1:$C$49,2,FALSE)</f>
        <v>愛  知</v>
      </c>
      <c r="I2269" t="str">
        <f>VLOOKUP(B2269,学校名!$D$8:$F$64,3,FALSE)</f>
        <v>名城大</v>
      </c>
      <c r="J2269" t="str">
        <f t="shared" si="178"/>
        <v>女</v>
      </c>
      <c r="K2269" s="282" t="s">
        <v>4067</v>
      </c>
      <c r="L2269" s="282" t="s">
        <v>1570</v>
      </c>
      <c r="M2269" t="str">
        <f t="shared" si="179"/>
        <v>MASUBUCHI Yuka</v>
      </c>
      <c r="O2269" s="282" t="s">
        <v>1534</v>
      </c>
      <c r="P2269" s="282" t="s">
        <v>1535</v>
      </c>
      <c r="Q2269" s="299" t="s">
        <v>886</v>
      </c>
      <c r="R2269" s="282" t="s">
        <v>2980</v>
      </c>
      <c r="S2269" t="str">
        <f t="shared" si="180"/>
        <v>01</v>
      </c>
      <c r="T2269" t="str">
        <f t="shared" si="181"/>
        <v>2 (01)</v>
      </c>
      <c r="U2269" s="302" t="s">
        <v>4562</v>
      </c>
    </row>
    <row r="2270" spans="2:21" s="302" customFormat="1">
      <c r="B2270" s="282" t="s">
        <v>530</v>
      </c>
      <c r="C2270" s="292">
        <v>2269</v>
      </c>
      <c r="D2270" s="282" t="s">
        <v>3423</v>
      </c>
      <c r="E2270" s="504" t="str">
        <f t="shared" si="177"/>
        <v>KAWANO Akari(02)</v>
      </c>
      <c r="F2270" s="299" t="s">
        <v>890</v>
      </c>
      <c r="G2270" s="282" t="s">
        <v>623</v>
      </c>
      <c r="H2270" t="str">
        <f>VLOOKUP($G2270,県名!$B$1:$C$49,2,FALSE)</f>
        <v>愛  知</v>
      </c>
      <c r="I2270" t="str">
        <f>VLOOKUP(B2270,学校名!$D$8:$F$64,3,FALSE)</f>
        <v>名城大</v>
      </c>
      <c r="J2270" t="str">
        <f t="shared" si="178"/>
        <v>女</v>
      </c>
      <c r="K2270" s="282" t="s">
        <v>4068</v>
      </c>
      <c r="L2270" s="282" t="s">
        <v>3927</v>
      </c>
      <c r="M2270" t="str">
        <f t="shared" si="179"/>
        <v>KAWANO Akari</v>
      </c>
      <c r="O2270" s="282" t="s">
        <v>1534</v>
      </c>
      <c r="P2270" s="282" t="s">
        <v>1535</v>
      </c>
      <c r="Q2270" s="299" t="s">
        <v>890</v>
      </c>
      <c r="R2270" s="282" t="s">
        <v>4278</v>
      </c>
      <c r="S2270" t="str">
        <f t="shared" si="180"/>
        <v>02</v>
      </c>
      <c r="T2270" t="str">
        <f t="shared" si="181"/>
        <v>1 (02)</v>
      </c>
      <c r="U2270" s="302" t="s">
        <v>4563</v>
      </c>
    </row>
    <row r="2271" spans="2:21" s="302" customFormat="1">
      <c r="B2271" s="282" t="s">
        <v>530</v>
      </c>
      <c r="C2271" s="292">
        <v>2270</v>
      </c>
      <c r="D2271" s="282" t="s">
        <v>3424</v>
      </c>
      <c r="E2271" s="504" t="str">
        <f t="shared" si="177"/>
        <v>GOMI Kyoka(03)</v>
      </c>
      <c r="F2271" s="299" t="s">
        <v>890</v>
      </c>
      <c r="G2271" s="282" t="s">
        <v>623</v>
      </c>
      <c r="H2271" t="str">
        <f>VLOOKUP($G2271,県名!$B$1:$C$49,2,FALSE)</f>
        <v>愛  知</v>
      </c>
      <c r="I2271" t="str">
        <f>VLOOKUP(B2271,学校名!$D$8:$F$64,3,FALSE)</f>
        <v>名城大</v>
      </c>
      <c r="J2271" t="str">
        <f t="shared" si="178"/>
        <v>女</v>
      </c>
      <c r="K2271" s="282" t="s">
        <v>4069</v>
      </c>
      <c r="L2271" s="282" t="s">
        <v>3964</v>
      </c>
      <c r="M2271" t="str">
        <f t="shared" si="179"/>
        <v>GOMI Kyoka</v>
      </c>
      <c r="O2271" s="282" t="s">
        <v>1534</v>
      </c>
      <c r="P2271" s="282" t="s">
        <v>1535</v>
      </c>
      <c r="Q2271" s="299" t="s">
        <v>890</v>
      </c>
      <c r="R2271" s="282" t="s">
        <v>4279</v>
      </c>
      <c r="S2271" t="str">
        <f t="shared" si="180"/>
        <v>03</v>
      </c>
      <c r="T2271" t="str">
        <f t="shared" si="181"/>
        <v>1 (03)</v>
      </c>
      <c r="U2271" s="302" t="s">
        <v>4564</v>
      </c>
    </row>
    <row r="2272" spans="2:21" s="302" customFormat="1">
      <c r="B2272" s="282" t="s">
        <v>530</v>
      </c>
      <c r="C2272" s="292">
        <v>2271</v>
      </c>
      <c r="D2272" s="282" t="s">
        <v>3425</v>
      </c>
      <c r="E2272" s="504" t="str">
        <f t="shared" si="177"/>
        <v>TANIMOTO Nanase(02)</v>
      </c>
      <c r="F2272" s="299" t="s">
        <v>890</v>
      </c>
      <c r="G2272" s="282" t="s">
        <v>623</v>
      </c>
      <c r="H2272" t="str">
        <f>VLOOKUP($G2272,県名!$B$1:$C$49,2,FALSE)</f>
        <v>愛  知</v>
      </c>
      <c r="I2272" t="str">
        <f>VLOOKUP(B2272,学校名!$D$8:$F$64,3,FALSE)</f>
        <v>名城大</v>
      </c>
      <c r="J2272" t="str">
        <f t="shared" si="178"/>
        <v>女</v>
      </c>
      <c r="K2272" s="282" t="s">
        <v>4070</v>
      </c>
      <c r="L2272" s="282" t="s">
        <v>3947</v>
      </c>
      <c r="M2272" t="str">
        <f t="shared" si="179"/>
        <v>TANIMOTO Nanase</v>
      </c>
      <c r="O2272" s="282" t="s">
        <v>1534</v>
      </c>
      <c r="P2272" s="282" t="s">
        <v>1535</v>
      </c>
      <c r="Q2272" s="299" t="s">
        <v>890</v>
      </c>
      <c r="R2272" s="282" t="s">
        <v>4280</v>
      </c>
      <c r="S2272" t="str">
        <f t="shared" si="180"/>
        <v>02</v>
      </c>
      <c r="T2272" t="str">
        <f t="shared" si="181"/>
        <v>1 (02)</v>
      </c>
      <c r="U2272" s="302" t="s">
        <v>4565</v>
      </c>
    </row>
    <row r="2273" spans="2:21" s="302" customFormat="1">
      <c r="B2273" s="282" t="s">
        <v>530</v>
      </c>
      <c r="C2273" s="292">
        <v>2272</v>
      </c>
      <c r="D2273" s="282" t="s">
        <v>3426</v>
      </c>
      <c r="E2273" s="504" t="str">
        <f t="shared" si="177"/>
        <v>TOMURA Ayane(02)</v>
      </c>
      <c r="F2273" s="299" t="s">
        <v>890</v>
      </c>
      <c r="G2273" s="282" t="s">
        <v>623</v>
      </c>
      <c r="H2273" t="str">
        <f>VLOOKUP($G2273,県名!$B$1:$C$49,2,FALSE)</f>
        <v>愛  知</v>
      </c>
      <c r="I2273" t="str">
        <f>VLOOKUP(B2273,学校名!$D$8:$F$64,3,FALSE)</f>
        <v>名城大</v>
      </c>
      <c r="J2273" t="str">
        <f t="shared" si="178"/>
        <v>女</v>
      </c>
      <c r="K2273" s="282" t="s">
        <v>4071</v>
      </c>
      <c r="L2273" s="282" t="s">
        <v>3918</v>
      </c>
      <c r="M2273" t="str">
        <f t="shared" si="179"/>
        <v>TOMURA Ayane</v>
      </c>
      <c r="O2273" s="282" t="s">
        <v>1534</v>
      </c>
      <c r="P2273" s="282" t="s">
        <v>1535</v>
      </c>
      <c r="Q2273" s="299" t="s">
        <v>890</v>
      </c>
      <c r="R2273" s="282" t="s">
        <v>4281</v>
      </c>
      <c r="S2273" t="str">
        <f t="shared" si="180"/>
        <v>02</v>
      </c>
      <c r="T2273" t="str">
        <f t="shared" si="181"/>
        <v>1 (02)</v>
      </c>
      <c r="U2273" s="302" t="s">
        <v>4566</v>
      </c>
    </row>
    <row r="2274" spans="2:21" s="302" customFormat="1">
      <c r="B2274" s="282" t="s">
        <v>530</v>
      </c>
      <c r="C2274" s="292">
        <v>2273</v>
      </c>
      <c r="D2274" s="282" t="s">
        <v>3427</v>
      </c>
      <c r="E2274" s="504" t="str">
        <f t="shared" si="177"/>
        <v>HATAMOTO Kaho(02)</v>
      </c>
      <c r="F2274" s="299" t="s">
        <v>890</v>
      </c>
      <c r="G2274" s="282" t="s">
        <v>623</v>
      </c>
      <c r="H2274" t="str">
        <f>VLOOKUP($G2274,県名!$B$1:$C$49,2,FALSE)</f>
        <v>愛  知</v>
      </c>
      <c r="I2274" t="str">
        <f>VLOOKUP(B2274,学校名!$D$8:$F$64,3,FALSE)</f>
        <v>名城大</v>
      </c>
      <c r="J2274" t="str">
        <f t="shared" si="178"/>
        <v>女</v>
      </c>
      <c r="K2274" s="282" t="s">
        <v>4072</v>
      </c>
      <c r="L2274" s="282" t="s">
        <v>1624</v>
      </c>
      <c r="M2274" t="str">
        <f t="shared" si="179"/>
        <v>HATAMOTO Kaho</v>
      </c>
      <c r="O2274" s="282" t="s">
        <v>1534</v>
      </c>
      <c r="P2274" s="282" t="s">
        <v>1535</v>
      </c>
      <c r="Q2274" s="299" t="s">
        <v>890</v>
      </c>
      <c r="R2274" s="282" t="s">
        <v>4282</v>
      </c>
      <c r="S2274" t="str">
        <f t="shared" si="180"/>
        <v>02</v>
      </c>
      <c r="T2274" t="str">
        <f t="shared" si="181"/>
        <v>1 (02)</v>
      </c>
      <c r="U2274" s="302" t="s">
        <v>4567</v>
      </c>
    </row>
    <row r="2275" spans="2:21" s="302" customFormat="1">
      <c r="B2275" s="282" t="s">
        <v>530</v>
      </c>
      <c r="C2275" s="292">
        <v>2274</v>
      </c>
      <c r="D2275" s="282" t="s">
        <v>3428</v>
      </c>
      <c r="E2275" s="504" t="str">
        <f t="shared" si="177"/>
        <v>MAEKAWA Nanami(02)</v>
      </c>
      <c r="F2275" s="299" t="s">
        <v>890</v>
      </c>
      <c r="G2275" s="282" t="s">
        <v>623</v>
      </c>
      <c r="H2275" t="str">
        <f>VLOOKUP($G2275,県名!$B$1:$C$49,2,FALSE)</f>
        <v>愛  知</v>
      </c>
      <c r="I2275" t="str">
        <f>VLOOKUP(B2275,学校名!$D$8:$F$64,3,FALSE)</f>
        <v>名城大</v>
      </c>
      <c r="J2275" t="str">
        <f t="shared" si="178"/>
        <v>女</v>
      </c>
      <c r="K2275" s="282" t="s">
        <v>4073</v>
      </c>
      <c r="L2275" s="282" t="s">
        <v>1594</v>
      </c>
      <c r="M2275" t="str">
        <f t="shared" si="179"/>
        <v>MAEKAWA Nanami</v>
      </c>
      <c r="O2275" s="282" t="s">
        <v>1534</v>
      </c>
      <c r="P2275" s="282" t="s">
        <v>1535</v>
      </c>
      <c r="Q2275" s="299" t="s">
        <v>890</v>
      </c>
      <c r="R2275" s="282" t="s">
        <v>4283</v>
      </c>
      <c r="S2275" t="str">
        <f t="shared" si="180"/>
        <v>02</v>
      </c>
      <c r="T2275" t="str">
        <f t="shared" si="181"/>
        <v>1 (02)</v>
      </c>
      <c r="U2275" s="302" t="s">
        <v>4568</v>
      </c>
    </row>
    <row r="2276" spans="2:21" s="302" customFormat="1">
      <c r="B2276" s="282" t="s">
        <v>530</v>
      </c>
      <c r="C2276" s="292">
        <v>2275</v>
      </c>
      <c r="D2276" s="282" t="s">
        <v>2214</v>
      </c>
      <c r="E2276" s="504" t="str">
        <f t="shared" si="177"/>
        <v>KATAOKA Tomoko(99)</v>
      </c>
      <c r="F2276" s="299" t="s">
        <v>888</v>
      </c>
      <c r="G2276" s="282" t="s">
        <v>625</v>
      </c>
      <c r="H2276" t="str">
        <f>VLOOKUP($G2276,県名!$B$1:$C$49,2,FALSE)</f>
        <v>岐  阜</v>
      </c>
      <c r="I2276" t="str">
        <f>VLOOKUP(B2276,学校名!$D$8:$F$64,3,FALSE)</f>
        <v>名城大</v>
      </c>
      <c r="J2276" t="str">
        <f t="shared" si="178"/>
        <v>女</v>
      </c>
      <c r="K2276" s="282" t="s">
        <v>4074</v>
      </c>
      <c r="L2276" s="282" t="s">
        <v>4075</v>
      </c>
      <c r="M2276" t="str">
        <f t="shared" si="179"/>
        <v>KATAOKA Tomoko</v>
      </c>
      <c r="O2276" s="282" t="s">
        <v>1534</v>
      </c>
      <c r="P2276" s="282" t="s">
        <v>1535</v>
      </c>
      <c r="Q2276" s="299" t="s">
        <v>888</v>
      </c>
      <c r="R2276" s="282" t="s">
        <v>2695</v>
      </c>
      <c r="S2276" t="str">
        <f t="shared" si="180"/>
        <v>99</v>
      </c>
      <c r="T2276" t="str">
        <f t="shared" si="181"/>
        <v>4 (99)</v>
      </c>
      <c r="U2276" s="302" t="s">
        <v>4569</v>
      </c>
    </row>
    <row r="2277" spans="2:21" s="302" customFormat="1">
      <c r="B2277" s="282" t="s">
        <v>508</v>
      </c>
      <c r="C2277" s="292">
        <v>2276</v>
      </c>
      <c r="D2277" s="282" t="s">
        <v>777</v>
      </c>
      <c r="E2277" s="504" t="str">
        <f t="shared" si="177"/>
        <v>SAKAKIBARA Riko(98)</v>
      </c>
      <c r="F2277" s="299" t="s">
        <v>772</v>
      </c>
      <c r="G2277" s="282" t="s">
        <v>623</v>
      </c>
      <c r="H2277" t="str">
        <f>VLOOKUP($G2277,県名!$B$1:$C$49,2,FALSE)</f>
        <v>愛  知</v>
      </c>
      <c r="I2277" t="str">
        <f>VLOOKUP(B2277,学校名!$D$8:$F$64,3,FALSE)</f>
        <v>至学館大</v>
      </c>
      <c r="J2277" t="str">
        <f t="shared" si="178"/>
        <v>女</v>
      </c>
      <c r="K2277" s="282" t="s">
        <v>1308</v>
      </c>
      <c r="L2277" s="282" t="s">
        <v>1595</v>
      </c>
      <c r="M2277" t="str">
        <f t="shared" si="179"/>
        <v>SAKAKIBARA Riko</v>
      </c>
      <c r="O2277" s="282" t="s">
        <v>1534</v>
      </c>
      <c r="P2277" s="282" t="s">
        <v>1535</v>
      </c>
      <c r="Q2277" s="299" t="s">
        <v>772</v>
      </c>
      <c r="R2277" s="282" t="s">
        <v>2940</v>
      </c>
      <c r="S2277" t="str">
        <f t="shared" si="180"/>
        <v>98</v>
      </c>
      <c r="T2277" t="str">
        <f t="shared" si="181"/>
        <v>M1 (98)</v>
      </c>
      <c r="U2277" s="302" t="s">
        <v>4570</v>
      </c>
    </row>
    <row r="2278" spans="2:21" s="302" customFormat="1">
      <c r="B2278" s="282" t="s">
        <v>508</v>
      </c>
      <c r="C2278" s="292">
        <v>2277</v>
      </c>
      <c r="D2278" s="282" t="s">
        <v>778</v>
      </c>
      <c r="E2278" s="504" t="str">
        <f t="shared" si="177"/>
        <v>OTA Mika(99)</v>
      </c>
      <c r="F2278" s="299" t="s">
        <v>888</v>
      </c>
      <c r="G2278" s="282" t="s">
        <v>623</v>
      </c>
      <c r="H2278" t="str">
        <f>VLOOKUP($G2278,県名!$B$1:$C$49,2,FALSE)</f>
        <v>愛  知</v>
      </c>
      <c r="I2278" t="str">
        <f>VLOOKUP(B2278,学校名!$D$8:$F$64,3,FALSE)</f>
        <v>至学館大</v>
      </c>
      <c r="J2278" t="str">
        <f t="shared" si="178"/>
        <v>女</v>
      </c>
      <c r="K2278" s="282" t="s">
        <v>3741</v>
      </c>
      <c r="L2278" s="282" t="s">
        <v>1596</v>
      </c>
      <c r="M2278" t="str">
        <f t="shared" si="179"/>
        <v>OTA Mika</v>
      </c>
      <c r="O2278" s="282" t="s">
        <v>1534</v>
      </c>
      <c r="P2278" s="282" t="s">
        <v>1535</v>
      </c>
      <c r="Q2278" s="299" t="s">
        <v>888</v>
      </c>
      <c r="R2278" s="282" t="s">
        <v>2635</v>
      </c>
      <c r="S2278" t="str">
        <f t="shared" si="180"/>
        <v>99</v>
      </c>
      <c r="T2278" t="str">
        <f t="shared" si="181"/>
        <v>4 (99)</v>
      </c>
      <c r="U2278" s="302" t="s">
        <v>4571</v>
      </c>
    </row>
    <row r="2279" spans="2:21" s="302" customFormat="1">
      <c r="B2279" s="282" t="s">
        <v>508</v>
      </c>
      <c r="C2279" s="292">
        <v>2278</v>
      </c>
      <c r="D2279" s="282" t="s">
        <v>779</v>
      </c>
      <c r="E2279" s="504" t="str">
        <f t="shared" si="177"/>
        <v>ONO Momoka(99)</v>
      </c>
      <c r="F2279" s="299" t="s">
        <v>888</v>
      </c>
      <c r="G2279" s="282" t="s">
        <v>623</v>
      </c>
      <c r="H2279" t="str">
        <f>VLOOKUP($G2279,県名!$B$1:$C$49,2,FALSE)</f>
        <v>愛  知</v>
      </c>
      <c r="I2279" t="str">
        <f>VLOOKUP(B2279,学校名!$D$8:$F$64,3,FALSE)</f>
        <v>至学館大</v>
      </c>
      <c r="J2279" t="str">
        <f t="shared" si="178"/>
        <v>女</v>
      </c>
      <c r="K2279" s="282" t="s">
        <v>1531</v>
      </c>
      <c r="L2279" s="282" t="s">
        <v>1591</v>
      </c>
      <c r="M2279" t="str">
        <f t="shared" si="179"/>
        <v>ONO Momoka</v>
      </c>
      <c r="O2279" s="282" t="s">
        <v>1534</v>
      </c>
      <c r="P2279" s="282" t="s">
        <v>1535</v>
      </c>
      <c r="Q2279" s="299" t="s">
        <v>888</v>
      </c>
      <c r="R2279" s="282" t="s">
        <v>2766</v>
      </c>
      <c r="S2279" t="str">
        <f t="shared" si="180"/>
        <v>99</v>
      </c>
      <c r="T2279" t="str">
        <f t="shared" si="181"/>
        <v>4 (99)</v>
      </c>
      <c r="U2279" s="302" t="s">
        <v>4572</v>
      </c>
    </row>
    <row r="2280" spans="2:21" s="302" customFormat="1">
      <c r="B2280" s="282" t="s">
        <v>508</v>
      </c>
      <c r="C2280" s="292">
        <v>2279</v>
      </c>
      <c r="D2280" s="282" t="s">
        <v>780</v>
      </c>
      <c r="E2280" s="504" t="str">
        <f t="shared" si="177"/>
        <v>OHASHI Manami(99)</v>
      </c>
      <c r="F2280" s="299" t="s">
        <v>888</v>
      </c>
      <c r="G2280" s="282" t="s">
        <v>625</v>
      </c>
      <c r="H2280" t="str">
        <f>VLOOKUP($G2280,県名!$B$1:$C$49,2,FALSE)</f>
        <v>岐  阜</v>
      </c>
      <c r="I2280" t="str">
        <f>VLOOKUP(B2280,学校名!$D$8:$F$64,3,FALSE)</f>
        <v>至学館大</v>
      </c>
      <c r="J2280" t="str">
        <f t="shared" si="178"/>
        <v>女</v>
      </c>
      <c r="K2280" s="282" t="s">
        <v>3500</v>
      </c>
      <c r="L2280" s="282" t="s">
        <v>4076</v>
      </c>
      <c r="M2280" t="str">
        <f t="shared" si="179"/>
        <v>OHASHI Manami</v>
      </c>
      <c r="O2280" s="282" t="s">
        <v>1534</v>
      </c>
      <c r="P2280" s="282" t="s">
        <v>1535</v>
      </c>
      <c r="Q2280" s="299" t="s">
        <v>888</v>
      </c>
      <c r="R2280" s="282" t="s">
        <v>2611</v>
      </c>
      <c r="S2280" t="str">
        <f t="shared" si="180"/>
        <v>99</v>
      </c>
      <c r="T2280" t="str">
        <f t="shared" si="181"/>
        <v>4 (99)</v>
      </c>
      <c r="U2280" s="302" t="s">
        <v>4573</v>
      </c>
    </row>
    <row r="2281" spans="2:21" s="302" customFormat="1">
      <c r="B2281" s="282" t="s">
        <v>508</v>
      </c>
      <c r="C2281" s="292">
        <v>2280</v>
      </c>
      <c r="D2281" s="282" t="s">
        <v>781</v>
      </c>
      <c r="E2281" s="504" t="str">
        <f t="shared" si="177"/>
        <v>KAGEYAMA An(99)</v>
      </c>
      <c r="F2281" s="299" t="s">
        <v>888</v>
      </c>
      <c r="G2281" s="282" t="s">
        <v>623</v>
      </c>
      <c r="H2281" t="str">
        <f>VLOOKUP($G2281,県名!$B$1:$C$49,2,FALSE)</f>
        <v>愛  知</v>
      </c>
      <c r="I2281" t="str">
        <f>VLOOKUP(B2281,学校名!$D$8:$F$64,3,FALSE)</f>
        <v>至学館大</v>
      </c>
      <c r="J2281" t="str">
        <f t="shared" si="178"/>
        <v>女</v>
      </c>
      <c r="K2281" s="282" t="s">
        <v>3680</v>
      </c>
      <c r="L2281" s="282" t="s">
        <v>4020</v>
      </c>
      <c r="M2281" t="str">
        <f t="shared" si="179"/>
        <v>KAGEYAMA An</v>
      </c>
      <c r="O2281" s="282" t="s">
        <v>1534</v>
      </c>
      <c r="P2281" s="282" t="s">
        <v>1535</v>
      </c>
      <c r="Q2281" s="299" t="s">
        <v>888</v>
      </c>
      <c r="R2281" s="282" t="s">
        <v>2937</v>
      </c>
      <c r="S2281" t="str">
        <f t="shared" si="180"/>
        <v>99</v>
      </c>
      <c r="T2281" t="str">
        <f t="shared" si="181"/>
        <v>4 (99)</v>
      </c>
      <c r="U2281" s="302" t="s">
        <v>4574</v>
      </c>
    </row>
    <row r="2282" spans="2:21" s="302" customFormat="1">
      <c r="B2282" s="282" t="s">
        <v>508</v>
      </c>
      <c r="C2282" s="292">
        <v>2281</v>
      </c>
      <c r="D2282" s="282" t="s">
        <v>782</v>
      </c>
      <c r="E2282" s="504" t="str">
        <f t="shared" si="177"/>
        <v>KOMODA Rikako(99)</v>
      </c>
      <c r="F2282" s="299" t="s">
        <v>888</v>
      </c>
      <c r="G2282" s="282" t="s">
        <v>623</v>
      </c>
      <c r="H2282" t="str">
        <f>VLOOKUP($G2282,県名!$B$1:$C$49,2,FALSE)</f>
        <v>愛  知</v>
      </c>
      <c r="I2282" t="str">
        <f>VLOOKUP(B2282,学校名!$D$8:$F$64,3,FALSE)</f>
        <v>至学館大</v>
      </c>
      <c r="J2282" t="str">
        <f t="shared" si="178"/>
        <v>女</v>
      </c>
      <c r="K2282" s="282" t="s">
        <v>1597</v>
      </c>
      <c r="L2282" s="282" t="s">
        <v>1598</v>
      </c>
      <c r="M2282" t="str">
        <f t="shared" si="179"/>
        <v>KOMODA Rikako</v>
      </c>
      <c r="O2282" s="282" t="s">
        <v>1534</v>
      </c>
      <c r="P2282" s="282" t="s">
        <v>1535</v>
      </c>
      <c r="Q2282" s="299" t="s">
        <v>888</v>
      </c>
      <c r="R2282" s="282" t="s">
        <v>2580</v>
      </c>
      <c r="S2282" t="str">
        <f t="shared" si="180"/>
        <v>99</v>
      </c>
      <c r="T2282" t="str">
        <f t="shared" si="181"/>
        <v>4 (99)</v>
      </c>
      <c r="U2282" s="302" t="s">
        <v>4575</v>
      </c>
    </row>
    <row r="2283" spans="2:21" s="302" customFormat="1">
      <c r="B2283" s="282" t="s">
        <v>508</v>
      </c>
      <c r="C2283" s="292">
        <v>2282</v>
      </c>
      <c r="D2283" s="282" t="s">
        <v>783</v>
      </c>
      <c r="E2283" s="504" t="str">
        <f t="shared" si="177"/>
        <v>KONDO Nanami(99)</v>
      </c>
      <c r="F2283" s="299" t="s">
        <v>888</v>
      </c>
      <c r="G2283" s="282" t="s">
        <v>623</v>
      </c>
      <c r="H2283" t="str">
        <f>VLOOKUP($G2283,県名!$B$1:$C$49,2,FALSE)</f>
        <v>愛  知</v>
      </c>
      <c r="I2283" t="str">
        <f>VLOOKUP(B2283,学校名!$D$8:$F$64,3,FALSE)</f>
        <v>至学館大</v>
      </c>
      <c r="J2283" t="str">
        <f t="shared" si="178"/>
        <v>女</v>
      </c>
      <c r="K2283" s="282" t="s">
        <v>1232</v>
      </c>
      <c r="L2283" s="282" t="s">
        <v>1594</v>
      </c>
      <c r="M2283" t="str">
        <f t="shared" si="179"/>
        <v>KONDO Nanami</v>
      </c>
      <c r="O2283" s="282" t="s">
        <v>1534</v>
      </c>
      <c r="P2283" s="282" t="s">
        <v>1535</v>
      </c>
      <c r="Q2283" s="299" t="s">
        <v>888</v>
      </c>
      <c r="R2283" s="282" t="s">
        <v>2941</v>
      </c>
      <c r="S2283" t="str">
        <f t="shared" si="180"/>
        <v>99</v>
      </c>
      <c r="T2283" t="str">
        <f t="shared" si="181"/>
        <v>4 (99)</v>
      </c>
      <c r="U2283" s="302" t="s">
        <v>4576</v>
      </c>
    </row>
    <row r="2284" spans="2:21" s="302" customFormat="1">
      <c r="B2284" s="282" t="s">
        <v>508</v>
      </c>
      <c r="C2284" s="292">
        <v>2283</v>
      </c>
      <c r="D2284" s="282" t="s">
        <v>784</v>
      </c>
      <c r="E2284" s="504" t="str">
        <f t="shared" si="177"/>
        <v>SHIMIZU Misato(99)</v>
      </c>
      <c r="F2284" s="299" t="s">
        <v>888</v>
      </c>
      <c r="G2284" s="282" t="s">
        <v>623</v>
      </c>
      <c r="H2284" t="str">
        <f>VLOOKUP($G2284,県名!$B$1:$C$49,2,FALSE)</f>
        <v>愛  知</v>
      </c>
      <c r="I2284" t="str">
        <f>VLOOKUP(B2284,学校名!$D$8:$F$64,3,FALSE)</f>
        <v>至学館大</v>
      </c>
      <c r="J2284" t="str">
        <f t="shared" si="178"/>
        <v>女</v>
      </c>
      <c r="K2284" s="282" t="s">
        <v>1457</v>
      </c>
      <c r="L2284" s="282" t="s">
        <v>1599</v>
      </c>
      <c r="M2284" t="str">
        <f t="shared" si="179"/>
        <v>SHIMIZU Misato</v>
      </c>
      <c r="O2284" s="282" t="s">
        <v>1534</v>
      </c>
      <c r="P2284" s="282" t="s">
        <v>1535</v>
      </c>
      <c r="Q2284" s="299" t="s">
        <v>888</v>
      </c>
      <c r="R2284" s="282" t="s">
        <v>2441</v>
      </c>
      <c r="S2284" t="str">
        <f t="shared" si="180"/>
        <v>99</v>
      </c>
      <c r="T2284" t="str">
        <f t="shared" si="181"/>
        <v>4 (99)</v>
      </c>
      <c r="U2284" s="302" t="s">
        <v>4577</v>
      </c>
    </row>
    <row r="2285" spans="2:21" s="302" customFormat="1">
      <c r="B2285" s="282" t="s">
        <v>508</v>
      </c>
      <c r="C2285" s="292">
        <v>2284</v>
      </c>
      <c r="D2285" s="282" t="s">
        <v>785</v>
      </c>
      <c r="E2285" s="504" t="str">
        <f t="shared" si="177"/>
        <v>NAITO  Mia(00)</v>
      </c>
      <c r="F2285" s="299" t="s">
        <v>888</v>
      </c>
      <c r="G2285" s="282" t="s">
        <v>623</v>
      </c>
      <c r="H2285" t="str">
        <f>VLOOKUP($G2285,県名!$B$1:$C$49,2,FALSE)</f>
        <v>愛  知</v>
      </c>
      <c r="I2285" t="str">
        <f>VLOOKUP(B2285,学校名!$D$8:$F$64,3,FALSE)</f>
        <v>至学館大</v>
      </c>
      <c r="J2285" t="str">
        <f t="shared" si="178"/>
        <v>女</v>
      </c>
      <c r="K2285" s="282" t="s">
        <v>4077</v>
      </c>
      <c r="L2285" s="282" t="s">
        <v>4078</v>
      </c>
      <c r="M2285" t="str">
        <f t="shared" si="179"/>
        <v>NAITO  Mia</v>
      </c>
      <c r="O2285" s="282" t="s">
        <v>1534</v>
      </c>
      <c r="P2285" s="282" t="s">
        <v>1535</v>
      </c>
      <c r="Q2285" s="299" t="s">
        <v>888</v>
      </c>
      <c r="R2285" s="282" t="s">
        <v>2637</v>
      </c>
      <c r="S2285" t="str">
        <f t="shared" si="180"/>
        <v>00</v>
      </c>
      <c r="T2285" t="str">
        <f t="shared" si="181"/>
        <v>4 (00)</v>
      </c>
      <c r="U2285" s="302" t="s">
        <v>4578</v>
      </c>
    </row>
    <row r="2286" spans="2:21" s="302" customFormat="1">
      <c r="B2286" s="282" t="s">
        <v>508</v>
      </c>
      <c r="C2286" s="292">
        <v>2285</v>
      </c>
      <c r="D2286" s="282" t="s">
        <v>786</v>
      </c>
      <c r="E2286" s="504" t="str">
        <f t="shared" si="177"/>
        <v>HONDO Ayumu(99)</v>
      </c>
      <c r="F2286" s="299" t="s">
        <v>888</v>
      </c>
      <c r="G2286" s="282" t="s">
        <v>623</v>
      </c>
      <c r="H2286" t="str">
        <f>VLOOKUP($G2286,県名!$B$1:$C$49,2,FALSE)</f>
        <v>愛  知</v>
      </c>
      <c r="I2286" t="str">
        <f>VLOOKUP(B2286,学校名!$D$8:$F$64,3,FALSE)</f>
        <v>至学館大</v>
      </c>
      <c r="J2286" t="str">
        <f t="shared" si="178"/>
        <v>女</v>
      </c>
      <c r="K2286" s="282" t="s">
        <v>3792</v>
      </c>
      <c r="L2286" s="282" t="s">
        <v>3667</v>
      </c>
      <c r="M2286" t="str">
        <f t="shared" si="179"/>
        <v>HONDO Ayumu</v>
      </c>
      <c r="O2286" s="282" t="s">
        <v>1534</v>
      </c>
      <c r="P2286" s="282" t="s">
        <v>1535</v>
      </c>
      <c r="Q2286" s="299" t="s">
        <v>888</v>
      </c>
      <c r="R2286" s="282" t="s">
        <v>2938</v>
      </c>
      <c r="S2286" t="str">
        <f t="shared" si="180"/>
        <v>99</v>
      </c>
      <c r="T2286" t="str">
        <f t="shared" si="181"/>
        <v>4 (99)</v>
      </c>
      <c r="U2286" s="302" t="s">
        <v>4579</v>
      </c>
    </row>
    <row r="2287" spans="2:21" s="302" customFormat="1">
      <c r="B2287" s="282" t="s">
        <v>508</v>
      </c>
      <c r="C2287" s="292">
        <v>2286</v>
      </c>
      <c r="D2287" s="282" t="s">
        <v>787</v>
      </c>
      <c r="E2287" s="504" t="str">
        <f t="shared" si="177"/>
        <v>MORITA Yumi(99)</v>
      </c>
      <c r="F2287" s="299" t="s">
        <v>888</v>
      </c>
      <c r="G2287" s="282" t="s">
        <v>623</v>
      </c>
      <c r="H2287" t="str">
        <f>VLOOKUP($G2287,県名!$B$1:$C$49,2,FALSE)</f>
        <v>愛  知</v>
      </c>
      <c r="I2287" t="str">
        <f>VLOOKUP(B2287,学校名!$D$8:$F$64,3,FALSE)</f>
        <v>至学館大</v>
      </c>
      <c r="J2287" t="str">
        <f t="shared" si="178"/>
        <v>女</v>
      </c>
      <c r="K2287" s="282" t="s">
        <v>1458</v>
      </c>
      <c r="L2287" s="282" t="s">
        <v>4079</v>
      </c>
      <c r="M2287" t="str">
        <f t="shared" si="179"/>
        <v>MORITA Yumi</v>
      </c>
      <c r="O2287" s="282" t="s">
        <v>1534</v>
      </c>
      <c r="P2287" s="282" t="s">
        <v>1535</v>
      </c>
      <c r="Q2287" s="299" t="s">
        <v>888</v>
      </c>
      <c r="R2287" s="282" t="s">
        <v>2634</v>
      </c>
      <c r="S2287" t="str">
        <f t="shared" si="180"/>
        <v>99</v>
      </c>
      <c r="T2287" t="str">
        <f t="shared" si="181"/>
        <v>4 (99)</v>
      </c>
      <c r="U2287" s="302" t="s">
        <v>4580</v>
      </c>
    </row>
    <row r="2288" spans="2:21" s="302" customFormat="1">
      <c r="B2288" s="282" t="s">
        <v>508</v>
      </c>
      <c r="C2288" s="292">
        <v>2287</v>
      </c>
      <c r="D2288" s="282" t="s">
        <v>788</v>
      </c>
      <c r="E2288" s="504" t="str">
        <f t="shared" si="177"/>
        <v>YOKOYAMA Ayaka(00)</v>
      </c>
      <c r="F2288" s="299" t="s">
        <v>888</v>
      </c>
      <c r="G2288" s="282" t="s">
        <v>623</v>
      </c>
      <c r="H2288" t="str">
        <f>VLOOKUP($G2288,県名!$B$1:$C$49,2,FALSE)</f>
        <v>愛  知</v>
      </c>
      <c r="I2288" t="str">
        <f>VLOOKUP(B2288,学校名!$D$8:$F$64,3,FALSE)</f>
        <v>至学館大</v>
      </c>
      <c r="J2288" t="str">
        <f t="shared" si="178"/>
        <v>女</v>
      </c>
      <c r="K2288" s="282" t="s">
        <v>1490</v>
      </c>
      <c r="L2288" s="282" t="s">
        <v>1600</v>
      </c>
      <c r="M2288" t="str">
        <f t="shared" si="179"/>
        <v>YOKOYAMA Ayaka</v>
      </c>
      <c r="O2288" s="282" t="s">
        <v>1534</v>
      </c>
      <c r="P2288" s="282" t="s">
        <v>1535</v>
      </c>
      <c r="Q2288" s="299" t="s">
        <v>888</v>
      </c>
      <c r="R2288" s="282" t="s">
        <v>2934</v>
      </c>
      <c r="S2288" t="str">
        <f t="shared" si="180"/>
        <v>00</v>
      </c>
      <c r="T2288" t="str">
        <f t="shared" si="181"/>
        <v>4 (00)</v>
      </c>
      <c r="U2288" s="302" t="s">
        <v>4581</v>
      </c>
    </row>
    <row r="2289" spans="2:21" s="302" customFormat="1">
      <c r="B2289" s="282" t="s">
        <v>508</v>
      </c>
      <c r="C2289" s="292">
        <v>2288</v>
      </c>
      <c r="D2289" s="282" t="s">
        <v>1543</v>
      </c>
      <c r="E2289" s="504" t="str">
        <f t="shared" si="177"/>
        <v>ISHIHARA Rika(00)</v>
      </c>
      <c r="F2289" s="299" t="s">
        <v>889</v>
      </c>
      <c r="G2289" s="282" t="s">
        <v>623</v>
      </c>
      <c r="H2289" t="str">
        <f>VLOOKUP($G2289,県名!$B$1:$C$49,2,FALSE)</f>
        <v>愛  知</v>
      </c>
      <c r="I2289" t="str">
        <f>VLOOKUP(B2289,学校名!$D$8:$F$64,3,FALSE)</f>
        <v>至学館大</v>
      </c>
      <c r="J2289" t="str">
        <f t="shared" si="178"/>
        <v>女</v>
      </c>
      <c r="K2289" s="282" t="s">
        <v>1601</v>
      </c>
      <c r="L2289" s="282" t="s">
        <v>4030</v>
      </c>
      <c r="M2289" t="str">
        <f t="shared" si="179"/>
        <v>ISHIHARA Rika</v>
      </c>
      <c r="O2289" s="282" t="s">
        <v>1534</v>
      </c>
      <c r="P2289" s="282" t="s">
        <v>1535</v>
      </c>
      <c r="Q2289" s="299" t="s">
        <v>889</v>
      </c>
      <c r="R2289" s="282" t="s">
        <v>2942</v>
      </c>
      <c r="S2289" t="str">
        <f t="shared" si="180"/>
        <v>00</v>
      </c>
      <c r="T2289" t="str">
        <f t="shared" si="181"/>
        <v>3 (00)</v>
      </c>
      <c r="U2289" s="302" t="s">
        <v>4582</v>
      </c>
    </row>
    <row r="2290" spans="2:21" s="302" customFormat="1">
      <c r="B2290" s="282" t="s">
        <v>508</v>
      </c>
      <c r="C2290" s="292">
        <v>2289</v>
      </c>
      <c r="D2290" s="282" t="s">
        <v>1544</v>
      </c>
      <c r="E2290" s="504" t="str">
        <f t="shared" si="177"/>
        <v>KASAI Yuzuka(00)</v>
      </c>
      <c r="F2290" s="299" t="s">
        <v>889</v>
      </c>
      <c r="G2290" s="282" t="s">
        <v>623</v>
      </c>
      <c r="H2290" t="str">
        <f>VLOOKUP($G2290,県名!$B$1:$C$49,2,FALSE)</f>
        <v>愛  知</v>
      </c>
      <c r="I2290" t="str">
        <f>VLOOKUP(B2290,学校名!$D$8:$F$64,3,FALSE)</f>
        <v>至学館大</v>
      </c>
      <c r="J2290" t="str">
        <f t="shared" si="178"/>
        <v>女</v>
      </c>
      <c r="K2290" s="282" t="s">
        <v>1388</v>
      </c>
      <c r="L2290" s="282" t="s">
        <v>4080</v>
      </c>
      <c r="M2290" t="str">
        <f t="shared" si="179"/>
        <v>KASAI Yuzuka</v>
      </c>
      <c r="O2290" s="282" t="s">
        <v>1534</v>
      </c>
      <c r="P2290" s="282" t="s">
        <v>1535</v>
      </c>
      <c r="Q2290" s="299" t="s">
        <v>889</v>
      </c>
      <c r="R2290" s="282" t="s">
        <v>2821</v>
      </c>
      <c r="S2290" t="str">
        <f t="shared" si="180"/>
        <v>00</v>
      </c>
      <c r="T2290" t="str">
        <f t="shared" si="181"/>
        <v>3 (00)</v>
      </c>
      <c r="U2290" s="302" t="s">
        <v>4583</v>
      </c>
    </row>
    <row r="2291" spans="2:21" s="302" customFormat="1">
      <c r="B2291" s="282" t="s">
        <v>508</v>
      </c>
      <c r="C2291" s="292">
        <v>2290</v>
      </c>
      <c r="D2291" s="282" t="s">
        <v>3429</v>
      </c>
      <c r="E2291" s="504" t="str">
        <f t="shared" si="177"/>
        <v>KUBOTA Sena(99)</v>
      </c>
      <c r="F2291" s="299" t="s">
        <v>889</v>
      </c>
      <c r="G2291" s="282" t="s">
        <v>623</v>
      </c>
      <c r="H2291" t="str">
        <f>VLOOKUP($G2291,県名!$B$1:$C$49,2,FALSE)</f>
        <v>愛  知</v>
      </c>
      <c r="I2291" t="str">
        <f>VLOOKUP(B2291,学校名!$D$8:$F$64,3,FALSE)</f>
        <v>至学館大</v>
      </c>
      <c r="J2291" t="str">
        <f t="shared" si="178"/>
        <v>女</v>
      </c>
      <c r="K2291" s="282" t="s">
        <v>3581</v>
      </c>
      <c r="L2291" s="282" t="s">
        <v>4081</v>
      </c>
      <c r="M2291" t="str">
        <f t="shared" si="179"/>
        <v>KUBOTA Sena</v>
      </c>
      <c r="O2291" s="282" t="s">
        <v>1534</v>
      </c>
      <c r="P2291" s="282" t="s">
        <v>1535</v>
      </c>
      <c r="Q2291" s="299" t="s">
        <v>889</v>
      </c>
      <c r="R2291" s="282" t="s">
        <v>2591</v>
      </c>
      <c r="S2291" t="str">
        <f t="shared" si="180"/>
        <v>99</v>
      </c>
      <c r="T2291" t="str">
        <f t="shared" si="181"/>
        <v>3 (99)</v>
      </c>
      <c r="U2291" s="302" t="s">
        <v>4584</v>
      </c>
    </row>
    <row r="2292" spans="2:21" s="302" customFormat="1">
      <c r="B2292" s="282" t="s">
        <v>508</v>
      </c>
      <c r="C2292" s="292">
        <v>2291</v>
      </c>
      <c r="D2292" s="282" t="s">
        <v>2165</v>
      </c>
      <c r="E2292" s="504" t="str">
        <f t="shared" si="177"/>
        <v>KOMAKI Haruka(00)</v>
      </c>
      <c r="F2292" s="299" t="s">
        <v>889</v>
      </c>
      <c r="G2292" s="282" t="s">
        <v>623</v>
      </c>
      <c r="H2292" t="str">
        <f>VLOOKUP($G2292,県名!$B$1:$C$49,2,FALSE)</f>
        <v>愛  知</v>
      </c>
      <c r="I2292" t="str">
        <f>VLOOKUP(B2292,学校名!$D$8:$F$64,3,FALSE)</f>
        <v>至学館大</v>
      </c>
      <c r="J2292" t="str">
        <f t="shared" si="178"/>
        <v>女</v>
      </c>
      <c r="K2292" s="282" t="s">
        <v>4082</v>
      </c>
      <c r="L2292" s="282" t="s">
        <v>1577</v>
      </c>
      <c r="M2292" t="str">
        <f t="shared" si="179"/>
        <v>KOMAKI Haruka</v>
      </c>
      <c r="O2292" s="282" t="s">
        <v>1534</v>
      </c>
      <c r="P2292" s="282" t="s">
        <v>1535</v>
      </c>
      <c r="Q2292" s="299" t="s">
        <v>889</v>
      </c>
      <c r="R2292" s="282" t="s">
        <v>2555</v>
      </c>
      <c r="S2292" t="str">
        <f t="shared" si="180"/>
        <v>00</v>
      </c>
      <c r="T2292" t="str">
        <f t="shared" si="181"/>
        <v>3 (00)</v>
      </c>
      <c r="U2292" s="302" t="s">
        <v>4585</v>
      </c>
    </row>
    <row r="2293" spans="2:21" s="302" customFormat="1">
      <c r="B2293" s="282" t="s">
        <v>508</v>
      </c>
      <c r="C2293" s="292">
        <v>2292</v>
      </c>
      <c r="D2293" s="282" t="s">
        <v>1545</v>
      </c>
      <c r="E2293" s="504" t="str">
        <f t="shared" si="177"/>
        <v>SAKAMOTO Ayane(00)</v>
      </c>
      <c r="F2293" s="299" t="s">
        <v>889</v>
      </c>
      <c r="G2293" s="282" t="s">
        <v>623</v>
      </c>
      <c r="H2293" t="str">
        <f>VLOOKUP($G2293,県名!$B$1:$C$49,2,FALSE)</f>
        <v>愛  知</v>
      </c>
      <c r="I2293" t="str">
        <f>VLOOKUP(B2293,学校名!$D$8:$F$64,3,FALSE)</f>
        <v>至学館大</v>
      </c>
      <c r="J2293" t="str">
        <f t="shared" si="178"/>
        <v>女</v>
      </c>
      <c r="K2293" s="282" t="s">
        <v>1492</v>
      </c>
      <c r="L2293" s="282" t="s">
        <v>3918</v>
      </c>
      <c r="M2293" t="str">
        <f t="shared" si="179"/>
        <v>SAKAMOTO Ayane</v>
      </c>
      <c r="O2293" s="282" t="s">
        <v>1534</v>
      </c>
      <c r="P2293" s="282" t="s">
        <v>1535</v>
      </c>
      <c r="Q2293" s="299" t="s">
        <v>889</v>
      </c>
      <c r="R2293" s="282" t="s">
        <v>2908</v>
      </c>
      <c r="S2293" t="str">
        <f t="shared" si="180"/>
        <v>00</v>
      </c>
      <c r="T2293" t="str">
        <f t="shared" si="181"/>
        <v>3 (00)</v>
      </c>
      <c r="U2293" s="302" t="s">
        <v>4586</v>
      </c>
    </row>
    <row r="2294" spans="2:21" s="302" customFormat="1">
      <c r="B2294" s="355" t="s">
        <v>508</v>
      </c>
      <c r="C2294" s="292">
        <v>2293</v>
      </c>
      <c r="D2294" s="355" t="s">
        <v>2226</v>
      </c>
      <c r="E2294" s="504" t="str">
        <f t="shared" si="177"/>
        <v>SHIBATA Aoi(00)</v>
      </c>
      <c r="F2294" s="355" t="s">
        <v>889</v>
      </c>
      <c r="G2294" s="355" t="s">
        <v>623</v>
      </c>
      <c r="H2294" t="str">
        <f>VLOOKUP($G2294,県名!$B$1:$C$49,2,FALSE)</f>
        <v>愛  知</v>
      </c>
      <c r="I2294" t="str">
        <f>VLOOKUP(B2294,学校名!$D$8:$F$64,3,FALSE)</f>
        <v>至学館大</v>
      </c>
      <c r="J2294" t="str">
        <f t="shared" si="178"/>
        <v>女</v>
      </c>
      <c r="K2294" s="355" t="s">
        <v>1495</v>
      </c>
      <c r="L2294" s="355" t="s">
        <v>1578</v>
      </c>
      <c r="M2294" t="str">
        <f t="shared" si="179"/>
        <v>SHIBATA Aoi</v>
      </c>
      <c r="O2294" s="355" t="s">
        <v>1534</v>
      </c>
      <c r="P2294" s="355" t="s">
        <v>1535</v>
      </c>
      <c r="Q2294" s="355" t="s">
        <v>889</v>
      </c>
      <c r="R2294" s="355" t="s">
        <v>2935</v>
      </c>
      <c r="S2294" t="str">
        <f t="shared" si="180"/>
        <v>00</v>
      </c>
      <c r="T2294" t="str">
        <f t="shared" si="181"/>
        <v>3 (00)</v>
      </c>
      <c r="U2294" s="302" t="s">
        <v>4587</v>
      </c>
    </row>
    <row r="2295" spans="2:21" s="302" customFormat="1">
      <c r="B2295" s="355" t="s">
        <v>508</v>
      </c>
      <c r="C2295" s="292">
        <v>2294</v>
      </c>
      <c r="D2295" s="355" t="s">
        <v>2166</v>
      </c>
      <c r="E2295" s="504" t="str">
        <f t="shared" si="177"/>
        <v>SUGIURA Airi(00)</v>
      </c>
      <c r="F2295" s="355" t="s">
        <v>889</v>
      </c>
      <c r="G2295" s="355" t="s">
        <v>623</v>
      </c>
      <c r="H2295" t="str">
        <f>VLOOKUP($G2295,県名!$B$1:$C$49,2,FALSE)</f>
        <v>愛  知</v>
      </c>
      <c r="I2295" t="str">
        <f>VLOOKUP(B2295,学校名!$D$8:$F$64,3,FALSE)</f>
        <v>至学館大</v>
      </c>
      <c r="J2295" t="str">
        <f t="shared" si="178"/>
        <v>女</v>
      </c>
      <c r="K2295" s="355" t="s">
        <v>1323</v>
      </c>
      <c r="L2295" s="355" t="s">
        <v>1583</v>
      </c>
      <c r="M2295" t="str">
        <f t="shared" si="179"/>
        <v>SUGIURA Airi</v>
      </c>
      <c r="O2295" s="355" t="s">
        <v>1534</v>
      </c>
      <c r="P2295" s="355" t="s">
        <v>1535</v>
      </c>
      <c r="Q2295" s="355" t="s">
        <v>889</v>
      </c>
      <c r="R2295" s="355" t="s">
        <v>2721</v>
      </c>
      <c r="S2295" t="str">
        <f t="shared" si="180"/>
        <v>00</v>
      </c>
      <c r="T2295" t="str">
        <f t="shared" si="181"/>
        <v>3 (00)</v>
      </c>
      <c r="U2295" s="302" t="s">
        <v>4588</v>
      </c>
    </row>
    <row r="2296" spans="2:21" s="302" customFormat="1">
      <c r="B2296" s="355" t="s">
        <v>508</v>
      </c>
      <c r="C2296" s="292">
        <v>2295</v>
      </c>
      <c r="D2296" s="355" t="s">
        <v>2164</v>
      </c>
      <c r="E2296" s="504" t="str">
        <f t="shared" si="177"/>
        <v>CHIKAZAWA Nana(00)</v>
      </c>
      <c r="F2296" s="355" t="s">
        <v>889</v>
      </c>
      <c r="G2296" s="355" t="s">
        <v>625</v>
      </c>
      <c r="H2296" t="str">
        <f>VLOOKUP($G2296,県名!$B$1:$C$49,2,FALSE)</f>
        <v>岐  阜</v>
      </c>
      <c r="I2296" t="str">
        <f>VLOOKUP(B2296,学校名!$D$8:$F$64,3,FALSE)</f>
        <v>至学館大</v>
      </c>
      <c r="J2296" t="str">
        <f t="shared" si="178"/>
        <v>女</v>
      </c>
      <c r="K2296" s="355" t="s">
        <v>4083</v>
      </c>
      <c r="L2296" s="355" t="s">
        <v>1615</v>
      </c>
      <c r="M2296" t="str">
        <f t="shared" si="179"/>
        <v>CHIKAZAWA Nana</v>
      </c>
      <c r="O2296" s="355" t="s">
        <v>1534</v>
      </c>
      <c r="P2296" s="355" t="s">
        <v>1535</v>
      </c>
      <c r="Q2296" s="355" t="s">
        <v>889</v>
      </c>
      <c r="R2296" s="355" t="s">
        <v>2939</v>
      </c>
      <c r="S2296" t="str">
        <f t="shared" si="180"/>
        <v>00</v>
      </c>
      <c r="T2296" t="str">
        <f t="shared" si="181"/>
        <v>3 (00)</v>
      </c>
      <c r="U2296" s="302" t="s">
        <v>4589</v>
      </c>
    </row>
    <row r="2297" spans="2:21" s="302" customFormat="1">
      <c r="B2297" s="355" t="s">
        <v>508</v>
      </c>
      <c r="C2297" s="292">
        <v>2296</v>
      </c>
      <c r="D2297" s="355" t="s">
        <v>1547</v>
      </c>
      <c r="E2297" s="504" t="str">
        <f t="shared" si="177"/>
        <v>TOYAMA Natsuki(00)</v>
      </c>
      <c r="F2297" s="355" t="s">
        <v>889</v>
      </c>
      <c r="G2297" s="355" t="s">
        <v>623</v>
      </c>
      <c r="H2297" t="str">
        <f>VLOOKUP($G2297,県名!$B$1:$C$49,2,FALSE)</f>
        <v>愛  知</v>
      </c>
      <c r="I2297" t="str">
        <f>VLOOKUP(B2297,学校名!$D$8:$F$64,3,FALSE)</f>
        <v>至学館大</v>
      </c>
      <c r="J2297" t="str">
        <f t="shared" si="178"/>
        <v>女</v>
      </c>
      <c r="K2297" s="355" t="s">
        <v>1463</v>
      </c>
      <c r="L2297" s="355" t="s">
        <v>1408</v>
      </c>
      <c r="M2297" t="str">
        <f t="shared" si="179"/>
        <v>TOYAMA Natsuki</v>
      </c>
      <c r="O2297" s="355" t="s">
        <v>1534</v>
      </c>
      <c r="P2297" s="355" t="s">
        <v>1535</v>
      </c>
      <c r="Q2297" s="355" t="s">
        <v>889</v>
      </c>
      <c r="R2297" s="355" t="s">
        <v>2877</v>
      </c>
      <c r="S2297" t="str">
        <f t="shared" si="180"/>
        <v>00</v>
      </c>
      <c r="T2297" t="str">
        <f t="shared" si="181"/>
        <v>3 (00)</v>
      </c>
      <c r="U2297" s="302" t="s">
        <v>4590</v>
      </c>
    </row>
    <row r="2298" spans="2:21" s="302" customFormat="1">
      <c r="B2298" s="355" t="s">
        <v>508</v>
      </c>
      <c r="C2298" s="292">
        <v>2297</v>
      </c>
      <c r="D2298" s="355" t="s">
        <v>1548</v>
      </c>
      <c r="E2298" s="504" t="str">
        <f t="shared" si="177"/>
        <v>MATSUSHIMA Maya(00)</v>
      </c>
      <c r="F2298" s="355" t="s">
        <v>889</v>
      </c>
      <c r="G2298" s="355" t="s">
        <v>623</v>
      </c>
      <c r="H2298" t="str">
        <f>VLOOKUP($G2298,県名!$B$1:$C$49,2,FALSE)</f>
        <v>愛  知</v>
      </c>
      <c r="I2298" t="str">
        <f>VLOOKUP(B2298,学校名!$D$8:$F$64,3,FALSE)</f>
        <v>至学館大</v>
      </c>
      <c r="J2298" t="str">
        <f t="shared" si="178"/>
        <v>女</v>
      </c>
      <c r="K2298" s="355" t="s">
        <v>3744</v>
      </c>
      <c r="L2298" s="355" t="s">
        <v>1603</v>
      </c>
      <c r="M2298" t="str">
        <f t="shared" si="179"/>
        <v>MATSUSHIMA Maya</v>
      </c>
      <c r="O2298" s="355" t="s">
        <v>1534</v>
      </c>
      <c r="P2298" s="355" t="s">
        <v>1535</v>
      </c>
      <c r="Q2298" s="355" t="s">
        <v>889</v>
      </c>
      <c r="R2298" s="355" t="s">
        <v>2555</v>
      </c>
      <c r="S2298" t="str">
        <f t="shared" si="180"/>
        <v>00</v>
      </c>
      <c r="T2298" t="str">
        <f t="shared" si="181"/>
        <v>3 (00)</v>
      </c>
      <c r="U2298" s="302" t="s">
        <v>4591</v>
      </c>
    </row>
    <row r="2299" spans="2:21" s="302" customFormat="1">
      <c r="B2299" s="355" t="s">
        <v>508</v>
      </c>
      <c r="C2299" s="292">
        <v>2298</v>
      </c>
      <c r="D2299" s="355" t="s">
        <v>1549</v>
      </c>
      <c r="E2299" s="504" t="str">
        <f t="shared" si="177"/>
        <v>MISUGI Nanami(00)</v>
      </c>
      <c r="F2299" s="355" t="s">
        <v>889</v>
      </c>
      <c r="G2299" s="355" t="s">
        <v>623</v>
      </c>
      <c r="H2299" t="str">
        <f>VLOOKUP($G2299,県名!$B$1:$C$49,2,FALSE)</f>
        <v>愛  知</v>
      </c>
      <c r="I2299" t="str">
        <f>VLOOKUP(B2299,学校名!$D$8:$F$64,3,FALSE)</f>
        <v>至学館大</v>
      </c>
      <c r="J2299" t="str">
        <f t="shared" si="178"/>
        <v>女</v>
      </c>
      <c r="K2299" s="355" t="s">
        <v>4084</v>
      </c>
      <c r="L2299" s="355" t="s">
        <v>1594</v>
      </c>
      <c r="M2299" t="str">
        <f t="shared" si="179"/>
        <v>MISUGI Nanami</v>
      </c>
      <c r="O2299" s="355" t="s">
        <v>1534</v>
      </c>
      <c r="P2299" s="355" t="s">
        <v>1535</v>
      </c>
      <c r="Q2299" s="355" t="s">
        <v>889</v>
      </c>
      <c r="R2299" s="355" t="s">
        <v>2603</v>
      </c>
      <c r="S2299" t="str">
        <f t="shared" si="180"/>
        <v>00</v>
      </c>
      <c r="T2299" t="str">
        <f t="shared" si="181"/>
        <v>3 (00)</v>
      </c>
      <c r="U2299" s="302" t="s">
        <v>4592</v>
      </c>
    </row>
    <row r="2300" spans="2:21" s="302" customFormat="1">
      <c r="B2300" s="355" t="s">
        <v>508</v>
      </c>
      <c r="C2300" s="292">
        <v>2299</v>
      </c>
      <c r="D2300" s="355" t="s">
        <v>3430</v>
      </c>
      <c r="E2300" s="504" t="str">
        <f t="shared" si="177"/>
        <v>AOI Himawari(02)</v>
      </c>
      <c r="F2300" s="355" t="s">
        <v>886</v>
      </c>
      <c r="G2300" s="355" t="s">
        <v>623</v>
      </c>
      <c r="H2300" t="str">
        <f>VLOOKUP($G2300,県名!$B$1:$C$49,2,FALSE)</f>
        <v>愛  知</v>
      </c>
      <c r="I2300" t="str">
        <f>VLOOKUP(B2300,学校名!$D$8:$F$64,3,FALSE)</f>
        <v>至学館大</v>
      </c>
      <c r="J2300" t="str">
        <f t="shared" si="178"/>
        <v>女</v>
      </c>
      <c r="K2300" s="355" t="s">
        <v>1426</v>
      </c>
      <c r="L2300" s="355" t="s">
        <v>4085</v>
      </c>
      <c r="M2300" t="str">
        <f t="shared" si="179"/>
        <v>AOI Himawari</v>
      </c>
      <c r="O2300" s="355" t="s">
        <v>1534</v>
      </c>
      <c r="P2300" s="355" t="s">
        <v>1535</v>
      </c>
      <c r="Q2300" s="355" t="s">
        <v>886</v>
      </c>
      <c r="R2300" s="355" t="s">
        <v>2794</v>
      </c>
      <c r="S2300" t="str">
        <f t="shared" si="180"/>
        <v>02</v>
      </c>
      <c r="T2300" t="str">
        <f t="shared" si="181"/>
        <v>2 (02)</v>
      </c>
      <c r="U2300" s="302" t="s">
        <v>4593</v>
      </c>
    </row>
    <row r="2301" spans="2:21" s="302" customFormat="1">
      <c r="B2301" s="355" t="s">
        <v>508</v>
      </c>
      <c r="C2301" s="292">
        <v>2300</v>
      </c>
      <c r="D2301" s="355" t="s">
        <v>2173</v>
      </c>
      <c r="E2301" s="504" t="str">
        <f t="shared" si="177"/>
        <v>ANDO Ami(01)</v>
      </c>
      <c r="F2301" s="355" t="s">
        <v>886</v>
      </c>
      <c r="G2301" s="355" t="s">
        <v>623</v>
      </c>
      <c r="H2301" t="str">
        <f>VLOOKUP($G2301,県名!$B$1:$C$49,2,FALSE)</f>
        <v>愛  知</v>
      </c>
      <c r="I2301" t="str">
        <f>VLOOKUP(B2301,学校名!$D$8:$F$64,3,FALSE)</f>
        <v>至学館大</v>
      </c>
      <c r="J2301" t="str">
        <f t="shared" si="178"/>
        <v>女</v>
      </c>
      <c r="K2301" s="355" t="s">
        <v>1424</v>
      </c>
      <c r="L2301" s="355" t="s">
        <v>4086</v>
      </c>
      <c r="M2301" t="str">
        <f t="shared" si="179"/>
        <v>ANDO Ami</v>
      </c>
      <c r="O2301" s="355" t="s">
        <v>1534</v>
      </c>
      <c r="P2301" s="355" t="s">
        <v>1535</v>
      </c>
      <c r="Q2301" s="355" t="s">
        <v>886</v>
      </c>
      <c r="R2301" s="355" t="s">
        <v>2792</v>
      </c>
      <c r="S2301" t="str">
        <f t="shared" si="180"/>
        <v>01</v>
      </c>
      <c r="T2301" t="str">
        <f t="shared" si="181"/>
        <v>2 (01)</v>
      </c>
      <c r="U2301" s="302" t="s">
        <v>4594</v>
      </c>
    </row>
    <row r="2302" spans="2:21" s="302" customFormat="1">
      <c r="B2302" s="355" t="s">
        <v>508</v>
      </c>
      <c r="C2302" s="292">
        <v>2301</v>
      </c>
      <c r="D2302" s="355" t="s">
        <v>2227</v>
      </c>
      <c r="E2302" s="504" t="str">
        <f t="shared" si="177"/>
        <v>ANDO Yuzuki(01)</v>
      </c>
      <c r="F2302" s="355" t="s">
        <v>886</v>
      </c>
      <c r="G2302" s="355" t="s">
        <v>623</v>
      </c>
      <c r="H2302" t="str">
        <f>VLOOKUP($G2302,県名!$B$1:$C$49,2,FALSE)</f>
        <v>愛  知</v>
      </c>
      <c r="I2302" t="str">
        <f>VLOOKUP(B2302,学校名!$D$8:$F$64,3,FALSE)</f>
        <v>至学館大</v>
      </c>
      <c r="J2302" t="str">
        <f t="shared" si="178"/>
        <v>女</v>
      </c>
      <c r="K2302" s="355" t="s">
        <v>1424</v>
      </c>
      <c r="L2302" s="355" t="s">
        <v>2383</v>
      </c>
      <c r="M2302" t="str">
        <f t="shared" si="179"/>
        <v>ANDO Yuzuki</v>
      </c>
      <c r="O2302" s="355" t="s">
        <v>1534</v>
      </c>
      <c r="P2302" s="355" t="s">
        <v>1535</v>
      </c>
      <c r="Q2302" s="355" t="s">
        <v>886</v>
      </c>
      <c r="R2302" s="355" t="s">
        <v>2954</v>
      </c>
      <c r="S2302" t="str">
        <f t="shared" si="180"/>
        <v>01</v>
      </c>
      <c r="T2302" t="str">
        <f t="shared" si="181"/>
        <v>2 (01)</v>
      </c>
      <c r="U2302" s="302" t="s">
        <v>4595</v>
      </c>
    </row>
    <row r="2303" spans="2:21" s="302" customFormat="1">
      <c r="B2303" s="355" t="s">
        <v>508</v>
      </c>
      <c r="C2303" s="292">
        <v>2302</v>
      </c>
      <c r="D2303" s="355" t="s">
        <v>2167</v>
      </c>
      <c r="E2303" s="504" t="str">
        <f t="shared" si="177"/>
        <v>IZUMI Konomi(01)</v>
      </c>
      <c r="F2303" s="355" t="s">
        <v>886</v>
      </c>
      <c r="G2303" s="355" t="s">
        <v>623</v>
      </c>
      <c r="H2303" t="str">
        <f>VLOOKUP($G2303,県名!$B$1:$C$49,2,FALSE)</f>
        <v>愛  知</v>
      </c>
      <c r="I2303" t="str">
        <f>VLOOKUP(B2303,学校名!$D$8:$F$64,3,FALSE)</f>
        <v>至学館大</v>
      </c>
      <c r="J2303" t="str">
        <f t="shared" si="178"/>
        <v>女</v>
      </c>
      <c r="K2303" s="355" t="s">
        <v>4087</v>
      </c>
      <c r="L2303" s="355" t="s">
        <v>4088</v>
      </c>
      <c r="M2303" t="str">
        <f t="shared" si="179"/>
        <v>IZUMI Konomi</v>
      </c>
      <c r="O2303" s="355" t="s">
        <v>1534</v>
      </c>
      <c r="P2303" s="355" t="s">
        <v>1535</v>
      </c>
      <c r="Q2303" s="355" t="s">
        <v>886</v>
      </c>
      <c r="R2303" s="355" t="s">
        <v>2944</v>
      </c>
      <c r="S2303" t="str">
        <f t="shared" si="180"/>
        <v>01</v>
      </c>
      <c r="T2303" t="str">
        <f t="shared" si="181"/>
        <v>2 (01)</v>
      </c>
      <c r="U2303" s="302" t="s">
        <v>4596</v>
      </c>
    </row>
    <row r="2304" spans="2:21" s="302" customFormat="1">
      <c r="B2304" s="355" t="s">
        <v>508</v>
      </c>
      <c r="C2304" s="292">
        <v>2303</v>
      </c>
      <c r="D2304" s="355" t="s">
        <v>2228</v>
      </c>
      <c r="E2304" s="504" t="str">
        <f t="shared" si="177"/>
        <v>ICHIKAWA Sae(01)</v>
      </c>
      <c r="F2304" s="355" t="s">
        <v>886</v>
      </c>
      <c r="G2304" s="355" t="s">
        <v>624</v>
      </c>
      <c r="H2304" t="str">
        <f>VLOOKUP($G2304,県名!$B$1:$C$49,2,FALSE)</f>
        <v>三  重</v>
      </c>
      <c r="I2304" t="str">
        <f>VLOOKUP(B2304,学校名!$D$8:$F$64,3,FALSE)</f>
        <v>至学館大</v>
      </c>
      <c r="J2304" t="str">
        <f t="shared" si="178"/>
        <v>女</v>
      </c>
      <c r="K2304" s="355" t="s">
        <v>1413</v>
      </c>
      <c r="L2304" s="355" t="s">
        <v>1574</v>
      </c>
      <c r="M2304" t="str">
        <f t="shared" si="179"/>
        <v>ICHIKAWA Sae</v>
      </c>
      <c r="O2304" s="355" t="s">
        <v>1534</v>
      </c>
      <c r="P2304" s="355" t="s">
        <v>1535</v>
      </c>
      <c r="Q2304" s="355" t="s">
        <v>886</v>
      </c>
      <c r="R2304" s="355" t="s">
        <v>2991</v>
      </c>
      <c r="S2304" t="str">
        <f t="shared" si="180"/>
        <v>01</v>
      </c>
      <c r="T2304" t="str">
        <f t="shared" si="181"/>
        <v>2 (01)</v>
      </c>
      <c r="U2304" s="302" t="s">
        <v>4597</v>
      </c>
    </row>
    <row r="2305" spans="2:21" s="302" customFormat="1">
      <c r="B2305" s="355" t="s">
        <v>508</v>
      </c>
      <c r="C2305" s="292">
        <v>2304</v>
      </c>
      <c r="D2305" s="355" t="s">
        <v>2279</v>
      </c>
      <c r="E2305" s="504" t="str">
        <f t="shared" si="177"/>
        <v>ITO Suzune(02)</v>
      </c>
      <c r="F2305" s="355" t="s">
        <v>886</v>
      </c>
      <c r="G2305" s="355" t="s">
        <v>623</v>
      </c>
      <c r="H2305" t="str">
        <f>VLOOKUP($G2305,県名!$B$1:$C$49,2,FALSE)</f>
        <v>愛  知</v>
      </c>
      <c r="I2305" t="str">
        <f>VLOOKUP(B2305,学校名!$D$8:$F$64,3,FALSE)</f>
        <v>至学館大</v>
      </c>
      <c r="J2305" t="str">
        <f t="shared" si="178"/>
        <v>女</v>
      </c>
      <c r="K2305" s="355" t="s">
        <v>1279</v>
      </c>
      <c r="L2305" s="355" t="s">
        <v>2436</v>
      </c>
      <c r="M2305" t="str">
        <f t="shared" si="179"/>
        <v>ITO Suzune</v>
      </c>
      <c r="O2305" s="355" t="s">
        <v>1534</v>
      </c>
      <c r="P2305" s="355" t="s">
        <v>1535</v>
      </c>
      <c r="Q2305" s="355" t="s">
        <v>886</v>
      </c>
      <c r="R2305" s="355" t="s">
        <v>3008</v>
      </c>
      <c r="S2305" t="str">
        <f t="shared" si="180"/>
        <v>02</v>
      </c>
      <c r="T2305" t="str">
        <f t="shared" si="181"/>
        <v>2 (02)</v>
      </c>
      <c r="U2305" s="302" t="s">
        <v>4598</v>
      </c>
    </row>
    <row r="2306" spans="2:21" s="302" customFormat="1">
      <c r="B2306" s="355" t="s">
        <v>508</v>
      </c>
      <c r="C2306" s="292">
        <v>2305</v>
      </c>
      <c r="D2306" s="355" t="s">
        <v>2174</v>
      </c>
      <c r="E2306" s="504" t="str">
        <f t="shared" si="177"/>
        <v>OSHIRO Juri(01)</v>
      </c>
      <c r="F2306" s="355" t="s">
        <v>886</v>
      </c>
      <c r="G2306" s="355" t="s">
        <v>623</v>
      </c>
      <c r="H2306" t="str">
        <f>VLOOKUP($G2306,県名!$B$1:$C$49,2,FALSE)</f>
        <v>愛  知</v>
      </c>
      <c r="I2306" t="str">
        <f>VLOOKUP(B2306,学校名!$D$8:$F$64,3,FALSE)</f>
        <v>至学館大</v>
      </c>
      <c r="J2306" t="str">
        <f t="shared" si="178"/>
        <v>女</v>
      </c>
      <c r="K2306" s="355" t="s">
        <v>3968</v>
      </c>
      <c r="L2306" s="355" t="s">
        <v>3982</v>
      </c>
      <c r="M2306" t="str">
        <f t="shared" si="179"/>
        <v>OSHIRO Juri</v>
      </c>
      <c r="O2306" s="355" t="s">
        <v>1534</v>
      </c>
      <c r="P2306" s="355" t="s">
        <v>1535</v>
      </c>
      <c r="Q2306" s="355" t="s">
        <v>886</v>
      </c>
      <c r="R2306" s="355" t="s">
        <v>2947</v>
      </c>
      <c r="S2306" t="str">
        <f t="shared" si="180"/>
        <v>01</v>
      </c>
      <c r="T2306" t="str">
        <f t="shared" si="181"/>
        <v>2 (01)</v>
      </c>
      <c r="U2306" s="302" t="s">
        <v>4599</v>
      </c>
    </row>
    <row r="2307" spans="2:21" s="302" customFormat="1">
      <c r="B2307" s="355" t="s">
        <v>508</v>
      </c>
      <c r="C2307" s="292">
        <v>2306</v>
      </c>
      <c r="D2307" s="355" t="s">
        <v>3431</v>
      </c>
      <c r="E2307" s="504" t="str">
        <f t="shared" ref="E2307:E2370" si="182">M2307&amp;"("&amp;S2307&amp;")"</f>
        <v>OKUBAYASHI Rin(01)</v>
      </c>
      <c r="F2307" s="355" t="s">
        <v>886</v>
      </c>
      <c r="G2307" s="355" t="s">
        <v>624</v>
      </c>
      <c r="H2307" t="str">
        <f>VLOOKUP($G2307,県名!$B$1:$C$49,2,FALSE)</f>
        <v>三  重</v>
      </c>
      <c r="I2307" t="str">
        <f>VLOOKUP(B2307,学校名!$D$8:$F$64,3,FALSE)</f>
        <v>至学館大</v>
      </c>
      <c r="J2307" t="str">
        <f t="shared" ref="J2307:J2370" si="183">IF(VALUE(C2307)&lt;2000,"男","女")</f>
        <v>女</v>
      </c>
      <c r="K2307" s="355" t="s">
        <v>4089</v>
      </c>
      <c r="L2307" s="355" t="s">
        <v>3873</v>
      </c>
      <c r="M2307" t="str">
        <f t="shared" ref="M2307:M2370" si="184">K2307&amp;" "&amp;L2307</f>
        <v>OKUBAYASHI Rin</v>
      </c>
      <c r="O2307" s="355" t="s">
        <v>1534</v>
      </c>
      <c r="P2307" s="355" t="s">
        <v>1535</v>
      </c>
      <c r="Q2307" s="355" t="s">
        <v>886</v>
      </c>
      <c r="R2307" s="355" t="s">
        <v>2833</v>
      </c>
      <c r="S2307" t="str">
        <f t="shared" ref="S2307:S2370" si="185">LEFT(R2307,2)</f>
        <v>01</v>
      </c>
      <c r="T2307" t="str">
        <f t="shared" ref="T2307:T2370" si="186">Q2307&amp;" ("&amp;S2307&amp;")"</f>
        <v>2 (01)</v>
      </c>
      <c r="U2307" s="302" t="s">
        <v>4600</v>
      </c>
    </row>
    <row r="2308" spans="2:21" s="302" customFormat="1">
      <c r="B2308" s="355" t="s">
        <v>508</v>
      </c>
      <c r="C2308" s="292">
        <v>2307</v>
      </c>
      <c r="D2308" s="355" t="s">
        <v>2175</v>
      </c>
      <c r="E2308" s="504" t="str">
        <f t="shared" si="182"/>
        <v>KIMURA Kano(01)</v>
      </c>
      <c r="F2308" s="355" t="s">
        <v>886</v>
      </c>
      <c r="G2308" s="355" t="s">
        <v>623</v>
      </c>
      <c r="H2308" t="str">
        <f>VLOOKUP($G2308,県名!$B$1:$C$49,2,FALSE)</f>
        <v>愛  知</v>
      </c>
      <c r="I2308" t="str">
        <f>VLOOKUP(B2308,学校名!$D$8:$F$64,3,FALSE)</f>
        <v>至学館大</v>
      </c>
      <c r="J2308" t="str">
        <f t="shared" si="183"/>
        <v>女</v>
      </c>
      <c r="K2308" s="355" t="s">
        <v>1233</v>
      </c>
      <c r="L2308" s="355" t="s">
        <v>4090</v>
      </c>
      <c r="M2308" t="str">
        <f t="shared" si="184"/>
        <v>KIMURA Kano</v>
      </c>
      <c r="O2308" s="355" t="s">
        <v>1534</v>
      </c>
      <c r="P2308" s="355" t="s">
        <v>1535</v>
      </c>
      <c r="Q2308" s="355" t="s">
        <v>886</v>
      </c>
      <c r="R2308" s="355" t="s">
        <v>2653</v>
      </c>
      <c r="S2308" t="str">
        <f t="shared" si="185"/>
        <v>01</v>
      </c>
      <c r="T2308" t="str">
        <f t="shared" si="186"/>
        <v>2 (01)</v>
      </c>
      <c r="U2308" s="302" t="s">
        <v>4601</v>
      </c>
    </row>
    <row r="2309" spans="2:21" s="302" customFormat="1">
      <c r="B2309" s="355" t="s">
        <v>508</v>
      </c>
      <c r="C2309" s="292">
        <v>2308</v>
      </c>
      <c r="D2309" s="355" t="s">
        <v>2176</v>
      </c>
      <c r="E2309" s="504" t="str">
        <f t="shared" si="182"/>
        <v>SASAGE Junna(01)</v>
      </c>
      <c r="F2309" s="355" t="s">
        <v>886</v>
      </c>
      <c r="G2309" s="355" t="s">
        <v>623</v>
      </c>
      <c r="H2309" t="str">
        <f>VLOOKUP($G2309,県名!$B$1:$C$49,2,FALSE)</f>
        <v>愛  知</v>
      </c>
      <c r="I2309" t="str">
        <f>VLOOKUP(B2309,学校名!$D$8:$F$64,3,FALSE)</f>
        <v>至学館大</v>
      </c>
      <c r="J2309" t="str">
        <f t="shared" si="183"/>
        <v>女</v>
      </c>
      <c r="K2309" s="355" t="s">
        <v>4091</v>
      </c>
      <c r="L2309" s="355" t="s">
        <v>4092</v>
      </c>
      <c r="M2309" t="str">
        <f t="shared" si="184"/>
        <v>SASAGE Junna</v>
      </c>
      <c r="O2309" s="355" t="s">
        <v>1534</v>
      </c>
      <c r="P2309" s="355" t="s">
        <v>1535</v>
      </c>
      <c r="Q2309" s="355" t="s">
        <v>886</v>
      </c>
      <c r="R2309" s="355" t="s">
        <v>2855</v>
      </c>
      <c r="S2309" t="str">
        <f t="shared" si="185"/>
        <v>01</v>
      </c>
      <c r="T2309" t="str">
        <f t="shared" si="186"/>
        <v>2 (01)</v>
      </c>
      <c r="U2309" s="302" t="s">
        <v>4602</v>
      </c>
    </row>
    <row r="2310" spans="2:21" s="302" customFormat="1">
      <c r="B2310" s="355" t="s">
        <v>508</v>
      </c>
      <c r="C2310" s="292">
        <v>2309</v>
      </c>
      <c r="D2310" s="355" t="s">
        <v>2168</v>
      </c>
      <c r="E2310" s="504" t="str">
        <f t="shared" si="182"/>
        <v>TANAKA Chihiro(01)</v>
      </c>
      <c r="F2310" s="355" t="s">
        <v>886</v>
      </c>
      <c r="G2310" s="355" t="s">
        <v>623</v>
      </c>
      <c r="H2310" t="str">
        <f>VLOOKUP($G2310,県名!$B$1:$C$49,2,FALSE)</f>
        <v>愛  知</v>
      </c>
      <c r="I2310" t="str">
        <f>VLOOKUP(B2310,学校名!$D$8:$F$64,3,FALSE)</f>
        <v>至学館大</v>
      </c>
      <c r="J2310" t="str">
        <f t="shared" si="183"/>
        <v>女</v>
      </c>
      <c r="K2310" s="355" t="s">
        <v>1328</v>
      </c>
      <c r="L2310" s="355" t="s">
        <v>1379</v>
      </c>
      <c r="M2310" t="str">
        <f t="shared" si="184"/>
        <v>TANAKA Chihiro</v>
      </c>
      <c r="O2310" s="355" t="s">
        <v>1534</v>
      </c>
      <c r="P2310" s="355" t="s">
        <v>1535</v>
      </c>
      <c r="Q2310" s="355" t="s">
        <v>886</v>
      </c>
      <c r="R2310" s="355" t="s">
        <v>2945</v>
      </c>
      <c r="S2310" t="str">
        <f t="shared" si="185"/>
        <v>01</v>
      </c>
      <c r="T2310" t="str">
        <f t="shared" si="186"/>
        <v>2 (01)</v>
      </c>
      <c r="U2310" s="302" t="s">
        <v>4603</v>
      </c>
    </row>
    <row r="2311" spans="2:21" s="302" customFormat="1">
      <c r="B2311" s="355" t="s">
        <v>508</v>
      </c>
      <c r="C2311" s="292">
        <v>2310</v>
      </c>
      <c r="D2311" s="355" t="s">
        <v>2177</v>
      </c>
      <c r="E2311" s="504" t="str">
        <f t="shared" si="182"/>
        <v>TANAKA Yuri(01)</v>
      </c>
      <c r="F2311" s="355" t="s">
        <v>886</v>
      </c>
      <c r="G2311" s="355" t="s">
        <v>623</v>
      </c>
      <c r="H2311" t="str">
        <f>VLOOKUP($G2311,県名!$B$1:$C$49,2,FALSE)</f>
        <v>愛  知</v>
      </c>
      <c r="I2311" t="str">
        <f>VLOOKUP(B2311,学校名!$D$8:$F$64,3,FALSE)</f>
        <v>至学館大</v>
      </c>
      <c r="J2311" t="str">
        <f t="shared" si="183"/>
        <v>女</v>
      </c>
      <c r="K2311" s="355" t="s">
        <v>1328</v>
      </c>
      <c r="L2311" s="355" t="s">
        <v>1288</v>
      </c>
      <c r="M2311" t="str">
        <f t="shared" si="184"/>
        <v>TANAKA Yuri</v>
      </c>
      <c r="O2311" s="355" t="s">
        <v>1534</v>
      </c>
      <c r="P2311" s="355" t="s">
        <v>1535</v>
      </c>
      <c r="Q2311" s="355" t="s">
        <v>886</v>
      </c>
      <c r="R2311" s="355" t="s">
        <v>2948</v>
      </c>
      <c r="S2311" t="str">
        <f t="shared" si="185"/>
        <v>01</v>
      </c>
      <c r="T2311" t="str">
        <f t="shared" si="186"/>
        <v>2 (01)</v>
      </c>
      <c r="U2311" s="302" t="s">
        <v>4604</v>
      </c>
    </row>
    <row r="2312" spans="2:21" s="302" customFormat="1">
      <c r="B2312" s="355" t="s">
        <v>508</v>
      </c>
      <c r="C2312" s="292">
        <v>2311</v>
      </c>
      <c r="D2312" s="355" t="s">
        <v>2178</v>
      </c>
      <c r="E2312" s="504" t="str">
        <f t="shared" si="182"/>
        <v>NAKAYAMA Airi(01)</v>
      </c>
      <c r="F2312" s="355" t="s">
        <v>886</v>
      </c>
      <c r="G2312" s="355" t="s">
        <v>623</v>
      </c>
      <c r="H2312" t="str">
        <f>VLOOKUP($G2312,県名!$B$1:$C$49,2,FALSE)</f>
        <v>愛  知</v>
      </c>
      <c r="I2312" t="str">
        <f>VLOOKUP(B2312,学校名!$D$8:$F$64,3,FALSE)</f>
        <v>至学館大</v>
      </c>
      <c r="J2312" t="str">
        <f t="shared" si="183"/>
        <v>女</v>
      </c>
      <c r="K2312" s="355" t="s">
        <v>1231</v>
      </c>
      <c r="L2312" s="355" t="s">
        <v>1583</v>
      </c>
      <c r="M2312" t="str">
        <f t="shared" si="184"/>
        <v>NAKAYAMA Airi</v>
      </c>
      <c r="O2312" s="355" t="s">
        <v>1534</v>
      </c>
      <c r="P2312" s="355" t="s">
        <v>1535</v>
      </c>
      <c r="Q2312" s="355" t="s">
        <v>886</v>
      </c>
      <c r="R2312" s="355" t="s">
        <v>2846</v>
      </c>
      <c r="S2312" t="str">
        <f t="shared" si="185"/>
        <v>01</v>
      </c>
      <c r="T2312" t="str">
        <f t="shared" si="186"/>
        <v>2 (01)</v>
      </c>
      <c r="U2312" s="302" t="s">
        <v>4605</v>
      </c>
    </row>
    <row r="2313" spans="2:21" s="302" customFormat="1">
      <c r="B2313" s="355" t="s">
        <v>508</v>
      </c>
      <c r="C2313" s="292">
        <v>2312</v>
      </c>
      <c r="D2313" s="355" t="s">
        <v>2170</v>
      </c>
      <c r="E2313" s="504" t="str">
        <f t="shared" si="182"/>
        <v>NAGAI Erika(01)</v>
      </c>
      <c r="F2313" s="355" t="s">
        <v>886</v>
      </c>
      <c r="G2313" s="355" t="s">
        <v>623</v>
      </c>
      <c r="H2313" t="str">
        <f>VLOOKUP($G2313,県名!$B$1:$C$49,2,FALSE)</f>
        <v>愛  知</v>
      </c>
      <c r="I2313" t="str">
        <f>VLOOKUP(B2313,学校名!$D$8:$F$64,3,FALSE)</f>
        <v>至学館大</v>
      </c>
      <c r="J2313" t="str">
        <f t="shared" si="183"/>
        <v>女</v>
      </c>
      <c r="K2313" s="355" t="s">
        <v>3732</v>
      </c>
      <c r="L2313" s="355" t="s">
        <v>3945</v>
      </c>
      <c r="M2313" t="str">
        <f t="shared" si="184"/>
        <v>NAGAI Erika</v>
      </c>
      <c r="O2313" s="355" t="s">
        <v>1534</v>
      </c>
      <c r="P2313" s="355" t="s">
        <v>1535</v>
      </c>
      <c r="Q2313" s="355" t="s">
        <v>886</v>
      </c>
      <c r="R2313" s="355" t="s">
        <v>2791</v>
      </c>
      <c r="S2313" t="str">
        <f t="shared" si="185"/>
        <v>01</v>
      </c>
      <c r="T2313" t="str">
        <f t="shared" si="186"/>
        <v>2 (01)</v>
      </c>
      <c r="U2313" s="302" t="s">
        <v>4606</v>
      </c>
    </row>
    <row r="2314" spans="2:21" s="302" customFormat="1">
      <c r="B2314" s="355" t="s">
        <v>508</v>
      </c>
      <c r="C2314" s="292">
        <v>2313</v>
      </c>
      <c r="D2314" s="355" t="s">
        <v>2169</v>
      </c>
      <c r="E2314" s="504" t="str">
        <f t="shared" si="182"/>
        <v>HASHIGUCHI Yoshimi(01)</v>
      </c>
      <c r="F2314" s="355" t="s">
        <v>886</v>
      </c>
      <c r="G2314" s="355" t="s">
        <v>623</v>
      </c>
      <c r="H2314" t="str">
        <f>VLOOKUP($G2314,県名!$B$1:$C$49,2,FALSE)</f>
        <v>愛  知</v>
      </c>
      <c r="I2314" t="str">
        <f>VLOOKUP(B2314,学校名!$D$8:$F$64,3,FALSE)</f>
        <v>至学館大</v>
      </c>
      <c r="J2314" t="str">
        <f t="shared" si="183"/>
        <v>女</v>
      </c>
      <c r="K2314" s="355" t="s">
        <v>4093</v>
      </c>
      <c r="L2314" s="355" t="s">
        <v>4094</v>
      </c>
      <c r="M2314" t="str">
        <f t="shared" si="184"/>
        <v>HASHIGUCHI Yoshimi</v>
      </c>
      <c r="O2314" s="355" t="s">
        <v>1534</v>
      </c>
      <c r="P2314" s="355" t="s">
        <v>1535</v>
      </c>
      <c r="Q2314" s="355" t="s">
        <v>886</v>
      </c>
      <c r="R2314" s="355" t="s">
        <v>2946</v>
      </c>
      <c r="S2314" t="str">
        <f t="shared" si="185"/>
        <v>01</v>
      </c>
      <c r="T2314" t="str">
        <f t="shared" si="186"/>
        <v>2 (01)</v>
      </c>
      <c r="U2314" s="302" t="s">
        <v>4607</v>
      </c>
    </row>
    <row r="2315" spans="2:21" s="302" customFormat="1">
      <c r="B2315" s="355" t="s">
        <v>508</v>
      </c>
      <c r="C2315" s="292">
        <v>2314</v>
      </c>
      <c r="D2315" s="355" t="s">
        <v>2229</v>
      </c>
      <c r="E2315" s="504" t="str">
        <f t="shared" si="182"/>
        <v>FUKUI Ai(02)</v>
      </c>
      <c r="F2315" s="355" t="s">
        <v>886</v>
      </c>
      <c r="G2315" s="355" t="s">
        <v>623</v>
      </c>
      <c r="H2315" t="str">
        <f>VLOOKUP($G2315,県名!$B$1:$C$49,2,FALSE)</f>
        <v>愛  知</v>
      </c>
      <c r="I2315" t="str">
        <f>VLOOKUP(B2315,学校名!$D$8:$F$64,3,FALSE)</f>
        <v>至学館大</v>
      </c>
      <c r="J2315" t="str">
        <f t="shared" si="183"/>
        <v>女</v>
      </c>
      <c r="K2315" s="355" t="s">
        <v>1518</v>
      </c>
      <c r="L2315" s="355" t="s">
        <v>1609</v>
      </c>
      <c r="M2315" t="str">
        <f t="shared" si="184"/>
        <v>FUKUI Ai</v>
      </c>
      <c r="O2315" s="355" t="s">
        <v>1534</v>
      </c>
      <c r="P2315" s="355" t="s">
        <v>1535</v>
      </c>
      <c r="Q2315" s="355" t="s">
        <v>886</v>
      </c>
      <c r="R2315" s="355" t="s">
        <v>2992</v>
      </c>
      <c r="S2315" t="str">
        <f t="shared" si="185"/>
        <v>02</v>
      </c>
      <c r="T2315" t="str">
        <f t="shared" si="186"/>
        <v>2 (02)</v>
      </c>
      <c r="U2315" s="302" t="s">
        <v>4608</v>
      </c>
    </row>
    <row r="2316" spans="2:21" s="302" customFormat="1">
      <c r="B2316" s="355" t="s">
        <v>508</v>
      </c>
      <c r="C2316" s="292">
        <v>2315</v>
      </c>
      <c r="D2316" s="355" t="s">
        <v>3432</v>
      </c>
      <c r="E2316" s="504" t="str">
        <f t="shared" si="182"/>
        <v>FUKUICHI Ayaka(01)</v>
      </c>
      <c r="F2316" s="355" t="s">
        <v>886</v>
      </c>
      <c r="G2316" s="355" t="s">
        <v>623</v>
      </c>
      <c r="H2316" t="str">
        <f>VLOOKUP($G2316,県名!$B$1:$C$49,2,FALSE)</f>
        <v>愛  知</v>
      </c>
      <c r="I2316" t="str">
        <f>VLOOKUP(B2316,学校名!$D$8:$F$64,3,FALSE)</f>
        <v>至学館大</v>
      </c>
      <c r="J2316" t="str">
        <f t="shared" si="183"/>
        <v>女</v>
      </c>
      <c r="K2316" s="355" t="s">
        <v>4095</v>
      </c>
      <c r="L2316" s="355" t="s">
        <v>1600</v>
      </c>
      <c r="M2316" t="str">
        <f t="shared" si="184"/>
        <v>FUKUICHI Ayaka</v>
      </c>
      <c r="O2316" s="355" t="s">
        <v>1534</v>
      </c>
      <c r="P2316" s="355" t="s">
        <v>1535</v>
      </c>
      <c r="Q2316" s="355" t="s">
        <v>886</v>
      </c>
      <c r="R2316" s="355" t="s">
        <v>4284</v>
      </c>
      <c r="S2316" t="str">
        <f t="shared" si="185"/>
        <v>01</v>
      </c>
      <c r="T2316" t="str">
        <f t="shared" si="186"/>
        <v>2 (01)</v>
      </c>
      <c r="U2316" s="302" t="s">
        <v>4609</v>
      </c>
    </row>
    <row r="2317" spans="2:21" s="302" customFormat="1">
      <c r="B2317" s="355" t="s">
        <v>508</v>
      </c>
      <c r="C2317" s="292">
        <v>2316</v>
      </c>
      <c r="D2317" s="355" t="s">
        <v>2281</v>
      </c>
      <c r="E2317" s="504" t="str">
        <f t="shared" si="182"/>
        <v>HORI Miyuki(02)</v>
      </c>
      <c r="F2317" s="355" t="s">
        <v>886</v>
      </c>
      <c r="G2317" s="355" t="s">
        <v>623</v>
      </c>
      <c r="H2317" t="str">
        <f>VLOOKUP($G2317,県名!$B$1:$C$49,2,FALSE)</f>
        <v>愛  知</v>
      </c>
      <c r="I2317" t="str">
        <f>VLOOKUP(B2317,学校名!$D$8:$F$64,3,FALSE)</f>
        <v>至学館大</v>
      </c>
      <c r="J2317" t="str">
        <f t="shared" si="183"/>
        <v>女</v>
      </c>
      <c r="K2317" s="355" t="s">
        <v>2438</v>
      </c>
      <c r="L2317" s="355" t="s">
        <v>1584</v>
      </c>
      <c r="M2317" t="str">
        <f t="shared" si="184"/>
        <v>HORI Miyuki</v>
      </c>
      <c r="O2317" s="355" t="s">
        <v>1534</v>
      </c>
      <c r="P2317" s="355" t="s">
        <v>1535</v>
      </c>
      <c r="Q2317" s="355" t="s">
        <v>886</v>
      </c>
      <c r="R2317" s="355" t="s">
        <v>3009</v>
      </c>
      <c r="S2317" t="str">
        <f t="shared" si="185"/>
        <v>02</v>
      </c>
      <c r="T2317" t="str">
        <f t="shared" si="186"/>
        <v>2 (02)</v>
      </c>
      <c r="U2317" s="302" t="s">
        <v>4610</v>
      </c>
    </row>
    <row r="2318" spans="2:21" s="302" customFormat="1">
      <c r="B2318" s="355" t="s">
        <v>508</v>
      </c>
      <c r="C2318" s="292">
        <v>2317</v>
      </c>
      <c r="D2318" s="355" t="s">
        <v>3433</v>
      </c>
      <c r="E2318" s="504" t="str">
        <f t="shared" si="182"/>
        <v>MURATA Momoka(01)</v>
      </c>
      <c r="F2318" s="355" t="s">
        <v>886</v>
      </c>
      <c r="G2318" s="355" t="s">
        <v>625</v>
      </c>
      <c r="H2318" t="str">
        <f>VLOOKUP($G2318,県名!$B$1:$C$49,2,FALSE)</f>
        <v>岐  阜</v>
      </c>
      <c r="I2318" t="str">
        <f>VLOOKUP(B2318,学校名!$D$8:$F$64,3,FALSE)</f>
        <v>至学館大</v>
      </c>
      <c r="J2318" t="str">
        <f t="shared" si="183"/>
        <v>女</v>
      </c>
      <c r="K2318" s="355" t="s">
        <v>3904</v>
      </c>
      <c r="L2318" s="355" t="s">
        <v>1591</v>
      </c>
      <c r="M2318" t="str">
        <f t="shared" si="184"/>
        <v>MURATA Momoka</v>
      </c>
      <c r="O2318" s="355" t="s">
        <v>1534</v>
      </c>
      <c r="P2318" s="355" t="s">
        <v>1535</v>
      </c>
      <c r="Q2318" s="355" t="s">
        <v>886</v>
      </c>
      <c r="R2318" s="355" t="s">
        <v>2864</v>
      </c>
      <c r="S2318" t="str">
        <f t="shared" si="185"/>
        <v>01</v>
      </c>
      <c r="T2318" t="str">
        <f t="shared" si="186"/>
        <v>2 (01)</v>
      </c>
      <c r="U2318" s="302" t="s">
        <v>4611</v>
      </c>
    </row>
    <row r="2319" spans="2:21" s="302" customFormat="1">
      <c r="B2319" s="355" t="s">
        <v>508</v>
      </c>
      <c r="C2319" s="292">
        <v>2318</v>
      </c>
      <c r="D2319" s="355" t="s">
        <v>2171</v>
      </c>
      <c r="E2319" s="504" t="str">
        <f t="shared" si="182"/>
        <v>YAMAGUCHI Kokoro(01)</v>
      </c>
      <c r="F2319" s="355" t="s">
        <v>886</v>
      </c>
      <c r="G2319" s="355" t="s">
        <v>623</v>
      </c>
      <c r="H2319" t="str">
        <f>VLOOKUP($G2319,県名!$B$1:$C$49,2,FALSE)</f>
        <v>愛  知</v>
      </c>
      <c r="I2319" t="str">
        <f>VLOOKUP(B2319,学校名!$D$8:$F$64,3,FALSE)</f>
        <v>至学館大</v>
      </c>
      <c r="J2319" t="str">
        <f t="shared" si="183"/>
        <v>女</v>
      </c>
      <c r="K2319" s="355" t="s">
        <v>1315</v>
      </c>
      <c r="L2319" s="355" t="s">
        <v>4096</v>
      </c>
      <c r="M2319" t="str">
        <f t="shared" si="184"/>
        <v>YAMAGUCHI Kokoro</v>
      </c>
      <c r="O2319" s="355" t="s">
        <v>1534</v>
      </c>
      <c r="P2319" s="355" t="s">
        <v>1535</v>
      </c>
      <c r="Q2319" s="355" t="s">
        <v>886</v>
      </c>
      <c r="R2319" s="355" t="s">
        <v>2887</v>
      </c>
      <c r="S2319" t="str">
        <f t="shared" si="185"/>
        <v>01</v>
      </c>
      <c r="T2319" t="str">
        <f t="shared" si="186"/>
        <v>2 (01)</v>
      </c>
      <c r="U2319" s="302" t="s">
        <v>4612</v>
      </c>
    </row>
    <row r="2320" spans="2:21" s="302" customFormat="1">
      <c r="B2320" s="355" t="s">
        <v>508</v>
      </c>
      <c r="C2320" s="292">
        <v>2319</v>
      </c>
      <c r="D2320" s="355" t="s">
        <v>2172</v>
      </c>
      <c r="E2320" s="504" t="str">
        <f t="shared" si="182"/>
        <v>YOKOYAMA Rio(01)</v>
      </c>
      <c r="F2320" s="355" t="s">
        <v>886</v>
      </c>
      <c r="G2320" s="355" t="s">
        <v>623</v>
      </c>
      <c r="H2320" t="str">
        <f>VLOOKUP($G2320,県名!$B$1:$C$49,2,FALSE)</f>
        <v>愛  知</v>
      </c>
      <c r="I2320" t="str">
        <f>VLOOKUP(B2320,学校名!$D$8:$F$64,3,FALSE)</f>
        <v>至学館大</v>
      </c>
      <c r="J2320" t="str">
        <f t="shared" si="183"/>
        <v>女</v>
      </c>
      <c r="K2320" s="355" t="s">
        <v>1490</v>
      </c>
      <c r="L2320" s="355" t="s">
        <v>1588</v>
      </c>
      <c r="M2320" t="str">
        <f t="shared" si="184"/>
        <v>YOKOYAMA Rio</v>
      </c>
      <c r="O2320" s="355" t="s">
        <v>1534</v>
      </c>
      <c r="P2320" s="355" t="s">
        <v>1535</v>
      </c>
      <c r="Q2320" s="355" t="s">
        <v>886</v>
      </c>
      <c r="R2320" s="355" t="s">
        <v>2809</v>
      </c>
      <c r="S2320" t="str">
        <f t="shared" si="185"/>
        <v>01</v>
      </c>
      <c r="T2320" t="str">
        <f t="shared" si="186"/>
        <v>2 (01)</v>
      </c>
      <c r="U2320" s="302" t="s">
        <v>4613</v>
      </c>
    </row>
    <row r="2321" spans="2:21" s="302" customFormat="1">
      <c r="B2321" s="355" t="s">
        <v>508</v>
      </c>
      <c r="C2321" s="292">
        <v>2320</v>
      </c>
      <c r="D2321" s="355" t="s">
        <v>3434</v>
      </c>
      <c r="E2321" s="504" t="str">
        <f t="shared" si="182"/>
        <v>IDA Akari(02)</v>
      </c>
      <c r="F2321" s="355" t="s">
        <v>890</v>
      </c>
      <c r="G2321" s="355" t="s">
        <v>623</v>
      </c>
      <c r="H2321" t="str">
        <f>VLOOKUP($G2321,県名!$B$1:$C$49,2,FALSE)</f>
        <v>愛  知</v>
      </c>
      <c r="I2321" t="str">
        <f>VLOOKUP(B2321,学校名!$D$8:$F$64,3,FALSE)</f>
        <v>至学館大</v>
      </c>
      <c r="J2321" t="str">
        <f t="shared" si="183"/>
        <v>女</v>
      </c>
      <c r="K2321" s="355" t="s">
        <v>2329</v>
      </c>
      <c r="L2321" s="355" t="s">
        <v>3927</v>
      </c>
      <c r="M2321" t="str">
        <f t="shared" si="184"/>
        <v>IDA Akari</v>
      </c>
      <c r="O2321" s="355" t="s">
        <v>1534</v>
      </c>
      <c r="P2321" s="355" t="s">
        <v>1535</v>
      </c>
      <c r="Q2321" s="355" t="s">
        <v>890</v>
      </c>
      <c r="R2321" s="355" t="s">
        <v>4257</v>
      </c>
      <c r="S2321" t="str">
        <f t="shared" si="185"/>
        <v>02</v>
      </c>
      <c r="T2321" t="str">
        <f t="shared" si="186"/>
        <v>1 (02)</v>
      </c>
      <c r="U2321" s="302" t="s">
        <v>4614</v>
      </c>
    </row>
    <row r="2322" spans="2:21" s="302" customFormat="1">
      <c r="B2322" s="355" t="s">
        <v>508</v>
      </c>
      <c r="C2322" s="292">
        <v>2321</v>
      </c>
      <c r="D2322" s="355" t="s">
        <v>3435</v>
      </c>
      <c r="E2322" s="504" t="str">
        <f t="shared" si="182"/>
        <v>OKAE Miri(03)</v>
      </c>
      <c r="F2322" s="355" t="s">
        <v>890</v>
      </c>
      <c r="G2322" s="355" t="s">
        <v>623</v>
      </c>
      <c r="H2322" t="str">
        <f>VLOOKUP($G2322,県名!$B$1:$C$49,2,FALSE)</f>
        <v>愛  知</v>
      </c>
      <c r="I2322" t="str">
        <f>VLOOKUP(B2322,学校名!$D$8:$F$64,3,FALSE)</f>
        <v>至学館大</v>
      </c>
      <c r="J2322" t="str">
        <f t="shared" si="183"/>
        <v>女</v>
      </c>
      <c r="K2322" s="355" t="s">
        <v>4097</v>
      </c>
      <c r="L2322" s="355" t="s">
        <v>4098</v>
      </c>
      <c r="M2322" t="str">
        <f t="shared" si="184"/>
        <v>OKAE Miri</v>
      </c>
      <c r="O2322" s="355" t="s">
        <v>1534</v>
      </c>
      <c r="P2322" s="355" t="s">
        <v>1535</v>
      </c>
      <c r="Q2322" s="355" t="s">
        <v>890</v>
      </c>
      <c r="R2322" s="355" t="s">
        <v>4285</v>
      </c>
      <c r="S2322" t="str">
        <f t="shared" si="185"/>
        <v>03</v>
      </c>
      <c r="T2322" t="str">
        <f t="shared" si="186"/>
        <v>1 (03)</v>
      </c>
      <c r="U2322" s="302" t="s">
        <v>4615</v>
      </c>
    </row>
    <row r="2323" spans="2:21" s="302" customFormat="1">
      <c r="B2323" s="355" t="s">
        <v>508</v>
      </c>
      <c r="C2323" s="292">
        <v>2322</v>
      </c>
      <c r="D2323" s="355" t="s">
        <v>3436</v>
      </c>
      <c r="E2323" s="504" t="str">
        <f t="shared" si="182"/>
        <v>KISHIMOTO Yuka(02)</v>
      </c>
      <c r="F2323" s="355" t="s">
        <v>890</v>
      </c>
      <c r="G2323" s="355" t="s">
        <v>623</v>
      </c>
      <c r="H2323" t="str">
        <f>VLOOKUP($G2323,県名!$B$1:$C$49,2,FALSE)</f>
        <v>愛  知</v>
      </c>
      <c r="I2323" t="str">
        <f>VLOOKUP(B2323,学校名!$D$8:$F$64,3,FALSE)</f>
        <v>至学館大</v>
      </c>
      <c r="J2323" t="str">
        <f t="shared" si="183"/>
        <v>女</v>
      </c>
      <c r="K2323" s="355" t="s">
        <v>4099</v>
      </c>
      <c r="L2323" s="355" t="s">
        <v>1570</v>
      </c>
      <c r="M2323" t="str">
        <f t="shared" si="184"/>
        <v>KISHIMOTO Yuka</v>
      </c>
      <c r="O2323" s="355" t="s">
        <v>1534</v>
      </c>
      <c r="P2323" s="355" t="s">
        <v>1535</v>
      </c>
      <c r="Q2323" s="355" t="s">
        <v>890</v>
      </c>
      <c r="R2323" s="355" t="s">
        <v>4182</v>
      </c>
      <c r="S2323" t="str">
        <f t="shared" si="185"/>
        <v>02</v>
      </c>
      <c r="T2323" t="str">
        <f t="shared" si="186"/>
        <v>1 (02)</v>
      </c>
      <c r="U2323" s="302" t="s">
        <v>4616</v>
      </c>
    </row>
    <row r="2324" spans="2:21" s="302" customFormat="1">
      <c r="B2324" s="355" t="s">
        <v>508</v>
      </c>
      <c r="C2324" s="292">
        <v>2323</v>
      </c>
      <c r="D2324" s="355" t="s">
        <v>3437</v>
      </c>
      <c r="E2324" s="504" t="str">
        <f t="shared" si="182"/>
        <v>SATO Ayami(02)</v>
      </c>
      <c r="F2324" s="355" t="s">
        <v>890</v>
      </c>
      <c r="G2324" s="355" t="s">
        <v>623</v>
      </c>
      <c r="H2324" t="str">
        <f>VLOOKUP($G2324,県名!$B$1:$C$49,2,FALSE)</f>
        <v>愛  知</v>
      </c>
      <c r="I2324" t="str">
        <f>VLOOKUP(B2324,学校名!$D$8:$F$64,3,FALSE)</f>
        <v>至学館大</v>
      </c>
      <c r="J2324" t="str">
        <f t="shared" si="183"/>
        <v>女</v>
      </c>
      <c r="K2324" s="355" t="s">
        <v>1330</v>
      </c>
      <c r="L2324" s="355" t="s">
        <v>2400</v>
      </c>
      <c r="M2324" t="str">
        <f t="shared" si="184"/>
        <v>SATO Ayami</v>
      </c>
      <c r="O2324" s="355" t="s">
        <v>1534</v>
      </c>
      <c r="P2324" s="355" t="s">
        <v>1535</v>
      </c>
      <c r="Q2324" s="355" t="s">
        <v>890</v>
      </c>
      <c r="R2324" s="355" t="s">
        <v>4286</v>
      </c>
      <c r="S2324" t="str">
        <f t="shared" si="185"/>
        <v>02</v>
      </c>
      <c r="T2324" t="str">
        <f t="shared" si="186"/>
        <v>1 (02)</v>
      </c>
      <c r="U2324" s="302" t="s">
        <v>4617</v>
      </c>
    </row>
    <row r="2325" spans="2:21" s="302" customFormat="1">
      <c r="B2325" s="355" t="s">
        <v>508</v>
      </c>
      <c r="C2325" s="292">
        <v>2324</v>
      </c>
      <c r="D2325" s="355" t="s">
        <v>3438</v>
      </c>
      <c r="E2325" s="504" t="str">
        <f t="shared" si="182"/>
        <v>HARA Tomoyo(02)</v>
      </c>
      <c r="F2325" s="355" t="s">
        <v>890</v>
      </c>
      <c r="G2325" s="355" t="s">
        <v>623</v>
      </c>
      <c r="H2325" t="str">
        <f>VLOOKUP($G2325,県名!$B$1:$C$49,2,FALSE)</f>
        <v>愛  知</v>
      </c>
      <c r="I2325" t="str">
        <f>VLOOKUP(B2325,学校名!$D$8:$F$64,3,FALSE)</f>
        <v>至学館大</v>
      </c>
      <c r="J2325" t="str">
        <f t="shared" si="183"/>
        <v>女</v>
      </c>
      <c r="K2325" s="355" t="s">
        <v>1261</v>
      </c>
      <c r="L2325" s="355" t="s">
        <v>4100</v>
      </c>
      <c r="M2325" t="str">
        <f t="shared" si="184"/>
        <v>HARA Tomoyo</v>
      </c>
      <c r="O2325" s="355" t="s">
        <v>1534</v>
      </c>
      <c r="P2325" s="355" t="s">
        <v>1535</v>
      </c>
      <c r="Q2325" s="355" t="s">
        <v>890</v>
      </c>
      <c r="R2325" s="355" t="s">
        <v>4287</v>
      </c>
      <c r="S2325" t="str">
        <f t="shared" si="185"/>
        <v>02</v>
      </c>
      <c r="T2325" t="str">
        <f t="shared" si="186"/>
        <v>1 (02)</v>
      </c>
      <c r="U2325" s="302" t="s">
        <v>4618</v>
      </c>
    </row>
    <row r="2326" spans="2:21" s="302" customFormat="1">
      <c r="B2326" s="355" t="s">
        <v>508</v>
      </c>
      <c r="C2326" s="292">
        <v>2325</v>
      </c>
      <c r="D2326" s="355" t="s">
        <v>3439</v>
      </c>
      <c r="E2326" s="504" t="str">
        <f t="shared" si="182"/>
        <v>FUJIWARA Mio(02)</v>
      </c>
      <c r="F2326" s="355" t="s">
        <v>890</v>
      </c>
      <c r="G2326" s="355" t="s">
        <v>623</v>
      </c>
      <c r="H2326" t="str">
        <f>VLOOKUP($G2326,県名!$B$1:$C$49,2,FALSE)</f>
        <v>愛  知</v>
      </c>
      <c r="I2326" t="str">
        <f>VLOOKUP(B2326,学校名!$D$8:$F$64,3,FALSE)</f>
        <v>至学館大</v>
      </c>
      <c r="J2326" t="str">
        <f t="shared" si="183"/>
        <v>女</v>
      </c>
      <c r="K2326" s="355" t="s">
        <v>4101</v>
      </c>
      <c r="L2326" s="355" t="s">
        <v>4053</v>
      </c>
      <c r="M2326" t="str">
        <f t="shared" si="184"/>
        <v>FUJIWARA Mio</v>
      </c>
      <c r="O2326" s="355" t="s">
        <v>1534</v>
      </c>
      <c r="P2326" s="355" t="s">
        <v>1535</v>
      </c>
      <c r="Q2326" s="355" t="s">
        <v>890</v>
      </c>
      <c r="R2326" s="355" t="s">
        <v>4288</v>
      </c>
      <c r="S2326" t="str">
        <f t="shared" si="185"/>
        <v>02</v>
      </c>
      <c r="T2326" t="str">
        <f t="shared" si="186"/>
        <v>1 (02)</v>
      </c>
      <c r="U2326" s="302" t="s">
        <v>4619</v>
      </c>
    </row>
    <row r="2327" spans="2:21" s="302" customFormat="1">
      <c r="B2327" s="355" t="s">
        <v>508</v>
      </c>
      <c r="C2327" s="292">
        <v>2326</v>
      </c>
      <c r="D2327" s="355" t="s">
        <v>3440</v>
      </c>
      <c r="E2327" s="504" t="str">
        <f t="shared" si="182"/>
        <v>HOSHIKAWA Marin(02)</v>
      </c>
      <c r="F2327" s="355" t="s">
        <v>890</v>
      </c>
      <c r="G2327" s="355" t="s">
        <v>623</v>
      </c>
      <c r="H2327" t="str">
        <f>VLOOKUP($G2327,県名!$B$1:$C$49,2,FALSE)</f>
        <v>愛  知</v>
      </c>
      <c r="I2327" t="str">
        <f>VLOOKUP(B2327,学校名!$D$8:$F$64,3,FALSE)</f>
        <v>至学館大</v>
      </c>
      <c r="J2327" t="str">
        <f t="shared" si="183"/>
        <v>女</v>
      </c>
      <c r="K2327" s="355" t="s">
        <v>4102</v>
      </c>
      <c r="L2327" s="355" t="s">
        <v>4103</v>
      </c>
      <c r="M2327" t="str">
        <f t="shared" si="184"/>
        <v>HOSHIKAWA Marin</v>
      </c>
      <c r="O2327" s="355" t="s">
        <v>1534</v>
      </c>
      <c r="P2327" s="355" t="s">
        <v>1535</v>
      </c>
      <c r="Q2327" s="355" t="s">
        <v>890</v>
      </c>
      <c r="R2327" s="355" t="s">
        <v>4289</v>
      </c>
      <c r="S2327" t="str">
        <f t="shared" si="185"/>
        <v>02</v>
      </c>
      <c r="T2327" t="str">
        <f t="shared" si="186"/>
        <v>1 (02)</v>
      </c>
      <c r="U2327" s="302" t="s">
        <v>4620</v>
      </c>
    </row>
    <row r="2328" spans="2:21" s="302" customFormat="1">
      <c r="B2328" s="355" t="s">
        <v>508</v>
      </c>
      <c r="C2328" s="292">
        <v>2327</v>
      </c>
      <c r="D2328" s="355" t="s">
        <v>3441</v>
      </c>
      <c r="E2328" s="504" t="str">
        <f t="shared" si="182"/>
        <v>MAKINO Nazuna(02)</v>
      </c>
      <c r="F2328" s="355" t="s">
        <v>890</v>
      </c>
      <c r="G2328" s="355" t="s">
        <v>623</v>
      </c>
      <c r="H2328" t="str">
        <f>VLOOKUP($G2328,県名!$B$1:$C$49,2,FALSE)</f>
        <v>愛  知</v>
      </c>
      <c r="I2328" t="str">
        <f>VLOOKUP(B2328,学校名!$D$8:$F$64,3,FALSE)</f>
        <v>至学館大</v>
      </c>
      <c r="J2328" t="str">
        <f t="shared" si="183"/>
        <v>女</v>
      </c>
      <c r="K2328" s="355" t="s">
        <v>1235</v>
      </c>
      <c r="L2328" s="355" t="s">
        <v>4104</v>
      </c>
      <c r="M2328" t="str">
        <f t="shared" si="184"/>
        <v>MAKINO Nazuna</v>
      </c>
      <c r="O2328" s="355" t="s">
        <v>1534</v>
      </c>
      <c r="P2328" s="355" t="s">
        <v>1535</v>
      </c>
      <c r="Q2328" s="355" t="s">
        <v>890</v>
      </c>
      <c r="R2328" s="355" t="s">
        <v>4290</v>
      </c>
      <c r="S2328" t="str">
        <f t="shared" si="185"/>
        <v>02</v>
      </c>
      <c r="T2328" t="str">
        <f t="shared" si="186"/>
        <v>1 (02)</v>
      </c>
      <c r="U2328" s="302" t="s">
        <v>4621</v>
      </c>
    </row>
    <row r="2329" spans="2:21" s="302" customFormat="1">
      <c r="B2329" s="355" t="s">
        <v>508</v>
      </c>
      <c r="C2329" s="292">
        <v>2328</v>
      </c>
      <c r="D2329" s="355" t="s">
        <v>3442</v>
      </c>
      <c r="E2329" s="504" t="str">
        <f t="shared" si="182"/>
        <v>MURATA Chiharu(02)</v>
      </c>
      <c r="F2329" s="355" t="s">
        <v>890</v>
      </c>
      <c r="G2329" s="355" t="s">
        <v>623</v>
      </c>
      <c r="H2329" t="str">
        <f>VLOOKUP($G2329,県名!$B$1:$C$49,2,FALSE)</f>
        <v>愛  知</v>
      </c>
      <c r="I2329" t="str">
        <f>VLOOKUP(B2329,学校名!$D$8:$F$64,3,FALSE)</f>
        <v>至学館大</v>
      </c>
      <c r="J2329" t="str">
        <f t="shared" si="183"/>
        <v>女</v>
      </c>
      <c r="K2329" s="355" t="s">
        <v>3904</v>
      </c>
      <c r="L2329" s="355" t="s">
        <v>4105</v>
      </c>
      <c r="M2329" t="str">
        <f t="shared" si="184"/>
        <v>MURATA Chiharu</v>
      </c>
      <c r="O2329" s="355" t="s">
        <v>1534</v>
      </c>
      <c r="P2329" s="355" t="s">
        <v>1535</v>
      </c>
      <c r="Q2329" s="355" t="s">
        <v>890</v>
      </c>
      <c r="R2329" s="355" t="s">
        <v>4291</v>
      </c>
      <c r="S2329" t="str">
        <f t="shared" si="185"/>
        <v>02</v>
      </c>
      <c r="T2329" t="str">
        <f t="shared" si="186"/>
        <v>1 (02)</v>
      </c>
      <c r="U2329" s="302" t="s">
        <v>4622</v>
      </c>
    </row>
    <row r="2330" spans="2:21" s="302" customFormat="1">
      <c r="B2330" s="355" t="s">
        <v>508</v>
      </c>
      <c r="C2330" s="292">
        <v>2329</v>
      </c>
      <c r="D2330" s="355" t="s">
        <v>3443</v>
      </c>
      <c r="E2330" s="504" t="str">
        <f t="shared" si="182"/>
        <v>YOSHIZAWA Himari(02)</v>
      </c>
      <c r="F2330" s="355" t="s">
        <v>890</v>
      </c>
      <c r="G2330" s="355" t="s">
        <v>623</v>
      </c>
      <c r="H2330" t="str">
        <f>VLOOKUP($G2330,県名!$B$1:$C$49,2,FALSE)</f>
        <v>愛  知</v>
      </c>
      <c r="I2330" t="str">
        <f>VLOOKUP(B2330,学校名!$D$8:$F$64,3,FALSE)</f>
        <v>至学館大</v>
      </c>
      <c r="J2330" t="str">
        <f t="shared" si="183"/>
        <v>女</v>
      </c>
      <c r="K2330" s="355" t="s">
        <v>4106</v>
      </c>
      <c r="L2330" s="355" t="s">
        <v>4107</v>
      </c>
      <c r="M2330" t="str">
        <f t="shared" si="184"/>
        <v>YOSHIZAWA Himari</v>
      </c>
      <c r="O2330" s="355" t="s">
        <v>1534</v>
      </c>
      <c r="P2330" s="355" t="s">
        <v>1535</v>
      </c>
      <c r="Q2330" s="355" t="s">
        <v>890</v>
      </c>
      <c r="R2330" s="355" t="s">
        <v>4292</v>
      </c>
      <c r="S2330" t="str">
        <f t="shared" si="185"/>
        <v>02</v>
      </c>
      <c r="T2330" t="str">
        <f t="shared" si="186"/>
        <v>1 (02)</v>
      </c>
      <c r="U2330" s="302" t="s">
        <v>4623</v>
      </c>
    </row>
    <row r="2331" spans="2:21" s="302" customFormat="1">
      <c r="B2331" s="355" t="s">
        <v>555</v>
      </c>
      <c r="C2331" s="292">
        <v>2330</v>
      </c>
      <c r="D2331" s="355" t="s">
        <v>3444</v>
      </c>
      <c r="E2331" s="504" t="str">
        <f t="shared" si="182"/>
        <v>NAKA Hinako()</v>
      </c>
      <c r="F2331" s="355" t="s">
        <v>886</v>
      </c>
      <c r="G2331" s="355" t="s">
        <v>625</v>
      </c>
      <c r="H2331" t="str">
        <f>VLOOKUP($G2331,県名!$B$1:$C$49,2,FALSE)</f>
        <v>岐  阜</v>
      </c>
      <c r="I2331" t="str">
        <f>VLOOKUP(B2331,学校名!$D$8:$F$64,3,FALSE)</f>
        <v>金城学院大</v>
      </c>
      <c r="J2331" t="str">
        <f t="shared" si="183"/>
        <v>女</v>
      </c>
      <c r="K2331" s="355" t="s">
        <v>4108</v>
      </c>
      <c r="L2331" s="355" t="s">
        <v>1640</v>
      </c>
      <c r="M2331" t="str">
        <f t="shared" si="184"/>
        <v>NAKA Hinako</v>
      </c>
      <c r="O2331" s="355" t="s">
        <v>1534</v>
      </c>
      <c r="P2331" s="355" t="s">
        <v>1535</v>
      </c>
      <c r="Q2331" s="355" t="s">
        <v>886</v>
      </c>
      <c r="R2331" s="355"/>
      <c r="S2331" t="str">
        <f t="shared" si="185"/>
        <v/>
      </c>
      <c r="T2331" t="str">
        <f t="shared" si="186"/>
        <v>2 ()</v>
      </c>
      <c r="U2331" s="302" t="s">
        <v>4624</v>
      </c>
    </row>
    <row r="2332" spans="2:21" s="302" customFormat="1">
      <c r="B2332" s="355" t="s">
        <v>555</v>
      </c>
      <c r="C2332" s="292">
        <v>2331</v>
      </c>
      <c r="D2332" s="355" t="s">
        <v>3445</v>
      </c>
      <c r="E2332" s="504" t="str">
        <f t="shared" si="182"/>
        <v>KUSUKAWA Kiyo()</v>
      </c>
      <c r="F2332" s="355" t="s">
        <v>886</v>
      </c>
      <c r="G2332" s="355" t="s">
        <v>625</v>
      </c>
      <c r="H2332" t="str">
        <f>VLOOKUP($G2332,県名!$B$1:$C$49,2,FALSE)</f>
        <v>岐  阜</v>
      </c>
      <c r="I2332" t="str">
        <f>VLOOKUP(B2332,学校名!$D$8:$F$64,3,FALSE)</f>
        <v>金城学院大</v>
      </c>
      <c r="J2332" t="str">
        <f t="shared" si="183"/>
        <v>女</v>
      </c>
      <c r="K2332" s="355" t="s">
        <v>4109</v>
      </c>
      <c r="L2332" s="355" t="s">
        <v>4110</v>
      </c>
      <c r="M2332" t="str">
        <f t="shared" si="184"/>
        <v>KUSUKAWA Kiyo</v>
      </c>
      <c r="O2332" s="355" t="s">
        <v>1534</v>
      </c>
      <c r="P2332" s="355" t="s">
        <v>1535</v>
      </c>
      <c r="Q2332" s="355" t="s">
        <v>886</v>
      </c>
      <c r="R2332" s="355"/>
      <c r="S2332" t="str">
        <f t="shared" si="185"/>
        <v/>
      </c>
      <c r="T2332" t="str">
        <f t="shared" si="186"/>
        <v>2 ()</v>
      </c>
      <c r="U2332" s="302" t="s">
        <v>4625</v>
      </c>
    </row>
    <row r="2333" spans="2:21" s="302" customFormat="1">
      <c r="B2333" s="355" t="s">
        <v>508</v>
      </c>
      <c r="C2333" s="292">
        <v>2332</v>
      </c>
      <c r="D2333" s="355" t="s">
        <v>2280</v>
      </c>
      <c r="E2333" s="504" t="str">
        <f t="shared" si="182"/>
        <v>OHARA Suzuka()</v>
      </c>
      <c r="F2333" s="355" t="s">
        <v>886</v>
      </c>
      <c r="G2333" s="355" t="s">
        <v>623</v>
      </c>
      <c r="H2333" t="str">
        <f>VLOOKUP($G2333,県名!$B$1:$C$49,2,FALSE)</f>
        <v>愛  知</v>
      </c>
      <c r="I2333" t="str">
        <f>VLOOKUP(B2333,学校名!$D$8:$F$64,3,FALSE)</f>
        <v>至学館大</v>
      </c>
      <c r="J2333" t="str">
        <f t="shared" si="183"/>
        <v>女</v>
      </c>
      <c r="K2333" s="355" t="s">
        <v>1461</v>
      </c>
      <c r="L2333" s="355" t="s">
        <v>2437</v>
      </c>
      <c r="M2333" t="str">
        <f t="shared" si="184"/>
        <v>OHARA Suzuka</v>
      </c>
      <c r="O2333" s="355" t="s">
        <v>1534</v>
      </c>
      <c r="P2333" s="355" t="s">
        <v>1535</v>
      </c>
      <c r="Q2333" s="355" t="s">
        <v>886</v>
      </c>
      <c r="R2333" s="355"/>
      <c r="S2333" t="str">
        <f t="shared" si="185"/>
        <v/>
      </c>
      <c r="T2333" t="str">
        <f t="shared" si="186"/>
        <v>2 ()</v>
      </c>
      <c r="U2333" s="302" t="s">
        <v>4626</v>
      </c>
    </row>
    <row r="2334" spans="2:21" s="302" customFormat="1">
      <c r="B2334" s="355" t="s">
        <v>508</v>
      </c>
      <c r="C2334" s="292">
        <v>2333</v>
      </c>
      <c r="D2334" s="355" t="s">
        <v>1546</v>
      </c>
      <c r="E2334" s="504" t="str">
        <f t="shared" si="182"/>
        <v>TSUZUKI Mion()</v>
      </c>
      <c r="F2334" s="355" t="s">
        <v>889</v>
      </c>
      <c r="G2334" s="355" t="s">
        <v>623</v>
      </c>
      <c r="H2334" t="str">
        <f>VLOOKUP($G2334,県名!$B$1:$C$49,2,FALSE)</f>
        <v>愛  知</v>
      </c>
      <c r="I2334" t="str">
        <f>VLOOKUP(B2334,学校名!$D$8:$F$64,3,FALSE)</f>
        <v>至学館大</v>
      </c>
      <c r="J2334" t="str">
        <f t="shared" si="183"/>
        <v>女</v>
      </c>
      <c r="K2334" s="355" t="s">
        <v>1602</v>
      </c>
      <c r="L2334" s="355" t="s">
        <v>4111</v>
      </c>
      <c r="M2334" t="str">
        <f t="shared" si="184"/>
        <v>TSUZUKI Mion</v>
      </c>
      <c r="O2334" s="355" t="s">
        <v>1534</v>
      </c>
      <c r="P2334" s="355" t="s">
        <v>1535</v>
      </c>
      <c r="Q2334" s="355" t="s">
        <v>889</v>
      </c>
      <c r="R2334" s="355"/>
      <c r="S2334" t="str">
        <f t="shared" si="185"/>
        <v/>
      </c>
      <c r="T2334" t="str">
        <f t="shared" si="186"/>
        <v>3 ()</v>
      </c>
      <c r="U2334" s="302" t="s">
        <v>4627</v>
      </c>
    </row>
    <row r="2335" spans="2:21" s="302" customFormat="1">
      <c r="B2335" s="355" t="s">
        <v>509</v>
      </c>
      <c r="C2335" s="292">
        <v>2334</v>
      </c>
      <c r="D2335" s="355" t="s">
        <v>3092</v>
      </c>
      <c r="E2335" s="504" t="str">
        <f t="shared" si="182"/>
        <v>YAZAKI Haruko()</v>
      </c>
      <c r="F2335" s="355" t="s">
        <v>771</v>
      </c>
      <c r="G2335" s="355" t="s">
        <v>622</v>
      </c>
      <c r="H2335" t="str">
        <f>VLOOKUP($G2335,県名!$B$1:$C$49,2,FALSE)</f>
        <v>静  岡</v>
      </c>
      <c r="I2335" t="str">
        <f>VLOOKUP(B2335,学校名!$D$8:$F$64,3,FALSE)</f>
        <v>静岡大</v>
      </c>
      <c r="J2335" t="str">
        <f t="shared" si="183"/>
        <v>女</v>
      </c>
      <c r="K2335" s="355" t="s">
        <v>3096</v>
      </c>
      <c r="L2335" s="355" t="s">
        <v>1638</v>
      </c>
      <c r="M2335" t="str">
        <f t="shared" si="184"/>
        <v>YAZAKI Haruko</v>
      </c>
      <c r="O2335" s="355" t="s">
        <v>1534</v>
      </c>
      <c r="P2335" s="355" t="s">
        <v>1535</v>
      </c>
      <c r="Q2335" s="355" t="s">
        <v>771</v>
      </c>
      <c r="R2335" s="355"/>
      <c r="S2335" t="str">
        <f t="shared" si="185"/>
        <v/>
      </c>
      <c r="T2335" t="str">
        <f t="shared" si="186"/>
        <v>M2 ()</v>
      </c>
      <c r="U2335" s="302" t="s">
        <v>4628</v>
      </c>
    </row>
    <row r="2336" spans="2:21" s="302" customFormat="1">
      <c r="B2336" s="355" t="s">
        <v>509</v>
      </c>
      <c r="C2336" s="292">
        <v>2335</v>
      </c>
      <c r="D2336" s="355" t="s">
        <v>3446</v>
      </c>
      <c r="E2336" s="504" t="str">
        <f t="shared" si="182"/>
        <v>KANEKO Ami()</v>
      </c>
      <c r="F2336" s="355" t="s">
        <v>889</v>
      </c>
      <c r="G2336" s="355" t="s">
        <v>622</v>
      </c>
      <c r="H2336" t="str">
        <f>VLOOKUP($G2336,県名!$B$1:$C$49,2,FALSE)</f>
        <v>静  岡</v>
      </c>
      <c r="I2336" t="str">
        <f>VLOOKUP(B2336,学校名!$D$8:$F$64,3,FALSE)</f>
        <v>静岡大</v>
      </c>
      <c r="J2336" t="str">
        <f t="shared" si="183"/>
        <v>女</v>
      </c>
      <c r="K2336" s="355" t="s">
        <v>3851</v>
      </c>
      <c r="L2336" s="355" t="s">
        <v>4086</v>
      </c>
      <c r="M2336" t="str">
        <f t="shared" si="184"/>
        <v>KANEKO Ami</v>
      </c>
      <c r="O2336" s="355" t="s">
        <v>1534</v>
      </c>
      <c r="P2336" s="355" t="s">
        <v>1535</v>
      </c>
      <c r="Q2336" s="355" t="s">
        <v>889</v>
      </c>
      <c r="R2336" s="355"/>
      <c r="S2336" t="str">
        <f t="shared" si="185"/>
        <v/>
      </c>
      <c r="T2336" t="str">
        <f t="shared" si="186"/>
        <v>3 ()</v>
      </c>
      <c r="U2336" s="302" t="s">
        <v>4629</v>
      </c>
    </row>
    <row r="2337" spans="2:21" s="302" customFormat="1">
      <c r="B2337" s="355" t="s">
        <v>509</v>
      </c>
      <c r="C2337" s="292">
        <v>2336</v>
      </c>
      <c r="D2337" s="355" t="s">
        <v>2270</v>
      </c>
      <c r="E2337" s="504" t="str">
        <f t="shared" si="182"/>
        <v>MATSUURA Sumire()</v>
      </c>
      <c r="F2337" s="355" t="s">
        <v>888</v>
      </c>
      <c r="G2337" s="355" t="s">
        <v>622</v>
      </c>
      <c r="H2337" t="str">
        <f>VLOOKUP($G2337,県名!$B$1:$C$49,2,FALSE)</f>
        <v>静  岡</v>
      </c>
      <c r="I2337" t="str">
        <f>VLOOKUP(B2337,学校名!$D$8:$F$64,3,FALSE)</f>
        <v>静岡大</v>
      </c>
      <c r="J2337" t="str">
        <f t="shared" si="183"/>
        <v>女</v>
      </c>
      <c r="K2337" s="355" t="s">
        <v>1343</v>
      </c>
      <c r="L2337" s="355" t="s">
        <v>2430</v>
      </c>
      <c r="M2337" t="str">
        <f t="shared" si="184"/>
        <v>MATSUURA Sumire</v>
      </c>
      <c r="O2337" s="355" t="s">
        <v>1534</v>
      </c>
      <c r="P2337" s="355" t="s">
        <v>1535</v>
      </c>
      <c r="Q2337" s="355" t="s">
        <v>888</v>
      </c>
      <c r="R2337" s="355"/>
      <c r="S2337" t="str">
        <f t="shared" si="185"/>
        <v/>
      </c>
      <c r="T2337" t="str">
        <f t="shared" si="186"/>
        <v>4 ()</v>
      </c>
      <c r="U2337" s="302" t="s">
        <v>4630</v>
      </c>
    </row>
    <row r="2338" spans="2:21" s="302" customFormat="1">
      <c r="B2338" s="355" t="s">
        <v>509</v>
      </c>
      <c r="C2338" s="292">
        <v>2337</v>
      </c>
      <c r="D2338" s="355" t="s">
        <v>2271</v>
      </c>
      <c r="E2338" s="504" t="str">
        <f t="shared" si="182"/>
        <v>NAKAHARA Nagiho()</v>
      </c>
      <c r="F2338" s="355" t="s">
        <v>889</v>
      </c>
      <c r="G2338" s="355" t="s">
        <v>622</v>
      </c>
      <c r="H2338" t="str">
        <f>VLOOKUP($G2338,県名!$B$1:$C$49,2,FALSE)</f>
        <v>静  岡</v>
      </c>
      <c r="I2338" t="str">
        <f>VLOOKUP(B2338,学校名!$D$8:$F$64,3,FALSE)</f>
        <v>静岡大</v>
      </c>
      <c r="J2338" t="str">
        <f t="shared" si="183"/>
        <v>女</v>
      </c>
      <c r="K2338" s="355" t="s">
        <v>2431</v>
      </c>
      <c r="L2338" s="355" t="s">
        <v>2432</v>
      </c>
      <c r="M2338" t="str">
        <f t="shared" si="184"/>
        <v>NAKAHARA Nagiho</v>
      </c>
      <c r="O2338" s="355" t="s">
        <v>1534</v>
      </c>
      <c r="P2338" s="355" t="s">
        <v>1535</v>
      </c>
      <c r="Q2338" s="355" t="s">
        <v>889</v>
      </c>
      <c r="R2338" s="355"/>
      <c r="S2338" t="str">
        <f t="shared" si="185"/>
        <v/>
      </c>
      <c r="T2338" t="str">
        <f t="shared" si="186"/>
        <v>3 ()</v>
      </c>
      <c r="U2338" s="302" t="s">
        <v>4631</v>
      </c>
    </row>
    <row r="2339" spans="2:21" s="302" customFormat="1">
      <c r="B2339" s="355" t="s">
        <v>509</v>
      </c>
      <c r="C2339" s="292">
        <v>2338</v>
      </c>
      <c r="D2339" s="355" t="s">
        <v>2269</v>
      </c>
      <c r="E2339" s="504" t="str">
        <f t="shared" si="182"/>
        <v>SANO Sachiko()</v>
      </c>
      <c r="F2339" s="355" t="s">
        <v>888</v>
      </c>
      <c r="G2339" s="355" t="s">
        <v>622</v>
      </c>
      <c r="H2339" t="str">
        <f>VLOOKUP($G2339,県名!$B$1:$C$49,2,FALSE)</f>
        <v>静  岡</v>
      </c>
      <c r="I2339" t="str">
        <f>VLOOKUP(B2339,学校名!$D$8:$F$64,3,FALSE)</f>
        <v>静岡大</v>
      </c>
      <c r="J2339" t="str">
        <f t="shared" si="183"/>
        <v>女</v>
      </c>
      <c r="K2339" s="355" t="s">
        <v>1437</v>
      </c>
      <c r="L2339" s="355" t="s">
        <v>2428</v>
      </c>
      <c r="M2339" t="str">
        <f t="shared" si="184"/>
        <v>SANO Sachiko</v>
      </c>
      <c r="O2339" s="355" t="s">
        <v>1534</v>
      </c>
      <c r="P2339" s="355" t="s">
        <v>1535</v>
      </c>
      <c r="Q2339" s="355" t="s">
        <v>888</v>
      </c>
      <c r="R2339" s="355"/>
      <c r="S2339" t="str">
        <f t="shared" si="185"/>
        <v/>
      </c>
      <c r="T2339" t="str">
        <f t="shared" si="186"/>
        <v>4 ()</v>
      </c>
      <c r="U2339" s="302" t="s">
        <v>4632</v>
      </c>
    </row>
    <row r="2340" spans="2:21" s="302" customFormat="1">
      <c r="B2340" s="355" t="s">
        <v>509</v>
      </c>
      <c r="C2340" s="292">
        <v>2339</v>
      </c>
      <c r="D2340" s="355" t="s">
        <v>3447</v>
      </c>
      <c r="E2340" s="504" t="str">
        <f t="shared" si="182"/>
        <v>KANEFUSA Yumi()</v>
      </c>
      <c r="F2340" s="355" t="s">
        <v>886</v>
      </c>
      <c r="G2340" s="355" t="s">
        <v>622</v>
      </c>
      <c r="H2340" t="str">
        <f>VLOOKUP($G2340,県名!$B$1:$C$49,2,FALSE)</f>
        <v>静  岡</v>
      </c>
      <c r="I2340" t="str">
        <f>VLOOKUP(B2340,学校名!$D$8:$F$64,3,FALSE)</f>
        <v>静岡大</v>
      </c>
      <c r="J2340" t="str">
        <f t="shared" si="183"/>
        <v>女</v>
      </c>
      <c r="K2340" s="355" t="s">
        <v>4112</v>
      </c>
      <c r="L2340" s="355" t="s">
        <v>4079</v>
      </c>
      <c r="M2340" t="str">
        <f t="shared" si="184"/>
        <v>KANEFUSA Yumi</v>
      </c>
      <c r="O2340" s="355" t="s">
        <v>1534</v>
      </c>
      <c r="P2340" s="355" t="s">
        <v>1535</v>
      </c>
      <c r="Q2340" s="355" t="s">
        <v>886</v>
      </c>
      <c r="R2340" s="355"/>
      <c r="S2340" t="str">
        <f t="shared" si="185"/>
        <v/>
      </c>
      <c r="T2340" t="str">
        <f t="shared" si="186"/>
        <v>2 ()</v>
      </c>
      <c r="U2340" s="302" t="s">
        <v>4633</v>
      </c>
    </row>
    <row r="2341" spans="2:21" s="302" customFormat="1">
      <c r="B2341" s="355" t="s">
        <v>509</v>
      </c>
      <c r="C2341" s="292">
        <v>2340</v>
      </c>
      <c r="D2341" s="355" t="s">
        <v>3448</v>
      </c>
      <c r="E2341" s="504" t="str">
        <f t="shared" si="182"/>
        <v>ARIGAYA Mayu()</v>
      </c>
      <c r="F2341" s="355" t="s">
        <v>888</v>
      </c>
      <c r="G2341" s="355" t="s">
        <v>622</v>
      </c>
      <c r="H2341" t="str">
        <f>VLOOKUP($G2341,県名!$B$1:$C$49,2,FALSE)</f>
        <v>静  岡</v>
      </c>
      <c r="I2341" t="str">
        <f>VLOOKUP(B2341,学校名!$D$8:$F$64,3,FALSE)</f>
        <v>静岡大</v>
      </c>
      <c r="J2341" t="str">
        <f t="shared" si="183"/>
        <v>女</v>
      </c>
      <c r="K2341" s="355" t="s">
        <v>2429</v>
      </c>
      <c r="L2341" s="355" t="s">
        <v>1593</v>
      </c>
      <c r="M2341" t="str">
        <f t="shared" si="184"/>
        <v>ARIGAYA Mayu</v>
      </c>
      <c r="O2341" s="355" t="s">
        <v>1534</v>
      </c>
      <c r="P2341" s="355" t="s">
        <v>1535</v>
      </c>
      <c r="Q2341" s="355" t="s">
        <v>888</v>
      </c>
      <c r="R2341" s="355"/>
      <c r="S2341" t="str">
        <f t="shared" si="185"/>
        <v/>
      </c>
      <c r="T2341" t="str">
        <f t="shared" si="186"/>
        <v>4 ()</v>
      </c>
      <c r="U2341" s="302" t="s">
        <v>4634</v>
      </c>
    </row>
    <row r="2342" spans="2:21" s="302" customFormat="1">
      <c r="B2342" s="355" t="s">
        <v>500</v>
      </c>
      <c r="C2342" s="292">
        <v>2341</v>
      </c>
      <c r="D2342" s="355" t="s">
        <v>984</v>
      </c>
      <c r="E2342" s="504" t="str">
        <f t="shared" si="182"/>
        <v>NONAKA Konatsu()</v>
      </c>
      <c r="F2342" s="355" t="s">
        <v>888</v>
      </c>
      <c r="G2342" s="355" t="s">
        <v>623</v>
      </c>
      <c r="H2342" t="str">
        <f>VLOOKUP($G2342,県名!$B$1:$C$49,2,FALSE)</f>
        <v>愛  知</v>
      </c>
      <c r="I2342" t="str">
        <f>VLOOKUP(B2342,学校名!$D$8:$F$64,3,FALSE)</f>
        <v>愛知淑徳大</v>
      </c>
      <c r="J2342" t="str">
        <f t="shared" si="183"/>
        <v>女</v>
      </c>
      <c r="K2342" s="355" t="s">
        <v>4113</v>
      </c>
      <c r="L2342" s="355" t="s">
        <v>4114</v>
      </c>
      <c r="M2342" t="str">
        <f t="shared" si="184"/>
        <v>NONAKA Konatsu</v>
      </c>
      <c r="O2342" s="355" t="s">
        <v>1534</v>
      </c>
      <c r="P2342" s="355" t="s">
        <v>1535</v>
      </c>
      <c r="Q2342" s="355" t="s">
        <v>888</v>
      </c>
      <c r="R2342" s="355"/>
      <c r="S2342" t="str">
        <f t="shared" si="185"/>
        <v/>
      </c>
      <c r="T2342" t="str">
        <f t="shared" si="186"/>
        <v>4 ()</v>
      </c>
      <c r="U2342" s="302" t="s">
        <v>4635</v>
      </c>
    </row>
    <row r="2343" spans="2:21" s="302" customFormat="1">
      <c r="B2343" s="355" t="s">
        <v>500</v>
      </c>
      <c r="C2343" s="292">
        <v>2342</v>
      </c>
      <c r="D2343" s="355" t="s">
        <v>3449</v>
      </c>
      <c r="E2343" s="504" t="str">
        <f t="shared" si="182"/>
        <v>OZEKI Hono()</v>
      </c>
      <c r="F2343" s="355" t="s">
        <v>890</v>
      </c>
      <c r="G2343" s="355" t="s">
        <v>623</v>
      </c>
      <c r="H2343" t="str">
        <f>VLOOKUP($G2343,県名!$B$1:$C$49,2,FALSE)</f>
        <v>愛  知</v>
      </c>
      <c r="I2343" t="str">
        <f>VLOOKUP(B2343,学校名!$D$8:$F$64,3,FALSE)</f>
        <v>愛知淑徳大</v>
      </c>
      <c r="J2343" t="str">
        <f t="shared" si="183"/>
        <v>女</v>
      </c>
      <c r="K2343" s="355" t="s">
        <v>1433</v>
      </c>
      <c r="L2343" s="355" t="s">
        <v>4115</v>
      </c>
      <c r="M2343" t="str">
        <f t="shared" si="184"/>
        <v>OZEKI Hono</v>
      </c>
      <c r="O2343" s="355" t="s">
        <v>1534</v>
      </c>
      <c r="P2343" s="355" t="s">
        <v>1535</v>
      </c>
      <c r="Q2343" s="355" t="s">
        <v>890</v>
      </c>
      <c r="R2343" s="355"/>
      <c r="S2343" t="str">
        <f t="shared" si="185"/>
        <v/>
      </c>
      <c r="T2343" t="str">
        <f t="shared" si="186"/>
        <v>1 ()</v>
      </c>
      <c r="U2343" s="302" t="s">
        <v>4636</v>
      </c>
    </row>
    <row r="2344" spans="2:21" s="302" customFormat="1">
      <c r="B2344" s="355" t="s">
        <v>502</v>
      </c>
      <c r="C2344" s="292">
        <v>2343</v>
      </c>
      <c r="D2344" s="355" t="s">
        <v>2260</v>
      </c>
      <c r="E2344" s="504" t="str">
        <f t="shared" si="182"/>
        <v>KOUYAMA Chizuru()</v>
      </c>
      <c r="F2344" s="355" t="s">
        <v>888</v>
      </c>
      <c r="G2344" s="355" t="s">
        <v>625</v>
      </c>
      <c r="H2344" t="str">
        <f>VLOOKUP($G2344,県名!$B$1:$C$49,2,FALSE)</f>
        <v>岐  阜</v>
      </c>
      <c r="I2344" t="str">
        <f>VLOOKUP(B2344,学校名!$D$8:$F$64,3,FALSE)</f>
        <v>岐阜大</v>
      </c>
      <c r="J2344" t="str">
        <f t="shared" si="183"/>
        <v>女</v>
      </c>
      <c r="K2344" s="355" t="s">
        <v>4116</v>
      </c>
      <c r="L2344" s="355" t="s">
        <v>2424</v>
      </c>
      <c r="M2344" t="str">
        <f t="shared" si="184"/>
        <v>KOUYAMA Chizuru</v>
      </c>
      <c r="O2344" s="355" t="s">
        <v>1534</v>
      </c>
      <c r="P2344" s="355" t="s">
        <v>1535</v>
      </c>
      <c r="Q2344" s="355" t="s">
        <v>888</v>
      </c>
      <c r="R2344" s="355"/>
      <c r="S2344" t="str">
        <f t="shared" si="185"/>
        <v/>
      </c>
      <c r="T2344" t="str">
        <f t="shared" si="186"/>
        <v>4 ()</v>
      </c>
      <c r="U2344" s="302" t="s">
        <v>4637</v>
      </c>
    </row>
    <row r="2345" spans="2:21" s="302" customFormat="1">
      <c r="B2345" s="355" t="s">
        <v>502</v>
      </c>
      <c r="C2345" s="292">
        <v>2344</v>
      </c>
      <c r="D2345" s="355" t="s">
        <v>3450</v>
      </c>
      <c r="E2345" s="504" t="str">
        <f t="shared" si="182"/>
        <v>IMAI Natsuki()</v>
      </c>
      <c r="F2345" s="355" t="s">
        <v>890</v>
      </c>
      <c r="G2345" s="355" t="s">
        <v>625</v>
      </c>
      <c r="H2345" t="str">
        <f>VLOOKUP($G2345,県名!$B$1:$C$49,2,FALSE)</f>
        <v>岐  阜</v>
      </c>
      <c r="I2345" t="str">
        <f>VLOOKUP(B2345,学校名!$D$8:$F$64,3,FALSE)</f>
        <v>岐阜大</v>
      </c>
      <c r="J2345" t="str">
        <f t="shared" si="183"/>
        <v>女</v>
      </c>
      <c r="K2345" s="355" t="s">
        <v>4117</v>
      </c>
      <c r="L2345" s="355" t="s">
        <v>1408</v>
      </c>
      <c r="M2345" t="str">
        <f t="shared" si="184"/>
        <v>IMAI Natsuki</v>
      </c>
      <c r="O2345" s="355" t="s">
        <v>1534</v>
      </c>
      <c r="P2345" s="355" t="s">
        <v>1535</v>
      </c>
      <c r="Q2345" s="355" t="s">
        <v>890</v>
      </c>
      <c r="R2345" s="355"/>
      <c r="S2345" t="str">
        <f t="shared" si="185"/>
        <v/>
      </c>
      <c r="T2345" t="str">
        <f t="shared" si="186"/>
        <v>1 ()</v>
      </c>
      <c r="U2345" s="302" t="s">
        <v>4638</v>
      </c>
    </row>
    <row r="2346" spans="2:21" s="302" customFormat="1">
      <c r="B2346" s="355" t="s">
        <v>502</v>
      </c>
      <c r="C2346" s="292">
        <v>2345</v>
      </c>
      <c r="D2346" s="355" t="s">
        <v>2152</v>
      </c>
      <c r="E2346" s="504" t="str">
        <f t="shared" si="182"/>
        <v>MATSUURA Asuna()</v>
      </c>
      <c r="F2346" s="355" t="s">
        <v>889</v>
      </c>
      <c r="G2346" s="355" t="s">
        <v>625</v>
      </c>
      <c r="H2346" t="str">
        <f>VLOOKUP($G2346,県名!$B$1:$C$49,2,FALSE)</f>
        <v>岐  阜</v>
      </c>
      <c r="I2346" t="str">
        <f>VLOOKUP(B2346,学校名!$D$8:$F$64,3,FALSE)</f>
        <v>岐阜大</v>
      </c>
      <c r="J2346" t="str">
        <f t="shared" si="183"/>
        <v>女</v>
      </c>
      <c r="K2346" s="355" t="s">
        <v>1343</v>
      </c>
      <c r="L2346" s="355" t="s">
        <v>4118</v>
      </c>
      <c r="M2346" t="str">
        <f t="shared" si="184"/>
        <v>MATSUURA Asuna</v>
      </c>
      <c r="O2346" s="355" t="s">
        <v>1534</v>
      </c>
      <c r="P2346" s="355" t="s">
        <v>1535</v>
      </c>
      <c r="Q2346" s="355" t="s">
        <v>889</v>
      </c>
      <c r="R2346" s="355"/>
      <c r="S2346" t="str">
        <f t="shared" si="185"/>
        <v/>
      </c>
      <c r="T2346" t="str">
        <f t="shared" si="186"/>
        <v>3 ()</v>
      </c>
      <c r="U2346" s="302" t="s">
        <v>4639</v>
      </c>
    </row>
    <row r="2347" spans="2:21" s="302" customFormat="1">
      <c r="B2347" s="355" t="s">
        <v>519</v>
      </c>
      <c r="C2347" s="292">
        <v>2346</v>
      </c>
      <c r="D2347" s="355" t="s">
        <v>2249</v>
      </c>
      <c r="E2347" s="504" t="str">
        <f t="shared" si="182"/>
        <v>OBA Mizuki()</v>
      </c>
      <c r="F2347" s="355" t="s">
        <v>888</v>
      </c>
      <c r="G2347" s="355" t="s">
        <v>622</v>
      </c>
      <c r="H2347" t="str">
        <f>VLOOKUP($G2347,県名!$B$1:$C$49,2,FALSE)</f>
        <v>静  岡</v>
      </c>
      <c r="I2347" t="str">
        <f>VLOOKUP(B2347,学校名!$D$8:$F$64,3,FALSE)</f>
        <v>常葉大</v>
      </c>
      <c r="J2347" t="str">
        <f t="shared" si="183"/>
        <v>女</v>
      </c>
      <c r="K2347" s="355" t="s">
        <v>2367</v>
      </c>
      <c r="L2347" s="355" t="s">
        <v>1282</v>
      </c>
      <c r="M2347" t="str">
        <f t="shared" si="184"/>
        <v>OBA Mizuki</v>
      </c>
      <c r="O2347" s="355" t="s">
        <v>1534</v>
      </c>
      <c r="P2347" s="355" t="s">
        <v>1535</v>
      </c>
      <c r="Q2347" s="355" t="s">
        <v>888</v>
      </c>
      <c r="R2347" s="355"/>
      <c r="S2347" t="str">
        <f t="shared" si="185"/>
        <v/>
      </c>
      <c r="T2347" t="str">
        <f t="shared" si="186"/>
        <v>4 ()</v>
      </c>
      <c r="U2347" s="302" t="s">
        <v>4640</v>
      </c>
    </row>
    <row r="2348" spans="2:21" s="302" customFormat="1">
      <c r="B2348" s="355" t="s">
        <v>519</v>
      </c>
      <c r="C2348" s="292">
        <v>2347</v>
      </c>
      <c r="D2348" s="355" t="s">
        <v>3451</v>
      </c>
      <c r="E2348" s="504" t="str">
        <f t="shared" si="182"/>
        <v>KUROKAWA Saya()</v>
      </c>
      <c r="F2348" s="355" t="s">
        <v>888</v>
      </c>
      <c r="G2348" s="355" t="s">
        <v>622</v>
      </c>
      <c r="H2348" t="str">
        <f>VLOOKUP($G2348,県名!$B$1:$C$49,2,FALSE)</f>
        <v>静  岡</v>
      </c>
      <c r="I2348" t="str">
        <f>VLOOKUP(B2348,学校名!$D$8:$F$64,3,FALSE)</f>
        <v>常葉大</v>
      </c>
      <c r="J2348" t="str">
        <f t="shared" si="183"/>
        <v>女</v>
      </c>
      <c r="K2348" s="355" t="s">
        <v>1396</v>
      </c>
      <c r="L2348" s="355" t="s">
        <v>2417</v>
      </c>
      <c r="M2348" t="str">
        <f t="shared" si="184"/>
        <v>KUROKAWA Saya</v>
      </c>
      <c r="O2348" s="355" t="s">
        <v>1534</v>
      </c>
      <c r="P2348" s="355" t="s">
        <v>1535</v>
      </c>
      <c r="Q2348" s="355" t="s">
        <v>888</v>
      </c>
      <c r="R2348" s="355"/>
      <c r="S2348" t="str">
        <f t="shared" si="185"/>
        <v/>
      </c>
      <c r="T2348" t="str">
        <f t="shared" si="186"/>
        <v>4 ()</v>
      </c>
      <c r="U2348" s="302" t="s">
        <v>4641</v>
      </c>
    </row>
    <row r="2349" spans="2:21" s="302" customFormat="1">
      <c r="B2349" s="355" t="s">
        <v>519</v>
      </c>
      <c r="C2349" s="292">
        <v>2348</v>
      </c>
      <c r="D2349" s="355" t="s">
        <v>2250</v>
      </c>
      <c r="E2349" s="504" t="str">
        <f t="shared" si="182"/>
        <v>SUZUKI Yuina()</v>
      </c>
      <c r="F2349" s="355" t="s">
        <v>888</v>
      </c>
      <c r="G2349" s="355" t="s">
        <v>622</v>
      </c>
      <c r="H2349" t="str">
        <f>VLOOKUP($G2349,県名!$B$1:$C$49,2,FALSE)</f>
        <v>静  岡</v>
      </c>
      <c r="I2349" t="str">
        <f>VLOOKUP(B2349,学校名!$D$8:$F$64,3,FALSE)</f>
        <v>常葉大</v>
      </c>
      <c r="J2349" t="str">
        <f t="shared" si="183"/>
        <v>女</v>
      </c>
      <c r="K2349" s="355" t="s">
        <v>1260</v>
      </c>
      <c r="L2349" s="355" t="s">
        <v>1622</v>
      </c>
      <c r="M2349" t="str">
        <f t="shared" si="184"/>
        <v>SUZUKI Yuina</v>
      </c>
      <c r="O2349" s="355" t="s">
        <v>1534</v>
      </c>
      <c r="P2349" s="355" t="s">
        <v>1535</v>
      </c>
      <c r="Q2349" s="355" t="s">
        <v>888</v>
      </c>
      <c r="R2349" s="355"/>
      <c r="S2349" t="str">
        <f t="shared" si="185"/>
        <v/>
      </c>
      <c r="T2349" t="str">
        <f t="shared" si="186"/>
        <v>4 ()</v>
      </c>
      <c r="U2349" s="302" t="s">
        <v>4642</v>
      </c>
    </row>
    <row r="2350" spans="2:21" s="302" customFormat="1">
      <c r="B2350" s="355" t="s">
        <v>519</v>
      </c>
      <c r="C2350" s="292">
        <v>2349</v>
      </c>
      <c r="D2350" s="355" t="s">
        <v>2251</v>
      </c>
      <c r="E2350" s="504" t="str">
        <f t="shared" si="182"/>
        <v>YAGITA Sya()</v>
      </c>
      <c r="F2350" s="355" t="s">
        <v>888</v>
      </c>
      <c r="G2350" s="355" t="s">
        <v>622</v>
      </c>
      <c r="H2350" t="str">
        <f>VLOOKUP($G2350,県名!$B$1:$C$49,2,FALSE)</f>
        <v>静  岡</v>
      </c>
      <c r="I2350" t="str">
        <f>VLOOKUP(B2350,学校名!$D$8:$F$64,3,FALSE)</f>
        <v>常葉大</v>
      </c>
      <c r="J2350" t="str">
        <f t="shared" si="183"/>
        <v>女</v>
      </c>
      <c r="K2350" s="355" t="s">
        <v>2418</v>
      </c>
      <c r="L2350" s="355" t="s">
        <v>4119</v>
      </c>
      <c r="M2350" t="str">
        <f t="shared" si="184"/>
        <v>YAGITA Sya</v>
      </c>
      <c r="O2350" s="355" t="s">
        <v>1534</v>
      </c>
      <c r="P2350" s="355" t="s">
        <v>1535</v>
      </c>
      <c r="Q2350" s="355" t="s">
        <v>888</v>
      </c>
      <c r="R2350" s="355"/>
      <c r="S2350" t="str">
        <f t="shared" si="185"/>
        <v/>
      </c>
      <c r="T2350" t="str">
        <f t="shared" si="186"/>
        <v>4 ()</v>
      </c>
      <c r="U2350" s="302" t="s">
        <v>4643</v>
      </c>
    </row>
    <row r="2351" spans="2:21" s="302" customFormat="1">
      <c r="B2351" s="355" t="s">
        <v>519</v>
      </c>
      <c r="C2351" s="292">
        <v>2350</v>
      </c>
      <c r="D2351" s="355" t="s">
        <v>2252</v>
      </c>
      <c r="E2351" s="504" t="str">
        <f t="shared" si="182"/>
        <v>YAMAMOTO Nao()</v>
      </c>
      <c r="F2351" s="355" t="s">
        <v>888</v>
      </c>
      <c r="G2351" s="355" t="s">
        <v>622</v>
      </c>
      <c r="H2351" t="str">
        <f>VLOOKUP($G2351,県名!$B$1:$C$49,2,FALSE)</f>
        <v>静  岡</v>
      </c>
      <c r="I2351" t="str">
        <f>VLOOKUP(B2351,学校名!$D$8:$F$64,3,FALSE)</f>
        <v>常葉大</v>
      </c>
      <c r="J2351" t="str">
        <f t="shared" si="183"/>
        <v>女</v>
      </c>
      <c r="K2351" s="355" t="s">
        <v>1249</v>
      </c>
      <c r="L2351" s="355" t="s">
        <v>1402</v>
      </c>
      <c r="M2351" t="str">
        <f t="shared" si="184"/>
        <v>YAMAMOTO Nao</v>
      </c>
      <c r="O2351" s="355" t="s">
        <v>1534</v>
      </c>
      <c r="P2351" s="355" t="s">
        <v>1535</v>
      </c>
      <c r="Q2351" s="355" t="s">
        <v>888</v>
      </c>
      <c r="R2351" s="355"/>
      <c r="S2351" t="str">
        <f t="shared" si="185"/>
        <v/>
      </c>
      <c r="T2351" t="str">
        <f t="shared" si="186"/>
        <v>4 ()</v>
      </c>
      <c r="U2351" s="302" t="s">
        <v>4644</v>
      </c>
    </row>
    <row r="2352" spans="2:21" s="302" customFormat="1">
      <c r="B2352" s="355" t="s">
        <v>519</v>
      </c>
      <c r="C2352" s="292">
        <v>2351</v>
      </c>
      <c r="D2352" s="355" t="s">
        <v>3452</v>
      </c>
      <c r="E2352" s="504" t="str">
        <f t="shared" si="182"/>
        <v>SUGIMOTO Aya()</v>
      </c>
      <c r="F2352" s="355" t="s">
        <v>890</v>
      </c>
      <c r="G2352" s="355" t="s">
        <v>622</v>
      </c>
      <c r="H2352" t="str">
        <f>VLOOKUP($G2352,県名!$B$1:$C$49,2,FALSE)</f>
        <v>静  岡</v>
      </c>
      <c r="I2352" t="str">
        <f>VLOOKUP(B2352,学校名!$D$8:$F$64,3,FALSE)</f>
        <v>常葉大</v>
      </c>
      <c r="J2352" t="str">
        <f t="shared" si="183"/>
        <v>女</v>
      </c>
      <c r="K2352" s="355" t="s">
        <v>1439</v>
      </c>
      <c r="L2352" s="355" t="s">
        <v>4120</v>
      </c>
      <c r="M2352" t="str">
        <f t="shared" si="184"/>
        <v>SUGIMOTO Aya</v>
      </c>
      <c r="O2352" s="355" t="s">
        <v>1534</v>
      </c>
      <c r="P2352" s="355" t="s">
        <v>1535</v>
      </c>
      <c r="Q2352" s="355" t="s">
        <v>890</v>
      </c>
      <c r="R2352" s="355"/>
      <c r="S2352" t="str">
        <f t="shared" si="185"/>
        <v/>
      </c>
      <c r="T2352" t="str">
        <f t="shared" si="186"/>
        <v>1 ()</v>
      </c>
      <c r="U2352" s="302" t="s">
        <v>4645</v>
      </c>
    </row>
    <row r="2353" spans="2:21" s="302" customFormat="1">
      <c r="B2353" s="355" t="s">
        <v>519</v>
      </c>
      <c r="C2353" s="292">
        <v>2352</v>
      </c>
      <c r="D2353" s="355" t="s">
        <v>3453</v>
      </c>
      <c r="E2353" s="504" t="str">
        <f t="shared" si="182"/>
        <v>HIBINO Nanami()</v>
      </c>
      <c r="F2353" s="355" t="s">
        <v>890</v>
      </c>
      <c r="G2353" s="355" t="s">
        <v>622</v>
      </c>
      <c r="H2353" t="str">
        <f>VLOOKUP($G2353,県名!$B$1:$C$49,2,FALSE)</f>
        <v>静  岡</v>
      </c>
      <c r="I2353" t="str">
        <f>VLOOKUP(B2353,学校名!$D$8:$F$64,3,FALSE)</f>
        <v>常葉大</v>
      </c>
      <c r="J2353" t="str">
        <f t="shared" si="183"/>
        <v>女</v>
      </c>
      <c r="K2353" s="355" t="s">
        <v>4121</v>
      </c>
      <c r="L2353" s="355" t="s">
        <v>1594</v>
      </c>
      <c r="M2353" t="str">
        <f t="shared" si="184"/>
        <v>HIBINO Nanami</v>
      </c>
      <c r="O2353" s="355" t="s">
        <v>1534</v>
      </c>
      <c r="P2353" s="355" t="s">
        <v>1535</v>
      </c>
      <c r="Q2353" s="355" t="s">
        <v>890</v>
      </c>
      <c r="R2353" s="355"/>
      <c r="S2353" t="str">
        <f t="shared" si="185"/>
        <v/>
      </c>
      <c r="T2353" t="str">
        <f t="shared" si="186"/>
        <v>1 ()</v>
      </c>
      <c r="U2353" s="302" t="s">
        <v>4646</v>
      </c>
    </row>
    <row r="2354" spans="2:21" s="302" customFormat="1">
      <c r="B2354" s="355" t="s">
        <v>512</v>
      </c>
      <c r="C2354" s="292">
        <v>2353</v>
      </c>
      <c r="D2354" s="355" t="s">
        <v>3454</v>
      </c>
      <c r="E2354" s="504" t="str">
        <f t="shared" si="182"/>
        <v>KASHIMA Nanako()</v>
      </c>
      <c r="F2354" s="355" t="s">
        <v>886</v>
      </c>
      <c r="G2354" s="355" t="s">
        <v>623</v>
      </c>
      <c r="H2354" t="str">
        <f>VLOOKUP($G2354,県名!$B$1:$C$49,2,FALSE)</f>
        <v>愛  知</v>
      </c>
      <c r="I2354" t="str">
        <f>VLOOKUP(B2354,学校名!$D$8:$F$64,3,FALSE)</f>
        <v>椙山女学園大</v>
      </c>
      <c r="J2354" t="str">
        <f t="shared" si="183"/>
        <v>女</v>
      </c>
      <c r="K2354" s="355" t="s">
        <v>4122</v>
      </c>
      <c r="L2354" s="355" t="s">
        <v>3920</v>
      </c>
      <c r="M2354" t="str">
        <f t="shared" si="184"/>
        <v>KASHIMA Nanako</v>
      </c>
      <c r="O2354" s="355" t="s">
        <v>1534</v>
      </c>
      <c r="P2354" s="355" t="s">
        <v>1535</v>
      </c>
      <c r="Q2354" s="355" t="s">
        <v>886</v>
      </c>
      <c r="R2354" s="355"/>
      <c r="S2354" t="str">
        <f t="shared" si="185"/>
        <v/>
      </c>
      <c r="T2354" t="str">
        <f t="shared" si="186"/>
        <v>2 ()</v>
      </c>
      <c r="U2354" s="302" t="s">
        <v>4647</v>
      </c>
    </row>
    <row r="2355" spans="2:21" s="302" customFormat="1">
      <c r="B2355" s="355" t="s">
        <v>514</v>
      </c>
      <c r="C2355" s="292">
        <v>2354</v>
      </c>
      <c r="D2355" s="355" t="s">
        <v>3455</v>
      </c>
      <c r="E2355" s="504" t="str">
        <f t="shared" si="182"/>
        <v>KOJIMA Hibiki()</v>
      </c>
      <c r="F2355" s="355" t="s">
        <v>890</v>
      </c>
      <c r="G2355" s="355" t="s">
        <v>623</v>
      </c>
      <c r="H2355" t="str">
        <f>VLOOKUP($G2355,県名!$B$1:$C$49,2,FALSE)</f>
        <v>愛  知</v>
      </c>
      <c r="I2355" t="str">
        <f>VLOOKUP(B2355,学校名!$D$8:$F$64,3,FALSE)</f>
        <v>中京大</v>
      </c>
      <c r="J2355" t="str">
        <f t="shared" si="183"/>
        <v>女</v>
      </c>
      <c r="K2355" s="355" t="s">
        <v>1284</v>
      </c>
      <c r="L2355" s="355" t="s">
        <v>3915</v>
      </c>
      <c r="M2355" t="str">
        <f t="shared" si="184"/>
        <v>KOJIMA Hibiki</v>
      </c>
      <c r="O2355" s="355" t="s">
        <v>1534</v>
      </c>
      <c r="P2355" s="355" t="s">
        <v>1535</v>
      </c>
      <c r="Q2355" s="355" t="s">
        <v>890</v>
      </c>
      <c r="R2355" s="355"/>
      <c r="S2355" t="str">
        <f t="shared" si="185"/>
        <v/>
      </c>
      <c r="T2355" t="str">
        <f t="shared" si="186"/>
        <v>1 ()</v>
      </c>
      <c r="U2355" s="302" t="s">
        <v>4648</v>
      </c>
    </row>
    <row r="2356" spans="2:21" s="302" customFormat="1">
      <c r="B2356" s="355" t="s">
        <v>514</v>
      </c>
      <c r="C2356" s="292">
        <v>2355</v>
      </c>
      <c r="D2356" s="355" t="s">
        <v>3456</v>
      </c>
      <c r="E2356" s="504" t="str">
        <f t="shared" si="182"/>
        <v>SHIRATORI Momoka()</v>
      </c>
      <c r="F2356" s="355" t="s">
        <v>890</v>
      </c>
      <c r="G2356" s="355" t="s">
        <v>623</v>
      </c>
      <c r="H2356" t="str">
        <f>VLOOKUP($G2356,県名!$B$1:$C$49,2,FALSE)</f>
        <v>愛  知</v>
      </c>
      <c r="I2356" t="str">
        <f>VLOOKUP(B2356,学校名!$D$8:$F$64,3,FALSE)</f>
        <v>中京大</v>
      </c>
      <c r="J2356" t="str">
        <f t="shared" si="183"/>
        <v>女</v>
      </c>
      <c r="K2356" s="355" t="s">
        <v>4123</v>
      </c>
      <c r="L2356" s="355" t="s">
        <v>1591</v>
      </c>
      <c r="M2356" t="str">
        <f t="shared" si="184"/>
        <v>SHIRATORI Momoka</v>
      </c>
      <c r="O2356" s="355" t="s">
        <v>1534</v>
      </c>
      <c r="P2356" s="355" t="s">
        <v>1535</v>
      </c>
      <c r="Q2356" s="355" t="s">
        <v>890</v>
      </c>
      <c r="R2356" s="355"/>
      <c r="S2356" t="str">
        <f t="shared" si="185"/>
        <v/>
      </c>
      <c r="T2356" t="str">
        <f t="shared" si="186"/>
        <v>1 ()</v>
      </c>
      <c r="U2356" s="302" t="s">
        <v>4649</v>
      </c>
    </row>
    <row r="2357" spans="2:21" s="302" customFormat="1">
      <c r="B2357" s="355" t="s">
        <v>514</v>
      </c>
      <c r="C2357" s="292">
        <v>2356</v>
      </c>
      <c r="D2357" s="355" t="s">
        <v>3457</v>
      </c>
      <c r="E2357" s="504" t="str">
        <f t="shared" si="182"/>
        <v>TABATA Miu()</v>
      </c>
      <c r="F2357" s="355" t="s">
        <v>890</v>
      </c>
      <c r="G2357" s="355" t="s">
        <v>622</v>
      </c>
      <c r="H2357" t="str">
        <f>VLOOKUP($G2357,県名!$B$1:$C$49,2,FALSE)</f>
        <v>静  岡</v>
      </c>
      <c r="I2357" t="str">
        <f>VLOOKUP(B2357,学校名!$D$8:$F$64,3,FALSE)</f>
        <v>中京大</v>
      </c>
      <c r="J2357" t="str">
        <f t="shared" si="183"/>
        <v>女</v>
      </c>
      <c r="K2357" s="355" t="s">
        <v>2366</v>
      </c>
      <c r="L2357" s="355" t="s">
        <v>4012</v>
      </c>
      <c r="M2357" t="str">
        <f t="shared" si="184"/>
        <v>TABATA Miu</v>
      </c>
      <c r="O2357" s="355" t="s">
        <v>1534</v>
      </c>
      <c r="P2357" s="355" t="s">
        <v>1535</v>
      </c>
      <c r="Q2357" s="355" t="s">
        <v>890</v>
      </c>
      <c r="R2357" s="355"/>
      <c r="S2357" t="str">
        <f t="shared" si="185"/>
        <v/>
      </c>
      <c r="T2357" t="str">
        <f t="shared" si="186"/>
        <v>1 ()</v>
      </c>
      <c r="U2357" s="302" t="s">
        <v>4650</v>
      </c>
    </row>
    <row r="2358" spans="2:21" s="302" customFormat="1">
      <c r="B2358" s="355" t="s">
        <v>514</v>
      </c>
      <c r="C2358" s="292">
        <v>2357</v>
      </c>
      <c r="D2358" s="355" t="s">
        <v>3458</v>
      </c>
      <c r="E2358" s="504" t="str">
        <f t="shared" si="182"/>
        <v>NAKASHIMA Sae()</v>
      </c>
      <c r="F2358" s="355" t="s">
        <v>890</v>
      </c>
      <c r="G2358" s="355" t="s">
        <v>623</v>
      </c>
      <c r="H2358" t="str">
        <f>VLOOKUP($G2358,県名!$B$1:$C$49,2,FALSE)</f>
        <v>愛  知</v>
      </c>
      <c r="I2358" t="str">
        <f>VLOOKUP(B2358,学校名!$D$8:$F$64,3,FALSE)</f>
        <v>中京大</v>
      </c>
      <c r="J2358" t="str">
        <f t="shared" si="183"/>
        <v>女</v>
      </c>
      <c r="K2358" s="355" t="s">
        <v>3511</v>
      </c>
      <c r="L2358" s="355" t="s">
        <v>1574</v>
      </c>
      <c r="M2358" t="str">
        <f t="shared" si="184"/>
        <v>NAKASHIMA Sae</v>
      </c>
      <c r="O2358" s="355" t="s">
        <v>1534</v>
      </c>
      <c r="P2358" s="355" t="s">
        <v>1535</v>
      </c>
      <c r="Q2358" s="355" t="s">
        <v>890</v>
      </c>
      <c r="R2358" s="355"/>
      <c r="S2358" t="str">
        <f t="shared" si="185"/>
        <v/>
      </c>
      <c r="T2358" t="str">
        <f t="shared" si="186"/>
        <v>1 ()</v>
      </c>
      <c r="U2358" s="302" t="s">
        <v>4651</v>
      </c>
    </row>
    <row r="2359" spans="2:21" s="302" customFormat="1">
      <c r="B2359" s="355" t="s">
        <v>518</v>
      </c>
      <c r="C2359" s="292">
        <v>2358</v>
      </c>
      <c r="D2359" s="355" t="s">
        <v>3459</v>
      </c>
      <c r="E2359" s="504" t="str">
        <f t="shared" si="182"/>
        <v>MIZOGUCHI Misaki()</v>
      </c>
      <c r="F2359" s="355" t="s">
        <v>890</v>
      </c>
      <c r="G2359" s="355" t="s">
        <v>623</v>
      </c>
      <c r="H2359" t="str">
        <f>VLOOKUP($G2359,県名!$B$1:$C$49,2,FALSE)</f>
        <v>愛  知</v>
      </c>
      <c r="I2359" t="str">
        <f>VLOOKUP(B2359,学校名!$D$8:$F$64,3,FALSE)</f>
        <v>東海学園大</v>
      </c>
      <c r="J2359" t="str">
        <f t="shared" si="183"/>
        <v>女</v>
      </c>
      <c r="K2359" s="355" t="s">
        <v>1484</v>
      </c>
      <c r="L2359" s="355" t="s">
        <v>1585</v>
      </c>
      <c r="M2359" t="str">
        <f t="shared" si="184"/>
        <v>MIZOGUCHI Misaki</v>
      </c>
      <c r="O2359" s="355" t="s">
        <v>1534</v>
      </c>
      <c r="P2359" s="355" t="s">
        <v>1535</v>
      </c>
      <c r="Q2359" s="355" t="s">
        <v>890</v>
      </c>
      <c r="R2359" s="355"/>
      <c r="S2359" t="str">
        <f t="shared" si="185"/>
        <v/>
      </c>
      <c r="T2359" t="str">
        <f t="shared" si="186"/>
        <v>1 ()</v>
      </c>
      <c r="U2359" s="302" t="s">
        <v>4652</v>
      </c>
    </row>
    <row r="2360" spans="2:21" s="302" customFormat="1">
      <c r="B2360" s="355" t="s">
        <v>518</v>
      </c>
      <c r="C2360" s="292">
        <v>2359</v>
      </c>
      <c r="D2360" s="355" t="s">
        <v>3460</v>
      </c>
      <c r="E2360" s="504" t="str">
        <f t="shared" si="182"/>
        <v>MURAMATSU Nanami()</v>
      </c>
      <c r="F2360" s="355" t="s">
        <v>890</v>
      </c>
      <c r="G2360" s="355" t="s">
        <v>623</v>
      </c>
      <c r="H2360" t="str">
        <f>VLOOKUP($G2360,県名!$B$1:$C$49,2,FALSE)</f>
        <v>愛  知</v>
      </c>
      <c r="I2360" t="str">
        <f>VLOOKUP(B2360,学校名!$D$8:$F$64,3,FALSE)</f>
        <v>東海学園大</v>
      </c>
      <c r="J2360" t="str">
        <f t="shared" si="183"/>
        <v>女</v>
      </c>
      <c r="K2360" s="355" t="s">
        <v>1450</v>
      </c>
      <c r="L2360" s="355" t="s">
        <v>1594</v>
      </c>
      <c r="M2360" t="str">
        <f t="shared" si="184"/>
        <v>MURAMATSU Nanami</v>
      </c>
      <c r="O2360" s="355" t="s">
        <v>1534</v>
      </c>
      <c r="P2360" s="355" t="s">
        <v>1535</v>
      </c>
      <c r="Q2360" s="355" t="s">
        <v>890</v>
      </c>
      <c r="R2360" s="355"/>
      <c r="S2360" t="str">
        <f t="shared" si="185"/>
        <v/>
      </c>
      <c r="T2360" t="str">
        <f t="shared" si="186"/>
        <v>1 ()</v>
      </c>
      <c r="U2360" s="302" t="s">
        <v>4653</v>
      </c>
    </row>
    <row r="2361" spans="2:21" s="302" customFormat="1">
      <c r="B2361" s="355" t="s">
        <v>521</v>
      </c>
      <c r="C2361" s="292">
        <v>2360</v>
      </c>
      <c r="D2361" s="355" t="s">
        <v>3461</v>
      </c>
      <c r="E2361" s="504" t="str">
        <f t="shared" si="182"/>
        <v>TSUMAGARI Kana()</v>
      </c>
      <c r="F2361" s="355" t="s">
        <v>888</v>
      </c>
      <c r="G2361" s="355" t="s">
        <v>623</v>
      </c>
      <c r="H2361" t="str">
        <f>VLOOKUP($G2361,県名!$B$1:$C$49,2,FALSE)</f>
        <v>愛  知</v>
      </c>
      <c r="I2361" t="str">
        <f>VLOOKUP(B2361,学校名!$D$8:$F$64,3,FALSE)</f>
        <v>豊田高専</v>
      </c>
      <c r="J2361" t="str">
        <f t="shared" si="183"/>
        <v>女</v>
      </c>
      <c r="K2361" s="355" t="s">
        <v>4124</v>
      </c>
      <c r="L2361" s="355" t="s">
        <v>1579</v>
      </c>
      <c r="M2361" t="str">
        <f t="shared" si="184"/>
        <v>TSUMAGARI Kana</v>
      </c>
      <c r="O2361" s="355" t="s">
        <v>1534</v>
      </c>
      <c r="P2361" s="355" t="s">
        <v>1535</v>
      </c>
      <c r="Q2361" s="355" t="s">
        <v>888</v>
      </c>
      <c r="R2361" s="355"/>
      <c r="S2361" t="str">
        <f t="shared" si="185"/>
        <v/>
      </c>
      <c r="T2361" t="str">
        <f t="shared" si="186"/>
        <v>4 ()</v>
      </c>
      <c r="U2361" s="302" t="s">
        <v>4654</v>
      </c>
    </row>
    <row r="2362" spans="2:21" s="302" customFormat="1">
      <c r="B2362" s="355" t="s">
        <v>521</v>
      </c>
      <c r="C2362" s="292">
        <v>2361</v>
      </c>
      <c r="D2362" s="355" t="s">
        <v>2163</v>
      </c>
      <c r="E2362" s="504" t="str">
        <f t="shared" si="182"/>
        <v>SAITO Aoba()</v>
      </c>
      <c r="F2362" s="355" t="s">
        <v>887</v>
      </c>
      <c r="G2362" s="355" t="s">
        <v>623</v>
      </c>
      <c r="H2362" t="str">
        <f>VLOOKUP($G2362,県名!$B$1:$C$49,2,FALSE)</f>
        <v>愛  知</v>
      </c>
      <c r="I2362" t="str">
        <f>VLOOKUP(B2362,学校名!$D$8:$F$64,3,FALSE)</f>
        <v>豊田高専</v>
      </c>
      <c r="J2362" t="str">
        <f t="shared" si="183"/>
        <v>女</v>
      </c>
      <c r="K2362" s="355" t="s">
        <v>1319</v>
      </c>
      <c r="L2362" s="355" t="s">
        <v>4125</v>
      </c>
      <c r="M2362" t="str">
        <f t="shared" si="184"/>
        <v>SAITO Aoba</v>
      </c>
      <c r="O2362" s="355" t="s">
        <v>1534</v>
      </c>
      <c r="P2362" s="355" t="s">
        <v>1535</v>
      </c>
      <c r="Q2362" s="355" t="s">
        <v>887</v>
      </c>
      <c r="R2362" s="355"/>
      <c r="S2362" t="str">
        <f t="shared" si="185"/>
        <v/>
      </c>
      <c r="T2362" t="str">
        <f t="shared" si="186"/>
        <v>5 ()</v>
      </c>
      <c r="U2362" s="302" t="s">
        <v>4655</v>
      </c>
    </row>
    <row r="2363" spans="2:21" s="302" customFormat="1">
      <c r="B2363" s="355" t="s">
        <v>522</v>
      </c>
      <c r="C2363" s="292">
        <v>2362</v>
      </c>
      <c r="D2363" s="355" t="s">
        <v>3462</v>
      </c>
      <c r="E2363" s="504" t="str">
        <f t="shared" si="182"/>
        <v>SAKAGUCHI Natsuko()</v>
      </c>
      <c r="F2363" s="355" t="s">
        <v>890</v>
      </c>
      <c r="G2363" s="355" t="s">
        <v>622</v>
      </c>
      <c r="H2363" t="str">
        <f>VLOOKUP($G2363,県名!$B$1:$C$49,2,FALSE)</f>
        <v>静  岡</v>
      </c>
      <c r="I2363" t="str">
        <f>VLOOKUP(B2363,学校名!$D$8:$F$64,3,FALSE)</f>
        <v>名古屋大</v>
      </c>
      <c r="J2363" t="str">
        <f t="shared" si="183"/>
        <v>女</v>
      </c>
      <c r="K2363" s="355" t="s">
        <v>4126</v>
      </c>
      <c r="L2363" s="355" t="s">
        <v>3941</v>
      </c>
      <c r="M2363" t="str">
        <f t="shared" si="184"/>
        <v>SAKAGUCHI Natsuko</v>
      </c>
      <c r="O2363" s="355" t="s">
        <v>1534</v>
      </c>
      <c r="P2363" s="355" t="s">
        <v>1535</v>
      </c>
      <c r="Q2363" s="355" t="s">
        <v>890</v>
      </c>
      <c r="R2363" s="355"/>
      <c r="S2363" t="str">
        <f t="shared" si="185"/>
        <v/>
      </c>
      <c r="T2363" t="str">
        <f t="shared" si="186"/>
        <v>1 ()</v>
      </c>
      <c r="U2363" s="302" t="s">
        <v>4656</v>
      </c>
    </row>
    <row r="2364" spans="2:21" s="302" customFormat="1">
      <c r="B2364" s="355" t="s">
        <v>530</v>
      </c>
      <c r="C2364" s="292">
        <v>2363</v>
      </c>
      <c r="D2364" s="355" t="s">
        <v>3463</v>
      </c>
      <c r="E2364" s="504" t="str">
        <f t="shared" si="182"/>
        <v>SHIRAI Riko()</v>
      </c>
      <c r="F2364" s="355" t="s">
        <v>889</v>
      </c>
      <c r="G2364" s="355" t="s">
        <v>623</v>
      </c>
      <c r="H2364" t="str">
        <f>VLOOKUP($G2364,県名!$B$1:$C$49,2,FALSE)</f>
        <v>愛  知</v>
      </c>
      <c r="I2364" t="str">
        <f>VLOOKUP(B2364,学校名!$D$8:$F$64,3,FALSE)</f>
        <v>名城大</v>
      </c>
      <c r="J2364" t="str">
        <f t="shared" si="183"/>
        <v>女</v>
      </c>
      <c r="K2364" s="355" t="s">
        <v>4127</v>
      </c>
      <c r="L2364" s="355" t="s">
        <v>1595</v>
      </c>
      <c r="M2364" t="str">
        <f t="shared" si="184"/>
        <v>SHIRAI Riko</v>
      </c>
      <c r="O2364" s="355" t="s">
        <v>1534</v>
      </c>
      <c r="P2364" s="355" t="s">
        <v>1535</v>
      </c>
      <c r="Q2364" s="355" t="s">
        <v>889</v>
      </c>
      <c r="R2364" s="355"/>
      <c r="S2364" t="str">
        <f t="shared" si="185"/>
        <v/>
      </c>
      <c r="T2364" t="str">
        <f t="shared" si="186"/>
        <v>3 ()</v>
      </c>
      <c r="U2364" s="302" t="s">
        <v>4657</v>
      </c>
    </row>
    <row r="2365" spans="2:21" s="302" customFormat="1">
      <c r="B2365" s="355" t="s">
        <v>1773</v>
      </c>
      <c r="C2365" s="292">
        <v>2364</v>
      </c>
      <c r="D2365" s="355" t="s">
        <v>2217</v>
      </c>
      <c r="E2365" s="504" t="str">
        <f t="shared" si="182"/>
        <v>KATOH Haruka()</v>
      </c>
      <c r="F2365" s="355" t="s">
        <v>889</v>
      </c>
      <c r="G2365" s="355" t="s">
        <v>624</v>
      </c>
      <c r="H2365" t="str">
        <f>VLOOKUP($G2365,県名!$B$1:$C$49,2,FALSE)</f>
        <v>三  重</v>
      </c>
      <c r="I2365" t="str">
        <f>VLOOKUP(B2365,学校名!$D$8:$F$64,3,FALSE)</f>
        <v>鈴鹿大</v>
      </c>
      <c r="J2365" t="str">
        <f t="shared" si="183"/>
        <v>女</v>
      </c>
      <c r="K2365" s="355" t="s">
        <v>4128</v>
      </c>
      <c r="L2365" s="355" t="s">
        <v>1577</v>
      </c>
      <c r="M2365" t="str">
        <f t="shared" si="184"/>
        <v>KATOH Haruka</v>
      </c>
      <c r="O2365" s="355" t="s">
        <v>1534</v>
      </c>
      <c r="P2365" s="355" t="s">
        <v>1535</v>
      </c>
      <c r="Q2365" s="355" t="s">
        <v>889</v>
      </c>
      <c r="R2365" s="355"/>
      <c r="S2365" t="str">
        <f t="shared" si="185"/>
        <v/>
      </c>
      <c r="T2365" t="str">
        <f t="shared" si="186"/>
        <v>3 ()</v>
      </c>
      <c r="U2365" s="302" t="s">
        <v>4658</v>
      </c>
    </row>
    <row r="2366" spans="2:21" s="302" customFormat="1">
      <c r="B2366" s="355" t="s">
        <v>1773</v>
      </c>
      <c r="C2366" s="292">
        <v>2365</v>
      </c>
      <c r="D2366" s="355" t="s">
        <v>2216</v>
      </c>
      <c r="E2366" s="504" t="str">
        <f t="shared" si="182"/>
        <v>MUNENE Mery()</v>
      </c>
      <c r="F2366" s="355" t="s">
        <v>889</v>
      </c>
      <c r="G2366" s="355" t="s">
        <v>624</v>
      </c>
      <c r="H2366" t="str">
        <f>VLOOKUP($G2366,県名!$B$1:$C$49,2,FALSE)</f>
        <v>三  重</v>
      </c>
      <c r="I2366" t="str">
        <f>VLOOKUP(B2366,学校名!$D$8:$F$64,3,FALSE)</f>
        <v>鈴鹿大</v>
      </c>
      <c r="J2366" t="str">
        <f t="shared" si="183"/>
        <v>女</v>
      </c>
      <c r="K2366" s="355" t="s">
        <v>2394</v>
      </c>
      <c r="L2366" s="355" t="s">
        <v>4129</v>
      </c>
      <c r="M2366" t="str">
        <f t="shared" si="184"/>
        <v>MUNENE Mery</v>
      </c>
      <c r="O2366" s="355" t="s">
        <v>2984</v>
      </c>
      <c r="P2366" s="355" t="s">
        <v>2985</v>
      </c>
      <c r="Q2366" s="355" t="s">
        <v>889</v>
      </c>
      <c r="R2366" s="355"/>
      <c r="S2366" t="str">
        <f t="shared" si="185"/>
        <v/>
      </c>
      <c r="T2366" t="str">
        <f t="shared" si="186"/>
        <v>3 ()</v>
      </c>
      <c r="U2366" s="302" t="s">
        <v>4659</v>
      </c>
    </row>
    <row r="2367" spans="2:21" s="302" customFormat="1">
      <c r="B2367" s="355" t="s">
        <v>1773</v>
      </c>
      <c r="C2367" s="292">
        <v>2366</v>
      </c>
      <c r="D2367" s="355" t="s">
        <v>2218</v>
      </c>
      <c r="E2367" s="504" t="str">
        <f t="shared" si="182"/>
        <v>MATSUMOTO Komari()</v>
      </c>
      <c r="F2367" s="355" t="s">
        <v>886</v>
      </c>
      <c r="G2367" s="355" t="s">
        <v>624</v>
      </c>
      <c r="H2367" t="str">
        <f>VLOOKUP($G2367,県名!$B$1:$C$49,2,FALSE)</f>
        <v>三  重</v>
      </c>
      <c r="I2367" t="str">
        <f>VLOOKUP(B2367,学校名!$D$8:$F$64,3,FALSE)</f>
        <v>鈴鹿大</v>
      </c>
      <c r="J2367" t="str">
        <f t="shared" si="183"/>
        <v>女</v>
      </c>
      <c r="K2367" s="355" t="s">
        <v>1355</v>
      </c>
      <c r="L2367" s="355" t="s">
        <v>2395</v>
      </c>
      <c r="M2367" t="str">
        <f t="shared" si="184"/>
        <v>MATSUMOTO Komari</v>
      </c>
      <c r="O2367" s="355" t="s">
        <v>1534</v>
      </c>
      <c r="P2367" s="355" t="s">
        <v>1535</v>
      </c>
      <c r="Q2367" s="355" t="s">
        <v>886</v>
      </c>
      <c r="R2367" s="355"/>
      <c r="S2367" t="str">
        <f t="shared" si="185"/>
        <v/>
      </c>
      <c r="T2367" t="str">
        <f t="shared" si="186"/>
        <v>2 ()</v>
      </c>
      <c r="U2367" s="302" t="s">
        <v>4660</v>
      </c>
    </row>
    <row r="2368" spans="2:21" s="302" customFormat="1">
      <c r="B2368" s="355" t="s">
        <v>1773</v>
      </c>
      <c r="C2368" s="292">
        <v>2367</v>
      </c>
      <c r="D2368" s="355" t="s">
        <v>3464</v>
      </c>
      <c r="E2368" s="504" t="str">
        <f t="shared" si="182"/>
        <v>ASANO Kotoha()</v>
      </c>
      <c r="F2368" s="355" t="s">
        <v>886</v>
      </c>
      <c r="G2368" s="355" t="s">
        <v>624</v>
      </c>
      <c r="H2368" t="str">
        <f>VLOOKUP($G2368,県名!$B$1:$C$49,2,FALSE)</f>
        <v>三  重</v>
      </c>
      <c r="I2368" t="str">
        <f>VLOOKUP(B2368,学校名!$D$8:$F$64,3,FALSE)</f>
        <v>鈴鹿大</v>
      </c>
      <c r="J2368" t="str">
        <f t="shared" si="183"/>
        <v>女</v>
      </c>
      <c r="K2368" s="355" t="s">
        <v>1378</v>
      </c>
      <c r="L2368" s="355" t="s">
        <v>4130</v>
      </c>
      <c r="M2368" t="str">
        <f t="shared" si="184"/>
        <v>ASANO Kotoha</v>
      </c>
      <c r="O2368" s="355" t="s">
        <v>1534</v>
      </c>
      <c r="P2368" s="355" t="s">
        <v>1535</v>
      </c>
      <c r="Q2368" s="355" t="s">
        <v>886</v>
      </c>
      <c r="R2368" s="355"/>
      <c r="S2368" t="str">
        <f t="shared" si="185"/>
        <v/>
      </c>
      <c r="T2368" t="str">
        <f t="shared" si="186"/>
        <v>2 ()</v>
      </c>
      <c r="U2368" s="302" t="s">
        <v>4661</v>
      </c>
    </row>
    <row r="2369" spans="2:21" s="302" customFormat="1">
      <c r="B2369" s="355" t="s">
        <v>1773</v>
      </c>
      <c r="C2369" s="292">
        <v>2368</v>
      </c>
      <c r="D2369" s="355" t="s">
        <v>800</v>
      </c>
      <c r="E2369" s="504" t="str">
        <f t="shared" si="182"/>
        <v>YAMAMOTO Ayaka()</v>
      </c>
      <c r="F2369" s="355" t="s">
        <v>886</v>
      </c>
      <c r="G2369" s="355" t="s">
        <v>624</v>
      </c>
      <c r="H2369" t="str">
        <f>VLOOKUP($G2369,県名!$B$1:$C$49,2,FALSE)</f>
        <v>三  重</v>
      </c>
      <c r="I2369" t="str">
        <f>VLOOKUP(B2369,学校名!$D$8:$F$64,3,FALSE)</f>
        <v>鈴鹿大</v>
      </c>
      <c r="J2369" t="str">
        <f t="shared" si="183"/>
        <v>女</v>
      </c>
      <c r="K2369" s="355" t="s">
        <v>1249</v>
      </c>
      <c r="L2369" s="355" t="s">
        <v>1600</v>
      </c>
      <c r="M2369" t="str">
        <f t="shared" si="184"/>
        <v>YAMAMOTO Ayaka</v>
      </c>
      <c r="O2369" s="355" t="s">
        <v>1534</v>
      </c>
      <c r="P2369" s="355" t="s">
        <v>1535</v>
      </c>
      <c r="Q2369" s="355" t="s">
        <v>886</v>
      </c>
      <c r="R2369" s="355"/>
      <c r="S2369" t="str">
        <f t="shared" si="185"/>
        <v/>
      </c>
      <c r="T2369" t="str">
        <f t="shared" si="186"/>
        <v>2 ()</v>
      </c>
      <c r="U2369" s="302" t="s">
        <v>4662</v>
      </c>
    </row>
    <row r="2370" spans="2:21" s="302" customFormat="1">
      <c r="B2370" s="355" t="s">
        <v>510</v>
      </c>
      <c r="C2370" s="292">
        <v>2369</v>
      </c>
      <c r="D2370" s="355" t="s">
        <v>5192</v>
      </c>
      <c r="E2370" s="504" t="str">
        <f t="shared" si="182"/>
        <v xml:space="preserve"> (99)</v>
      </c>
      <c r="F2370" s="355"/>
      <c r="G2370" s="355"/>
      <c r="H2370" t="e">
        <f>VLOOKUP($G2370,県名!$B$1:$C$49,2,FALSE)</f>
        <v>#N/A</v>
      </c>
      <c r="I2370" t="str">
        <f>VLOOKUP(B2370,学校名!$D$8:$F$64,3,FALSE)</f>
        <v>静岡県立大</v>
      </c>
      <c r="J2370" t="str">
        <f t="shared" si="183"/>
        <v>女</v>
      </c>
      <c r="K2370" s="355"/>
      <c r="L2370" s="355"/>
      <c r="M2370" t="str">
        <f t="shared" si="184"/>
        <v xml:space="preserve"> </v>
      </c>
      <c r="O2370" s="355"/>
      <c r="P2370" s="355"/>
      <c r="Q2370" s="355"/>
      <c r="R2370" s="355" t="s">
        <v>4669</v>
      </c>
      <c r="S2370" t="str">
        <f t="shared" si="185"/>
        <v>99</v>
      </c>
      <c r="T2370" t="str">
        <f t="shared" si="186"/>
        <v xml:space="preserve"> (99)</v>
      </c>
      <c r="U2370" s="302" t="s">
        <v>4293</v>
      </c>
    </row>
    <row r="2371" spans="2:21" s="302" customFormat="1">
      <c r="B2371" s="355"/>
      <c r="C2371" s="292"/>
      <c r="D2371" s="355"/>
      <c r="E2371" s="504" t="str">
        <f t="shared" ref="E2371:E2434" si="187">M2371&amp;"("&amp;S2371&amp;")"</f>
        <v xml:space="preserve"> ()</v>
      </c>
      <c r="F2371" s="355"/>
      <c r="G2371" s="355"/>
      <c r="H2371" t="e">
        <f>VLOOKUP($G2371,県名!$B$1:$C$49,2,FALSE)</f>
        <v>#N/A</v>
      </c>
      <c r="I2371" t="e">
        <f>VLOOKUP(B2371,学校名!$D$8:$F$64,3,FALSE)</f>
        <v>#N/A</v>
      </c>
      <c r="J2371" t="str">
        <f t="shared" ref="J2371:J2434" si="188">IF(VALUE(C2371)&lt;2000,"男","女")</f>
        <v>男</v>
      </c>
      <c r="K2371" s="355"/>
      <c r="L2371" s="355"/>
      <c r="M2371" t="str">
        <f t="shared" ref="M2371:M2396" si="189">K2371&amp;" "&amp;L2371</f>
        <v xml:space="preserve"> </v>
      </c>
      <c r="O2371" s="355"/>
      <c r="P2371" s="355"/>
      <c r="Q2371" s="355"/>
      <c r="R2371" s="355"/>
      <c r="S2371" t="str">
        <f t="shared" ref="S2371:S2434" si="190">LEFT(R2371,2)</f>
        <v/>
      </c>
      <c r="T2371" t="str">
        <f t="shared" ref="T2371:T2434" si="191">Q2371&amp;" ("&amp;S2371&amp;")"</f>
        <v xml:space="preserve"> ()</v>
      </c>
      <c r="U2371" s="302" t="s">
        <v>4293</v>
      </c>
    </row>
    <row r="2372" spans="2:21" s="302" customFormat="1">
      <c r="B2372" s="355"/>
      <c r="C2372" s="292"/>
      <c r="D2372" s="355"/>
      <c r="E2372" s="504" t="str">
        <f t="shared" si="187"/>
        <v xml:space="preserve"> ()</v>
      </c>
      <c r="F2372" s="355"/>
      <c r="G2372" s="355"/>
      <c r="H2372" t="e">
        <f>VLOOKUP($G2372,県名!$B$1:$C$49,2,FALSE)</f>
        <v>#N/A</v>
      </c>
      <c r="I2372" t="e">
        <f>VLOOKUP(B2372,学校名!$D$8:$F$64,3,FALSE)</f>
        <v>#N/A</v>
      </c>
      <c r="J2372" t="str">
        <f t="shared" si="188"/>
        <v>男</v>
      </c>
      <c r="K2372" s="355"/>
      <c r="L2372" s="355"/>
      <c r="M2372" t="str">
        <f t="shared" si="189"/>
        <v xml:space="preserve"> </v>
      </c>
      <c r="O2372" s="355"/>
      <c r="P2372" s="355"/>
      <c r="Q2372" s="355"/>
      <c r="R2372" s="355"/>
      <c r="S2372" t="str">
        <f t="shared" si="190"/>
        <v/>
      </c>
      <c r="T2372" t="str">
        <f t="shared" si="191"/>
        <v xml:space="preserve"> ()</v>
      </c>
      <c r="U2372" s="302" t="s">
        <v>4293</v>
      </c>
    </row>
    <row r="2373" spans="2:21" s="302" customFormat="1">
      <c r="B2373" s="355"/>
      <c r="C2373" s="292"/>
      <c r="D2373" s="355"/>
      <c r="E2373" s="504" t="str">
        <f t="shared" si="187"/>
        <v xml:space="preserve"> ()</v>
      </c>
      <c r="F2373" s="355"/>
      <c r="G2373" s="355"/>
      <c r="H2373" t="e">
        <f>VLOOKUP($G2373,県名!$B$1:$C$49,2,FALSE)</f>
        <v>#N/A</v>
      </c>
      <c r="I2373" t="e">
        <f>VLOOKUP(B2373,学校名!$D$8:$F$64,3,FALSE)</f>
        <v>#N/A</v>
      </c>
      <c r="J2373" t="str">
        <f t="shared" si="188"/>
        <v>男</v>
      </c>
      <c r="K2373" s="355"/>
      <c r="L2373" s="355"/>
      <c r="M2373" t="str">
        <f t="shared" si="189"/>
        <v xml:space="preserve"> </v>
      </c>
      <c r="O2373" s="355"/>
      <c r="P2373" s="355"/>
      <c r="Q2373" s="355"/>
      <c r="R2373" s="355"/>
      <c r="S2373" t="str">
        <f t="shared" si="190"/>
        <v/>
      </c>
      <c r="T2373" t="str">
        <f t="shared" si="191"/>
        <v xml:space="preserve"> ()</v>
      </c>
      <c r="U2373" s="302" t="s">
        <v>4293</v>
      </c>
    </row>
    <row r="2374" spans="2:21" s="302" customFormat="1">
      <c r="B2374" s="355"/>
      <c r="C2374" s="292"/>
      <c r="D2374" s="355"/>
      <c r="E2374" s="504" t="str">
        <f t="shared" si="187"/>
        <v xml:space="preserve"> ()</v>
      </c>
      <c r="F2374" s="355"/>
      <c r="G2374" s="355"/>
      <c r="H2374" t="e">
        <f>VLOOKUP($G2374,県名!$B$1:$C$49,2,FALSE)</f>
        <v>#N/A</v>
      </c>
      <c r="I2374" t="e">
        <f>VLOOKUP(B2374,学校名!$D$8:$F$64,3,FALSE)</f>
        <v>#N/A</v>
      </c>
      <c r="J2374" t="str">
        <f t="shared" si="188"/>
        <v>男</v>
      </c>
      <c r="K2374" s="355"/>
      <c r="L2374" s="355"/>
      <c r="M2374" t="str">
        <f t="shared" si="189"/>
        <v xml:space="preserve"> </v>
      </c>
      <c r="O2374" s="355"/>
      <c r="P2374" s="355"/>
      <c r="Q2374" s="355"/>
      <c r="R2374" s="355"/>
      <c r="S2374" t="str">
        <f t="shared" si="190"/>
        <v/>
      </c>
      <c r="T2374" t="str">
        <f t="shared" si="191"/>
        <v xml:space="preserve"> ()</v>
      </c>
      <c r="U2374" s="302" t="s">
        <v>4293</v>
      </c>
    </row>
    <row r="2375" spans="2:21" s="302" customFormat="1">
      <c r="B2375" s="355"/>
      <c r="C2375" s="292"/>
      <c r="D2375" s="355"/>
      <c r="E2375" s="504" t="str">
        <f t="shared" si="187"/>
        <v xml:space="preserve"> ()</v>
      </c>
      <c r="F2375" s="355"/>
      <c r="G2375" s="355"/>
      <c r="H2375" t="e">
        <f>VLOOKUP($G2375,県名!$B$1:$C$49,2,FALSE)</f>
        <v>#N/A</v>
      </c>
      <c r="I2375" t="e">
        <f>VLOOKUP(B2375,学校名!$D$8:$F$64,3,FALSE)</f>
        <v>#N/A</v>
      </c>
      <c r="J2375" t="str">
        <f t="shared" si="188"/>
        <v>男</v>
      </c>
      <c r="K2375" s="355"/>
      <c r="L2375" s="355"/>
      <c r="M2375" t="str">
        <f t="shared" si="189"/>
        <v xml:space="preserve"> </v>
      </c>
      <c r="O2375" s="355"/>
      <c r="P2375" s="355"/>
      <c r="Q2375" s="355"/>
      <c r="R2375" s="355"/>
      <c r="S2375" t="str">
        <f t="shared" si="190"/>
        <v/>
      </c>
      <c r="T2375" t="str">
        <f t="shared" si="191"/>
        <v xml:space="preserve"> ()</v>
      </c>
      <c r="U2375" s="302" t="s">
        <v>4293</v>
      </c>
    </row>
    <row r="2376" spans="2:21" s="302" customFormat="1">
      <c r="B2376" s="355"/>
      <c r="C2376" s="292"/>
      <c r="D2376" s="355"/>
      <c r="E2376" s="504" t="str">
        <f t="shared" si="187"/>
        <v xml:space="preserve"> ()</v>
      </c>
      <c r="F2376" s="355"/>
      <c r="G2376" s="355"/>
      <c r="H2376" t="e">
        <f>VLOOKUP($G2376,県名!$B$1:$C$49,2,FALSE)</f>
        <v>#N/A</v>
      </c>
      <c r="I2376" t="e">
        <f>VLOOKUP(B2376,学校名!$D$8:$F$64,3,FALSE)</f>
        <v>#N/A</v>
      </c>
      <c r="J2376" t="str">
        <f t="shared" si="188"/>
        <v>男</v>
      </c>
      <c r="K2376" s="355"/>
      <c r="L2376" s="355"/>
      <c r="M2376" t="str">
        <f t="shared" si="189"/>
        <v xml:space="preserve"> </v>
      </c>
      <c r="O2376" s="355"/>
      <c r="P2376" s="355"/>
      <c r="Q2376" s="355"/>
      <c r="R2376" s="355"/>
      <c r="S2376" t="str">
        <f t="shared" si="190"/>
        <v/>
      </c>
      <c r="T2376" t="str">
        <f t="shared" si="191"/>
        <v xml:space="preserve"> ()</v>
      </c>
      <c r="U2376" s="302" t="s">
        <v>4293</v>
      </c>
    </row>
    <row r="2377" spans="2:21" s="302" customFormat="1">
      <c r="B2377" s="355"/>
      <c r="C2377" s="292"/>
      <c r="D2377" s="355"/>
      <c r="E2377" s="504" t="str">
        <f t="shared" si="187"/>
        <v xml:space="preserve"> ()</v>
      </c>
      <c r="F2377" s="355"/>
      <c r="G2377" s="355"/>
      <c r="H2377" t="e">
        <f>VLOOKUP($G2377,県名!$B$1:$C$49,2,FALSE)</f>
        <v>#N/A</v>
      </c>
      <c r="I2377" t="e">
        <f>VLOOKUP(B2377,学校名!$D$8:$F$64,3,FALSE)</f>
        <v>#N/A</v>
      </c>
      <c r="J2377" t="str">
        <f t="shared" si="188"/>
        <v>男</v>
      </c>
      <c r="K2377" s="355"/>
      <c r="L2377" s="355"/>
      <c r="M2377" t="str">
        <f t="shared" si="189"/>
        <v xml:space="preserve"> </v>
      </c>
      <c r="O2377" s="355"/>
      <c r="P2377" s="355"/>
      <c r="Q2377" s="355"/>
      <c r="R2377" s="355"/>
      <c r="S2377" t="str">
        <f t="shared" si="190"/>
        <v/>
      </c>
      <c r="T2377" t="str">
        <f t="shared" si="191"/>
        <v xml:space="preserve"> ()</v>
      </c>
      <c r="U2377" s="302" t="s">
        <v>4293</v>
      </c>
    </row>
    <row r="2378" spans="2:21" s="302" customFormat="1">
      <c r="B2378" s="355"/>
      <c r="C2378" s="292"/>
      <c r="D2378" s="355"/>
      <c r="E2378" s="504" t="str">
        <f t="shared" si="187"/>
        <v xml:space="preserve"> ()</v>
      </c>
      <c r="F2378" s="355"/>
      <c r="G2378" s="355"/>
      <c r="H2378" t="e">
        <f>VLOOKUP($G2378,県名!$B$1:$C$49,2,FALSE)</f>
        <v>#N/A</v>
      </c>
      <c r="I2378" t="e">
        <f>VLOOKUP(B2378,学校名!$D$8:$F$64,3,FALSE)</f>
        <v>#N/A</v>
      </c>
      <c r="J2378" t="str">
        <f t="shared" si="188"/>
        <v>男</v>
      </c>
      <c r="K2378" s="355"/>
      <c r="L2378" s="355"/>
      <c r="M2378" t="str">
        <f t="shared" si="189"/>
        <v xml:space="preserve"> </v>
      </c>
      <c r="O2378" s="355"/>
      <c r="P2378" s="355"/>
      <c r="Q2378" s="355"/>
      <c r="R2378" s="355"/>
      <c r="S2378" t="str">
        <f t="shared" si="190"/>
        <v/>
      </c>
      <c r="T2378" t="str">
        <f t="shared" si="191"/>
        <v xml:space="preserve"> ()</v>
      </c>
      <c r="U2378" s="302" t="s">
        <v>4293</v>
      </c>
    </row>
    <row r="2379" spans="2:21" s="302" customFormat="1">
      <c r="B2379" s="355"/>
      <c r="C2379" s="292"/>
      <c r="D2379" s="355"/>
      <c r="E2379" s="504" t="str">
        <f t="shared" si="187"/>
        <v xml:space="preserve"> ()</v>
      </c>
      <c r="F2379" s="355"/>
      <c r="G2379" s="355"/>
      <c r="H2379" t="e">
        <f>VLOOKUP($G2379,県名!$B$1:$C$49,2,FALSE)</f>
        <v>#N/A</v>
      </c>
      <c r="I2379" t="e">
        <f>VLOOKUP(B2379,学校名!$D$8:$F$64,3,FALSE)</f>
        <v>#N/A</v>
      </c>
      <c r="J2379" t="str">
        <f t="shared" si="188"/>
        <v>男</v>
      </c>
      <c r="K2379" s="355"/>
      <c r="L2379" s="355"/>
      <c r="M2379" t="str">
        <f t="shared" si="189"/>
        <v xml:space="preserve"> </v>
      </c>
      <c r="O2379" s="355"/>
      <c r="P2379" s="355"/>
      <c r="Q2379" s="355"/>
      <c r="R2379" s="355"/>
      <c r="S2379" t="str">
        <f t="shared" si="190"/>
        <v/>
      </c>
      <c r="T2379" t="str">
        <f t="shared" si="191"/>
        <v xml:space="preserve"> ()</v>
      </c>
      <c r="U2379" s="302" t="s">
        <v>4293</v>
      </c>
    </row>
    <row r="2380" spans="2:21" s="302" customFormat="1">
      <c r="B2380" s="355"/>
      <c r="C2380" s="292"/>
      <c r="D2380" s="355"/>
      <c r="E2380" s="504" t="str">
        <f t="shared" si="187"/>
        <v xml:space="preserve"> ()</v>
      </c>
      <c r="F2380" s="355"/>
      <c r="G2380" s="355"/>
      <c r="H2380" t="e">
        <f>VLOOKUP($G2380,県名!$B$1:$C$49,2,FALSE)</f>
        <v>#N/A</v>
      </c>
      <c r="I2380" t="e">
        <f>VLOOKUP(B2380,学校名!$D$8:$F$64,3,FALSE)</f>
        <v>#N/A</v>
      </c>
      <c r="J2380" t="str">
        <f t="shared" si="188"/>
        <v>男</v>
      </c>
      <c r="K2380" s="355"/>
      <c r="L2380" s="355"/>
      <c r="M2380" t="str">
        <f t="shared" si="189"/>
        <v xml:space="preserve"> </v>
      </c>
      <c r="O2380" s="355"/>
      <c r="P2380" s="355"/>
      <c r="Q2380" s="355"/>
      <c r="R2380" s="355"/>
      <c r="S2380" t="str">
        <f t="shared" si="190"/>
        <v/>
      </c>
      <c r="T2380" t="str">
        <f t="shared" si="191"/>
        <v xml:space="preserve"> ()</v>
      </c>
      <c r="U2380" s="302" t="s">
        <v>4293</v>
      </c>
    </row>
    <row r="2381" spans="2:21" s="302" customFormat="1">
      <c r="B2381" s="355"/>
      <c r="C2381" s="292"/>
      <c r="D2381" s="355"/>
      <c r="E2381" s="504" t="str">
        <f t="shared" si="187"/>
        <v xml:space="preserve"> ()</v>
      </c>
      <c r="F2381" s="355"/>
      <c r="G2381" s="355"/>
      <c r="H2381" t="e">
        <f>VLOOKUP($G2381,県名!$B$1:$C$49,2,FALSE)</f>
        <v>#N/A</v>
      </c>
      <c r="I2381" t="e">
        <f>VLOOKUP(B2381,学校名!$D$8:$F$64,3,FALSE)</f>
        <v>#N/A</v>
      </c>
      <c r="J2381" t="str">
        <f t="shared" si="188"/>
        <v>男</v>
      </c>
      <c r="K2381" s="355"/>
      <c r="L2381" s="355"/>
      <c r="M2381" t="str">
        <f t="shared" si="189"/>
        <v xml:space="preserve"> </v>
      </c>
      <c r="O2381" s="355"/>
      <c r="P2381" s="355"/>
      <c r="Q2381" s="355"/>
      <c r="R2381" s="355"/>
      <c r="S2381" t="str">
        <f t="shared" si="190"/>
        <v/>
      </c>
      <c r="T2381" t="str">
        <f t="shared" si="191"/>
        <v xml:space="preserve"> ()</v>
      </c>
      <c r="U2381" s="302" t="s">
        <v>4293</v>
      </c>
    </row>
    <row r="2382" spans="2:21" s="302" customFormat="1">
      <c r="B2382" s="355"/>
      <c r="C2382" s="292"/>
      <c r="D2382" s="355"/>
      <c r="E2382" s="504" t="str">
        <f t="shared" si="187"/>
        <v xml:space="preserve"> ()</v>
      </c>
      <c r="F2382" s="355"/>
      <c r="G2382" s="355"/>
      <c r="H2382" t="e">
        <f>VLOOKUP($G2382,県名!$B$1:$C$49,2,FALSE)</f>
        <v>#N/A</v>
      </c>
      <c r="I2382" t="e">
        <f>VLOOKUP(B2382,学校名!$D$8:$F$64,3,FALSE)</f>
        <v>#N/A</v>
      </c>
      <c r="J2382" t="str">
        <f t="shared" si="188"/>
        <v>男</v>
      </c>
      <c r="K2382" s="355"/>
      <c r="L2382" s="355"/>
      <c r="M2382" t="str">
        <f t="shared" si="189"/>
        <v xml:space="preserve"> </v>
      </c>
      <c r="O2382" s="355"/>
      <c r="P2382" s="355"/>
      <c r="Q2382" s="355"/>
      <c r="R2382" s="355"/>
      <c r="S2382" t="str">
        <f t="shared" si="190"/>
        <v/>
      </c>
      <c r="T2382" t="str">
        <f t="shared" si="191"/>
        <v xml:space="preserve"> ()</v>
      </c>
      <c r="U2382" s="302" t="s">
        <v>4293</v>
      </c>
    </row>
    <row r="2383" spans="2:21" s="302" customFormat="1">
      <c r="B2383" s="355"/>
      <c r="C2383" s="292"/>
      <c r="D2383" s="355"/>
      <c r="E2383" s="504" t="str">
        <f t="shared" si="187"/>
        <v xml:space="preserve"> ()</v>
      </c>
      <c r="F2383" s="355"/>
      <c r="G2383" s="355"/>
      <c r="H2383" t="e">
        <f>VLOOKUP($G2383,県名!$B$1:$C$49,2,FALSE)</f>
        <v>#N/A</v>
      </c>
      <c r="I2383" t="e">
        <f>VLOOKUP(B2383,学校名!$D$8:$F$64,3,FALSE)</f>
        <v>#N/A</v>
      </c>
      <c r="J2383" t="str">
        <f t="shared" si="188"/>
        <v>男</v>
      </c>
      <c r="K2383" s="355"/>
      <c r="L2383" s="355"/>
      <c r="M2383" t="str">
        <f t="shared" si="189"/>
        <v xml:space="preserve"> </v>
      </c>
      <c r="O2383" s="355"/>
      <c r="P2383" s="355"/>
      <c r="Q2383" s="355"/>
      <c r="R2383" s="355"/>
      <c r="S2383" t="str">
        <f t="shared" si="190"/>
        <v/>
      </c>
      <c r="T2383" t="str">
        <f t="shared" si="191"/>
        <v xml:space="preserve"> ()</v>
      </c>
      <c r="U2383" s="302" t="s">
        <v>4293</v>
      </c>
    </row>
    <row r="2384" spans="2:21" s="302" customFormat="1">
      <c r="B2384" s="355"/>
      <c r="C2384" s="292"/>
      <c r="D2384" s="355"/>
      <c r="E2384" s="504" t="str">
        <f t="shared" si="187"/>
        <v xml:space="preserve"> ()</v>
      </c>
      <c r="F2384" s="355"/>
      <c r="G2384" s="355"/>
      <c r="H2384" t="e">
        <f>VLOOKUP($G2384,県名!$B$1:$C$49,2,FALSE)</f>
        <v>#N/A</v>
      </c>
      <c r="I2384" t="e">
        <f>VLOOKUP(B2384,学校名!$D$8:$F$64,3,FALSE)</f>
        <v>#N/A</v>
      </c>
      <c r="J2384" t="str">
        <f t="shared" si="188"/>
        <v>男</v>
      </c>
      <c r="K2384" s="355"/>
      <c r="L2384" s="355"/>
      <c r="M2384" t="str">
        <f t="shared" si="189"/>
        <v xml:space="preserve"> </v>
      </c>
      <c r="O2384" s="355"/>
      <c r="P2384" s="355"/>
      <c r="Q2384" s="355"/>
      <c r="R2384" s="355"/>
      <c r="S2384" t="str">
        <f t="shared" si="190"/>
        <v/>
      </c>
      <c r="T2384" t="str">
        <f t="shared" si="191"/>
        <v xml:space="preserve"> ()</v>
      </c>
      <c r="U2384" s="302" t="s">
        <v>4293</v>
      </c>
    </row>
    <row r="2385" spans="2:21" s="302" customFormat="1">
      <c r="B2385" s="355"/>
      <c r="C2385" s="292"/>
      <c r="D2385" s="355"/>
      <c r="E2385" s="504" t="str">
        <f t="shared" si="187"/>
        <v xml:space="preserve"> ()</v>
      </c>
      <c r="F2385" s="355"/>
      <c r="G2385" s="355"/>
      <c r="H2385" t="e">
        <f>VLOOKUP($G2385,県名!$B$1:$C$49,2,FALSE)</f>
        <v>#N/A</v>
      </c>
      <c r="I2385" t="e">
        <f>VLOOKUP(B2385,学校名!$D$8:$F$64,3,FALSE)</f>
        <v>#N/A</v>
      </c>
      <c r="J2385" t="str">
        <f t="shared" si="188"/>
        <v>男</v>
      </c>
      <c r="K2385" s="355"/>
      <c r="L2385" s="355"/>
      <c r="M2385" t="str">
        <f t="shared" si="189"/>
        <v xml:space="preserve"> </v>
      </c>
      <c r="O2385" s="355"/>
      <c r="P2385" s="355"/>
      <c r="Q2385" s="355"/>
      <c r="R2385" s="355"/>
      <c r="S2385" t="str">
        <f t="shared" si="190"/>
        <v/>
      </c>
      <c r="T2385" t="str">
        <f t="shared" si="191"/>
        <v xml:space="preserve"> ()</v>
      </c>
      <c r="U2385" s="302" t="s">
        <v>4293</v>
      </c>
    </row>
    <row r="2386" spans="2:21" s="302" customFormat="1">
      <c r="B2386" s="355"/>
      <c r="C2386" s="292"/>
      <c r="D2386" s="355"/>
      <c r="E2386" s="504" t="str">
        <f t="shared" si="187"/>
        <v xml:space="preserve"> ()</v>
      </c>
      <c r="F2386" s="355"/>
      <c r="G2386" s="355"/>
      <c r="H2386" t="e">
        <f>VLOOKUP($G2386,県名!$B$1:$C$49,2,FALSE)</f>
        <v>#N/A</v>
      </c>
      <c r="I2386" t="e">
        <f>VLOOKUP(B2386,学校名!$D$8:$F$64,3,FALSE)</f>
        <v>#N/A</v>
      </c>
      <c r="J2386" t="str">
        <f t="shared" si="188"/>
        <v>男</v>
      </c>
      <c r="K2386" s="355"/>
      <c r="L2386" s="355"/>
      <c r="M2386" t="str">
        <f t="shared" si="189"/>
        <v xml:space="preserve"> </v>
      </c>
      <c r="O2386" s="355"/>
      <c r="P2386" s="355"/>
      <c r="Q2386" s="355"/>
      <c r="R2386" s="355"/>
      <c r="S2386" t="str">
        <f t="shared" si="190"/>
        <v/>
      </c>
      <c r="T2386" t="str">
        <f t="shared" si="191"/>
        <v xml:space="preserve"> ()</v>
      </c>
      <c r="U2386" s="302" t="s">
        <v>4293</v>
      </c>
    </row>
    <row r="2387" spans="2:21" s="302" customFormat="1">
      <c r="B2387" s="355"/>
      <c r="C2387" s="292"/>
      <c r="D2387" s="355"/>
      <c r="E2387" s="504" t="str">
        <f t="shared" si="187"/>
        <v xml:space="preserve"> ()</v>
      </c>
      <c r="F2387" s="355"/>
      <c r="G2387" s="355"/>
      <c r="H2387" t="e">
        <f>VLOOKUP($G2387,県名!$B$1:$C$49,2,FALSE)</f>
        <v>#N/A</v>
      </c>
      <c r="I2387" t="e">
        <f>VLOOKUP(B2387,学校名!$D$8:$F$64,3,FALSE)</f>
        <v>#N/A</v>
      </c>
      <c r="J2387" t="str">
        <f t="shared" si="188"/>
        <v>男</v>
      </c>
      <c r="K2387" s="355"/>
      <c r="L2387" s="355"/>
      <c r="M2387" t="str">
        <f t="shared" si="189"/>
        <v xml:space="preserve"> </v>
      </c>
      <c r="O2387" s="355"/>
      <c r="P2387" s="355"/>
      <c r="Q2387" s="355"/>
      <c r="R2387" s="355"/>
      <c r="S2387" t="str">
        <f t="shared" si="190"/>
        <v/>
      </c>
      <c r="T2387" t="str">
        <f t="shared" si="191"/>
        <v xml:space="preserve"> ()</v>
      </c>
      <c r="U2387" s="302" t="s">
        <v>4293</v>
      </c>
    </row>
    <row r="2388" spans="2:21" s="302" customFormat="1">
      <c r="B2388" s="355"/>
      <c r="C2388" s="292"/>
      <c r="D2388" s="355"/>
      <c r="E2388" s="504" t="str">
        <f t="shared" si="187"/>
        <v xml:space="preserve"> ()</v>
      </c>
      <c r="F2388" s="355"/>
      <c r="G2388" s="355"/>
      <c r="H2388" t="e">
        <f>VLOOKUP($G2388,県名!$B$1:$C$49,2,FALSE)</f>
        <v>#N/A</v>
      </c>
      <c r="I2388" t="e">
        <f>VLOOKUP(B2388,学校名!$D$8:$F$64,3,FALSE)</f>
        <v>#N/A</v>
      </c>
      <c r="J2388" t="str">
        <f t="shared" si="188"/>
        <v>男</v>
      </c>
      <c r="K2388" s="355"/>
      <c r="L2388" s="355"/>
      <c r="M2388" t="str">
        <f t="shared" si="189"/>
        <v xml:space="preserve"> </v>
      </c>
      <c r="O2388" s="355"/>
      <c r="P2388" s="355"/>
      <c r="Q2388" s="355"/>
      <c r="R2388" s="355"/>
      <c r="S2388" t="str">
        <f t="shared" si="190"/>
        <v/>
      </c>
      <c r="T2388" t="str">
        <f t="shared" si="191"/>
        <v xml:space="preserve"> ()</v>
      </c>
      <c r="U2388" s="302" t="s">
        <v>4293</v>
      </c>
    </row>
    <row r="2389" spans="2:21" s="302" customFormat="1">
      <c r="B2389" s="355"/>
      <c r="C2389" s="292"/>
      <c r="D2389" s="355"/>
      <c r="E2389" s="504" t="str">
        <f t="shared" si="187"/>
        <v xml:space="preserve"> ()</v>
      </c>
      <c r="F2389" s="355"/>
      <c r="G2389" s="355"/>
      <c r="H2389" t="e">
        <f>VLOOKUP($G2389,県名!$B$1:$C$49,2,FALSE)</f>
        <v>#N/A</v>
      </c>
      <c r="I2389" t="e">
        <f>VLOOKUP(B2389,学校名!$D$8:$F$64,3,FALSE)</f>
        <v>#N/A</v>
      </c>
      <c r="J2389" t="str">
        <f t="shared" si="188"/>
        <v>男</v>
      </c>
      <c r="K2389" s="355"/>
      <c r="L2389" s="355"/>
      <c r="M2389" t="str">
        <f t="shared" si="189"/>
        <v xml:space="preserve"> </v>
      </c>
      <c r="O2389" s="355"/>
      <c r="P2389" s="355"/>
      <c r="Q2389" s="355"/>
      <c r="R2389" s="355"/>
      <c r="S2389" t="str">
        <f t="shared" si="190"/>
        <v/>
      </c>
      <c r="T2389" t="str">
        <f t="shared" si="191"/>
        <v xml:space="preserve"> ()</v>
      </c>
      <c r="U2389" s="302" t="s">
        <v>4293</v>
      </c>
    </row>
    <row r="2390" spans="2:21" s="302" customFormat="1">
      <c r="B2390" s="355"/>
      <c r="C2390" s="292"/>
      <c r="D2390" s="355"/>
      <c r="E2390" s="504" t="str">
        <f t="shared" si="187"/>
        <v xml:space="preserve"> ()</v>
      </c>
      <c r="F2390" s="355"/>
      <c r="G2390" s="355"/>
      <c r="H2390" t="e">
        <f>VLOOKUP($G2390,県名!$B$1:$C$49,2,FALSE)</f>
        <v>#N/A</v>
      </c>
      <c r="I2390" t="e">
        <f>VLOOKUP(B2390,学校名!$D$8:$F$64,3,FALSE)</f>
        <v>#N/A</v>
      </c>
      <c r="J2390" t="str">
        <f t="shared" si="188"/>
        <v>男</v>
      </c>
      <c r="K2390" s="355"/>
      <c r="L2390" s="355"/>
      <c r="M2390" t="str">
        <f t="shared" si="189"/>
        <v xml:space="preserve"> </v>
      </c>
      <c r="O2390" s="355"/>
      <c r="P2390" s="355"/>
      <c r="Q2390" s="355"/>
      <c r="R2390" s="355"/>
      <c r="S2390" t="str">
        <f t="shared" si="190"/>
        <v/>
      </c>
      <c r="T2390" t="str">
        <f t="shared" si="191"/>
        <v xml:space="preserve"> ()</v>
      </c>
      <c r="U2390" s="302" t="s">
        <v>4293</v>
      </c>
    </row>
    <row r="2391" spans="2:21" s="302" customFormat="1">
      <c r="B2391" s="355"/>
      <c r="C2391" s="292"/>
      <c r="D2391" s="355"/>
      <c r="E2391" s="504" t="str">
        <f t="shared" si="187"/>
        <v xml:space="preserve"> ()</v>
      </c>
      <c r="F2391" s="355"/>
      <c r="G2391" s="355"/>
      <c r="H2391" t="e">
        <f>VLOOKUP($G2391,県名!$B$1:$C$49,2,FALSE)</f>
        <v>#N/A</v>
      </c>
      <c r="I2391" t="e">
        <f>VLOOKUP(B2391,学校名!$D$8:$F$64,3,FALSE)</f>
        <v>#N/A</v>
      </c>
      <c r="J2391" t="str">
        <f t="shared" si="188"/>
        <v>男</v>
      </c>
      <c r="K2391" s="355"/>
      <c r="L2391" s="355"/>
      <c r="M2391" t="str">
        <f t="shared" si="189"/>
        <v xml:space="preserve"> </v>
      </c>
      <c r="O2391" s="355"/>
      <c r="P2391" s="355"/>
      <c r="Q2391" s="355"/>
      <c r="R2391" s="355"/>
      <c r="S2391" t="str">
        <f t="shared" si="190"/>
        <v/>
      </c>
      <c r="T2391" t="str">
        <f t="shared" si="191"/>
        <v xml:space="preserve"> ()</v>
      </c>
      <c r="U2391" s="302" t="s">
        <v>4293</v>
      </c>
    </row>
    <row r="2392" spans="2:21" s="302" customFormat="1">
      <c r="B2392" s="355"/>
      <c r="C2392" s="292"/>
      <c r="D2392" s="355"/>
      <c r="E2392" s="504" t="str">
        <f t="shared" si="187"/>
        <v xml:space="preserve"> ()</v>
      </c>
      <c r="F2392" s="355"/>
      <c r="G2392" s="355"/>
      <c r="H2392" t="e">
        <f>VLOOKUP($G2392,県名!$B$1:$C$49,2,FALSE)</f>
        <v>#N/A</v>
      </c>
      <c r="I2392" t="e">
        <f>VLOOKUP(B2392,学校名!$D$8:$F$64,3,FALSE)</f>
        <v>#N/A</v>
      </c>
      <c r="J2392" t="str">
        <f t="shared" si="188"/>
        <v>男</v>
      </c>
      <c r="K2392" s="355"/>
      <c r="L2392" s="355"/>
      <c r="M2392" t="str">
        <f t="shared" si="189"/>
        <v xml:space="preserve"> </v>
      </c>
      <c r="O2392" s="355"/>
      <c r="P2392" s="355"/>
      <c r="Q2392" s="355"/>
      <c r="R2392" s="355"/>
      <c r="S2392" t="str">
        <f t="shared" si="190"/>
        <v/>
      </c>
      <c r="T2392" t="str">
        <f t="shared" si="191"/>
        <v xml:space="preserve"> ()</v>
      </c>
      <c r="U2392" s="302" t="s">
        <v>4293</v>
      </c>
    </row>
    <row r="2393" spans="2:21" s="302" customFormat="1">
      <c r="B2393" s="355"/>
      <c r="C2393" s="292"/>
      <c r="D2393" s="355"/>
      <c r="E2393" s="504" t="str">
        <f t="shared" si="187"/>
        <v xml:space="preserve"> ()</v>
      </c>
      <c r="F2393" s="355"/>
      <c r="G2393" s="355"/>
      <c r="H2393" t="e">
        <f>VLOOKUP($G2393,県名!$B$1:$C$49,2,FALSE)</f>
        <v>#N/A</v>
      </c>
      <c r="I2393" t="e">
        <f>VLOOKUP(B2393,学校名!$D$8:$F$64,3,FALSE)</f>
        <v>#N/A</v>
      </c>
      <c r="J2393" t="str">
        <f t="shared" si="188"/>
        <v>男</v>
      </c>
      <c r="K2393" s="355"/>
      <c r="L2393" s="355"/>
      <c r="M2393" t="str">
        <f t="shared" si="189"/>
        <v xml:space="preserve"> </v>
      </c>
      <c r="O2393" s="355"/>
      <c r="P2393" s="355"/>
      <c r="Q2393" s="355"/>
      <c r="R2393" s="355"/>
      <c r="S2393" t="str">
        <f t="shared" si="190"/>
        <v/>
      </c>
      <c r="T2393" t="str">
        <f t="shared" si="191"/>
        <v xml:space="preserve"> ()</v>
      </c>
      <c r="U2393" s="302" t="s">
        <v>4293</v>
      </c>
    </row>
    <row r="2394" spans="2:21" s="302" customFormat="1">
      <c r="B2394" s="355"/>
      <c r="C2394" s="292"/>
      <c r="D2394" s="355"/>
      <c r="E2394" s="504" t="str">
        <f t="shared" si="187"/>
        <v xml:space="preserve"> ()</v>
      </c>
      <c r="F2394" s="355"/>
      <c r="G2394" s="355"/>
      <c r="H2394" t="e">
        <f>VLOOKUP($G2394,県名!$B$1:$C$49,2,FALSE)</f>
        <v>#N/A</v>
      </c>
      <c r="I2394" t="e">
        <f>VLOOKUP(B2394,学校名!$D$8:$F$64,3,FALSE)</f>
        <v>#N/A</v>
      </c>
      <c r="J2394" t="str">
        <f t="shared" si="188"/>
        <v>男</v>
      </c>
      <c r="K2394" s="355"/>
      <c r="L2394" s="355"/>
      <c r="M2394" t="str">
        <f t="shared" si="189"/>
        <v xml:space="preserve"> </v>
      </c>
      <c r="O2394" s="355"/>
      <c r="P2394" s="355"/>
      <c r="Q2394" s="355"/>
      <c r="R2394" s="355"/>
      <c r="S2394" t="str">
        <f t="shared" si="190"/>
        <v/>
      </c>
      <c r="T2394" t="str">
        <f t="shared" si="191"/>
        <v xml:space="preserve"> ()</v>
      </c>
      <c r="U2394" s="302" t="s">
        <v>4293</v>
      </c>
    </row>
    <row r="2395" spans="2:21" s="302" customFormat="1">
      <c r="B2395" s="355"/>
      <c r="C2395" s="301"/>
      <c r="D2395" s="355"/>
      <c r="E2395" s="504" t="str">
        <f t="shared" si="187"/>
        <v xml:space="preserve"> ()</v>
      </c>
      <c r="F2395" s="355"/>
      <c r="G2395" s="355"/>
      <c r="H2395" t="e">
        <f>VLOOKUP($G2395,県名!$B$1:$C$49,2,FALSE)</f>
        <v>#N/A</v>
      </c>
      <c r="I2395" t="e">
        <f>VLOOKUP(B2395,学校名!$D$8:$F$64,3,FALSE)</f>
        <v>#N/A</v>
      </c>
      <c r="J2395" t="str">
        <f t="shared" si="188"/>
        <v>男</v>
      </c>
      <c r="K2395" s="355"/>
      <c r="L2395" s="355"/>
      <c r="M2395" t="str">
        <f t="shared" si="189"/>
        <v xml:space="preserve"> </v>
      </c>
      <c r="O2395" s="355"/>
      <c r="P2395" s="355"/>
      <c r="Q2395" s="355"/>
      <c r="R2395" s="355"/>
      <c r="S2395" t="str">
        <f t="shared" si="190"/>
        <v/>
      </c>
      <c r="T2395" t="str">
        <f t="shared" si="191"/>
        <v xml:space="preserve"> ()</v>
      </c>
      <c r="U2395" s="302" t="s">
        <v>4293</v>
      </c>
    </row>
    <row r="2396" spans="2:21" s="302" customFormat="1">
      <c r="B2396" s="355"/>
      <c r="C2396" s="301"/>
      <c r="D2396" s="355"/>
      <c r="E2396" s="504" t="str">
        <f t="shared" si="187"/>
        <v xml:space="preserve"> ()</v>
      </c>
      <c r="F2396" s="355"/>
      <c r="G2396" s="355"/>
      <c r="H2396" t="e">
        <f>VLOOKUP($G2396,県名!$B$1:$C$49,2,FALSE)</f>
        <v>#N/A</v>
      </c>
      <c r="I2396" t="e">
        <f>VLOOKUP(B2396,学校名!$D$8:$F$64,3,FALSE)</f>
        <v>#N/A</v>
      </c>
      <c r="J2396" t="str">
        <f t="shared" si="188"/>
        <v>男</v>
      </c>
      <c r="K2396" s="355"/>
      <c r="L2396" s="355"/>
      <c r="M2396" t="str">
        <f t="shared" si="189"/>
        <v xml:space="preserve"> </v>
      </c>
      <c r="O2396" s="355"/>
      <c r="P2396" s="355"/>
      <c r="Q2396" s="355"/>
      <c r="R2396" s="355"/>
      <c r="S2396" t="str">
        <f t="shared" si="190"/>
        <v/>
      </c>
      <c r="T2396" t="str">
        <f t="shared" si="191"/>
        <v xml:space="preserve"> ()</v>
      </c>
      <c r="U2396" s="302" t="s">
        <v>4293</v>
      </c>
    </row>
    <row r="2397" spans="2:21" s="302" customFormat="1">
      <c r="B2397" s="355"/>
      <c r="C2397" s="301"/>
      <c r="D2397" s="355"/>
      <c r="E2397" s="504" t="str">
        <f t="shared" si="187"/>
        <v>()</v>
      </c>
      <c r="F2397" s="355"/>
      <c r="G2397" s="355"/>
      <c r="H2397" t="e">
        <f>VLOOKUP($G2397,県名!$B$1:$C$49,2,FALSE)</f>
        <v>#N/A</v>
      </c>
      <c r="I2397" t="e">
        <f>VLOOKUP(B2397,学校名!$D$8:$F$64,3,FALSE)</f>
        <v>#N/A</v>
      </c>
      <c r="J2397" t="str">
        <f t="shared" si="188"/>
        <v>男</v>
      </c>
      <c r="K2397" s="355"/>
      <c r="L2397" s="355"/>
      <c r="M2397"/>
      <c r="O2397" s="355"/>
      <c r="P2397" s="355"/>
      <c r="Q2397" s="355"/>
      <c r="R2397" s="355"/>
      <c r="S2397" t="str">
        <f t="shared" si="190"/>
        <v/>
      </c>
      <c r="T2397" t="str">
        <f t="shared" si="191"/>
        <v xml:space="preserve"> ()</v>
      </c>
      <c r="U2397" s="302" t="s">
        <v>4663</v>
      </c>
    </row>
    <row r="2398" spans="2:21" s="302" customFormat="1">
      <c r="B2398" s="355"/>
      <c r="C2398" s="301"/>
      <c r="D2398" s="355"/>
      <c r="E2398" s="504" t="str">
        <f t="shared" si="187"/>
        <v>()</v>
      </c>
      <c r="F2398" s="355"/>
      <c r="G2398" s="355"/>
      <c r="H2398" t="e">
        <f>VLOOKUP($G2398,県名!$B$1:$C$49,2,FALSE)</f>
        <v>#N/A</v>
      </c>
      <c r="I2398" t="e">
        <f>VLOOKUP(B2398,学校名!$D$8:$F$64,3,FALSE)</f>
        <v>#N/A</v>
      </c>
      <c r="J2398" t="str">
        <f t="shared" si="188"/>
        <v>男</v>
      </c>
      <c r="K2398" s="355"/>
      <c r="L2398" s="355"/>
      <c r="M2398"/>
      <c r="O2398" s="355"/>
      <c r="P2398" s="355"/>
      <c r="Q2398" s="355"/>
      <c r="R2398" s="355"/>
      <c r="S2398" t="str">
        <f t="shared" si="190"/>
        <v/>
      </c>
      <c r="T2398" t="str">
        <f t="shared" si="191"/>
        <v xml:space="preserve"> ()</v>
      </c>
      <c r="U2398" s="302" t="s">
        <v>4663</v>
      </c>
    </row>
    <row r="2399" spans="2:21" s="302" customFormat="1">
      <c r="B2399" s="355"/>
      <c r="C2399" s="301"/>
      <c r="D2399" s="355"/>
      <c r="E2399" s="504" t="str">
        <f t="shared" si="187"/>
        <v>()</v>
      </c>
      <c r="F2399" s="355"/>
      <c r="G2399" s="355"/>
      <c r="H2399" t="e">
        <f>VLOOKUP($G2399,県名!$B$1:$C$49,2,FALSE)</f>
        <v>#N/A</v>
      </c>
      <c r="I2399" t="e">
        <f>VLOOKUP(B2399,学校名!$D$8:$F$64,3,FALSE)</f>
        <v>#N/A</v>
      </c>
      <c r="J2399" t="str">
        <f t="shared" si="188"/>
        <v>男</v>
      </c>
      <c r="K2399" s="355"/>
      <c r="L2399" s="355"/>
      <c r="M2399"/>
      <c r="O2399" s="355"/>
      <c r="P2399" s="355"/>
      <c r="Q2399" s="355"/>
      <c r="R2399" s="355"/>
      <c r="S2399" t="str">
        <f t="shared" si="190"/>
        <v/>
      </c>
      <c r="T2399" t="str">
        <f t="shared" si="191"/>
        <v xml:space="preserve"> ()</v>
      </c>
      <c r="U2399" s="302" t="s">
        <v>4663</v>
      </c>
    </row>
    <row r="2400" spans="2:21" s="302" customFormat="1">
      <c r="B2400" s="355"/>
      <c r="C2400" s="301"/>
      <c r="D2400" s="355"/>
      <c r="E2400" s="504" t="str">
        <f t="shared" si="187"/>
        <v>()</v>
      </c>
      <c r="F2400" s="355"/>
      <c r="G2400" s="355"/>
      <c r="H2400" t="e">
        <f>VLOOKUP($G2400,県名!$B$1:$C$49,2,FALSE)</f>
        <v>#N/A</v>
      </c>
      <c r="I2400" t="e">
        <f>VLOOKUP(B2400,学校名!$D$8:$F$64,3,FALSE)</f>
        <v>#N/A</v>
      </c>
      <c r="J2400" t="str">
        <f t="shared" si="188"/>
        <v>男</v>
      </c>
      <c r="K2400" s="355"/>
      <c r="L2400" s="355"/>
      <c r="M2400"/>
      <c r="O2400" s="355"/>
      <c r="P2400" s="355"/>
      <c r="Q2400" s="355"/>
      <c r="R2400" s="355"/>
      <c r="S2400" t="str">
        <f t="shared" si="190"/>
        <v/>
      </c>
      <c r="T2400" t="str">
        <f t="shared" si="191"/>
        <v xml:space="preserve"> ()</v>
      </c>
      <c r="U2400" s="302" t="s">
        <v>4663</v>
      </c>
    </row>
    <row r="2401" spans="2:21" s="302" customFormat="1">
      <c r="B2401" s="355"/>
      <c r="C2401" s="301"/>
      <c r="D2401" s="355"/>
      <c r="E2401" s="504" t="str">
        <f t="shared" si="187"/>
        <v>()</v>
      </c>
      <c r="F2401" s="355"/>
      <c r="G2401" s="355"/>
      <c r="H2401" t="e">
        <f>VLOOKUP($G2401,県名!$B$1:$C$49,2,FALSE)</f>
        <v>#N/A</v>
      </c>
      <c r="I2401" t="e">
        <f>VLOOKUP(B2401,学校名!$D$8:$F$64,3,FALSE)</f>
        <v>#N/A</v>
      </c>
      <c r="J2401" t="str">
        <f t="shared" si="188"/>
        <v>男</v>
      </c>
      <c r="K2401" s="355"/>
      <c r="L2401" s="355"/>
      <c r="M2401"/>
      <c r="O2401" s="355"/>
      <c r="P2401" s="355"/>
      <c r="Q2401" s="355"/>
      <c r="R2401" s="355"/>
      <c r="S2401" t="str">
        <f t="shared" si="190"/>
        <v/>
      </c>
      <c r="T2401" t="str">
        <f t="shared" si="191"/>
        <v xml:space="preserve"> ()</v>
      </c>
      <c r="U2401" s="302" t="s">
        <v>4663</v>
      </c>
    </row>
    <row r="2402" spans="2:21" s="302" customFormat="1">
      <c r="B2402" s="355"/>
      <c r="C2402" s="301"/>
      <c r="D2402" s="355"/>
      <c r="E2402" s="504" t="str">
        <f t="shared" si="187"/>
        <v>()</v>
      </c>
      <c r="F2402" s="355"/>
      <c r="G2402" s="355"/>
      <c r="H2402" t="e">
        <f>VLOOKUP($G2402,県名!$B$1:$C$49,2,FALSE)</f>
        <v>#N/A</v>
      </c>
      <c r="I2402" t="e">
        <f>VLOOKUP(B2402,学校名!$D$8:$F$64,3,FALSE)</f>
        <v>#N/A</v>
      </c>
      <c r="J2402" t="str">
        <f t="shared" si="188"/>
        <v>男</v>
      </c>
      <c r="K2402" s="355"/>
      <c r="L2402" s="355"/>
      <c r="M2402"/>
      <c r="O2402" s="355"/>
      <c r="P2402" s="355"/>
      <c r="Q2402" s="355"/>
      <c r="R2402" s="355"/>
      <c r="S2402" t="str">
        <f t="shared" si="190"/>
        <v/>
      </c>
      <c r="T2402" t="str">
        <f t="shared" si="191"/>
        <v xml:space="preserve"> ()</v>
      </c>
      <c r="U2402" s="302" t="s">
        <v>4663</v>
      </c>
    </row>
    <row r="2403" spans="2:21" s="302" customFormat="1">
      <c r="B2403" s="355"/>
      <c r="C2403" s="301"/>
      <c r="D2403" s="355"/>
      <c r="E2403" s="504" t="str">
        <f t="shared" si="187"/>
        <v>()</v>
      </c>
      <c r="F2403" s="355"/>
      <c r="G2403" s="355"/>
      <c r="H2403" t="e">
        <f>VLOOKUP($G2403,県名!$B$1:$C$49,2,FALSE)</f>
        <v>#N/A</v>
      </c>
      <c r="I2403" t="e">
        <f>VLOOKUP(B2403,学校名!$D$8:$F$64,3,FALSE)</f>
        <v>#N/A</v>
      </c>
      <c r="J2403" t="str">
        <f t="shared" si="188"/>
        <v>男</v>
      </c>
      <c r="K2403" s="355"/>
      <c r="L2403" s="355"/>
      <c r="M2403"/>
      <c r="O2403" s="355"/>
      <c r="P2403" s="355"/>
      <c r="Q2403" s="355"/>
      <c r="R2403" s="355"/>
      <c r="S2403" t="str">
        <f t="shared" si="190"/>
        <v/>
      </c>
      <c r="T2403" t="str">
        <f t="shared" si="191"/>
        <v xml:space="preserve"> ()</v>
      </c>
      <c r="U2403" s="302" t="s">
        <v>4663</v>
      </c>
    </row>
    <row r="2404" spans="2:21" s="302" customFormat="1">
      <c r="B2404" s="355"/>
      <c r="C2404" s="301"/>
      <c r="D2404" s="355"/>
      <c r="E2404" s="504" t="str">
        <f t="shared" si="187"/>
        <v>()</v>
      </c>
      <c r="F2404" s="355"/>
      <c r="G2404" s="355"/>
      <c r="H2404" t="e">
        <f>VLOOKUP($G2404,県名!$B$1:$C$49,2,FALSE)</f>
        <v>#N/A</v>
      </c>
      <c r="I2404" t="e">
        <f>VLOOKUP(B2404,学校名!$D$8:$F$64,3,FALSE)</f>
        <v>#N/A</v>
      </c>
      <c r="J2404" t="str">
        <f t="shared" si="188"/>
        <v>男</v>
      </c>
      <c r="K2404" s="355"/>
      <c r="L2404" s="355"/>
      <c r="M2404"/>
      <c r="O2404" s="355"/>
      <c r="P2404" s="355"/>
      <c r="Q2404" s="355"/>
      <c r="R2404" s="355"/>
      <c r="S2404" t="str">
        <f t="shared" si="190"/>
        <v/>
      </c>
      <c r="T2404" t="str">
        <f t="shared" si="191"/>
        <v xml:space="preserve"> ()</v>
      </c>
      <c r="U2404" s="302" t="s">
        <v>4663</v>
      </c>
    </row>
    <row r="2405" spans="2:21" s="302" customFormat="1">
      <c r="B2405" s="355"/>
      <c r="C2405" s="301"/>
      <c r="D2405" s="355"/>
      <c r="E2405" s="504" t="str">
        <f t="shared" si="187"/>
        <v>()</v>
      </c>
      <c r="F2405" s="355"/>
      <c r="G2405" s="355"/>
      <c r="H2405" t="e">
        <f>VLOOKUP($G2405,県名!$B$1:$C$49,2,FALSE)</f>
        <v>#N/A</v>
      </c>
      <c r="I2405" t="e">
        <f>VLOOKUP(B2405,学校名!$D$8:$F$64,3,FALSE)</f>
        <v>#N/A</v>
      </c>
      <c r="J2405" t="str">
        <f t="shared" si="188"/>
        <v>男</v>
      </c>
      <c r="K2405" s="355"/>
      <c r="L2405" s="355"/>
      <c r="M2405"/>
      <c r="O2405" s="355"/>
      <c r="P2405" s="355"/>
      <c r="Q2405" s="355"/>
      <c r="R2405" s="355"/>
      <c r="S2405" t="str">
        <f t="shared" si="190"/>
        <v/>
      </c>
      <c r="T2405" t="str">
        <f t="shared" si="191"/>
        <v xml:space="preserve"> ()</v>
      </c>
      <c r="U2405" s="302" t="s">
        <v>4663</v>
      </c>
    </row>
    <row r="2406" spans="2:21" s="302" customFormat="1">
      <c r="B2406" s="355"/>
      <c r="C2406" s="301"/>
      <c r="D2406" s="355"/>
      <c r="E2406" s="504" t="str">
        <f t="shared" si="187"/>
        <v>()</v>
      </c>
      <c r="F2406" s="355"/>
      <c r="G2406" s="355"/>
      <c r="H2406" t="e">
        <f>VLOOKUP($G2406,県名!$B$1:$C$49,2,FALSE)</f>
        <v>#N/A</v>
      </c>
      <c r="I2406" t="e">
        <f>VLOOKUP(B2406,学校名!$D$8:$F$64,3,FALSE)</f>
        <v>#N/A</v>
      </c>
      <c r="J2406" t="str">
        <f t="shared" si="188"/>
        <v>男</v>
      </c>
      <c r="K2406" s="355"/>
      <c r="L2406" s="355"/>
      <c r="M2406"/>
      <c r="O2406" s="355"/>
      <c r="P2406" s="355"/>
      <c r="Q2406" s="355"/>
      <c r="R2406" s="355"/>
      <c r="S2406" t="str">
        <f t="shared" si="190"/>
        <v/>
      </c>
      <c r="T2406" t="str">
        <f t="shared" si="191"/>
        <v xml:space="preserve"> ()</v>
      </c>
      <c r="U2406" s="302" t="s">
        <v>4663</v>
      </c>
    </row>
    <row r="2407" spans="2:21" s="302" customFormat="1">
      <c r="B2407" s="355"/>
      <c r="C2407" s="301"/>
      <c r="D2407" s="355"/>
      <c r="E2407" s="504" t="str">
        <f t="shared" si="187"/>
        <v>()</v>
      </c>
      <c r="F2407" s="355"/>
      <c r="G2407" s="355"/>
      <c r="H2407" t="e">
        <f>VLOOKUP($G2407,県名!$B$1:$C$49,2,FALSE)</f>
        <v>#N/A</v>
      </c>
      <c r="I2407" t="e">
        <f>VLOOKUP(B2407,学校名!$D$8:$F$64,3,FALSE)</f>
        <v>#N/A</v>
      </c>
      <c r="J2407" t="str">
        <f t="shared" si="188"/>
        <v>男</v>
      </c>
      <c r="K2407" s="355"/>
      <c r="L2407" s="355"/>
      <c r="M2407"/>
      <c r="O2407" s="355"/>
      <c r="P2407" s="355"/>
      <c r="Q2407" s="355"/>
      <c r="R2407" s="355"/>
      <c r="S2407" t="str">
        <f t="shared" si="190"/>
        <v/>
      </c>
      <c r="T2407" t="str">
        <f t="shared" si="191"/>
        <v xml:space="preserve"> ()</v>
      </c>
      <c r="U2407" s="302" t="s">
        <v>4663</v>
      </c>
    </row>
    <row r="2408" spans="2:21" s="302" customFormat="1">
      <c r="B2408" s="355"/>
      <c r="C2408" s="301"/>
      <c r="D2408" s="355"/>
      <c r="E2408" s="504" t="str">
        <f t="shared" si="187"/>
        <v>()</v>
      </c>
      <c r="F2408" s="355"/>
      <c r="G2408" s="355"/>
      <c r="H2408" t="e">
        <f>VLOOKUP($G2408,県名!$B$1:$C$49,2,FALSE)</f>
        <v>#N/A</v>
      </c>
      <c r="I2408" t="e">
        <f>VLOOKUP(B2408,学校名!$D$8:$F$64,3,FALSE)</f>
        <v>#N/A</v>
      </c>
      <c r="J2408" t="str">
        <f t="shared" si="188"/>
        <v>男</v>
      </c>
      <c r="K2408" s="355"/>
      <c r="L2408" s="355"/>
      <c r="M2408"/>
      <c r="O2408" s="355"/>
      <c r="P2408" s="355"/>
      <c r="Q2408" s="355"/>
      <c r="R2408" s="355"/>
      <c r="S2408" t="str">
        <f t="shared" si="190"/>
        <v/>
      </c>
      <c r="T2408" t="str">
        <f t="shared" si="191"/>
        <v xml:space="preserve"> ()</v>
      </c>
      <c r="U2408" s="302" t="s">
        <v>4663</v>
      </c>
    </row>
    <row r="2409" spans="2:21" s="302" customFormat="1">
      <c r="B2409" s="355"/>
      <c r="C2409" s="301"/>
      <c r="D2409" s="355"/>
      <c r="E2409" s="504" t="str">
        <f t="shared" si="187"/>
        <v>()</v>
      </c>
      <c r="F2409" s="355"/>
      <c r="G2409" s="355"/>
      <c r="H2409" t="e">
        <f>VLOOKUP($G2409,県名!$B$1:$C$49,2,FALSE)</f>
        <v>#N/A</v>
      </c>
      <c r="I2409" t="e">
        <f>VLOOKUP(B2409,学校名!$D$8:$F$64,3,FALSE)</f>
        <v>#N/A</v>
      </c>
      <c r="J2409" t="str">
        <f t="shared" si="188"/>
        <v>男</v>
      </c>
      <c r="K2409" s="355"/>
      <c r="L2409" s="355"/>
      <c r="M2409"/>
      <c r="O2409" s="355"/>
      <c r="P2409" s="355"/>
      <c r="Q2409" s="355"/>
      <c r="R2409" s="355"/>
      <c r="S2409" t="str">
        <f t="shared" si="190"/>
        <v/>
      </c>
      <c r="T2409" t="str">
        <f t="shared" si="191"/>
        <v xml:space="preserve"> ()</v>
      </c>
      <c r="U2409" s="302" t="s">
        <v>4663</v>
      </c>
    </row>
    <row r="2410" spans="2:21" s="302" customFormat="1">
      <c r="B2410" s="355"/>
      <c r="C2410" s="301"/>
      <c r="D2410" s="355"/>
      <c r="E2410" s="504" t="str">
        <f t="shared" si="187"/>
        <v>()</v>
      </c>
      <c r="F2410" s="355"/>
      <c r="G2410" s="355"/>
      <c r="H2410" t="e">
        <f>VLOOKUP($G2410,県名!$B$1:$C$49,2,FALSE)</f>
        <v>#N/A</v>
      </c>
      <c r="I2410" t="e">
        <f>VLOOKUP(B2410,学校名!$D$8:$F$64,3,FALSE)</f>
        <v>#N/A</v>
      </c>
      <c r="J2410" t="str">
        <f t="shared" si="188"/>
        <v>男</v>
      </c>
      <c r="K2410" s="355"/>
      <c r="L2410" s="355"/>
      <c r="M2410"/>
      <c r="O2410" s="355"/>
      <c r="P2410" s="355"/>
      <c r="Q2410" s="355"/>
      <c r="R2410" s="355"/>
      <c r="S2410" t="str">
        <f t="shared" si="190"/>
        <v/>
      </c>
      <c r="T2410" t="str">
        <f t="shared" si="191"/>
        <v xml:space="preserve"> ()</v>
      </c>
      <c r="U2410" s="302" t="s">
        <v>4663</v>
      </c>
    </row>
    <row r="2411" spans="2:21" s="302" customFormat="1">
      <c r="B2411" s="355"/>
      <c r="C2411" s="301"/>
      <c r="D2411" s="355"/>
      <c r="E2411" s="504" t="str">
        <f t="shared" si="187"/>
        <v>()</v>
      </c>
      <c r="F2411" s="355"/>
      <c r="G2411" s="355"/>
      <c r="H2411" t="e">
        <f>VLOOKUP($G2411,県名!$B$1:$C$49,2,FALSE)</f>
        <v>#N/A</v>
      </c>
      <c r="I2411" t="e">
        <f>VLOOKUP(B2411,学校名!$D$8:$F$64,3,FALSE)</f>
        <v>#N/A</v>
      </c>
      <c r="J2411" t="str">
        <f t="shared" si="188"/>
        <v>男</v>
      </c>
      <c r="K2411" s="355"/>
      <c r="L2411" s="355"/>
      <c r="M2411"/>
      <c r="O2411" s="355"/>
      <c r="P2411" s="355"/>
      <c r="Q2411" s="355"/>
      <c r="R2411" s="355"/>
      <c r="S2411" t="str">
        <f t="shared" si="190"/>
        <v/>
      </c>
      <c r="T2411" t="str">
        <f t="shared" si="191"/>
        <v xml:space="preserve"> ()</v>
      </c>
      <c r="U2411" s="302" t="s">
        <v>4663</v>
      </c>
    </row>
    <row r="2412" spans="2:21" s="302" customFormat="1">
      <c r="B2412" s="355"/>
      <c r="C2412" s="301"/>
      <c r="D2412" s="355"/>
      <c r="E2412" s="504" t="str">
        <f t="shared" si="187"/>
        <v>()</v>
      </c>
      <c r="F2412" s="355"/>
      <c r="G2412" s="355"/>
      <c r="H2412" t="e">
        <f>VLOOKUP($G2412,県名!$B$1:$C$49,2,FALSE)</f>
        <v>#N/A</v>
      </c>
      <c r="I2412" t="e">
        <f>VLOOKUP(B2412,学校名!$D$8:$F$64,3,FALSE)</f>
        <v>#N/A</v>
      </c>
      <c r="J2412" t="str">
        <f t="shared" si="188"/>
        <v>男</v>
      </c>
      <c r="K2412" s="355"/>
      <c r="L2412" s="355"/>
      <c r="M2412"/>
      <c r="O2412" s="355"/>
      <c r="P2412" s="355"/>
      <c r="Q2412" s="355"/>
      <c r="R2412" s="355"/>
      <c r="S2412" t="str">
        <f t="shared" si="190"/>
        <v/>
      </c>
      <c r="T2412" t="str">
        <f t="shared" si="191"/>
        <v xml:space="preserve"> ()</v>
      </c>
      <c r="U2412" s="302" t="s">
        <v>4663</v>
      </c>
    </row>
    <row r="2413" spans="2:21" s="302" customFormat="1">
      <c r="B2413" s="355"/>
      <c r="C2413" s="301"/>
      <c r="D2413" s="355"/>
      <c r="E2413" s="504" t="str">
        <f t="shared" si="187"/>
        <v>()</v>
      </c>
      <c r="F2413" s="355"/>
      <c r="G2413" s="355"/>
      <c r="H2413" t="e">
        <f>VLOOKUP($G2413,県名!$B$1:$C$49,2,FALSE)</f>
        <v>#N/A</v>
      </c>
      <c r="I2413" t="e">
        <f>VLOOKUP(B2413,学校名!$D$8:$F$64,3,FALSE)</f>
        <v>#N/A</v>
      </c>
      <c r="J2413" t="str">
        <f t="shared" si="188"/>
        <v>男</v>
      </c>
      <c r="K2413" s="355"/>
      <c r="L2413" s="355"/>
      <c r="M2413"/>
      <c r="O2413" s="355"/>
      <c r="P2413" s="355"/>
      <c r="Q2413" s="355"/>
      <c r="R2413" s="355"/>
      <c r="S2413" t="str">
        <f t="shared" si="190"/>
        <v/>
      </c>
      <c r="T2413" t="str">
        <f t="shared" si="191"/>
        <v xml:space="preserve"> ()</v>
      </c>
      <c r="U2413" s="302" t="s">
        <v>4663</v>
      </c>
    </row>
    <row r="2414" spans="2:21" s="302" customFormat="1">
      <c r="B2414" s="355"/>
      <c r="C2414" s="301"/>
      <c r="D2414" s="355"/>
      <c r="E2414" s="504" t="str">
        <f t="shared" si="187"/>
        <v>()</v>
      </c>
      <c r="F2414" s="355"/>
      <c r="G2414" s="355"/>
      <c r="H2414" t="e">
        <f>VLOOKUP($G2414,県名!$B$1:$C$49,2,FALSE)</f>
        <v>#N/A</v>
      </c>
      <c r="I2414" t="e">
        <f>VLOOKUP(B2414,学校名!$D$8:$F$64,3,FALSE)</f>
        <v>#N/A</v>
      </c>
      <c r="J2414" t="str">
        <f t="shared" si="188"/>
        <v>男</v>
      </c>
      <c r="K2414" s="355"/>
      <c r="L2414" s="355"/>
      <c r="M2414"/>
      <c r="O2414" s="355"/>
      <c r="P2414" s="355"/>
      <c r="Q2414" s="355"/>
      <c r="R2414" s="355"/>
      <c r="S2414" t="str">
        <f t="shared" si="190"/>
        <v/>
      </c>
      <c r="T2414" t="str">
        <f t="shared" si="191"/>
        <v xml:space="preserve"> ()</v>
      </c>
      <c r="U2414" s="302" t="s">
        <v>4663</v>
      </c>
    </row>
    <row r="2415" spans="2:21" s="302" customFormat="1">
      <c r="B2415" s="355"/>
      <c r="C2415" s="301"/>
      <c r="D2415" s="355"/>
      <c r="E2415" s="504" t="str">
        <f t="shared" si="187"/>
        <v>()</v>
      </c>
      <c r="F2415" s="355"/>
      <c r="G2415" s="355"/>
      <c r="H2415" t="e">
        <f>VLOOKUP($G2415,県名!$B$1:$C$49,2,FALSE)</f>
        <v>#N/A</v>
      </c>
      <c r="I2415" t="e">
        <f>VLOOKUP(B2415,学校名!$D$8:$F$64,3,FALSE)</f>
        <v>#N/A</v>
      </c>
      <c r="J2415" t="str">
        <f t="shared" si="188"/>
        <v>男</v>
      </c>
      <c r="K2415" s="355"/>
      <c r="L2415" s="355"/>
      <c r="M2415"/>
      <c r="O2415" s="355"/>
      <c r="P2415" s="355"/>
      <c r="Q2415" s="355"/>
      <c r="R2415" s="355"/>
      <c r="S2415" t="str">
        <f t="shared" si="190"/>
        <v/>
      </c>
      <c r="T2415" t="str">
        <f t="shared" si="191"/>
        <v xml:space="preserve"> ()</v>
      </c>
      <c r="U2415" s="302" t="s">
        <v>4663</v>
      </c>
    </row>
    <row r="2416" spans="2:21" s="302" customFormat="1">
      <c r="B2416" s="355"/>
      <c r="C2416" s="301"/>
      <c r="D2416" s="355"/>
      <c r="E2416" s="504" t="str">
        <f t="shared" si="187"/>
        <v>()</v>
      </c>
      <c r="F2416" s="355"/>
      <c r="G2416" s="355"/>
      <c r="H2416" t="e">
        <f>VLOOKUP($G2416,県名!$B$1:$C$49,2,FALSE)</f>
        <v>#N/A</v>
      </c>
      <c r="I2416" t="e">
        <f>VLOOKUP(B2416,学校名!$D$8:$F$64,3,FALSE)</f>
        <v>#N/A</v>
      </c>
      <c r="J2416" t="str">
        <f t="shared" si="188"/>
        <v>男</v>
      </c>
      <c r="K2416" s="355"/>
      <c r="L2416" s="355"/>
      <c r="M2416"/>
      <c r="O2416" s="355"/>
      <c r="P2416" s="355"/>
      <c r="Q2416" s="355"/>
      <c r="R2416" s="355"/>
      <c r="S2416" t="str">
        <f t="shared" si="190"/>
        <v/>
      </c>
      <c r="T2416" t="str">
        <f t="shared" si="191"/>
        <v xml:space="preserve"> ()</v>
      </c>
      <c r="U2416" s="302" t="s">
        <v>4663</v>
      </c>
    </row>
    <row r="2417" spans="2:21" s="302" customFormat="1">
      <c r="B2417" s="355"/>
      <c r="C2417" s="301"/>
      <c r="D2417" s="355"/>
      <c r="E2417" s="504" t="str">
        <f t="shared" si="187"/>
        <v>()</v>
      </c>
      <c r="F2417" s="355"/>
      <c r="G2417" s="355"/>
      <c r="H2417" t="e">
        <f>VLOOKUP($G2417,県名!$B$1:$C$49,2,FALSE)</f>
        <v>#N/A</v>
      </c>
      <c r="I2417" t="e">
        <f>VLOOKUP(B2417,学校名!$D$8:$F$64,3,FALSE)</f>
        <v>#N/A</v>
      </c>
      <c r="J2417" t="str">
        <f t="shared" si="188"/>
        <v>男</v>
      </c>
      <c r="K2417" s="355"/>
      <c r="L2417" s="355"/>
      <c r="M2417"/>
      <c r="O2417" s="355"/>
      <c r="P2417" s="355"/>
      <c r="Q2417" s="355"/>
      <c r="R2417" s="355"/>
      <c r="S2417" t="str">
        <f t="shared" si="190"/>
        <v/>
      </c>
      <c r="T2417" t="str">
        <f t="shared" si="191"/>
        <v xml:space="preserve"> ()</v>
      </c>
      <c r="U2417" s="302" t="s">
        <v>4663</v>
      </c>
    </row>
    <row r="2418" spans="2:21" s="302" customFormat="1">
      <c r="B2418" s="355"/>
      <c r="C2418" s="301"/>
      <c r="D2418" s="355"/>
      <c r="E2418" s="504" t="str">
        <f t="shared" si="187"/>
        <v>()</v>
      </c>
      <c r="F2418" s="355"/>
      <c r="G2418" s="355"/>
      <c r="H2418" t="e">
        <f>VLOOKUP($G2418,県名!$B$1:$C$49,2,FALSE)</f>
        <v>#N/A</v>
      </c>
      <c r="I2418" t="e">
        <f>VLOOKUP(B2418,学校名!$D$8:$F$64,3,FALSE)</f>
        <v>#N/A</v>
      </c>
      <c r="J2418" t="str">
        <f t="shared" si="188"/>
        <v>男</v>
      </c>
      <c r="K2418" s="355"/>
      <c r="L2418" s="355"/>
      <c r="M2418"/>
      <c r="O2418" s="355"/>
      <c r="P2418" s="355"/>
      <c r="Q2418" s="355"/>
      <c r="R2418" s="355"/>
      <c r="S2418" t="str">
        <f t="shared" si="190"/>
        <v/>
      </c>
      <c r="T2418" t="str">
        <f t="shared" si="191"/>
        <v xml:space="preserve"> ()</v>
      </c>
      <c r="U2418" s="302" t="s">
        <v>4663</v>
      </c>
    </row>
    <row r="2419" spans="2:21" s="302" customFormat="1">
      <c r="B2419" s="355"/>
      <c r="C2419" s="301"/>
      <c r="D2419" s="355"/>
      <c r="E2419" s="504" t="str">
        <f t="shared" si="187"/>
        <v>()</v>
      </c>
      <c r="F2419" s="355"/>
      <c r="G2419" s="355"/>
      <c r="H2419" t="e">
        <f>VLOOKUP($G2419,県名!$B$1:$C$49,2,FALSE)</f>
        <v>#N/A</v>
      </c>
      <c r="I2419" t="e">
        <f>VLOOKUP(B2419,学校名!$D$8:$F$64,3,FALSE)</f>
        <v>#N/A</v>
      </c>
      <c r="J2419" t="str">
        <f t="shared" si="188"/>
        <v>男</v>
      </c>
      <c r="K2419" s="355"/>
      <c r="L2419" s="355"/>
      <c r="M2419"/>
      <c r="O2419" s="355"/>
      <c r="P2419" s="355"/>
      <c r="Q2419" s="355"/>
      <c r="R2419" s="355"/>
      <c r="S2419" t="str">
        <f t="shared" si="190"/>
        <v/>
      </c>
      <c r="T2419" t="str">
        <f t="shared" si="191"/>
        <v xml:space="preserve"> ()</v>
      </c>
      <c r="U2419" s="302" t="s">
        <v>4663</v>
      </c>
    </row>
    <row r="2420" spans="2:21" s="302" customFormat="1">
      <c r="B2420" s="355"/>
      <c r="C2420" s="301"/>
      <c r="D2420" s="355"/>
      <c r="E2420" s="504" t="str">
        <f t="shared" si="187"/>
        <v>()</v>
      </c>
      <c r="F2420" s="355"/>
      <c r="G2420" s="355"/>
      <c r="H2420" t="e">
        <f>VLOOKUP($G2420,県名!$B$1:$C$49,2,FALSE)</f>
        <v>#N/A</v>
      </c>
      <c r="I2420" t="e">
        <f>VLOOKUP(B2420,学校名!$D$8:$F$64,3,FALSE)</f>
        <v>#N/A</v>
      </c>
      <c r="J2420" t="str">
        <f t="shared" si="188"/>
        <v>男</v>
      </c>
      <c r="K2420" s="355"/>
      <c r="L2420" s="355"/>
      <c r="M2420"/>
      <c r="O2420" s="355"/>
      <c r="P2420" s="355"/>
      <c r="Q2420" s="355"/>
      <c r="R2420" s="355"/>
      <c r="S2420" t="str">
        <f t="shared" si="190"/>
        <v/>
      </c>
      <c r="T2420" t="str">
        <f t="shared" si="191"/>
        <v xml:space="preserve"> ()</v>
      </c>
      <c r="U2420" s="302" t="s">
        <v>4663</v>
      </c>
    </row>
    <row r="2421" spans="2:21" s="302" customFormat="1">
      <c r="B2421" s="355"/>
      <c r="C2421" s="301"/>
      <c r="D2421" s="355"/>
      <c r="E2421" s="504" t="str">
        <f t="shared" si="187"/>
        <v>()</v>
      </c>
      <c r="F2421" s="355"/>
      <c r="G2421" s="355"/>
      <c r="H2421" t="e">
        <f>VLOOKUP($G2421,県名!$B$1:$C$49,2,FALSE)</f>
        <v>#N/A</v>
      </c>
      <c r="I2421" t="e">
        <f>VLOOKUP(B2421,学校名!$D$8:$F$64,3,FALSE)</f>
        <v>#N/A</v>
      </c>
      <c r="J2421" t="str">
        <f t="shared" si="188"/>
        <v>男</v>
      </c>
      <c r="K2421" s="355"/>
      <c r="L2421" s="355"/>
      <c r="M2421"/>
      <c r="O2421" s="355"/>
      <c r="P2421" s="355"/>
      <c r="Q2421" s="355"/>
      <c r="R2421" s="355"/>
      <c r="S2421" t="str">
        <f t="shared" si="190"/>
        <v/>
      </c>
      <c r="T2421" t="str">
        <f t="shared" si="191"/>
        <v xml:space="preserve"> ()</v>
      </c>
      <c r="U2421" s="302" t="s">
        <v>4663</v>
      </c>
    </row>
    <row r="2422" spans="2:21" s="302" customFormat="1">
      <c r="B2422" s="355"/>
      <c r="C2422" s="301"/>
      <c r="D2422" s="355"/>
      <c r="E2422" s="504" t="str">
        <f t="shared" si="187"/>
        <v>()</v>
      </c>
      <c r="F2422" s="355"/>
      <c r="G2422" s="355"/>
      <c r="H2422" t="e">
        <f>VLOOKUP($G2422,県名!$B$1:$C$49,2,FALSE)</f>
        <v>#N/A</v>
      </c>
      <c r="I2422" t="e">
        <f>VLOOKUP(B2422,学校名!$D$8:$F$64,3,FALSE)</f>
        <v>#N/A</v>
      </c>
      <c r="J2422" t="str">
        <f t="shared" si="188"/>
        <v>男</v>
      </c>
      <c r="K2422" s="355"/>
      <c r="L2422" s="355"/>
      <c r="M2422"/>
      <c r="O2422" s="355"/>
      <c r="P2422" s="355"/>
      <c r="Q2422" s="355"/>
      <c r="R2422" s="355"/>
      <c r="S2422" t="str">
        <f t="shared" si="190"/>
        <v/>
      </c>
      <c r="T2422" t="str">
        <f t="shared" si="191"/>
        <v xml:space="preserve"> ()</v>
      </c>
      <c r="U2422" s="302" t="s">
        <v>4663</v>
      </c>
    </row>
    <row r="2423" spans="2:21" s="302" customFormat="1">
      <c r="B2423" s="355"/>
      <c r="C2423" s="301"/>
      <c r="D2423" s="355"/>
      <c r="E2423" s="504" t="str">
        <f t="shared" si="187"/>
        <v>()</v>
      </c>
      <c r="F2423" s="355"/>
      <c r="G2423" s="355"/>
      <c r="H2423" t="e">
        <f>VLOOKUP($G2423,県名!$B$1:$C$49,2,FALSE)</f>
        <v>#N/A</v>
      </c>
      <c r="I2423" t="e">
        <f>VLOOKUP(B2423,学校名!$D$8:$F$64,3,FALSE)</f>
        <v>#N/A</v>
      </c>
      <c r="J2423" t="str">
        <f t="shared" si="188"/>
        <v>男</v>
      </c>
      <c r="K2423" s="355"/>
      <c r="L2423" s="355"/>
      <c r="M2423"/>
      <c r="O2423" s="355"/>
      <c r="P2423" s="355"/>
      <c r="Q2423" s="355"/>
      <c r="R2423" s="355"/>
      <c r="S2423" t="str">
        <f t="shared" si="190"/>
        <v/>
      </c>
      <c r="T2423" t="str">
        <f t="shared" si="191"/>
        <v xml:space="preserve"> ()</v>
      </c>
      <c r="U2423" s="302" t="s">
        <v>4663</v>
      </c>
    </row>
    <row r="2424" spans="2:21" s="302" customFormat="1">
      <c r="B2424" s="355"/>
      <c r="C2424" s="301"/>
      <c r="D2424" s="355"/>
      <c r="E2424" s="504" t="str">
        <f t="shared" si="187"/>
        <v>()</v>
      </c>
      <c r="F2424" s="355"/>
      <c r="G2424" s="355"/>
      <c r="H2424" t="e">
        <f>VLOOKUP($G2424,県名!$B$1:$C$49,2,FALSE)</f>
        <v>#N/A</v>
      </c>
      <c r="I2424" t="e">
        <f>VLOOKUP(B2424,学校名!$D$8:$F$64,3,FALSE)</f>
        <v>#N/A</v>
      </c>
      <c r="J2424" t="str">
        <f t="shared" si="188"/>
        <v>男</v>
      </c>
      <c r="K2424" s="355"/>
      <c r="L2424" s="355"/>
      <c r="M2424"/>
      <c r="O2424" s="355"/>
      <c r="P2424" s="355"/>
      <c r="Q2424" s="355"/>
      <c r="R2424" s="355"/>
      <c r="S2424" t="str">
        <f t="shared" si="190"/>
        <v/>
      </c>
      <c r="T2424" t="str">
        <f t="shared" si="191"/>
        <v xml:space="preserve"> ()</v>
      </c>
      <c r="U2424" s="302" t="s">
        <v>4663</v>
      </c>
    </row>
    <row r="2425" spans="2:21" s="302" customFormat="1">
      <c r="B2425" s="355"/>
      <c r="C2425" s="301"/>
      <c r="D2425" s="355"/>
      <c r="E2425" s="504" t="str">
        <f t="shared" si="187"/>
        <v>()</v>
      </c>
      <c r="F2425" s="355"/>
      <c r="G2425" s="355"/>
      <c r="H2425" t="e">
        <f>VLOOKUP($G2425,県名!$B$1:$C$49,2,FALSE)</f>
        <v>#N/A</v>
      </c>
      <c r="I2425" t="e">
        <f>VLOOKUP(B2425,学校名!$D$8:$F$64,3,FALSE)</f>
        <v>#N/A</v>
      </c>
      <c r="J2425" t="str">
        <f t="shared" si="188"/>
        <v>男</v>
      </c>
      <c r="K2425" s="355"/>
      <c r="L2425" s="355"/>
      <c r="M2425"/>
      <c r="O2425" s="355"/>
      <c r="P2425" s="355"/>
      <c r="Q2425" s="355"/>
      <c r="R2425" s="355"/>
      <c r="S2425" t="str">
        <f t="shared" si="190"/>
        <v/>
      </c>
      <c r="T2425" t="str">
        <f t="shared" si="191"/>
        <v xml:space="preserve"> ()</v>
      </c>
      <c r="U2425" s="302" t="s">
        <v>4663</v>
      </c>
    </row>
    <row r="2426" spans="2:21" s="302" customFormat="1">
      <c r="B2426" s="355"/>
      <c r="C2426" s="301"/>
      <c r="D2426" s="355"/>
      <c r="E2426" s="504" t="str">
        <f t="shared" si="187"/>
        <v>()</v>
      </c>
      <c r="F2426" s="355"/>
      <c r="G2426" s="355"/>
      <c r="H2426" t="e">
        <f>VLOOKUP($G2426,県名!$B$1:$C$49,2,FALSE)</f>
        <v>#N/A</v>
      </c>
      <c r="I2426" t="e">
        <f>VLOOKUP(B2426,学校名!$D$8:$F$64,3,FALSE)</f>
        <v>#N/A</v>
      </c>
      <c r="J2426" t="str">
        <f t="shared" si="188"/>
        <v>男</v>
      </c>
      <c r="K2426" s="355"/>
      <c r="L2426" s="355"/>
      <c r="M2426"/>
      <c r="O2426" s="355"/>
      <c r="P2426" s="355"/>
      <c r="Q2426" s="355"/>
      <c r="R2426" s="355"/>
      <c r="S2426" t="str">
        <f t="shared" si="190"/>
        <v/>
      </c>
      <c r="T2426" t="str">
        <f t="shared" si="191"/>
        <v xml:space="preserve"> ()</v>
      </c>
      <c r="U2426" s="302" t="s">
        <v>4663</v>
      </c>
    </row>
    <row r="2427" spans="2:21" s="302" customFormat="1">
      <c r="B2427" s="355"/>
      <c r="D2427" s="355"/>
      <c r="E2427" s="504" t="str">
        <f t="shared" si="187"/>
        <v>()</v>
      </c>
      <c r="F2427" s="355"/>
      <c r="G2427" s="355"/>
      <c r="H2427" t="e">
        <f>VLOOKUP($G2427,県名!$B$1:$C$49,2,FALSE)</f>
        <v>#N/A</v>
      </c>
      <c r="I2427" t="e">
        <f>VLOOKUP(B2427,学校名!$D$8:$F$64,3,FALSE)</f>
        <v>#N/A</v>
      </c>
      <c r="J2427" t="str">
        <f t="shared" si="188"/>
        <v>男</v>
      </c>
      <c r="K2427" s="355"/>
      <c r="L2427" s="355"/>
      <c r="M2427"/>
      <c r="O2427" s="355"/>
      <c r="P2427" s="355"/>
      <c r="Q2427" s="355"/>
      <c r="R2427" s="355"/>
      <c r="S2427" t="str">
        <f t="shared" si="190"/>
        <v/>
      </c>
      <c r="T2427" t="str">
        <f t="shared" si="191"/>
        <v xml:space="preserve"> ()</v>
      </c>
      <c r="U2427" s="302" t="s">
        <v>4663</v>
      </c>
    </row>
    <row r="2428" spans="2:21" s="302" customFormat="1">
      <c r="B2428" s="355"/>
      <c r="D2428" s="355"/>
      <c r="E2428" s="504" t="str">
        <f t="shared" si="187"/>
        <v>()</v>
      </c>
      <c r="F2428" s="355"/>
      <c r="G2428" s="355"/>
      <c r="H2428" t="e">
        <f>VLOOKUP($G2428,県名!$B$1:$C$49,2,FALSE)</f>
        <v>#N/A</v>
      </c>
      <c r="I2428" t="e">
        <f>VLOOKUP(B2428,学校名!$D$8:$F$64,3,FALSE)</f>
        <v>#N/A</v>
      </c>
      <c r="J2428" t="str">
        <f t="shared" si="188"/>
        <v>男</v>
      </c>
      <c r="K2428" s="355"/>
      <c r="L2428" s="355"/>
      <c r="M2428"/>
      <c r="O2428" s="355"/>
      <c r="P2428" s="355"/>
      <c r="Q2428" s="355"/>
      <c r="R2428" s="355"/>
      <c r="S2428" t="str">
        <f t="shared" si="190"/>
        <v/>
      </c>
      <c r="T2428" t="str">
        <f t="shared" si="191"/>
        <v xml:space="preserve"> ()</v>
      </c>
      <c r="U2428" s="302" t="s">
        <v>4663</v>
      </c>
    </row>
    <row r="2429" spans="2:21" s="302" customFormat="1">
      <c r="B2429" s="355"/>
      <c r="C2429" s="301"/>
      <c r="D2429" s="355"/>
      <c r="E2429" s="504" t="str">
        <f t="shared" si="187"/>
        <v>()</v>
      </c>
      <c r="F2429" s="355"/>
      <c r="G2429" s="355"/>
      <c r="H2429" t="e">
        <f>VLOOKUP($G2429,県名!$B$1:$C$49,2,FALSE)</f>
        <v>#N/A</v>
      </c>
      <c r="I2429" t="e">
        <f>VLOOKUP(B2429,学校名!$D$8:$F$64,3,FALSE)</f>
        <v>#N/A</v>
      </c>
      <c r="J2429" t="str">
        <f t="shared" si="188"/>
        <v>男</v>
      </c>
      <c r="K2429" s="355"/>
      <c r="L2429" s="355"/>
      <c r="M2429"/>
      <c r="O2429" s="355"/>
      <c r="P2429" s="355"/>
      <c r="Q2429" s="355"/>
      <c r="R2429" s="355"/>
      <c r="S2429" t="str">
        <f t="shared" si="190"/>
        <v/>
      </c>
      <c r="T2429" t="str">
        <f t="shared" si="191"/>
        <v xml:space="preserve"> ()</v>
      </c>
      <c r="U2429" s="302" t="s">
        <v>4663</v>
      </c>
    </row>
    <row r="2430" spans="2:21" s="302" customFormat="1">
      <c r="B2430" s="355"/>
      <c r="C2430" s="301"/>
      <c r="D2430" s="355"/>
      <c r="E2430" s="504" t="str">
        <f t="shared" si="187"/>
        <v>()</v>
      </c>
      <c r="F2430" s="355"/>
      <c r="G2430" s="355"/>
      <c r="H2430" t="e">
        <f>VLOOKUP($G2430,県名!$B$1:$C$49,2,FALSE)</f>
        <v>#N/A</v>
      </c>
      <c r="I2430" t="e">
        <f>VLOOKUP(B2430,学校名!$D$8:$F$64,3,FALSE)</f>
        <v>#N/A</v>
      </c>
      <c r="J2430" t="str">
        <f t="shared" si="188"/>
        <v>男</v>
      </c>
      <c r="K2430" s="355"/>
      <c r="L2430" s="355"/>
      <c r="M2430"/>
      <c r="O2430" s="355"/>
      <c r="P2430" s="355"/>
      <c r="Q2430" s="355"/>
      <c r="R2430" s="355"/>
      <c r="S2430" t="str">
        <f t="shared" si="190"/>
        <v/>
      </c>
      <c r="T2430" t="str">
        <f t="shared" si="191"/>
        <v xml:space="preserve"> ()</v>
      </c>
      <c r="U2430" s="302" t="s">
        <v>4663</v>
      </c>
    </row>
    <row r="2431" spans="2:21" s="302" customFormat="1">
      <c r="B2431" s="540"/>
      <c r="C2431" s="301"/>
      <c r="D2431" s="541"/>
      <c r="E2431" s="504" t="str">
        <f t="shared" si="187"/>
        <v>()</v>
      </c>
      <c r="F2431" s="553"/>
      <c r="G2431" s="544"/>
      <c r="H2431" t="e">
        <f>VLOOKUP($G2431,県名!$B$1:$C$49,2,FALSE)</f>
        <v>#N/A</v>
      </c>
      <c r="I2431" t="e">
        <f>VLOOKUP(B2431,学校名!$D$8:$F$64,3,FALSE)</f>
        <v>#N/A</v>
      </c>
      <c r="J2431" t="str">
        <f t="shared" si="188"/>
        <v>男</v>
      </c>
      <c r="K2431" s="545"/>
      <c r="L2431" s="545"/>
      <c r="M2431"/>
      <c r="O2431" s="546"/>
      <c r="P2431" s="546"/>
      <c r="Q2431" s="543"/>
      <c r="R2431" s="542"/>
      <c r="S2431" t="str">
        <f t="shared" si="190"/>
        <v/>
      </c>
      <c r="T2431" t="str">
        <f t="shared" si="191"/>
        <v xml:space="preserve"> ()</v>
      </c>
      <c r="U2431" s="302" t="s">
        <v>4663</v>
      </c>
    </row>
    <row r="2432" spans="2:21" s="302" customFormat="1">
      <c r="C2432" s="301"/>
      <c r="E2432" s="504" t="str">
        <f t="shared" si="187"/>
        <v>()</v>
      </c>
      <c r="H2432" t="e">
        <f>VLOOKUP($G2432,県名!$B$1:$C$49,2,FALSE)</f>
        <v>#N/A</v>
      </c>
      <c r="I2432" t="e">
        <f>VLOOKUP(B2432,学校名!$D$8:$F$64,3,FALSE)</f>
        <v>#N/A</v>
      </c>
      <c r="J2432" t="str">
        <f t="shared" si="188"/>
        <v>男</v>
      </c>
      <c r="M2432"/>
      <c r="O2432"/>
      <c r="S2432" t="str">
        <f t="shared" si="190"/>
        <v/>
      </c>
      <c r="T2432" t="str">
        <f t="shared" si="191"/>
        <v xml:space="preserve"> ()</v>
      </c>
      <c r="U2432" s="302" t="s">
        <v>4663</v>
      </c>
    </row>
    <row r="2433" spans="3:21" s="302" customFormat="1">
      <c r="C2433" s="301"/>
      <c r="E2433" s="504" t="str">
        <f t="shared" si="187"/>
        <v>()</v>
      </c>
      <c r="H2433" t="e">
        <f>VLOOKUP($G2433,県名!$B$1:$C$49,2,FALSE)</f>
        <v>#N/A</v>
      </c>
      <c r="I2433" t="e">
        <f>VLOOKUP(B2433,学校名!$D$8:$F$64,3,FALSE)</f>
        <v>#N/A</v>
      </c>
      <c r="J2433" t="str">
        <f t="shared" si="188"/>
        <v>男</v>
      </c>
      <c r="M2433"/>
      <c r="O2433"/>
      <c r="S2433" t="str">
        <f t="shared" si="190"/>
        <v/>
      </c>
      <c r="T2433" t="str">
        <f t="shared" si="191"/>
        <v xml:space="preserve"> ()</v>
      </c>
      <c r="U2433" s="302" t="s">
        <v>4663</v>
      </c>
    </row>
    <row r="2434" spans="3:21" s="302" customFormat="1">
      <c r="C2434" s="301"/>
      <c r="E2434" s="504" t="str">
        <f t="shared" si="187"/>
        <v>()</v>
      </c>
      <c r="H2434" t="e">
        <f>VLOOKUP($G2434,県名!$B$1:$C$49,2,FALSE)</f>
        <v>#N/A</v>
      </c>
      <c r="I2434" t="e">
        <f>VLOOKUP(B2434,学校名!$D$8:$F$64,3,FALSE)</f>
        <v>#N/A</v>
      </c>
      <c r="J2434" t="str">
        <f t="shared" si="188"/>
        <v>男</v>
      </c>
      <c r="M2434"/>
      <c r="O2434"/>
      <c r="S2434" t="str">
        <f t="shared" si="190"/>
        <v/>
      </c>
      <c r="T2434" t="str">
        <f t="shared" si="191"/>
        <v xml:space="preserve"> ()</v>
      </c>
      <c r="U2434" s="302" t="s">
        <v>4663</v>
      </c>
    </row>
    <row r="2435" spans="3:21" s="302" customFormat="1">
      <c r="C2435" s="301"/>
      <c r="E2435" s="504" t="str">
        <f t="shared" ref="E2435:E2498" si="192">M2435&amp;"("&amp;S2435&amp;")"</f>
        <v>()</v>
      </c>
      <c r="H2435" t="e">
        <f>VLOOKUP($G2435,県名!$B$1:$C$49,2,FALSE)</f>
        <v>#N/A</v>
      </c>
      <c r="I2435" t="e">
        <f>VLOOKUP(B2435,学校名!$D$8:$F$64,3,FALSE)</f>
        <v>#N/A</v>
      </c>
      <c r="J2435" t="str">
        <f t="shared" ref="J2435:J2498" si="193">IF(VALUE(C2435)&lt;2000,"男","女")</f>
        <v>男</v>
      </c>
      <c r="M2435"/>
      <c r="O2435"/>
      <c r="S2435" t="str">
        <f t="shared" ref="S2435:S2498" si="194">LEFT(R2435,2)</f>
        <v/>
      </c>
      <c r="T2435" t="str">
        <f t="shared" ref="T2435:T2498" si="195">Q2435&amp;" ("&amp;S2435&amp;")"</f>
        <v xml:space="preserve"> ()</v>
      </c>
      <c r="U2435" s="302" t="s">
        <v>4663</v>
      </c>
    </row>
    <row r="2436" spans="3:21" s="302" customFormat="1">
      <c r="C2436" s="301"/>
      <c r="E2436" s="504" t="str">
        <f t="shared" si="192"/>
        <v>()</v>
      </c>
      <c r="H2436" t="e">
        <f>VLOOKUP($G2436,県名!$B$1:$C$49,2,FALSE)</f>
        <v>#N/A</v>
      </c>
      <c r="I2436" t="e">
        <f>VLOOKUP(B2436,学校名!$D$8:$F$64,3,FALSE)</f>
        <v>#N/A</v>
      </c>
      <c r="J2436" t="str">
        <f t="shared" si="193"/>
        <v>男</v>
      </c>
      <c r="M2436"/>
      <c r="O2436"/>
      <c r="S2436" t="str">
        <f t="shared" si="194"/>
        <v/>
      </c>
      <c r="T2436" t="str">
        <f t="shared" si="195"/>
        <v xml:space="preserve"> ()</v>
      </c>
      <c r="U2436" s="302" t="s">
        <v>4663</v>
      </c>
    </row>
    <row r="2437" spans="3:21" s="302" customFormat="1">
      <c r="C2437" s="301"/>
      <c r="E2437" s="504" t="str">
        <f t="shared" si="192"/>
        <v>()</v>
      </c>
      <c r="H2437" t="e">
        <f>VLOOKUP($G2437,県名!$B$1:$C$49,2,FALSE)</f>
        <v>#N/A</v>
      </c>
      <c r="I2437" t="e">
        <f>VLOOKUP(B2437,学校名!$D$8:$F$64,3,FALSE)</f>
        <v>#N/A</v>
      </c>
      <c r="J2437" t="str">
        <f t="shared" si="193"/>
        <v>男</v>
      </c>
      <c r="M2437"/>
      <c r="O2437"/>
      <c r="S2437" t="str">
        <f t="shared" si="194"/>
        <v/>
      </c>
      <c r="T2437" t="str">
        <f t="shared" si="195"/>
        <v xml:space="preserve"> ()</v>
      </c>
      <c r="U2437" s="302" t="s">
        <v>4663</v>
      </c>
    </row>
    <row r="2438" spans="3:21" s="302" customFormat="1">
      <c r="C2438" s="301"/>
      <c r="E2438" s="504" t="str">
        <f t="shared" si="192"/>
        <v>()</v>
      </c>
      <c r="H2438" t="e">
        <f>VLOOKUP($G2438,県名!$B$1:$C$49,2,FALSE)</f>
        <v>#N/A</v>
      </c>
      <c r="I2438" t="e">
        <f>VLOOKUP(B2438,学校名!$D$8:$F$64,3,FALSE)</f>
        <v>#N/A</v>
      </c>
      <c r="J2438" t="str">
        <f t="shared" si="193"/>
        <v>男</v>
      </c>
      <c r="M2438"/>
      <c r="O2438"/>
      <c r="S2438" t="str">
        <f t="shared" si="194"/>
        <v/>
      </c>
      <c r="T2438" t="str">
        <f t="shared" si="195"/>
        <v xml:space="preserve"> ()</v>
      </c>
      <c r="U2438" s="302" t="s">
        <v>4663</v>
      </c>
    </row>
    <row r="2439" spans="3:21" s="302" customFormat="1">
      <c r="C2439" s="301"/>
      <c r="E2439" s="504" t="str">
        <f t="shared" si="192"/>
        <v>()</v>
      </c>
      <c r="H2439" t="e">
        <f>VLOOKUP($G2439,県名!$B$1:$C$49,2,FALSE)</f>
        <v>#N/A</v>
      </c>
      <c r="I2439" t="e">
        <f>VLOOKUP(B2439,学校名!$D$8:$F$64,3,FALSE)</f>
        <v>#N/A</v>
      </c>
      <c r="J2439" t="str">
        <f t="shared" si="193"/>
        <v>男</v>
      </c>
      <c r="M2439"/>
      <c r="O2439"/>
      <c r="S2439" t="str">
        <f t="shared" si="194"/>
        <v/>
      </c>
      <c r="T2439" t="str">
        <f t="shared" si="195"/>
        <v xml:space="preserve"> ()</v>
      </c>
      <c r="U2439" s="302" t="s">
        <v>4663</v>
      </c>
    </row>
    <row r="2440" spans="3:21" s="302" customFormat="1">
      <c r="C2440" s="301"/>
      <c r="E2440" s="504" t="str">
        <f t="shared" si="192"/>
        <v>()</v>
      </c>
      <c r="H2440" t="e">
        <f>VLOOKUP($G2440,県名!$B$1:$C$49,2,FALSE)</f>
        <v>#N/A</v>
      </c>
      <c r="I2440" t="e">
        <f>VLOOKUP(B2440,学校名!$D$8:$F$64,3,FALSE)</f>
        <v>#N/A</v>
      </c>
      <c r="J2440" t="str">
        <f t="shared" si="193"/>
        <v>男</v>
      </c>
      <c r="M2440"/>
      <c r="O2440"/>
      <c r="S2440" t="str">
        <f t="shared" si="194"/>
        <v/>
      </c>
      <c r="T2440" t="str">
        <f t="shared" si="195"/>
        <v xml:space="preserve"> ()</v>
      </c>
      <c r="U2440" s="302" t="s">
        <v>4663</v>
      </c>
    </row>
    <row r="2441" spans="3:21" s="302" customFormat="1">
      <c r="C2441" s="301"/>
      <c r="E2441" s="504" t="str">
        <f t="shared" si="192"/>
        <v>()</v>
      </c>
      <c r="H2441" t="e">
        <f>VLOOKUP($G2441,県名!$B$1:$C$49,2,FALSE)</f>
        <v>#N/A</v>
      </c>
      <c r="I2441" t="e">
        <f>VLOOKUP(B2441,学校名!$D$8:$F$64,3,FALSE)</f>
        <v>#N/A</v>
      </c>
      <c r="J2441" t="str">
        <f t="shared" si="193"/>
        <v>男</v>
      </c>
      <c r="M2441"/>
      <c r="O2441"/>
      <c r="S2441" t="str">
        <f t="shared" si="194"/>
        <v/>
      </c>
      <c r="T2441" t="str">
        <f t="shared" si="195"/>
        <v xml:space="preserve"> ()</v>
      </c>
      <c r="U2441" s="302" t="s">
        <v>4663</v>
      </c>
    </row>
    <row r="2442" spans="3:21" s="302" customFormat="1">
      <c r="C2442" s="301"/>
      <c r="E2442" s="504" t="str">
        <f t="shared" si="192"/>
        <v>()</v>
      </c>
      <c r="H2442" t="e">
        <f>VLOOKUP($G2442,県名!$B$1:$C$49,2,FALSE)</f>
        <v>#N/A</v>
      </c>
      <c r="I2442" t="e">
        <f>VLOOKUP(B2442,学校名!$D$8:$F$64,3,FALSE)</f>
        <v>#N/A</v>
      </c>
      <c r="J2442" t="str">
        <f t="shared" si="193"/>
        <v>男</v>
      </c>
      <c r="M2442"/>
      <c r="O2442"/>
      <c r="S2442" t="str">
        <f t="shared" si="194"/>
        <v/>
      </c>
      <c r="T2442" t="str">
        <f t="shared" si="195"/>
        <v xml:space="preserve"> ()</v>
      </c>
      <c r="U2442" s="302" t="s">
        <v>4663</v>
      </c>
    </row>
    <row r="2443" spans="3:21" s="302" customFormat="1">
      <c r="C2443" s="301"/>
      <c r="E2443" s="504" t="str">
        <f t="shared" si="192"/>
        <v>()</v>
      </c>
      <c r="H2443" t="e">
        <f>VLOOKUP($G2443,県名!$B$1:$C$49,2,FALSE)</f>
        <v>#N/A</v>
      </c>
      <c r="I2443" t="e">
        <f>VLOOKUP(B2443,学校名!$D$8:$F$64,3,FALSE)</f>
        <v>#N/A</v>
      </c>
      <c r="J2443" t="str">
        <f t="shared" si="193"/>
        <v>男</v>
      </c>
      <c r="M2443"/>
      <c r="O2443"/>
      <c r="S2443" t="str">
        <f t="shared" si="194"/>
        <v/>
      </c>
      <c r="T2443" t="str">
        <f t="shared" si="195"/>
        <v xml:space="preserve"> ()</v>
      </c>
      <c r="U2443" s="302" t="s">
        <v>4663</v>
      </c>
    </row>
    <row r="2444" spans="3:21" s="302" customFormat="1">
      <c r="C2444" s="301"/>
      <c r="E2444" s="504" t="str">
        <f t="shared" si="192"/>
        <v>()</v>
      </c>
      <c r="H2444" t="e">
        <f>VLOOKUP($G2444,県名!$B$1:$C$49,2,FALSE)</f>
        <v>#N/A</v>
      </c>
      <c r="I2444" t="e">
        <f>VLOOKUP(B2444,学校名!$D$8:$F$64,3,FALSE)</f>
        <v>#N/A</v>
      </c>
      <c r="J2444" t="str">
        <f t="shared" si="193"/>
        <v>男</v>
      </c>
      <c r="M2444"/>
      <c r="O2444"/>
      <c r="S2444" t="str">
        <f t="shared" si="194"/>
        <v/>
      </c>
      <c r="T2444" t="str">
        <f t="shared" si="195"/>
        <v xml:space="preserve"> ()</v>
      </c>
      <c r="U2444" s="302" t="s">
        <v>4663</v>
      </c>
    </row>
    <row r="2445" spans="3:21" s="302" customFormat="1">
      <c r="C2445" s="301"/>
      <c r="E2445" s="504" t="str">
        <f t="shared" si="192"/>
        <v>()</v>
      </c>
      <c r="H2445" t="e">
        <f>VLOOKUP($G2445,県名!$B$1:$C$49,2,FALSE)</f>
        <v>#N/A</v>
      </c>
      <c r="I2445" t="e">
        <f>VLOOKUP(B2445,学校名!$D$8:$F$64,3,FALSE)</f>
        <v>#N/A</v>
      </c>
      <c r="J2445" t="str">
        <f t="shared" si="193"/>
        <v>男</v>
      </c>
      <c r="M2445"/>
      <c r="O2445"/>
      <c r="S2445" t="str">
        <f t="shared" si="194"/>
        <v/>
      </c>
      <c r="T2445" t="str">
        <f t="shared" si="195"/>
        <v xml:space="preserve"> ()</v>
      </c>
      <c r="U2445" s="302" t="s">
        <v>4663</v>
      </c>
    </row>
    <row r="2446" spans="3:21" s="302" customFormat="1">
      <c r="C2446" s="301"/>
      <c r="E2446" s="504" t="str">
        <f t="shared" si="192"/>
        <v>()</v>
      </c>
      <c r="H2446" t="e">
        <f>VLOOKUP($G2446,県名!$B$1:$C$49,2,FALSE)</f>
        <v>#N/A</v>
      </c>
      <c r="I2446" t="e">
        <f>VLOOKUP(B2446,学校名!$D$8:$F$64,3,FALSE)</f>
        <v>#N/A</v>
      </c>
      <c r="J2446" t="str">
        <f t="shared" si="193"/>
        <v>男</v>
      </c>
      <c r="M2446"/>
      <c r="O2446"/>
      <c r="S2446" t="str">
        <f t="shared" si="194"/>
        <v/>
      </c>
      <c r="T2446" t="str">
        <f t="shared" si="195"/>
        <v xml:space="preserve"> ()</v>
      </c>
      <c r="U2446" s="302" t="s">
        <v>4663</v>
      </c>
    </row>
    <row r="2447" spans="3:21" s="302" customFormat="1">
      <c r="C2447" s="301"/>
      <c r="E2447" s="504" t="str">
        <f t="shared" si="192"/>
        <v>()</v>
      </c>
      <c r="H2447" t="e">
        <f>VLOOKUP($G2447,県名!$B$1:$C$49,2,FALSE)</f>
        <v>#N/A</v>
      </c>
      <c r="I2447" t="e">
        <f>VLOOKUP(B2447,学校名!$D$8:$F$64,3,FALSE)</f>
        <v>#N/A</v>
      </c>
      <c r="J2447" t="str">
        <f t="shared" si="193"/>
        <v>男</v>
      </c>
      <c r="M2447"/>
      <c r="O2447"/>
      <c r="S2447" t="str">
        <f t="shared" si="194"/>
        <v/>
      </c>
      <c r="T2447" t="str">
        <f t="shared" si="195"/>
        <v xml:space="preserve"> ()</v>
      </c>
      <c r="U2447" s="302" t="s">
        <v>4663</v>
      </c>
    </row>
    <row r="2448" spans="3:21" s="302" customFormat="1">
      <c r="C2448" s="301"/>
      <c r="E2448" s="504" t="str">
        <f t="shared" si="192"/>
        <v>()</v>
      </c>
      <c r="H2448" t="e">
        <f>VLOOKUP($G2448,県名!$B$1:$C$49,2,FALSE)</f>
        <v>#N/A</v>
      </c>
      <c r="I2448" t="e">
        <f>VLOOKUP(B2448,学校名!$D$8:$F$64,3,FALSE)</f>
        <v>#N/A</v>
      </c>
      <c r="J2448" t="str">
        <f t="shared" si="193"/>
        <v>男</v>
      </c>
      <c r="M2448"/>
      <c r="O2448"/>
      <c r="S2448" t="str">
        <f t="shared" si="194"/>
        <v/>
      </c>
      <c r="T2448" t="str">
        <f t="shared" si="195"/>
        <v xml:space="preserve"> ()</v>
      </c>
      <c r="U2448" s="302" t="s">
        <v>4663</v>
      </c>
    </row>
    <row r="2449" spans="2:21" s="302" customFormat="1">
      <c r="C2449" s="301"/>
      <c r="E2449" s="504" t="str">
        <f t="shared" si="192"/>
        <v>()</v>
      </c>
      <c r="H2449" t="e">
        <f>VLOOKUP($G2449,県名!$B$1:$C$49,2,FALSE)</f>
        <v>#N/A</v>
      </c>
      <c r="I2449" t="e">
        <f>VLOOKUP(B2449,学校名!$D$8:$F$64,3,FALSE)</f>
        <v>#N/A</v>
      </c>
      <c r="J2449" t="str">
        <f t="shared" si="193"/>
        <v>男</v>
      </c>
      <c r="M2449"/>
      <c r="O2449"/>
      <c r="S2449" t="str">
        <f t="shared" si="194"/>
        <v/>
      </c>
      <c r="T2449" t="str">
        <f t="shared" si="195"/>
        <v xml:space="preserve"> ()</v>
      </c>
      <c r="U2449" s="302" t="s">
        <v>4663</v>
      </c>
    </row>
    <row r="2450" spans="2:21" s="302" customFormat="1">
      <c r="C2450" s="301"/>
      <c r="E2450" s="504" t="str">
        <f t="shared" si="192"/>
        <v>()</v>
      </c>
      <c r="H2450" t="e">
        <f>VLOOKUP($G2450,県名!$B$1:$C$49,2,FALSE)</f>
        <v>#N/A</v>
      </c>
      <c r="I2450" t="e">
        <f>VLOOKUP(B2450,学校名!$D$8:$F$64,3,FALSE)</f>
        <v>#N/A</v>
      </c>
      <c r="J2450" t="str">
        <f t="shared" si="193"/>
        <v>男</v>
      </c>
      <c r="M2450"/>
      <c r="O2450"/>
      <c r="S2450" t="str">
        <f t="shared" si="194"/>
        <v/>
      </c>
      <c r="T2450" t="str">
        <f t="shared" si="195"/>
        <v xml:space="preserve"> ()</v>
      </c>
      <c r="U2450" s="302" t="s">
        <v>4663</v>
      </c>
    </row>
    <row r="2451" spans="2:21" s="302" customFormat="1">
      <c r="C2451" s="301"/>
      <c r="E2451" s="504" t="str">
        <f t="shared" si="192"/>
        <v>()</v>
      </c>
      <c r="H2451" t="e">
        <f>VLOOKUP($G2451,県名!$B$1:$C$49,2,FALSE)</f>
        <v>#N/A</v>
      </c>
      <c r="I2451" t="e">
        <f>VLOOKUP(B2451,学校名!$D$8:$F$64,3,FALSE)</f>
        <v>#N/A</v>
      </c>
      <c r="J2451" t="str">
        <f t="shared" si="193"/>
        <v>男</v>
      </c>
      <c r="M2451"/>
      <c r="O2451"/>
      <c r="S2451" t="str">
        <f t="shared" si="194"/>
        <v/>
      </c>
      <c r="T2451" t="str">
        <f t="shared" si="195"/>
        <v xml:space="preserve"> ()</v>
      </c>
      <c r="U2451" s="302" t="s">
        <v>4663</v>
      </c>
    </row>
    <row r="2452" spans="2:21" s="302" customFormat="1">
      <c r="C2452" s="301"/>
      <c r="E2452" s="504" t="str">
        <f t="shared" si="192"/>
        <v>()</v>
      </c>
      <c r="H2452" t="e">
        <f>VLOOKUP($G2452,県名!$B$1:$C$49,2,FALSE)</f>
        <v>#N/A</v>
      </c>
      <c r="I2452" t="e">
        <f>VLOOKUP(B2452,学校名!$D$8:$F$64,3,FALSE)</f>
        <v>#N/A</v>
      </c>
      <c r="J2452" t="str">
        <f t="shared" si="193"/>
        <v>男</v>
      </c>
      <c r="M2452"/>
      <c r="O2452"/>
      <c r="S2452" t="str">
        <f t="shared" si="194"/>
        <v/>
      </c>
      <c r="T2452" t="str">
        <f t="shared" si="195"/>
        <v xml:space="preserve"> ()</v>
      </c>
      <c r="U2452" s="302" t="s">
        <v>4663</v>
      </c>
    </row>
    <row r="2453" spans="2:21" s="302" customFormat="1">
      <c r="B2453" s="547"/>
      <c r="C2453" s="301"/>
      <c r="D2453" s="548"/>
      <c r="E2453" s="504" t="str">
        <f t="shared" si="192"/>
        <v>()</v>
      </c>
      <c r="F2453" s="553"/>
      <c r="G2453" s="551"/>
      <c r="H2453" t="e">
        <f>VLOOKUP($G2453,県名!$B$1:$C$49,2,FALSE)</f>
        <v>#N/A</v>
      </c>
      <c r="I2453" t="e">
        <f>VLOOKUP(B2453,学校名!$D$8:$F$64,3,FALSE)</f>
        <v>#N/A</v>
      </c>
      <c r="J2453" t="str">
        <f t="shared" si="193"/>
        <v>男</v>
      </c>
      <c r="K2453" s="552"/>
      <c r="L2453" s="552"/>
      <c r="M2453"/>
      <c r="O2453" s="553"/>
      <c r="P2453" s="553"/>
      <c r="Q2453" s="550"/>
      <c r="R2453" s="549"/>
      <c r="S2453" t="str">
        <f t="shared" si="194"/>
        <v/>
      </c>
      <c r="T2453" t="str">
        <f t="shared" si="195"/>
        <v xml:space="preserve"> ()</v>
      </c>
      <c r="U2453" s="302" t="s">
        <v>4663</v>
      </c>
    </row>
    <row r="2454" spans="2:21" s="302" customFormat="1">
      <c r="B2454" s="547"/>
      <c r="C2454" s="301"/>
      <c r="D2454" s="548"/>
      <c r="E2454" s="504" t="str">
        <f t="shared" si="192"/>
        <v>()</v>
      </c>
      <c r="F2454" s="553"/>
      <c r="G2454" s="551"/>
      <c r="H2454" t="e">
        <f>VLOOKUP($G2454,県名!$B$1:$C$49,2,FALSE)</f>
        <v>#N/A</v>
      </c>
      <c r="I2454" t="e">
        <f>VLOOKUP(B2454,学校名!$D$8:$F$64,3,FALSE)</f>
        <v>#N/A</v>
      </c>
      <c r="J2454" t="str">
        <f t="shared" si="193"/>
        <v>男</v>
      </c>
      <c r="K2454" s="552"/>
      <c r="L2454" s="552"/>
      <c r="M2454"/>
      <c r="O2454" s="553"/>
      <c r="P2454" s="553"/>
      <c r="Q2454" s="550"/>
      <c r="R2454" s="549"/>
      <c r="S2454" t="str">
        <f t="shared" si="194"/>
        <v/>
      </c>
      <c r="T2454" t="str">
        <f t="shared" si="195"/>
        <v xml:space="preserve"> ()</v>
      </c>
      <c r="U2454" s="302" t="s">
        <v>4663</v>
      </c>
    </row>
    <row r="2455" spans="2:21" s="302" customFormat="1">
      <c r="B2455" s="547"/>
      <c r="C2455" s="301"/>
      <c r="D2455" s="548"/>
      <c r="E2455" s="504" t="str">
        <f t="shared" si="192"/>
        <v>()</v>
      </c>
      <c r="F2455" s="553"/>
      <c r="G2455" s="551"/>
      <c r="H2455" t="e">
        <f>VLOOKUP($G2455,県名!$B$1:$C$49,2,FALSE)</f>
        <v>#N/A</v>
      </c>
      <c r="I2455" t="e">
        <f>VLOOKUP(B2455,学校名!$D$8:$F$64,3,FALSE)</f>
        <v>#N/A</v>
      </c>
      <c r="J2455" t="str">
        <f t="shared" si="193"/>
        <v>男</v>
      </c>
      <c r="K2455" s="552"/>
      <c r="L2455" s="552"/>
      <c r="M2455"/>
      <c r="O2455" s="553"/>
      <c r="P2455" s="553"/>
      <c r="Q2455" s="550"/>
      <c r="R2455" s="549"/>
      <c r="S2455" t="str">
        <f t="shared" si="194"/>
        <v/>
      </c>
      <c r="T2455" t="str">
        <f t="shared" si="195"/>
        <v xml:space="preserve"> ()</v>
      </c>
      <c r="U2455" s="302" t="s">
        <v>4663</v>
      </c>
    </row>
    <row r="2456" spans="2:21" s="302" customFormat="1">
      <c r="B2456" s="547"/>
      <c r="C2456" s="301"/>
      <c r="D2456" s="548"/>
      <c r="E2456" s="504" t="str">
        <f t="shared" si="192"/>
        <v>()</v>
      </c>
      <c r="F2456" s="553"/>
      <c r="G2456" s="551"/>
      <c r="H2456" t="e">
        <f>VLOOKUP($G2456,県名!$B$1:$C$49,2,FALSE)</f>
        <v>#N/A</v>
      </c>
      <c r="I2456" t="e">
        <f>VLOOKUP(B2456,学校名!$D$8:$F$64,3,FALSE)</f>
        <v>#N/A</v>
      </c>
      <c r="J2456" t="str">
        <f t="shared" si="193"/>
        <v>男</v>
      </c>
      <c r="K2456" s="552"/>
      <c r="L2456" s="552"/>
      <c r="M2456"/>
      <c r="O2456" s="553"/>
      <c r="P2456" s="553"/>
      <c r="Q2456" s="550"/>
      <c r="R2456" s="549"/>
      <c r="S2456" t="str">
        <f t="shared" si="194"/>
        <v/>
      </c>
      <c r="T2456" t="str">
        <f t="shared" si="195"/>
        <v xml:space="preserve"> ()</v>
      </c>
      <c r="U2456" s="302" t="s">
        <v>4663</v>
      </c>
    </row>
    <row r="2457" spans="2:21" s="302" customFormat="1">
      <c r="B2457" s="547"/>
      <c r="C2457" s="301"/>
      <c r="D2457" s="548"/>
      <c r="E2457" s="504" t="str">
        <f t="shared" si="192"/>
        <v>()</v>
      </c>
      <c r="F2457" s="553"/>
      <c r="G2457" s="551"/>
      <c r="H2457" t="e">
        <f>VLOOKUP($G2457,県名!$B$1:$C$49,2,FALSE)</f>
        <v>#N/A</v>
      </c>
      <c r="I2457" t="e">
        <f>VLOOKUP(B2457,学校名!$D$8:$F$64,3,FALSE)</f>
        <v>#N/A</v>
      </c>
      <c r="J2457" t="str">
        <f t="shared" si="193"/>
        <v>男</v>
      </c>
      <c r="K2457" s="552"/>
      <c r="L2457" s="552"/>
      <c r="M2457"/>
      <c r="O2457" s="553"/>
      <c r="P2457" s="553"/>
      <c r="Q2457" s="550"/>
      <c r="R2457" s="549"/>
      <c r="S2457" t="str">
        <f t="shared" si="194"/>
        <v/>
      </c>
      <c r="T2457" t="str">
        <f t="shared" si="195"/>
        <v xml:space="preserve"> ()</v>
      </c>
      <c r="U2457" s="302" t="s">
        <v>4663</v>
      </c>
    </row>
    <row r="2458" spans="2:21" s="302" customFormat="1">
      <c r="B2458" s="547"/>
      <c r="C2458" s="301"/>
      <c r="D2458" s="548"/>
      <c r="E2458" s="504" t="str">
        <f t="shared" si="192"/>
        <v>()</v>
      </c>
      <c r="F2458" s="553"/>
      <c r="G2458" s="551"/>
      <c r="H2458" t="e">
        <f>VLOOKUP($G2458,県名!$B$1:$C$49,2,FALSE)</f>
        <v>#N/A</v>
      </c>
      <c r="I2458" t="e">
        <f>VLOOKUP(B2458,学校名!$D$8:$F$64,3,FALSE)</f>
        <v>#N/A</v>
      </c>
      <c r="J2458" t="str">
        <f t="shared" si="193"/>
        <v>男</v>
      </c>
      <c r="K2458" s="552"/>
      <c r="L2458" s="552"/>
      <c r="M2458"/>
      <c r="O2458" s="553"/>
      <c r="P2458" s="553"/>
      <c r="Q2458" s="550"/>
      <c r="R2458" s="549"/>
      <c r="S2458" t="str">
        <f t="shared" si="194"/>
        <v/>
      </c>
      <c r="T2458" t="str">
        <f t="shared" si="195"/>
        <v xml:space="preserve"> ()</v>
      </c>
      <c r="U2458" s="302" t="s">
        <v>4663</v>
      </c>
    </row>
    <row r="2459" spans="2:21" s="302" customFormat="1">
      <c r="C2459" s="301"/>
      <c r="E2459" s="504" t="str">
        <f t="shared" si="192"/>
        <v>()</v>
      </c>
      <c r="F2459" s="504"/>
      <c r="H2459" t="e">
        <f>VLOOKUP($G2459,県名!$B$1:$C$49,2,FALSE)</f>
        <v>#N/A</v>
      </c>
      <c r="I2459" t="e">
        <f>VLOOKUP(B2459,学校名!$D$8:$F$64,3,FALSE)</f>
        <v>#N/A</v>
      </c>
      <c r="J2459" t="str">
        <f t="shared" si="193"/>
        <v>男</v>
      </c>
      <c r="M2459"/>
      <c r="O2459"/>
      <c r="S2459" t="str">
        <f t="shared" si="194"/>
        <v/>
      </c>
      <c r="T2459" t="str">
        <f t="shared" si="195"/>
        <v xml:space="preserve"> ()</v>
      </c>
      <c r="U2459" s="302" t="s">
        <v>4663</v>
      </c>
    </row>
    <row r="2460" spans="2:21" s="302" customFormat="1">
      <c r="C2460" s="301"/>
      <c r="E2460" s="504" t="str">
        <f t="shared" si="192"/>
        <v>()</v>
      </c>
      <c r="F2460" s="504"/>
      <c r="H2460" t="e">
        <f>VLOOKUP($G2460,県名!$B$1:$C$49,2,FALSE)</f>
        <v>#N/A</v>
      </c>
      <c r="I2460" t="e">
        <f>VLOOKUP(B2460,学校名!$D$8:$F$64,3,FALSE)</f>
        <v>#N/A</v>
      </c>
      <c r="J2460" t="str">
        <f t="shared" si="193"/>
        <v>男</v>
      </c>
      <c r="M2460"/>
      <c r="O2460"/>
      <c r="S2460" t="str">
        <f t="shared" si="194"/>
        <v/>
      </c>
      <c r="T2460" t="str">
        <f t="shared" si="195"/>
        <v xml:space="preserve"> ()</v>
      </c>
      <c r="U2460" s="302" t="s">
        <v>4663</v>
      </c>
    </row>
    <row r="2461" spans="2:21" s="302" customFormat="1">
      <c r="C2461" s="301"/>
      <c r="E2461" s="504" t="str">
        <f t="shared" si="192"/>
        <v>()</v>
      </c>
      <c r="F2461" s="504"/>
      <c r="H2461" t="e">
        <f>VLOOKUP($G2461,県名!$B$1:$C$49,2,FALSE)</f>
        <v>#N/A</v>
      </c>
      <c r="I2461" t="e">
        <f>VLOOKUP(B2461,学校名!$D$8:$F$64,3,FALSE)</f>
        <v>#N/A</v>
      </c>
      <c r="J2461" t="str">
        <f t="shared" si="193"/>
        <v>男</v>
      </c>
      <c r="M2461"/>
      <c r="O2461"/>
      <c r="S2461" t="str">
        <f t="shared" si="194"/>
        <v/>
      </c>
      <c r="T2461" t="str">
        <f t="shared" si="195"/>
        <v xml:space="preserve"> ()</v>
      </c>
      <c r="U2461" s="302" t="s">
        <v>4663</v>
      </c>
    </row>
    <row r="2462" spans="2:21" s="302" customFormat="1">
      <c r="C2462" s="301"/>
      <c r="E2462" s="504" t="str">
        <f t="shared" si="192"/>
        <v xml:space="preserve"> ()</v>
      </c>
      <c r="F2462" s="504"/>
      <c r="H2462" t="e">
        <f>VLOOKUP($G2462,県名!$B$1:$C$49,2,FALSE)</f>
        <v>#N/A</v>
      </c>
      <c r="I2462" t="e">
        <f>VLOOKUP(B2462,学校名!$D$8:$F$64,3,FALSE)</f>
        <v>#N/A</v>
      </c>
      <c r="J2462" t="str">
        <f t="shared" si="193"/>
        <v>男</v>
      </c>
      <c r="M2462" t="str">
        <f t="shared" ref="M2462:M2498" si="196">K2462&amp;" "&amp;L2462</f>
        <v xml:space="preserve"> </v>
      </c>
      <c r="O2462"/>
      <c r="S2462" t="str">
        <f t="shared" si="194"/>
        <v/>
      </c>
      <c r="T2462" t="str">
        <f t="shared" si="195"/>
        <v xml:space="preserve"> ()</v>
      </c>
      <c r="U2462" s="302" t="s">
        <v>4293</v>
      </c>
    </row>
    <row r="2463" spans="2:21" s="302" customFormat="1">
      <c r="C2463" s="301"/>
      <c r="E2463" s="504" t="str">
        <f t="shared" si="192"/>
        <v xml:space="preserve"> ()</v>
      </c>
      <c r="F2463" s="504"/>
      <c r="H2463" t="e">
        <f>VLOOKUP($G2463,県名!$B$1:$C$49,2,FALSE)</f>
        <v>#N/A</v>
      </c>
      <c r="I2463" t="e">
        <f>VLOOKUP(B2463,学校名!$D$8:$F$64,3,FALSE)</f>
        <v>#N/A</v>
      </c>
      <c r="J2463" t="str">
        <f t="shared" si="193"/>
        <v>男</v>
      </c>
      <c r="M2463" t="str">
        <f t="shared" si="196"/>
        <v xml:space="preserve"> </v>
      </c>
      <c r="O2463"/>
      <c r="S2463" t="str">
        <f t="shared" si="194"/>
        <v/>
      </c>
      <c r="T2463" t="str">
        <f t="shared" si="195"/>
        <v xml:space="preserve"> ()</v>
      </c>
      <c r="U2463" s="302" t="s">
        <v>4293</v>
      </c>
    </row>
    <row r="2464" spans="2:21" s="302" customFormat="1">
      <c r="C2464" s="301"/>
      <c r="E2464" s="504" t="str">
        <f t="shared" si="192"/>
        <v xml:space="preserve"> ()</v>
      </c>
      <c r="F2464" s="504"/>
      <c r="H2464" t="e">
        <f>VLOOKUP($G2464,県名!$B$1:$C$49,2,FALSE)</f>
        <v>#N/A</v>
      </c>
      <c r="I2464" t="e">
        <f>VLOOKUP(B2464,学校名!$D$8:$F$64,3,FALSE)</f>
        <v>#N/A</v>
      </c>
      <c r="J2464" t="str">
        <f t="shared" si="193"/>
        <v>男</v>
      </c>
      <c r="M2464" t="str">
        <f t="shared" si="196"/>
        <v xml:space="preserve"> </v>
      </c>
      <c r="O2464"/>
      <c r="S2464" t="str">
        <f t="shared" si="194"/>
        <v/>
      </c>
      <c r="T2464" t="str">
        <f t="shared" si="195"/>
        <v xml:space="preserve"> ()</v>
      </c>
      <c r="U2464" s="302" t="s">
        <v>4293</v>
      </c>
    </row>
    <row r="2465" spans="2:21" s="302" customFormat="1">
      <c r="C2465" s="301"/>
      <c r="E2465" s="504" t="str">
        <f t="shared" si="192"/>
        <v xml:space="preserve"> ()</v>
      </c>
      <c r="F2465" s="504"/>
      <c r="H2465" t="e">
        <f>VLOOKUP($G2465,県名!$B$1:$C$49,2,FALSE)</f>
        <v>#N/A</v>
      </c>
      <c r="I2465" t="e">
        <f>VLOOKUP(B2465,学校名!$D$8:$F$64,3,FALSE)</f>
        <v>#N/A</v>
      </c>
      <c r="J2465" t="str">
        <f t="shared" si="193"/>
        <v>男</v>
      </c>
      <c r="M2465" t="str">
        <f t="shared" si="196"/>
        <v xml:space="preserve"> </v>
      </c>
      <c r="O2465"/>
      <c r="S2465" t="str">
        <f t="shared" si="194"/>
        <v/>
      </c>
      <c r="T2465" t="str">
        <f t="shared" si="195"/>
        <v xml:space="preserve"> ()</v>
      </c>
      <c r="U2465" s="302" t="s">
        <v>4293</v>
      </c>
    </row>
    <row r="2466" spans="2:21" s="302" customFormat="1">
      <c r="C2466" s="301"/>
      <c r="E2466" s="504" t="str">
        <f t="shared" si="192"/>
        <v xml:space="preserve"> ()</v>
      </c>
      <c r="F2466" s="504"/>
      <c r="H2466" t="e">
        <f>VLOOKUP($G2466,県名!$B$1:$C$49,2,FALSE)</f>
        <v>#N/A</v>
      </c>
      <c r="I2466" t="e">
        <f>VLOOKUP(B2466,学校名!$D$8:$F$64,3,FALSE)</f>
        <v>#N/A</v>
      </c>
      <c r="J2466" t="str">
        <f t="shared" si="193"/>
        <v>男</v>
      </c>
      <c r="M2466" t="str">
        <f t="shared" si="196"/>
        <v xml:space="preserve"> </v>
      </c>
      <c r="O2466"/>
      <c r="S2466" t="str">
        <f t="shared" si="194"/>
        <v/>
      </c>
      <c r="T2466" t="str">
        <f t="shared" si="195"/>
        <v xml:space="preserve"> ()</v>
      </c>
      <c r="U2466" s="302" t="s">
        <v>4293</v>
      </c>
    </row>
    <row r="2467" spans="2:21" s="302" customFormat="1">
      <c r="C2467" s="301"/>
      <c r="E2467" s="504" t="str">
        <f t="shared" si="192"/>
        <v xml:space="preserve"> ()</v>
      </c>
      <c r="F2467" s="504"/>
      <c r="H2467" t="e">
        <f>VLOOKUP($G2467,県名!$B$1:$C$49,2,FALSE)</f>
        <v>#N/A</v>
      </c>
      <c r="I2467" t="e">
        <f>VLOOKUP(B2467,学校名!$D$8:$F$64,3,FALSE)</f>
        <v>#N/A</v>
      </c>
      <c r="J2467" t="str">
        <f t="shared" si="193"/>
        <v>男</v>
      </c>
      <c r="M2467" t="str">
        <f t="shared" si="196"/>
        <v xml:space="preserve"> </v>
      </c>
      <c r="O2467"/>
      <c r="S2467" t="str">
        <f t="shared" si="194"/>
        <v/>
      </c>
      <c r="T2467" t="str">
        <f t="shared" si="195"/>
        <v xml:space="preserve"> ()</v>
      </c>
      <c r="U2467" s="302" t="s">
        <v>4293</v>
      </c>
    </row>
    <row r="2468" spans="2:21" s="302" customFormat="1">
      <c r="C2468" s="301"/>
      <c r="E2468" s="504" t="str">
        <f t="shared" si="192"/>
        <v xml:space="preserve"> ()</v>
      </c>
      <c r="F2468" s="504"/>
      <c r="H2468" t="e">
        <f>VLOOKUP($G2468,県名!$B$1:$C$49,2,FALSE)</f>
        <v>#N/A</v>
      </c>
      <c r="I2468" t="e">
        <f>VLOOKUP(B2468,学校名!$D$8:$F$64,3,FALSE)</f>
        <v>#N/A</v>
      </c>
      <c r="J2468" t="str">
        <f t="shared" si="193"/>
        <v>男</v>
      </c>
      <c r="M2468" t="str">
        <f t="shared" si="196"/>
        <v xml:space="preserve"> </v>
      </c>
      <c r="O2468"/>
      <c r="S2468" t="str">
        <f t="shared" si="194"/>
        <v/>
      </c>
      <c r="T2468" t="str">
        <f t="shared" si="195"/>
        <v xml:space="preserve"> ()</v>
      </c>
      <c r="U2468" s="302" t="s">
        <v>4293</v>
      </c>
    </row>
    <row r="2469" spans="2:21" s="302" customFormat="1">
      <c r="C2469" s="301">
        <v>2468</v>
      </c>
      <c r="E2469" s="504" t="str">
        <f t="shared" si="192"/>
        <v xml:space="preserve"> ()</v>
      </c>
      <c r="F2469" s="504"/>
      <c r="H2469" t="e">
        <f>VLOOKUP($G2469,県名!$B$1:$C$49,2,FALSE)</f>
        <v>#N/A</v>
      </c>
      <c r="I2469" t="e">
        <f>VLOOKUP(B2469,学校名!$D$8:$F$64,3,FALSE)</f>
        <v>#N/A</v>
      </c>
      <c r="J2469" t="str">
        <f t="shared" si="193"/>
        <v>女</v>
      </c>
      <c r="M2469" t="str">
        <f t="shared" si="196"/>
        <v xml:space="preserve"> </v>
      </c>
      <c r="O2469"/>
      <c r="S2469" t="str">
        <f t="shared" si="194"/>
        <v/>
      </c>
      <c r="T2469" t="str">
        <f t="shared" si="195"/>
        <v xml:space="preserve"> ()</v>
      </c>
      <c r="U2469" s="302" t="s">
        <v>4293</v>
      </c>
    </row>
    <row r="2470" spans="2:21" s="302" customFormat="1">
      <c r="C2470" s="301">
        <v>2469</v>
      </c>
      <c r="E2470" s="504" t="str">
        <f t="shared" si="192"/>
        <v xml:space="preserve"> ()</v>
      </c>
      <c r="F2470" s="504"/>
      <c r="H2470" t="e">
        <f>VLOOKUP($G2470,県名!$B$1:$C$49,2,FALSE)</f>
        <v>#N/A</v>
      </c>
      <c r="I2470" t="e">
        <f>VLOOKUP(B2470,学校名!$D$8:$F$64,3,FALSE)</f>
        <v>#N/A</v>
      </c>
      <c r="J2470" t="str">
        <f t="shared" si="193"/>
        <v>女</v>
      </c>
      <c r="M2470" t="str">
        <f t="shared" si="196"/>
        <v xml:space="preserve"> </v>
      </c>
      <c r="O2470"/>
      <c r="S2470" t="str">
        <f t="shared" si="194"/>
        <v/>
      </c>
      <c r="T2470" t="str">
        <f t="shared" si="195"/>
        <v xml:space="preserve"> ()</v>
      </c>
      <c r="U2470" s="302" t="s">
        <v>4293</v>
      </c>
    </row>
    <row r="2471" spans="2:21" s="302" customFormat="1">
      <c r="C2471" s="301">
        <v>2470</v>
      </c>
      <c r="E2471" s="504" t="str">
        <f t="shared" si="192"/>
        <v xml:space="preserve"> ()</v>
      </c>
      <c r="F2471" s="504"/>
      <c r="H2471" t="e">
        <f>VLOOKUP($G2471,県名!$B$1:$C$49,2,FALSE)</f>
        <v>#N/A</v>
      </c>
      <c r="I2471" t="e">
        <f>VLOOKUP(B2471,学校名!$D$8:$F$64,3,FALSE)</f>
        <v>#N/A</v>
      </c>
      <c r="J2471" t="str">
        <f t="shared" si="193"/>
        <v>女</v>
      </c>
      <c r="M2471" t="str">
        <f t="shared" si="196"/>
        <v xml:space="preserve"> </v>
      </c>
      <c r="O2471"/>
      <c r="S2471" t="str">
        <f t="shared" si="194"/>
        <v/>
      </c>
      <c r="T2471" t="str">
        <f t="shared" si="195"/>
        <v xml:space="preserve"> ()</v>
      </c>
      <c r="U2471" s="302" t="s">
        <v>4293</v>
      </c>
    </row>
    <row r="2472" spans="2:21" s="302" customFormat="1">
      <c r="C2472" s="301">
        <v>2471</v>
      </c>
      <c r="E2472" s="504" t="str">
        <f t="shared" si="192"/>
        <v xml:space="preserve"> ()</v>
      </c>
      <c r="F2472" s="504"/>
      <c r="H2472" t="e">
        <f>VLOOKUP($G2472,県名!$B$1:$C$49,2,FALSE)</f>
        <v>#N/A</v>
      </c>
      <c r="I2472" t="e">
        <f>VLOOKUP(B2472,学校名!$D$8:$F$64,3,FALSE)</f>
        <v>#N/A</v>
      </c>
      <c r="J2472" t="str">
        <f t="shared" si="193"/>
        <v>女</v>
      </c>
      <c r="M2472" t="str">
        <f t="shared" si="196"/>
        <v xml:space="preserve"> </v>
      </c>
      <c r="O2472"/>
      <c r="S2472" t="str">
        <f t="shared" si="194"/>
        <v/>
      </c>
      <c r="T2472" t="str">
        <f t="shared" si="195"/>
        <v xml:space="preserve"> ()</v>
      </c>
      <c r="U2472" s="302" t="s">
        <v>4293</v>
      </c>
    </row>
    <row r="2473" spans="2:21" s="302" customFormat="1">
      <c r="C2473" s="301">
        <v>2472</v>
      </c>
      <c r="E2473" s="504" t="str">
        <f t="shared" si="192"/>
        <v xml:space="preserve"> ()</v>
      </c>
      <c r="F2473" s="504"/>
      <c r="H2473" t="e">
        <f>VLOOKUP($G2473,県名!$B$1:$C$49,2,FALSE)</f>
        <v>#N/A</v>
      </c>
      <c r="I2473" t="e">
        <f>VLOOKUP(B2473,学校名!$D$8:$F$64,3,FALSE)</f>
        <v>#N/A</v>
      </c>
      <c r="J2473" t="str">
        <f t="shared" si="193"/>
        <v>女</v>
      </c>
      <c r="M2473" t="str">
        <f t="shared" si="196"/>
        <v xml:space="preserve"> </v>
      </c>
      <c r="O2473"/>
      <c r="S2473" t="str">
        <f t="shared" si="194"/>
        <v/>
      </c>
      <c r="T2473" t="str">
        <f t="shared" si="195"/>
        <v xml:space="preserve"> ()</v>
      </c>
      <c r="U2473" s="302" t="s">
        <v>4293</v>
      </c>
    </row>
    <row r="2474" spans="2:21" s="302" customFormat="1">
      <c r="C2474" s="301">
        <v>2473</v>
      </c>
      <c r="E2474" s="504" t="str">
        <f t="shared" si="192"/>
        <v xml:space="preserve"> ()</v>
      </c>
      <c r="F2474" s="504"/>
      <c r="H2474" t="e">
        <f>VLOOKUP($G2474,県名!$B$1:$C$49,2,FALSE)</f>
        <v>#N/A</v>
      </c>
      <c r="I2474" t="e">
        <f>VLOOKUP(B2474,学校名!$D$8:$F$64,3,FALSE)</f>
        <v>#N/A</v>
      </c>
      <c r="J2474" t="str">
        <f t="shared" si="193"/>
        <v>女</v>
      </c>
      <c r="M2474" t="str">
        <f t="shared" si="196"/>
        <v xml:space="preserve"> </v>
      </c>
      <c r="O2474"/>
      <c r="S2474" t="str">
        <f t="shared" si="194"/>
        <v/>
      </c>
      <c r="T2474" t="str">
        <f t="shared" si="195"/>
        <v xml:space="preserve"> ()</v>
      </c>
      <c r="U2474" s="302" t="s">
        <v>4293</v>
      </c>
    </row>
    <row r="2475" spans="2:21" s="302" customFormat="1">
      <c r="C2475" s="301">
        <v>2474</v>
      </c>
      <c r="E2475" s="504" t="str">
        <f t="shared" si="192"/>
        <v xml:space="preserve"> ()</v>
      </c>
      <c r="F2475" s="504"/>
      <c r="H2475" t="e">
        <f>VLOOKUP($G2475,県名!$B$1:$C$49,2,FALSE)</f>
        <v>#N/A</v>
      </c>
      <c r="I2475" t="e">
        <f>VLOOKUP(B2475,学校名!$D$8:$F$64,3,FALSE)</f>
        <v>#N/A</v>
      </c>
      <c r="J2475" t="str">
        <f t="shared" si="193"/>
        <v>女</v>
      </c>
      <c r="M2475" t="str">
        <f t="shared" si="196"/>
        <v xml:space="preserve"> </v>
      </c>
      <c r="O2475"/>
      <c r="S2475" t="str">
        <f t="shared" si="194"/>
        <v/>
      </c>
      <c r="T2475" t="str">
        <f t="shared" si="195"/>
        <v xml:space="preserve"> ()</v>
      </c>
      <c r="U2475" s="302" t="s">
        <v>4293</v>
      </c>
    </row>
    <row r="2476" spans="2:21" s="302" customFormat="1">
      <c r="C2476" s="301">
        <v>2475</v>
      </c>
      <c r="E2476" s="504" t="str">
        <f t="shared" si="192"/>
        <v xml:space="preserve"> ()</v>
      </c>
      <c r="F2476" s="504"/>
      <c r="H2476" t="e">
        <f>VLOOKUP($G2476,県名!$B$1:$C$49,2,FALSE)</f>
        <v>#N/A</v>
      </c>
      <c r="I2476" t="e">
        <f>VLOOKUP(B2476,学校名!$D$8:$F$64,3,FALSE)</f>
        <v>#N/A</v>
      </c>
      <c r="J2476" t="str">
        <f t="shared" si="193"/>
        <v>女</v>
      </c>
      <c r="M2476" t="str">
        <f t="shared" si="196"/>
        <v xml:space="preserve"> </v>
      </c>
      <c r="O2476"/>
      <c r="S2476" t="str">
        <f t="shared" si="194"/>
        <v/>
      </c>
      <c r="T2476" t="str">
        <f t="shared" si="195"/>
        <v xml:space="preserve"> ()</v>
      </c>
      <c r="U2476" s="302" t="s">
        <v>4293</v>
      </c>
    </row>
    <row r="2477" spans="2:21" s="302" customFormat="1">
      <c r="B2477" s="355"/>
      <c r="C2477" s="301">
        <v>2476</v>
      </c>
      <c r="D2477" s="355"/>
      <c r="E2477" s="504" t="str">
        <f t="shared" si="192"/>
        <v xml:space="preserve"> ()</v>
      </c>
      <c r="F2477" s="504"/>
      <c r="G2477" s="355"/>
      <c r="H2477" t="e">
        <f>VLOOKUP($G2477,県名!$B$1:$C$49,2,FALSE)</f>
        <v>#N/A</v>
      </c>
      <c r="I2477" t="e">
        <f>VLOOKUP(B2477,学校名!$D$8:$F$64,3,FALSE)</f>
        <v>#N/A</v>
      </c>
      <c r="J2477" t="str">
        <f t="shared" si="193"/>
        <v>女</v>
      </c>
      <c r="M2477" t="str">
        <f t="shared" si="196"/>
        <v xml:space="preserve"> </v>
      </c>
      <c r="O2477"/>
      <c r="S2477" t="str">
        <f t="shared" si="194"/>
        <v/>
      </c>
      <c r="T2477" t="str">
        <f t="shared" si="195"/>
        <v xml:space="preserve"> ()</v>
      </c>
      <c r="U2477" s="302" t="s">
        <v>4293</v>
      </c>
    </row>
    <row r="2478" spans="2:21" s="302" customFormat="1">
      <c r="B2478" s="355"/>
      <c r="C2478" s="301">
        <v>2477</v>
      </c>
      <c r="D2478" s="355"/>
      <c r="E2478" s="504" t="str">
        <f t="shared" si="192"/>
        <v xml:space="preserve"> ()</v>
      </c>
      <c r="F2478" s="504"/>
      <c r="G2478" s="355"/>
      <c r="H2478" t="e">
        <f>VLOOKUP($G2478,県名!$B$1:$C$49,2,FALSE)</f>
        <v>#N/A</v>
      </c>
      <c r="I2478" t="e">
        <f>VLOOKUP(B2478,学校名!$D$8:$F$64,3,FALSE)</f>
        <v>#N/A</v>
      </c>
      <c r="J2478" t="str">
        <f t="shared" si="193"/>
        <v>女</v>
      </c>
      <c r="M2478" t="str">
        <f t="shared" si="196"/>
        <v xml:space="preserve"> </v>
      </c>
      <c r="O2478"/>
      <c r="S2478" t="str">
        <f t="shared" si="194"/>
        <v/>
      </c>
      <c r="T2478" t="str">
        <f t="shared" si="195"/>
        <v xml:space="preserve"> ()</v>
      </c>
      <c r="U2478" s="302" t="s">
        <v>4293</v>
      </c>
    </row>
    <row r="2479" spans="2:21" s="302" customFormat="1">
      <c r="B2479" s="355"/>
      <c r="C2479" s="301">
        <v>2478</v>
      </c>
      <c r="D2479" s="355"/>
      <c r="E2479" s="504" t="str">
        <f t="shared" si="192"/>
        <v xml:space="preserve"> ()</v>
      </c>
      <c r="F2479" s="504"/>
      <c r="G2479" s="355"/>
      <c r="H2479" t="e">
        <f>VLOOKUP($G2479,県名!$B$1:$C$49,2,FALSE)</f>
        <v>#N/A</v>
      </c>
      <c r="I2479" t="e">
        <f>VLOOKUP(B2479,学校名!$D$8:$F$64,3,FALSE)</f>
        <v>#N/A</v>
      </c>
      <c r="J2479" t="str">
        <f t="shared" si="193"/>
        <v>女</v>
      </c>
      <c r="M2479" t="str">
        <f t="shared" si="196"/>
        <v xml:space="preserve"> </v>
      </c>
      <c r="O2479"/>
      <c r="S2479" t="str">
        <f t="shared" si="194"/>
        <v/>
      </c>
      <c r="T2479" t="str">
        <f t="shared" si="195"/>
        <v xml:space="preserve"> ()</v>
      </c>
      <c r="U2479" s="302" t="s">
        <v>4293</v>
      </c>
    </row>
    <row r="2480" spans="2:21" s="302" customFormat="1">
      <c r="B2480" s="355"/>
      <c r="C2480" s="301">
        <v>2479</v>
      </c>
      <c r="D2480" s="355"/>
      <c r="E2480" s="504" t="str">
        <f t="shared" si="192"/>
        <v xml:space="preserve"> ()</v>
      </c>
      <c r="F2480" s="504"/>
      <c r="G2480" s="355"/>
      <c r="H2480" t="e">
        <f>VLOOKUP($G2480,県名!$B$1:$C$49,2,FALSE)</f>
        <v>#N/A</v>
      </c>
      <c r="I2480" t="e">
        <f>VLOOKUP(B2480,学校名!$D$8:$F$64,3,FALSE)</f>
        <v>#N/A</v>
      </c>
      <c r="J2480" t="str">
        <f t="shared" si="193"/>
        <v>女</v>
      </c>
      <c r="M2480" t="str">
        <f t="shared" si="196"/>
        <v xml:space="preserve"> </v>
      </c>
      <c r="O2480"/>
      <c r="S2480" t="str">
        <f t="shared" si="194"/>
        <v/>
      </c>
      <c r="T2480" t="str">
        <f t="shared" si="195"/>
        <v xml:space="preserve"> ()</v>
      </c>
      <c r="U2480" s="302" t="s">
        <v>4293</v>
      </c>
    </row>
    <row r="2481" spans="2:21" s="302" customFormat="1">
      <c r="B2481" s="355"/>
      <c r="C2481" s="301">
        <v>2480</v>
      </c>
      <c r="D2481" s="355"/>
      <c r="E2481" s="504" t="str">
        <f t="shared" si="192"/>
        <v xml:space="preserve"> ()</v>
      </c>
      <c r="F2481" s="504"/>
      <c r="G2481" s="355"/>
      <c r="H2481" t="e">
        <f>VLOOKUP($G2481,県名!$B$1:$C$49,2,FALSE)</f>
        <v>#N/A</v>
      </c>
      <c r="I2481" t="e">
        <f>VLOOKUP(B2481,学校名!$D$8:$F$64,3,FALSE)</f>
        <v>#N/A</v>
      </c>
      <c r="J2481" t="str">
        <f t="shared" si="193"/>
        <v>女</v>
      </c>
      <c r="M2481" t="str">
        <f t="shared" si="196"/>
        <v xml:space="preserve"> </v>
      </c>
      <c r="O2481"/>
      <c r="S2481" t="str">
        <f t="shared" si="194"/>
        <v/>
      </c>
      <c r="T2481" t="str">
        <f t="shared" si="195"/>
        <v xml:space="preserve"> ()</v>
      </c>
      <c r="U2481" s="302" t="s">
        <v>4293</v>
      </c>
    </row>
    <row r="2482" spans="2:21" s="302" customFormat="1">
      <c r="B2482" s="355"/>
      <c r="C2482" s="301">
        <v>2481</v>
      </c>
      <c r="D2482" s="355"/>
      <c r="E2482" s="504" t="str">
        <f t="shared" si="192"/>
        <v xml:space="preserve"> ()</v>
      </c>
      <c r="F2482" s="504"/>
      <c r="G2482" s="355"/>
      <c r="H2482" t="e">
        <f>VLOOKUP($G2482,県名!$B$1:$C$49,2,FALSE)</f>
        <v>#N/A</v>
      </c>
      <c r="I2482" t="e">
        <f>VLOOKUP(B2482,学校名!$D$8:$F$64,3,FALSE)</f>
        <v>#N/A</v>
      </c>
      <c r="J2482" t="str">
        <f t="shared" si="193"/>
        <v>女</v>
      </c>
      <c r="M2482" t="str">
        <f t="shared" si="196"/>
        <v xml:space="preserve"> </v>
      </c>
      <c r="O2482"/>
      <c r="S2482" t="str">
        <f t="shared" si="194"/>
        <v/>
      </c>
      <c r="T2482" t="str">
        <f t="shared" si="195"/>
        <v xml:space="preserve"> ()</v>
      </c>
      <c r="U2482" s="302" t="s">
        <v>4293</v>
      </c>
    </row>
    <row r="2483" spans="2:21" s="302" customFormat="1">
      <c r="B2483" s="355"/>
      <c r="C2483" s="301">
        <v>2482</v>
      </c>
      <c r="D2483" s="355"/>
      <c r="E2483" s="504" t="str">
        <f t="shared" si="192"/>
        <v xml:space="preserve"> ()</v>
      </c>
      <c r="F2483" s="504"/>
      <c r="G2483" s="355"/>
      <c r="H2483" t="e">
        <f>VLOOKUP($G2483,県名!$B$1:$C$49,2,FALSE)</f>
        <v>#N/A</v>
      </c>
      <c r="I2483" t="e">
        <f>VLOOKUP(B2483,学校名!$D$8:$F$64,3,FALSE)</f>
        <v>#N/A</v>
      </c>
      <c r="J2483" t="str">
        <f t="shared" si="193"/>
        <v>女</v>
      </c>
      <c r="M2483" t="str">
        <f t="shared" si="196"/>
        <v xml:space="preserve"> </v>
      </c>
      <c r="O2483"/>
      <c r="S2483" t="str">
        <f t="shared" si="194"/>
        <v/>
      </c>
      <c r="T2483" t="str">
        <f t="shared" si="195"/>
        <v xml:space="preserve"> ()</v>
      </c>
      <c r="U2483" s="302" t="s">
        <v>4293</v>
      </c>
    </row>
    <row r="2484" spans="2:21" s="302" customFormat="1">
      <c r="B2484" s="355"/>
      <c r="C2484" s="301">
        <v>2483</v>
      </c>
      <c r="D2484" s="355"/>
      <c r="E2484" s="504" t="str">
        <f t="shared" si="192"/>
        <v xml:space="preserve"> ()</v>
      </c>
      <c r="F2484" s="504"/>
      <c r="G2484" s="355"/>
      <c r="H2484" t="e">
        <f>VLOOKUP($G2484,県名!$B$1:$C$49,2,FALSE)</f>
        <v>#N/A</v>
      </c>
      <c r="I2484" t="e">
        <f>VLOOKUP(B2484,学校名!$D$8:$F$64,3,FALSE)</f>
        <v>#N/A</v>
      </c>
      <c r="J2484" t="str">
        <f t="shared" si="193"/>
        <v>女</v>
      </c>
      <c r="M2484" t="str">
        <f t="shared" si="196"/>
        <v xml:space="preserve"> </v>
      </c>
      <c r="O2484"/>
      <c r="S2484" t="str">
        <f t="shared" si="194"/>
        <v/>
      </c>
      <c r="T2484" t="str">
        <f t="shared" si="195"/>
        <v xml:space="preserve"> ()</v>
      </c>
      <c r="U2484" s="302" t="s">
        <v>4293</v>
      </c>
    </row>
    <row r="2485" spans="2:21" s="302" customFormat="1">
      <c r="B2485" s="355"/>
      <c r="C2485" s="301">
        <v>2484</v>
      </c>
      <c r="D2485" s="355"/>
      <c r="E2485" s="504" t="str">
        <f t="shared" si="192"/>
        <v xml:space="preserve"> ()</v>
      </c>
      <c r="F2485" s="504"/>
      <c r="G2485" s="355"/>
      <c r="H2485" t="e">
        <f>VLOOKUP($G2485,県名!$B$1:$C$49,2,FALSE)</f>
        <v>#N/A</v>
      </c>
      <c r="I2485" t="e">
        <f>VLOOKUP(B2485,学校名!$D$8:$F$64,3,FALSE)</f>
        <v>#N/A</v>
      </c>
      <c r="J2485" t="str">
        <f t="shared" si="193"/>
        <v>女</v>
      </c>
      <c r="M2485" t="str">
        <f t="shared" si="196"/>
        <v xml:space="preserve"> </v>
      </c>
      <c r="O2485"/>
      <c r="S2485" t="str">
        <f t="shared" si="194"/>
        <v/>
      </c>
      <c r="T2485" t="str">
        <f t="shared" si="195"/>
        <v xml:space="preserve"> ()</v>
      </c>
      <c r="U2485" s="302" t="s">
        <v>4293</v>
      </c>
    </row>
    <row r="2486" spans="2:21" s="302" customFormat="1">
      <c r="B2486" s="355"/>
      <c r="C2486" s="301">
        <v>2485</v>
      </c>
      <c r="D2486" s="355"/>
      <c r="E2486" s="504" t="str">
        <f t="shared" si="192"/>
        <v xml:space="preserve"> ()</v>
      </c>
      <c r="F2486" s="504"/>
      <c r="G2486" s="355"/>
      <c r="H2486" t="e">
        <f>VLOOKUP($G2486,県名!$B$1:$C$49,2,FALSE)</f>
        <v>#N/A</v>
      </c>
      <c r="I2486" t="e">
        <f>VLOOKUP(B2486,学校名!$D$8:$F$64,3,FALSE)</f>
        <v>#N/A</v>
      </c>
      <c r="J2486" t="str">
        <f t="shared" si="193"/>
        <v>女</v>
      </c>
      <c r="M2486" t="str">
        <f t="shared" si="196"/>
        <v xml:space="preserve"> </v>
      </c>
      <c r="O2486"/>
      <c r="S2486" t="str">
        <f t="shared" si="194"/>
        <v/>
      </c>
      <c r="T2486" t="str">
        <f t="shared" si="195"/>
        <v xml:space="preserve"> ()</v>
      </c>
      <c r="U2486" s="302" t="s">
        <v>4293</v>
      </c>
    </row>
    <row r="2487" spans="2:21" s="302" customFormat="1">
      <c r="B2487" s="355"/>
      <c r="C2487" s="301">
        <v>2486</v>
      </c>
      <c r="D2487" s="355"/>
      <c r="E2487" s="504" t="str">
        <f t="shared" si="192"/>
        <v xml:space="preserve"> ()</v>
      </c>
      <c r="F2487" s="504"/>
      <c r="G2487" s="355"/>
      <c r="H2487" t="e">
        <f>VLOOKUP($G2487,県名!$B$1:$C$49,2,FALSE)</f>
        <v>#N/A</v>
      </c>
      <c r="I2487" t="e">
        <f>VLOOKUP(B2487,学校名!$D$8:$F$64,3,FALSE)</f>
        <v>#N/A</v>
      </c>
      <c r="J2487" t="str">
        <f t="shared" si="193"/>
        <v>女</v>
      </c>
      <c r="M2487" t="str">
        <f t="shared" si="196"/>
        <v xml:space="preserve"> </v>
      </c>
      <c r="O2487"/>
      <c r="S2487" t="str">
        <f t="shared" si="194"/>
        <v/>
      </c>
      <c r="T2487" t="str">
        <f t="shared" si="195"/>
        <v xml:space="preserve"> ()</v>
      </c>
      <c r="U2487" s="302" t="s">
        <v>4293</v>
      </c>
    </row>
    <row r="2488" spans="2:21" s="302" customFormat="1">
      <c r="B2488" s="355"/>
      <c r="C2488" s="301">
        <v>2487</v>
      </c>
      <c r="D2488" s="355"/>
      <c r="E2488" s="504" t="str">
        <f t="shared" si="192"/>
        <v xml:space="preserve"> ()</v>
      </c>
      <c r="F2488" s="504"/>
      <c r="G2488" s="355"/>
      <c r="H2488" t="e">
        <f>VLOOKUP($G2488,県名!$B$1:$C$49,2,FALSE)</f>
        <v>#N/A</v>
      </c>
      <c r="I2488" t="e">
        <f>VLOOKUP(B2488,学校名!$D$8:$F$64,3,FALSE)</f>
        <v>#N/A</v>
      </c>
      <c r="J2488" t="str">
        <f t="shared" si="193"/>
        <v>女</v>
      </c>
      <c r="M2488" t="str">
        <f t="shared" si="196"/>
        <v xml:space="preserve"> </v>
      </c>
      <c r="O2488"/>
      <c r="S2488" t="str">
        <f t="shared" si="194"/>
        <v/>
      </c>
      <c r="T2488" t="str">
        <f t="shared" si="195"/>
        <v xml:space="preserve"> ()</v>
      </c>
      <c r="U2488" s="302" t="s">
        <v>4293</v>
      </c>
    </row>
    <row r="2489" spans="2:21" s="302" customFormat="1">
      <c r="B2489" s="355"/>
      <c r="C2489" s="301">
        <v>2488</v>
      </c>
      <c r="D2489" s="355"/>
      <c r="E2489" s="504" t="str">
        <f t="shared" si="192"/>
        <v xml:space="preserve"> ()</v>
      </c>
      <c r="F2489" s="504"/>
      <c r="G2489" s="355"/>
      <c r="H2489" t="e">
        <f>VLOOKUP($G2489,県名!$B$1:$C$49,2,FALSE)</f>
        <v>#N/A</v>
      </c>
      <c r="I2489" t="e">
        <f>VLOOKUP(B2489,学校名!$D$8:$F$64,3,FALSE)</f>
        <v>#N/A</v>
      </c>
      <c r="J2489" t="str">
        <f t="shared" si="193"/>
        <v>女</v>
      </c>
      <c r="M2489" t="str">
        <f t="shared" si="196"/>
        <v xml:space="preserve"> </v>
      </c>
      <c r="O2489"/>
      <c r="S2489" t="str">
        <f t="shared" si="194"/>
        <v/>
      </c>
      <c r="T2489" t="str">
        <f t="shared" si="195"/>
        <v xml:space="preserve"> ()</v>
      </c>
      <c r="U2489" s="302" t="s">
        <v>4293</v>
      </c>
    </row>
    <row r="2490" spans="2:21" s="302" customFormat="1">
      <c r="B2490" s="355"/>
      <c r="C2490" s="301">
        <v>2489</v>
      </c>
      <c r="D2490" s="355"/>
      <c r="E2490" s="504" t="str">
        <f t="shared" si="192"/>
        <v xml:space="preserve"> ()</v>
      </c>
      <c r="F2490" s="504"/>
      <c r="G2490" s="355"/>
      <c r="H2490" t="e">
        <f>VLOOKUP($G2490,県名!$B$1:$C$49,2,FALSE)</f>
        <v>#N/A</v>
      </c>
      <c r="I2490" t="e">
        <f>VLOOKUP(B2490,学校名!$D$8:$F$64,3,FALSE)</f>
        <v>#N/A</v>
      </c>
      <c r="J2490" t="str">
        <f t="shared" si="193"/>
        <v>女</v>
      </c>
      <c r="M2490" t="str">
        <f t="shared" si="196"/>
        <v xml:space="preserve"> </v>
      </c>
      <c r="O2490"/>
      <c r="S2490" t="str">
        <f t="shared" si="194"/>
        <v/>
      </c>
      <c r="T2490" t="str">
        <f t="shared" si="195"/>
        <v xml:space="preserve"> ()</v>
      </c>
      <c r="U2490" s="302" t="s">
        <v>4293</v>
      </c>
    </row>
    <row r="2491" spans="2:21" s="302" customFormat="1">
      <c r="B2491" s="355"/>
      <c r="C2491" s="301">
        <v>2490</v>
      </c>
      <c r="D2491" s="355"/>
      <c r="E2491" s="504" t="str">
        <f t="shared" si="192"/>
        <v xml:space="preserve"> ()</v>
      </c>
      <c r="F2491" s="504"/>
      <c r="G2491" s="355"/>
      <c r="H2491" t="e">
        <f>VLOOKUP($G2491,県名!$B$1:$C$49,2,FALSE)</f>
        <v>#N/A</v>
      </c>
      <c r="I2491" t="e">
        <f>VLOOKUP(B2491,学校名!$D$8:$F$64,3,FALSE)</f>
        <v>#N/A</v>
      </c>
      <c r="J2491" t="str">
        <f t="shared" si="193"/>
        <v>女</v>
      </c>
      <c r="M2491" t="str">
        <f t="shared" si="196"/>
        <v xml:space="preserve"> </v>
      </c>
      <c r="O2491"/>
      <c r="S2491" t="str">
        <f t="shared" si="194"/>
        <v/>
      </c>
      <c r="T2491" t="str">
        <f t="shared" si="195"/>
        <v xml:space="preserve"> ()</v>
      </c>
      <c r="U2491" s="302" t="s">
        <v>4293</v>
      </c>
    </row>
    <row r="2492" spans="2:21" s="302" customFormat="1">
      <c r="B2492" s="355"/>
      <c r="C2492" s="301">
        <v>2491</v>
      </c>
      <c r="D2492" s="355"/>
      <c r="E2492" s="504" t="str">
        <f t="shared" si="192"/>
        <v xml:space="preserve"> ()</v>
      </c>
      <c r="F2492" s="504"/>
      <c r="G2492" s="355"/>
      <c r="H2492" t="e">
        <f>VLOOKUP($G2492,県名!$B$1:$C$49,2,FALSE)</f>
        <v>#N/A</v>
      </c>
      <c r="I2492" t="e">
        <f>VLOOKUP(B2492,学校名!$D$8:$F$64,3,FALSE)</f>
        <v>#N/A</v>
      </c>
      <c r="J2492" t="str">
        <f t="shared" si="193"/>
        <v>女</v>
      </c>
      <c r="M2492" t="str">
        <f t="shared" si="196"/>
        <v xml:space="preserve"> </v>
      </c>
      <c r="O2492"/>
      <c r="S2492" t="str">
        <f t="shared" si="194"/>
        <v/>
      </c>
      <c r="T2492" t="str">
        <f t="shared" si="195"/>
        <v xml:space="preserve"> ()</v>
      </c>
      <c r="U2492" s="302" t="s">
        <v>4293</v>
      </c>
    </row>
    <row r="2493" spans="2:21" s="302" customFormat="1">
      <c r="B2493" s="355"/>
      <c r="C2493" s="301">
        <v>2492</v>
      </c>
      <c r="D2493" s="355"/>
      <c r="E2493" s="504" t="str">
        <f t="shared" si="192"/>
        <v xml:space="preserve"> ()</v>
      </c>
      <c r="F2493" s="504"/>
      <c r="G2493" s="355"/>
      <c r="H2493" t="e">
        <f>VLOOKUP($G2493,県名!$B$1:$C$49,2,FALSE)</f>
        <v>#N/A</v>
      </c>
      <c r="I2493" t="e">
        <f>VLOOKUP(B2493,学校名!$D$8:$F$64,3,FALSE)</f>
        <v>#N/A</v>
      </c>
      <c r="J2493" t="str">
        <f t="shared" si="193"/>
        <v>女</v>
      </c>
      <c r="M2493" t="str">
        <f t="shared" si="196"/>
        <v xml:space="preserve"> </v>
      </c>
      <c r="O2493"/>
      <c r="S2493" t="str">
        <f t="shared" si="194"/>
        <v/>
      </c>
      <c r="T2493" t="str">
        <f t="shared" si="195"/>
        <v xml:space="preserve"> ()</v>
      </c>
      <c r="U2493" s="302" t="s">
        <v>4293</v>
      </c>
    </row>
    <row r="2494" spans="2:21" s="302" customFormat="1">
      <c r="B2494" s="355"/>
      <c r="C2494" s="301">
        <v>2493</v>
      </c>
      <c r="D2494" s="355"/>
      <c r="E2494" s="504" t="str">
        <f t="shared" si="192"/>
        <v xml:space="preserve"> ()</v>
      </c>
      <c r="F2494" s="504"/>
      <c r="G2494" s="355"/>
      <c r="H2494" t="e">
        <f>VLOOKUP($G2494,県名!$B$1:$C$49,2,FALSE)</f>
        <v>#N/A</v>
      </c>
      <c r="I2494" t="e">
        <f>VLOOKUP(B2494,学校名!$D$8:$F$64,3,FALSE)</f>
        <v>#N/A</v>
      </c>
      <c r="J2494" t="str">
        <f t="shared" si="193"/>
        <v>女</v>
      </c>
      <c r="M2494" t="str">
        <f t="shared" si="196"/>
        <v xml:space="preserve"> </v>
      </c>
      <c r="O2494"/>
      <c r="S2494" t="str">
        <f t="shared" si="194"/>
        <v/>
      </c>
      <c r="T2494" t="str">
        <f t="shared" si="195"/>
        <v xml:space="preserve"> ()</v>
      </c>
      <c r="U2494" s="302" t="s">
        <v>4293</v>
      </c>
    </row>
    <row r="2495" spans="2:21" s="302" customFormat="1">
      <c r="B2495" s="355"/>
      <c r="C2495" s="301">
        <v>2494</v>
      </c>
      <c r="D2495" s="355"/>
      <c r="E2495" s="504" t="str">
        <f t="shared" si="192"/>
        <v xml:space="preserve"> ()</v>
      </c>
      <c r="F2495" s="504"/>
      <c r="G2495" s="355"/>
      <c r="H2495" t="e">
        <f>VLOOKUP($G2495,県名!$B$1:$C$49,2,FALSE)</f>
        <v>#N/A</v>
      </c>
      <c r="I2495" t="e">
        <f>VLOOKUP(B2495,学校名!$D$8:$F$64,3,FALSE)</f>
        <v>#N/A</v>
      </c>
      <c r="J2495" t="str">
        <f t="shared" si="193"/>
        <v>女</v>
      </c>
      <c r="M2495" t="str">
        <f t="shared" si="196"/>
        <v xml:space="preserve"> </v>
      </c>
      <c r="O2495"/>
      <c r="S2495" t="str">
        <f t="shared" si="194"/>
        <v/>
      </c>
      <c r="T2495" t="str">
        <f t="shared" si="195"/>
        <v xml:space="preserve"> ()</v>
      </c>
      <c r="U2495" s="302" t="s">
        <v>4293</v>
      </c>
    </row>
    <row r="2496" spans="2:21" s="302" customFormat="1">
      <c r="B2496" s="355"/>
      <c r="C2496" s="301">
        <v>2495</v>
      </c>
      <c r="D2496" s="355"/>
      <c r="E2496" s="504" t="str">
        <f t="shared" si="192"/>
        <v xml:space="preserve"> ()</v>
      </c>
      <c r="F2496" s="504"/>
      <c r="G2496" s="355"/>
      <c r="H2496" t="e">
        <f>VLOOKUP($G2496,県名!$B$1:$C$49,2,FALSE)</f>
        <v>#N/A</v>
      </c>
      <c r="I2496" t="e">
        <f>VLOOKUP(B2496,学校名!$D$8:$F$64,3,FALSE)</f>
        <v>#N/A</v>
      </c>
      <c r="J2496" t="str">
        <f t="shared" si="193"/>
        <v>女</v>
      </c>
      <c r="M2496" t="str">
        <f t="shared" si="196"/>
        <v xml:space="preserve"> </v>
      </c>
      <c r="O2496"/>
      <c r="S2496" t="str">
        <f t="shared" si="194"/>
        <v/>
      </c>
      <c r="T2496" t="str">
        <f t="shared" si="195"/>
        <v xml:space="preserve"> ()</v>
      </c>
      <c r="U2496" s="302" t="s">
        <v>4293</v>
      </c>
    </row>
    <row r="2497" spans="2:21" s="302" customFormat="1">
      <c r="B2497" s="355"/>
      <c r="C2497" s="301">
        <v>2496</v>
      </c>
      <c r="D2497" s="355"/>
      <c r="E2497" s="504" t="str">
        <f t="shared" si="192"/>
        <v xml:space="preserve"> ()</v>
      </c>
      <c r="F2497" s="504"/>
      <c r="G2497" s="355"/>
      <c r="H2497" t="e">
        <f>VLOOKUP($G2497,県名!$B$1:$C$49,2,FALSE)</f>
        <v>#N/A</v>
      </c>
      <c r="I2497" t="e">
        <f>VLOOKUP(B2497,学校名!$D$8:$F$64,3,FALSE)</f>
        <v>#N/A</v>
      </c>
      <c r="J2497" t="str">
        <f t="shared" si="193"/>
        <v>女</v>
      </c>
      <c r="M2497" t="str">
        <f t="shared" si="196"/>
        <v xml:space="preserve"> </v>
      </c>
      <c r="O2497"/>
      <c r="S2497" t="str">
        <f t="shared" si="194"/>
        <v/>
      </c>
      <c r="T2497" t="str">
        <f t="shared" si="195"/>
        <v xml:space="preserve"> ()</v>
      </c>
      <c r="U2497" s="302" t="s">
        <v>4293</v>
      </c>
    </row>
    <row r="2498" spans="2:21" s="302" customFormat="1">
      <c r="B2498" s="355"/>
      <c r="C2498" s="301">
        <v>2497</v>
      </c>
      <c r="D2498" s="355"/>
      <c r="E2498" s="504" t="str">
        <f t="shared" si="192"/>
        <v xml:space="preserve"> ()</v>
      </c>
      <c r="F2498" s="504"/>
      <c r="G2498" s="355"/>
      <c r="H2498" t="e">
        <f>VLOOKUP($G2498,県名!$B$1:$C$49,2,FALSE)</f>
        <v>#N/A</v>
      </c>
      <c r="I2498" t="e">
        <f>VLOOKUP(B2498,学校名!$D$8:$F$64,3,FALSE)</f>
        <v>#N/A</v>
      </c>
      <c r="J2498" t="str">
        <f t="shared" si="193"/>
        <v>女</v>
      </c>
      <c r="M2498" t="str">
        <f t="shared" si="196"/>
        <v xml:space="preserve"> </v>
      </c>
      <c r="O2498"/>
      <c r="S2498" t="str">
        <f t="shared" si="194"/>
        <v/>
      </c>
      <c r="T2498" t="str">
        <f t="shared" si="195"/>
        <v xml:space="preserve"> ()</v>
      </c>
      <c r="U2498" s="302" t="s">
        <v>4293</v>
      </c>
    </row>
    <row r="2499" spans="2:21" s="302" customFormat="1">
      <c r="B2499" s="355"/>
      <c r="C2499" s="301">
        <v>2498</v>
      </c>
      <c r="D2499" s="355"/>
      <c r="E2499" s="504" t="str">
        <f t="shared" ref="E2499:E2562" si="197">M2499&amp;"("&amp;S2499&amp;")"</f>
        <v xml:space="preserve"> ()</v>
      </c>
      <c r="F2499" s="504"/>
      <c r="G2499" s="355"/>
      <c r="H2499" t="e">
        <f>VLOOKUP($G2499,県名!$B$1:$C$49,2,FALSE)</f>
        <v>#N/A</v>
      </c>
      <c r="I2499" t="e">
        <f>VLOOKUP(B2499,学校名!$D$8:$F$64,3,FALSE)</f>
        <v>#N/A</v>
      </c>
      <c r="J2499" t="str">
        <f t="shared" ref="J2499:J2562" si="198">IF(VALUE(C2499)&lt;2000,"男","女")</f>
        <v>女</v>
      </c>
      <c r="M2499" t="str">
        <f t="shared" ref="M2499:M2562" si="199">K2499&amp;" "&amp;L2499</f>
        <v xml:space="preserve"> </v>
      </c>
      <c r="O2499"/>
      <c r="S2499" t="str">
        <f t="shared" ref="S2499:S2562" si="200">LEFT(R2499,2)</f>
        <v/>
      </c>
      <c r="T2499" t="str">
        <f t="shared" ref="T2499:T2562" si="201">Q2499&amp;" ("&amp;S2499&amp;")"</f>
        <v xml:space="preserve"> ()</v>
      </c>
      <c r="U2499" s="302" t="s">
        <v>4293</v>
      </c>
    </row>
    <row r="2500" spans="2:21" s="302" customFormat="1">
      <c r="B2500" s="355"/>
      <c r="C2500" s="301">
        <v>2499</v>
      </c>
      <c r="D2500" s="355"/>
      <c r="E2500" s="504" t="str">
        <f t="shared" si="197"/>
        <v xml:space="preserve"> ()</v>
      </c>
      <c r="F2500" s="504"/>
      <c r="G2500" s="355"/>
      <c r="H2500" t="e">
        <f>VLOOKUP($G2500,県名!$B$1:$C$49,2,FALSE)</f>
        <v>#N/A</v>
      </c>
      <c r="I2500" t="e">
        <f>VLOOKUP(B2500,学校名!$D$8:$F$64,3,FALSE)</f>
        <v>#N/A</v>
      </c>
      <c r="J2500" t="str">
        <f t="shared" si="198"/>
        <v>女</v>
      </c>
      <c r="M2500" t="str">
        <f t="shared" si="199"/>
        <v xml:space="preserve"> </v>
      </c>
      <c r="O2500"/>
      <c r="S2500" t="str">
        <f t="shared" si="200"/>
        <v/>
      </c>
      <c r="T2500" t="str">
        <f t="shared" si="201"/>
        <v xml:space="preserve"> ()</v>
      </c>
      <c r="U2500" s="302" t="s">
        <v>4293</v>
      </c>
    </row>
    <row r="2501" spans="2:21" s="302" customFormat="1">
      <c r="B2501" s="355"/>
      <c r="C2501" s="301">
        <v>2500</v>
      </c>
      <c r="D2501" s="355"/>
      <c r="E2501" s="504" t="str">
        <f t="shared" si="197"/>
        <v xml:space="preserve"> ()</v>
      </c>
      <c r="F2501" s="504"/>
      <c r="G2501" s="355"/>
      <c r="H2501" t="e">
        <f>VLOOKUP($G2501,県名!$B$1:$C$49,2,FALSE)</f>
        <v>#N/A</v>
      </c>
      <c r="I2501" t="e">
        <f>VLOOKUP(B2501,学校名!$D$8:$F$64,3,FALSE)</f>
        <v>#N/A</v>
      </c>
      <c r="J2501" t="str">
        <f t="shared" si="198"/>
        <v>女</v>
      </c>
      <c r="M2501" t="str">
        <f t="shared" si="199"/>
        <v xml:space="preserve"> </v>
      </c>
      <c r="O2501"/>
      <c r="S2501" t="str">
        <f t="shared" si="200"/>
        <v/>
      </c>
      <c r="T2501" t="str">
        <f t="shared" si="201"/>
        <v xml:space="preserve"> ()</v>
      </c>
      <c r="U2501" s="302" t="s">
        <v>4293</v>
      </c>
    </row>
    <row r="2502" spans="2:21">
      <c r="B2502" s="355"/>
      <c r="C2502" s="293">
        <v>2501</v>
      </c>
      <c r="D2502" s="355"/>
      <c r="E2502" s="504" t="str">
        <f t="shared" si="197"/>
        <v xml:space="preserve"> ()</v>
      </c>
      <c r="F2502" s="504"/>
      <c r="G2502" s="355"/>
      <c r="H2502" t="e">
        <f>VLOOKUP($G2502,県名!$B$1:$C$49,2,FALSE)</f>
        <v>#N/A</v>
      </c>
      <c r="I2502" t="e">
        <f>VLOOKUP(B2502,学校名!$D$8:$F$64,3,FALSE)</f>
        <v>#N/A</v>
      </c>
      <c r="J2502" t="str">
        <f t="shared" si="198"/>
        <v>女</v>
      </c>
      <c r="M2502" t="str">
        <f t="shared" si="199"/>
        <v xml:space="preserve"> </v>
      </c>
      <c r="S2502" t="str">
        <f t="shared" si="200"/>
        <v/>
      </c>
      <c r="T2502" t="str">
        <f t="shared" si="201"/>
        <v xml:space="preserve"> ()</v>
      </c>
      <c r="U2502" t="s">
        <v>4293</v>
      </c>
    </row>
    <row r="2503" spans="2:21">
      <c r="B2503" s="355"/>
      <c r="C2503" s="293">
        <v>2502</v>
      </c>
      <c r="D2503" s="355"/>
      <c r="E2503" s="504" t="str">
        <f t="shared" si="197"/>
        <v xml:space="preserve"> ()</v>
      </c>
      <c r="F2503" s="504"/>
      <c r="G2503" s="355"/>
      <c r="H2503" t="e">
        <f>VLOOKUP($G2503,県名!$B$1:$C$49,2,FALSE)</f>
        <v>#N/A</v>
      </c>
      <c r="I2503" t="e">
        <f>VLOOKUP(B2503,学校名!$D$8:$F$64,3,FALSE)</f>
        <v>#N/A</v>
      </c>
      <c r="J2503" t="str">
        <f t="shared" si="198"/>
        <v>女</v>
      </c>
      <c r="M2503" t="str">
        <f t="shared" si="199"/>
        <v xml:space="preserve"> </v>
      </c>
      <c r="S2503" t="str">
        <f t="shared" si="200"/>
        <v/>
      </c>
      <c r="T2503" t="str">
        <f t="shared" si="201"/>
        <v xml:space="preserve"> ()</v>
      </c>
      <c r="U2503" t="s">
        <v>4293</v>
      </c>
    </row>
    <row r="2504" spans="2:21">
      <c r="B2504" s="355"/>
      <c r="C2504" s="293">
        <v>2503</v>
      </c>
      <c r="D2504" s="355"/>
      <c r="E2504" s="504" t="str">
        <f t="shared" si="197"/>
        <v xml:space="preserve"> ()</v>
      </c>
      <c r="F2504" s="504"/>
      <c r="G2504" s="355"/>
      <c r="H2504" t="e">
        <f>VLOOKUP($G2504,県名!$B$1:$C$49,2,FALSE)</f>
        <v>#N/A</v>
      </c>
      <c r="I2504" t="e">
        <f>VLOOKUP(B2504,学校名!$D$8:$F$64,3,FALSE)</f>
        <v>#N/A</v>
      </c>
      <c r="J2504" t="str">
        <f t="shared" si="198"/>
        <v>女</v>
      </c>
      <c r="M2504" t="str">
        <f t="shared" si="199"/>
        <v xml:space="preserve"> </v>
      </c>
      <c r="S2504" t="str">
        <f t="shared" si="200"/>
        <v/>
      </c>
      <c r="T2504" t="str">
        <f t="shared" si="201"/>
        <v xml:space="preserve"> ()</v>
      </c>
      <c r="U2504" t="s">
        <v>4293</v>
      </c>
    </row>
    <row r="2505" spans="2:21">
      <c r="B2505" s="355"/>
      <c r="C2505" s="293">
        <v>2504</v>
      </c>
      <c r="D2505" s="355"/>
      <c r="E2505" s="504" t="str">
        <f t="shared" si="197"/>
        <v xml:space="preserve"> ()</v>
      </c>
      <c r="F2505" s="504"/>
      <c r="G2505" s="355"/>
      <c r="H2505" t="e">
        <f>VLOOKUP($G2505,県名!$B$1:$C$49,2,FALSE)</f>
        <v>#N/A</v>
      </c>
      <c r="I2505" t="e">
        <f>VLOOKUP(B2505,学校名!$D$8:$F$64,3,FALSE)</f>
        <v>#N/A</v>
      </c>
      <c r="J2505" t="str">
        <f t="shared" si="198"/>
        <v>女</v>
      </c>
      <c r="M2505" t="str">
        <f t="shared" si="199"/>
        <v xml:space="preserve"> </v>
      </c>
      <c r="S2505" t="str">
        <f t="shared" si="200"/>
        <v/>
      </c>
      <c r="T2505" t="str">
        <f t="shared" si="201"/>
        <v xml:space="preserve"> ()</v>
      </c>
      <c r="U2505" t="s">
        <v>4293</v>
      </c>
    </row>
    <row r="2506" spans="2:21">
      <c r="B2506" s="355"/>
      <c r="C2506" s="293">
        <v>2505</v>
      </c>
      <c r="D2506" s="355"/>
      <c r="E2506" s="504" t="str">
        <f t="shared" si="197"/>
        <v xml:space="preserve"> ()</v>
      </c>
      <c r="F2506" s="504"/>
      <c r="G2506" s="355"/>
      <c r="H2506" t="e">
        <f>VLOOKUP($G2506,県名!$B$1:$C$49,2,FALSE)</f>
        <v>#N/A</v>
      </c>
      <c r="I2506" t="e">
        <f>VLOOKUP(B2506,学校名!$D$8:$F$64,3,FALSE)</f>
        <v>#N/A</v>
      </c>
      <c r="J2506" t="str">
        <f t="shared" si="198"/>
        <v>女</v>
      </c>
      <c r="M2506" t="str">
        <f t="shared" si="199"/>
        <v xml:space="preserve"> </v>
      </c>
      <c r="S2506" t="str">
        <f t="shared" si="200"/>
        <v/>
      </c>
      <c r="T2506" t="str">
        <f t="shared" si="201"/>
        <v xml:space="preserve"> ()</v>
      </c>
      <c r="U2506" t="s">
        <v>4293</v>
      </c>
    </row>
    <row r="2507" spans="2:21">
      <c r="B2507" s="355"/>
      <c r="C2507" s="355">
        <v>2506</v>
      </c>
      <c r="D2507" s="355"/>
      <c r="E2507" s="504" t="str">
        <f t="shared" si="197"/>
        <v xml:space="preserve"> ()</v>
      </c>
      <c r="F2507" s="504"/>
      <c r="H2507" t="e">
        <f>VLOOKUP($G2507,県名!$B$1:$C$49,2,FALSE)</f>
        <v>#N/A</v>
      </c>
      <c r="I2507" t="e">
        <f>VLOOKUP(B2507,学校名!$D$8:$F$64,3,FALSE)</f>
        <v>#N/A</v>
      </c>
      <c r="J2507" t="str">
        <f t="shared" si="198"/>
        <v>女</v>
      </c>
      <c r="M2507" t="str">
        <f t="shared" si="199"/>
        <v xml:space="preserve"> </v>
      </c>
      <c r="S2507" t="str">
        <f t="shared" si="200"/>
        <v/>
      </c>
      <c r="T2507" t="str">
        <f t="shared" si="201"/>
        <v xml:space="preserve"> ()</v>
      </c>
      <c r="U2507" t="s">
        <v>4293</v>
      </c>
    </row>
    <row r="2508" spans="2:21">
      <c r="B2508" s="355"/>
      <c r="C2508" s="355">
        <v>2507</v>
      </c>
      <c r="D2508" s="355"/>
      <c r="E2508" s="504" t="str">
        <f t="shared" si="197"/>
        <v xml:space="preserve"> ()</v>
      </c>
      <c r="F2508" s="504"/>
      <c r="H2508" t="e">
        <f>VLOOKUP($G2508,県名!$B$1:$C$49,2,FALSE)</f>
        <v>#N/A</v>
      </c>
      <c r="I2508" t="e">
        <f>VLOOKUP(B2508,学校名!$D$8:$F$64,3,FALSE)</f>
        <v>#N/A</v>
      </c>
      <c r="J2508" t="str">
        <f t="shared" si="198"/>
        <v>女</v>
      </c>
      <c r="M2508" t="str">
        <f t="shared" si="199"/>
        <v xml:space="preserve"> </v>
      </c>
      <c r="S2508" t="str">
        <f t="shared" si="200"/>
        <v/>
      </c>
      <c r="T2508" t="str">
        <f t="shared" si="201"/>
        <v xml:space="preserve"> ()</v>
      </c>
      <c r="U2508" t="s">
        <v>4293</v>
      </c>
    </row>
    <row r="2509" spans="2:21">
      <c r="B2509" s="355"/>
      <c r="C2509" s="355">
        <v>2508</v>
      </c>
      <c r="D2509" s="355"/>
      <c r="E2509" s="504" t="str">
        <f t="shared" si="197"/>
        <v xml:space="preserve"> ()</v>
      </c>
      <c r="F2509" s="504"/>
      <c r="H2509" t="e">
        <f>VLOOKUP($G2509,県名!$B$1:$C$49,2,FALSE)</f>
        <v>#N/A</v>
      </c>
      <c r="I2509" t="e">
        <f>VLOOKUP(B2509,学校名!$D$8:$F$64,3,FALSE)</f>
        <v>#N/A</v>
      </c>
      <c r="J2509" t="str">
        <f t="shared" si="198"/>
        <v>女</v>
      </c>
      <c r="M2509" t="str">
        <f t="shared" si="199"/>
        <v xml:space="preserve"> </v>
      </c>
      <c r="S2509" t="str">
        <f t="shared" si="200"/>
        <v/>
      </c>
      <c r="T2509" t="str">
        <f t="shared" si="201"/>
        <v xml:space="preserve"> ()</v>
      </c>
      <c r="U2509" t="s">
        <v>4293</v>
      </c>
    </row>
    <row r="2510" spans="2:21">
      <c r="B2510" s="355"/>
      <c r="C2510" s="355">
        <v>2509</v>
      </c>
      <c r="D2510" s="355"/>
      <c r="E2510" s="504" t="str">
        <f t="shared" si="197"/>
        <v xml:space="preserve"> ()</v>
      </c>
      <c r="F2510" s="504"/>
      <c r="H2510" t="e">
        <f>VLOOKUP($G2510,県名!$B$1:$C$49,2,FALSE)</f>
        <v>#N/A</v>
      </c>
      <c r="I2510" t="e">
        <f>VLOOKUP(B2510,学校名!$D$8:$F$64,3,FALSE)</f>
        <v>#N/A</v>
      </c>
      <c r="J2510" t="str">
        <f t="shared" si="198"/>
        <v>女</v>
      </c>
      <c r="M2510" t="str">
        <f t="shared" si="199"/>
        <v xml:space="preserve"> </v>
      </c>
      <c r="S2510" t="str">
        <f t="shared" si="200"/>
        <v/>
      </c>
      <c r="T2510" t="str">
        <f t="shared" si="201"/>
        <v xml:space="preserve"> ()</v>
      </c>
      <c r="U2510" t="s">
        <v>4293</v>
      </c>
    </row>
    <row r="2511" spans="2:21">
      <c r="B2511" s="355"/>
      <c r="C2511" s="355">
        <v>2510</v>
      </c>
      <c r="D2511" s="355"/>
      <c r="E2511" s="504" t="str">
        <f t="shared" si="197"/>
        <v xml:space="preserve"> ()</v>
      </c>
      <c r="F2511" s="504"/>
      <c r="H2511" t="e">
        <f>VLOOKUP($G2511,県名!$B$1:$C$49,2,FALSE)</f>
        <v>#N/A</v>
      </c>
      <c r="I2511" t="e">
        <f>VLOOKUP(B2511,学校名!$D$8:$F$64,3,FALSE)</f>
        <v>#N/A</v>
      </c>
      <c r="J2511" t="str">
        <f t="shared" si="198"/>
        <v>女</v>
      </c>
      <c r="M2511" t="str">
        <f t="shared" si="199"/>
        <v xml:space="preserve"> </v>
      </c>
      <c r="S2511" t="str">
        <f t="shared" si="200"/>
        <v/>
      </c>
      <c r="T2511" t="str">
        <f t="shared" si="201"/>
        <v xml:space="preserve"> ()</v>
      </c>
      <c r="U2511" t="s">
        <v>4293</v>
      </c>
    </row>
    <row r="2512" spans="2:21">
      <c r="B2512" s="355"/>
      <c r="C2512" s="355">
        <v>2511</v>
      </c>
      <c r="D2512" s="355"/>
      <c r="E2512" s="504" t="str">
        <f t="shared" si="197"/>
        <v xml:space="preserve"> ()</v>
      </c>
      <c r="F2512" s="504"/>
      <c r="H2512" t="e">
        <f>VLOOKUP($G2512,県名!$B$1:$C$49,2,FALSE)</f>
        <v>#N/A</v>
      </c>
      <c r="I2512" t="e">
        <f>VLOOKUP(B2512,学校名!$D$8:$F$64,3,FALSE)</f>
        <v>#N/A</v>
      </c>
      <c r="J2512" t="str">
        <f t="shared" si="198"/>
        <v>女</v>
      </c>
      <c r="M2512" t="str">
        <f t="shared" si="199"/>
        <v xml:space="preserve"> </v>
      </c>
      <c r="S2512" t="str">
        <f t="shared" si="200"/>
        <v/>
      </c>
      <c r="T2512" t="str">
        <f t="shared" si="201"/>
        <v xml:space="preserve"> ()</v>
      </c>
      <c r="U2512" t="s">
        <v>4293</v>
      </c>
    </row>
    <row r="2513" spans="2:21">
      <c r="B2513" s="355"/>
      <c r="C2513" s="355">
        <v>2512</v>
      </c>
      <c r="D2513" s="355"/>
      <c r="E2513" s="504" t="str">
        <f t="shared" si="197"/>
        <v xml:space="preserve"> ()</v>
      </c>
      <c r="F2513" s="504"/>
      <c r="H2513" t="e">
        <f>VLOOKUP($G2513,県名!$B$1:$C$49,2,FALSE)</f>
        <v>#N/A</v>
      </c>
      <c r="I2513" t="e">
        <f>VLOOKUP(B2513,学校名!$D$8:$F$64,3,FALSE)</f>
        <v>#N/A</v>
      </c>
      <c r="J2513" t="str">
        <f t="shared" si="198"/>
        <v>女</v>
      </c>
      <c r="M2513" t="str">
        <f t="shared" si="199"/>
        <v xml:space="preserve"> </v>
      </c>
      <c r="S2513" t="str">
        <f t="shared" si="200"/>
        <v/>
      </c>
      <c r="T2513" t="str">
        <f t="shared" si="201"/>
        <v xml:space="preserve"> ()</v>
      </c>
      <c r="U2513" t="s">
        <v>4293</v>
      </c>
    </row>
    <row r="2514" spans="2:21">
      <c r="B2514" s="355"/>
      <c r="C2514" s="355">
        <v>2513</v>
      </c>
      <c r="D2514" s="355"/>
      <c r="E2514" s="504" t="str">
        <f t="shared" si="197"/>
        <v xml:space="preserve"> ()</v>
      </c>
      <c r="F2514" s="504"/>
      <c r="H2514" t="e">
        <f>VLOOKUP($G2514,県名!$B$1:$C$49,2,FALSE)</f>
        <v>#N/A</v>
      </c>
      <c r="I2514" t="e">
        <f>VLOOKUP(B2514,学校名!$D$8:$F$64,3,FALSE)</f>
        <v>#N/A</v>
      </c>
      <c r="J2514" t="str">
        <f t="shared" si="198"/>
        <v>女</v>
      </c>
      <c r="M2514" t="str">
        <f t="shared" si="199"/>
        <v xml:space="preserve"> </v>
      </c>
      <c r="S2514" t="str">
        <f t="shared" si="200"/>
        <v/>
      </c>
      <c r="T2514" t="str">
        <f t="shared" si="201"/>
        <v xml:space="preserve"> ()</v>
      </c>
      <c r="U2514" t="s">
        <v>4293</v>
      </c>
    </row>
    <row r="2515" spans="2:21">
      <c r="B2515" s="355"/>
      <c r="C2515" s="355">
        <v>2514</v>
      </c>
      <c r="D2515" s="355"/>
      <c r="E2515" s="504" t="str">
        <f t="shared" si="197"/>
        <v xml:space="preserve"> ()</v>
      </c>
      <c r="F2515" s="504"/>
      <c r="H2515" t="e">
        <f>VLOOKUP($G2515,県名!$B$1:$C$49,2,FALSE)</f>
        <v>#N/A</v>
      </c>
      <c r="I2515" t="e">
        <f>VLOOKUP(B2515,学校名!$D$8:$F$64,3,FALSE)</f>
        <v>#N/A</v>
      </c>
      <c r="J2515" t="str">
        <f t="shared" si="198"/>
        <v>女</v>
      </c>
      <c r="M2515" t="str">
        <f t="shared" si="199"/>
        <v xml:space="preserve"> </v>
      </c>
      <c r="S2515" t="str">
        <f t="shared" si="200"/>
        <v/>
      </c>
      <c r="T2515" t="str">
        <f t="shared" si="201"/>
        <v xml:space="preserve"> ()</v>
      </c>
      <c r="U2515" t="s">
        <v>4293</v>
      </c>
    </row>
    <row r="2516" spans="2:21">
      <c r="B2516" s="355"/>
      <c r="C2516" s="355">
        <v>2515</v>
      </c>
      <c r="D2516" s="355"/>
      <c r="E2516" s="504" t="str">
        <f t="shared" si="197"/>
        <v xml:space="preserve"> ()</v>
      </c>
      <c r="F2516" s="504"/>
      <c r="H2516" t="e">
        <f>VLOOKUP($G2516,県名!$B$1:$C$49,2,FALSE)</f>
        <v>#N/A</v>
      </c>
      <c r="I2516" t="e">
        <f>VLOOKUP(B2516,学校名!$D$8:$F$64,3,FALSE)</f>
        <v>#N/A</v>
      </c>
      <c r="J2516" t="str">
        <f t="shared" si="198"/>
        <v>女</v>
      </c>
      <c r="M2516" t="str">
        <f t="shared" si="199"/>
        <v xml:space="preserve"> </v>
      </c>
      <c r="S2516" t="str">
        <f t="shared" si="200"/>
        <v/>
      </c>
      <c r="T2516" t="str">
        <f t="shared" si="201"/>
        <v xml:space="preserve"> ()</v>
      </c>
      <c r="U2516" t="s">
        <v>4293</v>
      </c>
    </row>
    <row r="2517" spans="2:21">
      <c r="B2517" s="355"/>
      <c r="C2517" s="355">
        <v>2516</v>
      </c>
      <c r="D2517" s="355"/>
      <c r="E2517" s="504" t="str">
        <f t="shared" si="197"/>
        <v xml:space="preserve"> ()</v>
      </c>
      <c r="F2517" s="504"/>
      <c r="H2517" t="e">
        <f>VLOOKUP($G2517,県名!$B$1:$C$49,2,FALSE)</f>
        <v>#N/A</v>
      </c>
      <c r="I2517" t="e">
        <f>VLOOKUP(B2517,学校名!$D$8:$F$64,3,FALSE)</f>
        <v>#N/A</v>
      </c>
      <c r="J2517" t="str">
        <f t="shared" si="198"/>
        <v>女</v>
      </c>
      <c r="M2517" t="str">
        <f t="shared" si="199"/>
        <v xml:space="preserve"> </v>
      </c>
      <c r="S2517" t="str">
        <f t="shared" si="200"/>
        <v/>
      </c>
      <c r="T2517" t="str">
        <f t="shared" si="201"/>
        <v xml:space="preserve"> ()</v>
      </c>
      <c r="U2517" t="s">
        <v>4293</v>
      </c>
    </row>
    <row r="2518" spans="2:21">
      <c r="B2518" s="355"/>
      <c r="C2518" s="355">
        <v>2517</v>
      </c>
      <c r="D2518" s="355"/>
      <c r="E2518" s="504" t="str">
        <f t="shared" si="197"/>
        <v xml:space="preserve"> ()</v>
      </c>
      <c r="F2518" s="504"/>
      <c r="H2518" t="e">
        <f>VLOOKUP($G2518,県名!$B$1:$C$49,2,FALSE)</f>
        <v>#N/A</v>
      </c>
      <c r="I2518" t="e">
        <f>VLOOKUP(B2518,学校名!$D$8:$F$64,3,FALSE)</f>
        <v>#N/A</v>
      </c>
      <c r="J2518" t="str">
        <f t="shared" si="198"/>
        <v>女</v>
      </c>
      <c r="M2518" t="str">
        <f t="shared" si="199"/>
        <v xml:space="preserve"> </v>
      </c>
      <c r="S2518" t="str">
        <f t="shared" si="200"/>
        <v/>
      </c>
      <c r="T2518" t="str">
        <f t="shared" si="201"/>
        <v xml:space="preserve"> ()</v>
      </c>
      <c r="U2518" t="s">
        <v>4293</v>
      </c>
    </row>
    <row r="2519" spans="2:21">
      <c r="B2519" s="355"/>
      <c r="C2519" s="355">
        <v>2518</v>
      </c>
      <c r="D2519" s="355"/>
      <c r="E2519" s="504" t="str">
        <f t="shared" si="197"/>
        <v xml:space="preserve"> ()</v>
      </c>
      <c r="F2519" s="504"/>
      <c r="H2519" t="e">
        <f>VLOOKUP($G2519,県名!$B$1:$C$49,2,FALSE)</f>
        <v>#N/A</v>
      </c>
      <c r="I2519" t="e">
        <f>VLOOKUP(B2519,学校名!$D$8:$F$64,3,FALSE)</f>
        <v>#N/A</v>
      </c>
      <c r="J2519" t="str">
        <f t="shared" si="198"/>
        <v>女</v>
      </c>
      <c r="M2519" t="str">
        <f t="shared" si="199"/>
        <v xml:space="preserve"> </v>
      </c>
      <c r="S2519" t="str">
        <f t="shared" si="200"/>
        <v/>
      </c>
      <c r="T2519" t="str">
        <f t="shared" si="201"/>
        <v xml:space="preserve"> ()</v>
      </c>
      <c r="U2519" t="s">
        <v>4293</v>
      </c>
    </row>
    <row r="2520" spans="2:21">
      <c r="B2520" s="355"/>
      <c r="C2520" s="355">
        <v>2519</v>
      </c>
      <c r="D2520" s="355"/>
      <c r="E2520" s="504" t="str">
        <f t="shared" si="197"/>
        <v xml:space="preserve"> ()</v>
      </c>
      <c r="F2520" s="504"/>
      <c r="H2520" t="e">
        <f>VLOOKUP($G2520,県名!$B$1:$C$49,2,FALSE)</f>
        <v>#N/A</v>
      </c>
      <c r="I2520" t="e">
        <f>VLOOKUP(B2520,学校名!$D$8:$F$64,3,FALSE)</f>
        <v>#N/A</v>
      </c>
      <c r="J2520" t="str">
        <f t="shared" si="198"/>
        <v>女</v>
      </c>
      <c r="M2520" t="str">
        <f t="shared" si="199"/>
        <v xml:space="preserve"> </v>
      </c>
      <c r="S2520" t="str">
        <f t="shared" si="200"/>
        <v/>
      </c>
      <c r="T2520" t="str">
        <f t="shared" si="201"/>
        <v xml:space="preserve"> ()</v>
      </c>
      <c r="U2520" t="s">
        <v>4293</v>
      </c>
    </row>
    <row r="2521" spans="2:21">
      <c r="B2521" s="355"/>
      <c r="C2521" s="355" t="s">
        <v>1010</v>
      </c>
      <c r="D2521" s="355"/>
      <c r="E2521" s="504" t="str">
        <f t="shared" si="197"/>
        <v xml:space="preserve"> ()</v>
      </c>
      <c r="F2521" s="504"/>
      <c r="H2521" t="e">
        <f>VLOOKUP($G2521,県名!$B$1:$C$49,2,FALSE)</f>
        <v>#N/A</v>
      </c>
      <c r="I2521" t="e">
        <f>VLOOKUP(B2521,学校名!$D$8:$F$64,3,FALSE)</f>
        <v>#N/A</v>
      </c>
      <c r="J2521" t="str">
        <f t="shared" si="198"/>
        <v>女</v>
      </c>
      <c r="M2521" t="str">
        <f t="shared" si="199"/>
        <v xml:space="preserve"> </v>
      </c>
      <c r="S2521" t="str">
        <f t="shared" si="200"/>
        <v/>
      </c>
      <c r="T2521" t="str">
        <f t="shared" si="201"/>
        <v xml:space="preserve"> ()</v>
      </c>
      <c r="U2521" t="s">
        <v>4293</v>
      </c>
    </row>
    <row r="2522" spans="2:21">
      <c r="B2522" s="355"/>
      <c r="C2522" s="355">
        <v>2521</v>
      </c>
      <c r="D2522" s="355"/>
      <c r="E2522" s="504" t="str">
        <f t="shared" si="197"/>
        <v xml:space="preserve"> ()</v>
      </c>
      <c r="F2522" s="504"/>
      <c r="H2522" t="e">
        <f>VLOOKUP($G2522,県名!$B$1:$C$49,2,FALSE)</f>
        <v>#N/A</v>
      </c>
      <c r="I2522" t="e">
        <f>VLOOKUP(B2522,学校名!$D$8:$F$64,3,FALSE)</f>
        <v>#N/A</v>
      </c>
      <c r="J2522" t="str">
        <f t="shared" si="198"/>
        <v>女</v>
      </c>
      <c r="M2522" t="str">
        <f t="shared" si="199"/>
        <v xml:space="preserve"> </v>
      </c>
      <c r="S2522" t="str">
        <f t="shared" si="200"/>
        <v/>
      </c>
      <c r="T2522" t="str">
        <f t="shared" si="201"/>
        <v xml:space="preserve"> ()</v>
      </c>
      <c r="U2522" t="s">
        <v>4293</v>
      </c>
    </row>
    <row r="2523" spans="2:21">
      <c r="B2523" s="355"/>
      <c r="C2523" s="355">
        <v>2522</v>
      </c>
      <c r="D2523" s="355"/>
      <c r="E2523" s="504" t="str">
        <f t="shared" si="197"/>
        <v xml:space="preserve"> ()</v>
      </c>
      <c r="F2523" s="504"/>
      <c r="H2523" t="e">
        <f>VLOOKUP($G2523,県名!$B$1:$C$49,2,FALSE)</f>
        <v>#N/A</v>
      </c>
      <c r="I2523" t="e">
        <f>VLOOKUP(B2523,学校名!$D$8:$F$64,3,FALSE)</f>
        <v>#N/A</v>
      </c>
      <c r="J2523" t="str">
        <f t="shared" si="198"/>
        <v>女</v>
      </c>
      <c r="M2523" t="str">
        <f t="shared" si="199"/>
        <v xml:space="preserve"> </v>
      </c>
      <c r="S2523" t="str">
        <f t="shared" si="200"/>
        <v/>
      </c>
      <c r="T2523" t="str">
        <f t="shared" si="201"/>
        <v xml:space="preserve"> ()</v>
      </c>
      <c r="U2523" t="s">
        <v>4293</v>
      </c>
    </row>
    <row r="2524" spans="2:21">
      <c r="B2524" s="355"/>
      <c r="C2524" s="355">
        <v>2523</v>
      </c>
      <c r="D2524" s="355"/>
      <c r="E2524" s="504" t="str">
        <f t="shared" si="197"/>
        <v xml:space="preserve"> ()</v>
      </c>
      <c r="F2524" s="504"/>
      <c r="H2524" t="e">
        <f>VLOOKUP($G2524,県名!$B$1:$C$49,2,FALSE)</f>
        <v>#N/A</v>
      </c>
      <c r="I2524" t="e">
        <f>VLOOKUP(B2524,学校名!$D$8:$F$64,3,FALSE)</f>
        <v>#N/A</v>
      </c>
      <c r="J2524" t="str">
        <f t="shared" si="198"/>
        <v>女</v>
      </c>
      <c r="M2524" t="str">
        <f t="shared" si="199"/>
        <v xml:space="preserve"> </v>
      </c>
      <c r="S2524" t="str">
        <f t="shared" si="200"/>
        <v/>
      </c>
      <c r="T2524" t="str">
        <f t="shared" si="201"/>
        <v xml:space="preserve"> ()</v>
      </c>
      <c r="U2524" t="s">
        <v>4293</v>
      </c>
    </row>
    <row r="2525" spans="2:21">
      <c r="B2525" s="355"/>
      <c r="C2525" s="355">
        <v>2524</v>
      </c>
      <c r="D2525" s="355"/>
      <c r="E2525" s="504" t="str">
        <f t="shared" si="197"/>
        <v xml:space="preserve"> ()</v>
      </c>
      <c r="F2525" s="504"/>
      <c r="H2525" t="e">
        <f>VLOOKUP($G2525,県名!$B$1:$C$49,2,FALSE)</f>
        <v>#N/A</v>
      </c>
      <c r="I2525" t="e">
        <f>VLOOKUP(B2525,学校名!$D$8:$F$64,3,FALSE)</f>
        <v>#N/A</v>
      </c>
      <c r="J2525" t="str">
        <f t="shared" si="198"/>
        <v>女</v>
      </c>
      <c r="M2525" t="str">
        <f t="shared" si="199"/>
        <v xml:space="preserve"> </v>
      </c>
      <c r="S2525" t="str">
        <f t="shared" si="200"/>
        <v/>
      </c>
      <c r="T2525" t="str">
        <f t="shared" si="201"/>
        <v xml:space="preserve"> ()</v>
      </c>
      <c r="U2525" t="s">
        <v>4293</v>
      </c>
    </row>
    <row r="2526" spans="2:21">
      <c r="B2526" s="355"/>
      <c r="C2526" s="355">
        <v>2525</v>
      </c>
      <c r="D2526" s="355"/>
      <c r="E2526" s="504" t="str">
        <f t="shared" si="197"/>
        <v xml:space="preserve"> ()</v>
      </c>
      <c r="F2526" s="504"/>
      <c r="H2526" t="e">
        <f>VLOOKUP($G2526,県名!$B$1:$C$49,2,FALSE)</f>
        <v>#N/A</v>
      </c>
      <c r="I2526" t="e">
        <f>VLOOKUP(B2526,学校名!$D$8:$F$64,3,FALSE)</f>
        <v>#N/A</v>
      </c>
      <c r="J2526" t="str">
        <f t="shared" si="198"/>
        <v>女</v>
      </c>
      <c r="M2526" t="str">
        <f t="shared" si="199"/>
        <v xml:space="preserve"> </v>
      </c>
      <c r="S2526" t="str">
        <f t="shared" si="200"/>
        <v/>
      </c>
      <c r="T2526" t="str">
        <f t="shared" si="201"/>
        <v xml:space="preserve"> ()</v>
      </c>
      <c r="U2526" t="s">
        <v>4293</v>
      </c>
    </row>
    <row r="2527" spans="2:21">
      <c r="B2527" s="355"/>
      <c r="C2527" s="355">
        <v>2526</v>
      </c>
      <c r="D2527" s="355"/>
      <c r="E2527" s="504" t="str">
        <f t="shared" si="197"/>
        <v xml:space="preserve"> ()</v>
      </c>
      <c r="F2527" s="504"/>
      <c r="H2527" t="e">
        <f>VLOOKUP($G2527,県名!$B$1:$C$49,2,FALSE)</f>
        <v>#N/A</v>
      </c>
      <c r="I2527" t="e">
        <f>VLOOKUP(B2527,学校名!$D$8:$F$64,3,FALSE)</f>
        <v>#N/A</v>
      </c>
      <c r="J2527" t="str">
        <f t="shared" si="198"/>
        <v>女</v>
      </c>
      <c r="M2527" t="str">
        <f t="shared" si="199"/>
        <v xml:space="preserve"> </v>
      </c>
      <c r="S2527" t="str">
        <f t="shared" si="200"/>
        <v/>
      </c>
      <c r="T2527" t="str">
        <f t="shared" si="201"/>
        <v xml:space="preserve"> ()</v>
      </c>
      <c r="U2527" t="s">
        <v>4293</v>
      </c>
    </row>
    <row r="2528" spans="2:21">
      <c r="B2528" s="355"/>
      <c r="C2528" s="355">
        <v>2527</v>
      </c>
      <c r="D2528" s="355"/>
      <c r="E2528" s="504" t="str">
        <f t="shared" si="197"/>
        <v xml:space="preserve"> ()</v>
      </c>
      <c r="F2528" s="504"/>
      <c r="H2528" t="e">
        <f>VLOOKUP($G2528,県名!$B$1:$C$49,2,FALSE)</f>
        <v>#N/A</v>
      </c>
      <c r="I2528" t="e">
        <f>VLOOKUP(B2528,学校名!$D$8:$F$64,3,FALSE)</f>
        <v>#N/A</v>
      </c>
      <c r="J2528" t="str">
        <f t="shared" si="198"/>
        <v>女</v>
      </c>
      <c r="M2528" t="str">
        <f t="shared" si="199"/>
        <v xml:space="preserve"> </v>
      </c>
      <c r="S2528" t="str">
        <f t="shared" si="200"/>
        <v/>
      </c>
      <c r="T2528" t="str">
        <f t="shared" si="201"/>
        <v xml:space="preserve"> ()</v>
      </c>
      <c r="U2528" t="s">
        <v>4293</v>
      </c>
    </row>
    <row r="2529" spans="2:21">
      <c r="B2529" s="355"/>
      <c r="C2529" s="355">
        <v>2528</v>
      </c>
      <c r="D2529" s="355"/>
      <c r="E2529" s="504" t="str">
        <f t="shared" si="197"/>
        <v xml:space="preserve"> ()</v>
      </c>
      <c r="F2529" s="504"/>
      <c r="H2529" t="e">
        <f>VLOOKUP($G2529,県名!$B$1:$C$49,2,FALSE)</f>
        <v>#N/A</v>
      </c>
      <c r="I2529" t="e">
        <f>VLOOKUP(B2529,学校名!$D$8:$F$64,3,FALSE)</f>
        <v>#N/A</v>
      </c>
      <c r="J2529" t="str">
        <f t="shared" si="198"/>
        <v>女</v>
      </c>
      <c r="M2529" t="str">
        <f t="shared" si="199"/>
        <v xml:space="preserve"> </v>
      </c>
      <c r="S2529" t="str">
        <f t="shared" si="200"/>
        <v/>
      </c>
      <c r="T2529" t="str">
        <f t="shared" si="201"/>
        <v xml:space="preserve"> ()</v>
      </c>
      <c r="U2529" t="s">
        <v>4293</v>
      </c>
    </row>
    <row r="2530" spans="2:21">
      <c r="B2530" s="355"/>
      <c r="C2530" s="355">
        <v>2529</v>
      </c>
      <c r="D2530" s="355"/>
      <c r="E2530" s="504" t="str">
        <f t="shared" si="197"/>
        <v xml:space="preserve"> ()</v>
      </c>
      <c r="F2530" s="504"/>
      <c r="H2530" t="e">
        <f>VLOOKUP($G2530,県名!$B$1:$C$49,2,FALSE)</f>
        <v>#N/A</v>
      </c>
      <c r="I2530" t="e">
        <f>VLOOKUP(B2530,学校名!$D$8:$F$64,3,FALSE)</f>
        <v>#N/A</v>
      </c>
      <c r="J2530" t="str">
        <f t="shared" si="198"/>
        <v>女</v>
      </c>
      <c r="M2530" t="str">
        <f t="shared" si="199"/>
        <v xml:space="preserve"> </v>
      </c>
      <c r="S2530" t="str">
        <f t="shared" si="200"/>
        <v/>
      </c>
      <c r="T2530" t="str">
        <f t="shared" si="201"/>
        <v xml:space="preserve"> ()</v>
      </c>
      <c r="U2530" t="s">
        <v>4293</v>
      </c>
    </row>
    <row r="2531" spans="2:21">
      <c r="B2531" s="355"/>
      <c r="C2531" s="355">
        <v>2530</v>
      </c>
      <c r="D2531" s="355"/>
      <c r="E2531" s="504" t="str">
        <f t="shared" si="197"/>
        <v xml:space="preserve"> ()</v>
      </c>
      <c r="F2531" s="504"/>
      <c r="H2531" t="e">
        <f>VLOOKUP($G2531,県名!$B$1:$C$49,2,FALSE)</f>
        <v>#N/A</v>
      </c>
      <c r="I2531" t="e">
        <f>VLOOKUP(B2531,学校名!$D$8:$F$64,3,FALSE)</f>
        <v>#N/A</v>
      </c>
      <c r="J2531" t="str">
        <f t="shared" si="198"/>
        <v>女</v>
      </c>
      <c r="M2531" t="str">
        <f t="shared" si="199"/>
        <v xml:space="preserve"> </v>
      </c>
      <c r="S2531" t="str">
        <f t="shared" si="200"/>
        <v/>
      </c>
      <c r="T2531" t="str">
        <f t="shared" si="201"/>
        <v xml:space="preserve"> ()</v>
      </c>
      <c r="U2531" t="s">
        <v>4293</v>
      </c>
    </row>
    <row r="2532" spans="2:21">
      <c r="B2532" s="355"/>
      <c r="C2532" s="355">
        <v>2531</v>
      </c>
      <c r="D2532" s="355"/>
      <c r="E2532" s="504" t="str">
        <f t="shared" si="197"/>
        <v xml:space="preserve"> ()</v>
      </c>
      <c r="F2532" s="504"/>
      <c r="H2532" t="e">
        <f>VLOOKUP($G2532,県名!$B$1:$C$49,2,FALSE)</f>
        <v>#N/A</v>
      </c>
      <c r="I2532" t="e">
        <f>VLOOKUP(B2532,学校名!$D$8:$F$64,3,FALSE)</f>
        <v>#N/A</v>
      </c>
      <c r="J2532" t="str">
        <f t="shared" si="198"/>
        <v>女</v>
      </c>
      <c r="M2532" t="str">
        <f t="shared" si="199"/>
        <v xml:space="preserve"> </v>
      </c>
      <c r="S2532" t="str">
        <f t="shared" si="200"/>
        <v/>
      </c>
      <c r="T2532" t="str">
        <f t="shared" si="201"/>
        <v xml:space="preserve"> ()</v>
      </c>
      <c r="U2532" t="s">
        <v>4293</v>
      </c>
    </row>
    <row r="2533" spans="2:21">
      <c r="B2533" s="355"/>
      <c r="C2533" s="355">
        <v>2532</v>
      </c>
      <c r="D2533" s="355"/>
      <c r="E2533" s="504" t="str">
        <f t="shared" si="197"/>
        <v xml:space="preserve"> ()</v>
      </c>
      <c r="F2533" s="504"/>
      <c r="H2533" t="e">
        <f>VLOOKUP($G2533,県名!$B$1:$C$49,2,FALSE)</f>
        <v>#N/A</v>
      </c>
      <c r="I2533" t="e">
        <f>VLOOKUP(B2533,学校名!$D$8:$F$64,3,FALSE)</f>
        <v>#N/A</v>
      </c>
      <c r="J2533" t="str">
        <f t="shared" si="198"/>
        <v>女</v>
      </c>
      <c r="M2533" t="str">
        <f t="shared" si="199"/>
        <v xml:space="preserve"> </v>
      </c>
      <c r="S2533" t="str">
        <f t="shared" si="200"/>
        <v/>
      </c>
      <c r="T2533" t="str">
        <f t="shared" si="201"/>
        <v xml:space="preserve"> ()</v>
      </c>
      <c r="U2533" t="s">
        <v>4293</v>
      </c>
    </row>
    <row r="2534" spans="2:21">
      <c r="B2534" s="355"/>
      <c r="C2534" s="355">
        <v>2533</v>
      </c>
      <c r="D2534" s="355"/>
      <c r="E2534" s="504" t="str">
        <f t="shared" si="197"/>
        <v xml:space="preserve"> ()</v>
      </c>
      <c r="F2534" s="504"/>
      <c r="H2534" t="e">
        <f>VLOOKUP($G2534,県名!$B$1:$C$49,2,FALSE)</f>
        <v>#N/A</v>
      </c>
      <c r="I2534" t="e">
        <f>VLOOKUP(B2534,学校名!$D$8:$F$64,3,FALSE)</f>
        <v>#N/A</v>
      </c>
      <c r="J2534" t="str">
        <f t="shared" si="198"/>
        <v>女</v>
      </c>
      <c r="M2534" t="str">
        <f t="shared" si="199"/>
        <v xml:space="preserve"> </v>
      </c>
      <c r="S2534" t="str">
        <f t="shared" si="200"/>
        <v/>
      </c>
      <c r="T2534" t="str">
        <f t="shared" si="201"/>
        <v xml:space="preserve"> ()</v>
      </c>
      <c r="U2534" t="s">
        <v>4293</v>
      </c>
    </row>
    <row r="2535" spans="2:21">
      <c r="B2535" s="355"/>
      <c r="C2535" s="355">
        <v>2534</v>
      </c>
      <c r="D2535" s="355"/>
      <c r="E2535" s="504" t="str">
        <f t="shared" si="197"/>
        <v xml:space="preserve"> ()</v>
      </c>
      <c r="F2535" s="504"/>
      <c r="H2535" t="e">
        <f>VLOOKUP($G2535,県名!$B$1:$C$49,2,FALSE)</f>
        <v>#N/A</v>
      </c>
      <c r="I2535" t="e">
        <f>VLOOKUP(B2535,学校名!$D$8:$F$64,3,FALSE)</f>
        <v>#N/A</v>
      </c>
      <c r="J2535" t="str">
        <f t="shared" si="198"/>
        <v>女</v>
      </c>
      <c r="M2535" t="str">
        <f t="shared" si="199"/>
        <v xml:space="preserve"> </v>
      </c>
      <c r="S2535" t="str">
        <f t="shared" si="200"/>
        <v/>
      </c>
      <c r="T2535" t="str">
        <f t="shared" si="201"/>
        <v xml:space="preserve"> ()</v>
      </c>
      <c r="U2535" t="s">
        <v>4293</v>
      </c>
    </row>
    <row r="2536" spans="2:21">
      <c r="B2536" s="355"/>
      <c r="C2536" s="355">
        <v>2535</v>
      </c>
      <c r="D2536" s="355"/>
      <c r="E2536" s="504" t="str">
        <f t="shared" si="197"/>
        <v xml:space="preserve"> ()</v>
      </c>
      <c r="F2536" s="504"/>
      <c r="H2536" t="e">
        <f>VLOOKUP($G2536,県名!$B$1:$C$49,2,FALSE)</f>
        <v>#N/A</v>
      </c>
      <c r="I2536" t="e">
        <f>VLOOKUP(B2536,学校名!$D$8:$F$64,3,FALSE)</f>
        <v>#N/A</v>
      </c>
      <c r="J2536" t="str">
        <f t="shared" si="198"/>
        <v>女</v>
      </c>
      <c r="M2536" t="str">
        <f t="shared" si="199"/>
        <v xml:space="preserve"> </v>
      </c>
      <c r="S2536" t="str">
        <f t="shared" si="200"/>
        <v/>
      </c>
      <c r="T2536" t="str">
        <f t="shared" si="201"/>
        <v xml:space="preserve"> ()</v>
      </c>
      <c r="U2536" t="s">
        <v>4293</v>
      </c>
    </row>
    <row r="2537" spans="2:21">
      <c r="B2537" s="355"/>
      <c r="C2537" s="355">
        <v>2536</v>
      </c>
      <c r="D2537" s="355"/>
      <c r="E2537" s="504" t="str">
        <f t="shared" si="197"/>
        <v xml:space="preserve"> ()</v>
      </c>
      <c r="F2537" s="504"/>
      <c r="H2537" t="e">
        <f>VLOOKUP($G2537,県名!$B$1:$C$49,2,FALSE)</f>
        <v>#N/A</v>
      </c>
      <c r="I2537" t="e">
        <f>VLOOKUP(B2537,学校名!$D$8:$F$64,3,FALSE)</f>
        <v>#N/A</v>
      </c>
      <c r="J2537" t="str">
        <f t="shared" si="198"/>
        <v>女</v>
      </c>
      <c r="M2537" t="str">
        <f t="shared" si="199"/>
        <v xml:space="preserve"> </v>
      </c>
      <c r="S2537" t="str">
        <f t="shared" si="200"/>
        <v/>
      </c>
      <c r="T2537" t="str">
        <f t="shared" si="201"/>
        <v xml:space="preserve"> ()</v>
      </c>
      <c r="U2537" t="s">
        <v>4293</v>
      </c>
    </row>
    <row r="2538" spans="2:21">
      <c r="B2538" s="355"/>
      <c r="C2538" s="355">
        <v>2537</v>
      </c>
      <c r="D2538" s="355"/>
      <c r="E2538" s="504" t="str">
        <f t="shared" si="197"/>
        <v xml:space="preserve"> ()</v>
      </c>
      <c r="F2538" s="504"/>
      <c r="H2538" t="e">
        <f>VLOOKUP($G2538,県名!$B$1:$C$49,2,FALSE)</f>
        <v>#N/A</v>
      </c>
      <c r="I2538" t="e">
        <f>VLOOKUP(B2538,学校名!$D$8:$F$64,3,FALSE)</f>
        <v>#N/A</v>
      </c>
      <c r="J2538" t="str">
        <f t="shared" si="198"/>
        <v>女</v>
      </c>
      <c r="M2538" t="str">
        <f t="shared" si="199"/>
        <v xml:space="preserve"> </v>
      </c>
      <c r="S2538" t="str">
        <f t="shared" si="200"/>
        <v/>
      </c>
      <c r="T2538" t="str">
        <f t="shared" si="201"/>
        <v xml:space="preserve"> ()</v>
      </c>
      <c r="U2538" t="s">
        <v>4293</v>
      </c>
    </row>
    <row r="2539" spans="2:21">
      <c r="B2539" s="355"/>
      <c r="C2539" s="355">
        <v>2538</v>
      </c>
      <c r="D2539" s="355"/>
      <c r="E2539" s="504" t="str">
        <f t="shared" si="197"/>
        <v xml:space="preserve"> ()</v>
      </c>
      <c r="F2539" s="504"/>
      <c r="H2539" t="e">
        <f>VLOOKUP($G2539,県名!$B$1:$C$49,2,FALSE)</f>
        <v>#N/A</v>
      </c>
      <c r="I2539" t="e">
        <f>VLOOKUP(B2539,学校名!$D$8:$F$64,3,FALSE)</f>
        <v>#N/A</v>
      </c>
      <c r="J2539" t="str">
        <f t="shared" si="198"/>
        <v>女</v>
      </c>
      <c r="M2539" t="str">
        <f t="shared" si="199"/>
        <v xml:space="preserve"> </v>
      </c>
      <c r="S2539" t="str">
        <f t="shared" si="200"/>
        <v/>
      </c>
      <c r="T2539" t="str">
        <f t="shared" si="201"/>
        <v xml:space="preserve"> ()</v>
      </c>
      <c r="U2539" t="s">
        <v>4293</v>
      </c>
    </row>
    <row r="2540" spans="2:21">
      <c r="B2540" s="355"/>
      <c r="C2540" s="355">
        <v>2539</v>
      </c>
      <c r="D2540" s="355"/>
      <c r="E2540" s="504" t="str">
        <f t="shared" si="197"/>
        <v xml:space="preserve"> ()</v>
      </c>
      <c r="F2540" s="504"/>
      <c r="H2540" t="e">
        <f>VLOOKUP($G2540,県名!$B$1:$C$49,2,FALSE)</f>
        <v>#N/A</v>
      </c>
      <c r="I2540" t="e">
        <f>VLOOKUP(B2540,学校名!$D$8:$F$64,3,FALSE)</f>
        <v>#N/A</v>
      </c>
      <c r="J2540" t="str">
        <f t="shared" si="198"/>
        <v>女</v>
      </c>
      <c r="M2540" t="str">
        <f t="shared" si="199"/>
        <v xml:space="preserve"> </v>
      </c>
      <c r="S2540" t="str">
        <f t="shared" si="200"/>
        <v/>
      </c>
      <c r="T2540" t="str">
        <f t="shared" si="201"/>
        <v xml:space="preserve"> ()</v>
      </c>
      <c r="U2540" t="s">
        <v>4293</v>
      </c>
    </row>
    <row r="2541" spans="2:21">
      <c r="B2541" s="355"/>
      <c r="C2541" s="355">
        <v>2540</v>
      </c>
      <c r="D2541" s="355"/>
      <c r="E2541" s="504" t="str">
        <f t="shared" si="197"/>
        <v xml:space="preserve"> ()</v>
      </c>
      <c r="F2541" s="504"/>
      <c r="H2541" t="e">
        <f>VLOOKUP($G2541,県名!$B$1:$C$49,2,FALSE)</f>
        <v>#N/A</v>
      </c>
      <c r="I2541" t="e">
        <f>VLOOKUP(B2541,学校名!$D$8:$F$64,3,FALSE)</f>
        <v>#N/A</v>
      </c>
      <c r="J2541" t="str">
        <f t="shared" si="198"/>
        <v>女</v>
      </c>
      <c r="M2541" t="str">
        <f t="shared" si="199"/>
        <v xml:space="preserve"> </v>
      </c>
      <c r="S2541" t="str">
        <f t="shared" si="200"/>
        <v/>
      </c>
      <c r="T2541" t="str">
        <f t="shared" si="201"/>
        <v xml:space="preserve"> ()</v>
      </c>
      <c r="U2541" t="s">
        <v>4293</v>
      </c>
    </row>
    <row r="2542" spans="2:21">
      <c r="B2542" s="355"/>
      <c r="C2542" s="355">
        <v>2541</v>
      </c>
      <c r="D2542" s="355"/>
      <c r="E2542" s="504" t="str">
        <f t="shared" si="197"/>
        <v xml:space="preserve"> ()</v>
      </c>
      <c r="F2542" s="504"/>
      <c r="H2542" t="e">
        <f>VLOOKUP($G2542,県名!$B$1:$C$49,2,FALSE)</f>
        <v>#N/A</v>
      </c>
      <c r="I2542" t="e">
        <f>VLOOKUP(B2542,学校名!$D$8:$F$64,3,FALSE)</f>
        <v>#N/A</v>
      </c>
      <c r="J2542" t="str">
        <f t="shared" si="198"/>
        <v>女</v>
      </c>
      <c r="M2542" t="str">
        <f t="shared" si="199"/>
        <v xml:space="preserve"> </v>
      </c>
      <c r="S2542" t="str">
        <f t="shared" si="200"/>
        <v/>
      </c>
      <c r="T2542" t="str">
        <f t="shared" si="201"/>
        <v xml:space="preserve"> ()</v>
      </c>
      <c r="U2542" t="s">
        <v>4293</v>
      </c>
    </row>
    <row r="2543" spans="2:21">
      <c r="B2543" s="355"/>
      <c r="C2543" s="355">
        <v>2542</v>
      </c>
      <c r="D2543" s="355"/>
      <c r="E2543" s="504" t="str">
        <f t="shared" si="197"/>
        <v xml:space="preserve"> ()</v>
      </c>
      <c r="F2543" s="504"/>
      <c r="H2543" t="e">
        <f>VLOOKUP($G2543,県名!$B$1:$C$49,2,FALSE)</f>
        <v>#N/A</v>
      </c>
      <c r="I2543" t="e">
        <f>VLOOKUP(B2543,学校名!$D$8:$F$64,3,FALSE)</f>
        <v>#N/A</v>
      </c>
      <c r="J2543" t="str">
        <f t="shared" si="198"/>
        <v>女</v>
      </c>
      <c r="M2543" t="str">
        <f t="shared" si="199"/>
        <v xml:space="preserve"> </v>
      </c>
      <c r="S2543" t="str">
        <f t="shared" si="200"/>
        <v/>
      </c>
      <c r="T2543" t="str">
        <f t="shared" si="201"/>
        <v xml:space="preserve"> ()</v>
      </c>
      <c r="U2543" t="s">
        <v>4293</v>
      </c>
    </row>
    <row r="2544" spans="2:21">
      <c r="B2544" s="355"/>
      <c r="C2544" s="355">
        <v>2543</v>
      </c>
      <c r="D2544" s="355"/>
      <c r="E2544" s="504" t="str">
        <f t="shared" si="197"/>
        <v xml:space="preserve"> ()</v>
      </c>
      <c r="F2544" s="504"/>
      <c r="H2544" t="e">
        <f>VLOOKUP($G2544,県名!$B$1:$C$49,2,FALSE)</f>
        <v>#N/A</v>
      </c>
      <c r="I2544" t="e">
        <f>VLOOKUP(B2544,学校名!$D$8:$F$64,3,FALSE)</f>
        <v>#N/A</v>
      </c>
      <c r="J2544" t="str">
        <f t="shared" si="198"/>
        <v>女</v>
      </c>
      <c r="M2544" t="str">
        <f t="shared" si="199"/>
        <v xml:space="preserve"> </v>
      </c>
      <c r="S2544" t="str">
        <f t="shared" si="200"/>
        <v/>
      </c>
      <c r="T2544" t="str">
        <f t="shared" si="201"/>
        <v xml:space="preserve"> ()</v>
      </c>
      <c r="U2544" t="s">
        <v>4293</v>
      </c>
    </row>
    <row r="2545" spans="2:21">
      <c r="B2545" s="355"/>
      <c r="C2545" s="355">
        <v>2544</v>
      </c>
      <c r="D2545" s="355"/>
      <c r="E2545" s="504" t="str">
        <f t="shared" si="197"/>
        <v xml:space="preserve"> ()</v>
      </c>
      <c r="F2545" s="504"/>
      <c r="H2545" t="e">
        <f>VLOOKUP($G2545,県名!$B$1:$C$49,2,FALSE)</f>
        <v>#N/A</v>
      </c>
      <c r="I2545" t="e">
        <f>VLOOKUP(B2545,学校名!$D$8:$F$64,3,FALSE)</f>
        <v>#N/A</v>
      </c>
      <c r="J2545" t="str">
        <f t="shared" si="198"/>
        <v>女</v>
      </c>
      <c r="M2545" t="str">
        <f t="shared" si="199"/>
        <v xml:space="preserve"> </v>
      </c>
      <c r="S2545" t="str">
        <f t="shared" si="200"/>
        <v/>
      </c>
      <c r="T2545" t="str">
        <f t="shared" si="201"/>
        <v xml:space="preserve"> ()</v>
      </c>
      <c r="U2545" t="s">
        <v>4293</v>
      </c>
    </row>
    <row r="2546" spans="2:21">
      <c r="B2546" s="355"/>
      <c r="C2546" s="355">
        <v>2545</v>
      </c>
      <c r="D2546" s="355"/>
      <c r="E2546" s="504" t="str">
        <f t="shared" si="197"/>
        <v xml:space="preserve"> ()</v>
      </c>
      <c r="F2546" s="504"/>
      <c r="H2546" t="e">
        <f>VLOOKUP($G2546,県名!$B$1:$C$49,2,FALSE)</f>
        <v>#N/A</v>
      </c>
      <c r="I2546" t="e">
        <f>VLOOKUP(B2546,学校名!$D$8:$F$64,3,FALSE)</f>
        <v>#N/A</v>
      </c>
      <c r="J2546" t="str">
        <f t="shared" si="198"/>
        <v>女</v>
      </c>
      <c r="M2546" t="str">
        <f t="shared" si="199"/>
        <v xml:space="preserve"> </v>
      </c>
      <c r="S2546" t="str">
        <f t="shared" si="200"/>
        <v/>
      </c>
      <c r="T2546" t="str">
        <f t="shared" si="201"/>
        <v xml:space="preserve"> ()</v>
      </c>
      <c r="U2546" t="s">
        <v>4293</v>
      </c>
    </row>
    <row r="2547" spans="2:21">
      <c r="C2547" s="355">
        <v>2546</v>
      </c>
      <c r="E2547" s="504" t="str">
        <f t="shared" si="197"/>
        <v xml:space="preserve"> ()</v>
      </c>
      <c r="F2547" s="504"/>
      <c r="H2547" t="e">
        <f>VLOOKUP($G2547,県名!$B$1:$C$49,2,FALSE)</f>
        <v>#N/A</v>
      </c>
      <c r="I2547" t="e">
        <f>VLOOKUP(B2547,学校名!$D$8:$F$64,3,FALSE)</f>
        <v>#N/A</v>
      </c>
      <c r="J2547" t="str">
        <f t="shared" si="198"/>
        <v>女</v>
      </c>
      <c r="M2547" t="str">
        <f t="shared" si="199"/>
        <v xml:space="preserve"> </v>
      </c>
      <c r="S2547" t="str">
        <f t="shared" si="200"/>
        <v/>
      </c>
      <c r="T2547" t="str">
        <f t="shared" si="201"/>
        <v xml:space="preserve"> ()</v>
      </c>
      <c r="U2547" t="s">
        <v>4293</v>
      </c>
    </row>
    <row r="2548" spans="2:21">
      <c r="C2548" s="355">
        <v>2547</v>
      </c>
      <c r="E2548" s="504" t="str">
        <f t="shared" si="197"/>
        <v xml:space="preserve"> ()</v>
      </c>
      <c r="F2548" s="504"/>
      <c r="H2548" t="e">
        <f>VLOOKUP($G2548,県名!$B$1:$C$49,2,FALSE)</f>
        <v>#N/A</v>
      </c>
      <c r="I2548" t="e">
        <f>VLOOKUP(B2548,学校名!$D$8:$F$64,3,FALSE)</f>
        <v>#N/A</v>
      </c>
      <c r="J2548" t="str">
        <f t="shared" si="198"/>
        <v>女</v>
      </c>
      <c r="M2548" t="str">
        <f t="shared" si="199"/>
        <v xml:space="preserve"> </v>
      </c>
      <c r="S2548" t="str">
        <f t="shared" si="200"/>
        <v/>
      </c>
      <c r="T2548" t="str">
        <f t="shared" si="201"/>
        <v xml:space="preserve"> ()</v>
      </c>
      <c r="U2548" t="s">
        <v>4293</v>
      </c>
    </row>
    <row r="2549" spans="2:21">
      <c r="C2549" s="355">
        <v>2548</v>
      </c>
      <c r="E2549" s="504" t="str">
        <f t="shared" si="197"/>
        <v xml:space="preserve"> ()</v>
      </c>
      <c r="F2549" s="504"/>
      <c r="H2549" t="e">
        <f>VLOOKUP($G2549,県名!$B$1:$C$49,2,FALSE)</f>
        <v>#N/A</v>
      </c>
      <c r="I2549" t="e">
        <f>VLOOKUP(B2549,学校名!$D$8:$F$64,3,FALSE)</f>
        <v>#N/A</v>
      </c>
      <c r="J2549" t="str">
        <f t="shared" si="198"/>
        <v>女</v>
      </c>
      <c r="M2549" t="str">
        <f t="shared" si="199"/>
        <v xml:space="preserve"> </v>
      </c>
      <c r="S2549" t="str">
        <f t="shared" si="200"/>
        <v/>
      </c>
      <c r="T2549" t="str">
        <f t="shared" si="201"/>
        <v xml:space="preserve"> ()</v>
      </c>
      <c r="U2549" t="s">
        <v>4293</v>
      </c>
    </row>
    <row r="2550" spans="2:21">
      <c r="C2550" s="355">
        <v>2549</v>
      </c>
      <c r="E2550" s="504" t="str">
        <f t="shared" si="197"/>
        <v xml:space="preserve"> ()</v>
      </c>
      <c r="F2550" s="504"/>
      <c r="H2550" t="e">
        <f>VLOOKUP($G2550,県名!$B$1:$C$49,2,FALSE)</f>
        <v>#N/A</v>
      </c>
      <c r="I2550" t="e">
        <f>VLOOKUP(B2550,学校名!$D$8:$F$64,3,FALSE)</f>
        <v>#N/A</v>
      </c>
      <c r="J2550" t="str">
        <f t="shared" si="198"/>
        <v>女</v>
      </c>
      <c r="M2550" t="str">
        <f t="shared" si="199"/>
        <v xml:space="preserve"> </v>
      </c>
      <c r="S2550" t="str">
        <f t="shared" si="200"/>
        <v/>
      </c>
      <c r="T2550" t="str">
        <f t="shared" si="201"/>
        <v xml:space="preserve"> ()</v>
      </c>
      <c r="U2550" t="s">
        <v>4293</v>
      </c>
    </row>
    <row r="2551" spans="2:21">
      <c r="C2551" s="355">
        <v>2550</v>
      </c>
      <c r="E2551" s="504" t="str">
        <f t="shared" si="197"/>
        <v xml:space="preserve"> ()</v>
      </c>
      <c r="F2551" s="504"/>
      <c r="H2551" t="e">
        <f>VLOOKUP($G2551,県名!$B$1:$C$49,2,FALSE)</f>
        <v>#N/A</v>
      </c>
      <c r="I2551" t="e">
        <f>VLOOKUP(B2551,学校名!$D$8:$F$64,3,FALSE)</f>
        <v>#N/A</v>
      </c>
      <c r="J2551" t="str">
        <f t="shared" si="198"/>
        <v>女</v>
      </c>
      <c r="M2551" t="str">
        <f t="shared" si="199"/>
        <v xml:space="preserve"> </v>
      </c>
      <c r="S2551" t="str">
        <f t="shared" si="200"/>
        <v/>
      </c>
      <c r="T2551" t="str">
        <f t="shared" si="201"/>
        <v xml:space="preserve"> ()</v>
      </c>
      <c r="U2551" t="s">
        <v>4293</v>
      </c>
    </row>
    <row r="2552" spans="2:21">
      <c r="C2552" s="355">
        <v>2551</v>
      </c>
      <c r="E2552" s="504" t="str">
        <f t="shared" si="197"/>
        <v xml:space="preserve"> ()</v>
      </c>
      <c r="F2552" s="504"/>
      <c r="H2552" t="e">
        <f>VLOOKUP($G2552,県名!$B$1:$C$49,2,FALSE)</f>
        <v>#N/A</v>
      </c>
      <c r="I2552" t="e">
        <f>VLOOKUP(B2552,学校名!$D$8:$F$64,3,FALSE)</f>
        <v>#N/A</v>
      </c>
      <c r="J2552" t="str">
        <f t="shared" si="198"/>
        <v>女</v>
      </c>
      <c r="M2552" t="str">
        <f t="shared" si="199"/>
        <v xml:space="preserve"> </v>
      </c>
      <c r="S2552" t="str">
        <f t="shared" si="200"/>
        <v/>
      </c>
      <c r="T2552" t="str">
        <f t="shared" si="201"/>
        <v xml:space="preserve"> ()</v>
      </c>
      <c r="U2552" t="s">
        <v>4293</v>
      </c>
    </row>
    <row r="2553" spans="2:21">
      <c r="C2553" s="355">
        <v>2552</v>
      </c>
      <c r="E2553" s="504" t="str">
        <f t="shared" si="197"/>
        <v xml:space="preserve"> ()</v>
      </c>
      <c r="F2553" s="504"/>
      <c r="H2553" t="e">
        <f>VLOOKUP($G2553,県名!$B$1:$C$49,2,FALSE)</f>
        <v>#N/A</v>
      </c>
      <c r="I2553" t="e">
        <f>VLOOKUP(B2553,学校名!$D$8:$F$64,3,FALSE)</f>
        <v>#N/A</v>
      </c>
      <c r="J2553" t="str">
        <f t="shared" si="198"/>
        <v>女</v>
      </c>
      <c r="M2553" t="str">
        <f t="shared" si="199"/>
        <v xml:space="preserve"> </v>
      </c>
      <c r="S2553" t="str">
        <f t="shared" si="200"/>
        <v/>
      </c>
      <c r="T2553" t="str">
        <f t="shared" si="201"/>
        <v xml:space="preserve"> ()</v>
      </c>
      <c r="U2553" t="s">
        <v>4293</v>
      </c>
    </row>
    <row r="2554" spans="2:21">
      <c r="C2554" s="355">
        <v>2553</v>
      </c>
      <c r="E2554" s="504" t="str">
        <f t="shared" si="197"/>
        <v xml:space="preserve"> ()</v>
      </c>
      <c r="F2554" s="504"/>
      <c r="H2554" t="e">
        <f>VLOOKUP($G2554,県名!$B$1:$C$49,2,FALSE)</f>
        <v>#N/A</v>
      </c>
      <c r="I2554" t="e">
        <f>VLOOKUP(B2554,学校名!$D$8:$F$64,3,FALSE)</f>
        <v>#N/A</v>
      </c>
      <c r="J2554" t="str">
        <f t="shared" si="198"/>
        <v>女</v>
      </c>
      <c r="M2554" t="str">
        <f t="shared" si="199"/>
        <v xml:space="preserve"> </v>
      </c>
      <c r="S2554" t="str">
        <f t="shared" si="200"/>
        <v/>
      </c>
      <c r="T2554" t="str">
        <f t="shared" si="201"/>
        <v xml:space="preserve"> ()</v>
      </c>
      <c r="U2554" t="s">
        <v>4293</v>
      </c>
    </row>
    <row r="2555" spans="2:21">
      <c r="C2555" s="355">
        <v>2554</v>
      </c>
      <c r="E2555" s="504" t="str">
        <f t="shared" si="197"/>
        <v xml:space="preserve"> ()</v>
      </c>
      <c r="F2555" s="504"/>
      <c r="H2555" t="e">
        <f>VLOOKUP($G2555,県名!$B$1:$C$49,2,FALSE)</f>
        <v>#N/A</v>
      </c>
      <c r="I2555" t="e">
        <f>VLOOKUP(B2555,学校名!$D$8:$F$64,3,FALSE)</f>
        <v>#N/A</v>
      </c>
      <c r="J2555" t="str">
        <f t="shared" si="198"/>
        <v>女</v>
      </c>
      <c r="M2555" t="str">
        <f t="shared" si="199"/>
        <v xml:space="preserve"> </v>
      </c>
      <c r="S2555" t="str">
        <f t="shared" si="200"/>
        <v/>
      </c>
      <c r="T2555" t="str">
        <f t="shared" si="201"/>
        <v xml:space="preserve"> ()</v>
      </c>
      <c r="U2555" t="s">
        <v>4293</v>
      </c>
    </row>
    <row r="2556" spans="2:21">
      <c r="C2556" s="355">
        <v>2555</v>
      </c>
      <c r="E2556" s="504" t="str">
        <f t="shared" si="197"/>
        <v xml:space="preserve"> ()</v>
      </c>
      <c r="F2556" s="504"/>
      <c r="H2556" t="e">
        <f>VLOOKUP($G2556,県名!$B$1:$C$49,2,FALSE)</f>
        <v>#N/A</v>
      </c>
      <c r="I2556" t="e">
        <f>VLOOKUP(B2556,学校名!$D$8:$F$64,3,FALSE)</f>
        <v>#N/A</v>
      </c>
      <c r="J2556" t="str">
        <f t="shared" si="198"/>
        <v>女</v>
      </c>
      <c r="M2556" t="str">
        <f t="shared" si="199"/>
        <v xml:space="preserve"> </v>
      </c>
      <c r="S2556" t="str">
        <f t="shared" si="200"/>
        <v/>
      </c>
      <c r="T2556" t="str">
        <f t="shared" si="201"/>
        <v xml:space="preserve"> ()</v>
      </c>
      <c r="U2556" t="s">
        <v>4293</v>
      </c>
    </row>
    <row r="2557" spans="2:21">
      <c r="C2557" s="355">
        <v>2556</v>
      </c>
      <c r="E2557" s="504" t="str">
        <f t="shared" si="197"/>
        <v xml:space="preserve"> ()</v>
      </c>
      <c r="F2557" s="504"/>
      <c r="H2557" t="e">
        <f>VLOOKUP($G2557,県名!$B$1:$C$49,2,FALSE)</f>
        <v>#N/A</v>
      </c>
      <c r="I2557" t="e">
        <f>VLOOKUP(B2557,学校名!$D$8:$F$64,3,FALSE)</f>
        <v>#N/A</v>
      </c>
      <c r="J2557" t="str">
        <f t="shared" si="198"/>
        <v>女</v>
      </c>
      <c r="M2557" t="str">
        <f t="shared" si="199"/>
        <v xml:space="preserve"> </v>
      </c>
      <c r="S2557" t="str">
        <f t="shared" si="200"/>
        <v/>
      </c>
      <c r="T2557" t="str">
        <f t="shared" si="201"/>
        <v xml:space="preserve"> ()</v>
      </c>
      <c r="U2557" t="s">
        <v>4293</v>
      </c>
    </row>
    <row r="2558" spans="2:21">
      <c r="C2558" s="355">
        <v>2557</v>
      </c>
      <c r="E2558" s="504" t="str">
        <f t="shared" si="197"/>
        <v xml:space="preserve"> ()</v>
      </c>
      <c r="F2558" s="504"/>
      <c r="H2558" t="e">
        <f>VLOOKUP($G2558,県名!$B$1:$C$49,2,FALSE)</f>
        <v>#N/A</v>
      </c>
      <c r="I2558" t="e">
        <f>VLOOKUP(B2558,学校名!$D$8:$F$64,3,FALSE)</f>
        <v>#N/A</v>
      </c>
      <c r="J2558" t="str">
        <f t="shared" si="198"/>
        <v>女</v>
      </c>
      <c r="M2558" t="str">
        <f t="shared" si="199"/>
        <v xml:space="preserve"> </v>
      </c>
      <c r="S2558" t="str">
        <f t="shared" si="200"/>
        <v/>
      </c>
      <c r="T2558" t="str">
        <f t="shared" si="201"/>
        <v xml:space="preserve"> ()</v>
      </c>
      <c r="U2558" t="s">
        <v>4293</v>
      </c>
    </row>
    <row r="2559" spans="2:21">
      <c r="C2559" s="355">
        <v>2558</v>
      </c>
      <c r="E2559" s="504" t="str">
        <f t="shared" si="197"/>
        <v xml:space="preserve"> ()</v>
      </c>
      <c r="F2559" s="504"/>
      <c r="H2559" t="e">
        <f>VLOOKUP($G2559,県名!$B$1:$C$49,2,FALSE)</f>
        <v>#N/A</v>
      </c>
      <c r="I2559" t="e">
        <f>VLOOKUP(B2559,学校名!$D$8:$F$64,3,FALSE)</f>
        <v>#N/A</v>
      </c>
      <c r="J2559" t="str">
        <f t="shared" si="198"/>
        <v>女</v>
      </c>
      <c r="M2559" t="str">
        <f t="shared" si="199"/>
        <v xml:space="preserve"> </v>
      </c>
      <c r="S2559" t="str">
        <f t="shared" si="200"/>
        <v/>
      </c>
      <c r="T2559" t="str">
        <f t="shared" si="201"/>
        <v xml:space="preserve"> ()</v>
      </c>
      <c r="U2559" t="s">
        <v>4293</v>
      </c>
    </row>
    <row r="2560" spans="2:21">
      <c r="C2560" s="355">
        <v>2559</v>
      </c>
      <c r="E2560" s="504" t="str">
        <f t="shared" si="197"/>
        <v xml:space="preserve"> ()</v>
      </c>
      <c r="F2560" s="504"/>
      <c r="H2560" t="e">
        <f>VLOOKUP($G2560,県名!$B$1:$C$49,2,FALSE)</f>
        <v>#N/A</v>
      </c>
      <c r="I2560" t="e">
        <f>VLOOKUP(B2560,学校名!$D$8:$F$64,3,FALSE)</f>
        <v>#N/A</v>
      </c>
      <c r="J2560" t="str">
        <f t="shared" si="198"/>
        <v>女</v>
      </c>
      <c r="M2560" t="str">
        <f t="shared" si="199"/>
        <v xml:space="preserve"> </v>
      </c>
      <c r="S2560" t="str">
        <f t="shared" si="200"/>
        <v/>
      </c>
      <c r="T2560" t="str">
        <f t="shared" si="201"/>
        <v xml:space="preserve"> ()</v>
      </c>
      <c r="U2560" t="s">
        <v>4293</v>
      </c>
    </row>
    <row r="2561" spans="3:21">
      <c r="C2561" s="355">
        <v>2560</v>
      </c>
      <c r="E2561" s="504" t="str">
        <f t="shared" si="197"/>
        <v xml:space="preserve"> ()</v>
      </c>
      <c r="F2561" s="504"/>
      <c r="H2561" t="e">
        <f>VLOOKUP($G2561,県名!$B$1:$C$49,2,FALSE)</f>
        <v>#N/A</v>
      </c>
      <c r="I2561" t="e">
        <f>VLOOKUP(B2561,学校名!$D$8:$F$64,3,FALSE)</f>
        <v>#N/A</v>
      </c>
      <c r="J2561" t="str">
        <f t="shared" si="198"/>
        <v>女</v>
      </c>
      <c r="M2561" t="str">
        <f t="shared" si="199"/>
        <v xml:space="preserve"> </v>
      </c>
      <c r="S2561" t="str">
        <f t="shared" si="200"/>
        <v/>
      </c>
      <c r="T2561" t="str">
        <f t="shared" si="201"/>
        <v xml:space="preserve"> ()</v>
      </c>
      <c r="U2561" t="s">
        <v>4293</v>
      </c>
    </row>
    <row r="2562" spans="3:21">
      <c r="C2562" s="355">
        <v>2561</v>
      </c>
      <c r="E2562" s="504" t="str">
        <f t="shared" si="197"/>
        <v xml:space="preserve"> ()</v>
      </c>
      <c r="F2562" s="504"/>
      <c r="H2562" t="e">
        <f>VLOOKUP($G2562,県名!$B$1:$C$49,2,FALSE)</f>
        <v>#N/A</v>
      </c>
      <c r="I2562" t="e">
        <f>VLOOKUP(B2562,学校名!$D$8:$F$64,3,FALSE)</f>
        <v>#N/A</v>
      </c>
      <c r="J2562" t="str">
        <f t="shared" si="198"/>
        <v>女</v>
      </c>
      <c r="M2562" t="str">
        <f t="shared" si="199"/>
        <v xml:space="preserve"> </v>
      </c>
      <c r="S2562" t="str">
        <f t="shared" si="200"/>
        <v/>
      </c>
      <c r="T2562" t="str">
        <f t="shared" si="201"/>
        <v xml:space="preserve"> ()</v>
      </c>
      <c r="U2562" t="s">
        <v>4293</v>
      </c>
    </row>
    <row r="2563" spans="3:21">
      <c r="C2563" s="355">
        <v>2562</v>
      </c>
      <c r="E2563" s="504" t="str">
        <f t="shared" ref="E2563:E2626" si="202">M2563&amp;"("&amp;S2563&amp;")"</f>
        <v xml:space="preserve"> ()</v>
      </c>
      <c r="F2563" s="504"/>
      <c r="H2563" t="e">
        <f>VLOOKUP($G2563,県名!$B$1:$C$49,2,FALSE)</f>
        <v>#N/A</v>
      </c>
      <c r="I2563" t="e">
        <f>VLOOKUP(B2563,学校名!$D$8:$F$64,3,FALSE)</f>
        <v>#N/A</v>
      </c>
      <c r="J2563" t="str">
        <f t="shared" ref="J2563" si="203">IF(VALUE(C2563)&lt;2000,"男","女")</f>
        <v>女</v>
      </c>
      <c r="M2563" t="str">
        <f t="shared" ref="M2563:M2626" si="204">K2563&amp;" "&amp;L2563</f>
        <v xml:space="preserve"> </v>
      </c>
      <c r="S2563" t="str">
        <f t="shared" ref="S2563:S2626" si="205">LEFT(R2563,2)</f>
        <v/>
      </c>
      <c r="T2563" t="str">
        <f t="shared" ref="T2563:T2626" si="206">Q2563&amp;" ("&amp;S2563&amp;")"</f>
        <v xml:space="preserve"> ()</v>
      </c>
      <c r="U2563" t="s">
        <v>4293</v>
      </c>
    </row>
    <row r="2564" spans="3:21">
      <c r="C2564" s="355">
        <v>2563</v>
      </c>
      <c r="E2564" s="504" t="str">
        <f t="shared" si="202"/>
        <v xml:space="preserve"> ()</v>
      </c>
      <c r="F2564" s="504"/>
      <c r="H2564" t="e">
        <f>VLOOKUP($G2564,県名!$B$1:$C$49,2,FALSE)</f>
        <v>#N/A</v>
      </c>
      <c r="I2564" t="e">
        <f>VLOOKUP(B2564,学校名!$D$8:$F$64,3,FALSE)</f>
        <v>#N/A</v>
      </c>
      <c r="J2564" t="str">
        <f t="shared" ref="J2564:J2626" si="207">IF(VALUE(C2564)&lt;2001,"男","女")</f>
        <v>女</v>
      </c>
      <c r="M2564" t="str">
        <f t="shared" si="204"/>
        <v xml:space="preserve"> </v>
      </c>
      <c r="S2564" t="str">
        <f t="shared" si="205"/>
        <v/>
      </c>
      <c r="T2564" t="str">
        <f t="shared" si="206"/>
        <v xml:space="preserve"> ()</v>
      </c>
      <c r="U2564" t="s">
        <v>4293</v>
      </c>
    </row>
    <row r="2565" spans="3:21">
      <c r="C2565" s="355">
        <v>2564</v>
      </c>
      <c r="E2565" s="504" t="str">
        <f t="shared" si="202"/>
        <v xml:space="preserve"> ()</v>
      </c>
      <c r="F2565" s="504"/>
      <c r="H2565" t="e">
        <f>VLOOKUP($G2565,県名!$B$1:$C$49,2,FALSE)</f>
        <v>#N/A</v>
      </c>
      <c r="I2565" t="e">
        <f>VLOOKUP(B2565,学校名!$D$8:$F$64,3,FALSE)</f>
        <v>#N/A</v>
      </c>
      <c r="J2565" t="str">
        <f t="shared" si="207"/>
        <v>女</v>
      </c>
      <c r="M2565" t="str">
        <f t="shared" si="204"/>
        <v xml:space="preserve"> </v>
      </c>
      <c r="S2565" t="str">
        <f t="shared" si="205"/>
        <v/>
      </c>
      <c r="T2565" t="str">
        <f t="shared" si="206"/>
        <v xml:space="preserve"> ()</v>
      </c>
      <c r="U2565" t="s">
        <v>4293</v>
      </c>
    </row>
    <row r="2566" spans="3:21">
      <c r="C2566" s="355">
        <v>2565</v>
      </c>
      <c r="E2566" s="504" t="str">
        <f t="shared" si="202"/>
        <v xml:space="preserve"> ()</v>
      </c>
      <c r="F2566" s="504"/>
      <c r="H2566" t="e">
        <f>VLOOKUP($G2566,県名!$B$1:$C$49,2,FALSE)</f>
        <v>#N/A</v>
      </c>
      <c r="I2566" t="e">
        <f>VLOOKUP(B2566,学校名!$D$8:$F$64,3,FALSE)</f>
        <v>#N/A</v>
      </c>
      <c r="J2566" t="str">
        <f t="shared" si="207"/>
        <v>女</v>
      </c>
      <c r="M2566" t="str">
        <f t="shared" si="204"/>
        <v xml:space="preserve"> </v>
      </c>
      <c r="S2566" t="str">
        <f t="shared" si="205"/>
        <v/>
      </c>
      <c r="T2566" t="str">
        <f t="shared" si="206"/>
        <v xml:space="preserve"> ()</v>
      </c>
      <c r="U2566" t="s">
        <v>4293</v>
      </c>
    </row>
    <row r="2567" spans="3:21">
      <c r="C2567" s="355">
        <v>2566</v>
      </c>
      <c r="E2567" s="504" t="str">
        <f t="shared" si="202"/>
        <v xml:space="preserve"> ()</v>
      </c>
      <c r="F2567" s="504"/>
      <c r="H2567" t="e">
        <f>VLOOKUP($G2567,県名!$B$1:$C$49,2,FALSE)</f>
        <v>#N/A</v>
      </c>
      <c r="I2567" t="e">
        <f>VLOOKUP(B2567,学校名!$D$8:$F$64,3,FALSE)</f>
        <v>#N/A</v>
      </c>
      <c r="J2567" t="str">
        <f t="shared" si="207"/>
        <v>女</v>
      </c>
      <c r="M2567" t="str">
        <f t="shared" si="204"/>
        <v xml:space="preserve"> </v>
      </c>
      <c r="S2567" t="str">
        <f t="shared" si="205"/>
        <v/>
      </c>
      <c r="T2567" t="str">
        <f t="shared" si="206"/>
        <v xml:space="preserve"> ()</v>
      </c>
      <c r="U2567" t="s">
        <v>4293</v>
      </c>
    </row>
    <row r="2568" spans="3:21">
      <c r="C2568" s="355">
        <v>2567</v>
      </c>
      <c r="E2568" s="504" t="str">
        <f t="shared" si="202"/>
        <v xml:space="preserve"> ()</v>
      </c>
      <c r="F2568" s="504"/>
      <c r="H2568" t="e">
        <f>VLOOKUP($G2568,県名!$B$1:$C$49,2,FALSE)</f>
        <v>#N/A</v>
      </c>
      <c r="I2568" t="e">
        <f>VLOOKUP(B2568,学校名!$D$8:$F$64,3,FALSE)</f>
        <v>#N/A</v>
      </c>
      <c r="J2568" t="str">
        <f t="shared" si="207"/>
        <v>女</v>
      </c>
      <c r="M2568" t="str">
        <f t="shared" si="204"/>
        <v xml:space="preserve"> </v>
      </c>
      <c r="S2568" t="str">
        <f t="shared" si="205"/>
        <v/>
      </c>
      <c r="T2568" t="str">
        <f t="shared" si="206"/>
        <v xml:space="preserve"> ()</v>
      </c>
      <c r="U2568" t="s">
        <v>4293</v>
      </c>
    </row>
    <row r="2569" spans="3:21">
      <c r="C2569" s="355">
        <v>2568</v>
      </c>
      <c r="E2569" s="504" t="str">
        <f t="shared" si="202"/>
        <v xml:space="preserve"> ()</v>
      </c>
      <c r="F2569" s="504"/>
      <c r="H2569" t="e">
        <f>VLOOKUP($G2569,県名!$B$1:$C$49,2,FALSE)</f>
        <v>#N/A</v>
      </c>
      <c r="I2569" t="e">
        <f>VLOOKUP(B2569,学校名!$D$8:$F$64,3,FALSE)</f>
        <v>#N/A</v>
      </c>
      <c r="J2569" t="str">
        <f t="shared" si="207"/>
        <v>女</v>
      </c>
      <c r="M2569" t="str">
        <f t="shared" si="204"/>
        <v xml:space="preserve"> </v>
      </c>
      <c r="S2569" t="str">
        <f t="shared" si="205"/>
        <v/>
      </c>
      <c r="T2569" t="str">
        <f t="shared" si="206"/>
        <v xml:space="preserve"> ()</v>
      </c>
      <c r="U2569" t="s">
        <v>4293</v>
      </c>
    </row>
    <row r="2570" spans="3:21">
      <c r="C2570" s="355">
        <v>2569</v>
      </c>
      <c r="E2570" s="504" t="str">
        <f t="shared" si="202"/>
        <v xml:space="preserve"> ()</v>
      </c>
      <c r="F2570" s="504"/>
      <c r="H2570" t="e">
        <f>VLOOKUP($G2570,県名!$B$1:$C$49,2,FALSE)</f>
        <v>#N/A</v>
      </c>
      <c r="I2570" t="e">
        <f>VLOOKUP(B2570,学校名!$D$8:$F$64,3,FALSE)</f>
        <v>#N/A</v>
      </c>
      <c r="J2570" t="str">
        <f t="shared" si="207"/>
        <v>女</v>
      </c>
      <c r="M2570" t="str">
        <f t="shared" si="204"/>
        <v xml:space="preserve"> </v>
      </c>
      <c r="S2570" t="str">
        <f t="shared" si="205"/>
        <v/>
      </c>
      <c r="T2570" t="str">
        <f t="shared" si="206"/>
        <v xml:space="preserve"> ()</v>
      </c>
      <c r="U2570" t="s">
        <v>4293</v>
      </c>
    </row>
    <row r="2571" spans="3:21">
      <c r="C2571" s="355">
        <v>2570</v>
      </c>
      <c r="E2571" s="504" t="str">
        <f t="shared" si="202"/>
        <v xml:space="preserve"> ()</v>
      </c>
      <c r="F2571" s="504"/>
      <c r="H2571" t="e">
        <f>VLOOKUP($G2571,県名!$B$1:$C$49,2,FALSE)</f>
        <v>#N/A</v>
      </c>
      <c r="I2571" t="e">
        <f>VLOOKUP(B2571,学校名!$D$8:$F$64,3,FALSE)</f>
        <v>#N/A</v>
      </c>
      <c r="J2571" t="str">
        <f t="shared" si="207"/>
        <v>女</v>
      </c>
      <c r="M2571" t="str">
        <f t="shared" si="204"/>
        <v xml:space="preserve"> </v>
      </c>
      <c r="S2571" t="str">
        <f t="shared" si="205"/>
        <v/>
      </c>
      <c r="T2571" t="str">
        <f t="shared" si="206"/>
        <v xml:space="preserve"> ()</v>
      </c>
      <c r="U2571" t="s">
        <v>4293</v>
      </c>
    </row>
    <row r="2572" spans="3:21">
      <c r="C2572" s="355">
        <v>2571</v>
      </c>
      <c r="E2572" s="504" t="str">
        <f t="shared" si="202"/>
        <v xml:space="preserve"> ()</v>
      </c>
      <c r="F2572" s="504"/>
      <c r="H2572" t="e">
        <f>VLOOKUP($G2572,県名!$B$1:$C$49,2,FALSE)</f>
        <v>#N/A</v>
      </c>
      <c r="I2572" t="e">
        <f>VLOOKUP(B2572,学校名!$D$8:$F$64,3,FALSE)</f>
        <v>#N/A</v>
      </c>
      <c r="J2572" t="str">
        <f t="shared" si="207"/>
        <v>女</v>
      </c>
      <c r="M2572" t="str">
        <f t="shared" si="204"/>
        <v xml:space="preserve"> </v>
      </c>
      <c r="S2572" t="str">
        <f t="shared" si="205"/>
        <v/>
      </c>
      <c r="T2572" t="str">
        <f t="shared" si="206"/>
        <v xml:space="preserve"> ()</v>
      </c>
      <c r="U2572" t="s">
        <v>4293</v>
      </c>
    </row>
    <row r="2573" spans="3:21">
      <c r="C2573" s="355">
        <v>2572</v>
      </c>
      <c r="E2573" s="504" t="str">
        <f t="shared" si="202"/>
        <v xml:space="preserve"> ()</v>
      </c>
      <c r="F2573" s="504"/>
      <c r="H2573" t="e">
        <f>VLOOKUP($G2573,県名!$B$1:$C$49,2,FALSE)</f>
        <v>#N/A</v>
      </c>
      <c r="I2573" t="e">
        <f>VLOOKUP(B2573,学校名!$D$8:$F$64,3,FALSE)</f>
        <v>#N/A</v>
      </c>
      <c r="J2573" t="str">
        <f t="shared" si="207"/>
        <v>女</v>
      </c>
      <c r="M2573" t="str">
        <f t="shared" si="204"/>
        <v xml:space="preserve"> </v>
      </c>
      <c r="S2573" t="str">
        <f t="shared" si="205"/>
        <v/>
      </c>
      <c r="T2573" t="str">
        <f t="shared" si="206"/>
        <v xml:space="preserve"> ()</v>
      </c>
      <c r="U2573" t="s">
        <v>4293</v>
      </c>
    </row>
    <row r="2574" spans="3:21">
      <c r="C2574" s="355">
        <v>2573</v>
      </c>
      <c r="E2574" s="504" t="str">
        <f t="shared" si="202"/>
        <v xml:space="preserve"> ()</v>
      </c>
      <c r="F2574" s="504"/>
      <c r="H2574" t="e">
        <f>VLOOKUP($G2574,県名!$B$1:$C$49,2,FALSE)</f>
        <v>#N/A</v>
      </c>
      <c r="I2574" t="e">
        <f>VLOOKUP(B2574,学校名!$D$8:$F$64,3,FALSE)</f>
        <v>#N/A</v>
      </c>
      <c r="J2574" t="str">
        <f t="shared" si="207"/>
        <v>女</v>
      </c>
      <c r="M2574" t="str">
        <f t="shared" si="204"/>
        <v xml:space="preserve"> </v>
      </c>
      <c r="S2574" t="str">
        <f t="shared" si="205"/>
        <v/>
      </c>
      <c r="T2574" t="str">
        <f t="shared" si="206"/>
        <v xml:space="preserve"> ()</v>
      </c>
      <c r="U2574" t="s">
        <v>4293</v>
      </c>
    </row>
    <row r="2575" spans="3:21">
      <c r="C2575" s="355">
        <v>2574</v>
      </c>
      <c r="E2575" s="504" t="str">
        <f t="shared" si="202"/>
        <v xml:space="preserve"> ()</v>
      </c>
      <c r="F2575" s="504"/>
      <c r="H2575" t="e">
        <f>VLOOKUP($G2575,県名!$B$1:$C$49,2,FALSE)</f>
        <v>#N/A</v>
      </c>
      <c r="I2575" t="e">
        <f>VLOOKUP(B2575,学校名!$D$8:$F$64,3,FALSE)</f>
        <v>#N/A</v>
      </c>
      <c r="J2575" t="str">
        <f t="shared" si="207"/>
        <v>女</v>
      </c>
      <c r="M2575" t="str">
        <f t="shared" si="204"/>
        <v xml:space="preserve"> </v>
      </c>
      <c r="S2575" t="str">
        <f t="shared" si="205"/>
        <v/>
      </c>
      <c r="T2575" t="str">
        <f t="shared" si="206"/>
        <v xml:space="preserve"> ()</v>
      </c>
      <c r="U2575" t="s">
        <v>4293</v>
      </c>
    </row>
    <row r="2576" spans="3:21">
      <c r="C2576" s="355">
        <v>2575</v>
      </c>
      <c r="E2576" s="504" t="str">
        <f t="shared" si="202"/>
        <v xml:space="preserve"> ()</v>
      </c>
      <c r="F2576" s="504"/>
      <c r="H2576" t="e">
        <f>VLOOKUP($G2576,県名!$B$1:$C$49,2,FALSE)</f>
        <v>#N/A</v>
      </c>
      <c r="I2576" t="e">
        <f>VLOOKUP(B2576,学校名!$D$8:$F$64,3,FALSE)</f>
        <v>#N/A</v>
      </c>
      <c r="J2576" t="str">
        <f t="shared" si="207"/>
        <v>女</v>
      </c>
      <c r="M2576" t="str">
        <f t="shared" si="204"/>
        <v xml:space="preserve"> </v>
      </c>
      <c r="S2576" t="str">
        <f t="shared" si="205"/>
        <v/>
      </c>
      <c r="T2576" t="str">
        <f t="shared" si="206"/>
        <v xml:space="preserve"> ()</v>
      </c>
      <c r="U2576" t="s">
        <v>4293</v>
      </c>
    </row>
    <row r="2577" spans="3:21">
      <c r="C2577" s="355">
        <v>2576</v>
      </c>
      <c r="E2577" s="504" t="str">
        <f t="shared" si="202"/>
        <v xml:space="preserve"> ()</v>
      </c>
      <c r="F2577" s="504"/>
      <c r="H2577" t="e">
        <f>VLOOKUP($G2577,県名!$B$1:$C$49,2,FALSE)</f>
        <v>#N/A</v>
      </c>
      <c r="I2577" t="e">
        <f>VLOOKUP(B2577,学校名!$D$8:$F$64,3,FALSE)</f>
        <v>#N/A</v>
      </c>
      <c r="J2577" t="str">
        <f t="shared" si="207"/>
        <v>女</v>
      </c>
      <c r="M2577" t="str">
        <f t="shared" si="204"/>
        <v xml:space="preserve"> </v>
      </c>
      <c r="S2577" t="str">
        <f t="shared" si="205"/>
        <v/>
      </c>
      <c r="T2577" t="str">
        <f t="shared" si="206"/>
        <v xml:space="preserve"> ()</v>
      </c>
      <c r="U2577" t="s">
        <v>4293</v>
      </c>
    </row>
    <row r="2578" spans="3:21">
      <c r="C2578" s="355">
        <v>2577</v>
      </c>
      <c r="E2578" s="504" t="str">
        <f t="shared" si="202"/>
        <v xml:space="preserve"> ()</v>
      </c>
      <c r="F2578" s="504"/>
      <c r="H2578" t="e">
        <f>VLOOKUP($G2578,県名!$B$1:$C$49,2,FALSE)</f>
        <v>#N/A</v>
      </c>
      <c r="I2578" t="e">
        <f>VLOOKUP(B2578,学校名!$D$8:$F$64,3,FALSE)</f>
        <v>#N/A</v>
      </c>
      <c r="J2578" t="str">
        <f t="shared" si="207"/>
        <v>女</v>
      </c>
      <c r="M2578" t="str">
        <f t="shared" si="204"/>
        <v xml:space="preserve"> </v>
      </c>
      <c r="S2578" t="str">
        <f t="shared" si="205"/>
        <v/>
      </c>
      <c r="T2578" t="str">
        <f t="shared" si="206"/>
        <v xml:space="preserve"> ()</v>
      </c>
      <c r="U2578" t="s">
        <v>4293</v>
      </c>
    </row>
    <row r="2579" spans="3:21">
      <c r="C2579" s="355">
        <v>2578</v>
      </c>
      <c r="E2579" s="504" t="str">
        <f t="shared" si="202"/>
        <v xml:space="preserve"> ()</v>
      </c>
      <c r="F2579" s="504"/>
      <c r="H2579" t="e">
        <f>VLOOKUP($G2579,県名!$B$1:$C$49,2,FALSE)</f>
        <v>#N/A</v>
      </c>
      <c r="I2579" t="e">
        <f>VLOOKUP(B2579,学校名!$D$8:$F$64,3,FALSE)</f>
        <v>#N/A</v>
      </c>
      <c r="J2579" t="str">
        <f t="shared" si="207"/>
        <v>女</v>
      </c>
      <c r="M2579" t="str">
        <f t="shared" si="204"/>
        <v xml:space="preserve"> </v>
      </c>
      <c r="S2579" t="str">
        <f t="shared" si="205"/>
        <v/>
      </c>
      <c r="T2579" t="str">
        <f t="shared" si="206"/>
        <v xml:space="preserve"> ()</v>
      </c>
      <c r="U2579" t="s">
        <v>4293</v>
      </c>
    </row>
    <row r="2580" spans="3:21">
      <c r="C2580" s="355">
        <v>2579</v>
      </c>
      <c r="E2580" s="504" t="str">
        <f t="shared" si="202"/>
        <v xml:space="preserve"> ()</v>
      </c>
      <c r="F2580" s="504"/>
      <c r="H2580" t="e">
        <f>VLOOKUP($G2580,県名!$B$1:$C$49,2,FALSE)</f>
        <v>#N/A</v>
      </c>
      <c r="I2580" t="e">
        <f>VLOOKUP(B2580,学校名!$D$8:$F$64,3,FALSE)</f>
        <v>#N/A</v>
      </c>
      <c r="J2580" t="str">
        <f t="shared" si="207"/>
        <v>女</v>
      </c>
      <c r="M2580" t="str">
        <f t="shared" si="204"/>
        <v xml:space="preserve"> </v>
      </c>
      <c r="S2580" t="str">
        <f t="shared" si="205"/>
        <v/>
      </c>
      <c r="T2580" t="str">
        <f t="shared" si="206"/>
        <v xml:space="preserve"> ()</v>
      </c>
      <c r="U2580" t="s">
        <v>4293</v>
      </c>
    </row>
    <row r="2581" spans="3:21">
      <c r="C2581" s="355">
        <v>2580</v>
      </c>
      <c r="E2581" s="504" t="str">
        <f t="shared" si="202"/>
        <v xml:space="preserve"> ()</v>
      </c>
      <c r="F2581" s="504"/>
      <c r="H2581" t="e">
        <f>VLOOKUP($G2581,県名!$B$1:$C$49,2,FALSE)</f>
        <v>#N/A</v>
      </c>
      <c r="I2581" t="e">
        <f>VLOOKUP(B2581,学校名!$D$8:$F$64,3,FALSE)</f>
        <v>#N/A</v>
      </c>
      <c r="J2581" t="str">
        <f t="shared" si="207"/>
        <v>女</v>
      </c>
      <c r="M2581" t="str">
        <f t="shared" si="204"/>
        <v xml:space="preserve"> </v>
      </c>
      <c r="S2581" t="str">
        <f t="shared" si="205"/>
        <v/>
      </c>
      <c r="T2581" t="str">
        <f t="shared" si="206"/>
        <v xml:space="preserve"> ()</v>
      </c>
      <c r="U2581" t="s">
        <v>4293</v>
      </c>
    </row>
    <row r="2582" spans="3:21">
      <c r="C2582" s="355">
        <v>2581</v>
      </c>
      <c r="E2582" s="504" t="str">
        <f t="shared" si="202"/>
        <v xml:space="preserve"> ()</v>
      </c>
      <c r="F2582" s="504"/>
      <c r="H2582" t="e">
        <f>VLOOKUP($G2582,県名!$B$1:$C$49,2,FALSE)</f>
        <v>#N/A</v>
      </c>
      <c r="I2582" t="e">
        <f>VLOOKUP(B2582,学校名!$D$8:$F$64,3,FALSE)</f>
        <v>#N/A</v>
      </c>
      <c r="J2582" t="str">
        <f t="shared" si="207"/>
        <v>女</v>
      </c>
      <c r="M2582" t="str">
        <f t="shared" si="204"/>
        <v xml:space="preserve"> </v>
      </c>
      <c r="S2582" t="str">
        <f t="shared" si="205"/>
        <v/>
      </c>
      <c r="T2582" t="str">
        <f t="shared" si="206"/>
        <v xml:space="preserve"> ()</v>
      </c>
      <c r="U2582" t="s">
        <v>4293</v>
      </c>
    </row>
    <row r="2583" spans="3:21">
      <c r="C2583" s="355">
        <v>2582</v>
      </c>
      <c r="E2583" s="504" t="str">
        <f t="shared" si="202"/>
        <v xml:space="preserve"> ()</v>
      </c>
      <c r="F2583" s="504"/>
      <c r="H2583" t="e">
        <f>VLOOKUP($G2583,県名!$B$1:$C$49,2,FALSE)</f>
        <v>#N/A</v>
      </c>
      <c r="I2583" t="e">
        <f>VLOOKUP(B2583,学校名!$D$8:$F$64,3,FALSE)</f>
        <v>#N/A</v>
      </c>
      <c r="J2583" t="str">
        <f t="shared" si="207"/>
        <v>女</v>
      </c>
      <c r="M2583" t="str">
        <f t="shared" si="204"/>
        <v xml:space="preserve"> </v>
      </c>
      <c r="S2583" t="str">
        <f t="shared" si="205"/>
        <v/>
      </c>
      <c r="T2583" t="str">
        <f t="shared" si="206"/>
        <v xml:space="preserve"> ()</v>
      </c>
      <c r="U2583" t="s">
        <v>4293</v>
      </c>
    </row>
    <row r="2584" spans="3:21">
      <c r="C2584" s="355">
        <v>2583</v>
      </c>
      <c r="E2584" s="504" t="str">
        <f t="shared" si="202"/>
        <v xml:space="preserve"> ()</v>
      </c>
      <c r="F2584" s="504"/>
      <c r="H2584" t="e">
        <f>VLOOKUP($G2584,県名!$B$1:$C$49,2,FALSE)</f>
        <v>#N/A</v>
      </c>
      <c r="I2584" t="e">
        <f>VLOOKUP(B2584,学校名!$D$8:$F$64,3,FALSE)</f>
        <v>#N/A</v>
      </c>
      <c r="J2584" t="str">
        <f t="shared" si="207"/>
        <v>女</v>
      </c>
      <c r="M2584" t="str">
        <f t="shared" si="204"/>
        <v xml:space="preserve"> </v>
      </c>
      <c r="S2584" t="str">
        <f t="shared" si="205"/>
        <v/>
      </c>
      <c r="T2584" t="str">
        <f t="shared" si="206"/>
        <v xml:space="preserve"> ()</v>
      </c>
      <c r="U2584" t="s">
        <v>4293</v>
      </c>
    </row>
    <row r="2585" spans="3:21">
      <c r="C2585" s="355">
        <v>2584</v>
      </c>
      <c r="E2585" s="504" t="str">
        <f t="shared" si="202"/>
        <v xml:space="preserve"> ()</v>
      </c>
      <c r="F2585" s="504"/>
      <c r="H2585" t="e">
        <f>VLOOKUP($G2585,県名!$B$1:$C$49,2,FALSE)</f>
        <v>#N/A</v>
      </c>
      <c r="I2585" t="e">
        <f>VLOOKUP(B2585,学校名!$D$8:$F$64,3,FALSE)</f>
        <v>#N/A</v>
      </c>
      <c r="J2585" t="str">
        <f t="shared" si="207"/>
        <v>女</v>
      </c>
      <c r="M2585" t="str">
        <f t="shared" si="204"/>
        <v xml:space="preserve"> </v>
      </c>
      <c r="S2585" t="str">
        <f t="shared" si="205"/>
        <v/>
      </c>
      <c r="T2585" t="str">
        <f t="shared" si="206"/>
        <v xml:space="preserve"> ()</v>
      </c>
      <c r="U2585" t="s">
        <v>4293</v>
      </c>
    </row>
    <row r="2586" spans="3:21">
      <c r="C2586" s="355">
        <v>2585</v>
      </c>
      <c r="E2586" s="504" t="str">
        <f t="shared" si="202"/>
        <v xml:space="preserve"> ()</v>
      </c>
      <c r="F2586" s="504"/>
      <c r="H2586" t="e">
        <f>VLOOKUP($G2586,県名!$B$1:$C$49,2,FALSE)</f>
        <v>#N/A</v>
      </c>
      <c r="I2586" t="e">
        <f>VLOOKUP(B2586,学校名!$D$8:$F$64,3,FALSE)</f>
        <v>#N/A</v>
      </c>
      <c r="J2586" t="str">
        <f t="shared" si="207"/>
        <v>女</v>
      </c>
      <c r="M2586" t="str">
        <f t="shared" si="204"/>
        <v xml:space="preserve"> </v>
      </c>
      <c r="S2586" t="str">
        <f t="shared" si="205"/>
        <v/>
      </c>
      <c r="T2586" t="str">
        <f t="shared" si="206"/>
        <v xml:space="preserve"> ()</v>
      </c>
      <c r="U2586" t="s">
        <v>4293</v>
      </c>
    </row>
    <row r="2587" spans="3:21">
      <c r="C2587" s="355">
        <v>2586</v>
      </c>
      <c r="E2587" s="504" t="str">
        <f t="shared" si="202"/>
        <v xml:space="preserve"> ()</v>
      </c>
      <c r="F2587" s="504"/>
      <c r="H2587" t="e">
        <f>VLOOKUP($G2587,県名!$B$1:$C$49,2,FALSE)</f>
        <v>#N/A</v>
      </c>
      <c r="I2587" t="e">
        <f>VLOOKUP(B2587,学校名!$D$8:$F$64,3,FALSE)</f>
        <v>#N/A</v>
      </c>
      <c r="J2587" t="str">
        <f t="shared" si="207"/>
        <v>女</v>
      </c>
      <c r="M2587" t="str">
        <f t="shared" si="204"/>
        <v xml:space="preserve"> </v>
      </c>
      <c r="S2587" t="str">
        <f t="shared" si="205"/>
        <v/>
      </c>
      <c r="T2587" t="str">
        <f t="shared" si="206"/>
        <v xml:space="preserve"> ()</v>
      </c>
      <c r="U2587" t="s">
        <v>4293</v>
      </c>
    </row>
    <row r="2588" spans="3:21">
      <c r="C2588" s="355">
        <v>2587</v>
      </c>
      <c r="E2588" s="504" t="str">
        <f t="shared" si="202"/>
        <v xml:space="preserve"> ()</v>
      </c>
      <c r="F2588" s="504"/>
      <c r="H2588" t="e">
        <f>VLOOKUP($G2588,県名!$B$1:$C$49,2,FALSE)</f>
        <v>#N/A</v>
      </c>
      <c r="I2588" t="e">
        <f>VLOOKUP(B2588,学校名!$D$8:$F$64,3,FALSE)</f>
        <v>#N/A</v>
      </c>
      <c r="J2588" t="str">
        <f t="shared" si="207"/>
        <v>女</v>
      </c>
      <c r="M2588" t="str">
        <f t="shared" si="204"/>
        <v xml:space="preserve"> </v>
      </c>
      <c r="S2588" t="str">
        <f t="shared" si="205"/>
        <v/>
      </c>
      <c r="T2588" t="str">
        <f t="shared" si="206"/>
        <v xml:space="preserve"> ()</v>
      </c>
      <c r="U2588" t="s">
        <v>4293</v>
      </c>
    </row>
    <row r="2589" spans="3:21">
      <c r="C2589" s="355">
        <v>2588</v>
      </c>
      <c r="E2589" s="504" t="str">
        <f t="shared" si="202"/>
        <v xml:space="preserve"> ()</v>
      </c>
      <c r="F2589" s="504"/>
      <c r="H2589" t="e">
        <f>VLOOKUP($G2589,県名!$B$1:$C$49,2,FALSE)</f>
        <v>#N/A</v>
      </c>
      <c r="I2589" t="e">
        <f>VLOOKUP(B2589,学校名!$D$8:$F$64,3,FALSE)</f>
        <v>#N/A</v>
      </c>
      <c r="J2589" t="str">
        <f t="shared" si="207"/>
        <v>女</v>
      </c>
      <c r="M2589" t="str">
        <f t="shared" si="204"/>
        <v xml:space="preserve"> </v>
      </c>
      <c r="S2589" t="str">
        <f t="shared" si="205"/>
        <v/>
      </c>
      <c r="T2589" t="str">
        <f t="shared" si="206"/>
        <v xml:space="preserve"> ()</v>
      </c>
      <c r="U2589" t="s">
        <v>4293</v>
      </c>
    </row>
    <row r="2590" spans="3:21">
      <c r="C2590" s="355">
        <v>2589</v>
      </c>
      <c r="E2590" s="504" t="str">
        <f t="shared" si="202"/>
        <v xml:space="preserve"> ()</v>
      </c>
      <c r="F2590" s="504"/>
      <c r="H2590" t="e">
        <f>VLOOKUP($G2590,県名!$B$1:$C$49,2,FALSE)</f>
        <v>#N/A</v>
      </c>
      <c r="I2590" t="e">
        <f>VLOOKUP(B2590,学校名!$D$8:$F$64,3,FALSE)</f>
        <v>#N/A</v>
      </c>
      <c r="J2590" t="str">
        <f t="shared" si="207"/>
        <v>女</v>
      </c>
      <c r="M2590" t="str">
        <f t="shared" si="204"/>
        <v xml:space="preserve"> </v>
      </c>
      <c r="S2590" t="str">
        <f t="shared" si="205"/>
        <v/>
      </c>
      <c r="T2590" t="str">
        <f t="shared" si="206"/>
        <v xml:space="preserve"> ()</v>
      </c>
      <c r="U2590" t="s">
        <v>4293</v>
      </c>
    </row>
    <row r="2591" spans="3:21">
      <c r="C2591" s="355">
        <v>2590</v>
      </c>
      <c r="E2591" s="504" t="str">
        <f t="shared" si="202"/>
        <v xml:space="preserve"> ()</v>
      </c>
      <c r="F2591" s="504"/>
      <c r="H2591" t="e">
        <f>VLOOKUP($G2591,県名!$B$1:$C$49,2,FALSE)</f>
        <v>#N/A</v>
      </c>
      <c r="I2591" t="e">
        <f>VLOOKUP(B2591,学校名!$D$8:$F$64,3,FALSE)</f>
        <v>#N/A</v>
      </c>
      <c r="J2591" t="str">
        <f t="shared" si="207"/>
        <v>女</v>
      </c>
      <c r="M2591" t="str">
        <f t="shared" si="204"/>
        <v xml:space="preserve"> </v>
      </c>
      <c r="S2591" t="str">
        <f t="shared" si="205"/>
        <v/>
      </c>
      <c r="T2591" t="str">
        <f t="shared" si="206"/>
        <v xml:space="preserve"> ()</v>
      </c>
      <c r="U2591" t="s">
        <v>4293</v>
      </c>
    </row>
    <row r="2592" spans="3:21">
      <c r="C2592" s="355">
        <v>2591</v>
      </c>
      <c r="E2592" s="504" t="str">
        <f t="shared" si="202"/>
        <v xml:space="preserve"> ()</v>
      </c>
      <c r="F2592" s="504"/>
      <c r="H2592" t="e">
        <f>VLOOKUP($G2592,県名!$B$1:$C$49,2,FALSE)</f>
        <v>#N/A</v>
      </c>
      <c r="I2592" t="e">
        <f>VLOOKUP(B2592,学校名!$D$8:$F$64,3,FALSE)</f>
        <v>#N/A</v>
      </c>
      <c r="J2592" t="str">
        <f t="shared" si="207"/>
        <v>女</v>
      </c>
      <c r="M2592" t="str">
        <f t="shared" si="204"/>
        <v xml:space="preserve"> </v>
      </c>
      <c r="S2592" t="str">
        <f t="shared" si="205"/>
        <v/>
      </c>
      <c r="T2592" t="str">
        <f t="shared" si="206"/>
        <v xml:space="preserve"> ()</v>
      </c>
      <c r="U2592" t="s">
        <v>4293</v>
      </c>
    </row>
    <row r="2593" spans="3:21">
      <c r="C2593" s="355">
        <v>2592</v>
      </c>
      <c r="E2593" s="504" t="str">
        <f t="shared" si="202"/>
        <v xml:space="preserve"> ()</v>
      </c>
      <c r="F2593" s="504"/>
      <c r="H2593" t="e">
        <f>VLOOKUP($G2593,県名!$B$1:$C$49,2,FALSE)</f>
        <v>#N/A</v>
      </c>
      <c r="I2593" t="e">
        <f>VLOOKUP(B2593,学校名!$D$8:$F$64,3,FALSE)</f>
        <v>#N/A</v>
      </c>
      <c r="J2593" t="str">
        <f t="shared" si="207"/>
        <v>女</v>
      </c>
      <c r="M2593" t="str">
        <f t="shared" si="204"/>
        <v xml:space="preserve"> </v>
      </c>
      <c r="S2593" t="str">
        <f t="shared" si="205"/>
        <v/>
      </c>
      <c r="T2593" t="str">
        <f t="shared" si="206"/>
        <v xml:space="preserve"> ()</v>
      </c>
      <c r="U2593" t="s">
        <v>4293</v>
      </c>
    </row>
    <row r="2594" spans="3:21">
      <c r="C2594" s="355">
        <v>2593</v>
      </c>
      <c r="E2594" s="504" t="str">
        <f t="shared" si="202"/>
        <v xml:space="preserve"> ()</v>
      </c>
      <c r="F2594" s="504"/>
      <c r="H2594" t="e">
        <f>VLOOKUP($G2594,県名!$B$1:$C$49,2,FALSE)</f>
        <v>#N/A</v>
      </c>
      <c r="I2594" t="e">
        <f>VLOOKUP(B2594,学校名!$D$8:$F$64,3,FALSE)</f>
        <v>#N/A</v>
      </c>
      <c r="J2594" t="str">
        <f t="shared" si="207"/>
        <v>女</v>
      </c>
      <c r="M2594" t="str">
        <f t="shared" si="204"/>
        <v xml:space="preserve"> </v>
      </c>
      <c r="S2594" t="str">
        <f t="shared" si="205"/>
        <v/>
      </c>
      <c r="T2594" t="str">
        <f t="shared" si="206"/>
        <v xml:space="preserve"> ()</v>
      </c>
      <c r="U2594" t="s">
        <v>4293</v>
      </c>
    </row>
    <row r="2595" spans="3:21">
      <c r="C2595" s="355">
        <v>2594</v>
      </c>
      <c r="E2595" s="504" t="str">
        <f t="shared" si="202"/>
        <v xml:space="preserve"> ()</v>
      </c>
      <c r="F2595" s="504"/>
      <c r="H2595" t="e">
        <f>VLOOKUP($G2595,県名!$B$1:$C$49,2,FALSE)</f>
        <v>#N/A</v>
      </c>
      <c r="I2595" t="e">
        <f>VLOOKUP(B2595,学校名!$D$8:$F$64,3,FALSE)</f>
        <v>#N/A</v>
      </c>
      <c r="J2595" t="str">
        <f t="shared" si="207"/>
        <v>女</v>
      </c>
      <c r="M2595" t="str">
        <f t="shared" si="204"/>
        <v xml:space="preserve"> </v>
      </c>
      <c r="S2595" t="str">
        <f t="shared" si="205"/>
        <v/>
      </c>
      <c r="T2595" t="str">
        <f t="shared" si="206"/>
        <v xml:space="preserve"> ()</v>
      </c>
      <c r="U2595" t="s">
        <v>4293</v>
      </c>
    </row>
    <row r="2596" spans="3:21">
      <c r="C2596" s="355">
        <v>2595</v>
      </c>
      <c r="E2596" s="504" t="str">
        <f t="shared" si="202"/>
        <v xml:space="preserve"> ()</v>
      </c>
      <c r="F2596" s="504"/>
      <c r="H2596" t="e">
        <f>VLOOKUP($G2596,県名!$B$1:$C$49,2,FALSE)</f>
        <v>#N/A</v>
      </c>
      <c r="I2596" t="e">
        <f>VLOOKUP(B2596,学校名!$D$8:$F$64,3,FALSE)</f>
        <v>#N/A</v>
      </c>
      <c r="J2596" t="str">
        <f t="shared" si="207"/>
        <v>女</v>
      </c>
      <c r="M2596" t="str">
        <f t="shared" si="204"/>
        <v xml:space="preserve"> </v>
      </c>
      <c r="S2596" t="str">
        <f t="shared" si="205"/>
        <v/>
      </c>
      <c r="T2596" t="str">
        <f t="shared" si="206"/>
        <v xml:space="preserve"> ()</v>
      </c>
      <c r="U2596" t="s">
        <v>4293</v>
      </c>
    </row>
    <row r="2597" spans="3:21">
      <c r="C2597" s="355">
        <v>2596</v>
      </c>
      <c r="E2597" s="504" t="str">
        <f t="shared" si="202"/>
        <v xml:space="preserve"> ()</v>
      </c>
      <c r="F2597" s="504"/>
      <c r="H2597" t="e">
        <f>VLOOKUP($G2597,県名!$B$1:$C$49,2,FALSE)</f>
        <v>#N/A</v>
      </c>
      <c r="I2597" t="e">
        <f>VLOOKUP(B2597,学校名!$D$8:$F$64,3,FALSE)</f>
        <v>#N/A</v>
      </c>
      <c r="J2597" t="str">
        <f t="shared" si="207"/>
        <v>女</v>
      </c>
      <c r="M2597" t="str">
        <f t="shared" si="204"/>
        <v xml:space="preserve"> </v>
      </c>
      <c r="S2597" t="str">
        <f t="shared" si="205"/>
        <v/>
      </c>
      <c r="T2597" t="str">
        <f t="shared" si="206"/>
        <v xml:space="preserve"> ()</v>
      </c>
      <c r="U2597" t="s">
        <v>4293</v>
      </c>
    </row>
    <row r="2598" spans="3:21">
      <c r="C2598" s="355">
        <v>2597</v>
      </c>
      <c r="E2598" s="504" t="str">
        <f t="shared" si="202"/>
        <v xml:space="preserve"> ()</v>
      </c>
      <c r="F2598" s="504"/>
      <c r="H2598" t="e">
        <f>VLOOKUP($G2598,県名!$B$1:$C$49,2,FALSE)</f>
        <v>#N/A</v>
      </c>
      <c r="I2598" t="e">
        <f>VLOOKUP(B2598,学校名!$D$8:$F$64,3,FALSE)</f>
        <v>#N/A</v>
      </c>
      <c r="J2598" t="str">
        <f t="shared" si="207"/>
        <v>女</v>
      </c>
      <c r="M2598" t="str">
        <f t="shared" si="204"/>
        <v xml:space="preserve"> </v>
      </c>
      <c r="S2598" t="str">
        <f t="shared" si="205"/>
        <v/>
      </c>
      <c r="T2598" t="str">
        <f t="shared" si="206"/>
        <v xml:space="preserve"> ()</v>
      </c>
      <c r="U2598" t="s">
        <v>4293</v>
      </c>
    </row>
    <row r="2599" spans="3:21">
      <c r="C2599" s="355">
        <v>2598</v>
      </c>
      <c r="E2599" s="504" t="str">
        <f t="shared" si="202"/>
        <v xml:space="preserve"> ()</v>
      </c>
      <c r="F2599" s="504"/>
      <c r="H2599" t="e">
        <f>VLOOKUP($G2599,県名!$B$1:$C$49,2,FALSE)</f>
        <v>#N/A</v>
      </c>
      <c r="I2599" t="e">
        <f>VLOOKUP(B2599,学校名!$D$8:$F$64,3,FALSE)</f>
        <v>#N/A</v>
      </c>
      <c r="J2599" t="str">
        <f t="shared" si="207"/>
        <v>女</v>
      </c>
      <c r="M2599" t="str">
        <f t="shared" si="204"/>
        <v xml:space="preserve"> </v>
      </c>
      <c r="S2599" t="str">
        <f t="shared" si="205"/>
        <v/>
      </c>
      <c r="T2599" t="str">
        <f t="shared" si="206"/>
        <v xml:space="preserve"> ()</v>
      </c>
      <c r="U2599" t="s">
        <v>4293</v>
      </c>
    </row>
    <row r="2600" spans="3:21">
      <c r="C2600" s="355">
        <v>2599</v>
      </c>
      <c r="E2600" s="504" t="str">
        <f t="shared" si="202"/>
        <v xml:space="preserve"> ()</v>
      </c>
      <c r="F2600" s="504"/>
      <c r="H2600" t="e">
        <f>VLOOKUP($G2600,県名!$B$1:$C$49,2,FALSE)</f>
        <v>#N/A</v>
      </c>
      <c r="I2600" t="e">
        <f>VLOOKUP(B2600,学校名!$D$8:$F$64,3,FALSE)</f>
        <v>#N/A</v>
      </c>
      <c r="J2600" t="str">
        <f t="shared" si="207"/>
        <v>女</v>
      </c>
      <c r="M2600" t="str">
        <f t="shared" si="204"/>
        <v xml:space="preserve"> </v>
      </c>
      <c r="S2600" t="str">
        <f t="shared" si="205"/>
        <v/>
      </c>
      <c r="T2600" t="str">
        <f t="shared" si="206"/>
        <v xml:space="preserve"> ()</v>
      </c>
      <c r="U2600" t="s">
        <v>4293</v>
      </c>
    </row>
    <row r="2601" spans="3:21">
      <c r="C2601" s="355">
        <v>2600</v>
      </c>
      <c r="E2601" s="504" t="str">
        <f t="shared" si="202"/>
        <v xml:space="preserve"> ()</v>
      </c>
      <c r="F2601" s="504"/>
      <c r="H2601" t="e">
        <f>VLOOKUP($G2601,県名!$B$1:$C$49,2,FALSE)</f>
        <v>#N/A</v>
      </c>
      <c r="I2601" t="e">
        <f>VLOOKUP(B2601,学校名!$D$8:$F$64,3,FALSE)</f>
        <v>#N/A</v>
      </c>
      <c r="J2601" t="str">
        <f t="shared" si="207"/>
        <v>女</v>
      </c>
      <c r="M2601" t="str">
        <f t="shared" si="204"/>
        <v xml:space="preserve"> </v>
      </c>
      <c r="S2601" t="str">
        <f t="shared" si="205"/>
        <v/>
      </c>
      <c r="T2601" t="str">
        <f t="shared" si="206"/>
        <v xml:space="preserve"> ()</v>
      </c>
      <c r="U2601" t="s">
        <v>4293</v>
      </c>
    </row>
    <row r="2602" spans="3:21">
      <c r="C2602" s="355">
        <v>2601</v>
      </c>
      <c r="E2602" s="504" t="str">
        <f t="shared" si="202"/>
        <v xml:space="preserve"> ()</v>
      </c>
      <c r="F2602" s="504"/>
      <c r="H2602" t="e">
        <f>VLOOKUP($G2602,県名!$B$1:$C$49,2,FALSE)</f>
        <v>#N/A</v>
      </c>
      <c r="I2602" t="e">
        <f>VLOOKUP(B2602,学校名!$D$8:$F$64,3,FALSE)</f>
        <v>#N/A</v>
      </c>
      <c r="J2602" t="str">
        <f t="shared" si="207"/>
        <v>女</v>
      </c>
      <c r="M2602" t="str">
        <f t="shared" si="204"/>
        <v xml:space="preserve"> </v>
      </c>
      <c r="S2602" t="str">
        <f t="shared" si="205"/>
        <v/>
      </c>
      <c r="T2602" t="str">
        <f t="shared" si="206"/>
        <v xml:space="preserve"> ()</v>
      </c>
      <c r="U2602" t="s">
        <v>4293</v>
      </c>
    </row>
    <row r="2603" spans="3:21">
      <c r="C2603" s="355">
        <v>2602</v>
      </c>
      <c r="E2603" s="504" t="str">
        <f t="shared" si="202"/>
        <v xml:space="preserve"> ()</v>
      </c>
      <c r="F2603" s="504"/>
      <c r="H2603" t="e">
        <f>VLOOKUP($G2603,県名!$B$1:$C$49,2,FALSE)</f>
        <v>#N/A</v>
      </c>
      <c r="I2603" t="e">
        <f>VLOOKUP(B2603,学校名!$D$8:$F$64,3,FALSE)</f>
        <v>#N/A</v>
      </c>
      <c r="J2603" t="str">
        <f t="shared" si="207"/>
        <v>女</v>
      </c>
      <c r="M2603" t="str">
        <f t="shared" si="204"/>
        <v xml:space="preserve"> </v>
      </c>
      <c r="S2603" t="str">
        <f t="shared" si="205"/>
        <v/>
      </c>
      <c r="T2603" t="str">
        <f t="shared" si="206"/>
        <v xml:space="preserve"> ()</v>
      </c>
      <c r="U2603" t="s">
        <v>4293</v>
      </c>
    </row>
    <row r="2604" spans="3:21">
      <c r="C2604" s="355">
        <v>2603</v>
      </c>
      <c r="E2604" s="504" t="str">
        <f t="shared" si="202"/>
        <v xml:space="preserve"> ()</v>
      </c>
      <c r="F2604" s="504"/>
      <c r="H2604" t="e">
        <f>VLOOKUP($G2604,県名!$B$1:$C$49,2,FALSE)</f>
        <v>#N/A</v>
      </c>
      <c r="I2604" t="e">
        <f>VLOOKUP(B2604,学校名!$D$8:$F$64,3,FALSE)</f>
        <v>#N/A</v>
      </c>
      <c r="J2604" t="str">
        <f t="shared" si="207"/>
        <v>女</v>
      </c>
      <c r="M2604" t="str">
        <f t="shared" si="204"/>
        <v xml:space="preserve"> </v>
      </c>
      <c r="S2604" t="str">
        <f t="shared" si="205"/>
        <v/>
      </c>
      <c r="T2604" t="str">
        <f t="shared" si="206"/>
        <v xml:space="preserve"> ()</v>
      </c>
      <c r="U2604" t="s">
        <v>4293</v>
      </c>
    </row>
    <row r="2605" spans="3:21">
      <c r="C2605" s="355">
        <v>2604</v>
      </c>
      <c r="E2605" s="504" t="str">
        <f t="shared" si="202"/>
        <v xml:space="preserve"> ()</v>
      </c>
      <c r="F2605" s="504"/>
      <c r="H2605" t="e">
        <f>VLOOKUP($G2605,県名!$B$1:$C$49,2,FALSE)</f>
        <v>#N/A</v>
      </c>
      <c r="I2605" t="e">
        <f>VLOOKUP(B2605,学校名!$D$8:$F$64,3,FALSE)</f>
        <v>#N/A</v>
      </c>
      <c r="J2605" t="str">
        <f t="shared" si="207"/>
        <v>女</v>
      </c>
      <c r="M2605" t="str">
        <f t="shared" si="204"/>
        <v xml:space="preserve"> </v>
      </c>
      <c r="S2605" t="str">
        <f t="shared" si="205"/>
        <v/>
      </c>
      <c r="T2605" t="str">
        <f t="shared" si="206"/>
        <v xml:space="preserve"> ()</v>
      </c>
      <c r="U2605" t="s">
        <v>4293</v>
      </c>
    </row>
    <row r="2606" spans="3:21">
      <c r="C2606" s="355">
        <v>2605</v>
      </c>
      <c r="E2606" s="504" t="str">
        <f t="shared" si="202"/>
        <v xml:space="preserve"> ()</v>
      </c>
      <c r="F2606" s="504"/>
      <c r="H2606" t="e">
        <f>VLOOKUP($G2606,県名!$B$1:$C$49,2,FALSE)</f>
        <v>#N/A</v>
      </c>
      <c r="I2606" t="e">
        <f>VLOOKUP(B2606,学校名!$D$8:$F$64,3,FALSE)</f>
        <v>#N/A</v>
      </c>
      <c r="J2606" t="str">
        <f t="shared" si="207"/>
        <v>女</v>
      </c>
      <c r="M2606" t="str">
        <f t="shared" si="204"/>
        <v xml:space="preserve"> </v>
      </c>
      <c r="S2606" t="str">
        <f t="shared" si="205"/>
        <v/>
      </c>
      <c r="T2606" t="str">
        <f t="shared" si="206"/>
        <v xml:space="preserve"> ()</v>
      </c>
      <c r="U2606" t="s">
        <v>4293</v>
      </c>
    </row>
    <row r="2607" spans="3:21">
      <c r="C2607" s="355">
        <v>2606</v>
      </c>
      <c r="E2607" s="504" t="str">
        <f t="shared" si="202"/>
        <v xml:space="preserve"> ()</v>
      </c>
      <c r="F2607" s="504"/>
      <c r="H2607" t="e">
        <f>VLOOKUP($G2607,県名!$B$1:$C$49,2,FALSE)</f>
        <v>#N/A</v>
      </c>
      <c r="I2607" t="e">
        <f>VLOOKUP(B2607,学校名!$D$8:$F$64,3,FALSE)</f>
        <v>#N/A</v>
      </c>
      <c r="J2607" t="str">
        <f t="shared" si="207"/>
        <v>女</v>
      </c>
      <c r="M2607" t="str">
        <f t="shared" si="204"/>
        <v xml:space="preserve"> </v>
      </c>
      <c r="S2607" t="str">
        <f t="shared" si="205"/>
        <v/>
      </c>
      <c r="T2607" t="str">
        <f t="shared" si="206"/>
        <v xml:space="preserve"> ()</v>
      </c>
      <c r="U2607" t="s">
        <v>4293</v>
      </c>
    </row>
    <row r="2608" spans="3:21">
      <c r="C2608" s="355">
        <v>2607</v>
      </c>
      <c r="E2608" s="504" t="str">
        <f t="shared" si="202"/>
        <v xml:space="preserve"> ()</v>
      </c>
      <c r="F2608" s="504"/>
      <c r="H2608" t="e">
        <f>VLOOKUP($G2608,県名!$B$1:$C$49,2,FALSE)</f>
        <v>#N/A</v>
      </c>
      <c r="I2608" t="e">
        <f>VLOOKUP(B2608,学校名!$D$8:$F$64,3,FALSE)</f>
        <v>#N/A</v>
      </c>
      <c r="J2608" t="str">
        <f t="shared" si="207"/>
        <v>女</v>
      </c>
      <c r="M2608" t="str">
        <f t="shared" si="204"/>
        <v xml:space="preserve"> </v>
      </c>
      <c r="S2608" t="str">
        <f t="shared" si="205"/>
        <v/>
      </c>
      <c r="T2608" t="str">
        <f t="shared" si="206"/>
        <v xml:space="preserve"> ()</v>
      </c>
      <c r="U2608" t="s">
        <v>4293</v>
      </c>
    </row>
    <row r="2609" spans="3:21">
      <c r="C2609" s="355">
        <v>2608</v>
      </c>
      <c r="E2609" s="504" t="str">
        <f t="shared" si="202"/>
        <v xml:space="preserve"> ()</v>
      </c>
      <c r="F2609" s="504"/>
      <c r="H2609" t="e">
        <f>VLOOKUP($G2609,県名!$B$1:$C$49,2,FALSE)</f>
        <v>#N/A</v>
      </c>
      <c r="I2609" t="e">
        <f>VLOOKUP(B2609,学校名!$D$8:$F$64,3,FALSE)</f>
        <v>#N/A</v>
      </c>
      <c r="J2609" t="str">
        <f t="shared" si="207"/>
        <v>女</v>
      </c>
      <c r="M2609" t="str">
        <f t="shared" si="204"/>
        <v xml:space="preserve"> </v>
      </c>
      <c r="S2609" t="str">
        <f t="shared" si="205"/>
        <v/>
      </c>
      <c r="T2609" t="str">
        <f t="shared" si="206"/>
        <v xml:space="preserve"> ()</v>
      </c>
      <c r="U2609" t="s">
        <v>4293</v>
      </c>
    </row>
    <row r="2610" spans="3:21">
      <c r="C2610" s="355">
        <v>2609</v>
      </c>
      <c r="E2610" s="504" t="str">
        <f t="shared" si="202"/>
        <v xml:space="preserve"> ()</v>
      </c>
      <c r="F2610" s="504"/>
      <c r="H2610" t="e">
        <f>VLOOKUP($G2610,県名!$B$1:$C$49,2,FALSE)</f>
        <v>#N/A</v>
      </c>
      <c r="I2610" t="e">
        <f>VLOOKUP(B2610,学校名!$D$8:$F$64,3,FALSE)</f>
        <v>#N/A</v>
      </c>
      <c r="J2610" t="str">
        <f t="shared" si="207"/>
        <v>女</v>
      </c>
      <c r="M2610" t="str">
        <f t="shared" si="204"/>
        <v xml:space="preserve"> </v>
      </c>
      <c r="S2610" t="str">
        <f t="shared" si="205"/>
        <v/>
      </c>
      <c r="T2610" t="str">
        <f t="shared" si="206"/>
        <v xml:space="preserve"> ()</v>
      </c>
      <c r="U2610" t="s">
        <v>4293</v>
      </c>
    </row>
    <row r="2611" spans="3:21">
      <c r="C2611" s="355">
        <v>2610</v>
      </c>
      <c r="E2611" s="504" t="str">
        <f t="shared" si="202"/>
        <v xml:space="preserve"> ()</v>
      </c>
      <c r="F2611" s="504"/>
      <c r="H2611" t="e">
        <f>VLOOKUP($G2611,県名!$B$1:$C$49,2,FALSE)</f>
        <v>#N/A</v>
      </c>
      <c r="I2611" t="e">
        <f>VLOOKUP(B2611,学校名!$D$8:$F$64,3,FALSE)</f>
        <v>#N/A</v>
      </c>
      <c r="J2611" t="str">
        <f t="shared" si="207"/>
        <v>女</v>
      </c>
      <c r="M2611" t="str">
        <f t="shared" si="204"/>
        <v xml:space="preserve"> </v>
      </c>
      <c r="S2611" t="str">
        <f t="shared" si="205"/>
        <v/>
      </c>
      <c r="T2611" t="str">
        <f t="shared" si="206"/>
        <v xml:space="preserve"> ()</v>
      </c>
      <c r="U2611" t="s">
        <v>4293</v>
      </c>
    </row>
    <row r="2612" spans="3:21">
      <c r="C2612" s="355">
        <v>2611</v>
      </c>
      <c r="E2612" s="504" t="str">
        <f t="shared" si="202"/>
        <v xml:space="preserve"> ()</v>
      </c>
      <c r="F2612" s="504"/>
      <c r="H2612" t="e">
        <f>VLOOKUP($G2612,県名!$B$1:$C$49,2,FALSE)</f>
        <v>#N/A</v>
      </c>
      <c r="I2612" t="e">
        <f>VLOOKUP(B2612,学校名!$D$8:$F$64,3,FALSE)</f>
        <v>#N/A</v>
      </c>
      <c r="J2612" t="str">
        <f t="shared" si="207"/>
        <v>女</v>
      </c>
      <c r="M2612" t="str">
        <f t="shared" si="204"/>
        <v xml:space="preserve"> </v>
      </c>
      <c r="S2612" t="str">
        <f t="shared" si="205"/>
        <v/>
      </c>
      <c r="T2612" t="str">
        <f t="shared" si="206"/>
        <v xml:space="preserve"> ()</v>
      </c>
      <c r="U2612" t="s">
        <v>4293</v>
      </c>
    </row>
    <row r="2613" spans="3:21">
      <c r="C2613" s="355">
        <v>2612</v>
      </c>
      <c r="E2613" s="504" t="str">
        <f t="shared" si="202"/>
        <v xml:space="preserve"> ()</v>
      </c>
      <c r="F2613" s="504"/>
      <c r="H2613" t="e">
        <f>VLOOKUP($G2613,県名!$B$1:$C$49,2,FALSE)</f>
        <v>#N/A</v>
      </c>
      <c r="I2613" t="e">
        <f>VLOOKUP(B2613,学校名!$D$8:$F$64,3,FALSE)</f>
        <v>#N/A</v>
      </c>
      <c r="J2613" t="str">
        <f t="shared" si="207"/>
        <v>女</v>
      </c>
      <c r="M2613" t="str">
        <f t="shared" si="204"/>
        <v xml:space="preserve"> </v>
      </c>
      <c r="S2613" t="str">
        <f t="shared" si="205"/>
        <v/>
      </c>
      <c r="T2613" t="str">
        <f t="shared" si="206"/>
        <v xml:space="preserve"> ()</v>
      </c>
      <c r="U2613" t="s">
        <v>4293</v>
      </c>
    </row>
    <row r="2614" spans="3:21">
      <c r="C2614" s="355">
        <v>2613</v>
      </c>
      <c r="E2614" s="504" t="str">
        <f t="shared" si="202"/>
        <v xml:space="preserve"> ()</v>
      </c>
      <c r="F2614" s="504"/>
      <c r="H2614" t="e">
        <f>VLOOKUP($G2614,県名!$B$1:$C$49,2,FALSE)</f>
        <v>#N/A</v>
      </c>
      <c r="I2614" t="e">
        <f>VLOOKUP(B2614,学校名!$D$8:$F$64,3,FALSE)</f>
        <v>#N/A</v>
      </c>
      <c r="J2614" t="str">
        <f t="shared" si="207"/>
        <v>女</v>
      </c>
      <c r="M2614" t="str">
        <f t="shared" si="204"/>
        <v xml:space="preserve"> </v>
      </c>
      <c r="S2614" t="str">
        <f t="shared" si="205"/>
        <v/>
      </c>
      <c r="T2614" t="str">
        <f t="shared" si="206"/>
        <v xml:space="preserve"> ()</v>
      </c>
      <c r="U2614" t="s">
        <v>4293</v>
      </c>
    </row>
    <row r="2615" spans="3:21">
      <c r="C2615" s="355">
        <v>2614</v>
      </c>
      <c r="E2615" s="504" t="str">
        <f t="shared" si="202"/>
        <v xml:space="preserve"> ()</v>
      </c>
      <c r="F2615" s="504"/>
      <c r="H2615" t="e">
        <f>VLOOKUP($G2615,県名!$B$1:$C$49,2,FALSE)</f>
        <v>#N/A</v>
      </c>
      <c r="I2615" t="e">
        <f>VLOOKUP(B2615,学校名!$D$8:$F$64,3,FALSE)</f>
        <v>#N/A</v>
      </c>
      <c r="J2615" t="str">
        <f t="shared" si="207"/>
        <v>女</v>
      </c>
      <c r="M2615" t="str">
        <f t="shared" si="204"/>
        <v xml:space="preserve"> </v>
      </c>
      <c r="S2615" t="str">
        <f t="shared" si="205"/>
        <v/>
      </c>
      <c r="T2615" t="str">
        <f t="shared" si="206"/>
        <v xml:space="preserve"> ()</v>
      </c>
      <c r="U2615" t="s">
        <v>4293</v>
      </c>
    </row>
    <row r="2616" spans="3:21">
      <c r="C2616" s="355">
        <v>2615</v>
      </c>
      <c r="E2616" s="504" t="str">
        <f t="shared" si="202"/>
        <v xml:space="preserve"> ()</v>
      </c>
      <c r="F2616" s="504"/>
      <c r="H2616" t="e">
        <f>VLOOKUP($G2616,県名!$B$1:$C$49,2,FALSE)</f>
        <v>#N/A</v>
      </c>
      <c r="I2616" t="e">
        <f>VLOOKUP(B2616,学校名!$D$8:$F$64,3,FALSE)</f>
        <v>#N/A</v>
      </c>
      <c r="J2616" t="str">
        <f t="shared" si="207"/>
        <v>女</v>
      </c>
      <c r="M2616" t="str">
        <f t="shared" si="204"/>
        <v xml:space="preserve"> </v>
      </c>
      <c r="S2616" t="str">
        <f t="shared" si="205"/>
        <v/>
      </c>
      <c r="T2616" t="str">
        <f t="shared" si="206"/>
        <v xml:space="preserve"> ()</v>
      </c>
      <c r="U2616" t="s">
        <v>4293</v>
      </c>
    </row>
    <row r="2617" spans="3:21">
      <c r="C2617" s="355">
        <v>2616</v>
      </c>
      <c r="E2617" s="504" t="str">
        <f t="shared" si="202"/>
        <v xml:space="preserve"> ()</v>
      </c>
      <c r="F2617" s="504"/>
      <c r="H2617" t="e">
        <f>VLOOKUP($G2617,県名!$B$1:$C$49,2,FALSE)</f>
        <v>#N/A</v>
      </c>
      <c r="I2617" t="e">
        <f>VLOOKUP(B2617,学校名!$D$8:$F$64,3,FALSE)</f>
        <v>#N/A</v>
      </c>
      <c r="J2617" t="str">
        <f t="shared" si="207"/>
        <v>女</v>
      </c>
      <c r="M2617" t="str">
        <f t="shared" si="204"/>
        <v xml:space="preserve"> </v>
      </c>
      <c r="S2617" t="str">
        <f t="shared" si="205"/>
        <v/>
      </c>
      <c r="T2617" t="str">
        <f t="shared" si="206"/>
        <v xml:space="preserve"> ()</v>
      </c>
      <c r="U2617" t="s">
        <v>4293</v>
      </c>
    </row>
    <row r="2618" spans="3:21">
      <c r="C2618" s="355">
        <v>2617</v>
      </c>
      <c r="E2618" s="504" t="str">
        <f t="shared" si="202"/>
        <v xml:space="preserve"> ()</v>
      </c>
      <c r="F2618" s="504"/>
      <c r="H2618" t="e">
        <f>VLOOKUP($G2618,県名!$B$1:$C$49,2,FALSE)</f>
        <v>#N/A</v>
      </c>
      <c r="I2618" t="e">
        <f>VLOOKUP(B2618,学校名!$D$8:$F$64,3,FALSE)</f>
        <v>#N/A</v>
      </c>
      <c r="J2618" t="str">
        <f t="shared" si="207"/>
        <v>女</v>
      </c>
      <c r="M2618" t="str">
        <f t="shared" si="204"/>
        <v xml:space="preserve"> </v>
      </c>
      <c r="S2618" t="str">
        <f t="shared" si="205"/>
        <v/>
      </c>
      <c r="T2618" t="str">
        <f t="shared" si="206"/>
        <v xml:space="preserve"> ()</v>
      </c>
      <c r="U2618" t="s">
        <v>4293</v>
      </c>
    </row>
    <row r="2619" spans="3:21">
      <c r="C2619" s="355">
        <v>2618</v>
      </c>
      <c r="E2619" s="504" t="str">
        <f t="shared" si="202"/>
        <v xml:space="preserve"> ()</v>
      </c>
      <c r="F2619" s="504"/>
      <c r="H2619" t="e">
        <f>VLOOKUP($G2619,県名!$B$1:$C$49,2,FALSE)</f>
        <v>#N/A</v>
      </c>
      <c r="I2619" t="e">
        <f>VLOOKUP(B2619,学校名!$D$8:$F$64,3,FALSE)</f>
        <v>#N/A</v>
      </c>
      <c r="J2619" t="str">
        <f t="shared" si="207"/>
        <v>女</v>
      </c>
      <c r="M2619" t="str">
        <f t="shared" si="204"/>
        <v xml:space="preserve"> </v>
      </c>
      <c r="S2619" t="str">
        <f t="shared" si="205"/>
        <v/>
      </c>
      <c r="T2619" t="str">
        <f t="shared" si="206"/>
        <v xml:space="preserve"> ()</v>
      </c>
      <c r="U2619" t="s">
        <v>4293</v>
      </c>
    </row>
    <row r="2620" spans="3:21">
      <c r="C2620" s="355">
        <v>2619</v>
      </c>
      <c r="E2620" s="504" t="str">
        <f t="shared" si="202"/>
        <v xml:space="preserve"> ()</v>
      </c>
      <c r="F2620" s="504"/>
      <c r="H2620" t="e">
        <f>VLOOKUP($G2620,県名!$B$1:$C$49,2,FALSE)</f>
        <v>#N/A</v>
      </c>
      <c r="I2620" t="e">
        <f>VLOOKUP(B2620,学校名!$D$8:$F$64,3,FALSE)</f>
        <v>#N/A</v>
      </c>
      <c r="J2620" t="str">
        <f t="shared" si="207"/>
        <v>女</v>
      </c>
      <c r="M2620" t="str">
        <f t="shared" si="204"/>
        <v xml:space="preserve"> </v>
      </c>
      <c r="S2620" t="str">
        <f t="shared" si="205"/>
        <v/>
      </c>
      <c r="T2620" t="str">
        <f t="shared" si="206"/>
        <v xml:space="preserve"> ()</v>
      </c>
      <c r="U2620" t="s">
        <v>4293</v>
      </c>
    </row>
    <row r="2621" spans="3:21">
      <c r="C2621" s="355">
        <v>2620</v>
      </c>
      <c r="E2621" s="504" t="str">
        <f t="shared" si="202"/>
        <v xml:space="preserve"> ()</v>
      </c>
      <c r="F2621" s="504"/>
      <c r="H2621" t="e">
        <f>VLOOKUP($G2621,県名!$B$1:$C$49,2,FALSE)</f>
        <v>#N/A</v>
      </c>
      <c r="I2621" t="e">
        <f>VLOOKUP(B2621,学校名!$D$8:$F$64,3,FALSE)</f>
        <v>#N/A</v>
      </c>
      <c r="J2621" t="str">
        <f t="shared" si="207"/>
        <v>女</v>
      </c>
      <c r="M2621" t="str">
        <f t="shared" si="204"/>
        <v xml:space="preserve"> </v>
      </c>
      <c r="S2621" t="str">
        <f t="shared" si="205"/>
        <v/>
      </c>
      <c r="T2621" t="str">
        <f t="shared" si="206"/>
        <v xml:space="preserve"> ()</v>
      </c>
      <c r="U2621" t="s">
        <v>4293</v>
      </c>
    </row>
    <row r="2622" spans="3:21">
      <c r="C2622" s="355">
        <v>2621</v>
      </c>
      <c r="E2622" s="504" t="str">
        <f t="shared" si="202"/>
        <v xml:space="preserve"> ()</v>
      </c>
      <c r="F2622" s="504"/>
      <c r="H2622" t="e">
        <f>VLOOKUP($G2622,県名!$B$1:$C$49,2,FALSE)</f>
        <v>#N/A</v>
      </c>
      <c r="I2622" t="e">
        <f>VLOOKUP(B2622,学校名!$D$8:$F$64,3,FALSE)</f>
        <v>#N/A</v>
      </c>
      <c r="J2622" t="str">
        <f t="shared" si="207"/>
        <v>女</v>
      </c>
      <c r="M2622" t="str">
        <f t="shared" si="204"/>
        <v xml:space="preserve"> </v>
      </c>
      <c r="S2622" t="str">
        <f t="shared" si="205"/>
        <v/>
      </c>
      <c r="T2622" t="str">
        <f t="shared" si="206"/>
        <v xml:space="preserve"> ()</v>
      </c>
      <c r="U2622" t="s">
        <v>4293</v>
      </c>
    </row>
    <row r="2623" spans="3:21">
      <c r="C2623" s="355">
        <v>2622</v>
      </c>
      <c r="E2623" s="504" t="str">
        <f t="shared" si="202"/>
        <v xml:space="preserve"> ()</v>
      </c>
      <c r="F2623" s="504"/>
      <c r="H2623" t="e">
        <f>VLOOKUP($G2623,県名!$B$1:$C$49,2,FALSE)</f>
        <v>#N/A</v>
      </c>
      <c r="I2623" t="e">
        <f>VLOOKUP(B2623,学校名!$D$8:$F$64,3,FALSE)</f>
        <v>#N/A</v>
      </c>
      <c r="J2623" t="str">
        <f t="shared" si="207"/>
        <v>女</v>
      </c>
      <c r="M2623" t="str">
        <f t="shared" si="204"/>
        <v xml:space="preserve"> </v>
      </c>
      <c r="S2623" t="str">
        <f t="shared" si="205"/>
        <v/>
      </c>
      <c r="T2623" t="str">
        <f t="shared" si="206"/>
        <v xml:space="preserve"> ()</v>
      </c>
      <c r="U2623" t="s">
        <v>4293</v>
      </c>
    </row>
    <row r="2624" spans="3:21">
      <c r="C2624" s="355">
        <v>2623</v>
      </c>
      <c r="E2624" s="504" t="str">
        <f t="shared" si="202"/>
        <v xml:space="preserve"> ()</v>
      </c>
      <c r="F2624" s="504"/>
      <c r="H2624" t="e">
        <f>VLOOKUP($G2624,県名!$B$1:$C$49,2,FALSE)</f>
        <v>#N/A</v>
      </c>
      <c r="I2624" t="e">
        <f>VLOOKUP(B2624,学校名!$D$8:$F$64,3,FALSE)</f>
        <v>#N/A</v>
      </c>
      <c r="J2624" t="str">
        <f t="shared" si="207"/>
        <v>女</v>
      </c>
      <c r="M2624" t="str">
        <f t="shared" si="204"/>
        <v xml:space="preserve"> </v>
      </c>
      <c r="S2624" t="str">
        <f t="shared" si="205"/>
        <v/>
      </c>
      <c r="T2624" t="str">
        <f t="shared" si="206"/>
        <v xml:space="preserve"> ()</v>
      </c>
      <c r="U2624" t="s">
        <v>4293</v>
      </c>
    </row>
    <row r="2625" spans="3:21">
      <c r="C2625" s="355">
        <v>2624</v>
      </c>
      <c r="E2625" s="504" t="str">
        <f t="shared" si="202"/>
        <v xml:space="preserve"> ()</v>
      </c>
      <c r="F2625" s="504"/>
      <c r="H2625" t="e">
        <f>VLOOKUP($G2625,県名!$B$1:$C$49,2,FALSE)</f>
        <v>#N/A</v>
      </c>
      <c r="I2625" t="e">
        <f>VLOOKUP(B2625,学校名!$D$8:$F$64,3,FALSE)</f>
        <v>#N/A</v>
      </c>
      <c r="J2625" t="str">
        <f t="shared" si="207"/>
        <v>女</v>
      </c>
      <c r="M2625" t="str">
        <f t="shared" si="204"/>
        <v xml:space="preserve"> </v>
      </c>
      <c r="S2625" t="str">
        <f t="shared" si="205"/>
        <v/>
      </c>
      <c r="T2625" t="str">
        <f t="shared" si="206"/>
        <v xml:space="preserve"> ()</v>
      </c>
      <c r="U2625" t="s">
        <v>4293</v>
      </c>
    </row>
    <row r="2626" spans="3:21">
      <c r="C2626" s="355">
        <v>2625</v>
      </c>
      <c r="E2626" s="504" t="str">
        <f t="shared" si="202"/>
        <v xml:space="preserve"> ()</v>
      </c>
      <c r="F2626" s="504"/>
      <c r="H2626" t="e">
        <f>VLOOKUP($G2626,県名!$B$1:$C$49,2,FALSE)</f>
        <v>#N/A</v>
      </c>
      <c r="I2626" t="e">
        <f>VLOOKUP(B2626,学校名!$D$8:$F$64,3,FALSE)</f>
        <v>#N/A</v>
      </c>
      <c r="J2626" t="str">
        <f t="shared" si="207"/>
        <v>女</v>
      </c>
      <c r="M2626" t="str">
        <f t="shared" si="204"/>
        <v xml:space="preserve"> </v>
      </c>
      <c r="S2626" t="str">
        <f t="shared" si="205"/>
        <v/>
      </c>
      <c r="T2626" t="str">
        <f t="shared" si="206"/>
        <v xml:space="preserve"> ()</v>
      </c>
      <c r="U2626" t="s">
        <v>4293</v>
      </c>
    </row>
    <row r="2627" spans="3:21">
      <c r="C2627" s="355">
        <v>2626</v>
      </c>
      <c r="E2627" s="504" t="str">
        <f t="shared" ref="E2627:E2690" si="208">M2627&amp;"("&amp;S2627&amp;")"</f>
        <v xml:space="preserve"> ()</v>
      </c>
      <c r="F2627" s="504"/>
      <c r="H2627" t="e">
        <f>VLOOKUP($G2627,県名!$B$1:$C$49,2,FALSE)</f>
        <v>#N/A</v>
      </c>
      <c r="I2627" t="e">
        <f>VLOOKUP(B2627,学校名!$D$8:$F$64,3,FALSE)</f>
        <v>#N/A</v>
      </c>
      <c r="J2627" t="str">
        <f t="shared" ref="J2627:J2690" si="209">IF(VALUE(C2627)&lt;2001,"男","女")</f>
        <v>女</v>
      </c>
      <c r="M2627" t="str">
        <f t="shared" ref="M2627:M2690" si="210">K2627&amp;" "&amp;L2627</f>
        <v xml:space="preserve"> </v>
      </c>
      <c r="S2627" t="str">
        <f t="shared" ref="S2627:S2690" si="211">LEFT(R2627,2)</f>
        <v/>
      </c>
      <c r="T2627" t="str">
        <f t="shared" ref="T2627:T2690" si="212">Q2627&amp;" ("&amp;S2627&amp;")"</f>
        <v xml:space="preserve"> ()</v>
      </c>
      <c r="U2627" t="s">
        <v>4293</v>
      </c>
    </row>
    <row r="2628" spans="3:21">
      <c r="C2628" s="355">
        <v>2627</v>
      </c>
      <c r="E2628" s="504" t="str">
        <f t="shared" si="208"/>
        <v xml:space="preserve"> ()</v>
      </c>
      <c r="F2628" s="504"/>
      <c r="H2628" t="e">
        <f>VLOOKUP($G2628,県名!$B$1:$C$49,2,FALSE)</f>
        <v>#N/A</v>
      </c>
      <c r="I2628" t="e">
        <f>VLOOKUP(B2628,学校名!$D$8:$F$64,3,FALSE)</f>
        <v>#N/A</v>
      </c>
      <c r="J2628" t="str">
        <f t="shared" si="209"/>
        <v>女</v>
      </c>
      <c r="M2628" t="str">
        <f t="shared" si="210"/>
        <v xml:space="preserve"> </v>
      </c>
      <c r="S2628" t="str">
        <f t="shared" si="211"/>
        <v/>
      </c>
      <c r="T2628" t="str">
        <f t="shared" si="212"/>
        <v xml:space="preserve"> ()</v>
      </c>
      <c r="U2628" t="s">
        <v>4293</v>
      </c>
    </row>
    <row r="2629" spans="3:21">
      <c r="C2629" s="355">
        <v>2628</v>
      </c>
      <c r="E2629" s="504" t="str">
        <f t="shared" si="208"/>
        <v xml:space="preserve"> ()</v>
      </c>
      <c r="F2629" s="504"/>
      <c r="H2629" t="e">
        <f>VLOOKUP($G2629,県名!$B$1:$C$49,2,FALSE)</f>
        <v>#N/A</v>
      </c>
      <c r="I2629" t="e">
        <f>VLOOKUP(B2629,学校名!$D$8:$F$64,3,FALSE)</f>
        <v>#N/A</v>
      </c>
      <c r="J2629" t="str">
        <f t="shared" si="209"/>
        <v>女</v>
      </c>
      <c r="M2629" t="str">
        <f t="shared" si="210"/>
        <v xml:space="preserve"> </v>
      </c>
      <c r="S2629" t="str">
        <f t="shared" si="211"/>
        <v/>
      </c>
      <c r="T2629" t="str">
        <f t="shared" si="212"/>
        <v xml:space="preserve"> ()</v>
      </c>
      <c r="U2629" t="s">
        <v>4293</v>
      </c>
    </row>
    <row r="2630" spans="3:21">
      <c r="C2630" s="355">
        <v>2629</v>
      </c>
      <c r="E2630" s="504" t="str">
        <f t="shared" si="208"/>
        <v xml:space="preserve"> ()</v>
      </c>
      <c r="F2630" s="504"/>
      <c r="H2630" t="e">
        <f>VLOOKUP($G2630,県名!$B$1:$C$49,2,FALSE)</f>
        <v>#N/A</v>
      </c>
      <c r="I2630" t="e">
        <f>VLOOKUP(B2630,学校名!$D$8:$F$64,3,FALSE)</f>
        <v>#N/A</v>
      </c>
      <c r="J2630" t="str">
        <f t="shared" si="209"/>
        <v>女</v>
      </c>
      <c r="M2630" t="str">
        <f t="shared" si="210"/>
        <v xml:space="preserve"> </v>
      </c>
      <c r="S2630" t="str">
        <f t="shared" si="211"/>
        <v/>
      </c>
      <c r="T2630" t="str">
        <f t="shared" si="212"/>
        <v xml:space="preserve"> ()</v>
      </c>
      <c r="U2630" t="s">
        <v>4293</v>
      </c>
    </row>
    <row r="2631" spans="3:21">
      <c r="C2631" s="355">
        <v>2630</v>
      </c>
      <c r="E2631" s="504" t="str">
        <f t="shared" si="208"/>
        <v xml:space="preserve"> ()</v>
      </c>
      <c r="F2631" s="504"/>
      <c r="H2631" t="e">
        <f>VLOOKUP($G2631,県名!$B$1:$C$49,2,FALSE)</f>
        <v>#N/A</v>
      </c>
      <c r="I2631" t="e">
        <f>VLOOKUP(B2631,学校名!$D$8:$F$64,3,FALSE)</f>
        <v>#N/A</v>
      </c>
      <c r="J2631" t="str">
        <f t="shared" si="209"/>
        <v>女</v>
      </c>
      <c r="M2631" t="str">
        <f t="shared" si="210"/>
        <v xml:space="preserve"> </v>
      </c>
      <c r="S2631" t="str">
        <f t="shared" si="211"/>
        <v/>
      </c>
      <c r="T2631" t="str">
        <f t="shared" si="212"/>
        <v xml:space="preserve"> ()</v>
      </c>
      <c r="U2631" t="s">
        <v>4293</v>
      </c>
    </row>
    <row r="2632" spans="3:21">
      <c r="C2632" s="355">
        <v>2631</v>
      </c>
      <c r="E2632" s="504" t="str">
        <f t="shared" si="208"/>
        <v xml:space="preserve"> ()</v>
      </c>
      <c r="F2632" s="504"/>
      <c r="H2632" t="e">
        <f>VLOOKUP($G2632,県名!$B$1:$C$49,2,FALSE)</f>
        <v>#N/A</v>
      </c>
      <c r="I2632" t="e">
        <f>VLOOKUP(B2632,学校名!$D$8:$F$64,3,FALSE)</f>
        <v>#N/A</v>
      </c>
      <c r="J2632" t="str">
        <f t="shared" si="209"/>
        <v>女</v>
      </c>
      <c r="M2632" t="str">
        <f t="shared" si="210"/>
        <v xml:space="preserve"> </v>
      </c>
      <c r="S2632" t="str">
        <f t="shared" si="211"/>
        <v/>
      </c>
      <c r="T2632" t="str">
        <f t="shared" si="212"/>
        <v xml:space="preserve"> ()</v>
      </c>
      <c r="U2632" t="s">
        <v>4293</v>
      </c>
    </row>
    <row r="2633" spans="3:21">
      <c r="C2633" s="355">
        <v>2632</v>
      </c>
      <c r="E2633" s="504" t="str">
        <f t="shared" si="208"/>
        <v xml:space="preserve"> ()</v>
      </c>
      <c r="F2633" s="504"/>
      <c r="H2633" t="e">
        <f>VLOOKUP($G2633,県名!$B$1:$C$49,2,FALSE)</f>
        <v>#N/A</v>
      </c>
      <c r="I2633" t="e">
        <f>VLOOKUP(B2633,学校名!$D$8:$F$64,3,FALSE)</f>
        <v>#N/A</v>
      </c>
      <c r="J2633" t="str">
        <f t="shared" si="209"/>
        <v>女</v>
      </c>
      <c r="M2633" t="str">
        <f t="shared" si="210"/>
        <v xml:space="preserve"> </v>
      </c>
      <c r="S2633" t="str">
        <f t="shared" si="211"/>
        <v/>
      </c>
      <c r="T2633" t="str">
        <f t="shared" si="212"/>
        <v xml:space="preserve"> ()</v>
      </c>
      <c r="U2633" t="s">
        <v>4293</v>
      </c>
    </row>
    <row r="2634" spans="3:21">
      <c r="C2634" s="355">
        <v>2633</v>
      </c>
      <c r="E2634" s="504" t="str">
        <f t="shared" si="208"/>
        <v xml:space="preserve"> ()</v>
      </c>
      <c r="F2634" s="504"/>
      <c r="H2634" t="e">
        <f>VLOOKUP($G2634,県名!$B$1:$C$49,2,FALSE)</f>
        <v>#N/A</v>
      </c>
      <c r="I2634" t="e">
        <f>VLOOKUP(B2634,学校名!$D$8:$F$64,3,FALSE)</f>
        <v>#N/A</v>
      </c>
      <c r="J2634" t="str">
        <f t="shared" si="209"/>
        <v>女</v>
      </c>
      <c r="M2634" t="str">
        <f t="shared" si="210"/>
        <v xml:space="preserve"> </v>
      </c>
      <c r="S2634" t="str">
        <f t="shared" si="211"/>
        <v/>
      </c>
      <c r="T2634" t="str">
        <f t="shared" si="212"/>
        <v xml:space="preserve"> ()</v>
      </c>
      <c r="U2634" t="s">
        <v>4293</v>
      </c>
    </row>
    <row r="2635" spans="3:21">
      <c r="C2635" s="355">
        <v>2634</v>
      </c>
      <c r="E2635" s="504" t="str">
        <f t="shared" si="208"/>
        <v xml:space="preserve"> ()</v>
      </c>
      <c r="F2635" s="504"/>
      <c r="H2635" t="e">
        <f>VLOOKUP($G2635,県名!$B$1:$C$49,2,FALSE)</f>
        <v>#N/A</v>
      </c>
      <c r="I2635" t="e">
        <f>VLOOKUP(B2635,学校名!$D$8:$F$64,3,FALSE)</f>
        <v>#N/A</v>
      </c>
      <c r="J2635" t="str">
        <f t="shared" si="209"/>
        <v>女</v>
      </c>
      <c r="M2635" t="str">
        <f t="shared" si="210"/>
        <v xml:space="preserve"> </v>
      </c>
      <c r="S2635" t="str">
        <f t="shared" si="211"/>
        <v/>
      </c>
      <c r="T2635" t="str">
        <f t="shared" si="212"/>
        <v xml:space="preserve"> ()</v>
      </c>
      <c r="U2635" t="s">
        <v>4293</v>
      </c>
    </row>
    <row r="2636" spans="3:21">
      <c r="C2636" s="355">
        <v>2635</v>
      </c>
      <c r="E2636" s="504" t="str">
        <f t="shared" si="208"/>
        <v xml:space="preserve"> ()</v>
      </c>
      <c r="F2636" s="504"/>
      <c r="H2636" t="e">
        <f>VLOOKUP($G2636,県名!$B$1:$C$49,2,FALSE)</f>
        <v>#N/A</v>
      </c>
      <c r="I2636" t="e">
        <f>VLOOKUP(B2636,学校名!$D$8:$F$64,3,FALSE)</f>
        <v>#N/A</v>
      </c>
      <c r="J2636" t="str">
        <f t="shared" si="209"/>
        <v>女</v>
      </c>
      <c r="M2636" t="str">
        <f t="shared" si="210"/>
        <v xml:space="preserve"> </v>
      </c>
      <c r="S2636" t="str">
        <f t="shared" si="211"/>
        <v/>
      </c>
      <c r="T2636" t="str">
        <f t="shared" si="212"/>
        <v xml:space="preserve"> ()</v>
      </c>
      <c r="U2636" t="s">
        <v>4293</v>
      </c>
    </row>
    <row r="2637" spans="3:21">
      <c r="C2637" s="355">
        <v>2636</v>
      </c>
      <c r="E2637" s="504" t="str">
        <f t="shared" si="208"/>
        <v xml:space="preserve"> ()</v>
      </c>
      <c r="F2637" s="504"/>
      <c r="H2637" t="e">
        <f>VLOOKUP($G2637,県名!$B$1:$C$49,2,FALSE)</f>
        <v>#N/A</v>
      </c>
      <c r="I2637" t="e">
        <f>VLOOKUP(B2637,学校名!$D$8:$F$64,3,FALSE)</f>
        <v>#N/A</v>
      </c>
      <c r="J2637" t="str">
        <f t="shared" si="209"/>
        <v>女</v>
      </c>
      <c r="M2637" t="str">
        <f t="shared" si="210"/>
        <v xml:space="preserve"> </v>
      </c>
      <c r="S2637" t="str">
        <f t="shared" si="211"/>
        <v/>
      </c>
      <c r="T2637" t="str">
        <f t="shared" si="212"/>
        <v xml:space="preserve"> ()</v>
      </c>
      <c r="U2637" t="s">
        <v>4293</v>
      </c>
    </row>
    <row r="2638" spans="3:21">
      <c r="C2638" s="355">
        <v>2637</v>
      </c>
      <c r="E2638" s="504" t="str">
        <f t="shared" si="208"/>
        <v xml:space="preserve"> ()</v>
      </c>
      <c r="F2638" s="504"/>
      <c r="H2638" t="e">
        <f>VLOOKUP($G2638,県名!$B$1:$C$49,2,FALSE)</f>
        <v>#N/A</v>
      </c>
      <c r="I2638" t="e">
        <f>VLOOKUP(B2638,学校名!$D$8:$F$64,3,FALSE)</f>
        <v>#N/A</v>
      </c>
      <c r="J2638" t="str">
        <f t="shared" si="209"/>
        <v>女</v>
      </c>
      <c r="M2638" t="str">
        <f t="shared" si="210"/>
        <v xml:space="preserve"> </v>
      </c>
      <c r="S2638" t="str">
        <f t="shared" si="211"/>
        <v/>
      </c>
      <c r="T2638" t="str">
        <f t="shared" si="212"/>
        <v xml:space="preserve"> ()</v>
      </c>
      <c r="U2638" t="s">
        <v>4293</v>
      </c>
    </row>
    <row r="2639" spans="3:21">
      <c r="C2639" s="355">
        <v>2638</v>
      </c>
      <c r="E2639" s="504" t="str">
        <f t="shared" si="208"/>
        <v xml:space="preserve"> ()</v>
      </c>
      <c r="F2639" s="504"/>
      <c r="H2639" t="e">
        <f>VLOOKUP($G2639,県名!$B$1:$C$49,2,FALSE)</f>
        <v>#N/A</v>
      </c>
      <c r="I2639" t="e">
        <f>VLOOKUP(B2639,学校名!$D$8:$F$64,3,FALSE)</f>
        <v>#N/A</v>
      </c>
      <c r="J2639" t="str">
        <f t="shared" si="209"/>
        <v>女</v>
      </c>
      <c r="M2639" t="str">
        <f t="shared" si="210"/>
        <v xml:space="preserve"> </v>
      </c>
      <c r="S2639" t="str">
        <f t="shared" si="211"/>
        <v/>
      </c>
      <c r="T2639" t="str">
        <f t="shared" si="212"/>
        <v xml:space="preserve"> ()</v>
      </c>
      <c r="U2639" t="s">
        <v>4293</v>
      </c>
    </row>
    <row r="2640" spans="3:21">
      <c r="C2640" s="355">
        <v>2639</v>
      </c>
      <c r="E2640" s="504" t="str">
        <f t="shared" si="208"/>
        <v xml:space="preserve"> ()</v>
      </c>
      <c r="F2640" s="504"/>
      <c r="H2640" t="e">
        <f>VLOOKUP($G2640,県名!$B$1:$C$49,2,FALSE)</f>
        <v>#N/A</v>
      </c>
      <c r="I2640" t="e">
        <f>VLOOKUP(B2640,学校名!$D$8:$F$64,3,FALSE)</f>
        <v>#N/A</v>
      </c>
      <c r="J2640" t="str">
        <f t="shared" si="209"/>
        <v>女</v>
      </c>
      <c r="M2640" t="str">
        <f t="shared" si="210"/>
        <v xml:space="preserve"> </v>
      </c>
      <c r="S2640" t="str">
        <f t="shared" si="211"/>
        <v/>
      </c>
      <c r="T2640" t="str">
        <f t="shared" si="212"/>
        <v xml:space="preserve"> ()</v>
      </c>
      <c r="U2640" t="s">
        <v>4293</v>
      </c>
    </row>
    <row r="2641" spans="3:21">
      <c r="C2641" s="355">
        <v>2640</v>
      </c>
      <c r="E2641" s="504" t="str">
        <f t="shared" si="208"/>
        <v xml:space="preserve"> ()</v>
      </c>
      <c r="F2641" s="504"/>
      <c r="H2641" t="e">
        <f>VLOOKUP($G2641,県名!$B$1:$C$49,2,FALSE)</f>
        <v>#N/A</v>
      </c>
      <c r="I2641" t="e">
        <f>VLOOKUP(B2641,学校名!$D$8:$F$64,3,FALSE)</f>
        <v>#N/A</v>
      </c>
      <c r="J2641" t="str">
        <f t="shared" si="209"/>
        <v>女</v>
      </c>
      <c r="M2641" t="str">
        <f t="shared" si="210"/>
        <v xml:space="preserve"> </v>
      </c>
      <c r="S2641" t="str">
        <f t="shared" si="211"/>
        <v/>
      </c>
      <c r="T2641" t="str">
        <f t="shared" si="212"/>
        <v xml:space="preserve"> ()</v>
      </c>
      <c r="U2641" t="s">
        <v>4293</v>
      </c>
    </row>
    <row r="2642" spans="3:21">
      <c r="C2642" s="355">
        <v>2641</v>
      </c>
      <c r="E2642" s="504" t="str">
        <f t="shared" si="208"/>
        <v xml:space="preserve"> ()</v>
      </c>
      <c r="F2642" s="504"/>
      <c r="H2642" t="e">
        <f>VLOOKUP($G2642,県名!$B$1:$C$49,2,FALSE)</f>
        <v>#N/A</v>
      </c>
      <c r="I2642" t="e">
        <f>VLOOKUP(B2642,学校名!$D$8:$F$64,3,FALSE)</f>
        <v>#N/A</v>
      </c>
      <c r="J2642" t="str">
        <f t="shared" si="209"/>
        <v>女</v>
      </c>
      <c r="M2642" t="str">
        <f t="shared" si="210"/>
        <v xml:space="preserve"> </v>
      </c>
      <c r="S2642" t="str">
        <f t="shared" si="211"/>
        <v/>
      </c>
      <c r="T2642" t="str">
        <f t="shared" si="212"/>
        <v xml:space="preserve"> ()</v>
      </c>
      <c r="U2642" t="s">
        <v>4293</v>
      </c>
    </row>
    <row r="2643" spans="3:21">
      <c r="C2643" s="355">
        <v>2642</v>
      </c>
      <c r="E2643" s="504" t="str">
        <f t="shared" si="208"/>
        <v xml:space="preserve"> ()</v>
      </c>
      <c r="F2643" s="504"/>
      <c r="H2643" t="e">
        <f>VLOOKUP($G2643,県名!$B$1:$C$49,2,FALSE)</f>
        <v>#N/A</v>
      </c>
      <c r="I2643" t="e">
        <f>VLOOKUP(B2643,学校名!$D$8:$F$64,3,FALSE)</f>
        <v>#N/A</v>
      </c>
      <c r="J2643" t="str">
        <f t="shared" si="209"/>
        <v>女</v>
      </c>
      <c r="M2643" t="str">
        <f t="shared" si="210"/>
        <v xml:space="preserve"> </v>
      </c>
      <c r="S2643" t="str">
        <f t="shared" si="211"/>
        <v/>
      </c>
      <c r="T2643" t="str">
        <f t="shared" si="212"/>
        <v xml:space="preserve"> ()</v>
      </c>
      <c r="U2643" t="s">
        <v>4293</v>
      </c>
    </row>
    <row r="2644" spans="3:21">
      <c r="C2644" s="355">
        <v>2643</v>
      </c>
      <c r="E2644" s="504" t="str">
        <f t="shared" si="208"/>
        <v xml:space="preserve"> ()</v>
      </c>
      <c r="F2644" s="504"/>
      <c r="H2644" t="e">
        <f>VLOOKUP($G2644,県名!$B$1:$C$49,2,FALSE)</f>
        <v>#N/A</v>
      </c>
      <c r="I2644" t="e">
        <f>VLOOKUP(B2644,学校名!$D$8:$F$64,3,FALSE)</f>
        <v>#N/A</v>
      </c>
      <c r="J2644" t="str">
        <f t="shared" si="209"/>
        <v>女</v>
      </c>
      <c r="M2644" t="str">
        <f t="shared" si="210"/>
        <v xml:space="preserve"> </v>
      </c>
      <c r="S2644" t="str">
        <f t="shared" si="211"/>
        <v/>
      </c>
      <c r="T2644" t="str">
        <f t="shared" si="212"/>
        <v xml:space="preserve"> ()</v>
      </c>
      <c r="U2644" t="s">
        <v>4293</v>
      </c>
    </row>
    <row r="2645" spans="3:21">
      <c r="C2645" s="355">
        <v>2644</v>
      </c>
      <c r="E2645" s="504" t="str">
        <f t="shared" si="208"/>
        <v xml:space="preserve"> ()</v>
      </c>
      <c r="F2645" s="504"/>
      <c r="H2645" t="e">
        <f>VLOOKUP($G2645,県名!$B$1:$C$49,2,FALSE)</f>
        <v>#N/A</v>
      </c>
      <c r="I2645" t="e">
        <f>VLOOKUP(B2645,学校名!$D$8:$F$64,3,FALSE)</f>
        <v>#N/A</v>
      </c>
      <c r="J2645" t="str">
        <f t="shared" si="209"/>
        <v>女</v>
      </c>
      <c r="M2645" t="str">
        <f t="shared" si="210"/>
        <v xml:space="preserve"> </v>
      </c>
      <c r="S2645" t="str">
        <f t="shared" si="211"/>
        <v/>
      </c>
      <c r="T2645" t="str">
        <f t="shared" si="212"/>
        <v xml:space="preserve"> ()</v>
      </c>
      <c r="U2645" t="s">
        <v>4293</v>
      </c>
    </row>
    <row r="2646" spans="3:21">
      <c r="C2646" s="355">
        <v>2645</v>
      </c>
      <c r="E2646" s="504" t="str">
        <f t="shared" si="208"/>
        <v xml:space="preserve"> ()</v>
      </c>
      <c r="F2646" s="504"/>
      <c r="H2646" t="e">
        <f>VLOOKUP($G2646,県名!$B$1:$C$49,2,FALSE)</f>
        <v>#N/A</v>
      </c>
      <c r="I2646" t="e">
        <f>VLOOKUP(B2646,学校名!$D$8:$F$64,3,FALSE)</f>
        <v>#N/A</v>
      </c>
      <c r="J2646" t="str">
        <f t="shared" si="209"/>
        <v>女</v>
      </c>
      <c r="M2646" t="str">
        <f t="shared" si="210"/>
        <v xml:space="preserve"> </v>
      </c>
      <c r="S2646" t="str">
        <f t="shared" si="211"/>
        <v/>
      </c>
      <c r="T2646" t="str">
        <f t="shared" si="212"/>
        <v xml:space="preserve"> ()</v>
      </c>
      <c r="U2646" t="s">
        <v>4293</v>
      </c>
    </row>
    <row r="2647" spans="3:21">
      <c r="C2647" s="355">
        <v>2646</v>
      </c>
      <c r="E2647" s="504" t="str">
        <f t="shared" si="208"/>
        <v xml:space="preserve"> ()</v>
      </c>
      <c r="F2647" s="504"/>
      <c r="H2647" t="e">
        <f>VLOOKUP($G2647,県名!$B$1:$C$49,2,FALSE)</f>
        <v>#N/A</v>
      </c>
      <c r="I2647" t="e">
        <f>VLOOKUP(B2647,学校名!$D$8:$F$64,3,FALSE)</f>
        <v>#N/A</v>
      </c>
      <c r="J2647" t="str">
        <f t="shared" si="209"/>
        <v>女</v>
      </c>
      <c r="M2647" t="str">
        <f t="shared" si="210"/>
        <v xml:space="preserve"> </v>
      </c>
      <c r="S2647" t="str">
        <f t="shared" si="211"/>
        <v/>
      </c>
      <c r="T2647" t="str">
        <f t="shared" si="212"/>
        <v xml:space="preserve"> ()</v>
      </c>
      <c r="U2647" t="s">
        <v>4293</v>
      </c>
    </row>
    <row r="2648" spans="3:21">
      <c r="C2648" s="355">
        <v>2647</v>
      </c>
      <c r="E2648" s="504" t="str">
        <f t="shared" si="208"/>
        <v xml:space="preserve"> ()</v>
      </c>
      <c r="F2648" s="504"/>
      <c r="H2648" t="e">
        <f>VLOOKUP($G2648,県名!$B$1:$C$49,2,FALSE)</f>
        <v>#N/A</v>
      </c>
      <c r="I2648" t="e">
        <f>VLOOKUP(B2648,学校名!$D$8:$F$64,3,FALSE)</f>
        <v>#N/A</v>
      </c>
      <c r="J2648" t="str">
        <f t="shared" si="209"/>
        <v>女</v>
      </c>
      <c r="M2648" t="str">
        <f t="shared" si="210"/>
        <v xml:space="preserve"> </v>
      </c>
      <c r="S2648" t="str">
        <f t="shared" si="211"/>
        <v/>
      </c>
      <c r="T2648" t="str">
        <f t="shared" si="212"/>
        <v xml:space="preserve"> ()</v>
      </c>
      <c r="U2648" t="s">
        <v>4293</v>
      </c>
    </row>
    <row r="2649" spans="3:21">
      <c r="C2649" s="355">
        <v>2648</v>
      </c>
      <c r="E2649" s="504" t="str">
        <f t="shared" si="208"/>
        <v xml:space="preserve"> ()</v>
      </c>
      <c r="F2649" s="504"/>
      <c r="H2649" t="e">
        <f>VLOOKUP($G2649,県名!$B$1:$C$49,2,FALSE)</f>
        <v>#N/A</v>
      </c>
      <c r="I2649" t="e">
        <f>VLOOKUP(B2649,学校名!$D$8:$F$64,3,FALSE)</f>
        <v>#N/A</v>
      </c>
      <c r="J2649" t="str">
        <f t="shared" si="209"/>
        <v>女</v>
      </c>
      <c r="M2649" t="str">
        <f t="shared" si="210"/>
        <v xml:space="preserve"> </v>
      </c>
      <c r="S2649" t="str">
        <f t="shared" si="211"/>
        <v/>
      </c>
      <c r="T2649" t="str">
        <f t="shared" si="212"/>
        <v xml:space="preserve"> ()</v>
      </c>
      <c r="U2649" t="s">
        <v>4293</v>
      </c>
    </row>
    <row r="2650" spans="3:21">
      <c r="C2650" s="355">
        <v>2649</v>
      </c>
      <c r="E2650" s="504" t="str">
        <f t="shared" si="208"/>
        <v xml:space="preserve"> ()</v>
      </c>
      <c r="F2650" s="504"/>
      <c r="H2650" t="e">
        <f>VLOOKUP($G2650,県名!$B$1:$C$49,2,FALSE)</f>
        <v>#N/A</v>
      </c>
      <c r="I2650" t="e">
        <f>VLOOKUP(B2650,学校名!$D$8:$F$64,3,FALSE)</f>
        <v>#N/A</v>
      </c>
      <c r="J2650" t="str">
        <f t="shared" si="209"/>
        <v>女</v>
      </c>
      <c r="M2650" t="str">
        <f t="shared" si="210"/>
        <v xml:space="preserve"> </v>
      </c>
      <c r="S2650" t="str">
        <f t="shared" si="211"/>
        <v/>
      </c>
      <c r="T2650" t="str">
        <f t="shared" si="212"/>
        <v xml:space="preserve"> ()</v>
      </c>
      <c r="U2650" t="s">
        <v>4293</v>
      </c>
    </row>
    <row r="2651" spans="3:21">
      <c r="C2651" s="355">
        <v>2650</v>
      </c>
      <c r="E2651" s="504" t="str">
        <f t="shared" si="208"/>
        <v xml:space="preserve"> ()</v>
      </c>
      <c r="F2651" s="504"/>
      <c r="H2651" t="e">
        <f>VLOOKUP($G2651,県名!$B$1:$C$49,2,FALSE)</f>
        <v>#N/A</v>
      </c>
      <c r="I2651" t="e">
        <f>VLOOKUP(B2651,学校名!$D$8:$F$64,3,FALSE)</f>
        <v>#N/A</v>
      </c>
      <c r="J2651" t="str">
        <f t="shared" si="209"/>
        <v>女</v>
      </c>
      <c r="M2651" t="str">
        <f t="shared" si="210"/>
        <v xml:space="preserve"> </v>
      </c>
      <c r="S2651" t="str">
        <f t="shared" si="211"/>
        <v/>
      </c>
      <c r="T2651" t="str">
        <f t="shared" si="212"/>
        <v xml:space="preserve"> ()</v>
      </c>
      <c r="U2651" t="s">
        <v>4293</v>
      </c>
    </row>
    <row r="2652" spans="3:21">
      <c r="C2652" s="355">
        <v>2651</v>
      </c>
      <c r="E2652" s="504" t="str">
        <f t="shared" si="208"/>
        <v xml:space="preserve"> ()</v>
      </c>
      <c r="F2652" s="504"/>
      <c r="H2652" t="e">
        <f>VLOOKUP($G2652,県名!$B$1:$C$49,2,FALSE)</f>
        <v>#N/A</v>
      </c>
      <c r="I2652" t="e">
        <f>VLOOKUP(B2652,学校名!$D$8:$F$64,3,FALSE)</f>
        <v>#N/A</v>
      </c>
      <c r="J2652" t="str">
        <f t="shared" si="209"/>
        <v>女</v>
      </c>
      <c r="M2652" t="str">
        <f t="shared" si="210"/>
        <v xml:space="preserve"> </v>
      </c>
      <c r="S2652" t="str">
        <f t="shared" si="211"/>
        <v/>
      </c>
      <c r="T2652" t="str">
        <f t="shared" si="212"/>
        <v xml:space="preserve"> ()</v>
      </c>
      <c r="U2652" t="s">
        <v>4293</v>
      </c>
    </row>
    <row r="2653" spans="3:21">
      <c r="C2653" s="355">
        <v>2652</v>
      </c>
      <c r="E2653" s="504" t="str">
        <f t="shared" si="208"/>
        <v xml:space="preserve"> ()</v>
      </c>
      <c r="F2653" s="504"/>
      <c r="H2653" t="e">
        <f>VLOOKUP($G2653,県名!$B$1:$C$49,2,FALSE)</f>
        <v>#N/A</v>
      </c>
      <c r="I2653" t="e">
        <f>VLOOKUP(B2653,学校名!$D$8:$F$64,3,FALSE)</f>
        <v>#N/A</v>
      </c>
      <c r="J2653" t="str">
        <f t="shared" si="209"/>
        <v>女</v>
      </c>
      <c r="M2653" t="str">
        <f t="shared" si="210"/>
        <v xml:space="preserve"> </v>
      </c>
      <c r="S2653" t="str">
        <f t="shared" si="211"/>
        <v/>
      </c>
      <c r="T2653" t="str">
        <f t="shared" si="212"/>
        <v xml:space="preserve"> ()</v>
      </c>
      <c r="U2653" t="s">
        <v>4293</v>
      </c>
    </row>
    <row r="2654" spans="3:21">
      <c r="C2654" s="355">
        <v>2653</v>
      </c>
      <c r="E2654" s="504" t="str">
        <f t="shared" si="208"/>
        <v xml:space="preserve"> ()</v>
      </c>
      <c r="F2654" s="504"/>
      <c r="H2654" t="e">
        <f>VLOOKUP($G2654,県名!$B$1:$C$49,2,FALSE)</f>
        <v>#N/A</v>
      </c>
      <c r="I2654" t="e">
        <f>VLOOKUP(B2654,学校名!$D$8:$F$64,3,FALSE)</f>
        <v>#N/A</v>
      </c>
      <c r="J2654" t="str">
        <f t="shared" si="209"/>
        <v>女</v>
      </c>
      <c r="M2654" t="str">
        <f t="shared" si="210"/>
        <v xml:space="preserve"> </v>
      </c>
      <c r="S2654" t="str">
        <f t="shared" si="211"/>
        <v/>
      </c>
      <c r="T2654" t="str">
        <f t="shared" si="212"/>
        <v xml:space="preserve"> ()</v>
      </c>
      <c r="U2654" t="s">
        <v>4293</v>
      </c>
    </row>
    <row r="2655" spans="3:21">
      <c r="C2655" s="355">
        <v>2654</v>
      </c>
      <c r="E2655" s="504" t="str">
        <f t="shared" si="208"/>
        <v xml:space="preserve"> ()</v>
      </c>
      <c r="F2655" s="504"/>
      <c r="H2655" t="e">
        <f>VLOOKUP($G2655,県名!$B$1:$C$49,2,FALSE)</f>
        <v>#N/A</v>
      </c>
      <c r="I2655" t="e">
        <f>VLOOKUP(B2655,学校名!$D$8:$F$64,3,FALSE)</f>
        <v>#N/A</v>
      </c>
      <c r="J2655" t="str">
        <f t="shared" si="209"/>
        <v>女</v>
      </c>
      <c r="M2655" t="str">
        <f t="shared" si="210"/>
        <v xml:space="preserve"> </v>
      </c>
      <c r="S2655" t="str">
        <f t="shared" si="211"/>
        <v/>
      </c>
      <c r="T2655" t="str">
        <f t="shared" si="212"/>
        <v xml:space="preserve"> ()</v>
      </c>
      <c r="U2655" t="s">
        <v>4293</v>
      </c>
    </row>
    <row r="2656" spans="3:21">
      <c r="C2656" s="355">
        <v>2655</v>
      </c>
      <c r="E2656" s="504" t="str">
        <f t="shared" si="208"/>
        <v xml:space="preserve"> ()</v>
      </c>
      <c r="F2656" s="504"/>
      <c r="H2656" t="e">
        <f>VLOOKUP($G2656,県名!$B$1:$C$49,2,FALSE)</f>
        <v>#N/A</v>
      </c>
      <c r="I2656" t="e">
        <f>VLOOKUP(B2656,学校名!$D$8:$F$64,3,FALSE)</f>
        <v>#N/A</v>
      </c>
      <c r="J2656" t="str">
        <f t="shared" si="209"/>
        <v>女</v>
      </c>
      <c r="M2656" t="str">
        <f t="shared" si="210"/>
        <v xml:space="preserve"> </v>
      </c>
      <c r="S2656" t="str">
        <f t="shared" si="211"/>
        <v/>
      </c>
      <c r="T2656" t="str">
        <f t="shared" si="212"/>
        <v xml:space="preserve"> ()</v>
      </c>
      <c r="U2656" t="s">
        <v>4293</v>
      </c>
    </row>
    <row r="2657" spans="3:21">
      <c r="C2657" s="355">
        <v>2656</v>
      </c>
      <c r="E2657" s="504" t="str">
        <f t="shared" si="208"/>
        <v xml:space="preserve"> ()</v>
      </c>
      <c r="F2657" s="504"/>
      <c r="H2657" t="e">
        <f>VLOOKUP($G2657,県名!$B$1:$C$49,2,FALSE)</f>
        <v>#N/A</v>
      </c>
      <c r="I2657" t="e">
        <f>VLOOKUP(B2657,学校名!$D$8:$F$64,3,FALSE)</f>
        <v>#N/A</v>
      </c>
      <c r="J2657" t="str">
        <f t="shared" si="209"/>
        <v>女</v>
      </c>
      <c r="M2657" t="str">
        <f t="shared" si="210"/>
        <v xml:space="preserve"> </v>
      </c>
      <c r="S2657" t="str">
        <f t="shared" si="211"/>
        <v/>
      </c>
      <c r="T2657" t="str">
        <f t="shared" si="212"/>
        <v xml:space="preserve"> ()</v>
      </c>
      <c r="U2657" t="s">
        <v>4293</v>
      </c>
    </row>
    <row r="2658" spans="3:21">
      <c r="C2658" s="355">
        <v>2657</v>
      </c>
      <c r="E2658" s="504" t="str">
        <f t="shared" si="208"/>
        <v xml:space="preserve"> ()</v>
      </c>
      <c r="F2658" s="504"/>
      <c r="H2658" t="e">
        <f>VLOOKUP($G2658,県名!$B$1:$C$49,2,FALSE)</f>
        <v>#N/A</v>
      </c>
      <c r="I2658" t="e">
        <f>VLOOKUP(B2658,学校名!$D$8:$F$64,3,FALSE)</f>
        <v>#N/A</v>
      </c>
      <c r="J2658" t="str">
        <f t="shared" si="209"/>
        <v>女</v>
      </c>
      <c r="M2658" t="str">
        <f t="shared" si="210"/>
        <v xml:space="preserve"> </v>
      </c>
      <c r="S2658" t="str">
        <f t="shared" si="211"/>
        <v/>
      </c>
      <c r="T2658" t="str">
        <f t="shared" si="212"/>
        <v xml:space="preserve"> ()</v>
      </c>
      <c r="U2658" t="s">
        <v>4293</v>
      </c>
    </row>
    <row r="2659" spans="3:21">
      <c r="C2659" s="355">
        <v>2658</v>
      </c>
      <c r="E2659" s="504" t="str">
        <f t="shared" si="208"/>
        <v xml:space="preserve"> ()</v>
      </c>
      <c r="F2659" s="504"/>
      <c r="H2659" t="e">
        <f>VLOOKUP($G2659,県名!$B$1:$C$49,2,FALSE)</f>
        <v>#N/A</v>
      </c>
      <c r="I2659" t="e">
        <f>VLOOKUP(B2659,学校名!$D$8:$F$64,3,FALSE)</f>
        <v>#N/A</v>
      </c>
      <c r="J2659" t="str">
        <f t="shared" si="209"/>
        <v>女</v>
      </c>
      <c r="M2659" t="str">
        <f t="shared" si="210"/>
        <v xml:space="preserve"> </v>
      </c>
      <c r="S2659" t="str">
        <f t="shared" si="211"/>
        <v/>
      </c>
      <c r="T2659" t="str">
        <f t="shared" si="212"/>
        <v xml:space="preserve"> ()</v>
      </c>
      <c r="U2659" t="s">
        <v>4293</v>
      </c>
    </row>
    <row r="2660" spans="3:21">
      <c r="C2660" s="355">
        <v>2659</v>
      </c>
      <c r="E2660" s="504" t="str">
        <f t="shared" si="208"/>
        <v xml:space="preserve"> ()</v>
      </c>
      <c r="F2660" s="504"/>
      <c r="H2660" t="e">
        <f>VLOOKUP($G2660,県名!$B$1:$C$49,2,FALSE)</f>
        <v>#N/A</v>
      </c>
      <c r="I2660" t="e">
        <f>VLOOKUP(B2660,学校名!$D$8:$F$64,3,FALSE)</f>
        <v>#N/A</v>
      </c>
      <c r="J2660" t="str">
        <f t="shared" si="209"/>
        <v>女</v>
      </c>
      <c r="M2660" t="str">
        <f t="shared" si="210"/>
        <v xml:space="preserve"> </v>
      </c>
      <c r="S2660" t="str">
        <f t="shared" si="211"/>
        <v/>
      </c>
      <c r="T2660" t="str">
        <f t="shared" si="212"/>
        <v xml:space="preserve"> ()</v>
      </c>
      <c r="U2660" t="s">
        <v>4293</v>
      </c>
    </row>
    <row r="2661" spans="3:21">
      <c r="C2661" s="355">
        <v>2660</v>
      </c>
      <c r="E2661" s="504" t="str">
        <f t="shared" si="208"/>
        <v xml:space="preserve"> ()</v>
      </c>
      <c r="F2661" s="504"/>
      <c r="H2661" t="e">
        <f>VLOOKUP($G2661,県名!$B$1:$C$49,2,FALSE)</f>
        <v>#N/A</v>
      </c>
      <c r="I2661" t="e">
        <f>VLOOKUP(B2661,学校名!$D$8:$F$64,3,FALSE)</f>
        <v>#N/A</v>
      </c>
      <c r="J2661" t="str">
        <f t="shared" si="209"/>
        <v>女</v>
      </c>
      <c r="M2661" t="str">
        <f t="shared" si="210"/>
        <v xml:space="preserve"> </v>
      </c>
      <c r="S2661" t="str">
        <f t="shared" si="211"/>
        <v/>
      </c>
      <c r="T2661" t="str">
        <f t="shared" si="212"/>
        <v xml:space="preserve"> ()</v>
      </c>
      <c r="U2661" t="s">
        <v>4293</v>
      </c>
    </row>
    <row r="2662" spans="3:21">
      <c r="C2662" s="355">
        <v>2661</v>
      </c>
      <c r="E2662" s="504" t="str">
        <f t="shared" si="208"/>
        <v xml:space="preserve"> ()</v>
      </c>
      <c r="F2662" s="504"/>
      <c r="H2662" t="e">
        <f>VLOOKUP($G2662,県名!$B$1:$C$49,2,FALSE)</f>
        <v>#N/A</v>
      </c>
      <c r="I2662" t="e">
        <f>VLOOKUP(B2662,学校名!$D$8:$F$64,3,FALSE)</f>
        <v>#N/A</v>
      </c>
      <c r="J2662" t="str">
        <f t="shared" si="209"/>
        <v>女</v>
      </c>
      <c r="M2662" t="str">
        <f t="shared" si="210"/>
        <v xml:space="preserve"> </v>
      </c>
      <c r="S2662" t="str">
        <f t="shared" si="211"/>
        <v/>
      </c>
      <c r="T2662" t="str">
        <f t="shared" si="212"/>
        <v xml:space="preserve"> ()</v>
      </c>
      <c r="U2662" t="s">
        <v>4293</v>
      </c>
    </row>
    <row r="2663" spans="3:21">
      <c r="C2663" s="355">
        <v>2662</v>
      </c>
      <c r="E2663" s="504" t="str">
        <f t="shared" si="208"/>
        <v xml:space="preserve"> ()</v>
      </c>
      <c r="F2663" s="504"/>
      <c r="H2663" t="e">
        <f>VLOOKUP($G2663,県名!$B$1:$C$49,2,FALSE)</f>
        <v>#N/A</v>
      </c>
      <c r="I2663" t="e">
        <f>VLOOKUP(B2663,学校名!$D$8:$F$64,3,FALSE)</f>
        <v>#N/A</v>
      </c>
      <c r="J2663" t="str">
        <f t="shared" si="209"/>
        <v>女</v>
      </c>
      <c r="M2663" t="str">
        <f t="shared" si="210"/>
        <v xml:space="preserve"> </v>
      </c>
      <c r="S2663" t="str">
        <f t="shared" si="211"/>
        <v/>
      </c>
      <c r="T2663" t="str">
        <f t="shared" si="212"/>
        <v xml:space="preserve"> ()</v>
      </c>
      <c r="U2663" t="s">
        <v>4293</v>
      </c>
    </row>
    <row r="2664" spans="3:21">
      <c r="C2664" s="355">
        <v>2663</v>
      </c>
      <c r="E2664" s="504" t="str">
        <f t="shared" si="208"/>
        <v xml:space="preserve"> ()</v>
      </c>
      <c r="F2664" s="504"/>
      <c r="H2664" t="e">
        <f>VLOOKUP($G2664,県名!$B$1:$C$49,2,FALSE)</f>
        <v>#N/A</v>
      </c>
      <c r="I2664" t="e">
        <f>VLOOKUP(B2664,学校名!$D$8:$F$64,3,FALSE)</f>
        <v>#N/A</v>
      </c>
      <c r="J2664" t="str">
        <f t="shared" si="209"/>
        <v>女</v>
      </c>
      <c r="M2664" t="str">
        <f t="shared" si="210"/>
        <v xml:space="preserve"> </v>
      </c>
      <c r="S2664" t="str">
        <f t="shared" si="211"/>
        <v/>
      </c>
      <c r="T2664" t="str">
        <f t="shared" si="212"/>
        <v xml:space="preserve"> ()</v>
      </c>
      <c r="U2664" t="s">
        <v>4293</v>
      </c>
    </row>
    <row r="2665" spans="3:21">
      <c r="C2665" s="355">
        <v>2664</v>
      </c>
      <c r="E2665" s="504" t="str">
        <f t="shared" si="208"/>
        <v xml:space="preserve"> ()</v>
      </c>
      <c r="F2665" s="504"/>
      <c r="H2665" t="e">
        <f>VLOOKUP($G2665,県名!$B$1:$C$49,2,FALSE)</f>
        <v>#N/A</v>
      </c>
      <c r="I2665" t="e">
        <f>VLOOKUP(B2665,学校名!$D$8:$F$64,3,FALSE)</f>
        <v>#N/A</v>
      </c>
      <c r="J2665" t="str">
        <f t="shared" si="209"/>
        <v>女</v>
      </c>
      <c r="M2665" t="str">
        <f t="shared" si="210"/>
        <v xml:space="preserve"> </v>
      </c>
      <c r="S2665" t="str">
        <f t="shared" si="211"/>
        <v/>
      </c>
      <c r="T2665" t="str">
        <f t="shared" si="212"/>
        <v xml:space="preserve"> ()</v>
      </c>
      <c r="U2665" t="s">
        <v>4293</v>
      </c>
    </row>
    <row r="2666" spans="3:21">
      <c r="C2666" s="355">
        <v>2665</v>
      </c>
      <c r="E2666" s="504" t="str">
        <f t="shared" si="208"/>
        <v xml:space="preserve"> ()</v>
      </c>
      <c r="F2666" s="504"/>
      <c r="H2666" t="e">
        <f>VLOOKUP($G2666,県名!$B$1:$C$49,2,FALSE)</f>
        <v>#N/A</v>
      </c>
      <c r="I2666" t="e">
        <f>VLOOKUP(B2666,学校名!$D$8:$F$64,3,FALSE)</f>
        <v>#N/A</v>
      </c>
      <c r="J2666" t="str">
        <f t="shared" si="209"/>
        <v>女</v>
      </c>
      <c r="M2666" t="str">
        <f t="shared" si="210"/>
        <v xml:space="preserve"> </v>
      </c>
      <c r="S2666" t="str">
        <f t="shared" si="211"/>
        <v/>
      </c>
      <c r="T2666" t="str">
        <f t="shared" si="212"/>
        <v xml:space="preserve"> ()</v>
      </c>
      <c r="U2666" t="s">
        <v>4293</v>
      </c>
    </row>
    <row r="2667" spans="3:21">
      <c r="C2667" s="355">
        <v>2666</v>
      </c>
      <c r="E2667" s="504" t="str">
        <f t="shared" si="208"/>
        <v xml:space="preserve"> ()</v>
      </c>
      <c r="F2667" s="504"/>
      <c r="H2667" t="e">
        <f>VLOOKUP($G2667,県名!$B$1:$C$49,2,FALSE)</f>
        <v>#N/A</v>
      </c>
      <c r="I2667" t="e">
        <f>VLOOKUP(B2667,学校名!$D$8:$F$64,3,FALSE)</f>
        <v>#N/A</v>
      </c>
      <c r="J2667" t="str">
        <f t="shared" si="209"/>
        <v>女</v>
      </c>
      <c r="M2667" t="str">
        <f t="shared" si="210"/>
        <v xml:space="preserve"> </v>
      </c>
      <c r="S2667" t="str">
        <f t="shared" si="211"/>
        <v/>
      </c>
      <c r="T2667" t="str">
        <f t="shared" si="212"/>
        <v xml:space="preserve"> ()</v>
      </c>
      <c r="U2667" t="s">
        <v>4293</v>
      </c>
    </row>
    <row r="2668" spans="3:21">
      <c r="C2668" s="355">
        <v>2667</v>
      </c>
      <c r="E2668" s="504" t="str">
        <f t="shared" si="208"/>
        <v xml:space="preserve"> ()</v>
      </c>
      <c r="F2668" s="504"/>
      <c r="H2668" t="e">
        <f>VLOOKUP($G2668,県名!$B$1:$C$49,2,FALSE)</f>
        <v>#N/A</v>
      </c>
      <c r="I2668" t="e">
        <f>VLOOKUP(B2668,学校名!$D$8:$F$64,3,FALSE)</f>
        <v>#N/A</v>
      </c>
      <c r="J2668" t="str">
        <f t="shared" si="209"/>
        <v>女</v>
      </c>
      <c r="M2668" t="str">
        <f t="shared" si="210"/>
        <v xml:space="preserve"> </v>
      </c>
      <c r="S2668" t="str">
        <f t="shared" si="211"/>
        <v/>
      </c>
      <c r="T2668" t="str">
        <f t="shared" si="212"/>
        <v xml:space="preserve"> ()</v>
      </c>
      <c r="U2668" t="s">
        <v>4293</v>
      </c>
    </row>
    <row r="2669" spans="3:21">
      <c r="C2669" s="355">
        <v>2668</v>
      </c>
      <c r="E2669" s="504" t="str">
        <f t="shared" si="208"/>
        <v xml:space="preserve"> ()</v>
      </c>
      <c r="F2669" s="504"/>
      <c r="H2669" t="e">
        <f>VLOOKUP($G2669,県名!$B$1:$C$49,2,FALSE)</f>
        <v>#N/A</v>
      </c>
      <c r="I2669" t="e">
        <f>VLOOKUP(B2669,学校名!$D$8:$F$64,3,FALSE)</f>
        <v>#N/A</v>
      </c>
      <c r="J2669" t="str">
        <f t="shared" si="209"/>
        <v>女</v>
      </c>
      <c r="M2669" t="str">
        <f t="shared" si="210"/>
        <v xml:space="preserve"> </v>
      </c>
      <c r="S2669" t="str">
        <f t="shared" si="211"/>
        <v/>
      </c>
      <c r="T2669" t="str">
        <f t="shared" si="212"/>
        <v xml:space="preserve"> ()</v>
      </c>
      <c r="U2669" t="s">
        <v>4293</v>
      </c>
    </row>
    <row r="2670" spans="3:21">
      <c r="C2670" s="355">
        <v>2669</v>
      </c>
      <c r="E2670" s="504" t="str">
        <f t="shared" si="208"/>
        <v xml:space="preserve"> ()</v>
      </c>
      <c r="F2670" s="504"/>
      <c r="H2670" t="e">
        <f>VLOOKUP($G2670,県名!$B$1:$C$49,2,FALSE)</f>
        <v>#N/A</v>
      </c>
      <c r="I2670" t="e">
        <f>VLOOKUP(B2670,学校名!$D$8:$F$64,3,FALSE)</f>
        <v>#N/A</v>
      </c>
      <c r="J2670" t="str">
        <f t="shared" si="209"/>
        <v>女</v>
      </c>
      <c r="M2670" t="str">
        <f t="shared" si="210"/>
        <v xml:space="preserve"> </v>
      </c>
      <c r="S2670" t="str">
        <f t="shared" si="211"/>
        <v/>
      </c>
      <c r="T2670" t="str">
        <f t="shared" si="212"/>
        <v xml:space="preserve"> ()</v>
      </c>
      <c r="U2670" t="s">
        <v>4293</v>
      </c>
    </row>
    <row r="2671" spans="3:21">
      <c r="C2671" s="355">
        <v>2670</v>
      </c>
      <c r="E2671" s="504" t="str">
        <f t="shared" si="208"/>
        <v xml:space="preserve"> ()</v>
      </c>
      <c r="F2671" s="504"/>
      <c r="H2671" t="e">
        <f>VLOOKUP($G2671,県名!$B$1:$C$49,2,FALSE)</f>
        <v>#N/A</v>
      </c>
      <c r="I2671" t="e">
        <f>VLOOKUP(B2671,学校名!$D$8:$F$64,3,FALSE)</f>
        <v>#N/A</v>
      </c>
      <c r="J2671" t="str">
        <f t="shared" si="209"/>
        <v>女</v>
      </c>
      <c r="M2671" t="str">
        <f t="shared" si="210"/>
        <v xml:space="preserve"> </v>
      </c>
      <c r="S2671" t="str">
        <f t="shared" si="211"/>
        <v/>
      </c>
      <c r="T2671" t="str">
        <f t="shared" si="212"/>
        <v xml:space="preserve"> ()</v>
      </c>
      <c r="U2671" t="s">
        <v>4293</v>
      </c>
    </row>
    <row r="2672" spans="3:21">
      <c r="C2672" s="355">
        <v>2671</v>
      </c>
      <c r="E2672" s="504" t="str">
        <f t="shared" si="208"/>
        <v xml:space="preserve"> ()</v>
      </c>
      <c r="F2672" s="504"/>
      <c r="H2672" t="e">
        <f>VLOOKUP($G2672,県名!$B$1:$C$49,2,FALSE)</f>
        <v>#N/A</v>
      </c>
      <c r="I2672" t="e">
        <f>VLOOKUP(B2672,学校名!$D$8:$F$64,3,FALSE)</f>
        <v>#N/A</v>
      </c>
      <c r="J2672" t="str">
        <f t="shared" si="209"/>
        <v>女</v>
      </c>
      <c r="M2672" t="str">
        <f t="shared" si="210"/>
        <v xml:space="preserve"> </v>
      </c>
      <c r="S2672" t="str">
        <f t="shared" si="211"/>
        <v/>
      </c>
      <c r="T2672" t="str">
        <f t="shared" si="212"/>
        <v xml:space="preserve"> ()</v>
      </c>
      <c r="U2672" t="s">
        <v>4293</v>
      </c>
    </row>
    <row r="2673" spans="3:21">
      <c r="C2673" s="355">
        <v>2672</v>
      </c>
      <c r="E2673" s="504" t="str">
        <f t="shared" si="208"/>
        <v xml:space="preserve"> ()</v>
      </c>
      <c r="F2673" s="504"/>
      <c r="H2673" t="e">
        <f>VLOOKUP($G2673,県名!$B$1:$C$49,2,FALSE)</f>
        <v>#N/A</v>
      </c>
      <c r="I2673" t="e">
        <f>VLOOKUP(B2673,学校名!$D$8:$F$64,3,FALSE)</f>
        <v>#N/A</v>
      </c>
      <c r="J2673" t="str">
        <f t="shared" si="209"/>
        <v>女</v>
      </c>
      <c r="M2673" t="str">
        <f t="shared" si="210"/>
        <v xml:space="preserve"> </v>
      </c>
      <c r="S2673" t="str">
        <f t="shared" si="211"/>
        <v/>
      </c>
      <c r="T2673" t="str">
        <f t="shared" si="212"/>
        <v xml:space="preserve"> ()</v>
      </c>
      <c r="U2673" t="s">
        <v>4293</v>
      </c>
    </row>
    <row r="2674" spans="3:21">
      <c r="C2674" s="355">
        <v>2673</v>
      </c>
      <c r="E2674" s="504" t="str">
        <f t="shared" si="208"/>
        <v xml:space="preserve"> ()</v>
      </c>
      <c r="F2674" s="504"/>
      <c r="H2674" t="e">
        <f>VLOOKUP($G2674,県名!$B$1:$C$49,2,FALSE)</f>
        <v>#N/A</v>
      </c>
      <c r="I2674" t="e">
        <f>VLOOKUP(B2674,学校名!$D$8:$F$64,3,FALSE)</f>
        <v>#N/A</v>
      </c>
      <c r="J2674" t="str">
        <f t="shared" si="209"/>
        <v>女</v>
      </c>
      <c r="M2674" t="str">
        <f t="shared" si="210"/>
        <v xml:space="preserve"> </v>
      </c>
      <c r="S2674" t="str">
        <f t="shared" si="211"/>
        <v/>
      </c>
      <c r="T2674" t="str">
        <f t="shared" si="212"/>
        <v xml:space="preserve"> ()</v>
      </c>
      <c r="U2674" t="s">
        <v>4293</v>
      </c>
    </row>
    <row r="2675" spans="3:21">
      <c r="C2675" s="355">
        <v>2674</v>
      </c>
      <c r="E2675" s="504" t="str">
        <f t="shared" si="208"/>
        <v xml:space="preserve"> ()</v>
      </c>
      <c r="F2675" s="504"/>
      <c r="H2675" t="e">
        <f>VLOOKUP($G2675,県名!$B$1:$C$49,2,FALSE)</f>
        <v>#N/A</v>
      </c>
      <c r="I2675" t="e">
        <f>VLOOKUP(B2675,学校名!$D$8:$F$64,3,FALSE)</f>
        <v>#N/A</v>
      </c>
      <c r="J2675" t="str">
        <f t="shared" si="209"/>
        <v>女</v>
      </c>
      <c r="M2675" t="str">
        <f t="shared" si="210"/>
        <v xml:space="preserve"> </v>
      </c>
      <c r="S2675" t="str">
        <f t="shared" si="211"/>
        <v/>
      </c>
      <c r="T2675" t="str">
        <f t="shared" si="212"/>
        <v xml:space="preserve"> ()</v>
      </c>
      <c r="U2675" t="s">
        <v>4293</v>
      </c>
    </row>
    <row r="2676" spans="3:21">
      <c r="C2676" s="355">
        <v>2675</v>
      </c>
      <c r="E2676" s="504" t="str">
        <f t="shared" si="208"/>
        <v xml:space="preserve"> ()</v>
      </c>
      <c r="F2676" s="504"/>
      <c r="H2676" t="e">
        <f>VLOOKUP($G2676,県名!$B$1:$C$49,2,FALSE)</f>
        <v>#N/A</v>
      </c>
      <c r="I2676" t="e">
        <f>VLOOKUP(B2676,学校名!$D$8:$F$64,3,FALSE)</f>
        <v>#N/A</v>
      </c>
      <c r="J2676" t="str">
        <f t="shared" si="209"/>
        <v>女</v>
      </c>
      <c r="M2676" t="str">
        <f t="shared" si="210"/>
        <v xml:space="preserve"> </v>
      </c>
      <c r="S2676" t="str">
        <f t="shared" si="211"/>
        <v/>
      </c>
      <c r="T2676" t="str">
        <f t="shared" si="212"/>
        <v xml:space="preserve"> ()</v>
      </c>
      <c r="U2676" t="s">
        <v>4293</v>
      </c>
    </row>
    <row r="2677" spans="3:21">
      <c r="C2677" s="355">
        <v>2676</v>
      </c>
      <c r="E2677" s="504" t="str">
        <f t="shared" si="208"/>
        <v xml:space="preserve"> ()</v>
      </c>
      <c r="F2677" s="504"/>
      <c r="H2677" t="e">
        <f>VLOOKUP($G2677,県名!$B$1:$C$49,2,FALSE)</f>
        <v>#N/A</v>
      </c>
      <c r="I2677" t="e">
        <f>VLOOKUP(B2677,学校名!$D$8:$F$64,3,FALSE)</f>
        <v>#N/A</v>
      </c>
      <c r="J2677" t="str">
        <f t="shared" si="209"/>
        <v>女</v>
      </c>
      <c r="M2677" t="str">
        <f t="shared" si="210"/>
        <v xml:space="preserve"> </v>
      </c>
      <c r="S2677" t="str">
        <f t="shared" si="211"/>
        <v/>
      </c>
      <c r="T2677" t="str">
        <f t="shared" si="212"/>
        <v xml:space="preserve"> ()</v>
      </c>
      <c r="U2677" t="s">
        <v>4293</v>
      </c>
    </row>
    <row r="2678" spans="3:21">
      <c r="C2678" s="355">
        <v>2677</v>
      </c>
      <c r="E2678" s="504" t="str">
        <f t="shared" si="208"/>
        <v xml:space="preserve"> ()</v>
      </c>
      <c r="F2678" s="504"/>
      <c r="H2678" t="e">
        <f>VLOOKUP($G2678,県名!$B$1:$C$49,2,FALSE)</f>
        <v>#N/A</v>
      </c>
      <c r="I2678" t="e">
        <f>VLOOKUP(B2678,学校名!$D$8:$F$64,3,FALSE)</f>
        <v>#N/A</v>
      </c>
      <c r="J2678" t="str">
        <f t="shared" si="209"/>
        <v>女</v>
      </c>
      <c r="M2678" t="str">
        <f t="shared" si="210"/>
        <v xml:space="preserve"> </v>
      </c>
      <c r="S2678" t="str">
        <f t="shared" si="211"/>
        <v/>
      </c>
      <c r="T2678" t="str">
        <f t="shared" si="212"/>
        <v xml:space="preserve"> ()</v>
      </c>
      <c r="U2678" t="s">
        <v>4293</v>
      </c>
    </row>
    <row r="2679" spans="3:21">
      <c r="C2679" s="355">
        <v>2678</v>
      </c>
      <c r="E2679" s="504" t="str">
        <f t="shared" si="208"/>
        <v xml:space="preserve"> ()</v>
      </c>
      <c r="F2679" s="504"/>
      <c r="H2679" t="e">
        <f>VLOOKUP($G2679,県名!$B$1:$C$49,2,FALSE)</f>
        <v>#N/A</v>
      </c>
      <c r="I2679" t="e">
        <f>VLOOKUP(B2679,学校名!$D$8:$F$64,3,FALSE)</f>
        <v>#N/A</v>
      </c>
      <c r="J2679" t="str">
        <f t="shared" si="209"/>
        <v>女</v>
      </c>
      <c r="M2679" t="str">
        <f t="shared" si="210"/>
        <v xml:space="preserve"> </v>
      </c>
      <c r="S2679" t="str">
        <f t="shared" si="211"/>
        <v/>
      </c>
      <c r="T2679" t="str">
        <f t="shared" si="212"/>
        <v xml:space="preserve"> ()</v>
      </c>
      <c r="U2679" t="s">
        <v>4293</v>
      </c>
    </row>
    <row r="2680" spans="3:21">
      <c r="C2680" s="355">
        <v>2679</v>
      </c>
      <c r="E2680" s="504" t="str">
        <f t="shared" si="208"/>
        <v xml:space="preserve"> ()</v>
      </c>
      <c r="F2680" s="504"/>
      <c r="H2680" t="e">
        <f>VLOOKUP($G2680,県名!$B$1:$C$49,2,FALSE)</f>
        <v>#N/A</v>
      </c>
      <c r="I2680" t="e">
        <f>VLOOKUP(B2680,学校名!$D$8:$F$64,3,FALSE)</f>
        <v>#N/A</v>
      </c>
      <c r="J2680" t="str">
        <f t="shared" si="209"/>
        <v>女</v>
      </c>
      <c r="M2680" t="str">
        <f t="shared" si="210"/>
        <v xml:space="preserve"> </v>
      </c>
      <c r="S2680" t="str">
        <f t="shared" si="211"/>
        <v/>
      </c>
      <c r="T2680" t="str">
        <f t="shared" si="212"/>
        <v xml:space="preserve"> ()</v>
      </c>
      <c r="U2680" t="s">
        <v>4293</v>
      </c>
    </row>
    <row r="2681" spans="3:21">
      <c r="C2681" s="355">
        <v>2680</v>
      </c>
      <c r="E2681" s="504" t="str">
        <f t="shared" si="208"/>
        <v xml:space="preserve"> ()</v>
      </c>
      <c r="F2681" s="504"/>
      <c r="H2681" t="e">
        <f>VLOOKUP($G2681,県名!$B$1:$C$49,2,FALSE)</f>
        <v>#N/A</v>
      </c>
      <c r="I2681" t="e">
        <f>VLOOKUP(B2681,学校名!$D$8:$F$64,3,FALSE)</f>
        <v>#N/A</v>
      </c>
      <c r="J2681" t="str">
        <f t="shared" si="209"/>
        <v>女</v>
      </c>
      <c r="M2681" t="str">
        <f t="shared" si="210"/>
        <v xml:space="preserve"> </v>
      </c>
      <c r="S2681" t="str">
        <f t="shared" si="211"/>
        <v/>
      </c>
      <c r="T2681" t="str">
        <f t="shared" si="212"/>
        <v xml:space="preserve"> ()</v>
      </c>
      <c r="U2681" t="s">
        <v>4293</v>
      </c>
    </row>
    <row r="2682" spans="3:21">
      <c r="C2682" s="355">
        <v>2681</v>
      </c>
      <c r="E2682" s="504" t="str">
        <f t="shared" si="208"/>
        <v xml:space="preserve"> ()</v>
      </c>
      <c r="F2682" s="504"/>
      <c r="H2682" t="e">
        <f>VLOOKUP($G2682,県名!$B$1:$C$49,2,FALSE)</f>
        <v>#N/A</v>
      </c>
      <c r="I2682" t="e">
        <f>VLOOKUP(B2682,学校名!$D$8:$F$64,3,FALSE)</f>
        <v>#N/A</v>
      </c>
      <c r="J2682" t="str">
        <f t="shared" si="209"/>
        <v>女</v>
      </c>
      <c r="M2682" t="str">
        <f t="shared" si="210"/>
        <v xml:space="preserve"> </v>
      </c>
      <c r="S2682" t="str">
        <f t="shared" si="211"/>
        <v/>
      </c>
      <c r="T2682" t="str">
        <f t="shared" si="212"/>
        <v xml:space="preserve"> ()</v>
      </c>
      <c r="U2682" t="s">
        <v>4293</v>
      </c>
    </row>
    <row r="2683" spans="3:21">
      <c r="C2683" s="355">
        <v>2682</v>
      </c>
      <c r="E2683" s="504" t="str">
        <f t="shared" si="208"/>
        <v xml:space="preserve"> ()</v>
      </c>
      <c r="F2683" s="504"/>
      <c r="H2683" t="e">
        <f>VLOOKUP($G2683,県名!$B$1:$C$49,2,FALSE)</f>
        <v>#N/A</v>
      </c>
      <c r="I2683" t="e">
        <f>VLOOKUP(B2683,学校名!$D$8:$F$64,3,FALSE)</f>
        <v>#N/A</v>
      </c>
      <c r="J2683" t="str">
        <f t="shared" si="209"/>
        <v>女</v>
      </c>
      <c r="M2683" t="str">
        <f t="shared" si="210"/>
        <v xml:space="preserve"> </v>
      </c>
      <c r="S2683" t="str">
        <f t="shared" si="211"/>
        <v/>
      </c>
      <c r="T2683" t="str">
        <f t="shared" si="212"/>
        <v xml:space="preserve"> ()</v>
      </c>
      <c r="U2683" t="s">
        <v>4293</v>
      </c>
    </row>
    <row r="2684" spans="3:21">
      <c r="C2684" s="355">
        <v>2683</v>
      </c>
      <c r="E2684" s="504" t="str">
        <f t="shared" si="208"/>
        <v xml:space="preserve"> ()</v>
      </c>
      <c r="F2684" s="504"/>
      <c r="H2684" t="e">
        <f>VLOOKUP($G2684,県名!$B$1:$C$49,2,FALSE)</f>
        <v>#N/A</v>
      </c>
      <c r="I2684" t="e">
        <f>VLOOKUP(B2684,学校名!$D$8:$F$64,3,FALSE)</f>
        <v>#N/A</v>
      </c>
      <c r="J2684" t="str">
        <f t="shared" si="209"/>
        <v>女</v>
      </c>
      <c r="M2684" t="str">
        <f t="shared" si="210"/>
        <v xml:space="preserve"> </v>
      </c>
      <c r="S2684" t="str">
        <f t="shared" si="211"/>
        <v/>
      </c>
      <c r="T2684" t="str">
        <f t="shared" si="212"/>
        <v xml:space="preserve"> ()</v>
      </c>
      <c r="U2684" t="s">
        <v>4293</v>
      </c>
    </row>
    <row r="2685" spans="3:21">
      <c r="C2685" s="355">
        <v>2684</v>
      </c>
      <c r="E2685" s="504" t="str">
        <f t="shared" si="208"/>
        <v xml:space="preserve"> ()</v>
      </c>
      <c r="F2685" s="504"/>
      <c r="H2685" t="e">
        <f>VLOOKUP($G2685,県名!$B$1:$C$49,2,FALSE)</f>
        <v>#N/A</v>
      </c>
      <c r="I2685" t="e">
        <f>VLOOKUP(B2685,学校名!$D$8:$F$64,3,FALSE)</f>
        <v>#N/A</v>
      </c>
      <c r="J2685" t="str">
        <f t="shared" si="209"/>
        <v>女</v>
      </c>
      <c r="M2685" t="str">
        <f t="shared" si="210"/>
        <v xml:space="preserve"> </v>
      </c>
      <c r="S2685" t="str">
        <f t="shared" si="211"/>
        <v/>
      </c>
      <c r="T2685" t="str">
        <f t="shared" si="212"/>
        <v xml:space="preserve"> ()</v>
      </c>
      <c r="U2685" t="s">
        <v>4293</v>
      </c>
    </row>
    <row r="2686" spans="3:21">
      <c r="C2686" s="355">
        <v>2685</v>
      </c>
      <c r="E2686" s="504" t="str">
        <f t="shared" si="208"/>
        <v xml:space="preserve"> ()</v>
      </c>
      <c r="F2686" s="504"/>
      <c r="H2686" t="e">
        <f>VLOOKUP($G2686,県名!$B$1:$C$49,2,FALSE)</f>
        <v>#N/A</v>
      </c>
      <c r="I2686" t="e">
        <f>VLOOKUP(B2686,学校名!$D$8:$F$64,3,FALSE)</f>
        <v>#N/A</v>
      </c>
      <c r="J2686" t="str">
        <f t="shared" si="209"/>
        <v>女</v>
      </c>
      <c r="M2686" t="str">
        <f t="shared" si="210"/>
        <v xml:space="preserve"> </v>
      </c>
      <c r="S2686" t="str">
        <f t="shared" si="211"/>
        <v/>
      </c>
      <c r="T2686" t="str">
        <f t="shared" si="212"/>
        <v xml:space="preserve"> ()</v>
      </c>
      <c r="U2686" t="s">
        <v>4293</v>
      </c>
    </row>
    <row r="2687" spans="3:21">
      <c r="C2687" s="355">
        <v>2686</v>
      </c>
      <c r="E2687" s="504" t="str">
        <f t="shared" si="208"/>
        <v xml:space="preserve"> ()</v>
      </c>
      <c r="F2687" s="504"/>
      <c r="H2687" t="e">
        <f>VLOOKUP($G2687,県名!$B$1:$C$49,2,FALSE)</f>
        <v>#N/A</v>
      </c>
      <c r="I2687" t="e">
        <f>VLOOKUP(B2687,学校名!$D$8:$F$64,3,FALSE)</f>
        <v>#N/A</v>
      </c>
      <c r="J2687" t="str">
        <f t="shared" si="209"/>
        <v>女</v>
      </c>
      <c r="M2687" t="str">
        <f t="shared" si="210"/>
        <v xml:space="preserve"> </v>
      </c>
      <c r="S2687" t="str">
        <f t="shared" si="211"/>
        <v/>
      </c>
      <c r="T2687" t="str">
        <f t="shared" si="212"/>
        <v xml:space="preserve"> ()</v>
      </c>
      <c r="U2687" t="s">
        <v>4293</v>
      </c>
    </row>
    <row r="2688" spans="3:21">
      <c r="C2688" s="355">
        <v>2687</v>
      </c>
      <c r="E2688" s="504" t="str">
        <f t="shared" si="208"/>
        <v xml:space="preserve"> ()</v>
      </c>
      <c r="F2688" s="504"/>
      <c r="H2688" t="e">
        <f>VLOOKUP($G2688,県名!$B$1:$C$49,2,FALSE)</f>
        <v>#N/A</v>
      </c>
      <c r="I2688" t="e">
        <f>VLOOKUP(B2688,学校名!$D$8:$F$64,3,FALSE)</f>
        <v>#N/A</v>
      </c>
      <c r="J2688" t="str">
        <f t="shared" si="209"/>
        <v>女</v>
      </c>
      <c r="M2688" t="str">
        <f t="shared" si="210"/>
        <v xml:space="preserve"> </v>
      </c>
      <c r="S2688" t="str">
        <f t="shared" si="211"/>
        <v/>
      </c>
      <c r="T2688" t="str">
        <f t="shared" si="212"/>
        <v xml:space="preserve"> ()</v>
      </c>
      <c r="U2688" t="s">
        <v>4293</v>
      </c>
    </row>
    <row r="2689" spans="3:21">
      <c r="C2689" s="355">
        <v>2688</v>
      </c>
      <c r="E2689" s="504" t="str">
        <f t="shared" si="208"/>
        <v xml:space="preserve"> ()</v>
      </c>
      <c r="F2689" s="504"/>
      <c r="H2689" t="e">
        <f>VLOOKUP($G2689,県名!$B$1:$C$49,2,FALSE)</f>
        <v>#N/A</v>
      </c>
      <c r="I2689" t="e">
        <f>VLOOKUP(B2689,学校名!$D$8:$F$64,3,FALSE)</f>
        <v>#N/A</v>
      </c>
      <c r="J2689" t="str">
        <f t="shared" si="209"/>
        <v>女</v>
      </c>
      <c r="M2689" t="str">
        <f t="shared" si="210"/>
        <v xml:space="preserve"> </v>
      </c>
      <c r="S2689" t="str">
        <f t="shared" si="211"/>
        <v/>
      </c>
      <c r="T2689" t="str">
        <f t="shared" si="212"/>
        <v xml:space="preserve"> ()</v>
      </c>
      <c r="U2689" t="s">
        <v>4293</v>
      </c>
    </row>
    <row r="2690" spans="3:21">
      <c r="C2690" s="355">
        <v>2689</v>
      </c>
      <c r="E2690" s="504" t="str">
        <f t="shared" si="208"/>
        <v xml:space="preserve"> ()</v>
      </c>
      <c r="F2690" s="504"/>
      <c r="H2690" t="e">
        <f>VLOOKUP($G2690,県名!$B$1:$C$49,2,FALSE)</f>
        <v>#N/A</v>
      </c>
      <c r="I2690" t="e">
        <f>VLOOKUP(B2690,学校名!$D$8:$F$64,3,FALSE)</f>
        <v>#N/A</v>
      </c>
      <c r="J2690" t="str">
        <f t="shared" si="209"/>
        <v>女</v>
      </c>
      <c r="M2690" t="str">
        <f t="shared" si="210"/>
        <v xml:space="preserve"> </v>
      </c>
      <c r="S2690" t="str">
        <f t="shared" si="211"/>
        <v/>
      </c>
      <c r="T2690" t="str">
        <f t="shared" si="212"/>
        <v xml:space="preserve"> ()</v>
      </c>
      <c r="U2690" t="s">
        <v>4293</v>
      </c>
    </row>
    <row r="2691" spans="3:21">
      <c r="C2691" s="355">
        <v>2690</v>
      </c>
      <c r="E2691" s="504" t="str">
        <f t="shared" ref="E2691:E2754" si="213">M2691&amp;"("&amp;S2691&amp;")"</f>
        <v xml:space="preserve"> ()</v>
      </c>
      <c r="F2691" s="504"/>
      <c r="H2691" t="e">
        <f>VLOOKUP($G2691,県名!$B$1:$C$49,2,FALSE)</f>
        <v>#N/A</v>
      </c>
      <c r="I2691" t="e">
        <f>VLOOKUP(B2691,学校名!$D$8:$F$64,3,FALSE)</f>
        <v>#N/A</v>
      </c>
      <c r="J2691" t="str">
        <f t="shared" ref="J2691:J2754" si="214">IF(VALUE(C2691)&lt;2001,"男","女")</f>
        <v>女</v>
      </c>
      <c r="M2691" t="str">
        <f t="shared" ref="M2691:M2754" si="215">K2691&amp;" "&amp;L2691</f>
        <v xml:space="preserve"> </v>
      </c>
      <c r="S2691" t="str">
        <f t="shared" ref="S2691:S2754" si="216">LEFT(R2691,2)</f>
        <v/>
      </c>
      <c r="T2691" t="str">
        <f t="shared" ref="T2691:T2754" si="217">Q2691&amp;" ("&amp;S2691&amp;")"</f>
        <v xml:space="preserve"> ()</v>
      </c>
      <c r="U2691" t="s">
        <v>4293</v>
      </c>
    </row>
    <row r="2692" spans="3:21">
      <c r="C2692" s="355">
        <v>2691</v>
      </c>
      <c r="E2692" s="504" t="str">
        <f t="shared" si="213"/>
        <v xml:space="preserve"> ()</v>
      </c>
      <c r="F2692" s="504"/>
      <c r="H2692" t="e">
        <f>VLOOKUP($G2692,県名!$B$1:$C$49,2,FALSE)</f>
        <v>#N/A</v>
      </c>
      <c r="I2692" t="e">
        <f>VLOOKUP(B2692,学校名!$D$8:$F$64,3,FALSE)</f>
        <v>#N/A</v>
      </c>
      <c r="J2692" t="str">
        <f t="shared" si="214"/>
        <v>女</v>
      </c>
      <c r="M2692" t="str">
        <f t="shared" si="215"/>
        <v xml:space="preserve"> </v>
      </c>
      <c r="S2692" t="str">
        <f t="shared" si="216"/>
        <v/>
      </c>
      <c r="T2692" t="str">
        <f t="shared" si="217"/>
        <v xml:space="preserve"> ()</v>
      </c>
      <c r="U2692" t="s">
        <v>4293</v>
      </c>
    </row>
    <row r="2693" spans="3:21">
      <c r="C2693" s="355">
        <v>2692</v>
      </c>
      <c r="E2693" s="504" t="str">
        <f t="shared" si="213"/>
        <v xml:space="preserve"> ()</v>
      </c>
      <c r="F2693" s="504"/>
      <c r="H2693" t="e">
        <f>VLOOKUP($G2693,県名!$B$1:$C$49,2,FALSE)</f>
        <v>#N/A</v>
      </c>
      <c r="I2693" t="e">
        <f>VLOOKUP(B2693,学校名!$D$8:$F$64,3,FALSE)</f>
        <v>#N/A</v>
      </c>
      <c r="J2693" t="str">
        <f t="shared" si="214"/>
        <v>女</v>
      </c>
      <c r="M2693" t="str">
        <f t="shared" si="215"/>
        <v xml:space="preserve"> </v>
      </c>
      <c r="S2693" t="str">
        <f t="shared" si="216"/>
        <v/>
      </c>
      <c r="T2693" t="str">
        <f t="shared" si="217"/>
        <v xml:space="preserve"> ()</v>
      </c>
      <c r="U2693" t="s">
        <v>4293</v>
      </c>
    </row>
    <row r="2694" spans="3:21">
      <c r="C2694" s="355">
        <v>2693</v>
      </c>
      <c r="E2694" s="504" t="str">
        <f t="shared" si="213"/>
        <v xml:space="preserve"> ()</v>
      </c>
      <c r="F2694" s="504"/>
      <c r="H2694" t="e">
        <f>VLOOKUP($G2694,県名!$B$1:$C$49,2,FALSE)</f>
        <v>#N/A</v>
      </c>
      <c r="I2694" t="e">
        <f>VLOOKUP(B2694,学校名!$D$8:$F$64,3,FALSE)</f>
        <v>#N/A</v>
      </c>
      <c r="J2694" t="str">
        <f t="shared" si="214"/>
        <v>女</v>
      </c>
      <c r="M2694" t="str">
        <f t="shared" si="215"/>
        <v xml:space="preserve"> </v>
      </c>
      <c r="S2694" t="str">
        <f t="shared" si="216"/>
        <v/>
      </c>
      <c r="T2694" t="str">
        <f t="shared" si="217"/>
        <v xml:space="preserve"> ()</v>
      </c>
      <c r="U2694" t="s">
        <v>4293</v>
      </c>
    </row>
    <row r="2695" spans="3:21">
      <c r="C2695" s="355">
        <v>2694</v>
      </c>
      <c r="E2695" s="504" t="str">
        <f t="shared" si="213"/>
        <v xml:space="preserve"> ()</v>
      </c>
      <c r="F2695" s="504"/>
      <c r="H2695" t="e">
        <f>VLOOKUP($G2695,県名!$B$1:$C$49,2,FALSE)</f>
        <v>#N/A</v>
      </c>
      <c r="I2695" t="e">
        <f>VLOOKUP(B2695,学校名!$D$8:$F$64,3,FALSE)</f>
        <v>#N/A</v>
      </c>
      <c r="J2695" t="str">
        <f t="shared" si="214"/>
        <v>女</v>
      </c>
      <c r="M2695" t="str">
        <f t="shared" si="215"/>
        <v xml:space="preserve"> </v>
      </c>
      <c r="S2695" t="str">
        <f t="shared" si="216"/>
        <v/>
      </c>
      <c r="T2695" t="str">
        <f t="shared" si="217"/>
        <v xml:space="preserve"> ()</v>
      </c>
      <c r="U2695" t="s">
        <v>4293</v>
      </c>
    </row>
    <row r="2696" spans="3:21">
      <c r="C2696" s="355">
        <v>2695</v>
      </c>
      <c r="E2696" s="504" t="str">
        <f t="shared" si="213"/>
        <v xml:space="preserve"> ()</v>
      </c>
      <c r="F2696" s="504"/>
      <c r="H2696" t="e">
        <f>VLOOKUP($G2696,県名!$B$1:$C$49,2,FALSE)</f>
        <v>#N/A</v>
      </c>
      <c r="I2696" t="e">
        <f>VLOOKUP(B2696,学校名!$D$8:$F$64,3,FALSE)</f>
        <v>#N/A</v>
      </c>
      <c r="J2696" t="str">
        <f t="shared" si="214"/>
        <v>女</v>
      </c>
      <c r="M2696" t="str">
        <f t="shared" si="215"/>
        <v xml:space="preserve"> </v>
      </c>
      <c r="S2696" t="str">
        <f t="shared" si="216"/>
        <v/>
      </c>
      <c r="T2696" t="str">
        <f t="shared" si="217"/>
        <v xml:space="preserve"> ()</v>
      </c>
      <c r="U2696" t="s">
        <v>4293</v>
      </c>
    </row>
    <row r="2697" spans="3:21">
      <c r="C2697" s="355">
        <v>2696</v>
      </c>
      <c r="E2697" s="504" t="str">
        <f t="shared" si="213"/>
        <v xml:space="preserve"> ()</v>
      </c>
      <c r="F2697" s="504"/>
      <c r="H2697" t="e">
        <f>VLOOKUP($G2697,県名!$B$1:$C$49,2,FALSE)</f>
        <v>#N/A</v>
      </c>
      <c r="I2697" t="e">
        <f>VLOOKUP(B2697,学校名!$D$8:$F$64,3,FALSE)</f>
        <v>#N/A</v>
      </c>
      <c r="J2697" t="str">
        <f t="shared" si="214"/>
        <v>女</v>
      </c>
      <c r="M2697" t="str">
        <f t="shared" si="215"/>
        <v xml:space="preserve"> </v>
      </c>
      <c r="S2697" t="str">
        <f t="shared" si="216"/>
        <v/>
      </c>
      <c r="T2697" t="str">
        <f t="shared" si="217"/>
        <v xml:space="preserve"> ()</v>
      </c>
      <c r="U2697" t="s">
        <v>4293</v>
      </c>
    </row>
    <row r="2698" spans="3:21">
      <c r="C2698" s="355">
        <v>2697</v>
      </c>
      <c r="E2698" s="504" t="str">
        <f t="shared" si="213"/>
        <v xml:space="preserve"> ()</v>
      </c>
      <c r="F2698" s="504"/>
      <c r="H2698" t="e">
        <f>VLOOKUP($G2698,県名!$B$1:$C$49,2,FALSE)</f>
        <v>#N/A</v>
      </c>
      <c r="I2698" t="e">
        <f>VLOOKUP(B2698,学校名!$D$8:$F$64,3,FALSE)</f>
        <v>#N/A</v>
      </c>
      <c r="J2698" t="str">
        <f t="shared" si="214"/>
        <v>女</v>
      </c>
      <c r="M2698" t="str">
        <f t="shared" si="215"/>
        <v xml:space="preserve"> </v>
      </c>
      <c r="S2698" t="str">
        <f t="shared" si="216"/>
        <v/>
      </c>
      <c r="T2698" t="str">
        <f t="shared" si="217"/>
        <v xml:space="preserve"> ()</v>
      </c>
      <c r="U2698" t="s">
        <v>4293</v>
      </c>
    </row>
    <row r="2699" spans="3:21">
      <c r="C2699" s="355">
        <v>2698</v>
      </c>
      <c r="E2699" s="504" t="str">
        <f t="shared" si="213"/>
        <v xml:space="preserve"> ()</v>
      </c>
      <c r="F2699" s="504"/>
      <c r="H2699" t="e">
        <f>VLOOKUP($G2699,県名!$B$1:$C$49,2,FALSE)</f>
        <v>#N/A</v>
      </c>
      <c r="I2699" t="e">
        <f>VLOOKUP(B2699,学校名!$D$8:$F$64,3,FALSE)</f>
        <v>#N/A</v>
      </c>
      <c r="J2699" t="str">
        <f t="shared" si="214"/>
        <v>女</v>
      </c>
      <c r="M2699" t="str">
        <f t="shared" si="215"/>
        <v xml:space="preserve"> </v>
      </c>
      <c r="S2699" t="str">
        <f t="shared" si="216"/>
        <v/>
      </c>
      <c r="T2699" t="str">
        <f t="shared" si="217"/>
        <v xml:space="preserve"> ()</v>
      </c>
      <c r="U2699" t="s">
        <v>4293</v>
      </c>
    </row>
    <row r="2700" spans="3:21">
      <c r="C2700" s="355">
        <v>2699</v>
      </c>
      <c r="E2700" s="504" t="str">
        <f t="shared" si="213"/>
        <v xml:space="preserve"> ()</v>
      </c>
      <c r="F2700" s="504"/>
      <c r="H2700" t="e">
        <f>VLOOKUP($G2700,県名!$B$1:$C$49,2,FALSE)</f>
        <v>#N/A</v>
      </c>
      <c r="I2700" t="e">
        <f>VLOOKUP(B2700,学校名!$D$8:$F$64,3,FALSE)</f>
        <v>#N/A</v>
      </c>
      <c r="J2700" t="str">
        <f t="shared" si="214"/>
        <v>女</v>
      </c>
      <c r="M2700" t="str">
        <f t="shared" si="215"/>
        <v xml:space="preserve"> </v>
      </c>
      <c r="S2700" t="str">
        <f t="shared" si="216"/>
        <v/>
      </c>
      <c r="T2700" t="str">
        <f t="shared" si="217"/>
        <v xml:space="preserve"> ()</v>
      </c>
      <c r="U2700" t="s">
        <v>4293</v>
      </c>
    </row>
    <row r="2701" spans="3:21">
      <c r="C2701" s="355">
        <v>2700</v>
      </c>
      <c r="E2701" s="504" t="str">
        <f t="shared" si="213"/>
        <v xml:space="preserve"> ()</v>
      </c>
      <c r="F2701" s="504"/>
      <c r="H2701" t="e">
        <f>VLOOKUP($G2701,県名!$B$1:$C$49,2,FALSE)</f>
        <v>#N/A</v>
      </c>
      <c r="I2701" t="e">
        <f>VLOOKUP(B2701,学校名!$D$8:$F$64,3,FALSE)</f>
        <v>#N/A</v>
      </c>
      <c r="J2701" t="str">
        <f t="shared" si="214"/>
        <v>女</v>
      </c>
      <c r="M2701" t="str">
        <f t="shared" si="215"/>
        <v xml:space="preserve"> </v>
      </c>
      <c r="S2701" t="str">
        <f t="shared" si="216"/>
        <v/>
      </c>
      <c r="T2701" t="str">
        <f t="shared" si="217"/>
        <v xml:space="preserve"> ()</v>
      </c>
      <c r="U2701" t="s">
        <v>4293</v>
      </c>
    </row>
    <row r="2702" spans="3:21">
      <c r="C2702" s="355">
        <v>2701</v>
      </c>
      <c r="E2702" s="504" t="str">
        <f t="shared" si="213"/>
        <v xml:space="preserve"> ()</v>
      </c>
      <c r="F2702" s="504"/>
      <c r="H2702" t="e">
        <f>VLOOKUP($G2702,県名!$B$1:$C$49,2,FALSE)</f>
        <v>#N/A</v>
      </c>
      <c r="I2702" t="e">
        <f>VLOOKUP(B2702,学校名!$D$8:$F$64,3,FALSE)</f>
        <v>#N/A</v>
      </c>
      <c r="J2702" t="str">
        <f t="shared" si="214"/>
        <v>女</v>
      </c>
      <c r="M2702" t="str">
        <f t="shared" si="215"/>
        <v xml:space="preserve"> </v>
      </c>
      <c r="S2702" t="str">
        <f t="shared" si="216"/>
        <v/>
      </c>
      <c r="T2702" t="str">
        <f t="shared" si="217"/>
        <v xml:space="preserve"> ()</v>
      </c>
      <c r="U2702" t="s">
        <v>4293</v>
      </c>
    </row>
    <row r="2703" spans="3:21">
      <c r="C2703" s="355">
        <v>2702</v>
      </c>
      <c r="E2703" s="504" t="str">
        <f t="shared" si="213"/>
        <v xml:space="preserve"> ()</v>
      </c>
      <c r="F2703" s="504"/>
      <c r="H2703" t="e">
        <f>VLOOKUP($G2703,県名!$B$1:$C$49,2,FALSE)</f>
        <v>#N/A</v>
      </c>
      <c r="I2703" t="e">
        <f>VLOOKUP(B2703,学校名!$D$8:$F$64,3,FALSE)</f>
        <v>#N/A</v>
      </c>
      <c r="J2703" t="str">
        <f t="shared" si="214"/>
        <v>女</v>
      </c>
      <c r="M2703" t="str">
        <f t="shared" si="215"/>
        <v xml:space="preserve"> </v>
      </c>
      <c r="S2703" t="str">
        <f t="shared" si="216"/>
        <v/>
      </c>
      <c r="T2703" t="str">
        <f t="shared" si="217"/>
        <v xml:space="preserve"> ()</v>
      </c>
      <c r="U2703" t="s">
        <v>4293</v>
      </c>
    </row>
    <row r="2704" spans="3:21">
      <c r="C2704" s="355">
        <v>2703</v>
      </c>
      <c r="E2704" s="504" t="str">
        <f t="shared" si="213"/>
        <v xml:space="preserve"> ()</v>
      </c>
      <c r="F2704" s="504"/>
      <c r="H2704" t="e">
        <f>VLOOKUP($G2704,県名!$B$1:$C$49,2,FALSE)</f>
        <v>#N/A</v>
      </c>
      <c r="I2704" t="e">
        <f>VLOOKUP(B2704,学校名!$D$8:$F$64,3,FALSE)</f>
        <v>#N/A</v>
      </c>
      <c r="J2704" t="str">
        <f t="shared" si="214"/>
        <v>女</v>
      </c>
      <c r="M2704" t="str">
        <f t="shared" si="215"/>
        <v xml:space="preserve"> </v>
      </c>
      <c r="S2704" t="str">
        <f t="shared" si="216"/>
        <v/>
      </c>
      <c r="T2704" t="str">
        <f t="shared" si="217"/>
        <v xml:space="preserve"> ()</v>
      </c>
      <c r="U2704" t="s">
        <v>4293</v>
      </c>
    </row>
    <row r="2705" spans="3:21">
      <c r="C2705" s="355">
        <v>2704</v>
      </c>
      <c r="E2705" s="504" t="str">
        <f t="shared" si="213"/>
        <v xml:space="preserve"> ()</v>
      </c>
      <c r="F2705" s="504"/>
      <c r="H2705" t="e">
        <f>VLOOKUP($G2705,県名!$B$1:$C$49,2,FALSE)</f>
        <v>#N/A</v>
      </c>
      <c r="I2705" t="e">
        <f>VLOOKUP(B2705,学校名!$D$8:$F$64,3,FALSE)</f>
        <v>#N/A</v>
      </c>
      <c r="J2705" t="str">
        <f t="shared" si="214"/>
        <v>女</v>
      </c>
      <c r="M2705" t="str">
        <f t="shared" si="215"/>
        <v xml:space="preserve"> </v>
      </c>
      <c r="S2705" t="str">
        <f t="shared" si="216"/>
        <v/>
      </c>
      <c r="T2705" t="str">
        <f t="shared" si="217"/>
        <v xml:space="preserve"> ()</v>
      </c>
      <c r="U2705" t="s">
        <v>4293</v>
      </c>
    </row>
    <row r="2706" spans="3:21">
      <c r="C2706" s="355">
        <v>2705</v>
      </c>
      <c r="E2706" s="504" t="str">
        <f t="shared" si="213"/>
        <v xml:space="preserve"> ()</v>
      </c>
      <c r="F2706" s="504"/>
      <c r="H2706" t="e">
        <f>VLOOKUP($G2706,県名!$B$1:$C$49,2,FALSE)</f>
        <v>#N/A</v>
      </c>
      <c r="I2706" t="e">
        <f>VLOOKUP(B2706,学校名!$D$8:$F$64,3,FALSE)</f>
        <v>#N/A</v>
      </c>
      <c r="J2706" t="str">
        <f t="shared" si="214"/>
        <v>女</v>
      </c>
      <c r="M2706" t="str">
        <f t="shared" si="215"/>
        <v xml:space="preserve"> </v>
      </c>
      <c r="S2706" t="str">
        <f t="shared" si="216"/>
        <v/>
      </c>
      <c r="T2706" t="str">
        <f t="shared" si="217"/>
        <v xml:space="preserve"> ()</v>
      </c>
      <c r="U2706" t="s">
        <v>4293</v>
      </c>
    </row>
    <row r="2707" spans="3:21">
      <c r="C2707" s="355">
        <v>2706</v>
      </c>
      <c r="E2707" s="504" t="str">
        <f t="shared" si="213"/>
        <v xml:space="preserve"> ()</v>
      </c>
      <c r="F2707" s="504"/>
      <c r="H2707" t="e">
        <f>VLOOKUP($G2707,県名!$B$1:$C$49,2,FALSE)</f>
        <v>#N/A</v>
      </c>
      <c r="I2707" t="e">
        <f>VLOOKUP(B2707,学校名!$D$8:$F$64,3,FALSE)</f>
        <v>#N/A</v>
      </c>
      <c r="J2707" t="str">
        <f t="shared" si="214"/>
        <v>女</v>
      </c>
      <c r="M2707" t="str">
        <f t="shared" si="215"/>
        <v xml:space="preserve"> </v>
      </c>
      <c r="S2707" t="str">
        <f t="shared" si="216"/>
        <v/>
      </c>
      <c r="T2707" t="str">
        <f t="shared" si="217"/>
        <v xml:space="preserve"> ()</v>
      </c>
      <c r="U2707" t="s">
        <v>4293</v>
      </c>
    </row>
    <row r="2708" spans="3:21">
      <c r="C2708" s="355">
        <v>2707</v>
      </c>
      <c r="E2708" s="504" t="str">
        <f t="shared" si="213"/>
        <v xml:space="preserve"> ()</v>
      </c>
      <c r="F2708" s="504"/>
      <c r="H2708" t="e">
        <f>VLOOKUP($G2708,県名!$B$1:$C$49,2,FALSE)</f>
        <v>#N/A</v>
      </c>
      <c r="I2708" t="e">
        <f>VLOOKUP(B2708,学校名!$D$8:$F$64,3,FALSE)</f>
        <v>#N/A</v>
      </c>
      <c r="J2708" t="str">
        <f t="shared" si="214"/>
        <v>女</v>
      </c>
      <c r="M2708" t="str">
        <f t="shared" si="215"/>
        <v xml:space="preserve"> </v>
      </c>
      <c r="S2708" t="str">
        <f t="shared" si="216"/>
        <v/>
      </c>
      <c r="T2708" t="str">
        <f t="shared" si="217"/>
        <v xml:space="preserve"> ()</v>
      </c>
      <c r="U2708" t="s">
        <v>4293</v>
      </c>
    </row>
    <row r="2709" spans="3:21">
      <c r="C2709" s="355">
        <v>2708</v>
      </c>
      <c r="E2709" s="504" t="str">
        <f t="shared" si="213"/>
        <v xml:space="preserve"> ()</v>
      </c>
      <c r="F2709" s="504"/>
      <c r="H2709" t="e">
        <f>VLOOKUP($G2709,県名!$B$1:$C$49,2,FALSE)</f>
        <v>#N/A</v>
      </c>
      <c r="I2709" t="e">
        <f>VLOOKUP(B2709,学校名!$D$8:$F$64,3,FALSE)</f>
        <v>#N/A</v>
      </c>
      <c r="J2709" t="str">
        <f t="shared" si="214"/>
        <v>女</v>
      </c>
      <c r="M2709" t="str">
        <f t="shared" si="215"/>
        <v xml:space="preserve"> </v>
      </c>
      <c r="S2709" t="str">
        <f t="shared" si="216"/>
        <v/>
      </c>
      <c r="T2709" t="str">
        <f t="shared" si="217"/>
        <v xml:space="preserve"> ()</v>
      </c>
      <c r="U2709" t="s">
        <v>4293</v>
      </c>
    </row>
    <row r="2710" spans="3:21">
      <c r="C2710" s="355">
        <v>2709</v>
      </c>
      <c r="E2710" s="504" t="str">
        <f t="shared" si="213"/>
        <v xml:space="preserve"> ()</v>
      </c>
      <c r="F2710" s="504"/>
      <c r="H2710" t="e">
        <f>VLOOKUP($G2710,県名!$B$1:$C$49,2,FALSE)</f>
        <v>#N/A</v>
      </c>
      <c r="I2710" t="e">
        <f>VLOOKUP(B2710,学校名!$D$8:$F$64,3,FALSE)</f>
        <v>#N/A</v>
      </c>
      <c r="J2710" t="str">
        <f t="shared" si="214"/>
        <v>女</v>
      </c>
      <c r="M2710" t="str">
        <f t="shared" si="215"/>
        <v xml:space="preserve"> </v>
      </c>
      <c r="S2710" t="str">
        <f t="shared" si="216"/>
        <v/>
      </c>
      <c r="T2710" t="str">
        <f t="shared" si="217"/>
        <v xml:space="preserve"> ()</v>
      </c>
      <c r="U2710" t="s">
        <v>4293</v>
      </c>
    </row>
    <row r="2711" spans="3:21">
      <c r="C2711" s="355">
        <v>2710</v>
      </c>
      <c r="E2711" s="504" t="str">
        <f t="shared" si="213"/>
        <v xml:space="preserve"> ()</v>
      </c>
      <c r="F2711" s="504"/>
      <c r="H2711" t="e">
        <f>VLOOKUP($G2711,県名!$B$1:$C$49,2,FALSE)</f>
        <v>#N/A</v>
      </c>
      <c r="I2711" t="e">
        <f>VLOOKUP(B2711,学校名!$D$8:$F$64,3,FALSE)</f>
        <v>#N/A</v>
      </c>
      <c r="J2711" t="str">
        <f t="shared" si="214"/>
        <v>女</v>
      </c>
      <c r="M2711" t="str">
        <f t="shared" si="215"/>
        <v xml:space="preserve"> </v>
      </c>
      <c r="S2711" t="str">
        <f t="shared" si="216"/>
        <v/>
      </c>
      <c r="T2711" t="str">
        <f t="shared" si="217"/>
        <v xml:space="preserve"> ()</v>
      </c>
      <c r="U2711" t="s">
        <v>4293</v>
      </c>
    </row>
    <row r="2712" spans="3:21">
      <c r="C2712" s="355">
        <v>2711</v>
      </c>
      <c r="E2712" s="504" t="str">
        <f t="shared" si="213"/>
        <v xml:space="preserve"> ()</v>
      </c>
      <c r="F2712" s="504"/>
      <c r="H2712" t="e">
        <f>VLOOKUP($G2712,県名!$B$1:$C$49,2,FALSE)</f>
        <v>#N/A</v>
      </c>
      <c r="I2712" t="e">
        <f>VLOOKUP(B2712,学校名!$D$8:$F$64,3,FALSE)</f>
        <v>#N/A</v>
      </c>
      <c r="J2712" t="str">
        <f t="shared" si="214"/>
        <v>女</v>
      </c>
      <c r="M2712" t="str">
        <f t="shared" si="215"/>
        <v xml:space="preserve"> </v>
      </c>
      <c r="S2712" t="str">
        <f t="shared" si="216"/>
        <v/>
      </c>
      <c r="T2712" t="str">
        <f t="shared" si="217"/>
        <v xml:space="preserve"> ()</v>
      </c>
      <c r="U2712" t="s">
        <v>4293</v>
      </c>
    </row>
    <row r="2713" spans="3:21">
      <c r="C2713" s="355">
        <v>2712</v>
      </c>
      <c r="E2713" s="504" t="str">
        <f t="shared" si="213"/>
        <v xml:space="preserve"> ()</v>
      </c>
      <c r="F2713" s="504"/>
      <c r="H2713" t="e">
        <f>VLOOKUP($G2713,県名!$B$1:$C$49,2,FALSE)</f>
        <v>#N/A</v>
      </c>
      <c r="I2713" t="e">
        <f>VLOOKUP(B2713,学校名!$D$8:$F$64,3,FALSE)</f>
        <v>#N/A</v>
      </c>
      <c r="J2713" t="str">
        <f t="shared" si="214"/>
        <v>女</v>
      </c>
      <c r="M2713" t="str">
        <f t="shared" si="215"/>
        <v xml:space="preserve"> </v>
      </c>
      <c r="S2713" t="str">
        <f t="shared" si="216"/>
        <v/>
      </c>
      <c r="T2713" t="str">
        <f t="shared" si="217"/>
        <v xml:space="preserve"> ()</v>
      </c>
      <c r="U2713" t="s">
        <v>4293</v>
      </c>
    </row>
    <row r="2714" spans="3:21">
      <c r="C2714" s="355">
        <v>2713</v>
      </c>
      <c r="E2714" s="504" t="str">
        <f t="shared" si="213"/>
        <v xml:space="preserve"> ()</v>
      </c>
      <c r="F2714" s="504"/>
      <c r="H2714" t="e">
        <f>VLOOKUP($G2714,県名!$B$1:$C$49,2,FALSE)</f>
        <v>#N/A</v>
      </c>
      <c r="I2714" t="e">
        <f>VLOOKUP(B2714,学校名!$D$8:$F$64,3,FALSE)</f>
        <v>#N/A</v>
      </c>
      <c r="J2714" t="str">
        <f t="shared" si="214"/>
        <v>女</v>
      </c>
      <c r="M2714" t="str">
        <f t="shared" si="215"/>
        <v xml:space="preserve"> </v>
      </c>
      <c r="S2714" t="str">
        <f t="shared" si="216"/>
        <v/>
      </c>
      <c r="T2714" t="str">
        <f t="shared" si="217"/>
        <v xml:space="preserve"> ()</v>
      </c>
      <c r="U2714" t="s">
        <v>4293</v>
      </c>
    </row>
    <row r="2715" spans="3:21">
      <c r="C2715" s="355">
        <v>2714</v>
      </c>
      <c r="E2715" s="504" t="str">
        <f t="shared" si="213"/>
        <v xml:space="preserve"> ()</v>
      </c>
      <c r="F2715" s="504"/>
      <c r="H2715" t="e">
        <f>VLOOKUP($G2715,県名!$B$1:$C$49,2,FALSE)</f>
        <v>#N/A</v>
      </c>
      <c r="I2715" t="e">
        <f>VLOOKUP(B2715,学校名!$D$8:$F$64,3,FALSE)</f>
        <v>#N/A</v>
      </c>
      <c r="J2715" t="str">
        <f t="shared" si="214"/>
        <v>女</v>
      </c>
      <c r="M2715" t="str">
        <f t="shared" si="215"/>
        <v xml:space="preserve"> </v>
      </c>
      <c r="S2715" t="str">
        <f t="shared" si="216"/>
        <v/>
      </c>
      <c r="T2715" t="str">
        <f t="shared" si="217"/>
        <v xml:space="preserve"> ()</v>
      </c>
      <c r="U2715" t="s">
        <v>4293</v>
      </c>
    </row>
    <row r="2716" spans="3:21">
      <c r="C2716" s="355">
        <v>2715</v>
      </c>
      <c r="E2716" s="504" t="str">
        <f t="shared" si="213"/>
        <v xml:space="preserve"> ()</v>
      </c>
      <c r="F2716" s="504"/>
      <c r="H2716" t="e">
        <f>VLOOKUP($G2716,県名!$B$1:$C$49,2,FALSE)</f>
        <v>#N/A</v>
      </c>
      <c r="I2716" t="e">
        <f>VLOOKUP(B2716,学校名!$D$8:$F$64,3,FALSE)</f>
        <v>#N/A</v>
      </c>
      <c r="J2716" t="str">
        <f t="shared" si="214"/>
        <v>女</v>
      </c>
      <c r="M2716" t="str">
        <f t="shared" si="215"/>
        <v xml:space="preserve"> </v>
      </c>
      <c r="S2716" t="str">
        <f t="shared" si="216"/>
        <v/>
      </c>
      <c r="T2716" t="str">
        <f t="shared" si="217"/>
        <v xml:space="preserve"> ()</v>
      </c>
      <c r="U2716" t="s">
        <v>4293</v>
      </c>
    </row>
    <row r="2717" spans="3:21">
      <c r="C2717" s="355">
        <v>2716</v>
      </c>
      <c r="E2717" s="504" t="str">
        <f t="shared" si="213"/>
        <v xml:space="preserve"> ()</v>
      </c>
      <c r="F2717" s="504"/>
      <c r="H2717" t="e">
        <f>VLOOKUP($G2717,県名!$B$1:$C$49,2,FALSE)</f>
        <v>#N/A</v>
      </c>
      <c r="I2717" t="e">
        <f>VLOOKUP(B2717,学校名!$D$8:$F$64,3,FALSE)</f>
        <v>#N/A</v>
      </c>
      <c r="J2717" t="str">
        <f t="shared" si="214"/>
        <v>女</v>
      </c>
      <c r="M2717" t="str">
        <f t="shared" si="215"/>
        <v xml:space="preserve"> </v>
      </c>
      <c r="S2717" t="str">
        <f t="shared" si="216"/>
        <v/>
      </c>
      <c r="T2717" t="str">
        <f t="shared" si="217"/>
        <v xml:space="preserve"> ()</v>
      </c>
      <c r="U2717" t="s">
        <v>4293</v>
      </c>
    </row>
    <row r="2718" spans="3:21">
      <c r="C2718" s="355">
        <v>2717</v>
      </c>
      <c r="E2718" s="504" t="str">
        <f t="shared" si="213"/>
        <v xml:space="preserve"> ()</v>
      </c>
      <c r="F2718" s="504"/>
      <c r="H2718" t="e">
        <f>VLOOKUP($G2718,県名!$B$1:$C$49,2,FALSE)</f>
        <v>#N/A</v>
      </c>
      <c r="I2718" t="e">
        <f>VLOOKUP(B2718,学校名!$D$8:$F$64,3,FALSE)</f>
        <v>#N/A</v>
      </c>
      <c r="J2718" t="str">
        <f t="shared" si="214"/>
        <v>女</v>
      </c>
      <c r="M2718" t="str">
        <f t="shared" si="215"/>
        <v xml:space="preserve"> </v>
      </c>
      <c r="S2718" t="str">
        <f t="shared" si="216"/>
        <v/>
      </c>
      <c r="T2718" t="str">
        <f t="shared" si="217"/>
        <v xml:space="preserve"> ()</v>
      </c>
      <c r="U2718" t="s">
        <v>4293</v>
      </c>
    </row>
    <row r="2719" spans="3:21">
      <c r="C2719" s="355">
        <v>2718</v>
      </c>
      <c r="E2719" s="504" t="str">
        <f t="shared" si="213"/>
        <v xml:space="preserve"> ()</v>
      </c>
      <c r="F2719" s="504"/>
      <c r="H2719" t="e">
        <f>VLOOKUP($G2719,県名!$B$1:$C$49,2,FALSE)</f>
        <v>#N/A</v>
      </c>
      <c r="I2719" t="e">
        <f>VLOOKUP(B2719,学校名!$D$8:$F$64,3,FALSE)</f>
        <v>#N/A</v>
      </c>
      <c r="J2719" t="str">
        <f t="shared" si="214"/>
        <v>女</v>
      </c>
      <c r="M2719" t="str">
        <f t="shared" si="215"/>
        <v xml:space="preserve"> </v>
      </c>
      <c r="S2719" t="str">
        <f t="shared" si="216"/>
        <v/>
      </c>
      <c r="T2719" t="str">
        <f t="shared" si="217"/>
        <v xml:space="preserve"> ()</v>
      </c>
      <c r="U2719" t="s">
        <v>4293</v>
      </c>
    </row>
    <row r="2720" spans="3:21">
      <c r="C2720" s="355">
        <v>2719</v>
      </c>
      <c r="E2720" s="504" t="str">
        <f t="shared" si="213"/>
        <v xml:space="preserve"> ()</v>
      </c>
      <c r="F2720" s="504"/>
      <c r="H2720" t="e">
        <f>VLOOKUP($G2720,県名!$B$1:$C$49,2,FALSE)</f>
        <v>#N/A</v>
      </c>
      <c r="I2720" t="e">
        <f>VLOOKUP(B2720,学校名!$D$8:$F$64,3,FALSE)</f>
        <v>#N/A</v>
      </c>
      <c r="J2720" t="str">
        <f t="shared" si="214"/>
        <v>女</v>
      </c>
      <c r="M2720" t="str">
        <f t="shared" si="215"/>
        <v xml:space="preserve"> </v>
      </c>
      <c r="S2720" t="str">
        <f t="shared" si="216"/>
        <v/>
      </c>
      <c r="T2720" t="str">
        <f t="shared" si="217"/>
        <v xml:space="preserve"> ()</v>
      </c>
      <c r="U2720" t="s">
        <v>4293</v>
      </c>
    </row>
    <row r="2721" spans="3:21">
      <c r="C2721" s="355">
        <v>2720</v>
      </c>
      <c r="E2721" s="504" t="str">
        <f t="shared" si="213"/>
        <v xml:space="preserve"> ()</v>
      </c>
      <c r="F2721" s="504"/>
      <c r="H2721" t="e">
        <f>VLOOKUP($G2721,県名!$B$1:$C$49,2,FALSE)</f>
        <v>#N/A</v>
      </c>
      <c r="I2721" t="e">
        <f>VLOOKUP(B2721,学校名!$D$8:$F$64,3,FALSE)</f>
        <v>#N/A</v>
      </c>
      <c r="J2721" t="str">
        <f t="shared" si="214"/>
        <v>女</v>
      </c>
      <c r="M2721" t="str">
        <f t="shared" si="215"/>
        <v xml:space="preserve"> </v>
      </c>
      <c r="S2721" t="str">
        <f t="shared" si="216"/>
        <v/>
      </c>
      <c r="T2721" t="str">
        <f t="shared" si="217"/>
        <v xml:space="preserve"> ()</v>
      </c>
      <c r="U2721" t="s">
        <v>4293</v>
      </c>
    </row>
    <row r="2722" spans="3:21">
      <c r="C2722" s="355">
        <v>2721</v>
      </c>
      <c r="E2722" s="504" t="str">
        <f t="shared" si="213"/>
        <v xml:space="preserve"> ()</v>
      </c>
      <c r="F2722" s="504"/>
      <c r="H2722" t="e">
        <f>VLOOKUP($G2722,県名!$B$1:$C$49,2,FALSE)</f>
        <v>#N/A</v>
      </c>
      <c r="I2722" t="e">
        <f>VLOOKUP(B2722,学校名!$D$8:$F$64,3,FALSE)</f>
        <v>#N/A</v>
      </c>
      <c r="J2722" t="str">
        <f t="shared" si="214"/>
        <v>女</v>
      </c>
      <c r="M2722" t="str">
        <f t="shared" si="215"/>
        <v xml:space="preserve"> </v>
      </c>
      <c r="S2722" t="str">
        <f t="shared" si="216"/>
        <v/>
      </c>
      <c r="T2722" t="str">
        <f t="shared" si="217"/>
        <v xml:space="preserve"> ()</v>
      </c>
      <c r="U2722" t="s">
        <v>4293</v>
      </c>
    </row>
    <row r="2723" spans="3:21">
      <c r="C2723" s="355">
        <v>2722</v>
      </c>
      <c r="E2723" s="504" t="str">
        <f t="shared" si="213"/>
        <v xml:space="preserve"> ()</v>
      </c>
      <c r="F2723" s="504"/>
      <c r="H2723" t="e">
        <f>VLOOKUP($G2723,県名!$B$1:$C$49,2,FALSE)</f>
        <v>#N/A</v>
      </c>
      <c r="I2723" t="e">
        <f>VLOOKUP(B2723,学校名!$D$8:$F$64,3,FALSE)</f>
        <v>#N/A</v>
      </c>
      <c r="J2723" t="str">
        <f t="shared" si="214"/>
        <v>女</v>
      </c>
      <c r="M2723" t="str">
        <f t="shared" si="215"/>
        <v xml:space="preserve"> </v>
      </c>
      <c r="S2723" t="str">
        <f t="shared" si="216"/>
        <v/>
      </c>
      <c r="T2723" t="str">
        <f t="shared" si="217"/>
        <v xml:space="preserve"> ()</v>
      </c>
      <c r="U2723" t="s">
        <v>4293</v>
      </c>
    </row>
    <row r="2724" spans="3:21">
      <c r="C2724" s="355">
        <v>2723</v>
      </c>
      <c r="E2724" s="504" t="str">
        <f t="shared" si="213"/>
        <v xml:space="preserve"> ()</v>
      </c>
      <c r="F2724" s="504"/>
      <c r="H2724" t="e">
        <f>VLOOKUP($G2724,県名!$B$1:$C$49,2,FALSE)</f>
        <v>#N/A</v>
      </c>
      <c r="I2724" t="e">
        <f>VLOOKUP(B2724,学校名!$D$8:$F$64,3,FALSE)</f>
        <v>#N/A</v>
      </c>
      <c r="J2724" t="str">
        <f t="shared" si="214"/>
        <v>女</v>
      </c>
      <c r="M2724" t="str">
        <f t="shared" si="215"/>
        <v xml:space="preserve"> </v>
      </c>
      <c r="S2724" t="str">
        <f t="shared" si="216"/>
        <v/>
      </c>
      <c r="T2724" t="str">
        <f t="shared" si="217"/>
        <v xml:space="preserve"> ()</v>
      </c>
      <c r="U2724" t="s">
        <v>4293</v>
      </c>
    </row>
    <row r="2725" spans="3:21">
      <c r="C2725" s="355">
        <v>2724</v>
      </c>
      <c r="E2725" s="504" t="str">
        <f t="shared" si="213"/>
        <v xml:space="preserve"> ()</v>
      </c>
      <c r="F2725" s="504"/>
      <c r="H2725" t="e">
        <f>VLOOKUP($G2725,県名!$B$1:$C$49,2,FALSE)</f>
        <v>#N/A</v>
      </c>
      <c r="I2725" t="e">
        <f>VLOOKUP(B2725,学校名!$D$8:$F$64,3,FALSE)</f>
        <v>#N/A</v>
      </c>
      <c r="J2725" t="str">
        <f t="shared" si="214"/>
        <v>女</v>
      </c>
      <c r="M2725" t="str">
        <f t="shared" si="215"/>
        <v xml:space="preserve"> </v>
      </c>
      <c r="S2725" t="str">
        <f t="shared" si="216"/>
        <v/>
      </c>
      <c r="T2725" t="str">
        <f t="shared" si="217"/>
        <v xml:space="preserve"> ()</v>
      </c>
      <c r="U2725" t="s">
        <v>4293</v>
      </c>
    </row>
    <row r="2726" spans="3:21">
      <c r="C2726" s="355">
        <v>2725</v>
      </c>
      <c r="E2726" s="504" t="str">
        <f t="shared" si="213"/>
        <v xml:space="preserve"> ()</v>
      </c>
      <c r="F2726" s="504"/>
      <c r="H2726" t="e">
        <f>VLOOKUP($G2726,県名!$B$1:$C$49,2,FALSE)</f>
        <v>#N/A</v>
      </c>
      <c r="I2726" t="e">
        <f>VLOOKUP(B2726,学校名!$D$8:$F$64,3,FALSE)</f>
        <v>#N/A</v>
      </c>
      <c r="J2726" t="str">
        <f t="shared" si="214"/>
        <v>女</v>
      </c>
      <c r="M2726" t="str">
        <f t="shared" si="215"/>
        <v xml:space="preserve"> </v>
      </c>
      <c r="S2726" t="str">
        <f t="shared" si="216"/>
        <v/>
      </c>
      <c r="T2726" t="str">
        <f t="shared" si="217"/>
        <v xml:space="preserve"> ()</v>
      </c>
      <c r="U2726" t="s">
        <v>4293</v>
      </c>
    </row>
    <row r="2727" spans="3:21">
      <c r="C2727" s="355">
        <v>2726</v>
      </c>
      <c r="E2727" s="504" t="str">
        <f t="shared" si="213"/>
        <v xml:space="preserve"> ()</v>
      </c>
      <c r="F2727" s="504"/>
      <c r="H2727" t="e">
        <f>VLOOKUP($G2727,県名!$B$1:$C$49,2,FALSE)</f>
        <v>#N/A</v>
      </c>
      <c r="I2727" t="e">
        <f>VLOOKUP(B2727,学校名!$D$8:$F$64,3,FALSE)</f>
        <v>#N/A</v>
      </c>
      <c r="J2727" t="str">
        <f t="shared" si="214"/>
        <v>女</v>
      </c>
      <c r="M2727" t="str">
        <f t="shared" si="215"/>
        <v xml:space="preserve"> </v>
      </c>
      <c r="S2727" t="str">
        <f t="shared" si="216"/>
        <v/>
      </c>
      <c r="T2727" t="str">
        <f t="shared" si="217"/>
        <v xml:space="preserve"> ()</v>
      </c>
      <c r="U2727" t="s">
        <v>4293</v>
      </c>
    </row>
    <row r="2728" spans="3:21">
      <c r="C2728" s="355">
        <v>2727</v>
      </c>
      <c r="E2728" s="504" t="str">
        <f t="shared" si="213"/>
        <v xml:space="preserve"> ()</v>
      </c>
      <c r="F2728" s="504"/>
      <c r="H2728" t="e">
        <f>VLOOKUP($G2728,県名!$B$1:$C$49,2,FALSE)</f>
        <v>#N/A</v>
      </c>
      <c r="I2728" t="e">
        <f>VLOOKUP(B2728,学校名!$D$8:$F$64,3,FALSE)</f>
        <v>#N/A</v>
      </c>
      <c r="J2728" t="str">
        <f t="shared" si="214"/>
        <v>女</v>
      </c>
      <c r="M2728" t="str">
        <f t="shared" si="215"/>
        <v xml:space="preserve"> </v>
      </c>
      <c r="S2728" t="str">
        <f t="shared" si="216"/>
        <v/>
      </c>
      <c r="T2728" t="str">
        <f t="shared" si="217"/>
        <v xml:space="preserve"> ()</v>
      </c>
      <c r="U2728" t="s">
        <v>4293</v>
      </c>
    </row>
    <row r="2729" spans="3:21">
      <c r="C2729" s="355">
        <v>2728</v>
      </c>
      <c r="E2729" s="504" t="str">
        <f t="shared" si="213"/>
        <v xml:space="preserve"> ()</v>
      </c>
      <c r="F2729" s="504"/>
      <c r="H2729" t="e">
        <f>VLOOKUP($G2729,県名!$B$1:$C$49,2,FALSE)</f>
        <v>#N/A</v>
      </c>
      <c r="I2729" t="e">
        <f>VLOOKUP(B2729,学校名!$D$8:$F$64,3,FALSE)</f>
        <v>#N/A</v>
      </c>
      <c r="J2729" t="str">
        <f t="shared" si="214"/>
        <v>女</v>
      </c>
      <c r="M2729" t="str">
        <f t="shared" si="215"/>
        <v xml:space="preserve"> </v>
      </c>
      <c r="S2729" t="str">
        <f t="shared" si="216"/>
        <v/>
      </c>
      <c r="T2729" t="str">
        <f t="shared" si="217"/>
        <v xml:space="preserve"> ()</v>
      </c>
      <c r="U2729" t="s">
        <v>4293</v>
      </c>
    </row>
    <row r="2730" spans="3:21">
      <c r="C2730" s="355">
        <v>2729</v>
      </c>
      <c r="E2730" s="504" t="str">
        <f t="shared" si="213"/>
        <v xml:space="preserve"> ()</v>
      </c>
      <c r="F2730" s="504"/>
      <c r="H2730" t="e">
        <f>VLOOKUP($G2730,県名!$B$1:$C$49,2,FALSE)</f>
        <v>#N/A</v>
      </c>
      <c r="I2730" t="e">
        <f>VLOOKUP(B2730,学校名!$D$8:$F$64,3,FALSE)</f>
        <v>#N/A</v>
      </c>
      <c r="J2730" t="str">
        <f t="shared" si="214"/>
        <v>女</v>
      </c>
      <c r="M2730" t="str">
        <f t="shared" si="215"/>
        <v xml:space="preserve"> </v>
      </c>
      <c r="S2730" t="str">
        <f t="shared" si="216"/>
        <v/>
      </c>
      <c r="T2730" t="str">
        <f t="shared" si="217"/>
        <v xml:space="preserve"> ()</v>
      </c>
      <c r="U2730" t="s">
        <v>4293</v>
      </c>
    </row>
    <row r="2731" spans="3:21">
      <c r="C2731" s="355">
        <v>2730</v>
      </c>
      <c r="E2731" s="504" t="str">
        <f t="shared" si="213"/>
        <v xml:space="preserve"> ()</v>
      </c>
      <c r="F2731" s="504"/>
      <c r="H2731" t="e">
        <f>VLOOKUP($G2731,県名!$B$1:$C$49,2,FALSE)</f>
        <v>#N/A</v>
      </c>
      <c r="I2731" t="e">
        <f>VLOOKUP(B2731,学校名!$D$8:$F$64,3,FALSE)</f>
        <v>#N/A</v>
      </c>
      <c r="J2731" t="str">
        <f t="shared" si="214"/>
        <v>女</v>
      </c>
      <c r="M2731" t="str">
        <f t="shared" si="215"/>
        <v xml:space="preserve"> </v>
      </c>
      <c r="S2731" t="str">
        <f t="shared" si="216"/>
        <v/>
      </c>
      <c r="T2731" t="str">
        <f t="shared" si="217"/>
        <v xml:space="preserve"> ()</v>
      </c>
      <c r="U2731" t="s">
        <v>4293</v>
      </c>
    </row>
    <row r="2732" spans="3:21">
      <c r="C2732" s="355">
        <v>2731</v>
      </c>
      <c r="E2732" s="504" t="str">
        <f t="shared" si="213"/>
        <v xml:space="preserve"> ()</v>
      </c>
      <c r="F2732" s="504"/>
      <c r="H2732" t="e">
        <f>VLOOKUP($G2732,県名!$B$1:$C$49,2,FALSE)</f>
        <v>#N/A</v>
      </c>
      <c r="I2732" t="e">
        <f>VLOOKUP(B2732,学校名!$D$8:$F$64,3,FALSE)</f>
        <v>#N/A</v>
      </c>
      <c r="J2732" t="str">
        <f t="shared" si="214"/>
        <v>女</v>
      </c>
      <c r="M2732" t="str">
        <f t="shared" si="215"/>
        <v xml:space="preserve"> </v>
      </c>
      <c r="S2732" t="str">
        <f t="shared" si="216"/>
        <v/>
      </c>
      <c r="T2732" t="str">
        <f t="shared" si="217"/>
        <v xml:space="preserve"> ()</v>
      </c>
      <c r="U2732" t="s">
        <v>4293</v>
      </c>
    </row>
    <row r="2733" spans="3:21">
      <c r="C2733" s="355">
        <v>2732</v>
      </c>
      <c r="E2733" s="504" t="str">
        <f t="shared" si="213"/>
        <v xml:space="preserve"> ()</v>
      </c>
      <c r="F2733" s="504"/>
      <c r="H2733" t="e">
        <f>VLOOKUP($G2733,県名!$B$1:$C$49,2,FALSE)</f>
        <v>#N/A</v>
      </c>
      <c r="I2733" t="e">
        <f>VLOOKUP(B2733,学校名!$D$8:$F$64,3,FALSE)</f>
        <v>#N/A</v>
      </c>
      <c r="J2733" t="str">
        <f t="shared" si="214"/>
        <v>女</v>
      </c>
      <c r="M2733" t="str">
        <f t="shared" si="215"/>
        <v xml:space="preserve"> </v>
      </c>
      <c r="S2733" t="str">
        <f t="shared" si="216"/>
        <v/>
      </c>
      <c r="T2733" t="str">
        <f t="shared" si="217"/>
        <v xml:space="preserve"> ()</v>
      </c>
      <c r="U2733" t="s">
        <v>4293</v>
      </c>
    </row>
    <row r="2734" spans="3:21">
      <c r="C2734" s="355">
        <v>2733</v>
      </c>
      <c r="E2734" s="504" t="str">
        <f t="shared" si="213"/>
        <v xml:space="preserve"> ()</v>
      </c>
      <c r="F2734" s="504"/>
      <c r="H2734" t="e">
        <f>VLOOKUP($G2734,県名!$B$1:$C$49,2,FALSE)</f>
        <v>#N/A</v>
      </c>
      <c r="I2734" t="e">
        <f>VLOOKUP(B2734,学校名!$D$8:$F$64,3,FALSE)</f>
        <v>#N/A</v>
      </c>
      <c r="J2734" t="str">
        <f t="shared" si="214"/>
        <v>女</v>
      </c>
      <c r="M2734" t="str">
        <f t="shared" si="215"/>
        <v xml:space="preserve"> </v>
      </c>
      <c r="S2734" t="str">
        <f t="shared" si="216"/>
        <v/>
      </c>
      <c r="T2734" t="str">
        <f t="shared" si="217"/>
        <v xml:space="preserve"> ()</v>
      </c>
      <c r="U2734" t="s">
        <v>4293</v>
      </c>
    </row>
    <row r="2735" spans="3:21">
      <c r="C2735" s="355">
        <v>2734</v>
      </c>
      <c r="E2735" s="504" t="str">
        <f t="shared" si="213"/>
        <v xml:space="preserve"> ()</v>
      </c>
      <c r="F2735" s="504"/>
      <c r="H2735" t="e">
        <f>VLOOKUP($G2735,県名!$B$1:$C$49,2,FALSE)</f>
        <v>#N/A</v>
      </c>
      <c r="I2735" t="e">
        <f>VLOOKUP(B2735,学校名!$D$8:$F$64,3,FALSE)</f>
        <v>#N/A</v>
      </c>
      <c r="J2735" t="str">
        <f t="shared" si="214"/>
        <v>女</v>
      </c>
      <c r="M2735" t="str">
        <f t="shared" si="215"/>
        <v xml:space="preserve"> </v>
      </c>
      <c r="S2735" t="str">
        <f t="shared" si="216"/>
        <v/>
      </c>
      <c r="T2735" t="str">
        <f t="shared" si="217"/>
        <v xml:space="preserve"> ()</v>
      </c>
      <c r="U2735" t="s">
        <v>4293</v>
      </c>
    </row>
    <row r="2736" spans="3:21">
      <c r="C2736" s="355">
        <v>2735</v>
      </c>
      <c r="E2736" s="504" t="str">
        <f t="shared" si="213"/>
        <v xml:space="preserve"> ()</v>
      </c>
      <c r="F2736" s="504"/>
      <c r="H2736" t="e">
        <f>VLOOKUP($G2736,県名!$B$1:$C$49,2,FALSE)</f>
        <v>#N/A</v>
      </c>
      <c r="I2736" t="e">
        <f>VLOOKUP(B2736,学校名!$D$8:$F$64,3,FALSE)</f>
        <v>#N/A</v>
      </c>
      <c r="J2736" t="str">
        <f t="shared" si="214"/>
        <v>女</v>
      </c>
      <c r="M2736" t="str">
        <f t="shared" si="215"/>
        <v xml:space="preserve"> </v>
      </c>
      <c r="S2736" t="str">
        <f t="shared" si="216"/>
        <v/>
      </c>
      <c r="T2736" t="str">
        <f t="shared" si="217"/>
        <v xml:space="preserve"> ()</v>
      </c>
      <c r="U2736" t="s">
        <v>4293</v>
      </c>
    </row>
    <row r="2737" spans="3:21">
      <c r="C2737" s="355">
        <v>2736</v>
      </c>
      <c r="E2737" s="504" t="str">
        <f t="shared" si="213"/>
        <v xml:space="preserve"> ()</v>
      </c>
      <c r="F2737" s="504"/>
      <c r="H2737" t="e">
        <f>VLOOKUP($G2737,県名!$B$1:$C$49,2,FALSE)</f>
        <v>#N/A</v>
      </c>
      <c r="I2737" t="e">
        <f>VLOOKUP(B2737,学校名!$D$8:$F$64,3,FALSE)</f>
        <v>#N/A</v>
      </c>
      <c r="J2737" t="str">
        <f t="shared" si="214"/>
        <v>女</v>
      </c>
      <c r="M2737" t="str">
        <f t="shared" si="215"/>
        <v xml:space="preserve"> </v>
      </c>
      <c r="S2737" t="str">
        <f t="shared" si="216"/>
        <v/>
      </c>
      <c r="T2737" t="str">
        <f t="shared" si="217"/>
        <v xml:space="preserve"> ()</v>
      </c>
      <c r="U2737" t="s">
        <v>4293</v>
      </c>
    </row>
    <row r="2738" spans="3:21">
      <c r="C2738" s="355">
        <v>2737</v>
      </c>
      <c r="E2738" s="504" t="str">
        <f t="shared" si="213"/>
        <v xml:space="preserve"> ()</v>
      </c>
      <c r="F2738" s="504"/>
      <c r="H2738" t="e">
        <f>VLOOKUP($G2738,県名!$B$1:$C$49,2,FALSE)</f>
        <v>#N/A</v>
      </c>
      <c r="I2738" t="e">
        <f>VLOOKUP(B2738,学校名!$D$8:$F$64,3,FALSE)</f>
        <v>#N/A</v>
      </c>
      <c r="J2738" t="str">
        <f t="shared" si="214"/>
        <v>女</v>
      </c>
      <c r="M2738" t="str">
        <f t="shared" si="215"/>
        <v xml:space="preserve"> </v>
      </c>
      <c r="S2738" t="str">
        <f t="shared" si="216"/>
        <v/>
      </c>
      <c r="T2738" t="str">
        <f t="shared" si="217"/>
        <v xml:space="preserve"> ()</v>
      </c>
      <c r="U2738" t="s">
        <v>4293</v>
      </c>
    </row>
    <row r="2739" spans="3:21">
      <c r="C2739" s="355">
        <v>2738</v>
      </c>
      <c r="E2739" s="504" t="str">
        <f t="shared" si="213"/>
        <v xml:space="preserve"> ()</v>
      </c>
      <c r="F2739" s="504"/>
      <c r="H2739" t="e">
        <f>VLOOKUP($G2739,県名!$B$1:$C$49,2,FALSE)</f>
        <v>#N/A</v>
      </c>
      <c r="I2739" t="e">
        <f>VLOOKUP(B2739,学校名!$D$8:$F$64,3,FALSE)</f>
        <v>#N/A</v>
      </c>
      <c r="J2739" t="str">
        <f t="shared" si="214"/>
        <v>女</v>
      </c>
      <c r="M2739" t="str">
        <f t="shared" si="215"/>
        <v xml:space="preserve"> </v>
      </c>
      <c r="S2739" t="str">
        <f t="shared" si="216"/>
        <v/>
      </c>
      <c r="T2739" t="str">
        <f t="shared" si="217"/>
        <v xml:space="preserve"> ()</v>
      </c>
      <c r="U2739" t="s">
        <v>4293</v>
      </c>
    </row>
    <row r="2740" spans="3:21">
      <c r="C2740" s="355">
        <v>2739</v>
      </c>
      <c r="E2740" s="504" t="str">
        <f t="shared" si="213"/>
        <v xml:space="preserve"> ()</v>
      </c>
      <c r="F2740" s="504"/>
      <c r="H2740" t="e">
        <f>VLOOKUP($G2740,県名!$B$1:$C$49,2,FALSE)</f>
        <v>#N/A</v>
      </c>
      <c r="I2740" t="e">
        <f>VLOOKUP(B2740,学校名!$D$8:$F$64,3,FALSE)</f>
        <v>#N/A</v>
      </c>
      <c r="J2740" t="str">
        <f t="shared" si="214"/>
        <v>女</v>
      </c>
      <c r="M2740" t="str">
        <f t="shared" si="215"/>
        <v xml:space="preserve"> </v>
      </c>
      <c r="S2740" t="str">
        <f t="shared" si="216"/>
        <v/>
      </c>
      <c r="T2740" t="str">
        <f t="shared" si="217"/>
        <v xml:space="preserve"> ()</v>
      </c>
      <c r="U2740" t="s">
        <v>4293</v>
      </c>
    </row>
    <row r="2741" spans="3:21">
      <c r="C2741" s="355">
        <v>2740</v>
      </c>
      <c r="E2741" s="504" t="str">
        <f t="shared" si="213"/>
        <v xml:space="preserve"> ()</v>
      </c>
      <c r="F2741" s="504"/>
      <c r="H2741" t="e">
        <f>VLOOKUP($G2741,県名!$B$1:$C$49,2,FALSE)</f>
        <v>#N/A</v>
      </c>
      <c r="I2741" t="e">
        <f>VLOOKUP(B2741,学校名!$D$8:$F$64,3,FALSE)</f>
        <v>#N/A</v>
      </c>
      <c r="J2741" t="str">
        <f t="shared" si="214"/>
        <v>女</v>
      </c>
      <c r="M2741" t="str">
        <f t="shared" si="215"/>
        <v xml:space="preserve"> </v>
      </c>
      <c r="S2741" t="str">
        <f t="shared" si="216"/>
        <v/>
      </c>
      <c r="T2741" t="str">
        <f t="shared" si="217"/>
        <v xml:space="preserve"> ()</v>
      </c>
      <c r="U2741" t="s">
        <v>4293</v>
      </c>
    </row>
    <row r="2742" spans="3:21">
      <c r="C2742" s="355">
        <v>2741</v>
      </c>
      <c r="E2742" s="504" t="str">
        <f t="shared" si="213"/>
        <v xml:space="preserve"> ()</v>
      </c>
      <c r="F2742" s="504"/>
      <c r="H2742" t="e">
        <f>VLOOKUP($G2742,県名!$B$1:$C$49,2,FALSE)</f>
        <v>#N/A</v>
      </c>
      <c r="I2742" t="e">
        <f>VLOOKUP(B2742,学校名!$D$8:$F$64,3,FALSE)</f>
        <v>#N/A</v>
      </c>
      <c r="J2742" t="str">
        <f t="shared" si="214"/>
        <v>女</v>
      </c>
      <c r="M2742" t="str">
        <f t="shared" si="215"/>
        <v xml:space="preserve"> </v>
      </c>
      <c r="S2742" t="str">
        <f t="shared" si="216"/>
        <v/>
      </c>
      <c r="T2742" t="str">
        <f t="shared" si="217"/>
        <v xml:space="preserve"> ()</v>
      </c>
      <c r="U2742" t="s">
        <v>4293</v>
      </c>
    </row>
    <row r="2743" spans="3:21">
      <c r="C2743" s="355">
        <v>2742</v>
      </c>
      <c r="E2743" s="504" t="str">
        <f t="shared" si="213"/>
        <v xml:space="preserve"> ()</v>
      </c>
      <c r="F2743" s="504"/>
      <c r="H2743" t="e">
        <f>VLOOKUP($G2743,県名!$B$1:$C$49,2,FALSE)</f>
        <v>#N/A</v>
      </c>
      <c r="I2743" t="e">
        <f>VLOOKUP(B2743,学校名!$D$8:$F$64,3,FALSE)</f>
        <v>#N/A</v>
      </c>
      <c r="J2743" t="str">
        <f t="shared" si="214"/>
        <v>女</v>
      </c>
      <c r="M2743" t="str">
        <f t="shared" si="215"/>
        <v xml:space="preserve"> </v>
      </c>
      <c r="S2743" t="str">
        <f t="shared" si="216"/>
        <v/>
      </c>
      <c r="T2743" t="str">
        <f t="shared" si="217"/>
        <v xml:space="preserve"> ()</v>
      </c>
      <c r="U2743" t="s">
        <v>4293</v>
      </c>
    </row>
    <row r="2744" spans="3:21">
      <c r="C2744" s="355">
        <v>2743</v>
      </c>
      <c r="E2744" s="504" t="str">
        <f t="shared" si="213"/>
        <v xml:space="preserve"> ()</v>
      </c>
      <c r="F2744" s="504"/>
      <c r="H2744" t="e">
        <f>VLOOKUP($G2744,県名!$B$1:$C$49,2,FALSE)</f>
        <v>#N/A</v>
      </c>
      <c r="I2744" t="e">
        <f>VLOOKUP(B2744,学校名!$D$8:$F$64,3,FALSE)</f>
        <v>#N/A</v>
      </c>
      <c r="J2744" t="str">
        <f t="shared" si="214"/>
        <v>女</v>
      </c>
      <c r="M2744" t="str">
        <f t="shared" si="215"/>
        <v xml:space="preserve"> </v>
      </c>
      <c r="S2744" t="str">
        <f t="shared" si="216"/>
        <v/>
      </c>
      <c r="T2744" t="str">
        <f t="shared" si="217"/>
        <v xml:space="preserve"> ()</v>
      </c>
      <c r="U2744" t="s">
        <v>4293</v>
      </c>
    </row>
    <row r="2745" spans="3:21">
      <c r="C2745" s="355">
        <v>2744</v>
      </c>
      <c r="E2745" s="504" t="str">
        <f t="shared" si="213"/>
        <v xml:space="preserve"> ()</v>
      </c>
      <c r="F2745" s="504"/>
      <c r="H2745" t="e">
        <f>VLOOKUP($G2745,県名!$B$1:$C$49,2,FALSE)</f>
        <v>#N/A</v>
      </c>
      <c r="I2745" t="e">
        <f>VLOOKUP(B2745,学校名!$D$8:$F$64,3,FALSE)</f>
        <v>#N/A</v>
      </c>
      <c r="J2745" t="str">
        <f t="shared" si="214"/>
        <v>女</v>
      </c>
      <c r="M2745" t="str">
        <f t="shared" si="215"/>
        <v xml:space="preserve"> </v>
      </c>
      <c r="S2745" t="str">
        <f t="shared" si="216"/>
        <v/>
      </c>
      <c r="T2745" t="str">
        <f t="shared" si="217"/>
        <v xml:space="preserve"> ()</v>
      </c>
      <c r="U2745" t="s">
        <v>4293</v>
      </c>
    </row>
    <row r="2746" spans="3:21">
      <c r="C2746" s="355">
        <v>2745</v>
      </c>
      <c r="E2746" s="504" t="str">
        <f t="shared" si="213"/>
        <v xml:space="preserve"> ()</v>
      </c>
      <c r="F2746" s="504"/>
      <c r="H2746" t="e">
        <f>VLOOKUP($G2746,県名!$B$1:$C$49,2,FALSE)</f>
        <v>#N/A</v>
      </c>
      <c r="I2746" t="e">
        <f>VLOOKUP(B2746,学校名!$D$8:$F$64,3,FALSE)</f>
        <v>#N/A</v>
      </c>
      <c r="J2746" t="str">
        <f t="shared" si="214"/>
        <v>女</v>
      </c>
      <c r="M2746" t="str">
        <f t="shared" si="215"/>
        <v xml:space="preserve"> </v>
      </c>
      <c r="S2746" t="str">
        <f t="shared" si="216"/>
        <v/>
      </c>
      <c r="T2746" t="str">
        <f t="shared" si="217"/>
        <v xml:space="preserve"> ()</v>
      </c>
      <c r="U2746" t="s">
        <v>4293</v>
      </c>
    </row>
    <row r="2747" spans="3:21">
      <c r="C2747" s="355">
        <v>2746</v>
      </c>
      <c r="E2747" s="504" t="str">
        <f t="shared" si="213"/>
        <v xml:space="preserve"> ()</v>
      </c>
      <c r="F2747" s="504"/>
      <c r="H2747" t="e">
        <f>VLOOKUP($G2747,県名!$B$1:$C$49,2,FALSE)</f>
        <v>#N/A</v>
      </c>
      <c r="I2747" t="e">
        <f>VLOOKUP(B2747,学校名!$D$8:$F$64,3,FALSE)</f>
        <v>#N/A</v>
      </c>
      <c r="J2747" t="str">
        <f t="shared" si="214"/>
        <v>女</v>
      </c>
      <c r="M2747" t="str">
        <f t="shared" si="215"/>
        <v xml:space="preserve"> </v>
      </c>
      <c r="S2747" t="str">
        <f t="shared" si="216"/>
        <v/>
      </c>
      <c r="T2747" t="str">
        <f t="shared" si="217"/>
        <v xml:space="preserve"> ()</v>
      </c>
      <c r="U2747" t="s">
        <v>4293</v>
      </c>
    </row>
    <row r="2748" spans="3:21">
      <c r="C2748" s="355">
        <v>2747</v>
      </c>
      <c r="E2748" s="504" t="str">
        <f t="shared" si="213"/>
        <v xml:space="preserve"> ()</v>
      </c>
      <c r="F2748" s="504"/>
      <c r="H2748" t="e">
        <f>VLOOKUP($G2748,県名!$B$1:$C$49,2,FALSE)</f>
        <v>#N/A</v>
      </c>
      <c r="I2748" t="e">
        <f>VLOOKUP(B2748,学校名!$D$8:$F$64,3,FALSE)</f>
        <v>#N/A</v>
      </c>
      <c r="J2748" t="str">
        <f t="shared" si="214"/>
        <v>女</v>
      </c>
      <c r="M2748" t="str">
        <f t="shared" si="215"/>
        <v xml:space="preserve"> </v>
      </c>
      <c r="S2748" t="str">
        <f t="shared" si="216"/>
        <v/>
      </c>
      <c r="T2748" t="str">
        <f t="shared" si="217"/>
        <v xml:space="preserve"> ()</v>
      </c>
      <c r="U2748" t="s">
        <v>4293</v>
      </c>
    </row>
    <row r="2749" spans="3:21">
      <c r="C2749" s="355">
        <v>2748</v>
      </c>
      <c r="E2749" s="504" t="str">
        <f t="shared" si="213"/>
        <v xml:space="preserve"> ()</v>
      </c>
      <c r="F2749" s="504"/>
      <c r="H2749" t="e">
        <f>VLOOKUP($G2749,県名!$B$1:$C$49,2,FALSE)</f>
        <v>#N/A</v>
      </c>
      <c r="I2749" t="e">
        <f>VLOOKUP(B2749,学校名!$D$8:$F$64,3,FALSE)</f>
        <v>#N/A</v>
      </c>
      <c r="J2749" t="str">
        <f t="shared" si="214"/>
        <v>女</v>
      </c>
      <c r="M2749" t="str">
        <f t="shared" si="215"/>
        <v xml:space="preserve"> </v>
      </c>
      <c r="S2749" t="str">
        <f t="shared" si="216"/>
        <v/>
      </c>
      <c r="T2749" t="str">
        <f t="shared" si="217"/>
        <v xml:space="preserve"> ()</v>
      </c>
      <c r="U2749" t="s">
        <v>4293</v>
      </c>
    </row>
    <row r="2750" spans="3:21">
      <c r="C2750" s="355">
        <v>2749</v>
      </c>
      <c r="E2750" s="504" t="str">
        <f t="shared" si="213"/>
        <v xml:space="preserve"> ()</v>
      </c>
      <c r="F2750" s="504"/>
      <c r="H2750" t="e">
        <f>VLOOKUP($G2750,県名!$B$1:$C$49,2,FALSE)</f>
        <v>#N/A</v>
      </c>
      <c r="I2750" t="e">
        <f>VLOOKUP(B2750,学校名!$D$8:$F$64,3,FALSE)</f>
        <v>#N/A</v>
      </c>
      <c r="J2750" t="str">
        <f t="shared" si="214"/>
        <v>女</v>
      </c>
      <c r="M2750" t="str">
        <f t="shared" si="215"/>
        <v xml:space="preserve"> </v>
      </c>
      <c r="S2750" t="str">
        <f t="shared" si="216"/>
        <v/>
      </c>
      <c r="T2750" t="str">
        <f t="shared" si="217"/>
        <v xml:space="preserve"> ()</v>
      </c>
      <c r="U2750" t="s">
        <v>4293</v>
      </c>
    </row>
    <row r="2751" spans="3:21">
      <c r="C2751" s="355">
        <v>2750</v>
      </c>
      <c r="E2751" s="504" t="str">
        <f t="shared" si="213"/>
        <v xml:space="preserve"> ()</v>
      </c>
      <c r="F2751" s="504"/>
      <c r="H2751" t="e">
        <f>VLOOKUP($G2751,県名!$B$1:$C$49,2,FALSE)</f>
        <v>#N/A</v>
      </c>
      <c r="I2751" t="e">
        <f>VLOOKUP(B2751,学校名!$D$8:$F$64,3,FALSE)</f>
        <v>#N/A</v>
      </c>
      <c r="J2751" t="str">
        <f t="shared" si="214"/>
        <v>女</v>
      </c>
      <c r="M2751" t="str">
        <f t="shared" si="215"/>
        <v xml:space="preserve"> </v>
      </c>
      <c r="S2751" t="str">
        <f t="shared" si="216"/>
        <v/>
      </c>
      <c r="T2751" t="str">
        <f t="shared" si="217"/>
        <v xml:space="preserve"> ()</v>
      </c>
      <c r="U2751" t="s">
        <v>4293</v>
      </c>
    </row>
    <row r="2752" spans="3:21">
      <c r="C2752" s="355">
        <v>2751</v>
      </c>
      <c r="E2752" s="504" t="str">
        <f t="shared" si="213"/>
        <v xml:space="preserve"> ()</v>
      </c>
      <c r="F2752" s="504"/>
      <c r="H2752" t="e">
        <f>VLOOKUP($G2752,県名!$B$1:$C$49,2,FALSE)</f>
        <v>#N/A</v>
      </c>
      <c r="I2752" t="e">
        <f>VLOOKUP(B2752,学校名!$D$8:$F$64,3,FALSE)</f>
        <v>#N/A</v>
      </c>
      <c r="J2752" t="str">
        <f t="shared" si="214"/>
        <v>女</v>
      </c>
      <c r="M2752" t="str">
        <f t="shared" si="215"/>
        <v xml:space="preserve"> </v>
      </c>
      <c r="S2752" t="str">
        <f t="shared" si="216"/>
        <v/>
      </c>
      <c r="T2752" t="str">
        <f t="shared" si="217"/>
        <v xml:space="preserve"> ()</v>
      </c>
      <c r="U2752" t="s">
        <v>4293</v>
      </c>
    </row>
    <row r="2753" spans="3:21">
      <c r="C2753" s="355">
        <v>2752</v>
      </c>
      <c r="E2753" s="504" t="str">
        <f t="shared" si="213"/>
        <v xml:space="preserve"> ()</v>
      </c>
      <c r="F2753" s="504"/>
      <c r="H2753" t="e">
        <f>VLOOKUP($G2753,県名!$B$1:$C$49,2,FALSE)</f>
        <v>#N/A</v>
      </c>
      <c r="I2753" t="e">
        <f>VLOOKUP(B2753,学校名!$D$8:$F$64,3,FALSE)</f>
        <v>#N/A</v>
      </c>
      <c r="J2753" t="str">
        <f t="shared" si="214"/>
        <v>女</v>
      </c>
      <c r="M2753" t="str">
        <f t="shared" si="215"/>
        <v xml:space="preserve"> </v>
      </c>
      <c r="S2753" t="str">
        <f t="shared" si="216"/>
        <v/>
      </c>
      <c r="T2753" t="str">
        <f t="shared" si="217"/>
        <v xml:space="preserve"> ()</v>
      </c>
      <c r="U2753" t="s">
        <v>4293</v>
      </c>
    </row>
    <row r="2754" spans="3:21">
      <c r="C2754" s="355">
        <v>2753</v>
      </c>
      <c r="E2754" s="504" t="str">
        <f t="shared" si="213"/>
        <v xml:space="preserve"> ()</v>
      </c>
      <c r="F2754" s="504"/>
      <c r="H2754" t="e">
        <f>VLOOKUP($G2754,県名!$B$1:$C$49,2,FALSE)</f>
        <v>#N/A</v>
      </c>
      <c r="I2754" t="e">
        <f>VLOOKUP(B2754,学校名!$D$8:$F$64,3,FALSE)</f>
        <v>#N/A</v>
      </c>
      <c r="J2754" t="str">
        <f t="shared" si="214"/>
        <v>女</v>
      </c>
      <c r="M2754" t="str">
        <f t="shared" si="215"/>
        <v xml:space="preserve"> </v>
      </c>
      <c r="S2754" t="str">
        <f t="shared" si="216"/>
        <v/>
      </c>
      <c r="T2754" t="str">
        <f t="shared" si="217"/>
        <v xml:space="preserve"> ()</v>
      </c>
      <c r="U2754" t="s">
        <v>4293</v>
      </c>
    </row>
    <row r="2755" spans="3:21">
      <c r="C2755" s="355">
        <v>2754</v>
      </c>
      <c r="E2755" s="504" t="str">
        <f t="shared" ref="E2755:E2818" si="218">M2755&amp;"("&amp;S2755&amp;")"</f>
        <v xml:space="preserve"> ()</v>
      </c>
      <c r="F2755" s="504"/>
      <c r="H2755" t="e">
        <f>VLOOKUP($G2755,県名!$B$1:$C$49,2,FALSE)</f>
        <v>#N/A</v>
      </c>
      <c r="I2755" t="e">
        <f>VLOOKUP(B2755,学校名!$D$8:$F$64,3,FALSE)</f>
        <v>#N/A</v>
      </c>
      <c r="J2755" t="str">
        <f t="shared" ref="J2755:J2818" si="219">IF(VALUE(C2755)&lt;2001,"男","女")</f>
        <v>女</v>
      </c>
      <c r="M2755" t="str">
        <f t="shared" ref="M2755:M2818" si="220">K2755&amp;" "&amp;L2755</f>
        <v xml:space="preserve"> </v>
      </c>
      <c r="S2755" t="str">
        <f t="shared" ref="S2755:S2818" si="221">LEFT(R2755,2)</f>
        <v/>
      </c>
      <c r="T2755" t="str">
        <f t="shared" ref="T2755:T2818" si="222">Q2755&amp;" ("&amp;S2755&amp;")"</f>
        <v xml:space="preserve"> ()</v>
      </c>
      <c r="U2755" t="s">
        <v>4293</v>
      </c>
    </row>
    <row r="2756" spans="3:21">
      <c r="C2756" s="355">
        <v>2755</v>
      </c>
      <c r="E2756" s="504" t="str">
        <f t="shared" si="218"/>
        <v xml:space="preserve"> ()</v>
      </c>
      <c r="F2756" s="504"/>
      <c r="H2756" t="e">
        <f>VLOOKUP($G2756,県名!$B$1:$C$49,2,FALSE)</f>
        <v>#N/A</v>
      </c>
      <c r="I2756" t="e">
        <f>VLOOKUP(B2756,学校名!$D$8:$F$64,3,FALSE)</f>
        <v>#N/A</v>
      </c>
      <c r="J2756" t="str">
        <f t="shared" si="219"/>
        <v>女</v>
      </c>
      <c r="M2756" t="str">
        <f t="shared" si="220"/>
        <v xml:space="preserve"> </v>
      </c>
      <c r="S2756" t="str">
        <f t="shared" si="221"/>
        <v/>
      </c>
      <c r="T2756" t="str">
        <f t="shared" si="222"/>
        <v xml:space="preserve"> ()</v>
      </c>
      <c r="U2756" t="s">
        <v>4293</v>
      </c>
    </row>
    <row r="2757" spans="3:21">
      <c r="C2757" s="355">
        <v>2756</v>
      </c>
      <c r="E2757" s="504" t="str">
        <f t="shared" si="218"/>
        <v xml:space="preserve"> ()</v>
      </c>
      <c r="F2757" s="504"/>
      <c r="H2757" t="e">
        <f>VLOOKUP($G2757,県名!$B$1:$C$49,2,FALSE)</f>
        <v>#N/A</v>
      </c>
      <c r="I2757" t="e">
        <f>VLOOKUP(B2757,学校名!$D$8:$F$64,3,FALSE)</f>
        <v>#N/A</v>
      </c>
      <c r="J2757" t="str">
        <f t="shared" si="219"/>
        <v>女</v>
      </c>
      <c r="M2757" t="str">
        <f t="shared" si="220"/>
        <v xml:space="preserve"> </v>
      </c>
      <c r="S2757" t="str">
        <f t="shared" si="221"/>
        <v/>
      </c>
      <c r="T2757" t="str">
        <f t="shared" si="222"/>
        <v xml:space="preserve"> ()</v>
      </c>
      <c r="U2757" t="s">
        <v>4293</v>
      </c>
    </row>
    <row r="2758" spans="3:21">
      <c r="C2758" s="355">
        <v>2757</v>
      </c>
      <c r="E2758" s="504" t="str">
        <f t="shared" si="218"/>
        <v xml:space="preserve"> ()</v>
      </c>
      <c r="F2758" s="504"/>
      <c r="H2758" t="e">
        <f>VLOOKUP($G2758,県名!$B$1:$C$49,2,FALSE)</f>
        <v>#N/A</v>
      </c>
      <c r="I2758" t="e">
        <f>VLOOKUP(B2758,学校名!$D$8:$F$64,3,FALSE)</f>
        <v>#N/A</v>
      </c>
      <c r="J2758" t="str">
        <f t="shared" si="219"/>
        <v>女</v>
      </c>
      <c r="M2758" t="str">
        <f t="shared" si="220"/>
        <v xml:space="preserve"> </v>
      </c>
      <c r="S2758" t="str">
        <f t="shared" si="221"/>
        <v/>
      </c>
      <c r="T2758" t="str">
        <f t="shared" si="222"/>
        <v xml:space="preserve"> ()</v>
      </c>
      <c r="U2758" t="s">
        <v>4293</v>
      </c>
    </row>
    <row r="2759" spans="3:21">
      <c r="C2759" s="355">
        <v>2758</v>
      </c>
      <c r="E2759" s="504" t="str">
        <f t="shared" si="218"/>
        <v xml:space="preserve"> ()</v>
      </c>
      <c r="F2759" s="504"/>
      <c r="H2759" t="e">
        <f>VLOOKUP($G2759,県名!$B$1:$C$49,2,FALSE)</f>
        <v>#N/A</v>
      </c>
      <c r="I2759" t="e">
        <f>VLOOKUP(B2759,学校名!$D$8:$F$64,3,FALSE)</f>
        <v>#N/A</v>
      </c>
      <c r="J2759" t="str">
        <f t="shared" si="219"/>
        <v>女</v>
      </c>
      <c r="M2759" t="str">
        <f t="shared" si="220"/>
        <v xml:space="preserve"> </v>
      </c>
      <c r="S2759" t="str">
        <f t="shared" si="221"/>
        <v/>
      </c>
      <c r="T2759" t="str">
        <f t="shared" si="222"/>
        <v xml:space="preserve"> ()</v>
      </c>
      <c r="U2759" t="s">
        <v>4293</v>
      </c>
    </row>
    <row r="2760" spans="3:21">
      <c r="C2760" s="355">
        <v>2759</v>
      </c>
      <c r="E2760" s="504" t="str">
        <f t="shared" si="218"/>
        <v xml:space="preserve"> ()</v>
      </c>
      <c r="F2760" s="504"/>
      <c r="H2760" t="e">
        <f>VLOOKUP($G2760,県名!$B$1:$C$49,2,FALSE)</f>
        <v>#N/A</v>
      </c>
      <c r="I2760" t="e">
        <f>VLOOKUP(B2760,学校名!$D$8:$F$64,3,FALSE)</f>
        <v>#N/A</v>
      </c>
      <c r="J2760" t="str">
        <f t="shared" si="219"/>
        <v>女</v>
      </c>
      <c r="M2760" t="str">
        <f t="shared" si="220"/>
        <v xml:space="preserve"> </v>
      </c>
      <c r="S2760" t="str">
        <f t="shared" si="221"/>
        <v/>
      </c>
      <c r="T2760" t="str">
        <f t="shared" si="222"/>
        <v xml:space="preserve"> ()</v>
      </c>
      <c r="U2760" t="s">
        <v>4293</v>
      </c>
    </row>
    <row r="2761" spans="3:21">
      <c r="C2761" s="355">
        <v>2760</v>
      </c>
      <c r="E2761" s="504" t="str">
        <f t="shared" si="218"/>
        <v xml:space="preserve"> ()</v>
      </c>
      <c r="F2761" s="504"/>
      <c r="H2761" t="e">
        <f>VLOOKUP($G2761,県名!$B$1:$C$49,2,FALSE)</f>
        <v>#N/A</v>
      </c>
      <c r="I2761" t="e">
        <f>VLOOKUP(B2761,学校名!$D$8:$F$64,3,FALSE)</f>
        <v>#N/A</v>
      </c>
      <c r="J2761" t="str">
        <f t="shared" si="219"/>
        <v>女</v>
      </c>
      <c r="M2761" t="str">
        <f t="shared" si="220"/>
        <v xml:space="preserve"> </v>
      </c>
      <c r="S2761" t="str">
        <f t="shared" si="221"/>
        <v/>
      </c>
      <c r="T2761" t="str">
        <f t="shared" si="222"/>
        <v xml:space="preserve"> ()</v>
      </c>
      <c r="U2761" t="s">
        <v>4293</v>
      </c>
    </row>
    <row r="2762" spans="3:21">
      <c r="C2762" s="355">
        <v>2761</v>
      </c>
      <c r="E2762" s="504" t="str">
        <f t="shared" si="218"/>
        <v xml:space="preserve"> ()</v>
      </c>
      <c r="F2762" s="504"/>
      <c r="H2762" t="e">
        <f>VLOOKUP($G2762,県名!$B$1:$C$49,2,FALSE)</f>
        <v>#N/A</v>
      </c>
      <c r="I2762" t="e">
        <f>VLOOKUP(B2762,学校名!$D$8:$F$64,3,FALSE)</f>
        <v>#N/A</v>
      </c>
      <c r="J2762" t="str">
        <f t="shared" si="219"/>
        <v>女</v>
      </c>
      <c r="M2762" t="str">
        <f t="shared" si="220"/>
        <v xml:space="preserve"> </v>
      </c>
      <c r="S2762" t="str">
        <f t="shared" si="221"/>
        <v/>
      </c>
      <c r="T2762" t="str">
        <f t="shared" si="222"/>
        <v xml:space="preserve"> ()</v>
      </c>
      <c r="U2762" t="s">
        <v>4293</v>
      </c>
    </row>
    <row r="2763" spans="3:21">
      <c r="C2763" s="355">
        <v>2762</v>
      </c>
      <c r="E2763" s="504" t="str">
        <f t="shared" si="218"/>
        <v xml:space="preserve"> ()</v>
      </c>
      <c r="F2763" s="504"/>
      <c r="H2763" t="e">
        <f>VLOOKUP($G2763,県名!$B$1:$C$49,2,FALSE)</f>
        <v>#N/A</v>
      </c>
      <c r="I2763" t="e">
        <f>VLOOKUP(B2763,学校名!$D$8:$F$64,3,FALSE)</f>
        <v>#N/A</v>
      </c>
      <c r="J2763" t="str">
        <f t="shared" si="219"/>
        <v>女</v>
      </c>
      <c r="M2763" t="str">
        <f t="shared" si="220"/>
        <v xml:space="preserve"> </v>
      </c>
      <c r="S2763" t="str">
        <f t="shared" si="221"/>
        <v/>
      </c>
      <c r="T2763" t="str">
        <f t="shared" si="222"/>
        <v xml:space="preserve"> ()</v>
      </c>
      <c r="U2763" t="s">
        <v>4293</v>
      </c>
    </row>
    <row r="2764" spans="3:21">
      <c r="C2764" s="355">
        <v>2763</v>
      </c>
      <c r="E2764" s="504" t="str">
        <f t="shared" si="218"/>
        <v xml:space="preserve"> ()</v>
      </c>
      <c r="F2764" s="504"/>
      <c r="H2764" t="e">
        <f>VLOOKUP($G2764,県名!$B$1:$C$49,2,FALSE)</f>
        <v>#N/A</v>
      </c>
      <c r="I2764" t="e">
        <f>VLOOKUP(B2764,学校名!$D$8:$F$64,3,FALSE)</f>
        <v>#N/A</v>
      </c>
      <c r="J2764" t="str">
        <f t="shared" si="219"/>
        <v>女</v>
      </c>
      <c r="M2764" t="str">
        <f t="shared" si="220"/>
        <v xml:space="preserve"> </v>
      </c>
      <c r="S2764" t="str">
        <f t="shared" si="221"/>
        <v/>
      </c>
      <c r="T2764" t="str">
        <f t="shared" si="222"/>
        <v xml:space="preserve"> ()</v>
      </c>
      <c r="U2764" t="s">
        <v>4293</v>
      </c>
    </row>
    <row r="2765" spans="3:21">
      <c r="C2765" s="355">
        <v>2764</v>
      </c>
      <c r="E2765" s="504" t="str">
        <f t="shared" si="218"/>
        <v xml:space="preserve"> ()</v>
      </c>
      <c r="F2765" s="504"/>
      <c r="H2765" t="e">
        <f>VLOOKUP($G2765,県名!$B$1:$C$49,2,FALSE)</f>
        <v>#N/A</v>
      </c>
      <c r="I2765" t="e">
        <f>VLOOKUP(B2765,学校名!$D$8:$F$64,3,FALSE)</f>
        <v>#N/A</v>
      </c>
      <c r="J2765" t="str">
        <f t="shared" si="219"/>
        <v>女</v>
      </c>
      <c r="M2765" t="str">
        <f t="shared" si="220"/>
        <v xml:space="preserve"> </v>
      </c>
      <c r="S2765" t="str">
        <f t="shared" si="221"/>
        <v/>
      </c>
      <c r="T2765" t="str">
        <f t="shared" si="222"/>
        <v xml:space="preserve"> ()</v>
      </c>
      <c r="U2765" t="s">
        <v>4293</v>
      </c>
    </row>
    <row r="2766" spans="3:21">
      <c r="C2766" s="355">
        <v>2765</v>
      </c>
      <c r="E2766" s="504" t="str">
        <f t="shared" si="218"/>
        <v xml:space="preserve"> ()</v>
      </c>
      <c r="F2766" s="504"/>
      <c r="H2766" t="e">
        <f>VLOOKUP($G2766,県名!$B$1:$C$49,2,FALSE)</f>
        <v>#N/A</v>
      </c>
      <c r="I2766" t="e">
        <f>VLOOKUP(B2766,学校名!$D$8:$F$64,3,FALSE)</f>
        <v>#N/A</v>
      </c>
      <c r="J2766" t="str">
        <f t="shared" si="219"/>
        <v>女</v>
      </c>
      <c r="M2766" t="str">
        <f t="shared" si="220"/>
        <v xml:space="preserve"> </v>
      </c>
      <c r="S2766" t="str">
        <f t="shared" si="221"/>
        <v/>
      </c>
      <c r="T2766" t="str">
        <f t="shared" si="222"/>
        <v xml:space="preserve"> ()</v>
      </c>
      <c r="U2766" t="s">
        <v>4293</v>
      </c>
    </row>
    <row r="2767" spans="3:21">
      <c r="C2767" s="355">
        <v>2766</v>
      </c>
      <c r="E2767" s="504" t="str">
        <f t="shared" si="218"/>
        <v xml:space="preserve"> ()</v>
      </c>
      <c r="F2767" s="504"/>
      <c r="H2767" t="e">
        <f>VLOOKUP($G2767,県名!$B$1:$C$49,2,FALSE)</f>
        <v>#N/A</v>
      </c>
      <c r="I2767" t="e">
        <f>VLOOKUP(B2767,学校名!$D$8:$F$64,3,FALSE)</f>
        <v>#N/A</v>
      </c>
      <c r="J2767" t="str">
        <f t="shared" si="219"/>
        <v>女</v>
      </c>
      <c r="M2767" t="str">
        <f t="shared" si="220"/>
        <v xml:space="preserve"> </v>
      </c>
      <c r="S2767" t="str">
        <f t="shared" si="221"/>
        <v/>
      </c>
      <c r="T2767" t="str">
        <f t="shared" si="222"/>
        <v xml:space="preserve"> ()</v>
      </c>
      <c r="U2767" t="s">
        <v>4293</v>
      </c>
    </row>
    <row r="2768" spans="3:21">
      <c r="C2768" s="355">
        <v>2767</v>
      </c>
      <c r="E2768" s="504" t="str">
        <f t="shared" si="218"/>
        <v xml:space="preserve"> ()</v>
      </c>
      <c r="F2768" s="504"/>
      <c r="H2768" t="e">
        <f>VLOOKUP($G2768,県名!$B$1:$C$49,2,FALSE)</f>
        <v>#N/A</v>
      </c>
      <c r="I2768" t="e">
        <f>VLOOKUP(B2768,学校名!$D$8:$F$64,3,FALSE)</f>
        <v>#N/A</v>
      </c>
      <c r="J2768" t="str">
        <f t="shared" si="219"/>
        <v>女</v>
      </c>
      <c r="M2768" t="str">
        <f t="shared" si="220"/>
        <v xml:space="preserve"> </v>
      </c>
      <c r="S2768" t="str">
        <f t="shared" si="221"/>
        <v/>
      </c>
      <c r="T2768" t="str">
        <f t="shared" si="222"/>
        <v xml:space="preserve"> ()</v>
      </c>
      <c r="U2768" t="s">
        <v>4293</v>
      </c>
    </row>
    <row r="2769" spans="3:21">
      <c r="C2769" s="355">
        <v>2768</v>
      </c>
      <c r="E2769" s="504" t="str">
        <f t="shared" si="218"/>
        <v xml:space="preserve"> ()</v>
      </c>
      <c r="F2769" s="504"/>
      <c r="H2769" t="e">
        <f>VLOOKUP($G2769,県名!$B$1:$C$49,2,FALSE)</f>
        <v>#N/A</v>
      </c>
      <c r="I2769" t="e">
        <f>VLOOKUP(B2769,学校名!$D$8:$F$64,3,FALSE)</f>
        <v>#N/A</v>
      </c>
      <c r="J2769" t="str">
        <f t="shared" si="219"/>
        <v>女</v>
      </c>
      <c r="M2769" t="str">
        <f t="shared" si="220"/>
        <v xml:space="preserve"> </v>
      </c>
      <c r="S2769" t="str">
        <f t="shared" si="221"/>
        <v/>
      </c>
      <c r="T2769" t="str">
        <f t="shared" si="222"/>
        <v xml:space="preserve"> ()</v>
      </c>
      <c r="U2769" t="s">
        <v>4293</v>
      </c>
    </row>
    <row r="2770" spans="3:21">
      <c r="C2770" s="355">
        <v>2769</v>
      </c>
      <c r="E2770" s="504" t="str">
        <f t="shared" si="218"/>
        <v xml:space="preserve"> ()</v>
      </c>
      <c r="F2770" s="504"/>
      <c r="H2770" t="e">
        <f>VLOOKUP($G2770,県名!$B$1:$C$49,2,FALSE)</f>
        <v>#N/A</v>
      </c>
      <c r="I2770" t="e">
        <f>VLOOKUP(B2770,学校名!$D$8:$F$64,3,FALSE)</f>
        <v>#N/A</v>
      </c>
      <c r="J2770" t="str">
        <f t="shared" si="219"/>
        <v>女</v>
      </c>
      <c r="M2770" t="str">
        <f t="shared" si="220"/>
        <v xml:space="preserve"> </v>
      </c>
      <c r="S2770" t="str">
        <f t="shared" si="221"/>
        <v/>
      </c>
      <c r="T2770" t="str">
        <f t="shared" si="222"/>
        <v xml:space="preserve"> ()</v>
      </c>
      <c r="U2770" t="s">
        <v>4293</v>
      </c>
    </row>
    <row r="2771" spans="3:21">
      <c r="C2771" s="355">
        <v>2770</v>
      </c>
      <c r="E2771" s="504" t="str">
        <f t="shared" si="218"/>
        <v xml:space="preserve"> ()</v>
      </c>
      <c r="F2771" s="504"/>
      <c r="H2771" t="e">
        <f>VLOOKUP($G2771,県名!$B$1:$C$49,2,FALSE)</f>
        <v>#N/A</v>
      </c>
      <c r="I2771" t="e">
        <f>VLOOKUP(B2771,学校名!$D$8:$F$64,3,FALSE)</f>
        <v>#N/A</v>
      </c>
      <c r="J2771" t="str">
        <f t="shared" si="219"/>
        <v>女</v>
      </c>
      <c r="M2771" t="str">
        <f t="shared" si="220"/>
        <v xml:space="preserve"> </v>
      </c>
      <c r="S2771" t="str">
        <f t="shared" si="221"/>
        <v/>
      </c>
      <c r="T2771" t="str">
        <f t="shared" si="222"/>
        <v xml:space="preserve"> ()</v>
      </c>
      <c r="U2771" t="s">
        <v>4293</v>
      </c>
    </row>
    <row r="2772" spans="3:21">
      <c r="C2772" s="355">
        <v>2771</v>
      </c>
      <c r="E2772" s="504" t="str">
        <f t="shared" si="218"/>
        <v xml:space="preserve"> ()</v>
      </c>
      <c r="F2772" s="504"/>
      <c r="H2772" t="e">
        <f>VLOOKUP($G2772,県名!$B$1:$C$49,2,FALSE)</f>
        <v>#N/A</v>
      </c>
      <c r="I2772" t="e">
        <f>VLOOKUP(B2772,学校名!$D$8:$F$64,3,FALSE)</f>
        <v>#N/A</v>
      </c>
      <c r="J2772" t="str">
        <f t="shared" si="219"/>
        <v>女</v>
      </c>
      <c r="M2772" t="str">
        <f t="shared" si="220"/>
        <v xml:space="preserve"> </v>
      </c>
      <c r="S2772" t="str">
        <f t="shared" si="221"/>
        <v/>
      </c>
      <c r="T2772" t="str">
        <f t="shared" si="222"/>
        <v xml:space="preserve"> ()</v>
      </c>
      <c r="U2772" t="s">
        <v>4293</v>
      </c>
    </row>
    <row r="2773" spans="3:21">
      <c r="C2773" s="355">
        <v>2772</v>
      </c>
      <c r="E2773" s="504" t="str">
        <f t="shared" si="218"/>
        <v xml:space="preserve"> ()</v>
      </c>
      <c r="F2773" s="504"/>
      <c r="H2773" t="e">
        <f>VLOOKUP($G2773,県名!$B$1:$C$49,2,FALSE)</f>
        <v>#N/A</v>
      </c>
      <c r="I2773" t="e">
        <f>VLOOKUP(B2773,学校名!$D$8:$F$64,3,FALSE)</f>
        <v>#N/A</v>
      </c>
      <c r="J2773" t="str">
        <f t="shared" si="219"/>
        <v>女</v>
      </c>
      <c r="M2773" t="str">
        <f t="shared" si="220"/>
        <v xml:space="preserve"> </v>
      </c>
      <c r="S2773" t="str">
        <f t="shared" si="221"/>
        <v/>
      </c>
      <c r="T2773" t="str">
        <f t="shared" si="222"/>
        <v xml:space="preserve"> ()</v>
      </c>
      <c r="U2773" t="s">
        <v>4293</v>
      </c>
    </row>
    <row r="2774" spans="3:21">
      <c r="C2774" s="355">
        <v>2773</v>
      </c>
      <c r="E2774" s="504" t="str">
        <f t="shared" si="218"/>
        <v xml:space="preserve"> ()</v>
      </c>
      <c r="F2774" s="504"/>
      <c r="H2774" t="e">
        <f>VLOOKUP($G2774,県名!$B$1:$C$49,2,FALSE)</f>
        <v>#N/A</v>
      </c>
      <c r="I2774" t="e">
        <f>VLOOKUP(B2774,学校名!$D$8:$F$64,3,FALSE)</f>
        <v>#N/A</v>
      </c>
      <c r="J2774" t="str">
        <f t="shared" si="219"/>
        <v>女</v>
      </c>
      <c r="M2774" t="str">
        <f t="shared" si="220"/>
        <v xml:space="preserve"> </v>
      </c>
      <c r="S2774" t="str">
        <f t="shared" si="221"/>
        <v/>
      </c>
      <c r="T2774" t="str">
        <f t="shared" si="222"/>
        <v xml:space="preserve"> ()</v>
      </c>
      <c r="U2774" t="s">
        <v>4293</v>
      </c>
    </row>
    <row r="2775" spans="3:21">
      <c r="C2775" s="355">
        <v>2774</v>
      </c>
      <c r="E2775" s="504" t="str">
        <f t="shared" si="218"/>
        <v xml:space="preserve"> ()</v>
      </c>
      <c r="F2775" s="504"/>
      <c r="H2775" t="e">
        <f>VLOOKUP($G2775,県名!$B$1:$C$49,2,FALSE)</f>
        <v>#N/A</v>
      </c>
      <c r="I2775" t="e">
        <f>VLOOKUP(B2775,学校名!$D$8:$F$64,3,FALSE)</f>
        <v>#N/A</v>
      </c>
      <c r="J2775" t="str">
        <f t="shared" si="219"/>
        <v>女</v>
      </c>
      <c r="M2775" t="str">
        <f t="shared" si="220"/>
        <v xml:space="preserve"> </v>
      </c>
      <c r="S2775" t="str">
        <f t="shared" si="221"/>
        <v/>
      </c>
      <c r="T2775" t="str">
        <f t="shared" si="222"/>
        <v xml:space="preserve"> ()</v>
      </c>
      <c r="U2775" t="s">
        <v>4293</v>
      </c>
    </row>
    <row r="2776" spans="3:21">
      <c r="C2776" s="355">
        <v>2775</v>
      </c>
      <c r="E2776" s="504" t="str">
        <f t="shared" si="218"/>
        <v xml:space="preserve"> ()</v>
      </c>
      <c r="F2776" s="504"/>
      <c r="H2776" t="e">
        <f>VLOOKUP($G2776,県名!$B$1:$C$49,2,FALSE)</f>
        <v>#N/A</v>
      </c>
      <c r="I2776" t="e">
        <f>VLOOKUP(B2776,学校名!$D$8:$F$64,3,FALSE)</f>
        <v>#N/A</v>
      </c>
      <c r="J2776" t="str">
        <f t="shared" si="219"/>
        <v>女</v>
      </c>
      <c r="M2776" t="str">
        <f t="shared" si="220"/>
        <v xml:space="preserve"> </v>
      </c>
      <c r="S2776" t="str">
        <f t="shared" si="221"/>
        <v/>
      </c>
      <c r="T2776" t="str">
        <f t="shared" si="222"/>
        <v xml:space="preserve"> ()</v>
      </c>
      <c r="U2776" t="s">
        <v>4293</v>
      </c>
    </row>
    <row r="2777" spans="3:21">
      <c r="C2777" s="355">
        <v>2776</v>
      </c>
      <c r="E2777" s="504" t="str">
        <f t="shared" si="218"/>
        <v xml:space="preserve"> ()</v>
      </c>
      <c r="F2777" s="504"/>
      <c r="H2777" t="e">
        <f>VLOOKUP($G2777,県名!$B$1:$C$49,2,FALSE)</f>
        <v>#N/A</v>
      </c>
      <c r="I2777" t="e">
        <f>VLOOKUP(B2777,学校名!$D$8:$F$64,3,FALSE)</f>
        <v>#N/A</v>
      </c>
      <c r="J2777" t="str">
        <f t="shared" si="219"/>
        <v>女</v>
      </c>
      <c r="M2777" t="str">
        <f t="shared" si="220"/>
        <v xml:space="preserve"> </v>
      </c>
      <c r="S2777" t="str">
        <f t="shared" si="221"/>
        <v/>
      </c>
      <c r="T2777" t="str">
        <f t="shared" si="222"/>
        <v xml:space="preserve"> ()</v>
      </c>
      <c r="U2777" t="s">
        <v>4293</v>
      </c>
    </row>
    <row r="2778" spans="3:21">
      <c r="C2778" s="355">
        <v>2777</v>
      </c>
      <c r="E2778" s="504" t="str">
        <f t="shared" si="218"/>
        <v xml:space="preserve"> ()</v>
      </c>
      <c r="F2778" s="504"/>
      <c r="H2778" t="e">
        <f>VLOOKUP($G2778,県名!$B$1:$C$49,2,FALSE)</f>
        <v>#N/A</v>
      </c>
      <c r="I2778" t="e">
        <f>VLOOKUP(B2778,学校名!$D$8:$F$64,3,FALSE)</f>
        <v>#N/A</v>
      </c>
      <c r="J2778" t="str">
        <f t="shared" si="219"/>
        <v>女</v>
      </c>
      <c r="M2778" t="str">
        <f t="shared" si="220"/>
        <v xml:space="preserve"> </v>
      </c>
      <c r="S2778" t="str">
        <f t="shared" si="221"/>
        <v/>
      </c>
      <c r="T2778" t="str">
        <f t="shared" si="222"/>
        <v xml:space="preserve"> ()</v>
      </c>
      <c r="U2778" t="s">
        <v>4293</v>
      </c>
    </row>
    <row r="2779" spans="3:21">
      <c r="C2779" s="355">
        <v>2778</v>
      </c>
      <c r="E2779" s="504" t="str">
        <f t="shared" si="218"/>
        <v xml:space="preserve"> ()</v>
      </c>
      <c r="F2779" s="504"/>
      <c r="H2779" t="e">
        <f>VLOOKUP($G2779,県名!$B$1:$C$49,2,FALSE)</f>
        <v>#N/A</v>
      </c>
      <c r="I2779" t="e">
        <f>VLOOKUP(B2779,学校名!$D$8:$F$64,3,FALSE)</f>
        <v>#N/A</v>
      </c>
      <c r="J2779" t="str">
        <f t="shared" si="219"/>
        <v>女</v>
      </c>
      <c r="M2779" t="str">
        <f t="shared" si="220"/>
        <v xml:space="preserve"> </v>
      </c>
      <c r="S2779" t="str">
        <f t="shared" si="221"/>
        <v/>
      </c>
      <c r="T2779" t="str">
        <f t="shared" si="222"/>
        <v xml:space="preserve"> ()</v>
      </c>
      <c r="U2779" t="s">
        <v>4293</v>
      </c>
    </row>
    <row r="2780" spans="3:21">
      <c r="C2780" s="355">
        <v>2779</v>
      </c>
      <c r="E2780" s="504" t="str">
        <f t="shared" si="218"/>
        <v xml:space="preserve"> ()</v>
      </c>
      <c r="F2780" s="504"/>
      <c r="H2780" t="e">
        <f>VLOOKUP($G2780,県名!$B$1:$C$49,2,FALSE)</f>
        <v>#N/A</v>
      </c>
      <c r="I2780" t="e">
        <f>VLOOKUP(B2780,学校名!$D$8:$F$64,3,FALSE)</f>
        <v>#N/A</v>
      </c>
      <c r="J2780" t="str">
        <f t="shared" si="219"/>
        <v>女</v>
      </c>
      <c r="M2780" t="str">
        <f t="shared" si="220"/>
        <v xml:space="preserve"> </v>
      </c>
      <c r="S2780" t="str">
        <f t="shared" si="221"/>
        <v/>
      </c>
      <c r="T2780" t="str">
        <f t="shared" si="222"/>
        <v xml:space="preserve"> ()</v>
      </c>
      <c r="U2780" t="s">
        <v>4293</v>
      </c>
    </row>
    <row r="2781" spans="3:21">
      <c r="C2781" s="355">
        <v>2780</v>
      </c>
      <c r="E2781" s="504" t="str">
        <f t="shared" si="218"/>
        <v xml:space="preserve"> ()</v>
      </c>
      <c r="F2781" s="504"/>
      <c r="H2781" t="e">
        <f>VLOOKUP($G2781,県名!$B$1:$C$49,2,FALSE)</f>
        <v>#N/A</v>
      </c>
      <c r="I2781" t="e">
        <f>VLOOKUP(B2781,学校名!$D$8:$F$64,3,FALSE)</f>
        <v>#N/A</v>
      </c>
      <c r="J2781" t="str">
        <f t="shared" si="219"/>
        <v>女</v>
      </c>
      <c r="M2781" t="str">
        <f t="shared" si="220"/>
        <v xml:space="preserve"> </v>
      </c>
      <c r="S2781" t="str">
        <f t="shared" si="221"/>
        <v/>
      </c>
      <c r="T2781" t="str">
        <f t="shared" si="222"/>
        <v xml:space="preserve"> ()</v>
      </c>
      <c r="U2781" t="s">
        <v>4293</v>
      </c>
    </row>
    <row r="2782" spans="3:21">
      <c r="C2782" s="355">
        <v>2781</v>
      </c>
      <c r="E2782" s="504" t="str">
        <f t="shared" si="218"/>
        <v xml:space="preserve"> ()</v>
      </c>
      <c r="F2782" s="504"/>
      <c r="H2782" t="e">
        <f>VLOOKUP($G2782,県名!$B$1:$C$49,2,FALSE)</f>
        <v>#N/A</v>
      </c>
      <c r="I2782" t="e">
        <f>VLOOKUP(B2782,学校名!$D$8:$F$64,3,FALSE)</f>
        <v>#N/A</v>
      </c>
      <c r="J2782" t="str">
        <f t="shared" si="219"/>
        <v>女</v>
      </c>
      <c r="M2782" t="str">
        <f t="shared" si="220"/>
        <v xml:space="preserve"> </v>
      </c>
      <c r="S2782" t="str">
        <f t="shared" si="221"/>
        <v/>
      </c>
      <c r="T2782" t="str">
        <f t="shared" si="222"/>
        <v xml:space="preserve"> ()</v>
      </c>
      <c r="U2782" t="s">
        <v>4293</v>
      </c>
    </row>
    <row r="2783" spans="3:21">
      <c r="C2783" s="355">
        <v>2782</v>
      </c>
      <c r="E2783" s="504" t="str">
        <f t="shared" si="218"/>
        <v xml:space="preserve"> ()</v>
      </c>
      <c r="F2783" s="504"/>
      <c r="H2783" t="e">
        <f>VLOOKUP($G2783,県名!$B$1:$C$49,2,FALSE)</f>
        <v>#N/A</v>
      </c>
      <c r="I2783" t="e">
        <f>VLOOKUP(B2783,学校名!$D$8:$F$64,3,FALSE)</f>
        <v>#N/A</v>
      </c>
      <c r="J2783" t="str">
        <f t="shared" si="219"/>
        <v>女</v>
      </c>
      <c r="M2783" t="str">
        <f t="shared" si="220"/>
        <v xml:space="preserve"> </v>
      </c>
      <c r="S2783" t="str">
        <f t="shared" si="221"/>
        <v/>
      </c>
      <c r="T2783" t="str">
        <f t="shared" si="222"/>
        <v xml:space="preserve"> ()</v>
      </c>
      <c r="U2783" t="s">
        <v>4293</v>
      </c>
    </row>
    <row r="2784" spans="3:21">
      <c r="C2784" s="355">
        <v>2783</v>
      </c>
      <c r="E2784" s="504" t="str">
        <f t="shared" si="218"/>
        <v xml:space="preserve"> ()</v>
      </c>
      <c r="F2784" s="504"/>
      <c r="H2784" t="e">
        <f>VLOOKUP($G2784,県名!$B$1:$C$49,2,FALSE)</f>
        <v>#N/A</v>
      </c>
      <c r="I2784" t="e">
        <f>VLOOKUP(B2784,学校名!$D$8:$F$64,3,FALSE)</f>
        <v>#N/A</v>
      </c>
      <c r="J2784" t="str">
        <f t="shared" si="219"/>
        <v>女</v>
      </c>
      <c r="M2784" t="str">
        <f t="shared" si="220"/>
        <v xml:space="preserve"> </v>
      </c>
      <c r="S2784" t="str">
        <f t="shared" si="221"/>
        <v/>
      </c>
      <c r="T2784" t="str">
        <f t="shared" si="222"/>
        <v xml:space="preserve"> ()</v>
      </c>
      <c r="U2784" t="s">
        <v>4293</v>
      </c>
    </row>
    <row r="2785" spans="3:21">
      <c r="C2785" s="355">
        <v>2784</v>
      </c>
      <c r="E2785" s="504" t="str">
        <f t="shared" si="218"/>
        <v xml:space="preserve"> ()</v>
      </c>
      <c r="F2785" s="504"/>
      <c r="H2785" t="e">
        <f>VLOOKUP($G2785,県名!$B$1:$C$49,2,FALSE)</f>
        <v>#N/A</v>
      </c>
      <c r="I2785" t="e">
        <f>VLOOKUP(B2785,学校名!$D$8:$F$64,3,FALSE)</f>
        <v>#N/A</v>
      </c>
      <c r="J2785" t="str">
        <f t="shared" si="219"/>
        <v>女</v>
      </c>
      <c r="M2785" t="str">
        <f t="shared" si="220"/>
        <v xml:space="preserve"> </v>
      </c>
      <c r="S2785" t="str">
        <f t="shared" si="221"/>
        <v/>
      </c>
      <c r="T2785" t="str">
        <f t="shared" si="222"/>
        <v xml:space="preserve"> ()</v>
      </c>
      <c r="U2785" t="s">
        <v>4293</v>
      </c>
    </row>
    <row r="2786" spans="3:21">
      <c r="C2786" s="355">
        <v>2785</v>
      </c>
      <c r="E2786" s="504" t="str">
        <f t="shared" si="218"/>
        <v xml:space="preserve"> ()</v>
      </c>
      <c r="F2786" s="504"/>
      <c r="H2786" t="e">
        <f>VLOOKUP($G2786,県名!$B$1:$C$49,2,FALSE)</f>
        <v>#N/A</v>
      </c>
      <c r="I2786" t="e">
        <f>VLOOKUP(B2786,学校名!$D$8:$F$64,3,FALSE)</f>
        <v>#N/A</v>
      </c>
      <c r="J2786" t="str">
        <f t="shared" si="219"/>
        <v>女</v>
      </c>
      <c r="M2786" t="str">
        <f t="shared" si="220"/>
        <v xml:space="preserve"> </v>
      </c>
      <c r="S2786" t="str">
        <f t="shared" si="221"/>
        <v/>
      </c>
      <c r="T2786" t="str">
        <f t="shared" si="222"/>
        <v xml:space="preserve"> ()</v>
      </c>
      <c r="U2786" t="s">
        <v>4293</v>
      </c>
    </row>
    <row r="2787" spans="3:21">
      <c r="C2787" s="355">
        <v>2786</v>
      </c>
      <c r="E2787" s="504" t="str">
        <f t="shared" si="218"/>
        <v xml:space="preserve"> ()</v>
      </c>
      <c r="F2787" s="504"/>
      <c r="H2787" t="e">
        <f>VLOOKUP($G2787,県名!$B$1:$C$49,2,FALSE)</f>
        <v>#N/A</v>
      </c>
      <c r="I2787" t="e">
        <f>VLOOKUP(B2787,学校名!$D$8:$F$64,3,FALSE)</f>
        <v>#N/A</v>
      </c>
      <c r="J2787" t="str">
        <f t="shared" si="219"/>
        <v>女</v>
      </c>
      <c r="M2787" t="str">
        <f t="shared" si="220"/>
        <v xml:space="preserve"> </v>
      </c>
      <c r="S2787" t="str">
        <f t="shared" si="221"/>
        <v/>
      </c>
      <c r="T2787" t="str">
        <f t="shared" si="222"/>
        <v xml:space="preserve"> ()</v>
      </c>
      <c r="U2787" t="s">
        <v>4293</v>
      </c>
    </row>
    <row r="2788" spans="3:21">
      <c r="C2788" s="355">
        <v>2787</v>
      </c>
      <c r="E2788" s="504" t="str">
        <f t="shared" si="218"/>
        <v xml:space="preserve"> ()</v>
      </c>
      <c r="F2788" s="504"/>
      <c r="H2788" t="e">
        <f>VLOOKUP($G2788,県名!$B$1:$C$49,2,FALSE)</f>
        <v>#N/A</v>
      </c>
      <c r="I2788" t="e">
        <f>VLOOKUP(B2788,学校名!$D$8:$F$64,3,FALSE)</f>
        <v>#N/A</v>
      </c>
      <c r="J2788" t="str">
        <f t="shared" si="219"/>
        <v>女</v>
      </c>
      <c r="M2788" t="str">
        <f t="shared" si="220"/>
        <v xml:space="preserve"> </v>
      </c>
      <c r="S2788" t="str">
        <f t="shared" si="221"/>
        <v/>
      </c>
      <c r="T2788" t="str">
        <f t="shared" si="222"/>
        <v xml:space="preserve"> ()</v>
      </c>
      <c r="U2788" t="s">
        <v>4293</v>
      </c>
    </row>
    <row r="2789" spans="3:21">
      <c r="C2789" s="355">
        <v>2788</v>
      </c>
      <c r="E2789" s="504" t="str">
        <f t="shared" si="218"/>
        <v xml:space="preserve"> ()</v>
      </c>
      <c r="F2789" s="504"/>
      <c r="H2789" t="e">
        <f>VLOOKUP($G2789,県名!$B$1:$C$49,2,FALSE)</f>
        <v>#N/A</v>
      </c>
      <c r="I2789" t="e">
        <f>VLOOKUP(B2789,学校名!$D$8:$F$64,3,FALSE)</f>
        <v>#N/A</v>
      </c>
      <c r="J2789" t="str">
        <f t="shared" si="219"/>
        <v>女</v>
      </c>
      <c r="M2789" t="str">
        <f t="shared" si="220"/>
        <v xml:space="preserve"> </v>
      </c>
      <c r="S2789" t="str">
        <f t="shared" si="221"/>
        <v/>
      </c>
      <c r="T2789" t="str">
        <f t="shared" si="222"/>
        <v xml:space="preserve"> ()</v>
      </c>
      <c r="U2789" t="s">
        <v>4293</v>
      </c>
    </row>
    <row r="2790" spans="3:21">
      <c r="C2790" s="355">
        <v>2789</v>
      </c>
      <c r="E2790" s="504" t="str">
        <f t="shared" si="218"/>
        <v xml:space="preserve"> ()</v>
      </c>
      <c r="F2790" s="504"/>
      <c r="H2790" t="e">
        <f>VLOOKUP($G2790,県名!$B$1:$C$49,2,FALSE)</f>
        <v>#N/A</v>
      </c>
      <c r="I2790" t="e">
        <f>VLOOKUP(B2790,学校名!$D$8:$F$64,3,FALSE)</f>
        <v>#N/A</v>
      </c>
      <c r="J2790" t="str">
        <f t="shared" si="219"/>
        <v>女</v>
      </c>
      <c r="M2790" t="str">
        <f t="shared" si="220"/>
        <v xml:space="preserve"> </v>
      </c>
      <c r="S2790" t="str">
        <f t="shared" si="221"/>
        <v/>
      </c>
      <c r="T2790" t="str">
        <f t="shared" si="222"/>
        <v xml:space="preserve"> ()</v>
      </c>
      <c r="U2790" t="s">
        <v>4293</v>
      </c>
    </row>
    <row r="2791" spans="3:21">
      <c r="C2791" s="355">
        <v>2790</v>
      </c>
      <c r="E2791" s="504" t="str">
        <f t="shared" si="218"/>
        <v xml:space="preserve"> ()</v>
      </c>
      <c r="F2791" s="504"/>
      <c r="H2791" t="e">
        <f>VLOOKUP($G2791,県名!$B$1:$C$49,2,FALSE)</f>
        <v>#N/A</v>
      </c>
      <c r="I2791" t="e">
        <f>VLOOKUP(B2791,学校名!$D$8:$F$64,3,FALSE)</f>
        <v>#N/A</v>
      </c>
      <c r="J2791" t="str">
        <f t="shared" si="219"/>
        <v>女</v>
      </c>
      <c r="M2791" t="str">
        <f t="shared" si="220"/>
        <v xml:space="preserve"> </v>
      </c>
      <c r="S2791" t="str">
        <f t="shared" si="221"/>
        <v/>
      </c>
      <c r="T2791" t="str">
        <f t="shared" si="222"/>
        <v xml:space="preserve"> ()</v>
      </c>
      <c r="U2791" t="s">
        <v>4293</v>
      </c>
    </row>
    <row r="2792" spans="3:21">
      <c r="C2792" s="355">
        <v>2791</v>
      </c>
      <c r="E2792" s="504" t="str">
        <f t="shared" si="218"/>
        <v xml:space="preserve"> ()</v>
      </c>
      <c r="F2792" s="504"/>
      <c r="H2792" t="e">
        <f>VLOOKUP($G2792,県名!$B$1:$C$49,2,FALSE)</f>
        <v>#N/A</v>
      </c>
      <c r="I2792" t="e">
        <f>VLOOKUP(B2792,学校名!$D$8:$F$64,3,FALSE)</f>
        <v>#N/A</v>
      </c>
      <c r="J2792" t="str">
        <f t="shared" si="219"/>
        <v>女</v>
      </c>
      <c r="M2792" t="str">
        <f t="shared" si="220"/>
        <v xml:space="preserve"> </v>
      </c>
      <c r="S2792" t="str">
        <f t="shared" si="221"/>
        <v/>
      </c>
      <c r="T2792" t="str">
        <f t="shared" si="222"/>
        <v xml:space="preserve"> ()</v>
      </c>
      <c r="U2792" t="s">
        <v>4293</v>
      </c>
    </row>
    <row r="2793" spans="3:21">
      <c r="C2793" s="355">
        <v>2792</v>
      </c>
      <c r="E2793" s="504" t="str">
        <f t="shared" si="218"/>
        <v xml:space="preserve"> ()</v>
      </c>
      <c r="F2793" s="504"/>
      <c r="H2793" t="e">
        <f>VLOOKUP($G2793,県名!$B$1:$C$49,2,FALSE)</f>
        <v>#N/A</v>
      </c>
      <c r="I2793" t="e">
        <f>VLOOKUP(B2793,学校名!$D$8:$F$64,3,FALSE)</f>
        <v>#N/A</v>
      </c>
      <c r="J2793" t="str">
        <f t="shared" si="219"/>
        <v>女</v>
      </c>
      <c r="M2793" t="str">
        <f t="shared" si="220"/>
        <v xml:space="preserve"> </v>
      </c>
      <c r="S2793" t="str">
        <f t="shared" si="221"/>
        <v/>
      </c>
      <c r="T2793" t="str">
        <f t="shared" si="222"/>
        <v xml:space="preserve"> ()</v>
      </c>
      <c r="U2793" t="s">
        <v>4293</v>
      </c>
    </row>
    <row r="2794" spans="3:21">
      <c r="C2794" s="355">
        <v>2793</v>
      </c>
      <c r="E2794" s="504" t="str">
        <f t="shared" si="218"/>
        <v xml:space="preserve"> ()</v>
      </c>
      <c r="F2794" s="504"/>
      <c r="H2794" t="e">
        <f>VLOOKUP($G2794,県名!$B$1:$C$49,2,FALSE)</f>
        <v>#N/A</v>
      </c>
      <c r="I2794" t="e">
        <f>VLOOKUP(B2794,学校名!$D$8:$F$64,3,FALSE)</f>
        <v>#N/A</v>
      </c>
      <c r="J2794" t="str">
        <f t="shared" si="219"/>
        <v>女</v>
      </c>
      <c r="M2794" t="str">
        <f t="shared" si="220"/>
        <v xml:space="preserve"> </v>
      </c>
      <c r="S2794" t="str">
        <f t="shared" si="221"/>
        <v/>
      </c>
      <c r="T2794" t="str">
        <f t="shared" si="222"/>
        <v xml:space="preserve"> ()</v>
      </c>
      <c r="U2794" t="s">
        <v>4293</v>
      </c>
    </row>
    <row r="2795" spans="3:21">
      <c r="C2795" s="355">
        <v>2794</v>
      </c>
      <c r="E2795" s="504" t="str">
        <f t="shared" si="218"/>
        <v xml:space="preserve"> ()</v>
      </c>
      <c r="F2795" s="504"/>
      <c r="H2795" t="e">
        <f>VLOOKUP($G2795,県名!$B$1:$C$49,2,FALSE)</f>
        <v>#N/A</v>
      </c>
      <c r="I2795" t="e">
        <f>VLOOKUP(B2795,学校名!$D$8:$F$64,3,FALSE)</f>
        <v>#N/A</v>
      </c>
      <c r="J2795" t="str">
        <f t="shared" si="219"/>
        <v>女</v>
      </c>
      <c r="M2795" t="str">
        <f t="shared" si="220"/>
        <v xml:space="preserve"> </v>
      </c>
      <c r="S2795" t="str">
        <f t="shared" si="221"/>
        <v/>
      </c>
      <c r="T2795" t="str">
        <f t="shared" si="222"/>
        <v xml:space="preserve"> ()</v>
      </c>
      <c r="U2795" t="s">
        <v>4293</v>
      </c>
    </row>
    <row r="2796" spans="3:21">
      <c r="C2796" s="355">
        <v>2795</v>
      </c>
      <c r="E2796" s="504" t="str">
        <f t="shared" si="218"/>
        <v xml:space="preserve"> ()</v>
      </c>
      <c r="F2796" s="504"/>
      <c r="H2796" t="e">
        <f>VLOOKUP($G2796,県名!$B$1:$C$49,2,FALSE)</f>
        <v>#N/A</v>
      </c>
      <c r="I2796" t="e">
        <f>VLOOKUP(B2796,学校名!$D$8:$F$64,3,FALSE)</f>
        <v>#N/A</v>
      </c>
      <c r="J2796" t="str">
        <f t="shared" si="219"/>
        <v>女</v>
      </c>
      <c r="M2796" t="str">
        <f t="shared" si="220"/>
        <v xml:space="preserve"> </v>
      </c>
      <c r="S2796" t="str">
        <f t="shared" si="221"/>
        <v/>
      </c>
      <c r="T2796" t="str">
        <f t="shared" si="222"/>
        <v xml:space="preserve"> ()</v>
      </c>
      <c r="U2796" t="s">
        <v>4293</v>
      </c>
    </row>
    <row r="2797" spans="3:21">
      <c r="C2797" s="355">
        <v>2796</v>
      </c>
      <c r="E2797" s="504" t="str">
        <f t="shared" si="218"/>
        <v xml:space="preserve"> ()</v>
      </c>
      <c r="F2797" s="504"/>
      <c r="H2797" t="e">
        <f>VLOOKUP($G2797,県名!$B$1:$C$49,2,FALSE)</f>
        <v>#N/A</v>
      </c>
      <c r="I2797" t="e">
        <f>VLOOKUP(B2797,学校名!$D$8:$F$64,3,FALSE)</f>
        <v>#N/A</v>
      </c>
      <c r="J2797" t="str">
        <f t="shared" si="219"/>
        <v>女</v>
      </c>
      <c r="M2797" t="str">
        <f t="shared" si="220"/>
        <v xml:space="preserve"> </v>
      </c>
      <c r="S2797" t="str">
        <f t="shared" si="221"/>
        <v/>
      </c>
      <c r="T2797" t="str">
        <f t="shared" si="222"/>
        <v xml:space="preserve"> ()</v>
      </c>
      <c r="U2797" t="s">
        <v>4293</v>
      </c>
    </row>
    <row r="2798" spans="3:21">
      <c r="C2798" s="355">
        <v>2797</v>
      </c>
      <c r="E2798" s="504" t="str">
        <f t="shared" si="218"/>
        <v xml:space="preserve"> ()</v>
      </c>
      <c r="F2798" s="504"/>
      <c r="H2798" t="e">
        <f>VLOOKUP($G2798,県名!$B$1:$C$49,2,FALSE)</f>
        <v>#N/A</v>
      </c>
      <c r="I2798" t="e">
        <f>VLOOKUP(B2798,学校名!$D$8:$F$64,3,FALSE)</f>
        <v>#N/A</v>
      </c>
      <c r="J2798" t="str">
        <f t="shared" si="219"/>
        <v>女</v>
      </c>
      <c r="M2798" t="str">
        <f t="shared" si="220"/>
        <v xml:space="preserve"> </v>
      </c>
      <c r="S2798" t="str">
        <f t="shared" si="221"/>
        <v/>
      </c>
      <c r="T2798" t="str">
        <f t="shared" si="222"/>
        <v xml:space="preserve"> ()</v>
      </c>
      <c r="U2798" t="s">
        <v>4293</v>
      </c>
    </row>
    <row r="2799" spans="3:21">
      <c r="C2799" s="355">
        <v>2798</v>
      </c>
      <c r="E2799" s="504" t="str">
        <f t="shared" si="218"/>
        <v xml:space="preserve"> ()</v>
      </c>
      <c r="F2799" s="504"/>
      <c r="H2799" t="e">
        <f>VLOOKUP($G2799,県名!$B$1:$C$49,2,FALSE)</f>
        <v>#N/A</v>
      </c>
      <c r="I2799" t="e">
        <f>VLOOKUP(B2799,学校名!$D$8:$F$64,3,FALSE)</f>
        <v>#N/A</v>
      </c>
      <c r="J2799" t="str">
        <f t="shared" si="219"/>
        <v>女</v>
      </c>
      <c r="M2799" t="str">
        <f t="shared" si="220"/>
        <v xml:space="preserve"> </v>
      </c>
      <c r="S2799" t="str">
        <f t="shared" si="221"/>
        <v/>
      </c>
      <c r="T2799" t="str">
        <f t="shared" si="222"/>
        <v xml:space="preserve"> ()</v>
      </c>
      <c r="U2799" t="s">
        <v>4293</v>
      </c>
    </row>
    <row r="2800" spans="3:21">
      <c r="C2800" s="355">
        <v>2799</v>
      </c>
      <c r="E2800" s="504" t="str">
        <f t="shared" si="218"/>
        <v xml:space="preserve"> ()</v>
      </c>
      <c r="F2800" s="504"/>
      <c r="H2800" t="e">
        <f>VLOOKUP($G2800,県名!$B$1:$C$49,2,FALSE)</f>
        <v>#N/A</v>
      </c>
      <c r="I2800" t="e">
        <f>VLOOKUP(B2800,学校名!$D$8:$F$64,3,FALSE)</f>
        <v>#N/A</v>
      </c>
      <c r="J2800" t="str">
        <f t="shared" si="219"/>
        <v>女</v>
      </c>
      <c r="M2800" t="str">
        <f t="shared" si="220"/>
        <v xml:space="preserve"> </v>
      </c>
      <c r="S2800" t="str">
        <f t="shared" si="221"/>
        <v/>
      </c>
      <c r="T2800" t="str">
        <f t="shared" si="222"/>
        <v xml:space="preserve"> ()</v>
      </c>
      <c r="U2800" t="s">
        <v>4293</v>
      </c>
    </row>
    <row r="2801" spans="3:21">
      <c r="C2801" s="355">
        <v>2800</v>
      </c>
      <c r="E2801" s="504" t="str">
        <f t="shared" si="218"/>
        <v xml:space="preserve"> ()</v>
      </c>
      <c r="F2801" s="504"/>
      <c r="H2801" t="e">
        <f>VLOOKUP($G2801,県名!$B$1:$C$49,2,FALSE)</f>
        <v>#N/A</v>
      </c>
      <c r="I2801" t="e">
        <f>VLOOKUP(B2801,学校名!$D$8:$F$64,3,FALSE)</f>
        <v>#N/A</v>
      </c>
      <c r="J2801" t="str">
        <f t="shared" si="219"/>
        <v>女</v>
      </c>
      <c r="M2801" t="str">
        <f t="shared" si="220"/>
        <v xml:space="preserve"> </v>
      </c>
      <c r="S2801" t="str">
        <f t="shared" si="221"/>
        <v/>
      </c>
      <c r="T2801" t="str">
        <f t="shared" si="222"/>
        <v xml:space="preserve"> ()</v>
      </c>
      <c r="U2801" t="s">
        <v>4293</v>
      </c>
    </row>
    <row r="2802" spans="3:21">
      <c r="C2802" s="355">
        <v>2801</v>
      </c>
      <c r="E2802" s="504" t="str">
        <f t="shared" si="218"/>
        <v xml:space="preserve"> ()</v>
      </c>
      <c r="F2802" s="504"/>
      <c r="H2802" t="e">
        <f>VLOOKUP($G2802,県名!$B$1:$C$49,2,FALSE)</f>
        <v>#N/A</v>
      </c>
      <c r="I2802" t="e">
        <f>VLOOKUP(B2802,学校名!$D$8:$F$64,3,FALSE)</f>
        <v>#N/A</v>
      </c>
      <c r="J2802" t="str">
        <f t="shared" si="219"/>
        <v>女</v>
      </c>
      <c r="M2802" t="str">
        <f t="shared" si="220"/>
        <v xml:space="preserve"> </v>
      </c>
      <c r="S2802" t="str">
        <f t="shared" si="221"/>
        <v/>
      </c>
      <c r="T2802" t="str">
        <f t="shared" si="222"/>
        <v xml:space="preserve"> ()</v>
      </c>
      <c r="U2802" t="s">
        <v>4293</v>
      </c>
    </row>
    <row r="2803" spans="3:21">
      <c r="C2803" s="355">
        <v>2802</v>
      </c>
      <c r="E2803" s="504" t="str">
        <f t="shared" si="218"/>
        <v xml:space="preserve"> ()</v>
      </c>
      <c r="F2803" s="504"/>
      <c r="H2803" t="e">
        <f>VLOOKUP($G2803,県名!$B$1:$C$49,2,FALSE)</f>
        <v>#N/A</v>
      </c>
      <c r="I2803" t="e">
        <f>VLOOKUP(B2803,学校名!$D$8:$F$64,3,FALSE)</f>
        <v>#N/A</v>
      </c>
      <c r="J2803" t="str">
        <f t="shared" si="219"/>
        <v>女</v>
      </c>
      <c r="M2803" t="str">
        <f t="shared" si="220"/>
        <v xml:space="preserve"> </v>
      </c>
      <c r="S2803" t="str">
        <f t="shared" si="221"/>
        <v/>
      </c>
      <c r="T2803" t="str">
        <f t="shared" si="222"/>
        <v xml:space="preserve"> ()</v>
      </c>
      <c r="U2803" t="s">
        <v>4293</v>
      </c>
    </row>
    <row r="2804" spans="3:21">
      <c r="C2804" s="355">
        <v>2803</v>
      </c>
      <c r="E2804" s="504" t="str">
        <f t="shared" si="218"/>
        <v xml:space="preserve"> ()</v>
      </c>
      <c r="F2804" s="504"/>
      <c r="H2804" t="e">
        <f>VLOOKUP($G2804,県名!$B$1:$C$49,2,FALSE)</f>
        <v>#N/A</v>
      </c>
      <c r="I2804" t="e">
        <f>VLOOKUP(B2804,学校名!$D$8:$F$64,3,FALSE)</f>
        <v>#N/A</v>
      </c>
      <c r="J2804" t="str">
        <f t="shared" si="219"/>
        <v>女</v>
      </c>
      <c r="M2804" t="str">
        <f t="shared" si="220"/>
        <v xml:space="preserve"> </v>
      </c>
      <c r="S2804" t="str">
        <f t="shared" si="221"/>
        <v/>
      </c>
      <c r="T2804" t="str">
        <f t="shared" si="222"/>
        <v xml:space="preserve"> ()</v>
      </c>
      <c r="U2804" t="s">
        <v>4293</v>
      </c>
    </row>
    <row r="2805" spans="3:21">
      <c r="C2805" s="355">
        <v>2804</v>
      </c>
      <c r="E2805" s="504" t="str">
        <f t="shared" si="218"/>
        <v xml:space="preserve"> ()</v>
      </c>
      <c r="F2805" s="504"/>
      <c r="H2805" t="e">
        <f>VLOOKUP($G2805,県名!$B$1:$C$49,2,FALSE)</f>
        <v>#N/A</v>
      </c>
      <c r="I2805" t="e">
        <f>VLOOKUP(B2805,学校名!$D$8:$F$64,3,FALSE)</f>
        <v>#N/A</v>
      </c>
      <c r="J2805" t="str">
        <f t="shared" si="219"/>
        <v>女</v>
      </c>
      <c r="M2805" t="str">
        <f t="shared" si="220"/>
        <v xml:space="preserve"> </v>
      </c>
      <c r="S2805" t="str">
        <f t="shared" si="221"/>
        <v/>
      </c>
      <c r="T2805" t="str">
        <f t="shared" si="222"/>
        <v xml:space="preserve"> ()</v>
      </c>
      <c r="U2805" t="s">
        <v>4293</v>
      </c>
    </row>
    <row r="2806" spans="3:21">
      <c r="C2806" s="355">
        <v>2805</v>
      </c>
      <c r="E2806" s="504" t="str">
        <f t="shared" si="218"/>
        <v xml:space="preserve"> ()</v>
      </c>
      <c r="F2806" s="504"/>
      <c r="H2806" t="e">
        <f>VLOOKUP($G2806,県名!$B$1:$C$49,2,FALSE)</f>
        <v>#N/A</v>
      </c>
      <c r="I2806" t="e">
        <f>VLOOKUP(B2806,学校名!$D$8:$F$64,3,FALSE)</f>
        <v>#N/A</v>
      </c>
      <c r="J2806" t="str">
        <f t="shared" si="219"/>
        <v>女</v>
      </c>
      <c r="M2806" t="str">
        <f t="shared" si="220"/>
        <v xml:space="preserve"> </v>
      </c>
      <c r="S2806" t="str">
        <f t="shared" si="221"/>
        <v/>
      </c>
      <c r="T2806" t="str">
        <f t="shared" si="222"/>
        <v xml:space="preserve"> ()</v>
      </c>
      <c r="U2806" t="s">
        <v>4293</v>
      </c>
    </row>
    <row r="2807" spans="3:21">
      <c r="C2807" s="355">
        <v>2806</v>
      </c>
      <c r="E2807" s="504" t="str">
        <f t="shared" si="218"/>
        <v xml:space="preserve"> ()</v>
      </c>
      <c r="F2807" s="504"/>
      <c r="H2807" t="e">
        <f>VLOOKUP($G2807,県名!$B$1:$C$49,2,FALSE)</f>
        <v>#N/A</v>
      </c>
      <c r="I2807" t="e">
        <f>VLOOKUP(B2807,学校名!$D$8:$F$64,3,FALSE)</f>
        <v>#N/A</v>
      </c>
      <c r="J2807" t="str">
        <f t="shared" si="219"/>
        <v>女</v>
      </c>
      <c r="M2807" t="str">
        <f t="shared" si="220"/>
        <v xml:space="preserve"> </v>
      </c>
      <c r="S2807" t="str">
        <f t="shared" si="221"/>
        <v/>
      </c>
      <c r="T2807" t="str">
        <f t="shared" si="222"/>
        <v xml:space="preserve"> ()</v>
      </c>
      <c r="U2807" t="s">
        <v>4293</v>
      </c>
    </row>
    <row r="2808" spans="3:21">
      <c r="C2808" s="355">
        <v>2807</v>
      </c>
      <c r="E2808" s="504" t="str">
        <f t="shared" si="218"/>
        <v xml:space="preserve"> ()</v>
      </c>
      <c r="F2808" s="504"/>
      <c r="H2808" t="e">
        <f>VLOOKUP($G2808,県名!$B$1:$C$49,2,FALSE)</f>
        <v>#N/A</v>
      </c>
      <c r="I2808" t="e">
        <f>VLOOKUP(B2808,学校名!$D$8:$F$64,3,FALSE)</f>
        <v>#N/A</v>
      </c>
      <c r="J2808" t="str">
        <f t="shared" si="219"/>
        <v>女</v>
      </c>
      <c r="M2808" t="str">
        <f t="shared" si="220"/>
        <v xml:space="preserve"> </v>
      </c>
      <c r="S2808" t="str">
        <f t="shared" si="221"/>
        <v/>
      </c>
      <c r="T2808" t="str">
        <f t="shared" si="222"/>
        <v xml:space="preserve"> ()</v>
      </c>
      <c r="U2808" t="s">
        <v>4293</v>
      </c>
    </row>
    <row r="2809" spans="3:21">
      <c r="C2809" s="355">
        <v>2808</v>
      </c>
      <c r="E2809" s="504" t="str">
        <f t="shared" si="218"/>
        <v xml:space="preserve"> ()</v>
      </c>
      <c r="F2809" s="504"/>
      <c r="H2809" t="e">
        <f>VLOOKUP($G2809,県名!$B$1:$C$49,2,FALSE)</f>
        <v>#N/A</v>
      </c>
      <c r="I2809" t="e">
        <f>VLOOKUP(B2809,学校名!$D$8:$F$64,3,FALSE)</f>
        <v>#N/A</v>
      </c>
      <c r="J2809" t="str">
        <f t="shared" si="219"/>
        <v>女</v>
      </c>
      <c r="M2809" t="str">
        <f t="shared" si="220"/>
        <v xml:space="preserve"> </v>
      </c>
      <c r="S2809" t="str">
        <f t="shared" si="221"/>
        <v/>
      </c>
      <c r="T2809" t="str">
        <f t="shared" si="222"/>
        <v xml:space="preserve"> ()</v>
      </c>
      <c r="U2809" t="s">
        <v>4293</v>
      </c>
    </row>
    <row r="2810" spans="3:21">
      <c r="C2810" s="355">
        <v>2809</v>
      </c>
      <c r="E2810" s="504" t="str">
        <f t="shared" si="218"/>
        <v xml:space="preserve"> ()</v>
      </c>
      <c r="F2810" s="504"/>
      <c r="H2810" t="e">
        <f>VLOOKUP($G2810,県名!$B$1:$C$49,2,FALSE)</f>
        <v>#N/A</v>
      </c>
      <c r="I2810" t="e">
        <f>VLOOKUP(B2810,学校名!$D$8:$F$64,3,FALSE)</f>
        <v>#N/A</v>
      </c>
      <c r="J2810" t="str">
        <f t="shared" si="219"/>
        <v>女</v>
      </c>
      <c r="M2810" t="str">
        <f t="shared" si="220"/>
        <v xml:space="preserve"> </v>
      </c>
      <c r="S2810" t="str">
        <f t="shared" si="221"/>
        <v/>
      </c>
      <c r="T2810" t="str">
        <f t="shared" si="222"/>
        <v xml:space="preserve"> ()</v>
      </c>
      <c r="U2810" t="s">
        <v>4293</v>
      </c>
    </row>
    <row r="2811" spans="3:21">
      <c r="C2811" s="355">
        <v>2810</v>
      </c>
      <c r="E2811" s="504" t="str">
        <f t="shared" si="218"/>
        <v xml:space="preserve"> ()</v>
      </c>
      <c r="F2811" s="504"/>
      <c r="H2811" t="e">
        <f>VLOOKUP($G2811,県名!$B$1:$C$49,2,FALSE)</f>
        <v>#N/A</v>
      </c>
      <c r="I2811" t="e">
        <f>VLOOKUP(B2811,学校名!$D$8:$F$64,3,FALSE)</f>
        <v>#N/A</v>
      </c>
      <c r="J2811" t="str">
        <f t="shared" si="219"/>
        <v>女</v>
      </c>
      <c r="M2811" t="str">
        <f t="shared" si="220"/>
        <v xml:space="preserve"> </v>
      </c>
      <c r="S2811" t="str">
        <f t="shared" si="221"/>
        <v/>
      </c>
      <c r="T2811" t="str">
        <f t="shared" si="222"/>
        <v xml:space="preserve"> ()</v>
      </c>
      <c r="U2811" t="s">
        <v>4293</v>
      </c>
    </row>
    <row r="2812" spans="3:21">
      <c r="C2812" s="355">
        <v>2811</v>
      </c>
      <c r="E2812" s="504" t="str">
        <f t="shared" si="218"/>
        <v xml:space="preserve"> ()</v>
      </c>
      <c r="F2812" s="504"/>
      <c r="H2812" t="e">
        <f>VLOOKUP($G2812,県名!$B$1:$C$49,2,FALSE)</f>
        <v>#N/A</v>
      </c>
      <c r="I2812" t="e">
        <f>VLOOKUP(B2812,学校名!$D$8:$F$64,3,FALSE)</f>
        <v>#N/A</v>
      </c>
      <c r="J2812" t="str">
        <f t="shared" si="219"/>
        <v>女</v>
      </c>
      <c r="M2812" t="str">
        <f t="shared" si="220"/>
        <v xml:space="preserve"> </v>
      </c>
      <c r="S2812" t="str">
        <f t="shared" si="221"/>
        <v/>
      </c>
      <c r="T2812" t="str">
        <f t="shared" si="222"/>
        <v xml:space="preserve"> ()</v>
      </c>
      <c r="U2812" t="s">
        <v>4293</v>
      </c>
    </row>
    <row r="2813" spans="3:21">
      <c r="C2813" s="355">
        <v>2812</v>
      </c>
      <c r="E2813" s="504" t="str">
        <f t="shared" si="218"/>
        <v xml:space="preserve"> ()</v>
      </c>
      <c r="F2813" s="504"/>
      <c r="H2813" t="e">
        <f>VLOOKUP($G2813,県名!$B$1:$C$49,2,FALSE)</f>
        <v>#N/A</v>
      </c>
      <c r="I2813" t="e">
        <f>VLOOKUP(B2813,学校名!$D$8:$F$64,3,FALSE)</f>
        <v>#N/A</v>
      </c>
      <c r="J2813" t="str">
        <f t="shared" si="219"/>
        <v>女</v>
      </c>
      <c r="M2813" t="str">
        <f t="shared" si="220"/>
        <v xml:space="preserve"> </v>
      </c>
      <c r="S2813" t="str">
        <f t="shared" si="221"/>
        <v/>
      </c>
      <c r="T2813" t="str">
        <f t="shared" si="222"/>
        <v xml:space="preserve"> ()</v>
      </c>
      <c r="U2813" t="s">
        <v>4293</v>
      </c>
    </row>
    <row r="2814" spans="3:21">
      <c r="C2814" s="355">
        <v>2813</v>
      </c>
      <c r="E2814" s="504" t="str">
        <f t="shared" si="218"/>
        <v xml:space="preserve"> ()</v>
      </c>
      <c r="F2814" s="504"/>
      <c r="H2814" t="e">
        <f>VLOOKUP($G2814,県名!$B$1:$C$49,2,FALSE)</f>
        <v>#N/A</v>
      </c>
      <c r="I2814" t="e">
        <f>VLOOKUP(B2814,学校名!$D$8:$F$64,3,FALSE)</f>
        <v>#N/A</v>
      </c>
      <c r="J2814" t="str">
        <f t="shared" si="219"/>
        <v>女</v>
      </c>
      <c r="M2814" t="str">
        <f t="shared" si="220"/>
        <v xml:space="preserve"> </v>
      </c>
      <c r="S2814" t="str">
        <f t="shared" si="221"/>
        <v/>
      </c>
      <c r="T2814" t="str">
        <f t="shared" si="222"/>
        <v xml:space="preserve"> ()</v>
      </c>
      <c r="U2814" t="s">
        <v>4293</v>
      </c>
    </row>
    <row r="2815" spans="3:21">
      <c r="C2815" s="355">
        <v>2814</v>
      </c>
      <c r="E2815" s="504" t="str">
        <f t="shared" si="218"/>
        <v xml:space="preserve"> ()</v>
      </c>
      <c r="F2815" s="504"/>
      <c r="H2815" t="e">
        <f>VLOOKUP($G2815,県名!$B$1:$C$49,2,FALSE)</f>
        <v>#N/A</v>
      </c>
      <c r="I2815" t="e">
        <f>VLOOKUP(B2815,学校名!$D$8:$F$64,3,FALSE)</f>
        <v>#N/A</v>
      </c>
      <c r="J2815" t="str">
        <f t="shared" si="219"/>
        <v>女</v>
      </c>
      <c r="M2815" t="str">
        <f t="shared" si="220"/>
        <v xml:space="preserve"> </v>
      </c>
      <c r="S2815" t="str">
        <f t="shared" si="221"/>
        <v/>
      </c>
      <c r="T2815" t="str">
        <f t="shared" si="222"/>
        <v xml:space="preserve"> ()</v>
      </c>
      <c r="U2815" t="s">
        <v>4293</v>
      </c>
    </row>
    <row r="2816" spans="3:21">
      <c r="C2816" s="355">
        <v>2815</v>
      </c>
      <c r="E2816" s="504" t="str">
        <f t="shared" si="218"/>
        <v xml:space="preserve"> ()</v>
      </c>
      <c r="F2816" s="504"/>
      <c r="H2816" t="e">
        <f>VLOOKUP($G2816,県名!$B$1:$C$49,2,FALSE)</f>
        <v>#N/A</v>
      </c>
      <c r="I2816" t="e">
        <f>VLOOKUP(B2816,学校名!$D$8:$F$64,3,FALSE)</f>
        <v>#N/A</v>
      </c>
      <c r="J2816" t="str">
        <f t="shared" si="219"/>
        <v>女</v>
      </c>
      <c r="M2816" t="str">
        <f t="shared" si="220"/>
        <v xml:space="preserve"> </v>
      </c>
      <c r="S2816" t="str">
        <f t="shared" si="221"/>
        <v/>
      </c>
      <c r="T2816" t="str">
        <f t="shared" si="222"/>
        <v xml:space="preserve"> ()</v>
      </c>
      <c r="U2816" t="s">
        <v>4293</v>
      </c>
    </row>
    <row r="2817" spans="3:21">
      <c r="C2817" s="355">
        <v>2816</v>
      </c>
      <c r="E2817" s="504" t="str">
        <f t="shared" si="218"/>
        <v xml:space="preserve"> ()</v>
      </c>
      <c r="F2817" s="504"/>
      <c r="H2817" t="e">
        <f>VLOOKUP($G2817,県名!$B$1:$C$49,2,FALSE)</f>
        <v>#N/A</v>
      </c>
      <c r="I2817" t="e">
        <f>VLOOKUP(B2817,学校名!$D$8:$F$64,3,FALSE)</f>
        <v>#N/A</v>
      </c>
      <c r="J2817" t="str">
        <f t="shared" si="219"/>
        <v>女</v>
      </c>
      <c r="M2817" t="str">
        <f t="shared" si="220"/>
        <v xml:space="preserve"> </v>
      </c>
      <c r="S2817" t="str">
        <f t="shared" si="221"/>
        <v/>
      </c>
      <c r="T2817" t="str">
        <f t="shared" si="222"/>
        <v xml:space="preserve"> ()</v>
      </c>
      <c r="U2817" t="s">
        <v>4293</v>
      </c>
    </row>
    <row r="2818" spans="3:21">
      <c r="C2818" s="355">
        <v>2817</v>
      </c>
      <c r="E2818" s="504" t="str">
        <f t="shared" si="218"/>
        <v xml:space="preserve"> ()</v>
      </c>
      <c r="F2818" s="504"/>
      <c r="H2818" t="e">
        <f>VLOOKUP($G2818,県名!$B$1:$C$49,2,FALSE)</f>
        <v>#N/A</v>
      </c>
      <c r="I2818" t="e">
        <f>VLOOKUP(B2818,学校名!$D$8:$F$64,3,FALSE)</f>
        <v>#N/A</v>
      </c>
      <c r="J2818" t="str">
        <f t="shared" si="219"/>
        <v>女</v>
      </c>
      <c r="M2818" t="str">
        <f t="shared" si="220"/>
        <v xml:space="preserve"> </v>
      </c>
      <c r="S2818" t="str">
        <f t="shared" si="221"/>
        <v/>
      </c>
      <c r="T2818" t="str">
        <f t="shared" si="222"/>
        <v xml:space="preserve"> ()</v>
      </c>
      <c r="U2818" t="s">
        <v>4293</v>
      </c>
    </row>
    <row r="2819" spans="3:21">
      <c r="C2819" s="355">
        <v>2818</v>
      </c>
      <c r="E2819" s="504" t="str">
        <f t="shared" ref="E2819:E2882" si="223">M2819&amp;"("&amp;S2819&amp;")"</f>
        <v xml:space="preserve"> ()</v>
      </c>
      <c r="F2819" s="504"/>
      <c r="H2819" t="e">
        <f>VLOOKUP($G2819,県名!$B$1:$C$49,2,FALSE)</f>
        <v>#N/A</v>
      </c>
      <c r="I2819" t="e">
        <f>VLOOKUP(B2819,学校名!$D$8:$F$64,3,FALSE)</f>
        <v>#N/A</v>
      </c>
      <c r="J2819" t="str">
        <f t="shared" ref="J2819:J2882" si="224">IF(VALUE(C2819)&lt;2001,"男","女")</f>
        <v>女</v>
      </c>
      <c r="M2819" t="str">
        <f t="shared" ref="M2819:M2882" si="225">K2819&amp;" "&amp;L2819</f>
        <v xml:space="preserve"> </v>
      </c>
      <c r="S2819" t="str">
        <f t="shared" ref="S2819:S2882" si="226">LEFT(R2819,2)</f>
        <v/>
      </c>
      <c r="T2819" t="str">
        <f t="shared" ref="T2819:T2882" si="227">Q2819&amp;" ("&amp;S2819&amp;")"</f>
        <v xml:space="preserve"> ()</v>
      </c>
      <c r="U2819" t="s">
        <v>4293</v>
      </c>
    </row>
    <row r="2820" spans="3:21">
      <c r="C2820" s="355">
        <v>2819</v>
      </c>
      <c r="E2820" s="504" t="str">
        <f t="shared" si="223"/>
        <v xml:space="preserve"> ()</v>
      </c>
      <c r="F2820" s="504"/>
      <c r="H2820" t="e">
        <f>VLOOKUP($G2820,県名!$B$1:$C$49,2,FALSE)</f>
        <v>#N/A</v>
      </c>
      <c r="I2820" t="e">
        <f>VLOOKUP(B2820,学校名!$D$8:$F$64,3,FALSE)</f>
        <v>#N/A</v>
      </c>
      <c r="J2820" t="str">
        <f t="shared" si="224"/>
        <v>女</v>
      </c>
      <c r="M2820" t="str">
        <f t="shared" si="225"/>
        <v xml:space="preserve"> </v>
      </c>
      <c r="S2820" t="str">
        <f t="shared" si="226"/>
        <v/>
      </c>
      <c r="T2820" t="str">
        <f t="shared" si="227"/>
        <v xml:space="preserve"> ()</v>
      </c>
      <c r="U2820" t="s">
        <v>4293</v>
      </c>
    </row>
    <row r="2821" spans="3:21">
      <c r="C2821" s="355">
        <v>2820</v>
      </c>
      <c r="E2821" s="504" t="str">
        <f t="shared" si="223"/>
        <v xml:space="preserve"> ()</v>
      </c>
      <c r="F2821" s="504"/>
      <c r="H2821" t="e">
        <f>VLOOKUP($G2821,県名!$B$1:$C$49,2,FALSE)</f>
        <v>#N/A</v>
      </c>
      <c r="I2821" t="e">
        <f>VLOOKUP(B2821,学校名!$D$8:$F$64,3,FALSE)</f>
        <v>#N/A</v>
      </c>
      <c r="J2821" t="str">
        <f t="shared" si="224"/>
        <v>女</v>
      </c>
      <c r="M2821" t="str">
        <f t="shared" si="225"/>
        <v xml:space="preserve"> </v>
      </c>
      <c r="S2821" t="str">
        <f t="shared" si="226"/>
        <v/>
      </c>
      <c r="T2821" t="str">
        <f t="shared" si="227"/>
        <v xml:space="preserve"> ()</v>
      </c>
      <c r="U2821" t="s">
        <v>4293</v>
      </c>
    </row>
    <row r="2822" spans="3:21">
      <c r="C2822" s="355">
        <v>2821</v>
      </c>
      <c r="E2822" s="504" t="str">
        <f t="shared" si="223"/>
        <v xml:space="preserve"> ()</v>
      </c>
      <c r="F2822" s="504"/>
      <c r="H2822" t="e">
        <f>VLOOKUP($G2822,県名!$B$1:$C$49,2,FALSE)</f>
        <v>#N/A</v>
      </c>
      <c r="I2822" t="e">
        <f>VLOOKUP(B2822,学校名!$D$8:$F$64,3,FALSE)</f>
        <v>#N/A</v>
      </c>
      <c r="J2822" t="str">
        <f t="shared" si="224"/>
        <v>女</v>
      </c>
      <c r="M2822" t="str">
        <f t="shared" si="225"/>
        <v xml:space="preserve"> </v>
      </c>
      <c r="S2822" t="str">
        <f t="shared" si="226"/>
        <v/>
      </c>
      <c r="T2822" t="str">
        <f t="shared" si="227"/>
        <v xml:space="preserve"> ()</v>
      </c>
      <c r="U2822" t="s">
        <v>4293</v>
      </c>
    </row>
    <row r="2823" spans="3:21">
      <c r="C2823" s="355">
        <v>2822</v>
      </c>
      <c r="E2823" s="504" t="str">
        <f t="shared" si="223"/>
        <v xml:space="preserve"> ()</v>
      </c>
      <c r="F2823" s="504"/>
      <c r="H2823" t="e">
        <f>VLOOKUP($G2823,県名!$B$1:$C$49,2,FALSE)</f>
        <v>#N/A</v>
      </c>
      <c r="I2823" t="e">
        <f>VLOOKUP(B2823,学校名!$D$8:$F$64,3,FALSE)</f>
        <v>#N/A</v>
      </c>
      <c r="J2823" t="str">
        <f t="shared" si="224"/>
        <v>女</v>
      </c>
      <c r="M2823" t="str">
        <f t="shared" si="225"/>
        <v xml:space="preserve"> </v>
      </c>
      <c r="S2823" t="str">
        <f t="shared" si="226"/>
        <v/>
      </c>
      <c r="T2823" t="str">
        <f t="shared" si="227"/>
        <v xml:space="preserve"> ()</v>
      </c>
      <c r="U2823" t="s">
        <v>4293</v>
      </c>
    </row>
    <row r="2824" spans="3:21">
      <c r="C2824" s="355">
        <v>2823</v>
      </c>
      <c r="E2824" s="504" t="str">
        <f t="shared" si="223"/>
        <v xml:space="preserve"> ()</v>
      </c>
      <c r="F2824" s="504"/>
      <c r="H2824" t="e">
        <f>VLOOKUP($G2824,県名!$B$1:$C$49,2,FALSE)</f>
        <v>#N/A</v>
      </c>
      <c r="I2824" t="e">
        <f>VLOOKUP(B2824,学校名!$D$8:$F$64,3,FALSE)</f>
        <v>#N/A</v>
      </c>
      <c r="J2824" t="str">
        <f t="shared" si="224"/>
        <v>女</v>
      </c>
      <c r="M2824" t="str">
        <f t="shared" si="225"/>
        <v xml:space="preserve"> </v>
      </c>
      <c r="S2824" t="str">
        <f t="shared" si="226"/>
        <v/>
      </c>
      <c r="T2824" t="str">
        <f t="shared" si="227"/>
        <v xml:space="preserve"> ()</v>
      </c>
      <c r="U2824" t="s">
        <v>4293</v>
      </c>
    </row>
    <row r="2825" spans="3:21">
      <c r="C2825" s="355">
        <v>2824</v>
      </c>
      <c r="E2825" s="504" t="str">
        <f t="shared" si="223"/>
        <v xml:space="preserve"> ()</v>
      </c>
      <c r="F2825" s="504"/>
      <c r="H2825" t="e">
        <f>VLOOKUP($G2825,県名!$B$1:$C$49,2,FALSE)</f>
        <v>#N/A</v>
      </c>
      <c r="I2825" t="e">
        <f>VLOOKUP(B2825,学校名!$D$8:$F$64,3,FALSE)</f>
        <v>#N/A</v>
      </c>
      <c r="J2825" t="str">
        <f t="shared" si="224"/>
        <v>女</v>
      </c>
      <c r="M2825" t="str">
        <f t="shared" si="225"/>
        <v xml:space="preserve"> </v>
      </c>
      <c r="S2825" t="str">
        <f t="shared" si="226"/>
        <v/>
      </c>
      <c r="T2825" t="str">
        <f t="shared" si="227"/>
        <v xml:space="preserve"> ()</v>
      </c>
      <c r="U2825" t="s">
        <v>4293</v>
      </c>
    </row>
    <row r="2826" spans="3:21">
      <c r="C2826" s="355">
        <v>2825</v>
      </c>
      <c r="E2826" s="504" t="str">
        <f t="shared" si="223"/>
        <v xml:space="preserve"> ()</v>
      </c>
      <c r="F2826" s="504"/>
      <c r="H2826" t="e">
        <f>VLOOKUP($G2826,県名!$B$1:$C$49,2,FALSE)</f>
        <v>#N/A</v>
      </c>
      <c r="I2826" t="e">
        <f>VLOOKUP(B2826,学校名!$D$8:$F$64,3,FALSE)</f>
        <v>#N/A</v>
      </c>
      <c r="J2826" t="str">
        <f t="shared" si="224"/>
        <v>女</v>
      </c>
      <c r="M2826" t="str">
        <f t="shared" si="225"/>
        <v xml:space="preserve"> </v>
      </c>
      <c r="S2826" t="str">
        <f t="shared" si="226"/>
        <v/>
      </c>
      <c r="T2826" t="str">
        <f t="shared" si="227"/>
        <v xml:space="preserve"> ()</v>
      </c>
      <c r="U2826" t="s">
        <v>4293</v>
      </c>
    </row>
    <row r="2827" spans="3:21">
      <c r="C2827" s="355">
        <v>2826</v>
      </c>
      <c r="E2827" s="504" t="str">
        <f t="shared" si="223"/>
        <v xml:space="preserve"> ()</v>
      </c>
      <c r="F2827" s="504"/>
      <c r="H2827" t="e">
        <f>VLOOKUP($G2827,県名!$B$1:$C$49,2,FALSE)</f>
        <v>#N/A</v>
      </c>
      <c r="I2827" t="e">
        <f>VLOOKUP(B2827,学校名!$D$8:$F$64,3,FALSE)</f>
        <v>#N/A</v>
      </c>
      <c r="J2827" t="str">
        <f t="shared" si="224"/>
        <v>女</v>
      </c>
      <c r="M2827" t="str">
        <f t="shared" si="225"/>
        <v xml:space="preserve"> </v>
      </c>
      <c r="S2827" t="str">
        <f t="shared" si="226"/>
        <v/>
      </c>
      <c r="T2827" t="str">
        <f t="shared" si="227"/>
        <v xml:space="preserve"> ()</v>
      </c>
      <c r="U2827" t="s">
        <v>4293</v>
      </c>
    </row>
    <row r="2828" spans="3:21">
      <c r="C2828" s="355">
        <v>2827</v>
      </c>
      <c r="E2828" s="504" t="str">
        <f t="shared" si="223"/>
        <v xml:space="preserve"> ()</v>
      </c>
      <c r="F2828" s="504"/>
      <c r="H2828" t="e">
        <f>VLOOKUP($G2828,県名!$B$1:$C$49,2,FALSE)</f>
        <v>#N/A</v>
      </c>
      <c r="I2828" t="e">
        <f>VLOOKUP(B2828,学校名!$D$8:$F$64,3,FALSE)</f>
        <v>#N/A</v>
      </c>
      <c r="J2828" t="str">
        <f t="shared" si="224"/>
        <v>女</v>
      </c>
      <c r="M2828" t="str">
        <f t="shared" si="225"/>
        <v xml:space="preserve"> </v>
      </c>
      <c r="S2828" t="str">
        <f t="shared" si="226"/>
        <v/>
      </c>
      <c r="T2828" t="str">
        <f t="shared" si="227"/>
        <v xml:space="preserve"> ()</v>
      </c>
      <c r="U2828" t="s">
        <v>4293</v>
      </c>
    </row>
    <row r="2829" spans="3:21">
      <c r="C2829" s="355">
        <v>2828</v>
      </c>
      <c r="E2829" s="504" t="str">
        <f t="shared" si="223"/>
        <v xml:space="preserve"> ()</v>
      </c>
      <c r="F2829" s="504"/>
      <c r="H2829" t="e">
        <f>VLOOKUP($G2829,県名!$B$1:$C$49,2,FALSE)</f>
        <v>#N/A</v>
      </c>
      <c r="I2829" t="e">
        <f>VLOOKUP(B2829,学校名!$D$8:$F$64,3,FALSE)</f>
        <v>#N/A</v>
      </c>
      <c r="J2829" t="str">
        <f t="shared" si="224"/>
        <v>女</v>
      </c>
      <c r="M2829" t="str">
        <f t="shared" si="225"/>
        <v xml:space="preserve"> </v>
      </c>
      <c r="S2829" t="str">
        <f t="shared" si="226"/>
        <v/>
      </c>
      <c r="T2829" t="str">
        <f t="shared" si="227"/>
        <v xml:space="preserve"> ()</v>
      </c>
      <c r="U2829" t="s">
        <v>4293</v>
      </c>
    </row>
    <row r="2830" spans="3:21">
      <c r="C2830" s="355">
        <v>2829</v>
      </c>
      <c r="E2830" s="504" t="str">
        <f t="shared" si="223"/>
        <v xml:space="preserve"> ()</v>
      </c>
      <c r="F2830" s="504"/>
      <c r="H2830" t="e">
        <f>VLOOKUP($G2830,県名!$B$1:$C$49,2,FALSE)</f>
        <v>#N/A</v>
      </c>
      <c r="I2830" t="e">
        <f>VLOOKUP(B2830,学校名!$D$8:$F$64,3,FALSE)</f>
        <v>#N/A</v>
      </c>
      <c r="J2830" t="str">
        <f t="shared" si="224"/>
        <v>女</v>
      </c>
      <c r="M2830" t="str">
        <f t="shared" si="225"/>
        <v xml:space="preserve"> </v>
      </c>
      <c r="S2830" t="str">
        <f t="shared" si="226"/>
        <v/>
      </c>
      <c r="T2830" t="str">
        <f t="shared" si="227"/>
        <v xml:space="preserve"> ()</v>
      </c>
      <c r="U2830" t="s">
        <v>4293</v>
      </c>
    </row>
    <row r="2831" spans="3:21">
      <c r="C2831" s="355">
        <v>2830</v>
      </c>
      <c r="E2831" s="504" t="str">
        <f t="shared" si="223"/>
        <v xml:space="preserve"> ()</v>
      </c>
      <c r="F2831" s="504"/>
      <c r="H2831" t="e">
        <f>VLOOKUP($G2831,県名!$B$1:$C$49,2,FALSE)</f>
        <v>#N/A</v>
      </c>
      <c r="I2831" t="e">
        <f>VLOOKUP(B2831,学校名!$D$8:$F$64,3,FALSE)</f>
        <v>#N/A</v>
      </c>
      <c r="J2831" t="str">
        <f t="shared" si="224"/>
        <v>女</v>
      </c>
      <c r="M2831" t="str">
        <f t="shared" si="225"/>
        <v xml:space="preserve"> </v>
      </c>
      <c r="S2831" t="str">
        <f t="shared" si="226"/>
        <v/>
      </c>
      <c r="T2831" t="str">
        <f t="shared" si="227"/>
        <v xml:space="preserve"> ()</v>
      </c>
      <c r="U2831" t="s">
        <v>4293</v>
      </c>
    </row>
    <row r="2832" spans="3:21">
      <c r="C2832" s="355">
        <v>2831</v>
      </c>
      <c r="E2832" s="504" t="str">
        <f t="shared" si="223"/>
        <v xml:space="preserve"> ()</v>
      </c>
      <c r="F2832" s="504"/>
      <c r="H2832" t="e">
        <f>VLOOKUP($G2832,県名!$B$1:$C$49,2,FALSE)</f>
        <v>#N/A</v>
      </c>
      <c r="I2832" t="e">
        <f>VLOOKUP(B2832,学校名!$D$8:$F$64,3,FALSE)</f>
        <v>#N/A</v>
      </c>
      <c r="J2832" t="str">
        <f t="shared" si="224"/>
        <v>女</v>
      </c>
      <c r="M2832" t="str">
        <f t="shared" si="225"/>
        <v xml:space="preserve"> </v>
      </c>
      <c r="S2832" t="str">
        <f t="shared" si="226"/>
        <v/>
      </c>
      <c r="T2832" t="str">
        <f t="shared" si="227"/>
        <v xml:space="preserve"> ()</v>
      </c>
      <c r="U2832" t="s">
        <v>4293</v>
      </c>
    </row>
    <row r="2833" spans="3:21">
      <c r="C2833" s="355">
        <v>2832</v>
      </c>
      <c r="E2833" s="504" t="str">
        <f t="shared" si="223"/>
        <v xml:space="preserve"> ()</v>
      </c>
      <c r="F2833" s="504"/>
      <c r="H2833" t="e">
        <f>VLOOKUP($G2833,県名!$B$1:$C$49,2,FALSE)</f>
        <v>#N/A</v>
      </c>
      <c r="I2833" t="e">
        <f>VLOOKUP(B2833,学校名!$D$8:$F$64,3,FALSE)</f>
        <v>#N/A</v>
      </c>
      <c r="J2833" t="str">
        <f t="shared" si="224"/>
        <v>女</v>
      </c>
      <c r="M2833" t="str">
        <f t="shared" si="225"/>
        <v xml:space="preserve"> </v>
      </c>
      <c r="S2833" t="str">
        <f t="shared" si="226"/>
        <v/>
      </c>
      <c r="T2833" t="str">
        <f t="shared" si="227"/>
        <v xml:space="preserve"> ()</v>
      </c>
      <c r="U2833" t="s">
        <v>4293</v>
      </c>
    </row>
    <row r="2834" spans="3:21">
      <c r="C2834" s="355">
        <v>2833</v>
      </c>
      <c r="E2834" s="504" t="str">
        <f t="shared" si="223"/>
        <v xml:space="preserve"> ()</v>
      </c>
      <c r="F2834" s="504"/>
      <c r="H2834" t="e">
        <f>VLOOKUP($G2834,県名!$B$1:$C$49,2,FALSE)</f>
        <v>#N/A</v>
      </c>
      <c r="I2834" t="e">
        <f>VLOOKUP(B2834,学校名!$D$8:$F$64,3,FALSE)</f>
        <v>#N/A</v>
      </c>
      <c r="J2834" t="str">
        <f t="shared" si="224"/>
        <v>女</v>
      </c>
      <c r="M2834" t="str">
        <f t="shared" si="225"/>
        <v xml:space="preserve"> </v>
      </c>
      <c r="S2834" t="str">
        <f t="shared" si="226"/>
        <v/>
      </c>
      <c r="T2834" t="str">
        <f t="shared" si="227"/>
        <v xml:space="preserve"> ()</v>
      </c>
      <c r="U2834" t="s">
        <v>4293</v>
      </c>
    </row>
    <row r="2835" spans="3:21">
      <c r="C2835" s="355">
        <v>2834</v>
      </c>
      <c r="E2835" s="504" t="str">
        <f t="shared" si="223"/>
        <v xml:space="preserve"> ()</v>
      </c>
      <c r="F2835" s="504"/>
      <c r="H2835" t="e">
        <f>VLOOKUP($G2835,県名!$B$1:$C$49,2,FALSE)</f>
        <v>#N/A</v>
      </c>
      <c r="I2835" t="e">
        <f>VLOOKUP(B2835,学校名!$D$8:$F$64,3,FALSE)</f>
        <v>#N/A</v>
      </c>
      <c r="J2835" t="str">
        <f t="shared" si="224"/>
        <v>女</v>
      </c>
      <c r="M2835" t="str">
        <f t="shared" si="225"/>
        <v xml:space="preserve"> </v>
      </c>
      <c r="S2835" t="str">
        <f t="shared" si="226"/>
        <v/>
      </c>
      <c r="T2835" t="str">
        <f t="shared" si="227"/>
        <v xml:space="preserve"> ()</v>
      </c>
      <c r="U2835" t="s">
        <v>4293</v>
      </c>
    </row>
    <row r="2836" spans="3:21">
      <c r="C2836" s="355">
        <v>2835</v>
      </c>
      <c r="E2836" s="504" t="str">
        <f t="shared" si="223"/>
        <v xml:space="preserve"> ()</v>
      </c>
      <c r="F2836" s="504"/>
      <c r="H2836" t="e">
        <f>VLOOKUP($G2836,県名!$B$1:$C$49,2,FALSE)</f>
        <v>#N/A</v>
      </c>
      <c r="I2836" t="e">
        <f>VLOOKUP(B2836,学校名!$D$8:$F$64,3,FALSE)</f>
        <v>#N/A</v>
      </c>
      <c r="J2836" t="str">
        <f t="shared" si="224"/>
        <v>女</v>
      </c>
      <c r="M2836" t="str">
        <f t="shared" si="225"/>
        <v xml:space="preserve"> </v>
      </c>
      <c r="S2836" t="str">
        <f t="shared" si="226"/>
        <v/>
      </c>
      <c r="T2836" t="str">
        <f t="shared" si="227"/>
        <v xml:space="preserve"> ()</v>
      </c>
      <c r="U2836" t="s">
        <v>4293</v>
      </c>
    </row>
    <row r="2837" spans="3:21">
      <c r="C2837" s="355">
        <v>2836</v>
      </c>
      <c r="E2837" s="504" t="str">
        <f t="shared" si="223"/>
        <v xml:space="preserve"> ()</v>
      </c>
      <c r="F2837" s="504"/>
      <c r="H2837" t="e">
        <f>VLOOKUP($G2837,県名!$B$1:$C$49,2,FALSE)</f>
        <v>#N/A</v>
      </c>
      <c r="I2837" t="e">
        <f>VLOOKUP(B2837,学校名!$D$8:$F$64,3,FALSE)</f>
        <v>#N/A</v>
      </c>
      <c r="J2837" t="str">
        <f t="shared" si="224"/>
        <v>女</v>
      </c>
      <c r="M2837" t="str">
        <f t="shared" si="225"/>
        <v xml:space="preserve"> </v>
      </c>
      <c r="S2837" t="str">
        <f t="shared" si="226"/>
        <v/>
      </c>
      <c r="T2837" t="str">
        <f t="shared" si="227"/>
        <v xml:space="preserve"> ()</v>
      </c>
      <c r="U2837" t="s">
        <v>4293</v>
      </c>
    </row>
    <row r="2838" spans="3:21">
      <c r="C2838" s="355">
        <v>2837</v>
      </c>
      <c r="E2838" s="504" t="str">
        <f t="shared" si="223"/>
        <v xml:space="preserve"> ()</v>
      </c>
      <c r="F2838" s="504"/>
      <c r="H2838" t="e">
        <f>VLOOKUP($G2838,県名!$B$1:$C$49,2,FALSE)</f>
        <v>#N/A</v>
      </c>
      <c r="I2838" t="e">
        <f>VLOOKUP(B2838,学校名!$D$8:$F$64,3,FALSE)</f>
        <v>#N/A</v>
      </c>
      <c r="J2838" t="str">
        <f t="shared" si="224"/>
        <v>女</v>
      </c>
      <c r="M2838" t="str">
        <f t="shared" si="225"/>
        <v xml:space="preserve"> </v>
      </c>
      <c r="S2838" t="str">
        <f t="shared" si="226"/>
        <v/>
      </c>
      <c r="T2838" t="str">
        <f t="shared" si="227"/>
        <v xml:space="preserve"> ()</v>
      </c>
      <c r="U2838" t="s">
        <v>4293</v>
      </c>
    </row>
    <row r="2839" spans="3:21">
      <c r="C2839" s="355">
        <v>2838</v>
      </c>
      <c r="E2839" s="504" t="str">
        <f t="shared" si="223"/>
        <v xml:space="preserve"> ()</v>
      </c>
      <c r="F2839" s="504"/>
      <c r="H2839" t="e">
        <f>VLOOKUP($G2839,県名!$B$1:$C$49,2,FALSE)</f>
        <v>#N/A</v>
      </c>
      <c r="I2839" t="e">
        <f>VLOOKUP(B2839,学校名!$D$8:$F$64,3,FALSE)</f>
        <v>#N/A</v>
      </c>
      <c r="J2839" t="str">
        <f t="shared" si="224"/>
        <v>女</v>
      </c>
      <c r="M2839" t="str">
        <f t="shared" si="225"/>
        <v xml:space="preserve"> </v>
      </c>
      <c r="S2839" t="str">
        <f t="shared" si="226"/>
        <v/>
      </c>
      <c r="T2839" t="str">
        <f t="shared" si="227"/>
        <v xml:space="preserve"> ()</v>
      </c>
      <c r="U2839" t="s">
        <v>4293</v>
      </c>
    </row>
    <row r="2840" spans="3:21">
      <c r="C2840" s="355">
        <v>2839</v>
      </c>
      <c r="E2840" s="504" t="str">
        <f t="shared" si="223"/>
        <v xml:space="preserve"> ()</v>
      </c>
      <c r="F2840" s="504"/>
      <c r="H2840" t="e">
        <f>VLOOKUP($G2840,県名!$B$1:$C$49,2,FALSE)</f>
        <v>#N/A</v>
      </c>
      <c r="I2840" t="e">
        <f>VLOOKUP(B2840,学校名!$D$8:$F$64,3,FALSE)</f>
        <v>#N/A</v>
      </c>
      <c r="J2840" t="str">
        <f t="shared" si="224"/>
        <v>女</v>
      </c>
      <c r="M2840" t="str">
        <f t="shared" si="225"/>
        <v xml:space="preserve"> </v>
      </c>
      <c r="S2840" t="str">
        <f t="shared" si="226"/>
        <v/>
      </c>
      <c r="T2840" t="str">
        <f t="shared" si="227"/>
        <v xml:space="preserve"> ()</v>
      </c>
      <c r="U2840" t="s">
        <v>4293</v>
      </c>
    </row>
    <row r="2841" spans="3:21">
      <c r="C2841" s="355">
        <v>2840</v>
      </c>
      <c r="E2841" s="504" t="str">
        <f t="shared" si="223"/>
        <v xml:space="preserve"> ()</v>
      </c>
      <c r="F2841" s="504"/>
      <c r="H2841" t="e">
        <f>VLOOKUP($G2841,県名!$B$1:$C$49,2,FALSE)</f>
        <v>#N/A</v>
      </c>
      <c r="I2841" t="e">
        <f>VLOOKUP(B2841,学校名!$D$8:$F$64,3,FALSE)</f>
        <v>#N/A</v>
      </c>
      <c r="J2841" t="str">
        <f t="shared" si="224"/>
        <v>女</v>
      </c>
      <c r="M2841" t="str">
        <f t="shared" si="225"/>
        <v xml:space="preserve"> </v>
      </c>
      <c r="S2841" t="str">
        <f t="shared" si="226"/>
        <v/>
      </c>
      <c r="T2841" t="str">
        <f t="shared" si="227"/>
        <v xml:space="preserve"> ()</v>
      </c>
      <c r="U2841" t="s">
        <v>4293</v>
      </c>
    </row>
    <row r="2842" spans="3:21">
      <c r="C2842" s="355">
        <v>2841</v>
      </c>
      <c r="E2842" s="504" t="str">
        <f t="shared" si="223"/>
        <v xml:space="preserve"> ()</v>
      </c>
      <c r="F2842" s="504"/>
      <c r="H2842" t="e">
        <f>VLOOKUP($G2842,県名!$B$1:$C$49,2,FALSE)</f>
        <v>#N/A</v>
      </c>
      <c r="I2842" t="e">
        <f>VLOOKUP(B2842,学校名!$D$8:$F$64,3,FALSE)</f>
        <v>#N/A</v>
      </c>
      <c r="J2842" t="str">
        <f t="shared" si="224"/>
        <v>女</v>
      </c>
      <c r="M2842" t="str">
        <f t="shared" si="225"/>
        <v xml:space="preserve"> </v>
      </c>
      <c r="S2842" t="str">
        <f t="shared" si="226"/>
        <v/>
      </c>
      <c r="T2842" t="str">
        <f t="shared" si="227"/>
        <v xml:space="preserve"> ()</v>
      </c>
      <c r="U2842" t="s">
        <v>4293</v>
      </c>
    </row>
    <row r="2843" spans="3:21">
      <c r="C2843" s="355">
        <v>2842</v>
      </c>
      <c r="E2843" s="504" t="str">
        <f t="shared" si="223"/>
        <v xml:space="preserve"> ()</v>
      </c>
      <c r="F2843" s="504"/>
      <c r="H2843" t="e">
        <f>VLOOKUP($G2843,県名!$B$1:$C$49,2,FALSE)</f>
        <v>#N/A</v>
      </c>
      <c r="I2843" t="e">
        <f>VLOOKUP(B2843,学校名!$D$8:$F$64,3,FALSE)</f>
        <v>#N/A</v>
      </c>
      <c r="J2843" t="str">
        <f t="shared" si="224"/>
        <v>女</v>
      </c>
      <c r="M2843" t="str">
        <f t="shared" si="225"/>
        <v xml:space="preserve"> </v>
      </c>
      <c r="S2843" t="str">
        <f t="shared" si="226"/>
        <v/>
      </c>
      <c r="T2843" t="str">
        <f t="shared" si="227"/>
        <v xml:space="preserve"> ()</v>
      </c>
      <c r="U2843" t="s">
        <v>4293</v>
      </c>
    </row>
    <row r="2844" spans="3:21">
      <c r="C2844" s="355">
        <v>2843</v>
      </c>
      <c r="E2844" s="504" t="str">
        <f t="shared" si="223"/>
        <v xml:space="preserve"> ()</v>
      </c>
      <c r="F2844" s="504"/>
      <c r="H2844" t="e">
        <f>VLOOKUP($G2844,県名!$B$1:$C$49,2,FALSE)</f>
        <v>#N/A</v>
      </c>
      <c r="I2844" t="e">
        <f>VLOOKUP(B2844,学校名!$D$8:$F$64,3,FALSE)</f>
        <v>#N/A</v>
      </c>
      <c r="J2844" t="str">
        <f t="shared" si="224"/>
        <v>女</v>
      </c>
      <c r="M2844" t="str">
        <f t="shared" si="225"/>
        <v xml:space="preserve"> </v>
      </c>
      <c r="S2844" t="str">
        <f t="shared" si="226"/>
        <v/>
      </c>
      <c r="T2844" t="str">
        <f t="shared" si="227"/>
        <v xml:space="preserve"> ()</v>
      </c>
      <c r="U2844" t="s">
        <v>4293</v>
      </c>
    </row>
    <row r="2845" spans="3:21">
      <c r="C2845" s="355">
        <v>2844</v>
      </c>
      <c r="E2845" s="504" t="str">
        <f t="shared" si="223"/>
        <v xml:space="preserve"> ()</v>
      </c>
      <c r="F2845" s="504"/>
      <c r="H2845" t="e">
        <f>VLOOKUP($G2845,県名!$B$1:$C$49,2,FALSE)</f>
        <v>#N/A</v>
      </c>
      <c r="I2845" t="e">
        <f>VLOOKUP(B2845,学校名!$D$8:$F$64,3,FALSE)</f>
        <v>#N/A</v>
      </c>
      <c r="J2845" t="str">
        <f t="shared" si="224"/>
        <v>女</v>
      </c>
      <c r="M2845" t="str">
        <f t="shared" si="225"/>
        <v xml:space="preserve"> </v>
      </c>
      <c r="S2845" t="str">
        <f t="shared" si="226"/>
        <v/>
      </c>
      <c r="T2845" t="str">
        <f t="shared" si="227"/>
        <v xml:space="preserve"> ()</v>
      </c>
      <c r="U2845" t="s">
        <v>4293</v>
      </c>
    </row>
    <row r="2846" spans="3:21">
      <c r="C2846" s="355">
        <v>2845</v>
      </c>
      <c r="E2846" s="504" t="str">
        <f t="shared" si="223"/>
        <v xml:space="preserve"> ()</v>
      </c>
      <c r="F2846" s="504"/>
      <c r="H2846" t="e">
        <f>VLOOKUP($G2846,県名!$B$1:$C$49,2,FALSE)</f>
        <v>#N/A</v>
      </c>
      <c r="I2846" t="e">
        <f>VLOOKUP(B2846,学校名!$D$8:$F$64,3,FALSE)</f>
        <v>#N/A</v>
      </c>
      <c r="J2846" t="str">
        <f t="shared" si="224"/>
        <v>女</v>
      </c>
      <c r="M2846" t="str">
        <f t="shared" si="225"/>
        <v xml:space="preserve"> </v>
      </c>
      <c r="S2846" t="str">
        <f t="shared" si="226"/>
        <v/>
      </c>
      <c r="T2846" t="str">
        <f t="shared" si="227"/>
        <v xml:space="preserve"> ()</v>
      </c>
      <c r="U2846" t="s">
        <v>4293</v>
      </c>
    </row>
    <row r="2847" spans="3:21">
      <c r="C2847" s="355">
        <v>2846</v>
      </c>
      <c r="E2847" s="504" t="str">
        <f t="shared" si="223"/>
        <v xml:space="preserve"> ()</v>
      </c>
      <c r="F2847" s="504"/>
      <c r="H2847" t="e">
        <f>VLOOKUP($G2847,県名!$B$1:$C$49,2,FALSE)</f>
        <v>#N/A</v>
      </c>
      <c r="I2847" t="e">
        <f>VLOOKUP(B2847,学校名!$D$8:$F$64,3,FALSE)</f>
        <v>#N/A</v>
      </c>
      <c r="J2847" t="str">
        <f t="shared" si="224"/>
        <v>女</v>
      </c>
      <c r="M2847" t="str">
        <f t="shared" si="225"/>
        <v xml:space="preserve"> </v>
      </c>
      <c r="S2847" t="str">
        <f t="shared" si="226"/>
        <v/>
      </c>
      <c r="T2847" t="str">
        <f t="shared" si="227"/>
        <v xml:space="preserve"> ()</v>
      </c>
      <c r="U2847" t="s">
        <v>4293</v>
      </c>
    </row>
    <row r="2848" spans="3:21">
      <c r="C2848" s="355">
        <v>2847</v>
      </c>
      <c r="E2848" s="504" t="str">
        <f t="shared" si="223"/>
        <v xml:space="preserve"> ()</v>
      </c>
      <c r="F2848" s="504"/>
      <c r="H2848" t="e">
        <f>VLOOKUP($G2848,県名!$B$1:$C$49,2,FALSE)</f>
        <v>#N/A</v>
      </c>
      <c r="I2848" t="e">
        <f>VLOOKUP(B2848,学校名!$D$8:$F$64,3,FALSE)</f>
        <v>#N/A</v>
      </c>
      <c r="J2848" t="str">
        <f t="shared" si="224"/>
        <v>女</v>
      </c>
      <c r="M2848" t="str">
        <f t="shared" si="225"/>
        <v xml:space="preserve"> </v>
      </c>
      <c r="S2848" t="str">
        <f t="shared" si="226"/>
        <v/>
      </c>
      <c r="T2848" t="str">
        <f t="shared" si="227"/>
        <v xml:space="preserve"> ()</v>
      </c>
      <c r="U2848" t="s">
        <v>4293</v>
      </c>
    </row>
    <row r="2849" spans="3:21">
      <c r="C2849" s="355">
        <v>2848</v>
      </c>
      <c r="E2849" s="504" t="str">
        <f t="shared" si="223"/>
        <v xml:space="preserve"> ()</v>
      </c>
      <c r="F2849" s="504"/>
      <c r="H2849" t="e">
        <f>VLOOKUP($G2849,県名!$B$1:$C$49,2,FALSE)</f>
        <v>#N/A</v>
      </c>
      <c r="I2849" t="e">
        <f>VLOOKUP(B2849,学校名!$D$8:$F$64,3,FALSE)</f>
        <v>#N/A</v>
      </c>
      <c r="J2849" t="str">
        <f t="shared" si="224"/>
        <v>女</v>
      </c>
      <c r="M2849" t="str">
        <f t="shared" si="225"/>
        <v xml:space="preserve"> </v>
      </c>
      <c r="S2849" t="str">
        <f t="shared" si="226"/>
        <v/>
      </c>
      <c r="T2849" t="str">
        <f t="shared" si="227"/>
        <v xml:space="preserve"> ()</v>
      </c>
      <c r="U2849" t="s">
        <v>4293</v>
      </c>
    </row>
    <row r="2850" spans="3:21">
      <c r="C2850" s="355">
        <v>2849</v>
      </c>
      <c r="E2850" s="504" t="str">
        <f t="shared" si="223"/>
        <v xml:space="preserve"> ()</v>
      </c>
      <c r="F2850" s="504"/>
      <c r="H2850" t="e">
        <f>VLOOKUP($G2850,県名!$B$1:$C$49,2,FALSE)</f>
        <v>#N/A</v>
      </c>
      <c r="I2850" t="e">
        <f>VLOOKUP(B2850,学校名!$D$8:$F$64,3,FALSE)</f>
        <v>#N/A</v>
      </c>
      <c r="J2850" t="str">
        <f t="shared" si="224"/>
        <v>女</v>
      </c>
      <c r="M2850" t="str">
        <f t="shared" si="225"/>
        <v xml:space="preserve"> </v>
      </c>
      <c r="S2850" t="str">
        <f t="shared" si="226"/>
        <v/>
      </c>
      <c r="T2850" t="str">
        <f t="shared" si="227"/>
        <v xml:space="preserve"> ()</v>
      </c>
      <c r="U2850" t="s">
        <v>4293</v>
      </c>
    </row>
    <row r="2851" spans="3:21">
      <c r="C2851" s="355">
        <v>2850</v>
      </c>
      <c r="E2851" s="504" t="str">
        <f t="shared" si="223"/>
        <v xml:space="preserve"> ()</v>
      </c>
      <c r="F2851" s="504"/>
      <c r="H2851" t="e">
        <f>VLOOKUP($G2851,県名!$B$1:$C$49,2,FALSE)</f>
        <v>#N/A</v>
      </c>
      <c r="I2851" t="e">
        <f>VLOOKUP(B2851,学校名!$D$8:$F$64,3,FALSE)</f>
        <v>#N/A</v>
      </c>
      <c r="J2851" t="str">
        <f t="shared" si="224"/>
        <v>女</v>
      </c>
      <c r="M2851" t="str">
        <f t="shared" si="225"/>
        <v xml:space="preserve"> </v>
      </c>
      <c r="S2851" t="str">
        <f t="shared" si="226"/>
        <v/>
      </c>
      <c r="T2851" t="str">
        <f t="shared" si="227"/>
        <v xml:space="preserve"> ()</v>
      </c>
      <c r="U2851" t="s">
        <v>4293</v>
      </c>
    </row>
    <row r="2852" spans="3:21">
      <c r="C2852" s="355">
        <v>2851</v>
      </c>
      <c r="E2852" s="504" t="str">
        <f t="shared" si="223"/>
        <v xml:space="preserve"> ()</v>
      </c>
      <c r="F2852" s="504"/>
      <c r="H2852" t="e">
        <f>VLOOKUP($G2852,県名!$B$1:$C$49,2,FALSE)</f>
        <v>#N/A</v>
      </c>
      <c r="I2852" t="e">
        <f>VLOOKUP(B2852,学校名!$D$8:$F$64,3,FALSE)</f>
        <v>#N/A</v>
      </c>
      <c r="J2852" t="str">
        <f t="shared" si="224"/>
        <v>女</v>
      </c>
      <c r="M2852" t="str">
        <f t="shared" si="225"/>
        <v xml:space="preserve"> </v>
      </c>
      <c r="S2852" t="str">
        <f t="shared" si="226"/>
        <v/>
      </c>
      <c r="T2852" t="str">
        <f t="shared" si="227"/>
        <v xml:space="preserve"> ()</v>
      </c>
      <c r="U2852" t="s">
        <v>4293</v>
      </c>
    </row>
    <row r="2853" spans="3:21">
      <c r="C2853" s="355">
        <v>2852</v>
      </c>
      <c r="E2853" s="504" t="str">
        <f t="shared" si="223"/>
        <v xml:space="preserve"> ()</v>
      </c>
      <c r="F2853" s="504"/>
      <c r="H2853" t="e">
        <f>VLOOKUP($G2853,県名!$B$1:$C$49,2,FALSE)</f>
        <v>#N/A</v>
      </c>
      <c r="I2853" t="e">
        <f>VLOOKUP(B2853,学校名!$D$8:$F$64,3,FALSE)</f>
        <v>#N/A</v>
      </c>
      <c r="J2853" t="str">
        <f t="shared" si="224"/>
        <v>女</v>
      </c>
      <c r="M2853" t="str">
        <f t="shared" si="225"/>
        <v xml:space="preserve"> </v>
      </c>
      <c r="S2853" t="str">
        <f t="shared" si="226"/>
        <v/>
      </c>
      <c r="T2853" t="str">
        <f t="shared" si="227"/>
        <v xml:space="preserve"> ()</v>
      </c>
      <c r="U2853" t="s">
        <v>4293</v>
      </c>
    </row>
    <row r="2854" spans="3:21">
      <c r="C2854" s="355">
        <v>2853</v>
      </c>
      <c r="E2854" s="504" t="str">
        <f t="shared" si="223"/>
        <v xml:space="preserve"> ()</v>
      </c>
      <c r="F2854" s="504"/>
      <c r="H2854" t="e">
        <f>VLOOKUP($G2854,県名!$B$1:$C$49,2,FALSE)</f>
        <v>#N/A</v>
      </c>
      <c r="I2854" t="e">
        <f>VLOOKUP(B2854,学校名!$D$8:$F$64,3,FALSE)</f>
        <v>#N/A</v>
      </c>
      <c r="J2854" t="str">
        <f t="shared" si="224"/>
        <v>女</v>
      </c>
      <c r="M2854" t="str">
        <f t="shared" si="225"/>
        <v xml:space="preserve"> </v>
      </c>
      <c r="S2854" t="str">
        <f t="shared" si="226"/>
        <v/>
      </c>
      <c r="T2854" t="str">
        <f t="shared" si="227"/>
        <v xml:space="preserve"> ()</v>
      </c>
      <c r="U2854" t="s">
        <v>4293</v>
      </c>
    </row>
    <row r="2855" spans="3:21">
      <c r="C2855" s="355">
        <v>2854</v>
      </c>
      <c r="E2855" s="504" t="str">
        <f t="shared" si="223"/>
        <v xml:space="preserve"> ()</v>
      </c>
      <c r="F2855" s="504"/>
      <c r="H2855" t="e">
        <f>VLOOKUP($G2855,県名!$B$1:$C$49,2,FALSE)</f>
        <v>#N/A</v>
      </c>
      <c r="I2855" t="e">
        <f>VLOOKUP(B2855,学校名!$D$8:$F$64,3,FALSE)</f>
        <v>#N/A</v>
      </c>
      <c r="J2855" t="str">
        <f t="shared" si="224"/>
        <v>女</v>
      </c>
      <c r="M2855" t="str">
        <f t="shared" si="225"/>
        <v xml:space="preserve"> </v>
      </c>
      <c r="S2855" t="str">
        <f t="shared" si="226"/>
        <v/>
      </c>
      <c r="T2855" t="str">
        <f t="shared" si="227"/>
        <v xml:space="preserve"> ()</v>
      </c>
      <c r="U2855" t="s">
        <v>4293</v>
      </c>
    </row>
    <row r="2856" spans="3:21">
      <c r="C2856" s="355">
        <v>2855</v>
      </c>
      <c r="E2856" s="504" t="str">
        <f t="shared" si="223"/>
        <v xml:space="preserve"> ()</v>
      </c>
      <c r="F2856" s="504"/>
      <c r="H2856" t="e">
        <f>VLOOKUP($G2856,県名!$B$1:$C$49,2,FALSE)</f>
        <v>#N/A</v>
      </c>
      <c r="I2856" t="e">
        <f>VLOOKUP(B2856,学校名!$D$8:$F$64,3,FALSE)</f>
        <v>#N/A</v>
      </c>
      <c r="J2856" t="str">
        <f t="shared" si="224"/>
        <v>女</v>
      </c>
      <c r="M2856" t="str">
        <f t="shared" si="225"/>
        <v xml:space="preserve"> </v>
      </c>
      <c r="S2856" t="str">
        <f t="shared" si="226"/>
        <v/>
      </c>
      <c r="T2856" t="str">
        <f t="shared" si="227"/>
        <v xml:space="preserve"> ()</v>
      </c>
      <c r="U2856" t="s">
        <v>4293</v>
      </c>
    </row>
    <row r="2857" spans="3:21">
      <c r="C2857" s="355">
        <v>2856</v>
      </c>
      <c r="E2857" s="504" t="str">
        <f t="shared" si="223"/>
        <v xml:space="preserve"> ()</v>
      </c>
      <c r="F2857" s="504"/>
      <c r="H2857" t="e">
        <f>VLOOKUP($G2857,県名!$B$1:$C$49,2,FALSE)</f>
        <v>#N/A</v>
      </c>
      <c r="I2857" t="e">
        <f>VLOOKUP(B2857,学校名!$D$8:$F$64,3,FALSE)</f>
        <v>#N/A</v>
      </c>
      <c r="J2857" t="str">
        <f t="shared" si="224"/>
        <v>女</v>
      </c>
      <c r="M2857" t="str">
        <f t="shared" si="225"/>
        <v xml:space="preserve"> </v>
      </c>
      <c r="S2857" t="str">
        <f t="shared" si="226"/>
        <v/>
      </c>
      <c r="T2857" t="str">
        <f t="shared" si="227"/>
        <v xml:space="preserve"> ()</v>
      </c>
      <c r="U2857" t="s">
        <v>4293</v>
      </c>
    </row>
    <row r="2858" spans="3:21">
      <c r="C2858" s="355">
        <v>2857</v>
      </c>
      <c r="E2858" s="504" t="str">
        <f t="shared" si="223"/>
        <v xml:space="preserve"> ()</v>
      </c>
      <c r="F2858" s="504"/>
      <c r="H2858" t="e">
        <f>VLOOKUP($G2858,県名!$B$1:$C$49,2,FALSE)</f>
        <v>#N/A</v>
      </c>
      <c r="I2858" t="e">
        <f>VLOOKUP(B2858,学校名!$D$8:$F$64,3,FALSE)</f>
        <v>#N/A</v>
      </c>
      <c r="J2858" t="str">
        <f t="shared" si="224"/>
        <v>女</v>
      </c>
      <c r="M2858" t="str">
        <f t="shared" si="225"/>
        <v xml:space="preserve"> </v>
      </c>
      <c r="S2858" t="str">
        <f t="shared" si="226"/>
        <v/>
      </c>
      <c r="T2858" t="str">
        <f t="shared" si="227"/>
        <v xml:space="preserve"> ()</v>
      </c>
      <c r="U2858" t="s">
        <v>4293</v>
      </c>
    </row>
    <row r="2859" spans="3:21">
      <c r="C2859" s="355">
        <v>2858</v>
      </c>
      <c r="E2859" s="504" t="str">
        <f t="shared" si="223"/>
        <v xml:space="preserve"> ()</v>
      </c>
      <c r="F2859" s="504"/>
      <c r="H2859" t="e">
        <f>VLOOKUP($G2859,県名!$B$1:$C$49,2,FALSE)</f>
        <v>#N/A</v>
      </c>
      <c r="I2859" t="e">
        <f>VLOOKUP(B2859,学校名!$D$8:$F$64,3,FALSE)</f>
        <v>#N/A</v>
      </c>
      <c r="J2859" t="str">
        <f t="shared" si="224"/>
        <v>女</v>
      </c>
      <c r="M2859" t="str">
        <f t="shared" si="225"/>
        <v xml:space="preserve"> </v>
      </c>
      <c r="S2859" t="str">
        <f t="shared" si="226"/>
        <v/>
      </c>
      <c r="T2859" t="str">
        <f t="shared" si="227"/>
        <v xml:space="preserve"> ()</v>
      </c>
      <c r="U2859" t="s">
        <v>4293</v>
      </c>
    </row>
    <row r="2860" spans="3:21">
      <c r="C2860" s="355">
        <v>2859</v>
      </c>
      <c r="E2860" s="504" t="str">
        <f t="shared" si="223"/>
        <v xml:space="preserve"> ()</v>
      </c>
      <c r="F2860" s="504"/>
      <c r="H2860" t="e">
        <f>VLOOKUP($G2860,県名!$B$1:$C$49,2,FALSE)</f>
        <v>#N/A</v>
      </c>
      <c r="I2860" t="e">
        <f>VLOOKUP(B2860,学校名!$D$8:$F$64,3,FALSE)</f>
        <v>#N/A</v>
      </c>
      <c r="J2860" t="str">
        <f t="shared" si="224"/>
        <v>女</v>
      </c>
      <c r="M2860" t="str">
        <f t="shared" si="225"/>
        <v xml:space="preserve"> </v>
      </c>
      <c r="S2860" t="str">
        <f t="shared" si="226"/>
        <v/>
      </c>
      <c r="T2860" t="str">
        <f t="shared" si="227"/>
        <v xml:space="preserve"> ()</v>
      </c>
      <c r="U2860" t="s">
        <v>4293</v>
      </c>
    </row>
    <row r="2861" spans="3:21">
      <c r="C2861" s="355">
        <v>2860</v>
      </c>
      <c r="E2861" s="504" t="str">
        <f t="shared" si="223"/>
        <v xml:space="preserve"> ()</v>
      </c>
      <c r="F2861" s="504"/>
      <c r="H2861" t="e">
        <f>VLOOKUP($G2861,県名!$B$1:$C$49,2,FALSE)</f>
        <v>#N/A</v>
      </c>
      <c r="I2861" t="e">
        <f>VLOOKUP(B2861,学校名!$D$8:$F$64,3,FALSE)</f>
        <v>#N/A</v>
      </c>
      <c r="J2861" t="str">
        <f t="shared" si="224"/>
        <v>女</v>
      </c>
      <c r="M2861" t="str">
        <f t="shared" si="225"/>
        <v xml:space="preserve"> </v>
      </c>
      <c r="S2861" t="str">
        <f t="shared" si="226"/>
        <v/>
      </c>
      <c r="T2861" t="str">
        <f t="shared" si="227"/>
        <v xml:space="preserve"> ()</v>
      </c>
      <c r="U2861" t="s">
        <v>4293</v>
      </c>
    </row>
    <row r="2862" spans="3:21">
      <c r="C2862" s="355">
        <v>2861</v>
      </c>
      <c r="E2862" s="504" t="str">
        <f t="shared" si="223"/>
        <v xml:space="preserve"> ()</v>
      </c>
      <c r="F2862" s="504"/>
      <c r="H2862" t="e">
        <f>VLOOKUP($G2862,県名!$B$1:$C$49,2,FALSE)</f>
        <v>#N/A</v>
      </c>
      <c r="I2862" t="e">
        <f>VLOOKUP(B2862,学校名!$D$8:$F$64,3,FALSE)</f>
        <v>#N/A</v>
      </c>
      <c r="J2862" t="str">
        <f t="shared" si="224"/>
        <v>女</v>
      </c>
      <c r="M2862" t="str">
        <f t="shared" si="225"/>
        <v xml:space="preserve"> </v>
      </c>
      <c r="S2862" t="str">
        <f t="shared" si="226"/>
        <v/>
      </c>
      <c r="T2862" t="str">
        <f t="shared" si="227"/>
        <v xml:space="preserve"> ()</v>
      </c>
      <c r="U2862" t="s">
        <v>4293</v>
      </c>
    </row>
    <row r="2863" spans="3:21">
      <c r="C2863" s="355">
        <v>2862</v>
      </c>
      <c r="E2863" s="504" t="str">
        <f t="shared" si="223"/>
        <v xml:space="preserve"> ()</v>
      </c>
      <c r="F2863" s="504"/>
      <c r="H2863" t="e">
        <f>VLOOKUP($G2863,県名!$B$1:$C$49,2,FALSE)</f>
        <v>#N/A</v>
      </c>
      <c r="I2863" t="e">
        <f>VLOOKUP(B2863,学校名!$D$8:$F$64,3,FALSE)</f>
        <v>#N/A</v>
      </c>
      <c r="J2863" t="str">
        <f t="shared" si="224"/>
        <v>女</v>
      </c>
      <c r="M2863" t="str">
        <f t="shared" si="225"/>
        <v xml:space="preserve"> </v>
      </c>
      <c r="S2863" t="str">
        <f t="shared" si="226"/>
        <v/>
      </c>
      <c r="T2863" t="str">
        <f t="shared" si="227"/>
        <v xml:space="preserve"> ()</v>
      </c>
      <c r="U2863" t="s">
        <v>4293</v>
      </c>
    </row>
    <row r="2864" spans="3:21">
      <c r="C2864" s="355">
        <v>2863</v>
      </c>
      <c r="E2864" s="504" t="str">
        <f t="shared" si="223"/>
        <v xml:space="preserve"> ()</v>
      </c>
      <c r="F2864" s="504"/>
      <c r="H2864" t="e">
        <f>VLOOKUP($G2864,県名!$B$1:$C$49,2,FALSE)</f>
        <v>#N/A</v>
      </c>
      <c r="I2864" t="e">
        <f>VLOOKUP(B2864,学校名!$D$8:$F$64,3,FALSE)</f>
        <v>#N/A</v>
      </c>
      <c r="J2864" t="str">
        <f t="shared" si="224"/>
        <v>女</v>
      </c>
      <c r="M2864" t="str">
        <f t="shared" si="225"/>
        <v xml:space="preserve"> </v>
      </c>
      <c r="S2864" t="str">
        <f t="shared" si="226"/>
        <v/>
      </c>
      <c r="T2864" t="str">
        <f t="shared" si="227"/>
        <v xml:space="preserve"> ()</v>
      </c>
      <c r="U2864" t="s">
        <v>4293</v>
      </c>
    </row>
    <row r="2865" spans="3:21">
      <c r="C2865" s="355">
        <v>2864</v>
      </c>
      <c r="E2865" s="504" t="str">
        <f t="shared" si="223"/>
        <v xml:space="preserve"> ()</v>
      </c>
      <c r="F2865" s="504"/>
      <c r="H2865" t="e">
        <f>VLOOKUP($G2865,県名!$B$1:$C$49,2,FALSE)</f>
        <v>#N/A</v>
      </c>
      <c r="I2865" t="e">
        <f>VLOOKUP(B2865,学校名!$D$8:$F$64,3,FALSE)</f>
        <v>#N/A</v>
      </c>
      <c r="J2865" t="str">
        <f t="shared" si="224"/>
        <v>女</v>
      </c>
      <c r="M2865" t="str">
        <f t="shared" si="225"/>
        <v xml:space="preserve"> </v>
      </c>
      <c r="S2865" t="str">
        <f t="shared" si="226"/>
        <v/>
      </c>
      <c r="T2865" t="str">
        <f t="shared" si="227"/>
        <v xml:space="preserve"> ()</v>
      </c>
      <c r="U2865" t="s">
        <v>4293</v>
      </c>
    </row>
    <row r="2866" spans="3:21">
      <c r="C2866" s="355">
        <v>2865</v>
      </c>
      <c r="E2866" s="504" t="str">
        <f t="shared" si="223"/>
        <v xml:space="preserve"> ()</v>
      </c>
      <c r="F2866" s="504"/>
      <c r="H2866" t="e">
        <f>VLOOKUP($G2866,県名!$B$1:$C$49,2,FALSE)</f>
        <v>#N/A</v>
      </c>
      <c r="I2866" t="e">
        <f>VLOOKUP(B2866,学校名!$D$8:$F$64,3,FALSE)</f>
        <v>#N/A</v>
      </c>
      <c r="J2866" t="str">
        <f t="shared" si="224"/>
        <v>女</v>
      </c>
      <c r="M2866" t="str">
        <f t="shared" si="225"/>
        <v xml:space="preserve"> </v>
      </c>
      <c r="S2866" t="str">
        <f t="shared" si="226"/>
        <v/>
      </c>
      <c r="T2866" t="str">
        <f t="shared" si="227"/>
        <v xml:space="preserve"> ()</v>
      </c>
      <c r="U2866" t="s">
        <v>4293</v>
      </c>
    </row>
    <row r="2867" spans="3:21">
      <c r="C2867" s="355">
        <v>2866</v>
      </c>
      <c r="E2867" s="504" t="str">
        <f t="shared" si="223"/>
        <v xml:space="preserve"> ()</v>
      </c>
      <c r="F2867" s="504"/>
      <c r="H2867" t="e">
        <f>VLOOKUP($G2867,県名!$B$1:$C$49,2,FALSE)</f>
        <v>#N/A</v>
      </c>
      <c r="I2867" t="e">
        <f>VLOOKUP(B2867,学校名!$D$8:$F$64,3,FALSE)</f>
        <v>#N/A</v>
      </c>
      <c r="J2867" t="str">
        <f t="shared" si="224"/>
        <v>女</v>
      </c>
      <c r="M2867" t="str">
        <f t="shared" si="225"/>
        <v xml:space="preserve"> </v>
      </c>
      <c r="S2867" t="str">
        <f t="shared" si="226"/>
        <v/>
      </c>
      <c r="T2867" t="str">
        <f t="shared" si="227"/>
        <v xml:space="preserve"> ()</v>
      </c>
      <c r="U2867" t="s">
        <v>4293</v>
      </c>
    </row>
    <row r="2868" spans="3:21">
      <c r="C2868" s="355">
        <v>2867</v>
      </c>
      <c r="E2868" s="504" t="str">
        <f t="shared" si="223"/>
        <v xml:space="preserve"> ()</v>
      </c>
      <c r="F2868" s="504"/>
      <c r="H2868" t="e">
        <f>VLOOKUP($G2868,県名!$B$1:$C$49,2,FALSE)</f>
        <v>#N/A</v>
      </c>
      <c r="I2868" t="e">
        <f>VLOOKUP(B2868,学校名!$D$8:$F$64,3,FALSE)</f>
        <v>#N/A</v>
      </c>
      <c r="J2868" t="str">
        <f t="shared" si="224"/>
        <v>女</v>
      </c>
      <c r="M2868" t="str">
        <f t="shared" si="225"/>
        <v xml:space="preserve"> </v>
      </c>
      <c r="S2868" t="str">
        <f t="shared" si="226"/>
        <v/>
      </c>
      <c r="T2868" t="str">
        <f t="shared" si="227"/>
        <v xml:space="preserve"> ()</v>
      </c>
      <c r="U2868" t="s">
        <v>4293</v>
      </c>
    </row>
    <row r="2869" spans="3:21">
      <c r="C2869" s="355">
        <v>2868</v>
      </c>
      <c r="E2869" s="504" t="str">
        <f t="shared" si="223"/>
        <v xml:space="preserve"> ()</v>
      </c>
      <c r="F2869" s="504"/>
      <c r="H2869" t="e">
        <f>VLOOKUP($G2869,県名!$B$1:$C$49,2,FALSE)</f>
        <v>#N/A</v>
      </c>
      <c r="I2869" t="e">
        <f>VLOOKUP(B2869,学校名!$D$8:$F$64,3,FALSE)</f>
        <v>#N/A</v>
      </c>
      <c r="J2869" t="str">
        <f t="shared" si="224"/>
        <v>女</v>
      </c>
      <c r="M2869" t="str">
        <f t="shared" si="225"/>
        <v xml:space="preserve"> </v>
      </c>
      <c r="S2869" t="str">
        <f t="shared" si="226"/>
        <v/>
      </c>
      <c r="T2869" t="str">
        <f t="shared" si="227"/>
        <v xml:space="preserve"> ()</v>
      </c>
      <c r="U2869" t="s">
        <v>4293</v>
      </c>
    </row>
    <row r="2870" spans="3:21">
      <c r="C2870" s="355">
        <v>2869</v>
      </c>
      <c r="E2870" s="504" t="str">
        <f t="shared" si="223"/>
        <v xml:space="preserve"> ()</v>
      </c>
      <c r="F2870" s="504"/>
      <c r="H2870" t="e">
        <f>VLOOKUP($G2870,県名!$B$1:$C$49,2,FALSE)</f>
        <v>#N/A</v>
      </c>
      <c r="I2870" t="e">
        <f>VLOOKUP(B2870,学校名!$D$8:$F$64,3,FALSE)</f>
        <v>#N/A</v>
      </c>
      <c r="J2870" t="str">
        <f t="shared" si="224"/>
        <v>女</v>
      </c>
      <c r="M2870" t="str">
        <f t="shared" si="225"/>
        <v xml:space="preserve"> </v>
      </c>
      <c r="S2870" t="str">
        <f t="shared" si="226"/>
        <v/>
      </c>
      <c r="T2870" t="str">
        <f t="shared" si="227"/>
        <v xml:space="preserve"> ()</v>
      </c>
      <c r="U2870" t="s">
        <v>4293</v>
      </c>
    </row>
    <row r="2871" spans="3:21">
      <c r="C2871" s="355">
        <v>2870</v>
      </c>
      <c r="E2871" s="504" t="str">
        <f t="shared" si="223"/>
        <v xml:space="preserve"> ()</v>
      </c>
      <c r="F2871" s="504"/>
      <c r="H2871" t="e">
        <f>VLOOKUP($G2871,県名!$B$1:$C$49,2,FALSE)</f>
        <v>#N/A</v>
      </c>
      <c r="I2871" t="e">
        <f>VLOOKUP(B2871,学校名!$D$8:$F$64,3,FALSE)</f>
        <v>#N/A</v>
      </c>
      <c r="J2871" t="str">
        <f t="shared" si="224"/>
        <v>女</v>
      </c>
      <c r="M2871" t="str">
        <f t="shared" si="225"/>
        <v xml:space="preserve"> </v>
      </c>
      <c r="S2871" t="str">
        <f t="shared" si="226"/>
        <v/>
      </c>
      <c r="T2871" t="str">
        <f t="shared" si="227"/>
        <v xml:space="preserve"> ()</v>
      </c>
      <c r="U2871" t="s">
        <v>4293</v>
      </c>
    </row>
    <row r="2872" spans="3:21">
      <c r="C2872" s="355">
        <v>2871</v>
      </c>
      <c r="E2872" s="504" t="str">
        <f t="shared" si="223"/>
        <v xml:space="preserve"> ()</v>
      </c>
      <c r="F2872" s="504"/>
      <c r="H2872" t="e">
        <f>VLOOKUP($G2872,県名!$B$1:$C$49,2,FALSE)</f>
        <v>#N/A</v>
      </c>
      <c r="I2872" t="e">
        <f>VLOOKUP(B2872,学校名!$D$8:$F$64,3,FALSE)</f>
        <v>#N/A</v>
      </c>
      <c r="J2872" t="str">
        <f t="shared" si="224"/>
        <v>女</v>
      </c>
      <c r="M2872" t="str">
        <f t="shared" si="225"/>
        <v xml:space="preserve"> </v>
      </c>
      <c r="S2872" t="str">
        <f t="shared" si="226"/>
        <v/>
      </c>
      <c r="T2872" t="str">
        <f t="shared" si="227"/>
        <v xml:space="preserve"> ()</v>
      </c>
      <c r="U2872" t="s">
        <v>4293</v>
      </c>
    </row>
    <row r="2873" spans="3:21">
      <c r="C2873" s="355">
        <v>2872</v>
      </c>
      <c r="E2873" s="504" t="str">
        <f t="shared" si="223"/>
        <v xml:space="preserve"> ()</v>
      </c>
      <c r="F2873" s="504"/>
      <c r="H2873" t="e">
        <f>VLOOKUP($G2873,県名!$B$1:$C$49,2,FALSE)</f>
        <v>#N/A</v>
      </c>
      <c r="I2873" t="e">
        <f>VLOOKUP(B2873,学校名!$D$8:$F$64,3,FALSE)</f>
        <v>#N/A</v>
      </c>
      <c r="J2873" t="str">
        <f t="shared" si="224"/>
        <v>女</v>
      </c>
      <c r="M2873" t="str">
        <f t="shared" si="225"/>
        <v xml:space="preserve"> </v>
      </c>
      <c r="S2873" t="str">
        <f t="shared" si="226"/>
        <v/>
      </c>
      <c r="T2873" t="str">
        <f t="shared" si="227"/>
        <v xml:space="preserve"> ()</v>
      </c>
      <c r="U2873" t="s">
        <v>4293</v>
      </c>
    </row>
    <row r="2874" spans="3:21">
      <c r="C2874" s="355">
        <v>2873</v>
      </c>
      <c r="E2874" s="504" t="str">
        <f t="shared" si="223"/>
        <v xml:space="preserve"> ()</v>
      </c>
      <c r="F2874" s="504"/>
      <c r="H2874" t="e">
        <f>VLOOKUP($G2874,県名!$B$1:$C$49,2,FALSE)</f>
        <v>#N/A</v>
      </c>
      <c r="I2874" t="e">
        <f>VLOOKUP(B2874,学校名!$D$8:$F$64,3,FALSE)</f>
        <v>#N/A</v>
      </c>
      <c r="J2874" t="str">
        <f t="shared" si="224"/>
        <v>女</v>
      </c>
      <c r="M2874" t="str">
        <f t="shared" si="225"/>
        <v xml:space="preserve"> </v>
      </c>
      <c r="S2874" t="str">
        <f t="shared" si="226"/>
        <v/>
      </c>
      <c r="T2874" t="str">
        <f t="shared" si="227"/>
        <v xml:space="preserve"> ()</v>
      </c>
      <c r="U2874" t="s">
        <v>4293</v>
      </c>
    </row>
    <row r="2875" spans="3:21">
      <c r="C2875" s="355">
        <v>2874</v>
      </c>
      <c r="E2875" s="504" t="str">
        <f t="shared" si="223"/>
        <v xml:space="preserve"> ()</v>
      </c>
      <c r="F2875" s="504"/>
      <c r="H2875" t="e">
        <f>VLOOKUP($G2875,県名!$B$1:$C$49,2,FALSE)</f>
        <v>#N/A</v>
      </c>
      <c r="I2875" t="e">
        <f>VLOOKUP(B2875,学校名!$D$8:$F$64,3,FALSE)</f>
        <v>#N/A</v>
      </c>
      <c r="J2875" t="str">
        <f t="shared" si="224"/>
        <v>女</v>
      </c>
      <c r="M2875" t="str">
        <f t="shared" si="225"/>
        <v xml:space="preserve"> </v>
      </c>
      <c r="S2875" t="str">
        <f t="shared" si="226"/>
        <v/>
      </c>
      <c r="T2875" t="str">
        <f t="shared" si="227"/>
        <v xml:space="preserve"> ()</v>
      </c>
      <c r="U2875" t="s">
        <v>4293</v>
      </c>
    </row>
    <row r="2876" spans="3:21">
      <c r="C2876" s="355">
        <v>2875</v>
      </c>
      <c r="E2876" s="504" t="str">
        <f t="shared" si="223"/>
        <v xml:space="preserve"> ()</v>
      </c>
      <c r="F2876" s="504"/>
      <c r="H2876" t="e">
        <f>VLOOKUP($G2876,県名!$B$1:$C$49,2,FALSE)</f>
        <v>#N/A</v>
      </c>
      <c r="I2876" t="e">
        <f>VLOOKUP(B2876,学校名!$D$8:$F$64,3,FALSE)</f>
        <v>#N/A</v>
      </c>
      <c r="J2876" t="str">
        <f t="shared" si="224"/>
        <v>女</v>
      </c>
      <c r="M2876" t="str">
        <f t="shared" si="225"/>
        <v xml:space="preserve"> </v>
      </c>
      <c r="S2876" t="str">
        <f t="shared" si="226"/>
        <v/>
      </c>
      <c r="T2876" t="str">
        <f t="shared" si="227"/>
        <v xml:space="preserve"> ()</v>
      </c>
      <c r="U2876" t="s">
        <v>4293</v>
      </c>
    </row>
    <row r="2877" spans="3:21">
      <c r="C2877" s="355">
        <v>2876</v>
      </c>
      <c r="E2877" s="504" t="str">
        <f t="shared" si="223"/>
        <v xml:space="preserve"> ()</v>
      </c>
      <c r="F2877" s="504"/>
      <c r="H2877" t="e">
        <f>VLOOKUP($G2877,県名!$B$1:$C$49,2,FALSE)</f>
        <v>#N/A</v>
      </c>
      <c r="I2877" t="e">
        <f>VLOOKUP(B2877,学校名!$D$8:$F$64,3,FALSE)</f>
        <v>#N/A</v>
      </c>
      <c r="J2877" t="str">
        <f t="shared" si="224"/>
        <v>女</v>
      </c>
      <c r="M2877" t="str">
        <f t="shared" si="225"/>
        <v xml:space="preserve"> </v>
      </c>
      <c r="S2877" t="str">
        <f t="shared" si="226"/>
        <v/>
      </c>
      <c r="T2877" t="str">
        <f t="shared" si="227"/>
        <v xml:space="preserve"> ()</v>
      </c>
      <c r="U2877" t="s">
        <v>4293</v>
      </c>
    </row>
    <row r="2878" spans="3:21">
      <c r="C2878" s="355">
        <v>2877</v>
      </c>
      <c r="E2878" s="504" t="str">
        <f t="shared" si="223"/>
        <v xml:space="preserve"> ()</v>
      </c>
      <c r="F2878" s="504"/>
      <c r="H2878" t="e">
        <f>VLOOKUP($G2878,県名!$B$1:$C$49,2,FALSE)</f>
        <v>#N/A</v>
      </c>
      <c r="I2878" t="e">
        <f>VLOOKUP(B2878,学校名!$D$8:$F$64,3,FALSE)</f>
        <v>#N/A</v>
      </c>
      <c r="J2878" t="str">
        <f t="shared" si="224"/>
        <v>女</v>
      </c>
      <c r="M2878" t="str">
        <f t="shared" si="225"/>
        <v xml:space="preserve"> </v>
      </c>
      <c r="S2878" t="str">
        <f t="shared" si="226"/>
        <v/>
      </c>
      <c r="T2878" t="str">
        <f t="shared" si="227"/>
        <v xml:space="preserve"> ()</v>
      </c>
      <c r="U2878" t="s">
        <v>4293</v>
      </c>
    </row>
    <row r="2879" spans="3:21">
      <c r="C2879" s="355">
        <v>2878</v>
      </c>
      <c r="E2879" s="504" t="str">
        <f t="shared" si="223"/>
        <v xml:space="preserve"> ()</v>
      </c>
      <c r="F2879" s="504"/>
      <c r="H2879" t="e">
        <f>VLOOKUP($G2879,県名!$B$1:$C$49,2,FALSE)</f>
        <v>#N/A</v>
      </c>
      <c r="I2879" t="e">
        <f>VLOOKUP(B2879,学校名!$D$8:$F$64,3,FALSE)</f>
        <v>#N/A</v>
      </c>
      <c r="J2879" t="str">
        <f t="shared" si="224"/>
        <v>女</v>
      </c>
      <c r="M2879" t="str">
        <f t="shared" si="225"/>
        <v xml:space="preserve"> </v>
      </c>
      <c r="S2879" t="str">
        <f t="shared" si="226"/>
        <v/>
      </c>
      <c r="T2879" t="str">
        <f t="shared" si="227"/>
        <v xml:space="preserve"> ()</v>
      </c>
      <c r="U2879" t="s">
        <v>4293</v>
      </c>
    </row>
    <row r="2880" spans="3:21">
      <c r="C2880" s="355">
        <v>2879</v>
      </c>
      <c r="E2880" s="504" t="str">
        <f t="shared" si="223"/>
        <v xml:space="preserve"> ()</v>
      </c>
      <c r="F2880" s="504"/>
      <c r="H2880" t="e">
        <f>VLOOKUP($G2880,県名!$B$1:$C$49,2,FALSE)</f>
        <v>#N/A</v>
      </c>
      <c r="I2880" t="e">
        <f>VLOOKUP(B2880,学校名!$D$8:$F$64,3,FALSE)</f>
        <v>#N/A</v>
      </c>
      <c r="J2880" t="str">
        <f t="shared" si="224"/>
        <v>女</v>
      </c>
      <c r="M2880" t="str">
        <f t="shared" si="225"/>
        <v xml:space="preserve"> </v>
      </c>
      <c r="S2880" t="str">
        <f t="shared" si="226"/>
        <v/>
      </c>
      <c r="T2880" t="str">
        <f t="shared" si="227"/>
        <v xml:space="preserve"> ()</v>
      </c>
      <c r="U2880" t="s">
        <v>4293</v>
      </c>
    </row>
    <row r="2881" spans="3:21">
      <c r="C2881" s="355">
        <v>2880</v>
      </c>
      <c r="E2881" s="504" t="str">
        <f t="shared" si="223"/>
        <v xml:space="preserve"> ()</v>
      </c>
      <c r="F2881" s="504"/>
      <c r="H2881" t="e">
        <f>VLOOKUP($G2881,県名!$B$1:$C$49,2,FALSE)</f>
        <v>#N/A</v>
      </c>
      <c r="I2881" t="e">
        <f>VLOOKUP(B2881,学校名!$D$8:$F$64,3,FALSE)</f>
        <v>#N/A</v>
      </c>
      <c r="J2881" t="str">
        <f t="shared" si="224"/>
        <v>女</v>
      </c>
      <c r="M2881" t="str">
        <f t="shared" si="225"/>
        <v xml:space="preserve"> </v>
      </c>
      <c r="S2881" t="str">
        <f t="shared" si="226"/>
        <v/>
      </c>
      <c r="T2881" t="str">
        <f t="shared" si="227"/>
        <v xml:space="preserve"> ()</v>
      </c>
      <c r="U2881" t="s">
        <v>4293</v>
      </c>
    </row>
    <row r="2882" spans="3:21">
      <c r="C2882" s="355">
        <v>2881</v>
      </c>
      <c r="E2882" s="504" t="str">
        <f t="shared" si="223"/>
        <v xml:space="preserve"> ()</v>
      </c>
      <c r="F2882" s="504"/>
      <c r="H2882" t="e">
        <f>VLOOKUP($G2882,県名!$B$1:$C$49,2,FALSE)</f>
        <v>#N/A</v>
      </c>
      <c r="I2882" t="e">
        <f>VLOOKUP(B2882,学校名!$D$8:$F$64,3,FALSE)</f>
        <v>#N/A</v>
      </c>
      <c r="J2882" t="str">
        <f t="shared" si="224"/>
        <v>女</v>
      </c>
      <c r="M2882" t="str">
        <f t="shared" si="225"/>
        <v xml:space="preserve"> </v>
      </c>
      <c r="S2882" t="str">
        <f t="shared" si="226"/>
        <v/>
      </c>
      <c r="T2882" t="str">
        <f t="shared" si="227"/>
        <v xml:space="preserve"> ()</v>
      </c>
      <c r="U2882" t="s">
        <v>4293</v>
      </c>
    </row>
    <row r="2883" spans="3:21">
      <c r="C2883" s="355">
        <v>2882</v>
      </c>
      <c r="E2883" s="504" t="str">
        <f t="shared" ref="E2883:E2946" si="228">M2883&amp;"("&amp;S2883&amp;")"</f>
        <v xml:space="preserve"> ()</v>
      </c>
      <c r="F2883" s="504"/>
      <c r="H2883" t="e">
        <f>VLOOKUP($G2883,県名!$B$1:$C$49,2,FALSE)</f>
        <v>#N/A</v>
      </c>
      <c r="I2883" t="e">
        <f>VLOOKUP(B2883,学校名!$D$8:$F$64,3,FALSE)</f>
        <v>#N/A</v>
      </c>
      <c r="J2883" t="str">
        <f t="shared" ref="J2883:J2946" si="229">IF(VALUE(C2883)&lt;2001,"男","女")</f>
        <v>女</v>
      </c>
      <c r="M2883" t="str">
        <f t="shared" ref="M2883:M2946" si="230">K2883&amp;" "&amp;L2883</f>
        <v xml:space="preserve"> </v>
      </c>
      <c r="S2883" t="str">
        <f t="shared" ref="S2883:S2946" si="231">LEFT(R2883,2)</f>
        <v/>
      </c>
      <c r="T2883" t="str">
        <f t="shared" ref="T2883:T2946" si="232">Q2883&amp;" ("&amp;S2883&amp;")"</f>
        <v xml:space="preserve"> ()</v>
      </c>
      <c r="U2883" t="s">
        <v>4293</v>
      </c>
    </row>
    <row r="2884" spans="3:21">
      <c r="C2884" s="355">
        <v>2883</v>
      </c>
      <c r="E2884" s="504" t="str">
        <f t="shared" si="228"/>
        <v xml:space="preserve"> ()</v>
      </c>
      <c r="F2884" s="504"/>
      <c r="H2884" t="e">
        <f>VLOOKUP($G2884,県名!$B$1:$C$49,2,FALSE)</f>
        <v>#N/A</v>
      </c>
      <c r="I2884" t="e">
        <f>VLOOKUP(B2884,学校名!$D$8:$F$64,3,FALSE)</f>
        <v>#N/A</v>
      </c>
      <c r="J2884" t="str">
        <f t="shared" si="229"/>
        <v>女</v>
      </c>
      <c r="M2884" t="str">
        <f t="shared" si="230"/>
        <v xml:space="preserve"> </v>
      </c>
      <c r="S2884" t="str">
        <f t="shared" si="231"/>
        <v/>
      </c>
      <c r="T2884" t="str">
        <f t="shared" si="232"/>
        <v xml:space="preserve"> ()</v>
      </c>
      <c r="U2884" t="s">
        <v>4293</v>
      </c>
    </row>
    <row r="2885" spans="3:21">
      <c r="C2885" s="355">
        <v>2884</v>
      </c>
      <c r="E2885" s="504" t="str">
        <f t="shared" si="228"/>
        <v xml:space="preserve"> ()</v>
      </c>
      <c r="F2885" s="504"/>
      <c r="H2885" t="e">
        <f>VLOOKUP($G2885,県名!$B$1:$C$49,2,FALSE)</f>
        <v>#N/A</v>
      </c>
      <c r="I2885" t="e">
        <f>VLOOKUP(B2885,学校名!$D$8:$F$64,3,FALSE)</f>
        <v>#N/A</v>
      </c>
      <c r="J2885" t="str">
        <f t="shared" si="229"/>
        <v>女</v>
      </c>
      <c r="M2885" t="str">
        <f t="shared" si="230"/>
        <v xml:space="preserve"> </v>
      </c>
      <c r="S2885" t="str">
        <f t="shared" si="231"/>
        <v/>
      </c>
      <c r="T2885" t="str">
        <f t="shared" si="232"/>
        <v xml:space="preserve"> ()</v>
      </c>
      <c r="U2885" t="s">
        <v>4293</v>
      </c>
    </row>
    <row r="2886" spans="3:21">
      <c r="C2886" s="355">
        <v>2885</v>
      </c>
      <c r="E2886" s="504" t="str">
        <f t="shared" si="228"/>
        <v xml:space="preserve"> ()</v>
      </c>
      <c r="F2886" s="504"/>
      <c r="H2886" t="e">
        <f>VLOOKUP($G2886,県名!$B$1:$C$49,2,FALSE)</f>
        <v>#N/A</v>
      </c>
      <c r="I2886" t="e">
        <f>VLOOKUP(B2886,学校名!$D$8:$F$64,3,FALSE)</f>
        <v>#N/A</v>
      </c>
      <c r="J2886" t="str">
        <f t="shared" si="229"/>
        <v>女</v>
      </c>
      <c r="M2886" t="str">
        <f t="shared" si="230"/>
        <v xml:space="preserve"> </v>
      </c>
      <c r="S2886" t="str">
        <f t="shared" si="231"/>
        <v/>
      </c>
      <c r="T2886" t="str">
        <f t="shared" si="232"/>
        <v xml:space="preserve"> ()</v>
      </c>
      <c r="U2886" t="s">
        <v>4293</v>
      </c>
    </row>
    <row r="2887" spans="3:21">
      <c r="C2887" s="355">
        <v>2886</v>
      </c>
      <c r="E2887" s="504" t="str">
        <f t="shared" si="228"/>
        <v xml:space="preserve"> ()</v>
      </c>
      <c r="F2887" s="504"/>
      <c r="H2887" t="e">
        <f>VLOOKUP($G2887,県名!$B$1:$C$49,2,FALSE)</f>
        <v>#N/A</v>
      </c>
      <c r="I2887" t="e">
        <f>VLOOKUP(B2887,学校名!$D$8:$F$64,3,FALSE)</f>
        <v>#N/A</v>
      </c>
      <c r="J2887" t="str">
        <f t="shared" si="229"/>
        <v>女</v>
      </c>
      <c r="M2887" t="str">
        <f t="shared" si="230"/>
        <v xml:space="preserve"> </v>
      </c>
      <c r="S2887" t="str">
        <f t="shared" si="231"/>
        <v/>
      </c>
      <c r="T2887" t="str">
        <f t="shared" si="232"/>
        <v xml:space="preserve"> ()</v>
      </c>
      <c r="U2887" t="s">
        <v>4293</v>
      </c>
    </row>
    <row r="2888" spans="3:21">
      <c r="C2888" s="355">
        <v>2887</v>
      </c>
      <c r="E2888" s="504" t="str">
        <f t="shared" si="228"/>
        <v xml:space="preserve"> ()</v>
      </c>
      <c r="F2888" s="504"/>
      <c r="H2888" t="e">
        <f>VLOOKUP($G2888,県名!$B$1:$C$49,2,FALSE)</f>
        <v>#N/A</v>
      </c>
      <c r="I2888" t="e">
        <f>VLOOKUP(B2888,学校名!$D$8:$F$64,3,FALSE)</f>
        <v>#N/A</v>
      </c>
      <c r="J2888" t="str">
        <f t="shared" si="229"/>
        <v>女</v>
      </c>
      <c r="M2888" t="str">
        <f t="shared" si="230"/>
        <v xml:space="preserve"> </v>
      </c>
      <c r="S2888" t="str">
        <f t="shared" si="231"/>
        <v/>
      </c>
      <c r="T2888" t="str">
        <f t="shared" si="232"/>
        <v xml:space="preserve"> ()</v>
      </c>
      <c r="U2888" t="s">
        <v>4293</v>
      </c>
    </row>
    <row r="2889" spans="3:21">
      <c r="C2889" s="355">
        <v>2888</v>
      </c>
      <c r="E2889" s="504" t="str">
        <f t="shared" si="228"/>
        <v xml:space="preserve"> ()</v>
      </c>
      <c r="F2889" s="504"/>
      <c r="H2889" t="e">
        <f>VLOOKUP($G2889,県名!$B$1:$C$49,2,FALSE)</f>
        <v>#N/A</v>
      </c>
      <c r="I2889" t="e">
        <f>VLOOKUP(B2889,学校名!$D$8:$F$64,3,FALSE)</f>
        <v>#N/A</v>
      </c>
      <c r="J2889" t="str">
        <f t="shared" si="229"/>
        <v>女</v>
      </c>
      <c r="M2889" t="str">
        <f t="shared" si="230"/>
        <v xml:space="preserve"> </v>
      </c>
      <c r="S2889" t="str">
        <f t="shared" si="231"/>
        <v/>
      </c>
      <c r="T2889" t="str">
        <f t="shared" si="232"/>
        <v xml:space="preserve"> ()</v>
      </c>
      <c r="U2889" t="s">
        <v>4293</v>
      </c>
    </row>
    <row r="2890" spans="3:21">
      <c r="C2890" s="355">
        <v>2889</v>
      </c>
      <c r="E2890" s="504" t="str">
        <f t="shared" si="228"/>
        <v xml:space="preserve"> ()</v>
      </c>
      <c r="F2890" s="504"/>
      <c r="H2890" t="e">
        <f>VLOOKUP($G2890,県名!$B$1:$C$49,2,FALSE)</f>
        <v>#N/A</v>
      </c>
      <c r="I2890" t="e">
        <f>VLOOKUP(B2890,学校名!$D$8:$F$64,3,FALSE)</f>
        <v>#N/A</v>
      </c>
      <c r="J2890" t="str">
        <f t="shared" si="229"/>
        <v>女</v>
      </c>
      <c r="M2890" t="str">
        <f t="shared" si="230"/>
        <v xml:space="preserve"> </v>
      </c>
      <c r="S2890" t="str">
        <f t="shared" si="231"/>
        <v/>
      </c>
      <c r="T2890" t="str">
        <f t="shared" si="232"/>
        <v xml:space="preserve"> ()</v>
      </c>
      <c r="U2890" t="s">
        <v>4293</v>
      </c>
    </row>
    <row r="2891" spans="3:21">
      <c r="C2891" s="355">
        <v>2890</v>
      </c>
      <c r="E2891" s="504" t="str">
        <f t="shared" si="228"/>
        <v xml:space="preserve"> ()</v>
      </c>
      <c r="F2891" s="504"/>
      <c r="H2891" t="e">
        <f>VLOOKUP($G2891,県名!$B$1:$C$49,2,FALSE)</f>
        <v>#N/A</v>
      </c>
      <c r="I2891" t="e">
        <f>VLOOKUP(B2891,学校名!$D$8:$F$64,3,FALSE)</f>
        <v>#N/A</v>
      </c>
      <c r="J2891" t="str">
        <f t="shared" si="229"/>
        <v>女</v>
      </c>
      <c r="M2891" t="str">
        <f t="shared" si="230"/>
        <v xml:space="preserve"> </v>
      </c>
      <c r="S2891" t="str">
        <f t="shared" si="231"/>
        <v/>
      </c>
      <c r="T2891" t="str">
        <f t="shared" si="232"/>
        <v xml:space="preserve"> ()</v>
      </c>
      <c r="U2891" t="s">
        <v>4293</v>
      </c>
    </row>
    <row r="2892" spans="3:21">
      <c r="C2892" s="355">
        <v>2891</v>
      </c>
      <c r="E2892" s="504" t="str">
        <f t="shared" si="228"/>
        <v xml:space="preserve"> ()</v>
      </c>
      <c r="F2892" s="504"/>
      <c r="H2892" t="e">
        <f>VLOOKUP($G2892,県名!$B$1:$C$49,2,FALSE)</f>
        <v>#N/A</v>
      </c>
      <c r="I2892" t="e">
        <f>VLOOKUP(B2892,学校名!$D$8:$F$64,3,FALSE)</f>
        <v>#N/A</v>
      </c>
      <c r="J2892" t="str">
        <f t="shared" si="229"/>
        <v>女</v>
      </c>
      <c r="M2892" t="str">
        <f t="shared" si="230"/>
        <v xml:space="preserve"> </v>
      </c>
      <c r="S2892" t="str">
        <f t="shared" si="231"/>
        <v/>
      </c>
      <c r="T2892" t="str">
        <f t="shared" si="232"/>
        <v xml:space="preserve"> ()</v>
      </c>
      <c r="U2892" t="s">
        <v>4293</v>
      </c>
    </row>
    <row r="2893" spans="3:21">
      <c r="C2893" s="355">
        <v>2892</v>
      </c>
      <c r="E2893" s="504" t="str">
        <f t="shared" si="228"/>
        <v xml:space="preserve"> ()</v>
      </c>
      <c r="F2893" s="504"/>
      <c r="H2893" t="e">
        <f>VLOOKUP($G2893,県名!$B$1:$C$49,2,FALSE)</f>
        <v>#N/A</v>
      </c>
      <c r="I2893" t="e">
        <f>VLOOKUP(B2893,学校名!$D$8:$F$64,3,FALSE)</f>
        <v>#N/A</v>
      </c>
      <c r="J2893" t="str">
        <f t="shared" si="229"/>
        <v>女</v>
      </c>
      <c r="M2893" t="str">
        <f t="shared" si="230"/>
        <v xml:space="preserve"> </v>
      </c>
      <c r="S2893" t="str">
        <f t="shared" si="231"/>
        <v/>
      </c>
      <c r="T2893" t="str">
        <f t="shared" si="232"/>
        <v xml:space="preserve"> ()</v>
      </c>
      <c r="U2893" t="s">
        <v>4293</v>
      </c>
    </row>
    <row r="2894" spans="3:21">
      <c r="C2894" s="355">
        <v>2893</v>
      </c>
      <c r="E2894" s="504" t="str">
        <f t="shared" si="228"/>
        <v xml:space="preserve"> ()</v>
      </c>
      <c r="F2894" s="504"/>
      <c r="H2894" t="e">
        <f>VLOOKUP($G2894,県名!$B$1:$C$49,2,FALSE)</f>
        <v>#N/A</v>
      </c>
      <c r="I2894" t="e">
        <f>VLOOKUP(B2894,学校名!$D$8:$F$64,3,FALSE)</f>
        <v>#N/A</v>
      </c>
      <c r="J2894" t="str">
        <f t="shared" si="229"/>
        <v>女</v>
      </c>
      <c r="M2894" t="str">
        <f t="shared" si="230"/>
        <v xml:space="preserve"> </v>
      </c>
      <c r="S2894" t="str">
        <f t="shared" si="231"/>
        <v/>
      </c>
      <c r="T2894" t="str">
        <f t="shared" si="232"/>
        <v xml:space="preserve"> ()</v>
      </c>
      <c r="U2894" t="s">
        <v>4293</v>
      </c>
    </row>
    <row r="2895" spans="3:21">
      <c r="C2895" s="355">
        <v>2894</v>
      </c>
      <c r="E2895" s="504" t="str">
        <f t="shared" si="228"/>
        <v xml:space="preserve"> ()</v>
      </c>
      <c r="F2895" s="504"/>
      <c r="H2895" t="e">
        <f>VLOOKUP($G2895,県名!$B$1:$C$49,2,FALSE)</f>
        <v>#N/A</v>
      </c>
      <c r="I2895" t="e">
        <f>VLOOKUP(B2895,学校名!$D$8:$F$64,3,FALSE)</f>
        <v>#N/A</v>
      </c>
      <c r="J2895" t="str">
        <f t="shared" si="229"/>
        <v>女</v>
      </c>
      <c r="M2895" t="str">
        <f t="shared" si="230"/>
        <v xml:space="preserve"> </v>
      </c>
      <c r="S2895" t="str">
        <f t="shared" si="231"/>
        <v/>
      </c>
      <c r="T2895" t="str">
        <f t="shared" si="232"/>
        <v xml:space="preserve"> ()</v>
      </c>
      <c r="U2895" t="s">
        <v>4293</v>
      </c>
    </row>
    <row r="2896" spans="3:21">
      <c r="C2896" s="355">
        <v>2895</v>
      </c>
      <c r="E2896" s="504" t="str">
        <f t="shared" si="228"/>
        <v xml:space="preserve"> ()</v>
      </c>
      <c r="F2896" s="504"/>
      <c r="H2896" t="e">
        <f>VLOOKUP($G2896,県名!$B$1:$C$49,2,FALSE)</f>
        <v>#N/A</v>
      </c>
      <c r="I2896" t="e">
        <f>VLOOKUP(B2896,学校名!$D$8:$F$64,3,FALSE)</f>
        <v>#N/A</v>
      </c>
      <c r="J2896" t="str">
        <f t="shared" si="229"/>
        <v>女</v>
      </c>
      <c r="M2896" t="str">
        <f t="shared" si="230"/>
        <v xml:space="preserve"> </v>
      </c>
      <c r="S2896" t="str">
        <f t="shared" si="231"/>
        <v/>
      </c>
      <c r="T2896" t="str">
        <f t="shared" si="232"/>
        <v xml:space="preserve"> ()</v>
      </c>
      <c r="U2896" t="s">
        <v>4293</v>
      </c>
    </row>
    <row r="2897" spans="3:21">
      <c r="C2897" s="355">
        <v>2896</v>
      </c>
      <c r="E2897" s="504" t="str">
        <f t="shared" si="228"/>
        <v xml:space="preserve"> ()</v>
      </c>
      <c r="F2897" s="504"/>
      <c r="H2897" t="e">
        <f>VLOOKUP($G2897,県名!$B$1:$C$49,2,FALSE)</f>
        <v>#N/A</v>
      </c>
      <c r="I2897" t="e">
        <f>VLOOKUP(B2897,学校名!$D$8:$F$64,3,FALSE)</f>
        <v>#N/A</v>
      </c>
      <c r="J2897" t="str">
        <f t="shared" si="229"/>
        <v>女</v>
      </c>
      <c r="M2897" t="str">
        <f t="shared" si="230"/>
        <v xml:space="preserve"> </v>
      </c>
      <c r="S2897" t="str">
        <f t="shared" si="231"/>
        <v/>
      </c>
      <c r="T2897" t="str">
        <f t="shared" si="232"/>
        <v xml:space="preserve"> ()</v>
      </c>
      <c r="U2897" t="s">
        <v>4293</v>
      </c>
    </row>
    <row r="2898" spans="3:21">
      <c r="C2898" s="355">
        <v>2897</v>
      </c>
      <c r="E2898" s="504" t="str">
        <f t="shared" si="228"/>
        <v xml:space="preserve"> ()</v>
      </c>
      <c r="F2898" s="504"/>
      <c r="H2898" t="e">
        <f>VLOOKUP($G2898,県名!$B$1:$C$49,2,FALSE)</f>
        <v>#N/A</v>
      </c>
      <c r="I2898" t="e">
        <f>VLOOKUP(B2898,学校名!$D$8:$F$64,3,FALSE)</f>
        <v>#N/A</v>
      </c>
      <c r="J2898" t="str">
        <f t="shared" si="229"/>
        <v>女</v>
      </c>
      <c r="M2898" t="str">
        <f t="shared" si="230"/>
        <v xml:space="preserve"> </v>
      </c>
      <c r="S2898" t="str">
        <f t="shared" si="231"/>
        <v/>
      </c>
      <c r="T2898" t="str">
        <f t="shared" si="232"/>
        <v xml:space="preserve"> ()</v>
      </c>
      <c r="U2898" t="s">
        <v>4293</v>
      </c>
    </row>
    <row r="2899" spans="3:21">
      <c r="C2899" s="355">
        <v>2898</v>
      </c>
      <c r="E2899" s="504" t="str">
        <f t="shared" si="228"/>
        <v xml:space="preserve"> ()</v>
      </c>
      <c r="F2899" s="504"/>
      <c r="H2899" t="e">
        <f>VLOOKUP($G2899,県名!$B$1:$C$49,2,FALSE)</f>
        <v>#N/A</v>
      </c>
      <c r="I2899" t="e">
        <f>VLOOKUP(B2899,学校名!$D$8:$F$64,3,FALSE)</f>
        <v>#N/A</v>
      </c>
      <c r="J2899" t="str">
        <f t="shared" si="229"/>
        <v>女</v>
      </c>
      <c r="M2899" t="str">
        <f t="shared" si="230"/>
        <v xml:space="preserve"> </v>
      </c>
      <c r="S2899" t="str">
        <f t="shared" si="231"/>
        <v/>
      </c>
      <c r="T2899" t="str">
        <f t="shared" si="232"/>
        <v xml:space="preserve"> ()</v>
      </c>
      <c r="U2899" t="s">
        <v>4293</v>
      </c>
    </row>
    <row r="2900" spans="3:21">
      <c r="C2900" s="355">
        <v>2899</v>
      </c>
      <c r="E2900" s="504" t="str">
        <f t="shared" si="228"/>
        <v xml:space="preserve"> ()</v>
      </c>
      <c r="F2900" s="504"/>
      <c r="H2900" t="e">
        <f>VLOOKUP($G2900,県名!$B$1:$C$49,2,FALSE)</f>
        <v>#N/A</v>
      </c>
      <c r="I2900" t="e">
        <f>VLOOKUP(B2900,学校名!$D$8:$F$64,3,FALSE)</f>
        <v>#N/A</v>
      </c>
      <c r="J2900" t="str">
        <f t="shared" si="229"/>
        <v>女</v>
      </c>
      <c r="M2900" t="str">
        <f t="shared" si="230"/>
        <v xml:space="preserve"> </v>
      </c>
      <c r="S2900" t="str">
        <f t="shared" si="231"/>
        <v/>
      </c>
      <c r="T2900" t="str">
        <f t="shared" si="232"/>
        <v xml:space="preserve"> ()</v>
      </c>
      <c r="U2900" t="s">
        <v>4293</v>
      </c>
    </row>
    <row r="2901" spans="3:21">
      <c r="C2901" s="355">
        <v>2900</v>
      </c>
      <c r="E2901" s="504" t="str">
        <f t="shared" si="228"/>
        <v xml:space="preserve"> ()</v>
      </c>
      <c r="F2901" s="504"/>
      <c r="H2901" t="e">
        <f>VLOOKUP($G2901,県名!$B$1:$C$49,2,FALSE)</f>
        <v>#N/A</v>
      </c>
      <c r="I2901" t="e">
        <f>VLOOKUP(B2901,学校名!$D$8:$F$64,3,FALSE)</f>
        <v>#N/A</v>
      </c>
      <c r="J2901" t="str">
        <f t="shared" si="229"/>
        <v>女</v>
      </c>
      <c r="M2901" t="str">
        <f t="shared" si="230"/>
        <v xml:space="preserve"> </v>
      </c>
      <c r="S2901" t="str">
        <f t="shared" si="231"/>
        <v/>
      </c>
      <c r="T2901" t="str">
        <f t="shared" si="232"/>
        <v xml:space="preserve"> ()</v>
      </c>
      <c r="U2901" t="s">
        <v>4293</v>
      </c>
    </row>
    <row r="2902" spans="3:21">
      <c r="C2902" s="355">
        <v>2901</v>
      </c>
      <c r="E2902" s="504" t="str">
        <f t="shared" si="228"/>
        <v xml:space="preserve"> ()</v>
      </c>
      <c r="F2902" s="504"/>
      <c r="H2902" t="e">
        <f>VLOOKUP($G2902,県名!$B$1:$C$49,2,FALSE)</f>
        <v>#N/A</v>
      </c>
      <c r="I2902" t="e">
        <f>VLOOKUP(B2902,学校名!$D$8:$F$64,3,FALSE)</f>
        <v>#N/A</v>
      </c>
      <c r="J2902" t="str">
        <f t="shared" si="229"/>
        <v>女</v>
      </c>
      <c r="M2902" t="str">
        <f t="shared" si="230"/>
        <v xml:space="preserve"> </v>
      </c>
      <c r="S2902" t="str">
        <f t="shared" si="231"/>
        <v/>
      </c>
      <c r="T2902" t="str">
        <f t="shared" si="232"/>
        <v xml:space="preserve"> ()</v>
      </c>
      <c r="U2902" t="s">
        <v>4293</v>
      </c>
    </row>
    <row r="2903" spans="3:21">
      <c r="C2903" s="355">
        <v>2902</v>
      </c>
      <c r="E2903" s="504" t="str">
        <f t="shared" si="228"/>
        <v xml:space="preserve"> ()</v>
      </c>
      <c r="F2903" s="504"/>
      <c r="H2903" t="e">
        <f>VLOOKUP($G2903,県名!$B$1:$C$49,2,FALSE)</f>
        <v>#N/A</v>
      </c>
      <c r="I2903" t="e">
        <f>VLOOKUP(B2903,学校名!$D$8:$F$64,3,FALSE)</f>
        <v>#N/A</v>
      </c>
      <c r="J2903" t="str">
        <f t="shared" si="229"/>
        <v>女</v>
      </c>
      <c r="M2903" t="str">
        <f t="shared" si="230"/>
        <v xml:space="preserve"> </v>
      </c>
      <c r="S2903" t="str">
        <f t="shared" si="231"/>
        <v/>
      </c>
      <c r="T2903" t="str">
        <f t="shared" si="232"/>
        <v xml:space="preserve"> ()</v>
      </c>
      <c r="U2903" t="s">
        <v>4293</v>
      </c>
    </row>
    <row r="2904" spans="3:21">
      <c r="C2904" s="355">
        <v>2903</v>
      </c>
      <c r="E2904" s="504" t="str">
        <f t="shared" si="228"/>
        <v xml:space="preserve"> ()</v>
      </c>
      <c r="F2904" s="504"/>
      <c r="H2904" t="e">
        <f>VLOOKUP($G2904,県名!$B$1:$C$49,2,FALSE)</f>
        <v>#N/A</v>
      </c>
      <c r="I2904" t="e">
        <f>VLOOKUP(B2904,学校名!$D$8:$F$64,3,FALSE)</f>
        <v>#N/A</v>
      </c>
      <c r="J2904" t="str">
        <f t="shared" si="229"/>
        <v>女</v>
      </c>
      <c r="M2904" t="str">
        <f t="shared" si="230"/>
        <v xml:space="preserve"> </v>
      </c>
      <c r="S2904" t="str">
        <f t="shared" si="231"/>
        <v/>
      </c>
      <c r="T2904" t="str">
        <f t="shared" si="232"/>
        <v xml:space="preserve"> ()</v>
      </c>
      <c r="U2904" t="s">
        <v>4293</v>
      </c>
    </row>
    <row r="2905" spans="3:21">
      <c r="C2905" s="355">
        <v>2904</v>
      </c>
      <c r="E2905" s="504" t="str">
        <f t="shared" si="228"/>
        <v xml:space="preserve"> ()</v>
      </c>
      <c r="F2905" s="504"/>
      <c r="H2905" t="e">
        <f>VLOOKUP($G2905,県名!$B$1:$C$49,2,FALSE)</f>
        <v>#N/A</v>
      </c>
      <c r="I2905" t="e">
        <f>VLOOKUP(B2905,学校名!$D$8:$F$64,3,FALSE)</f>
        <v>#N/A</v>
      </c>
      <c r="J2905" t="str">
        <f t="shared" si="229"/>
        <v>女</v>
      </c>
      <c r="M2905" t="str">
        <f t="shared" si="230"/>
        <v xml:space="preserve"> </v>
      </c>
      <c r="S2905" t="str">
        <f t="shared" si="231"/>
        <v/>
      </c>
      <c r="T2905" t="str">
        <f t="shared" si="232"/>
        <v xml:space="preserve"> ()</v>
      </c>
      <c r="U2905" t="s">
        <v>4293</v>
      </c>
    </row>
    <row r="2906" spans="3:21">
      <c r="C2906" s="355">
        <v>2905</v>
      </c>
      <c r="E2906" s="504" t="str">
        <f t="shared" si="228"/>
        <v xml:space="preserve"> ()</v>
      </c>
      <c r="F2906" s="504"/>
      <c r="H2906" t="e">
        <f>VLOOKUP($G2906,県名!$B$1:$C$49,2,FALSE)</f>
        <v>#N/A</v>
      </c>
      <c r="I2906" t="e">
        <f>VLOOKUP(B2906,学校名!$D$8:$F$64,3,FALSE)</f>
        <v>#N/A</v>
      </c>
      <c r="J2906" t="str">
        <f t="shared" si="229"/>
        <v>女</v>
      </c>
      <c r="M2906" t="str">
        <f t="shared" si="230"/>
        <v xml:space="preserve"> </v>
      </c>
      <c r="S2906" t="str">
        <f t="shared" si="231"/>
        <v/>
      </c>
      <c r="T2906" t="str">
        <f t="shared" si="232"/>
        <v xml:space="preserve"> ()</v>
      </c>
      <c r="U2906" t="s">
        <v>4293</v>
      </c>
    </row>
    <row r="2907" spans="3:21">
      <c r="C2907" s="355">
        <v>2906</v>
      </c>
      <c r="E2907" s="504" t="str">
        <f t="shared" si="228"/>
        <v xml:space="preserve"> ()</v>
      </c>
      <c r="F2907" s="504"/>
      <c r="H2907" t="e">
        <f>VLOOKUP($G2907,県名!$B$1:$C$49,2,FALSE)</f>
        <v>#N/A</v>
      </c>
      <c r="I2907" t="e">
        <f>VLOOKUP(B2907,学校名!$D$8:$F$64,3,FALSE)</f>
        <v>#N/A</v>
      </c>
      <c r="J2907" t="str">
        <f t="shared" si="229"/>
        <v>女</v>
      </c>
      <c r="M2907" t="str">
        <f t="shared" si="230"/>
        <v xml:space="preserve"> </v>
      </c>
      <c r="S2907" t="str">
        <f t="shared" si="231"/>
        <v/>
      </c>
      <c r="T2907" t="str">
        <f t="shared" si="232"/>
        <v xml:space="preserve"> ()</v>
      </c>
      <c r="U2907" t="s">
        <v>4293</v>
      </c>
    </row>
    <row r="2908" spans="3:21">
      <c r="C2908" s="355">
        <v>2907</v>
      </c>
      <c r="E2908" s="504" t="str">
        <f t="shared" si="228"/>
        <v xml:space="preserve"> ()</v>
      </c>
      <c r="F2908" s="504"/>
      <c r="H2908" t="e">
        <f>VLOOKUP($G2908,県名!$B$1:$C$49,2,FALSE)</f>
        <v>#N/A</v>
      </c>
      <c r="I2908" t="e">
        <f>VLOOKUP(B2908,学校名!$D$8:$F$64,3,FALSE)</f>
        <v>#N/A</v>
      </c>
      <c r="J2908" t="str">
        <f t="shared" si="229"/>
        <v>女</v>
      </c>
      <c r="M2908" t="str">
        <f t="shared" si="230"/>
        <v xml:space="preserve"> </v>
      </c>
      <c r="S2908" t="str">
        <f t="shared" si="231"/>
        <v/>
      </c>
      <c r="T2908" t="str">
        <f t="shared" si="232"/>
        <v xml:space="preserve"> ()</v>
      </c>
      <c r="U2908" t="s">
        <v>4293</v>
      </c>
    </row>
    <row r="2909" spans="3:21">
      <c r="C2909" s="355">
        <v>2908</v>
      </c>
      <c r="E2909" s="504" t="str">
        <f t="shared" si="228"/>
        <v xml:space="preserve"> ()</v>
      </c>
      <c r="F2909" s="504"/>
      <c r="H2909" t="e">
        <f>VLOOKUP($G2909,県名!$B$1:$C$49,2,FALSE)</f>
        <v>#N/A</v>
      </c>
      <c r="I2909" t="e">
        <f>VLOOKUP(B2909,学校名!$D$8:$F$64,3,FALSE)</f>
        <v>#N/A</v>
      </c>
      <c r="J2909" t="str">
        <f t="shared" si="229"/>
        <v>女</v>
      </c>
      <c r="M2909" t="str">
        <f t="shared" si="230"/>
        <v xml:space="preserve"> </v>
      </c>
      <c r="S2909" t="str">
        <f t="shared" si="231"/>
        <v/>
      </c>
      <c r="T2909" t="str">
        <f t="shared" si="232"/>
        <v xml:space="preserve"> ()</v>
      </c>
      <c r="U2909" t="s">
        <v>4293</v>
      </c>
    </row>
    <row r="2910" spans="3:21">
      <c r="C2910" s="355">
        <v>2909</v>
      </c>
      <c r="E2910" s="504" t="str">
        <f t="shared" si="228"/>
        <v xml:space="preserve"> ()</v>
      </c>
      <c r="F2910" s="504"/>
      <c r="H2910" t="e">
        <f>VLOOKUP($G2910,県名!$B$1:$C$49,2,FALSE)</f>
        <v>#N/A</v>
      </c>
      <c r="I2910" t="e">
        <f>VLOOKUP(B2910,学校名!$D$8:$F$64,3,FALSE)</f>
        <v>#N/A</v>
      </c>
      <c r="J2910" t="str">
        <f t="shared" si="229"/>
        <v>女</v>
      </c>
      <c r="M2910" t="str">
        <f t="shared" si="230"/>
        <v xml:space="preserve"> </v>
      </c>
      <c r="S2910" t="str">
        <f t="shared" si="231"/>
        <v/>
      </c>
      <c r="T2910" t="str">
        <f t="shared" si="232"/>
        <v xml:space="preserve"> ()</v>
      </c>
      <c r="U2910" t="s">
        <v>4293</v>
      </c>
    </row>
    <row r="2911" spans="3:21">
      <c r="C2911" s="355">
        <v>2910</v>
      </c>
      <c r="E2911" s="504" t="str">
        <f t="shared" si="228"/>
        <v xml:space="preserve"> ()</v>
      </c>
      <c r="F2911" s="504"/>
      <c r="H2911" t="e">
        <f>VLOOKUP($G2911,県名!$B$1:$C$49,2,FALSE)</f>
        <v>#N/A</v>
      </c>
      <c r="I2911" t="e">
        <f>VLOOKUP(B2911,学校名!$D$8:$F$64,3,FALSE)</f>
        <v>#N/A</v>
      </c>
      <c r="J2911" t="str">
        <f t="shared" si="229"/>
        <v>女</v>
      </c>
      <c r="M2911" t="str">
        <f t="shared" si="230"/>
        <v xml:space="preserve"> </v>
      </c>
      <c r="S2911" t="str">
        <f t="shared" si="231"/>
        <v/>
      </c>
      <c r="T2911" t="str">
        <f t="shared" si="232"/>
        <v xml:space="preserve"> ()</v>
      </c>
      <c r="U2911" t="s">
        <v>4293</v>
      </c>
    </row>
    <row r="2912" spans="3:21">
      <c r="C2912" s="355">
        <v>2911</v>
      </c>
      <c r="E2912" s="504" t="str">
        <f t="shared" si="228"/>
        <v xml:space="preserve"> ()</v>
      </c>
      <c r="F2912" s="504"/>
      <c r="H2912" t="e">
        <f>VLOOKUP($G2912,県名!$B$1:$C$49,2,FALSE)</f>
        <v>#N/A</v>
      </c>
      <c r="I2912" t="e">
        <f>VLOOKUP(B2912,学校名!$D$8:$F$64,3,FALSE)</f>
        <v>#N/A</v>
      </c>
      <c r="J2912" t="str">
        <f t="shared" si="229"/>
        <v>女</v>
      </c>
      <c r="M2912" t="str">
        <f t="shared" si="230"/>
        <v xml:space="preserve"> </v>
      </c>
      <c r="S2912" t="str">
        <f t="shared" si="231"/>
        <v/>
      </c>
      <c r="T2912" t="str">
        <f t="shared" si="232"/>
        <v xml:space="preserve"> ()</v>
      </c>
      <c r="U2912" t="s">
        <v>4293</v>
      </c>
    </row>
    <row r="2913" spans="3:21">
      <c r="C2913" s="355">
        <v>2912</v>
      </c>
      <c r="E2913" s="504" t="str">
        <f t="shared" si="228"/>
        <v xml:space="preserve"> ()</v>
      </c>
      <c r="F2913" s="504"/>
      <c r="H2913" t="e">
        <f>VLOOKUP($G2913,県名!$B$1:$C$49,2,FALSE)</f>
        <v>#N/A</v>
      </c>
      <c r="I2913" t="e">
        <f>VLOOKUP(B2913,学校名!$D$8:$F$64,3,FALSE)</f>
        <v>#N/A</v>
      </c>
      <c r="J2913" t="str">
        <f t="shared" si="229"/>
        <v>女</v>
      </c>
      <c r="M2913" t="str">
        <f t="shared" si="230"/>
        <v xml:space="preserve"> </v>
      </c>
      <c r="S2913" t="str">
        <f t="shared" si="231"/>
        <v/>
      </c>
      <c r="T2913" t="str">
        <f t="shared" si="232"/>
        <v xml:space="preserve"> ()</v>
      </c>
      <c r="U2913" t="s">
        <v>4293</v>
      </c>
    </row>
    <row r="2914" spans="3:21">
      <c r="C2914" s="355">
        <v>2913</v>
      </c>
      <c r="E2914" s="504" t="str">
        <f t="shared" si="228"/>
        <v xml:space="preserve"> ()</v>
      </c>
      <c r="F2914" s="504"/>
      <c r="H2914" t="e">
        <f>VLOOKUP($G2914,県名!$B$1:$C$49,2,FALSE)</f>
        <v>#N/A</v>
      </c>
      <c r="I2914" t="e">
        <f>VLOOKUP(B2914,学校名!$D$8:$F$64,3,FALSE)</f>
        <v>#N/A</v>
      </c>
      <c r="J2914" t="str">
        <f t="shared" si="229"/>
        <v>女</v>
      </c>
      <c r="M2914" t="str">
        <f t="shared" si="230"/>
        <v xml:space="preserve"> </v>
      </c>
      <c r="S2914" t="str">
        <f t="shared" si="231"/>
        <v/>
      </c>
      <c r="T2914" t="str">
        <f t="shared" si="232"/>
        <v xml:space="preserve"> ()</v>
      </c>
      <c r="U2914" t="s">
        <v>4293</v>
      </c>
    </row>
    <row r="2915" spans="3:21">
      <c r="C2915" s="355">
        <v>2914</v>
      </c>
      <c r="E2915" s="504" t="str">
        <f t="shared" si="228"/>
        <v xml:space="preserve"> ()</v>
      </c>
      <c r="F2915" s="504"/>
      <c r="H2915" t="e">
        <f>VLOOKUP($G2915,県名!$B$1:$C$49,2,FALSE)</f>
        <v>#N/A</v>
      </c>
      <c r="I2915" t="e">
        <f>VLOOKUP(B2915,学校名!$D$8:$F$64,3,FALSE)</f>
        <v>#N/A</v>
      </c>
      <c r="J2915" t="str">
        <f t="shared" si="229"/>
        <v>女</v>
      </c>
      <c r="M2915" t="str">
        <f t="shared" si="230"/>
        <v xml:space="preserve"> </v>
      </c>
      <c r="S2915" t="str">
        <f t="shared" si="231"/>
        <v/>
      </c>
      <c r="T2915" t="str">
        <f t="shared" si="232"/>
        <v xml:space="preserve"> ()</v>
      </c>
      <c r="U2915" t="s">
        <v>4293</v>
      </c>
    </row>
    <row r="2916" spans="3:21">
      <c r="C2916" s="355">
        <v>2915</v>
      </c>
      <c r="E2916" s="504" t="str">
        <f t="shared" si="228"/>
        <v xml:space="preserve"> ()</v>
      </c>
      <c r="F2916" s="504"/>
      <c r="H2916" t="e">
        <f>VLOOKUP($G2916,県名!$B$1:$C$49,2,FALSE)</f>
        <v>#N/A</v>
      </c>
      <c r="I2916" t="e">
        <f>VLOOKUP(B2916,学校名!$D$8:$F$64,3,FALSE)</f>
        <v>#N/A</v>
      </c>
      <c r="J2916" t="str">
        <f t="shared" si="229"/>
        <v>女</v>
      </c>
      <c r="M2916" t="str">
        <f t="shared" si="230"/>
        <v xml:space="preserve"> </v>
      </c>
      <c r="S2916" t="str">
        <f t="shared" si="231"/>
        <v/>
      </c>
      <c r="T2916" t="str">
        <f t="shared" si="232"/>
        <v xml:space="preserve"> ()</v>
      </c>
      <c r="U2916" t="s">
        <v>4293</v>
      </c>
    </row>
    <row r="2917" spans="3:21">
      <c r="C2917" s="355">
        <v>2916</v>
      </c>
      <c r="E2917" s="504" t="str">
        <f t="shared" si="228"/>
        <v xml:space="preserve"> ()</v>
      </c>
      <c r="F2917" s="504"/>
      <c r="H2917" t="e">
        <f>VLOOKUP($G2917,県名!$B$1:$C$49,2,FALSE)</f>
        <v>#N/A</v>
      </c>
      <c r="I2917" t="e">
        <f>VLOOKUP(B2917,学校名!$D$8:$F$64,3,FALSE)</f>
        <v>#N/A</v>
      </c>
      <c r="J2917" t="str">
        <f t="shared" si="229"/>
        <v>女</v>
      </c>
      <c r="M2917" t="str">
        <f t="shared" si="230"/>
        <v xml:space="preserve"> </v>
      </c>
      <c r="S2917" t="str">
        <f t="shared" si="231"/>
        <v/>
      </c>
      <c r="T2917" t="str">
        <f t="shared" si="232"/>
        <v xml:space="preserve"> ()</v>
      </c>
      <c r="U2917" t="s">
        <v>4293</v>
      </c>
    </row>
    <row r="2918" spans="3:21">
      <c r="C2918" s="355">
        <v>2917</v>
      </c>
      <c r="E2918" s="504" t="str">
        <f t="shared" si="228"/>
        <v xml:space="preserve"> ()</v>
      </c>
      <c r="F2918" s="504"/>
      <c r="H2918" t="e">
        <f>VLOOKUP($G2918,県名!$B$1:$C$49,2,FALSE)</f>
        <v>#N/A</v>
      </c>
      <c r="I2918" t="e">
        <f>VLOOKUP(B2918,学校名!$D$8:$F$64,3,FALSE)</f>
        <v>#N/A</v>
      </c>
      <c r="J2918" t="str">
        <f t="shared" si="229"/>
        <v>女</v>
      </c>
      <c r="M2918" t="str">
        <f t="shared" si="230"/>
        <v xml:space="preserve"> </v>
      </c>
      <c r="S2918" t="str">
        <f t="shared" si="231"/>
        <v/>
      </c>
      <c r="T2918" t="str">
        <f t="shared" si="232"/>
        <v xml:space="preserve"> ()</v>
      </c>
      <c r="U2918" t="s">
        <v>4293</v>
      </c>
    </row>
    <row r="2919" spans="3:21">
      <c r="C2919" s="355">
        <v>2918</v>
      </c>
      <c r="E2919" s="504" t="str">
        <f t="shared" si="228"/>
        <v xml:space="preserve"> ()</v>
      </c>
      <c r="F2919" s="504"/>
      <c r="H2919" t="e">
        <f>VLOOKUP($G2919,県名!$B$1:$C$49,2,FALSE)</f>
        <v>#N/A</v>
      </c>
      <c r="I2919" t="e">
        <f>VLOOKUP(B2919,学校名!$D$8:$F$64,3,FALSE)</f>
        <v>#N/A</v>
      </c>
      <c r="J2919" t="str">
        <f t="shared" si="229"/>
        <v>女</v>
      </c>
      <c r="M2919" t="str">
        <f t="shared" si="230"/>
        <v xml:space="preserve"> </v>
      </c>
      <c r="S2919" t="str">
        <f t="shared" si="231"/>
        <v/>
      </c>
      <c r="T2919" t="str">
        <f t="shared" si="232"/>
        <v xml:space="preserve"> ()</v>
      </c>
      <c r="U2919" t="s">
        <v>4293</v>
      </c>
    </row>
    <row r="2920" spans="3:21">
      <c r="C2920" s="355">
        <v>2919</v>
      </c>
      <c r="E2920" s="504" t="str">
        <f t="shared" si="228"/>
        <v xml:space="preserve"> ()</v>
      </c>
      <c r="F2920" s="504"/>
      <c r="H2920" t="e">
        <f>VLOOKUP($G2920,県名!$B$1:$C$49,2,FALSE)</f>
        <v>#N/A</v>
      </c>
      <c r="I2920" t="e">
        <f>VLOOKUP(B2920,学校名!$D$8:$F$64,3,FALSE)</f>
        <v>#N/A</v>
      </c>
      <c r="J2920" t="str">
        <f t="shared" si="229"/>
        <v>女</v>
      </c>
      <c r="M2920" t="str">
        <f t="shared" si="230"/>
        <v xml:space="preserve"> </v>
      </c>
      <c r="S2920" t="str">
        <f t="shared" si="231"/>
        <v/>
      </c>
      <c r="T2920" t="str">
        <f t="shared" si="232"/>
        <v xml:space="preserve"> ()</v>
      </c>
      <c r="U2920" t="s">
        <v>4293</v>
      </c>
    </row>
    <row r="2921" spans="3:21">
      <c r="C2921" s="355">
        <v>2920</v>
      </c>
      <c r="E2921" s="504" t="str">
        <f t="shared" si="228"/>
        <v xml:space="preserve"> ()</v>
      </c>
      <c r="F2921" s="504"/>
      <c r="H2921" t="e">
        <f>VLOOKUP($G2921,県名!$B$1:$C$49,2,FALSE)</f>
        <v>#N/A</v>
      </c>
      <c r="I2921" t="e">
        <f>VLOOKUP(B2921,学校名!$D$8:$F$64,3,FALSE)</f>
        <v>#N/A</v>
      </c>
      <c r="J2921" t="str">
        <f t="shared" si="229"/>
        <v>女</v>
      </c>
      <c r="M2921" t="str">
        <f t="shared" si="230"/>
        <v xml:space="preserve"> </v>
      </c>
      <c r="S2921" t="str">
        <f t="shared" si="231"/>
        <v/>
      </c>
      <c r="T2921" t="str">
        <f t="shared" si="232"/>
        <v xml:space="preserve"> ()</v>
      </c>
      <c r="U2921" t="s">
        <v>4293</v>
      </c>
    </row>
    <row r="2922" spans="3:21">
      <c r="C2922" s="355">
        <v>2921</v>
      </c>
      <c r="E2922" s="504" t="str">
        <f t="shared" si="228"/>
        <v xml:space="preserve"> ()</v>
      </c>
      <c r="F2922" s="504"/>
      <c r="H2922" t="e">
        <f>VLOOKUP($G2922,県名!$B$1:$C$49,2,FALSE)</f>
        <v>#N/A</v>
      </c>
      <c r="I2922" t="e">
        <f>VLOOKUP(B2922,学校名!$D$8:$F$64,3,FALSE)</f>
        <v>#N/A</v>
      </c>
      <c r="J2922" t="str">
        <f t="shared" si="229"/>
        <v>女</v>
      </c>
      <c r="M2922" t="str">
        <f t="shared" si="230"/>
        <v xml:space="preserve"> </v>
      </c>
      <c r="S2922" t="str">
        <f t="shared" si="231"/>
        <v/>
      </c>
      <c r="T2922" t="str">
        <f t="shared" si="232"/>
        <v xml:space="preserve"> ()</v>
      </c>
      <c r="U2922" t="s">
        <v>4293</v>
      </c>
    </row>
    <row r="2923" spans="3:21">
      <c r="C2923" s="355">
        <v>2922</v>
      </c>
      <c r="E2923" s="504" t="str">
        <f t="shared" si="228"/>
        <v xml:space="preserve"> ()</v>
      </c>
      <c r="F2923" s="504"/>
      <c r="H2923" t="e">
        <f>VLOOKUP($G2923,県名!$B$1:$C$49,2,FALSE)</f>
        <v>#N/A</v>
      </c>
      <c r="I2923" t="e">
        <f>VLOOKUP(B2923,学校名!$D$8:$F$64,3,FALSE)</f>
        <v>#N/A</v>
      </c>
      <c r="J2923" t="str">
        <f t="shared" si="229"/>
        <v>女</v>
      </c>
      <c r="M2923" t="str">
        <f t="shared" si="230"/>
        <v xml:space="preserve"> </v>
      </c>
      <c r="S2923" t="str">
        <f t="shared" si="231"/>
        <v/>
      </c>
      <c r="T2923" t="str">
        <f t="shared" si="232"/>
        <v xml:space="preserve"> ()</v>
      </c>
      <c r="U2923" t="s">
        <v>4293</v>
      </c>
    </row>
    <row r="2924" spans="3:21">
      <c r="C2924" s="355">
        <v>2923</v>
      </c>
      <c r="E2924" s="504" t="str">
        <f t="shared" si="228"/>
        <v xml:space="preserve"> ()</v>
      </c>
      <c r="F2924" s="504"/>
      <c r="H2924" t="e">
        <f>VLOOKUP($G2924,県名!$B$1:$C$49,2,FALSE)</f>
        <v>#N/A</v>
      </c>
      <c r="I2924" t="e">
        <f>VLOOKUP(B2924,学校名!$D$8:$F$64,3,FALSE)</f>
        <v>#N/A</v>
      </c>
      <c r="J2924" t="str">
        <f t="shared" si="229"/>
        <v>女</v>
      </c>
      <c r="M2924" t="str">
        <f t="shared" si="230"/>
        <v xml:space="preserve"> </v>
      </c>
      <c r="S2924" t="str">
        <f t="shared" si="231"/>
        <v/>
      </c>
      <c r="T2924" t="str">
        <f t="shared" si="232"/>
        <v xml:space="preserve"> ()</v>
      </c>
      <c r="U2924" t="s">
        <v>4293</v>
      </c>
    </row>
    <row r="2925" spans="3:21">
      <c r="C2925" s="355">
        <v>2924</v>
      </c>
      <c r="E2925" s="504" t="str">
        <f t="shared" si="228"/>
        <v xml:space="preserve"> ()</v>
      </c>
      <c r="F2925" s="504"/>
      <c r="H2925" t="e">
        <f>VLOOKUP($G2925,県名!$B$1:$C$49,2,FALSE)</f>
        <v>#N/A</v>
      </c>
      <c r="I2925" t="e">
        <f>VLOOKUP(B2925,学校名!$D$8:$F$64,3,FALSE)</f>
        <v>#N/A</v>
      </c>
      <c r="J2925" t="str">
        <f t="shared" si="229"/>
        <v>女</v>
      </c>
      <c r="M2925" t="str">
        <f t="shared" si="230"/>
        <v xml:space="preserve"> </v>
      </c>
      <c r="S2925" t="str">
        <f t="shared" si="231"/>
        <v/>
      </c>
      <c r="T2925" t="str">
        <f t="shared" si="232"/>
        <v xml:space="preserve"> ()</v>
      </c>
      <c r="U2925" t="s">
        <v>4293</v>
      </c>
    </row>
    <row r="2926" spans="3:21">
      <c r="C2926" s="355">
        <v>2925</v>
      </c>
      <c r="E2926" s="504" t="str">
        <f t="shared" si="228"/>
        <v xml:space="preserve"> ()</v>
      </c>
      <c r="F2926" s="504"/>
      <c r="H2926" t="e">
        <f>VLOOKUP($G2926,県名!$B$1:$C$49,2,FALSE)</f>
        <v>#N/A</v>
      </c>
      <c r="I2926" t="e">
        <f>VLOOKUP(B2926,学校名!$D$8:$F$64,3,FALSE)</f>
        <v>#N/A</v>
      </c>
      <c r="J2926" t="str">
        <f t="shared" si="229"/>
        <v>女</v>
      </c>
      <c r="M2926" t="str">
        <f t="shared" si="230"/>
        <v xml:space="preserve"> </v>
      </c>
      <c r="S2926" t="str">
        <f t="shared" si="231"/>
        <v/>
      </c>
      <c r="T2926" t="str">
        <f t="shared" si="232"/>
        <v xml:space="preserve"> ()</v>
      </c>
      <c r="U2926" t="s">
        <v>4293</v>
      </c>
    </row>
    <row r="2927" spans="3:21">
      <c r="C2927" s="355">
        <v>2926</v>
      </c>
      <c r="E2927" s="504" t="str">
        <f t="shared" si="228"/>
        <v xml:space="preserve"> ()</v>
      </c>
      <c r="F2927" s="504"/>
      <c r="H2927" t="e">
        <f>VLOOKUP($G2927,県名!$B$1:$C$49,2,FALSE)</f>
        <v>#N/A</v>
      </c>
      <c r="I2927" t="e">
        <f>VLOOKUP(B2927,学校名!$D$8:$F$64,3,FALSE)</f>
        <v>#N/A</v>
      </c>
      <c r="J2927" t="str">
        <f t="shared" si="229"/>
        <v>女</v>
      </c>
      <c r="M2927" t="str">
        <f t="shared" si="230"/>
        <v xml:space="preserve"> </v>
      </c>
      <c r="S2927" t="str">
        <f t="shared" si="231"/>
        <v/>
      </c>
      <c r="T2927" t="str">
        <f t="shared" si="232"/>
        <v xml:space="preserve"> ()</v>
      </c>
      <c r="U2927" t="s">
        <v>4293</v>
      </c>
    </row>
    <row r="2928" spans="3:21">
      <c r="C2928" s="355">
        <v>2927</v>
      </c>
      <c r="E2928" s="504" t="str">
        <f t="shared" si="228"/>
        <v xml:space="preserve"> ()</v>
      </c>
      <c r="F2928" s="504"/>
      <c r="H2928" t="e">
        <f>VLOOKUP($G2928,県名!$B$1:$C$49,2,FALSE)</f>
        <v>#N/A</v>
      </c>
      <c r="I2928" t="e">
        <f>VLOOKUP(B2928,学校名!$D$8:$F$64,3,FALSE)</f>
        <v>#N/A</v>
      </c>
      <c r="J2928" t="str">
        <f t="shared" si="229"/>
        <v>女</v>
      </c>
      <c r="M2928" t="str">
        <f t="shared" si="230"/>
        <v xml:space="preserve"> </v>
      </c>
      <c r="S2928" t="str">
        <f t="shared" si="231"/>
        <v/>
      </c>
      <c r="T2928" t="str">
        <f t="shared" si="232"/>
        <v xml:space="preserve"> ()</v>
      </c>
      <c r="U2928" t="s">
        <v>4293</v>
      </c>
    </row>
    <row r="2929" spans="3:21">
      <c r="C2929" s="355">
        <v>2928</v>
      </c>
      <c r="E2929" s="504" t="str">
        <f t="shared" si="228"/>
        <v xml:space="preserve"> ()</v>
      </c>
      <c r="F2929" s="504"/>
      <c r="H2929" t="e">
        <f>VLOOKUP($G2929,県名!$B$1:$C$49,2,FALSE)</f>
        <v>#N/A</v>
      </c>
      <c r="I2929" t="e">
        <f>VLOOKUP(B2929,学校名!$D$8:$F$64,3,FALSE)</f>
        <v>#N/A</v>
      </c>
      <c r="J2929" t="str">
        <f t="shared" si="229"/>
        <v>女</v>
      </c>
      <c r="M2929" t="str">
        <f t="shared" si="230"/>
        <v xml:space="preserve"> </v>
      </c>
      <c r="S2929" t="str">
        <f t="shared" si="231"/>
        <v/>
      </c>
      <c r="T2929" t="str">
        <f t="shared" si="232"/>
        <v xml:space="preserve"> ()</v>
      </c>
      <c r="U2929" t="s">
        <v>4293</v>
      </c>
    </row>
    <row r="2930" spans="3:21">
      <c r="C2930" s="355">
        <v>2929</v>
      </c>
      <c r="E2930" s="504" t="str">
        <f t="shared" si="228"/>
        <v xml:space="preserve"> ()</v>
      </c>
      <c r="F2930" s="504"/>
      <c r="H2930" t="e">
        <f>VLOOKUP($G2930,県名!$B$1:$C$49,2,FALSE)</f>
        <v>#N/A</v>
      </c>
      <c r="I2930" t="e">
        <f>VLOOKUP(B2930,学校名!$D$8:$F$64,3,FALSE)</f>
        <v>#N/A</v>
      </c>
      <c r="J2930" t="str">
        <f t="shared" si="229"/>
        <v>女</v>
      </c>
      <c r="M2930" t="str">
        <f t="shared" si="230"/>
        <v xml:space="preserve"> </v>
      </c>
      <c r="S2930" t="str">
        <f t="shared" si="231"/>
        <v/>
      </c>
      <c r="T2930" t="str">
        <f t="shared" si="232"/>
        <v xml:space="preserve"> ()</v>
      </c>
      <c r="U2930" t="s">
        <v>4293</v>
      </c>
    </row>
    <row r="2931" spans="3:21">
      <c r="C2931" s="355">
        <v>2930</v>
      </c>
      <c r="E2931" s="504" t="str">
        <f t="shared" si="228"/>
        <v xml:space="preserve"> ()</v>
      </c>
      <c r="F2931" s="504"/>
      <c r="H2931" t="e">
        <f>VLOOKUP($G2931,県名!$B$1:$C$49,2,FALSE)</f>
        <v>#N/A</v>
      </c>
      <c r="I2931" t="e">
        <f>VLOOKUP(B2931,学校名!$D$8:$F$64,3,FALSE)</f>
        <v>#N/A</v>
      </c>
      <c r="J2931" t="str">
        <f t="shared" si="229"/>
        <v>女</v>
      </c>
      <c r="M2931" t="str">
        <f t="shared" si="230"/>
        <v xml:space="preserve"> </v>
      </c>
      <c r="S2931" t="str">
        <f t="shared" si="231"/>
        <v/>
      </c>
      <c r="T2931" t="str">
        <f t="shared" si="232"/>
        <v xml:space="preserve"> ()</v>
      </c>
      <c r="U2931" t="s">
        <v>4293</v>
      </c>
    </row>
    <row r="2932" spans="3:21">
      <c r="C2932" s="355">
        <v>2931</v>
      </c>
      <c r="E2932" s="504" t="str">
        <f t="shared" si="228"/>
        <v xml:space="preserve"> ()</v>
      </c>
      <c r="F2932" s="504"/>
      <c r="H2932" t="e">
        <f>VLOOKUP($G2932,県名!$B$1:$C$49,2,FALSE)</f>
        <v>#N/A</v>
      </c>
      <c r="I2932" t="e">
        <f>VLOOKUP(B2932,学校名!$D$8:$F$64,3,FALSE)</f>
        <v>#N/A</v>
      </c>
      <c r="J2932" t="str">
        <f t="shared" si="229"/>
        <v>女</v>
      </c>
      <c r="M2932" t="str">
        <f t="shared" si="230"/>
        <v xml:space="preserve"> </v>
      </c>
      <c r="S2932" t="str">
        <f t="shared" si="231"/>
        <v/>
      </c>
      <c r="T2932" t="str">
        <f t="shared" si="232"/>
        <v xml:space="preserve"> ()</v>
      </c>
      <c r="U2932" t="s">
        <v>4293</v>
      </c>
    </row>
    <row r="2933" spans="3:21">
      <c r="C2933" s="355">
        <v>2932</v>
      </c>
      <c r="E2933" s="504" t="str">
        <f t="shared" si="228"/>
        <v xml:space="preserve"> ()</v>
      </c>
      <c r="F2933" s="504"/>
      <c r="H2933" t="e">
        <f>VLOOKUP($G2933,県名!$B$1:$C$49,2,FALSE)</f>
        <v>#N/A</v>
      </c>
      <c r="I2933" t="e">
        <f>VLOOKUP(B2933,学校名!$D$8:$F$64,3,FALSE)</f>
        <v>#N/A</v>
      </c>
      <c r="J2933" t="str">
        <f t="shared" si="229"/>
        <v>女</v>
      </c>
      <c r="M2933" t="str">
        <f t="shared" si="230"/>
        <v xml:space="preserve"> </v>
      </c>
      <c r="S2933" t="str">
        <f t="shared" si="231"/>
        <v/>
      </c>
      <c r="T2933" t="str">
        <f t="shared" si="232"/>
        <v xml:space="preserve"> ()</v>
      </c>
      <c r="U2933" t="s">
        <v>4293</v>
      </c>
    </row>
    <row r="2934" spans="3:21">
      <c r="C2934" s="355">
        <v>2933</v>
      </c>
      <c r="E2934" s="504" t="str">
        <f t="shared" si="228"/>
        <v xml:space="preserve"> ()</v>
      </c>
      <c r="F2934" s="504"/>
      <c r="H2934" t="e">
        <f>VLOOKUP($G2934,県名!$B$1:$C$49,2,FALSE)</f>
        <v>#N/A</v>
      </c>
      <c r="I2934" t="e">
        <f>VLOOKUP(B2934,学校名!$D$8:$F$64,3,FALSE)</f>
        <v>#N/A</v>
      </c>
      <c r="J2934" t="str">
        <f t="shared" si="229"/>
        <v>女</v>
      </c>
      <c r="M2934" t="str">
        <f t="shared" si="230"/>
        <v xml:space="preserve"> </v>
      </c>
      <c r="S2934" t="str">
        <f t="shared" si="231"/>
        <v/>
      </c>
      <c r="T2934" t="str">
        <f t="shared" si="232"/>
        <v xml:space="preserve"> ()</v>
      </c>
      <c r="U2934" t="s">
        <v>4293</v>
      </c>
    </row>
    <row r="2935" spans="3:21">
      <c r="C2935" s="355">
        <v>2934</v>
      </c>
      <c r="E2935" s="504" t="str">
        <f t="shared" si="228"/>
        <v xml:space="preserve"> ()</v>
      </c>
      <c r="F2935" s="504"/>
      <c r="H2935" t="e">
        <f>VLOOKUP($G2935,県名!$B$1:$C$49,2,FALSE)</f>
        <v>#N/A</v>
      </c>
      <c r="I2935" t="e">
        <f>VLOOKUP(B2935,学校名!$D$8:$F$64,3,FALSE)</f>
        <v>#N/A</v>
      </c>
      <c r="J2935" t="str">
        <f t="shared" si="229"/>
        <v>女</v>
      </c>
      <c r="M2935" t="str">
        <f t="shared" si="230"/>
        <v xml:space="preserve"> </v>
      </c>
      <c r="S2935" t="str">
        <f t="shared" si="231"/>
        <v/>
      </c>
      <c r="T2935" t="str">
        <f t="shared" si="232"/>
        <v xml:space="preserve"> ()</v>
      </c>
      <c r="U2935" t="s">
        <v>4293</v>
      </c>
    </row>
    <row r="2936" spans="3:21">
      <c r="C2936" s="355">
        <v>2935</v>
      </c>
      <c r="E2936" s="504" t="str">
        <f t="shared" si="228"/>
        <v xml:space="preserve"> ()</v>
      </c>
      <c r="F2936" s="504"/>
      <c r="H2936" t="e">
        <f>VLOOKUP($G2936,県名!$B$1:$C$49,2,FALSE)</f>
        <v>#N/A</v>
      </c>
      <c r="I2936" t="e">
        <f>VLOOKUP(B2936,学校名!$D$8:$F$64,3,FALSE)</f>
        <v>#N/A</v>
      </c>
      <c r="J2936" t="str">
        <f t="shared" si="229"/>
        <v>女</v>
      </c>
      <c r="M2936" t="str">
        <f t="shared" si="230"/>
        <v xml:space="preserve"> </v>
      </c>
      <c r="S2936" t="str">
        <f t="shared" si="231"/>
        <v/>
      </c>
      <c r="T2936" t="str">
        <f t="shared" si="232"/>
        <v xml:space="preserve"> ()</v>
      </c>
      <c r="U2936" t="s">
        <v>4293</v>
      </c>
    </row>
    <row r="2937" spans="3:21">
      <c r="C2937" s="355">
        <v>2936</v>
      </c>
      <c r="E2937" s="504" t="str">
        <f t="shared" si="228"/>
        <v xml:space="preserve"> ()</v>
      </c>
      <c r="F2937" s="504"/>
      <c r="H2937" t="e">
        <f>VLOOKUP($G2937,県名!$B$1:$C$49,2,FALSE)</f>
        <v>#N/A</v>
      </c>
      <c r="I2937" t="e">
        <f>VLOOKUP(B2937,学校名!$D$8:$F$64,3,FALSE)</f>
        <v>#N/A</v>
      </c>
      <c r="J2937" t="str">
        <f t="shared" si="229"/>
        <v>女</v>
      </c>
      <c r="M2937" t="str">
        <f t="shared" si="230"/>
        <v xml:space="preserve"> </v>
      </c>
      <c r="S2937" t="str">
        <f t="shared" si="231"/>
        <v/>
      </c>
      <c r="T2937" t="str">
        <f t="shared" si="232"/>
        <v xml:space="preserve"> ()</v>
      </c>
      <c r="U2937" t="s">
        <v>4293</v>
      </c>
    </row>
    <row r="2938" spans="3:21">
      <c r="C2938" s="355">
        <v>2937</v>
      </c>
      <c r="E2938" s="504" t="str">
        <f t="shared" si="228"/>
        <v xml:space="preserve"> ()</v>
      </c>
      <c r="F2938" s="504"/>
      <c r="H2938" t="e">
        <f>VLOOKUP($G2938,県名!$B$1:$C$49,2,FALSE)</f>
        <v>#N/A</v>
      </c>
      <c r="I2938" t="e">
        <f>VLOOKUP(B2938,学校名!$D$8:$F$64,3,FALSE)</f>
        <v>#N/A</v>
      </c>
      <c r="J2938" t="str">
        <f t="shared" si="229"/>
        <v>女</v>
      </c>
      <c r="M2938" t="str">
        <f t="shared" si="230"/>
        <v xml:space="preserve"> </v>
      </c>
      <c r="S2938" t="str">
        <f t="shared" si="231"/>
        <v/>
      </c>
      <c r="T2938" t="str">
        <f t="shared" si="232"/>
        <v xml:space="preserve"> ()</v>
      </c>
      <c r="U2938" t="s">
        <v>4293</v>
      </c>
    </row>
    <row r="2939" spans="3:21">
      <c r="C2939" s="355">
        <v>2938</v>
      </c>
      <c r="E2939" s="504" t="str">
        <f t="shared" si="228"/>
        <v xml:space="preserve"> ()</v>
      </c>
      <c r="F2939" s="504"/>
      <c r="H2939" t="e">
        <f>VLOOKUP($G2939,県名!$B$1:$C$49,2,FALSE)</f>
        <v>#N/A</v>
      </c>
      <c r="I2939" t="e">
        <f>VLOOKUP(B2939,学校名!$D$8:$F$64,3,FALSE)</f>
        <v>#N/A</v>
      </c>
      <c r="J2939" t="str">
        <f t="shared" si="229"/>
        <v>女</v>
      </c>
      <c r="M2939" t="str">
        <f t="shared" si="230"/>
        <v xml:space="preserve"> </v>
      </c>
      <c r="S2939" t="str">
        <f t="shared" si="231"/>
        <v/>
      </c>
      <c r="T2939" t="str">
        <f t="shared" si="232"/>
        <v xml:space="preserve"> ()</v>
      </c>
      <c r="U2939" t="s">
        <v>4293</v>
      </c>
    </row>
    <row r="2940" spans="3:21">
      <c r="C2940" s="355">
        <v>2939</v>
      </c>
      <c r="E2940" s="504" t="str">
        <f t="shared" si="228"/>
        <v xml:space="preserve"> ()</v>
      </c>
      <c r="F2940" s="504"/>
      <c r="H2940" t="e">
        <f>VLOOKUP($G2940,県名!$B$1:$C$49,2,FALSE)</f>
        <v>#N/A</v>
      </c>
      <c r="I2940" t="e">
        <f>VLOOKUP(B2940,学校名!$D$8:$F$64,3,FALSE)</f>
        <v>#N/A</v>
      </c>
      <c r="J2940" t="str">
        <f t="shared" si="229"/>
        <v>女</v>
      </c>
      <c r="M2940" t="str">
        <f t="shared" si="230"/>
        <v xml:space="preserve"> </v>
      </c>
      <c r="S2940" t="str">
        <f t="shared" si="231"/>
        <v/>
      </c>
      <c r="T2940" t="str">
        <f t="shared" si="232"/>
        <v xml:space="preserve"> ()</v>
      </c>
      <c r="U2940" t="s">
        <v>4293</v>
      </c>
    </row>
    <row r="2941" spans="3:21">
      <c r="C2941" s="355">
        <v>2940</v>
      </c>
      <c r="E2941" s="504" t="str">
        <f t="shared" si="228"/>
        <v xml:space="preserve"> ()</v>
      </c>
      <c r="F2941" s="504"/>
      <c r="H2941" t="e">
        <f>VLOOKUP($G2941,県名!$B$1:$C$49,2,FALSE)</f>
        <v>#N/A</v>
      </c>
      <c r="I2941" t="e">
        <f>VLOOKUP(B2941,学校名!$D$8:$F$64,3,FALSE)</f>
        <v>#N/A</v>
      </c>
      <c r="J2941" t="str">
        <f t="shared" si="229"/>
        <v>女</v>
      </c>
      <c r="M2941" t="str">
        <f t="shared" si="230"/>
        <v xml:space="preserve"> </v>
      </c>
      <c r="S2941" t="str">
        <f t="shared" si="231"/>
        <v/>
      </c>
      <c r="T2941" t="str">
        <f t="shared" si="232"/>
        <v xml:space="preserve"> ()</v>
      </c>
      <c r="U2941" t="s">
        <v>4293</v>
      </c>
    </row>
    <row r="2942" spans="3:21">
      <c r="C2942" s="355">
        <v>2941</v>
      </c>
      <c r="E2942" s="504" t="str">
        <f t="shared" si="228"/>
        <v xml:space="preserve"> ()</v>
      </c>
      <c r="F2942" s="504"/>
      <c r="H2942" t="e">
        <f>VLOOKUP($G2942,県名!$B$1:$C$49,2,FALSE)</f>
        <v>#N/A</v>
      </c>
      <c r="I2942" t="e">
        <f>VLOOKUP(B2942,学校名!$D$8:$F$64,3,FALSE)</f>
        <v>#N/A</v>
      </c>
      <c r="J2942" t="str">
        <f t="shared" si="229"/>
        <v>女</v>
      </c>
      <c r="M2942" t="str">
        <f t="shared" si="230"/>
        <v xml:space="preserve"> </v>
      </c>
      <c r="S2942" t="str">
        <f t="shared" si="231"/>
        <v/>
      </c>
      <c r="T2942" t="str">
        <f t="shared" si="232"/>
        <v xml:space="preserve"> ()</v>
      </c>
      <c r="U2942" t="s">
        <v>4293</v>
      </c>
    </row>
    <row r="2943" spans="3:21">
      <c r="C2943" s="355">
        <v>2942</v>
      </c>
      <c r="E2943" s="504" t="str">
        <f t="shared" si="228"/>
        <v xml:space="preserve"> ()</v>
      </c>
      <c r="F2943" s="504"/>
      <c r="H2943" t="e">
        <f>VLOOKUP($G2943,県名!$B$1:$C$49,2,FALSE)</f>
        <v>#N/A</v>
      </c>
      <c r="I2943" t="e">
        <f>VLOOKUP(B2943,学校名!$D$8:$F$64,3,FALSE)</f>
        <v>#N/A</v>
      </c>
      <c r="J2943" t="str">
        <f t="shared" si="229"/>
        <v>女</v>
      </c>
      <c r="M2943" t="str">
        <f t="shared" si="230"/>
        <v xml:space="preserve"> </v>
      </c>
      <c r="S2943" t="str">
        <f t="shared" si="231"/>
        <v/>
      </c>
      <c r="T2943" t="str">
        <f t="shared" si="232"/>
        <v xml:space="preserve"> ()</v>
      </c>
      <c r="U2943" t="s">
        <v>4293</v>
      </c>
    </row>
    <row r="2944" spans="3:21">
      <c r="C2944" s="355">
        <v>2943</v>
      </c>
      <c r="E2944" s="504" t="str">
        <f t="shared" si="228"/>
        <v xml:space="preserve"> ()</v>
      </c>
      <c r="F2944" s="504"/>
      <c r="H2944" t="e">
        <f>VLOOKUP($G2944,県名!$B$1:$C$49,2,FALSE)</f>
        <v>#N/A</v>
      </c>
      <c r="I2944" t="e">
        <f>VLOOKUP(B2944,学校名!$D$8:$F$64,3,FALSE)</f>
        <v>#N/A</v>
      </c>
      <c r="J2944" t="str">
        <f t="shared" si="229"/>
        <v>女</v>
      </c>
      <c r="M2944" t="str">
        <f t="shared" si="230"/>
        <v xml:space="preserve"> </v>
      </c>
      <c r="S2944" t="str">
        <f t="shared" si="231"/>
        <v/>
      </c>
      <c r="T2944" t="str">
        <f t="shared" si="232"/>
        <v xml:space="preserve"> ()</v>
      </c>
      <c r="U2944" t="s">
        <v>4293</v>
      </c>
    </row>
    <row r="2945" spans="3:21">
      <c r="C2945" s="355">
        <v>2944</v>
      </c>
      <c r="E2945" s="504" t="str">
        <f t="shared" si="228"/>
        <v xml:space="preserve"> ()</v>
      </c>
      <c r="F2945" s="504"/>
      <c r="H2945" t="e">
        <f>VLOOKUP($G2945,県名!$B$1:$C$49,2,FALSE)</f>
        <v>#N/A</v>
      </c>
      <c r="I2945" t="e">
        <f>VLOOKUP(B2945,学校名!$D$8:$F$64,3,FALSE)</f>
        <v>#N/A</v>
      </c>
      <c r="J2945" t="str">
        <f t="shared" si="229"/>
        <v>女</v>
      </c>
      <c r="M2945" t="str">
        <f t="shared" si="230"/>
        <v xml:space="preserve"> </v>
      </c>
      <c r="S2945" t="str">
        <f t="shared" si="231"/>
        <v/>
      </c>
      <c r="T2945" t="str">
        <f t="shared" si="232"/>
        <v xml:space="preserve"> ()</v>
      </c>
      <c r="U2945" t="s">
        <v>4293</v>
      </c>
    </row>
    <row r="2946" spans="3:21">
      <c r="C2946" s="355">
        <v>2945</v>
      </c>
      <c r="E2946" s="504" t="str">
        <f t="shared" si="228"/>
        <v xml:space="preserve"> ()</v>
      </c>
      <c r="F2946" s="504"/>
      <c r="H2946" t="e">
        <f>VLOOKUP($G2946,県名!$B$1:$C$49,2,FALSE)</f>
        <v>#N/A</v>
      </c>
      <c r="I2946" t="e">
        <f>VLOOKUP(B2946,学校名!$D$8:$F$64,3,FALSE)</f>
        <v>#N/A</v>
      </c>
      <c r="J2946" t="str">
        <f t="shared" si="229"/>
        <v>女</v>
      </c>
      <c r="M2946" t="str">
        <f t="shared" si="230"/>
        <v xml:space="preserve"> </v>
      </c>
      <c r="S2946" t="str">
        <f t="shared" si="231"/>
        <v/>
      </c>
      <c r="T2946" t="str">
        <f t="shared" si="232"/>
        <v xml:space="preserve"> ()</v>
      </c>
      <c r="U2946" t="s">
        <v>4293</v>
      </c>
    </row>
    <row r="2947" spans="3:21">
      <c r="C2947" s="355">
        <v>2946</v>
      </c>
      <c r="E2947" s="504" t="str">
        <f t="shared" ref="E2947:E3010" si="233">M2947&amp;"("&amp;S2947&amp;")"</f>
        <v xml:space="preserve"> ()</v>
      </c>
      <c r="F2947" s="504"/>
      <c r="H2947" t="e">
        <f>VLOOKUP($G2947,県名!$B$1:$C$49,2,FALSE)</f>
        <v>#N/A</v>
      </c>
      <c r="I2947" t="e">
        <f>VLOOKUP(B2947,学校名!$D$8:$F$64,3,FALSE)</f>
        <v>#N/A</v>
      </c>
      <c r="J2947" t="str">
        <f t="shared" ref="J2947:J3010" si="234">IF(VALUE(C2947)&lt;2001,"男","女")</f>
        <v>女</v>
      </c>
      <c r="M2947" t="str">
        <f t="shared" ref="M2947:M3010" si="235">K2947&amp;" "&amp;L2947</f>
        <v xml:space="preserve"> </v>
      </c>
      <c r="S2947" t="str">
        <f t="shared" ref="S2947:S3010" si="236">LEFT(R2947,2)</f>
        <v/>
      </c>
      <c r="T2947" t="str">
        <f t="shared" ref="T2947:T3010" si="237">Q2947&amp;" ("&amp;S2947&amp;")"</f>
        <v xml:space="preserve"> ()</v>
      </c>
      <c r="U2947" t="s">
        <v>4293</v>
      </c>
    </row>
    <row r="2948" spans="3:21">
      <c r="C2948" s="355">
        <v>2947</v>
      </c>
      <c r="E2948" s="504" t="str">
        <f t="shared" si="233"/>
        <v xml:space="preserve"> ()</v>
      </c>
      <c r="F2948" s="504"/>
      <c r="H2948" t="e">
        <f>VLOOKUP($G2948,県名!$B$1:$C$49,2,FALSE)</f>
        <v>#N/A</v>
      </c>
      <c r="I2948" t="e">
        <f>VLOOKUP(B2948,学校名!$D$8:$F$64,3,FALSE)</f>
        <v>#N/A</v>
      </c>
      <c r="J2948" t="str">
        <f t="shared" si="234"/>
        <v>女</v>
      </c>
      <c r="M2948" t="str">
        <f t="shared" si="235"/>
        <v xml:space="preserve"> </v>
      </c>
      <c r="S2948" t="str">
        <f t="shared" si="236"/>
        <v/>
      </c>
      <c r="T2948" t="str">
        <f t="shared" si="237"/>
        <v xml:space="preserve"> ()</v>
      </c>
      <c r="U2948" t="s">
        <v>4293</v>
      </c>
    </row>
    <row r="2949" spans="3:21">
      <c r="C2949" s="355">
        <v>2948</v>
      </c>
      <c r="E2949" s="504" t="str">
        <f t="shared" si="233"/>
        <v xml:space="preserve"> ()</v>
      </c>
      <c r="F2949" s="504"/>
      <c r="H2949" t="e">
        <f>VLOOKUP($G2949,県名!$B$1:$C$49,2,FALSE)</f>
        <v>#N/A</v>
      </c>
      <c r="I2949" t="e">
        <f>VLOOKUP(B2949,学校名!$D$8:$F$64,3,FALSE)</f>
        <v>#N/A</v>
      </c>
      <c r="J2949" t="str">
        <f t="shared" si="234"/>
        <v>女</v>
      </c>
      <c r="M2949" t="str">
        <f t="shared" si="235"/>
        <v xml:space="preserve"> </v>
      </c>
      <c r="S2949" t="str">
        <f t="shared" si="236"/>
        <v/>
      </c>
      <c r="T2949" t="str">
        <f t="shared" si="237"/>
        <v xml:space="preserve"> ()</v>
      </c>
      <c r="U2949" t="s">
        <v>4293</v>
      </c>
    </row>
    <row r="2950" spans="3:21">
      <c r="C2950" s="355">
        <v>2949</v>
      </c>
      <c r="E2950" s="504" t="str">
        <f t="shared" si="233"/>
        <v xml:space="preserve"> ()</v>
      </c>
      <c r="F2950" s="504"/>
      <c r="H2950" t="e">
        <f>VLOOKUP($G2950,県名!$B$1:$C$49,2,FALSE)</f>
        <v>#N/A</v>
      </c>
      <c r="I2950" t="e">
        <f>VLOOKUP(B2950,学校名!$D$8:$F$64,3,FALSE)</f>
        <v>#N/A</v>
      </c>
      <c r="J2950" t="str">
        <f t="shared" si="234"/>
        <v>女</v>
      </c>
      <c r="M2950" t="str">
        <f t="shared" si="235"/>
        <v xml:space="preserve"> </v>
      </c>
      <c r="S2950" t="str">
        <f t="shared" si="236"/>
        <v/>
      </c>
      <c r="T2950" t="str">
        <f t="shared" si="237"/>
        <v xml:space="preserve"> ()</v>
      </c>
      <c r="U2950" t="s">
        <v>4293</v>
      </c>
    </row>
    <row r="2951" spans="3:21">
      <c r="C2951" s="355">
        <v>2950</v>
      </c>
      <c r="E2951" s="504" t="str">
        <f t="shared" si="233"/>
        <v xml:space="preserve"> ()</v>
      </c>
      <c r="F2951" s="504"/>
      <c r="H2951" t="e">
        <f>VLOOKUP($G2951,県名!$B$1:$C$49,2,FALSE)</f>
        <v>#N/A</v>
      </c>
      <c r="I2951" t="e">
        <f>VLOOKUP(B2951,学校名!$D$8:$F$64,3,FALSE)</f>
        <v>#N/A</v>
      </c>
      <c r="J2951" t="str">
        <f t="shared" si="234"/>
        <v>女</v>
      </c>
      <c r="M2951" t="str">
        <f t="shared" si="235"/>
        <v xml:space="preserve"> </v>
      </c>
      <c r="S2951" t="str">
        <f t="shared" si="236"/>
        <v/>
      </c>
      <c r="T2951" t="str">
        <f t="shared" si="237"/>
        <v xml:space="preserve"> ()</v>
      </c>
      <c r="U2951" t="s">
        <v>4293</v>
      </c>
    </row>
    <row r="2952" spans="3:21">
      <c r="C2952" s="355">
        <v>2951</v>
      </c>
      <c r="E2952" s="504" t="str">
        <f t="shared" si="233"/>
        <v xml:space="preserve"> ()</v>
      </c>
      <c r="F2952" s="504"/>
      <c r="H2952" t="e">
        <f>VLOOKUP($G2952,県名!$B$1:$C$49,2,FALSE)</f>
        <v>#N/A</v>
      </c>
      <c r="I2952" t="e">
        <f>VLOOKUP(B2952,学校名!$D$8:$F$64,3,FALSE)</f>
        <v>#N/A</v>
      </c>
      <c r="J2952" t="str">
        <f t="shared" si="234"/>
        <v>女</v>
      </c>
      <c r="M2952" t="str">
        <f t="shared" si="235"/>
        <v xml:space="preserve"> </v>
      </c>
      <c r="S2952" t="str">
        <f t="shared" si="236"/>
        <v/>
      </c>
      <c r="T2952" t="str">
        <f t="shared" si="237"/>
        <v xml:space="preserve"> ()</v>
      </c>
      <c r="U2952" t="s">
        <v>4293</v>
      </c>
    </row>
    <row r="2953" spans="3:21">
      <c r="C2953" s="355">
        <v>2952</v>
      </c>
      <c r="E2953" s="504" t="str">
        <f t="shared" si="233"/>
        <v xml:space="preserve"> ()</v>
      </c>
      <c r="F2953" s="504"/>
      <c r="H2953" t="e">
        <f>VLOOKUP($G2953,県名!$B$1:$C$49,2,FALSE)</f>
        <v>#N/A</v>
      </c>
      <c r="I2953" t="e">
        <f>VLOOKUP(B2953,学校名!$D$8:$F$64,3,FALSE)</f>
        <v>#N/A</v>
      </c>
      <c r="J2953" t="str">
        <f t="shared" si="234"/>
        <v>女</v>
      </c>
      <c r="M2953" t="str">
        <f t="shared" si="235"/>
        <v xml:space="preserve"> </v>
      </c>
      <c r="S2953" t="str">
        <f t="shared" si="236"/>
        <v/>
      </c>
      <c r="T2953" t="str">
        <f t="shared" si="237"/>
        <v xml:space="preserve"> ()</v>
      </c>
      <c r="U2953" t="s">
        <v>4293</v>
      </c>
    </row>
    <row r="2954" spans="3:21">
      <c r="C2954" s="355">
        <v>2953</v>
      </c>
      <c r="E2954" s="504" t="str">
        <f t="shared" si="233"/>
        <v xml:space="preserve"> ()</v>
      </c>
      <c r="F2954" s="504"/>
      <c r="H2954" t="e">
        <f>VLOOKUP($G2954,県名!$B$1:$C$49,2,FALSE)</f>
        <v>#N/A</v>
      </c>
      <c r="I2954" t="e">
        <f>VLOOKUP(B2954,学校名!$D$8:$F$64,3,FALSE)</f>
        <v>#N/A</v>
      </c>
      <c r="J2954" t="str">
        <f t="shared" si="234"/>
        <v>女</v>
      </c>
      <c r="M2954" t="str">
        <f t="shared" si="235"/>
        <v xml:space="preserve"> </v>
      </c>
      <c r="S2954" t="str">
        <f t="shared" si="236"/>
        <v/>
      </c>
      <c r="T2954" t="str">
        <f t="shared" si="237"/>
        <v xml:space="preserve"> ()</v>
      </c>
      <c r="U2954" t="s">
        <v>4293</v>
      </c>
    </row>
    <row r="2955" spans="3:21">
      <c r="C2955" s="355">
        <v>2954</v>
      </c>
      <c r="E2955" s="504" t="str">
        <f t="shared" si="233"/>
        <v xml:space="preserve"> ()</v>
      </c>
      <c r="F2955" s="504"/>
      <c r="H2955" t="e">
        <f>VLOOKUP($G2955,県名!$B$1:$C$49,2,FALSE)</f>
        <v>#N/A</v>
      </c>
      <c r="I2955" t="e">
        <f>VLOOKUP(B2955,学校名!$D$8:$F$64,3,FALSE)</f>
        <v>#N/A</v>
      </c>
      <c r="J2955" t="str">
        <f t="shared" si="234"/>
        <v>女</v>
      </c>
      <c r="M2955" t="str">
        <f t="shared" si="235"/>
        <v xml:space="preserve"> </v>
      </c>
      <c r="S2955" t="str">
        <f t="shared" si="236"/>
        <v/>
      </c>
      <c r="T2955" t="str">
        <f t="shared" si="237"/>
        <v xml:space="preserve"> ()</v>
      </c>
      <c r="U2955" t="s">
        <v>4293</v>
      </c>
    </row>
    <row r="2956" spans="3:21">
      <c r="C2956" s="355">
        <v>2955</v>
      </c>
      <c r="E2956" s="504" t="str">
        <f t="shared" si="233"/>
        <v xml:space="preserve"> ()</v>
      </c>
      <c r="F2956" s="504"/>
      <c r="H2956" t="e">
        <f>VLOOKUP($G2956,県名!$B$1:$C$49,2,FALSE)</f>
        <v>#N/A</v>
      </c>
      <c r="I2956" t="e">
        <f>VLOOKUP(B2956,学校名!$D$8:$F$64,3,FALSE)</f>
        <v>#N/A</v>
      </c>
      <c r="J2956" t="str">
        <f t="shared" si="234"/>
        <v>女</v>
      </c>
      <c r="M2956" t="str">
        <f t="shared" si="235"/>
        <v xml:space="preserve"> </v>
      </c>
      <c r="S2956" t="str">
        <f t="shared" si="236"/>
        <v/>
      </c>
      <c r="T2956" t="str">
        <f t="shared" si="237"/>
        <v xml:space="preserve"> ()</v>
      </c>
      <c r="U2956" t="s">
        <v>4293</v>
      </c>
    </row>
    <row r="2957" spans="3:21">
      <c r="C2957" s="355">
        <v>2956</v>
      </c>
      <c r="E2957" s="504" t="str">
        <f t="shared" si="233"/>
        <v xml:space="preserve"> ()</v>
      </c>
      <c r="F2957" s="504"/>
      <c r="H2957" t="e">
        <f>VLOOKUP($G2957,県名!$B$1:$C$49,2,FALSE)</f>
        <v>#N/A</v>
      </c>
      <c r="I2957" t="e">
        <f>VLOOKUP(B2957,学校名!$D$8:$F$64,3,FALSE)</f>
        <v>#N/A</v>
      </c>
      <c r="J2957" t="str">
        <f t="shared" si="234"/>
        <v>女</v>
      </c>
      <c r="M2957" t="str">
        <f t="shared" si="235"/>
        <v xml:space="preserve"> </v>
      </c>
      <c r="S2957" t="str">
        <f t="shared" si="236"/>
        <v/>
      </c>
      <c r="T2957" t="str">
        <f t="shared" si="237"/>
        <v xml:space="preserve"> ()</v>
      </c>
      <c r="U2957" t="s">
        <v>4293</v>
      </c>
    </row>
    <row r="2958" spans="3:21">
      <c r="C2958" s="355">
        <v>2957</v>
      </c>
      <c r="E2958" s="504" t="str">
        <f t="shared" si="233"/>
        <v xml:space="preserve"> ()</v>
      </c>
      <c r="F2958" s="504"/>
      <c r="H2958" t="e">
        <f>VLOOKUP($G2958,県名!$B$1:$C$49,2,FALSE)</f>
        <v>#N/A</v>
      </c>
      <c r="I2958" t="e">
        <f>VLOOKUP(B2958,学校名!$D$8:$F$64,3,FALSE)</f>
        <v>#N/A</v>
      </c>
      <c r="J2958" t="str">
        <f t="shared" si="234"/>
        <v>女</v>
      </c>
      <c r="M2958" t="str">
        <f t="shared" si="235"/>
        <v xml:space="preserve"> </v>
      </c>
      <c r="S2958" t="str">
        <f t="shared" si="236"/>
        <v/>
      </c>
      <c r="T2958" t="str">
        <f t="shared" si="237"/>
        <v xml:space="preserve"> ()</v>
      </c>
      <c r="U2958" t="s">
        <v>4293</v>
      </c>
    </row>
    <row r="2959" spans="3:21">
      <c r="C2959" s="355">
        <v>2958</v>
      </c>
      <c r="E2959" s="504" t="str">
        <f t="shared" si="233"/>
        <v xml:space="preserve"> ()</v>
      </c>
      <c r="F2959" s="504"/>
      <c r="H2959" t="e">
        <f>VLOOKUP($G2959,県名!$B$1:$C$49,2,FALSE)</f>
        <v>#N/A</v>
      </c>
      <c r="I2959" t="e">
        <f>VLOOKUP(B2959,学校名!$D$8:$F$64,3,FALSE)</f>
        <v>#N/A</v>
      </c>
      <c r="J2959" t="str">
        <f t="shared" si="234"/>
        <v>女</v>
      </c>
      <c r="M2959" t="str">
        <f t="shared" si="235"/>
        <v xml:space="preserve"> </v>
      </c>
      <c r="S2959" t="str">
        <f t="shared" si="236"/>
        <v/>
      </c>
      <c r="T2959" t="str">
        <f t="shared" si="237"/>
        <v xml:space="preserve"> ()</v>
      </c>
      <c r="U2959" t="s">
        <v>4293</v>
      </c>
    </row>
    <row r="2960" spans="3:21">
      <c r="C2960" s="355">
        <v>2959</v>
      </c>
      <c r="E2960" s="504" t="str">
        <f t="shared" si="233"/>
        <v xml:space="preserve"> ()</v>
      </c>
      <c r="F2960" s="504"/>
      <c r="H2960" t="e">
        <f>VLOOKUP($G2960,県名!$B$1:$C$49,2,FALSE)</f>
        <v>#N/A</v>
      </c>
      <c r="I2960" t="e">
        <f>VLOOKUP(B2960,学校名!$D$8:$F$64,3,FALSE)</f>
        <v>#N/A</v>
      </c>
      <c r="J2960" t="str">
        <f t="shared" si="234"/>
        <v>女</v>
      </c>
      <c r="M2960" t="str">
        <f t="shared" si="235"/>
        <v xml:space="preserve"> </v>
      </c>
      <c r="S2960" t="str">
        <f t="shared" si="236"/>
        <v/>
      </c>
      <c r="T2960" t="str">
        <f t="shared" si="237"/>
        <v xml:space="preserve"> ()</v>
      </c>
      <c r="U2960" t="s">
        <v>4293</v>
      </c>
    </row>
    <row r="2961" spans="3:21">
      <c r="C2961" s="355">
        <v>2960</v>
      </c>
      <c r="E2961" s="504" t="str">
        <f t="shared" si="233"/>
        <v xml:space="preserve"> ()</v>
      </c>
      <c r="F2961" s="504"/>
      <c r="H2961" t="e">
        <f>VLOOKUP($G2961,県名!$B$1:$C$49,2,FALSE)</f>
        <v>#N/A</v>
      </c>
      <c r="I2961" t="e">
        <f>VLOOKUP(B2961,学校名!$D$8:$F$64,3,FALSE)</f>
        <v>#N/A</v>
      </c>
      <c r="J2961" t="str">
        <f t="shared" si="234"/>
        <v>女</v>
      </c>
      <c r="M2961" t="str">
        <f t="shared" si="235"/>
        <v xml:space="preserve"> </v>
      </c>
      <c r="S2961" t="str">
        <f t="shared" si="236"/>
        <v/>
      </c>
      <c r="T2961" t="str">
        <f t="shared" si="237"/>
        <v xml:space="preserve"> ()</v>
      </c>
      <c r="U2961" t="s">
        <v>4293</v>
      </c>
    </row>
    <row r="2962" spans="3:21">
      <c r="C2962" s="355">
        <v>2961</v>
      </c>
      <c r="E2962" s="504" t="str">
        <f t="shared" si="233"/>
        <v xml:space="preserve"> ()</v>
      </c>
      <c r="F2962" s="504"/>
      <c r="H2962" t="e">
        <f>VLOOKUP($G2962,県名!$B$1:$C$49,2,FALSE)</f>
        <v>#N/A</v>
      </c>
      <c r="I2962" t="e">
        <f>VLOOKUP(B2962,学校名!$D$8:$F$64,3,FALSE)</f>
        <v>#N/A</v>
      </c>
      <c r="J2962" t="str">
        <f t="shared" si="234"/>
        <v>女</v>
      </c>
      <c r="M2962" t="str">
        <f t="shared" si="235"/>
        <v xml:space="preserve"> </v>
      </c>
      <c r="S2962" t="str">
        <f t="shared" si="236"/>
        <v/>
      </c>
      <c r="T2962" t="str">
        <f t="shared" si="237"/>
        <v xml:space="preserve"> ()</v>
      </c>
      <c r="U2962" t="s">
        <v>4293</v>
      </c>
    </row>
    <row r="2963" spans="3:21">
      <c r="C2963" s="355">
        <v>2962</v>
      </c>
      <c r="E2963" s="504" t="str">
        <f t="shared" si="233"/>
        <v xml:space="preserve"> ()</v>
      </c>
      <c r="F2963" s="504"/>
      <c r="H2963" t="e">
        <f>VLOOKUP($G2963,県名!$B$1:$C$49,2,FALSE)</f>
        <v>#N/A</v>
      </c>
      <c r="I2963" t="e">
        <f>VLOOKUP(B2963,学校名!$D$8:$F$64,3,FALSE)</f>
        <v>#N/A</v>
      </c>
      <c r="J2963" t="str">
        <f t="shared" si="234"/>
        <v>女</v>
      </c>
      <c r="M2963" t="str">
        <f t="shared" si="235"/>
        <v xml:space="preserve"> </v>
      </c>
      <c r="S2963" t="str">
        <f t="shared" si="236"/>
        <v/>
      </c>
      <c r="T2963" t="str">
        <f t="shared" si="237"/>
        <v xml:space="preserve"> ()</v>
      </c>
      <c r="U2963" t="s">
        <v>4293</v>
      </c>
    </row>
    <row r="2964" spans="3:21">
      <c r="C2964" s="355">
        <v>2963</v>
      </c>
      <c r="E2964" s="504" t="str">
        <f t="shared" si="233"/>
        <v xml:space="preserve"> ()</v>
      </c>
      <c r="F2964" s="504"/>
      <c r="H2964" t="e">
        <f>VLOOKUP($G2964,県名!$B$1:$C$49,2,FALSE)</f>
        <v>#N/A</v>
      </c>
      <c r="I2964" t="e">
        <f>VLOOKUP(B2964,学校名!$D$8:$F$64,3,FALSE)</f>
        <v>#N/A</v>
      </c>
      <c r="J2964" t="str">
        <f t="shared" si="234"/>
        <v>女</v>
      </c>
      <c r="M2964" t="str">
        <f t="shared" si="235"/>
        <v xml:space="preserve"> </v>
      </c>
      <c r="S2964" t="str">
        <f t="shared" si="236"/>
        <v/>
      </c>
      <c r="T2964" t="str">
        <f t="shared" si="237"/>
        <v xml:space="preserve"> ()</v>
      </c>
      <c r="U2964" t="s">
        <v>4293</v>
      </c>
    </row>
    <row r="2965" spans="3:21">
      <c r="C2965" s="355">
        <v>2964</v>
      </c>
      <c r="E2965" s="504" t="str">
        <f t="shared" si="233"/>
        <v xml:space="preserve"> ()</v>
      </c>
      <c r="F2965" s="504"/>
      <c r="H2965" t="e">
        <f>VLOOKUP($G2965,県名!$B$1:$C$49,2,FALSE)</f>
        <v>#N/A</v>
      </c>
      <c r="I2965" t="e">
        <f>VLOOKUP(B2965,学校名!$D$8:$F$64,3,FALSE)</f>
        <v>#N/A</v>
      </c>
      <c r="J2965" t="str">
        <f t="shared" si="234"/>
        <v>女</v>
      </c>
      <c r="M2965" t="str">
        <f t="shared" si="235"/>
        <v xml:space="preserve"> </v>
      </c>
      <c r="S2965" t="str">
        <f t="shared" si="236"/>
        <v/>
      </c>
      <c r="T2965" t="str">
        <f t="shared" si="237"/>
        <v xml:space="preserve"> ()</v>
      </c>
      <c r="U2965" t="s">
        <v>4293</v>
      </c>
    </row>
    <row r="2966" spans="3:21">
      <c r="C2966" s="355">
        <v>2965</v>
      </c>
      <c r="E2966" s="504" t="str">
        <f t="shared" si="233"/>
        <v xml:space="preserve"> ()</v>
      </c>
      <c r="F2966" s="504"/>
      <c r="H2966" t="e">
        <f>VLOOKUP($G2966,県名!$B$1:$C$49,2,FALSE)</f>
        <v>#N/A</v>
      </c>
      <c r="I2966" t="e">
        <f>VLOOKUP(B2966,学校名!$D$8:$F$64,3,FALSE)</f>
        <v>#N/A</v>
      </c>
      <c r="J2966" t="str">
        <f t="shared" si="234"/>
        <v>女</v>
      </c>
      <c r="M2966" t="str">
        <f t="shared" si="235"/>
        <v xml:space="preserve"> </v>
      </c>
      <c r="S2966" t="str">
        <f t="shared" si="236"/>
        <v/>
      </c>
      <c r="T2966" t="str">
        <f t="shared" si="237"/>
        <v xml:space="preserve"> ()</v>
      </c>
      <c r="U2966" t="s">
        <v>4293</v>
      </c>
    </row>
    <row r="2967" spans="3:21">
      <c r="C2967" s="355">
        <v>2966</v>
      </c>
      <c r="E2967" s="504" t="str">
        <f t="shared" si="233"/>
        <v xml:space="preserve"> ()</v>
      </c>
      <c r="F2967" s="504"/>
      <c r="H2967" t="e">
        <f>VLOOKUP($G2967,県名!$B$1:$C$49,2,FALSE)</f>
        <v>#N/A</v>
      </c>
      <c r="I2967" t="e">
        <f>VLOOKUP(B2967,学校名!$D$8:$F$64,3,FALSE)</f>
        <v>#N/A</v>
      </c>
      <c r="J2967" t="str">
        <f t="shared" si="234"/>
        <v>女</v>
      </c>
      <c r="M2967" t="str">
        <f t="shared" si="235"/>
        <v xml:space="preserve"> </v>
      </c>
      <c r="S2967" t="str">
        <f t="shared" si="236"/>
        <v/>
      </c>
      <c r="T2967" t="str">
        <f t="shared" si="237"/>
        <v xml:space="preserve"> ()</v>
      </c>
      <c r="U2967" t="s">
        <v>4293</v>
      </c>
    </row>
    <row r="2968" spans="3:21">
      <c r="C2968" s="355">
        <v>2967</v>
      </c>
      <c r="E2968" s="504" t="str">
        <f t="shared" si="233"/>
        <v xml:space="preserve"> ()</v>
      </c>
      <c r="F2968" s="504"/>
      <c r="H2968" t="e">
        <f>VLOOKUP($G2968,県名!$B$1:$C$49,2,FALSE)</f>
        <v>#N/A</v>
      </c>
      <c r="I2968" t="e">
        <f>VLOOKUP(B2968,学校名!$D$8:$F$64,3,FALSE)</f>
        <v>#N/A</v>
      </c>
      <c r="J2968" t="str">
        <f t="shared" si="234"/>
        <v>女</v>
      </c>
      <c r="M2968" t="str">
        <f t="shared" si="235"/>
        <v xml:space="preserve"> </v>
      </c>
      <c r="S2968" t="str">
        <f t="shared" si="236"/>
        <v/>
      </c>
      <c r="T2968" t="str">
        <f t="shared" si="237"/>
        <v xml:space="preserve"> ()</v>
      </c>
      <c r="U2968" t="s">
        <v>4293</v>
      </c>
    </row>
    <row r="2969" spans="3:21">
      <c r="C2969" s="355">
        <v>2968</v>
      </c>
      <c r="E2969" s="504" t="str">
        <f t="shared" si="233"/>
        <v xml:space="preserve"> ()</v>
      </c>
      <c r="F2969" s="504"/>
      <c r="H2969" t="e">
        <f>VLOOKUP($G2969,県名!$B$1:$C$49,2,FALSE)</f>
        <v>#N/A</v>
      </c>
      <c r="I2969" t="e">
        <f>VLOOKUP(B2969,学校名!$D$8:$F$64,3,FALSE)</f>
        <v>#N/A</v>
      </c>
      <c r="J2969" t="str">
        <f t="shared" si="234"/>
        <v>女</v>
      </c>
      <c r="M2969" t="str">
        <f t="shared" si="235"/>
        <v xml:space="preserve"> </v>
      </c>
      <c r="S2969" t="str">
        <f t="shared" si="236"/>
        <v/>
      </c>
      <c r="T2969" t="str">
        <f t="shared" si="237"/>
        <v xml:space="preserve"> ()</v>
      </c>
      <c r="U2969" t="s">
        <v>4293</v>
      </c>
    </row>
    <row r="2970" spans="3:21">
      <c r="C2970" s="355">
        <v>2969</v>
      </c>
      <c r="E2970" s="504" t="str">
        <f t="shared" si="233"/>
        <v xml:space="preserve"> ()</v>
      </c>
      <c r="F2970" s="504"/>
      <c r="H2970" t="e">
        <f>VLOOKUP($G2970,県名!$B$1:$C$49,2,FALSE)</f>
        <v>#N/A</v>
      </c>
      <c r="I2970" t="e">
        <f>VLOOKUP(B2970,学校名!$D$8:$F$64,3,FALSE)</f>
        <v>#N/A</v>
      </c>
      <c r="J2970" t="str">
        <f t="shared" si="234"/>
        <v>女</v>
      </c>
      <c r="M2970" t="str">
        <f t="shared" si="235"/>
        <v xml:space="preserve"> </v>
      </c>
      <c r="S2970" t="str">
        <f t="shared" si="236"/>
        <v/>
      </c>
      <c r="T2970" t="str">
        <f t="shared" si="237"/>
        <v xml:space="preserve"> ()</v>
      </c>
      <c r="U2970" t="s">
        <v>4293</v>
      </c>
    </row>
    <row r="2971" spans="3:21">
      <c r="C2971" s="355">
        <v>2970</v>
      </c>
      <c r="E2971" s="504" t="str">
        <f t="shared" si="233"/>
        <v xml:space="preserve"> ()</v>
      </c>
      <c r="F2971" s="504"/>
      <c r="H2971" t="e">
        <f>VLOOKUP($G2971,県名!$B$1:$C$49,2,FALSE)</f>
        <v>#N/A</v>
      </c>
      <c r="I2971" t="e">
        <f>VLOOKUP(B2971,学校名!$D$8:$F$64,3,FALSE)</f>
        <v>#N/A</v>
      </c>
      <c r="J2971" t="str">
        <f t="shared" si="234"/>
        <v>女</v>
      </c>
      <c r="M2971" t="str">
        <f t="shared" si="235"/>
        <v xml:space="preserve"> </v>
      </c>
      <c r="S2971" t="str">
        <f t="shared" si="236"/>
        <v/>
      </c>
      <c r="T2971" t="str">
        <f t="shared" si="237"/>
        <v xml:space="preserve"> ()</v>
      </c>
      <c r="U2971" t="s">
        <v>4293</v>
      </c>
    </row>
    <row r="2972" spans="3:21">
      <c r="C2972" s="355">
        <v>2971</v>
      </c>
      <c r="E2972" s="504" t="str">
        <f t="shared" si="233"/>
        <v xml:space="preserve"> ()</v>
      </c>
      <c r="F2972" s="504"/>
      <c r="H2972" t="e">
        <f>VLOOKUP($G2972,県名!$B$1:$C$49,2,FALSE)</f>
        <v>#N/A</v>
      </c>
      <c r="I2972" t="e">
        <f>VLOOKUP(B2972,学校名!$D$8:$F$64,3,FALSE)</f>
        <v>#N/A</v>
      </c>
      <c r="J2972" t="str">
        <f t="shared" si="234"/>
        <v>女</v>
      </c>
      <c r="M2972" t="str">
        <f t="shared" si="235"/>
        <v xml:space="preserve"> </v>
      </c>
      <c r="S2972" t="str">
        <f t="shared" si="236"/>
        <v/>
      </c>
      <c r="T2972" t="str">
        <f t="shared" si="237"/>
        <v xml:space="preserve"> ()</v>
      </c>
      <c r="U2972" t="s">
        <v>4293</v>
      </c>
    </row>
    <row r="2973" spans="3:21">
      <c r="C2973" s="355">
        <v>2972</v>
      </c>
      <c r="E2973" s="504" t="str">
        <f t="shared" si="233"/>
        <v xml:space="preserve"> ()</v>
      </c>
      <c r="F2973" s="504"/>
      <c r="H2973" t="e">
        <f>VLOOKUP($G2973,県名!$B$1:$C$49,2,FALSE)</f>
        <v>#N/A</v>
      </c>
      <c r="I2973" t="e">
        <f>VLOOKUP(B2973,学校名!$D$8:$F$64,3,FALSE)</f>
        <v>#N/A</v>
      </c>
      <c r="J2973" t="str">
        <f t="shared" si="234"/>
        <v>女</v>
      </c>
      <c r="M2973" t="str">
        <f t="shared" si="235"/>
        <v xml:space="preserve"> </v>
      </c>
      <c r="S2973" t="str">
        <f t="shared" si="236"/>
        <v/>
      </c>
      <c r="T2973" t="str">
        <f t="shared" si="237"/>
        <v xml:space="preserve"> ()</v>
      </c>
      <c r="U2973" t="s">
        <v>4293</v>
      </c>
    </row>
    <row r="2974" spans="3:21">
      <c r="C2974" s="355">
        <v>2973</v>
      </c>
      <c r="E2974" s="504" t="str">
        <f t="shared" si="233"/>
        <v xml:space="preserve"> ()</v>
      </c>
      <c r="F2974" s="504"/>
      <c r="H2974" t="e">
        <f>VLOOKUP($G2974,県名!$B$1:$C$49,2,FALSE)</f>
        <v>#N/A</v>
      </c>
      <c r="I2974" t="e">
        <f>VLOOKUP(B2974,学校名!$D$8:$F$64,3,FALSE)</f>
        <v>#N/A</v>
      </c>
      <c r="J2974" t="str">
        <f t="shared" si="234"/>
        <v>女</v>
      </c>
      <c r="M2974" t="str">
        <f t="shared" si="235"/>
        <v xml:space="preserve"> </v>
      </c>
      <c r="S2974" t="str">
        <f t="shared" si="236"/>
        <v/>
      </c>
      <c r="T2974" t="str">
        <f t="shared" si="237"/>
        <v xml:space="preserve"> ()</v>
      </c>
      <c r="U2974" t="s">
        <v>4293</v>
      </c>
    </row>
    <row r="2975" spans="3:21">
      <c r="C2975" s="355">
        <v>2974</v>
      </c>
      <c r="E2975" s="504" t="str">
        <f t="shared" si="233"/>
        <v xml:space="preserve"> ()</v>
      </c>
      <c r="F2975" s="504"/>
      <c r="H2975" t="e">
        <f>VLOOKUP($G2975,県名!$B$1:$C$49,2,FALSE)</f>
        <v>#N/A</v>
      </c>
      <c r="I2975" t="e">
        <f>VLOOKUP(B2975,学校名!$D$8:$F$64,3,FALSE)</f>
        <v>#N/A</v>
      </c>
      <c r="J2975" t="str">
        <f t="shared" si="234"/>
        <v>女</v>
      </c>
      <c r="M2975" t="str">
        <f t="shared" si="235"/>
        <v xml:space="preserve"> </v>
      </c>
      <c r="S2975" t="str">
        <f t="shared" si="236"/>
        <v/>
      </c>
      <c r="T2975" t="str">
        <f t="shared" si="237"/>
        <v xml:space="preserve"> ()</v>
      </c>
      <c r="U2975" t="s">
        <v>4293</v>
      </c>
    </row>
    <row r="2976" spans="3:21">
      <c r="C2976" s="355">
        <v>2975</v>
      </c>
      <c r="E2976" s="504" t="str">
        <f t="shared" si="233"/>
        <v xml:space="preserve"> ()</v>
      </c>
      <c r="F2976" s="504"/>
      <c r="H2976" t="e">
        <f>VLOOKUP($G2976,県名!$B$1:$C$49,2,FALSE)</f>
        <v>#N/A</v>
      </c>
      <c r="I2976" t="e">
        <f>VLOOKUP(B2976,学校名!$D$8:$F$64,3,FALSE)</f>
        <v>#N/A</v>
      </c>
      <c r="J2976" t="str">
        <f t="shared" si="234"/>
        <v>女</v>
      </c>
      <c r="M2976" t="str">
        <f t="shared" si="235"/>
        <v xml:space="preserve"> </v>
      </c>
      <c r="S2976" t="str">
        <f t="shared" si="236"/>
        <v/>
      </c>
      <c r="T2976" t="str">
        <f t="shared" si="237"/>
        <v xml:space="preserve"> ()</v>
      </c>
      <c r="U2976" t="s">
        <v>4293</v>
      </c>
    </row>
    <row r="2977" spans="3:21">
      <c r="C2977" s="355">
        <v>2976</v>
      </c>
      <c r="E2977" s="504" t="str">
        <f t="shared" si="233"/>
        <v xml:space="preserve"> ()</v>
      </c>
      <c r="F2977" s="504"/>
      <c r="H2977" t="e">
        <f>VLOOKUP($G2977,県名!$B$1:$C$49,2,FALSE)</f>
        <v>#N/A</v>
      </c>
      <c r="I2977" t="e">
        <f>VLOOKUP(B2977,学校名!$D$8:$F$64,3,FALSE)</f>
        <v>#N/A</v>
      </c>
      <c r="J2977" t="str">
        <f t="shared" si="234"/>
        <v>女</v>
      </c>
      <c r="M2977" t="str">
        <f t="shared" si="235"/>
        <v xml:space="preserve"> </v>
      </c>
      <c r="S2977" t="str">
        <f t="shared" si="236"/>
        <v/>
      </c>
      <c r="T2977" t="str">
        <f t="shared" si="237"/>
        <v xml:space="preserve"> ()</v>
      </c>
      <c r="U2977" t="s">
        <v>4293</v>
      </c>
    </row>
    <row r="2978" spans="3:21">
      <c r="C2978" s="355">
        <v>2977</v>
      </c>
      <c r="E2978" s="504" t="str">
        <f t="shared" si="233"/>
        <v xml:space="preserve"> ()</v>
      </c>
      <c r="F2978" s="504"/>
      <c r="H2978" t="e">
        <f>VLOOKUP($G2978,県名!$B$1:$C$49,2,FALSE)</f>
        <v>#N/A</v>
      </c>
      <c r="I2978" t="e">
        <f>VLOOKUP(B2978,学校名!$D$8:$F$64,3,FALSE)</f>
        <v>#N/A</v>
      </c>
      <c r="J2978" t="str">
        <f t="shared" si="234"/>
        <v>女</v>
      </c>
      <c r="M2978" t="str">
        <f t="shared" si="235"/>
        <v xml:space="preserve"> </v>
      </c>
      <c r="S2978" t="str">
        <f t="shared" si="236"/>
        <v/>
      </c>
      <c r="T2978" t="str">
        <f t="shared" si="237"/>
        <v xml:space="preserve"> ()</v>
      </c>
      <c r="U2978" t="s">
        <v>4293</v>
      </c>
    </row>
    <row r="2979" spans="3:21">
      <c r="C2979" s="355">
        <v>2978</v>
      </c>
      <c r="E2979" s="504" t="str">
        <f t="shared" si="233"/>
        <v xml:space="preserve"> ()</v>
      </c>
      <c r="F2979" s="504"/>
      <c r="H2979" t="e">
        <f>VLOOKUP($G2979,県名!$B$1:$C$49,2,FALSE)</f>
        <v>#N/A</v>
      </c>
      <c r="I2979" t="e">
        <f>VLOOKUP(B2979,学校名!$D$8:$F$64,3,FALSE)</f>
        <v>#N/A</v>
      </c>
      <c r="J2979" t="str">
        <f t="shared" si="234"/>
        <v>女</v>
      </c>
      <c r="M2979" t="str">
        <f t="shared" si="235"/>
        <v xml:space="preserve"> </v>
      </c>
      <c r="S2979" t="str">
        <f t="shared" si="236"/>
        <v/>
      </c>
      <c r="T2979" t="str">
        <f t="shared" si="237"/>
        <v xml:space="preserve"> ()</v>
      </c>
      <c r="U2979" t="s">
        <v>4293</v>
      </c>
    </row>
    <row r="2980" spans="3:21">
      <c r="C2980" s="355">
        <v>2979</v>
      </c>
      <c r="E2980" s="504" t="str">
        <f t="shared" si="233"/>
        <v xml:space="preserve"> ()</v>
      </c>
      <c r="F2980" s="504"/>
      <c r="H2980" t="e">
        <f>VLOOKUP($G2980,県名!$B$1:$C$49,2,FALSE)</f>
        <v>#N/A</v>
      </c>
      <c r="I2980" t="e">
        <f>VLOOKUP(B2980,学校名!$D$8:$F$64,3,FALSE)</f>
        <v>#N/A</v>
      </c>
      <c r="J2980" t="str">
        <f t="shared" si="234"/>
        <v>女</v>
      </c>
      <c r="M2980" t="str">
        <f t="shared" si="235"/>
        <v xml:space="preserve"> </v>
      </c>
      <c r="S2980" t="str">
        <f t="shared" si="236"/>
        <v/>
      </c>
      <c r="T2980" t="str">
        <f t="shared" si="237"/>
        <v xml:space="preserve"> ()</v>
      </c>
      <c r="U2980" t="s">
        <v>4293</v>
      </c>
    </row>
    <row r="2981" spans="3:21">
      <c r="C2981" s="355">
        <v>2980</v>
      </c>
      <c r="E2981" s="504" t="str">
        <f t="shared" si="233"/>
        <v xml:space="preserve"> ()</v>
      </c>
      <c r="F2981" s="504"/>
      <c r="H2981" t="e">
        <f>VLOOKUP($G2981,県名!$B$1:$C$49,2,FALSE)</f>
        <v>#N/A</v>
      </c>
      <c r="I2981" t="e">
        <f>VLOOKUP(B2981,学校名!$D$8:$F$64,3,FALSE)</f>
        <v>#N/A</v>
      </c>
      <c r="J2981" t="str">
        <f t="shared" si="234"/>
        <v>女</v>
      </c>
      <c r="M2981" t="str">
        <f t="shared" si="235"/>
        <v xml:space="preserve"> </v>
      </c>
      <c r="S2981" t="str">
        <f t="shared" si="236"/>
        <v/>
      </c>
      <c r="T2981" t="str">
        <f t="shared" si="237"/>
        <v xml:space="preserve"> ()</v>
      </c>
      <c r="U2981" t="s">
        <v>4293</v>
      </c>
    </row>
    <row r="2982" spans="3:21">
      <c r="C2982" s="355">
        <v>2981</v>
      </c>
      <c r="E2982" s="504" t="str">
        <f t="shared" si="233"/>
        <v xml:space="preserve"> ()</v>
      </c>
      <c r="F2982" s="504"/>
      <c r="H2982" t="e">
        <f>VLOOKUP($G2982,県名!$B$1:$C$49,2,FALSE)</f>
        <v>#N/A</v>
      </c>
      <c r="I2982" t="e">
        <f>VLOOKUP(B2982,学校名!$D$8:$F$64,3,FALSE)</f>
        <v>#N/A</v>
      </c>
      <c r="J2982" t="str">
        <f t="shared" si="234"/>
        <v>女</v>
      </c>
      <c r="M2982" t="str">
        <f t="shared" si="235"/>
        <v xml:space="preserve"> </v>
      </c>
      <c r="S2982" t="str">
        <f t="shared" si="236"/>
        <v/>
      </c>
      <c r="T2982" t="str">
        <f t="shared" si="237"/>
        <v xml:space="preserve"> ()</v>
      </c>
      <c r="U2982" t="s">
        <v>4293</v>
      </c>
    </row>
    <row r="2983" spans="3:21">
      <c r="C2983" s="355">
        <v>2982</v>
      </c>
      <c r="E2983" s="504" t="str">
        <f t="shared" si="233"/>
        <v xml:space="preserve"> ()</v>
      </c>
      <c r="F2983" s="504"/>
      <c r="H2983" t="e">
        <f>VLOOKUP($G2983,県名!$B$1:$C$49,2,FALSE)</f>
        <v>#N/A</v>
      </c>
      <c r="I2983" t="e">
        <f>VLOOKUP(B2983,学校名!$D$8:$F$64,3,FALSE)</f>
        <v>#N/A</v>
      </c>
      <c r="J2983" t="str">
        <f t="shared" si="234"/>
        <v>女</v>
      </c>
      <c r="M2983" t="str">
        <f t="shared" si="235"/>
        <v xml:space="preserve"> </v>
      </c>
      <c r="S2983" t="str">
        <f t="shared" si="236"/>
        <v/>
      </c>
      <c r="T2983" t="str">
        <f t="shared" si="237"/>
        <v xml:space="preserve"> ()</v>
      </c>
      <c r="U2983" t="s">
        <v>4293</v>
      </c>
    </row>
    <row r="2984" spans="3:21">
      <c r="C2984" s="355">
        <v>2983</v>
      </c>
      <c r="E2984" s="504" t="str">
        <f t="shared" si="233"/>
        <v xml:space="preserve"> ()</v>
      </c>
      <c r="F2984" s="504"/>
      <c r="H2984" t="e">
        <f>VLOOKUP($G2984,県名!$B$1:$C$49,2,FALSE)</f>
        <v>#N/A</v>
      </c>
      <c r="I2984" t="e">
        <f>VLOOKUP(B2984,学校名!$D$8:$F$64,3,FALSE)</f>
        <v>#N/A</v>
      </c>
      <c r="J2984" t="str">
        <f t="shared" si="234"/>
        <v>女</v>
      </c>
      <c r="M2984" t="str">
        <f t="shared" si="235"/>
        <v xml:space="preserve"> </v>
      </c>
      <c r="S2984" t="str">
        <f t="shared" si="236"/>
        <v/>
      </c>
      <c r="T2984" t="str">
        <f t="shared" si="237"/>
        <v xml:space="preserve"> ()</v>
      </c>
      <c r="U2984" t="s">
        <v>4293</v>
      </c>
    </row>
    <row r="2985" spans="3:21">
      <c r="C2985" s="355">
        <v>2984</v>
      </c>
      <c r="E2985" s="504" t="str">
        <f t="shared" si="233"/>
        <v xml:space="preserve"> ()</v>
      </c>
      <c r="F2985" s="504"/>
      <c r="H2985" t="e">
        <f>VLOOKUP($G2985,県名!$B$1:$C$49,2,FALSE)</f>
        <v>#N/A</v>
      </c>
      <c r="I2985" t="e">
        <f>VLOOKUP(B2985,学校名!$D$8:$F$64,3,FALSE)</f>
        <v>#N/A</v>
      </c>
      <c r="J2985" t="str">
        <f t="shared" si="234"/>
        <v>女</v>
      </c>
      <c r="M2985" t="str">
        <f t="shared" si="235"/>
        <v xml:space="preserve"> </v>
      </c>
      <c r="S2985" t="str">
        <f t="shared" si="236"/>
        <v/>
      </c>
      <c r="T2985" t="str">
        <f t="shared" si="237"/>
        <v xml:space="preserve"> ()</v>
      </c>
      <c r="U2985" t="s">
        <v>4293</v>
      </c>
    </row>
    <row r="2986" spans="3:21">
      <c r="C2986" s="355">
        <v>2985</v>
      </c>
      <c r="E2986" s="504" t="str">
        <f t="shared" si="233"/>
        <v xml:space="preserve"> ()</v>
      </c>
      <c r="F2986" s="504"/>
      <c r="H2986" t="e">
        <f>VLOOKUP($G2986,県名!$B$1:$C$49,2,FALSE)</f>
        <v>#N/A</v>
      </c>
      <c r="I2986" t="e">
        <f>VLOOKUP(B2986,学校名!$D$8:$F$64,3,FALSE)</f>
        <v>#N/A</v>
      </c>
      <c r="J2986" t="str">
        <f t="shared" si="234"/>
        <v>女</v>
      </c>
      <c r="M2986" t="str">
        <f t="shared" si="235"/>
        <v xml:space="preserve"> </v>
      </c>
      <c r="S2986" t="str">
        <f t="shared" si="236"/>
        <v/>
      </c>
      <c r="T2986" t="str">
        <f t="shared" si="237"/>
        <v xml:space="preserve"> ()</v>
      </c>
      <c r="U2986" t="s">
        <v>4293</v>
      </c>
    </row>
    <row r="2987" spans="3:21">
      <c r="C2987" s="355">
        <v>2986</v>
      </c>
      <c r="E2987" s="504" t="str">
        <f t="shared" si="233"/>
        <v xml:space="preserve"> ()</v>
      </c>
      <c r="F2987" s="504"/>
      <c r="H2987" t="e">
        <f>VLOOKUP($G2987,県名!$B$1:$C$49,2,FALSE)</f>
        <v>#N/A</v>
      </c>
      <c r="I2987" t="e">
        <f>VLOOKUP(B2987,学校名!$D$8:$F$64,3,FALSE)</f>
        <v>#N/A</v>
      </c>
      <c r="J2987" t="str">
        <f t="shared" si="234"/>
        <v>女</v>
      </c>
      <c r="M2987" t="str">
        <f t="shared" si="235"/>
        <v xml:space="preserve"> </v>
      </c>
      <c r="S2987" t="str">
        <f t="shared" si="236"/>
        <v/>
      </c>
      <c r="T2987" t="str">
        <f t="shared" si="237"/>
        <v xml:space="preserve"> ()</v>
      </c>
      <c r="U2987" t="s">
        <v>4293</v>
      </c>
    </row>
    <row r="2988" spans="3:21">
      <c r="C2988" s="355">
        <v>2987</v>
      </c>
      <c r="E2988" s="504" t="str">
        <f t="shared" si="233"/>
        <v xml:space="preserve"> ()</v>
      </c>
      <c r="F2988" s="504"/>
      <c r="H2988" t="e">
        <f>VLOOKUP($G2988,県名!$B$1:$C$49,2,FALSE)</f>
        <v>#N/A</v>
      </c>
      <c r="I2988" t="e">
        <f>VLOOKUP(B2988,学校名!$D$8:$F$64,3,FALSE)</f>
        <v>#N/A</v>
      </c>
      <c r="J2988" t="str">
        <f t="shared" si="234"/>
        <v>女</v>
      </c>
      <c r="M2988" t="str">
        <f t="shared" si="235"/>
        <v xml:space="preserve"> </v>
      </c>
      <c r="S2988" t="str">
        <f t="shared" si="236"/>
        <v/>
      </c>
      <c r="T2988" t="str">
        <f t="shared" si="237"/>
        <v xml:space="preserve"> ()</v>
      </c>
      <c r="U2988" t="s">
        <v>4293</v>
      </c>
    </row>
    <row r="2989" spans="3:21">
      <c r="C2989" s="355">
        <v>2988</v>
      </c>
      <c r="E2989" s="504" t="str">
        <f t="shared" si="233"/>
        <v xml:space="preserve"> ()</v>
      </c>
      <c r="F2989" s="504"/>
      <c r="H2989" t="e">
        <f>VLOOKUP($G2989,県名!$B$1:$C$49,2,FALSE)</f>
        <v>#N/A</v>
      </c>
      <c r="I2989" t="e">
        <f>VLOOKUP(B2989,学校名!$D$8:$F$64,3,FALSE)</f>
        <v>#N/A</v>
      </c>
      <c r="J2989" t="str">
        <f t="shared" si="234"/>
        <v>女</v>
      </c>
      <c r="M2989" t="str">
        <f t="shared" si="235"/>
        <v xml:space="preserve"> </v>
      </c>
      <c r="S2989" t="str">
        <f t="shared" si="236"/>
        <v/>
      </c>
      <c r="T2989" t="str">
        <f t="shared" si="237"/>
        <v xml:space="preserve"> ()</v>
      </c>
      <c r="U2989" t="s">
        <v>4293</v>
      </c>
    </row>
    <row r="2990" spans="3:21">
      <c r="C2990" s="355">
        <v>2989</v>
      </c>
      <c r="E2990" s="504" t="str">
        <f t="shared" si="233"/>
        <v xml:space="preserve"> ()</v>
      </c>
      <c r="F2990" s="504"/>
      <c r="H2990" t="e">
        <f>VLOOKUP($G2990,県名!$B$1:$C$49,2,FALSE)</f>
        <v>#N/A</v>
      </c>
      <c r="I2990" t="e">
        <f>VLOOKUP(B2990,学校名!$D$8:$F$64,3,FALSE)</f>
        <v>#N/A</v>
      </c>
      <c r="J2990" t="str">
        <f t="shared" si="234"/>
        <v>女</v>
      </c>
      <c r="M2990" t="str">
        <f t="shared" si="235"/>
        <v xml:space="preserve"> </v>
      </c>
      <c r="S2990" t="str">
        <f t="shared" si="236"/>
        <v/>
      </c>
      <c r="T2990" t="str">
        <f t="shared" si="237"/>
        <v xml:space="preserve"> ()</v>
      </c>
      <c r="U2990" t="s">
        <v>4293</v>
      </c>
    </row>
    <row r="2991" spans="3:21">
      <c r="C2991" s="355">
        <v>2990</v>
      </c>
      <c r="E2991" s="504" t="str">
        <f t="shared" si="233"/>
        <v xml:space="preserve"> ()</v>
      </c>
      <c r="F2991" s="504"/>
      <c r="H2991" t="e">
        <f>VLOOKUP($G2991,県名!$B$1:$C$49,2,FALSE)</f>
        <v>#N/A</v>
      </c>
      <c r="I2991" t="e">
        <f>VLOOKUP(B2991,学校名!$D$8:$F$64,3,FALSE)</f>
        <v>#N/A</v>
      </c>
      <c r="J2991" t="str">
        <f t="shared" si="234"/>
        <v>女</v>
      </c>
      <c r="M2991" t="str">
        <f t="shared" si="235"/>
        <v xml:space="preserve"> </v>
      </c>
      <c r="S2991" t="str">
        <f t="shared" si="236"/>
        <v/>
      </c>
      <c r="T2991" t="str">
        <f t="shared" si="237"/>
        <v xml:space="preserve"> ()</v>
      </c>
      <c r="U2991" t="s">
        <v>4293</v>
      </c>
    </row>
    <row r="2992" spans="3:21">
      <c r="C2992" s="355">
        <v>2991</v>
      </c>
      <c r="E2992" s="504" t="str">
        <f t="shared" si="233"/>
        <v xml:space="preserve"> ()</v>
      </c>
      <c r="F2992" s="504"/>
      <c r="H2992" t="e">
        <f>VLOOKUP($G2992,県名!$B$1:$C$49,2,FALSE)</f>
        <v>#N/A</v>
      </c>
      <c r="I2992" t="e">
        <f>VLOOKUP(B2992,学校名!$D$8:$F$64,3,FALSE)</f>
        <v>#N/A</v>
      </c>
      <c r="J2992" t="str">
        <f t="shared" si="234"/>
        <v>女</v>
      </c>
      <c r="M2992" t="str">
        <f t="shared" si="235"/>
        <v xml:space="preserve"> </v>
      </c>
      <c r="S2992" t="str">
        <f t="shared" si="236"/>
        <v/>
      </c>
      <c r="T2992" t="str">
        <f t="shared" si="237"/>
        <v xml:space="preserve"> ()</v>
      </c>
      <c r="U2992" t="s">
        <v>4293</v>
      </c>
    </row>
    <row r="2993" spans="3:21">
      <c r="C2993" s="355">
        <v>2992</v>
      </c>
      <c r="E2993" s="504" t="str">
        <f t="shared" si="233"/>
        <v xml:space="preserve"> ()</v>
      </c>
      <c r="F2993" s="504"/>
      <c r="H2993" t="e">
        <f>VLOOKUP($G2993,県名!$B$1:$C$49,2,FALSE)</f>
        <v>#N/A</v>
      </c>
      <c r="I2993" t="e">
        <f>VLOOKUP(B2993,学校名!$D$8:$F$64,3,FALSE)</f>
        <v>#N/A</v>
      </c>
      <c r="J2993" t="str">
        <f t="shared" si="234"/>
        <v>女</v>
      </c>
      <c r="M2993" t="str">
        <f t="shared" si="235"/>
        <v xml:space="preserve"> </v>
      </c>
      <c r="S2993" t="str">
        <f t="shared" si="236"/>
        <v/>
      </c>
      <c r="T2993" t="str">
        <f t="shared" si="237"/>
        <v xml:space="preserve"> ()</v>
      </c>
      <c r="U2993" t="s">
        <v>4293</v>
      </c>
    </row>
    <row r="2994" spans="3:21">
      <c r="C2994" s="355">
        <v>2993</v>
      </c>
      <c r="E2994" s="504" t="str">
        <f t="shared" si="233"/>
        <v xml:space="preserve"> ()</v>
      </c>
      <c r="F2994" s="504"/>
      <c r="H2994" t="e">
        <f>VLOOKUP($G2994,県名!$B$1:$C$49,2,FALSE)</f>
        <v>#N/A</v>
      </c>
      <c r="I2994" t="e">
        <f>VLOOKUP(B2994,学校名!$D$8:$F$64,3,FALSE)</f>
        <v>#N/A</v>
      </c>
      <c r="J2994" t="str">
        <f t="shared" si="234"/>
        <v>女</v>
      </c>
      <c r="M2994" t="str">
        <f t="shared" si="235"/>
        <v xml:space="preserve"> </v>
      </c>
      <c r="S2994" t="str">
        <f t="shared" si="236"/>
        <v/>
      </c>
      <c r="T2994" t="str">
        <f t="shared" si="237"/>
        <v xml:space="preserve"> ()</v>
      </c>
      <c r="U2994" t="s">
        <v>4293</v>
      </c>
    </row>
    <row r="2995" spans="3:21">
      <c r="C2995" s="355">
        <v>2994</v>
      </c>
      <c r="E2995" s="504" t="str">
        <f t="shared" si="233"/>
        <v xml:space="preserve"> ()</v>
      </c>
      <c r="F2995" s="504"/>
      <c r="H2995" t="e">
        <f>VLOOKUP($G2995,県名!$B$1:$C$49,2,FALSE)</f>
        <v>#N/A</v>
      </c>
      <c r="I2995" t="e">
        <f>VLOOKUP(B2995,学校名!$D$8:$F$64,3,FALSE)</f>
        <v>#N/A</v>
      </c>
      <c r="J2995" t="str">
        <f t="shared" si="234"/>
        <v>女</v>
      </c>
      <c r="M2995" t="str">
        <f t="shared" si="235"/>
        <v xml:space="preserve"> </v>
      </c>
      <c r="S2995" t="str">
        <f t="shared" si="236"/>
        <v/>
      </c>
      <c r="T2995" t="str">
        <f t="shared" si="237"/>
        <v xml:space="preserve"> ()</v>
      </c>
      <c r="U2995" t="s">
        <v>4293</v>
      </c>
    </row>
    <row r="2996" spans="3:21">
      <c r="C2996" s="355">
        <v>2995</v>
      </c>
      <c r="E2996" s="504" t="str">
        <f t="shared" si="233"/>
        <v xml:space="preserve"> ()</v>
      </c>
      <c r="F2996" s="504"/>
      <c r="H2996" t="e">
        <f>VLOOKUP($G2996,県名!$B$1:$C$49,2,FALSE)</f>
        <v>#N/A</v>
      </c>
      <c r="I2996" t="e">
        <f>VLOOKUP(B2996,学校名!$D$8:$F$64,3,FALSE)</f>
        <v>#N/A</v>
      </c>
      <c r="J2996" t="str">
        <f t="shared" si="234"/>
        <v>女</v>
      </c>
      <c r="M2996" t="str">
        <f t="shared" si="235"/>
        <v xml:space="preserve"> </v>
      </c>
      <c r="S2996" t="str">
        <f t="shared" si="236"/>
        <v/>
      </c>
      <c r="T2996" t="str">
        <f t="shared" si="237"/>
        <v xml:space="preserve"> ()</v>
      </c>
      <c r="U2996" t="s">
        <v>4293</v>
      </c>
    </row>
    <row r="2997" spans="3:21">
      <c r="C2997" s="355">
        <v>2996</v>
      </c>
      <c r="E2997" s="504" t="str">
        <f t="shared" si="233"/>
        <v xml:space="preserve"> ()</v>
      </c>
      <c r="F2997" s="504"/>
      <c r="H2997" t="e">
        <f>VLOOKUP($G2997,県名!$B$1:$C$49,2,FALSE)</f>
        <v>#N/A</v>
      </c>
      <c r="I2997" t="e">
        <f>VLOOKUP(B2997,学校名!$D$8:$F$64,3,FALSE)</f>
        <v>#N/A</v>
      </c>
      <c r="J2997" t="str">
        <f t="shared" si="234"/>
        <v>女</v>
      </c>
      <c r="M2997" t="str">
        <f t="shared" si="235"/>
        <v xml:space="preserve"> </v>
      </c>
      <c r="S2997" t="str">
        <f t="shared" si="236"/>
        <v/>
      </c>
      <c r="T2997" t="str">
        <f t="shared" si="237"/>
        <v xml:space="preserve"> ()</v>
      </c>
      <c r="U2997" t="s">
        <v>4293</v>
      </c>
    </row>
    <row r="2998" spans="3:21">
      <c r="C2998" s="355">
        <v>2997</v>
      </c>
      <c r="E2998" s="504" t="str">
        <f t="shared" si="233"/>
        <v xml:space="preserve"> ()</v>
      </c>
      <c r="F2998" s="504"/>
      <c r="H2998" t="e">
        <f>VLOOKUP($G2998,県名!$B$1:$C$49,2,FALSE)</f>
        <v>#N/A</v>
      </c>
      <c r="I2998" t="e">
        <f>VLOOKUP(B2998,学校名!$D$8:$F$64,3,FALSE)</f>
        <v>#N/A</v>
      </c>
      <c r="J2998" t="str">
        <f t="shared" si="234"/>
        <v>女</v>
      </c>
      <c r="M2998" t="str">
        <f t="shared" si="235"/>
        <v xml:space="preserve"> </v>
      </c>
      <c r="S2998" t="str">
        <f t="shared" si="236"/>
        <v/>
      </c>
      <c r="T2998" t="str">
        <f t="shared" si="237"/>
        <v xml:space="preserve"> ()</v>
      </c>
      <c r="U2998" t="s">
        <v>4293</v>
      </c>
    </row>
    <row r="2999" spans="3:21">
      <c r="C2999" s="355">
        <v>2998</v>
      </c>
      <c r="E2999" s="504" t="str">
        <f t="shared" si="233"/>
        <v xml:space="preserve"> ()</v>
      </c>
      <c r="F2999" s="504"/>
      <c r="H2999" t="e">
        <f>VLOOKUP($G2999,県名!$B$1:$C$49,2,FALSE)</f>
        <v>#N/A</v>
      </c>
      <c r="I2999" t="e">
        <f>VLOOKUP(B2999,学校名!$D$8:$F$64,3,FALSE)</f>
        <v>#N/A</v>
      </c>
      <c r="J2999" t="str">
        <f t="shared" si="234"/>
        <v>女</v>
      </c>
      <c r="M2999" t="str">
        <f t="shared" si="235"/>
        <v xml:space="preserve"> </v>
      </c>
      <c r="S2999" t="str">
        <f t="shared" si="236"/>
        <v/>
      </c>
      <c r="T2999" t="str">
        <f t="shared" si="237"/>
        <v xml:space="preserve"> ()</v>
      </c>
      <c r="U2999" t="s">
        <v>4293</v>
      </c>
    </row>
    <row r="3000" spans="3:21">
      <c r="C3000" s="355">
        <v>2999</v>
      </c>
      <c r="E3000" s="504" t="str">
        <f t="shared" si="233"/>
        <v xml:space="preserve"> ()</v>
      </c>
      <c r="F3000" s="504"/>
      <c r="H3000" t="e">
        <f>VLOOKUP($G3000,県名!$B$1:$C$49,2,FALSE)</f>
        <v>#N/A</v>
      </c>
      <c r="I3000" t="e">
        <f>VLOOKUP(B3000,学校名!$D$8:$F$64,3,FALSE)</f>
        <v>#N/A</v>
      </c>
      <c r="J3000" t="str">
        <f t="shared" si="234"/>
        <v>女</v>
      </c>
      <c r="M3000" t="str">
        <f t="shared" si="235"/>
        <v xml:space="preserve"> </v>
      </c>
      <c r="S3000" t="str">
        <f t="shared" si="236"/>
        <v/>
      </c>
      <c r="T3000" t="str">
        <f t="shared" si="237"/>
        <v xml:space="preserve"> ()</v>
      </c>
      <c r="U3000" t="s">
        <v>4293</v>
      </c>
    </row>
    <row r="3001" spans="3:21">
      <c r="C3001" s="355">
        <v>3000</v>
      </c>
      <c r="E3001" s="504" t="str">
        <f t="shared" si="233"/>
        <v xml:space="preserve"> ()</v>
      </c>
      <c r="F3001" s="504"/>
      <c r="H3001" t="e">
        <f>VLOOKUP($G3001,県名!$B$1:$C$49,2,FALSE)</f>
        <v>#N/A</v>
      </c>
      <c r="I3001" t="e">
        <f>VLOOKUP(B3001,学校名!$D$8:$F$64,3,FALSE)</f>
        <v>#N/A</v>
      </c>
      <c r="J3001" t="str">
        <f t="shared" si="234"/>
        <v>女</v>
      </c>
      <c r="M3001" t="str">
        <f t="shared" si="235"/>
        <v xml:space="preserve"> </v>
      </c>
      <c r="S3001" t="str">
        <f t="shared" si="236"/>
        <v/>
      </c>
      <c r="T3001" t="str">
        <f t="shared" si="237"/>
        <v xml:space="preserve"> ()</v>
      </c>
      <c r="U3001" t="s">
        <v>4293</v>
      </c>
    </row>
    <row r="3002" spans="3:21">
      <c r="C3002" s="355">
        <v>3001</v>
      </c>
      <c r="E3002" s="504" t="str">
        <f t="shared" si="233"/>
        <v xml:space="preserve"> ()</v>
      </c>
      <c r="F3002" s="504"/>
      <c r="H3002" t="e">
        <f>VLOOKUP($G3002,県名!$B$1:$C$49,2,FALSE)</f>
        <v>#N/A</v>
      </c>
      <c r="I3002" t="e">
        <f>VLOOKUP(B3002,学校名!$D$8:$F$64,3,FALSE)</f>
        <v>#N/A</v>
      </c>
      <c r="J3002" t="str">
        <f t="shared" si="234"/>
        <v>女</v>
      </c>
      <c r="M3002" t="str">
        <f t="shared" si="235"/>
        <v xml:space="preserve"> </v>
      </c>
      <c r="S3002" t="str">
        <f t="shared" si="236"/>
        <v/>
      </c>
      <c r="T3002" t="str">
        <f t="shared" si="237"/>
        <v xml:space="preserve"> ()</v>
      </c>
      <c r="U3002" t="s">
        <v>4293</v>
      </c>
    </row>
    <row r="3003" spans="3:21">
      <c r="C3003" s="355">
        <v>3002</v>
      </c>
      <c r="E3003" s="504" t="str">
        <f t="shared" si="233"/>
        <v xml:space="preserve"> ()</v>
      </c>
      <c r="F3003" s="504"/>
      <c r="H3003" t="e">
        <f>VLOOKUP($G3003,県名!$B$1:$C$49,2,FALSE)</f>
        <v>#N/A</v>
      </c>
      <c r="I3003" t="e">
        <f>VLOOKUP(B3003,学校名!$D$8:$F$64,3,FALSE)</f>
        <v>#N/A</v>
      </c>
      <c r="J3003" t="str">
        <f t="shared" si="234"/>
        <v>女</v>
      </c>
      <c r="M3003" t="str">
        <f t="shared" si="235"/>
        <v xml:space="preserve"> </v>
      </c>
      <c r="S3003" t="str">
        <f t="shared" si="236"/>
        <v/>
      </c>
      <c r="T3003" t="str">
        <f t="shared" si="237"/>
        <v xml:space="preserve"> ()</v>
      </c>
      <c r="U3003" t="s">
        <v>4293</v>
      </c>
    </row>
    <row r="3004" spans="3:21">
      <c r="C3004" s="355">
        <v>3003</v>
      </c>
      <c r="E3004" s="504" t="str">
        <f t="shared" si="233"/>
        <v xml:space="preserve"> ()</v>
      </c>
      <c r="F3004" s="504"/>
      <c r="H3004" t="e">
        <f>VLOOKUP($G3004,県名!$B$1:$C$49,2,FALSE)</f>
        <v>#N/A</v>
      </c>
      <c r="I3004" t="e">
        <f>VLOOKUP(B3004,学校名!$D$8:$F$64,3,FALSE)</f>
        <v>#N/A</v>
      </c>
      <c r="J3004" t="str">
        <f t="shared" si="234"/>
        <v>女</v>
      </c>
      <c r="M3004" t="str">
        <f t="shared" si="235"/>
        <v xml:space="preserve"> </v>
      </c>
      <c r="S3004" t="str">
        <f t="shared" si="236"/>
        <v/>
      </c>
      <c r="T3004" t="str">
        <f t="shared" si="237"/>
        <v xml:space="preserve"> ()</v>
      </c>
      <c r="U3004" t="s">
        <v>4293</v>
      </c>
    </row>
    <row r="3005" spans="3:21">
      <c r="C3005" s="355">
        <v>3004</v>
      </c>
      <c r="E3005" s="504" t="str">
        <f t="shared" si="233"/>
        <v xml:space="preserve"> ()</v>
      </c>
      <c r="F3005" s="504"/>
      <c r="H3005" t="e">
        <f>VLOOKUP($G3005,県名!$B$1:$C$49,2,FALSE)</f>
        <v>#N/A</v>
      </c>
      <c r="I3005" t="e">
        <f>VLOOKUP(B3005,学校名!$D$8:$F$64,3,FALSE)</f>
        <v>#N/A</v>
      </c>
      <c r="J3005" t="str">
        <f t="shared" si="234"/>
        <v>女</v>
      </c>
      <c r="M3005" t="str">
        <f t="shared" si="235"/>
        <v xml:space="preserve"> </v>
      </c>
      <c r="S3005" t="str">
        <f t="shared" si="236"/>
        <v/>
      </c>
      <c r="T3005" t="str">
        <f t="shared" si="237"/>
        <v xml:space="preserve"> ()</v>
      </c>
      <c r="U3005" t="s">
        <v>4293</v>
      </c>
    </row>
    <row r="3006" spans="3:21">
      <c r="C3006" s="355">
        <v>3005</v>
      </c>
      <c r="E3006" s="504" t="str">
        <f t="shared" si="233"/>
        <v xml:space="preserve"> ()</v>
      </c>
      <c r="F3006" s="504"/>
      <c r="H3006" t="e">
        <f>VLOOKUP($G3006,県名!$B$1:$C$49,2,FALSE)</f>
        <v>#N/A</v>
      </c>
      <c r="I3006" t="e">
        <f>VLOOKUP(B3006,学校名!$D$8:$F$64,3,FALSE)</f>
        <v>#N/A</v>
      </c>
      <c r="J3006" t="str">
        <f t="shared" si="234"/>
        <v>女</v>
      </c>
      <c r="M3006" t="str">
        <f t="shared" si="235"/>
        <v xml:space="preserve"> </v>
      </c>
      <c r="S3006" t="str">
        <f t="shared" si="236"/>
        <v/>
      </c>
      <c r="T3006" t="str">
        <f t="shared" si="237"/>
        <v xml:space="preserve"> ()</v>
      </c>
      <c r="U3006" t="s">
        <v>4293</v>
      </c>
    </row>
    <row r="3007" spans="3:21">
      <c r="C3007" s="355">
        <v>3006</v>
      </c>
      <c r="E3007" s="504" t="str">
        <f t="shared" si="233"/>
        <v xml:space="preserve"> ()</v>
      </c>
      <c r="F3007" s="504"/>
      <c r="H3007" t="e">
        <f>VLOOKUP($G3007,県名!$B$1:$C$49,2,FALSE)</f>
        <v>#N/A</v>
      </c>
      <c r="I3007" t="e">
        <f>VLOOKUP(B3007,学校名!$D$8:$F$64,3,FALSE)</f>
        <v>#N/A</v>
      </c>
      <c r="J3007" t="str">
        <f t="shared" si="234"/>
        <v>女</v>
      </c>
      <c r="M3007" t="str">
        <f t="shared" si="235"/>
        <v xml:space="preserve"> </v>
      </c>
      <c r="S3007" t="str">
        <f t="shared" si="236"/>
        <v/>
      </c>
      <c r="T3007" t="str">
        <f t="shared" si="237"/>
        <v xml:space="preserve"> ()</v>
      </c>
      <c r="U3007" t="s">
        <v>4293</v>
      </c>
    </row>
    <row r="3008" spans="3:21">
      <c r="C3008" s="355">
        <v>3007</v>
      </c>
      <c r="E3008" s="504" t="str">
        <f t="shared" si="233"/>
        <v xml:space="preserve"> ()</v>
      </c>
      <c r="F3008" s="504"/>
      <c r="H3008" t="e">
        <f>VLOOKUP($G3008,県名!$B$1:$C$49,2,FALSE)</f>
        <v>#N/A</v>
      </c>
      <c r="I3008" t="e">
        <f>VLOOKUP(B3008,学校名!$D$8:$F$64,3,FALSE)</f>
        <v>#N/A</v>
      </c>
      <c r="J3008" t="str">
        <f t="shared" si="234"/>
        <v>女</v>
      </c>
      <c r="M3008" t="str">
        <f t="shared" si="235"/>
        <v xml:space="preserve"> </v>
      </c>
      <c r="S3008" t="str">
        <f t="shared" si="236"/>
        <v/>
      </c>
      <c r="T3008" t="str">
        <f t="shared" si="237"/>
        <v xml:space="preserve"> ()</v>
      </c>
      <c r="U3008" t="s">
        <v>4293</v>
      </c>
    </row>
    <row r="3009" spans="3:21">
      <c r="C3009" s="355">
        <v>3008</v>
      </c>
      <c r="E3009" s="504" t="str">
        <f t="shared" si="233"/>
        <v xml:space="preserve"> ()</v>
      </c>
      <c r="F3009" s="504"/>
      <c r="H3009" t="e">
        <f>VLOOKUP($G3009,県名!$B$1:$C$49,2,FALSE)</f>
        <v>#N/A</v>
      </c>
      <c r="I3009" t="e">
        <f>VLOOKUP(B3009,学校名!$D$8:$F$64,3,FALSE)</f>
        <v>#N/A</v>
      </c>
      <c r="J3009" t="str">
        <f t="shared" si="234"/>
        <v>女</v>
      </c>
      <c r="M3009" t="str">
        <f t="shared" si="235"/>
        <v xml:space="preserve"> </v>
      </c>
      <c r="S3009" t="str">
        <f t="shared" si="236"/>
        <v/>
      </c>
      <c r="T3009" t="str">
        <f t="shared" si="237"/>
        <v xml:space="preserve"> ()</v>
      </c>
      <c r="U3009" t="s">
        <v>4293</v>
      </c>
    </row>
    <row r="3010" spans="3:21">
      <c r="C3010" s="355">
        <v>3009</v>
      </c>
      <c r="E3010" s="504" t="str">
        <f t="shared" si="233"/>
        <v xml:space="preserve"> ()</v>
      </c>
      <c r="F3010" s="504"/>
      <c r="H3010" t="e">
        <f>VLOOKUP($G3010,県名!$B$1:$C$49,2,FALSE)</f>
        <v>#N/A</v>
      </c>
      <c r="I3010" t="e">
        <f>VLOOKUP(B3010,学校名!$D$8:$F$64,3,FALSE)</f>
        <v>#N/A</v>
      </c>
      <c r="J3010" t="str">
        <f t="shared" si="234"/>
        <v>女</v>
      </c>
      <c r="M3010" t="str">
        <f t="shared" si="235"/>
        <v xml:space="preserve"> </v>
      </c>
      <c r="S3010" t="str">
        <f t="shared" si="236"/>
        <v/>
      </c>
      <c r="T3010" t="str">
        <f t="shared" si="237"/>
        <v xml:space="preserve"> ()</v>
      </c>
      <c r="U3010" t="s">
        <v>4293</v>
      </c>
    </row>
    <row r="3011" spans="3:21">
      <c r="C3011" s="355">
        <v>3010</v>
      </c>
      <c r="E3011" s="504" t="str">
        <f t="shared" ref="E3011:E3043" si="238">M3011&amp;"("&amp;S3011&amp;")"</f>
        <v xml:space="preserve"> ()</v>
      </c>
      <c r="F3011" s="504"/>
      <c r="H3011" t="e">
        <f>VLOOKUP($G3011,県名!$B$1:$C$49,2,FALSE)</f>
        <v>#N/A</v>
      </c>
      <c r="I3011" t="e">
        <f>VLOOKUP(B3011,学校名!$D$8:$F$64,3,FALSE)</f>
        <v>#N/A</v>
      </c>
      <c r="J3011" t="str">
        <f t="shared" ref="J3011:J3043" si="239">IF(VALUE(C3011)&lt;2001,"男","女")</f>
        <v>女</v>
      </c>
      <c r="M3011" t="str">
        <f t="shared" ref="M3011:M3074" si="240">K3011&amp;" "&amp;L3011</f>
        <v xml:space="preserve"> </v>
      </c>
      <c r="S3011" t="str">
        <f t="shared" ref="S3011:S3043" si="241">LEFT(R3011,2)</f>
        <v/>
      </c>
      <c r="T3011" t="str">
        <f t="shared" ref="T3011:T3043" si="242">Q3011&amp;" ("&amp;S3011&amp;")"</f>
        <v xml:space="preserve"> ()</v>
      </c>
      <c r="U3011" t="s">
        <v>4293</v>
      </c>
    </row>
    <row r="3012" spans="3:21">
      <c r="C3012" s="355">
        <v>3011</v>
      </c>
      <c r="E3012" s="504" t="str">
        <f t="shared" si="238"/>
        <v xml:space="preserve"> ()</v>
      </c>
      <c r="F3012" s="504"/>
      <c r="H3012" t="e">
        <f>VLOOKUP($G3012,県名!$B$1:$C$49,2,FALSE)</f>
        <v>#N/A</v>
      </c>
      <c r="I3012" t="e">
        <f>VLOOKUP(B3012,学校名!$D$8:$F$64,3,FALSE)</f>
        <v>#N/A</v>
      </c>
      <c r="J3012" t="str">
        <f t="shared" si="239"/>
        <v>女</v>
      </c>
      <c r="M3012" t="str">
        <f t="shared" si="240"/>
        <v xml:space="preserve"> </v>
      </c>
      <c r="S3012" t="str">
        <f t="shared" si="241"/>
        <v/>
      </c>
      <c r="T3012" t="str">
        <f t="shared" si="242"/>
        <v xml:space="preserve"> ()</v>
      </c>
      <c r="U3012" t="s">
        <v>4293</v>
      </c>
    </row>
    <row r="3013" spans="3:21">
      <c r="C3013" s="355">
        <v>3012</v>
      </c>
      <c r="E3013" s="504" t="str">
        <f t="shared" si="238"/>
        <v xml:space="preserve"> ()</v>
      </c>
      <c r="F3013" s="504"/>
      <c r="H3013" t="e">
        <f>VLOOKUP($G3013,県名!$B$1:$C$49,2,FALSE)</f>
        <v>#N/A</v>
      </c>
      <c r="I3013" t="e">
        <f>VLOOKUP(B3013,学校名!$D$8:$F$64,3,FALSE)</f>
        <v>#N/A</v>
      </c>
      <c r="J3013" t="str">
        <f t="shared" si="239"/>
        <v>女</v>
      </c>
      <c r="M3013" t="str">
        <f t="shared" si="240"/>
        <v xml:space="preserve"> </v>
      </c>
      <c r="S3013" t="str">
        <f t="shared" si="241"/>
        <v/>
      </c>
      <c r="T3013" t="str">
        <f t="shared" si="242"/>
        <v xml:space="preserve"> ()</v>
      </c>
      <c r="U3013" t="s">
        <v>4293</v>
      </c>
    </row>
    <row r="3014" spans="3:21">
      <c r="C3014" s="355">
        <v>3013</v>
      </c>
      <c r="E3014" s="504" t="str">
        <f t="shared" si="238"/>
        <v xml:space="preserve"> ()</v>
      </c>
      <c r="F3014" s="504"/>
      <c r="H3014" t="e">
        <f>VLOOKUP($G3014,県名!$B$1:$C$49,2,FALSE)</f>
        <v>#N/A</v>
      </c>
      <c r="I3014" t="e">
        <f>VLOOKUP(B3014,学校名!$D$8:$F$64,3,FALSE)</f>
        <v>#N/A</v>
      </c>
      <c r="J3014" t="str">
        <f t="shared" si="239"/>
        <v>女</v>
      </c>
      <c r="M3014" t="str">
        <f t="shared" si="240"/>
        <v xml:space="preserve"> </v>
      </c>
      <c r="S3014" t="str">
        <f t="shared" si="241"/>
        <v/>
      </c>
      <c r="T3014" t="str">
        <f t="shared" si="242"/>
        <v xml:space="preserve"> ()</v>
      </c>
      <c r="U3014" t="s">
        <v>4293</v>
      </c>
    </row>
    <row r="3015" spans="3:21">
      <c r="C3015" s="355">
        <v>3014</v>
      </c>
      <c r="E3015" s="504" t="str">
        <f t="shared" si="238"/>
        <v xml:space="preserve"> ()</v>
      </c>
      <c r="F3015" s="504"/>
      <c r="H3015" t="e">
        <f>VLOOKUP($G3015,県名!$B$1:$C$49,2,FALSE)</f>
        <v>#N/A</v>
      </c>
      <c r="I3015" t="e">
        <f>VLOOKUP(B3015,学校名!$D$8:$F$64,3,FALSE)</f>
        <v>#N/A</v>
      </c>
      <c r="J3015" t="str">
        <f t="shared" si="239"/>
        <v>女</v>
      </c>
      <c r="M3015" t="str">
        <f t="shared" si="240"/>
        <v xml:space="preserve"> </v>
      </c>
      <c r="S3015" t="str">
        <f t="shared" si="241"/>
        <v/>
      </c>
      <c r="T3015" t="str">
        <f t="shared" si="242"/>
        <v xml:space="preserve"> ()</v>
      </c>
      <c r="U3015" t="s">
        <v>4293</v>
      </c>
    </row>
    <row r="3016" spans="3:21">
      <c r="C3016" s="355">
        <v>3015</v>
      </c>
      <c r="E3016" s="504" t="str">
        <f t="shared" si="238"/>
        <v xml:space="preserve"> ()</v>
      </c>
      <c r="F3016" s="504"/>
      <c r="H3016" t="e">
        <f>VLOOKUP($G3016,県名!$B$1:$C$49,2,FALSE)</f>
        <v>#N/A</v>
      </c>
      <c r="I3016" t="e">
        <f>VLOOKUP(B3016,学校名!$D$8:$F$64,3,FALSE)</f>
        <v>#N/A</v>
      </c>
      <c r="J3016" t="str">
        <f t="shared" si="239"/>
        <v>女</v>
      </c>
      <c r="M3016" t="str">
        <f t="shared" si="240"/>
        <v xml:space="preserve"> </v>
      </c>
      <c r="S3016" t="str">
        <f t="shared" si="241"/>
        <v/>
      </c>
      <c r="T3016" t="str">
        <f t="shared" si="242"/>
        <v xml:space="preserve"> ()</v>
      </c>
      <c r="U3016" t="s">
        <v>4293</v>
      </c>
    </row>
    <row r="3017" spans="3:21">
      <c r="C3017" s="355">
        <v>3016</v>
      </c>
      <c r="E3017" s="504" t="str">
        <f t="shared" si="238"/>
        <v xml:space="preserve"> ()</v>
      </c>
      <c r="F3017" s="504"/>
      <c r="H3017" t="e">
        <f>VLOOKUP($G3017,県名!$B$1:$C$49,2,FALSE)</f>
        <v>#N/A</v>
      </c>
      <c r="I3017" t="e">
        <f>VLOOKUP(B3017,学校名!$D$8:$F$64,3,FALSE)</f>
        <v>#N/A</v>
      </c>
      <c r="J3017" t="str">
        <f t="shared" si="239"/>
        <v>女</v>
      </c>
      <c r="M3017" t="str">
        <f t="shared" si="240"/>
        <v xml:space="preserve"> </v>
      </c>
      <c r="S3017" t="str">
        <f t="shared" si="241"/>
        <v/>
      </c>
      <c r="T3017" t="str">
        <f t="shared" si="242"/>
        <v xml:space="preserve"> ()</v>
      </c>
      <c r="U3017" t="s">
        <v>4293</v>
      </c>
    </row>
    <row r="3018" spans="3:21">
      <c r="C3018" s="355">
        <v>3017</v>
      </c>
      <c r="E3018" s="504" t="str">
        <f t="shared" si="238"/>
        <v xml:space="preserve"> ()</v>
      </c>
      <c r="F3018" s="504"/>
      <c r="H3018" t="e">
        <f>VLOOKUP($G3018,県名!$B$1:$C$49,2,FALSE)</f>
        <v>#N/A</v>
      </c>
      <c r="I3018" t="e">
        <f>VLOOKUP(B3018,学校名!$D$8:$F$64,3,FALSE)</f>
        <v>#N/A</v>
      </c>
      <c r="J3018" t="str">
        <f t="shared" si="239"/>
        <v>女</v>
      </c>
      <c r="M3018" t="str">
        <f t="shared" si="240"/>
        <v xml:space="preserve"> </v>
      </c>
      <c r="S3018" t="str">
        <f t="shared" si="241"/>
        <v/>
      </c>
      <c r="T3018" t="str">
        <f t="shared" si="242"/>
        <v xml:space="preserve"> ()</v>
      </c>
      <c r="U3018" t="s">
        <v>4293</v>
      </c>
    </row>
    <row r="3019" spans="3:21">
      <c r="C3019" s="355">
        <v>3018</v>
      </c>
      <c r="E3019" s="504" t="str">
        <f t="shared" si="238"/>
        <v xml:space="preserve"> ()</v>
      </c>
      <c r="F3019" s="504"/>
      <c r="H3019" t="e">
        <f>VLOOKUP($G3019,県名!$B$1:$C$49,2,FALSE)</f>
        <v>#N/A</v>
      </c>
      <c r="I3019" t="e">
        <f>VLOOKUP(B3019,学校名!$D$8:$F$64,3,FALSE)</f>
        <v>#N/A</v>
      </c>
      <c r="J3019" t="str">
        <f t="shared" si="239"/>
        <v>女</v>
      </c>
      <c r="M3019" t="str">
        <f t="shared" si="240"/>
        <v xml:space="preserve"> </v>
      </c>
      <c r="S3019" t="str">
        <f t="shared" si="241"/>
        <v/>
      </c>
      <c r="T3019" t="str">
        <f t="shared" si="242"/>
        <v xml:space="preserve"> ()</v>
      </c>
      <c r="U3019" t="s">
        <v>4293</v>
      </c>
    </row>
    <row r="3020" spans="3:21">
      <c r="C3020" s="355">
        <v>3019</v>
      </c>
      <c r="E3020" s="504" t="str">
        <f t="shared" si="238"/>
        <v xml:space="preserve"> ()</v>
      </c>
      <c r="F3020" s="504"/>
      <c r="H3020" t="e">
        <f>VLOOKUP($G3020,県名!$B$1:$C$49,2,FALSE)</f>
        <v>#N/A</v>
      </c>
      <c r="I3020" t="e">
        <f>VLOOKUP(B3020,学校名!$D$8:$F$64,3,FALSE)</f>
        <v>#N/A</v>
      </c>
      <c r="J3020" t="str">
        <f t="shared" si="239"/>
        <v>女</v>
      </c>
      <c r="M3020" t="str">
        <f t="shared" si="240"/>
        <v xml:space="preserve"> </v>
      </c>
      <c r="S3020" t="str">
        <f t="shared" si="241"/>
        <v/>
      </c>
      <c r="T3020" t="str">
        <f t="shared" si="242"/>
        <v xml:space="preserve"> ()</v>
      </c>
      <c r="U3020" t="s">
        <v>4293</v>
      </c>
    </row>
    <row r="3021" spans="3:21">
      <c r="C3021" s="355">
        <v>3020</v>
      </c>
      <c r="E3021" s="504" t="str">
        <f t="shared" si="238"/>
        <v xml:space="preserve"> ()</v>
      </c>
      <c r="F3021" s="504"/>
      <c r="H3021" t="e">
        <f>VLOOKUP($G3021,県名!$B$1:$C$49,2,FALSE)</f>
        <v>#N/A</v>
      </c>
      <c r="I3021" t="e">
        <f>VLOOKUP(B3021,学校名!$D$8:$F$64,3,FALSE)</f>
        <v>#N/A</v>
      </c>
      <c r="J3021" t="str">
        <f t="shared" si="239"/>
        <v>女</v>
      </c>
      <c r="M3021" t="str">
        <f t="shared" si="240"/>
        <v xml:space="preserve"> </v>
      </c>
      <c r="S3021" t="str">
        <f t="shared" si="241"/>
        <v/>
      </c>
      <c r="T3021" t="str">
        <f t="shared" si="242"/>
        <v xml:space="preserve"> ()</v>
      </c>
      <c r="U3021" t="s">
        <v>4293</v>
      </c>
    </row>
    <row r="3022" spans="3:21">
      <c r="C3022" s="355">
        <v>3021</v>
      </c>
      <c r="E3022" s="504" t="str">
        <f t="shared" si="238"/>
        <v xml:space="preserve"> ()</v>
      </c>
      <c r="F3022" s="504"/>
      <c r="H3022" t="e">
        <f>VLOOKUP($G3022,県名!$B$1:$C$49,2,FALSE)</f>
        <v>#N/A</v>
      </c>
      <c r="I3022" t="e">
        <f>VLOOKUP(B3022,学校名!$D$8:$F$64,3,FALSE)</f>
        <v>#N/A</v>
      </c>
      <c r="J3022" t="str">
        <f t="shared" si="239"/>
        <v>女</v>
      </c>
      <c r="M3022" t="str">
        <f t="shared" si="240"/>
        <v xml:space="preserve"> </v>
      </c>
      <c r="S3022" t="str">
        <f t="shared" si="241"/>
        <v/>
      </c>
      <c r="T3022" t="str">
        <f t="shared" si="242"/>
        <v xml:space="preserve"> ()</v>
      </c>
      <c r="U3022" t="s">
        <v>4293</v>
      </c>
    </row>
    <row r="3023" spans="3:21">
      <c r="C3023" s="355">
        <v>3022</v>
      </c>
      <c r="E3023" s="504" t="str">
        <f t="shared" si="238"/>
        <v xml:space="preserve"> ()</v>
      </c>
      <c r="F3023" s="504"/>
      <c r="H3023" t="e">
        <f>VLOOKUP($G3023,県名!$B$1:$C$49,2,FALSE)</f>
        <v>#N/A</v>
      </c>
      <c r="I3023" t="e">
        <f>VLOOKUP(B3023,学校名!$D$8:$F$64,3,FALSE)</f>
        <v>#N/A</v>
      </c>
      <c r="J3023" t="str">
        <f t="shared" si="239"/>
        <v>女</v>
      </c>
      <c r="M3023" t="str">
        <f t="shared" si="240"/>
        <v xml:space="preserve"> </v>
      </c>
      <c r="S3023" t="str">
        <f t="shared" si="241"/>
        <v/>
      </c>
      <c r="T3023" t="str">
        <f t="shared" si="242"/>
        <v xml:space="preserve"> ()</v>
      </c>
      <c r="U3023" t="s">
        <v>4293</v>
      </c>
    </row>
    <row r="3024" spans="3:21">
      <c r="C3024" s="355">
        <v>3023</v>
      </c>
      <c r="E3024" s="504" t="str">
        <f t="shared" si="238"/>
        <v xml:space="preserve"> ()</v>
      </c>
      <c r="F3024" s="504"/>
      <c r="H3024" t="e">
        <f>VLOOKUP($G3024,県名!$B$1:$C$49,2,FALSE)</f>
        <v>#N/A</v>
      </c>
      <c r="I3024" t="e">
        <f>VLOOKUP(B3024,学校名!$D$8:$F$64,3,FALSE)</f>
        <v>#N/A</v>
      </c>
      <c r="J3024" t="str">
        <f t="shared" si="239"/>
        <v>女</v>
      </c>
      <c r="M3024" t="str">
        <f t="shared" si="240"/>
        <v xml:space="preserve"> </v>
      </c>
      <c r="S3024" t="str">
        <f t="shared" si="241"/>
        <v/>
      </c>
      <c r="T3024" t="str">
        <f t="shared" si="242"/>
        <v xml:space="preserve"> ()</v>
      </c>
      <c r="U3024" t="s">
        <v>4293</v>
      </c>
    </row>
    <row r="3025" spans="3:21">
      <c r="C3025" s="355">
        <v>3024</v>
      </c>
      <c r="E3025" s="504" t="str">
        <f t="shared" si="238"/>
        <v xml:space="preserve"> ()</v>
      </c>
      <c r="F3025" s="504"/>
      <c r="H3025" t="e">
        <f>VLOOKUP($G3025,県名!$B$1:$C$49,2,FALSE)</f>
        <v>#N/A</v>
      </c>
      <c r="I3025" t="e">
        <f>VLOOKUP(B3025,学校名!$D$8:$F$64,3,FALSE)</f>
        <v>#N/A</v>
      </c>
      <c r="J3025" t="str">
        <f t="shared" si="239"/>
        <v>女</v>
      </c>
      <c r="M3025" t="str">
        <f t="shared" si="240"/>
        <v xml:space="preserve"> </v>
      </c>
      <c r="S3025" t="str">
        <f t="shared" si="241"/>
        <v/>
      </c>
      <c r="T3025" t="str">
        <f t="shared" si="242"/>
        <v xml:space="preserve"> ()</v>
      </c>
      <c r="U3025" t="s">
        <v>4293</v>
      </c>
    </row>
    <row r="3026" spans="3:21">
      <c r="C3026" s="355">
        <v>3025</v>
      </c>
      <c r="E3026" s="504" t="str">
        <f t="shared" si="238"/>
        <v xml:space="preserve"> ()</v>
      </c>
      <c r="F3026" s="504"/>
      <c r="H3026" t="e">
        <f>VLOOKUP($G3026,県名!$B$1:$C$49,2,FALSE)</f>
        <v>#N/A</v>
      </c>
      <c r="I3026" t="e">
        <f>VLOOKUP(B3026,学校名!$D$8:$F$64,3,FALSE)</f>
        <v>#N/A</v>
      </c>
      <c r="J3026" t="str">
        <f t="shared" si="239"/>
        <v>女</v>
      </c>
      <c r="M3026" t="str">
        <f t="shared" si="240"/>
        <v xml:space="preserve"> </v>
      </c>
      <c r="S3026" t="str">
        <f t="shared" si="241"/>
        <v/>
      </c>
      <c r="T3026" t="str">
        <f t="shared" si="242"/>
        <v xml:space="preserve"> ()</v>
      </c>
      <c r="U3026" t="s">
        <v>4293</v>
      </c>
    </row>
    <row r="3027" spans="3:21">
      <c r="C3027" s="355">
        <v>3026</v>
      </c>
      <c r="E3027" s="504" t="str">
        <f t="shared" si="238"/>
        <v xml:space="preserve"> ()</v>
      </c>
      <c r="F3027" s="504"/>
      <c r="H3027" t="e">
        <f>VLOOKUP($G3027,県名!$B$1:$C$49,2,FALSE)</f>
        <v>#N/A</v>
      </c>
      <c r="I3027" t="e">
        <f>VLOOKUP(B3027,学校名!$D$8:$F$64,3,FALSE)</f>
        <v>#N/A</v>
      </c>
      <c r="J3027" t="str">
        <f t="shared" si="239"/>
        <v>女</v>
      </c>
      <c r="M3027" t="str">
        <f t="shared" si="240"/>
        <v xml:space="preserve"> </v>
      </c>
      <c r="S3027" t="str">
        <f t="shared" si="241"/>
        <v/>
      </c>
      <c r="T3027" t="str">
        <f t="shared" si="242"/>
        <v xml:space="preserve"> ()</v>
      </c>
      <c r="U3027" t="s">
        <v>4293</v>
      </c>
    </row>
    <row r="3028" spans="3:21">
      <c r="C3028" s="355">
        <v>3027</v>
      </c>
      <c r="E3028" s="504" t="str">
        <f t="shared" si="238"/>
        <v xml:space="preserve"> ()</v>
      </c>
      <c r="F3028" s="504"/>
      <c r="H3028" t="e">
        <f>VLOOKUP($G3028,県名!$B$1:$C$49,2,FALSE)</f>
        <v>#N/A</v>
      </c>
      <c r="I3028" t="e">
        <f>VLOOKUP(B3028,学校名!$D$8:$F$64,3,FALSE)</f>
        <v>#N/A</v>
      </c>
      <c r="J3028" t="str">
        <f t="shared" si="239"/>
        <v>女</v>
      </c>
      <c r="M3028" t="str">
        <f t="shared" si="240"/>
        <v xml:space="preserve"> </v>
      </c>
      <c r="S3028" t="str">
        <f t="shared" si="241"/>
        <v/>
      </c>
      <c r="T3028" t="str">
        <f t="shared" si="242"/>
        <v xml:space="preserve"> ()</v>
      </c>
      <c r="U3028" t="s">
        <v>4293</v>
      </c>
    </row>
    <row r="3029" spans="3:21">
      <c r="C3029" s="355">
        <v>3028</v>
      </c>
      <c r="E3029" s="504" t="str">
        <f t="shared" si="238"/>
        <v xml:space="preserve"> ()</v>
      </c>
      <c r="F3029" s="504"/>
      <c r="H3029" t="e">
        <f>VLOOKUP($G3029,県名!$B$1:$C$49,2,FALSE)</f>
        <v>#N/A</v>
      </c>
      <c r="I3029" t="e">
        <f>VLOOKUP(B3029,学校名!$D$8:$F$64,3,FALSE)</f>
        <v>#N/A</v>
      </c>
      <c r="J3029" t="str">
        <f t="shared" si="239"/>
        <v>女</v>
      </c>
      <c r="M3029" t="str">
        <f t="shared" si="240"/>
        <v xml:space="preserve"> </v>
      </c>
      <c r="S3029" t="str">
        <f t="shared" si="241"/>
        <v/>
      </c>
      <c r="T3029" t="str">
        <f t="shared" si="242"/>
        <v xml:space="preserve"> ()</v>
      </c>
      <c r="U3029" t="s">
        <v>4293</v>
      </c>
    </row>
    <row r="3030" spans="3:21">
      <c r="C3030" s="355">
        <v>3029</v>
      </c>
      <c r="E3030" s="504" t="str">
        <f t="shared" si="238"/>
        <v xml:space="preserve"> ()</v>
      </c>
      <c r="F3030" s="504"/>
      <c r="H3030" t="e">
        <f>VLOOKUP($G3030,県名!$B$1:$C$49,2,FALSE)</f>
        <v>#N/A</v>
      </c>
      <c r="I3030" t="e">
        <f>VLOOKUP(B3030,学校名!$D$8:$F$64,3,FALSE)</f>
        <v>#N/A</v>
      </c>
      <c r="J3030" t="str">
        <f t="shared" si="239"/>
        <v>女</v>
      </c>
      <c r="M3030" t="str">
        <f t="shared" si="240"/>
        <v xml:space="preserve"> </v>
      </c>
      <c r="S3030" t="str">
        <f t="shared" si="241"/>
        <v/>
      </c>
      <c r="T3030" t="str">
        <f t="shared" si="242"/>
        <v xml:space="preserve"> ()</v>
      </c>
      <c r="U3030" t="s">
        <v>4293</v>
      </c>
    </row>
    <row r="3031" spans="3:21">
      <c r="C3031" s="355">
        <v>3030</v>
      </c>
      <c r="E3031" s="504" t="str">
        <f t="shared" si="238"/>
        <v xml:space="preserve"> ()</v>
      </c>
      <c r="F3031" s="504"/>
      <c r="H3031" t="e">
        <f>VLOOKUP($G3031,県名!$B$1:$C$49,2,FALSE)</f>
        <v>#N/A</v>
      </c>
      <c r="I3031" t="e">
        <f>VLOOKUP(B3031,学校名!$D$8:$F$64,3,FALSE)</f>
        <v>#N/A</v>
      </c>
      <c r="J3031" t="str">
        <f t="shared" si="239"/>
        <v>女</v>
      </c>
      <c r="M3031" t="str">
        <f t="shared" si="240"/>
        <v xml:space="preserve"> </v>
      </c>
      <c r="S3031" t="str">
        <f t="shared" si="241"/>
        <v/>
      </c>
      <c r="T3031" t="str">
        <f t="shared" si="242"/>
        <v xml:space="preserve"> ()</v>
      </c>
      <c r="U3031" t="s">
        <v>4293</v>
      </c>
    </row>
    <row r="3032" spans="3:21">
      <c r="C3032" s="355">
        <v>3031</v>
      </c>
      <c r="E3032" s="504" t="str">
        <f t="shared" si="238"/>
        <v xml:space="preserve"> ()</v>
      </c>
      <c r="F3032" s="504"/>
      <c r="H3032" t="e">
        <f>VLOOKUP($G3032,県名!$B$1:$C$49,2,FALSE)</f>
        <v>#N/A</v>
      </c>
      <c r="I3032" t="e">
        <f>VLOOKUP(B3032,学校名!$D$8:$F$64,3,FALSE)</f>
        <v>#N/A</v>
      </c>
      <c r="J3032" t="str">
        <f t="shared" si="239"/>
        <v>女</v>
      </c>
      <c r="M3032" t="str">
        <f t="shared" si="240"/>
        <v xml:space="preserve"> </v>
      </c>
      <c r="S3032" t="str">
        <f t="shared" si="241"/>
        <v/>
      </c>
      <c r="T3032" t="str">
        <f t="shared" si="242"/>
        <v xml:space="preserve"> ()</v>
      </c>
      <c r="U3032" t="s">
        <v>4293</v>
      </c>
    </row>
    <row r="3033" spans="3:21">
      <c r="C3033" s="355">
        <v>3032</v>
      </c>
      <c r="E3033" s="504" t="str">
        <f t="shared" si="238"/>
        <v xml:space="preserve"> ()</v>
      </c>
      <c r="F3033" s="504"/>
      <c r="H3033" t="e">
        <f>VLOOKUP($G3033,県名!$B$1:$C$49,2,FALSE)</f>
        <v>#N/A</v>
      </c>
      <c r="I3033" t="e">
        <f>VLOOKUP(B3033,学校名!$D$8:$F$64,3,FALSE)</f>
        <v>#N/A</v>
      </c>
      <c r="J3033" t="str">
        <f t="shared" si="239"/>
        <v>女</v>
      </c>
      <c r="M3033" t="str">
        <f t="shared" si="240"/>
        <v xml:space="preserve"> </v>
      </c>
      <c r="S3033" t="str">
        <f t="shared" si="241"/>
        <v/>
      </c>
      <c r="T3033" t="str">
        <f t="shared" si="242"/>
        <v xml:space="preserve"> ()</v>
      </c>
      <c r="U3033" t="s">
        <v>4293</v>
      </c>
    </row>
    <row r="3034" spans="3:21">
      <c r="C3034" s="355">
        <v>3033</v>
      </c>
      <c r="E3034" s="504" t="str">
        <f t="shared" si="238"/>
        <v xml:space="preserve"> ()</v>
      </c>
      <c r="F3034" s="504"/>
      <c r="H3034" t="e">
        <f>VLOOKUP($G3034,県名!$B$1:$C$49,2,FALSE)</f>
        <v>#N/A</v>
      </c>
      <c r="I3034" t="e">
        <f>VLOOKUP(B3034,学校名!$D$8:$F$64,3,FALSE)</f>
        <v>#N/A</v>
      </c>
      <c r="J3034" t="str">
        <f t="shared" si="239"/>
        <v>女</v>
      </c>
      <c r="M3034" t="str">
        <f t="shared" si="240"/>
        <v xml:space="preserve"> </v>
      </c>
      <c r="S3034" t="str">
        <f t="shared" si="241"/>
        <v/>
      </c>
      <c r="T3034" t="str">
        <f t="shared" si="242"/>
        <v xml:space="preserve"> ()</v>
      </c>
      <c r="U3034" t="s">
        <v>4293</v>
      </c>
    </row>
    <row r="3035" spans="3:21">
      <c r="C3035" s="355">
        <v>3034</v>
      </c>
      <c r="E3035" s="504" t="str">
        <f t="shared" si="238"/>
        <v xml:space="preserve"> ()</v>
      </c>
      <c r="F3035" s="504"/>
      <c r="H3035" t="e">
        <f>VLOOKUP($G3035,県名!$B$1:$C$49,2,FALSE)</f>
        <v>#N/A</v>
      </c>
      <c r="I3035" t="e">
        <f>VLOOKUP(B3035,学校名!$D$8:$F$64,3,FALSE)</f>
        <v>#N/A</v>
      </c>
      <c r="J3035" t="str">
        <f t="shared" si="239"/>
        <v>女</v>
      </c>
      <c r="M3035" t="str">
        <f t="shared" si="240"/>
        <v xml:space="preserve"> </v>
      </c>
      <c r="S3035" t="str">
        <f t="shared" si="241"/>
        <v/>
      </c>
      <c r="T3035" t="str">
        <f t="shared" si="242"/>
        <v xml:space="preserve"> ()</v>
      </c>
      <c r="U3035" t="s">
        <v>4293</v>
      </c>
    </row>
    <row r="3036" spans="3:21">
      <c r="C3036" s="355">
        <v>3035</v>
      </c>
      <c r="E3036" s="504" t="str">
        <f t="shared" si="238"/>
        <v xml:space="preserve"> ()</v>
      </c>
      <c r="F3036" s="504"/>
      <c r="H3036" t="e">
        <f>VLOOKUP($G3036,県名!$B$1:$C$49,2,FALSE)</f>
        <v>#N/A</v>
      </c>
      <c r="I3036" t="e">
        <f>VLOOKUP(B3036,学校名!$D$8:$F$64,3,FALSE)</f>
        <v>#N/A</v>
      </c>
      <c r="J3036" t="str">
        <f t="shared" si="239"/>
        <v>女</v>
      </c>
      <c r="M3036" t="str">
        <f t="shared" si="240"/>
        <v xml:space="preserve"> </v>
      </c>
      <c r="S3036" t="str">
        <f t="shared" si="241"/>
        <v/>
      </c>
      <c r="T3036" t="str">
        <f t="shared" si="242"/>
        <v xml:space="preserve"> ()</v>
      </c>
      <c r="U3036" t="s">
        <v>4293</v>
      </c>
    </row>
    <row r="3037" spans="3:21">
      <c r="C3037" s="355">
        <v>3036</v>
      </c>
      <c r="E3037" s="504" t="str">
        <f t="shared" si="238"/>
        <v xml:space="preserve"> ()</v>
      </c>
      <c r="F3037" s="504"/>
      <c r="H3037" t="e">
        <f>VLOOKUP($G3037,県名!$B$1:$C$49,2,FALSE)</f>
        <v>#N/A</v>
      </c>
      <c r="I3037" t="e">
        <f>VLOOKUP(B3037,学校名!$D$8:$F$64,3,FALSE)</f>
        <v>#N/A</v>
      </c>
      <c r="J3037" t="str">
        <f t="shared" si="239"/>
        <v>女</v>
      </c>
      <c r="M3037" t="str">
        <f t="shared" si="240"/>
        <v xml:space="preserve"> </v>
      </c>
      <c r="S3037" t="str">
        <f t="shared" si="241"/>
        <v/>
      </c>
      <c r="T3037" t="str">
        <f t="shared" si="242"/>
        <v xml:space="preserve"> ()</v>
      </c>
      <c r="U3037" t="s">
        <v>4293</v>
      </c>
    </row>
    <row r="3038" spans="3:21">
      <c r="C3038" s="355">
        <v>3037</v>
      </c>
      <c r="E3038" s="504" t="str">
        <f t="shared" si="238"/>
        <v xml:space="preserve"> ()</v>
      </c>
      <c r="F3038" s="504"/>
      <c r="H3038" t="e">
        <f>VLOOKUP($G3038,県名!$B$1:$C$49,2,FALSE)</f>
        <v>#N/A</v>
      </c>
      <c r="I3038" t="e">
        <f>VLOOKUP(B3038,学校名!$D$8:$F$64,3,FALSE)</f>
        <v>#N/A</v>
      </c>
      <c r="J3038" t="str">
        <f t="shared" si="239"/>
        <v>女</v>
      </c>
      <c r="M3038" t="str">
        <f t="shared" si="240"/>
        <v xml:space="preserve"> </v>
      </c>
      <c r="S3038" t="str">
        <f t="shared" si="241"/>
        <v/>
      </c>
      <c r="T3038" t="str">
        <f t="shared" si="242"/>
        <v xml:space="preserve"> ()</v>
      </c>
      <c r="U3038" t="s">
        <v>4293</v>
      </c>
    </row>
    <row r="3039" spans="3:21">
      <c r="C3039" s="355">
        <v>3038</v>
      </c>
      <c r="E3039" s="504" t="str">
        <f t="shared" si="238"/>
        <v xml:space="preserve"> ()</v>
      </c>
      <c r="F3039" s="504"/>
      <c r="H3039" t="e">
        <f>VLOOKUP($G3039,県名!$B$1:$C$49,2,FALSE)</f>
        <v>#N/A</v>
      </c>
      <c r="I3039" t="e">
        <f>VLOOKUP(B3039,学校名!$D$8:$F$64,3,FALSE)</f>
        <v>#N/A</v>
      </c>
      <c r="J3039" t="str">
        <f t="shared" si="239"/>
        <v>女</v>
      </c>
      <c r="M3039" t="str">
        <f t="shared" si="240"/>
        <v xml:space="preserve"> </v>
      </c>
      <c r="S3039" t="str">
        <f t="shared" si="241"/>
        <v/>
      </c>
      <c r="T3039" t="str">
        <f t="shared" si="242"/>
        <v xml:space="preserve"> ()</v>
      </c>
      <c r="U3039" t="s">
        <v>4293</v>
      </c>
    </row>
    <row r="3040" spans="3:21">
      <c r="C3040" s="355">
        <v>3039</v>
      </c>
      <c r="E3040" s="504" t="str">
        <f t="shared" si="238"/>
        <v xml:space="preserve"> ()</v>
      </c>
      <c r="F3040" s="504"/>
      <c r="H3040" t="e">
        <f>VLOOKUP($G3040,県名!$B$1:$C$49,2,FALSE)</f>
        <v>#N/A</v>
      </c>
      <c r="I3040" t="e">
        <f>VLOOKUP(B3040,学校名!$D$8:$F$64,3,FALSE)</f>
        <v>#N/A</v>
      </c>
      <c r="J3040" t="str">
        <f t="shared" si="239"/>
        <v>女</v>
      </c>
      <c r="M3040" t="str">
        <f t="shared" si="240"/>
        <v xml:space="preserve"> </v>
      </c>
      <c r="S3040" t="str">
        <f t="shared" si="241"/>
        <v/>
      </c>
      <c r="T3040" t="str">
        <f t="shared" si="242"/>
        <v xml:space="preserve"> ()</v>
      </c>
      <c r="U3040" t="s">
        <v>4293</v>
      </c>
    </row>
    <row r="3041" spans="3:21">
      <c r="C3041" s="355">
        <v>3040</v>
      </c>
      <c r="E3041" s="504" t="str">
        <f t="shared" si="238"/>
        <v xml:space="preserve"> ()</v>
      </c>
      <c r="F3041" s="504"/>
      <c r="H3041" t="e">
        <f>VLOOKUP($G3041,県名!$B$1:$C$49,2,FALSE)</f>
        <v>#N/A</v>
      </c>
      <c r="I3041" t="e">
        <f>VLOOKUP(B3041,学校名!$D$8:$F$64,3,FALSE)</f>
        <v>#N/A</v>
      </c>
      <c r="J3041" t="str">
        <f t="shared" si="239"/>
        <v>女</v>
      </c>
      <c r="M3041" t="str">
        <f t="shared" si="240"/>
        <v xml:space="preserve"> </v>
      </c>
      <c r="S3041" t="str">
        <f t="shared" si="241"/>
        <v/>
      </c>
      <c r="T3041" t="str">
        <f t="shared" si="242"/>
        <v xml:space="preserve"> ()</v>
      </c>
      <c r="U3041" t="s">
        <v>4293</v>
      </c>
    </row>
    <row r="3042" spans="3:21">
      <c r="C3042" s="355">
        <v>3041</v>
      </c>
      <c r="E3042" s="504" t="str">
        <f t="shared" si="238"/>
        <v xml:space="preserve"> ()</v>
      </c>
      <c r="F3042" s="504"/>
      <c r="I3042" t="e">
        <f>VLOOKUP(B3042,学校名!$D$8:$F$64,3,FALSE)</f>
        <v>#N/A</v>
      </c>
      <c r="J3042" t="str">
        <f t="shared" si="239"/>
        <v>女</v>
      </c>
      <c r="M3042" t="str">
        <f t="shared" si="240"/>
        <v xml:space="preserve"> </v>
      </c>
      <c r="S3042" t="str">
        <f t="shared" si="241"/>
        <v/>
      </c>
      <c r="T3042" t="str">
        <f t="shared" si="242"/>
        <v xml:space="preserve"> ()</v>
      </c>
      <c r="U3042" t="s">
        <v>4293</v>
      </c>
    </row>
    <row r="3043" spans="3:21">
      <c r="C3043" s="355">
        <v>3042</v>
      </c>
      <c r="E3043" s="504" t="str">
        <f t="shared" si="238"/>
        <v xml:space="preserve"> ()</v>
      </c>
      <c r="F3043" s="504"/>
      <c r="I3043" t="e">
        <f>VLOOKUP(B3043,学校名!$D$8:$F$64,3,FALSE)</f>
        <v>#N/A</v>
      </c>
      <c r="J3043" t="str">
        <f t="shared" si="239"/>
        <v>女</v>
      </c>
      <c r="M3043" t="str">
        <f t="shared" si="240"/>
        <v xml:space="preserve"> </v>
      </c>
      <c r="S3043" t="str">
        <f t="shared" si="241"/>
        <v/>
      </c>
      <c r="T3043" t="str">
        <f t="shared" si="242"/>
        <v xml:space="preserve"> ()</v>
      </c>
      <c r="U3043" t="s">
        <v>4293</v>
      </c>
    </row>
    <row r="3044" spans="3:21">
      <c r="C3044" s="355">
        <v>3043</v>
      </c>
      <c r="E3044" s="504" t="str">
        <f t="shared" ref="E3044:E3074" si="243">M3044</f>
        <v xml:space="preserve"> </v>
      </c>
      <c r="F3044" s="504"/>
      <c r="M3044" t="str">
        <f t="shared" si="240"/>
        <v xml:space="preserve"> </v>
      </c>
      <c r="U3044" t="s">
        <v>4664</v>
      </c>
    </row>
    <row r="3045" spans="3:21">
      <c r="C3045" s="355">
        <v>3044</v>
      </c>
      <c r="E3045" s="504" t="str">
        <f t="shared" si="243"/>
        <v xml:space="preserve"> </v>
      </c>
      <c r="F3045" s="504"/>
      <c r="M3045" t="str">
        <f t="shared" si="240"/>
        <v xml:space="preserve"> </v>
      </c>
      <c r="U3045" t="s">
        <v>4664</v>
      </c>
    </row>
    <row r="3046" spans="3:21">
      <c r="C3046" s="355">
        <v>3045</v>
      </c>
      <c r="E3046" s="504" t="str">
        <f t="shared" si="243"/>
        <v xml:space="preserve"> </v>
      </c>
      <c r="F3046" s="504"/>
      <c r="M3046" t="str">
        <f t="shared" si="240"/>
        <v xml:space="preserve"> </v>
      </c>
      <c r="U3046" t="s">
        <v>4664</v>
      </c>
    </row>
    <row r="3047" spans="3:21">
      <c r="C3047" s="355">
        <v>3046</v>
      </c>
      <c r="E3047" s="504" t="str">
        <f t="shared" si="243"/>
        <v xml:space="preserve"> </v>
      </c>
      <c r="F3047" s="504"/>
      <c r="M3047" t="str">
        <f t="shared" si="240"/>
        <v xml:space="preserve"> </v>
      </c>
      <c r="U3047" t="s">
        <v>4664</v>
      </c>
    </row>
    <row r="3048" spans="3:21">
      <c r="C3048" s="355">
        <v>3047</v>
      </c>
      <c r="E3048" s="504" t="str">
        <f t="shared" si="243"/>
        <v xml:space="preserve"> </v>
      </c>
      <c r="F3048" s="504"/>
      <c r="M3048" t="str">
        <f t="shared" si="240"/>
        <v xml:space="preserve"> </v>
      </c>
      <c r="U3048" t="s">
        <v>4664</v>
      </c>
    </row>
    <row r="3049" spans="3:21">
      <c r="C3049" s="355">
        <v>3048</v>
      </c>
      <c r="E3049" s="504" t="str">
        <f t="shared" si="243"/>
        <v xml:space="preserve"> </v>
      </c>
      <c r="F3049" s="504"/>
      <c r="M3049" t="str">
        <f t="shared" si="240"/>
        <v xml:space="preserve"> </v>
      </c>
      <c r="U3049" t="s">
        <v>4664</v>
      </c>
    </row>
    <row r="3050" spans="3:21">
      <c r="C3050" s="355">
        <v>3049</v>
      </c>
      <c r="E3050" s="504" t="str">
        <f t="shared" si="243"/>
        <v xml:space="preserve"> </v>
      </c>
      <c r="F3050" s="504"/>
      <c r="M3050" t="str">
        <f t="shared" si="240"/>
        <v xml:space="preserve"> </v>
      </c>
      <c r="U3050" t="s">
        <v>4664</v>
      </c>
    </row>
    <row r="3051" spans="3:21">
      <c r="C3051" s="355">
        <v>3050</v>
      </c>
      <c r="E3051" s="504" t="str">
        <f t="shared" si="243"/>
        <v xml:space="preserve"> </v>
      </c>
      <c r="F3051" s="504"/>
      <c r="M3051" t="str">
        <f t="shared" si="240"/>
        <v xml:space="preserve"> </v>
      </c>
      <c r="U3051" t="s">
        <v>4664</v>
      </c>
    </row>
    <row r="3052" spans="3:21">
      <c r="C3052" s="355">
        <v>3051</v>
      </c>
      <c r="E3052" s="504" t="str">
        <f t="shared" si="243"/>
        <v xml:space="preserve"> </v>
      </c>
      <c r="F3052" s="504"/>
      <c r="M3052" t="str">
        <f t="shared" si="240"/>
        <v xml:space="preserve"> </v>
      </c>
      <c r="U3052" t="s">
        <v>4664</v>
      </c>
    </row>
    <row r="3053" spans="3:21">
      <c r="C3053" s="355">
        <v>3052</v>
      </c>
      <c r="E3053" s="504" t="str">
        <f t="shared" si="243"/>
        <v xml:space="preserve"> </v>
      </c>
      <c r="F3053" s="504"/>
      <c r="M3053" t="str">
        <f t="shared" si="240"/>
        <v xml:space="preserve"> </v>
      </c>
      <c r="U3053" t="s">
        <v>4664</v>
      </c>
    </row>
    <row r="3054" spans="3:21">
      <c r="C3054" s="355">
        <v>3053</v>
      </c>
      <c r="E3054" s="504" t="str">
        <f t="shared" si="243"/>
        <v xml:space="preserve"> </v>
      </c>
      <c r="F3054" s="504"/>
      <c r="M3054" t="str">
        <f t="shared" si="240"/>
        <v xml:space="preserve"> </v>
      </c>
      <c r="U3054" t="s">
        <v>4664</v>
      </c>
    </row>
    <row r="3055" spans="3:21">
      <c r="C3055" s="355">
        <v>3054</v>
      </c>
      <c r="E3055" s="504" t="str">
        <f t="shared" si="243"/>
        <v xml:space="preserve"> </v>
      </c>
      <c r="F3055" s="504"/>
      <c r="M3055" t="str">
        <f t="shared" si="240"/>
        <v xml:space="preserve"> </v>
      </c>
      <c r="U3055" t="s">
        <v>4664</v>
      </c>
    </row>
    <row r="3056" spans="3:21">
      <c r="C3056" s="355">
        <v>3055</v>
      </c>
      <c r="E3056" s="504" t="str">
        <f t="shared" si="243"/>
        <v xml:space="preserve"> </v>
      </c>
      <c r="F3056" s="504"/>
      <c r="M3056" t="str">
        <f t="shared" si="240"/>
        <v xml:space="preserve"> </v>
      </c>
      <c r="U3056" t="s">
        <v>4664</v>
      </c>
    </row>
    <row r="3057" spans="3:21">
      <c r="C3057" s="355">
        <v>3056</v>
      </c>
      <c r="E3057" s="504" t="str">
        <f t="shared" si="243"/>
        <v xml:space="preserve"> </v>
      </c>
      <c r="F3057" s="504"/>
      <c r="M3057" t="str">
        <f t="shared" si="240"/>
        <v xml:space="preserve"> </v>
      </c>
      <c r="U3057" t="s">
        <v>4664</v>
      </c>
    </row>
    <row r="3058" spans="3:21">
      <c r="C3058" s="355">
        <v>3057</v>
      </c>
      <c r="E3058" s="504" t="str">
        <f t="shared" si="243"/>
        <v xml:space="preserve"> </v>
      </c>
      <c r="F3058" s="504"/>
      <c r="M3058" t="str">
        <f t="shared" si="240"/>
        <v xml:space="preserve"> </v>
      </c>
      <c r="U3058" t="s">
        <v>4664</v>
      </c>
    </row>
    <row r="3059" spans="3:21">
      <c r="C3059" s="355">
        <v>3058</v>
      </c>
      <c r="E3059" s="504" t="str">
        <f t="shared" si="243"/>
        <v xml:space="preserve"> </v>
      </c>
      <c r="F3059" s="504"/>
      <c r="M3059" t="str">
        <f t="shared" si="240"/>
        <v xml:space="preserve"> </v>
      </c>
      <c r="U3059" t="s">
        <v>4664</v>
      </c>
    </row>
    <row r="3060" spans="3:21">
      <c r="C3060" s="355">
        <v>3059</v>
      </c>
      <c r="E3060" s="504" t="str">
        <f t="shared" si="243"/>
        <v xml:space="preserve"> </v>
      </c>
      <c r="F3060" s="504"/>
      <c r="M3060" t="str">
        <f t="shared" si="240"/>
        <v xml:space="preserve"> </v>
      </c>
      <c r="U3060" t="s">
        <v>4664</v>
      </c>
    </row>
    <row r="3061" spans="3:21">
      <c r="C3061" s="355">
        <v>3060</v>
      </c>
      <c r="E3061" s="504" t="str">
        <f t="shared" si="243"/>
        <v xml:space="preserve"> </v>
      </c>
      <c r="F3061" s="504"/>
      <c r="M3061" t="str">
        <f t="shared" si="240"/>
        <v xml:space="preserve"> </v>
      </c>
      <c r="U3061" t="s">
        <v>4664</v>
      </c>
    </row>
    <row r="3062" spans="3:21">
      <c r="C3062" s="355">
        <v>3061</v>
      </c>
      <c r="E3062" s="504" t="str">
        <f t="shared" si="243"/>
        <v xml:space="preserve"> </v>
      </c>
      <c r="F3062" s="504"/>
      <c r="M3062" t="str">
        <f t="shared" si="240"/>
        <v xml:space="preserve"> </v>
      </c>
      <c r="U3062" t="s">
        <v>4664</v>
      </c>
    </row>
    <row r="3063" spans="3:21">
      <c r="C3063" s="355">
        <v>3062</v>
      </c>
      <c r="E3063" s="504" t="str">
        <f t="shared" si="243"/>
        <v xml:space="preserve"> </v>
      </c>
      <c r="F3063" s="504"/>
      <c r="M3063" t="str">
        <f t="shared" si="240"/>
        <v xml:space="preserve"> </v>
      </c>
      <c r="U3063" t="s">
        <v>4664</v>
      </c>
    </row>
    <row r="3064" spans="3:21">
      <c r="C3064" s="355">
        <v>3063</v>
      </c>
      <c r="E3064" s="504" t="str">
        <f t="shared" si="243"/>
        <v xml:space="preserve"> </v>
      </c>
      <c r="F3064" s="504"/>
      <c r="M3064" t="str">
        <f t="shared" si="240"/>
        <v xml:space="preserve"> </v>
      </c>
      <c r="U3064" t="s">
        <v>4664</v>
      </c>
    </row>
    <row r="3065" spans="3:21">
      <c r="C3065" s="355">
        <v>3064</v>
      </c>
      <c r="E3065" s="504" t="str">
        <f t="shared" si="243"/>
        <v xml:space="preserve"> </v>
      </c>
      <c r="F3065" s="504"/>
      <c r="M3065" t="str">
        <f t="shared" si="240"/>
        <v xml:space="preserve"> </v>
      </c>
      <c r="U3065" t="s">
        <v>4664</v>
      </c>
    </row>
    <row r="3066" spans="3:21">
      <c r="C3066" s="355">
        <v>3065</v>
      </c>
      <c r="E3066" s="504" t="str">
        <f t="shared" si="243"/>
        <v xml:space="preserve"> </v>
      </c>
      <c r="F3066" s="504"/>
      <c r="M3066" t="str">
        <f t="shared" si="240"/>
        <v xml:space="preserve"> </v>
      </c>
      <c r="U3066" t="s">
        <v>4664</v>
      </c>
    </row>
    <row r="3067" spans="3:21">
      <c r="C3067" s="355">
        <v>3066</v>
      </c>
      <c r="E3067" s="504" t="str">
        <f t="shared" si="243"/>
        <v xml:space="preserve"> </v>
      </c>
      <c r="F3067" s="504"/>
      <c r="M3067" t="str">
        <f t="shared" si="240"/>
        <v xml:space="preserve"> </v>
      </c>
      <c r="U3067" t="s">
        <v>4664</v>
      </c>
    </row>
    <row r="3068" spans="3:21">
      <c r="C3068" s="355">
        <v>3067</v>
      </c>
      <c r="E3068" s="504" t="str">
        <f t="shared" si="243"/>
        <v xml:space="preserve"> </v>
      </c>
      <c r="F3068" s="504"/>
      <c r="M3068" t="str">
        <f t="shared" si="240"/>
        <v xml:space="preserve"> </v>
      </c>
      <c r="U3068" t="s">
        <v>4664</v>
      </c>
    </row>
    <row r="3069" spans="3:21">
      <c r="C3069" s="355">
        <v>3068</v>
      </c>
      <c r="E3069" s="504" t="str">
        <f t="shared" si="243"/>
        <v xml:space="preserve"> </v>
      </c>
      <c r="F3069" s="504"/>
      <c r="M3069" t="str">
        <f t="shared" si="240"/>
        <v xml:space="preserve"> </v>
      </c>
      <c r="U3069" t="s">
        <v>4664</v>
      </c>
    </row>
    <row r="3070" spans="3:21">
      <c r="C3070" s="355">
        <v>3069</v>
      </c>
      <c r="E3070" s="504" t="str">
        <f t="shared" si="243"/>
        <v xml:space="preserve"> </v>
      </c>
      <c r="F3070" s="504"/>
      <c r="M3070" t="str">
        <f t="shared" si="240"/>
        <v xml:space="preserve"> </v>
      </c>
      <c r="U3070" t="s">
        <v>4664</v>
      </c>
    </row>
    <row r="3071" spans="3:21">
      <c r="C3071" s="355">
        <v>3070</v>
      </c>
      <c r="E3071" s="504" t="str">
        <f t="shared" si="243"/>
        <v xml:space="preserve"> </v>
      </c>
      <c r="F3071" s="504"/>
      <c r="M3071" t="str">
        <f t="shared" si="240"/>
        <v xml:space="preserve"> </v>
      </c>
      <c r="U3071" t="s">
        <v>4664</v>
      </c>
    </row>
    <row r="3072" spans="3:21">
      <c r="C3072" s="355">
        <v>3071</v>
      </c>
      <c r="E3072" s="504" t="str">
        <f t="shared" si="243"/>
        <v xml:space="preserve"> </v>
      </c>
      <c r="F3072" s="504"/>
      <c r="M3072" t="str">
        <f t="shared" si="240"/>
        <v xml:space="preserve"> </v>
      </c>
      <c r="U3072" t="s">
        <v>4664</v>
      </c>
    </row>
    <row r="3073" spans="3:21">
      <c r="C3073" s="355">
        <v>3072</v>
      </c>
      <c r="E3073" s="504" t="str">
        <f t="shared" si="243"/>
        <v xml:space="preserve"> </v>
      </c>
      <c r="F3073" s="504"/>
      <c r="M3073" t="str">
        <f t="shared" si="240"/>
        <v xml:space="preserve"> </v>
      </c>
      <c r="U3073" t="s">
        <v>4664</v>
      </c>
    </row>
    <row r="3074" spans="3:21">
      <c r="C3074" s="355">
        <v>3073</v>
      </c>
      <c r="E3074" s="504" t="str">
        <f t="shared" si="243"/>
        <v xml:space="preserve"> </v>
      </c>
      <c r="F3074" s="504"/>
      <c r="M3074" t="str">
        <f t="shared" si="240"/>
        <v xml:space="preserve"> </v>
      </c>
      <c r="U3074" t="s">
        <v>4664</v>
      </c>
    </row>
    <row r="3075" spans="3:21">
      <c r="C3075" s="355">
        <v>3074</v>
      </c>
      <c r="E3075" s="504" t="str">
        <f t="shared" ref="E3075:E3138" si="244">M3075</f>
        <v xml:space="preserve"> </v>
      </c>
      <c r="F3075" s="504"/>
      <c r="M3075" t="str">
        <f t="shared" ref="M3075:M3138" si="245">K3075&amp;" "&amp;L3075</f>
        <v xml:space="preserve"> </v>
      </c>
      <c r="U3075" t="s">
        <v>4664</v>
      </c>
    </row>
    <row r="3076" spans="3:21">
      <c r="C3076" s="355">
        <v>3075</v>
      </c>
      <c r="E3076" s="504" t="str">
        <f t="shared" si="244"/>
        <v xml:space="preserve"> </v>
      </c>
      <c r="F3076" s="504"/>
      <c r="M3076" t="str">
        <f t="shared" si="245"/>
        <v xml:space="preserve"> </v>
      </c>
      <c r="U3076" t="s">
        <v>4664</v>
      </c>
    </row>
    <row r="3077" spans="3:21">
      <c r="C3077" s="355">
        <v>3076</v>
      </c>
      <c r="E3077" s="504" t="str">
        <f t="shared" si="244"/>
        <v xml:space="preserve"> </v>
      </c>
      <c r="F3077" s="504"/>
      <c r="M3077" t="str">
        <f t="shared" si="245"/>
        <v xml:space="preserve"> </v>
      </c>
      <c r="U3077" t="s">
        <v>4664</v>
      </c>
    </row>
    <row r="3078" spans="3:21">
      <c r="C3078" s="355">
        <v>3077</v>
      </c>
      <c r="E3078" s="504" t="str">
        <f t="shared" si="244"/>
        <v xml:space="preserve"> </v>
      </c>
      <c r="F3078" s="504"/>
      <c r="M3078" t="str">
        <f t="shared" si="245"/>
        <v xml:space="preserve"> </v>
      </c>
      <c r="U3078" t="s">
        <v>4664</v>
      </c>
    </row>
    <row r="3079" spans="3:21">
      <c r="C3079" s="355">
        <v>3078</v>
      </c>
      <c r="E3079" s="504" t="str">
        <f t="shared" si="244"/>
        <v xml:space="preserve"> </v>
      </c>
      <c r="F3079" s="504"/>
      <c r="M3079" t="str">
        <f t="shared" si="245"/>
        <v xml:space="preserve"> </v>
      </c>
      <c r="U3079" t="s">
        <v>4664</v>
      </c>
    </row>
    <row r="3080" spans="3:21">
      <c r="C3080" s="355">
        <v>3079</v>
      </c>
      <c r="E3080" s="504" t="str">
        <f t="shared" si="244"/>
        <v xml:space="preserve"> </v>
      </c>
      <c r="F3080" s="504"/>
      <c r="M3080" t="str">
        <f t="shared" si="245"/>
        <v xml:space="preserve"> </v>
      </c>
      <c r="U3080" t="s">
        <v>4664</v>
      </c>
    </row>
    <row r="3081" spans="3:21">
      <c r="C3081" s="355">
        <v>3080</v>
      </c>
      <c r="E3081" s="504" t="str">
        <f t="shared" si="244"/>
        <v xml:space="preserve"> </v>
      </c>
      <c r="F3081" s="504"/>
      <c r="M3081" t="str">
        <f t="shared" si="245"/>
        <v xml:space="preserve"> </v>
      </c>
      <c r="U3081" t="s">
        <v>4664</v>
      </c>
    </row>
    <row r="3082" spans="3:21">
      <c r="C3082" s="355">
        <v>3081</v>
      </c>
      <c r="E3082" s="504" t="str">
        <f t="shared" si="244"/>
        <v xml:space="preserve"> </v>
      </c>
      <c r="F3082" s="504"/>
      <c r="M3082" t="str">
        <f t="shared" si="245"/>
        <v xml:space="preserve"> </v>
      </c>
      <c r="U3082" t="s">
        <v>4664</v>
      </c>
    </row>
    <row r="3083" spans="3:21">
      <c r="C3083" s="355">
        <v>3082</v>
      </c>
      <c r="E3083" s="504" t="str">
        <f t="shared" si="244"/>
        <v xml:space="preserve"> </v>
      </c>
      <c r="F3083" s="504"/>
      <c r="M3083" t="str">
        <f t="shared" si="245"/>
        <v xml:space="preserve"> </v>
      </c>
      <c r="U3083" t="s">
        <v>4664</v>
      </c>
    </row>
    <row r="3084" spans="3:21">
      <c r="C3084" s="355">
        <v>3083</v>
      </c>
      <c r="E3084" s="504" t="str">
        <f t="shared" si="244"/>
        <v xml:space="preserve"> </v>
      </c>
      <c r="F3084" s="504"/>
      <c r="M3084" t="str">
        <f t="shared" si="245"/>
        <v xml:space="preserve"> </v>
      </c>
      <c r="U3084" t="s">
        <v>4664</v>
      </c>
    </row>
    <row r="3085" spans="3:21">
      <c r="C3085" s="355">
        <v>3084</v>
      </c>
      <c r="E3085" s="504" t="str">
        <f t="shared" si="244"/>
        <v xml:space="preserve"> </v>
      </c>
      <c r="F3085" s="504"/>
      <c r="M3085" t="str">
        <f t="shared" si="245"/>
        <v xml:space="preserve"> </v>
      </c>
      <c r="U3085" t="s">
        <v>4664</v>
      </c>
    </row>
    <row r="3086" spans="3:21">
      <c r="C3086" s="355">
        <v>3085</v>
      </c>
      <c r="E3086" s="504" t="str">
        <f t="shared" si="244"/>
        <v xml:space="preserve"> </v>
      </c>
      <c r="F3086" s="504"/>
      <c r="M3086" t="str">
        <f t="shared" si="245"/>
        <v xml:space="preserve"> </v>
      </c>
      <c r="U3086" t="s">
        <v>4664</v>
      </c>
    </row>
    <row r="3087" spans="3:21">
      <c r="C3087" s="355">
        <v>3086</v>
      </c>
      <c r="E3087" s="504" t="str">
        <f t="shared" si="244"/>
        <v xml:space="preserve"> </v>
      </c>
      <c r="F3087" s="504"/>
      <c r="M3087" t="str">
        <f t="shared" si="245"/>
        <v xml:space="preserve"> </v>
      </c>
      <c r="U3087" t="s">
        <v>4664</v>
      </c>
    </row>
    <row r="3088" spans="3:21">
      <c r="C3088" s="355">
        <v>3087</v>
      </c>
      <c r="E3088" s="504" t="str">
        <f t="shared" si="244"/>
        <v xml:space="preserve"> </v>
      </c>
      <c r="F3088" s="504"/>
      <c r="M3088" t="str">
        <f t="shared" si="245"/>
        <v xml:space="preserve"> </v>
      </c>
      <c r="U3088" t="s">
        <v>4664</v>
      </c>
    </row>
    <row r="3089" spans="3:21">
      <c r="C3089" s="355">
        <v>3088</v>
      </c>
      <c r="E3089" s="504" t="str">
        <f t="shared" si="244"/>
        <v xml:space="preserve"> </v>
      </c>
      <c r="F3089" s="504"/>
      <c r="M3089" t="str">
        <f t="shared" si="245"/>
        <v xml:space="preserve"> </v>
      </c>
      <c r="U3089" t="s">
        <v>4664</v>
      </c>
    </row>
    <row r="3090" spans="3:21">
      <c r="C3090" s="355">
        <v>3089</v>
      </c>
      <c r="E3090" s="504" t="str">
        <f t="shared" si="244"/>
        <v xml:space="preserve"> </v>
      </c>
      <c r="F3090" s="504"/>
      <c r="M3090" t="str">
        <f t="shared" si="245"/>
        <v xml:space="preserve"> </v>
      </c>
      <c r="U3090" t="s">
        <v>4664</v>
      </c>
    </row>
    <row r="3091" spans="3:21">
      <c r="C3091" s="355">
        <v>3090</v>
      </c>
      <c r="E3091" s="504" t="str">
        <f t="shared" si="244"/>
        <v xml:space="preserve"> </v>
      </c>
      <c r="F3091" s="504"/>
      <c r="M3091" t="str">
        <f t="shared" si="245"/>
        <v xml:space="preserve"> </v>
      </c>
      <c r="U3091" t="s">
        <v>4664</v>
      </c>
    </row>
    <row r="3092" spans="3:21">
      <c r="C3092" s="355">
        <v>3091</v>
      </c>
      <c r="E3092" s="504" t="str">
        <f t="shared" si="244"/>
        <v xml:space="preserve"> </v>
      </c>
      <c r="F3092" s="504"/>
      <c r="M3092" t="str">
        <f t="shared" si="245"/>
        <v xml:space="preserve"> </v>
      </c>
      <c r="U3092" t="s">
        <v>4664</v>
      </c>
    </row>
    <row r="3093" spans="3:21">
      <c r="C3093" s="355">
        <v>3092</v>
      </c>
      <c r="E3093" s="504" t="str">
        <f t="shared" si="244"/>
        <v xml:space="preserve"> </v>
      </c>
      <c r="F3093" s="504"/>
      <c r="M3093" t="str">
        <f t="shared" si="245"/>
        <v xml:space="preserve"> </v>
      </c>
      <c r="U3093" t="s">
        <v>4664</v>
      </c>
    </row>
    <row r="3094" spans="3:21">
      <c r="C3094" s="355">
        <v>3093</v>
      </c>
      <c r="E3094" s="504" t="str">
        <f t="shared" si="244"/>
        <v xml:space="preserve"> </v>
      </c>
      <c r="F3094" s="504"/>
      <c r="M3094" t="str">
        <f t="shared" si="245"/>
        <v xml:space="preserve"> </v>
      </c>
      <c r="U3094" t="s">
        <v>4664</v>
      </c>
    </row>
    <row r="3095" spans="3:21">
      <c r="C3095" s="355">
        <v>3094</v>
      </c>
      <c r="E3095" s="504" t="str">
        <f t="shared" si="244"/>
        <v xml:space="preserve"> </v>
      </c>
      <c r="F3095" s="504"/>
      <c r="M3095" t="str">
        <f t="shared" si="245"/>
        <v xml:space="preserve"> </v>
      </c>
      <c r="U3095" t="s">
        <v>4664</v>
      </c>
    </row>
    <row r="3096" spans="3:21">
      <c r="C3096" s="355">
        <v>3095</v>
      </c>
      <c r="E3096" s="504" t="str">
        <f t="shared" si="244"/>
        <v xml:space="preserve"> </v>
      </c>
      <c r="F3096" s="504"/>
      <c r="M3096" t="str">
        <f t="shared" si="245"/>
        <v xml:space="preserve"> </v>
      </c>
      <c r="U3096" t="s">
        <v>4664</v>
      </c>
    </row>
    <row r="3097" spans="3:21">
      <c r="C3097" s="355">
        <v>3096</v>
      </c>
      <c r="E3097" s="504" t="str">
        <f t="shared" si="244"/>
        <v xml:space="preserve"> </v>
      </c>
      <c r="F3097" s="504"/>
      <c r="M3097" t="str">
        <f t="shared" si="245"/>
        <v xml:space="preserve"> </v>
      </c>
      <c r="U3097" t="s">
        <v>4664</v>
      </c>
    </row>
    <row r="3098" spans="3:21">
      <c r="C3098" s="355">
        <v>3097</v>
      </c>
      <c r="E3098" s="504" t="str">
        <f t="shared" si="244"/>
        <v xml:space="preserve"> </v>
      </c>
      <c r="F3098" s="504"/>
      <c r="M3098" t="str">
        <f t="shared" si="245"/>
        <v xml:space="preserve"> </v>
      </c>
      <c r="U3098" t="s">
        <v>4664</v>
      </c>
    </row>
    <row r="3099" spans="3:21">
      <c r="C3099" s="355">
        <v>3098</v>
      </c>
      <c r="E3099" s="504" t="str">
        <f t="shared" si="244"/>
        <v xml:space="preserve"> </v>
      </c>
      <c r="F3099" s="504"/>
      <c r="M3099" t="str">
        <f t="shared" si="245"/>
        <v xml:space="preserve"> </v>
      </c>
      <c r="U3099" t="s">
        <v>4664</v>
      </c>
    </row>
    <row r="3100" spans="3:21">
      <c r="C3100" s="355">
        <v>3099</v>
      </c>
      <c r="E3100" s="504" t="str">
        <f t="shared" si="244"/>
        <v xml:space="preserve"> </v>
      </c>
      <c r="F3100" s="504"/>
      <c r="M3100" t="str">
        <f t="shared" si="245"/>
        <v xml:space="preserve"> </v>
      </c>
      <c r="U3100" t="s">
        <v>4664</v>
      </c>
    </row>
    <row r="3101" spans="3:21">
      <c r="C3101" s="355">
        <v>3100</v>
      </c>
      <c r="E3101" s="504" t="str">
        <f t="shared" si="244"/>
        <v xml:space="preserve"> </v>
      </c>
      <c r="F3101" s="504"/>
      <c r="M3101" t="str">
        <f t="shared" si="245"/>
        <v xml:space="preserve"> </v>
      </c>
      <c r="U3101" t="s">
        <v>4664</v>
      </c>
    </row>
    <row r="3102" spans="3:21">
      <c r="C3102" s="355">
        <v>3101</v>
      </c>
      <c r="E3102" s="504" t="str">
        <f t="shared" si="244"/>
        <v xml:space="preserve"> </v>
      </c>
      <c r="F3102" s="504"/>
      <c r="M3102" t="str">
        <f t="shared" si="245"/>
        <v xml:space="preserve"> </v>
      </c>
      <c r="U3102" t="s">
        <v>4664</v>
      </c>
    </row>
    <row r="3103" spans="3:21">
      <c r="C3103" s="355">
        <v>3102</v>
      </c>
      <c r="E3103" s="504" t="str">
        <f t="shared" si="244"/>
        <v xml:space="preserve"> </v>
      </c>
      <c r="F3103" s="504"/>
      <c r="M3103" t="str">
        <f t="shared" si="245"/>
        <v xml:space="preserve"> </v>
      </c>
      <c r="U3103" t="s">
        <v>4664</v>
      </c>
    </row>
    <row r="3104" spans="3:21">
      <c r="C3104" s="355">
        <v>3103</v>
      </c>
      <c r="E3104" s="504" t="str">
        <f t="shared" si="244"/>
        <v xml:space="preserve"> </v>
      </c>
      <c r="F3104" s="504"/>
      <c r="M3104" t="str">
        <f t="shared" si="245"/>
        <v xml:space="preserve"> </v>
      </c>
      <c r="U3104" t="s">
        <v>4664</v>
      </c>
    </row>
    <row r="3105" spans="3:21">
      <c r="C3105" s="355">
        <v>3104</v>
      </c>
      <c r="E3105" s="504" t="str">
        <f t="shared" si="244"/>
        <v xml:space="preserve"> </v>
      </c>
      <c r="F3105" s="504"/>
      <c r="M3105" t="str">
        <f t="shared" si="245"/>
        <v xml:space="preserve"> </v>
      </c>
      <c r="U3105" t="s">
        <v>4664</v>
      </c>
    </row>
    <row r="3106" spans="3:21">
      <c r="C3106" s="355">
        <v>3105</v>
      </c>
      <c r="E3106" s="504" t="str">
        <f t="shared" si="244"/>
        <v xml:space="preserve"> </v>
      </c>
      <c r="F3106" s="504"/>
      <c r="M3106" t="str">
        <f t="shared" si="245"/>
        <v xml:space="preserve"> </v>
      </c>
      <c r="U3106" t="s">
        <v>4664</v>
      </c>
    </row>
    <row r="3107" spans="3:21">
      <c r="C3107" s="355">
        <v>3106</v>
      </c>
      <c r="E3107" s="504" t="str">
        <f t="shared" si="244"/>
        <v xml:space="preserve"> </v>
      </c>
      <c r="F3107" s="504"/>
      <c r="M3107" t="str">
        <f t="shared" si="245"/>
        <v xml:space="preserve"> </v>
      </c>
      <c r="U3107" t="s">
        <v>4664</v>
      </c>
    </row>
    <row r="3108" spans="3:21">
      <c r="C3108" s="355">
        <v>3107</v>
      </c>
      <c r="E3108" s="504" t="str">
        <f t="shared" si="244"/>
        <v xml:space="preserve"> </v>
      </c>
      <c r="F3108" s="504"/>
      <c r="M3108" t="str">
        <f t="shared" si="245"/>
        <v xml:space="preserve"> </v>
      </c>
      <c r="U3108" t="s">
        <v>4664</v>
      </c>
    </row>
    <row r="3109" spans="3:21">
      <c r="C3109" s="355">
        <v>3108</v>
      </c>
      <c r="E3109" s="504" t="str">
        <f t="shared" si="244"/>
        <v xml:space="preserve"> </v>
      </c>
      <c r="F3109" s="504"/>
      <c r="M3109" t="str">
        <f t="shared" si="245"/>
        <v xml:space="preserve"> </v>
      </c>
      <c r="U3109" t="s">
        <v>4664</v>
      </c>
    </row>
    <row r="3110" spans="3:21">
      <c r="C3110" s="355">
        <v>3109</v>
      </c>
      <c r="E3110" s="504" t="str">
        <f t="shared" si="244"/>
        <v xml:space="preserve"> </v>
      </c>
      <c r="F3110" s="504"/>
      <c r="M3110" t="str">
        <f t="shared" si="245"/>
        <v xml:space="preserve"> </v>
      </c>
      <c r="U3110" t="s">
        <v>4664</v>
      </c>
    </row>
    <row r="3111" spans="3:21">
      <c r="C3111" s="355">
        <v>3110</v>
      </c>
      <c r="E3111" s="504" t="str">
        <f t="shared" si="244"/>
        <v xml:space="preserve"> </v>
      </c>
      <c r="F3111" s="504"/>
      <c r="M3111" t="str">
        <f t="shared" si="245"/>
        <v xml:space="preserve"> </v>
      </c>
      <c r="U3111" t="s">
        <v>4664</v>
      </c>
    </row>
    <row r="3112" spans="3:21">
      <c r="C3112" s="355">
        <v>3111</v>
      </c>
      <c r="E3112" s="504" t="str">
        <f t="shared" si="244"/>
        <v xml:space="preserve"> </v>
      </c>
      <c r="F3112" s="504"/>
      <c r="M3112" t="str">
        <f t="shared" si="245"/>
        <v xml:space="preserve"> </v>
      </c>
      <c r="U3112" t="s">
        <v>4664</v>
      </c>
    </row>
    <row r="3113" spans="3:21">
      <c r="C3113" s="355">
        <v>3112</v>
      </c>
      <c r="E3113" s="504" t="str">
        <f t="shared" si="244"/>
        <v xml:space="preserve"> </v>
      </c>
      <c r="F3113" s="504"/>
      <c r="M3113" t="str">
        <f t="shared" si="245"/>
        <v xml:space="preserve"> </v>
      </c>
      <c r="U3113" t="s">
        <v>4664</v>
      </c>
    </row>
    <row r="3114" spans="3:21">
      <c r="C3114" s="355">
        <v>3113</v>
      </c>
      <c r="E3114" s="504" t="str">
        <f t="shared" si="244"/>
        <v xml:space="preserve"> </v>
      </c>
      <c r="F3114" s="504"/>
      <c r="M3114" t="str">
        <f t="shared" si="245"/>
        <v xml:space="preserve"> </v>
      </c>
      <c r="U3114" t="s">
        <v>4664</v>
      </c>
    </row>
    <row r="3115" spans="3:21">
      <c r="C3115" s="355">
        <v>3114</v>
      </c>
      <c r="E3115" s="504" t="str">
        <f t="shared" si="244"/>
        <v xml:space="preserve"> </v>
      </c>
      <c r="F3115" s="504"/>
      <c r="M3115" t="str">
        <f t="shared" si="245"/>
        <v xml:space="preserve"> </v>
      </c>
      <c r="U3115" t="s">
        <v>4664</v>
      </c>
    </row>
    <row r="3116" spans="3:21">
      <c r="C3116" s="355">
        <v>3115</v>
      </c>
      <c r="E3116" s="504" t="str">
        <f t="shared" si="244"/>
        <v xml:space="preserve"> </v>
      </c>
      <c r="F3116" s="504"/>
      <c r="M3116" t="str">
        <f t="shared" si="245"/>
        <v xml:space="preserve"> </v>
      </c>
      <c r="U3116" t="s">
        <v>4664</v>
      </c>
    </row>
    <row r="3117" spans="3:21">
      <c r="C3117" s="355">
        <v>3116</v>
      </c>
      <c r="E3117" s="504" t="str">
        <f t="shared" si="244"/>
        <v xml:space="preserve"> </v>
      </c>
      <c r="F3117" s="504"/>
      <c r="M3117" t="str">
        <f t="shared" si="245"/>
        <v xml:space="preserve"> </v>
      </c>
      <c r="U3117" t="s">
        <v>4664</v>
      </c>
    </row>
    <row r="3118" spans="3:21">
      <c r="C3118" s="355">
        <v>3117</v>
      </c>
      <c r="E3118" s="504" t="str">
        <f t="shared" si="244"/>
        <v xml:space="preserve"> </v>
      </c>
      <c r="F3118" s="504"/>
      <c r="M3118" t="str">
        <f t="shared" si="245"/>
        <v xml:space="preserve"> </v>
      </c>
      <c r="U3118" t="s">
        <v>4664</v>
      </c>
    </row>
    <row r="3119" spans="3:21">
      <c r="C3119" s="355">
        <v>3118</v>
      </c>
      <c r="E3119" s="504" t="str">
        <f t="shared" si="244"/>
        <v xml:space="preserve"> </v>
      </c>
      <c r="F3119" s="504"/>
      <c r="M3119" t="str">
        <f t="shared" si="245"/>
        <v xml:space="preserve"> </v>
      </c>
      <c r="U3119" t="s">
        <v>4664</v>
      </c>
    </row>
    <row r="3120" spans="3:21">
      <c r="C3120" s="355">
        <v>3119</v>
      </c>
      <c r="E3120" s="504" t="str">
        <f t="shared" si="244"/>
        <v xml:space="preserve"> </v>
      </c>
      <c r="F3120" s="504"/>
      <c r="M3120" t="str">
        <f t="shared" si="245"/>
        <v xml:space="preserve"> </v>
      </c>
      <c r="U3120" t="s">
        <v>4664</v>
      </c>
    </row>
    <row r="3121" spans="3:21">
      <c r="C3121" s="355">
        <v>3120</v>
      </c>
      <c r="E3121" s="504" t="str">
        <f t="shared" si="244"/>
        <v xml:space="preserve"> </v>
      </c>
      <c r="F3121" s="504"/>
      <c r="M3121" t="str">
        <f t="shared" si="245"/>
        <v xml:space="preserve"> </v>
      </c>
      <c r="U3121" t="s">
        <v>4664</v>
      </c>
    </row>
    <row r="3122" spans="3:21">
      <c r="C3122" s="355">
        <v>3121</v>
      </c>
      <c r="E3122" s="504" t="str">
        <f t="shared" si="244"/>
        <v xml:space="preserve"> </v>
      </c>
      <c r="F3122" s="504"/>
      <c r="M3122" t="str">
        <f t="shared" si="245"/>
        <v xml:space="preserve"> </v>
      </c>
      <c r="U3122" t="s">
        <v>4664</v>
      </c>
    </row>
    <row r="3123" spans="3:21">
      <c r="C3123" s="355">
        <v>3122</v>
      </c>
      <c r="E3123" s="504" t="str">
        <f t="shared" si="244"/>
        <v xml:space="preserve"> </v>
      </c>
      <c r="F3123" s="504"/>
      <c r="M3123" t="str">
        <f t="shared" si="245"/>
        <v xml:space="preserve"> </v>
      </c>
      <c r="U3123" t="s">
        <v>4664</v>
      </c>
    </row>
    <row r="3124" spans="3:21">
      <c r="C3124" s="355">
        <v>3123</v>
      </c>
      <c r="E3124" s="504" t="str">
        <f t="shared" si="244"/>
        <v xml:space="preserve"> </v>
      </c>
      <c r="F3124" s="504"/>
      <c r="M3124" t="str">
        <f t="shared" si="245"/>
        <v xml:space="preserve"> </v>
      </c>
      <c r="U3124" t="s">
        <v>4664</v>
      </c>
    </row>
    <row r="3125" spans="3:21">
      <c r="C3125" s="355">
        <v>3124</v>
      </c>
      <c r="E3125" s="504" t="str">
        <f t="shared" si="244"/>
        <v xml:space="preserve"> </v>
      </c>
      <c r="F3125" s="504"/>
      <c r="M3125" t="str">
        <f t="shared" si="245"/>
        <v xml:space="preserve"> </v>
      </c>
      <c r="U3125" t="s">
        <v>4664</v>
      </c>
    </row>
    <row r="3126" spans="3:21">
      <c r="C3126" s="355">
        <v>3125</v>
      </c>
      <c r="E3126" s="504" t="str">
        <f t="shared" si="244"/>
        <v xml:space="preserve"> </v>
      </c>
      <c r="F3126" s="504"/>
      <c r="M3126" t="str">
        <f t="shared" si="245"/>
        <v xml:space="preserve"> </v>
      </c>
      <c r="U3126" t="s">
        <v>4664</v>
      </c>
    </row>
    <row r="3127" spans="3:21">
      <c r="C3127" s="355">
        <v>3126</v>
      </c>
      <c r="E3127" s="504" t="str">
        <f t="shared" si="244"/>
        <v xml:space="preserve"> </v>
      </c>
      <c r="F3127" s="504"/>
      <c r="M3127" t="str">
        <f t="shared" si="245"/>
        <v xml:space="preserve"> </v>
      </c>
      <c r="U3127" t="s">
        <v>4664</v>
      </c>
    </row>
    <row r="3128" spans="3:21">
      <c r="C3128" s="355">
        <v>3127</v>
      </c>
      <c r="E3128" s="504" t="str">
        <f t="shared" si="244"/>
        <v xml:space="preserve"> </v>
      </c>
      <c r="F3128" s="504"/>
      <c r="M3128" t="str">
        <f t="shared" si="245"/>
        <v xml:space="preserve"> </v>
      </c>
      <c r="U3128" t="s">
        <v>4664</v>
      </c>
    </row>
    <row r="3129" spans="3:21">
      <c r="C3129" s="355">
        <v>3128</v>
      </c>
      <c r="E3129" s="504" t="str">
        <f t="shared" si="244"/>
        <v xml:space="preserve"> </v>
      </c>
      <c r="F3129" s="504"/>
      <c r="M3129" t="str">
        <f t="shared" si="245"/>
        <v xml:space="preserve"> </v>
      </c>
      <c r="U3129" t="s">
        <v>4664</v>
      </c>
    </row>
    <row r="3130" spans="3:21">
      <c r="C3130" s="355">
        <v>3129</v>
      </c>
      <c r="E3130" s="504" t="str">
        <f t="shared" si="244"/>
        <v xml:space="preserve"> </v>
      </c>
      <c r="F3130" s="504"/>
      <c r="M3130" t="str">
        <f t="shared" si="245"/>
        <v xml:space="preserve"> </v>
      </c>
      <c r="U3130" t="s">
        <v>4664</v>
      </c>
    </row>
    <row r="3131" spans="3:21">
      <c r="C3131" s="355">
        <v>3130</v>
      </c>
      <c r="E3131" s="504" t="str">
        <f t="shared" si="244"/>
        <v xml:space="preserve"> </v>
      </c>
      <c r="F3131" s="504"/>
      <c r="M3131" t="str">
        <f t="shared" si="245"/>
        <v xml:space="preserve"> </v>
      </c>
      <c r="U3131" t="s">
        <v>4664</v>
      </c>
    </row>
    <row r="3132" spans="3:21">
      <c r="C3132" s="355">
        <v>3131</v>
      </c>
      <c r="E3132" s="504" t="str">
        <f t="shared" si="244"/>
        <v xml:space="preserve"> </v>
      </c>
      <c r="F3132" s="504"/>
      <c r="M3132" t="str">
        <f t="shared" si="245"/>
        <v xml:space="preserve"> </v>
      </c>
      <c r="U3132" t="s">
        <v>4664</v>
      </c>
    </row>
    <row r="3133" spans="3:21">
      <c r="C3133" s="355">
        <v>3132</v>
      </c>
      <c r="E3133" s="504" t="str">
        <f t="shared" si="244"/>
        <v xml:space="preserve"> </v>
      </c>
      <c r="F3133" s="504"/>
      <c r="M3133" t="str">
        <f t="shared" si="245"/>
        <v xml:space="preserve"> </v>
      </c>
      <c r="U3133" t="s">
        <v>4664</v>
      </c>
    </row>
    <row r="3134" spans="3:21">
      <c r="C3134" s="355">
        <v>3133</v>
      </c>
      <c r="E3134" s="504" t="str">
        <f t="shared" si="244"/>
        <v xml:space="preserve"> </v>
      </c>
      <c r="F3134" s="504"/>
      <c r="M3134" t="str">
        <f t="shared" si="245"/>
        <v xml:space="preserve"> </v>
      </c>
      <c r="U3134" t="s">
        <v>4664</v>
      </c>
    </row>
    <row r="3135" spans="3:21">
      <c r="C3135" s="355">
        <v>3134</v>
      </c>
      <c r="E3135" s="504" t="str">
        <f t="shared" si="244"/>
        <v xml:space="preserve"> </v>
      </c>
      <c r="F3135" s="504"/>
      <c r="M3135" t="str">
        <f t="shared" si="245"/>
        <v xml:space="preserve"> </v>
      </c>
      <c r="U3135" t="s">
        <v>4664</v>
      </c>
    </row>
    <row r="3136" spans="3:21">
      <c r="C3136" s="355">
        <v>3135</v>
      </c>
      <c r="E3136" s="504" t="str">
        <f t="shared" si="244"/>
        <v xml:space="preserve"> </v>
      </c>
      <c r="F3136" s="504"/>
      <c r="M3136" t="str">
        <f t="shared" si="245"/>
        <v xml:space="preserve"> </v>
      </c>
      <c r="U3136" t="s">
        <v>4664</v>
      </c>
    </row>
    <row r="3137" spans="3:21">
      <c r="C3137" s="355">
        <v>3136</v>
      </c>
      <c r="E3137" s="504" t="str">
        <f t="shared" si="244"/>
        <v xml:space="preserve"> </v>
      </c>
      <c r="F3137" s="504"/>
      <c r="M3137" t="str">
        <f t="shared" si="245"/>
        <v xml:space="preserve"> </v>
      </c>
      <c r="U3137" t="s">
        <v>4664</v>
      </c>
    </row>
    <row r="3138" spans="3:21">
      <c r="C3138" s="355">
        <v>3137</v>
      </c>
      <c r="E3138" s="504" t="str">
        <f t="shared" si="244"/>
        <v xml:space="preserve"> </v>
      </c>
      <c r="F3138" s="504"/>
      <c r="M3138" t="str">
        <f t="shared" si="245"/>
        <v xml:space="preserve"> </v>
      </c>
      <c r="U3138" t="s">
        <v>4664</v>
      </c>
    </row>
    <row r="3139" spans="3:21">
      <c r="C3139" s="355">
        <v>3138</v>
      </c>
      <c r="E3139" s="504" t="str">
        <f t="shared" ref="E3139:E3202" si="246">M3139</f>
        <v xml:space="preserve"> </v>
      </c>
      <c r="F3139" s="504"/>
      <c r="M3139" t="str">
        <f t="shared" ref="M3139:M3202" si="247">K3139&amp;" "&amp;L3139</f>
        <v xml:space="preserve"> </v>
      </c>
      <c r="U3139" t="s">
        <v>4664</v>
      </c>
    </row>
    <row r="3140" spans="3:21">
      <c r="C3140" s="355">
        <v>3139</v>
      </c>
      <c r="E3140" s="504" t="str">
        <f t="shared" si="246"/>
        <v xml:space="preserve"> </v>
      </c>
      <c r="F3140" s="504"/>
      <c r="M3140" t="str">
        <f t="shared" si="247"/>
        <v xml:space="preserve"> </v>
      </c>
      <c r="U3140" t="s">
        <v>4664</v>
      </c>
    </row>
    <row r="3141" spans="3:21">
      <c r="C3141" s="355">
        <v>3140</v>
      </c>
      <c r="E3141" s="504" t="str">
        <f t="shared" si="246"/>
        <v xml:space="preserve"> </v>
      </c>
      <c r="F3141" s="504"/>
      <c r="M3141" t="str">
        <f t="shared" si="247"/>
        <v xml:space="preserve"> </v>
      </c>
      <c r="U3141" t="s">
        <v>4664</v>
      </c>
    </row>
    <row r="3142" spans="3:21">
      <c r="C3142" s="355">
        <v>3141</v>
      </c>
      <c r="E3142" s="504" t="str">
        <f t="shared" si="246"/>
        <v xml:space="preserve"> </v>
      </c>
      <c r="F3142" s="504"/>
      <c r="M3142" t="str">
        <f t="shared" si="247"/>
        <v xml:space="preserve"> </v>
      </c>
      <c r="U3142" t="s">
        <v>4664</v>
      </c>
    </row>
    <row r="3143" spans="3:21">
      <c r="C3143" s="355">
        <v>3142</v>
      </c>
      <c r="E3143" s="504" t="str">
        <f t="shared" si="246"/>
        <v xml:space="preserve"> </v>
      </c>
      <c r="F3143" s="504"/>
      <c r="M3143" t="str">
        <f t="shared" si="247"/>
        <v xml:space="preserve"> </v>
      </c>
      <c r="U3143" t="s">
        <v>4664</v>
      </c>
    </row>
    <row r="3144" spans="3:21">
      <c r="C3144" s="355">
        <v>3143</v>
      </c>
      <c r="E3144" s="504" t="str">
        <f t="shared" si="246"/>
        <v xml:space="preserve"> </v>
      </c>
      <c r="F3144" s="504"/>
      <c r="M3144" t="str">
        <f t="shared" si="247"/>
        <v xml:space="preserve"> </v>
      </c>
      <c r="U3144" t="s">
        <v>4664</v>
      </c>
    </row>
    <row r="3145" spans="3:21">
      <c r="C3145" s="355">
        <v>3144</v>
      </c>
      <c r="E3145" s="504" t="str">
        <f t="shared" si="246"/>
        <v xml:space="preserve"> </v>
      </c>
      <c r="F3145" s="504"/>
      <c r="M3145" t="str">
        <f t="shared" si="247"/>
        <v xml:space="preserve"> </v>
      </c>
      <c r="U3145" t="s">
        <v>4664</v>
      </c>
    </row>
    <row r="3146" spans="3:21">
      <c r="C3146" s="355">
        <v>3145</v>
      </c>
      <c r="E3146" s="504" t="str">
        <f t="shared" si="246"/>
        <v xml:space="preserve"> </v>
      </c>
      <c r="F3146" s="504"/>
      <c r="M3146" t="str">
        <f t="shared" si="247"/>
        <v xml:space="preserve"> </v>
      </c>
      <c r="U3146" t="s">
        <v>4664</v>
      </c>
    </row>
    <row r="3147" spans="3:21">
      <c r="C3147" s="355">
        <v>3146</v>
      </c>
      <c r="E3147" s="504" t="str">
        <f t="shared" si="246"/>
        <v xml:space="preserve"> </v>
      </c>
      <c r="F3147" s="504"/>
      <c r="M3147" t="str">
        <f t="shared" si="247"/>
        <v xml:space="preserve"> </v>
      </c>
      <c r="U3147" t="s">
        <v>4664</v>
      </c>
    </row>
    <row r="3148" spans="3:21">
      <c r="C3148" s="355">
        <v>3147</v>
      </c>
      <c r="E3148" s="504" t="str">
        <f t="shared" si="246"/>
        <v xml:space="preserve"> </v>
      </c>
      <c r="F3148" s="504"/>
      <c r="M3148" t="str">
        <f t="shared" si="247"/>
        <v xml:space="preserve"> </v>
      </c>
      <c r="U3148" t="s">
        <v>4664</v>
      </c>
    </row>
    <row r="3149" spans="3:21">
      <c r="C3149" s="355">
        <v>3148</v>
      </c>
      <c r="E3149" s="504" t="str">
        <f t="shared" si="246"/>
        <v xml:space="preserve"> </v>
      </c>
      <c r="F3149" s="504"/>
      <c r="M3149" t="str">
        <f t="shared" si="247"/>
        <v xml:space="preserve"> </v>
      </c>
      <c r="U3149" t="s">
        <v>4664</v>
      </c>
    </row>
    <row r="3150" spans="3:21">
      <c r="C3150" s="355">
        <v>3149</v>
      </c>
      <c r="E3150" s="504" t="str">
        <f t="shared" si="246"/>
        <v xml:space="preserve"> </v>
      </c>
      <c r="F3150" s="504"/>
      <c r="M3150" t="str">
        <f t="shared" si="247"/>
        <v xml:space="preserve"> </v>
      </c>
      <c r="U3150" t="s">
        <v>4664</v>
      </c>
    </row>
    <row r="3151" spans="3:21">
      <c r="C3151" s="355">
        <v>3150</v>
      </c>
      <c r="E3151" s="504" t="str">
        <f t="shared" si="246"/>
        <v xml:space="preserve"> </v>
      </c>
      <c r="F3151" s="504"/>
      <c r="M3151" t="str">
        <f t="shared" si="247"/>
        <v xml:space="preserve"> </v>
      </c>
      <c r="U3151" t="s">
        <v>4664</v>
      </c>
    </row>
    <row r="3152" spans="3:21">
      <c r="C3152" s="355">
        <v>3151</v>
      </c>
      <c r="E3152" s="504" t="str">
        <f t="shared" si="246"/>
        <v xml:space="preserve"> </v>
      </c>
      <c r="F3152" s="504"/>
      <c r="M3152" t="str">
        <f t="shared" si="247"/>
        <v xml:space="preserve"> </v>
      </c>
      <c r="U3152" t="s">
        <v>4664</v>
      </c>
    </row>
    <row r="3153" spans="3:21">
      <c r="C3153" s="355">
        <v>3152</v>
      </c>
      <c r="E3153" s="504" t="str">
        <f t="shared" si="246"/>
        <v xml:space="preserve"> </v>
      </c>
      <c r="F3153" s="504"/>
      <c r="M3153" t="str">
        <f t="shared" si="247"/>
        <v xml:space="preserve"> </v>
      </c>
      <c r="U3153" t="s">
        <v>4664</v>
      </c>
    </row>
    <row r="3154" spans="3:21">
      <c r="C3154" s="355">
        <v>3153</v>
      </c>
      <c r="E3154" s="504" t="str">
        <f t="shared" si="246"/>
        <v xml:space="preserve"> </v>
      </c>
      <c r="F3154" s="504"/>
      <c r="M3154" t="str">
        <f t="shared" si="247"/>
        <v xml:space="preserve"> </v>
      </c>
      <c r="U3154" t="s">
        <v>4664</v>
      </c>
    </row>
    <row r="3155" spans="3:21">
      <c r="C3155" s="355">
        <v>3154</v>
      </c>
      <c r="E3155" s="504" t="str">
        <f t="shared" si="246"/>
        <v xml:space="preserve"> </v>
      </c>
      <c r="F3155" s="504"/>
      <c r="M3155" t="str">
        <f t="shared" si="247"/>
        <v xml:space="preserve"> </v>
      </c>
      <c r="U3155" t="s">
        <v>4664</v>
      </c>
    </row>
    <row r="3156" spans="3:21">
      <c r="C3156" s="355">
        <v>3155</v>
      </c>
      <c r="E3156" s="504" t="str">
        <f t="shared" si="246"/>
        <v xml:space="preserve"> </v>
      </c>
      <c r="F3156" s="504"/>
      <c r="M3156" t="str">
        <f t="shared" si="247"/>
        <v xml:space="preserve"> </v>
      </c>
      <c r="U3156" t="s">
        <v>4664</v>
      </c>
    </row>
    <row r="3157" spans="3:21">
      <c r="C3157" s="355">
        <v>3156</v>
      </c>
      <c r="E3157" s="504" t="str">
        <f t="shared" si="246"/>
        <v xml:space="preserve"> </v>
      </c>
      <c r="F3157" s="504"/>
      <c r="M3157" t="str">
        <f t="shared" si="247"/>
        <v xml:space="preserve"> </v>
      </c>
      <c r="U3157" t="s">
        <v>4664</v>
      </c>
    </row>
    <row r="3158" spans="3:21">
      <c r="C3158" s="355">
        <v>3157</v>
      </c>
      <c r="E3158" s="504" t="str">
        <f t="shared" si="246"/>
        <v xml:space="preserve"> </v>
      </c>
      <c r="F3158" s="504"/>
      <c r="M3158" t="str">
        <f t="shared" si="247"/>
        <v xml:space="preserve"> </v>
      </c>
      <c r="U3158" t="s">
        <v>4664</v>
      </c>
    </row>
    <row r="3159" spans="3:21">
      <c r="C3159" s="355">
        <v>3158</v>
      </c>
      <c r="E3159" s="504" t="str">
        <f t="shared" si="246"/>
        <v xml:space="preserve"> </v>
      </c>
      <c r="F3159" s="504"/>
      <c r="M3159" t="str">
        <f t="shared" si="247"/>
        <v xml:space="preserve"> </v>
      </c>
      <c r="U3159" t="s">
        <v>4664</v>
      </c>
    </row>
    <row r="3160" spans="3:21">
      <c r="C3160" s="355">
        <v>3159</v>
      </c>
      <c r="E3160" s="504" t="str">
        <f t="shared" si="246"/>
        <v xml:space="preserve"> </v>
      </c>
      <c r="F3160" s="504"/>
      <c r="M3160" t="str">
        <f t="shared" si="247"/>
        <v xml:space="preserve"> </v>
      </c>
      <c r="U3160" t="s">
        <v>4664</v>
      </c>
    </row>
    <row r="3161" spans="3:21">
      <c r="C3161" s="355">
        <v>3160</v>
      </c>
      <c r="E3161" s="504" t="str">
        <f t="shared" si="246"/>
        <v xml:space="preserve"> </v>
      </c>
      <c r="F3161" s="504"/>
      <c r="M3161" t="str">
        <f t="shared" si="247"/>
        <v xml:space="preserve"> </v>
      </c>
      <c r="U3161" t="s">
        <v>4664</v>
      </c>
    </row>
    <row r="3162" spans="3:21">
      <c r="C3162" s="355">
        <v>3161</v>
      </c>
      <c r="E3162" s="504" t="str">
        <f t="shared" si="246"/>
        <v xml:space="preserve"> </v>
      </c>
      <c r="F3162" s="504"/>
      <c r="M3162" t="str">
        <f t="shared" si="247"/>
        <v xml:space="preserve"> </v>
      </c>
      <c r="U3162" t="s">
        <v>4664</v>
      </c>
    </row>
    <row r="3163" spans="3:21">
      <c r="C3163" s="355">
        <v>3162</v>
      </c>
      <c r="E3163" s="504" t="str">
        <f t="shared" si="246"/>
        <v xml:space="preserve"> </v>
      </c>
      <c r="F3163" s="504"/>
      <c r="M3163" t="str">
        <f t="shared" si="247"/>
        <v xml:space="preserve"> </v>
      </c>
      <c r="U3163" t="s">
        <v>4664</v>
      </c>
    </row>
    <row r="3164" spans="3:21">
      <c r="C3164" s="355">
        <v>3163</v>
      </c>
      <c r="E3164" s="504" t="str">
        <f t="shared" si="246"/>
        <v xml:space="preserve"> </v>
      </c>
      <c r="F3164" s="504"/>
      <c r="M3164" t="str">
        <f t="shared" si="247"/>
        <v xml:space="preserve"> </v>
      </c>
      <c r="U3164" t="s">
        <v>4664</v>
      </c>
    </row>
    <row r="3165" spans="3:21">
      <c r="C3165" s="355">
        <v>3164</v>
      </c>
      <c r="E3165" s="504" t="str">
        <f t="shared" si="246"/>
        <v xml:space="preserve"> </v>
      </c>
      <c r="F3165" s="504"/>
      <c r="M3165" t="str">
        <f t="shared" si="247"/>
        <v xml:space="preserve"> </v>
      </c>
      <c r="U3165" t="s">
        <v>4664</v>
      </c>
    </row>
    <row r="3166" spans="3:21">
      <c r="C3166" s="355">
        <v>3165</v>
      </c>
      <c r="E3166" s="504" t="str">
        <f t="shared" si="246"/>
        <v xml:space="preserve"> </v>
      </c>
      <c r="F3166" s="504"/>
      <c r="M3166" t="str">
        <f t="shared" si="247"/>
        <v xml:space="preserve"> </v>
      </c>
      <c r="U3166" t="s">
        <v>4664</v>
      </c>
    </row>
    <row r="3167" spans="3:21">
      <c r="C3167" s="355">
        <v>3166</v>
      </c>
      <c r="E3167" s="504" t="str">
        <f t="shared" si="246"/>
        <v xml:space="preserve"> </v>
      </c>
      <c r="F3167" s="504"/>
      <c r="M3167" t="str">
        <f t="shared" si="247"/>
        <v xml:space="preserve"> </v>
      </c>
      <c r="U3167" t="s">
        <v>4664</v>
      </c>
    </row>
    <row r="3168" spans="3:21">
      <c r="C3168" s="355">
        <v>3167</v>
      </c>
      <c r="E3168" s="504" t="str">
        <f t="shared" si="246"/>
        <v xml:space="preserve"> </v>
      </c>
      <c r="F3168" s="504"/>
      <c r="M3168" t="str">
        <f t="shared" si="247"/>
        <v xml:space="preserve"> </v>
      </c>
      <c r="U3168" t="s">
        <v>4664</v>
      </c>
    </row>
    <row r="3169" spans="3:21">
      <c r="C3169" s="355">
        <v>3168</v>
      </c>
      <c r="E3169" s="504" t="str">
        <f t="shared" si="246"/>
        <v xml:space="preserve"> </v>
      </c>
      <c r="F3169" s="504"/>
      <c r="M3169" t="str">
        <f t="shared" si="247"/>
        <v xml:space="preserve"> </v>
      </c>
      <c r="U3169" t="s">
        <v>4664</v>
      </c>
    </row>
    <row r="3170" spans="3:21">
      <c r="C3170" s="355">
        <v>3169</v>
      </c>
      <c r="E3170" s="504" t="str">
        <f t="shared" si="246"/>
        <v xml:space="preserve"> </v>
      </c>
      <c r="F3170" s="504"/>
      <c r="M3170" t="str">
        <f t="shared" si="247"/>
        <v xml:space="preserve"> </v>
      </c>
      <c r="U3170" t="s">
        <v>4664</v>
      </c>
    </row>
    <row r="3171" spans="3:21">
      <c r="C3171" s="355">
        <v>3170</v>
      </c>
      <c r="E3171" s="504" t="str">
        <f t="shared" si="246"/>
        <v xml:space="preserve"> </v>
      </c>
      <c r="F3171" s="504"/>
      <c r="M3171" t="str">
        <f t="shared" si="247"/>
        <v xml:space="preserve"> </v>
      </c>
      <c r="U3171" t="s">
        <v>4664</v>
      </c>
    </row>
    <row r="3172" spans="3:21">
      <c r="C3172" s="355">
        <v>3171</v>
      </c>
      <c r="E3172" s="504" t="str">
        <f t="shared" si="246"/>
        <v xml:space="preserve"> </v>
      </c>
      <c r="F3172" s="504"/>
      <c r="M3172" t="str">
        <f t="shared" si="247"/>
        <v xml:space="preserve"> </v>
      </c>
      <c r="U3172" t="s">
        <v>4664</v>
      </c>
    </row>
    <row r="3173" spans="3:21">
      <c r="C3173" s="355">
        <v>3172</v>
      </c>
      <c r="E3173" s="504" t="str">
        <f t="shared" si="246"/>
        <v xml:space="preserve"> </v>
      </c>
      <c r="F3173" s="504"/>
      <c r="M3173" t="str">
        <f t="shared" si="247"/>
        <v xml:space="preserve"> </v>
      </c>
      <c r="U3173" t="s">
        <v>4664</v>
      </c>
    </row>
    <row r="3174" spans="3:21">
      <c r="C3174" s="355">
        <v>3173</v>
      </c>
      <c r="E3174" s="504" t="str">
        <f t="shared" si="246"/>
        <v xml:space="preserve"> </v>
      </c>
      <c r="F3174" s="504"/>
      <c r="M3174" t="str">
        <f t="shared" si="247"/>
        <v xml:space="preserve"> </v>
      </c>
      <c r="U3174" t="s">
        <v>4664</v>
      </c>
    </row>
    <row r="3175" spans="3:21">
      <c r="C3175" s="355">
        <v>3174</v>
      </c>
      <c r="E3175" s="504" t="str">
        <f t="shared" si="246"/>
        <v xml:space="preserve"> </v>
      </c>
      <c r="F3175" s="504"/>
      <c r="M3175" t="str">
        <f t="shared" si="247"/>
        <v xml:space="preserve"> </v>
      </c>
      <c r="U3175" t="s">
        <v>4664</v>
      </c>
    </row>
    <row r="3176" spans="3:21">
      <c r="C3176" s="355">
        <v>3175</v>
      </c>
      <c r="E3176" s="504" t="str">
        <f t="shared" si="246"/>
        <v xml:space="preserve"> </v>
      </c>
      <c r="F3176" s="504"/>
      <c r="M3176" t="str">
        <f t="shared" si="247"/>
        <v xml:space="preserve"> </v>
      </c>
      <c r="U3176" t="s">
        <v>4664</v>
      </c>
    </row>
    <row r="3177" spans="3:21">
      <c r="C3177" s="355">
        <v>3176</v>
      </c>
      <c r="E3177" s="504" t="str">
        <f t="shared" si="246"/>
        <v xml:space="preserve"> </v>
      </c>
      <c r="F3177" s="504"/>
      <c r="M3177" t="str">
        <f t="shared" si="247"/>
        <v xml:space="preserve"> </v>
      </c>
      <c r="U3177" t="s">
        <v>4664</v>
      </c>
    </row>
    <row r="3178" spans="3:21">
      <c r="C3178" s="355">
        <v>3177</v>
      </c>
      <c r="E3178" s="504" t="str">
        <f t="shared" si="246"/>
        <v xml:space="preserve"> </v>
      </c>
      <c r="F3178" s="504"/>
      <c r="M3178" t="str">
        <f t="shared" si="247"/>
        <v xml:space="preserve"> </v>
      </c>
      <c r="U3178" t="s">
        <v>4664</v>
      </c>
    </row>
    <row r="3179" spans="3:21">
      <c r="C3179" s="355">
        <v>3178</v>
      </c>
      <c r="E3179" s="504" t="str">
        <f t="shared" si="246"/>
        <v xml:space="preserve"> </v>
      </c>
      <c r="F3179" s="504"/>
      <c r="M3179" t="str">
        <f t="shared" si="247"/>
        <v xml:space="preserve"> </v>
      </c>
      <c r="U3179" t="s">
        <v>4664</v>
      </c>
    </row>
    <row r="3180" spans="3:21">
      <c r="C3180" s="355">
        <v>3179</v>
      </c>
      <c r="E3180" s="504" t="str">
        <f t="shared" si="246"/>
        <v xml:space="preserve"> </v>
      </c>
      <c r="F3180" s="504"/>
      <c r="M3180" t="str">
        <f t="shared" si="247"/>
        <v xml:space="preserve"> </v>
      </c>
      <c r="U3180" t="s">
        <v>4664</v>
      </c>
    </row>
    <row r="3181" spans="3:21">
      <c r="C3181" s="355">
        <v>3180</v>
      </c>
      <c r="E3181" s="504" t="str">
        <f t="shared" si="246"/>
        <v xml:space="preserve"> </v>
      </c>
      <c r="F3181" s="504"/>
      <c r="M3181" t="str">
        <f t="shared" si="247"/>
        <v xml:space="preserve"> </v>
      </c>
      <c r="U3181" t="s">
        <v>4664</v>
      </c>
    </row>
    <row r="3182" spans="3:21">
      <c r="C3182" s="355">
        <v>3181</v>
      </c>
      <c r="E3182" s="504" t="str">
        <f t="shared" si="246"/>
        <v xml:space="preserve"> </v>
      </c>
      <c r="F3182" s="504"/>
      <c r="M3182" t="str">
        <f t="shared" si="247"/>
        <v xml:space="preserve"> </v>
      </c>
      <c r="U3182" t="s">
        <v>4664</v>
      </c>
    </row>
    <row r="3183" spans="3:21">
      <c r="C3183" s="355">
        <v>3182</v>
      </c>
      <c r="E3183" s="504" t="str">
        <f t="shared" si="246"/>
        <v xml:space="preserve"> </v>
      </c>
      <c r="F3183" s="504"/>
      <c r="M3183" t="str">
        <f t="shared" si="247"/>
        <v xml:space="preserve"> </v>
      </c>
      <c r="U3183" t="s">
        <v>4664</v>
      </c>
    </row>
    <row r="3184" spans="3:21">
      <c r="C3184" s="355">
        <v>3183</v>
      </c>
      <c r="E3184" s="504" t="str">
        <f t="shared" si="246"/>
        <v xml:space="preserve"> </v>
      </c>
      <c r="F3184" s="504"/>
      <c r="M3184" t="str">
        <f t="shared" si="247"/>
        <v xml:space="preserve"> </v>
      </c>
      <c r="U3184" t="s">
        <v>4664</v>
      </c>
    </row>
    <row r="3185" spans="3:21">
      <c r="C3185" s="355">
        <v>3184</v>
      </c>
      <c r="E3185" s="504" t="str">
        <f t="shared" si="246"/>
        <v xml:space="preserve"> </v>
      </c>
      <c r="F3185" s="504"/>
      <c r="M3185" t="str">
        <f t="shared" si="247"/>
        <v xml:space="preserve"> </v>
      </c>
      <c r="U3185" t="s">
        <v>4664</v>
      </c>
    </row>
    <row r="3186" spans="3:21">
      <c r="C3186" s="355">
        <v>3185</v>
      </c>
      <c r="E3186" s="504" t="str">
        <f t="shared" si="246"/>
        <v xml:space="preserve"> </v>
      </c>
      <c r="F3186" s="504"/>
      <c r="M3186" t="str">
        <f t="shared" si="247"/>
        <v xml:space="preserve"> </v>
      </c>
      <c r="U3186" t="s">
        <v>4664</v>
      </c>
    </row>
    <row r="3187" spans="3:21">
      <c r="C3187" s="355">
        <v>3186</v>
      </c>
      <c r="E3187" s="504" t="str">
        <f t="shared" si="246"/>
        <v xml:space="preserve"> </v>
      </c>
      <c r="F3187" s="504"/>
      <c r="M3187" t="str">
        <f t="shared" si="247"/>
        <v xml:space="preserve"> </v>
      </c>
      <c r="U3187" t="s">
        <v>4664</v>
      </c>
    </row>
    <row r="3188" spans="3:21">
      <c r="C3188" s="355">
        <v>3187</v>
      </c>
      <c r="E3188" s="504" t="str">
        <f t="shared" si="246"/>
        <v xml:space="preserve"> </v>
      </c>
      <c r="F3188" s="504"/>
      <c r="M3188" t="str">
        <f t="shared" si="247"/>
        <v xml:space="preserve"> </v>
      </c>
      <c r="U3188" t="s">
        <v>4664</v>
      </c>
    </row>
    <row r="3189" spans="3:21">
      <c r="C3189" s="355">
        <v>3188</v>
      </c>
      <c r="E3189" s="504" t="str">
        <f t="shared" si="246"/>
        <v xml:space="preserve"> </v>
      </c>
      <c r="F3189" s="504"/>
      <c r="M3189" t="str">
        <f t="shared" si="247"/>
        <v xml:space="preserve"> </v>
      </c>
      <c r="U3189" t="s">
        <v>4664</v>
      </c>
    </row>
    <row r="3190" spans="3:21">
      <c r="C3190" s="355">
        <v>3189</v>
      </c>
      <c r="E3190" s="504" t="str">
        <f t="shared" si="246"/>
        <v xml:space="preserve"> </v>
      </c>
      <c r="F3190" s="504"/>
      <c r="M3190" t="str">
        <f t="shared" si="247"/>
        <v xml:space="preserve"> </v>
      </c>
      <c r="U3190" t="s">
        <v>4664</v>
      </c>
    </row>
    <row r="3191" spans="3:21">
      <c r="C3191" s="355">
        <v>3190</v>
      </c>
      <c r="E3191" s="504" t="str">
        <f t="shared" si="246"/>
        <v xml:space="preserve"> </v>
      </c>
      <c r="F3191" s="504"/>
      <c r="M3191" t="str">
        <f t="shared" si="247"/>
        <v xml:space="preserve"> </v>
      </c>
      <c r="U3191" t="s">
        <v>4664</v>
      </c>
    </row>
    <row r="3192" spans="3:21">
      <c r="C3192" s="355">
        <v>3191</v>
      </c>
      <c r="E3192" s="504" t="str">
        <f t="shared" si="246"/>
        <v xml:space="preserve"> </v>
      </c>
      <c r="F3192" s="504"/>
      <c r="M3192" t="str">
        <f t="shared" si="247"/>
        <v xml:space="preserve"> </v>
      </c>
      <c r="U3192" t="s">
        <v>4664</v>
      </c>
    </row>
    <row r="3193" spans="3:21">
      <c r="C3193" s="355">
        <v>3192</v>
      </c>
      <c r="E3193" s="504" t="str">
        <f t="shared" si="246"/>
        <v xml:space="preserve"> </v>
      </c>
      <c r="F3193" s="504"/>
      <c r="M3193" t="str">
        <f t="shared" si="247"/>
        <v xml:space="preserve"> </v>
      </c>
      <c r="U3193" t="s">
        <v>4664</v>
      </c>
    </row>
    <row r="3194" spans="3:21">
      <c r="C3194" s="355">
        <v>3193</v>
      </c>
      <c r="E3194" s="504" t="str">
        <f t="shared" si="246"/>
        <v xml:space="preserve"> </v>
      </c>
      <c r="F3194" s="504"/>
      <c r="M3194" t="str">
        <f t="shared" si="247"/>
        <v xml:space="preserve"> </v>
      </c>
      <c r="U3194" t="s">
        <v>4664</v>
      </c>
    </row>
    <row r="3195" spans="3:21">
      <c r="C3195" s="355">
        <v>3194</v>
      </c>
      <c r="E3195" s="504" t="str">
        <f t="shared" si="246"/>
        <v xml:space="preserve"> </v>
      </c>
      <c r="F3195" s="504"/>
      <c r="M3195" t="str">
        <f t="shared" si="247"/>
        <v xml:space="preserve"> </v>
      </c>
      <c r="U3195" t="s">
        <v>4664</v>
      </c>
    </row>
    <row r="3196" spans="3:21">
      <c r="C3196" s="355">
        <v>3195</v>
      </c>
      <c r="E3196" s="504" t="str">
        <f t="shared" si="246"/>
        <v xml:space="preserve"> </v>
      </c>
      <c r="F3196" s="504"/>
      <c r="M3196" t="str">
        <f t="shared" si="247"/>
        <v xml:space="preserve"> </v>
      </c>
      <c r="U3196" t="s">
        <v>4664</v>
      </c>
    </row>
    <row r="3197" spans="3:21">
      <c r="C3197" s="355">
        <v>3196</v>
      </c>
      <c r="E3197" s="504" t="str">
        <f t="shared" si="246"/>
        <v xml:space="preserve"> </v>
      </c>
      <c r="F3197" s="504"/>
      <c r="M3197" t="str">
        <f t="shared" si="247"/>
        <v xml:space="preserve"> </v>
      </c>
      <c r="U3197" t="s">
        <v>4664</v>
      </c>
    </row>
    <row r="3198" spans="3:21">
      <c r="C3198" s="355">
        <v>3197</v>
      </c>
      <c r="E3198" s="504" t="str">
        <f t="shared" si="246"/>
        <v xml:space="preserve"> </v>
      </c>
      <c r="F3198" s="504"/>
      <c r="M3198" t="str">
        <f t="shared" si="247"/>
        <v xml:space="preserve"> </v>
      </c>
      <c r="U3198" t="s">
        <v>4664</v>
      </c>
    </row>
    <row r="3199" spans="3:21">
      <c r="C3199" s="355">
        <v>3198</v>
      </c>
      <c r="E3199" s="504" t="str">
        <f t="shared" si="246"/>
        <v xml:space="preserve"> </v>
      </c>
      <c r="F3199" s="504"/>
      <c r="M3199" t="str">
        <f t="shared" si="247"/>
        <v xml:space="preserve"> </v>
      </c>
      <c r="U3199" t="s">
        <v>4664</v>
      </c>
    </row>
    <row r="3200" spans="3:21">
      <c r="C3200" s="355">
        <v>3199</v>
      </c>
      <c r="E3200" s="504" t="str">
        <f t="shared" si="246"/>
        <v xml:space="preserve"> </v>
      </c>
      <c r="F3200" s="504"/>
      <c r="M3200" t="str">
        <f t="shared" si="247"/>
        <v xml:space="preserve"> </v>
      </c>
      <c r="U3200" t="s">
        <v>4664</v>
      </c>
    </row>
    <row r="3201" spans="3:21">
      <c r="C3201" s="355">
        <v>3200</v>
      </c>
      <c r="E3201" s="504" t="str">
        <f t="shared" si="246"/>
        <v xml:space="preserve"> </v>
      </c>
      <c r="F3201" s="504"/>
      <c r="M3201" t="str">
        <f t="shared" si="247"/>
        <v xml:space="preserve"> </v>
      </c>
      <c r="U3201" t="s">
        <v>4664</v>
      </c>
    </row>
    <row r="3202" spans="3:21">
      <c r="C3202" s="355">
        <v>3201</v>
      </c>
      <c r="E3202" s="504" t="str">
        <f t="shared" si="246"/>
        <v xml:space="preserve"> </v>
      </c>
      <c r="F3202" s="504"/>
      <c r="M3202" t="str">
        <f t="shared" si="247"/>
        <v xml:space="preserve"> </v>
      </c>
      <c r="U3202" t="s">
        <v>4664</v>
      </c>
    </row>
    <row r="3203" spans="3:21">
      <c r="C3203" s="355">
        <v>3202</v>
      </c>
      <c r="E3203" s="504" t="str">
        <f t="shared" ref="E3203:E3266" si="248">M3203</f>
        <v xml:space="preserve"> </v>
      </c>
      <c r="F3203" s="504"/>
      <c r="M3203" t="str">
        <f t="shared" ref="M3203:M3266" si="249">K3203&amp;" "&amp;L3203</f>
        <v xml:space="preserve"> </v>
      </c>
      <c r="U3203" t="s">
        <v>4664</v>
      </c>
    </row>
    <row r="3204" spans="3:21">
      <c r="C3204" s="355">
        <v>3203</v>
      </c>
      <c r="E3204" s="504" t="str">
        <f t="shared" si="248"/>
        <v xml:space="preserve"> </v>
      </c>
      <c r="F3204" s="504"/>
      <c r="M3204" t="str">
        <f t="shared" si="249"/>
        <v xml:space="preserve"> </v>
      </c>
      <c r="U3204" t="s">
        <v>4664</v>
      </c>
    </row>
    <row r="3205" spans="3:21">
      <c r="C3205" s="355">
        <v>3204</v>
      </c>
      <c r="E3205" s="504" t="str">
        <f t="shared" si="248"/>
        <v xml:space="preserve"> </v>
      </c>
      <c r="F3205" s="504"/>
      <c r="M3205" t="str">
        <f t="shared" si="249"/>
        <v xml:space="preserve"> </v>
      </c>
      <c r="U3205" t="s">
        <v>4664</v>
      </c>
    </row>
    <row r="3206" spans="3:21">
      <c r="C3206" s="355">
        <v>3205</v>
      </c>
      <c r="E3206" s="504" t="str">
        <f t="shared" si="248"/>
        <v xml:space="preserve"> </v>
      </c>
      <c r="F3206" s="504"/>
      <c r="M3206" t="str">
        <f t="shared" si="249"/>
        <v xml:space="preserve"> </v>
      </c>
      <c r="U3206" t="s">
        <v>4664</v>
      </c>
    </row>
    <row r="3207" spans="3:21">
      <c r="C3207" s="355">
        <v>3206</v>
      </c>
      <c r="E3207" s="504" t="str">
        <f t="shared" si="248"/>
        <v xml:space="preserve"> </v>
      </c>
      <c r="F3207" s="504"/>
      <c r="M3207" t="str">
        <f t="shared" si="249"/>
        <v xml:space="preserve"> </v>
      </c>
      <c r="U3207" t="s">
        <v>4664</v>
      </c>
    </row>
    <row r="3208" spans="3:21">
      <c r="C3208" s="355">
        <v>3207</v>
      </c>
      <c r="E3208" s="504" t="str">
        <f t="shared" si="248"/>
        <v xml:space="preserve"> </v>
      </c>
      <c r="F3208" s="504"/>
      <c r="M3208" t="str">
        <f t="shared" si="249"/>
        <v xml:space="preserve"> </v>
      </c>
      <c r="U3208" t="s">
        <v>4664</v>
      </c>
    </row>
    <row r="3209" spans="3:21">
      <c r="C3209" s="355">
        <v>3208</v>
      </c>
      <c r="E3209" s="504" t="str">
        <f t="shared" si="248"/>
        <v xml:space="preserve"> </v>
      </c>
      <c r="F3209" s="504"/>
      <c r="M3209" t="str">
        <f t="shared" si="249"/>
        <v xml:space="preserve"> </v>
      </c>
      <c r="U3209" t="s">
        <v>4664</v>
      </c>
    </row>
    <row r="3210" spans="3:21">
      <c r="C3210" s="355">
        <v>3209</v>
      </c>
      <c r="E3210" s="504" t="str">
        <f t="shared" si="248"/>
        <v xml:space="preserve"> </v>
      </c>
      <c r="F3210" s="504"/>
      <c r="M3210" t="str">
        <f t="shared" si="249"/>
        <v xml:space="preserve"> </v>
      </c>
      <c r="U3210" t="s">
        <v>4664</v>
      </c>
    </row>
    <row r="3211" spans="3:21">
      <c r="C3211" s="355">
        <v>3210</v>
      </c>
      <c r="E3211" s="504" t="str">
        <f t="shared" si="248"/>
        <v xml:space="preserve"> </v>
      </c>
      <c r="F3211" s="504"/>
      <c r="M3211" t="str">
        <f t="shared" si="249"/>
        <v xml:space="preserve"> </v>
      </c>
      <c r="U3211" t="s">
        <v>4664</v>
      </c>
    </row>
    <row r="3212" spans="3:21">
      <c r="C3212" s="355">
        <v>3211</v>
      </c>
      <c r="E3212" s="504" t="str">
        <f t="shared" si="248"/>
        <v xml:space="preserve"> </v>
      </c>
      <c r="F3212" s="504"/>
      <c r="M3212" t="str">
        <f t="shared" si="249"/>
        <v xml:space="preserve"> </v>
      </c>
      <c r="U3212" t="s">
        <v>4664</v>
      </c>
    </row>
    <row r="3213" spans="3:21">
      <c r="C3213" s="355">
        <v>3212</v>
      </c>
      <c r="E3213" s="504" t="str">
        <f t="shared" si="248"/>
        <v xml:space="preserve"> </v>
      </c>
      <c r="F3213" s="504"/>
      <c r="M3213" t="str">
        <f t="shared" si="249"/>
        <v xml:space="preserve"> </v>
      </c>
      <c r="U3213" t="s">
        <v>4664</v>
      </c>
    </row>
    <row r="3214" spans="3:21">
      <c r="C3214" s="355">
        <v>3213</v>
      </c>
      <c r="E3214" s="504" t="str">
        <f t="shared" si="248"/>
        <v xml:space="preserve"> </v>
      </c>
      <c r="F3214" s="504"/>
      <c r="M3214" t="str">
        <f t="shared" si="249"/>
        <v xml:space="preserve"> </v>
      </c>
      <c r="U3214" t="s">
        <v>4664</v>
      </c>
    </row>
    <row r="3215" spans="3:21">
      <c r="C3215" s="355">
        <v>3214</v>
      </c>
      <c r="E3215" s="504" t="str">
        <f t="shared" si="248"/>
        <v xml:space="preserve"> </v>
      </c>
      <c r="F3215" s="504"/>
      <c r="M3215" t="str">
        <f t="shared" si="249"/>
        <v xml:space="preserve"> </v>
      </c>
      <c r="U3215" t="s">
        <v>4664</v>
      </c>
    </row>
    <row r="3216" spans="3:21">
      <c r="C3216" s="355">
        <v>3215</v>
      </c>
      <c r="E3216" s="504" t="str">
        <f t="shared" si="248"/>
        <v xml:space="preserve"> </v>
      </c>
      <c r="F3216" s="504"/>
      <c r="M3216" t="str">
        <f t="shared" si="249"/>
        <v xml:space="preserve"> </v>
      </c>
      <c r="U3216" t="s">
        <v>4664</v>
      </c>
    </row>
    <row r="3217" spans="3:21">
      <c r="C3217" s="355">
        <v>3216</v>
      </c>
      <c r="E3217" s="504" t="str">
        <f t="shared" si="248"/>
        <v xml:space="preserve"> </v>
      </c>
      <c r="F3217" s="504"/>
      <c r="M3217" t="str">
        <f t="shared" si="249"/>
        <v xml:space="preserve"> </v>
      </c>
      <c r="U3217" t="s">
        <v>4664</v>
      </c>
    </row>
    <row r="3218" spans="3:21">
      <c r="C3218" s="355">
        <v>3217</v>
      </c>
      <c r="E3218" s="504" t="str">
        <f t="shared" si="248"/>
        <v xml:space="preserve"> </v>
      </c>
      <c r="F3218" s="504"/>
      <c r="M3218" t="str">
        <f t="shared" si="249"/>
        <v xml:space="preserve"> </v>
      </c>
      <c r="U3218" t="s">
        <v>4664</v>
      </c>
    </row>
    <row r="3219" spans="3:21">
      <c r="C3219" s="355">
        <v>3218</v>
      </c>
      <c r="E3219" s="504" t="str">
        <f t="shared" si="248"/>
        <v xml:space="preserve"> </v>
      </c>
      <c r="F3219" s="504"/>
      <c r="M3219" t="str">
        <f t="shared" si="249"/>
        <v xml:space="preserve"> </v>
      </c>
      <c r="U3219" t="s">
        <v>4664</v>
      </c>
    </row>
    <row r="3220" spans="3:21">
      <c r="C3220" s="355">
        <v>3219</v>
      </c>
      <c r="E3220" s="504" t="str">
        <f t="shared" si="248"/>
        <v xml:space="preserve"> </v>
      </c>
      <c r="F3220" s="504"/>
      <c r="M3220" t="str">
        <f t="shared" si="249"/>
        <v xml:space="preserve"> </v>
      </c>
      <c r="U3220" t="s">
        <v>4664</v>
      </c>
    </row>
    <row r="3221" spans="3:21">
      <c r="C3221" s="355">
        <v>3220</v>
      </c>
      <c r="E3221" s="504" t="str">
        <f t="shared" si="248"/>
        <v xml:space="preserve"> </v>
      </c>
      <c r="F3221" s="504"/>
      <c r="M3221" t="str">
        <f t="shared" si="249"/>
        <v xml:space="preserve"> </v>
      </c>
      <c r="U3221" t="s">
        <v>4664</v>
      </c>
    </row>
    <row r="3222" spans="3:21">
      <c r="C3222" s="355">
        <v>3221</v>
      </c>
      <c r="E3222" s="504" t="str">
        <f t="shared" si="248"/>
        <v xml:space="preserve"> </v>
      </c>
      <c r="F3222" s="504"/>
      <c r="M3222" t="str">
        <f t="shared" si="249"/>
        <v xml:space="preserve"> </v>
      </c>
      <c r="U3222" t="s">
        <v>4664</v>
      </c>
    </row>
    <row r="3223" spans="3:21">
      <c r="C3223" s="355">
        <v>3222</v>
      </c>
      <c r="E3223" s="504" t="str">
        <f t="shared" si="248"/>
        <v xml:space="preserve"> </v>
      </c>
      <c r="F3223" s="504"/>
      <c r="M3223" t="str">
        <f t="shared" si="249"/>
        <v xml:space="preserve"> </v>
      </c>
      <c r="U3223" t="s">
        <v>4664</v>
      </c>
    </row>
    <row r="3224" spans="3:21">
      <c r="C3224" s="355">
        <v>3223</v>
      </c>
      <c r="E3224" s="504" t="str">
        <f t="shared" si="248"/>
        <v xml:space="preserve"> </v>
      </c>
      <c r="F3224" s="504"/>
      <c r="M3224" t="str">
        <f t="shared" si="249"/>
        <v xml:space="preserve"> </v>
      </c>
      <c r="U3224" t="s">
        <v>4664</v>
      </c>
    </row>
    <row r="3225" spans="3:21">
      <c r="C3225" s="355">
        <v>3224</v>
      </c>
      <c r="E3225" s="504" t="str">
        <f t="shared" si="248"/>
        <v xml:space="preserve"> </v>
      </c>
      <c r="F3225" s="504"/>
      <c r="M3225" t="str">
        <f t="shared" si="249"/>
        <v xml:space="preserve"> </v>
      </c>
      <c r="U3225" t="s">
        <v>4664</v>
      </c>
    </row>
    <row r="3226" spans="3:21">
      <c r="C3226" s="355">
        <v>3225</v>
      </c>
      <c r="E3226" s="504" t="str">
        <f t="shared" si="248"/>
        <v xml:space="preserve"> </v>
      </c>
      <c r="F3226" s="504"/>
      <c r="M3226" t="str">
        <f t="shared" si="249"/>
        <v xml:space="preserve"> </v>
      </c>
      <c r="U3226" t="s">
        <v>4664</v>
      </c>
    </row>
    <row r="3227" spans="3:21">
      <c r="C3227" s="355">
        <v>3226</v>
      </c>
      <c r="E3227" s="504" t="str">
        <f t="shared" si="248"/>
        <v xml:space="preserve"> </v>
      </c>
      <c r="F3227" s="504"/>
      <c r="M3227" t="str">
        <f t="shared" si="249"/>
        <v xml:space="preserve"> </v>
      </c>
      <c r="U3227" t="s">
        <v>4664</v>
      </c>
    </row>
    <row r="3228" spans="3:21">
      <c r="C3228" s="355">
        <v>3227</v>
      </c>
      <c r="E3228" s="504" t="str">
        <f t="shared" si="248"/>
        <v xml:space="preserve"> </v>
      </c>
      <c r="F3228" s="504"/>
      <c r="M3228" t="str">
        <f t="shared" si="249"/>
        <v xml:space="preserve"> </v>
      </c>
      <c r="U3228" t="s">
        <v>4664</v>
      </c>
    </row>
    <row r="3229" spans="3:21">
      <c r="C3229" s="355">
        <v>3228</v>
      </c>
      <c r="E3229" s="504" t="str">
        <f t="shared" si="248"/>
        <v xml:space="preserve"> </v>
      </c>
      <c r="F3229" s="504"/>
      <c r="M3229" t="str">
        <f t="shared" si="249"/>
        <v xml:space="preserve"> </v>
      </c>
      <c r="U3229" t="s">
        <v>4664</v>
      </c>
    </row>
    <row r="3230" spans="3:21">
      <c r="C3230" s="355">
        <v>3229</v>
      </c>
      <c r="E3230" s="504" t="str">
        <f t="shared" si="248"/>
        <v xml:space="preserve"> </v>
      </c>
      <c r="F3230" s="504"/>
      <c r="M3230" t="str">
        <f t="shared" si="249"/>
        <v xml:space="preserve"> </v>
      </c>
      <c r="U3230" t="s">
        <v>4664</v>
      </c>
    </row>
    <row r="3231" spans="3:21">
      <c r="C3231" s="355">
        <v>3230</v>
      </c>
      <c r="E3231" s="504" t="str">
        <f t="shared" si="248"/>
        <v xml:space="preserve"> </v>
      </c>
      <c r="F3231" s="504"/>
      <c r="M3231" t="str">
        <f t="shared" si="249"/>
        <v xml:space="preserve"> </v>
      </c>
      <c r="U3231" t="s">
        <v>4664</v>
      </c>
    </row>
    <row r="3232" spans="3:21">
      <c r="C3232" s="355">
        <v>3231</v>
      </c>
      <c r="E3232" s="504" t="str">
        <f t="shared" si="248"/>
        <v xml:space="preserve"> </v>
      </c>
      <c r="F3232" s="504"/>
      <c r="M3232" t="str">
        <f t="shared" si="249"/>
        <v xml:space="preserve"> </v>
      </c>
      <c r="U3232" t="s">
        <v>4664</v>
      </c>
    </row>
    <row r="3233" spans="3:21">
      <c r="C3233" s="355">
        <v>3232</v>
      </c>
      <c r="E3233" s="504" t="str">
        <f t="shared" si="248"/>
        <v xml:space="preserve"> </v>
      </c>
      <c r="F3233" s="504"/>
      <c r="M3233" t="str">
        <f t="shared" si="249"/>
        <v xml:space="preserve"> </v>
      </c>
      <c r="U3233" t="s">
        <v>4664</v>
      </c>
    </row>
    <row r="3234" spans="3:21">
      <c r="C3234" s="355">
        <v>3233</v>
      </c>
      <c r="E3234" s="504" t="str">
        <f t="shared" si="248"/>
        <v xml:space="preserve"> </v>
      </c>
      <c r="F3234" s="504"/>
      <c r="M3234" t="str">
        <f t="shared" si="249"/>
        <v xml:space="preserve"> </v>
      </c>
      <c r="U3234" t="s">
        <v>4664</v>
      </c>
    </row>
    <row r="3235" spans="3:21">
      <c r="C3235" s="355">
        <v>3234</v>
      </c>
      <c r="E3235" s="504" t="str">
        <f t="shared" si="248"/>
        <v xml:space="preserve"> </v>
      </c>
      <c r="F3235" s="504"/>
      <c r="M3235" t="str">
        <f t="shared" si="249"/>
        <v xml:space="preserve"> </v>
      </c>
      <c r="U3235" t="s">
        <v>4664</v>
      </c>
    </row>
    <row r="3236" spans="3:21">
      <c r="C3236" s="355">
        <v>3235</v>
      </c>
      <c r="E3236" s="504" t="str">
        <f t="shared" si="248"/>
        <v xml:space="preserve"> </v>
      </c>
      <c r="F3236" s="504"/>
      <c r="M3236" t="str">
        <f t="shared" si="249"/>
        <v xml:space="preserve"> </v>
      </c>
      <c r="U3236" t="s">
        <v>4664</v>
      </c>
    </row>
    <row r="3237" spans="3:21">
      <c r="C3237" s="355">
        <v>3236</v>
      </c>
      <c r="E3237" s="504" t="str">
        <f t="shared" si="248"/>
        <v xml:space="preserve"> </v>
      </c>
      <c r="F3237" s="504"/>
      <c r="M3237" t="str">
        <f t="shared" si="249"/>
        <v xml:space="preserve"> </v>
      </c>
      <c r="U3237" t="s">
        <v>4664</v>
      </c>
    </row>
    <row r="3238" spans="3:21">
      <c r="C3238" s="355">
        <v>3237</v>
      </c>
      <c r="E3238" s="504" t="str">
        <f t="shared" si="248"/>
        <v xml:space="preserve"> </v>
      </c>
      <c r="F3238" s="504"/>
      <c r="M3238" t="str">
        <f t="shared" si="249"/>
        <v xml:space="preserve"> </v>
      </c>
      <c r="U3238" t="s">
        <v>4664</v>
      </c>
    </row>
    <row r="3239" spans="3:21">
      <c r="C3239" s="355">
        <v>3238</v>
      </c>
      <c r="E3239" s="504" t="str">
        <f t="shared" si="248"/>
        <v xml:space="preserve"> </v>
      </c>
      <c r="F3239" s="504"/>
      <c r="M3239" t="str">
        <f t="shared" si="249"/>
        <v xml:space="preserve"> </v>
      </c>
      <c r="U3239" t="s">
        <v>4664</v>
      </c>
    </row>
    <row r="3240" spans="3:21">
      <c r="C3240" s="355">
        <v>3239</v>
      </c>
      <c r="E3240" s="504" t="str">
        <f t="shared" si="248"/>
        <v xml:space="preserve"> </v>
      </c>
      <c r="F3240" s="504"/>
      <c r="M3240" t="str">
        <f t="shared" si="249"/>
        <v xml:space="preserve"> </v>
      </c>
      <c r="U3240" t="s">
        <v>4664</v>
      </c>
    </row>
    <row r="3241" spans="3:21">
      <c r="C3241" s="355">
        <v>3240</v>
      </c>
      <c r="E3241" s="504" t="str">
        <f t="shared" si="248"/>
        <v xml:space="preserve"> </v>
      </c>
      <c r="F3241" s="504"/>
      <c r="M3241" t="str">
        <f t="shared" si="249"/>
        <v xml:space="preserve"> </v>
      </c>
      <c r="U3241" t="s">
        <v>4664</v>
      </c>
    </row>
    <row r="3242" spans="3:21">
      <c r="C3242" s="355">
        <v>3241</v>
      </c>
      <c r="E3242" s="504" t="str">
        <f t="shared" si="248"/>
        <v xml:space="preserve"> </v>
      </c>
      <c r="F3242" s="504"/>
      <c r="M3242" t="str">
        <f t="shared" si="249"/>
        <v xml:space="preserve"> </v>
      </c>
      <c r="U3242" t="s">
        <v>4664</v>
      </c>
    </row>
    <row r="3243" spans="3:21">
      <c r="C3243" s="355">
        <v>3242</v>
      </c>
      <c r="E3243" s="504" t="str">
        <f t="shared" si="248"/>
        <v xml:space="preserve"> </v>
      </c>
      <c r="F3243" s="504"/>
      <c r="M3243" t="str">
        <f t="shared" si="249"/>
        <v xml:space="preserve"> </v>
      </c>
      <c r="U3243" t="s">
        <v>4664</v>
      </c>
    </row>
    <row r="3244" spans="3:21">
      <c r="C3244" s="355">
        <v>3243</v>
      </c>
      <c r="E3244" s="504" t="str">
        <f t="shared" si="248"/>
        <v xml:space="preserve"> </v>
      </c>
      <c r="F3244" s="504"/>
      <c r="M3244" t="str">
        <f t="shared" si="249"/>
        <v xml:space="preserve"> </v>
      </c>
      <c r="U3244" t="s">
        <v>4664</v>
      </c>
    </row>
    <row r="3245" spans="3:21">
      <c r="C3245" s="355">
        <v>3244</v>
      </c>
      <c r="E3245" s="504" t="str">
        <f t="shared" si="248"/>
        <v xml:space="preserve"> </v>
      </c>
      <c r="F3245" s="504"/>
      <c r="M3245" t="str">
        <f t="shared" si="249"/>
        <v xml:space="preserve"> </v>
      </c>
      <c r="U3245" t="s">
        <v>4664</v>
      </c>
    </row>
    <row r="3246" spans="3:21">
      <c r="C3246" s="355">
        <v>3245</v>
      </c>
      <c r="E3246" s="504" t="str">
        <f t="shared" si="248"/>
        <v xml:space="preserve"> </v>
      </c>
      <c r="F3246" s="504"/>
      <c r="M3246" t="str">
        <f t="shared" si="249"/>
        <v xml:space="preserve"> </v>
      </c>
      <c r="U3246" t="s">
        <v>4664</v>
      </c>
    </row>
    <row r="3247" spans="3:21">
      <c r="C3247" s="355">
        <v>3246</v>
      </c>
      <c r="E3247" s="504" t="str">
        <f t="shared" si="248"/>
        <v xml:space="preserve"> </v>
      </c>
      <c r="F3247" s="504"/>
      <c r="M3247" t="str">
        <f t="shared" si="249"/>
        <v xml:space="preserve"> </v>
      </c>
      <c r="U3247" t="s">
        <v>4664</v>
      </c>
    </row>
    <row r="3248" spans="3:21">
      <c r="C3248" s="355">
        <v>3247</v>
      </c>
      <c r="E3248" s="504" t="str">
        <f t="shared" si="248"/>
        <v xml:space="preserve"> </v>
      </c>
      <c r="F3248" s="504"/>
      <c r="M3248" t="str">
        <f t="shared" si="249"/>
        <v xml:space="preserve"> </v>
      </c>
      <c r="U3248" t="s">
        <v>4664</v>
      </c>
    </row>
    <row r="3249" spans="3:21">
      <c r="C3249" s="355">
        <v>3248</v>
      </c>
      <c r="E3249" s="504" t="str">
        <f t="shared" si="248"/>
        <v xml:space="preserve"> </v>
      </c>
      <c r="F3249" s="504"/>
      <c r="M3249" t="str">
        <f t="shared" si="249"/>
        <v xml:space="preserve"> </v>
      </c>
      <c r="U3249" t="s">
        <v>4664</v>
      </c>
    </row>
    <row r="3250" spans="3:21">
      <c r="C3250" s="355">
        <v>3249</v>
      </c>
      <c r="E3250" s="504" t="str">
        <f t="shared" si="248"/>
        <v xml:space="preserve"> </v>
      </c>
      <c r="F3250" s="504"/>
      <c r="M3250" t="str">
        <f t="shared" si="249"/>
        <v xml:space="preserve"> </v>
      </c>
      <c r="U3250" t="s">
        <v>4664</v>
      </c>
    </row>
    <row r="3251" spans="3:21">
      <c r="C3251" s="355">
        <v>3250</v>
      </c>
      <c r="E3251" s="504" t="str">
        <f t="shared" si="248"/>
        <v xml:space="preserve"> </v>
      </c>
      <c r="F3251" s="504"/>
      <c r="M3251" t="str">
        <f t="shared" si="249"/>
        <v xml:space="preserve"> </v>
      </c>
      <c r="U3251" t="s">
        <v>4664</v>
      </c>
    </row>
    <row r="3252" spans="3:21">
      <c r="C3252" s="355">
        <v>3251</v>
      </c>
      <c r="E3252" s="504" t="str">
        <f t="shared" si="248"/>
        <v xml:space="preserve"> </v>
      </c>
      <c r="F3252" s="504"/>
      <c r="M3252" t="str">
        <f t="shared" si="249"/>
        <v xml:space="preserve"> </v>
      </c>
      <c r="U3252" t="s">
        <v>4664</v>
      </c>
    </row>
    <row r="3253" spans="3:21">
      <c r="C3253" s="355">
        <v>3252</v>
      </c>
      <c r="E3253" s="504" t="str">
        <f t="shared" si="248"/>
        <v xml:space="preserve"> </v>
      </c>
      <c r="F3253" s="504"/>
      <c r="M3253" t="str">
        <f t="shared" si="249"/>
        <v xml:space="preserve"> </v>
      </c>
      <c r="U3253" t="s">
        <v>4664</v>
      </c>
    </row>
    <row r="3254" spans="3:21">
      <c r="C3254" s="355">
        <v>3253</v>
      </c>
      <c r="E3254" s="504" t="str">
        <f t="shared" si="248"/>
        <v xml:space="preserve"> </v>
      </c>
      <c r="F3254" s="504"/>
      <c r="M3254" t="str">
        <f t="shared" si="249"/>
        <v xml:space="preserve"> </v>
      </c>
      <c r="U3254" t="s">
        <v>4664</v>
      </c>
    </row>
    <row r="3255" spans="3:21">
      <c r="C3255" s="355">
        <v>3254</v>
      </c>
      <c r="E3255" s="504" t="str">
        <f t="shared" si="248"/>
        <v xml:space="preserve"> </v>
      </c>
      <c r="F3255" s="504"/>
      <c r="M3255" t="str">
        <f t="shared" si="249"/>
        <v xml:space="preserve"> </v>
      </c>
      <c r="U3255" t="s">
        <v>4664</v>
      </c>
    </row>
    <row r="3256" spans="3:21">
      <c r="C3256" s="355">
        <v>3255</v>
      </c>
      <c r="E3256" s="504" t="str">
        <f t="shared" si="248"/>
        <v xml:space="preserve"> </v>
      </c>
      <c r="F3256" s="504"/>
      <c r="M3256" t="str">
        <f t="shared" si="249"/>
        <v xml:space="preserve"> </v>
      </c>
      <c r="U3256" t="s">
        <v>4664</v>
      </c>
    </row>
    <row r="3257" spans="3:21">
      <c r="C3257" s="355">
        <v>3256</v>
      </c>
      <c r="E3257" s="504" t="str">
        <f t="shared" si="248"/>
        <v xml:space="preserve"> </v>
      </c>
      <c r="F3257" s="504"/>
      <c r="M3257" t="str">
        <f t="shared" si="249"/>
        <v xml:space="preserve"> </v>
      </c>
      <c r="U3257" t="s">
        <v>4664</v>
      </c>
    </row>
    <row r="3258" spans="3:21">
      <c r="C3258" s="355">
        <v>3257</v>
      </c>
      <c r="E3258" s="504" t="str">
        <f t="shared" si="248"/>
        <v xml:space="preserve"> </v>
      </c>
      <c r="F3258" s="504"/>
      <c r="M3258" t="str">
        <f t="shared" si="249"/>
        <v xml:space="preserve"> </v>
      </c>
      <c r="U3258" t="s">
        <v>4664</v>
      </c>
    </row>
    <row r="3259" spans="3:21">
      <c r="C3259" s="355">
        <v>3258</v>
      </c>
      <c r="E3259" s="504" t="str">
        <f t="shared" si="248"/>
        <v xml:space="preserve"> </v>
      </c>
      <c r="F3259" s="504"/>
      <c r="M3259" t="str">
        <f t="shared" si="249"/>
        <v xml:space="preserve"> </v>
      </c>
      <c r="U3259" t="s">
        <v>4664</v>
      </c>
    </row>
    <row r="3260" spans="3:21">
      <c r="C3260" s="355">
        <v>3259</v>
      </c>
      <c r="E3260" s="504" t="str">
        <f t="shared" si="248"/>
        <v xml:space="preserve"> </v>
      </c>
      <c r="F3260" s="504"/>
      <c r="M3260" t="str">
        <f t="shared" si="249"/>
        <v xml:space="preserve"> </v>
      </c>
      <c r="U3260" t="s">
        <v>4664</v>
      </c>
    </row>
    <row r="3261" spans="3:21">
      <c r="C3261" s="355">
        <v>3260</v>
      </c>
      <c r="E3261" s="504" t="str">
        <f t="shared" si="248"/>
        <v xml:space="preserve"> </v>
      </c>
      <c r="F3261" s="504"/>
      <c r="M3261" t="str">
        <f t="shared" si="249"/>
        <v xml:space="preserve"> </v>
      </c>
      <c r="U3261" t="s">
        <v>4664</v>
      </c>
    </row>
    <row r="3262" spans="3:21">
      <c r="C3262" s="355">
        <v>3261</v>
      </c>
      <c r="E3262" s="504" t="str">
        <f t="shared" si="248"/>
        <v xml:space="preserve"> </v>
      </c>
      <c r="F3262" s="504"/>
      <c r="M3262" t="str">
        <f t="shared" si="249"/>
        <v xml:space="preserve"> </v>
      </c>
      <c r="U3262" t="s">
        <v>4664</v>
      </c>
    </row>
    <row r="3263" spans="3:21">
      <c r="C3263" s="355">
        <v>3262</v>
      </c>
      <c r="E3263" s="504" t="str">
        <f t="shared" si="248"/>
        <v xml:space="preserve"> </v>
      </c>
      <c r="F3263" s="504"/>
      <c r="M3263" t="str">
        <f t="shared" si="249"/>
        <v xml:space="preserve"> </v>
      </c>
      <c r="U3263" t="s">
        <v>4664</v>
      </c>
    </row>
    <row r="3264" spans="3:21">
      <c r="C3264" s="355">
        <v>3263</v>
      </c>
      <c r="E3264" s="504" t="str">
        <f t="shared" si="248"/>
        <v xml:space="preserve"> </v>
      </c>
      <c r="F3264" s="504"/>
      <c r="M3264" t="str">
        <f t="shared" si="249"/>
        <v xml:space="preserve"> </v>
      </c>
      <c r="U3264" t="s">
        <v>4664</v>
      </c>
    </row>
    <row r="3265" spans="3:21">
      <c r="C3265" s="355">
        <v>3264</v>
      </c>
      <c r="E3265" s="504" t="str">
        <f t="shared" si="248"/>
        <v xml:space="preserve"> </v>
      </c>
      <c r="F3265" s="504"/>
      <c r="M3265" t="str">
        <f t="shared" si="249"/>
        <v xml:space="preserve"> </v>
      </c>
      <c r="U3265" t="s">
        <v>4664</v>
      </c>
    </row>
    <row r="3266" spans="3:21">
      <c r="C3266" s="355">
        <v>3265</v>
      </c>
      <c r="E3266" s="504" t="str">
        <f t="shared" si="248"/>
        <v xml:space="preserve"> </v>
      </c>
      <c r="F3266" s="504"/>
      <c r="M3266" t="str">
        <f t="shared" si="249"/>
        <v xml:space="preserve"> </v>
      </c>
      <c r="U3266" t="s">
        <v>4664</v>
      </c>
    </row>
    <row r="3267" spans="3:21">
      <c r="C3267" s="355">
        <v>3266</v>
      </c>
      <c r="E3267" s="504" t="str">
        <f t="shared" ref="E3267:E3330" si="250">M3267</f>
        <v xml:space="preserve"> </v>
      </c>
      <c r="F3267" s="504"/>
      <c r="M3267" t="str">
        <f t="shared" ref="M3267:M3330" si="251">K3267&amp;" "&amp;L3267</f>
        <v xml:space="preserve"> </v>
      </c>
      <c r="U3267" t="s">
        <v>4664</v>
      </c>
    </row>
    <row r="3268" spans="3:21">
      <c r="C3268" s="355">
        <v>3267</v>
      </c>
      <c r="E3268" s="504" t="str">
        <f t="shared" si="250"/>
        <v xml:space="preserve"> </v>
      </c>
      <c r="F3268" s="504"/>
      <c r="M3268" t="str">
        <f t="shared" si="251"/>
        <v xml:space="preserve"> </v>
      </c>
      <c r="U3268" t="s">
        <v>4664</v>
      </c>
    </row>
    <row r="3269" spans="3:21">
      <c r="C3269" s="355">
        <v>3268</v>
      </c>
      <c r="E3269" s="504" t="str">
        <f t="shared" si="250"/>
        <v xml:space="preserve"> </v>
      </c>
      <c r="F3269" s="504"/>
      <c r="M3269" t="str">
        <f t="shared" si="251"/>
        <v xml:space="preserve"> </v>
      </c>
      <c r="U3269" t="s">
        <v>4664</v>
      </c>
    </row>
    <row r="3270" spans="3:21">
      <c r="C3270" s="355">
        <v>3269</v>
      </c>
      <c r="E3270" s="504" t="str">
        <f t="shared" si="250"/>
        <v xml:space="preserve"> </v>
      </c>
      <c r="F3270" s="504"/>
      <c r="M3270" t="str">
        <f t="shared" si="251"/>
        <v xml:space="preserve"> </v>
      </c>
      <c r="U3270" t="s">
        <v>4664</v>
      </c>
    </row>
    <row r="3271" spans="3:21">
      <c r="C3271" s="355">
        <v>3270</v>
      </c>
      <c r="E3271" s="504" t="str">
        <f t="shared" si="250"/>
        <v xml:space="preserve"> </v>
      </c>
      <c r="F3271" s="504"/>
      <c r="M3271" t="str">
        <f t="shared" si="251"/>
        <v xml:space="preserve"> </v>
      </c>
      <c r="U3271" t="s">
        <v>4664</v>
      </c>
    </row>
    <row r="3272" spans="3:21">
      <c r="C3272" s="355">
        <v>3271</v>
      </c>
      <c r="E3272" s="504" t="str">
        <f t="shared" si="250"/>
        <v xml:space="preserve"> </v>
      </c>
      <c r="F3272" s="504"/>
      <c r="M3272" t="str">
        <f t="shared" si="251"/>
        <v xml:space="preserve"> </v>
      </c>
      <c r="U3272" t="s">
        <v>4664</v>
      </c>
    </row>
    <row r="3273" spans="3:21">
      <c r="C3273" s="355">
        <v>3272</v>
      </c>
      <c r="E3273" s="504" t="str">
        <f t="shared" si="250"/>
        <v xml:space="preserve"> </v>
      </c>
      <c r="F3273" s="504"/>
      <c r="M3273" t="str">
        <f t="shared" si="251"/>
        <v xml:space="preserve"> </v>
      </c>
      <c r="U3273" t="s">
        <v>4664</v>
      </c>
    </row>
    <row r="3274" spans="3:21">
      <c r="C3274" s="355">
        <v>3273</v>
      </c>
      <c r="E3274" s="504" t="str">
        <f t="shared" si="250"/>
        <v xml:space="preserve"> </v>
      </c>
      <c r="F3274" s="504"/>
      <c r="M3274" t="str">
        <f t="shared" si="251"/>
        <v xml:space="preserve"> </v>
      </c>
      <c r="U3274" t="s">
        <v>4664</v>
      </c>
    </row>
    <row r="3275" spans="3:21">
      <c r="C3275" s="355">
        <v>3274</v>
      </c>
      <c r="E3275" s="504" t="str">
        <f t="shared" si="250"/>
        <v xml:space="preserve"> </v>
      </c>
      <c r="F3275" s="504"/>
      <c r="M3275" t="str">
        <f t="shared" si="251"/>
        <v xml:space="preserve"> </v>
      </c>
      <c r="U3275" t="s">
        <v>4664</v>
      </c>
    </row>
    <row r="3276" spans="3:21">
      <c r="C3276" s="355">
        <v>3275</v>
      </c>
      <c r="E3276" s="504" t="str">
        <f t="shared" si="250"/>
        <v xml:space="preserve"> </v>
      </c>
      <c r="F3276" s="504"/>
      <c r="M3276" t="str">
        <f t="shared" si="251"/>
        <v xml:space="preserve"> </v>
      </c>
      <c r="U3276" t="s">
        <v>4664</v>
      </c>
    </row>
    <row r="3277" spans="3:21">
      <c r="C3277" s="355">
        <v>3276</v>
      </c>
      <c r="E3277" s="504" t="str">
        <f t="shared" si="250"/>
        <v xml:space="preserve"> </v>
      </c>
      <c r="F3277" s="504"/>
      <c r="M3277" t="str">
        <f t="shared" si="251"/>
        <v xml:space="preserve"> </v>
      </c>
      <c r="U3277" t="s">
        <v>4664</v>
      </c>
    </row>
    <row r="3278" spans="3:21">
      <c r="C3278" s="355">
        <v>3277</v>
      </c>
      <c r="E3278" s="504" t="str">
        <f t="shared" si="250"/>
        <v xml:space="preserve"> </v>
      </c>
      <c r="F3278" s="504"/>
      <c r="M3278" t="str">
        <f t="shared" si="251"/>
        <v xml:space="preserve"> </v>
      </c>
      <c r="U3278" t="s">
        <v>4664</v>
      </c>
    </row>
    <row r="3279" spans="3:21">
      <c r="C3279" s="355">
        <v>3278</v>
      </c>
      <c r="E3279" s="504" t="str">
        <f t="shared" si="250"/>
        <v xml:space="preserve"> </v>
      </c>
      <c r="F3279" s="504"/>
      <c r="M3279" t="str">
        <f t="shared" si="251"/>
        <v xml:space="preserve"> </v>
      </c>
      <c r="U3279" t="s">
        <v>4664</v>
      </c>
    </row>
    <row r="3280" spans="3:21">
      <c r="C3280" s="355">
        <v>3279</v>
      </c>
      <c r="E3280" s="504" t="str">
        <f t="shared" si="250"/>
        <v xml:space="preserve"> </v>
      </c>
      <c r="F3280" s="504"/>
      <c r="M3280" t="str">
        <f t="shared" si="251"/>
        <v xml:space="preserve"> </v>
      </c>
      <c r="U3280" t="s">
        <v>4664</v>
      </c>
    </row>
    <row r="3281" spans="3:21">
      <c r="C3281" s="355">
        <v>3280</v>
      </c>
      <c r="E3281" s="504" t="str">
        <f t="shared" si="250"/>
        <v xml:space="preserve"> </v>
      </c>
      <c r="F3281" s="504"/>
      <c r="M3281" t="str">
        <f t="shared" si="251"/>
        <v xml:space="preserve"> </v>
      </c>
      <c r="U3281" t="s">
        <v>4664</v>
      </c>
    </row>
    <row r="3282" spans="3:21">
      <c r="C3282" s="355">
        <v>3281</v>
      </c>
      <c r="E3282" s="504" t="str">
        <f t="shared" si="250"/>
        <v xml:space="preserve"> </v>
      </c>
      <c r="F3282" s="504"/>
      <c r="M3282" t="str">
        <f t="shared" si="251"/>
        <v xml:space="preserve"> </v>
      </c>
      <c r="U3282" t="s">
        <v>4664</v>
      </c>
    </row>
    <row r="3283" spans="3:21">
      <c r="C3283" s="355">
        <v>3282</v>
      </c>
      <c r="E3283" s="504" t="str">
        <f t="shared" si="250"/>
        <v xml:space="preserve"> </v>
      </c>
      <c r="F3283" s="504"/>
      <c r="M3283" t="str">
        <f t="shared" si="251"/>
        <v xml:space="preserve"> </v>
      </c>
      <c r="U3283" t="s">
        <v>4664</v>
      </c>
    </row>
    <row r="3284" spans="3:21">
      <c r="C3284" s="355">
        <v>3283</v>
      </c>
      <c r="E3284" s="504" t="str">
        <f t="shared" si="250"/>
        <v xml:space="preserve"> </v>
      </c>
      <c r="F3284" s="504"/>
      <c r="M3284" t="str">
        <f t="shared" si="251"/>
        <v xml:space="preserve"> </v>
      </c>
      <c r="U3284" t="s">
        <v>4664</v>
      </c>
    </row>
    <row r="3285" spans="3:21">
      <c r="C3285" s="355">
        <v>3284</v>
      </c>
      <c r="E3285" s="504" t="str">
        <f t="shared" si="250"/>
        <v xml:space="preserve"> </v>
      </c>
      <c r="F3285" s="504"/>
      <c r="M3285" t="str">
        <f t="shared" si="251"/>
        <v xml:space="preserve"> </v>
      </c>
      <c r="U3285" t="s">
        <v>4664</v>
      </c>
    </row>
    <row r="3286" spans="3:21">
      <c r="C3286" s="355">
        <v>3285</v>
      </c>
      <c r="E3286" s="504" t="str">
        <f t="shared" si="250"/>
        <v xml:space="preserve"> </v>
      </c>
      <c r="F3286" s="504"/>
      <c r="M3286" t="str">
        <f t="shared" si="251"/>
        <v xml:space="preserve"> </v>
      </c>
      <c r="U3286" t="s">
        <v>4664</v>
      </c>
    </row>
    <row r="3287" spans="3:21">
      <c r="C3287" s="355">
        <v>3286</v>
      </c>
      <c r="E3287" s="504" t="str">
        <f t="shared" si="250"/>
        <v xml:space="preserve"> </v>
      </c>
      <c r="F3287" s="504"/>
      <c r="M3287" t="str">
        <f t="shared" si="251"/>
        <v xml:space="preserve"> </v>
      </c>
      <c r="U3287" t="s">
        <v>4664</v>
      </c>
    </row>
    <row r="3288" spans="3:21">
      <c r="C3288" s="355">
        <v>3287</v>
      </c>
      <c r="E3288" s="504" t="str">
        <f t="shared" si="250"/>
        <v xml:space="preserve"> </v>
      </c>
      <c r="F3288" s="504"/>
      <c r="M3288" t="str">
        <f t="shared" si="251"/>
        <v xml:space="preserve"> </v>
      </c>
      <c r="U3288" t="s">
        <v>4664</v>
      </c>
    </row>
    <row r="3289" spans="3:21">
      <c r="C3289" s="355">
        <v>3288</v>
      </c>
      <c r="E3289" s="504" t="str">
        <f t="shared" si="250"/>
        <v xml:space="preserve"> </v>
      </c>
      <c r="F3289" s="504"/>
      <c r="M3289" t="str">
        <f t="shared" si="251"/>
        <v xml:space="preserve"> </v>
      </c>
      <c r="U3289" t="s">
        <v>4664</v>
      </c>
    </row>
    <row r="3290" spans="3:21">
      <c r="C3290" s="355">
        <v>3289</v>
      </c>
      <c r="E3290" s="504" t="str">
        <f t="shared" si="250"/>
        <v xml:space="preserve"> </v>
      </c>
      <c r="F3290" s="504"/>
      <c r="M3290" t="str">
        <f t="shared" si="251"/>
        <v xml:space="preserve"> </v>
      </c>
      <c r="U3290" t="s">
        <v>4664</v>
      </c>
    </row>
    <row r="3291" spans="3:21">
      <c r="C3291" s="355">
        <v>3290</v>
      </c>
      <c r="E3291" s="504" t="str">
        <f t="shared" si="250"/>
        <v xml:space="preserve"> </v>
      </c>
      <c r="F3291" s="504"/>
      <c r="M3291" t="str">
        <f t="shared" si="251"/>
        <v xml:space="preserve"> </v>
      </c>
      <c r="U3291" t="s">
        <v>4664</v>
      </c>
    </row>
    <row r="3292" spans="3:21">
      <c r="C3292" s="355">
        <v>3291</v>
      </c>
      <c r="E3292" s="504" t="str">
        <f t="shared" si="250"/>
        <v xml:space="preserve"> </v>
      </c>
      <c r="F3292" s="504"/>
      <c r="M3292" t="str">
        <f t="shared" si="251"/>
        <v xml:space="preserve"> </v>
      </c>
      <c r="U3292" t="s">
        <v>4664</v>
      </c>
    </row>
    <row r="3293" spans="3:21">
      <c r="C3293" s="355">
        <v>3292</v>
      </c>
      <c r="E3293" s="504" t="str">
        <f t="shared" si="250"/>
        <v xml:space="preserve"> </v>
      </c>
      <c r="F3293" s="504"/>
      <c r="M3293" t="str">
        <f t="shared" si="251"/>
        <v xml:space="preserve"> </v>
      </c>
      <c r="U3293" t="s">
        <v>4664</v>
      </c>
    </row>
    <row r="3294" spans="3:21">
      <c r="C3294" s="355">
        <v>3293</v>
      </c>
      <c r="E3294" s="504" t="str">
        <f t="shared" si="250"/>
        <v xml:space="preserve"> </v>
      </c>
      <c r="F3294" s="504"/>
      <c r="M3294" t="str">
        <f t="shared" si="251"/>
        <v xml:space="preserve"> </v>
      </c>
      <c r="U3294" t="s">
        <v>4664</v>
      </c>
    </row>
    <row r="3295" spans="3:21">
      <c r="C3295" s="355">
        <v>3294</v>
      </c>
      <c r="E3295" s="504" t="str">
        <f t="shared" si="250"/>
        <v xml:space="preserve"> </v>
      </c>
      <c r="F3295" s="504"/>
      <c r="M3295" t="str">
        <f t="shared" si="251"/>
        <v xml:space="preserve"> </v>
      </c>
      <c r="U3295" t="s">
        <v>4664</v>
      </c>
    </row>
    <row r="3296" spans="3:21">
      <c r="C3296" s="355">
        <v>3295</v>
      </c>
      <c r="E3296" s="504" t="str">
        <f t="shared" si="250"/>
        <v xml:space="preserve"> </v>
      </c>
      <c r="F3296" s="504"/>
      <c r="M3296" t="str">
        <f t="shared" si="251"/>
        <v xml:space="preserve"> </v>
      </c>
      <c r="U3296" t="s">
        <v>4664</v>
      </c>
    </row>
    <row r="3297" spans="3:21">
      <c r="C3297" s="355">
        <v>3296</v>
      </c>
      <c r="E3297" s="504" t="str">
        <f t="shared" si="250"/>
        <v xml:space="preserve"> </v>
      </c>
      <c r="F3297" s="504"/>
      <c r="M3297" t="str">
        <f t="shared" si="251"/>
        <v xml:space="preserve"> </v>
      </c>
      <c r="U3297" t="s">
        <v>4664</v>
      </c>
    </row>
    <row r="3298" spans="3:21">
      <c r="C3298" s="355">
        <v>3297</v>
      </c>
      <c r="E3298" s="504" t="str">
        <f t="shared" si="250"/>
        <v xml:space="preserve"> </v>
      </c>
      <c r="F3298" s="504"/>
      <c r="M3298" t="str">
        <f t="shared" si="251"/>
        <v xml:space="preserve"> </v>
      </c>
      <c r="U3298" t="s">
        <v>4664</v>
      </c>
    </row>
    <row r="3299" spans="3:21">
      <c r="C3299" s="355">
        <v>3298</v>
      </c>
      <c r="E3299" s="504" t="str">
        <f t="shared" si="250"/>
        <v xml:space="preserve"> </v>
      </c>
      <c r="F3299" s="504"/>
      <c r="M3299" t="str">
        <f t="shared" si="251"/>
        <v xml:space="preserve"> </v>
      </c>
      <c r="U3299" t="s">
        <v>4664</v>
      </c>
    </row>
    <row r="3300" spans="3:21">
      <c r="C3300" s="355">
        <v>3299</v>
      </c>
      <c r="E3300" s="504" t="str">
        <f t="shared" si="250"/>
        <v xml:space="preserve"> </v>
      </c>
      <c r="F3300" s="504"/>
      <c r="M3300" t="str">
        <f t="shared" si="251"/>
        <v xml:space="preserve"> </v>
      </c>
      <c r="U3300" t="s">
        <v>4664</v>
      </c>
    </row>
    <row r="3301" spans="3:21">
      <c r="C3301" s="355">
        <v>3300</v>
      </c>
      <c r="E3301" s="504" t="str">
        <f t="shared" si="250"/>
        <v xml:space="preserve"> </v>
      </c>
      <c r="F3301" s="504"/>
      <c r="M3301" t="str">
        <f t="shared" si="251"/>
        <v xml:space="preserve"> </v>
      </c>
      <c r="U3301" t="s">
        <v>4664</v>
      </c>
    </row>
    <row r="3302" spans="3:21">
      <c r="C3302" s="355">
        <v>3301</v>
      </c>
      <c r="E3302" s="504" t="str">
        <f t="shared" si="250"/>
        <v xml:space="preserve"> </v>
      </c>
      <c r="F3302" s="504"/>
      <c r="M3302" t="str">
        <f t="shared" si="251"/>
        <v xml:space="preserve"> </v>
      </c>
      <c r="U3302" t="s">
        <v>4664</v>
      </c>
    </row>
    <row r="3303" spans="3:21">
      <c r="C3303" s="355">
        <v>3302</v>
      </c>
      <c r="E3303" s="504" t="str">
        <f t="shared" si="250"/>
        <v xml:space="preserve"> </v>
      </c>
      <c r="F3303" s="504"/>
      <c r="M3303" t="str">
        <f t="shared" si="251"/>
        <v xml:space="preserve"> </v>
      </c>
      <c r="U3303" t="s">
        <v>4664</v>
      </c>
    </row>
    <row r="3304" spans="3:21">
      <c r="C3304" s="355">
        <v>3303</v>
      </c>
      <c r="E3304" s="504" t="str">
        <f t="shared" si="250"/>
        <v xml:space="preserve"> </v>
      </c>
      <c r="F3304" s="504"/>
      <c r="M3304" t="str">
        <f t="shared" si="251"/>
        <v xml:space="preserve"> </v>
      </c>
      <c r="U3304" t="s">
        <v>4664</v>
      </c>
    </row>
    <row r="3305" spans="3:21">
      <c r="C3305" s="355">
        <v>3304</v>
      </c>
      <c r="E3305" s="504" t="str">
        <f t="shared" si="250"/>
        <v xml:space="preserve"> </v>
      </c>
      <c r="F3305" s="504"/>
      <c r="M3305" t="str">
        <f t="shared" si="251"/>
        <v xml:space="preserve"> </v>
      </c>
      <c r="U3305" t="s">
        <v>4664</v>
      </c>
    </row>
    <row r="3306" spans="3:21">
      <c r="C3306" s="355">
        <v>3305</v>
      </c>
      <c r="E3306" s="504" t="str">
        <f t="shared" si="250"/>
        <v xml:space="preserve"> </v>
      </c>
      <c r="F3306" s="504"/>
      <c r="M3306" t="str">
        <f t="shared" si="251"/>
        <v xml:space="preserve"> </v>
      </c>
      <c r="U3306" t="s">
        <v>4664</v>
      </c>
    </row>
    <row r="3307" spans="3:21">
      <c r="C3307" s="355">
        <v>3306</v>
      </c>
      <c r="E3307" s="504" t="str">
        <f t="shared" si="250"/>
        <v xml:space="preserve"> </v>
      </c>
      <c r="F3307" s="504"/>
      <c r="M3307" t="str">
        <f t="shared" si="251"/>
        <v xml:space="preserve"> </v>
      </c>
      <c r="U3307" t="s">
        <v>4664</v>
      </c>
    </row>
    <row r="3308" spans="3:21">
      <c r="C3308" s="355">
        <v>3307</v>
      </c>
      <c r="E3308" s="504" t="str">
        <f t="shared" si="250"/>
        <v xml:space="preserve"> </v>
      </c>
      <c r="F3308" s="504"/>
      <c r="M3308" t="str">
        <f t="shared" si="251"/>
        <v xml:space="preserve"> </v>
      </c>
      <c r="U3308" t="s">
        <v>4664</v>
      </c>
    </row>
    <row r="3309" spans="3:21">
      <c r="C3309" s="355">
        <v>3308</v>
      </c>
      <c r="E3309" s="504" t="str">
        <f t="shared" si="250"/>
        <v xml:space="preserve"> </v>
      </c>
      <c r="F3309" s="504"/>
      <c r="M3309" t="str">
        <f t="shared" si="251"/>
        <v xml:space="preserve"> </v>
      </c>
      <c r="U3309" t="s">
        <v>4664</v>
      </c>
    </row>
    <row r="3310" spans="3:21">
      <c r="C3310" s="355">
        <v>3309</v>
      </c>
      <c r="E3310" s="504" t="str">
        <f t="shared" si="250"/>
        <v xml:space="preserve"> </v>
      </c>
      <c r="F3310" s="504"/>
      <c r="M3310" t="str">
        <f t="shared" si="251"/>
        <v xml:space="preserve"> </v>
      </c>
      <c r="U3310" t="s">
        <v>4664</v>
      </c>
    </row>
    <row r="3311" spans="3:21">
      <c r="C3311" s="355">
        <v>3310</v>
      </c>
      <c r="E3311" s="504" t="str">
        <f t="shared" si="250"/>
        <v xml:space="preserve"> </v>
      </c>
      <c r="F3311" s="504"/>
      <c r="M3311" t="str">
        <f t="shared" si="251"/>
        <v xml:space="preserve"> </v>
      </c>
      <c r="U3311" t="s">
        <v>4664</v>
      </c>
    </row>
    <row r="3312" spans="3:21">
      <c r="C3312" s="355">
        <v>3311</v>
      </c>
      <c r="E3312" s="504" t="str">
        <f t="shared" si="250"/>
        <v xml:space="preserve"> </v>
      </c>
      <c r="F3312" s="504"/>
      <c r="M3312" t="str">
        <f t="shared" si="251"/>
        <v xml:space="preserve"> </v>
      </c>
      <c r="U3312" t="s">
        <v>4664</v>
      </c>
    </row>
    <row r="3313" spans="3:21">
      <c r="C3313" s="355">
        <v>3312</v>
      </c>
      <c r="E3313" s="504" t="str">
        <f t="shared" si="250"/>
        <v xml:space="preserve"> </v>
      </c>
      <c r="F3313" s="504"/>
      <c r="M3313" t="str">
        <f t="shared" si="251"/>
        <v xml:space="preserve"> </v>
      </c>
      <c r="U3313" t="s">
        <v>4664</v>
      </c>
    </row>
    <row r="3314" spans="3:21">
      <c r="C3314" s="355">
        <v>3313</v>
      </c>
      <c r="E3314" s="504" t="str">
        <f t="shared" si="250"/>
        <v xml:space="preserve"> </v>
      </c>
      <c r="F3314" s="504"/>
      <c r="M3314" t="str">
        <f t="shared" si="251"/>
        <v xml:space="preserve"> </v>
      </c>
      <c r="U3314" t="s">
        <v>4664</v>
      </c>
    </row>
    <row r="3315" spans="3:21">
      <c r="C3315" s="355">
        <v>3314</v>
      </c>
      <c r="E3315" s="504" t="str">
        <f t="shared" si="250"/>
        <v xml:space="preserve"> </v>
      </c>
      <c r="F3315" s="504"/>
      <c r="M3315" t="str">
        <f t="shared" si="251"/>
        <v xml:space="preserve"> </v>
      </c>
      <c r="U3315" t="s">
        <v>4664</v>
      </c>
    </row>
    <row r="3316" spans="3:21">
      <c r="C3316" s="355">
        <v>3315</v>
      </c>
      <c r="E3316" s="504" t="str">
        <f t="shared" si="250"/>
        <v xml:space="preserve"> </v>
      </c>
      <c r="F3316" s="504"/>
      <c r="M3316" t="str">
        <f t="shared" si="251"/>
        <v xml:space="preserve"> </v>
      </c>
      <c r="U3316" t="s">
        <v>4664</v>
      </c>
    </row>
    <row r="3317" spans="3:21">
      <c r="C3317" s="355">
        <v>3316</v>
      </c>
      <c r="E3317" s="504" t="str">
        <f t="shared" si="250"/>
        <v xml:space="preserve"> </v>
      </c>
      <c r="F3317" s="504"/>
      <c r="M3317" t="str">
        <f t="shared" si="251"/>
        <v xml:space="preserve"> </v>
      </c>
      <c r="U3317" t="s">
        <v>4664</v>
      </c>
    </row>
    <row r="3318" spans="3:21">
      <c r="C3318" s="355">
        <v>3317</v>
      </c>
      <c r="E3318" s="504" t="str">
        <f t="shared" si="250"/>
        <v xml:space="preserve"> </v>
      </c>
      <c r="F3318" s="504"/>
      <c r="M3318" t="str">
        <f t="shared" si="251"/>
        <v xml:space="preserve"> </v>
      </c>
      <c r="U3318" t="s">
        <v>4664</v>
      </c>
    </row>
    <row r="3319" spans="3:21">
      <c r="C3319" s="355">
        <v>3318</v>
      </c>
      <c r="E3319" s="504" t="str">
        <f t="shared" si="250"/>
        <v xml:space="preserve"> </v>
      </c>
      <c r="F3319" s="504"/>
      <c r="M3319" t="str">
        <f t="shared" si="251"/>
        <v xml:space="preserve"> </v>
      </c>
      <c r="U3319" t="s">
        <v>4664</v>
      </c>
    </row>
    <row r="3320" spans="3:21">
      <c r="C3320" s="355">
        <v>3319</v>
      </c>
      <c r="E3320" s="504" t="str">
        <f t="shared" si="250"/>
        <v xml:space="preserve"> </v>
      </c>
      <c r="F3320" s="504"/>
      <c r="M3320" t="str">
        <f t="shared" si="251"/>
        <v xml:space="preserve"> </v>
      </c>
      <c r="U3320" t="s">
        <v>4664</v>
      </c>
    </row>
    <row r="3321" spans="3:21">
      <c r="C3321" s="355">
        <v>3320</v>
      </c>
      <c r="E3321" s="504" t="str">
        <f t="shared" si="250"/>
        <v xml:space="preserve"> </v>
      </c>
      <c r="F3321" s="504"/>
      <c r="M3321" t="str">
        <f t="shared" si="251"/>
        <v xml:space="preserve"> </v>
      </c>
      <c r="U3321" t="s">
        <v>4664</v>
      </c>
    </row>
    <row r="3322" spans="3:21">
      <c r="C3322" s="355">
        <v>3321</v>
      </c>
      <c r="E3322" s="504" t="str">
        <f t="shared" si="250"/>
        <v xml:space="preserve"> </v>
      </c>
      <c r="F3322" s="504"/>
      <c r="M3322" t="str">
        <f t="shared" si="251"/>
        <v xml:space="preserve"> </v>
      </c>
      <c r="U3322" t="s">
        <v>4664</v>
      </c>
    </row>
    <row r="3323" spans="3:21">
      <c r="C3323" s="355">
        <v>3322</v>
      </c>
      <c r="E3323" s="504" t="str">
        <f t="shared" si="250"/>
        <v xml:space="preserve"> </v>
      </c>
      <c r="F3323" s="504"/>
      <c r="M3323" t="str">
        <f t="shared" si="251"/>
        <v xml:space="preserve"> </v>
      </c>
      <c r="U3323" t="s">
        <v>4664</v>
      </c>
    </row>
    <row r="3324" spans="3:21">
      <c r="C3324" s="355">
        <v>3323</v>
      </c>
      <c r="E3324" s="504" t="str">
        <f t="shared" si="250"/>
        <v xml:space="preserve"> </v>
      </c>
      <c r="F3324" s="504"/>
      <c r="M3324" t="str">
        <f t="shared" si="251"/>
        <v xml:space="preserve"> </v>
      </c>
      <c r="U3324" t="s">
        <v>4664</v>
      </c>
    </row>
    <row r="3325" spans="3:21">
      <c r="C3325" s="355">
        <v>3324</v>
      </c>
      <c r="E3325" s="504" t="str">
        <f t="shared" si="250"/>
        <v xml:space="preserve"> </v>
      </c>
      <c r="F3325" s="504"/>
      <c r="M3325" t="str">
        <f t="shared" si="251"/>
        <v xml:space="preserve"> </v>
      </c>
      <c r="U3325" t="s">
        <v>4664</v>
      </c>
    </row>
    <row r="3326" spans="3:21">
      <c r="C3326" s="355">
        <v>3325</v>
      </c>
      <c r="E3326" s="504" t="str">
        <f t="shared" si="250"/>
        <v xml:space="preserve"> </v>
      </c>
      <c r="F3326" s="504"/>
      <c r="M3326" t="str">
        <f t="shared" si="251"/>
        <v xml:space="preserve"> </v>
      </c>
      <c r="U3326" t="s">
        <v>4664</v>
      </c>
    </row>
    <row r="3327" spans="3:21">
      <c r="C3327" s="355">
        <v>3326</v>
      </c>
      <c r="E3327" s="504" t="str">
        <f t="shared" si="250"/>
        <v xml:space="preserve"> </v>
      </c>
      <c r="F3327" s="504"/>
      <c r="M3327" t="str">
        <f t="shared" si="251"/>
        <v xml:space="preserve"> </v>
      </c>
      <c r="U3327" t="s">
        <v>4664</v>
      </c>
    </row>
    <row r="3328" spans="3:21">
      <c r="C3328" s="355">
        <v>3327</v>
      </c>
      <c r="E3328" s="504" t="str">
        <f t="shared" si="250"/>
        <v xml:space="preserve"> </v>
      </c>
      <c r="F3328" s="504"/>
      <c r="M3328" t="str">
        <f t="shared" si="251"/>
        <v xml:space="preserve"> </v>
      </c>
      <c r="U3328" t="s">
        <v>4664</v>
      </c>
    </row>
    <row r="3329" spans="3:21">
      <c r="C3329" s="355">
        <v>3328</v>
      </c>
      <c r="E3329" s="504" t="str">
        <f t="shared" si="250"/>
        <v xml:space="preserve"> </v>
      </c>
      <c r="F3329" s="504"/>
      <c r="M3329" t="str">
        <f t="shared" si="251"/>
        <v xml:space="preserve"> </v>
      </c>
      <c r="U3329" t="s">
        <v>4664</v>
      </c>
    </row>
    <row r="3330" spans="3:21">
      <c r="C3330" s="355">
        <v>3329</v>
      </c>
      <c r="E3330" s="504" t="str">
        <f t="shared" si="250"/>
        <v xml:space="preserve"> </v>
      </c>
      <c r="F3330" s="504"/>
      <c r="M3330" t="str">
        <f t="shared" si="251"/>
        <v xml:space="preserve"> </v>
      </c>
      <c r="U3330" t="s">
        <v>4664</v>
      </c>
    </row>
    <row r="3331" spans="3:21">
      <c r="C3331" s="355">
        <v>3330</v>
      </c>
      <c r="E3331" s="504" t="str">
        <f t="shared" ref="E3331:E3394" si="252">M3331</f>
        <v xml:space="preserve"> </v>
      </c>
      <c r="F3331" s="504"/>
      <c r="M3331" t="str">
        <f t="shared" ref="M3331:M3394" si="253">K3331&amp;" "&amp;L3331</f>
        <v xml:space="preserve"> </v>
      </c>
      <c r="U3331" t="s">
        <v>4664</v>
      </c>
    </row>
    <row r="3332" spans="3:21">
      <c r="C3332" s="355">
        <v>3331</v>
      </c>
      <c r="E3332" s="504" t="str">
        <f t="shared" si="252"/>
        <v xml:space="preserve"> </v>
      </c>
      <c r="F3332" s="504"/>
      <c r="M3332" t="str">
        <f t="shared" si="253"/>
        <v xml:space="preserve"> </v>
      </c>
      <c r="U3332" t="s">
        <v>4664</v>
      </c>
    </row>
    <row r="3333" spans="3:21">
      <c r="C3333" s="355">
        <v>3332</v>
      </c>
      <c r="E3333" s="504" t="str">
        <f t="shared" si="252"/>
        <v xml:space="preserve"> </v>
      </c>
      <c r="F3333" s="504"/>
      <c r="M3333" t="str">
        <f t="shared" si="253"/>
        <v xml:space="preserve"> </v>
      </c>
      <c r="U3333" t="s">
        <v>4664</v>
      </c>
    </row>
    <row r="3334" spans="3:21">
      <c r="C3334" s="355">
        <v>3333</v>
      </c>
      <c r="E3334" s="504" t="str">
        <f t="shared" si="252"/>
        <v xml:space="preserve"> </v>
      </c>
      <c r="F3334" s="504"/>
      <c r="M3334" t="str">
        <f t="shared" si="253"/>
        <v xml:space="preserve"> </v>
      </c>
      <c r="U3334" t="s">
        <v>4664</v>
      </c>
    </row>
    <row r="3335" spans="3:21">
      <c r="C3335" s="355">
        <v>3334</v>
      </c>
      <c r="E3335" s="504" t="str">
        <f t="shared" si="252"/>
        <v xml:space="preserve"> </v>
      </c>
      <c r="F3335" s="504"/>
      <c r="M3335" t="str">
        <f t="shared" si="253"/>
        <v xml:space="preserve"> </v>
      </c>
      <c r="U3335" t="s">
        <v>4664</v>
      </c>
    </row>
    <row r="3336" spans="3:21">
      <c r="C3336" s="355">
        <v>3335</v>
      </c>
      <c r="E3336" s="504" t="str">
        <f t="shared" si="252"/>
        <v xml:space="preserve"> </v>
      </c>
      <c r="F3336" s="504"/>
      <c r="M3336" t="str">
        <f t="shared" si="253"/>
        <v xml:space="preserve"> </v>
      </c>
      <c r="U3336" t="s">
        <v>4664</v>
      </c>
    </row>
    <row r="3337" spans="3:21">
      <c r="C3337" s="355">
        <v>3336</v>
      </c>
      <c r="E3337" s="504" t="str">
        <f t="shared" si="252"/>
        <v xml:space="preserve"> </v>
      </c>
      <c r="F3337" s="504"/>
      <c r="M3337" t="str">
        <f t="shared" si="253"/>
        <v xml:space="preserve"> </v>
      </c>
      <c r="U3337" t="s">
        <v>4664</v>
      </c>
    </row>
    <row r="3338" spans="3:21">
      <c r="C3338" s="355">
        <v>3337</v>
      </c>
      <c r="E3338" s="504" t="str">
        <f t="shared" si="252"/>
        <v xml:space="preserve"> </v>
      </c>
      <c r="F3338" s="504"/>
      <c r="M3338" t="str">
        <f t="shared" si="253"/>
        <v xml:space="preserve"> </v>
      </c>
      <c r="U3338" t="s">
        <v>4664</v>
      </c>
    </row>
    <row r="3339" spans="3:21">
      <c r="C3339" s="355">
        <v>3338</v>
      </c>
      <c r="E3339" s="504" t="str">
        <f t="shared" si="252"/>
        <v xml:space="preserve"> </v>
      </c>
      <c r="F3339" s="504"/>
      <c r="M3339" t="str">
        <f t="shared" si="253"/>
        <v xml:space="preserve"> </v>
      </c>
      <c r="U3339" t="s">
        <v>4664</v>
      </c>
    </row>
    <row r="3340" spans="3:21">
      <c r="C3340" s="355">
        <v>3339</v>
      </c>
      <c r="E3340" s="504" t="str">
        <f t="shared" si="252"/>
        <v xml:space="preserve"> </v>
      </c>
      <c r="F3340" s="504"/>
      <c r="M3340" t="str">
        <f t="shared" si="253"/>
        <v xml:space="preserve"> </v>
      </c>
      <c r="U3340" t="s">
        <v>4664</v>
      </c>
    </row>
    <row r="3341" spans="3:21">
      <c r="C3341" s="355">
        <v>3340</v>
      </c>
      <c r="E3341" s="504" t="str">
        <f t="shared" si="252"/>
        <v xml:space="preserve"> </v>
      </c>
      <c r="F3341" s="504"/>
      <c r="M3341" t="str">
        <f t="shared" si="253"/>
        <v xml:space="preserve"> </v>
      </c>
      <c r="U3341" t="s">
        <v>4664</v>
      </c>
    </row>
    <row r="3342" spans="3:21">
      <c r="C3342" s="355">
        <v>3341</v>
      </c>
      <c r="E3342" s="504" t="str">
        <f t="shared" si="252"/>
        <v xml:space="preserve"> </v>
      </c>
      <c r="F3342" s="504"/>
      <c r="M3342" t="str">
        <f t="shared" si="253"/>
        <v xml:space="preserve"> </v>
      </c>
      <c r="U3342" t="s">
        <v>4664</v>
      </c>
    </row>
    <row r="3343" spans="3:21">
      <c r="C3343" s="355">
        <v>3342</v>
      </c>
      <c r="E3343" s="504" t="str">
        <f t="shared" si="252"/>
        <v xml:space="preserve"> </v>
      </c>
      <c r="F3343" s="504"/>
      <c r="M3343" t="str">
        <f t="shared" si="253"/>
        <v xml:space="preserve"> </v>
      </c>
      <c r="U3343" t="s">
        <v>4664</v>
      </c>
    </row>
    <row r="3344" spans="3:21">
      <c r="C3344" s="355">
        <v>3343</v>
      </c>
      <c r="E3344" s="504" t="str">
        <f t="shared" si="252"/>
        <v xml:space="preserve"> </v>
      </c>
      <c r="F3344" s="504"/>
      <c r="M3344" t="str">
        <f t="shared" si="253"/>
        <v xml:space="preserve"> </v>
      </c>
      <c r="U3344" t="s">
        <v>4664</v>
      </c>
    </row>
    <row r="3345" spans="3:21">
      <c r="C3345" s="355">
        <v>3344</v>
      </c>
      <c r="E3345" s="504" t="str">
        <f t="shared" si="252"/>
        <v xml:space="preserve"> </v>
      </c>
      <c r="F3345" s="504"/>
      <c r="M3345" t="str">
        <f t="shared" si="253"/>
        <v xml:space="preserve"> </v>
      </c>
      <c r="U3345" t="s">
        <v>4664</v>
      </c>
    </row>
    <row r="3346" spans="3:21">
      <c r="C3346" s="355">
        <v>3345</v>
      </c>
      <c r="E3346" s="504" t="str">
        <f t="shared" si="252"/>
        <v xml:space="preserve"> </v>
      </c>
      <c r="F3346" s="504"/>
      <c r="M3346" t="str">
        <f t="shared" si="253"/>
        <v xml:space="preserve"> </v>
      </c>
      <c r="U3346" t="s">
        <v>4664</v>
      </c>
    </row>
    <row r="3347" spans="3:21">
      <c r="C3347" s="355">
        <v>3346</v>
      </c>
      <c r="E3347" s="504" t="str">
        <f t="shared" si="252"/>
        <v xml:space="preserve"> </v>
      </c>
      <c r="F3347" s="504"/>
      <c r="M3347" t="str">
        <f t="shared" si="253"/>
        <v xml:space="preserve"> </v>
      </c>
      <c r="U3347" t="s">
        <v>4664</v>
      </c>
    </row>
    <row r="3348" spans="3:21">
      <c r="C3348" s="355">
        <v>3347</v>
      </c>
      <c r="E3348" s="504" t="str">
        <f t="shared" si="252"/>
        <v xml:space="preserve"> </v>
      </c>
      <c r="F3348" s="504"/>
      <c r="M3348" t="str">
        <f t="shared" si="253"/>
        <v xml:space="preserve"> </v>
      </c>
      <c r="U3348" t="s">
        <v>4664</v>
      </c>
    </row>
    <row r="3349" spans="3:21">
      <c r="C3349" s="355">
        <v>3348</v>
      </c>
      <c r="E3349" s="504" t="str">
        <f t="shared" si="252"/>
        <v xml:space="preserve"> </v>
      </c>
      <c r="F3349" s="504"/>
      <c r="M3349" t="str">
        <f t="shared" si="253"/>
        <v xml:space="preserve"> </v>
      </c>
      <c r="U3349" t="s">
        <v>4664</v>
      </c>
    </row>
    <row r="3350" spans="3:21">
      <c r="C3350" s="355">
        <v>3349</v>
      </c>
      <c r="E3350" s="504" t="str">
        <f t="shared" si="252"/>
        <v xml:space="preserve"> </v>
      </c>
      <c r="F3350" s="504"/>
      <c r="M3350" t="str">
        <f t="shared" si="253"/>
        <v xml:space="preserve"> </v>
      </c>
      <c r="U3350" t="s">
        <v>4664</v>
      </c>
    </row>
    <row r="3351" spans="3:21">
      <c r="C3351" s="355">
        <v>3350</v>
      </c>
      <c r="E3351" s="504" t="str">
        <f t="shared" si="252"/>
        <v xml:space="preserve"> </v>
      </c>
      <c r="F3351" s="504"/>
      <c r="M3351" t="str">
        <f t="shared" si="253"/>
        <v xml:space="preserve"> </v>
      </c>
      <c r="U3351" t="s">
        <v>4664</v>
      </c>
    </row>
    <row r="3352" spans="3:21">
      <c r="C3352" s="355">
        <v>3351</v>
      </c>
      <c r="E3352" s="504" t="str">
        <f t="shared" si="252"/>
        <v xml:space="preserve"> </v>
      </c>
      <c r="F3352" s="504"/>
      <c r="M3352" t="str">
        <f t="shared" si="253"/>
        <v xml:space="preserve"> </v>
      </c>
      <c r="U3352" t="s">
        <v>4664</v>
      </c>
    </row>
    <row r="3353" spans="3:21">
      <c r="C3353" s="355">
        <v>3352</v>
      </c>
      <c r="E3353" s="504" t="str">
        <f t="shared" si="252"/>
        <v xml:space="preserve"> </v>
      </c>
      <c r="F3353" s="504"/>
      <c r="M3353" t="str">
        <f t="shared" si="253"/>
        <v xml:space="preserve"> </v>
      </c>
      <c r="U3353" t="s">
        <v>4664</v>
      </c>
    </row>
    <row r="3354" spans="3:21">
      <c r="C3354" s="355">
        <v>3353</v>
      </c>
      <c r="E3354" s="504" t="str">
        <f t="shared" si="252"/>
        <v xml:space="preserve"> </v>
      </c>
      <c r="F3354" s="504"/>
      <c r="M3354" t="str">
        <f t="shared" si="253"/>
        <v xml:space="preserve"> </v>
      </c>
      <c r="U3354" t="s">
        <v>4664</v>
      </c>
    </row>
    <row r="3355" spans="3:21">
      <c r="C3355" s="355">
        <v>3354</v>
      </c>
      <c r="E3355" s="504" t="str">
        <f t="shared" si="252"/>
        <v xml:space="preserve"> </v>
      </c>
      <c r="F3355" s="504"/>
      <c r="M3355" t="str">
        <f t="shared" si="253"/>
        <v xml:space="preserve"> </v>
      </c>
      <c r="U3355" t="s">
        <v>4664</v>
      </c>
    </row>
    <row r="3356" spans="3:21">
      <c r="C3356" s="355">
        <v>3355</v>
      </c>
      <c r="E3356" s="504" t="str">
        <f t="shared" si="252"/>
        <v xml:space="preserve"> </v>
      </c>
      <c r="F3356" s="504"/>
      <c r="M3356" t="str">
        <f t="shared" si="253"/>
        <v xml:space="preserve"> </v>
      </c>
      <c r="U3356" t="s">
        <v>4664</v>
      </c>
    </row>
    <row r="3357" spans="3:21">
      <c r="C3357" s="355">
        <v>3356</v>
      </c>
      <c r="E3357" s="504" t="str">
        <f t="shared" si="252"/>
        <v xml:space="preserve"> </v>
      </c>
      <c r="F3357" s="504"/>
      <c r="M3357" t="str">
        <f t="shared" si="253"/>
        <v xml:space="preserve"> </v>
      </c>
      <c r="U3357" t="s">
        <v>4664</v>
      </c>
    </row>
    <row r="3358" spans="3:21">
      <c r="C3358" s="355">
        <v>3357</v>
      </c>
      <c r="E3358" s="504" t="str">
        <f t="shared" si="252"/>
        <v xml:space="preserve"> </v>
      </c>
      <c r="F3358" s="504"/>
      <c r="M3358" t="str">
        <f t="shared" si="253"/>
        <v xml:space="preserve"> </v>
      </c>
      <c r="U3358" t="s">
        <v>4664</v>
      </c>
    </row>
    <row r="3359" spans="3:21">
      <c r="C3359" s="355">
        <v>3358</v>
      </c>
      <c r="E3359" s="504" t="str">
        <f t="shared" si="252"/>
        <v xml:space="preserve"> </v>
      </c>
      <c r="F3359" s="504"/>
      <c r="M3359" t="str">
        <f t="shared" si="253"/>
        <v xml:space="preserve"> </v>
      </c>
      <c r="U3359" t="s">
        <v>4664</v>
      </c>
    </row>
    <row r="3360" spans="3:21">
      <c r="C3360" s="355">
        <v>3359</v>
      </c>
      <c r="E3360" s="504" t="str">
        <f t="shared" si="252"/>
        <v xml:space="preserve"> </v>
      </c>
      <c r="F3360" s="504"/>
      <c r="M3360" t="str">
        <f t="shared" si="253"/>
        <v xml:space="preserve"> </v>
      </c>
      <c r="U3360" t="s">
        <v>4664</v>
      </c>
    </row>
    <row r="3361" spans="3:21">
      <c r="C3361" s="355">
        <v>3360</v>
      </c>
      <c r="E3361" s="504" t="str">
        <f t="shared" si="252"/>
        <v xml:space="preserve"> </v>
      </c>
      <c r="F3361" s="504"/>
      <c r="M3361" t="str">
        <f t="shared" si="253"/>
        <v xml:space="preserve"> </v>
      </c>
      <c r="U3361" t="s">
        <v>4664</v>
      </c>
    </row>
    <row r="3362" spans="3:21">
      <c r="C3362" s="355">
        <v>3361</v>
      </c>
      <c r="E3362" s="504" t="str">
        <f t="shared" si="252"/>
        <v xml:space="preserve"> </v>
      </c>
      <c r="F3362" s="504"/>
      <c r="M3362" t="str">
        <f t="shared" si="253"/>
        <v xml:space="preserve"> </v>
      </c>
      <c r="U3362" t="s">
        <v>4664</v>
      </c>
    </row>
    <row r="3363" spans="3:21">
      <c r="C3363" s="355">
        <v>3362</v>
      </c>
      <c r="E3363" s="504" t="str">
        <f t="shared" si="252"/>
        <v xml:space="preserve"> </v>
      </c>
      <c r="F3363" s="504"/>
      <c r="M3363" t="str">
        <f t="shared" si="253"/>
        <v xml:space="preserve"> </v>
      </c>
      <c r="U3363" t="s">
        <v>4664</v>
      </c>
    </row>
    <row r="3364" spans="3:21">
      <c r="C3364" s="355">
        <v>3363</v>
      </c>
      <c r="E3364" s="504" t="str">
        <f t="shared" si="252"/>
        <v xml:space="preserve"> </v>
      </c>
      <c r="F3364" s="504"/>
      <c r="M3364" t="str">
        <f t="shared" si="253"/>
        <v xml:space="preserve"> </v>
      </c>
      <c r="U3364" t="s">
        <v>4664</v>
      </c>
    </row>
    <row r="3365" spans="3:21">
      <c r="C3365" s="355">
        <v>3364</v>
      </c>
      <c r="E3365" s="504" t="str">
        <f t="shared" si="252"/>
        <v xml:space="preserve"> </v>
      </c>
      <c r="F3365" s="504"/>
      <c r="M3365" t="str">
        <f t="shared" si="253"/>
        <v xml:space="preserve"> </v>
      </c>
      <c r="U3365" t="s">
        <v>4664</v>
      </c>
    </row>
    <row r="3366" spans="3:21">
      <c r="C3366" s="355">
        <v>3365</v>
      </c>
      <c r="E3366" s="504" t="str">
        <f t="shared" si="252"/>
        <v xml:space="preserve"> </v>
      </c>
      <c r="F3366" s="504"/>
      <c r="M3366" t="str">
        <f t="shared" si="253"/>
        <v xml:space="preserve"> </v>
      </c>
      <c r="U3366" t="s">
        <v>4664</v>
      </c>
    </row>
    <row r="3367" spans="3:21">
      <c r="C3367" s="355">
        <v>3366</v>
      </c>
      <c r="E3367" s="504" t="str">
        <f t="shared" si="252"/>
        <v xml:space="preserve"> </v>
      </c>
      <c r="F3367" s="504"/>
      <c r="M3367" t="str">
        <f t="shared" si="253"/>
        <v xml:space="preserve"> </v>
      </c>
      <c r="U3367" t="s">
        <v>4664</v>
      </c>
    </row>
    <row r="3368" spans="3:21">
      <c r="C3368" s="355">
        <v>3367</v>
      </c>
      <c r="E3368" s="504" t="str">
        <f t="shared" si="252"/>
        <v xml:space="preserve"> </v>
      </c>
      <c r="F3368" s="504"/>
      <c r="M3368" t="str">
        <f t="shared" si="253"/>
        <v xml:space="preserve"> </v>
      </c>
      <c r="U3368" t="s">
        <v>4664</v>
      </c>
    </row>
    <row r="3369" spans="3:21">
      <c r="C3369" s="355">
        <v>3368</v>
      </c>
      <c r="E3369" s="504" t="str">
        <f t="shared" si="252"/>
        <v xml:space="preserve"> </v>
      </c>
      <c r="F3369" s="504"/>
      <c r="M3369" t="str">
        <f t="shared" si="253"/>
        <v xml:space="preserve"> </v>
      </c>
      <c r="U3369" t="s">
        <v>4664</v>
      </c>
    </row>
    <row r="3370" spans="3:21">
      <c r="C3370" s="355">
        <v>3369</v>
      </c>
      <c r="E3370" s="504" t="str">
        <f t="shared" si="252"/>
        <v xml:space="preserve"> </v>
      </c>
      <c r="F3370" s="504"/>
      <c r="M3370" t="str">
        <f t="shared" si="253"/>
        <v xml:space="preserve"> </v>
      </c>
      <c r="U3370" t="s">
        <v>4664</v>
      </c>
    </row>
    <row r="3371" spans="3:21">
      <c r="C3371" s="355">
        <v>3370</v>
      </c>
      <c r="E3371" s="504" t="str">
        <f t="shared" si="252"/>
        <v xml:space="preserve"> </v>
      </c>
      <c r="F3371" s="504"/>
      <c r="M3371" t="str">
        <f t="shared" si="253"/>
        <v xml:space="preserve"> </v>
      </c>
      <c r="U3371" t="s">
        <v>4664</v>
      </c>
    </row>
    <row r="3372" spans="3:21">
      <c r="C3372" s="355">
        <v>3371</v>
      </c>
      <c r="E3372" s="504" t="str">
        <f t="shared" si="252"/>
        <v xml:space="preserve"> </v>
      </c>
      <c r="F3372" s="504"/>
      <c r="M3372" t="str">
        <f t="shared" si="253"/>
        <v xml:space="preserve"> </v>
      </c>
      <c r="U3372" t="s">
        <v>4664</v>
      </c>
    </row>
    <row r="3373" spans="3:21">
      <c r="C3373" s="355">
        <v>3372</v>
      </c>
      <c r="E3373" s="504" t="str">
        <f t="shared" si="252"/>
        <v xml:space="preserve"> </v>
      </c>
      <c r="F3373" s="504"/>
      <c r="M3373" t="str">
        <f t="shared" si="253"/>
        <v xml:space="preserve"> </v>
      </c>
      <c r="U3373" t="s">
        <v>4664</v>
      </c>
    </row>
    <row r="3374" spans="3:21">
      <c r="C3374" s="355">
        <v>3373</v>
      </c>
      <c r="E3374" s="504" t="str">
        <f t="shared" si="252"/>
        <v xml:space="preserve"> </v>
      </c>
      <c r="F3374" s="504"/>
      <c r="M3374" t="str">
        <f t="shared" si="253"/>
        <v xml:space="preserve"> </v>
      </c>
      <c r="U3374" t="s">
        <v>4664</v>
      </c>
    </row>
    <row r="3375" spans="3:21">
      <c r="C3375" s="355">
        <v>3374</v>
      </c>
      <c r="E3375" s="504" t="str">
        <f t="shared" si="252"/>
        <v xml:space="preserve"> </v>
      </c>
      <c r="F3375" s="504"/>
      <c r="M3375" t="str">
        <f t="shared" si="253"/>
        <v xml:space="preserve"> </v>
      </c>
      <c r="U3375" t="s">
        <v>4664</v>
      </c>
    </row>
    <row r="3376" spans="3:21">
      <c r="C3376" s="355">
        <v>3375</v>
      </c>
      <c r="E3376" s="504" t="str">
        <f t="shared" si="252"/>
        <v xml:space="preserve"> </v>
      </c>
      <c r="F3376" s="504"/>
      <c r="M3376" t="str">
        <f t="shared" si="253"/>
        <v xml:space="preserve"> </v>
      </c>
      <c r="U3376" t="s">
        <v>4664</v>
      </c>
    </row>
    <row r="3377" spans="3:21">
      <c r="C3377" s="355">
        <v>3376</v>
      </c>
      <c r="E3377" s="504" t="str">
        <f t="shared" si="252"/>
        <v xml:space="preserve"> </v>
      </c>
      <c r="F3377" s="504"/>
      <c r="M3377" t="str">
        <f t="shared" si="253"/>
        <v xml:space="preserve"> </v>
      </c>
      <c r="U3377" t="s">
        <v>4664</v>
      </c>
    </row>
    <row r="3378" spans="3:21">
      <c r="C3378" s="355">
        <v>3377</v>
      </c>
      <c r="E3378" s="504" t="str">
        <f t="shared" si="252"/>
        <v xml:space="preserve"> </v>
      </c>
      <c r="F3378" s="504"/>
      <c r="M3378" t="str">
        <f t="shared" si="253"/>
        <v xml:space="preserve"> </v>
      </c>
      <c r="U3378" t="s">
        <v>4664</v>
      </c>
    </row>
    <row r="3379" spans="3:21">
      <c r="C3379" s="355">
        <v>3378</v>
      </c>
      <c r="E3379" s="504" t="str">
        <f t="shared" si="252"/>
        <v xml:space="preserve"> </v>
      </c>
      <c r="F3379" s="504"/>
      <c r="M3379" t="str">
        <f t="shared" si="253"/>
        <v xml:space="preserve"> </v>
      </c>
      <c r="U3379" t="s">
        <v>4664</v>
      </c>
    </row>
    <row r="3380" spans="3:21">
      <c r="C3380" s="355">
        <v>3379</v>
      </c>
      <c r="E3380" s="504" t="str">
        <f t="shared" si="252"/>
        <v xml:space="preserve"> </v>
      </c>
      <c r="F3380" s="504"/>
      <c r="M3380" t="str">
        <f t="shared" si="253"/>
        <v xml:space="preserve"> </v>
      </c>
      <c r="U3380" t="s">
        <v>4664</v>
      </c>
    </row>
    <row r="3381" spans="3:21">
      <c r="C3381" s="355">
        <v>3380</v>
      </c>
      <c r="E3381" s="504" t="str">
        <f t="shared" si="252"/>
        <v xml:space="preserve"> </v>
      </c>
      <c r="F3381" s="504"/>
      <c r="M3381" t="str">
        <f t="shared" si="253"/>
        <v xml:space="preserve"> </v>
      </c>
      <c r="U3381" t="s">
        <v>4664</v>
      </c>
    </row>
    <row r="3382" spans="3:21">
      <c r="C3382" s="355">
        <v>3381</v>
      </c>
      <c r="E3382" s="504" t="str">
        <f t="shared" si="252"/>
        <v xml:space="preserve"> </v>
      </c>
      <c r="F3382" s="504"/>
      <c r="M3382" t="str">
        <f t="shared" si="253"/>
        <v xml:space="preserve"> </v>
      </c>
      <c r="U3382" t="s">
        <v>4664</v>
      </c>
    </row>
    <row r="3383" spans="3:21">
      <c r="C3383" s="355">
        <v>3382</v>
      </c>
      <c r="E3383" s="504" t="str">
        <f t="shared" si="252"/>
        <v xml:space="preserve"> </v>
      </c>
      <c r="F3383" s="504"/>
      <c r="M3383" t="str">
        <f t="shared" si="253"/>
        <v xml:space="preserve"> </v>
      </c>
      <c r="U3383" t="s">
        <v>4664</v>
      </c>
    </row>
    <row r="3384" spans="3:21">
      <c r="C3384" s="355">
        <v>3383</v>
      </c>
      <c r="E3384" s="504" t="str">
        <f t="shared" si="252"/>
        <v xml:space="preserve"> </v>
      </c>
      <c r="F3384" s="504"/>
      <c r="M3384" t="str">
        <f t="shared" si="253"/>
        <v xml:space="preserve"> </v>
      </c>
      <c r="U3384" t="s">
        <v>4664</v>
      </c>
    </row>
    <row r="3385" spans="3:21">
      <c r="C3385" s="355">
        <v>3384</v>
      </c>
      <c r="E3385" s="504" t="str">
        <f t="shared" si="252"/>
        <v xml:space="preserve"> </v>
      </c>
      <c r="F3385" s="504"/>
      <c r="M3385" t="str">
        <f t="shared" si="253"/>
        <v xml:space="preserve"> </v>
      </c>
      <c r="U3385" t="s">
        <v>4664</v>
      </c>
    </row>
    <row r="3386" spans="3:21">
      <c r="C3386" s="355">
        <v>3385</v>
      </c>
      <c r="E3386" s="504" t="str">
        <f t="shared" si="252"/>
        <v xml:space="preserve"> </v>
      </c>
      <c r="F3386" s="504"/>
      <c r="M3386" t="str">
        <f t="shared" si="253"/>
        <v xml:space="preserve"> </v>
      </c>
      <c r="U3386" t="s">
        <v>4664</v>
      </c>
    </row>
    <row r="3387" spans="3:21">
      <c r="C3387" s="355">
        <v>3386</v>
      </c>
      <c r="E3387" s="504" t="str">
        <f t="shared" si="252"/>
        <v xml:space="preserve"> </v>
      </c>
      <c r="F3387" s="504"/>
      <c r="M3387" t="str">
        <f t="shared" si="253"/>
        <v xml:space="preserve"> </v>
      </c>
      <c r="U3387" t="s">
        <v>4664</v>
      </c>
    </row>
    <row r="3388" spans="3:21">
      <c r="C3388" s="355">
        <v>3387</v>
      </c>
      <c r="E3388" s="504" t="str">
        <f t="shared" si="252"/>
        <v xml:space="preserve"> </v>
      </c>
      <c r="F3388" s="504"/>
      <c r="M3388" t="str">
        <f t="shared" si="253"/>
        <v xml:space="preserve"> </v>
      </c>
      <c r="U3388" t="s">
        <v>4664</v>
      </c>
    </row>
    <row r="3389" spans="3:21">
      <c r="C3389" s="355">
        <v>3388</v>
      </c>
      <c r="E3389" s="504" t="str">
        <f t="shared" si="252"/>
        <v xml:space="preserve"> </v>
      </c>
      <c r="F3389" s="504"/>
      <c r="M3389" t="str">
        <f t="shared" si="253"/>
        <v xml:space="preserve"> </v>
      </c>
      <c r="U3389" t="s">
        <v>4664</v>
      </c>
    </row>
    <row r="3390" spans="3:21">
      <c r="C3390" s="355">
        <v>3389</v>
      </c>
      <c r="E3390" s="504" t="str">
        <f t="shared" si="252"/>
        <v xml:space="preserve"> </v>
      </c>
      <c r="F3390" s="504"/>
      <c r="M3390" t="str">
        <f t="shared" si="253"/>
        <v xml:space="preserve"> </v>
      </c>
      <c r="U3390" t="s">
        <v>4664</v>
      </c>
    </row>
    <row r="3391" spans="3:21">
      <c r="C3391" s="355">
        <v>3390</v>
      </c>
      <c r="E3391" s="504" t="str">
        <f t="shared" si="252"/>
        <v xml:space="preserve"> </v>
      </c>
      <c r="F3391" s="504"/>
      <c r="M3391" t="str">
        <f t="shared" si="253"/>
        <v xml:space="preserve"> </v>
      </c>
      <c r="U3391" t="s">
        <v>4664</v>
      </c>
    </row>
    <row r="3392" spans="3:21">
      <c r="C3392" s="355">
        <v>3391</v>
      </c>
      <c r="E3392" s="504" t="str">
        <f t="shared" si="252"/>
        <v xml:space="preserve"> </v>
      </c>
      <c r="F3392" s="504"/>
      <c r="M3392" t="str">
        <f t="shared" si="253"/>
        <v xml:space="preserve"> </v>
      </c>
      <c r="U3392" t="s">
        <v>4664</v>
      </c>
    </row>
    <row r="3393" spans="3:21">
      <c r="C3393" s="355">
        <v>3392</v>
      </c>
      <c r="E3393" s="504" t="str">
        <f t="shared" si="252"/>
        <v xml:space="preserve"> </v>
      </c>
      <c r="F3393" s="504"/>
      <c r="M3393" t="str">
        <f t="shared" si="253"/>
        <v xml:space="preserve"> </v>
      </c>
      <c r="U3393" t="s">
        <v>4664</v>
      </c>
    </row>
    <row r="3394" spans="3:21">
      <c r="C3394" s="355">
        <v>3393</v>
      </c>
      <c r="E3394" s="504" t="str">
        <f t="shared" si="252"/>
        <v xml:space="preserve"> </v>
      </c>
      <c r="F3394" s="504"/>
      <c r="M3394" t="str">
        <f t="shared" si="253"/>
        <v xml:space="preserve"> </v>
      </c>
      <c r="U3394" t="s">
        <v>4664</v>
      </c>
    </row>
    <row r="3395" spans="3:21">
      <c r="C3395" s="355">
        <v>3394</v>
      </c>
      <c r="E3395" s="504" t="str">
        <f t="shared" ref="E3395:E3458" si="254">M3395</f>
        <v xml:space="preserve"> </v>
      </c>
      <c r="F3395" s="504"/>
      <c r="M3395" t="str">
        <f t="shared" ref="M3395:M3458" si="255">K3395&amp;" "&amp;L3395</f>
        <v xml:space="preserve"> </v>
      </c>
      <c r="U3395" t="s">
        <v>4664</v>
      </c>
    </row>
    <row r="3396" spans="3:21">
      <c r="C3396" s="355">
        <v>3395</v>
      </c>
      <c r="E3396" s="504" t="str">
        <f t="shared" si="254"/>
        <v xml:space="preserve"> </v>
      </c>
      <c r="F3396" s="504"/>
      <c r="M3396" t="str">
        <f t="shared" si="255"/>
        <v xml:space="preserve"> </v>
      </c>
      <c r="U3396" t="s">
        <v>4664</v>
      </c>
    </row>
    <row r="3397" spans="3:21">
      <c r="C3397" s="355">
        <v>3396</v>
      </c>
      <c r="E3397" s="504" t="str">
        <f t="shared" si="254"/>
        <v xml:space="preserve"> </v>
      </c>
      <c r="F3397" s="504"/>
      <c r="M3397" t="str">
        <f t="shared" si="255"/>
        <v xml:space="preserve"> </v>
      </c>
      <c r="U3397" t="s">
        <v>4664</v>
      </c>
    </row>
    <row r="3398" spans="3:21">
      <c r="C3398" s="355">
        <v>3397</v>
      </c>
      <c r="E3398" s="504" t="str">
        <f t="shared" si="254"/>
        <v xml:space="preserve"> </v>
      </c>
      <c r="F3398" s="504"/>
      <c r="M3398" t="str">
        <f t="shared" si="255"/>
        <v xml:space="preserve"> </v>
      </c>
      <c r="U3398" t="s">
        <v>4664</v>
      </c>
    </row>
    <row r="3399" spans="3:21">
      <c r="C3399" s="355">
        <v>3398</v>
      </c>
      <c r="E3399" s="504" t="str">
        <f t="shared" si="254"/>
        <v xml:space="preserve"> </v>
      </c>
      <c r="F3399" s="504"/>
      <c r="M3399" t="str">
        <f t="shared" si="255"/>
        <v xml:space="preserve"> </v>
      </c>
      <c r="U3399" t="s">
        <v>4664</v>
      </c>
    </row>
    <row r="3400" spans="3:21">
      <c r="C3400" s="355">
        <v>3399</v>
      </c>
      <c r="E3400" s="504" t="str">
        <f t="shared" si="254"/>
        <v xml:space="preserve"> </v>
      </c>
      <c r="F3400" s="504"/>
      <c r="M3400" t="str">
        <f t="shared" si="255"/>
        <v xml:space="preserve"> </v>
      </c>
      <c r="U3400" t="s">
        <v>4664</v>
      </c>
    </row>
    <row r="3401" spans="3:21">
      <c r="C3401" s="355">
        <v>3400</v>
      </c>
      <c r="E3401" s="504" t="str">
        <f t="shared" si="254"/>
        <v xml:space="preserve"> </v>
      </c>
      <c r="F3401" s="504"/>
      <c r="M3401" t="str">
        <f t="shared" si="255"/>
        <v xml:space="preserve"> </v>
      </c>
      <c r="U3401" t="s">
        <v>4664</v>
      </c>
    </row>
    <row r="3402" spans="3:21">
      <c r="C3402" s="355">
        <v>3401</v>
      </c>
      <c r="E3402" s="504" t="str">
        <f t="shared" si="254"/>
        <v xml:space="preserve"> </v>
      </c>
      <c r="F3402" s="504"/>
      <c r="M3402" t="str">
        <f t="shared" si="255"/>
        <v xml:space="preserve"> </v>
      </c>
      <c r="U3402" t="s">
        <v>4664</v>
      </c>
    </row>
    <row r="3403" spans="3:21">
      <c r="C3403" s="355">
        <v>3402</v>
      </c>
      <c r="E3403" s="504" t="str">
        <f t="shared" si="254"/>
        <v xml:space="preserve"> </v>
      </c>
      <c r="F3403" s="504"/>
      <c r="M3403" t="str">
        <f t="shared" si="255"/>
        <v xml:space="preserve"> </v>
      </c>
      <c r="U3403" t="s">
        <v>4664</v>
      </c>
    </row>
    <row r="3404" spans="3:21">
      <c r="C3404" s="355">
        <v>3403</v>
      </c>
      <c r="E3404" s="504" t="str">
        <f t="shared" si="254"/>
        <v xml:space="preserve"> </v>
      </c>
      <c r="F3404" s="504"/>
      <c r="M3404" t="str">
        <f t="shared" si="255"/>
        <v xml:space="preserve"> </v>
      </c>
      <c r="U3404" t="s">
        <v>4664</v>
      </c>
    </row>
    <row r="3405" spans="3:21">
      <c r="C3405" s="355">
        <v>3404</v>
      </c>
      <c r="E3405" s="504" t="str">
        <f t="shared" si="254"/>
        <v xml:space="preserve"> </v>
      </c>
      <c r="F3405" s="504"/>
      <c r="M3405" t="str">
        <f t="shared" si="255"/>
        <v xml:space="preserve"> </v>
      </c>
      <c r="U3405" t="s">
        <v>4664</v>
      </c>
    </row>
    <row r="3406" spans="3:21">
      <c r="C3406" s="355">
        <v>3405</v>
      </c>
      <c r="E3406" s="504" t="str">
        <f t="shared" si="254"/>
        <v xml:space="preserve"> </v>
      </c>
      <c r="F3406" s="504"/>
      <c r="M3406" t="str">
        <f t="shared" si="255"/>
        <v xml:space="preserve"> </v>
      </c>
      <c r="U3406" t="s">
        <v>4664</v>
      </c>
    </row>
    <row r="3407" spans="3:21">
      <c r="C3407" s="355">
        <v>3406</v>
      </c>
      <c r="E3407" s="504" t="str">
        <f t="shared" si="254"/>
        <v xml:space="preserve"> </v>
      </c>
      <c r="F3407" s="504"/>
      <c r="M3407" t="str">
        <f t="shared" si="255"/>
        <v xml:space="preserve"> </v>
      </c>
      <c r="U3407" t="s">
        <v>4664</v>
      </c>
    </row>
    <row r="3408" spans="3:21">
      <c r="C3408" s="355">
        <v>3407</v>
      </c>
      <c r="E3408" s="504" t="str">
        <f t="shared" si="254"/>
        <v xml:space="preserve"> </v>
      </c>
      <c r="F3408" s="504"/>
      <c r="M3408" t="str">
        <f t="shared" si="255"/>
        <v xml:space="preserve"> </v>
      </c>
      <c r="U3408" t="s">
        <v>4664</v>
      </c>
    </row>
    <row r="3409" spans="3:21">
      <c r="C3409" s="355">
        <v>3408</v>
      </c>
      <c r="E3409" s="504" t="str">
        <f t="shared" si="254"/>
        <v xml:space="preserve"> </v>
      </c>
      <c r="F3409" s="504"/>
      <c r="M3409" t="str">
        <f t="shared" si="255"/>
        <v xml:space="preserve"> </v>
      </c>
      <c r="U3409" t="s">
        <v>4664</v>
      </c>
    </row>
    <row r="3410" spans="3:21">
      <c r="C3410" s="355">
        <v>3409</v>
      </c>
      <c r="E3410" s="504" t="str">
        <f t="shared" si="254"/>
        <v xml:space="preserve"> </v>
      </c>
      <c r="F3410" s="504"/>
      <c r="M3410" t="str">
        <f t="shared" si="255"/>
        <v xml:space="preserve"> </v>
      </c>
      <c r="U3410" t="s">
        <v>4664</v>
      </c>
    </row>
    <row r="3411" spans="3:21">
      <c r="C3411" s="355">
        <v>3410</v>
      </c>
      <c r="E3411" s="504" t="str">
        <f t="shared" si="254"/>
        <v xml:space="preserve"> </v>
      </c>
      <c r="F3411" s="504"/>
      <c r="M3411" t="str">
        <f t="shared" si="255"/>
        <v xml:space="preserve"> </v>
      </c>
      <c r="U3411" t="s">
        <v>4664</v>
      </c>
    </row>
    <row r="3412" spans="3:21">
      <c r="C3412" s="355">
        <v>3411</v>
      </c>
      <c r="E3412" s="504" t="str">
        <f t="shared" si="254"/>
        <v xml:space="preserve"> </v>
      </c>
      <c r="F3412" s="504"/>
      <c r="M3412" t="str">
        <f t="shared" si="255"/>
        <v xml:space="preserve"> </v>
      </c>
      <c r="U3412" t="s">
        <v>4664</v>
      </c>
    </row>
    <row r="3413" spans="3:21">
      <c r="C3413" s="355">
        <v>3412</v>
      </c>
      <c r="E3413" s="504" t="str">
        <f t="shared" si="254"/>
        <v xml:space="preserve"> </v>
      </c>
      <c r="F3413" s="504"/>
      <c r="M3413" t="str">
        <f t="shared" si="255"/>
        <v xml:space="preserve"> </v>
      </c>
      <c r="U3413" t="s">
        <v>4664</v>
      </c>
    </row>
    <row r="3414" spans="3:21">
      <c r="C3414" s="355">
        <v>3413</v>
      </c>
      <c r="E3414" s="504" t="str">
        <f t="shared" si="254"/>
        <v xml:space="preserve"> </v>
      </c>
      <c r="F3414" s="504"/>
      <c r="M3414" t="str">
        <f t="shared" si="255"/>
        <v xml:space="preserve"> </v>
      </c>
      <c r="U3414" t="s">
        <v>4664</v>
      </c>
    </row>
    <row r="3415" spans="3:21">
      <c r="C3415" s="355">
        <v>3414</v>
      </c>
      <c r="E3415" s="504" t="str">
        <f t="shared" si="254"/>
        <v xml:space="preserve"> </v>
      </c>
      <c r="F3415" s="504"/>
      <c r="M3415" t="str">
        <f t="shared" si="255"/>
        <v xml:space="preserve"> </v>
      </c>
      <c r="U3415" t="s">
        <v>4664</v>
      </c>
    </row>
    <row r="3416" spans="3:21">
      <c r="C3416" s="355">
        <v>3415</v>
      </c>
      <c r="E3416" s="504" t="str">
        <f t="shared" si="254"/>
        <v xml:space="preserve"> </v>
      </c>
      <c r="F3416" s="504"/>
      <c r="M3416" t="str">
        <f t="shared" si="255"/>
        <v xml:space="preserve"> </v>
      </c>
      <c r="U3416" t="s">
        <v>4664</v>
      </c>
    </row>
    <row r="3417" spans="3:21">
      <c r="C3417" s="355">
        <v>3416</v>
      </c>
      <c r="E3417" s="504" t="str">
        <f t="shared" si="254"/>
        <v xml:space="preserve"> </v>
      </c>
      <c r="F3417" s="504"/>
      <c r="M3417" t="str">
        <f t="shared" si="255"/>
        <v xml:space="preserve"> </v>
      </c>
      <c r="U3417" t="s">
        <v>4664</v>
      </c>
    </row>
    <row r="3418" spans="3:21">
      <c r="C3418" s="355">
        <v>3417</v>
      </c>
      <c r="E3418" s="504" t="str">
        <f t="shared" si="254"/>
        <v xml:space="preserve"> </v>
      </c>
      <c r="F3418" s="504"/>
      <c r="M3418" t="str">
        <f t="shared" si="255"/>
        <v xml:space="preserve"> </v>
      </c>
      <c r="U3418" t="s">
        <v>4664</v>
      </c>
    </row>
    <row r="3419" spans="3:21">
      <c r="C3419" s="355">
        <v>3418</v>
      </c>
      <c r="E3419" s="504" t="str">
        <f t="shared" si="254"/>
        <v xml:space="preserve"> </v>
      </c>
      <c r="F3419" s="504"/>
      <c r="M3419" t="str">
        <f t="shared" si="255"/>
        <v xml:space="preserve"> </v>
      </c>
      <c r="U3419" t="s">
        <v>4664</v>
      </c>
    </row>
    <row r="3420" spans="3:21">
      <c r="C3420" s="355">
        <v>3419</v>
      </c>
      <c r="E3420" s="504" t="str">
        <f t="shared" si="254"/>
        <v xml:space="preserve"> </v>
      </c>
      <c r="F3420" s="504"/>
      <c r="M3420" t="str">
        <f t="shared" si="255"/>
        <v xml:space="preserve"> </v>
      </c>
      <c r="U3420" t="s">
        <v>4664</v>
      </c>
    </row>
    <row r="3421" spans="3:21">
      <c r="C3421" s="355">
        <v>3420</v>
      </c>
      <c r="E3421" s="504" t="str">
        <f t="shared" si="254"/>
        <v xml:space="preserve"> </v>
      </c>
      <c r="F3421" s="504"/>
      <c r="M3421" t="str">
        <f t="shared" si="255"/>
        <v xml:space="preserve"> </v>
      </c>
      <c r="U3421" t="s">
        <v>4664</v>
      </c>
    </row>
    <row r="3422" spans="3:21">
      <c r="C3422" s="355">
        <v>3421</v>
      </c>
      <c r="E3422" s="504" t="str">
        <f t="shared" si="254"/>
        <v xml:space="preserve"> </v>
      </c>
      <c r="F3422" s="504"/>
      <c r="M3422" t="str">
        <f t="shared" si="255"/>
        <v xml:space="preserve"> </v>
      </c>
      <c r="U3422" t="s">
        <v>4664</v>
      </c>
    </row>
    <row r="3423" spans="3:21">
      <c r="C3423" s="355">
        <v>3422</v>
      </c>
      <c r="E3423" s="504" t="str">
        <f t="shared" si="254"/>
        <v xml:space="preserve"> </v>
      </c>
      <c r="F3423" s="504"/>
      <c r="M3423" t="str">
        <f t="shared" si="255"/>
        <v xml:space="preserve"> </v>
      </c>
      <c r="U3423" t="s">
        <v>4664</v>
      </c>
    </row>
    <row r="3424" spans="3:21">
      <c r="C3424" s="355">
        <v>3423</v>
      </c>
      <c r="E3424" s="504" t="str">
        <f t="shared" si="254"/>
        <v xml:space="preserve"> </v>
      </c>
      <c r="F3424" s="504"/>
      <c r="M3424" t="str">
        <f t="shared" si="255"/>
        <v xml:space="preserve"> </v>
      </c>
      <c r="U3424" t="s">
        <v>4664</v>
      </c>
    </row>
    <row r="3425" spans="3:21">
      <c r="C3425" s="355">
        <v>3424</v>
      </c>
      <c r="E3425" s="504" t="str">
        <f t="shared" si="254"/>
        <v xml:space="preserve"> </v>
      </c>
      <c r="F3425" s="504"/>
      <c r="M3425" t="str">
        <f t="shared" si="255"/>
        <v xml:space="preserve"> </v>
      </c>
      <c r="U3425" t="s">
        <v>4664</v>
      </c>
    </row>
    <row r="3426" spans="3:21">
      <c r="C3426" s="355">
        <v>3425</v>
      </c>
      <c r="E3426" s="504" t="str">
        <f t="shared" si="254"/>
        <v xml:space="preserve"> </v>
      </c>
      <c r="F3426" s="504"/>
      <c r="M3426" t="str">
        <f t="shared" si="255"/>
        <v xml:space="preserve"> </v>
      </c>
      <c r="U3426" t="s">
        <v>4664</v>
      </c>
    </row>
    <row r="3427" spans="3:21">
      <c r="C3427" s="355">
        <v>3426</v>
      </c>
      <c r="E3427" s="504" t="str">
        <f t="shared" si="254"/>
        <v xml:space="preserve"> </v>
      </c>
      <c r="F3427" s="504"/>
      <c r="M3427" t="str">
        <f t="shared" si="255"/>
        <v xml:space="preserve"> </v>
      </c>
      <c r="U3427" t="s">
        <v>4664</v>
      </c>
    </row>
    <row r="3428" spans="3:21">
      <c r="C3428" s="355">
        <v>3427</v>
      </c>
      <c r="E3428" s="504" t="str">
        <f t="shared" si="254"/>
        <v xml:space="preserve"> </v>
      </c>
      <c r="F3428" s="504"/>
      <c r="M3428" t="str">
        <f t="shared" si="255"/>
        <v xml:space="preserve"> </v>
      </c>
      <c r="U3428" t="s">
        <v>4664</v>
      </c>
    </row>
    <row r="3429" spans="3:21">
      <c r="C3429" s="355">
        <v>3428</v>
      </c>
      <c r="E3429" s="504" t="str">
        <f t="shared" si="254"/>
        <v xml:space="preserve"> </v>
      </c>
      <c r="F3429" s="504"/>
      <c r="M3429" t="str">
        <f t="shared" si="255"/>
        <v xml:space="preserve"> </v>
      </c>
      <c r="U3429" t="s">
        <v>4664</v>
      </c>
    </row>
    <row r="3430" spans="3:21">
      <c r="C3430" s="355">
        <v>3429</v>
      </c>
      <c r="E3430" s="504" t="str">
        <f t="shared" si="254"/>
        <v xml:space="preserve"> </v>
      </c>
      <c r="F3430" s="504"/>
      <c r="M3430" t="str">
        <f t="shared" si="255"/>
        <v xml:space="preserve"> </v>
      </c>
      <c r="U3430" t="s">
        <v>4664</v>
      </c>
    </row>
    <row r="3431" spans="3:21">
      <c r="C3431" s="355">
        <v>3430</v>
      </c>
      <c r="E3431" s="504" t="str">
        <f t="shared" si="254"/>
        <v xml:space="preserve"> </v>
      </c>
      <c r="F3431" s="504"/>
      <c r="M3431" t="str">
        <f t="shared" si="255"/>
        <v xml:space="preserve"> </v>
      </c>
      <c r="U3431" t="s">
        <v>4664</v>
      </c>
    </row>
    <row r="3432" spans="3:21">
      <c r="C3432" s="355">
        <v>3431</v>
      </c>
      <c r="E3432" s="504" t="str">
        <f t="shared" si="254"/>
        <v xml:space="preserve"> </v>
      </c>
      <c r="F3432" s="504"/>
      <c r="M3432" t="str">
        <f t="shared" si="255"/>
        <v xml:space="preserve"> </v>
      </c>
      <c r="U3432" t="s">
        <v>4664</v>
      </c>
    </row>
    <row r="3433" spans="3:21">
      <c r="C3433" s="355">
        <v>3432</v>
      </c>
      <c r="E3433" s="504" t="str">
        <f t="shared" si="254"/>
        <v xml:space="preserve"> </v>
      </c>
      <c r="F3433" s="504"/>
      <c r="M3433" t="str">
        <f t="shared" si="255"/>
        <v xml:space="preserve"> </v>
      </c>
      <c r="U3433" t="s">
        <v>4664</v>
      </c>
    </row>
    <row r="3434" spans="3:21">
      <c r="C3434" s="355">
        <v>3433</v>
      </c>
      <c r="E3434" s="504" t="str">
        <f t="shared" si="254"/>
        <v xml:space="preserve"> </v>
      </c>
      <c r="F3434" s="504"/>
      <c r="M3434" t="str">
        <f t="shared" si="255"/>
        <v xml:space="preserve"> </v>
      </c>
      <c r="U3434" t="s">
        <v>4664</v>
      </c>
    </row>
    <row r="3435" spans="3:21">
      <c r="C3435" s="355">
        <v>3434</v>
      </c>
      <c r="E3435" s="504" t="str">
        <f t="shared" si="254"/>
        <v xml:space="preserve"> </v>
      </c>
      <c r="F3435" s="504"/>
      <c r="M3435" t="str">
        <f t="shared" si="255"/>
        <v xml:space="preserve"> </v>
      </c>
      <c r="U3435" t="s">
        <v>4664</v>
      </c>
    </row>
    <row r="3436" spans="3:21">
      <c r="C3436" s="355">
        <v>3435</v>
      </c>
      <c r="E3436" s="504" t="str">
        <f t="shared" si="254"/>
        <v xml:space="preserve"> </v>
      </c>
      <c r="F3436" s="504"/>
      <c r="M3436" t="str">
        <f t="shared" si="255"/>
        <v xml:space="preserve"> </v>
      </c>
      <c r="U3436" t="s">
        <v>4664</v>
      </c>
    </row>
    <row r="3437" spans="3:21">
      <c r="C3437" s="355">
        <v>3436</v>
      </c>
      <c r="E3437" s="504" t="str">
        <f t="shared" si="254"/>
        <v xml:space="preserve"> </v>
      </c>
      <c r="F3437" s="504"/>
      <c r="M3437" t="str">
        <f t="shared" si="255"/>
        <v xml:space="preserve"> </v>
      </c>
      <c r="U3437" t="s">
        <v>4664</v>
      </c>
    </row>
    <row r="3438" spans="3:21">
      <c r="C3438" s="355">
        <v>3437</v>
      </c>
      <c r="E3438" s="504" t="str">
        <f t="shared" si="254"/>
        <v xml:space="preserve"> </v>
      </c>
      <c r="F3438" s="504"/>
      <c r="M3438" t="str">
        <f t="shared" si="255"/>
        <v xml:space="preserve"> </v>
      </c>
      <c r="U3438" t="s">
        <v>4664</v>
      </c>
    </row>
    <row r="3439" spans="3:21">
      <c r="C3439" s="355">
        <v>3438</v>
      </c>
      <c r="E3439" s="504" t="str">
        <f t="shared" si="254"/>
        <v xml:space="preserve"> </v>
      </c>
      <c r="F3439" s="504"/>
      <c r="M3439" t="str">
        <f t="shared" si="255"/>
        <v xml:space="preserve"> </v>
      </c>
      <c r="U3439" t="s">
        <v>4664</v>
      </c>
    </row>
    <row r="3440" spans="3:21">
      <c r="C3440" s="355">
        <v>3439</v>
      </c>
      <c r="E3440" s="504" t="str">
        <f t="shared" si="254"/>
        <v xml:space="preserve"> </v>
      </c>
      <c r="F3440" s="504"/>
      <c r="M3440" t="str">
        <f t="shared" si="255"/>
        <v xml:space="preserve"> </v>
      </c>
      <c r="U3440" t="s">
        <v>4664</v>
      </c>
    </row>
    <row r="3441" spans="3:21">
      <c r="C3441" s="355">
        <v>3440</v>
      </c>
      <c r="E3441" s="504" t="str">
        <f t="shared" si="254"/>
        <v xml:space="preserve"> </v>
      </c>
      <c r="F3441" s="504"/>
      <c r="M3441" t="str">
        <f t="shared" si="255"/>
        <v xml:space="preserve"> </v>
      </c>
      <c r="U3441" t="s">
        <v>4664</v>
      </c>
    </row>
    <row r="3442" spans="3:21">
      <c r="C3442" s="355">
        <v>3441</v>
      </c>
      <c r="E3442" s="504" t="str">
        <f t="shared" si="254"/>
        <v xml:space="preserve"> </v>
      </c>
      <c r="F3442" s="504"/>
      <c r="M3442" t="str">
        <f t="shared" si="255"/>
        <v xml:space="preserve"> </v>
      </c>
      <c r="U3442" t="s">
        <v>4664</v>
      </c>
    </row>
    <row r="3443" spans="3:21">
      <c r="C3443" s="355">
        <v>3442</v>
      </c>
      <c r="E3443" s="504" t="str">
        <f t="shared" si="254"/>
        <v xml:space="preserve"> </v>
      </c>
      <c r="F3443" s="504"/>
      <c r="M3443" t="str">
        <f t="shared" si="255"/>
        <v xml:space="preserve"> </v>
      </c>
      <c r="U3443" t="s">
        <v>4664</v>
      </c>
    </row>
    <row r="3444" spans="3:21">
      <c r="C3444" s="355">
        <v>3443</v>
      </c>
      <c r="E3444" s="504" t="str">
        <f t="shared" si="254"/>
        <v xml:space="preserve"> </v>
      </c>
      <c r="F3444" s="504"/>
      <c r="M3444" t="str">
        <f t="shared" si="255"/>
        <v xml:space="preserve"> </v>
      </c>
      <c r="U3444" t="s">
        <v>4664</v>
      </c>
    </row>
    <row r="3445" spans="3:21">
      <c r="C3445" s="355">
        <v>3444</v>
      </c>
      <c r="E3445" s="504" t="str">
        <f t="shared" si="254"/>
        <v xml:space="preserve"> </v>
      </c>
      <c r="F3445" s="504"/>
      <c r="M3445" t="str">
        <f t="shared" si="255"/>
        <v xml:space="preserve"> </v>
      </c>
      <c r="U3445" t="s">
        <v>4664</v>
      </c>
    </row>
    <row r="3446" spans="3:21">
      <c r="C3446" s="355">
        <v>3445</v>
      </c>
      <c r="E3446" s="504" t="str">
        <f t="shared" si="254"/>
        <v xml:space="preserve"> </v>
      </c>
      <c r="F3446" s="504"/>
      <c r="M3446" t="str">
        <f t="shared" si="255"/>
        <v xml:space="preserve"> </v>
      </c>
      <c r="U3446" t="s">
        <v>4664</v>
      </c>
    </row>
    <row r="3447" spans="3:21">
      <c r="C3447" s="355">
        <v>3446</v>
      </c>
      <c r="E3447" s="504" t="str">
        <f t="shared" si="254"/>
        <v xml:space="preserve"> </v>
      </c>
      <c r="F3447" s="504"/>
      <c r="M3447" t="str">
        <f t="shared" si="255"/>
        <v xml:space="preserve"> </v>
      </c>
      <c r="U3447" t="s">
        <v>4664</v>
      </c>
    </row>
    <row r="3448" spans="3:21">
      <c r="C3448" s="355">
        <v>3447</v>
      </c>
      <c r="E3448" s="504" t="str">
        <f t="shared" si="254"/>
        <v xml:space="preserve"> </v>
      </c>
      <c r="F3448" s="504"/>
      <c r="M3448" t="str">
        <f t="shared" si="255"/>
        <v xml:space="preserve"> </v>
      </c>
      <c r="U3448" t="s">
        <v>4664</v>
      </c>
    </row>
    <row r="3449" spans="3:21">
      <c r="C3449" s="355">
        <v>3448</v>
      </c>
      <c r="E3449" s="504" t="str">
        <f t="shared" si="254"/>
        <v xml:space="preserve"> </v>
      </c>
      <c r="F3449" s="504"/>
      <c r="M3449" t="str">
        <f t="shared" si="255"/>
        <v xml:space="preserve"> </v>
      </c>
      <c r="U3449" t="s">
        <v>4664</v>
      </c>
    </row>
    <row r="3450" spans="3:21">
      <c r="C3450" s="355">
        <v>3449</v>
      </c>
      <c r="E3450" s="504" t="str">
        <f t="shared" si="254"/>
        <v xml:space="preserve"> </v>
      </c>
      <c r="F3450" s="504"/>
      <c r="M3450" t="str">
        <f t="shared" si="255"/>
        <v xml:space="preserve"> </v>
      </c>
      <c r="U3450" t="s">
        <v>4664</v>
      </c>
    </row>
    <row r="3451" spans="3:21">
      <c r="C3451" s="355">
        <v>3450</v>
      </c>
      <c r="E3451" s="504" t="str">
        <f t="shared" si="254"/>
        <v xml:space="preserve"> </v>
      </c>
      <c r="F3451" s="504"/>
      <c r="M3451" t="str">
        <f t="shared" si="255"/>
        <v xml:space="preserve"> </v>
      </c>
      <c r="U3451" t="s">
        <v>4664</v>
      </c>
    </row>
    <row r="3452" spans="3:21">
      <c r="C3452" s="355">
        <v>3451</v>
      </c>
      <c r="E3452" s="504" t="str">
        <f t="shared" si="254"/>
        <v xml:space="preserve"> </v>
      </c>
      <c r="F3452" s="504"/>
      <c r="M3452" t="str">
        <f t="shared" si="255"/>
        <v xml:space="preserve"> </v>
      </c>
      <c r="U3452" t="s">
        <v>4664</v>
      </c>
    </row>
    <row r="3453" spans="3:21">
      <c r="C3453" s="355">
        <v>3452</v>
      </c>
      <c r="E3453" s="504" t="str">
        <f t="shared" si="254"/>
        <v xml:space="preserve"> </v>
      </c>
      <c r="F3453" s="504"/>
      <c r="M3453" t="str">
        <f t="shared" si="255"/>
        <v xml:space="preserve"> </v>
      </c>
      <c r="U3453" t="s">
        <v>4664</v>
      </c>
    </row>
    <row r="3454" spans="3:21">
      <c r="C3454" s="355">
        <v>3453</v>
      </c>
      <c r="E3454" s="504" t="str">
        <f t="shared" si="254"/>
        <v xml:space="preserve"> </v>
      </c>
      <c r="F3454" s="504"/>
      <c r="M3454" t="str">
        <f t="shared" si="255"/>
        <v xml:space="preserve"> </v>
      </c>
      <c r="U3454" t="s">
        <v>4664</v>
      </c>
    </row>
    <row r="3455" spans="3:21">
      <c r="C3455" s="355">
        <v>3454</v>
      </c>
      <c r="E3455" s="504" t="str">
        <f t="shared" si="254"/>
        <v xml:space="preserve"> </v>
      </c>
      <c r="F3455" s="504"/>
      <c r="M3455" t="str">
        <f t="shared" si="255"/>
        <v xml:space="preserve"> </v>
      </c>
      <c r="U3455" t="s">
        <v>4664</v>
      </c>
    </row>
    <row r="3456" spans="3:21">
      <c r="C3456" s="355">
        <v>3455</v>
      </c>
      <c r="E3456" s="504" t="str">
        <f t="shared" si="254"/>
        <v xml:space="preserve"> </v>
      </c>
      <c r="F3456" s="504"/>
      <c r="M3456" t="str">
        <f t="shared" si="255"/>
        <v xml:space="preserve"> </v>
      </c>
      <c r="U3456" t="s">
        <v>4664</v>
      </c>
    </row>
    <row r="3457" spans="3:21">
      <c r="C3457" s="355">
        <v>3456</v>
      </c>
      <c r="E3457" s="504" t="str">
        <f t="shared" si="254"/>
        <v xml:space="preserve"> </v>
      </c>
      <c r="F3457" s="504"/>
      <c r="M3457" t="str">
        <f t="shared" si="255"/>
        <v xml:space="preserve"> </v>
      </c>
      <c r="U3457" t="s">
        <v>4664</v>
      </c>
    </row>
    <row r="3458" spans="3:21">
      <c r="C3458" s="355">
        <v>3457</v>
      </c>
      <c r="E3458" s="504" t="str">
        <f t="shared" si="254"/>
        <v xml:space="preserve"> </v>
      </c>
      <c r="F3458" s="504"/>
      <c r="M3458" t="str">
        <f t="shared" si="255"/>
        <v xml:space="preserve"> </v>
      </c>
      <c r="U3458" t="s">
        <v>4664</v>
      </c>
    </row>
    <row r="3459" spans="3:21">
      <c r="C3459" s="355">
        <v>3458</v>
      </c>
      <c r="E3459" s="504" t="str">
        <f t="shared" ref="E3459:E3522" si="256">M3459</f>
        <v xml:space="preserve"> </v>
      </c>
      <c r="F3459" s="504"/>
      <c r="M3459" t="str">
        <f t="shared" ref="M3459:M3522" si="257">K3459&amp;" "&amp;L3459</f>
        <v xml:space="preserve"> </v>
      </c>
      <c r="U3459" t="s">
        <v>4664</v>
      </c>
    </row>
    <row r="3460" spans="3:21">
      <c r="C3460" s="355">
        <v>3459</v>
      </c>
      <c r="E3460" s="504" t="str">
        <f t="shared" si="256"/>
        <v xml:space="preserve"> </v>
      </c>
      <c r="F3460" s="504"/>
      <c r="M3460" t="str">
        <f t="shared" si="257"/>
        <v xml:space="preserve"> </v>
      </c>
      <c r="U3460" t="s">
        <v>4664</v>
      </c>
    </row>
    <row r="3461" spans="3:21">
      <c r="C3461" s="355">
        <v>3460</v>
      </c>
      <c r="E3461" s="504" t="str">
        <f t="shared" si="256"/>
        <v xml:space="preserve"> </v>
      </c>
      <c r="F3461" s="504"/>
      <c r="M3461" t="str">
        <f t="shared" si="257"/>
        <v xml:space="preserve"> </v>
      </c>
      <c r="U3461" t="s">
        <v>4664</v>
      </c>
    </row>
    <row r="3462" spans="3:21">
      <c r="C3462" s="355">
        <v>3461</v>
      </c>
      <c r="E3462" s="504" t="str">
        <f t="shared" si="256"/>
        <v xml:space="preserve"> </v>
      </c>
      <c r="F3462" s="504"/>
      <c r="M3462" t="str">
        <f t="shared" si="257"/>
        <v xml:space="preserve"> </v>
      </c>
      <c r="U3462" t="s">
        <v>4664</v>
      </c>
    </row>
    <row r="3463" spans="3:21">
      <c r="C3463" s="355">
        <v>3462</v>
      </c>
      <c r="E3463" s="504" t="str">
        <f t="shared" si="256"/>
        <v xml:space="preserve"> </v>
      </c>
      <c r="F3463" s="504"/>
      <c r="M3463" t="str">
        <f t="shared" si="257"/>
        <v xml:space="preserve"> </v>
      </c>
      <c r="U3463" t="s">
        <v>4664</v>
      </c>
    </row>
    <row r="3464" spans="3:21">
      <c r="C3464" s="355">
        <v>3463</v>
      </c>
      <c r="E3464" s="504" t="str">
        <f t="shared" si="256"/>
        <v xml:space="preserve"> </v>
      </c>
      <c r="F3464" s="504"/>
      <c r="M3464" t="str">
        <f t="shared" si="257"/>
        <v xml:space="preserve"> </v>
      </c>
      <c r="U3464" t="s">
        <v>4664</v>
      </c>
    </row>
    <row r="3465" spans="3:21">
      <c r="C3465" s="355">
        <v>3464</v>
      </c>
      <c r="E3465" s="504" t="str">
        <f t="shared" si="256"/>
        <v xml:space="preserve"> </v>
      </c>
      <c r="F3465" s="504"/>
      <c r="M3465" t="str">
        <f t="shared" si="257"/>
        <v xml:space="preserve"> </v>
      </c>
      <c r="U3465" t="s">
        <v>4664</v>
      </c>
    </row>
    <row r="3466" spans="3:21">
      <c r="C3466" s="355">
        <v>3465</v>
      </c>
      <c r="E3466" s="504" t="str">
        <f t="shared" si="256"/>
        <v xml:space="preserve"> </v>
      </c>
      <c r="F3466" s="504"/>
      <c r="M3466" t="str">
        <f t="shared" si="257"/>
        <v xml:space="preserve"> </v>
      </c>
      <c r="U3466" t="s">
        <v>4664</v>
      </c>
    </row>
    <row r="3467" spans="3:21">
      <c r="C3467" s="355">
        <v>3466</v>
      </c>
      <c r="E3467" s="504" t="str">
        <f t="shared" si="256"/>
        <v xml:space="preserve"> </v>
      </c>
      <c r="F3467" s="504"/>
      <c r="M3467" t="str">
        <f t="shared" si="257"/>
        <v xml:space="preserve"> </v>
      </c>
      <c r="U3467" t="s">
        <v>4664</v>
      </c>
    </row>
    <row r="3468" spans="3:21">
      <c r="C3468" s="355">
        <v>3467</v>
      </c>
      <c r="E3468" s="504" t="str">
        <f t="shared" si="256"/>
        <v xml:space="preserve"> </v>
      </c>
      <c r="F3468" s="504"/>
      <c r="M3468" t="str">
        <f t="shared" si="257"/>
        <v xml:space="preserve"> </v>
      </c>
      <c r="U3468" t="s">
        <v>4664</v>
      </c>
    </row>
    <row r="3469" spans="3:21">
      <c r="C3469" s="355">
        <v>3468</v>
      </c>
      <c r="E3469" s="504" t="str">
        <f t="shared" si="256"/>
        <v xml:space="preserve"> </v>
      </c>
      <c r="F3469" s="504"/>
      <c r="M3469" t="str">
        <f t="shared" si="257"/>
        <v xml:space="preserve"> </v>
      </c>
      <c r="U3469" t="s">
        <v>4664</v>
      </c>
    </row>
    <row r="3470" spans="3:21">
      <c r="C3470" s="355">
        <v>3469</v>
      </c>
      <c r="E3470" s="504" t="str">
        <f t="shared" si="256"/>
        <v xml:space="preserve"> </v>
      </c>
      <c r="F3470" s="504"/>
      <c r="M3470" t="str">
        <f t="shared" si="257"/>
        <v xml:space="preserve"> </v>
      </c>
      <c r="U3470" t="s">
        <v>4664</v>
      </c>
    </row>
    <row r="3471" spans="3:21">
      <c r="C3471" s="355">
        <v>3470</v>
      </c>
      <c r="E3471" s="504" t="str">
        <f t="shared" si="256"/>
        <v xml:space="preserve"> </v>
      </c>
      <c r="F3471" s="504"/>
      <c r="M3471" t="str">
        <f t="shared" si="257"/>
        <v xml:space="preserve"> </v>
      </c>
      <c r="U3471" t="s">
        <v>4664</v>
      </c>
    </row>
    <row r="3472" spans="3:21">
      <c r="C3472" s="355">
        <v>3471</v>
      </c>
      <c r="E3472" s="504" t="str">
        <f t="shared" si="256"/>
        <v xml:space="preserve"> </v>
      </c>
      <c r="F3472" s="504"/>
      <c r="M3472" t="str">
        <f t="shared" si="257"/>
        <v xml:space="preserve"> </v>
      </c>
      <c r="U3472" t="s">
        <v>4664</v>
      </c>
    </row>
    <row r="3473" spans="3:21">
      <c r="C3473" s="355">
        <v>3472</v>
      </c>
      <c r="E3473" s="504" t="str">
        <f t="shared" si="256"/>
        <v xml:space="preserve"> </v>
      </c>
      <c r="F3473" s="504"/>
      <c r="M3473" t="str">
        <f t="shared" si="257"/>
        <v xml:space="preserve"> </v>
      </c>
      <c r="U3473" t="s">
        <v>4664</v>
      </c>
    </row>
    <row r="3474" spans="3:21">
      <c r="C3474" s="355">
        <v>3473</v>
      </c>
      <c r="E3474" s="504" t="str">
        <f t="shared" si="256"/>
        <v xml:space="preserve"> </v>
      </c>
      <c r="F3474" s="504"/>
      <c r="M3474" t="str">
        <f t="shared" si="257"/>
        <v xml:space="preserve"> </v>
      </c>
      <c r="U3474" t="s">
        <v>4664</v>
      </c>
    </row>
    <row r="3475" spans="3:21">
      <c r="C3475" s="355">
        <v>3474</v>
      </c>
      <c r="E3475" s="504" t="str">
        <f t="shared" si="256"/>
        <v xml:space="preserve"> </v>
      </c>
      <c r="F3475" s="504"/>
      <c r="M3475" t="str">
        <f t="shared" si="257"/>
        <v xml:space="preserve"> </v>
      </c>
      <c r="U3475" t="s">
        <v>4664</v>
      </c>
    </row>
    <row r="3476" spans="3:21">
      <c r="C3476" s="355">
        <v>3475</v>
      </c>
      <c r="E3476" s="504" t="str">
        <f t="shared" si="256"/>
        <v xml:space="preserve"> </v>
      </c>
      <c r="F3476" s="504"/>
      <c r="M3476" t="str">
        <f t="shared" si="257"/>
        <v xml:space="preserve"> </v>
      </c>
      <c r="U3476" t="s">
        <v>4664</v>
      </c>
    </row>
    <row r="3477" spans="3:21">
      <c r="C3477" s="355">
        <v>3476</v>
      </c>
      <c r="E3477" s="504" t="str">
        <f t="shared" si="256"/>
        <v xml:space="preserve"> </v>
      </c>
      <c r="F3477" s="504"/>
      <c r="M3477" t="str">
        <f t="shared" si="257"/>
        <v xml:space="preserve"> </v>
      </c>
      <c r="U3477" t="s">
        <v>4664</v>
      </c>
    </row>
    <row r="3478" spans="3:21">
      <c r="C3478" s="355">
        <v>3477</v>
      </c>
      <c r="E3478" s="504" t="str">
        <f t="shared" si="256"/>
        <v xml:space="preserve"> </v>
      </c>
      <c r="F3478" s="504"/>
      <c r="M3478" t="str">
        <f t="shared" si="257"/>
        <v xml:space="preserve"> </v>
      </c>
      <c r="U3478" t="s">
        <v>4664</v>
      </c>
    </row>
    <row r="3479" spans="3:21">
      <c r="C3479" s="355">
        <v>3478</v>
      </c>
      <c r="E3479" s="504" t="str">
        <f t="shared" si="256"/>
        <v xml:space="preserve"> </v>
      </c>
      <c r="F3479" s="504"/>
      <c r="M3479" t="str">
        <f t="shared" si="257"/>
        <v xml:space="preserve"> </v>
      </c>
      <c r="U3479" t="s">
        <v>4664</v>
      </c>
    </row>
    <row r="3480" spans="3:21">
      <c r="C3480" s="355">
        <v>3479</v>
      </c>
      <c r="E3480" s="504" t="str">
        <f t="shared" si="256"/>
        <v xml:space="preserve"> </v>
      </c>
      <c r="F3480" s="504"/>
      <c r="M3480" t="str">
        <f t="shared" si="257"/>
        <v xml:space="preserve"> </v>
      </c>
      <c r="U3480" t="s">
        <v>4664</v>
      </c>
    </row>
    <row r="3481" spans="3:21">
      <c r="C3481" s="355">
        <v>3480</v>
      </c>
      <c r="E3481" s="504" t="str">
        <f t="shared" si="256"/>
        <v xml:space="preserve"> </v>
      </c>
      <c r="F3481" s="504"/>
      <c r="M3481" t="str">
        <f t="shared" si="257"/>
        <v xml:space="preserve"> </v>
      </c>
      <c r="U3481" t="s">
        <v>4664</v>
      </c>
    </row>
    <row r="3482" spans="3:21">
      <c r="C3482" s="355">
        <v>3481</v>
      </c>
      <c r="E3482" s="504" t="str">
        <f t="shared" si="256"/>
        <v xml:space="preserve"> </v>
      </c>
      <c r="F3482" s="504"/>
      <c r="M3482" t="str">
        <f t="shared" si="257"/>
        <v xml:space="preserve"> </v>
      </c>
      <c r="U3482" t="s">
        <v>4664</v>
      </c>
    </row>
    <row r="3483" spans="3:21">
      <c r="C3483" s="355">
        <v>3482</v>
      </c>
      <c r="E3483" s="504" t="str">
        <f t="shared" si="256"/>
        <v xml:space="preserve"> </v>
      </c>
      <c r="F3483" s="504"/>
      <c r="M3483" t="str">
        <f t="shared" si="257"/>
        <v xml:space="preserve"> </v>
      </c>
      <c r="U3483" t="s">
        <v>4664</v>
      </c>
    </row>
    <row r="3484" spans="3:21">
      <c r="C3484" s="355">
        <v>3483</v>
      </c>
      <c r="E3484" s="504" t="str">
        <f t="shared" si="256"/>
        <v xml:space="preserve"> </v>
      </c>
      <c r="F3484" s="504"/>
      <c r="M3484" t="str">
        <f t="shared" si="257"/>
        <v xml:space="preserve"> </v>
      </c>
      <c r="U3484" t="s">
        <v>4664</v>
      </c>
    </row>
    <row r="3485" spans="3:21">
      <c r="C3485" s="355">
        <v>3484</v>
      </c>
      <c r="E3485" s="504" t="str">
        <f t="shared" si="256"/>
        <v xml:space="preserve"> </v>
      </c>
      <c r="F3485" s="504"/>
      <c r="M3485" t="str">
        <f t="shared" si="257"/>
        <v xml:space="preserve"> </v>
      </c>
      <c r="U3485" t="s">
        <v>4664</v>
      </c>
    </row>
    <row r="3486" spans="3:21">
      <c r="C3486" s="355">
        <v>3485</v>
      </c>
      <c r="E3486" s="504" t="str">
        <f t="shared" si="256"/>
        <v xml:space="preserve"> </v>
      </c>
      <c r="F3486" s="504"/>
      <c r="M3486" t="str">
        <f t="shared" si="257"/>
        <v xml:space="preserve"> </v>
      </c>
      <c r="U3486" t="s">
        <v>4664</v>
      </c>
    </row>
    <row r="3487" spans="3:21">
      <c r="C3487" s="355">
        <v>3486</v>
      </c>
      <c r="E3487" s="504" t="str">
        <f t="shared" si="256"/>
        <v xml:space="preserve"> </v>
      </c>
      <c r="F3487" s="504"/>
      <c r="M3487" t="str">
        <f t="shared" si="257"/>
        <v xml:space="preserve"> </v>
      </c>
      <c r="U3487" t="s">
        <v>4664</v>
      </c>
    </row>
    <row r="3488" spans="3:21">
      <c r="C3488" s="355">
        <v>3487</v>
      </c>
      <c r="E3488" s="504" t="str">
        <f t="shared" si="256"/>
        <v xml:space="preserve"> </v>
      </c>
      <c r="F3488" s="504"/>
      <c r="M3488" t="str">
        <f t="shared" si="257"/>
        <v xml:space="preserve"> </v>
      </c>
      <c r="U3488" t="s">
        <v>4664</v>
      </c>
    </row>
    <row r="3489" spans="3:21">
      <c r="C3489" s="355">
        <v>3488</v>
      </c>
      <c r="E3489" s="504" t="str">
        <f t="shared" si="256"/>
        <v xml:space="preserve"> </v>
      </c>
      <c r="F3489" s="504"/>
      <c r="M3489" t="str">
        <f t="shared" si="257"/>
        <v xml:space="preserve"> </v>
      </c>
      <c r="U3489" t="s">
        <v>4664</v>
      </c>
    </row>
    <row r="3490" spans="3:21">
      <c r="C3490" s="355">
        <v>3489</v>
      </c>
      <c r="E3490" s="504" t="str">
        <f t="shared" si="256"/>
        <v xml:space="preserve"> </v>
      </c>
      <c r="F3490" s="504"/>
      <c r="M3490" t="str">
        <f t="shared" si="257"/>
        <v xml:space="preserve"> </v>
      </c>
      <c r="U3490" t="s">
        <v>4664</v>
      </c>
    </row>
    <row r="3491" spans="3:21">
      <c r="C3491" s="355">
        <v>3490</v>
      </c>
      <c r="E3491" s="504" t="str">
        <f t="shared" si="256"/>
        <v xml:space="preserve"> </v>
      </c>
      <c r="F3491" s="504"/>
      <c r="M3491" t="str">
        <f t="shared" si="257"/>
        <v xml:space="preserve"> </v>
      </c>
      <c r="U3491" t="s">
        <v>4664</v>
      </c>
    </row>
    <row r="3492" spans="3:21">
      <c r="C3492" s="355">
        <v>3491</v>
      </c>
      <c r="E3492" s="504" t="str">
        <f t="shared" si="256"/>
        <v xml:space="preserve"> </v>
      </c>
      <c r="F3492" s="504"/>
      <c r="M3492" t="str">
        <f t="shared" si="257"/>
        <v xml:space="preserve"> </v>
      </c>
      <c r="U3492" t="s">
        <v>4664</v>
      </c>
    </row>
    <row r="3493" spans="3:21">
      <c r="C3493" s="355">
        <v>3492</v>
      </c>
      <c r="E3493" s="504" t="str">
        <f t="shared" si="256"/>
        <v xml:space="preserve"> </v>
      </c>
      <c r="F3493" s="504"/>
      <c r="M3493" t="str">
        <f t="shared" si="257"/>
        <v xml:space="preserve"> </v>
      </c>
      <c r="U3493" t="s">
        <v>4664</v>
      </c>
    </row>
    <row r="3494" spans="3:21">
      <c r="C3494" s="355">
        <v>3493</v>
      </c>
      <c r="E3494" s="504" t="str">
        <f t="shared" si="256"/>
        <v xml:space="preserve"> </v>
      </c>
      <c r="F3494" s="504"/>
      <c r="M3494" t="str">
        <f t="shared" si="257"/>
        <v xml:space="preserve"> </v>
      </c>
      <c r="U3494" t="s">
        <v>4664</v>
      </c>
    </row>
    <row r="3495" spans="3:21">
      <c r="C3495" s="355">
        <v>3494</v>
      </c>
      <c r="E3495" s="504" t="str">
        <f t="shared" si="256"/>
        <v xml:space="preserve"> </v>
      </c>
      <c r="F3495" s="504"/>
      <c r="M3495" t="str">
        <f t="shared" si="257"/>
        <v xml:space="preserve"> </v>
      </c>
      <c r="U3495" t="s">
        <v>4664</v>
      </c>
    </row>
    <row r="3496" spans="3:21">
      <c r="C3496" s="355">
        <v>3495</v>
      </c>
      <c r="E3496" s="504" t="str">
        <f t="shared" si="256"/>
        <v xml:space="preserve"> </v>
      </c>
      <c r="F3496" s="504"/>
      <c r="M3496" t="str">
        <f t="shared" si="257"/>
        <v xml:space="preserve"> </v>
      </c>
      <c r="U3496" t="s">
        <v>4664</v>
      </c>
    </row>
    <row r="3497" spans="3:21">
      <c r="C3497" s="355">
        <v>3496</v>
      </c>
      <c r="E3497" s="504" t="str">
        <f t="shared" si="256"/>
        <v xml:space="preserve"> </v>
      </c>
      <c r="F3497" s="504"/>
      <c r="M3497" t="str">
        <f t="shared" si="257"/>
        <v xml:space="preserve"> </v>
      </c>
      <c r="U3497" t="s">
        <v>4664</v>
      </c>
    </row>
    <row r="3498" spans="3:21">
      <c r="C3498" s="355">
        <v>3497</v>
      </c>
      <c r="E3498" s="504" t="str">
        <f t="shared" si="256"/>
        <v xml:space="preserve"> </v>
      </c>
      <c r="F3498" s="504"/>
      <c r="M3498" t="str">
        <f t="shared" si="257"/>
        <v xml:space="preserve"> </v>
      </c>
      <c r="U3498" t="s">
        <v>4664</v>
      </c>
    </row>
    <row r="3499" spans="3:21">
      <c r="C3499" s="355">
        <v>3498</v>
      </c>
      <c r="E3499" s="504" t="str">
        <f t="shared" si="256"/>
        <v xml:space="preserve"> </v>
      </c>
      <c r="F3499" s="504"/>
      <c r="M3499" t="str">
        <f t="shared" si="257"/>
        <v xml:space="preserve"> </v>
      </c>
      <c r="U3499" t="s">
        <v>4664</v>
      </c>
    </row>
    <row r="3500" spans="3:21">
      <c r="C3500" s="355">
        <v>3499</v>
      </c>
      <c r="E3500" s="504" t="str">
        <f t="shared" si="256"/>
        <v xml:space="preserve"> </v>
      </c>
      <c r="F3500" s="504"/>
      <c r="M3500" t="str">
        <f t="shared" si="257"/>
        <v xml:space="preserve"> </v>
      </c>
      <c r="U3500" t="s">
        <v>4664</v>
      </c>
    </row>
    <row r="3501" spans="3:21">
      <c r="C3501" s="355">
        <v>3500</v>
      </c>
      <c r="E3501" s="504" t="str">
        <f t="shared" si="256"/>
        <v xml:space="preserve"> </v>
      </c>
      <c r="F3501" s="504"/>
      <c r="M3501" t="str">
        <f t="shared" si="257"/>
        <v xml:space="preserve"> </v>
      </c>
      <c r="U3501" t="s">
        <v>4664</v>
      </c>
    </row>
    <row r="3502" spans="3:21">
      <c r="C3502" s="355">
        <v>3501</v>
      </c>
      <c r="E3502" s="504" t="str">
        <f t="shared" si="256"/>
        <v xml:space="preserve"> </v>
      </c>
      <c r="F3502" s="504"/>
      <c r="M3502" t="str">
        <f t="shared" si="257"/>
        <v xml:space="preserve"> </v>
      </c>
      <c r="U3502" t="s">
        <v>4664</v>
      </c>
    </row>
    <row r="3503" spans="3:21">
      <c r="C3503" s="355">
        <v>3502</v>
      </c>
      <c r="E3503" s="504" t="str">
        <f t="shared" si="256"/>
        <v xml:space="preserve"> </v>
      </c>
      <c r="F3503" s="504"/>
      <c r="M3503" t="str">
        <f t="shared" si="257"/>
        <v xml:space="preserve"> </v>
      </c>
      <c r="U3503" t="s">
        <v>4664</v>
      </c>
    </row>
    <row r="3504" spans="3:21">
      <c r="C3504" s="355">
        <v>3503</v>
      </c>
      <c r="E3504" s="504" t="str">
        <f t="shared" si="256"/>
        <v xml:space="preserve"> </v>
      </c>
      <c r="F3504" s="504"/>
      <c r="M3504" t="str">
        <f t="shared" si="257"/>
        <v xml:space="preserve"> </v>
      </c>
      <c r="U3504" t="s">
        <v>4664</v>
      </c>
    </row>
    <row r="3505" spans="3:21">
      <c r="C3505" s="355">
        <v>3504</v>
      </c>
      <c r="E3505" s="504" t="str">
        <f t="shared" si="256"/>
        <v xml:space="preserve"> </v>
      </c>
      <c r="F3505" s="504"/>
      <c r="M3505" t="str">
        <f t="shared" si="257"/>
        <v xml:space="preserve"> </v>
      </c>
      <c r="U3505" t="s">
        <v>4664</v>
      </c>
    </row>
    <row r="3506" spans="3:21">
      <c r="C3506" s="355">
        <v>3505</v>
      </c>
      <c r="E3506" s="504" t="str">
        <f t="shared" si="256"/>
        <v xml:space="preserve"> </v>
      </c>
      <c r="F3506" s="504"/>
      <c r="M3506" t="str">
        <f t="shared" si="257"/>
        <v xml:space="preserve"> </v>
      </c>
      <c r="U3506" t="s">
        <v>4664</v>
      </c>
    </row>
    <row r="3507" spans="3:21">
      <c r="C3507" s="355">
        <v>3506</v>
      </c>
      <c r="E3507" s="504" t="str">
        <f t="shared" si="256"/>
        <v xml:space="preserve"> </v>
      </c>
      <c r="F3507" s="504"/>
      <c r="M3507" t="str">
        <f t="shared" si="257"/>
        <v xml:space="preserve"> </v>
      </c>
      <c r="U3507" t="s">
        <v>4664</v>
      </c>
    </row>
    <row r="3508" spans="3:21">
      <c r="C3508" s="355">
        <v>3507</v>
      </c>
      <c r="E3508" s="504" t="str">
        <f t="shared" si="256"/>
        <v xml:space="preserve"> </v>
      </c>
      <c r="F3508" s="504"/>
      <c r="M3508" t="str">
        <f t="shared" si="257"/>
        <v xml:space="preserve"> </v>
      </c>
      <c r="U3508" t="s">
        <v>4664</v>
      </c>
    </row>
    <row r="3509" spans="3:21">
      <c r="C3509" s="355">
        <v>3508</v>
      </c>
      <c r="E3509" s="504" t="str">
        <f t="shared" si="256"/>
        <v xml:space="preserve"> </v>
      </c>
      <c r="F3509" s="504"/>
      <c r="M3509" t="str">
        <f t="shared" si="257"/>
        <v xml:space="preserve"> </v>
      </c>
      <c r="U3509" t="s">
        <v>4664</v>
      </c>
    </row>
    <row r="3510" spans="3:21">
      <c r="C3510" s="355">
        <v>3509</v>
      </c>
      <c r="E3510" s="504" t="str">
        <f t="shared" si="256"/>
        <v xml:space="preserve"> </v>
      </c>
      <c r="F3510" s="504"/>
      <c r="M3510" t="str">
        <f t="shared" si="257"/>
        <v xml:space="preserve"> </v>
      </c>
      <c r="U3510" t="s">
        <v>4664</v>
      </c>
    </row>
    <row r="3511" spans="3:21">
      <c r="C3511" s="355">
        <v>3510</v>
      </c>
      <c r="E3511" s="504" t="str">
        <f t="shared" si="256"/>
        <v xml:space="preserve"> </v>
      </c>
      <c r="F3511" s="504"/>
      <c r="M3511" t="str">
        <f t="shared" si="257"/>
        <v xml:space="preserve"> </v>
      </c>
      <c r="U3511" t="s">
        <v>4664</v>
      </c>
    </row>
    <row r="3512" spans="3:21">
      <c r="C3512" s="355">
        <v>3511</v>
      </c>
      <c r="E3512" s="504" t="str">
        <f t="shared" si="256"/>
        <v xml:space="preserve"> </v>
      </c>
      <c r="F3512" s="504"/>
      <c r="M3512" t="str">
        <f t="shared" si="257"/>
        <v xml:space="preserve"> </v>
      </c>
      <c r="U3512" t="s">
        <v>4664</v>
      </c>
    </row>
    <row r="3513" spans="3:21">
      <c r="C3513" s="355">
        <v>3512</v>
      </c>
      <c r="E3513" s="504" t="str">
        <f t="shared" si="256"/>
        <v xml:space="preserve"> </v>
      </c>
      <c r="F3513" s="504"/>
      <c r="M3513" t="str">
        <f t="shared" si="257"/>
        <v xml:space="preserve"> </v>
      </c>
      <c r="U3513" t="s">
        <v>4664</v>
      </c>
    </row>
    <row r="3514" spans="3:21">
      <c r="C3514" s="355">
        <v>3513</v>
      </c>
      <c r="E3514" s="504" t="str">
        <f t="shared" si="256"/>
        <v xml:space="preserve"> </v>
      </c>
      <c r="F3514" s="504"/>
      <c r="M3514" t="str">
        <f t="shared" si="257"/>
        <v xml:space="preserve"> </v>
      </c>
      <c r="U3514" t="s">
        <v>4664</v>
      </c>
    </row>
    <row r="3515" spans="3:21">
      <c r="C3515" s="355">
        <v>3514</v>
      </c>
      <c r="E3515" s="504" t="str">
        <f t="shared" si="256"/>
        <v xml:space="preserve"> </v>
      </c>
      <c r="F3515" s="504"/>
      <c r="M3515" t="str">
        <f t="shared" si="257"/>
        <v xml:space="preserve"> </v>
      </c>
      <c r="U3515" t="s">
        <v>4664</v>
      </c>
    </row>
    <row r="3516" spans="3:21">
      <c r="C3516" s="355">
        <v>3515</v>
      </c>
      <c r="E3516" s="504" t="str">
        <f t="shared" si="256"/>
        <v xml:space="preserve"> </v>
      </c>
      <c r="F3516" s="504"/>
      <c r="M3516" t="str">
        <f t="shared" si="257"/>
        <v xml:space="preserve"> </v>
      </c>
      <c r="U3516" t="s">
        <v>4664</v>
      </c>
    </row>
    <row r="3517" spans="3:21">
      <c r="C3517" s="355">
        <v>3516</v>
      </c>
      <c r="E3517" s="504" t="str">
        <f t="shared" si="256"/>
        <v xml:space="preserve"> </v>
      </c>
      <c r="F3517" s="504"/>
      <c r="M3517" t="str">
        <f t="shared" si="257"/>
        <v xml:space="preserve"> </v>
      </c>
      <c r="U3517" t="s">
        <v>4664</v>
      </c>
    </row>
    <row r="3518" spans="3:21">
      <c r="C3518" s="355">
        <v>3517</v>
      </c>
      <c r="E3518" s="504" t="str">
        <f t="shared" si="256"/>
        <v xml:space="preserve"> </v>
      </c>
      <c r="F3518" s="504"/>
      <c r="M3518" t="str">
        <f t="shared" si="257"/>
        <v xml:space="preserve"> </v>
      </c>
      <c r="U3518" t="s">
        <v>4664</v>
      </c>
    </row>
    <row r="3519" spans="3:21">
      <c r="C3519" s="355">
        <v>3518</v>
      </c>
      <c r="E3519" s="504" t="str">
        <f t="shared" si="256"/>
        <v xml:space="preserve"> </v>
      </c>
      <c r="F3519" s="504"/>
      <c r="M3519" t="str">
        <f t="shared" si="257"/>
        <v xml:space="preserve"> </v>
      </c>
      <c r="U3519" t="s">
        <v>4664</v>
      </c>
    </row>
    <row r="3520" spans="3:21">
      <c r="C3520" s="355">
        <v>3519</v>
      </c>
      <c r="E3520" s="504" t="str">
        <f t="shared" si="256"/>
        <v xml:space="preserve"> </v>
      </c>
      <c r="F3520" s="504"/>
      <c r="M3520" t="str">
        <f t="shared" si="257"/>
        <v xml:space="preserve"> </v>
      </c>
      <c r="U3520" t="s">
        <v>4664</v>
      </c>
    </row>
    <row r="3521" spans="3:21">
      <c r="C3521" s="355">
        <v>3520</v>
      </c>
      <c r="E3521" s="504" t="str">
        <f t="shared" si="256"/>
        <v xml:space="preserve"> </v>
      </c>
      <c r="F3521" s="504"/>
      <c r="M3521" t="str">
        <f t="shared" si="257"/>
        <v xml:space="preserve"> </v>
      </c>
      <c r="U3521" t="s">
        <v>4664</v>
      </c>
    </row>
    <row r="3522" spans="3:21">
      <c r="C3522" s="355">
        <v>3521</v>
      </c>
      <c r="E3522" s="504" t="str">
        <f t="shared" si="256"/>
        <v xml:space="preserve"> </v>
      </c>
      <c r="F3522" s="504"/>
      <c r="M3522" t="str">
        <f t="shared" si="257"/>
        <v xml:space="preserve"> </v>
      </c>
      <c r="U3522" t="s">
        <v>4664</v>
      </c>
    </row>
    <row r="3523" spans="3:21">
      <c r="C3523" s="355">
        <v>3522</v>
      </c>
      <c r="E3523" s="504" t="str">
        <f t="shared" ref="E3523:E3586" si="258">M3523</f>
        <v xml:space="preserve"> </v>
      </c>
      <c r="F3523" s="504"/>
      <c r="M3523" t="str">
        <f t="shared" ref="M3523:M3586" si="259">K3523&amp;" "&amp;L3523</f>
        <v xml:space="preserve"> </v>
      </c>
      <c r="U3523" t="s">
        <v>4664</v>
      </c>
    </row>
    <row r="3524" spans="3:21">
      <c r="C3524" s="355">
        <v>3523</v>
      </c>
      <c r="E3524" s="504" t="str">
        <f t="shared" si="258"/>
        <v xml:space="preserve"> </v>
      </c>
      <c r="F3524" s="504"/>
      <c r="M3524" t="str">
        <f t="shared" si="259"/>
        <v xml:space="preserve"> </v>
      </c>
      <c r="U3524" t="s">
        <v>4664</v>
      </c>
    </row>
    <row r="3525" spans="3:21">
      <c r="C3525" s="355">
        <v>3524</v>
      </c>
      <c r="E3525" s="504" t="str">
        <f t="shared" si="258"/>
        <v xml:space="preserve"> </v>
      </c>
      <c r="F3525" s="504"/>
      <c r="M3525" t="str">
        <f t="shared" si="259"/>
        <v xml:space="preserve"> </v>
      </c>
      <c r="U3525" t="s">
        <v>4664</v>
      </c>
    </row>
    <row r="3526" spans="3:21">
      <c r="C3526" s="355">
        <v>3525</v>
      </c>
      <c r="E3526" s="504" t="str">
        <f t="shared" si="258"/>
        <v xml:space="preserve"> </v>
      </c>
      <c r="F3526" s="504"/>
      <c r="M3526" t="str">
        <f t="shared" si="259"/>
        <v xml:space="preserve"> </v>
      </c>
      <c r="U3526" t="s">
        <v>4664</v>
      </c>
    </row>
    <row r="3527" spans="3:21">
      <c r="C3527" s="355">
        <v>3526</v>
      </c>
      <c r="E3527" s="504" t="str">
        <f t="shared" si="258"/>
        <v xml:space="preserve"> </v>
      </c>
      <c r="F3527" s="504"/>
      <c r="M3527" t="str">
        <f t="shared" si="259"/>
        <v xml:space="preserve"> </v>
      </c>
      <c r="U3527" t="s">
        <v>4664</v>
      </c>
    </row>
    <row r="3528" spans="3:21">
      <c r="C3528" s="355">
        <v>3527</v>
      </c>
      <c r="E3528" s="504" t="str">
        <f t="shared" si="258"/>
        <v xml:space="preserve"> </v>
      </c>
      <c r="F3528" s="504"/>
      <c r="M3528" t="str">
        <f t="shared" si="259"/>
        <v xml:space="preserve"> </v>
      </c>
      <c r="U3528" t="s">
        <v>4664</v>
      </c>
    </row>
    <row r="3529" spans="3:21">
      <c r="C3529" s="355">
        <v>3528</v>
      </c>
      <c r="E3529" s="504" t="str">
        <f t="shared" si="258"/>
        <v xml:space="preserve"> </v>
      </c>
      <c r="F3529" s="504"/>
      <c r="M3529" t="str">
        <f t="shared" si="259"/>
        <v xml:space="preserve"> </v>
      </c>
      <c r="U3529" t="s">
        <v>4664</v>
      </c>
    </row>
    <row r="3530" spans="3:21">
      <c r="C3530" s="355">
        <v>3529</v>
      </c>
      <c r="E3530" s="504" t="str">
        <f t="shared" si="258"/>
        <v xml:space="preserve"> </v>
      </c>
      <c r="F3530" s="504"/>
      <c r="M3530" t="str">
        <f t="shared" si="259"/>
        <v xml:space="preserve"> </v>
      </c>
      <c r="U3530" t="s">
        <v>4664</v>
      </c>
    </row>
    <row r="3531" spans="3:21">
      <c r="C3531" s="355">
        <v>3530</v>
      </c>
      <c r="E3531" s="504" t="str">
        <f t="shared" si="258"/>
        <v xml:space="preserve"> </v>
      </c>
      <c r="F3531" s="504"/>
      <c r="M3531" t="str">
        <f t="shared" si="259"/>
        <v xml:space="preserve"> </v>
      </c>
      <c r="U3531" t="s">
        <v>4664</v>
      </c>
    </row>
    <row r="3532" spans="3:21">
      <c r="C3532" s="355">
        <v>3531</v>
      </c>
      <c r="E3532" s="504" t="str">
        <f t="shared" si="258"/>
        <v xml:space="preserve"> </v>
      </c>
      <c r="F3532" s="504"/>
      <c r="M3532" t="str">
        <f t="shared" si="259"/>
        <v xml:space="preserve"> </v>
      </c>
      <c r="U3532" t="s">
        <v>4664</v>
      </c>
    </row>
    <row r="3533" spans="3:21">
      <c r="C3533" s="355">
        <v>3532</v>
      </c>
      <c r="E3533" s="504" t="str">
        <f t="shared" si="258"/>
        <v xml:space="preserve"> </v>
      </c>
      <c r="F3533" s="504"/>
      <c r="M3533" t="str">
        <f t="shared" si="259"/>
        <v xml:space="preserve"> </v>
      </c>
      <c r="U3533" t="s">
        <v>4664</v>
      </c>
    </row>
    <row r="3534" spans="3:21">
      <c r="C3534" s="355">
        <v>3533</v>
      </c>
      <c r="E3534" s="504" t="str">
        <f t="shared" si="258"/>
        <v xml:space="preserve"> </v>
      </c>
      <c r="F3534" s="504"/>
      <c r="M3534" t="str">
        <f t="shared" si="259"/>
        <v xml:space="preserve"> </v>
      </c>
      <c r="U3534" t="s">
        <v>4664</v>
      </c>
    </row>
    <row r="3535" spans="3:21">
      <c r="C3535" s="355">
        <v>3534</v>
      </c>
      <c r="E3535" s="504" t="str">
        <f t="shared" si="258"/>
        <v xml:space="preserve"> </v>
      </c>
      <c r="F3535" s="504"/>
      <c r="M3535" t="str">
        <f t="shared" si="259"/>
        <v xml:space="preserve"> </v>
      </c>
      <c r="U3535" t="s">
        <v>4664</v>
      </c>
    </row>
    <row r="3536" spans="3:21">
      <c r="C3536" s="355">
        <v>3535</v>
      </c>
      <c r="E3536" s="504" t="str">
        <f t="shared" si="258"/>
        <v xml:space="preserve"> </v>
      </c>
      <c r="F3536" s="504"/>
      <c r="M3536" t="str">
        <f t="shared" si="259"/>
        <v xml:space="preserve"> </v>
      </c>
      <c r="U3536" t="s">
        <v>4664</v>
      </c>
    </row>
    <row r="3537" spans="3:21">
      <c r="C3537" s="355">
        <v>3536</v>
      </c>
      <c r="E3537" s="504" t="str">
        <f t="shared" si="258"/>
        <v xml:space="preserve"> </v>
      </c>
      <c r="F3537" s="504"/>
      <c r="M3537" t="str">
        <f t="shared" si="259"/>
        <v xml:space="preserve"> </v>
      </c>
      <c r="U3537" t="s">
        <v>4664</v>
      </c>
    </row>
    <row r="3538" spans="3:21">
      <c r="C3538" s="355">
        <v>3537</v>
      </c>
      <c r="E3538" s="504" t="str">
        <f t="shared" si="258"/>
        <v xml:space="preserve"> </v>
      </c>
      <c r="F3538" s="504"/>
      <c r="M3538" t="str">
        <f t="shared" si="259"/>
        <v xml:space="preserve"> </v>
      </c>
      <c r="U3538" t="s">
        <v>4664</v>
      </c>
    </row>
    <row r="3539" spans="3:21">
      <c r="C3539" s="355">
        <v>3538</v>
      </c>
      <c r="E3539" s="504" t="str">
        <f t="shared" si="258"/>
        <v xml:space="preserve"> </v>
      </c>
      <c r="F3539" s="504"/>
      <c r="M3539" t="str">
        <f t="shared" si="259"/>
        <v xml:space="preserve"> </v>
      </c>
      <c r="U3539" t="s">
        <v>4664</v>
      </c>
    </row>
    <row r="3540" spans="3:21">
      <c r="C3540" s="355">
        <v>3539</v>
      </c>
      <c r="E3540" s="504" t="str">
        <f t="shared" si="258"/>
        <v xml:space="preserve"> </v>
      </c>
      <c r="F3540" s="504"/>
      <c r="M3540" t="str">
        <f t="shared" si="259"/>
        <v xml:space="preserve"> </v>
      </c>
      <c r="U3540" t="s">
        <v>4664</v>
      </c>
    </row>
    <row r="3541" spans="3:21">
      <c r="C3541" s="355">
        <v>3540</v>
      </c>
      <c r="E3541" s="504" t="str">
        <f t="shared" si="258"/>
        <v xml:space="preserve"> </v>
      </c>
      <c r="F3541" s="504"/>
      <c r="M3541" t="str">
        <f t="shared" si="259"/>
        <v xml:space="preserve"> </v>
      </c>
      <c r="U3541" t="s">
        <v>4664</v>
      </c>
    </row>
    <row r="3542" spans="3:21">
      <c r="C3542" s="355">
        <v>3541</v>
      </c>
      <c r="E3542" s="504" t="str">
        <f t="shared" si="258"/>
        <v xml:space="preserve"> </v>
      </c>
      <c r="F3542" s="504"/>
      <c r="M3542" t="str">
        <f t="shared" si="259"/>
        <v xml:space="preserve"> </v>
      </c>
      <c r="U3542" t="s">
        <v>4664</v>
      </c>
    </row>
    <row r="3543" spans="3:21">
      <c r="C3543" s="355">
        <v>3542</v>
      </c>
      <c r="E3543" s="504" t="str">
        <f t="shared" si="258"/>
        <v xml:space="preserve"> </v>
      </c>
      <c r="F3543" s="504"/>
      <c r="M3543" t="str">
        <f t="shared" si="259"/>
        <v xml:space="preserve"> </v>
      </c>
      <c r="U3543" t="s">
        <v>4664</v>
      </c>
    </row>
    <row r="3544" spans="3:21">
      <c r="C3544" s="355">
        <v>3543</v>
      </c>
      <c r="E3544" s="504" t="str">
        <f t="shared" si="258"/>
        <v xml:space="preserve"> </v>
      </c>
      <c r="F3544" s="504"/>
      <c r="M3544" t="str">
        <f t="shared" si="259"/>
        <v xml:space="preserve"> </v>
      </c>
      <c r="U3544" t="s">
        <v>4664</v>
      </c>
    </row>
    <row r="3545" spans="3:21">
      <c r="C3545" s="355">
        <v>3544</v>
      </c>
      <c r="E3545" s="504" t="str">
        <f t="shared" si="258"/>
        <v xml:space="preserve"> </v>
      </c>
      <c r="F3545" s="504"/>
      <c r="M3545" t="str">
        <f t="shared" si="259"/>
        <v xml:space="preserve"> </v>
      </c>
      <c r="U3545" t="s">
        <v>4664</v>
      </c>
    </row>
    <row r="3546" spans="3:21">
      <c r="C3546" s="355">
        <v>3545</v>
      </c>
      <c r="E3546" s="504" t="str">
        <f t="shared" si="258"/>
        <v xml:space="preserve"> </v>
      </c>
      <c r="F3546" s="504"/>
      <c r="M3546" t="str">
        <f t="shared" si="259"/>
        <v xml:space="preserve"> </v>
      </c>
      <c r="U3546" t="s">
        <v>4664</v>
      </c>
    </row>
    <row r="3547" spans="3:21">
      <c r="C3547" s="355">
        <v>3546</v>
      </c>
      <c r="E3547" s="504" t="str">
        <f t="shared" si="258"/>
        <v xml:space="preserve"> </v>
      </c>
      <c r="F3547" s="504"/>
      <c r="M3547" t="str">
        <f t="shared" si="259"/>
        <v xml:space="preserve"> </v>
      </c>
      <c r="U3547" t="s">
        <v>4664</v>
      </c>
    </row>
    <row r="3548" spans="3:21">
      <c r="C3548" s="355">
        <v>3547</v>
      </c>
      <c r="E3548" s="504" t="str">
        <f t="shared" si="258"/>
        <v xml:space="preserve"> </v>
      </c>
      <c r="F3548" s="504"/>
      <c r="M3548" t="str">
        <f t="shared" si="259"/>
        <v xml:space="preserve"> </v>
      </c>
      <c r="U3548" t="s">
        <v>4664</v>
      </c>
    </row>
    <row r="3549" spans="3:21">
      <c r="C3549" s="355">
        <v>3548</v>
      </c>
      <c r="E3549" s="504" t="str">
        <f t="shared" si="258"/>
        <v xml:space="preserve"> </v>
      </c>
      <c r="F3549" s="504"/>
      <c r="M3549" t="str">
        <f t="shared" si="259"/>
        <v xml:space="preserve"> </v>
      </c>
      <c r="U3549" t="s">
        <v>4664</v>
      </c>
    </row>
    <row r="3550" spans="3:21">
      <c r="C3550" s="355">
        <v>3549</v>
      </c>
      <c r="E3550" s="504" t="str">
        <f t="shared" si="258"/>
        <v xml:space="preserve"> </v>
      </c>
      <c r="F3550" s="504"/>
      <c r="M3550" t="str">
        <f t="shared" si="259"/>
        <v xml:space="preserve"> </v>
      </c>
      <c r="U3550" t="s">
        <v>4664</v>
      </c>
    </row>
    <row r="3551" spans="3:21">
      <c r="C3551" s="355">
        <v>3550</v>
      </c>
      <c r="E3551" s="504" t="str">
        <f t="shared" si="258"/>
        <v xml:space="preserve"> </v>
      </c>
      <c r="F3551" s="504"/>
      <c r="M3551" t="str">
        <f t="shared" si="259"/>
        <v xml:space="preserve"> </v>
      </c>
      <c r="U3551" t="s">
        <v>4664</v>
      </c>
    </row>
    <row r="3552" spans="3:21">
      <c r="C3552" s="355">
        <v>3551</v>
      </c>
      <c r="E3552" s="504" t="str">
        <f t="shared" si="258"/>
        <v xml:space="preserve"> </v>
      </c>
      <c r="F3552" s="504"/>
      <c r="M3552" t="str">
        <f t="shared" si="259"/>
        <v xml:space="preserve"> </v>
      </c>
      <c r="U3552" t="s">
        <v>4664</v>
      </c>
    </row>
    <row r="3553" spans="3:21">
      <c r="C3553" s="355">
        <v>3552</v>
      </c>
      <c r="E3553" s="504" t="str">
        <f t="shared" si="258"/>
        <v xml:space="preserve"> </v>
      </c>
      <c r="F3553" s="504"/>
      <c r="M3553" t="str">
        <f t="shared" si="259"/>
        <v xml:space="preserve"> </v>
      </c>
      <c r="U3553" t="s">
        <v>4664</v>
      </c>
    </row>
    <row r="3554" spans="3:21">
      <c r="C3554" s="355">
        <v>3553</v>
      </c>
      <c r="E3554" s="504" t="str">
        <f t="shared" si="258"/>
        <v xml:space="preserve"> </v>
      </c>
      <c r="F3554" s="504"/>
      <c r="M3554" t="str">
        <f t="shared" si="259"/>
        <v xml:space="preserve"> </v>
      </c>
      <c r="U3554" t="s">
        <v>4664</v>
      </c>
    </row>
    <row r="3555" spans="3:21">
      <c r="C3555" s="355">
        <v>3554</v>
      </c>
      <c r="E3555" s="504" t="str">
        <f t="shared" si="258"/>
        <v xml:space="preserve"> </v>
      </c>
      <c r="F3555" s="504"/>
      <c r="M3555" t="str">
        <f t="shared" si="259"/>
        <v xml:space="preserve"> </v>
      </c>
      <c r="U3555" t="s">
        <v>4664</v>
      </c>
    </row>
    <row r="3556" spans="3:21">
      <c r="C3556" s="355">
        <v>3555</v>
      </c>
      <c r="E3556" s="504" t="str">
        <f t="shared" si="258"/>
        <v xml:space="preserve"> </v>
      </c>
      <c r="F3556" s="504"/>
      <c r="M3556" t="str">
        <f t="shared" si="259"/>
        <v xml:space="preserve"> </v>
      </c>
      <c r="U3556" t="s">
        <v>4664</v>
      </c>
    </row>
    <row r="3557" spans="3:21">
      <c r="C3557" s="355">
        <v>3556</v>
      </c>
      <c r="E3557" s="504" t="str">
        <f t="shared" si="258"/>
        <v xml:space="preserve"> </v>
      </c>
      <c r="F3557" s="504"/>
      <c r="M3557" t="str">
        <f t="shared" si="259"/>
        <v xml:space="preserve"> </v>
      </c>
      <c r="U3557" t="s">
        <v>4664</v>
      </c>
    </row>
    <row r="3558" spans="3:21">
      <c r="C3558" s="355">
        <v>3557</v>
      </c>
      <c r="E3558" s="504" t="str">
        <f t="shared" si="258"/>
        <v xml:space="preserve"> </v>
      </c>
      <c r="F3558" s="504"/>
      <c r="M3558" t="str">
        <f t="shared" si="259"/>
        <v xml:space="preserve"> </v>
      </c>
      <c r="U3558" t="s">
        <v>4664</v>
      </c>
    </row>
    <row r="3559" spans="3:21">
      <c r="C3559" s="355">
        <v>3558</v>
      </c>
      <c r="E3559" s="504" t="str">
        <f t="shared" si="258"/>
        <v xml:space="preserve"> </v>
      </c>
      <c r="F3559" s="504"/>
      <c r="M3559" t="str">
        <f t="shared" si="259"/>
        <v xml:space="preserve"> </v>
      </c>
      <c r="U3559" t="s">
        <v>4664</v>
      </c>
    </row>
    <row r="3560" spans="3:21">
      <c r="C3560" s="355">
        <v>3559</v>
      </c>
      <c r="E3560" s="504" t="str">
        <f t="shared" si="258"/>
        <v xml:space="preserve"> </v>
      </c>
      <c r="F3560" s="504"/>
      <c r="M3560" t="str">
        <f t="shared" si="259"/>
        <v xml:space="preserve"> </v>
      </c>
      <c r="U3560" t="s">
        <v>4664</v>
      </c>
    </row>
    <row r="3561" spans="3:21">
      <c r="C3561" s="355">
        <v>3560</v>
      </c>
      <c r="E3561" s="504" t="str">
        <f t="shared" si="258"/>
        <v xml:space="preserve"> </v>
      </c>
      <c r="F3561" s="504"/>
      <c r="M3561" t="str">
        <f t="shared" si="259"/>
        <v xml:space="preserve"> </v>
      </c>
      <c r="U3561" t="s">
        <v>4664</v>
      </c>
    </row>
    <row r="3562" spans="3:21">
      <c r="C3562" s="355">
        <v>3561</v>
      </c>
      <c r="E3562" s="504" t="str">
        <f t="shared" si="258"/>
        <v xml:space="preserve"> </v>
      </c>
      <c r="F3562" s="504"/>
      <c r="M3562" t="str">
        <f t="shared" si="259"/>
        <v xml:space="preserve"> </v>
      </c>
      <c r="U3562" t="s">
        <v>4664</v>
      </c>
    </row>
    <row r="3563" spans="3:21">
      <c r="C3563" s="355">
        <v>3562</v>
      </c>
      <c r="E3563" s="504" t="str">
        <f t="shared" si="258"/>
        <v xml:space="preserve"> </v>
      </c>
      <c r="F3563" s="504"/>
      <c r="M3563" t="str">
        <f t="shared" si="259"/>
        <v xml:space="preserve"> </v>
      </c>
      <c r="U3563" t="s">
        <v>4664</v>
      </c>
    </row>
    <row r="3564" spans="3:21">
      <c r="C3564" s="355">
        <v>3563</v>
      </c>
      <c r="E3564" s="504" t="str">
        <f t="shared" si="258"/>
        <v xml:space="preserve"> </v>
      </c>
      <c r="F3564" s="504"/>
      <c r="M3564" t="str">
        <f t="shared" si="259"/>
        <v xml:space="preserve"> </v>
      </c>
      <c r="U3564" t="s">
        <v>4664</v>
      </c>
    </row>
    <row r="3565" spans="3:21">
      <c r="C3565" s="355">
        <v>3564</v>
      </c>
      <c r="E3565" s="504" t="str">
        <f t="shared" si="258"/>
        <v xml:space="preserve"> </v>
      </c>
      <c r="F3565" s="504"/>
      <c r="M3565" t="str">
        <f t="shared" si="259"/>
        <v xml:space="preserve"> </v>
      </c>
      <c r="U3565" t="s">
        <v>4664</v>
      </c>
    </row>
    <row r="3566" spans="3:21">
      <c r="C3566" s="355">
        <v>3565</v>
      </c>
      <c r="E3566" s="504" t="str">
        <f t="shared" si="258"/>
        <v xml:space="preserve"> </v>
      </c>
      <c r="F3566" s="504"/>
      <c r="M3566" t="str">
        <f t="shared" si="259"/>
        <v xml:space="preserve"> </v>
      </c>
      <c r="U3566" t="s">
        <v>4664</v>
      </c>
    </row>
    <row r="3567" spans="3:21">
      <c r="C3567" s="355">
        <v>3566</v>
      </c>
      <c r="E3567" s="504" t="str">
        <f t="shared" si="258"/>
        <v xml:space="preserve"> </v>
      </c>
      <c r="F3567" s="504"/>
      <c r="M3567" t="str">
        <f t="shared" si="259"/>
        <v xml:space="preserve"> </v>
      </c>
      <c r="U3567" t="s">
        <v>4664</v>
      </c>
    </row>
    <row r="3568" spans="3:21">
      <c r="C3568" s="355">
        <v>3567</v>
      </c>
      <c r="E3568" s="504" t="str">
        <f t="shared" si="258"/>
        <v xml:space="preserve"> </v>
      </c>
      <c r="F3568" s="504"/>
      <c r="M3568" t="str">
        <f t="shared" si="259"/>
        <v xml:space="preserve"> </v>
      </c>
      <c r="U3568" t="s">
        <v>4664</v>
      </c>
    </row>
    <row r="3569" spans="3:21">
      <c r="C3569" s="355">
        <v>3568</v>
      </c>
      <c r="E3569" s="504" t="str">
        <f t="shared" si="258"/>
        <v xml:space="preserve"> </v>
      </c>
      <c r="F3569" s="504"/>
      <c r="M3569" t="str">
        <f t="shared" si="259"/>
        <v xml:space="preserve"> </v>
      </c>
      <c r="U3569" t="s">
        <v>4664</v>
      </c>
    </row>
    <row r="3570" spans="3:21">
      <c r="C3570" s="355">
        <v>3569</v>
      </c>
      <c r="E3570" s="504" t="str">
        <f t="shared" si="258"/>
        <v xml:space="preserve"> </v>
      </c>
      <c r="F3570" s="504"/>
      <c r="M3570" t="str">
        <f t="shared" si="259"/>
        <v xml:space="preserve"> </v>
      </c>
      <c r="U3570" t="s">
        <v>4664</v>
      </c>
    </row>
    <row r="3571" spans="3:21">
      <c r="C3571" s="355">
        <v>3570</v>
      </c>
      <c r="E3571" s="504" t="str">
        <f t="shared" si="258"/>
        <v xml:space="preserve"> </v>
      </c>
      <c r="F3571" s="504"/>
      <c r="M3571" t="str">
        <f t="shared" si="259"/>
        <v xml:space="preserve"> </v>
      </c>
      <c r="U3571" t="s">
        <v>4664</v>
      </c>
    </row>
    <row r="3572" spans="3:21">
      <c r="C3572" s="355">
        <v>3571</v>
      </c>
      <c r="E3572" s="504" t="str">
        <f t="shared" si="258"/>
        <v xml:space="preserve"> </v>
      </c>
      <c r="F3572" s="504"/>
      <c r="M3572" t="str">
        <f t="shared" si="259"/>
        <v xml:space="preserve"> </v>
      </c>
      <c r="U3572" t="s">
        <v>4664</v>
      </c>
    </row>
    <row r="3573" spans="3:21">
      <c r="C3573" s="355">
        <v>3572</v>
      </c>
      <c r="E3573" s="504" t="str">
        <f t="shared" si="258"/>
        <v xml:space="preserve"> </v>
      </c>
      <c r="F3573" s="504"/>
      <c r="M3573" t="str">
        <f t="shared" si="259"/>
        <v xml:space="preserve"> </v>
      </c>
      <c r="U3573" t="s">
        <v>4664</v>
      </c>
    </row>
    <row r="3574" spans="3:21">
      <c r="C3574" s="355">
        <v>3573</v>
      </c>
      <c r="E3574" s="504" t="str">
        <f t="shared" si="258"/>
        <v xml:space="preserve"> </v>
      </c>
      <c r="F3574" s="504"/>
      <c r="M3574" t="str">
        <f t="shared" si="259"/>
        <v xml:space="preserve"> </v>
      </c>
      <c r="U3574" t="s">
        <v>4664</v>
      </c>
    </row>
    <row r="3575" spans="3:21">
      <c r="C3575" s="355">
        <v>3574</v>
      </c>
      <c r="E3575" s="504" t="str">
        <f t="shared" si="258"/>
        <v xml:space="preserve"> </v>
      </c>
      <c r="F3575" s="504"/>
      <c r="M3575" t="str">
        <f t="shared" si="259"/>
        <v xml:space="preserve"> </v>
      </c>
      <c r="U3575" t="s">
        <v>4664</v>
      </c>
    </row>
    <row r="3576" spans="3:21">
      <c r="C3576" s="355">
        <v>3575</v>
      </c>
      <c r="E3576" s="504" t="str">
        <f t="shared" si="258"/>
        <v xml:space="preserve"> </v>
      </c>
      <c r="F3576" s="504"/>
      <c r="M3576" t="str">
        <f t="shared" si="259"/>
        <v xml:space="preserve"> </v>
      </c>
      <c r="U3576" t="s">
        <v>4664</v>
      </c>
    </row>
    <row r="3577" spans="3:21">
      <c r="C3577" s="355">
        <v>3576</v>
      </c>
      <c r="E3577" s="504" t="str">
        <f t="shared" si="258"/>
        <v xml:space="preserve"> </v>
      </c>
      <c r="F3577" s="504"/>
      <c r="M3577" t="str">
        <f t="shared" si="259"/>
        <v xml:space="preserve"> </v>
      </c>
      <c r="U3577" t="s">
        <v>4664</v>
      </c>
    </row>
    <row r="3578" spans="3:21">
      <c r="C3578" s="355">
        <v>3577</v>
      </c>
      <c r="E3578" s="504" t="str">
        <f t="shared" si="258"/>
        <v xml:space="preserve"> </v>
      </c>
      <c r="F3578" s="504"/>
      <c r="M3578" t="str">
        <f t="shared" si="259"/>
        <v xml:space="preserve"> </v>
      </c>
      <c r="U3578" t="s">
        <v>4664</v>
      </c>
    </row>
    <row r="3579" spans="3:21">
      <c r="C3579" s="355">
        <v>3578</v>
      </c>
      <c r="E3579" s="504" t="str">
        <f t="shared" si="258"/>
        <v xml:space="preserve"> </v>
      </c>
      <c r="F3579" s="504"/>
      <c r="M3579" t="str">
        <f t="shared" si="259"/>
        <v xml:space="preserve"> </v>
      </c>
      <c r="U3579" t="s">
        <v>4664</v>
      </c>
    </row>
    <row r="3580" spans="3:21">
      <c r="C3580" s="355">
        <v>3579</v>
      </c>
      <c r="E3580" s="504" t="str">
        <f t="shared" si="258"/>
        <v xml:space="preserve"> </v>
      </c>
      <c r="F3580" s="504"/>
      <c r="M3580" t="str">
        <f t="shared" si="259"/>
        <v xml:space="preserve"> </v>
      </c>
      <c r="U3580" t="s">
        <v>4664</v>
      </c>
    </row>
    <row r="3581" spans="3:21">
      <c r="C3581" s="355">
        <v>3580</v>
      </c>
      <c r="E3581" s="504" t="str">
        <f t="shared" si="258"/>
        <v xml:space="preserve"> </v>
      </c>
      <c r="F3581" s="504"/>
      <c r="M3581" t="str">
        <f t="shared" si="259"/>
        <v xml:space="preserve"> </v>
      </c>
      <c r="U3581" t="s">
        <v>4664</v>
      </c>
    </row>
    <row r="3582" spans="3:21">
      <c r="C3582" s="355">
        <v>3581</v>
      </c>
      <c r="E3582" s="504" t="str">
        <f t="shared" si="258"/>
        <v xml:space="preserve"> </v>
      </c>
      <c r="F3582" s="504"/>
      <c r="M3582" t="str">
        <f t="shared" si="259"/>
        <v xml:space="preserve"> </v>
      </c>
      <c r="U3582" t="s">
        <v>4664</v>
      </c>
    </row>
    <row r="3583" spans="3:21">
      <c r="C3583" s="355">
        <v>3582</v>
      </c>
      <c r="E3583" s="504" t="str">
        <f t="shared" si="258"/>
        <v xml:space="preserve"> </v>
      </c>
      <c r="F3583" s="504"/>
      <c r="M3583" t="str">
        <f t="shared" si="259"/>
        <v xml:space="preserve"> </v>
      </c>
      <c r="U3583" t="s">
        <v>4664</v>
      </c>
    </row>
    <row r="3584" spans="3:21">
      <c r="C3584" s="355">
        <v>3583</v>
      </c>
      <c r="E3584" s="504" t="str">
        <f t="shared" si="258"/>
        <v xml:space="preserve"> </v>
      </c>
      <c r="F3584" s="504"/>
      <c r="M3584" t="str">
        <f t="shared" si="259"/>
        <v xml:space="preserve"> </v>
      </c>
      <c r="U3584" t="s">
        <v>4664</v>
      </c>
    </row>
    <row r="3585" spans="3:21">
      <c r="C3585" s="355">
        <v>3584</v>
      </c>
      <c r="E3585" s="504" t="str">
        <f t="shared" si="258"/>
        <v xml:space="preserve"> </v>
      </c>
      <c r="F3585" s="504"/>
      <c r="M3585" t="str">
        <f t="shared" si="259"/>
        <v xml:space="preserve"> </v>
      </c>
      <c r="U3585" t="s">
        <v>4664</v>
      </c>
    </row>
    <row r="3586" spans="3:21">
      <c r="C3586" s="355">
        <v>3585</v>
      </c>
      <c r="E3586" s="504" t="str">
        <f t="shared" si="258"/>
        <v xml:space="preserve"> </v>
      </c>
      <c r="F3586" s="504"/>
      <c r="M3586" t="str">
        <f t="shared" si="259"/>
        <v xml:space="preserve"> </v>
      </c>
      <c r="U3586" t="s">
        <v>4664</v>
      </c>
    </row>
    <row r="3587" spans="3:21">
      <c r="C3587" s="355">
        <v>3586</v>
      </c>
      <c r="E3587" s="504" t="str">
        <f t="shared" ref="E3587:E3650" si="260">M3587</f>
        <v xml:space="preserve"> </v>
      </c>
      <c r="F3587" s="504"/>
      <c r="M3587" t="str">
        <f t="shared" ref="M3587:M3650" si="261">K3587&amp;" "&amp;L3587</f>
        <v xml:space="preserve"> </v>
      </c>
      <c r="U3587" t="s">
        <v>4664</v>
      </c>
    </row>
    <row r="3588" spans="3:21">
      <c r="C3588" s="355">
        <v>3587</v>
      </c>
      <c r="E3588" s="504" t="str">
        <f t="shared" si="260"/>
        <v xml:space="preserve"> </v>
      </c>
      <c r="F3588" s="504"/>
      <c r="M3588" t="str">
        <f t="shared" si="261"/>
        <v xml:space="preserve"> </v>
      </c>
      <c r="U3588" t="s">
        <v>4664</v>
      </c>
    </row>
    <row r="3589" spans="3:21">
      <c r="C3589" s="355">
        <v>3588</v>
      </c>
      <c r="E3589" s="504" t="str">
        <f t="shared" si="260"/>
        <v xml:space="preserve"> </v>
      </c>
      <c r="F3589" s="504"/>
      <c r="M3589" t="str">
        <f t="shared" si="261"/>
        <v xml:space="preserve"> </v>
      </c>
      <c r="U3589" t="s">
        <v>4664</v>
      </c>
    </row>
    <row r="3590" spans="3:21">
      <c r="C3590" s="355">
        <v>3589</v>
      </c>
      <c r="E3590" s="504" t="str">
        <f t="shared" si="260"/>
        <v xml:space="preserve"> </v>
      </c>
      <c r="F3590" s="504"/>
      <c r="M3590" t="str">
        <f t="shared" si="261"/>
        <v xml:space="preserve"> </v>
      </c>
      <c r="U3590" t="s">
        <v>4664</v>
      </c>
    </row>
    <row r="3591" spans="3:21">
      <c r="C3591" s="355">
        <v>3590</v>
      </c>
      <c r="E3591" s="504" t="str">
        <f t="shared" si="260"/>
        <v xml:space="preserve"> </v>
      </c>
      <c r="F3591" s="504"/>
      <c r="M3591" t="str">
        <f t="shared" si="261"/>
        <v xml:space="preserve"> </v>
      </c>
      <c r="U3591" t="s">
        <v>4664</v>
      </c>
    </row>
    <row r="3592" spans="3:21">
      <c r="C3592" s="355">
        <v>3591</v>
      </c>
      <c r="E3592" s="504" t="str">
        <f t="shared" si="260"/>
        <v xml:space="preserve"> </v>
      </c>
      <c r="F3592" s="504"/>
      <c r="M3592" t="str">
        <f t="shared" si="261"/>
        <v xml:space="preserve"> </v>
      </c>
      <c r="U3592" t="s">
        <v>4664</v>
      </c>
    </row>
    <row r="3593" spans="3:21">
      <c r="C3593" s="355">
        <v>3592</v>
      </c>
      <c r="E3593" s="504" t="str">
        <f t="shared" si="260"/>
        <v xml:space="preserve"> </v>
      </c>
      <c r="F3593" s="504"/>
      <c r="M3593" t="str">
        <f t="shared" si="261"/>
        <v xml:space="preserve"> </v>
      </c>
      <c r="U3593" t="s">
        <v>4664</v>
      </c>
    </row>
    <row r="3594" spans="3:21">
      <c r="C3594" s="355">
        <v>3593</v>
      </c>
      <c r="E3594" s="504" t="str">
        <f t="shared" si="260"/>
        <v xml:space="preserve"> </v>
      </c>
      <c r="F3594" s="504"/>
      <c r="M3594" t="str">
        <f t="shared" si="261"/>
        <v xml:space="preserve"> </v>
      </c>
      <c r="U3594" t="s">
        <v>4664</v>
      </c>
    </row>
    <row r="3595" spans="3:21">
      <c r="C3595" s="355">
        <v>3594</v>
      </c>
      <c r="E3595" s="504" t="str">
        <f t="shared" si="260"/>
        <v xml:space="preserve"> </v>
      </c>
      <c r="F3595" s="504"/>
      <c r="M3595" t="str">
        <f t="shared" si="261"/>
        <v xml:space="preserve"> </v>
      </c>
      <c r="U3595" t="s">
        <v>4664</v>
      </c>
    </row>
    <row r="3596" spans="3:21">
      <c r="C3596" s="355">
        <v>3595</v>
      </c>
      <c r="E3596" s="504" t="str">
        <f t="shared" si="260"/>
        <v xml:space="preserve"> </v>
      </c>
      <c r="F3596" s="504"/>
      <c r="M3596" t="str">
        <f t="shared" si="261"/>
        <v xml:space="preserve"> </v>
      </c>
      <c r="U3596" t="s">
        <v>4664</v>
      </c>
    </row>
    <row r="3597" spans="3:21">
      <c r="C3597" s="355">
        <v>3596</v>
      </c>
      <c r="E3597" s="504" t="str">
        <f t="shared" si="260"/>
        <v xml:space="preserve"> </v>
      </c>
      <c r="F3597" s="504"/>
      <c r="M3597" t="str">
        <f t="shared" si="261"/>
        <v xml:space="preserve"> </v>
      </c>
      <c r="U3597" t="s">
        <v>4664</v>
      </c>
    </row>
    <row r="3598" spans="3:21">
      <c r="C3598" s="355">
        <v>3597</v>
      </c>
      <c r="E3598" s="504" t="str">
        <f t="shared" si="260"/>
        <v xml:space="preserve"> </v>
      </c>
      <c r="F3598" s="504"/>
      <c r="M3598" t="str">
        <f t="shared" si="261"/>
        <v xml:space="preserve"> </v>
      </c>
      <c r="U3598" t="s">
        <v>4664</v>
      </c>
    </row>
    <row r="3599" spans="3:21">
      <c r="C3599" s="355">
        <v>3598</v>
      </c>
      <c r="E3599" s="504" t="str">
        <f t="shared" si="260"/>
        <v xml:space="preserve"> </v>
      </c>
      <c r="F3599" s="504"/>
      <c r="M3599" t="str">
        <f t="shared" si="261"/>
        <v xml:space="preserve"> </v>
      </c>
      <c r="U3599" t="s">
        <v>4664</v>
      </c>
    </row>
    <row r="3600" spans="3:21">
      <c r="C3600" s="355">
        <v>3599</v>
      </c>
      <c r="E3600" s="504" t="str">
        <f t="shared" si="260"/>
        <v xml:space="preserve"> </v>
      </c>
      <c r="F3600" s="504"/>
      <c r="M3600" t="str">
        <f t="shared" si="261"/>
        <v xml:space="preserve"> </v>
      </c>
      <c r="U3600" t="s">
        <v>4664</v>
      </c>
    </row>
    <row r="3601" spans="3:21">
      <c r="C3601" s="355">
        <v>3600</v>
      </c>
      <c r="E3601" s="504" t="str">
        <f t="shared" si="260"/>
        <v xml:space="preserve"> </v>
      </c>
      <c r="F3601" s="504"/>
      <c r="M3601" t="str">
        <f t="shared" si="261"/>
        <v xml:space="preserve"> </v>
      </c>
      <c r="U3601" t="s">
        <v>4664</v>
      </c>
    </row>
    <row r="3602" spans="3:21">
      <c r="C3602" s="355">
        <v>3601</v>
      </c>
      <c r="E3602" s="504" t="str">
        <f t="shared" si="260"/>
        <v xml:space="preserve"> </v>
      </c>
      <c r="F3602" s="504"/>
      <c r="M3602" t="str">
        <f t="shared" si="261"/>
        <v xml:space="preserve"> </v>
      </c>
      <c r="U3602" t="s">
        <v>4664</v>
      </c>
    </row>
    <row r="3603" spans="3:21">
      <c r="C3603" s="355">
        <v>3602</v>
      </c>
      <c r="E3603" s="504" t="str">
        <f t="shared" si="260"/>
        <v xml:space="preserve"> </v>
      </c>
      <c r="F3603" s="504"/>
      <c r="M3603" t="str">
        <f t="shared" si="261"/>
        <v xml:space="preserve"> </v>
      </c>
      <c r="U3603" t="s">
        <v>4664</v>
      </c>
    </row>
    <row r="3604" spans="3:21">
      <c r="C3604" s="355">
        <v>3603</v>
      </c>
      <c r="E3604" s="504" t="str">
        <f t="shared" si="260"/>
        <v xml:space="preserve"> </v>
      </c>
      <c r="F3604" s="504"/>
      <c r="M3604" t="str">
        <f t="shared" si="261"/>
        <v xml:space="preserve"> </v>
      </c>
      <c r="U3604" t="s">
        <v>4664</v>
      </c>
    </row>
    <row r="3605" spans="3:21">
      <c r="C3605" s="355">
        <v>3604</v>
      </c>
      <c r="E3605" s="504" t="str">
        <f t="shared" si="260"/>
        <v xml:space="preserve"> </v>
      </c>
      <c r="F3605" s="504"/>
      <c r="M3605" t="str">
        <f t="shared" si="261"/>
        <v xml:space="preserve"> </v>
      </c>
      <c r="U3605" t="s">
        <v>4664</v>
      </c>
    </row>
    <row r="3606" spans="3:21">
      <c r="C3606" s="355">
        <v>3605</v>
      </c>
      <c r="E3606" s="504" t="str">
        <f t="shared" si="260"/>
        <v xml:space="preserve"> </v>
      </c>
      <c r="F3606" s="504"/>
      <c r="M3606" t="str">
        <f t="shared" si="261"/>
        <v xml:space="preserve"> </v>
      </c>
      <c r="U3606" t="s">
        <v>4664</v>
      </c>
    </row>
    <row r="3607" spans="3:21">
      <c r="C3607" s="355">
        <v>3606</v>
      </c>
      <c r="E3607" s="504" t="str">
        <f t="shared" si="260"/>
        <v xml:space="preserve"> </v>
      </c>
      <c r="F3607" s="504"/>
      <c r="M3607" t="str">
        <f t="shared" si="261"/>
        <v xml:space="preserve"> </v>
      </c>
      <c r="U3607" t="s">
        <v>4664</v>
      </c>
    </row>
    <row r="3608" spans="3:21">
      <c r="C3608" s="355">
        <v>3607</v>
      </c>
      <c r="E3608" s="504" t="str">
        <f t="shared" si="260"/>
        <v xml:space="preserve"> </v>
      </c>
      <c r="F3608" s="504"/>
      <c r="M3608" t="str">
        <f t="shared" si="261"/>
        <v xml:space="preserve"> </v>
      </c>
      <c r="U3608" t="s">
        <v>4664</v>
      </c>
    </row>
    <row r="3609" spans="3:21">
      <c r="C3609" s="355">
        <v>3608</v>
      </c>
      <c r="E3609" s="504" t="str">
        <f t="shared" si="260"/>
        <v xml:space="preserve"> </v>
      </c>
      <c r="F3609" s="504"/>
      <c r="M3609" t="str">
        <f t="shared" si="261"/>
        <v xml:space="preserve"> </v>
      </c>
      <c r="U3609" t="s">
        <v>4664</v>
      </c>
    </row>
    <row r="3610" spans="3:21">
      <c r="C3610" s="355">
        <v>3609</v>
      </c>
      <c r="E3610" s="504" t="str">
        <f t="shared" si="260"/>
        <v xml:space="preserve"> </v>
      </c>
      <c r="F3610" s="504"/>
      <c r="M3610" t="str">
        <f t="shared" si="261"/>
        <v xml:space="preserve"> </v>
      </c>
      <c r="U3610" t="s">
        <v>4664</v>
      </c>
    </row>
    <row r="3611" spans="3:21">
      <c r="C3611" s="355">
        <v>3610</v>
      </c>
      <c r="E3611" s="504" t="str">
        <f t="shared" si="260"/>
        <v xml:space="preserve"> </v>
      </c>
      <c r="F3611" s="504"/>
      <c r="M3611" t="str">
        <f t="shared" si="261"/>
        <v xml:space="preserve"> </v>
      </c>
      <c r="U3611" t="s">
        <v>4664</v>
      </c>
    </row>
    <row r="3612" spans="3:21">
      <c r="C3612" s="355">
        <v>3611</v>
      </c>
      <c r="E3612" s="504" t="str">
        <f t="shared" si="260"/>
        <v xml:space="preserve"> </v>
      </c>
      <c r="F3612" s="504"/>
      <c r="M3612" t="str">
        <f t="shared" si="261"/>
        <v xml:space="preserve"> </v>
      </c>
      <c r="U3612" t="s">
        <v>4664</v>
      </c>
    </row>
    <row r="3613" spans="3:21">
      <c r="C3613" s="355">
        <v>3612</v>
      </c>
      <c r="E3613" s="504" t="str">
        <f t="shared" si="260"/>
        <v xml:space="preserve"> </v>
      </c>
      <c r="F3613" s="504"/>
      <c r="M3613" t="str">
        <f t="shared" si="261"/>
        <v xml:space="preserve"> </v>
      </c>
      <c r="U3613" t="s">
        <v>4664</v>
      </c>
    </row>
    <row r="3614" spans="3:21">
      <c r="C3614" s="355">
        <v>3613</v>
      </c>
      <c r="E3614" s="504" t="str">
        <f t="shared" si="260"/>
        <v xml:space="preserve"> </v>
      </c>
      <c r="F3614" s="504"/>
      <c r="M3614" t="str">
        <f t="shared" si="261"/>
        <v xml:space="preserve"> </v>
      </c>
      <c r="U3614" t="s">
        <v>4664</v>
      </c>
    </row>
    <row r="3615" spans="3:21">
      <c r="C3615" s="355">
        <v>3614</v>
      </c>
      <c r="E3615" s="504" t="str">
        <f t="shared" si="260"/>
        <v xml:space="preserve"> </v>
      </c>
      <c r="F3615" s="504"/>
      <c r="M3615" t="str">
        <f t="shared" si="261"/>
        <v xml:space="preserve"> </v>
      </c>
      <c r="U3615" t="s">
        <v>4664</v>
      </c>
    </row>
    <row r="3616" spans="3:21">
      <c r="C3616" s="355">
        <v>3615</v>
      </c>
      <c r="E3616" s="504" t="str">
        <f t="shared" si="260"/>
        <v xml:space="preserve"> </v>
      </c>
      <c r="F3616" s="504"/>
      <c r="M3616" t="str">
        <f t="shared" si="261"/>
        <v xml:space="preserve"> </v>
      </c>
      <c r="U3616" t="s">
        <v>4664</v>
      </c>
    </row>
    <row r="3617" spans="3:21">
      <c r="C3617" s="355">
        <v>3616</v>
      </c>
      <c r="E3617" s="504" t="str">
        <f t="shared" si="260"/>
        <v xml:space="preserve"> </v>
      </c>
      <c r="F3617" s="504"/>
      <c r="M3617" t="str">
        <f t="shared" si="261"/>
        <v xml:space="preserve"> </v>
      </c>
      <c r="U3617" t="s">
        <v>4664</v>
      </c>
    </row>
    <row r="3618" spans="3:21">
      <c r="C3618" s="355">
        <v>3617</v>
      </c>
      <c r="E3618" s="504" t="str">
        <f t="shared" si="260"/>
        <v xml:space="preserve"> </v>
      </c>
      <c r="F3618" s="504"/>
      <c r="M3618" t="str">
        <f t="shared" si="261"/>
        <v xml:space="preserve"> </v>
      </c>
      <c r="U3618" t="s">
        <v>4664</v>
      </c>
    </row>
    <row r="3619" spans="3:21">
      <c r="C3619" s="355">
        <v>3618</v>
      </c>
      <c r="E3619" s="504" t="str">
        <f t="shared" si="260"/>
        <v xml:space="preserve"> </v>
      </c>
      <c r="F3619" s="504"/>
      <c r="M3619" t="str">
        <f t="shared" si="261"/>
        <v xml:space="preserve"> </v>
      </c>
      <c r="U3619" t="s">
        <v>4664</v>
      </c>
    </row>
    <row r="3620" spans="3:21">
      <c r="C3620" s="355">
        <v>3619</v>
      </c>
      <c r="E3620" s="504" t="str">
        <f t="shared" si="260"/>
        <v xml:space="preserve"> </v>
      </c>
      <c r="F3620" s="504"/>
      <c r="M3620" t="str">
        <f t="shared" si="261"/>
        <v xml:space="preserve"> </v>
      </c>
      <c r="U3620" t="s">
        <v>4664</v>
      </c>
    </row>
    <row r="3621" spans="3:21">
      <c r="C3621" s="355">
        <v>3620</v>
      </c>
      <c r="E3621" s="504" t="str">
        <f t="shared" si="260"/>
        <v xml:space="preserve"> </v>
      </c>
      <c r="F3621" s="504"/>
      <c r="M3621" t="str">
        <f t="shared" si="261"/>
        <v xml:space="preserve"> </v>
      </c>
      <c r="U3621" t="s">
        <v>4664</v>
      </c>
    </row>
    <row r="3622" spans="3:21">
      <c r="C3622" s="355">
        <v>3621</v>
      </c>
      <c r="E3622" s="504" t="str">
        <f t="shared" si="260"/>
        <v xml:space="preserve"> </v>
      </c>
      <c r="F3622" s="504"/>
      <c r="M3622" t="str">
        <f t="shared" si="261"/>
        <v xml:space="preserve"> </v>
      </c>
      <c r="U3622" t="s">
        <v>4664</v>
      </c>
    </row>
    <row r="3623" spans="3:21">
      <c r="C3623" s="355">
        <v>3622</v>
      </c>
      <c r="E3623" s="504" t="str">
        <f t="shared" si="260"/>
        <v xml:space="preserve"> </v>
      </c>
      <c r="F3623" s="504"/>
      <c r="M3623" t="str">
        <f t="shared" si="261"/>
        <v xml:space="preserve"> </v>
      </c>
      <c r="U3623" t="s">
        <v>4664</v>
      </c>
    </row>
    <row r="3624" spans="3:21">
      <c r="C3624" s="355">
        <v>3623</v>
      </c>
      <c r="E3624" s="504" t="str">
        <f t="shared" si="260"/>
        <v xml:space="preserve"> </v>
      </c>
      <c r="F3624" s="504"/>
      <c r="M3624" t="str">
        <f t="shared" si="261"/>
        <v xml:space="preserve"> </v>
      </c>
      <c r="U3624" t="s">
        <v>4664</v>
      </c>
    </row>
    <row r="3625" spans="3:21">
      <c r="C3625" s="355">
        <v>3624</v>
      </c>
      <c r="E3625" s="504" t="str">
        <f t="shared" si="260"/>
        <v xml:space="preserve"> </v>
      </c>
      <c r="F3625" s="504"/>
      <c r="M3625" t="str">
        <f t="shared" si="261"/>
        <v xml:space="preserve"> </v>
      </c>
      <c r="U3625" t="s">
        <v>4664</v>
      </c>
    </row>
    <row r="3626" spans="3:21">
      <c r="C3626" s="355">
        <v>3625</v>
      </c>
      <c r="E3626" s="504" t="str">
        <f t="shared" si="260"/>
        <v xml:space="preserve"> </v>
      </c>
      <c r="F3626" s="504"/>
      <c r="M3626" t="str">
        <f t="shared" si="261"/>
        <v xml:space="preserve"> </v>
      </c>
      <c r="U3626" t="s">
        <v>4664</v>
      </c>
    </row>
    <row r="3627" spans="3:21">
      <c r="C3627" s="355">
        <v>3626</v>
      </c>
      <c r="E3627" s="504" t="str">
        <f t="shared" si="260"/>
        <v xml:space="preserve"> </v>
      </c>
      <c r="F3627" s="504"/>
      <c r="M3627" t="str">
        <f t="shared" si="261"/>
        <v xml:space="preserve"> </v>
      </c>
      <c r="U3627" t="s">
        <v>4664</v>
      </c>
    </row>
    <row r="3628" spans="3:21">
      <c r="C3628" s="355">
        <v>3627</v>
      </c>
      <c r="E3628" s="504" t="str">
        <f t="shared" si="260"/>
        <v xml:space="preserve"> </v>
      </c>
      <c r="F3628" s="504"/>
      <c r="M3628" t="str">
        <f t="shared" si="261"/>
        <v xml:space="preserve"> </v>
      </c>
      <c r="U3628" t="s">
        <v>4664</v>
      </c>
    </row>
    <row r="3629" spans="3:21">
      <c r="C3629" s="355">
        <v>3628</v>
      </c>
      <c r="E3629" s="504" t="str">
        <f t="shared" si="260"/>
        <v xml:space="preserve"> </v>
      </c>
      <c r="F3629" s="504"/>
      <c r="M3629" t="str">
        <f t="shared" si="261"/>
        <v xml:space="preserve"> </v>
      </c>
      <c r="U3629" t="s">
        <v>4664</v>
      </c>
    </row>
    <row r="3630" spans="3:21">
      <c r="C3630" s="355">
        <v>3629</v>
      </c>
      <c r="E3630" s="504" t="str">
        <f t="shared" si="260"/>
        <v xml:space="preserve"> </v>
      </c>
      <c r="F3630" s="504"/>
      <c r="M3630" t="str">
        <f t="shared" si="261"/>
        <v xml:space="preserve"> </v>
      </c>
      <c r="U3630" t="s">
        <v>4664</v>
      </c>
    </row>
    <row r="3631" spans="3:21">
      <c r="C3631" s="355">
        <v>3630</v>
      </c>
      <c r="E3631" s="504" t="str">
        <f t="shared" si="260"/>
        <v xml:space="preserve"> </v>
      </c>
      <c r="F3631" s="504"/>
      <c r="M3631" t="str">
        <f t="shared" si="261"/>
        <v xml:space="preserve"> </v>
      </c>
      <c r="U3631" t="s">
        <v>4664</v>
      </c>
    </row>
    <row r="3632" spans="3:21">
      <c r="C3632" s="355">
        <v>3631</v>
      </c>
      <c r="E3632" s="504" t="str">
        <f t="shared" si="260"/>
        <v xml:space="preserve"> </v>
      </c>
      <c r="F3632" s="504"/>
      <c r="M3632" t="str">
        <f t="shared" si="261"/>
        <v xml:space="preserve"> </v>
      </c>
      <c r="U3632" t="s">
        <v>4664</v>
      </c>
    </row>
    <row r="3633" spans="3:21">
      <c r="C3633" s="355">
        <v>3632</v>
      </c>
      <c r="E3633" s="504" t="str">
        <f t="shared" si="260"/>
        <v xml:space="preserve"> </v>
      </c>
      <c r="F3633" s="504"/>
      <c r="M3633" t="str">
        <f t="shared" si="261"/>
        <v xml:space="preserve"> </v>
      </c>
      <c r="U3633" t="s">
        <v>4664</v>
      </c>
    </row>
    <row r="3634" spans="3:21">
      <c r="C3634" s="355">
        <v>3633</v>
      </c>
      <c r="E3634" s="504" t="str">
        <f t="shared" si="260"/>
        <v xml:space="preserve"> </v>
      </c>
      <c r="F3634" s="504"/>
      <c r="M3634" t="str">
        <f t="shared" si="261"/>
        <v xml:space="preserve"> </v>
      </c>
      <c r="U3634" t="s">
        <v>4664</v>
      </c>
    </row>
    <row r="3635" spans="3:21">
      <c r="C3635" s="355">
        <v>3634</v>
      </c>
      <c r="E3635" s="504" t="str">
        <f t="shared" si="260"/>
        <v xml:space="preserve"> </v>
      </c>
      <c r="F3635" s="504"/>
      <c r="M3635" t="str">
        <f t="shared" si="261"/>
        <v xml:space="preserve"> </v>
      </c>
      <c r="U3635" t="s">
        <v>4664</v>
      </c>
    </row>
    <row r="3636" spans="3:21">
      <c r="C3636" s="355">
        <v>3635</v>
      </c>
      <c r="E3636" s="504" t="str">
        <f t="shared" si="260"/>
        <v xml:space="preserve"> </v>
      </c>
      <c r="F3636" s="504"/>
      <c r="M3636" t="str">
        <f t="shared" si="261"/>
        <v xml:space="preserve"> </v>
      </c>
      <c r="U3636" t="s">
        <v>4664</v>
      </c>
    </row>
    <row r="3637" spans="3:21">
      <c r="C3637" s="355">
        <v>3636</v>
      </c>
      <c r="E3637" s="504" t="str">
        <f t="shared" si="260"/>
        <v xml:space="preserve"> </v>
      </c>
      <c r="F3637" s="504"/>
      <c r="M3637" t="str">
        <f t="shared" si="261"/>
        <v xml:space="preserve"> </v>
      </c>
      <c r="U3637" t="s">
        <v>4664</v>
      </c>
    </row>
    <row r="3638" spans="3:21">
      <c r="C3638" s="355">
        <v>3637</v>
      </c>
      <c r="E3638" s="504" t="str">
        <f t="shared" si="260"/>
        <v xml:space="preserve"> </v>
      </c>
      <c r="F3638" s="504"/>
      <c r="M3638" t="str">
        <f t="shared" si="261"/>
        <v xml:space="preserve"> </v>
      </c>
      <c r="U3638" t="s">
        <v>4664</v>
      </c>
    </row>
    <row r="3639" spans="3:21">
      <c r="C3639" s="355">
        <v>3638</v>
      </c>
      <c r="E3639" s="504" t="str">
        <f t="shared" si="260"/>
        <v xml:space="preserve"> </v>
      </c>
      <c r="F3639" s="504"/>
      <c r="M3639" t="str">
        <f t="shared" si="261"/>
        <v xml:space="preserve"> </v>
      </c>
      <c r="U3639" t="s">
        <v>4664</v>
      </c>
    </row>
    <row r="3640" spans="3:21">
      <c r="C3640" s="355">
        <v>3639</v>
      </c>
      <c r="E3640" s="504" t="str">
        <f t="shared" si="260"/>
        <v xml:space="preserve"> </v>
      </c>
      <c r="F3640" s="504"/>
      <c r="M3640" t="str">
        <f t="shared" si="261"/>
        <v xml:space="preserve"> </v>
      </c>
      <c r="U3640" t="s">
        <v>4664</v>
      </c>
    </row>
    <row r="3641" spans="3:21">
      <c r="C3641" s="355">
        <v>3640</v>
      </c>
      <c r="E3641" s="504" t="str">
        <f t="shared" si="260"/>
        <v xml:space="preserve"> </v>
      </c>
      <c r="F3641" s="504"/>
      <c r="M3641" t="str">
        <f t="shared" si="261"/>
        <v xml:space="preserve"> </v>
      </c>
      <c r="U3641" t="s">
        <v>4664</v>
      </c>
    </row>
    <row r="3642" spans="3:21">
      <c r="C3642" s="355">
        <v>3641</v>
      </c>
      <c r="E3642" s="504" t="str">
        <f t="shared" si="260"/>
        <v xml:space="preserve"> </v>
      </c>
      <c r="F3642" s="504"/>
      <c r="M3642" t="str">
        <f t="shared" si="261"/>
        <v xml:space="preserve"> </v>
      </c>
      <c r="U3642" t="s">
        <v>4664</v>
      </c>
    </row>
    <row r="3643" spans="3:21">
      <c r="C3643" s="355">
        <v>3642</v>
      </c>
      <c r="E3643" s="504" t="str">
        <f t="shared" si="260"/>
        <v xml:space="preserve"> </v>
      </c>
      <c r="F3643" s="504"/>
      <c r="M3643" t="str">
        <f t="shared" si="261"/>
        <v xml:space="preserve"> </v>
      </c>
      <c r="U3643" t="s">
        <v>4664</v>
      </c>
    </row>
    <row r="3644" spans="3:21">
      <c r="C3644" s="355">
        <v>3643</v>
      </c>
      <c r="E3644" s="504" t="str">
        <f t="shared" si="260"/>
        <v xml:space="preserve"> </v>
      </c>
      <c r="F3644" s="504"/>
      <c r="M3644" t="str">
        <f t="shared" si="261"/>
        <v xml:space="preserve"> </v>
      </c>
      <c r="U3644" t="s">
        <v>4664</v>
      </c>
    </row>
    <row r="3645" spans="3:21">
      <c r="C3645" s="355">
        <v>3644</v>
      </c>
      <c r="E3645" s="504" t="str">
        <f t="shared" si="260"/>
        <v xml:space="preserve"> </v>
      </c>
      <c r="F3645" s="504"/>
      <c r="M3645" t="str">
        <f t="shared" si="261"/>
        <v xml:space="preserve"> </v>
      </c>
      <c r="U3645" t="s">
        <v>4664</v>
      </c>
    </row>
    <row r="3646" spans="3:21">
      <c r="C3646" s="355">
        <v>3645</v>
      </c>
      <c r="E3646" s="504" t="str">
        <f t="shared" si="260"/>
        <v xml:space="preserve"> </v>
      </c>
      <c r="F3646" s="504"/>
      <c r="M3646" t="str">
        <f t="shared" si="261"/>
        <v xml:space="preserve"> </v>
      </c>
      <c r="U3646" t="s">
        <v>4664</v>
      </c>
    </row>
    <row r="3647" spans="3:21">
      <c r="C3647" s="355">
        <v>3646</v>
      </c>
      <c r="E3647" s="504" t="str">
        <f t="shared" si="260"/>
        <v xml:space="preserve"> </v>
      </c>
      <c r="F3647" s="504"/>
      <c r="M3647" t="str">
        <f t="shared" si="261"/>
        <v xml:space="preserve"> </v>
      </c>
      <c r="U3647" t="s">
        <v>4664</v>
      </c>
    </row>
    <row r="3648" spans="3:21">
      <c r="C3648" s="355">
        <v>3647</v>
      </c>
      <c r="E3648" s="504" t="str">
        <f t="shared" si="260"/>
        <v xml:space="preserve"> </v>
      </c>
      <c r="F3648" s="504"/>
      <c r="M3648" t="str">
        <f t="shared" si="261"/>
        <v xml:space="preserve"> </v>
      </c>
      <c r="U3648" t="s">
        <v>4664</v>
      </c>
    </row>
    <row r="3649" spans="3:21">
      <c r="C3649" s="355">
        <v>3648</v>
      </c>
      <c r="E3649" s="504" t="str">
        <f t="shared" si="260"/>
        <v xml:space="preserve"> </v>
      </c>
      <c r="F3649" s="504"/>
      <c r="M3649" t="str">
        <f t="shared" si="261"/>
        <v xml:space="preserve"> </v>
      </c>
      <c r="U3649" t="s">
        <v>4664</v>
      </c>
    </row>
    <row r="3650" spans="3:21">
      <c r="C3650" s="355">
        <v>3649</v>
      </c>
      <c r="E3650" s="504" t="str">
        <f t="shared" si="260"/>
        <v xml:space="preserve"> </v>
      </c>
      <c r="F3650" s="504"/>
      <c r="M3650" t="str">
        <f t="shared" si="261"/>
        <v xml:space="preserve"> </v>
      </c>
      <c r="U3650" t="s">
        <v>4664</v>
      </c>
    </row>
    <row r="3651" spans="3:21">
      <c r="C3651" s="355">
        <v>3650</v>
      </c>
      <c r="E3651" s="504" t="str">
        <f t="shared" ref="E3651:E3714" si="262">M3651</f>
        <v xml:space="preserve"> </v>
      </c>
      <c r="F3651" s="504"/>
      <c r="M3651" t="str">
        <f t="shared" ref="M3651:M3714" si="263">K3651&amp;" "&amp;L3651</f>
        <v xml:space="preserve"> </v>
      </c>
      <c r="U3651" t="s">
        <v>4664</v>
      </c>
    </row>
    <row r="3652" spans="3:21">
      <c r="C3652" s="355">
        <v>3651</v>
      </c>
      <c r="E3652" s="504" t="str">
        <f t="shared" si="262"/>
        <v xml:space="preserve"> </v>
      </c>
      <c r="F3652" s="504"/>
      <c r="M3652" t="str">
        <f t="shared" si="263"/>
        <v xml:space="preserve"> </v>
      </c>
      <c r="U3652" t="s">
        <v>4664</v>
      </c>
    </row>
    <row r="3653" spans="3:21">
      <c r="C3653" s="355">
        <v>3652</v>
      </c>
      <c r="E3653" s="504" t="str">
        <f t="shared" si="262"/>
        <v xml:space="preserve"> </v>
      </c>
      <c r="F3653" s="504"/>
      <c r="M3653" t="str">
        <f t="shared" si="263"/>
        <v xml:space="preserve"> </v>
      </c>
      <c r="U3653" t="s">
        <v>4664</v>
      </c>
    </row>
    <row r="3654" spans="3:21">
      <c r="C3654" s="355">
        <v>3653</v>
      </c>
      <c r="E3654" s="504" t="str">
        <f t="shared" si="262"/>
        <v xml:space="preserve"> </v>
      </c>
      <c r="F3654" s="504"/>
      <c r="M3654" t="str">
        <f t="shared" si="263"/>
        <v xml:space="preserve"> </v>
      </c>
      <c r="U3654" t="s">
        <v>4664</v>
      </c>
    </row>
    <row r="3655" spans="3:21">
      <c r="C3655" s="355">
        <v>3654</v>
      </c>
      <c r="E3655" s="504" t="str">
        <f t="shared" si="262"/>
        <v xml:space="preserve"> </v>
      </c>
      <c r="F3655" s="504"/>
      <c r="M3655" t="str">
        <f t="shared" si="263"/>
        <v xml:space="preserve"> </v>
      </c>
      <c r="U3655" t="s">
        <v>4664</v>
      </c>
    </row>
    <row r="3656" spans="3:21">
      <c r="C3656" s="355">
        <v>3655</v>
      </c>
      <c r="E3656" s="504" t="str">
        <f t="shared" si="262"/>
        <v xml:space="preserve"> </v>
      </c>
      <c r="F3656" s="504"/>
      <c r="M3656" t="str">
        <f t="shared" si="263"/>
        <v xml:space="preserve"> </v>
      </c>
      <c r="U3656" t="s">
        <v>4664</v>
      </c>
    </row>
    <row r="3657" spans="3:21">
      <c r="C3657" s="355">
        <v>3656</v>
      </c>
      <c r="E3657" s="504" t="str">
        <f t="shared" si="262"/>
        <v xml:space="preserve"> </v>
      </c>
      <c r="F3657" s="504"/>
      <c r="M3657" t="str">
        <f t="shared" si="263"/>
        <v xml:space="preserve"> </v>
      </c>
      <c r="U3657" t="s">
        <v>4664</v>
      </c>
    </row>
    <row r="3658" spans="3:21">
      <c r="C3658" s="355">
        <v>3657</v>
      </c>
      <c r="E3658" s="504" t="str">
        <f t="shared" si="262"/>
        <v xml:space="preserve"> </v>
      </c>
      <c r="F3658" s="504"/>
      <c r="M3658" t="str">
        <f t="shared" si="263"/>
        <v xml:space="preserve"> </v>
      </c>
      <c r="U3658" t="s">
        <v>4664</v>
      </c>
    </row>
    <row r="3659" spans="3:21">
      <c r="C3659" s="355">
        <v>3658</v>
      </c>
      <c r="E3659" s="504" t="str">
        <f t="shared" si="262"/>
        <v xml:space="preserve"> </v>
      </c>
      <c r="F3659" s="504"/>
      <c r="M3659" t="str">
        <f t="shared" si="263"/>
        <v xml:space="preserve"> </v>
      </c>
      <c r="U3659" t="s">
        <v>4664</v>
      </c>
    </row>
    <row r="3660" spans="3:21">
      <c r="C3660" s="355">
        <v>3659</v>
      </c>
      <c r="E3660" s="504" t="str">
        <f t="shared" si="262"/>
        <v xml:space="preserve"> </v>
      </c>
      <c r="F3660" s="504"/>
      <c r="M3660" t="str">
        <f t="shared" si="263"/>
        <v xml:space="preserve"> </v>
      </c>
      <c r="U3660" t="s">
        <v>4664</v>
      </c>
    </row>
    <row r="3661" spans="3:21">
      <c r="C3661" s="355">
        <v>3660</v>
      </c>
      <c r="E3661" s="504" t="str">
        <f t="shared" si="262"/>
        <v xml:space="preserve"> </v>
      </c>
      <c r="F3661" s="504"/>
      <c r="M3661" t="str">
        <f t="shared" si="263"/>
        <v xml:space="preserve"> </v>
      </c>
      <c r="U3661" t="s">
        <v>4664</v>
      </c>
    </row>
    <row r="3662" spans="3:21">
      <c r="C3662" s="355">
        <v>3661</v>
      </c>
      <c r="E3662" s="504" t="str">
        <f t="shared" si="262"/>
        <v xml:space="preserve"> </v>
      </c>
      <c r="F3662" s="504"/>
      <c r="M3662" t="str">
        <f t="shared" si="263"/>
        <v xml:space="preserve"> </v>
      </c>
      <c r="U3662" t="s">
        <v>4664</v>
      </c>
    </row>
    <row r="3663" spans="3:21">
      <c r="C3663" s="355">
        <v>3662</v>
      </c>
      <c r="E3663" s="504" t="str">
        <f t="shared" si="262"/>
        <v xml:space="preserve"> </v>
      </c>
      <c r="F3663" s="504"/>
      <c r="M3663" t="str">
        <f t="shared" si="263"/>
        <v xml:space="preserve"> </v>
      </c>
      <c r="U3663" t="s">
        <v>4664</v>
      </c>
    </row>
    <row r="3664" spans="3:21">
      <c r="C3664" s="355">
        <v>3663</v>
      </c>
      <c r="E3664" s="504" t="str">
        <f t="shared" si="262"/>
        <v xml:space="preserve"> </v>
      </c>
      <c r="F3664" s="504"/>
      <c r="M3664" t="str">
        <f t="shared" si="263"/>
        <v xml:space="preserve"> </v>
      </c>
      <c r="U3664" t="s">
        <v>4664</v>
      </c>
    </row>
    <row r="3665" spans="3:21">
      <c r="C3665" s="355">
        <v>3664</v>
      </c>
      <c r="E3665" s="504" t="str">
        <f t="shared" si="262"/>
        <v xml:space="preserve"> </v>
      </c>
      <c r="F3665" s="504"/>
      <c r="M3665" t="str">
        <f t="shared" si="263"/>
        <v xml:space="preserve"> </v>
      </c>
      <c r="U3665" t="s">
        <v>4664</v>
      </c>
    </row>
    <row r="3666" spans="3:21">
      <c r="C3666" s="355">
        <v>3665</v>
      </c>
      <c r="E3666" s="504" t="str">
        <f t="shared" si="262"/>
        <v xml:space="preserve"> </v>
      </c>
      <c r="F3666" s="504"/>
      <c r="M3666" t="str">
        <f t="shared" si="263"/>
        <v xml:space="preserve"> </v>
      </c>
      <c r="U3666" t="s">
        <v>4664</v>
      </c>
    </row>
    <row r="3667" spans="3:21">
      <c r="C3667" s="355">
        <v>3666</v>
      </c>
      <c r="E3667" s="504" t="str">
        <f t="shared" si="262"/>
        <v xml:space="preserve"> </v>
      </c>
      <c r="F3667" s="504"/>
      <c r="M3667" t="str">
        <f t="shared" si="263"/>
        <v xml:space="preserve"> </v>
      </c>
      <c r="U3667" t="s">
        <v>4664</v>
      </c>
    </row>
    <row r="3668" spans="3:21">
      <c r="C3668" s="355">
        <v>3667</v>
      </c>
      <c r="E3668" s="504" t="str">
        <f t="shared" si="262"/>
        <v xml:space="preserve"> </v>
      </c>
      <c r="F3668" s="504"/>
      <c r="M3668" t="str">
        <f t="shared" si="263"/>
        <v xml:space="preserve"> </v>
      </c>
      <c r="U3668" t="s">
        <v>4664</v>
      </c>
    </row>
    <row r="3669" spans="3:21">
      <c r="C3669" s="355">
        <v>3668</v>
      </c>
      <c r="E3669" s="504" t="str">
        <f t="shared" si="262"/>
        <v xml:space="preserve"> </v>
      </c>
      <c r="F3669" s="504"/>
      <c r="M3669" t="str">
        <f t="shared" si="263"/>
        <v xml:space="preserve"> </v>
      </c>
      <c r="U3669" t="s">
        <v>4664</v>
      </c>
    </row>
    <row r="3670" spans="3:21">
      <c r="C3670" s="355">
        <v>3669</v>
      </c>
      <c r="E3670" s="504" t="str">
        <f t="shared" si="262"/>
        <v xml:space="preserve"> </v>
      </c>
      <c r="F3670" s="504"/>
      <c r="M3670" t="str">
        <f t="shared" si="263"/>
        <v xml:space="preserve"> </v>
      </c>
      <c r="U3670" t="s">
        <v>4664</v>
      </c>
    </row>
    <row r="3671" spans="3:21">
      <c r="C3671" s="355">
        <v>3670</v>
      </c>
      <c r="E3671" s="504" t="str">
        <f t="shared" si="262"/>
        <v xml:space="preserve"> </v>
      </c>
      <c r="F3671" s="504"/>
      <c r="M3671" t="str">
        <f t="shared" si="263"/>
        <v xml:space="preserve"> </v>
      </c>
      <c r="U3671" t="s">
        <v>4664</v>
      </c>
    </row>
    <row r="3672" spans="3:21">
      <c r="C3672" s="355">
        <v>3671</v>
      </c>
      <c r="E3672" s="504" t="str">
        <f t="shared" si="262"/>
        <v xml:space="preserve"> </v>
      </c>
      <c r="F3672" s="504"/>
      <c r="M3672" t="str">
        <f t="shared" si="263"/>
        <v xml:space="preserve"> </v>
      </c>
      <c r="U3672" t="s">
        <v>4664</v>
      </c>
    </row>
    <row r="3673" spans="3:21">
      <c r="C3673" s="355">
        <v>3672</v>
      </c>
      <c r="E3673" s="504" t="str">
        <f t="shared" si="262"/>
        <v xml:space="preserve"> </v>
      </c>
      <c r="F3673" s="504"/>
      <c r="M3673" t="str">
        <f t="shared" si="263"/>
        <v xml:space="preserve"> </v>
      </c>
      <c r="U3673" t="s">
        <v>4664</v>
      </c>
    </row>
    <row r="3674" spans="3:21">
      <c r="C3674" s="355">
        <v>3673</v>
      </c>
      <c r="E3674" s="504" t="str">
        <f t="shared" si="262"/>
        <v xml:space="preserve"> </v>
      </c>
      <c r="F3674" s="504"/>
      <c r="M3674" t="str">
        <f t="shared" si="263"/>
        <v xml:space="preserve"> </v>
      </c>
      <c r="U3674" t="s">
        <v>4664</v>
      </c>
    </row>
    <row r="3675" spans="3:21">
      <c r="C3675" s="355">
        <v>3674</v>
      </c>
      <c r="E3675" s="504" t="str">
        <f t="shared" si="262"/>
        <v xml:space="preserve"> </v>
      </c>
      <c r="F3675" s="504"/>
      <c r="M3675" t="str">
        <f t="shared" si="263"/>
        <v xml:space="preserve"> </v>
      </c>
      <c r="U3675" t="s">
        <v>4664</v>
      </c>
    </row>
    <row r="3676" spans="3:21">
      <c r="C3676" s="355">
        <v>3675</v>
      </c>
      <c r="E3676" s="504" t="str">
        <f t="shared" si="262"/>
        <v xml:space="preserve"> </v>
      </c>
      <c r="F3676" s="504"/>
      <c r="M3676" t="str">
        <f t="shared" si="263"/>
        <v xml:space="preserve"> </v>
      </c>
      <c r="U3676" t="s">
        <v>4664</v>
      </c>
    </row>
    <row r="3677" spans="3:21">
      <c r="C3677" s="355">
        <v>3676</v>
      </c>
      <c r="E3677" s="504" t="str">
        <f t="shared" si="262"/>
        <v xml:space="preserve"> </v>
      </c>
      <c r="F3677" s="504"/>
      <c r="M3677" t="str">
        <f t="shared" si="263"/>
        <v xml:space="preserve"> </v>
      </c>
      <c r="U3677" t="s">
        <v>4664</v>
      </c>
    </row>
    <row r="3678" spans="3:21">
      <c r="C3678" s="355">
        <v>3677</v>
      </c>
      <c r="E3678" s="504" t="str">
        <f t="shared" si="262"/>
        <v xml:space="preserve"> </v>
      </c>
      <c r="F3678" s="504"/>
      <c r="M3678" t="str">
        <f t="shared" si="263"/>
        <v xml:space="preserve"> </v>
      </c>
      <c r="U3678" t="s">
        <v>4664</v>
      </c>
    </row>
    <row r="3679" spans="3:21">
      <c r="C3679" s="355">
        <v>3678</v>
      </c>
      <c r="E3679" s="504" t="str">
        <f t="shared" si="262"/>
        <v xml:space="preserve"> </v>
      </c>
      <c r="F3679" s="504"/>
      <c r="M3679" t="str">
        <f t="shared" si="263"/>
        <v xml:space="preserve"> </v>
      </c>
      <c r="U3679" t="s">
        <v>4664</v>
      </c>
    </row>
    <row r="3680" spans="3:21">
      <c r="C3680" s="355">
        <v>3679</v>
      </c>
      <c r="E3680" s="504" t="str">
        <f t="shared" si="262"/>
        <v xml:space="preserve"> </v>
      </c>
      <c r="F3680" s="504"/>
      <c r="M3680" t="str">
        <f t="shared" si="263"/>
        <v xml:space="preserve"> </v>
      </c>
      <c r="U3680" t="s">
        <v>4664</v>
      </c>
    </row>
    <row r="3681" spans="3:21">
      <c r="C3681" s="355">
        <v>3680</v>
      </c>
      <c r="E3681" s="504" t="str">
        <f t="shared" si="262"/>
        <v xml:space="preserve"> </v>
      </c>
      <c r="F3681" s="504"/>
      <c r="M3681" t="str">
        <f t="shared" si="263"/>
        <v xml:space="preserve"> </v>
      </c>
      <c r="U3681" t="s">
        <v>4664</v>
      </c>
    </row>
    <row r="3682" spans="3:21">
      <c r="C3682" s="355">
        <v>3681</v>
      </c>
      <c r="E3682" s="504" t="str">
        <f t="shared" si="262"/>
        <v xml:space="preserve"> </v>
      </c>
      <c r="F3682" s="504"/>
      <c r="M3682" t="str">
        <f t="shared" si="263"/>
        <v xml:space="preserve"> </v>
      </c>
      <c r="U3682" t="s">
        <v>4664</v>
      </c>
    </row>
    <row r="3683" spans="3:21">
      <c r="C3683" s="355">
        <v>3682</v>
      </c>
      <c r="E3683" s="504" t="str">
        <f t="shared" si="262"/>
        <v xml:space="preserve"> </v>
      </c>
      <c r="F3683" s="504"/>
      <c r="M3683" t="str">
        <f t="shared" si="263"/>
        <v xml:space="preserve"> </v>
      </c>
      <c r="U3683" t="s">
        <v>4664</v>
      </c>
    </row>
    <row r="3684" spans="3:21">
      <c r="C3684" s="355">
        <v>3683</v>
      </c>
      <c r="E3684" s="504" t="str">
        <f t="shared" si="262"/>
        <v xml:space="preserve"> </v>
      </c>
      <c r="F3684" s="504"/>
      <c r="M3684" t="str">
        <f t="shared" si="263"/>
        <v xml:space="preserve"> </v>
      </c>
      <c r="U3684" t="s">
        <v>4664</v>
      </c>
    </row>
    <row r="3685" spans="3:21">
      <c r="C3685" s="355">
        <v>3684</v>
      </c>
      <c r="E3685" s="504" t="str">
        <f t="shared" si="262"/>
        <v xml:space="preserve"> </v>
      </c>
      <c r="F3685" s="504"/>
      <c r="M3685" t="str">
        <f t="shared" si="263"/>
        <v xml:space="preserve"> </v>
      </c>
      <c r="U3685" t="s">
        <v>4664</v>
      </c>
    </row>
    <row r="3686" spans="3:21">
      <c r="C3686" s="355">
        <v>3685</v>
      </c>
      <c r="E3686" s="504" t="str">
        <f t="shared" si="262"/>
        <v xml:space="preserve"> </v>
      </c>
      <c r="F3686" s="504"/>
      <c r="M3686" t="str">
        <f t="shared" si="263"/>
        <v xml:space="preserve"> </v>
      </c>
      <c r="U3686" t="s">
        <v>4664</v>
      </c>
    </row>
    <row r="3687" spans="3:21">
      <c r="C3687" s="355">
        <v>3686</v>
      </c>
      <c r="E3687" s="504" t="str">
        <f t="shared" si="262"/>
        <v xml:space="preserve"> </v>
      </c>
      <c r="F3687" s="504"/>
      <c r="M3687" t="str">
        <f t="shared" si="263"/>
        <v xml:space="preserve"> </v>
      </c>
      <c r="U3687" t="s">
        <v>4664</v>
      </c>
    </row>
    <row r="3688" spans="3:21">
      <c r="C3688" s="355">
        <v>3687</v>
      </c>
      <c r="E3688" s="504" t="str">
        <f t="shared" si="262"/>
        <v xml:space="preserve"> </v>
      </c>
      <c r="F3688" s="504"/>
      <c r="M3688" t="str">
        <f t="shared" si="263"/>
        <v xml:space="preserve"> </v>
      </c>
      <c r="U3688" t="s">
        <v>4664</v>
      </c>
    </row>
    <row r="3689" spans="3:21">
      <c r="C3689" s="355">
        <v>3688</v>
      </c>
      <c r="E3689" s="504" t="str">
        <f t="shared" si="262"/>
        <v xml:space="preserve"> </v>
      </c>
      <c r="F3689" s="504"/>
      <c r="M3689" t="str">
        <f t="shared" si="263"/>
        <v xml:space="preserve"> </v>
      </c>
      <c r="U3689" t="s">
        <v>4664</v>
      </c>
    </row>
    <row r="3690" spans="3:21">
      <c r="C3690" s="355">
        <v>3689</v>
      </c>
      <c r="E3690" s="504" t="str">
        <f t="shared" si="262"/>
        <v xml:space="preserve"> </v>
      </c>
      <c r="F3690" s="504"/>
      <c r="M3690" t="str">
        <f t="shared" si="263"/>
        <v xml:space="preserve"> </v>
      </c>
      <c r="U3690" t="s">
        <v>4664</v>
      </c>
    </row>
    <row r="3691" spans="3:21">
      <c r="C3691" s="355">
        <v>3690</v>
      </c>
      <c r="E3691" s="504" t="str">
        <f t="shared" si="262"/>
        <v xml:space="preserve"> </v>
      </c>
      <c r="F3691" s="504"/>
      <c r="M3691" t="str">
        <f t="shared" si="263"/>
        <v xml:space="preserve"> </v>
      </c>
      <c r="U3691" t="s">
        <v>4664</v>
      </c>
    </row>
    <row r="3692" spans="3:21">
      <c r="C3692" s="355">
        <v>3691</v>
      </c>
      <c r="E3692" s="504" t="str">
        <f t="shared" si="262"/>
        <v xml:space="preserve"> </v>
      </c>
      <c r="F3692" s="504"/>
      <c r="M3692" t="str">
        <f t="shared" si="263"/>
        <v xml:space="preserve"> </v>
      </c>
      <c r="U3692" t="s">
        <v>4664</v>
      </c>
    </row>
    <row r="3693" spans="3:21">
      <c r="C3693" s="355">
        <v>3692</v>
      </c>
      <c r="E3693" s="504" t="str">
        <f t="shared" si="262"/>
        <v xml:space="preserve"> </v>
      </c>
      <c r="F3693" s="504"/>
      <c r="M3693" t="str">
        <f t="shared" si="263"/>
        <v xml:space="preserve"> </v>
      </c>
      <c r="U3693" t="s">
        <v>4664</v>
      </c>
    </row>
    <row r="3694" spans="3:21">
      <c r="C3694" s="355">
        <v>3693</v>
      </c>
      <c r="E3694" s="504" t="str">
        <f t="shared" si="262"/>
        <v xml:space="preserve"> </v>
      </c>
      <c r="F3694" s="504"/>
      <c r="M3694" t="str">
        <f t="shared" si="263"/>
        <v xml:space="preserve"> </v>
      </c>
      <c r="U3694" t="s">
        <v>4664</v>
      </c>
    </row>
    <row r="3695" spans="3:21">
      <c r="C3695" s="355">
        <v>3694</v>
      </c>
      <c r="E3695" s="504" t="str">
        <f t="shared" si="262"/>
        <v xml:space="preserve"> </v>
      </c>
      <c r="F3695" s="504"/>
      <c r="M3695" t="str">
        <f t="shared" si="263"/>
        <v xml:space="preserve"> </v>
      </c>
      <c r="U3695" t="s">
        <v>4664</v>
      </c>
    </row>
    <row r="3696" spans="3:21">
      <c r="C3696" s="355">
        <v>3695</v>
      </c>
      <c r="E3696" s="504" t="str">
        <f t="shared" si="262"/>
        <v xml:space="preserve"> </v>
      </c>
      <c r="F3696" s="504"/>
      <c r="M3696" t="str">
        <f t="shared" si="263"/>
        <v xml:space="preserve"> </v>
      </c>
      <c r="U3696" t="s">
        <v>4664</v>
      </c>
    </row>
    <row r="3697" spans="3:21">
      <c r="C3697" s="355">
        <v>3696</v>
      </c>
      <c r="E3697" s="504" t="str">
        <f t="shared" si="262"/>
        <v xml:space="preserve"> </v>
      </c>
      <c r="F3697" s="504"/>
      <c r="M3697" t="str">
        <f t="shared" si="263"/>
        <v xml:space="preserve"> </v>
      </c>
      <c r="U3697" t="s">
        <v>4664</v>
      </c>
    </row>
    <row r="3698" spans="3:21">
      <c r="C3698" s="355">
        <v>3697</v>
      </c>
      <c r="E3698" s="504" t="str">
        <f t="shared" si="262"/>
        <v xml:space="preserve"> </v>
      </c>
      <c r="F3698" s="504"/>
      <c r="M3698" t="str">
        <f t="shared" si="263"/>
        <v xml:space="preserve"> </v>
      </c>
      <c r="U3698" t="s">
        <v>4664</v>
      </c>
    </row>
    <row r="3699" spans="3:21">
      <c r="C3699" s="355">
        <v>3698</v>
      </c>
      <c r="E3699" s="504" t="str">
        <f t="shared" si="262"/>
        <v xml:space="preserve"> </v>
      </c>
      <c r="F3699" s="504"/>
      <c r="M3699" t="str">
        <f t="shared" si="263"/>
        <v xml:space="preserve"> </v>
      </c>
      <c r="U3699" t="s">
        <v>4664</v>
      </c>
    </row>
    <row r="3700" spans="3:21">
      <c r="C3700" s="355">
        <v>3699</v>
      </c>
      <c r="E3700" s="504" t="str">
        <f t="shared" si="262"/>
        <v xml:space="preserve"> </v>
      </c>
      <c r="F3700" s="504"/>
      <c r="M3700" t="str">
        <f t="shared" si="263"/>
        <v xml:space="preserve"> </v>
      </c>
      <c r="U3700" t="s">
        <v>4664</v>
      </c>
    </row>
    <row r="3701" spans="3:21">
      <c r="C3701" s="355">
        <v>3700</v>
      </c>
      <c r="E3701" s="504" t="str">
        <f t="shared" si="262"/>
        <v xml:space="preserve"> </v>
      </c>
      <c r="F3701" s="504"/>
      <c r="M3701" t="str">
        <f t="shared" si="263"/>
        <v xml:space="preserve"> </v>
      </c>
      <c r="U3701" t="s">
        <v>4664</v>
      </c>
    </row>
    <row r="3702" spans="3:21">
      <c r="C3702" s="355">
        <v>3701</v>
      </c>
      <c r="E3702" s="504" t="str">
        <f t="shared" si="262"/>
        <v xml:space="preserve"> </v>
      </c>
      <c r="F3702" s="504"/>
      <c r="M3702" t="str">
        <f t="shared" si="263"/>
        <v xml:space="preserve"> </v>
      </c>
      <c r="U3702" t="s">
        <v>4664</v>
      </c>
    </row>
    <row r="3703" spans="3:21">
      <c r="C3703" s="355">
        <v>3702</v>
      </c>
      <c r="E3703" s="504" t="str">
        <f t="shared" si="262"/>
        <v xml:space="preserve"> </v>
      </c>
      <c r="F3703" s="504"/>
      <c r="M3703" t="str">
        <f t="shared" si="263"/>
        <v xml:space="preserve"> </v>
      </c>
      <c r="U3703" t="s">
        <v>4664</v>
      </c>
    </row>
    <row r="3704" spans="3:21">
      <c r="C3704" s="355">
        <v>3703</v>
      </c>
      <c r="E3704" s="504" t="str">
        <f t="shared" si="262"/>
        <v xml:space="preserve"> </v>
      </c>
      <c r="F3704" s="504"/>
      <c r="M3704" t="str">
        <f t="shared" si="263"/>
        <v xml:space="preserve"> </v>
      </c>
      <c r="U3704" t="s">
        <v>4664</v>
      </c>
    </row>
    <row r="3705" spans="3:21">
      <c r="C3705" s="355">
        <v>3704</v>
      </c>
      <c r="E3705" s="504" t="str">
        <f t="shared" si="262"/>
        <v xml:space="preserve"> </v>
      </c>
      <c r="F3705" s="504"/>
      <c r="M3705" t="str">
        <f t="shared" si="263"/>
        <v xml:space="preserve"> </v>
      </c>
      <c r="U3705" t="s">
        <v>4664</v>
      </c>
    </row>
    <row r="3706" spans="3:21">
      <c r="C3706" s="355">
        <v>3705</v>
      </c>
      <c r="E3706" s="504" t="str">
        <f t="shared" si="262"/>
        <v xml:space="preserve"> </v>
      </c>
      <c r="F3706" s="504"/>
      <c r="M3706" t="str">
        <f t="shared" si="263"/>
        <v xml:space="preserve"> </v>
      </c>
      <c r="U3706" t="s">
        <v>4664</v>
      </c>
    </row>
    <row r="3707" spans="3:21">
      <c r="C3707" s="355">
        <v>3706</v>
      </c>
      <c r="E3707" s="504" t="str">
        <f t="shared" si="262"/>
        <v xml:space="preserve"> </v>
      </c>
      <c r="F3707" s="504"/>
      <c r="M3707" t="str">
        <f t="shared" si="263"/>
        <v xml:space="preserve"> </v>
      </c>
      <c r="U3707" t="s">
        <v>4664</v>
      </c>
    </row>
    <row r="3708" spans="3:21">
      <c r="C3708" s="355">
        <v>3707</v>
      </c>
      <c r="E3708" s="504" t="str">
        <f t="shared" si="262"/>
        <v xml:space="preserve"> </v>
      </c>
      <c r="F3708" s="504"/>
      <c r="M3708" t="str">
        <f t="shared" si="263"/>
        <v xml:space="preserve"> </v>
      </c>
      <c r="U3708" t="s">
        <v>4664</v>
      </c>
    </row>
    <row r="3709" spans="3:21">
      <c r="C3709" s="355">
        <v>3708</v>
      </c>
      <c r="E3709" s="504" t="str">
        <f t="shared" si="262"/>
        <v xml:space="preserve"> </v>
      </c>
      <c r="F3709" s="504"/>
      <c r="M3709" t="str">
        <f t="shared" si="263"/>
        <v xml:space="preserve"> </v>
      </c>
      <c r="U3709" t="s">
        <v>4664</v>
      </c>
    </row>
    <row r="3710" spans="3:21">
      <c r="C3710" s="355">
        <v>3709</v>
      </c>
      <c r="E3710" s="504" t="str">
        <f t="shared" si="262"/>
        <v xml:space="preserve"> </v>
      </c>
      <c r="F3710" s="504"/>
      <c r="M3710" t="str">
        <f t="shared" si="263"/>
        <v xml:space="preserve"> </v>
      </c>
      <c r="U3710" t="s">
        <v>4664</v>
      </c>
    </row>
    <row r="3711" spans="3:21">
      <c r="C3711" s="355">
        <v>3710</v>
      </c>
      <c r="E3711" s="504" t="str">
        <f t="shared" si="262"/>
        <v xml:space="preserve"> </v>
      </c>
      <c r="F3711" s="504"/>
      <c r="M3711" t="str">
        <f t="shared" si="263"/>
        <v xml:space="preserve"> </v>
      </c>
      <c r="U3711" t="s">
        <v>4664</v>
      </c>
    </row>
    <row r="3712" spans="3:21">
      <c r="C3712" s="355">
        <v>3711</v>
      </c>
      <c r="E3712" s="504" t="str">
        <f t="shared" si="262"/>
        <v xml:space="preserve"> </v>
      </c>
      <c r="F3712" s="504"/>
      <c r="M3712" t="str">
        <f t="shared" si="263"/>
        <v xml:space="preserve"> </v>
      </c>
      <c r="U3712" t="s">
        <v>4664</v>
      </c>
    </row>
    <row r="3713" spans="3:21">
      <c r="C3713" s="355">
        <v>3712</v>
      </c>
      <c r="E3713" s="504" t="str">
        <f t="shared" si="262"/>
        <v xml:space="preserve"> </v>
      </c>
      <c r="F3713" s="504"/>
      <c r="M3713" t="str">
        <f t="shared" si="263"/>
        <v xml:space="preserve"> </v>
      </c>
      <c r="U3713" t="s">
        <v>4664</v>
      </c>
    </row>
    <row r="3714" spans="3:21">
      <c r="C3714" s="355">
        <v>3713</v>
      </c>
      <c r="E3714" s="504" t="str">
        <f t="shared" si="262"/>
        <v xml:space="preserve"> </v>
      </c>
      <c r="F3714" s="504"/>
      <c r="M3714" t="str">
        <f t="shared" si="263"/>
        <v xml:space="preserve"> </v>
      </c>
      <c r="U3714" t="s">
        <v>4664</v>
      </c>
    </row>
    <row r="3715" spans="3:21">
      <c r="C3715" s="355">
        <v>3714</v>
      </c>
      <c r="E3715" s="504" t="str">
        <f t="shared" ref="E3715:E3778" si="264">M3715</f>
        <v xml:space="preserve"> </v>
      </c>
      <c r="F3715" s="504"/>
      <c r="M3715" t="str">
        <f t="shared" ref="M3715:M3778" si="265">K3715&amp;" "&amp;L3715</f>
        <v xml:space="preserve"> </v>
      </c>
      <c r="U3715" t="s">
        <v>4664</v>
      </c>
    </row>
    <row r="3716" spans="3:21">
      <c r="C3716" s="355">
        <v>3715</v>
      </c>
      <c r="E3716" s="504" t="str">
        <f t="shared" si="264"/>
        <v xml:space="preserve"> </v>
      </c>
      <c r="F3716" s="504"/>
      <c r="M3716" t="str">
        <f t="shared" si="265"/>
        <v xml:space="preserve"> </v>
      </c>
      <c r="U3716" t="s">
        <v>4664</v>
      </c>
    </row>
    <row r="3717" spans="3:21">
      <c r="C3717" s="355">
        <v>3716</v>
      </c>
      <c r="E3717" s="504" t="str">
        <f t="shared" si="264"/>
        <v xml:space="preserve"> </v>
      </c>
      <c r="F3717" s="504"/>
      <c r="M3717" t="str">
        <f t="shared" si="265"/>
        <v xml:space="preserve"> </v>
      </c>
      <c r="U3717" t="s">
        <v>4664</v>
      </c>
    </row>
    <row r="3718" spans="3:21">
      <c r="C3718" s="355">
        <v>3717</v>
      </c>
      <c r="E3718" s="504" t="str">
        <f t="shared" si="264"/>
        <v xml:space="preserve"> </v>
      </c>
      <c r="F3718" s="504"/>
      <c r="M3718" t="str">
        <f t="shared" si="265"/>
        <v xml:space="preserve"> </v>
      </c>
      <c r="U3718" t="s">
        <v>4664</v>
      </c>
    </row>
    <row r="3719" spans="3:21">
      <c r="C3719" s="355">
        <v>3718</v>
      </c>
      <c r="E3719" s="504" t="str">
        <f t="shared" si="264"/>
        <v xml:space="preserve"> </v>
      </c>
      <c r="F3719" s="504"/>
      <c r="M3719" t="str">
        <f t="shared" si="265"/>
        <v xml:space="preserve"> </v>
      </c>
      <c r="U3719" t="s">
        <v>4664</v>
      </c>
    </row>
    <row r="3720" spans="3:21">
      <c r="C3720" s="355">
        <v>3719</v>
      </c>
      <c r="E3720" s="504" t="str">
        <f t="shared" si="264"/>
        <v xml:space="preserve"> </v>
      </c>
      <c r="F3720" s="504"/>
      <c r="M3720" t="str">
        <f t="shared" si="265"/>
        <v xml:space="preserve"> </v>
      </c>
      <c r="U3720" t="s">
        <v>4664</v>
      </c>
    </row>
    <row r="3721" spans="3:21">
      <c r="C3721" s="355">
        <v>3720</v>
      </c>
      <c r="E3721" s="504" t="str">
        <f t="shared" si="264"/>
        <v xml:space="preserve"> </v>
      </c>
      <c r="F3721" s="504"/>
      <c r="M3721" t="str">
        <f t="shared" si="265"/>
        <v xml:space="preserve"> </v>
      </c>
      <c r="U3721" t="s">
        <v>4664</v>
      </c>
    </row>
    <row r="3722" spans="3:21">
      <c r="C3722" s="355">
        <v>3721</v>
      </c>
      <c r="E3722" s="504" t="str">
        <f t="shared" si="264"/>
        <v xml:space="preserve"> </v>
      </c>
      <c r="F3722" s="504"/>
      <c r="M3722" t="str">
        <f t="shared" si="265"/>
        <v xml:space="preserve"> </v>
      </c>
      <c r="U3722" t="s">
        <v>4664</v>
      </c>
    </row>
    <row r="3723" spans="3:21">
      <c r="C3723" s="355">
        <v>3722</v>
      </c>
      <c r="E3723" s="504" t="str">
        <f t="shared" si="264"/>
        <v xml:space="preserve"> </v>
      </c>
      <c r="F3723" s="504"/>
      <c r="M3723" t="str">
        <f t="shared" si="265"/>
        <v xml:space="preserve"> </v>
      </c>
      <c r="U3723" t="s">
        <v>4664</v>
      </c>
    </row>
    <row r="3724" spans="3:21">
      <c r="C3724" s="355">
        <v>3723</v>
      </c>
      <c r="E3724" s="504" t="str">
        <f t="shared" si="264"/>
        <v xml:space="preserve"> </v>
      </c>
      <c r="F3724" s="504"/>
      <c r="M3724" t="str">
        <f t="shared" si="265"/>
        <v xml:space="preserve"> </v>
      </c>
      <c r="U3724" t="s">
        <v>4664</v>
      </c>
    </row>
    <row r="3725" spans="3:21">
      <c r="C3725" s="355">
        <v>3724</v>
      </c>
      <c r="E3725" s="504" t="str">
        <f t="shared" si="264"/>
        <v xml:space="preserve"> </v>
      </c>
      <c r="F3725" s="504"/>
      <c r="M3725" t="str">
        <f t="shared" si="265"/>
        <v xml:space="preserve"> </v>
      </c>
      <c r="U3725" t="s">
        <v>4664</v>
      </c>
    </row>
    <row r="3726" spans="3:21">
      <c r="C3726" s="355">
        <v>3725</v>
      </c>
      <c r="E3726" s="504" t="str">
        <f t="shared" si="264"/>
        <v xml:space="preserve"> </v>
      </c>
      <c r="F3726" s="504"/>
      <c r="M3726" t="str">
        <f t="shared" si="265"/>
        <v xml:space="preserve"> </v>
      </c>
      <c r="U3726" t="s">
        <v>4664</v>
      </c>
    </row>
    <row r="3727" spans="3:21">
      <c r="C3727" s="355">
        <v>3726</v>
      </c>
      <c r="E3727" s="504" t="str">
        <f t="shared" si="264"/>
        <v xml:space="preserve"> </v>
      </c>
      <c r="F3727" s="504"/>
      <c r="M3727" t="str">
        <f t="shared" si="265"/>
        <v xml:space="preserve"> </v>
      </c>
      <c r="U3727" t="s">
        <v>4664</v>
      </c>
    </row>
    <row r="3728" spans="3:21">
      <c r="C3728" s="355">
        <v>3727</v>
      </c>
      <c r="E3728" s="504" t="str">
        <f t="shared" si="264"/>
        <v xml:space="preserve"> </v>
      </c>
      <c r="F3728" s="504"/>
      <c r="M3728" t="str">
        <f t="shared" si="265"/>
        <v xml:space="preserve"> </v>
      </c>
      <c r="U3728" t="s">
        <v>4664</v>
      </c>
    </row>
    <row r="3729" spans="3:21">
      <c r="C3729" s="355">
        <v>3728</v>
      </c>
      <c r="E3729" s="504" t="str">
        <f t="shared" si="264"/>
        <v xml:space="preserve"> </v>
      </c>
      <c r="F3729" s="504"/>
      <c r="M3729" t="str">
        <f t="shared" si="265"/>
        <v xml:space="preserve"> </v>
      </c>
      <c r="U3729" t="s">
        <v>4664</v>
      </c>
    </row>
    <row r="3730" spans="3:21">
      <c r="C3730" s="355">
        <v>3729</v>
      </c>
      <c r="E3730" s="504" t="str">
        <f t="shared" si="264"/>
        <v xml:space="preserve"> </v>
      </c>
      <c r="F3730" s="504"/>
      <c r="M3730" t="str">
        <f t="shared" si="265"/>
        <v xml:space="preserve"> </v>
      </c>
      <c r="U3730" t="s">
        <v>4664</v>
      </c>
    </row>
    <row r="3731" spans="3:21">
      <c r="C3731" s="355">
        <v>3730</v>
      </c>
      <c r="E3731" s="504" t="str">
        <f t="shared" si="264"/>
        <v xml:space="preserve"> </v>
      </c>
      <c r="F3731" s="504"/>
      <c r="M3731" t="str">
        <f t="shared" si="265"/>
        <v xml:space="preserve"> </v>
      </c>
      <c r="U3731" t="s">
        <v>4664</v>
      </c>
    </row>
    <row r="3732" spans="3:21">
      <c r="C3732" s="355">
        <v>3731</v>
      </c>
      <c r="E3732" s="504" t="str">
        <f t="shared" si="264"/>
        <v xml:space="preserve"> </v>
      </c>
      <c r="F3732" s="504"/>
      <c r="M3732" t="str">
        <f t="shared" si="265"/>
        <v xml:space="preserve"> </v>
      </c>
      <c r="U3732" t="s">
        <v>4664</v>
      </c>
    </row>
    <row r="3733" spans="3:21">
      <c r="C3733" s="355">
        <v>3732</v>
      </c>
      <c r="E3733" s="504" t="str">
        <f t="shared" si="264"/>
        <v xml:space="preserve"> </v>
      </c>
      <c r="F3733" s="504"/>
      <c r="M3733" t="str">
        <f t="shared" si="265"/>
        <v xml:space="preserve"> </v>
      </c>
      <c r="U3733" t="s">
        <v>4664</v>
      </c>
    </row>
    <row r="3734" spans="3:21">
      <c r="C3734" s="355">
        <v>3733</v>
      </c>
      <c r="E3734" s="504" t="str">
        <f t="shared" si="264"/>
        <v xml:space="preserve"> </v>
      </c>
      <c r="F3734" s="504"/>
      <c r="M3734" t="str">
        <f t="shared" si="265"/>
        <v xml:space="preserve"> </v>
      </c>
      <c r="U3734" t="s">
        <v>4664</v>
      </c>
    </row>
    <row r="3735" spans="3:21">
      <c r="C3735" s="355">
        <v>3734</v>
      </c>
      <c r="E3735" s="504" t="str">
        <f t="shared" si="264"/>
        <v xml:space="preserve"> </v>
      </c>
      <c r="F3735" s="504"/>
      <c r="M3735" t="str">
        <f t="shared" si="265"/>
        <v xml:space="preserve"> </v>
      </c>
      <c r="U3735" t="s">
        <v>4664</v>
      </c>
    </row>
    <row r="3736" spans="3:21">
      <c r="C3736" s="355">
        <v>3735</v>
      </c>
      <c r="E3736" s="504" t="str">
        <f t="shared" si="264"/>
        <v xml:space="preserve"> </v>
      </c>
      <c r="F3736" s="504"/>
      <c r="M3736" t="str">
        <f t="shared" si="265"/>
        <v xml:space="preserve"> </v>
      </c>
      <c r="U3736" t="s">
        <v>4664</v>
      </c>
    </row>
    <row r="3737" spans="3:21">
      <c r="C3737" s="355">
        <v>3736</v>
      </c>
      <c r="E3737" s="504" t="str">
        <f t="shared" si="264"/>
        <v xml:space="preserve"> </v>
      </c>
      <c r="F3737" s="504"/>
      <c r="M3737" t="str">
        <f t="shared" si="265"/>
        <v xml:space="preserve"> </v>
      </c>
      <c r="U3737" t="s">
        <v>4664</v>
      </c>
    </row>
    <row r="3738" spans="3:21">
      <c r="C3738" s="355">
        <v>3737</v>
      </c>
      <c r="E3738" s="504" t="str">
        <f t="shared" si="264"/>
        <v xml:space="preserve"> </v>
      </c>
      <c r="F3738" s="504"/>
      <c r="M3738" t="str">
        <f t="shared" si="265"/>
        <v xml:space="preserve"> </v>
      </c>
      <c r="U3738" t="s">
        <v>4664</v>
      </c>
    </row>
    <row r="3739" spans="3:21">
      <c r="C3739" s="355">
        <v>3738</v>
      </c>
      <c r="E3739" s="504" t="str">
        <f t="shared" si="264"/>
        <v xml:space="preserve"> </v>
      </c>
      <c r="F3739" s="504"/>
      <c r="M3739" t="str">
        <f t="shared" si="265"/>
        <v xml:space="preserve"> </v>
      </c>
      <c r="U3739" t="s">
        <v>4664</v>
      </c>
    </row>
    <row r="3740" spans="3:21">
      <c r="C3740" s="355">
        <v>3739</v>
      </c>
      <c r="E3740" s="504" t="str">
        <f t="shared" si="264"/>
        <v xml:space="preserve"> </v>
      </c>
      <c r="F3740" s="504"/>
      <c r="M3740" t="str">
        <f t="shared" si="265"/>
        <v xml:space="preserve"> </v>
      </c>
      <c r="U3740" t="s">
        <v>4664</v>
      </c>
    </row>
    <row r="3741" spans="3:21">
      <c r="C3741" s="355">
        <v>3740</v>
      </c>
      <c r="E3741" s="504" t="str">
        <f t="shared" si="264"/>
        <v xml:space="preserve"> </v>
      </c>
      <c r="F3741" s="504"/>
      <c r="M3741" t="str">
        <f t="shared" si="265"/>
        <v xml:space="preserve"> </v>
      </c>
      <c r="U3741" t="s">
        <v>4664</v>
      </c>
    </row>
    <row r="3742" spans="3:21">
      <c r="C3742" s="355">
        <v>3741</v>
      </c>
      <c r="E3742" s="504" t="str">
        <f t="shared" si="264"/>
        <v xml:space="preserve"> </v>
      </c>
      <c r="F3742" s="504"/>
      <c r="M3742" t="str">
        <f t="shared" si="265"/>
        <v xml:space="preserve"> </v>
      </c>
      <c r="U3742" t="s">
        <v>4664</v>
      </c>
    </row>
    <row r="3743" spans="3:21">
      <c r="C3743" s="355">
        <v>3742</v>
      </c>
      <c r="E3743" s="504" t="str">
        <f t="shared" si="264"/>
        <v xml:space="preserve"> </v>
      </c>
      <c r="F3743" s="504"/>
      <c r="M3743" t="str">
        <f t="shared" si="265"/>
        <v xml:space="preserve"> </v>
      </c>
      <c r="U3743" t="s">
        <v>4664</v>
      </c>
    </row>
    <row r="3744" spans="3:21">
      <c r="C3744" s="355">
        <v>3743</v>
      </c>
      <c r="E3744" s="504" t="str">
        <f t="shared" si="264"/>
        <v xml:space="preserve"> </v>
      </c>
      <c r="F3744" s="504"/>
      <c r="M3744" t="str">
        <f t="shared" si="265"/>
        <v xml:space="preserve"> </v>
      </c>
      <c r="U3744" t="s">
        <v>4664</v>
      </c>
    </row>
    <row r="3745" spans="3:21">
      <c r="C3745" s="355">
        <v>3744</v>
      </c>
      <c r="E3745" s="504" t="str">
        <f t="shared" si="264"/>
        <v xml:space="preserve"> </v>
      </c>
      <c r="F3745" s="504"/>
      <c r="M3745" t="str">
        <f t="shared" si="265"/>
        <v xml:space="preserve"> </v>
      </c>
      <c r="U3745" t="s">
        <v>4664</v>
      </c>
    </row>
    <row r="3746" spans="3:21">
      <c r="C3746" s="355">
        <v>3745</v>
      </c>
      <c r="E3746" s="504" t="str">
        <f t="shared" si="264"/>
        <v xml:space="preserve"> </v>
      </c>
      <c r="F3746" s="504"/>
      <c r="M3746" t="str">
        <f t="shared" si="265"/>
        <v xml:space="preserve"> </v>
      </c>
      <c r="U3746" t="s">
        <v>4664</v>
      </c>
    </row>
    <row r="3747" spans="3:21">
      <c r="C3747" s="355">
        <v>3746</v>
      </c>
      <c r="E3747" s="504" t="str">
        <f t="shared" si="264"/>
        <v xml:space="preserve"> </v>
      </c>
      <c r="F3747" s="504"/>
      <c r="M3747" t="str">
        <f t="shared" si="265"/>
        <v xml:space="preserve"> </v>
      </c>
      <c r="U3747" t="s">
        <v>4664</v>
      </c>
    </row>
    <row r="3748" spans="3:21">
      <c r="C3748" s="355">
        <v>3747</v>
      </c>
      <c r="E3748" s="504" t="str">
        <f t="shared" si="264"/>
        <v xml:space="preserve"> </v>
      </c>
      <c r="F3748" s="504"/>
      <c r="M3748" t="str">
        <f t="shared" si="265"/>
        <v xml:space="preserve"> </v>
      </c>
      <c r="U3748" t="s">
        <v>4664</v>
      </c>
    </row>
    <row r="3749" spans="3:21">
      <c r="C3749" s="355">
        <v>3748</v>
      </c>
      <c r="E3749" s="504" t="str">
        <f t="shared" si="264"/>
        <v xml:space="preserve"> </v>
      </c>
      <c r="F3749" s="504"/>
      <c r="M3749" t="str">
        <f t="shared" si="265"/>
        <v xml:space="preserve"> </v>
      </c>
      <c r="U3749" t="s">
        <v>4664</v>
      </c>
    </row>
    <row r="3750" spans="3:21">
      <c r="C3750" s="355">
        <v>3749</v>
      </c>
      <c r="E3750" s="504" t="str">
        <f t="shared" si="264"/>
        <v xml:space="preserve"> </v>
      </c>
      <c r="F3750" s="504"/>
      <c r="M3750" t="str">
        <f t="shared" si="265"/>
        <v xml:space="preserve"> </v>
      </c>
      <c r="U3750" t="s">
        <v>4664</v>
      </c>
    </row>
    <row r="3751" spans="3:21">
      <c r="C3751" s="355">
        <v>3750</v>
      </c>
      <c r="E3751" s="504" t="str">
        <f t="shared" si="264"/>
        <v xml:space="preserve"> </v>
      </c>
      <c r="F3751" s="504"/>
      <c r="M3751" t="str">
        <f t="shared" si="265"/>
        <v xml:space="preserve"> </v>
      </c>
      <c r="U3751" t="s">
        <v>4664</v>
      </c>
    </row>
    <row r="3752" spans="3:21">
      <c r="C3752" s="355">
        <v>3751</v>
      </c>
      <c r="E3752" s="504" t="str">
        <f t="shared" si="264"/>
        <v xml:space="preserve"> </v>
      </c>
      <c r="F3752" s="504"/>
      <c r="M3752" t="str">
        <f t="shared" si="265"/>
        <v xml:space="preserve"> </v>
      </c>
      <c r="U3752" t="s">
        <v>4664</v>
      </c>
    </row>
    <row r="3753" spans="3:21">
      <c r="C3753" s="355">
        <v>3752</v>
      </c>
      <c r="E3753" s="504" t="str">
        <f t="shared" si="264"/>
        <v xml:space="preserve"> </v>
      </c>
      <c r="F3753" s="504"/>
      <c r="M3753" t="str">
        <f t="shared" si="265"/>
        <v xml:space="preserve"> </v>
      </c>
      <c r="U3753" t="s">
        <v>4664</v>
      </c>
    </row>
    <row r="3754" spans="3:21">
      <c r="C3754" s="355">
        <v>3753</v>
      </c>
      <c r="E3754" s="504" t="str">
        <f t="shared" si="264"/>
        <v xml:space="preserve"> </v>
      </c>
      <c r="F3754" s="504"/>
      <c r="M3754" t="str">
        <f t="shared" si="265"/>
        <v xml:space="preserve"> </v>
      </c>
      <c r="U3754" t="s">
        <v>4664</v>
      </c>
    </row>
    <row r="3755" spans="3:21">
      <c r="C3755" s="355">
        <v>3754</v>
      </c>
      <c r="E3755" s="504" t="str">
        <f t="shared" si="264"/>
        <v xml:space="preserve"> </v>
      </c>
      <c r="F3755" s="504"/>
      <c r="M3755" t="str">
        <f t="shared" si="265"/>
        <v xml:space="preserve"> </v>
      </c>
      <c r="U3755" t="s">
        <v>4664</v>
      </c>
    </row>
    <row r="3756" spans="3:21">
      <c r="C3756" s="355">
        <v>3755</v>
      </c>
      <c r="E3756" s="504" t="str">
        <f t="shared" si="264"/>
        <v xml:space="preserve"> </v>
      </c>
      <c r="F3756" s="504"/>
      <c r="M3756" t="str">
        <f t="shared" si="265"/>
        <v xml:space="preserve"> </v>
      </c>
      <c r="U3756" t="s">
        <v>4664</v>
      </c>
    </row>
    <row r="3757" spans="3:21">
      <c r="C3757" s="355">
        <v>3756</v>
      </c>
      <c r="E3757" s="504" t="str">
        <f t="shared" si="264"/>
        <v xml:space="preserve"> </v>
      </c>
      <c r="F3757" s="504"/>
      <c r="M3757" t="str">
        <f t="shared" si="265"/>
        <v xml:space="preserve"> </v>
      </c>
      <c r="U3757" t="s">
        <v>4664</v>
      </c>
    </row>
    <row r="3758" spans="3:21">
      <c r="C3758" s="355">
        <v>3757</v>
      </c>
      <c r="E3758" s="504" t="str">
        <f t="shared" si="264"/>
        <v xml:space="preserve"> </v>
      </c>
      <c r="F3758" s="504"/>
      <c r="M3758" t="str">
        <f t="shared" si="265"/>
        <v xml:space="preserve"> </v>
      </c>
      <c r="U3758" t="s">
        <v>4664</v>
      </c>
    </row>
    <row r="3759" spans="3:21">
      <c r="C3759" s="355">
        <v>3758</v>
      </c>
      <c r="E3759" s="504" t="str">
        <f t="shared" si="264"/>
        <v xml:space="preserve"> </v>
      </c>
      <c r="F3759" s="504"/>
      <c r="M3759" t="str">
        <f t="shared" si="265"/>
        <v xml:space="preserve"> </v>
      </c>
      <c r="U3759" t="s">
        <v>4664</v>
      </c>
    </row>
    <row r="3760" spans="3:21">
      <c r="C3760" s="355">
        <v>3759</v>
      </c>
      <c r="E3760" s="504" t="str">
        <f t="shared" si="264"/>
        <v xml:space="preserve"> </v>
      </c>
      <c r="F3760" s="504"/>
      <c r="M3760" t="str">
        <f t="shared" si="265"/>
        <v xml:space="preserve"> </v>
      </c>
      <c r="U3760" t="s">
        <v>4664</v>
      </c>
    </row>
    <row r="3761" spans="3:21">
      <c r="C3761" s="355">
        <v>3760</v>
      </c>
      <c r="E3761" s="504" t="str">
        <f t="shared" si="264"/>
        <v xml:space="preserve"> </v>
      </c>
      <c r="F3761" s="504"/>
      <c r="M3761" t="str">
        <f t="shared" si="265"/>
        <v xml:space="preserve"> </v>
      </c>
      <c r="U3761" t="s">
        <v>4664</v>
      </c>
    </row>
    <row r="3762" spans="3:21">
      <c r="C3762" s="355">
        <v>3761</v>
      </c>
      <c r="E3762" s="504" t="str">
        <f t="shared" si="264"/>
        <v xml:space="preserve"> </v>
      </c>
      <c r="F3762" s="504"/>
      <c r="M3762" t="str">
        <f t="shared" si="265"/>
        <v xml:space="preserve"> </v>
      </c>
      <c r="U3762" t="s">
        <v>4664</v>
      </c>
    </row>
    <row r="3763" spans="3:21">
      <c r="C3763" s="355">
        <v>3762</v>
      </c>
      <c r="E3763" s="504" t="str">
        <f t="shared" si="264"/>
        <v xml:space="preserve"> </v>
      </c>
      <c r="F3763" s="504"/>
      <c r="M3763" t="str">
        <f t="shared" si="265"/>
        <v xml:space="preserve"> </v>
      </c>
      <c r="U3763" t="s">
        <v>4664</v>
      </c>
    </row>
    <row r="3764" spans="3:21">
      <c r="C3764" s="355">
        <v>3763</v>
      </c>
      <c r="E3764" s="504" t="str">
        <f t="shared" si="264"/>
        <v xml:space="preserve"> </v>
      </c>
      <c r="F3764" s="504"/>
      <c r="M3764" t="str">
        <f t="shared" si="265"/>
        <v xml:space="preserve"> </v>
      </c>
      <c r="U3764" t="s">
        <v>4664</v>
      </c>
    </row>
    <row r="3765" spans="3:21">
      <c r="C3765" s="355">
        <v>3764</v>
      </c>
      <c r="E3765" s="504" t="str">
        <f t="shared" si="264"/>
        <v xml:space="preserve"> </v>
      </c>
      <c r="F3765" s="504"/>
      <c r="M3765" t="str">
        <f t="shared" si="265"/>
        <v xml:space="preserve"> </v>
      </c>
      <c r="U3765" t="s">
        <v>4664</v>
      </c>
    </row>
    <row r="3766" spans="3:21">
      <c r="C3766" s="355">
        <v>3765</v>
      </c>
      <c r="E3766" s="504" t="str">
        <f t="shared" si="264"/>
        <v xml:space="preserve"> </v>
      </c>
      <c r="F3766" s="504"/>
      <c r="M3766" t="str">
        <f t="shared" si="265"/>
        <v xml:space="preserve"> </v>
      </c>
      <c r="U3766" t="s">
        <v>4664</v>
      </c>
    </row>
    <row r="3767" spans="3:21">
      <c r="C3767" s="355">
        <v>3766</v>
      </c>
      <c r="E3767" s="504" t="str">
        <f t="shared" si="264"/>
        <v xml:space="preserve"> </v>
      </c>
      <c r="F3767" s="504"/>
      <c r="M3767" t="str">
        <f t="shared" si="265"/>
        <v xml:space="preserve"> </v>
      </c>
      <c r="U3767" t="s">
        <v>4664</v>
      </c>
    </row>
    <row r="3768" spans="3:21">
      <c r="C3768" s="355">
        <v>3767</v>
      </c>
      <c r="E3768" s="504" t="str">
        <f t="shared" si="264"/>
        <v xml:space="preserve"> </v>
      </c>
      <c r="F3768" s="504"/>
      <c r="M3768" t="str">
        <f t="shared" si="265"/>
        <v xml:space="preserve"> </v>
      </c>
      <c r="U3768" t="s">
        <v>4664</v>
      </c>
    </row>
    <row r="3769" spans="3:21">
      <c r="C3769" s="355">
        <v>3768</v>
      </c>
      <c r="E3769" s="504" t="str">
        <f t="shared" si="264"/>
        <v xml:space="preserve"> </v>
      </c>
      <c r="F3769" s="504"/>
      <c r="M3769" t="str">
        <f t="shared" si="265"/>
        <v xml:space="preserve"> </v>
      </c>
      <c r="U3769" t="s">
        <v>4664</v>
      </c>
    </row>
    <row r="3770" spans="3:21">
      <c r="C3770" s="355">
        <v>3769</v>
      </c>
      <c r="E3770" s="504" t="str">
        <f t="shared" si="264"/>
        <v xml:space="preserve"> </v>
      </c>
      <c r="F3770" s="504"/>
      <c r="M3770" t="str">
        <f t="shared" si="265"/>
        <v xml:space="preserve"> </v>
      </c>
      <c r="U3770" t="s">
        <v>4664</v>
      </c>
    </row>
    <row r="3771" spans="3:21">
      <c r="C3771" s="355">
        <v>3770</v>
      </c>
      <c r="E3771" s="504" t="str">
        <f t="shared" si="264"/>
        <v xml:space="preserve"> </v>
      </c>
      <c r="F3771" s="504"/>
      <c r="M3771" t="str">
        <f t="shared" si="265"/>
        <v xml:space="preserve"> </v>
      </c>
      <c r="U3771" t="s">
        <v>4664</v>
      </c>
    </row>
    <row r="3772" spans="3:21">
      <c r="C3772" s="355">
        <v>3771</v>
      </c>
      <c r="E3772" s="504" t="str">
        <f t="shared" si="264"/>
        <v xml:space="preserve"> </v>
      </c>
      <c r="F3772" s="504"/>
      <c r="M3772" t="str">
        <f t="shared" si="265"/>
        <v xml:space="preserve"> </v>
      </c>
      <c r="U3772" t="s">
        <v>4664</v>
      </c>
    </row>
    <row r="3773" spans="3:21">
      <c r="C3773" s="355">
        <v>3772</v>
      </c>
      <c r="E3773" s="504" t="str">
        <f t="shared" si="264"/>
        <v xml:space="preserve"> </v>
      </c>
      <c r="F3773" s="504"/>
      <c r="M3773" t="str">
        <f t="shared" si="265"/>
        <v xml:space="preserve"> </v>
      </c>
      <c r="U3773" t="s">
        <v>4664</v>
      </c>
    </row>
    <row r="3774" spans="3:21">
      <c r="C3774" s="355">
        <v>3773</v>
      </c>
      <c r="E3774" s="504" t="str">
        <f t="shared" si="264"/>
        <v xml:space="preserve"> </v>
      </c>
      <c r="F3774" s="504"/>
      <c r="M3774" t="str">
        <f t="shared" si="265"/>
        <v xml:space="preserve"> </v>
      </c>
      <c r="U3774" t="s">
        <v>4664</v>
      </c>
    </row>
    <row r="3775" spans="3:21">
      <c r="C3775" s="355">
        <v>3774</v>
      </c>
      <c r="E3775" s="504" t="str">
        <f t="shared" si="264"/>
        <v xml:space="preserve"> </v>
      </c>
      <c r="F3775" s="504"/>
      <c r="M3775" t="str">
        <f t="shared" si="265"/>
        <v xml:space="preserve"> </v>
      </c>
      <c r="U3775" t="s">
        <v>4664</v>
      </c>
    </row>
    <row r="3776" spans="3:21">
      <c r="C3776" s="355">
        <v>3775</v>
      </c>
      <c r="E3776" s="504" t="str">
        <f t="shared" si="264"/>
        <v xml:space="preserve"> </v>
      </c>
      <c r="F3776" s="504"/>
      <c r="M3776" t="str">
        <f t="shared" si="265"/>
        <v xml:space="preserve"> </v>
      </c>
      <c r="U3776" t="s">
        <v>4664</v>
      </c>
    </row>
    <row r="3777" spans="3:21">
      <c r="C3777" s="355">
        <v>3776</v>
      </c>
      <c r="E3777" s="504" t="str">
        <f t="shared" si="264"/>
        <v xml:space="preserve"> </v>
      </c>
      <c r="F3777" s="504"/>
      <c r="M3777" t="str">
        <f t="shared" si="265"/>
        <v xml:space="preserve"> </v>
      </c>
      <c r="U3777" t="s">
        <v>4664</v>
      </c>
    </row>
    <row r="3778" spans="3:21">
      <c r="C3778" s="355">
        <v>3777</v>
      </c>
      <c r="E3778" s="504" t="str">
        <f t="shared" si="264"/>
        <v xml:space="preserve"> </v>
      </c>
      <c r="F3778" s="504"/>
      <c r="M3778" t="str">
        <f t="shared" si="265"/>
        <v xml:space="preserve"> </v>
      </c>
      <c r="U3778" t="s">
        <v>4664</v>
      </c>
    </row>
    <row r="3779" spans="3:21">
      <c r="C3779" s="355">
        <v>3778</v>
      </c>
      <c r="E3779" s="504" t="str">
        <f t="shared" ref="E3779:E3842" si="266">M3779</f>
        <v xml:space="preserve"> </v>
      </c>
      <c r="F3779" s="504"/>
      <c r="M3779" t="str">
        <f t="shared" ref="M3779:M3842" si="267">K3779&amp;" "&amp;L3779</f>
        <v xml:space="preserve"> </v>
      </c>
      <c r="U3779" t="s">
        <v>4664</v>
      </c>
    </row>
    <row r="3780" spans="3:21">
      <c r="C3780" s="355">
        <v>3779</v>
      </c>
      <c r="E3780" s="504" t="str">
        <f t="shared" si="266"/>
        <v xml:space="preserve"> </v>
      </c>
      <c r="F3780" s="504"/>
      <c r="M3780" t="str">
        <f t="shared" si="267"/>
        <v xml:space="preserve"> </v>
      </c>
      <c r="U3780" t="s">
        <v>4664</v>
      </c>
    </row>
    <row r="3781" spans="3:21">
      <c r="C3781" s="355">
        <v>3780</v>
      </c>
      <c r="E3781" s="504" t="str">
        <f t="shared" si="266"/>
        <v xml:space="preserve"> </v>
      </c>
      <c r="F3781" s="504"/>
      <c r="M3781" t="str">
        <f t="shared" si="267"/>
        <v xml:space="preserve"> </v>
      </c>
      <c r="U3781" t="s">
        <v>4664</v>
      </c>
    </row>
    <row r="3782" spans="3:21">
      <c r="C3782" s="355">
        <v>3781</v>
      </c>
      <c r="E3782" s="504" t="str">
        <f t="shared" si="266"/>
        <v xml:space="preserve"> </v>
      </c>
      <c r="F3782" s="504"/>
      <c r="M3782" t="str">
        <f t="shared" si="267"/>
        <v xml:space="preserve"> </v>
      </c>
      <c r="U3782" t="s">
        <v>4664</v>
      </c>
    </row>
    <row r="3783" spans="3:21">
      <c r="C3783" s="355">
        <v>3782</v>
      </c>
      <c r="E3783" s="504" t="str">
        <f t="shared" si="266"/>
        <v xml:space="preserve"> </v>
      </c>
      <c r="F3783" s="504"/>
      <c r="M3783" t="str">
        <f t="shared" si="267"/>
        <v xml:space="preserve"> </v>
      </c>
      <c r="U3783" t="s">
        <v>4664</v>
      </c>
    </row>
    <row r="3784" spans="3:21">
      <c r="C3784" s="355">
        <v>3783</v>
      </c>
      <c r="E3784" s="504" t="str">
        <f t="shared" si="266"/>
        <v xml:space="preserve"> </v>
      </c>
      <c r="F3784" s="504"/>
      <c r="M3784" t="str">
        <f t="shared" si="267"/>
        <v xml:space="preserve"> </v>
      </c>
      <c r="U3784" t="s">
        <v>4664</v>
      </c>
    </row>
    <row r="3785" spans="3:21">
      <c r="C3785" s="355">
        <v>3784</v>
      </c>
      <c r="E3785" s="504" t="str">
        <f t="shared" si="266"/>
        <v xml:space="preserve"> </v>
      </c>
      <c r="F3785" s="504"/>
      <c r="M3785" t="str">
        <f t="shared" si="267"/>
        <v xml:space="preserve"> </v>
      </c>
      <c r="U3785" t="s">
        <v>4664</v>
      </c>
    </row>
    <row r="3786" spans="3:21">
      <c r="C3786" s="355">
        <v>3785</v>
      </c>
      <c r="E3786" s="504" t="str">
        <f t="shared" si="266"/>
        <v xml:space="preserve"> </v>
      </c>
      <c r="F3786" s="504"/>
      <c r="M3786" t="str">
        <f t="shared" si="267"/>
        <v xml:space="preserve"> </v>
      </c>
      <c r="U3786" t="s">
        <v>4664</v>
      </c>
    </row>
    <row r="3787" spans="3:21">
      <c r="C3787" s="355">
        <v>3786</v>
      </c>
      <c r="E3787" s="504" t="str">
        <f t="shared" si="266"/>
        <v xml:space="preserve"> </v>
      </c>
      <c r="F3787" s="504"/>
      <c r="M3787" t="str">
        <f t="shared" si="267"/>
        <v xml:space="preserve"> </v>
      </c>
      <c r="U3787" t="s">
        <v>4664</v>
      </c>
    </row>
    <row r="3788" spans="3:21">
      <c r="C3788" s="355">
        <v>3787</v>
      </c>
      <c r="E3788" s="504" t="str">
        <f t="shared" si="266"/>
        <v xml:space="preserve"> </v>
      </c>
      <c r="F3788" s="504"/>
      <c r="M3788" t="str">
        <f t="shared" si="267"/>
        <v xml:space="preserve"> </v>
      </c>
      <c r="U3788" t="s">
        <v>4664</v>
      </c>
    </row>
    <row r="3789" spans="3:21">
      <c r="C3789" s="355">
        <v>3788</v>
      </c>
      <c r="E3789" s="504" t="str">
        <f t="shared" si="266"/>
        <v xml:space="preserve"> </v>
      </c>
      <c r="F3789" s="504"/>
      <c r="M3789" t="str">
        <f t="shared" si="267"/>
        <v xml:space="preserve"> </v>
      </c>
      <c r="U3789" t="s">
        <v>4664</v>
      </c>
    </row>
    <row r="3790" spans="3:21">
      <c r="C3790" s="355">
        <v>3789</v>
      </c>
      <c r="E3790" s="504" t="str">
        <f t="shared" si="266"/>
        <v xml:space="preserve"> </v>
      </c>
      <c r="F3790" s="504"/>
      <c r="M3790" t="str">
        <f t="shared" si="267"/>
        <v xml:space="preserve"> </v>
      </c>
      <c r="U3790" t="s">
        <v>4664</v>
      </c>
    </row>
    <row r="3791" spans="3:21">
      <c r="C3791" s="355">
        <v>3790</v>
      </c>
      <c r="E3791" s="504" t="str">
        <f t="shared" si="266"/>
        <v xml:space="preserve"> </v>
      </c>
      <c r="F3791" s="504"/>
      <c r="M3791" t="str">
        <f t="shared" si="267"/>
        <v xml:space="preserve"> </v>
      </c>
      <c r="U3791" t="s">
        <v>4664</v>
      </c>
    </row>
    <row r="3792" spans="3:21">
      <c r="C3792" s="355">
        <v>3791</v>
      </c>
      <c r="E3792" s="504" t="str">
        <f t="shared" si="266"/>
        <v xml:space="preserve"> </v>
      </c>
      <c r="F3792" s="504"/>
      <c r="M3792" t="str">
        <f t="shared" si="267"/>
        <v xml:space="preserve"> </v>
      </c>
      <c r="U3792" t="s">
        <v>4664</v>
      </c>
    </row>
    <row r="3793" spans="3:21">
      <c r="C3793" s="355">
        <v>3792</v>
      </c>
      <c r="E3793" s="504" t="str">
        <f t="shared" si="266"/>
        <v xml:space="preserve"> </v>
      </c>
      <c r="F3793" s="504"/>
      <c r="M3793" t="str">
        <f t="shared" si="267"/>
        <v xml:space="preserve"> </v>
      </c>
      <c r="U3793" t="s">
        <v>4664</v>
      </c>
    </row>
    <row r="3794" spans="3:21">
      <c r="C3794" s="355">
        <v>3793</v>
      </c>
      <c r="E3794" s="504" t="str">
        <f t="shared" si="266"/>
        <v xml:space="preserve"> </v>
      </c>
      <c r="F3794" s="504"/>
      <c r="M3794" t="str">
        <f t="shared" si="267"/>
        <v xml:space="preserve"> </v>
      </c>
      <c r="U3794" t="s">
        <v>4664</v>
      </c>
    </row>
    <row r="3795" spans="3:21">
      <c r="C3795" s="355">
        <v>3794</v>
      </c>
      <c r="E3795" s="504" t="str">
        <f t="shared" si="266"/>
        <v xml:space="preserve"> </v>
      </c>
      <c r="F3795" s="504"/>
      <c r="M3795" t="str">
        <f t="shared" si="267"/>
        <v xml:space="preserve"> </v>
      </c>
      <c r="U3795" t="s">
        <v>4664</v>
      </c>
    </row>
    <row r="3796" spans="3:21">
      <c r="C3796" s="355">
        <v>3795</v>
      </c>
      <c r="E3796" s="504" t="str">
        <f t="shared" si="266"/>
        <v xml:space="preserve"> </v>
      </c>
      <c r="F3796" s="504"/>
      <c r="M3796" t="str">
        <f t="shared" si="267"/>
        <v xml:space="preserve"> </v>
      </c>
      <c r="U3796" t="s">
        <v>4664</v>
      </c>
    </row>
    <row r="3797" spans="3:21">
      <c r="C3797" s="355">
        <v>3796</v>
      </c>
      <c r="E3797" s="504" t="str">
        <f t="shared" si="266"/>
        <v xml:space="preserve"> </v>
      </c>
      <c r="F3797" s="504"/>
      <c r="M3797" t="str">
        <f t="shared" si="267"/>
        <v xml:space="preserve"> </v>
      </c>
      <c r="U3797" t="s">
        <v>4664</v>
      </c>
    </row>
    <row r="3798" spans="3:21">
      <c r="C3798" s="355">
        <v>3797</v>
      </c>
      <c r="E3798" s="504" t="str">
        <f t="shared" si="266"/>
        <v xml:space="preserve"> </v>
      </c>
      <c r="F3798" s="504"/>
      <c r="M3798" t="str">
        <f t="shared" si="267"/>
        <v xml:space="preserve"> </v>
      </c>
      <c r="U3798" t="s">
        <v>4664</v>
      </c>
    </row>
    <row r="3799" spans="3:21">
      <c r="C3799" s="355">
        <v>3798</v>
      </c>
      <c r="E3799" s="504" t="str">
        <f t="shared" si="266"/>
        <v xml:space="preserve"> </v>
      </c>
      <c r="F3799" s="504"/>
      <c r="M3799" t="str">
        <f t="shared" si="267"/>
        <v xml:space="preserve"> </v>
      </c>
      <c r="U3799" t="s">
        <v>4664</v>
      </c>
    </row>
    <row r="3800" spans="3:21">
      <c r="C3800" s="355">
        <v>3799</v>
      </c>
      <c r="E3800" s="504" t="str">
        <f t="shared" si="266"/>
        <v xml:space="preserve"> </v>
      </c>
      <c r="F3800" s="504"/>
      <c r="M3800" t="str">
        <f t="shared" si="267"/>
        <v xml:space="preserve"> </v>
      </c>
      <c r="U3800" t="s">
        <v>4664</v>
      </c>
    </row>
    <row r="3801" spans="3:21">
      <c r="C3801" s="355">
        <v>3800</v>
      </c>
      <c r="E3801" s="504" t="str">
        <f t="shared" si="266"/>
        <v xml:space="preserve"> </v>
      </c>
      <c r="F3801" s="504"/>
      <c r="M3801" t="str">
        <f t="shared" si="267"/>
        <v xml:space="preserve"> </v>
      </c>
      <c r="U3801" t="s">
        <v>4664</v>
      </c>
    </row>
    <row r="3802" spans="3:21">
      <c r="C3802" s="355">
        <v>3801</v>
      </c>
      <c r="E3802" s="504" t="str">
        <f t="shared" si="266"/>
        <v xml:space="preserve"> </v>
      </c>
      <c r="F3802" s="504"/>
      <c r="M3802" t="str">
        <f t="shared" si="267"/>
        <v xml:space="preserve"> </v>
      </c>
      <c r="U3802" t="s">
        <v>4664</v>
      </c>
    </row>
    <row r="3803" spans="3:21">
      <c r="C3803" s="355">
        <v>3802</v>
      </c>
      <c r="E3803" s="504" t="str">
        <f t="shared" si="266"/>
        <v xml:space="preserve"> </v>
      </c>
      <c r="F3803" s="504"/>
      <c r="M3803" t="str">
        <f t="shared" si="267"/>
        <v xml:space="preserve"> </v>
      </c>
      <c r="U3803" t="s">
        <v>4664</v>
      </c>
    </row>
    <row r="3804" spans="3:21">
      <c r="C3804" s="355">
        <v>3803</v>
      </c>
      <c r="E3804" s="504" t="str">
        <f t="shared" si="266"/>
        <v xml:space="preserve"> </v>
      </c>
      <c r="F3804" s="504"/>
      <c r="M3804" t="str">
        <f t="shared" si="267"/>
        <v xml:space="preserve"> </v>
      </c>
      <c r="U3804" t="s">
        <v>4664</v>
      </c>
    </row>
    <row r="3805" spans="3:21">
      <c r="C3805" s="355">
        <v>3804</v>
      </c>
      <c r="E3805" s="504" t="str">
        <f t="shared" si="266"/>
        <v xml:space="preserve"> </v>
      </c>
      <c r="F3805" s="504"/>
      <c r="M3805" t="str">
        <f t="shared" si="267"/>
        <v xml:space="preserve"> </v>
      </c>
      <c r="U3805" t="s">
        <v>4664</v>
      </c>
    </row>
    <row r="3806" spans="3:21">
      <c r="C3806" s="355">
        <v>3805</v>
      </c>
      <c r="E3806" s="504" t="str">
        <f t="shared" si="266"/>
        <v xml:space="preserve"> </v>
      </c>
      <c r="F3806" s="504"/>
      <c r="M3806" t="str">
        <f t="shared" si="267"/>
        <v xml:space="preserve"> </v>
      </c>
      <c r="U3806" t="s">
        <v>4664</v>
      </c>
    </row>
    <row r="3807" spans="3:21">
      <c r="C3807" s="355">
        <v>3806</v>
      </c>
      <c r="E3807" s="504" t="str">
        <f t="shared" si="266"/>
        <v xml:space="preserve"> </v>
      </c>
      <c r="F3807" s="504"/>
      <c r="M3807" t="str">
        <f t="shared" si="267"/>
        <v xml:space="preserve"> </v>
      </c>
      <c r="U3807" t="s">
        <v>4664</v>
      </c>
    </row>
    <row r="3808" spans="3:21">
      <c r="C3808" s="355">
        <v>3807</v>
      </c>
      <c r="E3808" s="504" t="str">
        <f t="shared" si="266"/>
        <v xml:space="preserve"> </v>
      </c>
      <c r="F3808" s="504"/>
      <c r="M3808" t="str">
        <f t="shared" si="267"/>
        <v xml:space="preserve"> </v>
      </c>
      <c r="U3808" t="s">
        <v>4664</v>
      </c>
    </row>
    <row r="3809" spans="3:21">
      <c r="C3809" s="355">
        <v>3808</v>
      </c>
      <c r="E3809" s="504" t="str">
        <f t="shared" si="266"/>
        <v xml:space="preserve"> </v>
      </c>
      <c r="F3809" s="504"/>
      <c r="M3809" t="str">
        <f t="shared" si="267"/>
        <v xml:space="preserve"> </v>
      </c>
      <c r="U3809" t="s">
        <v>4664</v>
      </c>
    </row>
    <row r="3810" spans="3:21">
      <c r="C3810" s="355">
        <v>3809</v>
      </c>
      <c r="E3810" s="504" t="str">
        <f t="shared" si="266"/>
        <v xml:space="preserve"> </v>
      </c>
      <c r="F3810" s="504"/>
      <c r="M3810" t="str">
        <f t="shared" si="267"/>
        <v xml:space="preserve"> </v>
      </c>
      <c r="U3810" t="s">
        <v>4664</v>
      </c>
    </row>
    <row r="3811" spans="3:21">
      <c r="C3811" s="355">
        <v>3810</v>
      </c>
      <c r="E3811" s="504" t="str">
        <f t="shared" si="266"/>
        <v xml:space="preserve"> </v>
      </c>
      <c r="F3811" s="504"/>
      <c r="M3811" t="str">
        <f t="shared" si="267"/>
        <v xml:space="preserve"> </v>
      </c>
      <c r="U3811" t="s">
        <v>4664</v>
      </c>
    </row>
    <row r="3812" spans="3:21">
      <c r="C3812" s="355">
        <v>3811</v>
      </c>
      <c r="E3812" s="504" t="str">
        <f t="shared" si="266"/>
        <v xml:space="preserve"> </v>
      </c>
      <c r="F3812" s="504"/>
      <c r="M3812" t="str">
        <f t="shared" si="267"/>
        <v xml:space="preserve"> </v>
      </c>
      <c r="U3812" t="s">
        <v>4664</v>
      </c>
    </row>
    <row r="3813" spans="3:21">
      <c r="C3813" s="355">
        <v>3812</v>
      </c>
      <c r="E3813" s="504" t="str">
        <f t="shared" si="266"/>
        <v xml:space="preserve"> </v>
      </c>
      <c r="F3813" s="504"/>
      <c r="M3813" t="str">
        <f t="shared" si="267"/>
        <v xml:space="preserve"> </v>
      </c>
      <c r="U3813" t="s">
        <v>4664</v>
      </c>
    </row>
    <row r="3814" spans="3:21">
      <c r="C3814" s="355">
        <v>3813</v>
      </c>
      <c r="E3814" s="504" t="str">
        <f t="shared" si="266"/>
        <v xml:space="preserve"> </v>
      </c>
      <c r="F3814" s="504"/>
      <c r="M3814" t="str">
        <f t="shared" si="267"/>
        <v xml:space="preserve"> </v>
      </c>
      <c r="U3814" t="s">
        <v>4664</v>
      </c>
    </row>
    <row r="3815" spans="3:21">
      <c r="C3815" s="355">
        <v>3814</v>
      </c>
      <c r="E3815" s="504" t="str">
        <f t="shared" si="266"/>
        <v xml:space="preserve"> </v>
      </c>
      <c r="F3815" s="504"/>
      <c r="M3815" t="str">
        <f t="shared" si="267"/>
        <v xml:space="preserve"> </v>
      </c>
      <c r="U3815" t="s">
        <v>4664</v>
      </c>
    </row>
    <row r="3816" spans="3:21">
      <c r="C3816" s="355">
        <v>3815</v>
      </c>
      <c r="E3816" s="504" t="str">
        <f t="shared" si="266"/>
        <v xml:space="preserve"> </v>
      </c>
      <c r="F3816" s="504"/>
      <c r="M3816" t="str">
        <f t="shared" si="267"/>
        <v xml:space="preserve"> </v>
      </c>
      <c r="U3816" t="s">
        <v>4664</v>
      </c>
    </row>
    <row r="3817" spans="3:21">
      <c r="C3817" s="355">
        <v>3816</v>
      </c>
      <c r="E3817" s="504" t="str">
        <f t="shared" si="266"/>
        <v xml:space="preserve"> </v>
      </c>
      <c r="F3817" s="504"/>
      <c r="M3817" t="str">
        <f t="shared" si="267"/>
        <v xml:space="preserve"> </v>
      </c>
      <c r="U3817" t="s">
        <v>4664</v>
      </c>
    </row>
    <row r="3818" spans="3:21">
      <c r="C3818" s="355">
        <v>3817</v>
      </c>
      <c r="E3818" s="504" t="str">
        <f t="shared" si="266"/>
        <v xml:space="preserve"> </v>
      </c>
      <c r="F3818" s="504"/>
      <c r="M3818" t="str">
        <f t="shared" si="267"/>
        <v xml:space="preserve"> </v>
      </c>
      <c r="U3818" t="s">
        <v>4664</v>
      </c>
    </row>
    <row r="3819" spans="3:21">
      <c r="C3819" s="355">
        <v>3818</v>
      </c>
      <c r="E3819" s="504" t="str">
        <f t="shared" si="266"/>
        <v xml:space="preserve"> </v>
      </c>
      <c r="F3819" s="504"/>
      <c r="M3819" t="str">
        <f t="shared" si="267"/>
        <v xml:space="preserve"> </v>
      </c>
      <c r="U3819" t="s">
        <v>4664</v>
      </c>
    </row>
    <row r="3820" spans="3:21">
      <c r="C3820" s="355">
        <v>3819</v>
      </c>
      <c r="E3820" s="504" t="str">
        <f t="shared" si="266"/>
        <v xml:space="preserve"> </v>
      </c>
      <c r="F3820" s="504"/>
      <c r="M3820" t="str">
        <f t="shared" si="267"/>
        <v xml:space="preserve"> </v>
      </c>
      <c r="U3820" t="s">
        <v>4664</v>
      </c>
    </row>
    <row r="3821" spans="3:21">
      <c r="C3821" s="355">
        <v>3820</v>
      </c>
      <c r="E3821" s="504" t="str">
        <f t="shared" si="266"/>
        <v xml:space="preserve"> </v>
      </c>
      <c r="F3821" s="504"/>
      <c r="M3821" t="str">
        <f t="shared" si="267"/>
        <v xml:space="preserve"> </v>
      </c>
      <c r="U3821" t="s">
        <v>4664</v>
      </c>
    </row>
    <row r="3822" spans="3:21">
      <c r="C3822" s="355">
        <v>3821</v>
      </c>
      <c r="E3822" s="504" t="str">
        <f t="shared" si="266"/>
        <v xml:space="preserve"> </v>
      </c>
      <c r="F3822" s="504"/>
      <c r="M3822" t="str">
        <f t="shared" si="267"/>
        <v xml:space="preserve"> </v>
      </c>
      <c r="U3822" t="s">
        <v>4664</v>
      </c>
    </row>
    <row r="3823" spans="3:21">
      <c r="C3823" s="355">
        <v>3822</v>
      </c>
      <c r="E3823" s="504" t="str">
        <f t="shared" si="266"/>
        <v xml:space="preserve"> </v>
      </c>
      <c r="F3823" s="504"/>
      <c r="M3823" t="str">
        <f t="shared" si="267"/>
        <v xml:space="preserve"> </v>
      </c>
      <c r="U3823" t="s">
        <v>4664</v>
      </c>
    </row>
    <row r="3824" spans="3:21">
      <c r="C3824" s="355">
        <v>3823</v>
      </c>
      <c r="E3824" s="504" t="str">
        <f t="shared" si="266"/>
        <v xml:space="preserve"> </v>
      </c>
      <c r="F3824" s="504"/>
      <c r="M3824" t="str">
        <f t="shared" si="267"/>
        <v xml:space="preserve"> </v>
      </c>
      <c r="U3824" t="s">
        <v>4664</v>
      </c>
    </row>
    <row r="3825" spans="3:21">
      <c r="C3825" s="355">
        <v>3824</v>
      </c>
      <c r="E3825" s="504" t="str">
        <f t="shared" si="266"/>
        <v xml:space="preserve"> </v>
      </c>
      <c r="F3825" s="504"/>
      <c r="M3825" t="str">
        <f t="shared" si="267"/>
        <v xml:space="preserve"> </v>
      </c>
      <c r="U3825" t="s">
        <v>4664</v>
      </c>
    </row>
    <row r="3826" spans="3:21">
      <c r="C3826" s="355">
        <v>3825</v>
      </c>
      <c r="E3826" s="504" t="str">
        <f t="shared" si="266"/>
        <v xml:space="preserve"> </v>
      </c>
      <c r="F3826" s="504"/>
      <c r="M3826" t="str">
        <f t="shared" si="267"/>
        <v xml:space="preserve"> </v>
      </c>
      <c r="U3826" t="s">
        <v>4664</v>
      </c>
    </row>
    <row r="3827" spans="3:21">
      <c r="C3827" s="355">
        <v>3826</v>
      </c>
      <c r="E3827" s="504" t="str">
        <f t="shared" si="266"/>
        <v xml:space="preserve"> </v>
      </c>
      <c r="F3827" s="504"/>
      <c r="M3827" t="str">
        <f t="shared" si="267"/>
        <v xml:space="preserve"> </v>
      </c>
      <c r="U3827" t="s">
        <v>4664</v>
      </c>
    </row>
    <row r="3828" spans="3:21">
      <c r="C3828" s="355">
        <v>3827</v>
      </c>
      <c r="E3828" s="504" t="str">
        <f t="shared" si="266"/>
        <v xml:space="preserve"> </v>
      </c>
      <c r="F3828" s="504"/>
      <c r="M3828" t="str">
        <f t="shared" si="267"/>
        <v xml:space="preserve"> </v>
      </c>
      <c r="U3828" t="s">
        <v>4664</v>
      </c>
    </row>
    <row r="3829" spans="3:21">
      <c r="C3829" s="355">
        <v>3828</v>
      </c>
      <c r="E3829" s="504" t="str">
        <f t="shared" si="266"/>
        <v xml:space="preserve"> </v>
      </c>
      <c r="F3829" s="504"/>
      <c r="M3829" t="str">
        <f t="shared" si="267"/>
        <v xml:space="preserve"> </v>
      </c>
      <c r="U3829" t="s">
        <v>4664</v>
      </c>
    </row>
    <row r="3830" spans="3:21">
      <c r="C3830" s="355">
        <v>3829</v>
      </c>
      <c r="E3830" s="504" t="str">
        <f t="shared" si="266"/>
        <v xml:space="preserve"> </v>
      </c>
      <c r="F3830" s="504"/>
      <c r="M3830" t="str">
        <f t="shared" si="267"/>
        <v xml:space="preserve"> </v>
      </c>
      <c r="U3830" t="s">
        <v>4664</v>
      </c>
    </row>
    <row r="3831" spans="3:21">
      <c r="C3831" s="355">
        <v>3830</v>
      </c>
      <c r="E3831" s="504" t="str">
        <f t="shared" si="266"/>
        <v xml:space="preserve"> </v>
      </c>
      <c r="F3831" s="504"/>
      <c r="M3831" t="str">
        <f t="shared" si="267"/>
        <v xml:space="preserve"> </v>
      </c>
      <c r="U3831" t="s">
        <v>4664</v>
      </c>
    </row>
    <row r="3832" spans="3:21">
      <c r="C3832" s="355">
        <v>3831</v>
      </c>
      <c r="E3832" s="504" t="str">
        <f t="shared" si="266"/>
        <v xml:space="preserve"> </v>
      </c>
      <c r="F3832" s="504"/>
      <c r="M3832" t="str">
        <f t="shared" si="267"/>
        <v xml:space="preserve"> </v>
      </c>
      <c r="U3832" t="s">
        <v>4664</v>
      </c>
    </row>
    <row r="3833" spans="3:21">
      <c r="C3833" s="355">
        <v>3832</v>
      </c>
      <c r="E3833" s="504" t="str">
        <f t="shared" si="266"/>
        <v xml:space="preserve"> </v>
      </c>
      <c r="F3833" s="504"/>
      <c r="M3833" t="str">
        <f t="shared" si="267"/>
        <v xml:space="preserve"> </v>
      </c>
      <c r="U3833" t="s">
        <v>4664</v>
      </c>
    </row>
    <row r="3834" spans="3:21">
      <c r="C3834" s="355">
        <v>3833</v>
      </c>
      <c r="E3834" s="504" t="str">
        <f t="shared" si="266"/>
        <v xml:space="preserve"> </v>
      </c>
      <c r="F3834" s="504"/>
      <c r="M3834" t="str">
        <f t="shared" si="267"/>
        <v xml:space="preserve"> </v>
      </c>
      <c r="U3834" t="s">
        <v>4664</v>
      </c>
    </row>
    <row r="3835" spans="3:21">
      <c r="C3835" s="355">
        <v>3834</v>
      </c>
      <c r="E3835" s="504" t="str">
        <f t="shared" si="266"/>
        <v xml:space="preserve"> </v>
      </c>
      <c r="F3835" s="504"/>
      <c r="M3835" t="str">
        <f t="shared" si="267"/>
        <v xml:space="preserve"> </v>
      </c>
      <c r="U3835" t="s">
        <v>4664</v>
      </c>
    </row>
    <row r="3836" spans="3:21">
      <c r="C3836" s="355">
        <v>3835</v>
      </c>
      <c r="E3836" s="504" t="str">
        <f t="shared" si="266"/>
        <v xml:space="preserve"> </v>
      </c>
      <c r="F3836" s="504"/>
      <c r="M3836" t="str">
        <f t="shared" si="267"/>
        <v xml:space="preserve"> </v>
      </c>
      <c r="U3836" t="s">
        <v>4664</v>
      </c>
    </row>
    <row r="3837" spans="3:21">
      <c r="C3837" s="355">
        <v>3836</v>
      </c>
      <c r="E3837" s="504" t="str">
        <f t="shared" si="266"/>
        <v xml:space="preserve"> </v>
      </c>
      <c r="F3837" s="504"/>
      <c r="M3837" t="str">
        <f t="shared" si="267"/>
        <v xml:space="preserve"> </v>
      </c>
      <c r="U3837" t="s">
        <v>4664</v>
      </c>
    </row>
    <row r="3838" spans="3:21">
      <c r="C3838" s="355">
        <v>3837</v>
      </c>
      <c r="E3838" s="504" t="str">
        <f t="shared" si="266"/>
        <v xml:space="preserve"> </v>
      </c>
      <c r="F3838" s="504"/>
      <c r="M3838" t="str">
        <f t="shared" si="267"/>
        <v xml:space="preserve"> </v>
      </c>
      <c r="U3838" t="s">
        <v>4664</v>
      </c>
    </row>
    <row r="3839" spans="3:21">
      <c r="C3839" s="355">
        <v>3838</v>
      </c>
      <c r="E3839" s="504" t="str">
        <f t="shared" si="266"/>
        <v xml:space="preserve"> </v>
      </c>
      <c r="F3839" s="504"/>
      <c r="M3839" t="str">
        <f t="shared" si="267"/>
        <v xml:space="preserve"> </v>
      </c>
      <c r="U3839" t="s">
        <v>4664</v>
      </c>
    </row>
    <row r="3840" spans="3:21">
      <c r="C3840" s="355">
        <v>3839</v>
      </c>
      <c r="E3840" s="504" t="str">
        <f t="shared" si="266"/>
        <v xml:space="preserve"> </v>
      </c>
      <c r="F3840" s="504"/>
      <c r="M3840" t="str">
        <f t="shared" si="267"/>
        <v xml:space="preserve"> </v>
      </c>
      <c r="U3840" t="s">
        <v>4664</v>
      </c>
    </row>
    <row r="3841" spans="3:21">
      <c r="C3841" s="355">
        <v>3840</v>
      </c>
      <c r="E3841" s="504" t="str">
        <f t="shared" si="266"/>
        <v xml:space="preserve"> </v>
      </c>
      <c r="F3841" s="504"/>
      <c r="M3841" t="str">
        <f t="shared" si="267"/>
        <v xml:space="preserve"> </v>
      </c>
      <c r="U3841" t="s">
        <v>4664</v>
      </c>
    </row>
    <row r="3842" spans="3:21">
      <c r="C3842" s="355">
        <v>3841</v>
      </c>
      <c r="E3842" s="504" t="str">
        <f t="shared" si="266"/>
        <v xml:space="preserve"> </v>
      </c>
      <c r="F3842" s="504"/>
      <c r="M3842" t="str">
        <f t="shared" si="267"/>
        <v xml:space="preserve"> </v>
      </c>
      <c r="U3842" t="s">
        <v>4664</v>
      </c>
    </row>
    <row r="3843" spans="3:21">
      <c r="C3843" s="355">
        <v>3842</v>
      </c>
      <c r="E3843" s="504" t="str">
        <f t="shared" ref="E3843:E3906" si="268">M3843</f>
        <v xml:space="preserve"> </v>
      </c>
      <c r="F3843" s="504"/>
      <c r="M3843" t="str">
        <f t="shared" ref="M3843:M3906" si="269">K3843&amp;" "&amp;L3843</f>
        <v xml:space="preserve"> </v>
      </c>
      <c r="U3843" t="s">
        <v>4664</v>
      </c>
    </row>
    <row r="3844" spans="3:21">
      <c r="C3844" s="355">
        <v>3843</v>
      </c>
      <c r="E3844" s="504" t="str">
        <f t="shared" si="268"/>
        <v xml:space="preserve"> </v>
      </c>
      <c r="F3844" s="504"/>
      <c r="M3844" t="str">
        <f t="shared" si="269"/>
        <v xml:space="preserve"> </v>
      </c>
      <c r="U3844" t="s">
        <v>4664</v>
      </c>
    </row>
    <row r="3845" spans="3:21">
      <c r="C3845" s="355">
        <v>3844</v>
      </c>
      <c r="E3845" s="504" t="str">
        <f t="shared" si="268"/>
        <v xml:space="preserve"> </v>
      </c>
      <c r="F3845" s="504"/>
      <c r="M3845" t="str">
        <f t="shared" si="269"/>
        <v xml:space="preserve"> </v>
      </c>
      <c r="U3845" t="s">
        <v>4664</v>
      </c>
    </row>
    <row r="3846" spans="3:21">
      <c r="C3846" s="355">
        <v>3845</v>
      </c>
      <c r="E3846" s="504" t="str">
        <f t="shared" si="268"/>
        <v xml:space="preserve"> </v>
      </c>
      <c r="F3846" s="504"/>
      <c r="M3846" t="str">
        <f t="shared" si="269"/>
        <v xml:space="preserve"> </v>
      </c>
      <c r="U3846" t="s">
        <v>4664</v>
      </c>
    </row>
    <row r="3847" spans="3:21">
      <c r="C3847" s="355">
        <v>3846</v>
      </c>
      <c r="E3847" s="504" t="str">
        <f t="shared" si="268"/>
        <v xml:space="preserve"> </v>
      </c>
      <c r="F3847" s="504"/>
      <c r="M3847" t="str">
        <f t="shared" si="269"/>
        <v xml:space="preserve"> </v>
      </c>
      <c r="U3847" t="s">
        <v>4664</v>
      </c>
    </row>
    <row r="3848" spans="3:21">
      <c r="C3848" s="355">
        <v>3847</v>
      </c>
      <c r="E3848" s="504" t="str">
        <f t="shared" si="268"/>
        <v xml:space="preserve"> </v>
      </c>
      <c r="F3848" s="504"/>
      <c r="M3848" t="str">
        <f t="shared" si="269"/>
        <v xml:space="preserve"> </v>
      </c>
      <c r="U3848" t="s">
        <v>4664</v>
      </c>
    </row>
    <row r="3849" spans="3:21">
      <c r="C3849" s="355">
        <v>3848</v>
      </c>
      <c r="E3849" s="504" t="str">
        <f t="shared" si="268"/>
        <v xml:space="preserve"> </v>
      </c>
      <c r="F3849" s="504"/>
      <c r="M3849" t="str">
        <f t="shared" si="269"/>
        <v xml:space="preserve"> </v>
      </c>
      <c r="U3849" t="s">
        <v>4664</v>
      </c>
    </row>
    <row r="3850" spans="3:21">
      <c r="C3850" s="355">
        <v>3849</v>
      </c>
      <c r="E3850" s="504" t="str">
        <f t="shared" si="268"/>
        <v xml:space="preserve"> </v>
      </c>
      <c r="F3850" s="504"/>
      <c r="M3850" t="str">
        <f t="shared" si="269"/>
        <v xml:space="preserve"> </v>
      </c>
      <c r="U3850" t="s">
        <v>4664</v>
      </c>
    </row>
    <row r="3851" spans="3:21">
      <c r="C3851" s="355">
        <v>3850</v>
      </c>
      <c r="E3851" s="504" t="str">
        <f t="shared" si="268"/>
        <v xml:space="preserve"> </v>
      </c>
      <c r="F3851" s="504"/>
      <c r="M3851" t="str">
        <f t="shared" si="269"/>
        <v xml:space="preserve"> </v>
      </c>
      <c r="U3851" t="s">
        <v>4664</v>
      </c>
    </row>
    <row r="3852" spans="3:21">
      <c r="C3852" s="355">
        <v>3851</v>
      </c>
      <c r="E3852" s="504" t="str">
        <f t="shared" si="268"/>
        <v xml:space="preserve"> </v>
      </c>
      <c r="F3852" s="504"/>
      <c r="M3852" t="str">
        <f t="shared" si="269"/>
        <v xml:space="preserve"> </v>
      </c>
      <c r="U3852" t="s">
        <v>4664</v>
      </c>
    </row>
    <row r="3853" spans="3:21">
      <c r="C3853" s="355">
        <v>3852</v>
      </c>
      <c r="E3853" s="504" t="str">
        <f t="shared" si="268"/>
        <v xml:space="preserve"> </v>
      </c>
      <c r="F3853" s="504"/>
      <c r="M3853" t="str">
        <f t="shared" si="269"/>
        <v xml:space="preserve"> </v>
      </c>
      <c r="U3853" t="s">
        <v>4664</v>
      </c>
    </row>
    <row r="3854" spans="3:21">
      <c r="C3854" s="355">
        <v>3853</v>
      </c>
      <c r="E3854" s="504" t="str">
        <f t="shared" si="268"/>
        <v xml:space="preserve"> </v>
      </c>
      <c r="F3854" s="504"/>
      <c r="M3854" t="str">
        <f t="shared" si="269"/>
        <v xml:space="preserve"> </v>
      </c>
      <c r="U3854" t="s">
        <v>4664</v>
      </c>
    </row>
    <row r="3855" spans="3:21">
      <c r="C3855" s="355">
        <v>3854</v>
      </c>
      <c r="E3855" s="504" t="str">
        <f t="shared" si="268"/>
        <v xml:space="preserve"> </v>
      </c>
      <c r="F3855" s="504"/>
      <c r="M3855" t="str">
        <f t="shared" si="269"/>
        <v xml:space="preserve"> </v>
      </c>
      <c r="U3855" t="s">
        <v>4664</v>
      </c>
    </row>
    <row r="3856" spans="3:21">
      <c r="C3856" s="355">
        <v>3855</v>
      </c>
      <c r="E3856" s="504" t="str">
        <f t="shared" si="268"/>
        <v xml:space="preserve"> </v>
      </c>
      <c r="F3856" s="504"/>
      <c r="M3856" t="str">
        <f t="shared" si="269"/>
        <v xml:space="preserve"> </v>
      </c>
      <c r="U3856" t="s">
        <v>4664</v>
      </c>
    </row>
    <row r="3857" spans="3:21">
      <c r="C3857" s="355">
        <v>3856</v>
      </c>
      <c r="E3857" s="504" t="str">
        <f t="shared" si="268"/>
        <v xml:space="preserve"> </v>
      </c>
      <c r="F3857" s="504"/>
      <c r="M3857" t="str">
        <f t="shared" si="269"/>
        <v xml:space="preserve"> </v>
      </c>
      <c r="U3857" t="s">
        <v>4664</v>
      </c>
    </row>
    <row r="3858" spans="3:21">
      <c r="C3858" s="355">
        <v>3857</v>
      </c>
      <c r="E3858" s="504" t="str">
        <f t="shared" si="268"/>
        <v xml:space="preserve"> </v>
      </c>
      <c r="F3858" s="504"/>
      <c r="M3858" t="str">
        <f t="shared" si="269"/>
        <v xml:space="preserve"> </v>
      </c>
      <c r="U3858" t="s">
        <v>4664</v>
      </c>
    </row>
    <row r="3859" spans="3:21">
      <c r="C3859" s="355">
        <v>3858</v>
      </c>
      <c r="E3859" s="504" t="str">
        <f t="shared" si="268"/>
        <v xml:space="preserve"> </v>
      </c>
      <c r="F3859" s="504"/>
      <c r="M3859" t="str">
        <f t="shared" si="269"/>
        <v xml:space="preserve"> </v>
      </c>
      <c r="U3859" t="s">
        <v>4664</v>
      </c>
    </row>
    <row r="3860" spans="3:21">
      <c r="C3860" s="355">
        <v>3859</v>
      </c>
      <c r="E3860" s="504" t="str">
        <f t="shared" si="268"/>
        <v xml:space="preserve"> </v>
      </c>
      <c r="F3860" s="504"/>
      <c r="M3860" t="str">
        <f t="shared" si="269"/>
        <v xml:space="preserve"> </v>
      </c>
      <c r="U3860" t="s">
        <v>4664</v>
      </c>
    </row>
    <row r="3861" spans="3:21">
      <c r="C3861" s="355">
        <v>3860</v>
      </c>
      <c r="E3861" s="504" t="str">
        <f t="shared" si="268"/>
        <v xml:space="preserve"> </v>
      </c>
      <c r="F3861" s="504"/>
      <c r="M3861" t="str">
        <f t="shared" si="269"/>
        <v xml:space="preserve"> </v>
      </c>
      <c r="U3861" t="s">
        <v>4664</v>
      </c>
    </row>
    <row r="3862" spans="3:21">
      <c r="C3862" s="355">
        <v>3861</v>
      </c>
      <c r="E3862" s="504" t="str">
        <f t="shared" si="268"/>
        <v xml:space="preserve"> </v>
      </c>
      <c r="F3862" s="504"/>
      <c r="M3862" t="str">
        <f t="shared" si="269"/>
        <v xml:space="preserve"> </v>
      </c>
      <c r="U3862" t="s">
        <v>4664</v>
      </c>
    </row>
    <row r="3863" spans="3:21">
      <c r="C3863" s="355">
        <v>3862</v>
      </c>
      <c r="E3863" s="504" t="str">
        <f t="shared" si="268"/>
        <v xml:space="preserve"> </v>
      </c>
      <c r="F3863" s="504"/>
      <c r="M3863" t="str">
        <f t="shared" si="269"/>
        <v xml:space="preserve"> </v>
      </c>
      <c r="U3863" t="s">
        <v>4664</v>
      </c>
    </row>
    <row r="3864" spans="3:21">
      <c r="C3864" s="355">
        <v>3863</v>
      </c>
      <c r="E3864" s="504" t="str">
        <f t="shared" si="268"/>
        <v xml:space="preserve"> </v>
      </c>
      <c r="F3864" s="504"/>
      <c r="M3864" t="str">
        <f t="shared" si="269"/>
        <v xml:space="preserve"> </v>
      </c>
      <c r="U3864" t="s">
        <v>4664</v>
      </c>
    </row>
    <row r="3865" spans="3:21">
      <c r="C3865" s="355">
        <v>3864</v>
      </c>
      <c r="E3865" s="504" t="str">
        <f t="shared" si="268"/>
        <v xml:space="preserve"> </v>
      </c>
      <c r="F3865" s="504"/>
      <c r="M3865" t="str">
        <f t="shared" si="269"/>
        <v xml:space="preserve"> </v>
      </c>
      <c r="U3865" t="s">
        <v>4664</v>
      </c>
    </row>
    <row r="3866" spans="3:21">
      <c r="C3866" s="355">
        <v>3865</v>
      </c>
      <c r="E3866" s="504" t="str">
        <f t="shared" si="268"/>
        <v xml:space="preserve"> </v>
      </c>
      <c r="F3866" s="504"/>
      <c r="M3866" t="str">
        <f t="shared" si="269"/>
        <v xml:space="preserve"> </v>
      </c>
      <c r="U3866" t="s">
        <v>4664</v>
      </c>
    </row>
    <row r="3867" spans="3:21">
      <c r="C3867" s="355">
        <v>3866</v>
      </c>
      <c r="E3867" s="504" t="str">
        <f t="shared" si="268"/>
        <v xml:space="preserve"> </v>
      </c>
      <c r="F3867" s="504"/>
      <c r="M3867" t="str">
        <f t="shared" si="269"/>
        <v xml:space="preserve"> </v>
      </c>
      <c r="U3867" t="s">
        <v>4664</v>
      </c>
    </row>
    <row r="3868" spans="3:21">
      <c r="C3868" s="355">
        <v>3867</v>
      </c>
      <c r="E3868" s="504" t="str">
        <f t="shared" si="268"/>
        <v xml:space="preserve"> </v>
      </c>
      <c r="F3868" s="504"/>
      <c r="M3868" t="str">
        <f t="shared" si="269"/>
        <v xml:space="preserve"> </v>
      </c>
      <c r="U3868" t="s">
        <v>4664</v>
      </c>
    </row>
    <row r="3869" spans="3:21">
      <c r="C3869" s="355">
        <v>3868</v>
      </c>
      <c r="E3869" s="504" t="str">
        <f t="shared" si="268"/>
        <v xml:space="preserve"> </v>
      </c>
      <c r="F3869" s="504"/>
      <c r="M3869" t="str">
        <f t="shared" si="269"/>
        <v xml:space="preserve"> </v>
      </c>
      <c r="U3869" t="s">
        <v>4664</v>
      </c>
    </row>
    <row r="3870" spans="3:21">
      <c r="C3870" s="355">
        <v>3869</v>
      </c>
      <c r="E3870" s="504" t="str">
        <f t="shared" si="268"/>
        <v xml:space="preserve"> </v>
      </c>
      <c r="F3870" s="504"/>
      <c r="M3870" t="str">
        <f t="shared" si="269"/>
        <v xml:space="preserve"> </v>
      </c>
      <c r="U3870" t="s">
        <v>4664</v>
      </c>
    </row>
    <row r="3871" spans="3:21">
      <c r="C3871" s="355">
        <v>3870</v>
      </c>
      <c r="E3871" s="504" t="str">
        <f t="shared" si="268"/>
        <v xml:space="preserve"> </v>
      </c>
      <c r="F3871" s="504"/>
      <c r="M3871" t="str">
        <f t="shared" si="269"/>
        <v xml:space="preserve"> </v>
      </c>
      <c r="U3871" t="s">
        <v>4664</v>
      </c>
    </row>
    <row r="3872" spans="3:21">
      <c r="C3872" s="355">
        <v>3871</v>
      </c>
      <c r="E3872" s="504" t="str">
        <f t="shared" si="268"/>
        <v xml:space="preserve"> </v>
      </c>
      <c r="F3872" s="504"/>
      <c r="M3872" t="str">
        <f t="shared" si="269"/>
        <v xml:space="preserve"> </v>
      </c>
      <c r="U3872" t="s">
        <v>4664</v>
      </c>
    </row>
    <row r="3873" spans="3:21">
      <c r="C3873" s="355">
        <v>3872</v>
      </c>
      <c r="E3873" s="504" t="str">
        <f t="shared" si="268"/>
        <v xml:space="preserve"> </v>
      </c>
      <c r="F3873" s="504"/>
      <c r="M3873" t="str">
        <f t="shared" si="269"/>
        <v xml:space="preserve"> </v>
      </c>
      <c r="U3873" t="s">
        <v>4664</v>
      </c>
    </row>
    <row r="3874" spans="3:21">
      <c r="C3874" s="355">
        <v>3873</v>
      </c>
      <c r="E3874" s="504" t="str">
        <f t="shared" si="268"/>
        <v xml:space="preserve"> </v>
      </c>
      <c r="F3874" s="504"/>
      <c r="M3874" t="str">
        <f t="shared" si="269"/>
        <v xml:space="preserve"> </v>
      </c>
      <c r="U3874" t="s">
        <v>4664</v>
      </c>
    </row>
    <row r="3875" spans="3:21">
      <c r="C3875" s="355">
        <v>3874</v>
      </c>
      <c r="E3875" s="504" t="str">
        <f t="shared" si="268"/>
        <v xml:space="preserve"> </v>
      </c>
      <c r="F3875" s="504"/>
      <c r="M3875" t="str">
        <f t="shared" si="269"/>
        <v xml:space="preserve"> </v>
      </c>
      <c r="U3875" t="s">
        <v>4664</v>
      </c>
    </row>
    <row r="3876" spans="3:21">
      <c r="C3876" s="355">
        <v>3875</v>
      </c>
      <c r="E3876" s="504" t="str">
        <f t="shared" si="268"/>
        <v xml:space="preserve"> </v>
      </c>
      <c r="F3876" s="504"/>
      <c r="M3876" t="str">
        <f t="shared" si="269"/>
        <v xml:space="preserve"> </v>
      </c>
      <c r="U3876" t="s">
        <v>4664</v>
      </c>
    </row>
    <row r="3877" spans="3:21">
      <c r="C3877" s="355">
        <v>3876</v>
      </c>
      <c r="E3877" s="504" t="str">
        <f t="shared" si="268"/>
        <v xml:space="preserve"> </v>
      </c>
      <c r="F3877" s="504"/>
      <c r="M3877" t="str">
        <f t="shared" si="269"/>
        <v xml:space="preserve"> </v>
      </c>
      <c r="U3877" t="s">
        <v>4664</v>
      </c>
    </row>
    <row r="3878" spans="3:21">
      <c r="C3878" s="355">
        <v>3877</v>
      </c>
      <c r="E3878" s="504" t="str">
        <f t="shared" si="268"/>
        <v xml:space="preserve"> </v>
      </c>
      <c r="F3878" s="504"/>
      <c r="M3878" t="str">
        <f t="shared" si="269"/>
        <v xml:space="preserve"> </v>
      </c>
      <c r="U3878" t="s">
        <v>4664</v>
      </c>
    </row>
    <row r="3879" spans="3:21">
      <c r="C3879" s="355">
        <v>3878</v>
      </c>
      <c r="E3879" s="504" t="str">
        <f t="shared" si="268"/>
        <v xml:space="preserve"> </v>
      </c>
      <c r="F3879" s="504"/>
      <c r="M3879" t="str">
        <f t="shared" si="269"/>
        <v xml:space="preserve"> </v>
      </c>
      <c r="U3879" t="s">
        <v>4664</v>
      </c>
    </row>
    <row r="3880" spans="3:21">
      <c r="C3880" s="355">
        <v>3879</v>
      </c>
      <c r="E3880" s="504" t="str">
        <f t="shared" si="268"/>
        <v xml:space="preserve"> </v>
      </c>
      <c r="F3880" s="504"/>
      <c r="M3880" t="str">
        <f t="shared" si="269"/>
        <v xml:space="preserve"> </v>
      </c>
      <c r="U3880" t="s">
        <v>4664</v>
      </c>
    </row>
    <row r="3881" spans="3:21">
      <c r="C3881" s="355">
        <v>3880</v>
      </c>
      <c r="E3881" s="504" t="str">
        <f t="shared" si="268"/>
        <v xml:space="preserve"> </v>
      </c>
      <c r="F3881" s="504"/>
      <c r="M3881" t="str">
        <f t="shared" si="269"/>
        <v xml:space="preserve"> </v>
      </c>
      <c r="U3881" t="s">
        <v>4664</v>
      </c>
    </row>
    <row r="3882" spans="3:21">
      <c r="C3882" s="355">
        <v>3881</v>
      </c>
      <c r="E3882" s="504" t="str">
        <f t="shared" si="268"/>
        <v xml:space="preserve"> </v>
      </c>
      <c r="F3882" s="504"/>
      <c r="M3882" t="str">
        <f t="shared" si="269"/>
        <v xml:space="preserve"> </v>
      </c>
      <c r="U3882" t="s">
        <v>4664</v>
      </c>
    </row>
    <row r="3883" spans="3:21">
      <c r="C3883" s="355">
        <v>3882</v>
      </c>
      <c r="E3883" s="504" t="str">
        <f t="shared" si="268"/>
        <v xml:space="preserve"> </v>
      </c>
      <c r="F3883" s="504"/>
      <c r="M3883" t="str">
        <f t="shared" si="269"/>
        <v xml:space="preserve"> </v>
      </c>
      <c r="U3883" t="s">
        <v>4664</v>
      </c>
    </row>
    <row r="3884" spans="3:21">
      <c r="C3884" s="355">
        <v>3883</v>
      </c>
      <c r="E3884" s="504" t="str">
        <f t="shared" si="268"/>
        <v xml:space="preserve"> </v>
      </c>
      <c r="F3884" s="504"/>
      <c r="M3884" t="str">
        <f t="shared" si="269"/>
        <v xml:space="preserve"> </v>
      </c>
      <c r="U3884" t="s">
        <v>4664</v>
      </c>
    </row>
    <row r="3885" spans="3:21">
      <c r="C3885" s="355">
        <v>3884</v>
      </c>
      <c r="E3885" s="504" t="str">
        <f t="shared" si="268"/>
        <v xml:space="preserve"> </v>
      </c>
      <c r="F3885" s="504"/>
      <c r="M3885" t="str">
        <f t="shared" si="269"/>
        <v xml:space="preserve"> </v>
      </c>
      <c r="U3885" t="s">
        <v>4664</v>
      </c>
    </row>
    <row r="3886" spans="3:21">
      <c r="C3886" s="355">
        <v>3885</v>
      </c>
      <c r="E3886" s="504" t="str">
        <f t="shared" si="268"/>
        <v xml:space="preserve"> </v>
      </c>
      <c r="F3886" s="504"/>
      <c r="M3886" t="str">
        <f t="shared" si="269"/>
        <v xml:space="preserve"> </v>
      </c>
      <c r="U3886" t="s">
        <v>4664</v>
      </c>
    </row>
    <row r="3887" spans="3:21">
      <c r="C3887" s="355">
        <v>3886</v>
      </c>
      <c r="E3887" s="504" t="str">
        <f t="shared" si="268"/>
        <v xml:space="preserve"> </v>
      </c>
      <c r="F3887" s="504"/>
      <c r="M3887" t="str">
        <f t="shared" si="269"/>
        <v xml:space="preserve"> </v>
      </c>
      <c r="U3887" t="s">
        <v>4664</v>
      </c>
    </row>
    <row r="3888" spans="3:21">
      <c r="C3888" s="355">
        <v>3887</v>
      </c>
      <c r="E3888" s="504" t="str">
        <f t="shared" si="268"/>
        <v xml:space="preserve"> </v>
      </c>
      <c r="F3888" s="504"/>
      <c r="M3888" t="str">
        <f t="shared" si="269"/>
        <v xml:space="preserve"> </v>
      </c>
      <c r="U3888" t="s">
        <v>4664</v>
      </c>
    </row>
    <row r="3889" spans="3:21">
      <c r="C3889" s="355">
        <v>3888</v>
      </c>
      <c r="E3889" s="504" t="str">
        <f t="shared" si="268"/>
        <v xml:space="preserve"> </v>
      </c>
      <c r="F3889" s="504"/>
      <c r="M3889" t="str">
        <f t="shared" si="269"/>
        <v xml:space="preserve"> </v>
      </c>
      <c r="U3889" t="s">
        <v>4664</v>
      </c>
    </row>
    <row r="3890" spans="3:21">
      <c r="C3890" s="355">
        <v>3889</v>
      </c>
      <c r="E3890" s="504" t="str">
        <f t="shared" si="268"/>
        <v xml:space="preserve"> </v>
      </c>
      <c r="F3890" s="504"/>
      <c r="M3890" t="str">
        <f t="shared" si="269"/>
        <v xml:space="preserve"> </v>
      </c>
      <c r="U3890" t="s">
        <v>4664</v>
      </c>
    </row>
    <row r="3891" spans="3:21">
      <c r="C3891" s="355">
        <v>3890</v>
      </c>
      <c r="E3891" s="504" t="str">
        <f t="shared" si="268"/>
        <v xml:space="preserve"> </v>
      </c>
      <c r="F3891" s="504"/>
      <c r="M3891" t="str">
        <f t="shared" si="269"/>
        <v xml:space="preserve"> </v>
      </c>
      <c r="U3891" t="s">
        <v>4664</v>
      </c>
    </row>
    <row r="3892" spans="3:21">
      <c r="C3892" s="355">
        <v>3891</v>
      </c>
      <c r="E3892" s="504" t="str">
        <f t="shared" si="268"/>
        <v xml:space="preserve"> </v>
      </c>
      <c r="F3892" s="504"/>
      <c r="M3892" t="str">
        <f t="shared" si="269"/>
        <v xml:space="preserve"> </v>
      </c>
      <c r="U3892" t="s">
        <v>4664</v>
      </c>
    </row>
    <row r="3893" spans="3:21">
      <c r="C3893" s="355">
        <v>3892</v>
      </c>
      <c r="E3893" s="504" t="str">
        <f t="shared" si="268"/>
        <v xml:space="preserve"> </v>
      </c>
      <c r="F3893" s="504"/>
      <c r="M3893" t="str">
        <f t="shared" si="269"/>
        <v xml:space="preserve"> </v>
      </c>
      <c r="U3893" t="s">
        <v>4664</v>
      </c>
    </row>
    <row r="3894" spans="3:21">
      <c r="C3894" s="355">
        <v>3893</v>
      </c>
      <c r="E3894" s="504" t="str">
        <f t="shared" si="268"/>
        <v xml:space="preserve"> </v>
      </c>
      <c r="F3894" s="504"/>
      <c r="M3894" t="str">
        <f t="shared" si="269"/>
        <v xml:space="preserve"> </v>
      </c>
      <c r="U3894" t="s">
        <v>4664</v>
      </c>
    </row>
    <row r="3895" spans="3:21">
      <c r="C3895" s="355">
        <v>3894</v>
      </c>
      <c r="E3895" s="504" t="str">
        <f t="shared" si="268"/>
        <v xml:space="preserve"> </v>
      </c>
      <c r="F3895" s="504"/>
      <c r="M3895" t="str">
        <f t="shared" si="269"/>
        <v xml:space="preserve"> </v>
      </c>
      <c r="U3895" t="s">
        <v>4664</v>
      </c>
    </row>
    <row r="3896" spans="3:21">
      <c r="C3896" s="355">
        <v>3895</v>
      </c>
      <c r="E3896" s="504" t="str">
        <f t="shared" si="268"/>
        <v xml:space="preserve"> </v>
      </c>
      <c r="F3896" s="504"/>
      <c r="M3896" t="str">
        <f t="shared" si="269"/>
        <v xml:space="preserve"> </v>
      </c>
      <c r="U3896" t="s">
        <v>4664</v>
      </c>
    </row>
    <row r="3897" spans="3:21">
      <c r="C3897" s="355">
        <v>3896</v>
      </c>
      <c r="E3897" s="504" t="str">
        <f t="shared" si="268"/>
        <v xml:space="preserve"> </v>
      </c>
      <c r="F3897" s="504"/>
      <c r="M3897" t="str">
        <f t="shared" si="269"/>
        <v xml:space="preserve"> </v>
      </c>
      <c r="U3897" t="s">
        <v>4664</v>
      </c>
    </row>
    <row r="3898" spans="3:21">
      <c r="C3898" s="355">
        <v>3897</v>
      </c>
      <c r="E3898" s="504" t="str">
        <f t="shared" si="268"/>
        <v xml:space="preserve"> </v>
      </c>
      <c r="F3898" s="504"/>
      <c r="M3898" t="str">
        <f t="shared" si="269"/>
        <v xml:space="preserve"> </v>
      </c>
      <c r="U3898" t="s">
        <v>4664</v>
      </c>
    </row>
    <row r="3899" spans="3:21">
      <c r="C3899" s="355">
        <v>3898</v>
      </c>
      <c r="E3899" s="504" t="str">
        <f t="shared" si="268"/>
        <v xml:space="preserve"> </v>
      </c>
      <c r="F3899" s="504"/>
      <c r="M3899" t="str">
        <f t="shared" si="269"/>
        <v xml:space="preserve"> </v>
      </c>
      <c r="U3899" t="s">
        <v>4664</v>
      </c>
    </row>
    <row r="3900" spans="3:21">
      <c r="C3900" s="355">
        <v>3899</v>
      </c>
      <c r="E3900" s="504" t="str">
        <f t="shared" si="268"/>
        <v xml:space="preserve"> </v>
      </c>
      <c r="F3900" s="504"/>
      <c r="M3900" t="str">
        <f t="shared" si="269"/>
        <v xml:space="preserve"> </v>
      </c>
      <c r="U3900" t="s">
        <v>4664</v>
      </c>
    </row>
    <row r="3901" spans="3:21">
      <c r="C3901" s="355">
        <v>3900</v>
      </c>
      <c r="E3901" s="504" t="str">
        <f t="shared" si="268"/>
        <v xml:space="preserve"> </v>
      </c>
      <c r="F3901" s="504"/>
      <c r="M3901" t="str">
        <f t="shared" si="269"/>
        <v xml:space="preserve"> </v>
      </c>
      <c r="U3901" t="s">
        <v>4664</v>
      </c>
    </row>
    <row r="3902" spans="3:21">
      <c r="C3902" s="355">
        <v>3901</v>
      </c>
      <c r="E3902" s="504" t="str">
        <f t="shared" si="268"/>
        <v xml:space="preserve"> </v>
      </c>
      <c r="F3902" s="504"/>
      <c r="M3902" t="str">
        <f t="shared" si="269"/>
        <v xml:space="preserve"> </v>
      </c>
      <c r="U3902" t="s">
        <v>4664</v>
      </c>
    </row>
    <row r="3903" spans="3:21">
      <c r="C3903" s="355">
        <v>3902</v>
      </c>
      <c r="E3903" s="504" t="str">
        <f t="shared" si="268"/>
        <v xml:space="preserve"> </v>
      </c>
      <c r="F3903" s="504"/>
      <c r="M3903" t="str">
        <f t="shared" si="269"/>
        <v xml:space="preserve"> </v>
      </c>
      <c r="U3903" t="s">
        <v>4664</v>
      </c>
    </row>
    <row r="3904" spans="3:21">
      <c r="C3904" s="355">
        <v>3903</v>
      </c>
      <c r="E3904" s="504" t="str">
        <f t="shared" si="268"/>
        <v xml:space="preserve"> </v>
      </c>
      <c r="F3904" s="504"/>
      <c r="M3904" t="str">
        <f t="shared" si="269"/>
        <v xml:space="preserve"> </v>
      </c>
      <c r="U3904" t="s">
        <v>4664</v>
      </c>
    </row>
    <row r="3905" spans="3:21">
      <c r="C3905" s="355">
        <v>3904</v>
      </c>
      <c r="E3905" s="504" t="str">
        <f t="shared" si="268"/>
        <v xml:space="preserve"> </v>
      </c>
      <c r="F3905" s="504"/>
      <c r="M3905" t="str">
        <f t="shared" si="269"/>
        <v xml:space="preserve"> </v>
      </c>
      <c r="U3905" t="s">
        <v>4664</v>
      </c>
    </row>
    <row r="3906" spans="3:21">
      <c r="C3906" s="355">
        <v>3905</v>
      </c>
      <c r="E3906" s="504" t="str">
        <f t="shared" si="268"/>
        <v xml:space="preserve"> </v>
      </c>
      <c r="F3906" s="504"/>
      <c r="M3906" t="str">
        <f t="shared" si="269"/>
        <v xml:space="preserve"> </v>
      </c>
      <c r="U3906" t="s">
        <v>4664</v>
      </c>
    </row>
    <row r="3907" spans="3:21">
      <c r="C3907" s="355">
        <v>3906</v>
      </c>
      <c r="E3907" s="504" t="str">
        <f t="shared" ref="E3907:E3936" si="270">M3907</f>
        <v xml:space="preserve"> </v>
      </c>
      <c r="F3907" s="504"/>
      <c r="M3907" t="str">
        <f t="shared" ref="M3907:M3970" si="271">K3907&amp;" "&amp;L3907</f>
        <v xml:space="preserve"> </v>
      </c>
      <c r="U3907" t="s">
        <v>4664</v>
      </c>
    </row>
    <row r="3908" spans="3:21">
      <c r="C3908" s="355">
        <v>3907</v>
      </c>
      <c r="E3908" s="504" t="str">
        <f t="shared" si="270"/>
        <v xml:space="preserve"> </v>
      </c>
      <c r="F3908" s="504"/>
      <c r="M3908" t="str">
        <f t="shared" si="271"/>
        <v xml:space="preserve"> </v>
      </c>
      <c r="U3908" t="s">
        <v>4664</v>
      </c>
    </row>
    <row r="3909" spans="3:21">
      <c r="C3909" s="355">
        <v>3908</v>
      </c>
      <c r="E3909" s="504" t="str">
        <f t="shared" si="270"/>
        <v xml:space="preserve"> </v>
      </c>
      <c r="F3909" s="504"/>
      <c r="M3909" t="str">
        <f t="shared" si="271"/>
        <v xml:space="preserve"> </v>
      </c>
      <c r="U3909" t="s">
        <v>4664</v>
      </c>
    </row>
    <row r="3910" spans="3:21">
      <c r="C3910" s="355">
        <v>3909</v>
      </c>
      <c r="E3910" s="504" t="str">
        <f t="shared" si="270"/>
        <v xml:space="preserve"> </v>
      </c>
      <c r="F3910" s="504"/>
      <c r="M3910" t="str">
        <f t="shared" si="271"/>
        <v xml:space="preserve"> </v>
      </c>
      <c r="U3910" t="s">
        <v>4664</v>
      </c>
    </row>
    <row r="3911" spans="3:21">
      <c r="C3911" s="355">
        <v>3910</v>
      </c>
      <c r="E3911" s="504" t="str">
        <f t="shared" si="270"/>
        <v xml:space="preserve"> </v>
      </c>
      <c r="F3911" s="504"/>
      <c r="M3911" t="str">
        <f t="shared" si="271"/>
        <v xml:space="preserve"> </v>
      </c>
      <c r="U3911" t="s">
        <v>4664</v>
      </c>
    </row>
    <row r="3912" spans="3:21">
      <c r="C3912" s="355">
        <v>3911</v>
      </c>
      <c r="E3912" s="504" t="str">
        <f t="shared" si="270"/>
        <v xml:space="preserve"> </v>
      </c>
      <c r="F3912" s="504"/>
      <c r="M3912" t="str">
        <f t="shared" si="271"/>
        <v xml:space="preserve"> </v>
      </c>
      <c r="U3912" t="s">
        <v>4664</v>
      </c>
    </row>
    <row r="3913" spans="3:21">
      <c r="C3913" s="355">
        <v>3912</v>
      </c>
      <c r="E3913" s="504" t="str">
        <f t="shared" si="270"/>
        <v xml:space="preserve"> </v>
      </c>
      <c r="F3913" s="504"/>
      <c r="M3913" t="str">
        <f t="shared" si="271"/>
        <v xml:space="preserve"> </v>
      </c>
      <c r="U3913" t="s">
        <v>4664</v>
      </c>
    </row>
    <row r="3914" spans="3:21">
      <c r="C3914" s="355">
        <v>3913</v>
      </c>
      <c r="E3914" s="504" t="str">
        <f t="shared" si="270"/>
        <v xml:space="preserve"> </v>
      </c>
      <c r="F3914" s="504"/>
      <c r="M3914" t="str">
        <f t="shared" si="271"/>
        <v xml:space="preserve"> </v>
      </c>
      <c r="U3914" t="s">
        <v>4664</v>
      </c>
    </row>
    <row r="3915" spans="3:21">
      <c r="C3915" s="355">
        <v>3914</v>
      </c>
      <c r="E3915" s="504" t="str">
        <f t="shared" si="270"/>
        <v xml:space="preserve"> </v>
      </c>
      <c r="F3915" s="504"/>
      <c r="M3915" t="str">
        <f t="shared" si="271"/>
        <v xml:space="preserve"> </v>
      </c>
      <c r="U3915" t="s">
        <v>4664</v>
      </c>
    </row>
    <row r="3916" spans="3:21">
      <c r="C3916" s="355">
        <v>3915</v>
      </c>
      <c r="E3916" s="504" t="str">
        <f t="shared" si="270"/>
        <v xml:space="preserve"> </v>
      </c>
      <c r="F3916" s="504"/>
      <c r="M3916" t="str">
        <f t="shared" si="271"/>
        <v xml:space="preserve"> </v>
      </c>
      <c r="U3916" t="s">
        <v>4664</v>
      </c>
    </row>
    <row r="3917" spans="3:21">
      <c r="C3917" s="355">
        <v>3916</v>
      </c>
      <c r="E3917" s="504" t="str">
        <f t="shared" si="270"/>
        <v xml:space="preserve"> </v>
      </c>
      <c r="F3917" s="504"/>
      <c r="M3917" t="str">
        <f t="shared" si="271"/>
        <v xml:space="preserve"> </v>
      </c>
      <c r="U3917" t="s">
        <v>4664</v>
      </c>
    </row>
    <row r="3918" spans="3:21">
      <c r="C3918" s="355">
        <v>3917</v>
      </c>
      <c r="E3918" s="504" t="str">
        <f t="shared" si="270"/>
        <v xml:space="preserve"> </v>
      </c>
      <c r="F3918" s="504"/>
      <c r="M3918" t="str">
        <f t="shared" si="271"/>
        <v xml:space="preserve"> </v>
      </c>
      <c r="U3918" t="s">
        <v>4664</v>
      </c>
    </row>
    <row r="3919" spans="3:21">
      <c r="C3919" s="355">
        <v>3918</v>
      </c>
      <c r="E3919" s="504" t="str">
        <f t="shared" si="270"/>
        <v xml:space="preserve"> </v>
      </c>
      <c r="F3919" s="504"/>
      <c r="M3919" t="str">
        <f t="shared" si="271"/>
        <v xml:space="preserve"> </v>
      </c>
      <c r="U3919" t="s">
        <v>4664</v>
      </c>
    </row>
    <row r="3920" spans="3:21">
      <c r="C3920" s="355">
        <v>3919</v>
      </c>
      <c r="E3920" s="504" t="str">
        <f t="shared" si="270"/>
        <v xml:space="preserve"> </v>
      </c>
      <c r="F3920" s="504"/>
      <c r="M3920" t="str">
        <f t="shared" si="271"/>
        <v xml:space="preserve"> </v>
      </c>
      <c r="U3920" t="s">
        <v>4664</v>
      </c>
    </row>
    <row r="3921" spans="3:21">
      <c r="C3921" s="355">
        <v>3920</v>
      </c>
      <c r="E3921" s="504" t="str">
        <f t="shared" si="270"/>
        <v xml:space="preserve"> </v>
      </c>
      <c r="F3921" s="504"/>
      <c r="M3921" t="str">
        <f t="shared" si="271"/>
        <v xml:space="preserve"> </v>
      </c>
      <c r="U3921" t="s">
        <v>4664</v>
      </c>
    </row>
    <row r="3922" spans="3:21">
      <c r="C3922" s="355">
        <v>3921</v>
      </c>
      <c r="E3922" s="504" t="str">
        <f t="shared" si="270"/>
        <v xml:space="preserve"> </v>
      </c>
      <c r="F3922" s="504"/>
      <c r="M3922" t="str">
        <f t="shared" si="271"/>
        <v xml:space="preserve"> </v>
      </c>
      <c r="U3922" t="s">
        <v>4664</v>
      </c>
    </row>
    <row r="3923" spans="3:21">
      <c r="C3923" s="355">
        <v>3922</v>
      </c>
      <c r="E3923" s="504" t="str">
        <f t="shared" si="270"/>
        <v xml:space="preserve"> </v>
      </c>
      <c r="F3923" s="504"/>
      <c r="M3923" t="str">
        <f t="shared" si="271"/>
        <v xml:space="preserve"> </v>
      </c>
      <c r="U3923" t="s">
        <v>4664</v>
      </c>
    </row>
    <row r="3924" spans="3:21">
      <c r="C3924" s="355">
        <v>3923</v>
      </c>
      <c r="E3924" s="504" t="str">
        <f t="shared" si="270"/>
        <v xml:space="preserve"> </v>
      </c>
      <c r="F3924" s="504"/>
      <c r="M3924" t="str">
        <f t="shared" si="271"/>
        <v xml:space="preserve"> </v>
      </c>
      <c r="U3924" t="s">
        <v>4664</v>
      </c>
    </row>
    <row r="3925" spans="3:21">
      <c r="C3925" s="355">
        <v>3924</v>
      </c>
      <c r="E3925" s="504" t="str">
        <f t="shared" si="270"/>
        <v xml:space="preserve"> </v>
      </c>
      <c r="F3925" s="504"/>
      <c r="M3925" t="str">
        <f t="shared" si="271"/>
        <v xml:space="preserve"> </v>
      </c>
      <c r="U3925" t="s">
        <v>4664</v>
      </c>
    </row>
    <row r="3926" spans="3:21">
      <c r="C3926" s="355">
        <v>3925</v>
      </c>
      <c r="E3926" s="504" t="str">
        <f t="shared" si="270"/>
        <v xml:space="preserve"> </v>
      </c>
      <c r="F3926" s="504"/>
      <c r="M3926" t="str">
        <f t="shared" si="271"/>
        <v xml:space="preserve"> </v>
      </c>
      <c r="U3926" t="s">
        <v>4664</v>
      </c>
    </row>
    <row r="3927" spans="3:21">
      <c r="C3927" s="355">
        <v>3926</v>
      </c>
      <c r="E3927" s="504" t="str">
        <f t="shared" si="270"/>
        <v xml:space="preserve"> </v>
      </c>
      <c r="F3927" s="504"/>
      <c r="M3927" t="str">
        <f t="shared" si="271"/>
        <v xml:space="preserve"> </v>
      </c>
      <c r="U3927" t="s">
        <v>4664</v>
      </c>
    </row>
    <row r="3928" spans="3:21">
      <c r="C3928" s="355">
        <v>3927</v>
      </c>
      <c r="E3928" s="504" t="str">
        <f t="shared" si="270"/>
        <v xml:space="preserve"> </v>
      </c>
      <c r="F3928" s="504"/>
      <c r="M3928" t="str">
        <f t="shared" si="271"/>
        <v xml:space="preserve"> </v>
      </c>
      <c r="U3928" t="s">
        <v>4664</v>
      </c>
    </row>
    <row r="3929" spans="3:21">
      <c r="C3929" s="355">
        <v>3928</v>
      </c>
      <c r="E3929" s="504" t="str">
        <f t="shared" si="270"/>
        <v xml:space="preserve"> </v>
      </c>
      <c r="F3929" s="504"/>
      <c r="M3929" t="str">
        <f t="shared" si="271"/>
        <v xml:space="preserve"> </v>
      </c>
      <c r="U3929" t="s">
        <v>4664</v>
      </c>
    </row>
    <row r="3930" spans="3:21">
      <c r="C3930" s="355">
        <v>3929</v>
      </c>
      <c r="E3930" s="504" t="str">
        <f t="shared" si="270"/>
        <v xml:space="preserve"> </v>
      </c>
      <c r="F3930" s="504"/>
      <c r="M3930" t="str">
        <f t="shared" si="271"/>
        <v xml:space="preserve"> </v>
      </c>
      <c r="U3930" t="s">
        <v>4664</v>
      </c>
    </row>
    <row r="3931" spans="3:21">
      <c r="C3931" s="355">
        <v>3930</v>
      </c>
      <c r="E3931" s="504" t="str">
        <f t="shared" si="270"/>
        <v xml:space="preserve"> </v>
      </c>
      <c r="F3931" s="504"/>
      <c r="M3931" t="str">
        <f t="shared" si="271"/>
        <v xml:space="preserve"> </v>
      </c>
      <c r="U3931" t="s">
        <v>4664</v>
      </c>
    </row>
    <row r="3932" spans="3:21">
      <c r="C3932" s="355">
        <v>3931</v>
      </c>
      <c r="E3932" s="504" t="str">
        <f t="shared" si="270"/>
        <v xml:space="preserve"> </v>
      </c>
      <c r="F3932" s="504"/>
      <c r="M3932" t="str">
        <f t="shared" si="271"/>
        <v xml:space="preserve"> </v>
      </c>
      <c r="U3932" t="s">
        <v>4664</v>
      </c>
    </row>
    <row r="3933" spans="3:21">
      <c r="C3933" s="355">
        <v>3932</v>
      </c>
      <c r="E3933" s="504" t="str">
        <f t="shared" si="270"/>
        <v xml:space="preserve"> </v>
      </c>
      <c r="F3933" s="504"/>
      <c r="M3933" t="str">
        <f t="shared" si="271"/>
        <v xml:space="preserve"> </v>
      </c>
      <c r="U3933" t="s">
        <v>4664</v>
      </c>
    </row>
    <row r="3934" spans="3:21">
      <c r="C3934" s="355">
        <v>3933</v>
      </c>
      <c r="E3934" s="504" t="str">
        <f t="shared" si="270"/>
        <v xml:space="preserve"> </v>
      </c>
      <c r="F3934" s="504"/>
      <c r="M3934" t="str">
        <f t="shared" si="271"/>
        <v xml:space="preserve"> </v>
      </c>
      <c r="U3934" t="s">
        <v>4664</v>
      </c>
    </row>
    <row r="3935" spans="3:21">
      <c r="C3935" s="355">
        <v>3934</v>
      </c>
      <c r="E3935" s="504" t="str">
        <f t="shared" si="270"/>
        <v xml:space="preserve"> </v>
      </c>
      <c r="F3935" s="504"/>
      <c r="M3935" t="str">
        <f t="shared" si="271"/>
        <v xml:space="preserve"> </v>
      </c>
      <c r="U3935" t="s">
        <v>4664</v>
      </c>
    </row>
    <row r="3936" spans="3:21">
      <c r="C3936" s="355">
        <v>3935</v>
      </c>
      <c r="E3936" s="504" t="str">
        <f t="shared" si="270"/>
        <v xml:space="preserve"> </v>
      </c>
      <c r="F3936" s="504"/>
      <c r="M3936" t="str">
        <f t="shared" si="271"/>
        <v xml:space="preserve"> </v>
      </c>
      <c r="U3936" t="s">
        <v>4664</v>
      </c>
    </row>
    <row r="3937" spans="3:13">
      <c r="C3937" s="355">
        <v>3936</v>
      </c>
      <c r="F3937" s="504"/>
      <c r="M3937" t="str">
        <f t="shared" si="271"/>
        <v xml:space="preserve"> </v>
      </c>
    </row>
    <row r="3938" spans="3:13">
      <c r="C3938" s="355">
        <v>3937</v>
      </c>
      <c r="F3938" s="504"/>
      <c r="M3938" t="str">
        <f t="shared" si="271"/>
        <v xml:space="preserve"> </v>
      </c>
    </row>
    <row r="3939" spans="3:13">
      <c r="C3939" s="355">
        <v>3938</v>
      </c>
      <c r="F3939" s="504"/>
      <c r="M3939" t="str">
        <f t="shared" si="271"/>
        <v xml:space="preserve"> </v>
      </c>
    </row>
    <row r="3940" spans="3:13">
      <c r="C3940" s="355">
        <v>3939</v>
      </c>
      <c r="F3940" s="504"/>
      <c r="M3940" t="str">
        <f t="shared" si="271"/>
        <v xml:space="preserve"> </v>
      </c>
    </row>
    <row r="3941" spans="3:13">
      <c r="C3941" s="355">
        <v>3940</v>
      </c>
      <c r="F3941" s="504"/>
      <c r="M3941" t="str">
        <f t="shared" si="271"/>
        <v xml:space="preserve"> </v>
      </c>
    </row>
    <row r="3942" spans="3:13">
      <c r="C3942" s="355">
        <v>3941</v>
      </c>
      <c r="F3942" s="504"/>
      <c r="M3942" t="str">
        <f t="shared" si="271"/>
        <v xml:space="preserve"> </v>
      </c>
    </row>
    <row r="3943" spans="3:13">
      <c r="C3943" s="355">
        <v>3942</v>
      </c>
      <c r="F3943" s="504"/>
      <c r="M3943" t="str">
        <f t="shared" si="271"/>
        <v xml:space="preserve"> </v>
      </c>
    </row>
    <row r="3944" spans="3:13">
      <c r="C3944" s="355">
        <v>3943</v>
      </c>
      <c r="F3944" s="504"/>
      <c r="M3944" t="str">
        <f t="shared" si="271"/>
        <v xml:space="preserve"> </v>
      </c>
    </row>
    <row r="3945" spans="3:13">
      <c r="C3945" s="355">
        <v>3944</v>
      </c>
      <c r="F3945" s="504"/>
      <c r="M3945" t="str">
        <f t="shared" si="271"/>
        <v xml:space="preserve"> </v>
      </c>
    </row>
    <row r="3946" spans="3:13">
      <c r="C3946" s="355">
        <v>3945</v>
      </c>
      <c r="M3946" t="str">
        <f t="shared" si="271"/>
        <v xml:space="preserve"> </v>
      </c>
    </row>
    <row r="3947" spans="3:13">
      <c r="C3947" s="355">
        <v>3946</v>
      </c>
      <c r="M3947" t="str">
        <f t="shared" si="271"/>
        <v xml:space="preserve"> </v>
      </c>
    </row>
    <row r="3948" spans="3:13">
      <c r="C3948" s="355">
        <v>3947</v>
      </c>
      <c r="M3948" t="str">
        <f t="shared" si="271"/>
        <v xml:space="preserve"> </v>
      </c>
    </row>
    <row r="3949" spans="3:13">
      <c r="C3949" s="355">
        <v>3948</v>
      </c>
      <c r="M3949" t="str">
        <f t="shared" si="271"/>
        <v xml:space="preserve"> </v>
      </c>
    </row>
    <row r="3950" spans="3:13">
      <c r="C3950" s="355">
        <v>3949</v>
      </c>
      <c r="M3950" t="str">
        <f t="shared" si="271"/>
        <v xml:space="preserve"> </v>
      </c>
    </row>
    <row r="3951" spans="3:13">
      <c r="C3951" s="355">
        <v>3950</v>
      </c>
      <c r="M3951" t="str">
        <f t="shared" si="271"/>
        <v xml:space="preserve"> </v>
      </c>
    </row>
    <row r="3952" spans="3:13">
      <c r="C3952" s="355">
        <v>3951</v>
      </c>
      <c r="M3952" t="str">
        <f t="shared" si="271"/>
        <v xml:space="preserve"> </v>
      </c>
    </row>
    <row r="3953" spans="3:13">
      <c r="C3953" s="355">
        <v>3952</v>
      </c>
      <c r="M3953" t="str">
        <f t="shared" si="271"/>
        <v xml:space="preserve"> </v>
      </c>
    </row>
    <row r="3954" spans="3:13">
      <c r="C3954" s="355">
        <v>3953</v>
      </c>
      <c r="M3954" t="str">
        <f t="shared" si="271"/>
        <v xml:space="preserve"> </v>
      </c>
    </row>
    <row r="3955" spans="3:13">
      <c r="C3955" s="355">
        <v>3954</v>
      </c>
      <c r="M3955" t="str">
        <f t="shared" si="271"/>
        <v xml:space="preserve"> </v>
      </c>
    </row>
    <row r="3956" spans="3:13">
      <c r="C3956" s="355">
        <v>3955</v>
      </c>
      <c r="M3956" t="str">
        <f t="shared" si="271"/>
        <v xml:space="preserve"> </v>
      </c>
    </row>
    <row r="3957" spans="3:13">
      <c r="C3957" s="355">
        <v>3956</v>
      </c>
      <c r="M3957" t="str">
        <f t="shared" si="271"/>
        <v xml:space="preserve"> </v>
      </c>
    </row>
    <row r="3958" spans="3:13">
      <c r="C3958" s="355">
        <v>3957</v>
      </c>
      <c r="M3958" t="str">
        <f t="shared" si="271"/>
        <v xml:space="preserve"> </v>
      </c>
    </row>
    <row r="3959" spans="3:13">
      <c r="C3959" s="355">
        <v>3958</v>
      </c>
      <c r="M3959" t="str">
        <f t="shared" si="271"/>
        <v xml:space="preserve"> </v>
      </c>
    </row>
    <row r="3960" spans="3:13">
      <c r="C3960" s="355">
        <v>3959</v>
      </c>
      <c r="M3960" t="str">
        <f t="shared" si="271"/>
        <v xml:space="preserve"> </v>
      </c>
    </row>
    <row r="3961" spans="3:13">
      <c r="C3961" s="355">
        <v>3960</v>
      </c>
      <c r="M3961" t="str">
        <f t="shared" si="271"/>
        <v xml:space="preserve"> </v>
      </c>
    </row>
    <row r="3962" spans="3:13">
      <c r="C3962" s="355">
        <v>3961</v>
      </c>
      <c r="M3962" t="str">
        <f t="shared" si="271"/>
        <v xml:space="preserve"> </v>
      </c>
    </row>
    <row r="3963" spans="3:13">
      <c r="C3963" s="355">
        <v>3962</v>
      </c>
      <c r="M3963" t="str">
        <f t="shared" si="271"/>
        <v xml:space="preserve"> </v>
      </c>
    </row>
    <row r="3964" spans="3:13">
      <c r="C3964" s="355">
        <v>3963</v>
      </c>
      <c r="M3964" t="str">
        <f t="shared" si="271"/>
        <v xml:space="preserve"> </v>
      </c>
    </row>
    <row r="3965" spans="3:13">
      <c r="C3965" s="355">
        <v>3964</v>
      </c>
      <c r="M3965" t="str">
        <f t="shared" si="271"/>
        <v xml:space="preserve"> </v>
      </c>
    </row>
    <row r="3966" spans="3:13">
      <c r="C3966" s="355">
        <v>3965</v>
      </c>
      <c r="M3966" t="str">
        <f t="shared" si="271"/>
        <v xml:space="preserve"> </v>
      </c>
    </row>
    <row r="3967" spans="3:13">
      <c r="C3967" s="355">
        <v>3966</v>
      </c>
      <c r="M3967" t="str">
        <f t="shared" si="271"/>
        <v xml:space="preserve"> </v>
      </c>
    </row>
    <row r="3968" spans="3:13">
      <c r="C3968" s="355">
        <v>3967</v>
      </c>
      <c r="M3968" t="str">
        <f t="shared" si="271"/>
        <v xml:space="preserve"> </v>
      </c>
    </row>
    <row r="3969" spans="3:13">
      <c r="C3969" s="355">
        <v>3968</v>
      </c>
      <c r="M3969" t="str">
        <f t="shared" si="271"/>
        <v xml:space="preserve"> </v>
      </c>
    </row>
    <row r="3970" spans="3:13">
      <c r="C3970" s="355">
        <v>3969</v>
      </c>
      <c r="M3970" t="str">
        <f t="shared" si="271"/>
        <v xml:space="preserve"> </v>
      </c>
    </row>
    <row r="3971" spans="3:13">
      <c r="C3971" s="355">
        <v>3970</v>
      </c>
      <c r="M3971" t="str">
        <f t="shared" ref="M3971:M4034" si="272">K3971&amp;" "&amp;L3971</f>
        <v xml:space="preserve"> </v>
      </c>
    </row>
    <row r="3972" spans="3:13">
      <c r="C3972" s="355">
        <v>3971</v>
      </c>
      <c r="M3972" t="str">
        <f t="shared" si="272"/>
        <v xml:space="preserve"> </v>
      </c>
    </row>
    <row r="3973" spans="3:13">
      <c r="C3973" s="355">
        <v>3972</v>
      </c>
      <c r="M3973" t="str">
        <f t="shared" si="272"/>
        <v xml:space="preserve"> </v>
      </c>
    </row>
    <row r="3974" spans="3:13">
      <c r="C3974" s="355">
        <v>3973</v>
      </c>
      <c r="M3974" t="str">
        <f t="shared" si="272"/>
        <v xml:space="preserve"> </v>
      </c>
    </row>
    <row r="3975" spans="3:13">
      <c r="C3975" s="355">
        <v>3974</v>
      </c>
      <c r="M3975" t="str">
        <f t="shared" si="272"/>
        <v xml:space="preserve"> </v>
      </c>
    </row>
    <row r="3976" spans="3:13">
      <c r="C3976" s="355">
        <v>3975</v>
      </c>
      <c r="M3976" t="str">
        <f t="shared" si="272"/>
        <v xml:space="preserve"> </v>
      </c>
    </row>
    <row r="3977" spans="3:13">
      <c r="C3977" s="355">
        <v>3976</v>
      </c>
      <c r="M3977" t="str">
        <f t="shared" si="272"/>
        <v xml:space="preserve"> </v>
      </c>
    </row>
    <row r="3978" spans="3:13">
      <c r="C3978" s="355">
        <v>3977</v>
      </c>
      <c r="M3978" t="str">
        <f t="shared" si="272"/>
        <v xml:space="preserve"> </v>
      </c>
    </row>
    <row r="3979" spans="3:13">
      <c r="C3979" s="355">
        <v>3978</v>
      </c>
      <c r="M3979" t="str">
        <f t="shared" si="272"/>
        <v xml:space="preserve"> </v>
      </c>
    </row>
    <row r="3980" spans="3:13">
      <c r="C3980" s="355">
        <v>3979</v>
      </c>
      <c r="M3980" t="str">
        <f t="shared" si="272"/>
        <v xml:space="preserve"> </v>
      </c>
    </row>
    <row r="3981" spans="3:13">
      <c r="C3981" s="355">
        <v>3980</v>
      </c>
      <c r="M3981" t="str">
        <f t="shared" si="272"/>
        <v xml:space="preserve"> </v>
      </c>
    </row>
    <row r="3982" spans="3:13">
      <c r="C3982" s="355">
        <v>3981</v>
      </c>
      <c r="M3982" t="str">
        <f t="shared" si="272"/>
        <v xml:space="preserve"> </v>
      </c>
    </row>
    <row r="3983" spans="3:13">
      <c r="C3983" s="355">
        <v>3982</v>
      </c>
      <c r="M3983" t="str">
        <f t="shared" si="272"/>
        <v xml:space="preserve"> </v>
      </c>
    </row>
    <row r="3984" spans="3:13">
      <c r="C3984" s="355">
        <v>3983</v>
      </c>
      <c r="M3984" t="str">
        <f t="shared" si="272"/>
        <v xml:space="preserve"> </v>
      </c>
    </row>
    <row r="3985" spans="3:13">
      <c r="C3985" s="355">
        <v>3984</v>
      </c>
      <c r="M3985" t="str">
        <f t="shared" si="272"/>
        <v xml:space="preserve"> </v>
      </c>
    </row>
    <row r="3986" spans="3:13">
      <c r="C3986" s="355">
        <v>3985</v>
      </c>
      <c r="M3986" t="str">
        <f t="shared" si="272"/>
        <v xml:space="preserve"> </v>
      </c>
    </row>
    <row r="3987" spans="3:13">
      <c r="C3987" s="355">
        <v>3986</v>
      </c>
      <c r="M3987" t="str">
        <f t="shared" si="272"/>
        <v xml:space="preserve"> </v>
      </c>
    </row>
    <row r="3988" spans="3:13">
      <c r="C3988" s="355">
        <v>3987</v>
      </c>
      <c r="M3988" t="str">
        <f t="shared" si="272"/>
        <v xml:space="preserve"> </v>
      </c>
    </row>
    <row r="3989" spans="3:13">
      <c r="C3989" s="355">
        <v>3988</v>
      </c>
      <c r="M3989" t="str">
        <f t="shared" si="272"/>
        <v xml:space="preserve"> </v>
      </c>
    </row>
    <row r="3990" spans="3:13">
      <c r="C3990" s="355">
        <v>3989</v>
      </c>
      <c r="M3990" t="str">
        <f t="shared" si="272"/>
        <v xml:space="preserve"> </v>
      </c>
    </row>
    <row r="3991" spans="3:13">
      <c r="C3991" s="355">
        <v>3990</v>
      </c>
      <c r="M3991" t="str">
        <f t="shared" si="272"/>
        <v xml:space="preserve"> </v>
      </c>
    </row>
    <row r="3992" spans="3:13">
      <c r="C3992" s="355">
        <v>3991</v>
      </c>
      <c r="M3992" t="str">
        <f t="shared" si="272"/>
        <v xml:space="preserve"> </v>
      </c>
    </row>
    <row r="3993" spans="3:13">
      <c r="C3993" s="355">
        <v>3992</v>
      </c>
      <c r="M3993" t="str">
        <f t="shared" si="272"/>
        <v xml:space="preserve"> </v>
      </c>
    </row>
    <row r="3994" spans="3:13">
      <c r="C3994" s="355">
        <v>3993</v>
      </c>
      <c r="M3994" t="str">
        <f t="shared" si="272"/>
        <v xml:space="preserve"> </v>
      </c>
    </row>
    <row r="3995" spans="3:13">
      <c r="C3995" s="355">
        <v>3994</v>
      </c>
      <c r="M3995" t="str">
        <f t="shared" si="272"/>
        <v xml:space="preserve"> </v>
      </c>
    </row>
    <row r="3996" spans="3:13">
      <c r="C3996" s="355">
        <v>3995</v>
      </c>
      <c r="M3996" t="str">
        <f t="shared" si="272"/>
        <v xml:space="preserve"> </v>
      </c>
    </row>
    <row r="3997" spans="3:13">
      <c r="C3997" s="355">
        <v>3996</v>
      </c>
      <c r="M3997" t="str">
        <f t="shared" si="272"/>
        <v xml:space="preserve"> </v>
      </c>
    </row>
    <row r="3998" spans="3:13">
      <c r="C3998" s="355">
        <v>3997</v>
      </c>
      <c r="M3998" t="str">
        <f t="shared" si="272"/>
        <v xml:space="preserve"> </v>
      </c>
    </row>
    <row r="3999" spans="3:13">
      <c r="C3999" s="355">
        <v>3998</v>
      </c>
      <c r="M3999" t="str">
        <f t="shared" si="272"/>
        <v xml:space="preserve"> </v>
      </c>
    </row>
    <row r="4000" spans="3:13">
      <c r="C4000" s="355">
        <v>3999</v>
      </c>
      <c r="M4000" t="str">
        <f t="shared" si="272"/>
        <v xml:space="preserve"> </v>
      </c>
    </row>
    <row r="4001" spans="3:13">
      <c r="C4001" s="355">
        <v>4000</v>
      </c>
      <c r="M4001" t="str">
        <f t="shared" si="272"/>
        <v xml:space="preserve"> </v>
      </c>
    </row>
    <row r="4002" spans="3:13">
      <c r="C4002" s="355">
        <v>4001</v>
      </c>
      <c r="M4002" t="str">
        <f t="shared" si="272"/>
        <v xml:space="preserve"> </v>
      </c>
    </row>
    <row r="4003" spans="3:13">
      <c r="C4003" s="355">
        <v>4002</v>
      </c>
      <c r="M4003" t="str">
        <f t="shared" si="272"/>
        <v xml:space="preserve"> </v>
      </c>
    </row>
    <row r="4004" spans="3:13">
      <c r="C4004" s="355">
        <v>4003</v>
      </c>
      <c r="M4004" t="str">
        <f t="shared" si="272"/>
        <v xml:space="preserve"> </v>
      </c>
    </row>
    <row r="4005" spans="3:13">
      <c r="C4005" s="355">
        <v>4004</v>
      </c>
      <c r="M4005" t="str">
        <f t="shared" si="272"/>
        <v xml:space="preserve"> </v>
      </c>
    </row>
    <row r="4006" spans="3:13">
      <c r="C4006" s="355">
        <v>4005</v>
      </c>
      <c r="M4006" t="str">
        <f t="shared" si="272"/>
        <v xml:space="preserve"> </v>
      </c>
    </row>
    <row r="4007" spans="3:13">
      <c r="C4007" s="355">
        <v>4006</v>
      </c>
      <c r="M4007" t="str">
        <f t="shared" si="272"/>
        <v xml:space="preserve"> </v>
      </c>
    </row>
    <row r="4008" spans="3:13">
      <c r="C4008" s="355">
        <v>4007</v>
      </c>
      <c r="M4008" t="str">
        <f t="shared" si="272"/>
        <v xml:space="preserve"> </v>
      </c>
    </row>
    <row r="4009" spans="3:13">
      <c r="C4009" s="355">
        <v>4008</v>
      </c>
      <c r="M4009" t="str">
        <f t="shared" si="272"/>
        <v xml:space="preserve"> </v>
      </c>
    </row>
    <row r="4010" spans="3:13">
      <c r="C4010" s="355">
        <v>4009</v>
      </c>
      <c r="M4010" t="str">
        <f t="shared" si="272"/>
        <v xml:space="preserve"> </v>
      </c>
    </row>
    <row r="4011" spans="3:13">
      <c r="C4011" s="355">
        <v>4010</v>
      </c>
      <c r="M4011" t="str">
        <f t="shared" si="272"/>
        <v xml:space="preserve"> </v>
      </c>
    </row>
    <row r="4012" spans="3:13">
      <c r="C4012" s="355">
        <v>4011</v>
      </c>
      <c r="M4012" t="str">
        <f t="shared" si="272"/>
        <v xml:space="preserve"> </v>
      </c>
    </row>
    <row r="4013" spans="3:13">
      <c r="C4013" s="355">
        <v>4012</v>
      </c>
      <c r="M4013" t="str">
        <f t="shared" si="272"/>
        <v xml:space="preserve"> </v>
      </c>
    </row>
    <row r="4014" spans="3:13">
      <c r="C4014" s="355">
        <v>4013</v>
      </c>
      <c r="M4014" t="str">
        <f t="shared" si="272"/>
        <v xml:space="preserve"> </v>
      </c>
    </row>
    <row r="4015" spans="3:13">
      <c r="C4015" s="355">
        <v>4014</v>
      </c>
      <c r="M4015" t="str">
        <f t="shared" si="272"/>
        <v xml:space="preserve"> </v>
      </c>
    </row>
    <row r="4016" spans="3:13">
      <c r="C4016" s="355">
        <v>4015</v>
      </c>
      <c r="M4016" t="str">
        <f t="shared" si="272"/>
        <v xml:space="preserve"> </v>
      </c>
    </row>
    <row r="4017" spans="3:13">
      <c r="C4017" s="355">
        <v>4016</v>
      </c>
      <c r="M4017" t="str">
        <f t="shared" si="272"/>
        <v xml:space="preserve"> </v>
      </c>
    </row>
    <row r="4018" spans="3:13">
      <c r="C4018" s="355">
        <v>4017</v>
      </c>
      <c r="M4018" t="str">
        <f t="shared" si="272"/>
        <v xml:space="preserve"> </v>
      </c>
    </row>
    <row r="4019" spans="3:13">
      <c r="C4019" s="355">
        <v>4018</v>
      </c>
      <c r="M4019" t="str">
        <f t="shared" si="272"/>
        <v xml:space="preserve"> </v>
      </c>
    </row>
    <row r="4020" spans="3:13">
      <c r="C4020" s="355">
        <v>4019</v>
      </c>
      <c r="M4020" t="str">
        <f t="shared" si="272"/>
        <v xml:space="preserve"> </v>
      </c>
    </row>
    <row r="4021" spans="3:13">
      <c r="C4021" s="355">
        <v>4020</v>
      </c>
      <c r="M4021" t="str">
        <f t="shared" si="272"/>
        <v xml:space="preserve"> </v>
      </c>
    </row>
    <row r="4022" spans="3:13">
      <c r="C4022" s="355">
        <v>4021</v>
      </c>
      <c r="M4022" t="str">
        <f t="shared" si="272"/>
        <v xml:space="preserve"> </v>
      </c>
    </row>
    <row r="4023" spans="3:13">
      <c r="C4023" s="355">
        <v>4022</v>
      </c>
      <c r="M4023" t="str">
        <f t="shared" si="272"/>
        <v xml:space="preserve"> </v>
      </c>
    </row>
    <row r="4024" spans="3:13">
      <c r="C4024" s="355">
        <v>4023</v>
      </c>
      <c r="M4024" t="str">
        <f t="shared" si="272"/>
        <v xml:space="preserve"> </v>
      </c>
    </row>
    <row r="4025" spans="3:13">
      <c r="C4025" s="355">
        <v>4024</v>
      </c>
      <c r="M4025" t="str">
        <f t="shared" si="272"/>
        <v xml:space="preserve"> </v>
      </c>
    </row>
    <row r="4026" spans="3:13">
      <c r="C4026" s="355">
        <v>4025</v>
      </c>
      <c r="M4026" t="str">
        <f t="shared" si="272"/>
        <v xml:space="preserve"> </v>
      </c>
    </row>
    <row r="4027" spans="3:13">
      <c r="C4027" s="355">
        <v>4026</v>
      </c>
      <c r="M4027" t="str">
        <f t="shared" si="272"/>
        <v xml:space="preserve"> </v>
      </c>
    </row>
    <row r="4028" spans="3:13">
      <c r="C4028" s="355">
        <v>4027</v>
      </c>
      <c r="M4028" t="str">
        <f t="shared" si="272"/>
        <v xml:space="preserve"> </v>
      </c>
    </row>
    <row r="4029" spans="3:13">
      <c r="C4029" s="355">
        <v>4028</v>
      </c>
      <c r="M4029" t="str">
        <f t="shared" si="272"/>
        <v xml:space="preserve"> </v>
      </c>
    </row>
    <row r="4030" spans="3:13">
      <c r="C4030" s="355">
        <v>4029</v>
      </c>
      <c r="M4030" t="str">
        <f t="shared" si="272"/>
        <v xml:space="preserve"> </v>
      </c>
    </row>
    <row r="4031" spans="3:13">
      <c r="C4031" s="355">
        <v>4030</v>
      </c>
      <c r="M4031" t="str">
        <f t="shared" si="272"/>
        <v xml:space="preserve"> </v>
      </c>
    </row>
    <row r="4032" spans="3:13">
      <c r="C4032" s="355">
        <v>4031</v>
      </c>
      <c r="M4032" t="str">
        <f t="shared" si="272"/>
        <v xml:space="preserve"> </v>
      </c>
    </row>
    <row r="4033" spans="3:13">
      <c r="C4033" s="355">
        <v>4032</v>
      </c>
      <c r="M4033" t="str">
        <f t="shared" si="272"/>
        <v xml:space="preserve"> </v>
      </c>
    </row>
    <row r="4034" spans="3:13">
      <c r="C4034" s="355">
        <v>4033</v>
      </c>
      <c r="M4034" t="str">
        <f t="shared" si="272"/>
        <v xml:space="preserve"> </v>
      </c>
    </row>
    <row r="4035" spans="3:13">
      <c r="C4035" s="355">
        <v>4034</v>
      </c>
      <c r="M4035" t="str">
        <f t="shared" ref="M4035:M4098" si="273">K4035&amp;" "&amp;L4035</f>
        <v xml:space="preserve"> </v>
      </c>
    </row>
    <row r="4036" spans="3:13">
      <c r="C4036" s="355">
        <v>4035</v>
      </c>
      <c r="M4036" t="str">
        <f t="shared" si="273"/>
        <v xml:space="preserve"> </v>
      </c>
    </row>
    <row r="4037" spans="3:13">
      <c r="C4037" s="355">
        <v>4036</v>
      </c>
      <c r="M4037" t="str">
        <f t="shared" si="273"/>
        <v xml:space="preserve"> </v>
      </c>
    </row>
    <row r="4038" spans="3:13">
      <c r="C4038" s="355">
        <v>4037</v>
      </c>
      <c r="M4038" t="str">
        <f t="shared" si="273"/>
        <v xml:space="preserve"> </v>
      </c>
    </row>
    <row r="4039" spans="3:13">
      <c r="C4039" s="355">
        <v>4038</v>
      </c>
      <c r="M4039" t="str">
        <f t="shared" si="273"/>
        <v xml:space="preserve"> </v>
      </c>
    </row>
    <row r="4040" spans="3:13">
      <c r="C4040" s="355">
        <v>4039</v>
      </c>
      <c r="M4040" t="str">
        <f t="shared" si="273"/>
        <v xml:space="preserve"> </v>
      </c>
    </row>
    <row r="4041" spans="3:13">
      <c r="C4041" s="355">
        <v>4040</v>
      </c>
      <c r="M4041" t="str">
        <f t="shared" si="273"/>
        <v xml:space="preserve"> </v>
      </c>
    </row>
    <row r="4042" spans="3:13">
      <c r="C4042" s="355">
        <v>4041</v>
      </c>
      <c r="M4042" t="str">
        <f t="shared" si="273"/>
        <v xml:space="preserve"> </v>
      </c>
    </row>
    <row r="4043" spans="3:13">
      <c r="C4043" s="355">
        <v>4042</v>
      </c>
      <c r="M4043" t="str">
        <f t="shared" si="273"/>
        <v xml:space="preserve"> </v>
      </c>
    </row>
    <row r="4044" spans="3:13">
      <c r="C4044" s="355">
        <v>4043</v>
      </c>
      <c r="M4044" t="str">
        <f t="shared" si="273"/>
        <v xml:space="preserve"> </v>
      </c>
    </row>
    <row r="4045" spans="3:13">
      <c r="C4045" s="355">
        <v>4044</v>
      </c>
      <c r="M4045" t="str">
        <f t="shared" si="273"/>
        <v xml:space="preserve"> </v>
      </c>
    </row>
    <row r="4046" spans="3:13">
      <c r="C4046" s="355">
        <v>4045</v>
      </c>
      <c r="M4046" t="str">
        <f t="shared" si="273"/>
        <v xml:space="preserve"> </v>
      </c>
    </row>
    <row r="4047" spans="3:13">
      <c r="C4047" s="355">
        <v>4046</v>
      </c>
      <c r="M4047" t="str">
        <f t="shared" si="273"/>
        <v xml:space="preserve"> </v>
      </c>
    </row>
    <row r="4048" spans="3:13">
      <c r="C4048" s="355">
        <v>4047</v>
      </c>
      <c r="M4048" t="str">
        <f t="shared" si="273"/>
        <v xml:space="preserve"> </v>
      </c>
    </row>
    <row r="4049" spans="3:13">
      <c r="C4049" s="355">
        <v>4048</v>
      </c>
      <c r="M4049" t="str">
        <f t="shared" si="273"/>
        <v xml:space="preserve"> </v>
      </c>
    </row>
    <row r="4050" spans="3:13">
      <c r="C4050" s="355">
        <v>4049</v>
      </c>
      <c r="M4050" t="str">
        <f t="shared" si="273"/>
        <v xml:space="preserve"> </v>
      </c>
    </row>
    <row r="4051" spans="3:13">
      <c r="C4051" s="355">
        <v>4050</v>
      </c>
      <c r="M4051" t="str">
        <f t="shared" si="273"/>
        <v xml:space="preserve"> </v>
      </c>
    </row>
    <row r="4052" spans="3:13">
      <c r="C4052" s="355">
        <v>4051</v>
      </c>
      <c r="M4052" t="str">
        <f t="shared" si="273"/>
        <v xml:space="preserve"> </v>
      </c>
    </row>
    <row r="4053" spans="3:13">
      <c r="C4053" s="355">
        <v>4052</v>
      </c>
      <c r="M4053" t="str">
        <f t="shared" si="273"/>
        <v xml:space="preserve"> </v>
      </c>
    </row>
    <row r="4054" spans="3:13">
      <c r="C4054" s="355">
        <v>4053</v>
      </c>
      <c r="M4054" t="str">
        <f t="shared" si="273"/>
        <v xml:space="preserve"> </v>
      </c>
    </row>
    <row r="4055" spans="3:13">
      <c r="C4055" s="355">
        <v>4054</v>
      </c>
      <c r="M4055" t="str">
        <f t="shared" si="273"/>
        <v xml:space="preserve"> </v>
      </c>
    </row>
    <row r="4056" spans="3:13">
      <c r="C4056" s="355">
        <v>4055</v>
      </c>
      <c r="M4056" t="str">
        <f t="shared" si="273"/>
        <v xml:space="preserve"> </v>
      </c>
    </row>
    <row r="4057" spans="3:13">
      <c r="C4057" s="355">
        <v>4056</v>
      </c>
      <c r="M4057" t="str">
        <f t="shared" si="273"/>
        <v xml:space="preserve"> </v>
      </c>
    </row>
    <row r="4058" spans="3:13">
      <c r="C4058" s="355">
        <v>4057</v>
      </c>
      <c r="M4058" t="str">
        <f t="shared" si="273"/>
        <v xml:space="preserve"> </v>
      </c>
    </row>
    <row r="4059" spans="3:13">
      <c r="C4059" s="355">
        <v>4058</v>
      </c>
      <c r="M4059" t="str">
        <f t="shared" si="273"/>
        <v xml:space="preserve"> </v>
      </c>
    </row>
    <row r="4060" spans="3:13">
      <c r="C4060" s="355">
        <v>4059</v>
      </c>
      <c r="M4060" t="str">
        <f t="shared" si="273"/>
        <v xml:space="preserve"> </v>
      </c>
    </row>
    <row r="4061" spans="3:13">
      <c r="C4061" s="355">
        <v>4060</v>
      </c>
      <c r="M4061" t="str">
        <f t="shared" si="273"/>
        <v xml:space="preserve"> </v>
      </c>
    </row>
    <row r="4062" spans="3:13">
      <c r="C4062" s="355">
        <v>4061</v>
      </c>
      <c r="M4062" t="str">
        <f t="shared" si="273"/>
        <v xml:space="preserve"> </v>
      </c>
    </row>
    <row r="4063" spans="3:13">
      <c r="C4063" s="355">
        <v>4062</v>
      </c>
      <c r="M4063" t="str">
        <f t="shared" si="273"/>
        <v xml:space="preserve"> </v>
      </c>
    </row>
    <row r="4064" spans="3:13">
      <c r="C4064" s="355">
        <v>4063</v>
      </c>
      <c r="M4064" t="str">
        <f t="shared" si="273"/>
        <v xml:space="preserve"> </v>
      </c>
    </row>
    <row r="4065" spans="3:13">
      <c r="C4065" s="355">
        <v>4064</v>
      </c>
      <c r="M4065" t="str">
        <f t="shared" si="273"/>
        <v xml:space="preserve"> </v>
      </c>
    </row>
    <row r="4066" spans="3:13">
      <c r="C4066" s="355">
        <v>4065</v>
      </c>
      <c r="M4066" t="str">
        <f t="shared" si="273"/>
        <v xml:space="preserve"> </v>
      </c>
    </row>
    <row r="4067" spans="3:13">
      <c r="C4067" s="355">
        <v>4066</v>
      </c>
      <c r="M4067" t="str">
        <f t="shared" si="273"/>
        <v xml:space="preserve"> </v>
      </c>
    </row>
    <row r="4068" spans="3:13">
      <c r="C4068" s="355">
        <v>4067</v>
      </c>
      <c r="M4068" t="str">
        <f t="shared" si="273"/>
        <v xml:space="preserve"> </v>
      </c>
    </row>
    <row r="4069" spans="3:13">
      <c r="C4069" s="355">
        <v>4068</v>
      </c>
      <c r="M4069" t="str">
        <f t="shared" si="273"/>
        <v xml:space="preserve"> </v>
      </c>
    </row>
    <row r="4070" spans="3:13">
      <c r="C4070" s="355">
        <v>4069</v>
      </c>
      <c r="M4070" t="str">
        <f t="shared" si="273"/>
        <v xml:space="preserve"> </v>
      </c>
    </row>
    <row r="4071" spans="3:13">
      <c r="C4071" s="355">
        <v>4070</v>
      </c>
      <c r="M4071" t="str">
        <f t="shared" si="273"/>
        <v xml:space="preserve"> </v>
      </c>
    </row>
    <row r="4072" spans="3:13">
      <c r="C4072" s="355">
        <v>4071</v>
      </c>
      <c r="M4072" t="str">
        <f t="shared" si="273"/>
        <v xml:space="preserve"> </v>
      </c>
    </row>
    <row r="4073" spans="3:13">
      <c r="C4073" s="355">
        <v>4072</v>
      </c>
      <c r="M4073" t="str">
        <f t="shared" si="273"/>
        <v xml:space="preserve"> </v>
      </c>
    </row>
    <row r="4074" spans="3:13">
      <c r="C4074" s="355">
        <v>4073</v>
      </c>
      <c r="M4074" t="str">
        <f t="shared" si="273"/>
        <v xml:space="preserve"> </v>
      </c>
    </row>
    <row r="4075" spans="3:13">
      <c r="C4075" s="355">
        <v>4074</v>
      </c>
      <c r="M4075" t="str">
        <f t="shared" si="273"/>
        <v xml:space="preserve"> </v>
      </c>
    </row>
    <row r="4076" spans="3:13">
      <c r="C4076" s="355">
        <v>4075</v>
      </c>
      <c r="M4076" t="str">
        <f t="shared" si="273"/>
        <v xml:space="preserve"> </v>
      </c>
    </row>
    <row r="4077" spans="3:13">
      <c r="C4077" s="355">
        <v>4076</v>
      </c>
      <c r="M4077" t="str">
        <f t="shared" si="273"/>
        <v xml:space="preserve"> </v>
      </c>
    </row>
    <row r="4078" spans="3:13">
      <c r="C4078" s="355">
        <v>4077</v>
      </c>
      <c r="M4078" t="str">
        <f t="shared" si="273"/>
        <v xml:space="preserve"> </v>
      </c>
    </row>
    <row r="4079" spans="3:13">
      <c r="C4079" s="355">
        <v>4078</v>
      </c>
      <c r="M4079" t="str">
        <f t="shared" si="273"/>
        <v xml:space="preserve"> </v>
      </c>
    </row>
    <row r="4080" spans="3:13">
      <c r="C4080" s="355">
        <v>4079</v>
      </c>
      <c r="M4080" t="str">
        <f t="shared" si="273"/>
        <v xml:space="preserve"> </v>
      </c>
    </row>
    <row r="4081" spans="3:13">
      <c r="C4081" s="355">
        <v>4080</v>
      </c>
      <c r="M4081" t="str">
        <f t="shared" si="273"/>
        <v xml:space="preserve"> </v>
      </c>
    </row>
    <row r="4082" spans="3:13">
      <c r="C4082" s="355">
        <v>4081</v>
      </c>
      <c r="M4082" t="str">
        <f t="shared" si="273"/>
        <v xml:space="preserve"> </v>
      </c>
    </row>
    <row r="4083" spans="3:13">
      <c r="C4083" s="355">
        <v>4082</v>
      </c>
      <c r="M4083" t="str">
        <f t="shared" si="273"/>
        <v xml:space="preserve"> </v>
      </c>
    </row>
    <row r="4084" spans="3:13">
      <c r="C4084" s="355">
        <v>4083</v>
      </c>
      <c r="M4084" t="str">
        <f t="shared" si="273"/>
        <v xml:space="preserve"> </v>
      </c>
    </row>
    <row r="4085" spans="3:13">
      <c r="C4085" s="355">
        <v>4084</v>
      </c>
      <c r="M4085" t="str">
        <f t="shared" si="273"/>
        <v xml:space="preserve"> </v>
      </c>
    </row>
    <row r="4086" spans="3:13">
      <c r="C4086" s="355">
        <v>4085</v>
      </c>
      <c r="M4086" t="str">
        <f t="shared" si="273"/>
        <v xml:space="preserve"> </v>
      </c>
    </row>
    <row r="4087" spans="3:13">
      <c r="C4087" s="355">
        <v>4086</v>
      </c>
      <c r="M4087" t="str">
        <f t="shared" si="273"/>
        <v xml:space="preserve"> </v>
      </c>
    </row>
    <row r="4088" spans="3:13">
      <c r="C4088" s="355">
        <v>4087</v>
      </c>
      <c r="M4088" t="str">
        <f t="shared" si="273"/>
        <v xml:space="preserve"> </v>
      </c>
    </row>
    <row r="4089" spans="3:13">
      <c r="C4089" s="355">
        <v>4088</v>
      </c>
      <c r="M4089" t="str">
        <f t="shared" si="273"/>
        <v xml:space="preserve"> </v>
      </c>
    </row>
    <row r="4090" spans="3:13">
      <c r="C4090" s="355">
        <v>4089</v>
      </c>
      <c r="M4090" t="str">
        <f t="shared" si="273"/>
        <v xml:space="preserve"> </v>
      </c>
    </row>
    <row r="4091" spans="3:13">
      <c r="C4091" s="355">
        <v>4090</v>
      </c>
      <c r="M4091" t="str">
        <f t="shared" si="273"/>
        <v xml:space="preserve"> </v>
      </c>
    </row>
    <row r="4092" spans="3:13">
      <c r="C4092" s="355">
        <v>4091</v>
      </c>
      <c r="M4092" t="str">
        <f t="shared" si="273"/>
        <v xml:space="preserve"> </v>
      </c>
    </row>
    <row r="4093" spans="3:13">
      <c r="C4093" s="355">
        <v>4092</v>
      </c>
      <c r="M4093" t="str">
        <f t="shared" si="273"/>
        <v xml:space="preserve"> </v>
      </c>
    </row>
    <row r="4094" spans="3:13">
      <c r="C4094" s="355">
        <v>4093</v>
      </c>
      <c r="M4094" t="str">
        <f t="shared" si="273"/>
        <v xml:space="preserve"> </v>
      </c>
    </row>
    <row r="4095" spans="3:13">
      <c r="C4095" s="355">
        <v>4094</v>
      </c>
      <c r="M4095" t="str">
        <f t="shared" si="273"/>
        <v xml:space="preserve"> </v>
      </c>
    </row>
    <row r="4096" spans="3:13">
      <c r="C4096" s="355">
        <v>4095</v>
      </c>
      <c r="M4096" t="str">
        <f t="shared" si="273"/>
        <v xml:space="preserve"> </v>
      </c>
    </row>
    <row r="4097" spans="3:13">
      <c r="C4097" s="355">
        <v>4096</v>
      </c>
      <c r="M4097" t="str">
        <f t="shared" si="273"/>
        <v xml:space="preserve"> </v>
      </c>
    </row>
    <row r="4098" spans="3:13">
      <c r="C4098" s="355">
        <v>4097</v>
      </c>
      <c r="M4098" t="str">
        <f t="shared" si="273"/>
        <v xml:space="preserve"> </v>
      </c>
    </row>
    <row r="4099" spans="3:13">
      <c r="C4099" s="355">
        <v>4098</v>
      </c>
      <c r="M4099" t="str">
        <f t="shared" ref="M4099:M4162" si="274">K4099&amp;" "&amp;L4099</f>
        <v xml:space="preserve"> </v>
      </c>
    </row>
    <row r="4100" spans="3:13">
      <c r="C4100" s="355">
        <v>4099</v>
      </c>
      <c r="M4100" t="str">
        <f t="shared" si="274"/>
        <v xml:space="preserve"> </v>
      </c>
    </row>
    <row r="4101" spans="3:13">
      <c r="C4101" s="355">
        <v>4100</v>
      </c>
      <c r="M4101" t="str">
        <f t="shared" si="274"/>
        <v xml:space="preserve"> </v>
      </c>
    </row>
    <row r="4102" spans="3:13">
      <c r="C4102" s="355">
        <v>4101</v>
      </c>
      <c r="M4102" t="str">
        <f t="shared" si="274"/>
        <v xml:space="preserve"> </v>
      </c>
    </row>
    <row r="4103" spans="3:13">
      <c r="C4103" s="355">
        <v>4102</v>
      </c>
      <c r="M4103" t="str">
        <f t="shared" si="274"/>
        <v xml:space="preserve"> </v>
      </c>
    </row>
    <row r="4104" spans="3:13">
      <c r="C4104" s="355">
        <v>4103</v>
      </c>
      <c r="M4104" t="str">
        <f t="shared" si="274"/>
        <v xml:space="preserve"> </v>
      </c>
    </row>
    <row r="4105" spans="3:13">
      <c r="C4105" s="355">
        <v>4104</v>
      </c>
      <c r="M4105" t="str">
        <f t="shared" si="274"/>
        <v xml:space="preserve"> </v>
      </c>
    </row>
    <row r="4106" spans="3:13">
      <c r="C4106" s="355">
        <v>4105</v>
      </c>
      <c r="M4106" t="str">
        <f t="shared" si="274"/>
        <v xml:space="preserve"> </v>
      </c>
    </row>
    <row r="4107" spans="3:13">
      <c r="C4107" s="355">
        <v>4106</v>
      </c>
      <c r="M4107" t="str">
        <f t="shared" si="274"/>
        <v xml:space="preserve"> </v>
      </c>
    </row>
    <row r="4108" spans="3:13">
      <c r="C4108" s="355">
        <v>4107</v>
      </c>
      <c r="M4108" t="str">
        <f t="shared" si="274"/>
        <v xml:space="preserve"> </v>
      </c>
    </row>
    <row r="4109" spans="3:13">
      <c r="C4109" s="355">
        <v>4108</v>
      </c>
      <c r="M4109" t="str">
        <f t="shared" si="274"/>
        <v xml:space="preserve"> </v>
      </c>
    </row>
    <row r="4110" spans="3:13">
      <c r="C4110" s="355">
        <v>4109</v>
      </c>
      <c r="M4110" t="str">
        <f t="shared" si="274"/>
        <v xml:space="preserve"> </v>
      </c>
    </row>
    <row r="4111" spans="3:13">
      <c r="C4111" s="355">
        <v>4110</v>
      </c>
      <c r="M4111" t="str">
        <f t="shared" si="274"/>
        <v xml:space="preserve"> </v>
      </c>
    </row>
    <row r="4112" spans="3:13">
      <c r="C4112" s="355">
        <v>4111</v>
      </c>
      <c r="M4112" t="str">
        <f t="shared" si="274"/>
        <v xml:space="preserve"> </v>
      </c>
    </row>
    <row r="4113" spans="3:13">
      <c r="C4113" s="355">
        <v>4112</v>
      </c>
      <c r="M4113" t="str">
        <f t="shared" si="274"/>
        <v xml:space="preserve"> </v>
      </c>
    </row>
    <row r="4114" spans="3:13">
      <c r="C4114" s="355">
        <v>4113</v>
      </c>
      <c r="M4114" t="str">
        <f t="shared" si="274"/>
        <v xml:space="preserve"> </v>
      </c>
    </row>
    <row r="4115" spans="3:13">
      <c r="C4115" s="355">
        <v>4114</v>
      </c>
      <c r="M4115" t="str">
        <f t="shared" si="274"/>
        <v xml:space="preserve"> </v>
      </c>
    </row>
    <row r="4116" spans="3:13">
      <c r="C4116" s="355">
        <v>4115</v>
      </c>
      <c r="M4116" t="str">
        <f t="shared" si="274"/>
        <v xml:space="preserve"> </v>
      </c>
    </row>
    <row r="4117" spans="3:13">
      <c r="C4117" s="355">
        <v>4116</v>
      </c>
      <c r="M4117" t="str">
        <f t="shared" si="274"/>
        <v xml:space="preserve"> </v>
      </c>
    </row>
    <row r="4118" spans="3:13">
      <c r="C4118" s="355">
        <v>4117</v>
      </c>
      <c r="M4118" t="str">
        <f t="shared" si="274"/>
        <v xml:space="preserve"> </v>
      </c>
    </row>
    <row r="4119" spans="3:13">
      <c r="C4119" s="355">
        <v>4118</v>
      </c>
      <c r="M4119" t="str">
        <f t="shared" si="274"/>
        <v xml:space="preserve"> </v>
      </c>
    </row>
    <row r="4120" spans="3:13">
      <c r="C4120" s="355">
        <v>4119</v>
      </c>
      <c r="M4120" t="str">
        <f t="shared" si="274"/>
        <v xml:space="preserve"> </v>
      </c>
    </row>
    <row r="4121" spans="3:13">
      <c r="C4121" s="355">
        <v>4120</v>
      </c>
      <c r="M4121" t="str">
        <f t="shared" si="274"/>
        <v xml:space="preserve"> </v>
      </c>
    </row>
    <row r="4122" spans="3:13">
      <c r="C4122" s="355">
        <v>4121</v>
      </c>
      <c r="M4122" t="str">
        <f t="shared" si="274"/>
        <v xml:space="preserve"> </v>
      </c>
    </row>
    <row r="4123" spans="3:13">
      <c r="C4123" s="355">
        <v>4122</v>
      </c>
      <c r="M4123" t="str">
        <f t="shared" si="274"/>
        <v xml:space="preserve"> </v>
      </c>
    </row>
    <row r="4124" spans="3:13">
      <c r="C4124" s="355">
        <v>4123</v>
      </c>
      <c r="M4124" t="str">
        <f t="shared" si="274"/>
        <v xml:space="preserve"> </v>
      </c>
    </row>
    <row r="4125" spans="3:13">
      <c r="C4125" s="355">
        <v>4124</v>
      </c>
      <c r="M4125" t="str">
        <f t="shared" si="274"/>
        <v xml:space="preserve"> </v>
      </c>
    </row>
    <row r="4126" spans="3:13">
      <c r="C4126" s="355">
        <v>4125</v>
      </c>
      <c r="M4126" t="str">
        <f t="shared" si="274"/>
        <v xml:space="preserve"> </v>
      </c>
    </row>
    <row r="4127" spans="3:13">
      <c r="C4127" s="355">
        <v>4126</v>
      </c>
      <c r="M4127" t="str">
        <f t="shared" si="274"/>
        <v xml:space="preserve"> </v>
      </c>
    </row>
    <row r="4128" spans="3:13">
      <c r="C4128" s="355">
        <v>4127</v>
      </c>
      <c r="M4128" t="str">
        <f t="shared" si="274"/>
        <v xml:space="preserve"> </v>
      </c>
    </row>
    <row r="4129" spans="3:13">
      <c r="C4129" s="355">
        <v>4128</v>
      </c>
      <c r="M4129" t="str">
        <f t="shared" si="274"/>
        <v xml:space="preserve"> </v>
      </c>
    </row>
    <row r="4130" spans="3:13">
      <c r="C4130" s="355">
        <v>4129</v>
      </c>
      <c r="M4130" t="str">
        <f t="shared" si="274"/>
        <v xml:space="preserve"> </v>
      </c>
    </row>
    <row r="4131" spans="3:13">
      <c r="C4131" s="355">
        <v>4130</v>
      </c>
      <c r="M4131" t="str">
        <f t="shared" si="274"/>
        <v xml:space="preserve"> </v>
      </c>
    </row>
    <row r="4132" spans="3:13">
      <c r="C4132" s="355">
        <v>4131</v>
      </c>
      <c r="M4132" t="str">
        <f t="shared" si="274"/>
        <v xml:space="preserve"> </v>
      </c>
    </row>
    <row r="4133" spans="3:13">
      <c r="C4133" s="355">
        <v>4132</v>
      </c>
      <c r="M4133" t="str">
        <f t="shared" si="274"/>
        <v xml:space="preserve"> </v>
      </c>
    </row>
    <row r="4134" spans="3:13">
      <c r="C4134" s="355">
        <v>4133</v>
      </c>
      <c r="M4134" t="str">
        <f t="shared" si="274"/>
        <v xml:space="preserve"> </v>
      </c>
    </row>
    <row r="4135" spans="3:13">
      <c r="C4135" s="355">
        <v>4134</v>
      </c>
      <c r="M4135" t="str">
        <f t="shared" si="274"/>
        <v xml:space="preserve"> </v>
      </c>
    </row>
    <row r="4136" spans="3:13">
      <c r="C4136" s="355">
        <v>4135</v>
      </c>
      <c r="M4136" t="str">
        <f t="shared" si="274"/>
        <v xml:space="preserve"> </v>
      </c>
    </row>
    <row r="4137" spans="3:13">
      <c r="C4137" s="355">
        <v>4136</v>
      </c>
      <c r="M4137" t="str">
        <f t="shared" si="274"/>
        <v xml:space="preserve"> </v>
      </c>
    </row>
    <row r="4138" spans="3:13">
      <c r="C4138" s="355">
        <v>4137</v>
      </c>
      <c r="M4138" t="str">
        <f t="shared" si="274"/>
        <v xml:space="preserve"> </v>
      </c>
    </row>
    <row r="4139" spans="3:13">
      <c r="C4139" s="355">
        <v>4138</v>
      </c>
      <c r="M4139" t="str">
        <f t="shared" si="274"/>
        <v xml:space="preserve"> </v>
      </c>
    </row>
    <row r="4140" spans="3:13">
      <c r="C4140" s="355">
        <v>4139</v>
      </c>
      <c r="M4140" t="str">
        <f t="shared" si="274"/>
        <v xml:space="preserve"> </v>
      </c>
    </row>
    <row r="4141" spans="3:13">
      <c r="C4141" s="355">
        <v>4140</v>
      </c>
      <c r="M4141" t="str">
        <f t="shared" si="274"/>
        <v xml:space="preserve"> </v>
      </c>
    </row>
    <row r="4142" spans="3:13">
      <c r="C4142" s="355">
        <v>4141</v>
      </c>
      <c r="M4142" t="str">
        <f t="shared" si="274"/>
        <v xml:space="preserve"> </v>
      </c>
    </row>
    <row r="4143" spans="3:13">
      <c r="C4143" s="355">
        <v>4142</v>
      </c>
      <c r="M4143" t="str">
        <f t="shared" si="274"/>
        <v xml:space="preserve"> </v>
      </c>
    </row>
    <row r="4144" spans="3:13">
      <c r="C4144" s="355">
        <v>4143</v>
      </c>
      <c r="M4144" t="str">
        <f t="shared" si="274"/>
        <v xml:space="preserve"> </v>
      </c>
    </row>
    <row r="4145" spans="3:13">
      <c r="C4145" s="355">
        <v>4144</v>
      </c>
      <c r="M4145" t="str">
        <f t="shared" si="274"/>
        <v xml:space="preserve"> </v>
      </c>
    </row>
    <row r="4146" spans="3:13">
      <c r="C4146" s="355">
        <v>4145</v>
      </c>
      <c r="M4146" t="str">
        <f t="shared" si="274"/>
        <v xml:space="preserve"> </v>
      </c>
    </row>
    <row r="4147" spans="3:13">
      <c r="C4147" s="355">
        <v>4146</v>
      </c>
      <c r="M4147" t="str">
        <f t="shared" si="274"/>
        <v xml:space="preserve"> </v>
      </c>
    </row>
    <row r="4148" spans="3:13">
      <c r="C4148" s="355">
        <v>4147</v>
      </c>
      <c r="M4148" t="str">
        <f t="shared" si="274"/>
        <v xml:space="preserve"> </v>
      </c>
    </row>
    <row r="4149" spans="3:13">
      <c r="C4149" s="355">
        <v>4148</v>
      </c>
      <c r="M4149" t="str">
        <f t="shared" si="274"/>
        <v xml:space="preserve"> </v>
      </c>
    </row>
    <row r="4150" spans="3:13">
      <c r="C4150" s="355">
        <v>4149</v>
      </c>
      <c r="M4150" t="str">
        <f t="shared" si="274"/>
        <v xml:space="preserve"> </v>
      </c>
    </row>
    <row r="4151" spans="3:13">
      <c r="C4151" s="355">
        <v>4150</v>
      </c>
      <c r="M4151" t="str">
        <f t="shared" si="274"/>
        <v xml:space="preserve"> </v>
      </c>
    </row>
    <row r="4152" spans="3:13">
      <c r="C4152" s="355">
        <v>4151</v>
      </c>
      <c r="M4152" t="str">
        <f t="shared" si="274"/>
        <v xml:space="preserve"> </v>
      </c>
    </row>
    <row r="4153" spans="3:13">
      <c r="C4153" s="355">
        <v>4152</v>
      </c>
      <c r="M4153" t="str">
        <f t="shared" si="274"/>
        <v xml:space="preserve"> </v>
      </c>
    </row>
    <row r="4154" spans="3:13">
      <c r="C4154" s="355">
        <v>4153</v>
      </c>
      <c r="M4154" t="str">
        <f t="shared" si="274"/>
        <v xml:space="preserve"> </v>
      </c>
    </row>
    <row r="4155" spans="3:13">
      <c r="C4155" s="355">
        <v>4154</v>
      </c>
      <c r="M4155" t="str">
        <f t="shared" si="274"/>
        <v xml:space="preserve"> </v>
      </c>
    </row>
    <row r="4156" spans="3:13">
      <c r="C4156" s="355">
        <v>4155</v>
      </c>
      <c r="M4156" t="str">
        <f t="shared" si="274"/>
        <v xml:space="preserve"> </v>
      </c>
    </row>
    <row r="4157" spans="3:13">
      <c r="C4157" s="355">
        <v>4156</v>
      </c>
      <c r="M4157" t="str">
        <f t="shared" si="274"/>
        <v xml:space="preserve"> </v>
      </c>
    </row>
    <row r="4158" spans="3:13">
      <c r="C4158" s="355">
        <v>4157</v>
      </c>
      <c r="M4158" t="str">
        <f t="shared" si="274"/>
        <v xml:space="preserve"> </v>
      </c>
    </row>
    <row r="4159" spans="3:13">
      <c r="C4159" s="355">
        <v>4158</v>
      </c>
      <c r="M4159" t="str">
        <f t="shared" si="274"/>
        <v xml:space="preserve"> </v>
      </c>
    </row>
    <row r="4160" spans="3:13">
      <c r="C4160" s="355">
        <v>4159</v>
      </c>
      <c r="M4160" t="str">
        <f t="shared" si="274"/>
        <v xml:space="preserve"> </v>
      </c>
    </row>
    <row r="4161" spans="3:13">
      <c r="C4161" s="355">
        <v>4160</v>
      </c>
      <c r="M4161" t="str">
        <f t="shared" si="274"/>
        <v xml:space="preserve"> </v>
      </c>
    </row>
    <row r="4162" spans="3:13">
      <c r="C4162" s="355">
        <v>4161</v>
      </c>
      <c r="M4162" t="str">
        <f t="shared" si="274"/>
        <v xml:space="preserve"> </v>
      </c>
    </row>
    <row r="4163" spans="3:13">
      <c r="C4163" s="355">
        <v>4162</v>
      </c>
      <c r="M4163" t="str">
        <f t="shared" ref="M4163:M4226" si="275">K4163&amp;" "&amp;L4163</f>
        <v xml:space="preserve"> </v>
      </c>
    </row>
    <row r="4164" spans="3:13">
      <c r="C4164" s="355">
        <v>4163</v>
      </c>
      <c r="M4164" t="str">
        <f t="shared" si="275"/>
        <v xml:space="preserve"> </v>
      </c>
    </row>
    <row r="4165" spans="3:13">
      <c r="C4165" s="355">
        <v>4164</v>
      </c>
      <c r="M4165" t="str">
        <f t="shared" si="275"/>
        <v xml:space="preserve"> </v>
      </c>
    </row>
    <row r="4166" spans="3:13">
      <c r="C4166" s="355">
        <v>4165</v>
      </c>
      <c r="M4166" t="str">
        <f t="shared" si="275"/>
        <v xml:space="preserve"> </v>
      </c>
    </row>
    <row r="4167" spans="3:13">
      <c r="C4167" s="355">
        <v>4166</v>
      </c>
      <c r="M4167" t="str">
        <f t="shared" si="275"/>
        <v xml:space="preserve"> </v>
      </c>
    </row>
    <row r="4168" spans="3:13">
      <c r="C4168" s="355">
        <v>4167</v>
      </c>
      <c r="M4168" t="str">
        <f t="shared" si="275"/>
        <v xml:space="preserve"> </v>
      </c>
    </row>
    <row r="4169" spans="3:13">
      <c r="C4169" s="355">
        <v>4168</v>
      </c>
      <c r="M4169" t="str">
        <f t="shared" si="275"/>
        <v xml:space="preserve"> </v>
      </c>
    </row>
    <row r="4170" spans="3:13">
      <c r="C4170" s="355">
        <v>4169</v>
      </c>
      <c r="M4170" t="str">
        <f t="shared" si="275"/>
        <v xml:space="preserve"> </v>
      </c>
    </row>
    <row r="4171" spans="3:13">
      <c r="C4171" s="355">
        <v>4170</v>
      </c>
      <c r="M4171" t="str">
        <f t="shared" si="275"/>
        <v xml:space="preserve"> </v>
      </c>
    </row>
    <row r="4172" spans="3:13">
      <c r="C4172" s="355">
        <v>4171</v>
      </c>
      <c r="M4172" t="str">
        <f t="shared" si="275"/>
        <v xml:space="preserve"> </v>
      </c>
    </row>
    <row r="4173" spans="3:13">
      <c r="C4173" s="355">
        <v>4172</v>
      </c>
      <c r="M4173" t="str">
        <f t="shared" si="275"/>
        <v xml:space="preserve"> </v>
      </c>
    </row>
    <row r="4174" spans="3:13">
      <c r="C4174" s="355">
        <v>4173</v>
      </c>
      <c r="M4174" t="str">
        <f t="shared" si="275"/>
        <v xml:space="preserve"> </v>
      </c>
    </row>
    <row r="4175" spans="3:13">
      <c r="C4175" s="355">
        <v>4174</v>
      </c>
      <c r="M4175" t="str">
        <f t="shared" si="275"/>
        <v xml:space="preserve"> </v>
      </c>
    </row>
    <row r="4176" spans="3:13">
      <c r="C4176" s="355">
        <v>4175</v>
      </c>
      <c r="M4176" t="str">
        <f t="shared" si="275"/>
        <v xml:space="preserve"> </v>
      </c>
    </row>
    <row r="4177" spans="3:13">
      <c r="C4177" s="355">
        <v>4176</v>
      </c>
      <c r="M4177" t="str">
        <f t="shared" si="275"/>
        <v xml:space="preserve"> </v>
      </c>
    </row>
    <row r="4178" spans="3:13">
      <c r="C4178" s="355">
        <v>4177</v>
      </c>
      <c r="M4178" t="str">
        <f t="shared" si="275"/>
        <v xml:space="preserve"> </v>
      </c>
    </row>
    <row r="4179" spans="3:13">
      <c r="C4179" s="355">
        <v>4178</v>
      </c>
      <c r="M4179" t="str">
        <f t="shared" si="275"/>
        <v xml:space="preserve"> </v>
      </c>
    </row>
    <row r="4180" spans="3:13">
      <c r="C4180" s="355">
        <v>4179</v>
      </c>
      <c r="M4180" t="str">
        <f t="shared" si="275"/>
        <v xml:space="preserve"> </v>
      </c>
    </row>
    <row r="4181" spans="3:13">
      <c r="C4181" s="355">
        <v>4180</v>
      </c>
      <c r="M4181" t="str">
        <f t="shared" si="275"/>
        <v xml:space="preserve"> </v>
      </c>
    </row>
    <row r="4182" spans="3:13">
      <c r="C4182" s="355">
        <v>4181</v>
      </c>
      <c r="M4182" t="str">
        <f t="shared" si="275"/>
        <v xml:space="preserve"> </v>
      </c>
    </row>
    <row r="4183" spans="3:13">
      <c r="C4183" s="355">
        <v>4182</v>
      </c>
      <c r="M4183" t="str">
        <f t="shared" si="275"/>
        <v xml:space="preserve"> </v>
      </c>
    </row>
    <row r="4184" spans="3:13">
      <c r="C4184" s="355">
        <v>4183</v>
      </c>
      <c r="M4184" t="str">
        <f t="shared" si="275"/>
        <v xml:space="preserve"> </v>
      </c>
    </row>
    <row r="4185" spans="3:13">
      <c r="C4185" s="355">
        <v>4184</v>
      </c>
      <c r="M4185" t="str">
        <f t="shared" si="275"/>
        <v xml:space="preserve"> </v>
      </c>
    </row>
    <row r="4186" spans="3:13">
      <c r="C4186" s="355">
        <v>4185</v>
      </c>
      <c r="M4186" t="str">
        <f t="shared" si="275"/>
        <v xml:space="preserve"> </v>
      </c>
    </row>
    <row r="4187" spans="3:13">
      <c r="C4187" s="355">
        <v>4186</v>
      </c>
      <c r="M4187" t="str">
        <f t="shared" si="275"/>
        <v xml:space="preserve"> </v>
      </c>
    </row>
    <row r="4188" spans="3:13">
      <c r="C4188" s="355">
        <v>4187</v>
      </c>
      <c r="M4188" t="str">
        <f t="shared" si="275"/>
        <v xml:space="preserve"> </v>
      </c>
    </row>
    <row r="4189" spans="3:13">
      <c r="C4189" s="355">
        <v>4188</v>
      </c>
      <c r="M4189" t="str">
        <f t="shared" si="275"/>
        <v xml:space="preserve"> </v>
      </c>
    </row>
    <row r="4190" spans="3:13">
      <c r="C4190" s="355">
        <v>4189</v>
      </c>
      <c r="M4190" t="str">
        <f t="shared" si="275"/>
        <v xml:space="preserve"> </v>
      </c>
    </row>
    <row r="4191" spans="3:13">
      <c r="C4191" s="355">
        <v>4190</v>
      </c>
      <c r="M4191" t="str">
        <f t="shared" si="275"/>
        <v xml:space="preserve"> </v>
      </c>
    </row>
    <row r="4192" spans="3:13">
      <c r="C4192" s="355">
        <v>4191</v>
      </c>
      <c r="M4192" t="str">
        <f t="shared" si="275"/>
        <v xml:space="preserve"> </v>
      </c>
    </row>
    <row r="4193" spans="3:13">
      <c r="C4193" s="355">
        <v>4192</v>
      </c>
      <c r="M4193" t="str">
        <f t="shared" si="275"/>
        <v xml:space="preserve"> </v>
      </c>
    </row>
    <row r="4194" spans="3:13">
      <c r="C4194" s="355">
        <v>4193</v>
      </c>
      <c r="M4194" t="str">
        <f t="shared" si="275"/>
        <v xml:space="preserve"> </v>
      </c>
    </row>
    <row r="4195" spans="3:13">
      <c r="C4195" s="355">
        <v>4194</v>
      </c>
      <c r="M4195" t="str">
        <f t="shared" si="275"/>
        <v xml:space="preserve"> </v>
      </c>
    </row>
    <row r="4196" spans="3:13">
      <c r="C4196" s="355">
        <v>4195</v>
      </c>
      <c r="M4196" t="str">
        <f t="shared" si="275"/>
        <v xml:space="preserve"> </v>
      </c>
    </row>
    <row r="4197" spans="3:13">
      <c r="C4197" s="355">
        <v>4196</v>
      </c>
      <c r="M4197" t="str">
        <f t="shared" si="275"/>
        <v xml:space="preserve"> </v>
      </c>
    </row>
    <row r="4198" spans="3:13">
      <c r="C4198" s="355">
        <v>4197</v>
      </c>
      <c r="M4198" t="str">
        <f t="shared" si="275"/>
        <v xml:space="preserve"> </v>
      </c>
    </row>
    <row r="4199" spans="3:13">
      <c r="C4199" s="355">
        <v>4198</v>
      </c>
      <c r="M4199" t="str">
        <f t="shared" si="275"/>
        <v xml:space="preserve"> </v>
      </c>
    </row>
    <row r="4200" spans="3:13">
      <c r="C4200" s="355">
        <v>4199</v>
      </c>
      <c r="M4200" t="str">
        <f t="shared" si="275"/>
        <v xml:space="preserve"> </v>
      </c>
    </row>
    <row r="4201" spans="3:13">
      <c r="C4201" s="355">
        <v>4200</v>
      </c>
      <c r="M4201" t="str">
        <f t="shared" si="275"/>
        <v xml:space="preserve"> </v>
      </c>
    </row>
    <row r="4202" spans="3:13">
      <c r="C4202" s="355">
        <v>4201</v>
      </c>
      <c r="M4202" t="str">
        <f t="shared" si="275"/>
        <v xml:space="preserve"> </v>
      </c>
    </row>
    <row r="4203" spans="3:13">
      <c r="C4203" s="355">
        <v>4202</v>
      </c>
      <c r="M4203" t="str">
        <f t="shared" si="275"/>
        <v xml:space="preserve"> </v>
      </c>
    </row>
    <row r="4204" spans="3:13">
      <c r="C4204" s="355">
        <v>4203</v>
      </c>
      <c r="M4204" t="str">
        <f t="shared" si="275"/>
        <v xml:space="preserve"> </v>
      </c>
    </row>
    <row r="4205" spans="3:13">
      <c r="C4205" s="355">
        <v>4204</v>
      </c>
      <c r="M4205" t="str">
        <f t="shared" si="275"/>
        <v xml:space="preserve"> </v>
      </c>
    </row>
    <row r="4206" spans="3:13">
      <c r="C4206" s="355">
        <v>4205</v>
      </c>
      <c r="M4206" t="str">
        <f t="shared" si="275"/>
        <v xml:space="preserve"> </v>
      </c>
    </row>
    <row r="4207" spans="3:13">
      <c r="C4207" s="355">
        <v>4206</v>
      </c>
      <c r="M4207" t="str">
        <f t="shared" si="275"/>
        <v xml:space="preserve"> </v>
      </c>
    </row>
    <row r="4208" spans="3:13">
      <c r="C4208" s="355">
        <v>4207</v>
      </c>
      <c r="M4208" t="str">
        <f t="shared" si="275"/>
        <v xml:space="preserve"> </v>
      </c>
    </row>
    <row r="4209" spans="3:13">
      <c r="C4209" s="355">
        <v>4208</v>
      </c>
      <c r="M4209" t="str">
        <f t="shared" si="275"/>
        <v xml:space="preserve"> </v>
      </c>
    </row>
    <row r="4210" spans="3:13">
      <c r="C4210" s="355">
        <v>4209</v>
      </c>
      <c r="M4210" t="str">
        <f t="shared" si="275"/>
        <v xml:space="preserve"> </v>
      </c>
    </row>
    <row r="4211" spans="3:13">
      <c r="C4211" s="355">
        <v>4210</v>
      </c>
      <c r="M4211" t="str">
        <f t="shared" si="275"/>
        <v xml:space="preserve"> </v>
      </c>
    </row>
    <row r="4212" spans="3:13">
      <c r="C4212" s="355">
        <v>4211</v>
      </c>
      <c r="M4212" t="str">
        <f t="shared" si="275"/>
        <v xml:space="preserve"> </v>
      </c>
    </row>
    <row r="4213" spans="3:13">
      <c r="C4213" s="355">
        <v>4212</v>
      </c>
      <c r="M4213" t="str">
        <f t="shared" si="275"/>
        <v xml:space="preserve"> </v>
      </c>
    </row>
    <row r="4214" spans="3:13">
      <c r="C4214" s="355">
        <v>4213</v>
      </c>
      <c r="M4214" t="str">
        <f t="shared" si="275"/>
        <v xml:space="preserve"> </v>
      </c>
    </row>
    <row r="4215" spans="3:13">
      <c r="C4215" s="355">
        <v>4214</v>
      </c>
      <c r="M4215" t="str">
        <f t="shared" si="275"/>
        <v xml:space="preserve"> </v>
      </c>
    </row>
    <row r="4216" spans="3:13">
      <c r="C4216" s="355">
        <v>4215</v>
      </c>
      <c r="M4216" t="str">
        <f t="shared" si="275"/>
        <v xml:space="preserve"> </v>
      </c>
    </row>
    <row r="4217" spans="3:13">
      <c r="C4217" s="355">
        <v>4216</v>
      </c>
      <c r="M4217" t="str">
        <f t="shared" si="275"/>
        <v xml:space="preserve"> </v>
      </c>
    </row>
    <row r="4218" spans="3:13">
      <c r="C4218" s="355">
        <v>4217</v>
      </c>
      <c r="M4218" t="str">
        <f t="shared" si="275"/>
        <v xml:space="preserve"> </v>
      </c>
    </row>
    <row r="4219" spans="3:13">
      <c r="C4219" s="355">
        <v>4218</v>
      </c>
      <c r="M4219" t="str">
        <f t="shared" si="275"/>
        <v xml:space="preserve"> </v>
      </c>
    </row>
    <row r="4220" spans="3:13">
      <c r="C4220" s="355">
        <v>4219</v>
      </c>
      <c r="M4220" t="str">
        <f t="shared" si="275"/>
        <v xml:space="preserve"> </v>
      </c>
    </row>
    <row r="4221" spans="3:13">
      <c r="C4221" s="355">
        <v>4220</v>
      </c>
      <c r="M4221" t="str">
        <f t="shared" si="275"/>
        <v xml:space="preserve"> </v>
      </c>
    </row>
    <row r="4222" spans="3:13">
      <c r="C4222" s="355">
        <v>4221</v>
      </c>
      <c r="M4222" t="str">
        <f t="shared" si="275"/>
        <v xml:space="preserve"> </v>
      </c>
    </row>
    <row r="4223" spans="3:13">
      <c r="C4223" s="355">
        <v>4222</v>
      </c>
      <c r="M4223" t="str">
        <f t="shared" si="275"/>
        <v xml:space="preserve"> </v>
      </c>
    </row>
    <row r="4224" spans="3:13">
      <c r="C4224" s="355">
        <v>4223</v>
      </c>
      <c r="M4224" t="str">
        <f t="shared" si="275"/>
        <v xml:space="preserve"> </v>
      </c>
    </row>
    <row r="4225" spans="3:13">
      <c r="C4225" s="355">
        <v>4224</v>
      </c>
      <c r="M4225" t="str">
        <f t="shared" si="275"/>
        <v xml:space="preserve"> </v>
      </c>
    </row>
    <row r="4226" spans="3:13">
      <c r="C4226" s="355">
        <v>4225</v>
      </c>
      <c r="M4226" t="str">
        <f t="shared" si="275"/>
        <v xml:space="preserve"> </v>
      </c>
    </row>
    <row r="4227" spans="3:13">
      <c r="C4227" s="355">
        <v>4226</v>
      </c>
      <c r="M4227" t="str">
        <f t="shared" ref="M4227:M4290" si="276">K4227&amp;" "&amp;L4227</f>
        <v xml:space="preserve"> </v>
      </c>
    </row>
    <row r="4228" spans="3:13">
      <c r="C4228" s="355">
        <v>4227</v>
      </c>
      <c r="M4228" t="str">
        <f t="shared" si="276"/>
        <v xml:space="preserve"> </v>
      </c>
    </row>
    <row r="4229" spans="3:13">
      <c r="C4229" s="355">
        <v>4228</v>
      </c>
      <c r="M4229" t="str">
        <f t="shared" si="276"/>
        <v xml:space="preserve"> </v>
      </c>
    </row>
    <row r="4230" spans="3:13">
      <c r="C4230" s="355">
        <v>4229</v>
      </c>
      <c r="M4230" t="str">
        <f t="shared" si="276"/>
        <v xml:space="preserve"> </v>
      </c>
    </row>
    <row r="4231" spans="3:13">
      <c r="C4231" s="355">
        <v>4230</v>
      </c>
      <c r="M4231" t="str">
        <f t="shared" si="276"/>
        <v xml:space="preserve"> </v>
      </c>
    </row>
    <row r="4232" spans="3:13">
      <c r="C4232" s="355">
        <v>4231</v>
      </c>
      <c r="M4232" t="str">
        <f t="shared" si="276"/>
        <v xml:space="preserve"> </v>
      </c>
    </row>
    <row r="4233" spans="3:13">
      <c r="C4233" s="355">
        <v>4232</v>
      </c>
      <c r="M4233" t="str">
        <f t="shared" si="276"/>
        <v xml:space="preserve"> </v>
      </c>
    </row>
    <row r="4234" spans="3:13">
      <c r="C4234" s="355">
        <v>4233</v>
      </c>
      <c r="M4234" t="str">
        <f t="shared" si="276"/>
        <v xml:space="preserve"> </v>
      </c>
    </row>
    <row r="4235" spans="3:13">
      <c r="C4235" s="355">
        <v>4234</v>
      </c>
      <c r="M4235" t="str">
        <f t="shared" si="276"/>
        <v xml:space="preserve"> </v>
      </c>
    </row>
    <row r="4236" spans="3:13">
      <c r="C4236" s="355">
        <v>4235</v>
      </c>
      <c r="M4236" t="str">
        <f t="shared" si="276"/>
        <v xml:space="preserve"> </v>
      </c>
    </row>
    <row r="4237" spans="3:13">
      <c r="C4237" s="355">
        <v>4236</v>
      </c>
      <c r="M4237" t="str">
        <f t="shared" si="276"/>
        <v xml:space="preserve"> </v>
      </c>
    </row>
    <row r="4238" spans="3:13">
      <c r="C4238" s="355">
        <v>4237</v>
      </c>
      <c r="M4238" t="str">
        <f t="shared" si="276"/>
        <v xml:space="preserve"> </v>
      </c>
    </row>
    <row r="4239" spans="3:13">
      <c r="C4239" s="355">
        <v>4238</v>
      </c>
      <c r="M4239" t="str">
        <f t="shared" si="276"/>
        <v xml:space="preserve"> </v>
      </c>
    </row>
    <row r="4240" spans="3:13">
      <c r="C4240" s="355">
        <v>4239</v>
      </c>
      <c r="M4240" t="str">
        <f t="shared" si="276"/>
        <v xml:space="preserve"> </v>
      </c>
    </row>
    <row r="4241" spans="3:13">
      <c r="C4241" s="355">
        <v>4240</v>
      </c>
      <c r="M4241" t="str">
        <f t="shared" si="276"/>
        <v xml:space="preserve"> </v>
      </c>
    </row>
    <row r="4242" spans="3:13">
      <c r="C4242" s="355">
        <v>4241</v>
      </c>
      <c r="M4242" t="str">
        <f t="shared" si="276"/>
        <v xml:space="preserve"> </v>
      </c>
    </row>
    <row r="4243" spans="3:13">
      <c r="C4243" s="355">
        <v>4242</v>
      </c>
      <c r="M4243" t="str">
        <f t="shared" si="276"/>
        <v xml:space="preserve"> </v>
      </c>
    </row>
    <row r="4244" spans="3:13">
      <c r="C4244" s="355">
        <v>4243</v>
      </c>
      <c r="M4244" t="str">
        <f t="shared" si="276"/>
        <v xml:space="preserve"> </v>
      </c>
    </row>
    <row r="4245" spans="3:13">
      <c r="C4245" s="355">
        <v>4244</v>
      </c>
      <c r="M4245" t="str">
        <f t="shared" si="276"/>
        <v xml:space="preserve"> </v>
      </c>
    </row>
    <row r="4246" spans="3:13">
      <c r="C4246" s="355">
        <v>4245</v>
      </c>
      <c r="M4246" t="str">
        <f t="shared" si="276"/>
        <v xml:space="preserve"> </v>
      </c>
    </row>
    <row r="4247" spans="3:13">
      <c r="C4247" s="355">
        <v>4246</v>
      </c>
      <c r="M4247" t="str">
        <f t="shared" si="276"/>
        <v xml:space="preserve"> </v>
      </c>
    </row>
    <row r="4248" spans="3:13">
      <c r="C4248" s="355">
        <v>4247</v>
      </c>
      <c r="M4248" t="str">
        <f t="shared" si="276"/>
        <v xml:space="preserve"> </v>
      </c>
    </row>
    <row r="4249" spans="3:13">
      <c r="C4249" s="355">
        <v>4248</v>
      </c>
      <c r="M4249" t="str">
        <f t="shared" si="276"/>
        <v xml:space="preserve"> </v>
      </c>
    </row>
    <row r="4250" spans="3:13">
      <c r="C4250" s="355">
        <v>4249</v>
      </c>
      <c r="M4250" t="str">
        <f t="shared" si="276"/>
        <v xml:space="preserve"> </v>
      </c>
    </row>
    <row r="4251" spans="3:13">
      <c r="C4251" s="355">
        <v>4250</v>
      </c>
      <c r="M4251" t="str">
        <f t="shared" si="276"/>
        <v xml:space="preserve"> </v>
      </c>
    </row>
    <row r="4252" spans="3:13">
      <c r="C4252" s="355">
        <v>4251</v>
      </c>
      <c r="M4252" t="str">
        <f t="shared" si="276"/>
        <v xml:space="preserve"> </v>
      </c>
    </row>
    <row r="4253" spans="3:13">
      <c r="C4253" s="355">
        <v>4252</v>
      </c>
      <c r="M4253" t="str">
        <f t="shared" si="276"/>
        <v xml:space="preserve"> </v>
      </c>
    </row>
    <row r="4254" spans="3:13">
      <c r="C4254" s="355">
        <v>4253</v>
      </c>
      <c r="M4254" t="str">
        <f t="shared" si="276"/>
        <v xml:space="preserve"> </v>
      </c>
    </row>
    <row r="4255" spans="3:13">
      <c r="C4255" s="355">
        <v>4254</v>
      </c>
      <c r="M4255" t="str">
        <f t="shared" si="276"/>
        <v xml:space="preserve"> </v>
      </c>
    </row>
    <row r="4256" spans="3:13">
      <c r="C4256" s="355">
        <v>4255</v>
      </c>
      <c r="M4256" t="str">
        <f t="shared" si="276"/>
        <v xml:space="preserve"> </v>
      </c>
    </row>
    <row r="4257" spans="3:13">
      <c r="C4257" s="355">
        <v>4256</v>
      </c>
      <c r="M4257" t="str">
        <f t="shared" si="276"/>
        <v xml:space="preserve"> </v>
      </c>
    </row>
    <row r="4258" spans="3:13">
      <c r="C4258" s="355">
        <v>4257</v>
      </c>
      <c r="M4258" t="str">
        <f t="shared" si="276"/>
        <v xml:space="preserve"> </v>
      </c>
    </row>
    <row r="4259" spans="3:13">
      <c r="C4259" s="355">
        <v>4258</v>
      </c>
      <c r="M4259" t="str">
        <f t="shared" si="276"/>
        <v xml:space="preserve"> </v>
      </c>
    </row>
    <row r="4260" spans="3:13">
      <c r="C4260" s="355">
        <v>4259</v>
      </c>
      <c r="M4260" t="str">
        <f t="shared" si="276"/>
        <v xml:space="preserve"> </v>
      </c>
    </row>
    <row r="4261" spans="3:13">
      <c r="C4261" s="355">
        <v>4260</v>
      </c>
      <c r="M4261" t="str">
        <f t="shared" si="276"/>
        <v xml:space="preserve"> </v>
      </c>
    </row>
    <row r="4262" spans="3:13">
      <c r="C4262" s="355">
        <v>4261</v>
      </c>
      <c r="M4262" t="str">
        <f t="shared" si="276"/>
        <v xml:space="preserve"> </v>
      </c>
    </row>
    <row r="4263" spans="3:13">
      <c r="C4263" s="355">
        <v>4262</v>
      </c>
      <c r="M4263" t="str">
        <f t="shared" si="276"/>
        <v xml:space="preserve"> </v>
      </c>
    </row>
    <row r="4264" spans="3:13">
      <c r="C4264" s="355">
        <v>4263</v>
      </c>
      <c r="M4264" t="str">
        <f t="shared" si="276"/>
        <v xml:space="preserve"> </v>
      </c>
    </row>
    <row r="4265" spans="3:13">
      <c r="C4265" s="355">
        <v>4264</v>
      </c>
      <c r="M4265" t="str">
        <f t="shared" si="276"/>
        <v xml:space="preserve"> </v>
      </c>
    </row>
    <row r="4266" spans="3:13">
      <c r="C4266" s="355">
        <v>4265</v>
      </c>
      <c r="M4266" t="str">
        <f t="shared" si="276"/>
        <v xml:space="preserve"> </v>
      </c>
    </row>
    <row r="4267" spans="3:13">
      <c r="C4267" s="355">
        <v>4266</v>
      </c>
      <c r="M4267" t="str">
        <f t="shared" si="276"/>
        <v xml:space="preserve"> </v>
      </c>
    </row>
    <row r="4268" spans="3:13">
      <c r="C4268" s="355">
        <v>4267</v>
      </c>
      <c r="M4268" t="str">
        <f t="shared" si="276"/>
        <v xml:space="preserve"> </v>
      </c>
    </row>
    <row r="4269" spans="3:13">
      <c r="C4269" s="355">
        <v>4268</v>
      </c>
      <c r="M4269" t="str">
        <f t="shared" si="276"/>
        <v xml:space="preserve"> </v>
      </c>
    </row>
    <row r="4270" spans="3:13">
      <c r="C4270" s="355">
        <v>4269</v>
      </c>
      <c r="M4270" t="str">
        <f t="shared" si="276"/>
        <v xml:space="preserve"> </v>
      </c>
    </row>
    <row r="4271" spans="3:13">
      <c r="C4271" s="355">
        <v>4270</v>
      </c>
      <c r="M4271" t="str">
        <f t="shared" si="276"/>
        <v xml:space="preserve"> </v>
      </c>
    </row>
    <row r="4272" spans="3:13">
      <c r="C4272" s="355">
        <v>4271</v>
      </c>
      <c r="M4272" t="str">
        <f t="shared" si="276"/>
        <v xml:space="preserve"> </v>
      </c>
    </row>
    <row r="4273" spans="3:13">
      <c r="C4273" s="355">
        <v>4272</v>
      </c>
      <c r="M4273" t="str">
        <f t="shared" si="276"/>
        <v xml:space="preserve"> </v>
      </c>
    </row>
    <row r="4274" spans="3:13">
      <c r="C4274" s="355">
        <v>4273</v>
      </c>
      <c r="M4274" t="str">
        <f t="shared" si="276"/>
        <v xml:space="preserve"> </v>
      </c>
    </row>
    <row r="4275" spans="3:13">
      <c r="C4275" s="355">
        <v>4274</v>
      </c>
      <c r="M4275" t="str">
        <f t="shared" si="276"/>
        <v xml:space="preserve"> </v>
      </c>
    </row>
    <row r="4276" spans="3:13">
      <c r="C4276" s="355">
        <v>4275</v>
      </c>
      <c r="M4276" t="str">
        <f t="shared" si="276"/>
        <v xml:space="preserve"> </v>
      </c>
    </row>
    <row r="4277" spans="3:13">
      <c r="C4277" s="355">
        <v>4276</v>
      </c>
      <c r="M4277" t="str">
        <f t="shared" si="276"/>
        <v xml:space="preserve"> </v>
      </c>
    </row>
    <row r="4278" spans="3:13">
      <c r="C4278" s="355">
        <v>4277</v>
      </c>
      <c r="M4278" t="str">
        <f t="shared" si="276"/>
        <v xml:space="preserve"> </v>
      </c>
    </row>
    <row r="4279" spans="3:13">
      <c r="C4279" s="355">
        <v>4278</v>
      </c>
      <c r="M4279" t="str">
        <f t="shared" si="276"/>
        <v xml:space="preserve"> </v>
      </c>
    </row>
    <row r="4280" spans="3:13">
      <c r="C4280" s="355">
        <v>4279</v>
      </c>
      <c r="M4280" t="str">
        <f t="shared" si="276"/>
        <v xml:space="preserve"> </v>
      </c>
    </row>
    <row r="4281" spans="3:13">
      <c r="C4281" s="355">
        <v>4280</v>
      </c>
      <c r="M4281" t="str">
        <f t="shared" si="276"/>
        <v xml:space="preserve"> </v>
      </c>
    </row>
    <row r="4282" spans="3:13">
      <c r="C4282" s="355">
        <v>4281</v>
      </c>
      <c r="M4282" t="str">
        <f t="shared" si="276"/>
        <v xml:space="preserve"> </v>
      </c>
    </row>
    <row r="4283" spans="3:13">
      <c r="C4283" s="355">
        <v>4282</v>
      </c>
      <c r="M4283" t="str">
        <f t="shared" si="276"/>
        <v xml:space="preserve"> </v>
      </c>
    </row>
    <row r="4284" spans="3:13">
      <c r="C4284" s="355">
        <v>4283</v>
      </c>
      <c r="M4284" t="str">
        <f t="shared" si="276"/>
        <v xml:space="preserve"> </v>
      </c>
    </row>
    <row r="4285" spans="3:13">
      <c r="C4285" s="355">
        <v>4284</v>
      </c>
      <c r="M4285" t="str">
        <f t="shared" si="276"/>
        <v xml:space="preserve"> </v>
      </c>
    </row>
    <row r="4286" spans="3:13">
      <c r="C4286" s="355">
        <v>4285</v>
      </c>
      <c r="M4286" t="str">
        <f t="shared" si="276"/>
        <v xml:space="preserve"> </v>
      </c>
    </row>
    <row r="4287" spans="3:13">
      <c r="C4287" s="355">
        <v>4286</v>
      </c>
      <c r="M4287" t="str">
        <f t="shared" si="276"/>
        <v xml:space="preserve"> </v>
      </c>
    </row>
    <row r="4288" spans="3:13">
      <c r="C4288" s="355">
        <v>4287</v>
      </c>
      <c r="M4288" t="str">
        <f t="shared" si="276"/>
        <v xml:space="preserve"> </v>
      </c>
    </row>
    <row r="4289" spans="3:13">
      <c r="C4289" s="355">
        <v>4288</v>
      </c>
      <c r="M4289" t="str">
        <f t="shared" si="276"/>
        <v xml:space="preserve"> </v>
      </c>
    </row>
    <row r="4290" spans="3:13">
      <c r="C4290" s="355">
        <v>4289</v>
      </c>
      <c r="M4290" t="str">
        <f t="shared" si="276"/>
        <v xml:space="preserve"> </v>
      </c>
    </row>
    <row r="4291" spans="3:13">
      <c r="C4291" s="355">
        <v>4290</v>
      </c>
      <c r="M4291" t="str">
        <f t="shared" ref="M4291:M4293" si="277">K4291&amp;" "&amp;L4291</f>
        <v xml:space="preserve"> </v>
      </c>
    </row>
    <row r="4292" spans="3:13">
      <c r="C4292" s="355">
        <v>4291</v>
      </c>
      <c r="M4292" t="str">
        <f t="shared" si="277"/>
        <v xml:space="preserve"> </v>
      </c>
    </row>
    <row r="4293" spans="3:13">
      <c r="C4293" s="355">
        <v>4292</v>
      </c>
      <c r="M4293" t="str">
        <f t="shared" si="277"/>
        <v xml:space="preserve"> </v>
      </c>
    </row>
    <row r="4294" spans="3:13">
      <c r="C4294" s="355">
        <v>4293</v>
      </c>
    </row>
    <row r="4295" spans="3:13">
      <c r="C4295" s="355">
        <v>4294</v>
      </c>
    </row>
    <row r="4296" spans="3:13">
      <c r="C4296" s="355">
        <v>4295</v>
      </c>
    </row>
    <row r="4297" spans="3:13">
      <c r="C4297" s="355">
        <v>4296</v>
      </c>
    </row>
    <row r="4298" spans="3:13">
      <c r="C4298" s="355">
        <v>4297</v>
      </c>
    </row>
    <row r="4299" spans="3:13">
      <c r="C4299" s="355">
        <v>4298</v>
      </c>
    </row>
    <row r="4300" spans="3:13">
      <c r="C4300" s="355">
        <v>4299</v>
      </c>
    </row>
    <row r="4301" spans="3:13">
      <c r="C4301" s="355">
        <v>4300</v>
      </c>
    </row>
    <row r="4302" spans="3:13">
      <c r="C4302" s="355">
        <v>4301</v>
      </c>
    </row>
    <row r="4303" spans="3:13">
      <c r="C4303" s="355">
        <v>4302</v>
      </c>
    </row>
    <row r="4304" spans="3:13">
      <c r="C4304" s="355">
        <v>4303</v>
      </c>
    </row>
    <row r="4305" spans="3:3">
      <c r="C4305" s="355">
        <v>4304</v>
      </c>
    </row>
    <row r="4306" spans="3:3">
      <c r="C4306" s="355">
        <v>4305</v>
      </c>
    </row>
    <row r="4307" spans="3:3">
      <c r="C4307" s="355">
        <v>4306</v>
      </c>
    </row>
    <row r="4308" spans="3:3">
      <c r="C4308" s="355">
        <v>4307</v>
      </c>
    </row>
    <row r="4309" spans="3:3">
      <c r="C4309" s="355">
        <v>4308</v>
      </c>
    </row>
    <row r="4310" spans="3:3">
      <c r="C4310" s="355">
        <v>4309</v>
      </c>
    </row>
    <row r="4311" spans="3:3">
      <c r="C4311" s="355">
        <v>4310</v>
      </c>
    </row>
    <row r="4312" spans="3:3">
      <c r="C4312" s="355">
        <v>4311</v>
      </c>
    </row>
    <row r="4313" spans="3:3">
      <c r="C4313" s="355">
        <v>4312</v>
      </c>
    </row>
    <row r="4314" spans="3:3">
      <c r="C4314" s="355">
        <v>4313</v>
      </c>
    </row>
    <row r="4315" spans="3:3">
      <c r="C4315" s="355">
        <v>4314</v>
      </c>
    </row>
    <row r="4316" spans="3:3">
      <c r="C4316" s="355">
        <v>4315</v>
      </c>
    </row>
    <row r="4317" spans="3:3">
      <c r="C4317" s="355">
        <v>4316</v>
      </c>
    </row>
    <row r="4318" spans="3:3">
      <c r="C4318" s="355">
        <v>4317</v>
      </c>
    </row>
    <row r="4319" spans="3:3">
      <c r="C4319" s="355">
        <v>4318</v>
      </c>
    </row>
    <row r="4320" spans="3:3">
      <c r="C4320" s="355">
        <v>4319</v>
      </c>
    </row>
    <row r="4321" spans="3:3">
      <c r="C4321" s="355">
        <v>4320</v>
      </c>
    </row>
    <row r="4322" spans="3:3">
      <c r="C4322" s="355">
        <v>4321</v>
      </c>
    </row>
    <row r="4323" spans="3:3">
      <c r="C4323" s="355">
        <v>4322</v>
      </c>
    </row>
    <row r="4324" spans="3:3">
      <c r="C4324" s="355">
        <v>4323</v>
      </c>
    </row>
    <row r="4325" spans="3:3">
      <c r="C4325" s="355">
        <v>4324</v>
      </c>
    </row>
    <row r="4326" spans="3:3">
      <c r="C4326" s="355">
        <v>4325</v>
      </c>
    </row>
    <row r="4327" spans="3:3">
      <c r="C4327" s="355">
        <v>4326</v>
      </c>
    </row>
    <row r="4328" spans="3:3">
      <c r="C4328" s="355">
        <v>4327</v>
      </c>
    </row>
    <row r="4329" spans="3:3">
      <c r="C4329" s="355">
        <v>4328</v>
      </c>
    </row>
    <row r="4330" spans="3:3">
      <c r="C4330" s="355">
        <v>4329</v>
      </c>
    </row>
    <row r="4331" spans="3:3">
      <c r="C4331" s="355">
        <v>4330</v>
      </c>
    </row>
    <row r="4332" spans="3:3">
      <c r="C4332" s="355">
        <v>4331</v>
      </c>
    </row>
    <row r="4333" spans="3:3">
      <c r="C4333" s="355">
        <v>4332</v>
      </c>
    </row>
    <row r="4334" spans="3:3">
      <c r="C4334" s="355">
        <v>4333</v>
      </c>
    </row>
    <row r="4335" spans="3:3">
      <c r="C4335" s="355">
        <v>4334</v>
      </c>
    </row>
    <row r="4336" spans="3:3">
      <c r="C4336" s="355">
        <v>4335</v>
      </c>
    </row>
    <row r="4337" spans="3:3">
      <c r="C4337" s="355">
        <v>4336</v>
      </c>
    </row>
    <row r="4338" spans="3:3">
      <c r="C4338" s="355">
        <v>4337</v>
      </c>
    </row>
    <row r="4339" spans="3:3">
      <c r="C4339" s="355">
        <v>4338</v>
      </c>
    </row>
    <row r="4340" spans="3:3">
      <c r="C4340" s="355">
        <v>4339</v>
      </c>
    </row>
    <row r="4341" spans="3:3">
      <c r="C4341" s="355">
        <v>4340</v>
      </c>
    </row>
    <row r="4342" spans="3:3">
      <c r="C4342" s="355">
        <v>4341</v>
      </c>
    </row>
    <row r="4343" spans="3:3">
      <c r="C4343" s="355">
        <v>4342</v>
      </c>
    </row>
    <row r="4344" spans="3:3">
      <c r="C4344" s="355">
        <v>4343</v>
      </c>
    </row>
    <row r="4345" spans="3:3">
      <c r="C4345" s="355">
        <v>4344</v>
      </c>
    </row>
    <row r="4346" spans="3:3">
      <c r="C4346" s="355">
        <v>4345</v>
      </c>
    </row>
    <row r="4347" spans="3:3">
      <c r="C4347" s="355">
        <v>4346</v>
      </c>
    </row>
    <row r="4348" spans="3:3">
      <c r="C4348" s="355">
        <v>4347</v>
      </c>
    </row>
    <row r="4349" spans="3:3">
      <c r="C4349" s="355">
        <v>4348</v>
      </c>
    </row>
    <row r="4350" spans="3:3">
      <c r="C4350" s="355">
        <v>4349</v>
      </c>
    </row>
    <row r="4351" spans="3:3">
      <c r="C4351" s="355">
        <v>4350</v>
      </c>
    </row>
    <row r="4352" spans="3:3">
      <c r="C4352" s="355">
        <v>4351</v>
      </c>
    </row>
    <row r="4353" spans="3:3">
      <c r="C4353" s="355">
        <v>4352</v>
      </c>
    </row>
    <row r="4354" spans="3:3">
      <c r="C4354" s="355">
        <v>4353</v>
      </c>
    </row>
    <row r="4355" spans="3:3">
      <c r="C4355" s="355">
        <v>4354</v>
      </c>
    </row>
    <row r="4356" spans="3:3">
      <c r="C4356" s="355">
        <v>4355</v>
      </c>
    </row>
    <row r="4357" spans="3:3">
      <c r="C4357" s="355">
        <v>4356</v>
      </c>
    </row>
    <row r="4358" spans="3:3">
      <c r="C4358" s="355">
        <v>4357</v>
      </c>
    </row>
    <row r="4359" spans="3:3">
      <c r="C4359" s="355">
        <v>4358</v>
      </c>
    </row>
    <row r="4360" spans="3:3">
      <c r="C4360" s="355">
        <v>4359</v>
      </c>
    </row>
    <row r="4361" spans="3:3">
      <c r="C4361" s="355">
        <v>4360</v>
      </c>
    </row>
    <row r="4362" spans="3:3">
      <c r="C4362" s="355">
        <v>4361</v>
      </c>
    </row>
    <row r="4363" spans="3:3">
      <c r="C4363" s="355">
        <v>4362</v>
      </c>
    </row>
    <row r="4364" spans="3:3">
      <c r="C4364" s="355">
        <v>4363</v>
      </c>
    </row>
    <row r="4365" spans="3:3">
      <c r="C4365" s="355">
        <v>4364</v>
      </c>
    </row>
    <row r="4366" spans="3:3">
      <c r="C4366" s="355">
        <v>4365</v>
      </c>
    </row>
    <row r="4367" spans="3:3">
      <c r="C4367" s="355">
        <v>4366</v>
      </c>
    </row>
    <row r="4368" spans="3:3">
      <c r="C4368" s="355">
        <v>4367</v>
      </c>
    </row>
    <row r="4369" spans="3:3">
      <c r="C4369" s="355">
        <v>4368</v>
      </c>
    </row>
    <row r="4370" spans="3:3">
      <c r="C4370" s="355">
        <v>4369</v>
      </c>
    </row>
    <row r="4371" spans="3:3">
      <c r="C4371" s="355">
        <v>4370</v>
      </c>
    </row>
    <row r="4372" spans="3:3">
      <c r="C4372" s="355">
        <v>4371</v>
      </c>
    </row>
    <row r="4373" spans="3:3">
      <c r="C4373" s="355">
        <v>4372</v>
      </c>
    </row>
    <row r="4374" spans="3:3">
      <c r="C4374" s="355">
        <v>4373</v>
      </c>
    </row>
    <row r="4375" spans="3:3">
      <c r="C4375" s="355">
        <v>4374</v>
      </c>
    </row>
    <row r="4376" spans="3:3">
      <c r="C4376" s="355">
        <v>4375</v>
      </c>
    </row>
    <row r="4377" spans="3:3">
      <c r="C4377" s="355">
        <v>4376</v>
      </c>
    </row>
    <row r="4378" spans="3:3">
      <c r="C4378" s="355">
        <v>4377</v>
      </c>
    </row>
    <row r="4379" spans="3:3">
      <c r="C4379" s="355">
        <v>4378</v>
      </c>
    </row>
    <row r="4380" spans="3:3">
      <c r="C4380" s="355">
        <v>4379</v>
      </c>
    </row>
    <row r="4381" spans="3:3">
      <c r="C4381" s="355">
        <v>4380</v>
      </c>
    </row>
    <row r="4382" spans="3:3">
      <c r="C4382" s="355">
        <v>4381</v>
      </c>
    </row>
    <row r="4383" spans="3:3">
      <c r="C4383" s="355">
        <v>4382</v>
      </c>
    </row>
    <row r="4384" spans="3:3">
      <c r="C4384" s="355">
        <v>4383</v>
      </c>
    </row>
    <row r="4385" spans="3:3">
      <c r="C4385" s="355">
        <v>4384</v>
      </c>
    </row>
    <row r="4386" spans="3:3">
      <c r="C4386" s="355">
        <v>4385</v>
      </c>
    </row>
    <row r="4387" spans="3:3">
      <c r="C4387" s="355">
        <v>4386</v>
      </c>
    </row>
    <row r="4388" spans="3:3">
      <c r="C4388" s="355">
        <v>4387</v>
      </c>
    </row>
    <row r="4389" spans="3:3">
      <c r="C4389" s="355">
        <v>4388</v>
      </c>
    </row>
    <row r="4390" spans="3:3">
      <c r="C4390" s="355">
        <v>4389</v>
      </c>
    </row>
    <row r="4391" spans="3:3">
      <c r="C4391" s="355">
        <v>4390</v>
      </c>
    </row>
    <row r="4392" spans="3:3">
      <c r="C4392" s="355">
        <v>4391</v>
      </c>
    </row>
    <row r="4393" spans="3:3">
      <c r="C4393" s="355">
        <v>4392</v>
      </c>
    </row>
    <row r="4394" spans="3:3">
      <c r="C4394" s="355">
        <v>4393</v>
      </c>
    </row>
    <row r="4395" spans="3:3">
      <c r="C4395" s="355">
        <v>4394</v>
      </c>
    </row>
    <row r="4396" spans="3:3">
      <c r="C4396" s="355">
        <v>4395</v>
      </c>
    </row>
    <row r="4397" spans="3:3">
      <c r="C4397" s="355">
        <v>4396</v>
      </c>
    </row>
    <row r="4398" spans="3:3">
      <c r="C4398" s="355">
        <v>4397</v>
      </c>
    </row>
    <row r="4399" spans="3:3">
      <c r="C4399" s="355">
        <v>4398</v>
      </c>
    </row>
    <row r="4400" spans="3:3">
      <c r="C4400" s="355">
        <v>4399</v>
      </c>
    </row>
    <row r="4401" spans="3:3">
      <c r="C4401" s="355">
        <v>4400</v>
      </c>
    </row>
    <row r="4402" spans="3:3">
      <c r="C4402" s="355">
        <v>4401</v>
      </c>
    </row>
    <row r="4403" spans="3:3">
      <c r="C4403" s="355">
        <v>4402</v>
      </c>
    </row>
    <row r="4404" spans="3:3">
      <c r="C4404" s="355">
        <v>4403</v>
      </c>
    </row>
    <row r="4405" spans="3:3">
      <c r="C4405" s="355">
        <v>4404</v>
      </c>
    </row>
    <row r="4406" spans="3:3">
      <c r="C4406" s="355">
        <v>4405</v>
      </c>
    </row>
    <row r="4407" spans="3:3">
      <c r="C4407" s="355">
        <v>4406</v>
      </c>
    </row>
    <row r="4408" spans="3:3">
      <c r="C4408" s="355">
        <v>4407</v>
      </c>
    </row>
    <row r="4409" spans="3:3">
      <c r="C4409" s="355">
        <v>4408</v>
      </c>
    </row>
    <row r="4410" spans="3:3">
      <c r="C4410" s="355">
        <v>4409</v>
      </c>
    </row>
    <row r="4411" spans="3:3">
      <c r="C4411" s="355">
        <v>4410</v>
      </c>
    </row>
    <row r="4412" spans="3:3">
      <c r="C4412" s="355">
        <v>4411</v>
      </c>
    </row>
    <row r="4413" spans="3:3">
      <c r="C4413" s="355">
        <v>4412</v>
      </c>
    </row>
    <row r="4414" spans="3:3">
      <c r="C4414" s="355">
        <v>4413</v>
      </c>
    </row>
    <row r="4415" spans="3:3">
      <c r="C4415" s="355">
        <v>4414</v>
      </c>
    </row>
    <row r="4416" spans="3:3">
      <c r="C4416" s="355">
        <v>4415</v>
      </c>
    </row>
    <row r="4417" spans="3:3">
      <c r="C4417" s="355">
        <v>4416</v>
      </c>
    </row>
    <row r="4418" spans="3:3">
      <c r="C4418" s="355">
        <v>4417</v>
      </c>
    </row>
    <row r="4419" spans="3:3">
      <c r="C4419" s="355">
        <v>4418</v>
      </c>
    </row>
    <row r="4420" spans="3:3">
      <c r="C4420" s="355">
        <v>4419</v>
      </c>
    </row>
    <row r="4421" spans="3:3">
      <c r="C4421" s="355">
        <v>4420</v>
      </c>
    </row>
    <row r="4422" spans="3:3">
      <c r="C4422" s="355">
        <v>4421</v>
      </c>
    </row>
    <row r="4423" spans="3:3">
      <c r="C4423" s="355">
        <v>4422</v>
      </c>
    </row>
    <row r="4424" spans="3:3">
      <c r="C4424" s="355">
        <v>4423</v>
      </c>
    </row>
    <row r="4425" spans="3:3">
      <c r="C4425" s="355">
        <v>4424</v>
      </c>
    </row>
    <row r="4426" spans="3:3">
      <c r="C4426" s="355">
        <v>4425</v>
      </c>
    </row>
    <row r="4427" spans="3:3">
      <c r="C4427" s="355">
        <v>4426</v>
      </c>
    </row>
    <row r="4428" spans="3:3">
      <c r="C4428" s="355">
        <v>4427</v>
      </c>
    </row>
    <row r="4429" spans="3:3">
      <c r="C4429" s="355">
        <v>4428</v>
      </c>
    </row>
    <row r="4430" spans="3:3">
      <c r="C4430" s="355">
        <v>4429</v>
      </c>
    </row>
    <row r="4431" spans="3:3">
      <c r="C4431" s="355">
        <v>4430</v>
      </c>
    </row>
    <row r="4432" spans="3:3">
      <c r="C4432" s="355">
        <v>4431</v>
      </c>
    </row>
    <row r="4433" spans="3:3">
      <c r="C4433" s="355">
        <v>4432</v>
      </c>
    </row>
    <row r="4434" spans="3:3">
      <c r="C4434" s="355">
        <v>4433</v>
      </c>
    </row>
    <row r="4435" spans="3:3">
      <c r="C4435" s="355">
        <v>4434</v>
      </c>
    </row>
    <row r="4436" spans="3:3">
      <c r="C4436" s="355">
        <v>4435</v>
      </c>
    </row>
    <row r="4437" spans="3:3">
      <c r="C4437" s="355">
        <v>4436</v>
      </c>
    </row>
    <row r="4438" spans="3:3">
      <c r="C4438" s="355">
        <v>4437</v>
      </c>
    </row>
    <row r="4439" spans="3:3">
      <c r="C4439" s="355">
        <v>4438</v>
      </c>
    </row>
    <row r="4440" spans="3:3">
      <c r="C4440" s="355">
        <v>4439</v>
      </c>
    </row>
    <row r="4441" spans="3:3">
      <c r="C4441" s="355">
        <v>4440</v>
      </c>
    </row>
    <row r="4442" spans="3:3">
      <c r="C4442" s="355">
        <v>4441</v>
      </c>
    </row>
    <row r="4443" spans="3:3">
      <c r="C4443" s="355">
        <v>4442</v>
      </c>
    </row>
    <row r="4444" spans="3:3">
      <c r="C4444" s="355">
        <v>4443</v>
      </c>
    </row>
    <row r="4445" spans="3:3">
      <c r="C4445" s="355">
        <v>4444</v>
      </c>
    </row>
    <row r="4446" spans="3:3">
      <c r="C4446" s="355">
        <v>4445</v>
      </c>
    </row>
    <row r="4447" spans="3:3">
      <c r="C4447" s="355">
        <v>4446</v>
      </c>
    </row>
    <row r="4448" spans="3:3">
      <c r="C4448" s="355">
        <v>4447</v>
      </c>
    </row>
    <row r="4449" spans="3:3">
      <c r="C4449" s="355">
        <v>4448</v>
      </c>
    </row>
    <row r="4450" spans="3:3">
      <c r="C4450" s="355">
        <v>4449</v>
      </c>
    </row>
    <row r="4451" spans="3:3">
      <c r="C4451" s="355">
        <v>4450</v>
      </c>
    </row>
    <row r="4452" spans="3:3">
      <c r="C4452" s="355">
        <v>4451</v>
      </c>
    </row>
    <row r="4453" spans="3:3">
      <c r="C4453" s="355">
        <v>4452</v>
      </c>
    </row>
    <row r="4454" spans="3:3">
      <c r="C4454" s="355">
        <v>4453</v>
      </c>
    </row>
    <row r="4455" spans="3:3">
      <c r="C4455" s="355">
        <v>4454</v>
      </c>
    </row>
    <row r="4456" spans="3:3">
      <c r="C4456" s="355">
        <v>4455</v>
      </c>
    </row>
    <row r="4457" spans="3:3">
      <c r="C4457" s="355">
        <v>4456</v>
      </c>
    </row>
    <row r="4458" spans="3:3">
      <c r="C4458" s="355">
        <v>4457</v>
      </c>
    </row>
    <row r="4459" spans="3:3">
      <c r="C4459" s="355">
        <v>4458</v>
      </c>
    </row>
    <row r="4460" spans="3:3">
      <c r="C4460" s="355">
        <v>4459</v>
      </c>
    </row>
    <row r="4461" spans="3:3">
      <c r="C4461" s="355">
        <v>4460</v>
      </c>
    </row>
    <row r="4462" spans="3:3">
      <c r="C4462" s="355">
        <v>4461</v>
      </c>
    </row>
    <row r="4463" spans="3:3">
      <c r="C4463" s="355">
        <v>4462</v>
      </c>
    </row>
    <row r="4464" spans="3:3">
      <c r="C4464" s="355">
        <v>4463</v>
      </c>
    </row>
    <row r="4465" spans="3:3">
      <c r="C4465" s="355">
        <v>4464</v>
      </c>
    </row>
    <row r="4466" spans="3:3">
      <c r="C4466" s="355">
        <v>4465</v>
      </c>
    </row>
    <row r="4467" spans="3:3">
      <c r="C4467" s="355">
        <v>4466</v>
      </c>
    </row>
    <row r="4468" spans="3:3">
      <c r="C4468" s="355">
        <v>4467</v>
      </c>
    </row>
    <row r="4469" spans="3:3">
      <c r="C4469" s="355">
        <v>4468</v>
      </c>
    </row>
    <row r="4470" spans="3:3">
      <c r="C4470" s="355">
        <v>4469</v>
      </c>
    </row>
    <row r="4471" spans="3:3">
      <c r="C4471" s="355">
        <v>4470</v>
      </c>
    </row>
    <row r="4472" spans="3:3">
      <c r="C4472" s="355">
        <v>4471</v>
      </c>
    </row>
    <row r="4473" spans="3:3">
      <c r="C4473" s="355">
        <v>4472</v>
      </c>
    </row>
    <row r="4474" spans="3:3">
      <c r="C4474" s="355">
        <v>4473</v>
      </c>
    </row>
    <row r="4475" spans="3:3">
      <c r="C4475" s="355">
        <v>4474</v>
      </c>
    </row>
    <row r="4476" spans="3:3">
      <c r="C4476" s="355">
        <v>4475</v>
      </c>
    </row>
    <row r="4477" spans="3:3">
      <c r="C4477" s="355">
        <v>4476</v>
      </c>
    </row>
    <row r="4478" spans="3:3">
      <c r="C4478" s="355">
        <v>4477</v>
      </c>
    </row>
    <row r="4479" spans="3:3">
      <c r="C4479" s="355">
        <v>4478</v>
      </c>
    </row>
    <row r="4480" spans="3:3">
      <c r="C4480" s="355">
        <v>4479</v>
      </c>
    </row>
    <row r="4481" spans="3:3">
      <c r="C4481" s="355">
        <v>4480</v>
      </c>
    </row>
    <row r="4482" spans="3:3">
      <c r="C4482" s="355">
        <v>4481</v>
      </c>
    </row>
    <row r="4483" spans="3:3">
      <c r="C4483" s="355">
        <v>4482</v>
      </c>
    </row>
    <row r="4484" spans="3:3">
      <c r="C4484" s="355">
        <v>4483</v>
      </c>
    </row>
    <row r="4485" spans="3:3">
      <c r="C4485" s="355">
        <v>4484</v>
      </c>
    </row>
    <row r="4486" spans="3:3">
      <c r="C4486" s="355">
        <v>4485</v>
      </c>
    </row>
    <row r="4487" spans="3:3">
      <c r="C4487" s="355">
        <v>4486</v>
      </c>
    </row>
    <row r="4488" spans="3:3">
      <c r="C4488" s="355">
        <v>4487</v>
      </c>
    </row>
    <row r="4489" spans="3:3">
      <c r="C4489" s="355">
        <v>4488</v>
      </c>
    </row>
    <row r="4490" spans="3:3">
      <c r="C4490" s="355">
        <v>4489</v>
      </c>
    </row>
    <row r="4491" spans="3:3">
      <c r="C4491" s="355">
        <v>4490</v>
      </c>
    </row>
    <row r="4492" spans="3:3">
      <c r="C4492" s="355">
        <v>4491</v>
      </c>
    </row>
    <row r="4493" spans="3:3">
      <c r="C4493" s="355">
        <v>4492</v>
      </c>
    </row>
    <row r="4494" spans="3:3">
      <c r="C4494" s="355">
        <v>4493</v>
      </c>
    </row>
    <row r="4495" spans="3:3">
      <c r="C4495" s="355">
        <v>4494</v>
      </c>
    </row>
    <row r="4496" spans="3:3">
      <c r="C4496" s="355">
        <v>4495</v>
      </c>
    </row>
    <row r="4497" spans="3:3">
      <c r="C4497" s="355">
        <v>4496</v>
      </c>
    </row>
    <row r="4498" spans="3:3">
      <c r="C4498" s="355">
        <v>4497</v>
      </c>
    </row>
    <row r="4499" spans="3:3">
      <c r="C4499" s="355">
        <v>4498</v>
      </c>
    </row>
    <row r="4500" spans="3:3">
      <c r="C4500" s="355">
        <v>4499</v>
      </c>
    </row>
    <row r="4501" spans="3:3">
      <c r="C4501" s="355">
        <v>4500</v>
      </c>
    </row>
    <row r="4502" spans="3:3">
      <c r="C4502" s="355">
        <v>4501</v>
      </c>
    </row>
    <row r="4503" spans="3:3">
      <c r="C4503" s="355">
        <v>4502</v>
      </c>
    </row>
    <row r="4504" spans="3:3">
      <c r="C4504" s="355">
        <v>4503</v>
      </c>
    </row>
    <row r="4505" spans="3:3">
      <c r="C4505" s="355">
        <v>4504</v>
      </c>
    </row>
    <row r="4506" spans="3:3">
      <c r="C4506" s="355">
        <v>4505</v>
      </c>
    </row>
    <row r="4507" spans="3:3">
      <c r="C4507" s="355">
        <v>4506</v>
      </c>
    </row>
    <row r="4508" spans="3:3">
      <c r="C4508" s="355">
        <v>4507</v>
      </c>
    </row>
    <row r="4509" spans="3:3">
      <c r="C4509" s="355">
        <v>4508</v>
      </c>
    </row>
    <row r="4510" spans="3:3">
      <c r="C4510" s="355">
        <v>4509</v>
      </c>
    </row>
    <row r="4511" spans="3:3">
      <c r="C4511" s="355">
        <v>4510</v>
      </c>
    </row>
    <row r="4512" spans="3:3">
      <c r="C4512" s="355">
        <v>4511</v>
      </c>
    </row>
    <row r="4513" spans="3:3">
      <c r="C4513" s="355">
        <v>4512</v>
      </c>
    </row>
    <row r="4514" spans="3:3">
      <c r="C4514" s="355">
        <v>4513</v>
      </c>
    </row>
    <row r="4515" spans="3:3">
      <c r="C4515" s="355">
        <v>4514</v>
      </c>
    </row>
    <row r="4516" spans="3:3">
      <c r="C4516" s="355">
        <v>4515</v>
      </c>
    </row>
    <row r="4517" spans="3:3">
      <c r="C4517" s="355">
        <v>4516</v>
      </c>
    </row>
    <row r="4518" spans="3:3">
      <c r="C4518" s="355">
        <v>4517</v>
      </c>
    </row>
    <row r="4519" spans="3:3">
      <c r="C4519" s="355">
        <v>4518</v>
      </c>
    </row>
    <row r="4520" spans="3:3">
      <c r="C4520" s="355">
        <v>4519</v>
      </c>
    </row>
    <row r="4521" spans="3:3">
      <c r="C4521" s="355">
        <v>4520</v>
      </c>
    </row>
    <row r="4522" spans="3:3">
      <c r="C4522" s="355">
        <v>4521</v>
      </c>
    </row>
    <row r="4523" spans="3:3">
      <c r="C4523" s="355">
        <v>4522</v>
      </c>
    </row>
    <row r="4524" spans="3:3">
      <c r="C4524" s="355">
        <v>4523</v>
      </c>
    </row>
    <row r="4525" spans="3:3">
      <c r="C4525" s="355">
        <v>4524</v>
      </c>
    </row>
    <row r="4526" spans="3:3">
      <c r="C4526" s="355">
        <v>4525</v>
      </c>
    </row>
    <row r="4527" spans="3:3">
      <c r="C4527" s="355">
        <v>4526</v>
      </c>
    </row>
    <row r="4528" spans="3:3">
      <c r="C4528" s="355">
        <v>4527</v>
      </c>
    </row>
    <row r="4529" spans="3:3">
      <c r="C4529" s="355">
        <v>4528</v>
      </c>
    </row>
    <row r="4530" spans="3:3">
      <c r="C4530" s="355">
        <v>4529</v>
      </c>
    </row>
    <row r="4531" spans="3:3">
      <c r="C4531" s="355">
        <v>4530</v>
      </c>
    </row>
    <row r="4532" spans="3:3">
      <c r="C4532" s="355">
        <v>4531</v>
      </c>
    </row>
    <row r="4533" spans="3:3">
      <c r="C4533" s="355">
        <v>4532</v>
      </c>
    </row>
    <row r="4534" spans="3:3">
      <c r="C4534" s="355">
        <v>4533</v>
      </c>
    </row>
    <row r="4535" spans="3:3">
      <c r="C4535" s="355">
        <v>4534</v>
      </c>
    </row>
    <row r="4536" spans="3:3">
      <c r="C4536" s="355">
        <v>4535</v>
      </c>
    </row>
    <row r="4537" spans="3:3">
      <c r="C4537" s="355">
        <v>4536</v>
      </c>
    </row>
    <row r="4538" spans="3:3">
      <c r="C4538" s="355">
        <v>4537</v>
      </c>
    </row>
    <row r="4539" spans="3:3">
      <c r="C4539" s="355">
        <v>4538</v>
      </c>
    </row>
    <row r="4540" spans="3:3">
      <c r="C4540" s="355">
        <v>4539</v>
      </c>
    </row>
    <row r="4541" spans="3:3">
      <c r="C4541" s="355">
        <v>4540</v>
      </c>
    </row>
    <row r="4542" spans="3:3">
      <c r="C4542" s="355">
        <v>4541</v>
      </c>
    </row>
    <row r="4543" spans="3:3">
      <c r="C4543" s="355">
        <v>4542</v>
      </c>
    </row>
    <row r="4544" spans="3:3">
      <c r="C4544" s="355">
        <v>4543</v>
      </c>
    </row>
    <row r="4545" spans="3:3">
      <c r="C4545" s="355">
        <v>4544</v>
      </c>
    </row>
    <row r="4546" spans="3:3">
      <c r="C4546" s="355">
        <v>4545</v>
      </c>
    </row>
    <row r="4547" spans="3:3">
      <c r="C4547" s="355">
        <v>4546</v>
      </c>
    </row>
    <row r="4548" spans="3:3">
      <c r="C4548" s="355">
        <v>4547</v>
      </c>
    </row>
    <row r="4549" spans="3:3">
      <c r="C4549" s="355">
        <v>4548</v>
      </c>
    </row>
    <row r="4550" spans="3:3">
      <c r="C4550" s="355">
        <v>4549</v>
      </c>
    </row>
    <row r="4551" spans="3:3">
      <c r="C4551" s="355">
        <v>4550</v>
      </c>
    </row>
    <row r="4552" spans="3:3">
      <c r="C4552" s="355">
        <v>4551</v>
      </c>
    </row>
    <row r="4553" spans="3:3">
      <c r="C4553" s="355">
        <v>4552</v>
      </c>
    </row>
    <row r="4554" spans="3:3">
      <c r="C4554" s="355">
        <v>4553</v>
      </c>
    </row>
    <row r="4555" spans="3:3">
      <c r="C4555" s="355">
        <v>4554</v>
      </c>
    </row>
    <row r="4556" spans="3:3">
      <c r="C4556" s="355">
        <v>4555</v>
      </c>
    </row>
    <row r="4557" spans="3:3">
      <c r="C4557" s="355">
        <v>4556</v>
      </c>
    </row>
    <row r="4558" spans="3:3">
      <c r="C4558" s="355">
        <v>4557</v>
      </c>
    </row>
    <row r="4559" spans="3:3">
      <c r="C4559" s="355">
        <v>4558</v>
      </c>
    </row>
    <row r="4560" spans="3:3">
      <c r="C4560" s="355">
        <v>4559</v>
      </c>
    </row>
    <row r="4561" spans="3:3">
      <c r="C4561" s="355">
        <v>4560</v>
      </c>
    </row>
    <row r="4562" spans="3:3">
      <c r="C4562" s="355">
        <v>4561</v>
      </c>
    </row>
    <row r="4563" spans="3:3">
      <c r="C4563" s="355">
        <v>4562</v>
      </c>
    </row>
    <row r="4564" spans="3:3">
      <c r="C4564" s="355">
        <v>4563</v>
      </c>
    </row>
    <row r="4565" spans="3:3">
      <c r="C4565" s="355">
        <v>4564</v>
      </c>
    </row>
    <row r="4566" spans="3:3">
      <c r="C4566" s="355">
        <v>4565</v>
      </c>
    </row>
    <row r="4567" spans="3:3">
      <c r="C4567" s="355">
        <v>4566</v>
      </c>
    </row>
    <row r="4568" spans="3:3">
      <c r="C4568" s="355">
        <v>4567</v>
      </c>
    </row>
    <row r="4569" spans="3:3">
      <c r="C4569" s="355">
        <v>4568</v>
      </c>
    </row>
    <row r="4570" spans="3:3">
      <c r="C4570" s="355">
        <v>4569</v>
      </c>
    </row>
    <row r="4571" spans="3:3">
      <c r="C4571" s="355">
        <v>4570</v>
      </c>
    </row>
    <row r="4572" spans="3:3">
      <c r="C4572" s="355">
        <v>4571</v>
      </c>
    </row>
    <row r="4573" spans="3:3">
      <c r="C4573" s="355">
        <v>4572</v>
      </c>
    </row>
    <row r="4574" spans="3:3">
      <c r="C4574" s="355">
        <v>4573</v>
      </c>
    </row>
    <row r="4575" spans="3:3">
      <c r="C4575" s="355">
        <v>4574</v>
      </c>
    </row>
    <row r="4576" spans="3:3">
      <c r="C4576" s="355">
        <v>4575</v>
      </c>
    </row>
    <row r="4577" spans="3:3">
      <c r="C4577" s="355">
        <v>4576</v>
      </c>
    </row>
    <row r="4578" spans="3:3">
      <c r="C4578" s="355">
        <v>4577</v>
      </c>
    </row>
    <row r="4579" spans="3:3">
      <c r="C4579" s="355">
        <v>4578</v>
      </c>
    </row>
    <row r="4580" spans="3:3">
      <c r="C4580" s="355">
        <v>4579</v>
      </c>
    </row>
    <row r="4581" spans="3:3">
      <c r="C4581" s="355">
        <v>4580</v>
      </c>
    </row>
    <row r="4582" spans="3:3">
      <c r="C4582" s="355">
        <v>4581</v>
      </c>
    </row>
    <row r="4583" spans="3:3">
      <c r="C4583" s="355">
        <v>4582</v>
      </c>
    </row>
    <row r="4584" spans="3:3">
      <c r="C4584" s="355">
        <v>4583</v>
      </c>
    </row>
    <row r="4585" spans="3:3">
      <c r="C4585" s="355">
        <v>4584</v>
      </c>
    </row>
    <row r="4586" spans="3:3">
      <c r="C4586" s="355">
        <v>4585</v>
      </c>
    </row>
    <row r="4587" spans="3:3">
      <c r="C4587" s="355">
        <v>4586</v>
      </c>
    </row>
    <row r="4588" spans="3:3">
      <c r="C4588" s="355">
        <v>4587</v>
      </c>
    </row>
    <row r="4589" spans="3:3">
      <c r="C4589" s="355">
        <v>4588</v>
      </c>
    </row>
    <row r="4590" spans="3:3">
      <c r="C4590" s="355">
        <v>4589</v>
      </c>
    </row>
    <row r="4591" spans="3:3">
      <c r="C4591" s="355">
        <v>4590</v>
      </c>
    </row>
    <row r="4592" spans="3:3">
      <c r="C4592" s="355">
        <v>4591</v>
      </c>
    </row>
    <row r="4593" spans="3:3">
      <c r="C4593" s="355">
        <v>4592</v>
      </c>
    </row>
    <row r="4594" spans="3:3">
      <c r="C4594" s="355">
        <v>4593</v>
      </c>
    </row>
    <row r="4595" spans="3:3">
      <c r="C4595" s="355">
        <v>4594</v>
      </c>
    </row>
    <row r="4596" spans="3:3">
      <c r="C4596" s="355">
        <v>4595</v>
      </c>
    </row>
    <row r="4597" spans="3:3">
      <c r="C4597" s="355">
        <v>4596</v>
      </c>
    </row>
    <row r="4598" spans="3:3">
      <c r="C4598" s="355">
        <v>4597</v>
      </c>
    </row>
    <row r="4599" spans="3:3">
      <c r="C4599" s="355">
        <v>4598</v>
      </c>
    </row>
    <row r="4600" spans="3:3">
      <c r="C4600" s="355">
        <v>4599</v>
      </c>
    </row>
    <row r="4601" spans="3:3">
      <c r="C4601" s="355">
        <v>4600</v>
      </c>
    </row>
    <row r="4602" spans="3:3">
      <c r="C4602" s="355">
        <v>4601</v>
      </c>
    </row>
    <row r="4603" spans="3:3">
      <c r="C4603" s="355">
        <v>4602</v>
      </c>
    </row>
    <row r="4604" spans="3:3">
      <c r="C4604" s="355">
        <v>4603</v>
      </c>
    </row>
    <row r="4605" spans="3:3">
      <c r="C4605" s="355">
        <v>4604</v>
      </c>
    </row>
    <row r="4606" spans="3:3">
      <c r="C4606" s="355">
        <v>4605</v>
      </c>
    </row>
    <row r="4607" spans="3:3">
      <c r="C4607" s="355">
        <v>4606</v>
      </c>
    </row>
    <row r="4608" spans="3:3">
      <c r="C4608" s="355">
        <v>4607</v>
      </c>
    </row>
    <row r="4609" spans="3:3">
      <c r="C4609" s="355">
        <v>4608</v>
      </c>
    </row>
    <row r="4610" spans="3:3">
      <c r="C4610" s="355">
        <v>4609</v>
      </c>
    </row>
    <row r="4611" spans="3:3">
      <c r="C4611" s="355">
        <v>4610</v>
      </c>
    </row>
    <row r="4612" spans="3:3">
      <c r="C4612" s="355">
        <v>4611</v>
      </c>
    </row>
    <row r="4613" spans="3:3">
      <c r="C4613" s="355">
        <v>4612</v>
      </c>
    </row>
    <row r="4614" spans="3:3">
      <c r="C4614" s="355">
        <v>4613</v>
      </c>
    </row>
    <row r="4615" spans="3:3">
      <c r="C4615" s="355">
        <v>4614</v>
      </c>
    </row>
    <row r="4616" spans="3:3">
      <c r="C4616" s="355">
        <v>4615</v>
      </c>
    </row>
    <row r="4617" spans="3:3">
      <c r="C4617" s="355">
        <v>4616</v>
      </c>
    </row>
    <row r="4618" spans="3:3">
      <c r="C4618" s="355">
        <v>4617</v>
      </c>
    </row>
    <row r="4619" spans="3:3">
      <c r="C4619" s="355">
        <v>4618</v>
      </c>
    </row>
    <row r="4620" spans="3:3">
      <c r="C4620" s="355">
        <v>4619</v>
      </c>
    </row>
    <row r="4621" spans="3:3">
      <c r="C4621" s="355">
        <v>4620</v>
      </c>
    </row>
    <row r="4622" spans="3:3">
      <c r="C4622" s="355">
        <v>4621</v>
      </c>
    </row>
    <row r="4623" spans="3:3">
      <c r="C4623" s="355">
        <v>4622</v>
      </c>
    </row>
    <row r="4624" spans="3:3">
      <c r="C4624" s="355">
        <v>4623</v>
      </c>
    </row>
    <row r="4625" spans="3:3">
      <c r="C4625" s="355">
        <v>4624</v>
      </c>
    </row>
    <row r="4626" spans="3:3">
      <c r="C4626" s="355">
        <v>4625</v>
      </c>
    </row>
    <row r="4627" spans="3:3">
      <c r="C4627" s="355">
        <v>4626</v>
      </c>
    </row>
    <row r="4628" spans="3:3">
      <c r="C4628" s="355">
        <v>4627</v>
      </c>
    </row>
    <row r="4629" spans="3:3">
      <c r="C4629" s="355">
        <v>4628</v>
      </c>
    </row>
    <row r="4630" spans="3:3">
      <c r="C4630" s="355">
        <v>4629</v>
      </c>
    </row>
    <row r="4631" spans="3:3">
      <c r="C4631" s="355">
        <v>4630</v>
      </c>
    </row>
    <row r="4632" spans="3:3">
      <c r="C4632" s="355">
        <v>4631</v>
      </c>
    </row>
    <row r="4633" spans="3:3">
      <c r="C4633" s="355">
        <v>4632</v>
      </c>
    </row>
    <row r="4634" spans="3:3">
      <c r="C4634" s="355">
        <v>4633</v>
      </c>
    </row>
    <row r="4635" spans="3:3">
      <c r="C4635" s="355">
        <v>4634</v>
      </c>
    </row>
    <row r="4636" spans="3:3">
      <c r="C4636" s="355">
        <v>4635</v>
      </c>
    </row>
    <row r="4637" spans="3:3">
      <c r="C4637" s="355">
        <v>4636</v>
      </c>
    </row>
    <row r="4638" spans="3:3">
      <c r="C4638" s="355">
        <v>4637</v>
      </c>
    </row>
    <row r="4639" spans="3:3">
      <c r="C4639" s="355">
        <v>4638</v>
      </c>
    </row>
    <row r="4640" spans="3:3">
      <c r="C4640" s="355">
        <v>4639</v>
      </c>
    </row>
    <row r="4641" spans="3:3">
      <c r="C4641" s="355">
        <v>4640</v>
      </c>
    </row>
    <row r="4642" spans="3:3">
      <c r="C4642" s="355">
        <v>4641</v>
      </c>
    </row>
    <row r="4643" spans="3:3">
      <c r="C4643" s="355">
        <v>4642</v>
      </c>
    </row>
    <row r="4644" spans="3:3">
      <c r="C4644" s="355">
        <v>4643</v>
      </c>
    </row>
    <row r="4645" spans="3:3">
      <c r="C4645" s="355">
        <v>4644</v>
      </c>
    </row>
    <row r="4646" spans="3:3">
      <c r="C4646" s="355">
        <v>4645</v>
      </c>
    </row>
    <row r="4647" spans="3:3">
      <c r="C4647" s="355">
        <v>4646</v>
      </c>
    </row>
    <row r="4648" spans="3:3">
      <c r="C4648" s="355">
        <v>4647</v>
      </c>
    </row>
    <row r="4649" spans="3:3">
      <c r="C4649" s="355">
        <v>4648</v>
      </c>
    </row>
    <row r="4650" spans="3:3">
      <c r="C4650" s="355">
        <v>4649</v>
      </c>
    </row>
    <row r="4651" spans="3:3">
      <c r="C4651" s="355">
        <v>4650</v>
      </c>
    </row>
    <row r="4652" spans="3:3">
      <c r="C4652" s="355">
        <v>4651</v>
      </c>
    </row>
    <row r="4653" spans="3:3">
      <c r="C4653" s="355">
        <v>4652</v>
      </c>
    </row>
    <row r="4654" spans="3:3">
      <c r="C4654" s="355">
        <v>4653</v>
      </c>
    </row>
    <row r="4655" spans="3:3">
      <c r="C4655" s="355">
        <v>4654</v>
      </c>
    </row>
    <row r="4656" spans="3:3">
      <c r="C4656" s="355">
        <v>4655</v>
      </c>
    </row>
    <row r="4657" spans="3:3">
      <c r="C4657" s="355">
        <v>4656</v>
      </c>
    </row>
    <row r="4658" spans="3:3">
      <c r="C4658" s="355">
        <v>4657</v>
      </c>
    </row>
    <row r="4659" spans="3:3">
      <c r="C4659" s="355">
        <v>4658</v>
      </c>
    </row>
    <row r="4660" spans="3:3">
      <c r="C4660" s="355">
        <v>4659</v>
      </c>
    </row>
    <row r="4661" spans="3:3">
      <c r="C4661" s="355">
        <v>4660</v>
      </c>
    </row>
    <row r="4662" spans="3:3">
      <c r="C4662" s="355">
        <v>4661</v>
      </c>
    </row>
    <row r="4663" spans="3:3">
      <c r="C4663" s="355">
        <v>4662</v>
      </c>
    </row>
    <row r="4664" spans="3:3">
      <c r="C4664" s="355">
        <v>4663</v>
      </c>
    </row>
    <row r="4665" spans="3:3">
      <c r="C4665" s="355">
        <v>4664</v>
      </c>
    </row>
    <row r="4666" spans="3:3">
      <c r="C4666" s="355">
        <v>4665</v>
      </c>
    </row>
    <row r="4667" spans="3:3">
      <c r="C4667" s="355">
        <v>4666</v>
      </c>
    </row>
    <row r="4668" spans="3:3">
      <c r="C4668" s="355">
        <v>4667</v>
      </c>
    </row>
    <row r="4669" spans="3:3">
      <c r="C4669" s="355">
        <v>4668</v>
      </c>
    </row>
    <row r="4670" spans="3:3">
      <c r="C4670" s="355">
        <v>4669</v>
      </c>
    </row>
    <row r="4671" spans="3:3">
      <c r="C4671" s="355">
        <v>4670</v>
      </c>
    </row>
    <row r="4672" spans="3:3">
      <c r="C4672" s="355">
        <v>4671</v>
      </c>
    </row>
    <row r="4673" spans="3:3">
      <c r="C4673" s="355">
        <v>4672</v>
      </c>
    </row>
    <row r="4674" spans="3:3">
      <c r="C4674" s="355">
        <v>4673</v>
      </c>
    </row>
    <row r="4675" spans="3:3">
      <c r="C4675" s="355">
        <v>4674</v>
      </c>
    </row>
    <row r="4676" spans="3:3">
      <c r="C4676" s="355">
        <v>4675</v>
      </c>
    </row>
    <row r="4677" spans="3:3">
      <c r="C4677" s="355">
        <v>4676</v>
      </c>
    </row>
    <row r="4678" spans="3:3">
      <c r="C4678" s="355">
        <v>4677</v>
      </c>
    </row>
    <row r="4679" spans="3:3">
      <c r="C4679" s="355">
        <v>4678</v>
      </c>
    </row>
    <row r="4680" spans="3:3">
      <c r="C4680" s="355">
        <v>4679</v>
      </c>
    </row>
    <row r="4681" spans="3:3">
      <c r="C4681" s="355">
        <v>4680</v>
      </c>
    </row>
    <row r="4682" spans="3:3">
      <c r="C4682" s="355">
        <v>4681</v>
      </c>
    </row>
    <row r="4683" spans="3:3">
      <c r="C4683" s="355">
        <v>4682</v>
      </c>
    </row>
    <row r="4684" spans="3:3">
      <c r="C4684" s="355">
        <v>4683</v>
      </c>
    </row>
    <row r="4685" spans="3:3">
      <c r="C4685" s="355">
        <v>4684</v>
      </c>
    </row>
    <row r="4686" spans="3:3">
      <c r="C4686" s="355">
        <v>4685</v>
      </c>
    </row>
    <row r="4687" spans="3:3">
      <c r="C4687" s="355">
        <v>4686</v>
      </c>
    </row>
    <row r="4688" spans="3:3">
      <c r="C4688" s="355">
        <v>4687</v>
      </c>
    </row>
    <row r="4689" spans="3:3">
      <c r="C4689" s="355">
        <v>4688</v>
      </c>
    </row>
    <row r="4690" spans="3:3">
      <c r="C4690" s="355">
        <v>4689</v>
      </c>
    </row>
    <row r="4691" spans="3:3">
      <c r="C4691" s="355">
        <v>4690</v>
      </c>
    </row>
    <row r="4692" spans="3:3">
      <c r="C4692" s="355">
        <v>4691</v>
      </c>
    </row>
    <row r="4693" spans="3:3">
      <c r="C4693" s="355">
        <v>4692</v>
      </c>
    </row>
    <row r="4694" spans="3:3">
      <c r="C4694" s="355">
        <v>4693</v>
      </c>
    </row>
    <row r="4695" spans="3:3">
      <c r="C4695" s="355">
        <v>4694</v>
      </c>
    </row>
    <row r="4696" spans="3:3">
      <c r="C4696" s="355">
        <v>4695</v>
      </c>
    </row>
    <row r="4697" spans="3:3">
      <c r="C4697" s="355">
        <v>4696</v>
      </c>
    </row>
    <row r="4698" spans="3:3">
      <c r="C4698" s="355">
        <v>4697</v>
      </c>
    </row>
    <row r="4699" spans="3:3">
      <c r="C4699" s="355">
        <v>4698</v>
      </c>
    </row>
    <row r="4700" spans="3:3">
      <c r="C4700" s="355">
        <v>4699</v>
      </c>
    </row>
    <row r="4701" spans="3:3">
      <c r="C4701" s="355">
        <v>4700</v>
      </c>
    </row>
    <row r="4702" spans="3:3">
      <c r="C4702" s="355">
        <v>4701</v>
      </c>
    </row>
    <row r="4703" spans="3:3">
      <c r="C4703" s="355">
        <v>4702</v>
      </c>
    </row>
    <row r="4704" spans="3:3">
      <c r="C4704" s="355">
        <v>4703</v>
      </c>
    </row>
    <row r="4705" spans="3:3">
      <c r="C4705" s="355">
        <v>4704</v>
      </c>
    </row>
    <row r="4706" spans="3:3">
      <c r="C4706" s="355">
        <v>4705</v>
      </c>
    </row>
    <row r="4707" spans="3:3">
      <c r="C4707" s="355">
        <v>4706</v>
      </c>
    </row>
    <row r="4708" spans="3:3">
      <c r="C4708" s="355">
        <v>4707</v>
      </c>
    </row>
    <row r="4709" spans="3:3">
      <c r="C4709" s="355">
        <v>4708</v>
      </c>
    </row>
    <row r="4710" spans="3:3">
      <c r="C4710" s="355">
        <v>4709</v>
      </c>
    </row>
    <row r="4711" spans="3:3">
      <c r="C4711" s="355">
        <v>4710</v>
      </c>
    </row>
    <row r="4712" spans="3:3">
      <c r="C4712" s="355">
        <v>4711</v>
      </c>
    </row>
    <row r="4713" spans="3:3">
      <c r="C4713" s="355">
        <v>4712</v>
      </c>
    </row>
    <row r="4714" spans="3:3">
      <c r="C4714" s="355">
        <v>4713</v>
      </c>
    </row>
    <row r="4715" spans="3:3">
      <c r="C4715" s="355">
        <v>4714</v>
      </c>
    </row>
    <row r="4716" spans="3:3">
      <c r="C4716" s="355">
        <v>4715</v>
      </c>
    </row>
    <row r="4717" spans="3:3">
      <c r="C4717" s="355">
        <v>4716</v>
      </c>
    </row>
    <row r="4718" spans="3:3">
      <c r="C4718" s="355">
        <v>4717</v>
      </c>
    </row>
    <row r="4719" spans="3:3">
      <c r="C4719" s="355">
        <v>4718</v>
      </c>
    </row>
    <row r="4720" spans="3:3">
      <c r="C4720" s="355">
        <v>4719</v>
      </c>
    </row>
    <row r="4721" spans="3:3">
      <c r="C4721" s="355">
        <v>4720</v>
      </c>
    </row>
    <row r="4722" spans="3:3">
      <c r="C4722" s="355">
        <v>4721</v>
      </c>
    </row>
    <row r="4723" spans="3:3">
      <c r="C4723" s="355">
        <v>4722</v>
      </c>
    </row>
    <row r="4724" spans="3:3">
      <c r="C4724" s="355">
        <v>4723</v>
      </c>
    </row>
    <row r="4725" spans="3:3">
      <c r="C4725" s="355">
        <v>4724</v>
      </c>
    </row>
    <row r="4726" spans="3:3">
      <c r="C4726" s="355">
        <v>4725</v>
      </c>
    </row>
    <row r="4727" spans="3:3">
      <c r="C4727" s="355">
        <v>4726</v>
      </c>
    </row>
    <row r="4728" spans="3:3">
      <c r="C4728" s="355">
        <v>4727</v>
      </c>
    </row>
    <row r="4729" spans="3:3">
      <c r="C4729" s="355">
        <v>4728</v>
      </c>
    </row>
    <row r="4730" spans="3:3">
      <c r="C4730" s="355">
        <v>4729</v>
      </c>
    </row>
    <row r="4731" spans="3:3">
      <c r="C4731" s="355">
        <v>4730</v>
      </c>
    </row>
    <row r="4732" spans="3:3">
      <c r="C4732" s="355">
        <v>4731</v>
      </c>
    </row>
    <row r="4733" spans="3:3">
      <c r="C4733" s="355">
        <v>4732</v>
      </c>
    </row>
    <row r="4734" spans="3:3">
      <c r="C4734" s="355">
        <v>4733</v>
      </c>
    </row>
    <row r="4735" spans="3:3">
      <c r="C4735" s="355">
        <v>4734</v>
      </c>
    </row>
    <row r="4736" spans="3:3">
      <c r="C4736" s="355">
        <v>4735</v>
      </c>
    </row>
    <row r="4737" spans="3:3">
      <c r="C4737" s="355">
        <v>4736</v>
      </c>
    </row>
    <row r="4738" spans="3:3">
      <c r="C4738" s="355">
        <v>4737</v>
      </c>
    </row>
    <row r="4739" spans="3:3">
      <c r="C4739" s="355">
        <v>4738</v>
      </c>
    </row>
    <row r="4740" spans="3:3">
      <c r="C4740" s="355">
        <v>4739</v>
      </c>
    </row>
    <row r="4741" spans="3:3">
      <c r="C4741" s="355">
        <v>4740</v>
      </c>
    </row>
    <row r="4742" spans="3:3">
      <c r="C4742" s="355">
        <v>4741</v>
      </c>
    </row>
    <row r="4743" spans="3:3">
      <c r="C4743" s="355">
        <v>4742</v>
      </c>
    </row>
    <row r="4744" spans="3:3">
      <c r="C4744" s="355">
        <v>4743</v>
      </c>
    </row>
    <row r="4745" spans="3:3">
      <c r="C4745" s="355">
        <v>4744</v>
      </c>
    </row>
    <row r="4746" spans="3:3">
      <c r="C4746" s="355">
        <v>4745</v>
      </c>
    </row>
    <row r="4747" spans="3:3">
      <c r="C4747" s="355">
        <v>4746</v>
      </c>
    </row>
    <row r="4748" spans="3:3">
      <c r="C4748" s="355">
        <v>4747</v>
      </c>
    </row>
    <row r="4749" spans="3:3">
      <c r="C4749" s="355">
        <v>4748</v>
      </c>
    </row>
    <row r="4750" spans="3:3">
      <c r="C4750" s="355">
        <v>4749</v>
      </c>
    </row>
    <row r="4751" spans="3:3">
      <c r="C4751" s="355">
        <v>4750</v>
      </c>
    </row>
    <row r="4752" spans="3:3">
      <c r="C4752" s="355">
        <v>4751</v>
      </c>
    </row>
    <row r="4753" spans="3:3">
      <c r="C4753" s="355">
        <v>4752</v>
      </c>
    </row>
    <row r="4754" spans="3:3">
      <c r="C4754" s="355">
        <v>4753</v>
      </c>
    </row>
    <row r="4755" spans="3:3">
      <c r="C4755" s="355">
        <v>4754</v>
      </c>
    </row>
    <row r="4756" spans="3:3">
      <c r="C4756" s="355">
        <v>4755</v>
      </c>
    </row>
    <row r="4757" spans="3:3">
      <c r="C4757" s="355">
        <v>4756</v>
      </c>
    </row>
    <row r="4758" spans="3:3">
      <c r="C4758" s="355">
        <v>4757</v>
      </c>
    </row>
    <row r="4759" spans="3:3">
      <c r="C4759" s="355">
        <v>4758</v>
      </c>
    </row>
    <row r="4760" spans="3:3">
      <c r="C4760" s="355">
        <v>4759</v>
      </c>
    </row>
    <row r="4761" spans="3:3">
      <c r="C4761" s="355">
        <v>4760</v>
      </c>
    </row>
    <row r="4762" spans="3:3">
      <c r="C4762" s="355">
        <v>4761</v>
      </c>
    </row>
    <row r="4763" spans="3:3">
      <c r="C4763" s="355">
        <v>4762</v>
      </c>
    </row>
    <row r="4764" spans="3:3">
      <c r="C4764" s="355">
        <v>4763</v>
      </c>
    </row>
    <row r="4765" spans="3:3">
      <c r="C4765" s="355">
        <v>4764</v>
      </c>
    </row>
    <row r="4766" spans="3:3">
      <c r="C4766" s="355">
        <v>4765</v>
      </c>
    </row>
    <row r="4767" spans="3:3">
      <c r="C4767" s="355">
        <v>4766</v>
      </c>
    </row>
    <row r="4768" spans="3:3">
      <c r="C4768" s="355">
        <v>4767</v>
      </c>
    </row>
    <row r="4769" spans="3:3">
      <c r="C4769" s="355">
        <v>4768</v>
      </c>
    </row>
    <row r="4770" spans="3:3">
      <c r="C4770" s="355">
        <v>4769</v>
      </c>
    </row>
    <row r="4771" spans="3:3">
      <c r="C4771" s="355">
        <v>4770</v>
      </c>
    </row>
    <row r="4772" spans="3:3">
      <c r="C4772" s="355">
        <v>4771</v>
      </c>
    </row>
    <row r="4773" spans="3:3">
      <c r="C4773" s="355">
        <v>4772</v>
      </c>
    </row>
    <row r="4774" spans="3:3">
      <c r="C4774" s="355">
        <v>4773</v>
      </c>
    </row>
    <row r="4775" spans="3:3">
      <c r="C4775" s="355">
        <v>4774</v>
      </c>
    </row>
    <row r="4776" spans="3:3">
      <c r="C4776" s="355">
        <v>4775</v>
      </c>
    </row>
    <row r="4777" spans="3:3">
      <c r="C4777" s="355">
        <v>4776</v>
      </c>
    </row>
    <row r="4778" spans="3:3">
      <c r="C4778" s="355">
        <v>4777</v>
      </c>
    </row>
    <row r="4779" spans="3:3">
      <c r="C4779" s="355">
        <v>4778</v>
      </c>
    </row>
    <row r="4780" spans="3:3">
      <c r="C4780" s="355">
        <v>4779</v>
      </c>
    </row>
    <row r="4781" spans="3:3">
      <c r="C4781" s="355">
        <v>4780</v>
      </c>
    </row>
    <row r="4782" spans="3:3">
      <c r="C4782" s="355">
        <v>4781</v>
      </c>
    </row>
    <row r="4783" spans="3:3">
      <c r="C4783" s="355">
        <v>4782</v>
      </c>
    </row>
    <row r="4784" spans="3:3">
      <c r="C4784" s="355">
        <v>4783</v>
      </c>
    </row>
    <row r="4785" spans="3:3">
      <c r="C4785" s="355">
        <v>4784</v>
      </c>
    </row>
    <row r="4786" spans="3:3">
      <c r="C4786" s="355">
        <v>4785</v>
      </c>
    </row>
    <row r="4787" spans="3:3">
      <c r="C4787" s="355">
        <v>4786</v>
      </c>
    </row>
    <row r="4788" spans="3:3">
      <c r="C4788" s="355">
        <v>4787</v>
      </c>
    </row>
    <row r="4789" spans="3:3">
      <c r="C4789" s="355">
        <v>4788</v>
      </c>
    </row>
    <row r="4790" spans="3:3">
      <c r="C4790" s="355">
        <v>4789</v>
      </c>
    </row>
    <row r="4791" spans="3:3">
      <c r="C4791" s="355">
        <v>4790</v>
      </c>
    </row>
    <row r="4792" spans="3:3">
      <c r="C4792" s="355">
        <v>4791</v>
      </c>
    </row>
    <row r="4793" spans="3:3">
      <c r="C4793" s="355">
        <v>4792</v>
      </c>
    </row>
    <row r="4794" spans="3:3">
      <c r="C4794" s="355">
        <v>4793</v>
      </c>
    </row>
    <row r="4795" spans="3:3">
      <c r="C4795" s="355">
        <v>4794</v>
      </c>
    </row>
    <row r="4796" spans="3:3">
      <c r="C4796" s="355">
        <v>4795</v>
      </c>
    </row>
    <row r="4797" spans="3:3">
      <c r="C4797" s="355">
        <v>4796</v>
      </c>
    </row>
    <row r="4798" spans="3:3">
      <c r="C4798" s="355">
        <v>4797</v>
      </c>
    </row>
    <row r="4799" spans="3:3">
      <c r="C4799" s="355">
        <v>4798</v>
      </c>
    </row>
    <row r="4800" spans="3:3">
      <c r="C4800" s="355">
        <v>4799</v>
      </c>
    </row>
    <row r="4801" spans="3:3">
      <c r="C4801" s="355">
        <v>4800</v>
      </c>
    </row>
    <row r="4802" spans="3:3">
      <c r="C4802" s="355">
        <v>4801</v>
      </c>
    </row>
    <row r="4803" spans="3:3">
      <c r="C4803" s="355">
        <v>4802</v>
      </c>
    </row>
    <row r="4804" spans="3:3">
      <c r="C4804" s="355">
        <v>4803</v>
      </c>
    </row>
    <row r="4805" spans="3:3">
      <c r="C4805" s="355">
        <v>4804</v>
      </c>
    </row>
    <row r="4806" spans="3:3">
      <c r="C4806" s="355">
        <v>4805</v>
      </c>
    </row>
    <row r="4807" spans="3:3">
      <c r="C4807" s="355">
        <v>4806</v>
      </c>
    </row>
    <row r="4808" spans="3:3">
      <c r="C4808" s="355">
        <v>4807</v>
      </c>
    </row>
    <row r="4809" spans="3:3">
      <c r="C4809" s="355">
        <v>4808</v>
      </c>
    </row>
    <row r="4810" spans="3:3">
      <c r="C4810" s="355">
        <v>4809</v>
      </c>
    </row>
    <row r="4811" spans="3:3">
      <c r="C4811" s="355">
        <v>4810</v>
      </c>
    </row>
    <row r="4812" spans="3:3">
      <c r="C4812" s="355">
        <v>4811</v>
      </c>
    </row>
    <row r="4813" spans="3:3">
      <c r="C4813" s="355">
        <v>4812</v>
      </c>
    </row>
    <row r="4814" spans="3:3">
      <c r="C4814" s="355">
        <v>4813</v>
      </c>
    </row>
    <row r="4815" spans="3:3">
      <c r="C4815" s="355">
        <v>4814</v>
      </c>
    </row>
    <row r="4816" spans="3:3">
      <c r="C4816" s="355">
        <v>4815</v>
      </c>
    </row>
    <row r="4817" spans="3:3">
      <c r="C4817" s="355">
        <v>4816</v>
      </c>
    </row>
    <row r="4818" spans="3:3">
      <c r="C4818" s="355">
        <v>4817</v>
      </c>
    </row>
    <row r="4819" spans="3:3">
      <c r="C4819" s="355">
        <v>4818</v>
      </c>
    </row>
    <row r="4820" spans="3:3">
      <c r="C4820" s="355">
        <v>4819</v>
      </c>
    </row>
    <row r="4821" spans="3:3">
      <c r="C4821" s="355">
        <v>4820</v>
      </c>
    </row>
    <row r="4822" spans="3:3">
      <c r="C4822" s="355">
        <v>4821</v>
      </c>
    </row>
    <row r="4823" spans="3:3">
      <c r="C4823" s="355">
        <v>4822</v>
      </c>
    </row>
    <row r="4824" spans="3:3">
      <c r="C4824" s="355">
        <v>4823</v>
      </c>
    </row>
    <row r="4825" spans="3:3">
      <c r="C4825" s="355">
        <v>4824</v>
      </c>
    </row>
    <row r="4826" spans="3:3">
      <c r="C4826" s="355">
        <v>4825</v>
      </c>
    </row>
    <row r="4827" spans="3:3">
      <c r="C4827" s="355">
        <v>4826</v>
      </c>
    </row>
    <row r="4828" spans="3:3">
      <c r="C4828" s="355">
        <v>4827</v>
      </c>
    </row>
    <row r="4829" spans="3:3">
      <c r="C4829" s="355">
        <v>4828</v>
      </c>
    </row>
    <row r="4830" spans="3:3">
      <c r="C4830" s="355">
        <v>4829</v>
      </c>
    </row>
    <row r="4831" spans="3:3">
      <c r="C4831" s="355">
        <v>4830</v>
      </c>
    </row>
    <row r="4832" spans="3:3">
      <c r="C4832" s="355">
        <v>4831</v>
      </c>
    </row>
    <row r="4833" spans="3:3">
      <c r="C4833" s="355">
        <v>4832</v>
      </c>
    </row>
    <row r="4834" spans="3:3">
      <c r="C4834" s="355">
        <v>4833</v>
      </c>
    </row>
    <row r="4835" spans="3:3">
      <c r="C4835" s="355">
        <v>4834</v>
      </c>
    </row>
    <row r="4836" spans="3:3">
      <c r="C4836" s="355">
        <v>4835</v>
      </c>
    </row>
    <row r="4837" spans="3:3">
      <c r="C4837" s="355">
        <v>4836</v>
      </c>
    </row>
    <row r="4838" spans="3:3">
      <c r="C4838" s="355">
        <v>4837</v>
      </c>
    </row>
    <row r="4839" spans="3:3">
      <c r="C4839" s="355">
        <v>4838</v>
      </c>
    </row>
    <row r="4840" spans="3:3">
      <c r="C4840" s="355">
        <v>4839</v>
      </c>
    </row>
    <row r="4841" spans="3:3">
      <c r="C4841" s="355">
        <v>4840</v>
      </c>
    </row>
    <row r="4842" spans="3:3">
      <c r="C4842" s="355">
        <v>4841</v>
      </c>
    </row>
    <row r="4843" spans="3:3">
      <c r="C4843" s="355">
        <v>4842</v>
      </c>
    </row>
    <row r="4844" spans="3:3">
      <c r="C4844" s="355">
        <v>4843</v>
      </c>
    </row>
    <row r="4845" spans="3:3">
      <c r="C4845" s="355">
        <v>4844</v>
      </c>
    </row>
    <row r="4846" spans="3:3">
      <c r="C4846" s="355">
        <v>4845</v>
      </c>
    </row>
    <row r="4847" spans="3:3">
      <c r="C4847" s="355">
        <v>4846</v>
      </c>
    </row>
    <row r="4848" spans="3:3">
      <c r="C4848" s="355">
        <v>4847</v>
      </c>
    </row>
    <row r="4849" spans="3:3">
      <c r="C4849" s="355">
        <v>4848</v>
      </c>
    </row>
    <row r="4850" spans="3:3">
      <c r="C4850" s="355">
        <v>4849</v>
      </c>
    </row>
    <row r="4851" spans="3:3">
      <c r="C4851" s="355">
        <v>4850</v>
      </c>
    </row>
    <row r="4852" spans="3:3">
      <c r="C4852" s="355">
        <v>4851</v>
      </c>
    </row>
    <row r="4853" spans="3:3">
      <c r="C4853" s="355">
        <v>4852</v>
      </c>
    </row>
    <row r="4854" spans="3:3">
      <c r="C4854" s="355">
        <v>4853</v>
      </c>
    </row>
    <row r="4855" spans="3:3">
      <c r="C4855" s="355">
        <v>4854</v>
      </c>
    </row>
    <row r="4856" spans="3:3">
      <c r="C4856" s="355">
        <v>4855</v>
      </c>
    </row>
    <row r="4857" spans="3:3">
      <c r="C4857" s="355">
        <v>4856</v>
      </c>
    </row>
    <row r="4858" spans="3:3">
      <c r="C4858" s="355">
        <v>4857</v>
      </c>
    </row>
    <row r="4859" spans="3:3">
      <c r="C4859" s="355">
        <v>4858</v>
      </c>
    </row>
    <row r="4860" spans="3:3">
      <c r="C4860" s="355">
        <v>4859</v>
      </c>
    </row>
    <row r="4861" spans="3:3">
      <c r="C4861" s="355">
        <v>4860</v>
      </c>
    </row>
    <row r="4862" spans="3:3">
      <c r="C4862" s="355">
        <v>4861</v>
      </c>
    </row>
    <row r="4863" spans="3:3">
      <c r="C4863" s="355">
        <v>4862</v>
      </c>
    </row>
    <row r="4864" spans="3:3">
      <c r="C4864" s="355">
        <v>4863</v>
      </c>
    </row>
    <row r="4865" spans="3:3">
      <c r="C4865" s="355">
        <v>4864</v>
      </c>
    </row>
    <row r="4866" spans="3:3">
      <c r="C4866" s="355">
        <v>4865</v>
      </c>
    </row>
    <row r="4867" spans="3:3">
      <c r="C4867" s="355">
        <v>4866</v>
      </c>
    </row>
    <row r="4868" spans="3:3">
      <c r="C4868" s="355">
        <v>4867</v>
      </c>
    </row>
    <row r="4869" spans="3:3">
      <c r="C4869" s="355">
        <v>4868</v>
      </c>
    </row>
    <row r="4870" spans="3:3">
      <c r="C4870" s="355">
        <v>4869</v>
      </c>
    </row>
    <row r="4871" spans="3:3">
      <c r="C4871" s="355">
        <v>4870</v>
      </c>
    </row>
    <row r="4872" spans="3:3">
      <c r="C4872" s="355">
        <v>4871</v>
      </c>
    </row>
    <row r="4873" spans="3:3">
      <c r="C4873" s="355">
        <v>4872</v>
      </c>
    </row>
    <row r="4874" spans="3:3">
      <c r="C4874" s="355">
        <v>4873</v>
      </c>
    </row>
    <row r="4875" spans="3:3">
      <c r="C4875" s="355">
        <v>4874</v>
      </c>
    </row>
    <row r="4876" spans="3:3">
      <c r="C4876" s="355">
        <v>4875</v>
      </c>
    </row>
    <row r="4877" spans="3:3">
      <c r="C4877" s="355">
        <v>4876</v>
      </c>
    </row>
    <row r="4878" spans="3:3">
      <c r="C4878" s="355">
        <v>4877</v>
      </c>
    </row>
    <row r="4879" spans="3:3">
      <c r="C4879" s="355">
        <v>4878</v>
      </c>
    </row>
    <row r="4880" spans="3:3">
      <c r="C4880" s="355">
        <v>4879</v>
      </c>
    </row>
    <row r="4881" spans="3:3">
      <c r="C4881" s="355">
        <v>4880</v>
      </c>
    </row>
    <row r="4882" spans="3:3">
      <c r="C4882" s="355">
        <v>4881</v>
      </c>
    </row>
    <row r="4883" spans="3:3">
      <c r="C4883" s="355">
        <v>4882</v>
      </c>
    </row>
    <row r="4884" spans="3:3">
      <c r="C4884" s="355">
        <v>4883</v>
      </c>
    </row>
    <row r="4885" spans="3:3">
      <c r="C4885" s="355">
        <v>4884</v>
      </c>
    </row>
    <row r="4886" spans="3:3">
      <c r="C4886" s="355">
        <v>4885</v>
      </c>
    </row>
    <row r="4887" spans="3:3">
      <c r="C4887" s="355">
        <v>4886</v>
      </c>
    </row>
    <row r="4888" spans="3:3">
      <c r="C4888" s="355">
        <v>4887</v>
      </c>
    </row>
    <row r="4889" spans="3:3">
      <c r="C4889" s="355">
        <v>4888</v>
      </c>
    </row>
    <row r="4890" spans="3:3">
      <c r="C4890" s="355">
        <v>4889</v>
      </c>
    </row>
    <row r="4891" spans="3:3">
      <c r="C4891" s="355">
        <v>4890</v>
      </c>
    </row>
    <row r="4892" spans="3:3">
      <c r="C4892" s="355">
        <v>4891</v>
      </c>
    </row>
    <row r="4893" spans="3:3">
      <c r="C4893" s="355">
        <v>4892</v>
      </c>
    </row>
    <row r="4894" spans="3:3">
      <c r="C4894" s="355">
        <v>4893</v>
      </c>
    </row>
    <row r="4895" spans="3:3">
      <c r="C4895" s="355">
        <v>4894</v>
      </c>
    </row>
    <row r="4896" spans="3:3">
      <c r="C4896" s="355">
        <v>4895</v>
      </c>
    </row>
    <row r="4897" spans="3:3">
      <c r="C4897" s="355">
        <v>4896</v>
      </c>
    </row>
    <row r="4898" spans="3:3">
      <c r="C4898" s="355">
        <v>4897</v>
      </c>
    </row>
    <row r="4899" spans="3:3">
      <c r="C4899" s="355">
        <v>4898</v>
      </c>
    </row>
    <row r="4900" spans="3:3">
      <c r="C4900" s="355">
        <v>4899</v>
      </c>
    </row>
    <row r="4901" spans="3:3">
      <c r="C4901" s="355">
        <v>4900</v>
      </c>
    </row>
    <row r="4902" spans="3:3">
      <c r="C4902" s="355">
        <v>4901</v>
      </c>
    </row>
    <row r="4903" spans="3:3">
      <c r="C4903" s="355">
        <v>4902</v>
      </c>
    </row>
    <row r="4904" spans="3:3">
      <c r="C4904" s="355">
        <v>4903</v>
      </c>
    </row>
    <row r="4905" spans="3:3">
      <c r="C4905" s="355">
        <v>4904</v>
      </c>
    </row>
    <row r="4906" spans="3:3">
      <c r="C4906" s="355">
        <v>4905</v>
      </c>
    </row>
    <row r="4907" spans="3:3">
      <c r="C4907" s="355">
        <v>4906</v>
      </c>
    </row>
    <row r="4908" spans="3:3">
      <c r="C4908" s="355">
        <v>4907</v>
      </c>
    </row>
    <row r="4909" spans="3:3">
      <c r="C4909" s="355">
        <v>4908</v>
      </c>
    </row>
    <row r="4910" spans="3:3">
      <c r="C4910" s="355">
        <v>4909</v>
      </c>
    </row>
    <row r="4911" spans="3:3">
      <c r="C4911" s="355">
        <v>4910</v>
      </c>
    </row>
    <row r="4912" spans="3:3">
      <c r="C4912" s="355">
        <v>4911</v>
      </c>
    </row>
    <row r="4913" spans="3:3">
      <c r="C4913" s="355">
        <v>4912</v>
      </c>
    </row>
    <row r="4914" spans="3:3">
      <c r="C4914" s="355">
        <v>4913</v>
      </c>
    </row>
    <row r="4915" spans="3:3">
      <c r="C4915" s="355">
        <v>4914</v>
      </c>
    </row>
    <row r="4916" spans="3:3">
      <c r="C4916" s="355">
        <v>4915</v>
      </c>
    </row>
    <row r="4917" spans="3:3">
      <c r="C4917" s="355">
        <v>4916</v>
      </c>
    </row>
    <row r="4918" spans="3:3">
      <c r="C4918" s="355">
        <v>4917</v>
      </c>
    </row>
    <row r="4919" spans="3:3">
      <c r="C4919" s="355">
        <v>4918</v>
      </c>
    </row>
    <row r="4920" spans="3:3">
      <c r="C4920" s="355">
        <v>4919</v>
      </c>
    </row>
    <row r="4921" spans="3:3">
      <c r="C4921" s="355">
        <v>4920</v>
      </c>
    </row>
    <row r="4922" spans="3:3">
      <c r="C4922" s="355">
        <v>4921</v>
      </c>
    </row>
    <row r="4923" spans="3:3">
      <c r="C4923" s="355">
        <v>4922</v>
      </c>
    </row>
    <row r="4924" spans="3:3">
      <c r="C4924" s="355">
        <v>4923</v>
      </c>
    </row>
    <row r="4925" spans="3:3">
      <c r="C4925" s="355">
        <v>4924</v>
      </c>
    </row>
    <row r="4926" spans="3:3">
      <c r="C4926" s="355">
        <v>4925</v>
      </c>
    </row>
    <row r="4927" spans="3:3">
      <c r="C4927" s="355">
        <v>4926</v>
      </c>
    </row>
    <row r="4928" spans="3:3">
      <c r="C4928" s="355">
        <v>4927</v>
      </c>
    </row>
    <row r="4929" spans="3:3">
      <c r="C4929" s="355">
        <v>4928</v>
      </c>
    </row>
    <row r="4930" spans="3:3">
      <c r="C4930" s="355">
        <v>4929</v>
      </c>
    </row>
    <row r="4931" spans="3:3">
      <c r="C4931" s="355">
        <v>4930</v>
      </c>
    </row>
    <row r="4932" spans="3:3">
      <c r="C4932" s="355">
        <v>4931</v>
      </c>
    </row>
    <row r="4933" spans="3:3">
      <c r="C4933" s="355">
        <v>4932</v>
      </c>
    </row>
    <row r="4934" spans="3:3">
      <c r="C4934" s="355">
        <v>4933</v>
      </c>
    </row>
    <row r="4935" spans="3:3">
      <c r="C4935" s="355">
        <v>4934</v>
      </c>
    </row>
    <row r="4936" spans="3:3">
      <c r="C4936" s="355">
        <v>4935</v>
      </c>
    </row>
    <row r="4937" spans="3:3">
      <c r="C4937" s="355">
        <v>4936</v>
      </c>
    </row>
    <row r="4938" spans="3:3">
      <c r="C4938" s="355">
        <v>4937</v>
      </c>
    </row>
    <row r="4939" spans="3:3">
      <c r="C4939" s="355">
        <v>4938</v>
      </c>
    </row>
    <row r="4940" spans="3:3">
      <c r="C4940" s="355">
        <v>4939</v>
      </c>
    </row>
    <row r="4941" spans="3:3">
      <c r="C4941" s="355">
        <v>4940</v>
      </c>
    </row>
    <row r="4942" spans="3:3">
      <c r="C4942" s="355">
        <v>4941</v>
      </c>
    </row>
    <row r="4943" spans="3:3">
      <c r="C4943" s="355">
        <v>4942</v>
      </c>
    </row>
    <row r="4944" spans="3:3">
      <c r="C4944" s="355">
        <v>4943</v>
      </c>
    </row>
    <row r="4945" spans="3:3">
      <c r="C4945" s="355">
        <v>4944</v>
      </c>
    </row>
    <row r="4946" spans="3:3">
      <c r="C4946" s="355">
        <v>4945</v>
      </c>
    </row>
    <row r="4947" spans="3:3">
      <c r="C4947" s="355">
        <v>4946</v>
      </c>
    </row>
    <row r="4948" spans="3:3">
      <c r="C4948" s="355">
        <v>4947</v>
      </c>
    </row>
    <row r="4949" spans="3:3">
      <c r="C4949" s="355">
        <v>4948</v>
      </c>
    </row>
    <row r="4950" spans="3:3">
      <c r="C4950" s="355">
        <v>4949</v>
      </c>
    </row>
    <row r="4951" spans="3:3">
      <c r="C4951" s="355">
        <v>4950</v>
      </c>
    </row>
    <row r="4952" spans="3:3">
      <c r="C4952" s="355">
        <v>4951</v>
      </c>
    </row>
    <row r="4953" spans="3:3">
      <c r="C4953" s="355">
        <v>4952</v>
      </c>
    </row>
    <row r="4954" spans="3:3">
      <c r="C4954" s="355">
        <v>4953</v>
      </c>
    </row>
    <row r="4955" spans="3:3">
      <c r="C4955" s="355">
        <v>4954</v>
      </c>
    </row>
    <row r="4956" spans="3:3">
      <c r="C4956" s="355">
        <v>4955</v>
      </c>
    </row>
    <row r="4957" spans="3:3">
      <c r="C4957" s="355">
        <v>4956</v>
      </c>
    </row>
    <row r="4958" spans="3:3">
      <c r="C4958" s="355">
        <v>4957</v>
      </c>
    </row>
    <row r="4959" spans="3:3">
      <c r="C4959" s="355">
        <v>4958</v>
      </c>
    </row>
    <row r="4960" spans="3:3">
      <c r="C4960" s="355">
        <v>4959</v>
      </c>
    </row>
    <row r="4961" spans="3:3">
      <c r="C4961" s="355">
        <v>4960</v>
      </c>
    </row>
    <row r="4962" spans="3:3">
      <c r="C4962" s="355">
        <v>4961</v>
      </c>
    </row>
    <row r="4963" spans="3:3">
      <c r="C4963" s="355">
        <v>4962</v>
      </c>
    </row>
    <row r="4964" spans="3:3">
      <c r="C4964" s="355">
        <v>4963</v>
      </c>
    </row>
    <row r="4965" spans="3:3">
      <c r="C4965" s="355">
        <v>4964</v>
      </c>
    </row>
    <row r="4966" spans="3:3">
      <c r="C4966" s="355">
        <v>4965</v>
      </c>
    </row>
    <row r="4967" spans="3:3">
      <c r="C4967" s="355">
        <v>4966</v>
      </c>
    </row>
    <row r="4968" spans="3:3">
      <c r="C4968" s="355">
        <v>4967</v>
      </c>
    </row>
    <row r="4969" spans="3:3">
      <c r="C4969" s="355">
        <v>4968</v>
      </c>
    </row>
    <row r="4970" spans="3:3">
      <c r="C4970" s="355">
        <v>4969</v>
      </c>
    </row>
    <row r="4971" spans="3:3">
      <c r="C4971" s="355">
        <v>4970</v>
      </c>
    </row>
    <row r="4972" spans="3:3">
      <c r="C4972" s="355">
        <v>4971</v>
      </c>
    </row>
    <row r="4973" spans="3:3">
      <c r="C4973" s="355">
        <v>4972</v>
      </c>
    </row>
    <row r="4974" spans="3:3">
      <c r="C4974" s="355">
        <v>4973</v>
      </c>
    </row>
    <row r="4975" spans="3:3">
      <c r="C4975" s="355">
        <v>4974</v>
      </c>
    </row>
    <row r="4976" spans="3:3">
      <c r="C4976" s="355">
        <v>4975</v>
      </c>
    </row>
    <row r="4977" spans="3:3">
      <c r="C4977" s="355">
        <v>4976</v>
      </c>
    </row>
    <row r="4978" spans="3:3">
      <c r="C4978" s="355">
        <v>4977</v>
      </c>
    </row>
    <row r="4979" spans="3:3">
      <c r="C4979" s="355">
        <v>4978</v>
      </c>
    </row>
    <row r="4980" spans="3:3">
      <c r="C4980" s="355">
        <v>4979</v>
      </c>
    </row>
    <row r="4981" spans="3:3">
      <c r="C4981" s="355">
        <v>4980</v>
      </c>
    </row>
    <row r="4982" spans="3:3">
      <c r="C4982" s="355">
        <v>4981</v>
      </c>
    </row>
    <row r="4983" spans="3:3">
      <c r="C4983" s="355">
        <v>4982</v>
      </c>
    </row>
    <row r="4984" spans="3:3">
      <c r="C4984" s="355">
        <v>4983</v>
      </c>
    </row>
    <row r="4985" spans="3:3">
      <c r="C4985" s="355">
        <v>4984</v>
      </c>
    </row>
    <row r="4986" spans="3:3">
      <c r="C4986" s="355">
        <v>4985</v>
      </c>
    </row>
    <row r="4987" spans="3:3">
      <c r="C4987" s="355">
        <v>4986</v>
      </c>
    </row>
    <row r="4988" spans="3:3">
      <c r="C4988" s="355">
        <v>4987</v>
      </c>
    </row>
    <row r="4989" spans="3:3">
      <c r="C4989" s="355">
        <v>4988</v>
      </c>
    </row>
    <row r="4990" spans="3:3">
      <c r="C4990" s="355">
        <v>4989</v>
      </c>
    </row>
    <row r="4991" spans="3:3">
      <c r="C4991" s="355">
        <v>4990</v>
      </c>
    </row>
    <row r="4992" spans="3:3">
      <c r="C4992" s="355">
        <v>4991</v>
      </c>
    </row>
    <row r="4993" spans="3:3">
      <c r="C4993" s="355">
        <v>4992</v>
      </c>
    </row>
    <row r="4994" spans="3:3">
      <c r="C4994" s="355">
        <v>4993</v>
      </c>
    </row>
    <row r="4995" spans="3:3">
      <c r="C4995" s="355">
        <v>4994</v>
      </c>
    </row>
    <row r="4996" spans="3:3">
      <c r="C4996" s="355">
        <v>4995</v>
      </c>
    </row>
    <row r="4997" spans="3:3">
      <c r="C4997" s="355">
        <v>4996</v>
      </c>
    </row>
    <row r="4998" spans="3:3">
      <c r="C4998" s="355">
        <v>4997</v>
      </c>
    </row>
    <row r="4999" spans="3:3">
      <c r="C4999" s="355">
        <v>4998</v>
      </c>
    </row>
    <row r="5000" spans="3:3">
      <c r="C5000" s="355">
        <v>4999</v>
      </c>
    </row>
    <row r="5001" spans="3:3">
      <c r="C5001" s="355">
        <v>5000</v>
      </c>
    </row>
    <row r="5002" spans="3:3">
      <c r="C5002" s="355">
        <v>5001</v>
      </c>
    </row>
    <row r="5003" spans="3:3">
      <c r="C5003" s="355">
        <v>5002</v>
      </c>
    </row>
    <row r="5004" spans="3:3">
      <c r="C5004" s="355">
        <v>5003</v>
      </c>
    </row>
    <row r="5005" spans="3:3">
      <c r="C5005" s="355">
        <v>5004</v>
      </c>
    </row>
    <row r="5006" spans="3:3">
      <c r="C5006" s="355">
        <v>5005</v>
      </c>
    </row>
    <row r="5007" spans="3:3">
      <c r="C5007" s="355">
        <v>5006</v>
      </c>
    </row>
    <row r="5008" spans="3:3">
      <c r="C5008" s="355">
        <v>5007</v>
      </c>
    </row>
    <row r="5009" spans="3:3">
      <c r="C5009" s="355">
        <v>5008</v>
      </c>
    </row>
    <row r="5010" spans="3:3">
      <c r="C5010" s="355">
        <v>5009</v>
      </c>
    </row>
    <row r="5011" spans="3:3">
      <c r="C5011" s="355">
        <v>5010</v>
      </c>
    </row>
    <row r="5012" spans="3:3">
      <c r="C5012" s="355">
        <v>5011</v>
      </c>
    </row>
    <row r="5013" spans="3:3">
      <c r="C5013" s="355">
        <v>5012</v>
      </c>
    </row>
    <row r="5014" spans="3:3">
      <c r="C5014" s="355">
        <v>5013</v>
      </c>
    </row>
    <row r="5015" spans="3:3">
      <c r="C5015" s="355">
        <v>5014</v>
      </c>
    </row>
    <row r="5016" spans="3:3">
      <c r="C5016" s="355">
        <v>5015</v>
      </c>
    </row>
    <row r="5017" spans="3:3">
      <c r="C5017" s="355">
        <v>5016</v>
      </c>
    </row>
    <row r="5018" spans="3:3">
      <c r="C5018" s="355">
        <v>5017</v>
      </c>
    </row>
    <row r="5019" spans="3:3">
      <c r="C5019" s="355">
        <v>5018</v>
      </c>
    </row>
    <row r="5020" spans="3:3">
      <c r="C5020" s="355">
        <v>5019</v>
      </c>
    </row>
    <row r="5021" spans="3:3">
      <c r="C5021" s="355">
        <v>5020</v>
      </c>
    </row>
    <row r="5022" spans="3:3">
      <c r="C5022" s="355">
        <v>5021</v>
      </c>
    </row>
    <row r="5023" spans="3:3">
      <c r="C5023" s="355">
        <v>5022</v>
      </c>
    </row>
    <row r="5024" spans="3:3">
      <c r="C5024" s="355">
        <v>5023</v>
      </c>
    </row>
    <row r="5025" spans="3:3">
      <c r="C5025" s="355">
        <v>5024</v>
      </c>
    </row>
    <row r="5026" spans="3:3">
      <c r="C5026" s="355">
        <v>5025</v>
      </c>
    </row>
    <row r="5027" spans="3:3">
      <c r="C5027" s="355">
        <v>5026</v>
      </c>
    </row>
    <row r="5028" spans="3:3">
      <c r="C5028" s="355">
        <v>5027</v>
      </c>
    </row>
    <row r="5029" spans="3:3">
      <c r="C5029" s="355">
        <v>5028</v>
      </c>
    </row>
    <row r="5030" spans="3:3">
      <c r="C5030" s="355">
        <v>5029</v>
      </c>
    </row>
    <row r="5031" spans="3:3">
      <c r="C5031" s="355">
        <v>5030</v>
      </c>
    </row>
    <row r="5032" spans="3:3">
      <c r="C5032" s="355">
        <v>5031</v>
      </c>
    </row>
    <row r="5033" spans="3:3">
      <c r="C5033" s="355">
        <v>5032</v>
      </c>
    </row>
    <row r="5034" spans="3:3">
      <c r="C5034" s="355">
        <v>5033</v>
      </c>
    </row>
    <row r="5035" spans="3:3">
      <c r="C5035" s="355">
        <v>5034</v>
      </c>
    </row>
    <row r="5036" spans="3:3">
      <c r="C5036" s="355">
        <v>5035</v>
      </c>
    </row>
    <row r="5037" spans="3:3">
      <c r="C5037" s="355">
        <v>5036</v>
      </c>
    </row>
    <row r="5038" spans="3:3">
      <c r="C5038" s="355">
        <v>5037</v>
      </c>
    </row>
    <row r="5039" spans="3:3">
      <c r="C5039" s="355">
        <v>5038</v>
      </c>
    </row>
    <row r="5040" spans="3:3">
      <c r="C5040" s="355">
        <v>5039</v>
      </c>
    </row>
    <row r="5041" spans="3:3">
      <c r="C5041" s="355">
        <v>5040</v>
      </c>
    </row>
    <row r="5042" spans="3:3">
      <c r="C5042" s="355">
        <v>5041</v>
      </c>
    </row>
    <row r="5043" spans="3:3">
      <c r="C5043" s="355">
        <v>5042</v>
      </c>
    </row>
    <row r="5044" spans="3:3">
      <c r="C5044" s="355">
        <v>5043</v>
      </c>
    </row>
    <row r="5045" spans="3:3">
      <c r="C5045" s="355">
        <v>5044</v>
      </c>
    </row>
    <row r="5046" spans="3:3">
      <c r="C5046" s="355">
        <v>5045</v>
      </c>
    </row>
    <row r="5047" spans="3:3">
      <c r="C5047" s="355">
        <v>5046</v>
      </c>
    </row>
    <row r="5048" spans="3:3">
      <c r="C5048" s="355">
        <v>5047</v>
      </c>
    </row>
    <row r="5049" spans="3:3">
      <c r="C5049" s="355">
        <v>5048</v>
      </c>
    </row>
    <row r="5050" spans="3:3">
      <c r="C5050" s="355">
        <v>5049</v>
      </c>
    </row>
    <row r="5051" spans="3:3">
      <c r="C5051" s="355">
        <v>5050</v>
      </c>
    </row>
    <row r="5052" spans="3:3">
      <c r="C5052" s="355">
        <v>5051</v>
      </c>
    </row>
    <row r="5053" spans="3:3">
      <c r="C5053" s="355">
        <v>5052</v>
      </c>
    </row>
    <row r="5054" spans="3:3">
      <c r="C5054" s="355">
        <v>5053</v>
      </c>
    </row>
    <row r="5055" spans="3:3">
      <c r="C5055" s="355">
        <v>5054</v>
      </c>
    </row>
    <row r="5056" spans="3:3">
      <c r="C5056" s="355">
        <v>5055</v>
      </c>
    </row>
    <row r="5057" spans="3:3">
      <c r="C5057" s="355">
        <v>5056</v>
      </c>
    </row>
    <row r="5058" spans="3:3">
      <c r="C5058" s="355">
        <v>5057</v>
      </c>
    </row>
    <row r="5059" spans="3:3">
      <c r="C5059" s="355">
        <v>5058</v>
      </c>
    </row>
    <row r="5060" spans="3:3">
      <c r="C5060" s="355">
        <v>5059</v>
      </c>
    </row>
    <row r="5061" spans="3:3">
      <c r="C5061" s="355">
        <v>5060</v>
      </c>
    </row>
    <row r="5062" spans="3:3">
      <c r="C5062" s="355">
        <v>5061</v>
      </c>
    </row>
    <row r="5063" spans="3:3">
      <c r="C5063" s="355">
        <v>5062</v>
      </c>
    </row>
    <row r="5064" spans="3:3">
      <c r="C5064" s="355">
        <v>5063</v>
      </c>
    </row>
    <row r="5065" spans="3:3">
      <c r="C5065" s="355">
        <v>5064</v>
      </c>
    </row>
    <row r="5066" spans="3:3">
      <c r="C5066" s="355">
        <v>5065</v>
      </c>
    </row>
    <row r="5067" spans="3:3">
      <c r="C5067" s="355">
        <v>5066</v>
      </c>
    </row>
    <row r="5068" spans="3:3">
      <c r="C5068" s="355">
        <v>5067</v>
      </c>
    </row>
    <row r="5069" spans="3:3">
      <c r="C5069" s="355">
        <v>5068</v>
      </c>
    </row>
    <row r="5070" spans="3:3">
      <c r="C5070" s="355">
        <v>5069</v>
      </c>
    </row>
    <row r="5071" spans="3:3">
      <c r="C5071" s="355">
        <v>5070</v>
      </c>
    </row>
    <row r="5072" spans="3:3">
      <c r="C5072" s="355">
        <v>5071</v>
      </c>
    </row>
    <row r="5073" spans="3:3">
      <c r="C5073" s="355">
        <v>5072</v>
      </c>
    </row>
    <row r="5074" spans="3:3">
      <c r="C5074" s="355">
        <v>5073</v>
      </c>
    </row>
    <row r="5075" spans="3:3">
      <c r="C5075" s="355">
        <v>5074</v>
      </c>
    </row>
    <row r="5076" spans="3:3">
      <c r="C5076" s="355">
        <v>5075</v>
      </c>
    </row>
    <row r="5077" spans="3:3">
      <c r="C5077" s="355">
        <v>5076</v>
      </c>
    </row>
    <row r="5078" spans="3:3">
      <c r="C5078" s="355">
        <v>5077</v>
      </c>
    </row>
    <row r="5079" spans="3:3">
      <c r="C5079" s="355">
        <v>5078</v>
      </c>
    </row>
    <row r="5080" spans="3:3">
      <c r="C5080" s="355">
        <v>5079</v>
      </c>
    </row>
    <row r="5081" spans="3:3">
      <c r="C5081" s="355">
        <v>5080</v>
      </c>
    </row>
    <row r="5082" spans="3:3">
      <c r="C5082" s="355">
        <v>5081</v>
      </c>
    </row>
    <row r="5083" spans="3:3">
      <c r="C5083" s="355">
        <v>5082</v>
      </c>
    </row>
    <row r="5084" spans="3:3">
      <c r="C5084" s="355">
        <v>5083</v>
      </c>
    </row>
    <row r="5085" spans="3:3">
      <c r="C5085" s="355">
        <v>5084</v>
      </c>
    </row>
    <row r="5086" spans="3:3">
      <c r="C5086" s="355">
        <v>5085</v>
      </c>
    </row>
    <row r="5087" spans="3:3">
      <c r="C5087" s="355">
        <v>5086</v>
      </c>
    </row>
    <row r="5088" spans="3:3">
      <c r="C5088" s="355">
        <v>5087</v>
      </c>
    </row>
    <row r="5089" spans="3:3">
      <c r="C5089" s="355">
        <v>5088</v>
      </c>
    </row>
    <row r="5090" spans="3:3">
      <c r="C5090" s="355">
        <v>5089</v>
      </c>
    </row>
    <row r="5091" spans="3:3">
      <c r="C5091" s="355">
        <v>5090</v>
      </c>
    </row>
    <row r="5092" spans="3:3">
      <c r="C5092" s="355">
        <v>5091</v>
      </c>
    </row>
    <row r="5093" spans="3:3">
      <c r="C5093" s="355">
        <v>5092</v>
      </c>
    </row>
    <row r="5094" spans="3:3">
      <c r="C5094" s="355">
        <v>5093</v>
      </c>
    </row>
    <row r="5095" spans="3:3">
      <c r="C5095" s="355">
        <v>5094</v>
      </c>
    </row>
    <row r="5096" spans="3:3">
      <c r="C5096" s="355">
        <v>5095</v>
      </c>
    </row>
    <row r="5097" spans="3:3">
      <c r="C5097" s="355">
        <v>5096</v>
      </c>
    </row>
    <row r="5098" spans="3:3">
      <c r="C5098" s="355">
        <v>5097</v>
      </c>
    </row>
    <row r="5099" spans="3:3">
      <c r="C5099" s="355">
        <v>5098</v>
      </c>
    </row>
    <row r="5100" spans="3:3">
      <c r="C5100" s="355">
        <v>5099</v>
      </c>
    </row>
    <row r="5101" spans="3:3">
      <c r="C5101" s="355">
        <v>5100</v>
      </c>
    </row>
    <row r="5102" spans="3:3">
      <c r="C5102" s="355">
        <v>5101</v>
      </c>
    </row>
    <row r="5103" spans="3:3">
      <c r="C5103" s="355">
        <v>5102</v>
      </c>
    </row>
    <row r="5104" spans="3:3">
      <c r="C5104" s="355">
        <v>5103</v>
      </c>
    </row>
    <row r="5105" spans="3:3">
      <c r="C5105" s="355">
        <v>5104</v>
      </c>
    </row>
    <row r="5106" spans="3:3">
      <c r="C5106" s="355">
        <v>5105</v>
      </c>
    </row>
    <row r="5107" spans="3:3">
      <c r="C5107" s="355">
        <v>5106</v>
      </c>
    </row>
    <row r="5108" spans="3:3">
      <c r="C5108" s="355">
        <v>5107</v>
      </c>
    </row>
    <row r="5109" spans="3:3">
      <c r="C5109" s="355">
        <v>5108</v>
      </c>
    </row>
    <row r="5110" spans="3:3">
      <c r="C5110" s="355">
        <v>5109</v>
      </c>
    </row>
    <row r="5111" spans="3:3">
      <c r="C5111" s="355">
        <v>5110</v>
      </c>
    </row>
    <row r="5112" spans="3:3">
      <c r="C5112" s="355">
        <v>5111</v>
      </c>
    </row>
    <row r="5113" spans="3:3">
      <c r="C5113" s="355">
        <v>5112</v>
      </c>
    </row>
    <row r="5114" spans="3:3">
      <c r="C5114" s="355">
        <v>5113</v>
      </c>
    </row>
    <row r="5115" spans="3:3">
      <c r="C5115" s="355">
        <v>5114</v>
      </c>
    </row>
    <row r="5116" spans="3:3">
      <c r="C5116" s="355">
        <v>5115</v>
      </c>
    </row>
    <row r="5117" spans="3:3">
      <c r="C5117" s="355">
        <v>5116</v>
      </c>
    </row>
    <row r="5118" spans="3:3">
      <c r="C5118" s="355">
        <v>5117</v>
      </c>
    </row>
    <row r="5119" spans="3:3">
      <c r="C5119" s="355">
        <v>5118</v>
      </c>
    </row>
    <row r="5120" spans="3:3">
      <c r="C5120" s="355">
        <v>5119</v>
      </c>
    </row>
    <row r="5121" spans="3:3">
      <c r="C5121" s="355">
        <v>5120</v>
      </c>
    </row>
    <row r="5122" spans="3:3">
      <c r="C5122" s="355">
        <v>5121</v>
      </c>
    </row>
    <row r="5123" spans="3:3">
      <c r="C5123" s="355">
        <v>5122</v>
      </c>
    </row>
    <row r="5124" spans="3:3">
      <c r="C5124" s="355">
        <v>5123</v>
      </c>
    </row>
    <row r="5125" spans="3:3">
      <c r="C5125" s="355">
        <v>5124</v>
      </c>
    </row>
    <row r="5126" spans="3:3">
      <c r="C5126" s="355">
        <v>5125</v>
      </c>
    </row>
    <row r="5127" spans="3:3">
      <c r="C5127" s="355">
        <v>5126</v>
      </c>
    </row>
    <row r="5128" spans="3:3">
      <c r="C5128" s="355">
        <v>5127</v>
      </c>
    </row>
    <row r="5129" spans="3:3">
      <c r="C5129" s="355">
        <v>5128</v>
      </c>
    </row>
    <row r="5130" spans="3:3">
      <c r="C5130" s="355">
        <v>5129</v>
      </c>
    </row>
    <row r="5131" spans="3:3">
      <c r="C5131" s="355">
        <v>5130</v>
      </c>
    </row>
    <row r="5132" spans="3:3">
      <c r="C5132" s="355">
        <v>5131</v>
      </c>
    </row>
    <row r="5133" spans="3:3">
      <c r="C5133" s="355">
        <v>5132</v>
      </c>
    </row>
    <row r="5134" spans="3:3">
      <c r="C5134" s="355">
        <v>5133</v>
      </c>
    </row>
    <row r="5135" spans="3:3">
      <c r="C5135" s="355">
        <v>5134</v>
      </c>
    </row>
    <row r="5136" spans="3:3">
      <c r="C5136" s="355">
        <v>5135</v>
      </c>
    </row>
    <row r="5137" spans="3:3">
      <c r="C5137" s="355">
        <v>5136</v>
      </c>
    </row>
    <row r="5138" spans="3:3">
      <c r="C5138" s="355">
        <v>5137</v>
      </c>
    </row>
    <row r="5139" spans="3:3">
      <c r="C5139" s="355">
        <v>5138</v>
      </c>
    </row>
    <row r="5140" spans="3:3">
      <c r="C5140" s="355">
        <v>5139</v>
      </c>
    </row>
    <row r="5141" spans="3:3">
      <c r="C5141" s="355">
        <v>5140</v>
      </c>
    </row>
    <row r="5142" spans="3:3">
      <c r="C5142" s="355">
        <v>5141</v>
      </c>
    </row>
    <row r="5143" spans="3:3">
      <c r="C5143" s="355">
        <v>5142</v>
      </c>
    </row>
    <row r="5144" spans="3:3">
      <c r="C5144" s="355">
        <v>5143</v>
      </c>
    </row>
    <row r="5145" spans="3:3">
      <c r="C5145" s="355">
        <v>5144</v>
      </c>
    </row>
    <row r="5146" spans="3:3">
      <c r="C5146" s="355">
        <v>5145</v>
      </c>
    </row>
    <row r="5147" spans="3:3">
      <c r="C5147" s="355">
        <v>5146</v>
      </c>
    </row>
    <row r="5148" spans="3:3">
      <c r="C5148" s="355">
        <v>5147</v>
      </c>
    </row>
    <row r="5149" spans="3:3">
      <c r="C5149" s="355">
        <v>5148</v>
      </c>
    </row>
    <row r="5150" spans="3:3">
      <c r="C5150" s="355">
        <v>5149</v>
      </c>
    </row>
    <row r="5151" spans="3:3">
      <c r="C5151" s="355">
        <v>5150</v>
      </c>
    </row>
    <row r="5152" spans="3:3">
      <c r="C5152" s="355">
        <v>5151</v>
      </c>
    </row>
    <row r="5153" spans="3:3">
      <c r="C5153" s="355">
        <v>5152</v>
      </c>
    </row>
    <row r="5154" spans="3:3">
      <c r="C5154" s="355">
        <v>5153</v>
      </c>
    </row>
    <row r="5155" spans="3:3">
      <c r="C5155" s="355">
        <v>5154</v>
      </c>
    </row>
    <row r="5156" spans="3:3">
      <c r="C5156" s="355">
        <v>5155</v>
      </c>
    </row>
    <row r="5157" spans="3:3">
      <c r="C5157" s="355">
        <v>5156</v>
      </c>
    </row>
    <row r="5158" spans="3:3">
      <c r="C5158" s="355">
        <v>5157</v>
      </c>
    </row>
    <row r="5159" spans="3:3">
      <c r="C5159" s="355">
        <v>5158</v>
      </c>
    </row>
    <row r="5160" spans="3:3">
      <c r="C5160" s="355">
        <v>5159</v>
      </c>
    </row>
    <row r="5161" spans="3:3">
      <c r="C5161" s="355">
        <v>5160</v>
      </c>
    </row>
    <row r="5162" spans="3:3">
      <c r="C5162" s="355">
        <v>5161</v>
      </c>
    </row>
    <row r="5163" spans="3:3">
      <c r="C5163" s="355">
        <v>5162</v>
      </c>
    </row>
    <row r="5164" spans="3:3">
      <c r="C5164" s="355">
        <v>5163</v>
      </c>
    </row>
    <row r="5165" spans="3:3">
      <c r="C5165" s="355">
        <v>5164</v>
      </c>
    </row>
    <row r="5166" spans="3:3">
      <c r="C5166" s="355">
        <v>5165</v>
      </c>
    </row>
    <row r="5167" spans="3:3">
      <c r="C5167" s="355">
        <v>5166</v>
      </c>
    </row>
    <row r="5168" spans="3:3">
      <c r="C5168" s="355">
        <v>5167</v>
      </c>
    </row>
    <row r="5169" spans="3:3">
      <c r="C5169" s="355">
        <v>5168</v>
      </c>
    </row>
    <row r="5170" spans="3:3">
      <c r="C5170" s="355">
        <v>5169</v>
      </c>
    </row>
    <row r="5171" spans="3:3">
      <c r="C5171" s="355">
        <v>5170</v>
      </c>
    </row>
    <row r="5172" spans="3:3">
      <c r="C5172" s="355">
        <v>5171</v>
      </c>
    </row>
    <row r="5173" spans="3:3">
      <c r="C5173" s="355">
        <v>5172</v>
      </c>
    </row>
    <row r="5174" spans="3:3">
      <c r="C5174" s="355">
        <v>5173</v>
      </c>
    </row>
    <row r="5175" spans="3:3">
      <c r="C5175" s="355">
        <v>5174</v>
      </c>
    </row>
    <row r="5176" spans="3:3">
      <c r="C5176" s="355">
        <v>5175</v>
      </c>
    </row>
    <row r="5177" spans="3:3">
      <c r="C5177" s="355">
        <v>5176</v>
      </c>
    </row>
    <row r="5178" spans="3:3">
      <c r="C5178" s="355">
        <v>5177</v>
      </c>
    </row>
    <row r="5179" spans="3:3">
      <c r="C5179" s="355">
        <v>5178</v>
      </c>
    </row>
    <row r="5180" spans="3:3">
      <c r="C5180" s="355">
        <v>5179</v>
      </c>
    </row>
    <row r="5181" spans="3:3">
      <c r="C5181" s="355">
        <v>5180</v>
      </c>
    </row>
    <row r="5182" spans="3:3">
      <c r="C5182" s="355">
        <v>5181</v>
      </c>
    </row>
    <row r="5183" spans="3:3">
      <c r="C5183" s="355">
        <v>5182</v>
      </c>
    </row>
    <row r="5184" spans="3:3">
      <c r="C5184" s="355">
        <v>5183</v>
      </c>
    </row>
    <row r="5185" spans="3:3">
      <c r="C5185" s="355">
        <v>5184</v>
      </c>
    </row>
    <row r="5186" spans="3:3">
      <c r="C5186" s="355">
        <v>5185</v>
      </c>
    </row>
    <row r="5187" spans="3:3">
      <c r="C5187" s="355">
        <v>5186</v>
      </c>
    </row>
    <row r="5188" spans="3:3">
      <c r="C5188" s="355">
        <v>5187</v>
      </c>
    </row>
    <row r="5189" spans="3:3">
      <c r="C5189" s="355">
        <v>5188</v>
      </c>
    </row>
    <row r="5190" spans="3:3">
      <c r="C5190" s="355">
        <v>5189</v>
      </c>
    </row>
    <row r="5191" spans="3:3">
      <c r="C5191" s="355">
        <v>5190</v>
      </c>
    </row>
    <row r="5192" spans="3:3">
      <c r="C5192" s="355">
        <v>5191</v>
      </c>
    </row>
    <row r="5193" spans="3:3">
      <c r="C5193" s="355">
        <v>5192</v>
      </c>
    </row>
    <row r="5194" spans="3:3">
      <c r="C5194" s="355">
        <v>5193</v>
      </c>
    </row>
    <row r="5195" spans="3:3">
      <c r="C5195" s="355">
        <v>5194</v>
      </c>
    </row>
    <row r="5196" spans="3:3">
      <c r="C5196" s="355">
        <v>5195</v>
      </c>
    </row>
    <row r="5197" spans="3:3">
      <c r="C5197" s="355">
        <v>5196</v>
      </c>
    </row>
    <row r="5198" spans="3:3">
      <c r="C5198" s="355">
        <v>5197</v>
      </c>
    </row>
    <row r="5199" spans="3:3">
      <c r="C5199" s="355">
        <v>5198</v>
      </c>
    </row>
    <row r="5200" spans="3:3">
      <c r="C5200" s="355">
        <v>5199</v>
      </c>
    </row>
    <row r="5201" spans="3:3">
      <c r="C5201" s="355">
        <v>5200</v>
      </c>
    </row>
    <row r="5202" spans="3:3">
      <c r="C5202" s="355">
        <v>5201</v>
      </c>
    </row>
    <row r="5203" spans="3:3">
      <c r="C5203" s="355">
        <v>5202</v>
      </c>
    </row>
    <row r="5204" spans="3:3">
      <c r="C5204" s="355">
        <v>5203</v>
      </c>
    </row>
    <row r="5205" spans="3:3">
      <c r="C5205" s="355">
        <v>5204</v>
      </c>
    </row>
    <row r="5206" spans="3:3">
      <c r="C5206" s="355">
        <v>5205</v>
      </c>
    </row>
    <row r="5207" spans="3:3">
      <c r="C5207" s="355">
        <v>5206</v>
      </c>
    </row>
    <row r="5208" spans="3:3">
      <c r="C5208" s="355">
        <v>5207</v>
      </c>
    </row>
    <row r="5209" spans="3:3">
      <c r="C5209" s="355">
        <v>5208</v>
      </c>
    </row>
    <row r="5210" spans="3:3">
      <c r="C5210" s="355">
        <v>5209</v>
      </c>
    </row>
    <row r="5211" spans="3:3">
      <c r="C5211" s="355">
        <v>5210</v>
      </c>
    </row>
    <row r="5212" spans="3:3">
      <c r="C5212" s="355">
        <v>5211</v>
      </c>
    </row>
    <row r="5213" spans="3:3">
      <c r="C5213" s="355">
        <v>5212</v>
      </c>
    </row>
    <row r="5214" spans="3:3">
      <c r="C5214" s="355">
        <v>5213</v>
      </c>
    </row>
    <row r="5215" spans="3:3">
      <c r="C5215" s="355">
        <v>5214</v>
      </c>
    </row>
    <row r="5216" spans="3:3">
      <c r="C5216" s="355">
        <v>5215</v>
      </c>
    </row>
    <row r="5217" spans="3:3">
      <c r="C5217" s="355">
        <v>5216</v>
      </c>
    </row>
    <row r="5218" spans="3:3">
      <c r="C5218" s="355">
        <v>5217</v>
      </c>
    </row>
    <row r="5219" spans="3:3">
      <c r="C5219" s="355">
        <v>5218</v>
      </c>
    </row>
    <row r="5220" spans="3:3">
      <c r="C5220" s="355">
        <v>5219</v>
      </c>
    </row>
    <row r="5221" spans="3:3">
      <c r="C5221" s="355">
        <v>5220</v>
      </c>
    </row>
    <row r="5222" spans="3:3">
      <c r="C5222" s="355">
        <v>5221</v>
      </c>
    </row>
    <row r="5223" spans="3:3">
      <c r="C5223" s="355">
        <v>5222</v>
      </c>
    </row>
    <row r="5224" spans="3:3">
      <c r="C5224" s="355">
        <v>5223</v>
      </c>
    </row>
    <row r="5225" spans="3:3">
      <c r="C5225" s="355">
        <v>5224</v>
      </c>
    </row>
    <row r="5226" spans="3:3">
      <c r="C5226" s="355">
        <v>5225</v>
      </c>
    </row>
    <row r="5227" spans="3:3">
      <c r="C5227" s="355">
        <v>5226</v>
      </c>
    </row>
    <row r="5228" spans="3:3">
      <c r="C5228" s="355">
        <v>5227</v>
      </c>
    </row>
    <row r="5229" spans="3:3">
      <c r="C5229" s="355">
        <v>5228</v>
      </c>
    </row>
    <row r="5230" spans="3:3">
      <c r="C5230" s="355">
        <v>5229</v>
      </c>
    </row>
    <row r="5231" spans="3:3">
      <c r="C5231" s="355">
        <v>5230</v>
      </c>
    </row>
    <row r="5232" spans="3:3">
      <c r="C5232" s="355">
        <v>5231</v>
      </c>
    </row>
    <row r="5233" spans="3:3">
      <c r="C5233" s="355">
        <v>5232</v>
      </c>
    </row>
    <row r="5234" spans="3:3">
      <c r="C5234" s="355">
        <v>5233</v>
      </c>
    </row>
    <row r="5235" spans="3:3">
      <c r="C5235" s="355">
        <v>5234</v>
      </c>
    </row>
    <row r="5236" spans="3:3">
      <c r="C5236" s="355">
        <v>5235</v>
      </c>
    </row>
    <row r="5237" spans="3:3">
      <c r="C5237" s="355">
        <v>5236</v>
      </c>
    </row>
    <row r="5238" spans="3:3">
      <c r="C5238" s="355">
        <v>5237</v>
      </c>
    </row>
    <row r="5239" spans="3:3">
      <c r="C5239" s="355">
        <v>5238</v>
      </c>
    </row>
    <row r="5240" spans="3:3">
      <c r="C5240" s="355">
        <v>5239</v>
      </c>
    </row>
    <row r="5241" spans="3:3">
      <c r="C5241" s="355">
        <v>5240</v>
      </c>
    </row>
    <row r="5242" spans="3:3">
      <c r="C5242" s="355">
        <v>5241</v>
      </c>
    </row>
    <row r="5243" spans="3:3">
      <c r="C5243" s="355">
        <v>5242</v>
      </c>
    </row>
    <row r="5244" spans="3:3">
      <c r="C5244" s="355">
        <v>5243</v>
      </c>
    </row>
    <row r="5245" spans="3:3">
      <c r="C5245" s="355">
        <v>5244</v>
      </c>
    </row>
    <row r="5246" spans="3:3">
      <c r="C5246" s="355">
        <v>5245</v>
      </c>
    </row>
    <row r="5247" spans="3:3">
      <c r="C5247" s="355">
        <v>5246</v>
      </c>
    </row>
    <row r="5248" spans="3:3">
      <c r="C5248" s="355">
        <v>5247</v>
      </c>
    </row>
    <row r="5249" spans="3:3">
      <c r="C5249" s="355">
        <v>5248</v>
      </c>
    </row>
    <row r="5250" spans="3:3">
      <c r="C5250" s="355">
        <v>5249</v>
      </c>
    </row>
    <row r="5251" spans="3:3">
      <c r="C5251" s="355">
        <v>5250</v>
      </c>
    </row>
    <row r="5252" spans="3:3">
      <c r="C5252" s="355">
        <v>5251</v>
      </c>
    </row>
    <row r="5253" spans="3:3">
      <c r="C5253" s="355">
        <v>5252</v>
      </c>
    </row>
    <row r="5254" spans="3:3">
      <c r="C5254" s="355">
        <v>5253</v>
      </c>
    </row>
    <row r="5255" spans="3:3">
      <c r="C5255" s="355">
        <v>5254</v>
      </c>
    </row>
    <row r="5256" spans="3:3">
      <c r="C5256" s="355">
        <v>5255</v>
      </c>
    </row>
    <row r="5257" spans="3:3">
      <c r="C5257" s="355">
        <v>5256</v>
      </c>
    </row>
    <row r="5258" spans="3:3">
      <c r="C5258" s="355">
        <v>5257</v>
      </c>
    </row>
    <row r="5259" spans="3:3">
      <c r="C5259" s="355">
        <v>5258</v>
      </c>
    </row>
    <row r="5260" spans="3:3">
      <c r="C5260" s="355">
        <v>5259</v>
      </c>
    </row>
    <row r="5261" spans="3:3">
      <c r="C5261" s="355">
        <v>5260</v>
      </c>
    </row>
    <row r="5262" spans="3:3">
      <c r="C5262" s="355">
        <v>5261</v>
      </c>
    </row>
    <row r="5263" spans="3:3">
      <c r="C5263" s="355">
        <v>5262</v>
      </c>
    </row>
    <row r="5264" spans="3:3">
      <c r="C5264" s="355">
        <v>5263</v>
      </c>
    </row>
    <row r="5265" spans="3:3">
      <c r="C5265" s="355">
        <v>5264</v>
      </c>
    </row>
    <row r="5266" spans="3:3">
      <c r="C5266" s="355">
        <v>5265</v>
      </c>
    </row>
    <row r="5267" spans="3:3">
      <c r="C5267" s="355">
        <v>5266</v>
      </c>
    </row>
    <row r="5268" spans="3:3">
      <c r="C5268" s="355">
        <v>5267</v>
      </c>
    </row>
    <row r="5269" spans="3:3">
      <c r="C5269" s="355">
        <v>5268</v>
      </c>
    </row>
    <row r="5270" spans="3:3">
      <c r="C5270" s="355">
        <v>5269</v>
      </c>
    </row>
    <row r="5271" spans="3:3">
      <c r="C5271" s="355">
        <v>5270</v>
      </c>
    </row>
    <row r="5272" spans="3:3">
      <c r="C5272" s="355">
        <v>5271</v>
      </c>
    </row>
    <row r="5273" spans="3:3">
      <c r="C5273" s="355">
        <v>5272</v>
      </c>
    </row>
    <row r="5274" spans="3:3">
      <c r="C5274" s="355">
        <v>5273</v>
      </c>
    </row>
    <row r="5275" spans="3:3">
      <c r="C5275" s="355">
        <v>5274</v>
      </c>
    </row>
    <row r="5276" spans="3:3">
      <c r="C5276" s="355">
        <v>5275</v>
      </c>
    </row>
    <row r="5277" spans="3:3">
      <c r="C5277" s="355">
        <v>5276</v>
      </c>
    </row>
    <row r="5278" spans="3:3">
      <c r="C5278" s="355">
        <v>5277</v>
      </c>
    </row>
    <row r="5279" spans="3:3">
      <c r="C5279" s="355">
        <v>5278</v>
      </c>
    </row>
    <row r="5280" spans="3:3">
      <c r="C5280" s="355">
        <v>5279</v>
      </c>
    </row>
    <row r="5281" spans="3:3">
      <c r="C5281" s="355">
        <v>5280</v>
      </c>
    </row>
    <row r="5282" spans="3:3">
      <c r="C5282" s="355">
        <v>5281</v>
      </c>
    </row>
    <row r="5283" spans="3:3">
      <c r="C5283" s="355">
        <v>5282</v>
      </c>
    </row>
    <row r="5284" spans="3:3">
      <c r="C5284" s="355">
        <v>5283</v>
      </c>
    </row>
    <row r="5285" spans="3:3">
      <c r="C5285" s="355">
        <v>5284</v>
      </c>
    </row>
    <row r="5286" spans="3:3">
      <c r="C5286" s="355">
        <v>5285</v>
      </c>
    </row>
    <row r="5287" spans="3:3">
      <c r="C5287" s="355">
        <v>5286</v>
      </c>
    </row>
    <row r="5288" spans="3:3">
      <c r="C5288" s="355">
        <v>5287</v>
      </c>
    </row>
    <row r="5289" spans="3:3">
      <c r="C5289" s="355">
        <v>5288</v>
      </c>
    </row>
    <row r="5290" spans="3:3">
      <c r="C5290" s="355">
        <v>5289</v>
      </c>
    </row>
    <row r="5291" spans="3:3">
      <c r="C5291" s="355">
        <v>5290</v>
      </c>
    </row>
    <row r="5292" spans="3:3">
      <c r="C5292" s="355">
        <v>5291</v>
      </c>
    </row>
    <row r="5293" spans="3:3">
      <c r="C5293" s="355">
        <v>5292</v>
      </c>
    </row>
    <row r="5294" spans="3:3">
      <c r="C5294" s="355">
        <v>5293</v>
      </c>
    </row>
    <row r="5295" spans="3:3">
      <c r="C5295" s="355">
        <v>5294</v>
      </c>
    </row>
    <row r="5296" spans="3:3">
      <c r="C5296" s="355">
        <v>5295</v>
      </c>
    </row>
    <row r="5297" spans="3:3">
      <c r="C5297" s="355">
        <v>5296</v>
      </c>
    </row>
    <row r="5298" spans="3:3">
      <c r="C5298" s="355">
        <v>5297</v>
      </c>
    </row>
    <row r="5299" spans="3:3">
      <c r="C5299" s="355">
        <v>5298</v>
      </c>
    </row>
    <row r="5300" spans="3:3">
      <c r="C5300" s="355">
        <v>5299</v>
      </c>
    </row>
    <row r="5301" spans="3:3">
      <c r="C5301" s="355">
        <v>5300</v>
      </c>
    </row>
    <row r="5302" spans="3:3">
      <c r="C5302" s="355">
        <v>5301</v>
      </c>
    </row>
    <row r="5303" spans="3:3">
      <c r="C5303" s="355">
        <v>5302</v>
      </c>
    </row>
    <row r="5304" spans="3:3">
      <c r="C5304" s="355">
        <v>5303</v>
      </c>
    </row>
    <row r="5305" spans="3:3">
      <c r="C5305" s="355">
        <v>5304</v>
      </c>
    </row>
    <row r="5306" spans="3:3">
      <c r="C5306" s="355">
        <v>5305</v>
      </c>
    </row>
    <row r="5307" spans="3:3">
      <c r="C5307" s="355">
        <v>5306</v>
      </c>
    </row>
    <row r="5308" spans="3:3">
      <c r="C5308" s="355">
        <v>5307</v>
      </c>
    </row>
    <row r="5309" spans="3:3">
      <c r="C5309" s="355">
        <v>5308</v>
      </c>
    </row>
    <row r="5310" spans="3:3">
      <c r="C5310" s="355">
        <v>5309</v>
      </c>
    </row>
    <row r="5311" spans="3:3">
      <c r="C5311" s="355">
        <v>5310</v>
      </c>
    </row>
    <row r="5312" spans="3:3">
      <c r="C5312" s="355">
        <v>5311</v>
      </c>
    </row>
    <row r="5313" spans="3:3">
      <c r="C5313" s="355">
        <v>5312</v>
      </c>
    </row>
    <row r="5314" spans="3:3">
      <c r="C5314" s="355">
        <v>5313</v>
      </c>
    </row>
    <row r="5315" spans="3:3">
      <c r="C5315" s="355">
        <v>5314</v>
      </c>
    </row>
    <row r="5316" spans="3:3">
      <c r="C5316" s="355">
        <v>5315</v>
      </c>
    </row>
    <row r="5317" spans="3:3">
      <c r="C5317" s="355">
        <v>5316</v>
      </c>
    </row>
    <row r="5318" spans="3:3">
      <c r="C5318" s="355">
        <v>5317</v>
      </c>
    </row>
    <row r="5319" spans="3:3">
      <c r="C5319" s="355">
        <v>5318</v>
      </c>
    </row>
    <row r="5320" spans="3:3">
      <c r="C5320" s="355">
        <v>5319</v>
      </c>
    </row>
    <row r="5321" spans="3:3">
      <c r="C5321" s="355">
        <v>5320</v>
      </c>
    </row>
    <row r="5322" spans="3:3">
      <c r="C5322" s="355">
        <v>5321</v>
      </c>
    </row>
    <row r="5323" spans="3:3">
      <c r="C5323" s="355">
        <v>5322</v>
      </c>
    </row>
    <row r="5324" spans="3:3">
      <c r="C5324" s="355">
        <v>5323</v>
      </c>
    </row>
    <row r="5325" spans="3:3">
      <c r="C5325" s="355">
        <v>5324</v>
      </c>
    </row>
    <row r="5326" spans="3:3">
      <c r="C5326" s="355">
        <v>5325</v>
      </c>
    </row>
    <row r="5327" spans="3:3">
      <c r="C5327" s="355">
        <v>5326</v>
      </c>
    </row>
    <row r="5328" spans="3:3">
      <c r="C5328" s="355">
        <v>5327</v>
      </c>
    </row>
    <row r="5329" spans="3:3">
      <c r="C5329" s="355">
        <v>5328</v>
      </c>
    </row>
    <row r="5330" spans="3:3">
      <c r="C5330" s="355">
        <v>5329</v>
      </c>
    </row>
    <row r="5331" spans="3:3">
      <c r="C5331" s="355">
        <v>5330</v>
      </c>
    </row>
    <row r="5332" spans="3:3">
      <c r="C5332" s="355">
        <v>5331</v>
      </c>
    </row>
    <row r="5333" spans="3:3">
      <c r="C5333" s="355">
        <v>5332</v>
      </c>
    </row>
    <row r="5334" spans="3:3">
      <c r="C5334" s="355">
        <v>5333</v>
      </c>
    </row>
    <row r="5335" spans="3:3">
      <c r="C5335" s="355">
        <v>5334</v>
      </c>
    </row>
    <row r="5336" spans="3:3">
      <c r="C5336" s="355">
        <v>5335</v>
      </c>
    </row>
    <row r="5337" spans="3:3">
      <c r="C5337" s="355">
        <v>5336</v>
      </c>
    </row>
    <row r="5338" spans="3:3">
      <c r="C5338" s="355">
        <v>5337</v>
      </c>
    </row>
    <row r="5339" spans="3:3">
      <c r="C5339" s="355">
        <v>5338</v>
      </c>
    </row>
    <row r="5340" spans="3:3">
      <c r="C5340" s="355">
        <v>5339</v>
      </c>
    </row>
    <row r="5341" spans="3:3">
      <c r="C5341" s="355">
        <v>5340</v>
      </c>
    </row>
    <row r="5342" spans="3:3">
      <c r="C5342" s="355">
        <v>5341</v>
      </c>
    </row>
    <row r="5343" spans="3:3">
      <c r="C5343" s="355">
        <v>5342</v>
      </c>
    </row>
    <row r="5344" spans="3:3">
      <c r="C5344" s="355">
        <v>5343</v>
      </c>
    </row>
    <row r="5345" spans="3:3">
      <c r="C5345" s="355">
        <v>5344</v>
      </c>
    </row>
    <row r="5346" spans="3:3">
      <c r="C5346" s="355">
        <v>5345</v>
      </c>
    </row>
    <row r="5347" spans="3:3">
      <c r="C5347" s="355">
        <v>5346</v>
      </c>
    </row>
    <row r="5348" spans="3:3">
      <c r="C5348" s="355">
        <v>5347</v>
      </c>
    </row>
    <row r="5349" spans="3:3">
      <c r="C5349" s="355">
        <v>5348</v>
      </c>
    </row>
    <row r="5350" spans="3:3">
      <c r="C5350" s="355">
        <v>5349</v>
      </c>
    </row>
    <row r="5351" spans="3:3">
      <c r="C5351" s="355">
        <v>5350</v>
      </c>
    </row>
    <row r="5352" spans="3:3">
      <c r="C5352" s="355">
        <v>5351</v>
      </c>
    </row>
    <row r="5353" spans="3:3">
      <c r="C5353" s="355">
        <v>5352</v>
      </c>
    </row>
    <row r="5354" spans="3:3">
      <c r="C5354" s="355">
        <v>5353</v>
      </c>
    </row>
    <row r="5355" spans="3:3">
      <c r="C5355" s="355">
        <v>5354</v>
      </c>
    </row>
    <row r="5356" spans="3:3">
      <c r="C5356" s="355">
        <v>5355</v>
      </c>
    </row>
    <row r="5357" spans="3:3">
      <c r="C5357" s="355">
        <v>5356</v>
      </c>
    </row>
    <row r="5358" spans="3:3">
      <c r="C5358" s="355">
        <v>5357</v>
      </c>
    </row>
    <row r="5359" spans="3:3">
      <c r="C5359" s="355">
        <v>5358</v>
      </c>
    </row>
    <row r="5360" spans="3:3">
      <c r="C5360" s="355">
        <v>5359</v>
      </c>
    </row>
    <row r="5361" spans="3:3">
      <c r="C5361" s="355">
        <v>5360</v>
      </c>
    </row>
    <row r="5362" spans="3:3">
      <c r="C5362" s="355">
        <v>5361</v>
      </c>
    </row>
    <row r="5363" spans="3:3">
      <c r="C5363" s="355">
        <v>5362</v>
      </c>
    </row>
    <row r="5364" spans="3:3">
      <c r="C5364" s="355">
        <v>5363</v>
      </c>
    </row>
    <row r="5365" spans="3:3">
      <c r="C5365" s="355">
        <v>5364</v>
      </c>
    </row>
    <row r="5366" spans="3:3">
      <c r="C5366" s="355">
        <v>5365</v>
      </c>
    </row>
    <row r="5367" spans="3:3">
      <c r="C5367" s="355">
        <v>5366</v>
      </c>
    </row>
    <row r="5368" spans="3:3">
      <c r="C5368" s="355">
        <v>5367</v>
      </c>
    </row>
    <row r="5369" spans="3:3">
      <c r="C5369" s="355">
        <v>5368</v>
      </c>
    </row>
    <row r="5370" spans="3:3">
      <c r="C5370" s="355">
        <v>5369</v>
      </c>
    </row>
    <row r="5371" spans="3:3">
      <c r="C5371" s="355">
        <v>5370</v>
      </c>
    </row>
    <row r="5372" spans="3:3">
      <c r="C5372" s="355">
        <v>5371</v>
      </c>
    </row>
    <row r="5373" spans="3:3">
      <c r="C5373" s="355">
        <v>5372</v>
      </c>
    </row>
    <row r="5374" spans="3:3">
      <c r="C5374" s="355">
        <v>5373</v>
      </c>
    </row>
    <row r="5375" spans="3:3">
      <c r="C5375" s="355">
        <v>5374</v>
      </c>
    </row>
    <row r="5376" spans="3:3">
      <c r="C5376" s="355">
        <v>5375</v>
      </c>
    </row>
    <row r="5377" spans="3:3">
      <c r="C5377" s="355">
        <v>5376</v>
      </c>
    </row>
    <row r="5378" spans="3:3">
      <c r="C5378" s="355">
        <v>5377</v>
      </c>
    </row>
    <row r="5379" spans="3:3">
      <c r="C5379" s="355">
        <v>5378</v>
      </c>
    </row>
    <row r="5380" spans="3:3">
      <c r="C5380" s="355">
        <v>5379</v>
      </c>
    </row>
    <row r="5381" spans="3:3">
      <c r="C5381" s="355">
        <v>5380</v>
      </c>
    </row>
    <row r="5382" spans="3:3">
      <c r="C5382" s="355">
        <v>5381</v>
      </c>
    </row>
    <row r="5383" spans="3:3">
      <c r="C5383" s="355">
        <v>5382</v>
      </c>
    </row>
    <row r="5384" spans="3:3">
      <c r="C5384" s="355">
        <v>5383</v>
      </c>
    </row>
    <row r="5385" spans="3:3">
      <c r="C5385" s="355">
        <v>5384</v>
      </c>
    </row>
    <row r="5386" spans="3:3">
      <c r="C5386" s="355">
        <v>5385</v>
      </c>
    </row>
    <row r="5387" spans="3:3">
      <c r="C5387" s="355">
        <v>5386</v>
      </c>
    </row>
    <row r="5388" spans="3:3">
      <c r="C5388" s="355">
        <v>5387</v>
      </c>
    </row>
    <row r="5389" spans="3:3">
      <c r="C5389" s="355">
        <v>5388</v>
      </c>
    </row>
    <row r="5390" spans="3:3">
      <c r="C5390" s="355">
        <v>5389</v>
      </c>
    </row>
    <row r="5391" spans="3:3">
      <c r="C5391" s="355">
        <v>5390</v>
      </c>
    </row>
    <row r="5392" spans="3:3">
      <c r="C5392" s="355">
        <v>5391</v>
      </c>
    </row>
    <row r="5393" spans="3:3">
      <c r="C5393" s="355">
        <v>5392</v>
      </c>
    </row>
    <row r="5394" spans="3:3">
      <c r="C5394" s="355">
        <v>5393</v>
      </c>
    </row>
    <row r="5395" spans="3:3">
      <c r="C5395" s="355">
        <v>5394</v>
      </c>
    </row>
    <row r="5396" spans="3:3">
      <c r="C5396" s="355">
        <v>5395</v>
      </c>
    </row>
    <row r="5397" spans="3:3">
      <c r="C5397" s="355">
        <v>5396</v>
      </c>
    </row>
    <row r="5398" spans="3:3">
      <c r="C5398" s="355">
        <v>5397</v>
      </c>
    </row>
    <row r="5399" spans="3:3">
      <c r="C5399" s="355">
        <v>5398</v>
      </c>
    </row>
    <row r="5400" spans="3:3">
      <c r="C5400" s="355">
        <v>5399</v>
      </c>
    </row>
    <row r="5401" spans="3:3">
      <c r="C5401" s="355">
        <v>5400</v>
      </c>
    </row>
    <row r="5402" spans="3:3">
      <c r="C5402" s="355">
        <v>5401</v>
      </c>
    </row>
    <row r="5403" spans="3:3">
      <c r="C5403" s="355">
        <v>5402</v>
      </c>
    </row>
    <row r="5404" spans="3:3">
      <c r="C5404" s="355">
        <v>5403</v>
      </c>
    </row>
    <row r="5405" spans="3:3">
      <c r="C5405" s="355">
        <v>5404</v>
      </c>
    </row>
    <row r="5406" spans="3:3">
      <c r="C5406" s="355">
        <v>5405</v>
      </c>
    </row>
    <row r="5407" spans="3:3">
      <c r="C5407" s="355">
        <v>5406</v>
      </c>
    </row>
    <row r="5408" spans="3:3">
      <c r="C5408" s="355">
        <v>5407</v>
      </c>
    </row>
    <row r="5409" spans="3:3">
      <c r="C5409" s="355">
        <v>5408</v>
      </c>
    </row>
    <row r="5410" spans="3:3">
      <c r="C5410" s="355">
        <v>5409</v>
      </c>
    </row>
    <row r="5411" spans="3:3">
      <c r="C5411" s="355">
        <v>5410</v>
      </c>
    </row>
    <row r="5412" spans="3:3">
      <c r="C5412" s="355">
        <v>5411</v>
      </c>
    </row>
    <row r="5413" spans="3:3">
      <c r="C5413" s="355">
        <v>5412</v>
      </c>
    </row>
    <row r="5414" spans="3:3">
      <c r="C5414" s="355">
        <v>5413</v>
      </c>
    </row>
    <row r="5415" spans="3:3">
      <c r="C5415" s="355">
        <v>5414</v>
      </c>
    </row>
    <row r="5416" spans="3:3">
      <c r="C5416" s="355">
        <v>5415</v>
      </c>
    </row>
    <row r="5417" spans="3:3">
      <c r="C5417" s="355">
        <v>5416</v>
      </c>
    </row>
    <row r="5418" spans="3:3">
      <c r="C5418" s="355">
        <v>5417</v>
      </c>
    </row>
    <row r="5419" spans="3:3">
      <c r="C5419" s="355">
        <v>5418</v>
      </c>
    </row>
    <row r="5420" spans="3:3">
      <c r="C5420" s="355">
        <v>5419</v>
      </c>
    </row>
    <row r="5421" spans="3:3">
      <c r="C5421" s="355">
        <v>5420</v>
      </c>
    </row>
    <row r="5422" spans="3:3">
      <c r="C5422" s="355">
        <v>5421</v>
      </c>
    </row>
    <row r="5423" spans="3:3">
      <c r="C5423" s="355">
        <v>5422</v>
      </c>
    </row>
    <row r="5424" spans="3:3">
      <c r="C5424" s="355">
        <v>5423</v>
      </c>
    </row>
    <row r="5425" spans="3:3">
      <c r="C5425" s="355">
        <v>5424</v>
      </c>
    </row>
    <row r="5426" spans="3:3">
      <c r="C5426" s="355">
        <v>5425</v>
      </c>
    </row>
    <row r="5427" spans="3:3">
      <c r="C5427" s="355">
        <v>5426</v>
      </c>
    </row>
    <row r="5428" spans="3:3">
      <c r="C5428" s="355">
        <v>5427</v>
      </c>
    </row>
    <row r="5429" spans="3:3">
      <c r="C5429" s="355">
        <v>5428</v>
      </c>
    </row>
    <row r="5430" spans="3:3">
      <c r="C5430" s="355">
        <v>5429</v>
      </c>
    </row>
    <row r="5431" spans="3:3">
      <c r="C5431" s="355">
        <v>5430</v>
      </c>
    </row>
    <row r="5432" spans="3:3">
      <c r="C5432" s="355">
        <v>5431</v>
      </c>
    </row>
    <row r="5433" spans="3:3">
      <c r="C5433" s="355">
        <v>5432</v>
      </c>
    </row>
    <row r="5434" spans="3:3">
      <c r="C5434" s="355">
        <v>5433</v>
      </c>
    </row>
    <row r="5435" spans="3:3">
      <c r="C5435" s="355">
        <v>5434</v>
      </c>
    </row>
    <row r="5436" spans="3:3">
      <c r="C5436" s="355">
        <v>5435</v>
      </c>
    </row>
    <row r="5437" spans="3:3">
      <c r="C5437" s="355">
        <v>5436</v>
      </c>
    </row>
    <row r="5438" spans="3:3">
      <c r="C5438" s="355">
        <v>5437</v>
      </c>
    </row>
    <row r="5439" spans="3:3">
      <c r="C5439" s="355">
        <v>5438</v>
      </c>
    </row>
    <row r="5440" spans="3:3">
      <c r="C5440" s="355">
        <v>5439</v>
      </c>
    </row>
    <row r="5441" spans="3:3">
      <c r="C5441" s="355">
        <v>5440</v>
      </c>
    </row>
    <row r="5442" spans="3:3">
      <c r="C5442" s="355">
        <v>5441</v>
      </c>
    </row>
    <row r="5443" spans="3:3">
      <c r="C5443" s="355">
        <v>5442</v>
      </c>
    </row>
    <row r="5444" spans="3:3">
      <c r="C5444" s="355">
        <v>5443</v>
      </c>
    </row>
    <row r="5445" spans="3:3">
      <c r="C5445" s="355">
        <v>5444</v>
      </c>
    </row>
    <row r="5446" spans="3:3">
      <c r="C5446" s="355">
        <v>5445</v>
      </c>
    </row>
    <row r="5447" spans="3:3">
      <c r="C5447" s="355">
        <v>5446</v>
      </c>
    </row>
    <row r="5448" spans="3:3">
      <c r="C5448" s="355">
        <v>5447</v>
      </c>
    </row>
    <row r="5449" spans="3:3">
      <c r="C5449" s="355">
        <v>5448</v>
      </c>
    </row>
    <row r="5450" spans="3:3">
      <c r="C5450" s="355">
        <v>5449</v>
      </c>
    </row>
    <row r="5451" spans="3:3">
      <c r="C5451" s="355">
        <v>5450</v>
      </c>
    </row>
    <row r="5452" spans="3:3">
      <c r="C5452" s="355">
        <v>5451</v>
      </c>
    </row>
    <row r="5453" spans="3:3">
      <c r="C5453" s="355">
        <v>5452</v>
      </c>
    </row>
    <row r="5454" spans="3:3">
      <c r="C5454" s="355">
        <v>5453</v>
      </c>
    </row>
    <row r="5455" spans="3:3">
      <c r="C5455" s="355">
        <v>5454</v>
      </c>
    </row>
    <row r="5456" spans="3:3">
      <c r="C5456" s="355">
        <v>5455</v>
      </c>
    </row>
    <row r="5457" spans="3:3">
      <c r="C5457" s="355">
        <v>5456</v>
      </c>
    </row>
    <row r="5458" spans="3:3">
      <c r="C5458" s="355">
        <v>5457</v>
      </c>
    </row>
    <row r="5459" spans="3:3">
      <c r="C5459" s="355">
        <v>5458</v>
      </c>
    </row>
    <row r="5460" spans="3:3">
      <c r="C5460" s="355">
        <v>5459</v>
      </c>
    </row>
    <row r="5461" spans="3:3">
      <c r="C5461" s="355">
        <v>5460</v>
      </c>
    </row>
    <row r="5462" spans="3:3">
      <c r="C5462" s="355">
        <v>5461</v>
      </c>
    </row>
    <row r="5463" spans="3:3">
      <c r="C5463" s="355">
        <v>5462</v>
      </c>
    </row>
    <row r="5464" spans="3:3">
      <c r="C5464" s="355">
        <v>5463</v>
      </c>
    </row>
    <row r="5465" spans="3:3">
      <c r="C5465" s="355">
        <v>5464</v>
      </c>
    </row>
    <row r="5466" spans="3:3">
      <c r="C5466" s="355">
        <v>5465</v>
      </c>
    </row>
    <row r="5467" spans="3:3">
      <c r="C5467" s="355">
        <v>5466</v>
      </c>
    </row>
    <row r="5468" spans="3:3">
      <c r="C5468" s="355">
        <v>5467</v>
      </c>
    </row>
    <row r="5469" spans="3:3">
      <c r="C5469" s="355">
        <v>5468</v>
      </c>
    </row>
    <row r="5470" spans="3:3">
      <c r="C5470" s="355">
        <v>5469</v>
      </c>
    </row>
    <row r="5471" spans="3:3">
      <c r="C5471" s="355">
        <v>5470</v>
      </c>
    </row>
    <row r="5472" spans="3:3">
      <c r="C5472" s="355">
        <v>5471</v>
      </c>
    </row>
    <row r="5473" spans="3:3">
      <c r="C5473" s="355">
        <v>5472</v>
      </c>
    </row>
    <row r="5474" spans="3:3">
      <c r="C5474" s="355">
        <v>5473</v>
      </c>
    </row>
    <row r="5475" spans="3:3">
      <c r="C5475" s="355">
        <v>5474</v>
      </c>
    </row>
    <row r="5476" spans="3:3">
      <c r="C5476" s="355">
        <v>5475</v>
      </c>
    </row>
    <row r="5477" spans="3:3">
      <c r="C5477" s="355">
        <v>5476</v>
      </c>
    </row>
    <row r="5478" spans="3:3">
      <c r="C5478" s="355">
        <v>5477</v>
      </c>
    </row>
    <row r="5479" spans="3:3">
      <c r="C5479" s="355">
        <v>5478</v>
      </c>
    </row>
    <row r="5480" spans="3:3">
      <c r="C5480" s="355">
        <v>5479</v>
      </c>
    </row>
    <row r="5481" spans="3:3">
      <c r="C5481" s="355">
        <v>5480</v>
      </c>
    </row>
    <row r="5482" spans="3:3">
      <c r="C5482" s="355">
        <v>5481</v>
      </c>
    </row>
    <row r="5483" spans="3:3">
      <c r="C5483" s="355">
        <v>5482</v>
      </c>
    </row>
    <row r="5484" spans="3:3">
      <c r="C5484" s="355">
        <v>5483</v>
      </c>
    </row>
    <row r="5485" spans="3:3">
      <c r="C5485" s="355">
        <v>5484</v>
      </c>
    </row>
    <row r="5486" spans="3:3">
      <c r="C5486" s="355">
        <v>5485</v>
      </c>
    </row>
    <row r="5487" spans="3:3">
      <c r="C5487" s="355">
        <v>5486</v>
      </c>
    </row>
    <row r="5488" spans="3:3">
      <c r="C5488" s="355">
        <v>5487</v>
      </c>
    </row>
    <row r="5489" spans="3:3">
      <c r="C5489" s="355">
        <v>5488</v>
      </c>
    </row>
    <row r="5490" spans="3:3">
      <c r="C5490" s="355">
        <v>5489</v>
      </c>
    </row>
    <row r="5491" spans="3:3">
      <c r="C5491" s="355">
        <v>5490</v>
      </c>
    </row>
    <row r="5492" spans="3:3">
      <c r="C5492" s="355">
        <v>5491</v>
      </c>
    </row>
    <row r="5493" spans="3:3">
      <c r="C5493" s="355">
        <v>5492</v>
      </c>
    </row>
    <row r="5494" spans="3:3">
      <c r="C5494" s="355">
        <v>5493</v>
      </c>
    </row>
    <row r="5495" spans="3:3">
      <c r="C5495" s="355">
        <v>5494</v>
      </c>
    </row>
    <row r="5496" spans="3:3">
      <c r="C5496" s="355">
        <v>5495</v>
      </c>
    </row>
    <row r="5497" spans="3:3">
      <c r="C5497" s="355">
        <v>5496</v>
      </c>
    </row>
    <row r="5498" spans="3:3">
      <c r="C5498" s="355">
        <v>5497</v>
      </c>
    </row>
    <row r="5499" spans="3:3">
      <c r="C5499" s="355">
        <v>5498</v>
      </c>
    </row>
    <row r="5500" spans="3:3">
      <c r="C5500" s="355">
        <v>5499</v>
      </c>
    </row>
    <row r="5501" spans="3:3">
      <c r="C5501" s="355">
        <v>5500</v>
      </c>
    </row>
    <row r="5502" spans="3:3">
      <c r="C5502" s="355">
        <v>5501</v>
      </c>
    </row>
    <row r="5503" spans="3:3">
      <c r="C5503" s="355">
        <v>5502</v>
      </c>
    </row>
    <row r="5504" spans="3:3">
      <c r="C5504" s="355">
        <v>5503</v>
      </c>
    </row>
    <row r="5505" spans="3:3">
      <c r="C5505" s="355">
        <v>5504</v>
      </c>
    </row>
    <row r="5506" spans="3:3">
      <c r="C5506" s="355">
        <v>5505</v>
      </c>
    </row>
    <row r="5507" spans="3:3">
      <c r="C5507" s="355">
        <v>5506</v>
      </c>
    </row>
    <row r="5508" spans="3:3">
      <c r="C5508" s="355">
        <v>5507</v>
      </c>
    </row>
    <row r="5509" spans="3:3">
      <c r="C5509" s="355">
        <v>5508</v>
      </c>
    </row>
    <row r="5510" spans="3:3">
      <c r="C5510" s="355">
        <v>5509</v>
      </c>
    </row>
    <row r="5511" spans="3:3">
      <c r="C5511" s="355">
        <v>5510</v>
      </c>
    </row>
    <row r="5512" spans="3:3">
      <c r="C5512" s="355">
        <v>5511</v>
      </c>
    </row>
    <row r="5513" spans="3:3">
      <c r="C5513" s="355">
        <v>5512</v>
      </c>
    </row>
    <row r="5514" spans="3:3">
      <c r="C5514" s="355">
        <v>5513</v>
      </c>
    </row>
    <row r="5515" spans="3:3">
      <c r="C5515" s="355">
        <v>5514</v>
      </c>
    </row>
    <row r="5516" spans="3:3">
      <c r="C5516" s="355">
        <v>5515</v>
      </c>
    </row>
    <row r="5517" spans="3:3">
      <c r="C5517" s="355">
        <v>5516</v>
      </c>
    </row>
    <row r="5518" spans="3:3">
      <c r="C5518" s="355">
        <v>5517</v>
      </c>
    </row>
    <row r="5519" spans="3:3">
      <c r="C5519" s="355">
        <v>5518</v>
      </c>
    </row>
    <row r="5520" spans="3:3">
      <c r="C5520" s="355">
        <v>5519</v>
      </c>
    </row>
    <row r="5521" spans="3:3">
      <c r="C5521" s="355">
        <v>5520</v>
      </c>
    </row>
    <row r="5522" spans="3:3">
      <c r="C5522" s="355">
        <v>5521</v>
      </c>
    </row>
    <row r="5523" spans="3:3">
      <c r="C5523" s="355">
        <v>5522</v>
      </c>
    </row>
    <row r="5524" spans="3:3">
      <c r="C5524" s="355">
        <v>5523</v>
      </c>
    </row>
    <row r="5525" spans="3:3">
      <c r="C5525" s="355">
        <v>5524</v>
      </c>
    </row>
    <row r="5526" spans="3:3">
      <c r="C5526" s="355">
        <v>5525</v>
      </c>
    </row>
    <row r="5527" spans="3:3">
      <c r="C5527" s="355">
        <v>5526</v>
      </c>
    </row>
    <row r="5528" spans="3:3">
      <c r="C5528" s="355">
        <v>5527</v>
      </c>
    </row>
    <row r="5529" spans="3:3">
      <c r="C5529" s="355">
        <v>5528</v>
      </c>
    </row>
    <row r="5530" spans="3:3">
      <c r="C5530" s="355">
        <v>5529</v>
      </c>
    </row>
    <row r="5531" spans="3:3">
      <c r="C5531" s="355">
        <v>5530</v>
      </c>
    </row>
    <row r="5532" spans="3:3">
      <c r="C5532" s="355">
        <v>5531</v>
      </c>
    </row>
    <row r="5533" spans="3:3">
      <c r="C5533" s="355">
        <v>5532</v>
      </c>
    </row>
    <row r="5534" spans="3:3">
      <c r="C5534" s="355">
        <v>5533</v>
      </c>
    </row>
    <row r="5535" spans="3:3">
      <c r="C5535" s="355">
        <v>5534</v>
      </c>
    </row>
    <row r="5536" spans="3:3">
      <c r="C5536" s="355">
        <v>5535</v>
      </c>
    </row>
    <row r="5537" spans="3:3">
      <c r="C5537" s="355">
        <v>5536</v>
      </c>
    </row>
    <row r="5538" spans="3:3">
      <c r="C5538" s="355">
        <v>5537</v>
      </c>
    </row>
    <row r="5539" spans="3:3">
      <c r="C5539" s="355">
        <v>5538</v>
      </c>
    </row>
    <row r="5540" spans="3:3">
      <c r="C5540" s="355">
        <v>5539</v>
      </c>
    </row>
    <row r="5541" spans="3:3">
      <c r="C5541" s="355">
        <v>5540</v>
      </c>
    </row>
    <row r="5542" spans="3:3">
      <c r="C5542" s="355">
        <v>5541</v>
      </c>
    </row>
    <row r="5543" spans="3:3">
      <c r="C5543" s="355">
        <v>5542</v>
      </c>
    </row>
    <row r="5544" spans="3:3">
      <c r="C5544" s="355">
        <v>5543</v>
      </c>
    </row>
    <row r="5545" spans="3:3">
      <c r="C5545" s="355">
        <v>5544</v>
      </c>
    </row>
    <row r="5546" spans="3:3">
      <c r="C5546" s="355">
        <v>5545</v>
      </c>
    </row>
    <row r="5547" spans="3:3">
      <c r="C5547" s="355">
        <v>5546</v>
      </c>
    </row>
    <row r="5548" spans="3:3">
      <c r="C5548" s="355">
        <v>5547</v>
      </c>
    </row>
    <row r="5549" spans="3:3">
      <c r="C5549" s="355">
        <v>5548</v>
      </c>
    </row>
    <row r="5550" spans="3:3">
      <c r="C5550" s="355">
        <v>5549</v>
      </c>
    </row>
    <row r="5551" spans="3:3">
      <c r="C5551" s="355">
        <v>5550</v>
      </c>
    </row>
    <row r="5552" spans="3:3">
      <c r="C5552" s="355">
        <v>5551</v>
      </c>
    </row>
    <row r="5553" spans="3:3">
      <c r="C5553" s="355">
        <v>5552</v>
      </c>
    </row>
    <row r="5554" spans="3:3">
      <c r="C5554" s="355">
        <v>5553</v>
      </c>
    </row>
    <row r="5555" spans="3:3">
      <c r="C5555" s="355">
        <v>5554</v>
      </c>
    </row>
    <row r="5556" spans="3:3">
      <c r="C5556" s="355">
        <v>5555</v>
      </c>
    </row>
    <row r="5557" spans="3:3">
      <c r="C5557" s="355">
        <v>5556</v>
      </c>
    </row>
    <row r="5558" spans="3:3">
      <c r="C5558" s="355">
        <v>5557</v>
      </c>
    </row>
    <row r="5559" spans="3:3">
      <c r="C5559" s="355">
        <v>5558</v>
      </c>
    </row>
    <row r="5560" spans="3:3">
      <c r="C5560" s="355">
        <v>5559</v>
      </c>
    </row>
    <row r="5561" spans="3:3">
      <c r="C5561" s="355">
        <v>5560</v>
      </c>
    </row>
    <row r="5562" spans="3:3">
      <c r="C5562" s="355">
        <v>5561</v>
      </c>
    </row>
    <row r="5563" spans="3:3">
      <c r="C5563" s="355">
        <v>5562</v>
      </c>
    </row>
    <row r="5564" spans="3:3">
      <c r="C5564" s="355">
        <v>5563</v>
      </c>
    </row>
    <row r="5565" spans="3:3">
      <c r="C5565" s="355">
        <v>5564</v>
      </c>
    </row>
    <row r="5566" spans="3:3">
      <c r="C5566" s="355">
        <v>5565</v>
      </c>
    </row>
    <row r="5567" spans="3:3">
      <c r="C5567" s="355">
        <v>5566</v>
      </c>
    </row>
    <row r="5568" spans="3:3">
      <c r="C5568" s="355">
        <v>5567</v>
      </c>
    </row>
    <row r="5569" spans="3:3">
      <c r="C5569" s="355">
        <v>5568</v>
      </c>
    </row>
    <row r="5570" spans="3:3">
      <c r="C5570" s="355">
        <v>5569</v>
      </c>
    </row>
    <row r="5571" spans="3:3">
      <c r="C5571" s="355">
        <v>5570</v>
      </c>
    </row>
    <row r="5572" spans="3:3">
      <c r="C5572" s="355">
        <v>5571</v>
      </c>
    </row>
    <row r="5573" spans="3:3">
      <c r="C5573" s="355">
        <v>5572</v>
      </c>
    </row>
    <row r="5574" spans="3:3">
      <c r="C5574" s="355">
        <v>5573</v>
      </c>
    </row>
    <row r="5575" spans="3:3">
      <c r="C5575" s="355">
        <v>5574</v>
      </c>
    </row>
    <row r="5576" spans="3:3">
      <c r="C5576" s="355">
        <v>5575</v>
      </c>
    </row>
    <row r="5577" spans="3:3">
      <c r="C5577" s="355">
        <v>5576</v>
      </c>
    </row>
    <row r="5578" spans="3:3">
      <c r="C5578" s="355">
        <v>5577</v>
      </c>
    </row>
    <row r="5579" spans="3:3">
      <c r="C5579" s="355">
        <v>5578</v>
      </c>
    </row>
    <row r="5580" spans="3:3">
      <c r="C5580" s="355">
        <v>5579</v>
      </c>
    </row>
    <row r="5581" spans="3:3">
      <c r="C5581" s="355">
        <v>5580</v>
      </c>
    </row>
    <row r="5582" spans="3:3">
      <c r="C5582" s="355">
        <v>5581</v>
      </c>
    </row>
    <row r="5583" spans="3:3">
      <c r="C5583" s="355">
        <v>5582</v>
      </c>
    </row>
    <row r="5584" spans="3:3">
      <c r="C5584" s="355">
        <v>5583</v>
      </c>
    </row>
    <row r="5585" spans="3:3">
      <c r="C5585" s="355">
        <v>5584</v>
      </c>
    </row>
    <row r="5586" spans="3:3">
      <c r="C5586" s="355">
        <v>5585</v>
      </c>
    </row>
    <row r="5587" spans="3:3">
      <c r="C5587" s="355">
        <v>5586</v>
      </c>
    </row>
    <row r="5588" spans="3:3">
      <c r="C5588" s="355">
        <v>5587</v>
      </c>
    </row>
    <row r="5589" spans="3:3">
      <c r="C5589" s="355">
        <v>5588</v>
      </c>
    </row>
    <row r="5590" spans="3:3">
      <c r="C5590" s="355">
        <v>5589</v>
      </c>
    </row>
    <row r="5591" spans="3:3">
      <c r="C5591" s="355">
        <v>5590</v>
      </c>
    </row>
    <row r="5592" spans="3:3">
      <c r="C5592" s="355">
        <v>5591</v>
      </c>
    </row>
    <row r="5593" spans="3:3">
      <c r="C5593" s="355">
        <v>5592</v>
      </c>
    </row>
    <row r="5594" spans="3:3">
      <c r="C5594" s="355">
        <v>5593</v>
      </c>
    </row>
    <row r="5595" spans="3:3">
      <c r="C5595" s="355">
        <v>5594</v>
      </c>
    </row>
    <row r="5596" spans="3:3">
      <c r="C5596" s="355">
        <v>5595</v>
      </c>
    </row>
    <row r="5597" spans="3:3">
      <c r="C5597" s="355">
        <v>5596</v>
      </c>
    </row>
    <row r="5598" spans="3:3">
      <c r="C5598" s="355">
        <v>5597</v>
      </c>
    </row>
    <row r="5599" spans="3:3">
      <c r="C5599" s="355">
        <v>5598</v>
      </c>
    </row>
    <row r="5600" spans="3:3">
      <c r="C5600" s="355">
        <v>5599</v>
      </c>
    </row>
    <row r="5601" spans="3:3">
      <c r="C5601" s="355">
        <v>5600</v>
      </c>
    </row>
    <row r="5602" spans="3:3">
      <c r="C5602" s="355">
        <v>5601</v>
      </c>
    </row>
    <row r="5603" spans="3:3">
      <c r="C5603" s="355">
        <v>5602</v>
      </c>
    </row>
    <row r="5604" spans="3:3">
      <c r="C5604" s="355">
        <v>5603</v>
      </c>
    </row>
    <row r="5605" spans="3:3">
      <c r="C5605" s="355">
        <v>5604</v>
      </c>
    </row>
    <row r="5606" spans="3:3">
      <c r="C5606" s="355">
        <v>5605</v>
      </c>
    </row>
    <row r="5607" spans="3:3">
      <c r="C5607" s="355">
        <v>5606</v>
      </c>
    </row>
    <row r="5608" spans="3:3">
      <c r="C5608" s="355">
        <v>5607</v>
      </c>
    </row>
    <row r="5609" spans="3:3">
      <c r="C5609" s="355">
        <v>5608</v>
      </c>
    </row>
    <row r="5610" spans="3:3">
      <c r="C5610" s="355">
        <v>5609</v>
      </c>
    </row>
    <row r="5611" spans="3:3">
      <c r="C5611" s="355">
        <v>5610</v>
      </c>
    </row>
    <row r="5612" spans="3:3">
      <c r="C5612" s="355">
        <v>5611</v>
      </c>
    </row>
    <row r="5613" spans="3:3">
      <c r="C5613" s="355">
        <v>5612</v>
      </c>
    </row>
    <row r="5614" spans="3:3">
      <c r="C5614" s="355">
        <v>5613</v>
      </c>
    </row>
    <row r="5615" spans="3:3">
      <c r="C5615" s="355">
        <v>5614</v>
      </c>
    </row>
    <row r="5616" spans="3:3">
      <c r="C5616" s="355">
        <v>5615</v>
      </c>
    </row>
    <row r="5617" spans="3:3">
      <c r="C5617" s="355">
        <v>5616</v>
      </c>
    </row>
    <row r="5618" spans="3:3">
      <c r="C5618" s="355">
        <v>5617</v>
      </c>
    </row>
    <row r="5619" spans="3:3">
      <c r="C5619" s="355">
        <v>5618</v>
      </c>
    </row>
    <row r="5620" spans="3:3">
      <c r="C5620" s="355">
        <v>5619</v>
      </c>
    </row>
    <row r="5621" spans="3:3">
      <c r="C5621" s="355">
        <v>5620</v>
      </c>
    </row>
    <row r="5622" spans="3:3">
      <c r="C5622" s="355">
        <v>5621</v>
      </c>
    </row>
    <row r="5623" spans="3:3">
      <c r="C5623" s="355">
        <v>5622</v>
      </c>
    </row>
    <row r="5624" spans="3:3">
      <c r="C5624" s="355">
        <v>5623</v>
      </c>
    </row>
    <row r="5625" spans="3:3">
      <c r="C5625" s="355">
        <v>5624</v>
      </c>
    </row>
    <row r="5626" spans="3:3">
      <c r="C5626" s="355">
        <v>5625</v>
      </c>
    </row>
    <row r="5627" spans="3:3">
      <c r="C5627" s="355">
        <v>5626</v>
      </c>
    </row>
    <row r="5628" spans="3:3">
      <c r="C5628" s="355">
        <v>5627</v>
      </c>
    </row>
    <row r="5629" spans="3:3">
      <c r="C5629" s="355">
        <v>5628</v>
      </c>
    </row>
    <row r="5630" spans="3:3">
      <c r="C5630" s="355">
        <v>5629</v>
      </c>
    </row>
    <row r="5631" spans="3:3">
      <c r="C5631" s="355">
        <v>5630</v>
      </c>
    </row>
    <row r="5632" spans="3:3">
      <c r="C5632" s="355">
        <v>5631</v>
      </c>
    </row>
    <row r="5633" spans="3:3">
      <c r="C5633" s="355">
        <v>5632</v>
      </c>
    </row>
    <row r="5634" spans="3:3">
      <c r="C5634" s="355">
        <v>5633</v>
      </c>
    </row>
    <row r="5635" spans="3:3">
      <c r="C5635" s="355">
        <v>5634</v>
      </c>
    </row>
    <row r="5636" spans="3:3">
      <c r="C5636" s="355">
        <v>5635</v>
      </c>
    </row>
    <row r="5637" spans="3:3">
      <c r="C5637" s="355">
        <v>5636</v>
      </c>
    </row>
    <row r="5638" spans="3:3">
      <c r="C5638" s="355">
        <v>5637</v>
      </c>
    </row>
    <row r="5639" spans="3:3">
      <c r="C5639" s="355">
        <v>5638</v>
      </c>
    </row>
    <row r="5640" spans="3:3">
      <c r="C5640" s="355">
        <v>5639</v>
      </c>
    </row>
    <row r="5641" spans="3:3">
      <c r="C5641" s="355">
        <v>5640</v>
      </c>
    </row>
    <row r="5642" spans="3:3">
      <c r="C5642" s="355">
        <v>5641</v>
      </c>
    </row>
    <row r="5643" spans="3:3">
      <c r="C5643" s="355">
        <v>5642</v>
      </c>
    </row>
    <row r="5644" spans="3:3">
      <c r="C5644" s="355">
        <v>5643</v>
      </c>
    </row>
    <row r="5645" spans="3:3">
      <c r="C5645" s="355">
        <v>5644</v>
      </c>
    </row>
    <row r="5646" spans="3:3">
      <c r="C5646" s="355">
        <v>5645</v>
      </c>
    </row>
    <row r="5647" spans="3:3">
      <c r="C5647" s="355">
        <v>5646</v>
      </c>
    </row>
    <row r="5648" spans="3:3">
      <c r="C5648" s="355">
        <v>5647</v>
      </c>
    </row>
    <row r="5649" spans="3:3">
      <c r="C5649" s="355">
        <v>5648</v>
      </c>
    </row>
    <row r="5650" spans="3:3">
      <c r="C5650" s="355">
        <v>5649</v>
      </c>
    </row>
    <row r="5651" spans="3:3">
      <c r="C5651" s="355">
        <v>5650</v>
      </c>
    </row>
    <row r="5652" spans="3:3">
      <c r="C5652" s="355">
        <v>5651</v>
      </c>
    </row>
    <row r="5653" spans="3:3">
      <c r="C5653" s="355">
        <v>5652</v>
      </c>
    </row>
    <row r="5654" spans="3:3">
      <c r="C5654" s="355">
        <v>5653</v>
      </c>
    </row>
    <row r="5655" spans="3:3">
      <c r="C5655" s="355">
        <v>5654</v>
      </c>
    </row>
    <row r="5656" spans="3:3">
      <c r="C5656" s="355">
        <v>5655</v>
      </c>
    </row>
    <row r="5657" spans="3:3">
      <c r="C5657" s="355">
        <v>5656</v>
      </c>
    </row>
    <row r="5658" spans="3:3">
      <c r="C5658" s="355">
        <v>5657</v>
      </c>
    </row>
    <row r="5659" spans="3:3">
      <c r="C5659" s="355">
        <v>5658</v>
      </c>
    </row>
    <row r="5660" spans="3:3">
      <c r="C5660" s="355">
        <v>5659</v>
      </c>
    </row>
    <row r="5661" spans="3:3">
      <c r="C5661" s="355">
        <v>5660</v>
      </c>
    </row>
    <row r="5662" spans="3:3">
      <c r="C5662" s="355">
        <v>5661</v>
      </c>
    </row>
    <row r="5663" spans="3:3">
      <c r="C5663" s="355">
        <v>5662</v>
      </c>
    </row>
    <row r="5664" spans="3:3">
      <c r="C5664" s="355">
        <v>5663</v>
      </c>
    </row>
    <row r="5665" spans="3:3">
      <c r="C5665" s="355">
        <v>5664</v>
      </c>
    </row>
    <row r="5666" spans="3:3">
      <c r="C5666" s="355">
        <v>5665</v>
      </c>
    </row>
    <row r="5667" spans="3:3">
      <c r="C5667" s="355">
        <v>5666</v>
      </c>
    </row>
    <row r="5668" spans="3:3">
      <c r="C5668" s="355">
        <v>5667</v>
      </c>
    </row>
    <row r="5669" spans="3:3">
      <c r="C5669" s="355">
        <v>5668</v>
      </c>
    </row>
    <row r="5670" spans="3:3">
      <c r="C5670" s="355">
        <v>5669</v>
      </c>
    </row>
    <row r="5671" spans="3:3">
      <c r="C5671" s="355">
        <v>5670</v>
      </c>
    </row>
    <row r="5672" spans="3:3">
      <c r="C5672" s="355">
        <v>5671</v>
      </c>
    </row>
    <row r="5673" spans="3:3">
      <c r="C5673" s="355">
        <v>5672</v>
      </c>
    </row>
    <row r="5674" spans="3:3">
      <c r="C5674" s="355">
        <v>5673</v>
      </c>
    </row>
    <row r="5675" spans="3:3">
      <c r="C5675" s="355">
        <v>5674</v>
      </c>
    </row>
    <row r="5676" spans="3:3">
      <c r="C5676" s="355">
        <v>5675</v>
      </c>
    </row>
    <row r="5677" spans="3:3">
      <c r="C5677" s="355">
        <v>5676</v>
      </c>
    </row>
    <row r="5678" spans="3:3">
      <c r="C5678" s="355">
        <v>5677</v>
      </c>
    </row>
    <row r="5679" spans="3:3">
      <c r="C5679" s="355">
        <v>5678</v>
      </c>
    </row>
    <row r="5680" spans="3:3">
      <c r="C5680" s="355">
        <v>5679</v>
      </c>
    </row>
    <row r="5681" spans="3:3">
      <c r="C5681" s="355">
        <v>5680</v>
      </c>
    </row>
    <row r="5682" spans="3:3">
      <c r="C5682" s="355">
        <v>5681</v>
      </c>
    </row>
    <row r="5683" spans="3:3">
      <c r="C5683" s="355">
        <v>5682</v>
      </c>
    </row>
    <row r="5684" spans="3:3">
      <c r="C5684" s="355">
        <v>5683</v>
      </c>
    </row>
    <row r="5685" spans="3:3">
      <c r="C5685" s="355">
        <v>5684</v>
      </c>
    </row>
    <row r="5686" spans="3:3">
      <c r="C5686" s="355">
        <v>5685</v>
      </c>
    </row>
    <row r="5687" spans="3:3">
      <c r="C5687" s="355">
        <v>5686</v>
      </c>
    </row>
    <row r="5688" spans="3:3">
      <c r="C5688" s="355">
        <v>5687</v>
      </c>
    </row>
    <row r="5689" spans="3:3">
      <c r="C5689" s="355">
        <v>5688</v>
      </c>
    </row>
    <row r="5690" spans="3:3">
      <c r="C5690" s="355">
        <v>5689</v>
      </c>
    </row>
    <row r="5691" spans="3:3">
      <c r="C5691" s="355">
        <v>5690</v>
      </c>
    </row>
    <row r="5692" spans="3:3">
      <c r="C5692" s="355">
        <v>5691</v>
      </c>
    </row>
    <row r="5693" spans="3:3">
      <c r="C5693" s="355">
        <v>5692</v>
      </c>
    </row>
    <row r="5694" spans="3:3">
      <c r="C5694" s="355">
        <v>5693</v>
      </c>
    </row>
    <row r="5695" spans="3:3">
      <c r="C5695" s="355">
        <v>5694</v>
      </c>
    </row>
    <row r="5696" spans="3:3">
      <c r="C5696" s="355">
        <v>5695</v>
      </c>
    </row>
    <row r="5697" spans="3:3">
      <c r="C5697" s="355">
        <v>5696</v>
      </c>
    </row>
    <row r="5698" spans="3:3">
      <c r="C5698" s="355">
        <v>5697</v>
      </c>
    </row>
    <row r="5699" spans="3:3">
      <c r="C5699" s="355">
        <v>5698</v>
      </c>
    </row>
    <row r="5700" spans="3:3">
      <c r="C5700" s="355">
        <v>5699</v>
      </c>
    </row>
    <row r="5701" spans="3:3">
      <c r="C5701" s="355">
        <v>5700</v>
      </c>
    </row>
    <row r="5702" spans="3:3">
      <c r="C5702" s="355">
        <v>5701</v>
      </c>
    </row>
    <row r="5703" spans="3:3">
      <c r="C5703" s="355">
        <v>5702</v>
      </c>
    </row>
    <row r="5704" spans="3:3">
      <c r="C5704" s="355">
        <v>5703</v>
      </c>
    </row>
    <row r="5705" spans="3:3">
      <c r="C5705" s="355">
        <v>5704</v>
      </c>
    </row>
    <row r="5706" spans="3:3">
      <c r="C5706" s="355">
        <v>5705</v>
      </c>
    </row>
    <row r="5707" spans="3:3">
      <c r="C5707" s="355">
        <v>5706</v>
      </c>
    </row>
    <row r="5708" spans="3:3">
      <c r="C5708" s="355">
        <v>5707</v>
      </c>
    </row>
    <row r="5709" spans="3:3">
      <c r="C5709" s="355">
        <v>5708</v>
      </c>
    </row>
    <row r="5710" spans="3:3">
      <c r="C5710" s="355">
        <v>5709</v>
      </c>
    </row>
    <row r="5711" spans="3:3">
      <c r="C5711" s="355">
        <v>5710</v>
      </c>
    </row>
    <row r="5712" spans="3:3">
      <c r="C5712" s="355">
        <v>5711</v>
      </c>
    </row>
    <row r="5713" spans="3:3">
      <c r="C5713" s="355">
        <v>5712</v>
      </c>
    </row>
    <row r="5714" spans="3:3">
      <c r="C5714" s="355">
        <v>5713</v>
      </c>
    </row>
    <row r="5715" spans="3:3">
      <c r="C5715" s="355">
        <v>5714</v>
      </c>
    </row>
    <row r="5716" spans="3:3">
      <c r="C5716" s="355">
        <v>5715</v>
      </c>
    </row>
    <row r="5717" spans="3:3">
      <c r="C5717" s="355">
        <v>5716</v>
      </c>
    </row>
    <row r="5718" spans="3:3">
      <c r="C5718" s="355">
        <v>5717</v>
      </c>
    </row>
    <row r="5719" spans="3:3">
      <c r="C5719" s="355">
        <v>5718</v>
      </c>
    </row>
    <row r="5720" spans="3:3">
      <c r="C5720" s="355">
        <v>5719</v>
      </c>
    </row>
    <row r="5721" spans="3:3">
      <c r="C5721" s="355">
        <v>5720</v>
      </c>
    </row>
    <row r="5722" spans="3:3">
      <c r="C5722" s="355">
        <v>5721</v>
      </c>
    </row>
    <row r="5723" spans="3:3">
      <c r="C5723" s="355">
        <v>5722</v>
      </c>
    </row>
    <row r="5724" spans="3:3">
      <c r="C5724" s="355">
        <v>5723</v>
      </c>
    </row>
    <row r="5725" spans="3:3">
      <c r="C5725" s="355">
        <v>5724</v>
      </c>
    </row>
    <row r="5726" spans="3:3">
      <c r="C5726" s="355">
        <v>5725</v>
      </c>
    </row>
    <row r="5727" spans="3:3">
      <c r="C5727" s="355">
        <v>5726</v>
      </c>
    </row>
    <row r="5728" spans="3:3">
      <c r="C5728" s="355">
        <v>5727</v>
      </c>
    </row>
    <row r="5729" spans="3:3">
      <c r="C5729" s="355">
        <v>5728</v>
      </c>
    </row>
    <row r="5730" spans="3:3">
      <c r="C5730" s="355">
        <v>5729</v>
      </c>
    </row>
    <row r="5731" spans="3:3">
      <c r="C5731" s="355">
        <v>5730</v>
      </c>
    </row>
    <row r="5732" spans="3:3">
      <c r="C5732" s="355">
        <v>5731</v>
      </c>
    </row>
    <row r="5733" spans="3:3">
      <c r="C5733" s="355">
        <v>5732</v>
      </c>
    </row>
    <row r="5734" spans="3:3">
      <c r="C5734" s="355">
        <v>5733</v>
      </c>
    </row>
    <row r="5735" spans="3:3">
      <c r="C5735" s="355">
        <v>5734</v>
      </c>
    </row>
    <row r="5736" spans="3:3">
      <c r="C5736" s="355">
        <v>5735</v>
      </c>
    </row>
    <row r="5737" spans="3:3">
      <c r="C5737" s="355">
        <v>5736</v>
      </c>
    </row>
    <row r="5738" spans="3:3">
      <c r="C5738" s="355">
        <v>5737</v>
      </c>
    </row>
    <row r="5739" spans="3:3">
      <c r="C5739" s="355">
        <v>5738</v>
      </c>
    </row>
    <row r="5740" spans="3:3">
      <c r="C5740" s="355">
        <v>5739</v>
      </c>
    </row>
    <row r="5741" spans="3:3">
      <c r="C5741" s="355">
        <v>5740</v>
      </c>
    </row>
    <row r="5742" spans="3:3">
      <c r="C5742" s="355">
        <v>5741</v>
      </c>
    </row>
    <row r="5743" spans="3:3">
      <c r="C5743" s="355">
        <v>5742</v>
      </c>
    </row>
    <row r="5744" spans="3:3">
      <c r="C5744" s="355">
        <v>5743</v>
      </c>
    </row>
    <row r="5745" spans="3:3">
      <c r="C5745" s="355">
        <v>5744</v>
      </c>
    </row>
    <row r="5746" spans="3:3">
      <c r="C5746" s="355">
        <v>5745</v>
      </c>
    </row>
    <row r="5747" spans="3:3">
      <c r="C5747" s="355">
        <v>5746</v>
      </c>
    </row>
    <row r="5748" spans="3:3">
      <c r="C5748" s="355">
        <v>5747</v>
      </c>
    </row>
    <row r="5749" spans="3:3">
      <c r="C5749" s="355">
        <v>5748</v>
      </c>
    </row>
    <row r="5750" spans="3:3">
      <c r="C5750" s="355">
        <v>5749</v>
      </c>
    </row>
    <row r="5751" spans="3:3">
      <c r="C5751" s="355">
        <v>5750</v>
      </c>
    </row>
    <row r="5752" spans="3:3">
      <c r="C5752" s="355">
        <v>5751</v>
      </c>
    </row>
    <row r="5753" spans="3:3">
      <c r="C5753" s="355">
        <v>5752</v>
      </c>
    </row>
    <row r="5754" spans="3:3">
      <c r="C5754" s="355">
        <v>5753</v>
      </c>
    </row>
    <row r="5755" spans="3:3">
      <c r="C5755" s="355">
        <v>5754</v>
      </c>
    </row>
    <row r="5756" spans="3:3">
      <c r="C5756" s="355">
        <v>5755</v>
      </c>
    </row>
    <row r="5757" spans="3:3">
      <c r="C5757" s="355">
        <v>5756</v>
      </c>
    </row>
    <row r="5758" spans="3:3">
      <c r="C5758" s="355">
        <v>5757</v>
      </c>
    </row>
    <row r="5759" spans="3:3">
      <c r="C5759" s="355">
        <v>5758</v>
      </c>
    </row>
    <row r="5760" spans="3:3">
      <c r="C5760" s="355">
        <v>5759</v>
      </c>
    </row>
    <row r="5761" spans="3:3">
      <c r="C5761" s="355">
        <v>5760</v>
      </c>
    </row>
    <row r="5762" spans="3:3">
      <c r="C5762" s="355">
        <v>5761</v>
      </c>
    </row>
    <row r="5763" spans="3:3">
      <c r="C5763" s="355">
        <v>5762</v>
      </c>
    </row>
    <row r="5764" spans="3:3">
      <c r="C5764" s="355">
        <v>5763</v>
      </c>
    </row>
    <row r="5765" spans="3:3">
      <c r="C5765" s="355">
        <v>5764</v>
      </c>
    </row>
    <row r="5766" spans="3:3">
      <c r="C5766" s="355">
        <v>5765</v>
      </c>
    </row>
    <row r="5767" spans="3:3">
      <c r="C5767" s="355">
        <v>5766</v>
      </c>
    </row>
    <row r="5768" spans="3:3">
      <c r="C5768" s="355">
        <v>5767</v>
      </c>
    </row>
    <row r="5769" spans="3:3">
      <c r="C5769" s="355">
        <v>5768</v>
      </c>
    </row>
    <row r="5770" spans="3:3">
      <c r="C5770" s="355">
        <v>5769</v>
      </c>
    </row>
    <row r="5771" spans="3:3">
      <c r="C5771" s="355">
        <v>5770</v>
      </c>
    </row>
    <row r="5772" spans="3:3">
      <c r="C5772" s="355">
        <v>5771</v>
      </c>
    </row>
    <row r="5773" spans="3:3">
      <c r="C5773" s="355">
        <v>5772</v>
      </c>
    </row>
    <row r="5774" spans="3:3">
      <c r="C5774" s="355">
        <v>5773</v>
      </c>
    </row>
    <row r="5775" spans="3:3">
      <c r="C5775" s="355">
        <v>5774</v>
      </c>
    </row>
    <row r="5776" spans="3:3">
      <c r="C5776" s="355">
        <v>5775</v>
      </c>
    </row>
    <row r="5777" spans="3:3">
      <c r="C5777" s="355">
        <v>5776</v>
      </c>
    </row>
    <row r="5778" spans="3:3">
      <c r="C5778" s="355">
        <v>5777</v>
      </c>
    </row>
    <row r="5779" spans="3:3">
      <c r="C5779" s="355">
        <v>5778</v>
      </c>
    </row>
    <row r="5780" spans="3:3">
      <c r="C5780" s="355">
        <v>5779</v>
      </c>
    </row>
    <row r="5781" spans="3:3">
      <c r="C5781" s="355">
        <v>5780</v>
      </c>
    </row>
    <row r="5782" spans="3:3">
      <c r="C5782" s="355">
        <v>5781</v>
      </c>
    </row>
    <row r="5783" spans="3:3">
      <c r="C5783" s="355">
        <v>5782</v>
      </c>
    </row>
    <row r="5784" spans="3:3">
      <c r="C5784" s="355">
        <v>5783</v>
      </c>
    </row>
    <row r="5785" spans="3:3">
      <c r="C5785" s="355">
        <v>5784</v>
      </c>
    </row>
    <row r="5786" spans="3:3">
      <c r="C5786" s="355">
        <v>5785</v>
      </c>
    </row>
    <row r="5787" spans="3:3">
      <c r="C5787" s="355">
        <v>5786</v>
      </c>
    </row>
    <row r="5788" spans="3:3">
      <c r="C5788" s="355">
        <v>5787</v>
      </c>
    </row>
    <row r="5789" spans="3:3">
      <c r="C5789" s="355">
        <v>5788</v>
      </c>
    </row>
    <row r="5790" spans="3:3">
      <c r="C5790" s="355">
        <v>5789</v>
      </c>
    </row>
    <row r="5791" spans="3:3">
      <c r="C5791" s="355">
        <v>5790</v>
      </c>
    </row>
    <row r="5792" spans="3:3">
      <c r="C5792" s="355">
        <v>5791</v>
      </c>
    </row>
    <row r="5793" spans="3:3">
      <c r="C5793" s="355">
        <v>5792</v>
      </c>
    </row>
    <row r="5794" spans="3:3">
      <c r="C5794" s="355">
        <v>5793</v>
      </c>
    </row>
    <row r="5795" spans="3:3">
      <c r="C5795" s="355">
        <v>5794</v>
      </c>
    </row>
    <row r="5796" spans="3:3">
      <c r="C5796" s="355">
        <v>5795</v>
      </c>
    </row>
    <row r="5797" spans="3:3">
      <c r="C5797" s="355">
        <v>5796</v>
      </c>
    </row>
    <row r="5798" spans="3:3">
      <c r="C5798" s="355">
        <v>5797</v>
      </c>
    </row>
    <row r="5799" spans="3:3">
      <c r="C5799" s="355">
        <v>5798</v>
      </c>
    </row>
    <row r="5800" spans="3:3">
      <c r="C5800" s="355">
        <v>5799</v>
      </c>
    </row>
    <row r="5801" spans="3:3">
      <c r="C5801" s="355">
        <v>5800</v>
      </c>
    </row>
    <row r="5802" spans="3:3">
      <c r="C5802" s="355">
        <v>5801</v>
      </c>
    </row>
    <row r="5803" spans="3:3">
      <c r="C5803" s="355">
        <v>5802</v>
      </c>
    </row>
    <row r="5804" spans="3:3">
      <c r="C5804" s="355">
        <v>5803</v>
      </c>
    </row>
    <row r="5805" spans="3:3">
      <c r="C5805" s="355">
        <v>5804</v>
      </c>
    </row>
    <row r="5806" spans="3:3">
      <c r="C5806" s="355">
        <v>5805</v>
      </c>
    </row>
    <row r="5807" spans="3:3">
      <c r="C5807" s="355">
        <v>5806</v>
      </c>
    </row>
    <row r="5808" spans="3:3">
      <c r="C5808" s="355">
        <v>5807</v>
      </c>
    </row>
    <row r="5809" spans="3:3">
      <c r="C5809" s="355">
        <v>5808</v>
      </c>
    </row>
    <row r="5810" spans="3:3">
      <c r="C5810" s="355">
        <v>5809</v>
      </c>
    </row>
    <row r="5811" spans="3:3">
      <c r="C5811" s="355">
        <v>5810</v>
      </c>
    </row>
    <row r="5812" spans="3:3">
      <c r="C5812" s="355">
        <v>5811</v>
      </c>
    </row>
    <row r="5813" spans="3:3">
      <c r="C5813" s="355">
        <v>5812</v>
      </c>
    </row>
    <row r="5814" spans="3:3">
      <c r="C5814" s="355">
        <v>5813</v>
      </c>
    </row>
    <row r="5815" spans="3:3">
      <c r="C5815" s="355">
        <v>5814</v>
      </c>
    </row>
    <row r="5816" spans="3:3">
      <c r="C5816" s="355">
        <v>5815</v>
      </c>
    </row>
    <row r="5817" spans="3:3">
      <c r="C5817" s="355">
        <v>5816</v>
      </c>
    </row>
    <row r="5818" spans="3:3">
      <c r="C5818" s="355">
        <v>5817</v>
      </c>
    </row>
    <row r="5819" spans="3:3">
      <c r="C5819" s="355">
        <v>5818</v>
      </c>
    </row>
    <row r="5820" spans="3:3">
      <c r="C5820" s="355">
        <v>5819</v>
      </c>
    </row>
    <row r="5821" spans="3:3">
      <c r="C5821" s="355">
        <v>5820</v>
      </c>
    </row>
    <row r="5822" spans="3:3">
      <c r="C5822" s="355">
        <v>5821</v>
      </c>
    </row>
    <row r="5823" spans="3:3">
      <c r="C5823" s="355">
        <v>5822</v>
      </c>
    </row>
    <row r="5824" spans="3:3">
      <c r="C5824" s="355">
        <v>5823</v>
      </c>
    </row>
    <row r="5825" spans="3:3">
      <c r="C5825" s="355">
        <v>5824</v>
      </c>
    </row>
    <row r="5826" spans="3:3">
      <c r="C5826" s="355">
        <v>5825</v>
      </c>
    </row>
    <row r="5827" spans="3:3">
      <c r="C5827" s="355">
        <v>5826</v>
      </c>
    </row>
    <row r="5828" spans="3:3">
      <c r="C5828" s="355">
        <v>5827</v>
      </c>
    </row>
    <row r="5829" spans="3:3">
      <c r="C5829" s="355">
        <v>5828</v>
      </c>
    </row>
    <row r="5830" spans="3:3">
      <c r="C5830" s="355">
        <v>5829</v>
      </c>
    </row>
    <row r="5831" spans="3:3">
      <c r="C5831" s="355">
        <v>5830</v>
      </c>
    </row>
    <row r="5832" spans="3:3">
      <c r="C5832" s="355">
        <v>5831</v>
      </c>
    </row>
    <row r="5833" spans="3:3">
      <c r="C5833" s="355">
        <v>5832</v>
      </c>
    </row>
    <row r="5834" spans="3:3">
      <c r="C5834" s="355">
        <v>5833</v>
      </c>
    </row>
    <row r="5835" spans="3:3">
      <c r="C5835" s="355">
        <v>5834</v>
      </c>
    </row>
    <row r="5836" spans="3:3">
      <c r="C5836" s="355">
        <v>5835</v>
      </c>
    </row>
    <row r="5837" spans="3:3">
      <c r="C5837" s="355">
        <v>5836</v>
      </c>
    </row>
    <row r="5838" spans="3:3">
      <c r="C5838" s="355">
        <v>5837</v>
      </c>
    </row>
    <row r="5839" spans="3:3">
      <c r="C5839" s="355">
        <v>5838</v>
      </c>
    </row>
    <row r="5840" spans="3:3">
      <c r="C5840" s="355">
        <v>5839</v>
      </c>
    </row>
    <row r="5841" spans="3:3">
      <c r="C5841" s="355">
        <v>5840</v>
      </c>
    </row>
    <row r="5842" spans="3:3">
      <c r="C5842" s="355">
        <v>5841</v>
      </c>
    </row>
    <row r="5843" spans="3:3">
      <c r="C5843" s="355">
        <v>5842</v>
      </c>
    </row>
    <row r="5844" spans="3:3">
      <c r="C5844" s="355">
        <v>5843</v>
      </c>
    </row>
    <row r="5845" spans="3:3">
      <c r="C5845" s="355">
        <v>5844</v>
      </c>
    </row>
    <row r="5846" spans="3:3">
      <c r="C5846" s="355">
        <v>5845</v>
      </c>
    </row>
    <row r="5847" spans="3:3">
      <c r="C5847" s="355">
        <v>5846</v>
      </c>
    </row>
    <row r="5848" spans="3:3">
      <c r="C5848" s="355">
        <v>5847</v>
      </c>
    </row>
    <row r="5849" spans="3:3">
      <c r="C5849" s="355">
        <v>5848</v>
      </c>
    </row>
    <row r="5850" spans="3:3">
      <c r="C5850" s="355">
        <v>5849</v>
      </c>
    </row>
    <row r="5851" spans="3:3">
      <c r="C5851" s="355">
        <v>5850</v>
      </c>
    </row>
    <row r="5852" spans="3:3">
      <c r="C5852" s="355">
        <v>5851</v>
      </c>
    </row>
    <row r="5853" spans="3:3">
      <c r="C5853" s="355">
        <v>5852</v>
      </c>
    </row>
    <row r="5854" spans="3:3">
      <c r="C5854" s="355">
        <v>5853</v>
      </c>
    </row>
    <row r="5855" spans="3:3">
      <c r="C5855" s="355">
        <v>5854</v>
      </c>
    </row>
    <row r="5856" spans="3:3">
      <c r="C5856" s="355">
        <v>5855</v>
      </c>
    </row>
    <row r="5857" spans="3:3">
      <c r="C5857" s="355">
        <v>5856</v>
      </c>
    </row>
    <row r="5858" spans="3:3">
      <c r="C5858" s="355">
        <v>5857</v>
      </c>
    </row>
    <row r="5859" spans="3:3">
      <c r="C5859" s="355">
        <v>5858</v>
      </c>
    </row>
    <row r="5860" spans="3:3">
      <c r="C5860" s="355">
        <v>5859</v>
      </c>
    </row>
    <row r="5861" spans="3:3">
      <c r="C5861" s="355">
        <v>5860</v>
      </c>
    </row>
    <row r="5862" spans="3:3">
      <c r="C5862" s="355">
        <v>5861</v>
      </c>
    </row>
    <row r="5863" spans="3:3">
      <c r="C5863" s="355">
        <v>5862</v>
      </c>
    </row>
    <row r="5864" spans="3:3">
      <c r="C5864" s="355">
        <v>5863</v>
      </c>
    </row>
    <row r="5865" spans="3:3">
      <c r="C5865" s="355">
        <v>5864</v>
      </c>
    </row>
    <row r="5866" spans="3:3">
      <c r="C5866" s="355">
        <v>5865</v>
      </c>
    </row>
    <row r="5867" spans="3:3">
      <c r="C5867" s="355">
        <v>5866</v>
      </c>
    </row>
    <row r="5868" spans="3:3">
      <c r="C5868" s="355">
        <v>5867</v>
      </c>
    </row>
    <row r="5869" spans="3:3">
      <c r="C5869" s="355">
        <v>5868</v>
      </c>
    </row>
    <row r="5870" spans="3:3">
      <c r="C5870" s="355">
        <v>5869</v>
      </c>
    </row>
    <row r="5871" spans="3:3">
      <c r="C5871" s="355">
        <v>5870</v>
      </c>
    </row>
    <row r="5872" spans="3:3">
      <c r="C5872" s="355">
        <v>5871</v>
      </c>
    </row>
    <row r="5873" spans="3:3">
      <c r="C5873" s="355">
        <v>5872</v>
      </c>
    </row>
    <row r="5874" spans="3:3">
      <c r="C5874" s="355">
        <v>5873</v>
      </c>
    </row>
    <row r="5875" spans="3:3">
      <c r="C5875" s="355">
        <v>5874</v>
      </c>
    </row>
    <row r="5876" spans="3:3">
      <c r="C5876" s="355">
        <v>5875</v>
      </c>
    </row>
    <row r="5877" spans="3:3">
      <c r="C5877" s="355">
        <v>5876</v>
      </c>
    </row>
    <row r="5878" spans="3:3">
      <c r="C5878" s="355">
        <v>5877</v>
      </c>
    </row>
    <row r="5879" spans="3:3">
      <c r="C5879" s="355">
        <v>5878</v>
      </c>
    </row>
    <row r="5880" spans="3:3">
      <c r="C5880" s="355">
        <v>5879</v>
      </c>
    </row>
    <row r="5881" spans="3:3">
      <c r="C5881" s="355">
        <v>5880</v>
      </c>
    </row>
    <row r="5882" spans="3:3">
      <c r="C5882" s="355">
        <v>5881</v>
      </c>
    </row>
    <row r="5883" spans="3:3">
      <c r="C5883" s="355">
        <v>5882</v>
      </c>
    </row>
    <row r="5884" spans="3:3">
      <c r="C5884" s="355">
        <v>5883</v>
      </c>
    </row>
    <row r="5885" spans="3:3">
      <c r="C5885" s="355">
        <v>5884</v>
      </c>
    </row>
    <row r="5886" spans="3:3">
      <c r="C5886" s="355">
        <v>5885</v>
      </c>
    </row>
    <row r="5887" spans="3:3">
      <c r="C5887" s="355">
        <v>5886</v>
      </c>
    </row>
    <row r="5888" spans="3:3">
      <c r="C5888" s="355">
        <v>5887</v>
      </c>
    </row>
    <row r="5889" spans="3:3">
      <c r="C5889" s="355">
        <v>5888</v>
      </c>
    </row>
    <row r="5890" spans="3:3">
      <c r="C5890" s="355">
        <v>5889</v>
      </c>
    </row>
    <row r="5891" spans="3:3">
      <c r="C5891" s="355">
        <v>5890</v>
      </c>
    </row>
    <row r="5892" spans="3:3">
      <c r="C5892" s="355">
        <v>5891</v>
      </c>
    </row>
    <row r="5893" spans="3:3">
      <c r="C5893" s="355">
        <v>5892</v>
      </c>
    </row>
    <row r="5894" spans="3:3">
      <c r="C5894" s="355">
        <v>5893</v>
      </c>
    </row>
    <row r="5895" spans="3:3">
      <c r="C5895" s="355">
        <v>5894</v>
      </c>
    </row>
    <row r="5896" spans="3:3">
      <c r="C5896" s="355">
        <v>5895</v>
      </c>
    </row>
    <row r="5897" spans="3:3">
      <c r="C5897" s="355">
        <v>5896</v>
      </c>
    </row>
    <row r="5898" spans="3:3">
      <c r="C5898" s="355">
        <v>5897</v>
      </c>
    </row>
    <row r="5899" spans="3:3">
      <c r="C5899" s="355">
        <v>5898</v>
      </c>
    </row>
    <row r="5900" spans="3:3">
      <c r="C5900" s="355">
        <v>5899</v>
      </c>
    </row>
    <row r="5901" spans="3:3">
      <c r="C5901" s="355">
        <v>5900</v>
      </c>
    </row>
    <row r="5902" spans="3:3">
      <c r="C5902" s="355">
        <v>5901</v>
      </c>
    </row>
    <row r="5903" spans="3:3">
      <c r="C5903" s="355">
        <v>5902</v>
      </c>
    </row>
    <row r="5904" spans="3:3">
      <c r="C5904" s="355">
        <v>5903</v>
      </c>
    </row>
    <row r="5905" spans="3:3">
      <c r="C5905" s="355">
        <v>5904</v>
      </c>
    </row>
    <row r="5906" spans="3:3">
      <c r="C5906" s="355">
        <v>5905</v>
      </c>
    </row>
    <row r="5907" spans="3:3">
      <c r="C5907" s="355">
        <v>5906</v>
      </c>
    </row>
    <row r="5908" spans="3:3">
      <c r="C5908" s="355">
        <v>5907</v>
      </c>
    </row>
    <row r="5909" spans="3:3">
      <c r="C5909" s="355">
        <v>5908</v>
      </c>
    </row>
    <row r="5910" spans="3:3">
      <c r="C5910" s="355">
        <v>5909</v>
      </c>
    </row>
    <row r="5911" spans="3:3">
      <c r="C5911" s="355">
        <v>5910</v>
      </c>
    </row>
    <row r="5912" spans="3:3">
      <c r="C5912" s="355">
        <v>5911</v>
      </c>
    </row>
    <row r="5913" spans="3:3">
      <c r="C5913" s="355">
        <v>5912</v>
      </c>
    </row>
    <row r="5914" spans="3:3">
      <c r="C5914" s="355">
        <v>5913</v>
      </c>
    </row>
    <row r="5915" spans="3:3">
      <c r="C5915" s="355">
        <v>5914</v>
      </c>
    </row>
    <row r="5916" spans="3:3">
      <c r="C5916" s="355">
        <v>5915</v>
      </c>
    </row>
    <row r="5917" spans="3:3">
      <c r="C5917" s="355">
        <v>5916</v>
      </c>
    </row>
    <row r="5918" spans="3:3">
      <c r="C5918" s="355">
        <v>5917</v>
      </c>
    </row>
    <row r="5919" spans="3:3">
      <c r="C5919" s="355">
        <v>5918</v>
      </c>
    </row>
    <row r="5920" spans="3:3">
      <c r="C5920" s="355">
        <v>5919</v>
      </c>
    </row>
    <row r="5921" spans="3:3">
      <c r="C5921" s="355">
        <v>5920</v>
      </c>
    </row>
    <row r="5922" spans="3:3">
      <c r="C5922" s="355">
        <v>5921</v>
      </c>
    </row>
    <row r="5923" spans="3:3">
      <c r="C5923" s="355">
        <v>5922</v>
      </c>
    </row>
    <row r="5924" spans="3:3">
      <c r="C5924" s="355">
        <v>5923</v>
      </c>
    </row>
    <row r="5925" spans="3:3">
      <c r="C5925" s="355">
        <v>5924</v>
      </c>
    </row>
    <row r="5926" spans="3:3">
      <c r="C5926" s="355">
        <v>5925</v>
      </c>
    </row>
    <row r="5927" spans="3:3">
      <c r="C5927" s="355">
        <v>5926</v>
      </c>
    </row>
    <row r="5928" spans="3:3">
      <c r="C5928" s="355">
        <v>5927</v>
      </c>
    </row>
    <row r="5929" spans="3:3">
      <c r="C5929" s="355">
        <v>5928</v>
      </c>
    </row>
    <row r="5930" spans="3:3">
      <c r="C5930" s="355">
        <v>5929</v>
      </c>
    </row>
    <row r="5931" spans="3:3">
      <c r="C5931" s="355">
        <v>5930</v>
      </c>
    </row>
    <row r="5932" spans="3:3">
      <c r="C5932" s="355">
        <v>5931</v>
      </c>
    </row>
    <row r="5933" spans="3:3">
      <c r="C5933" s="355">
        <v>5932</v>
      </c>
    </row>
    <row r="5934" spans="3:3">
      <c r="C5934" s="355">
        <v>5933</v>
      </c>
    </row>
    <row r="5935" spans="3:3">
      <c r="C5935" s="355">
        <v>5934</v>
      </c>
    </row>
    <row r="5936" spans="3:3">
      <c r="C5936" s="355">
        <v>5935</v>
      </c>
    </row>
    <row r="5937" spans="3:3">
      <c r="C5937" s="355">
        <v>5936</v>
      </c>
    </row>
    <row r="5938" spans="3:3">
      <c r="C5938" s="355">
        <v>5937</v>
      </c>
    </row>
    <row r="5939" spans="3:3">
      <c r="C5939" s="355">
        <v>5938</v>
      </c>
    </row>
    <row r="5940" spans="3:3">
      <c r="C5940" s="355">
        <v>5939</v>
      </c>
    </row>
    <row r="5941" spans="3:3">
      <c r="C5941" s="355">
        <v>5940</v>
      </c>
    </row>
    <row r="5942" spans="3:3">
      <c r="C5942" s="355">
        <v>5941</v>
      </c>
    </row>
    <row r="5943" spans="3:3">
      <c r="C5943" s="355">
        <v>5942</v>
      </c>
    </row>
    <row r="5944" spans="3:3">
      <c r="C5944" s="355">
        <v>5943</v>
      </c>
    </row>
    <row r="5945" spans="3:3">
      <c r="C5945" s="355">
        <v>5944</v>
      </c>
    </row>
    <row r="5946" spans="3:3">
      <c r="C5946" s="355">
        <v>5945</v>
      </c>
    </row>
    <row r="5947" spans="3:3">
      <c r="C5947" s="355">
        <v>5946</v>
      </c>
    </row>
    <row r="5948" spans="3:3">
      <c r="C5948" s="355">
        <v>5947</v>
      </c>
    </row>
    <row r="5949" spans="3:3">
      <c r="C5949" s="355">
        <v>5948</v>
      </c>
    </row>
    <row r="5950" spans="3:3">
      <c r="C5950" s="355">
        <v>5949</v>
      </c>
    </row>
    <row r="5951" spans="3:3">
      <c r="C5951" s="355">
        <v>5950</v>
      </c>
    </row>
    <row r="5952" spans="3:3">
      <c r="C5952" s="355">
        <v>5951</v>
      </c>
    </row>
    <row r="5953" spans="3:3">
      <c r="C5953" s="355">
        <v>5952</v>
      </c>
    </row>
    <row r="5954" spans="3:3">
      <c r="C5954" s="355">
        <v>5953</v>
      </c>
    </row>
    <row r="5955" spans="3:3">
      <c r="C5955" s="355">
        <v>5954</v>
      </c>
    </row>
    <row r="5956" spans="3:3">
      <c r="C5956" s="355">
        <v>5955</v>
      </c>
    </row>
    <row r="5957" spans="3:3">
      <c r="C5957" s="355">
        <v>5956</v>
      </c>
    </row>
    <row r="5958" spans="3:3">
      <c r="C5958" s="355">
        <v>5957</v>
      </c>
    </row>
    <row r="5959" spans="3:3">
      <c r="C5959" s="355">
        <v>5958</v>
      </c>
    </row>
    <row r="5960" spans="3:3">
      <c r="C5960" s="355">
        <v>5959</v>
      </c>
    </row>
    <row r="5961" spans="3:3">
      <c r="C5961" s="355">
        <v>5960</v>
      </c>
    </row>
    <row r="5962" spans="3:3">
      <c r="C5962" s="355">
        <v>5961</v>
      </c>
    </row>
    <row r="5963" spans="3:3">
      <c r="C5963" s="355">
        <v>5962</v>
      </c>
    </row>
    <row r="5964" spans="3:3">
      <c r="C5964" s="355">
        <v>5963</v>
      </c>
    </row>
    <row r="5965" spans="3:3">
      <c r="C5965" s="355">
        <v>5964</v>
      </c>
    </row>
    <row r="5966" spans="3:3">
      <c r="C5966" s="355">
        <v>5965</v>
      </c>
    </row>
    <row r="5967" spans="3:3">
      <c r="C5967" s="355">
        <v>5966</v>
      </c>
    </row>
    <row r="5968" spans="3:3">
      <c r="C5968" s="355">
        <v>5967</v>
      </c>
    </row>
    <row r="5969" spans="3:3">
      <c r="C5969" s="355">
        <v>5968</v>
      </c>
    </row>
    <row r="5970" spans="3:3">
      <c r="C5970" s="355">
        <v>5969</v>
      </c>
    </row>
    <row r="5971" spans="3:3">
      <c r="C5971" s="355">
        <v>5970</v>
      </c>
    </row>
    <row r="5972" spans="3:3">
      <c r="C5972" s="355">
        <v>5971</v>
      </c>
    </row>
    <row r="5973" spans="3:3">
      <c r="C5973" s="355">
        <v>5972</v>
      </c>
    </row>
    <row r="5974" spans="3:3">
      <c r="C5974" s="355">
        <v>5973</v>
      </c>
    </row>
    <row r="5975" spans="3:3">
      <c r="C5975" s="355">
        <v>5974</v>
      </c>
    </row>
    <row r="5976" spans="3:3">
      <c r="C5976" s="355">
        <v>5975</v>
      </c>
    </row>
    <row r="5977" spans="3:3">
      <c r="C5977" s="355">
        <v>5976</v>
      </c>
    </row>
    <row r="5978" spans="3:3">
      <c r="C5978" s="355">
        <v>5977</v>
      </c>
    </row>
    <row r="5979" spans="3:3">
      <c r="C5979" s="355">
        <v>5978</v>
      </c>
    </row>
    <row r="5980" spans="3:3">
      <c r="C5980" s="355">
        <v>5979</v>
      </c>
    </row>
    <row r="5981" spans="3:3">
      <c r="C5981" s="355">
        <v>5980</v>
      </c>
    </row>
    <row r="5982" spans="3:3">
      <c r="C5982" s="355">
        <v>5981</v>
      </c>
    </row>
    <row r="5983" spans="3:3">
      <c r="C5983" s="355">
        <v>5982</v>
      </c>
    </row>
    <row r="5984" spans="3:3">
      <c r="C5984" s="355">
        <v>5983</v>
      </c>
    </row>
    <row r="5985" spans="3:3">
      <c r="C5985" s="355">
        <v>5984</v>
      </c>
    </row>
    <row r="5986" spans="3:3">
      <c r="C5986" s="355">
        <v>5985</v>
      </c>
    </row>
    <row r="5987" spans="3:3">
      <c r="C5987" s="355">
        <v>5986</v>
      </c>
    </row>
    <row r="5988" spans="3:3">
      <c r="C5988" s="355">
        <v>5987</v>
      </c>
    </row>
    <row r="5989" spans="3:3">
      <c r="C5989" s="355">
        <v>5988</v>
      </c>
    </row>
    <row r="5990" spans="3:3">
      <c r="C5990" s="355">
        <v>5989</v>
      </c>
    </row>
    <row r="5991" spans="3:3">
      <c r="C5991" s="355">
        <v>5990</v>
      </c>
    </row>
    <row r="5992" spans="3:3">
      <c r="C5992" s="355">
        <v>5991</v>
      </c>
    </row>
    <row r="5993" spans="3:3">
      <c r="C5993" s="355">
        <v>5992</v>
      </c>
    </row>
    <row r="5994" spans="3:3">
      <c r="C5994" s="355">
        <v>5993</v>
      </c>
    </row>
    <row r="5995" spans="3:3">
      <c r="C5995" s="355">
        <v>5994</v>
      </c>
    </row>
    <row r="5996" spans="3:3">
      <c r="C5996" s="355">
        <v>5995</v>
      </c>
    </row>
    <row r="5997" spans="3:3">
      <c r="C5997" s="355">
        <v>5996</v>
      </c>
    </row>
    <row r="5998" spans="3:3">
      <c r="C5998" s="355">
        <v>5997</v>
      </c>
    </row>
    <row r="5999" spans="3:3">
      <c r="C5999" s="355">
        <v>5998</v>
      </c>
    </row>
    <row r="6000" spans="3:3">
      <c r="C6000" s="355">
        <v>5999</v>
      </c>
    </row>
    <row r="6001" spans="3:3">
      <c r="C6001" s="355">
        <v>6000</v>
      </c>
    </row>
    <row r="6002" spans="3:3">
      <c r="C6002" s="355">
        <v>6001</v>
      </c>
    </row>
    <row r="6003" spans="3:3">
      <c r="C6003" s="355">
        <v>6002</v>
      </c>
    </row>
    <row r="6004" spans="3:3">
      <c r="C6004" s="355">
        <v>6003</v>
      </c>
    </row>
    <row r="6005" spans="3:3">
      <c r="C6005" s="355">
        <v>6004</v>
      </c>
    </row>
    <row r="6006" spans="3:3">
      <c r="C6006" s="355">
        <v>6005</v>
      </c>
    </row>
    <row r="6007" spans="3:3">
      <c r="C6007" s="355">
        <v>6006</v>
      </c>
    </row>
    <row r="6008" spans="3:3">
      <c r="C6008" s="355">
        <v>6007</v>
      </c>
    </row>
    <row r="6009" spans="3:3">
      <c r="C6009" s="355">
        <v>6008</v>
      </c>
    </row>
    <row r="6010" spans="3:3">
      <c r="C6010" s="355">
        <v>6009</v>
      </c>
    </row>
    <row r="6011" spans="3:3">
      <c r="C6011" s="355">
        <v>6010</v>
      </c>
    </row>
    <row r="6012" spans="3:3">
      <c r="C6012" s="355">
        <v>6011</v>
      </c>
    </row>
    <row r="6013" spans="3:3">
      <c r="C6013" s="355">
        <v>6012</v>
      </c>
    </row>
    <row r="6014" spans="3:3">
      <c r="C6014" s="355">
        <v>6013</v>
      </c>
    </row>
    <row r="6015" spans="3:3">
      <c r="C6015" s="355">
        <v>6014</v>
      </c>
    </row>
    <row r="6016" spans="3:3">
      <c r="C6016" s="355">
        <v>6015</v>
      </c>
    </row>
    <row r="6017" spans="3:3">
      <c r="C6017" s="355">
        <v>6016</v>
      </c>
    </row>
    <row r="6018" spans="3:3">
      <c r="C6018" s="355">
        <v>6017</v>
      </c>
    </row>
    <row r="6019" spans="3:3">
      <c r="C6019" s="355">
        <v>6018</v>
      </c>
    </row>
    <row r="6020" spans="3:3">
      <c r="C6020" s="355">
        <v>6019</v>
      </c>
    </row>
    <row r="6021" spans="3:3">
      <c r="C6021" s="355">
        <v>6020</v>
      </c>
    </row>
    <row r="6022" spans="3:3">
      <c r="C6022" s="355">
        <v>6021</v>
      </c>
    </row>
    <row r="6023" spans="3:3">
      <c r="C6023" s="355">
        <v>6022</v>
      </c>
    </row>
    <row r="6024" spans="3:3">
      <c r="C6024" s="355">
        <v>6023</v>
      </c>
    </row>
    <row r="6025" spans="3:3">
      <c r="C6025" s="355">
        <v>6024</v>
      </c>
    </row>
    <row r="6026" spans="3:3">
      <c r="C6026" s="355">
        <v>6025</v>
      </c>
    </row>
    <row r="6027" spans="3:3">
      <c r="C6027" s="355">
        <v>6026</v>
      </c>
    </row>
    <row r="6028" spans="3:3">
      <c r="C6028" s="355">
        <v>6027</v>
      </c>
    </row>
    <row r="6029" spans="3:3">
      <c r="C6029" s="355">
        <v>6028</v>
      </c>
    </row>
    <row r="6030" spans="3:3">
      <c r="C6030" s="355">
        <v>6029</v>
      </c>
    </row>
    <row r="6031" spans="3:3">
      <c r="C6031" s="355">
        <v>6030</v>
      </c>
    </row>
    <row r="6032" spans="3:3">
      <c r="C6032" s="355">
        <v>6031</v>
      </c>
    </row>
    <row r="6033" spans="3:3">
      <c r="C6033" s="355">
        <v>6032</v>
      </c>
    </row>
    <row r="6034" spans="3:3">
      <c r="C6034" s="355">
        <v>6033</v>
      </c>
    </row>
    <row r="6035" spans="3:3">
      <c r="C6035" s="355">
        <v>6034</v>
      </c>
    </row>
    <row r="6036" spans="3:3">
      <c r="C6036" s="355">
        <v>6035</v>
      </c>
    </row>
    <row r="6037" spans="3:3">
      <c r="C6037" s="355">
        <v>6036</v>
      </c>
    </row>
    <row r="6038" spans="3:3">
      <c r="C6038" s="355">
        <v>6037</v>
      </c>
    </row>
    <row r="6039" spans="3:3">
      <c r="C6039" s="355">
        <v>6038</v>
      </c>
    </row>
    <row r="6040" spans="3:3">
      <c r="C6040" s="355">
        <v>6039</v>
      </c>
    </row>
    <row r="6041" spans="3:3">
      <c r="C6041" s="355">
        <v>6040</v>
      </c>
    </row>
    <row r="6042" spans="3:3">
      <c r="C6042" s="355">
        <v>6041</v>
      </c>
    </row>
    <row r="6043" spans="3:3">
      <c r="C6043" s="355">
        <v>6042</v>
      </c>
    </row>
    <row r="6044" spans="3:3">
      <c r="C6044" s="355">
        <v>6043</v>
      </c>
    </row>
    <row r="6045" spans="3:3">
      <c r="C6045" s="355">
        <v>6044</v>
      </c>
    </row>
    <row r="6046" spans="3:3">
      <c r="C6046" s="355">
        <v>6045</v>
      </c>
    </row>
    <row r="6047" spans="3:3">
      <c r="C6047" s="355">
        <v>6046</v>
      </c>
    </row>
    <row r="6048" spans="3:3">
      <c r="C6048" s="355">
        <v>6047</v>
      </c>
    </row>
    <row r="6049" spans="3:3">
      <c r="C6049" s="355">
        <v>6048</v>
      </c>
    </row>
    <row r="6050" spans="3:3">
      <c r="C6050" s="355">
        <v>6049</v>
      </c>
    </row>
    <row r="6051" spans="3:3">
      <c r="C6051" s="355">
        <v>6050</v>
      </c>
    </row>
    <row r="6052" spans="3:3">
      <c r="C6052" s="355">
        <v>6051</v>
      </c>
    </row>
    <row r="6053" spans="3:3">
      <c r="C6053" s="355">
        <v>6052</v>
      </c>
    </row>
    <row r="6054" spans="3:3">
      <c r="C6054" s="355">
        <v>6053</v>
      </c>
    </row>
    <row r="6055" spans="3:3">
      <c r="C6055" s="355">
        <v>6054</v>
      </c>
    </row>
    <row r="6056" spans="3:3">
      <c r="C6056" s="355">
        <v>6055</v>
      </c>
    </row>
    <row r="6057" spans="3:3">
      <c r="C6057" s="355">
        <v>6056</v>
      </c>
    </row>
    <row r="6058" spans="3:3">
      <c r="C6058" s="355">
        <v>6057</v>
      </c>
    </row>
    <row r="6059" spans="3:3">
      <c r="C6059" s="355">
        <v>6058</v>
      </c>
    </row>
    <row r="6060" spans="3:3">
      <c r="C6060" s="355">
        <v>6059</v>
      </c>
    </row>
    <row r="6061" spans="3:3">
      <c r="C6061" s="355">
        <v>6060</v>
      </c>
    </row>
    <row r="6062" spans="3:3">
      <c r="C6062" s="355">
        <v>6061</v>
      </c>
    </row>
    <row r="6063" spans="3:3">
      <c r="C6063" s="355">
        <v>6062</v>
      </c>
    </row>
    <row r="6064" spans="3:3">
      <c r="C6064" s="355">
        <v>6063</v>
      </c>
    </row>
    <row r="6065" spans="3:3">
      <c r="C6065" s="355">
        <v>6064</v>
      </c>
    </row>
    <row r="6066" spans="3:3">
      <c r="C6066" s="355">
        <v>6065</v>
      </c>
    </row>
    <row r="6067" spans="3:3">
      <c r="C6067" s="355">
        <v>6066</v>
      </c>
    </row>
    <row r="6068" spans="3:3">
      <c r="C6068" s="355">
        <v>6067</v>
      </c>
    </row>
    <row r="6069" spans="3:3">
      <c r="C6069" s="355">
        <v>6068</v>
      </c>
    </row>
    <row r="6070" spans="3:3">
      <c r="C6070" s="355">
        <v>6069</v>
      </c>
    </row>
    <row r="6071" spans="3:3">
      <c r="C6071" s="355">
        <v>6070</v>
      </c>
    </row>
    <row r="6072" spans="3:3">
      <c r="C6072" s="355">
        <v>6071</v>
      </c>
    </row>
    <row r="6073" spans="3:3">
      <c r="C6073" s="355">
        <v>6072</v>
      </c>
    </row>
    <row r="6074" spans="3:3">
      <c r="C6074" s="355">
        <v>6073</v>
      </c>
    </row>
    <row r="6075" spans="3:3">
      <c r="C6075" s="355">
        <v>6074</v>
      </c>
    </row>
    <row r="6076" spans="3:3">
      <c r="C6076" s="355">
        <v>6075</v>
      </c>
    </row>
    <row r="6077" spans="3:3">
      <c r="C6077" s="355">
        <v>6076</v>
      </c>
    </row>
    <row r="6078" spans="3:3">
      <c r="C6078" s="355">
        <v>6077</v>
      </c>
    </row>
    <row r="6079" spans="3:3">
      <c r="C6079" s="355">
        <v>6078</v>
      </c>
    </row>
    <row r="6080" spans="3:3">
      <c r="C6080" s="355">
        <v>6079</v>
      </c>
    </row>
    <row r="6081" spans="3:3">
      <c r="C6081" s="355">
        <v>6080</v>
      </c>
    </row>
    <row r="6082" spans="3:3">
      <c r="C6082" s="355">
        <v>6081</v>
      </c>
    </row>
    <row r="6083" spans="3:3">
      <c r="C6083" s="355">
        <v>6082</v>
      </c>
    </row>
    <row r="6084" spans="3:3">
      <c r="C6084" s="355">
        <v>6083</v>
      </c>
    </row>
    <row r="6085" spans="3:3">
      <c r="C6085" s="355">
        <v>6084</v>
      </c>
    </row>
    <row r="6086" spans="3:3">
      <c r="C6086" s="355">
        <v>6085</v>
      </c>
    </row>
    <row r="6087" spans="3:3">
      <c r="C6087" s="355">
        <v>6086</v>
      </c>
    </row>
    <row r="6088" spans="3:3">
      <c r="C6088" s="355">
        <v>6087</v>
      </c>
    </row>
    <row r="6089" spans="3:3">
      <c r="C6089" s="355">
        <v>6088</v>
      </c>
    </row>
    <row r="6090" spans="3:3">
      <c r="C6090" s="355">
        <v>6089</v>
      </c>
    </row>
    <row r="6091" spans="3:3">
      <c r="C6091" s="355">
        <v>6090</v>
      </c>
    </row>
    <row r="6092" spans="3:3">
      <c r="C6092" s="355">
        <v>6091</v>
      </c>
    </row>
    <row r="6093" spans="3:3">
      <c r="C6093" s="355">
        <v>6092</v>
      </c>
    </row>
    <row r="6094" spans="3:3">
      <c r="C6094" s="355">
        <v>6093</v>
      </c>
    </row>
    <row r="6095" spans="3:3">
      <c r="C6095" s="355">
        <v>6094</v>
      </c>
    </row>
    <row r="6096" spans="3:3">
      <c r="C6096" s="355">
        <v>6095</v>
      </c>
    </row>
    <row r="6097" spans="3:3">
      <c r="C6097" s="355">
        <v>6096</v>
      </c>
    </row>
    <row r="6098" spans="3:3">
      <c r="C6098" s="355">
        <v>6097</v>
      </c>
    </row>
    <row r="6099" spans="3:3">
      <c r="C6099" s="355">
        <v>6098</v>
      </c>
    </row>
    <row r="6100" spans="3:3">
      <c r="C6100" s="355">
        <v>6099</v>
      </c>
    </row>
    <row r="6101" spans="3:3">
      <c r="C6101" s="355">
        <v>6100</v>
      </c>
    </row>
    <row r="6102" spans="3:3">
      <c r="C6102" s="355">
        <v>6101</v>
      </c>
    </row>
    <row r="6103" spans="3:3">
      <c r="C6103" s="355">
        <v>6102</v>
      </c>
    </row>
    <row r="6104" spans="3:3">
      <c r="C6104" s="355">
        <v>6103</v>
      </c>
    </row>
    <row r="6105" spans="3:3">
      <c r="C6105" s="355">
        <v>6104</v>
      </c>
    </row>
    <row r="6106" spans="3:3">
      <c r="C6106" s="355">
        <v>6105</v>
      </c>
    </row>
    <row r="6107" spans="3:3">
      <c r="C6107" s="355">
        <v>6106</v>
      </c>
    </row>
    <row r="6108" spans="3:3">
      <c r="C6108" s="355">
        <v>6107</v>
      </c>
    </row>
    <row r="6109" spans="3:3">
      <c r="C6109" s="355">
        <v>6108</v>
      </c>
    </row>
    <row r="6110" spans="3:3">
      <c r="C6110" s="355">
        <v>6109</v>
      </c>
    </row>
    <row r="6111" spans="3:3">
      <c r="C6111" s="355">
        <v>6110</v>
      </c>
    </row>
    <row r="6112" spans="3:3">
      <c r="C6112" s="355">
        <v>6111</v>
      </c>
    </row>
    <row r="6113" spans="3:3">
      <c r="C6113" s="355">
        <v>6112</v>
      </c>
    </row>
    <row r="6114" spans="3:3">
      <c r="C6114" s="355">
        <v>6113</v>
      </c>
    </row>
    <row r="6115" spans="3:3">
      <c r="C6115" s="355">
        <v>6114</v>
      </c>
    </row>
    <row r="6116" spans="3:3">
      <c r="C6116" s="355">
        <v>6115</v>
      </c>
    </row>
    <row r="6117" spans="3:3">
      <c r="C6117" s="355">
        <v>6116</v>
      </c>
    </row>
    <row r="6118" spans="3:3">
      <c r="C6118" s="355">
        <v>6117</v>
      </c>
    </row>
    <row r="6119" spans="3:3">
      <c r="C6119" s="355">
        <v>6118</v>
      </c>
    </row>
    <row r="6120" spans="3:3">
      <c r="C6120" s="355">
        <v>6119</v>
      </c>
    </row>
    <row r="6121" spans="3:3">
      <c r="C6121" s="355">
        <v>6120</v>
      </c>
    </row>
    <row r="6122" spans="3:3">
      <c r="C6122" s="355">
        <v>6121</v>
      </c>
    </row>
    <row r="6123" spans="3:3">
      <c r="C6123" s="355">
        <v>6122</v>
      </c>
    </row>
    <row r="6124" spans="3:3">
      <c r="C6124" s="355">
        <v>6123</v>
      </c>
    </row>
    <row r="6125" spans="3:3">
      <c r="C6125" s="355">
        <v>6124</v>
      </c>
    </row>
    <row r="6126" spans="3:3">
      <c r="C6126" s="355">
        <v>6125</v>
      </c>
    </row>
    <row r="6127" spans="3:3">
      <c r="C6127" s="355">
        <v>6126</v>
      </c>
    </row>
    <row r="6128" spans="3:3">
      <c r="C6128" s="355">
        <v>6127</v>
      </c>
    </row>
    <row r="6129" spans="3:3">
      <c r="C6129" s="355">
        <v>6128</v>
      </c>
    </row>
    <row r="6130" spans="3:3">
      <c r="C6130" s="355">
        <v>6129</v>
      </c>
    </row>
    <row r="6131" spans="3:3">
      <c r="C6131" s="355">
        <v>6130</v>
      </c>
    </row>
    <row r="6132" spans="3:3">
      <c r="C6132" s="355">
        <v>6131</v>
      </c>
    </row>
    <row r="6133" spans="3:3">
      <c r="C6133" s="355">
        <v>6132</v>
      </c>
    </row>
    <row r="6134" spans="3:3">
      <c r="C6134" s="355">
        <v>6133</v>
      </c>
    </row>
    <row r="6135" spans="3:3">
      <c r="C6135" s="355">
        <v>6134</v>
      </c>
    </row>
    <row r="6136" spans="3:3">
      <c r="C6136" s="355">
        <v>6135</v>
      </c>
    </row>
    <row r="6137" spans="3:3">
      <c r="C6137" s="355">
        <v>6136</v>
      </c>
    </row>
    <row r="6138" spans="3:3">
      <c r="C6138" s="355">
        <v>6137</v>
      </c>
    </row>
    <row r="6139" spans="3:3">
      <c r="C6139" s="355">
        <v>6138</v>
      </c>
    </row>
    <row r="6140" spans="3:3">
      <c r="C6140" s="355">
        <v>6139</v>
      </c>
    </row>
    <row r="6141" spans="3:3">
      <c r="C6141" s="355">
        <v>6140</v>
      </c>
    </row>
    <row r="6142" spans="3:3">
      <c r="C6142" s="355">
        <v>6141</v>
      </c>
    </row>
    <row r="6143" spans="3:3">
      <c r="C6143" s="355">
        <v>6142</v>
      </c>
    </row>
    <row r="6144" spans="3:3">
      <c r="C6144" s="355">
        <v>6143</v>
      </c>
    </row>
    <row r="6145" spans="3:3">
      <c r="C6145" s="355">
        <v>6144</v>
      </c>
    </row>
    <row r="6146" spans="3:3">
      <c r="C6146" s="355">
        <v>6145</v>
      </c>
    </row>
    <row r="6147" spans="3:3">
      <c r="C6147" s="355">
        <v>6146</v>
      </c>
    </row>
    <row r="6148" spans="3:3">
      <c r="C6148" s="355">
        <v>6147</v>
      </c>
    </row>
    <row r="6149" spans="3:3">
      <c r="C6149" s="355">
        <v>6148</v>
      </c>
    </row>
    <row r="6150" spans="3:3">
      <c r="C6150" s="355">
        <v>6149</v>
      </c>
    </row>
    <row r="6151" spans="3:3">
      <c r="C6151" s="355">
        <v>6150</v>
      </c>
    </row>
    <row r="6152" spans="3:3">
      <c r="C6152" s="355">
        <v>6151</v>
      </c>
    </row>
    <row r="6153" spans="3:3">
      <c r="C6153" s="355">
        <v>6152</v>
      </c>
    </row>
    <row r="6154" spans="3:3">
      <c r="C6154" s="355">
        <v>6153</v>
      </c>
    </row>
    <row r="6155" spans="3:3">
      <c r="C6155" s="355">
        <v>6154</v>
      </c>
    </row>
    <row r="6156" spans="3:3">
      <c r="C6156" s="355">
        <v>6155</v>
      </c>
    </row>
    <row r="6157" spans="3:3">
      <c r="C6157" s="355">
        <v>6156</v>
      </c>
    </row>
    <row r="6158" spans="3:3">
      <c r="C6158" s="355">
        <v>6157</v>
      </c>
    </row>
    <row r="6159" spans="3:3">
      <c r="C6159" s="355">
        <v>6158</v>
      </c>
    </row>
    <row r="6160" spans="3:3">
      <c r="C6160" s="355">
        <v>6159</v>
      </c>
    </row>
    <row r="6161" spans="3:3">
      <c r="C6161" s="355">
        <v>6160</v>
      </c>
    </row>
    <row r="6162" spans="3:3">
      <c r="C6162" s="355">
        <v>6161</v>
      </c>
    </row>
    <row r="6163" spans="3:3">
      <c r="C6163" s="355">
        <v>6162</v>
      </c>
    </row>
    <row r="6164" spans="3:3">
      <c r="C6164" s="355">
        <v>6163</v>
      </c>
    </row>
    <row r="6165" spans="3:3">
      <c r="C6165" s="355">
        <v>6164</v>
      </c>
    </row>
    <row r="6166" spans="3:3">
      <c r="C6166" s="355">
        <v>6165</v>
      </c>
    </row>
    <row r="6167" spans="3:3">
      <c r="C6167" s="355">
        <v>6166</v>
      </c>
    </row>
    <row r="6168" spans="3:3">
      <c r="C6168" s="355">
        <v>6167</v>
      </c>
    </row>
    <row r="6169" spans="3:3">
      <c r="C6169" s="355">
        <v>6168</v>
      </c>
    </row>
    <row r="6170" spans="3:3">
      <c r="C6170" s="355">
        <v>6169</v>
      </c>
    </row>
    <row r="6171" spans="3:3">
      <c r="C6171" s="355">
        <v>6170</v>
      </c>
    </row>
    <row r="6172" spans="3:3">
      <c r="C6172" s="355">
        <v>6171</v>
      </c>
    </row>
    <row r="6173" spans="3:3">
      <c r="C6173" s="355">
        <v>6172</v>
      </c>
    </row>
    <row r="6174" spans="3:3">
      <c r="C6174" s="355">
        <v>6173</v>
      </c>
    </row>
    <row r="6175" spans="3:3">
      <c r="C6175" s="355">
        <v>6174</v>
      </c>
    </row>
    <row r="6176" spans="3:3">
      <c r="C6176" s="355">
        <v>6175</v>
      </c>
    </row>
    <row r="6177" spans="3:3">
      <c r="C6177" s="355">
        <v>6176</v>
      </c>
    </row>
    <row r="6178" spans="3:3">
      <c r="C6178" s="355">
        <v>6177</v>
      </c>
    </row>
    <row r="6179" spans="3:3">
      <c r="C6179" s="355">
        <v>6178</v>
      </c>
    </row>
    <row r="6180" spans="3:3">
      <c r="C6180" s="355">
        <v>6179</v>
      </c>
    </row>
    <row r="6181" spans="3:3">
      <c r="C6181" s="355">
        <v>6180</v>
      </c>
    </row>
    <row r="6182" spans="3:3">
      <c r="C6182" s="355">
        <v>6181</v>
      </c>
    </row>
    <row r="6183" spans="3:3">
      <c r="C6183" s="355">
        <v>6182</v>
      </c>
    </row>
    <row r="6184" spans="3:3">
      <c r="C6184" s="355">
        <v>6183</v>
      </c>
    </row>
    <row r="6185" spans="3:3">
      <c r="C6185" s="355">
        <v>6184</v>
      </c>
    </row>
    <row r="6186" spans="3:3">
      <c r="C6186" s="355">
        <v>6185</v>
      </c>
    </row>
    <row r="6187" spans="3:3">
      <c r="C6187" s="355">
        <v>6186</v>
      </c>
    </row>
    <row r="6188" spans="3:3">
      <c r="C6188" s="355">
        <v>6187</v>
      </c>
    </row>
    <row r="6189" spans="3:3">
      <c r="C6189" s="355">
        <v>6188</v>
      </c>
    </row>
    <row r="6190" spans="3:3">
      <c r="C6190" s="355">
        <v>6189</v>
      </c>
    </row>
    <row r="6191" spans="3:3">
      <c r="C6191" s="355">
        <v>6190</v>
      </c>
    </row>
    <row r="6192" spans="3:3">
      <c r="C6192" s="355">
        <v>6191</v>
      </c>
    </row>
    <row r="6193" spans="3:3">
      <c r="C6193" s="355">
        <v>6192</v>
      </c>
    </row>
    <row r="6194" spans="3:3">
      <c r="C6194" s="355">
        <v>6193</v>
      </c>
    </row>
    <row r="6195" spans="3:3">
      <c r="C6195" s="355">
        <v>6194</v>
      </c>
    </row>
    <row r="6196" spans="3:3">
      <c r="C6196" s="355">
        <v>6195</v>
      </c>
    </row>
    <row r="6197" spans="3:3">
      <c r="C6197" s="355">
        <v>6196</v>
      </c>
    </row>
    <row r="6198" spans="3:3">
      <c r="C6198" s="355">
        <v>6197</v>
      </c>
    </row>
    <row r="6199" spans="3:3">
      <c r="C6199" s="355">
        <v>6198</v>
      </c>
    </row>
    <row r="6200" spans="3:3">
      <c r="C6200" s="355">
        <v>6199</v>
      </c>
    </row>
    <row r="6201" spans="3:3">
      <c r="C6201" s="355">
        <v>6200</v>
      </c>
    </row>
    <row r="6202" spans="3:3">
      <c r="C6202" s="355">
        <v>6201</v>
      </c>
    </row>
    <row r="6203" spans="3:3">
      <c r="C6203" s="355">
        <v>6202</v>
      </c>
    </row>
    <row r="6204" spans="3:3">
      <c r="C6204" s="355">
        <v>6203</v>
      </c>
    </row>
    <row r="6205" spans="3:3">
      <c r="C6205" s="355">
        <v>6204</v>
      </c>
    </row>
    <row r="6206" spans="3:3">
      <c r="C6206" s="355">
        <v>6205</v>
      </c>
    </row>
    <row r="6207" spans="3:3">
      <c r="C6207" s="355">
        <v>6206</v>
      </c>
    </row>
    <row r="6208" spans="3:3">
      <c r="C6208" s="355">
        <v>6207</v>
      </c>
    </row>
    <row r="6209" spans="3:3">
      <c r="C6209" s="355">
        <v>6208</v>
      </c>
    </row>
    <row r="6210" spans="3:3">
      <c r="C6210" s="355">
        <v>6209</v>
      </c>
    </row>
    <row r="6211" spans="3:3">
      <c r="C6211" s="355">
        <v>6210</v>
      </c>
    </row>
    <row r="6212" spans="3:3">
      <c r="C6212" s="355">
        <v>6211</v>
      </c>
    </row>
    <row r="6213" spans="3:3">
      <c r="C6213" s="355">
        <v>6212</v>
      </c>
    </row>
    <row r="6214" spans="3:3">
      <c r="C6214" s="355">
        <v>6213</v>
      </c>
    </row>
    <row r="6215" spans="3:3">
      <c r="C6215" s="355">
        <v>6214</v>
      </c>
    </row>
    <row r="6216" spans="3:3">
      <c r="C6216" s="355">
        <v>6215</v>
      </c>
    </row>
    <row r="6217" spans="3:3">
      <c r="C6217" s="355">
        <v>6216</v>
      </c>
    </row>
    <row r="6218" spans="3:3">
      <c r="C6218" s="355">
        <v>6217</v>
      </c>
    </row>
    <row r="6219" spans="3:3">
      <c r="C6219" s="355">
        <v>6218</v>
      </c>
    </row>
    <row r="6220" spans="3:3">
      <c r="C6220" s="355">
        <v>6219</v>
      </c>
    </row>
    <row r="6221" spans="3:3">
      <c r="C6221" s="355">
        <v>6220</v>
      </c>
    </row>
    <row r="6222" spans="3:3">
      <c r="C6222" s="355">
        <v>6221</v>
      </c>
    </row>
    <row r="6223" spans="3:3">
      <c r="C6223" s="355">
        <v>6222</v>
      </c>
    </row>
    <row r="6224" spans="3:3">
      <c r="C6224" s="355">
        <v>6223</v>
      </c>
    </row>
    <row r="6225" spans="3:3">
      <c r="C6225" s="355">
        <v>6224</v>
      </c>
    </row>
    <row r="6226" spans="3:3">
      <c r="C6226" s="355">
        <v>6225</v>
      </c>
    </row>
    <row r="6227" spans="3:3">
      <c r="C6227" s="355">
        <v>6226</v>
      </c>
    </row>
    <row r="6228" spans="3:3">
      <c r="C6228" s="355">
        <v>6227</v>
      </c>
    </row>
    <row r="6229" spans="3:3">
      <c r="C6229" s="355">
        <v>6228</v>
      </c>
    </row>
    <row r="6230" spans="3:3">
      <c r="C6230" s="355">
        <v>6229</v>
      </c>
    </row>
    <row r="6231" spans="3:3">
      <c r="C6231" s="355">
        <v>6230</v>
      </c>
    </row>
    <row r="6232" spans="3:3">
      <c r="C6232" s="355">
        <v>6231</v>
      </c>
    </row>
    <row r="6233" spans="3:3">
      <c r="C6233" s="355">
        <v>6232</v>
      </c>
    </row>
    <row r="6234" spans="3:3">
      <c r="C6234" s="355">
        <v>6233</v>
      </c>
    </row>
    <row r="6235" spans="3:3">
      <c r="C6235" s="355">
        <v>6234</v>
      </c>
    </row>
    <row r="6236" spans="3:3">
      <c r="C6236" s="355">
        <v>6235</v>
      </c>
    </row>
    <row r="6237" spans="3:3">
      <c r="C6237" s="355">
        <v>6236</v>
      </c>
    </row>
    <row r="6238" spans="3:3">
      <c r="C6238" s="355">
        <v>6237</v>
      </c>
    </row>
    <row r="6239" spans="3:3">
      <c r="C6239" s="355">
        <v>6238</v>
      </c>
    </row>
    <row r="6240" spans="3:3">
      <c r="C6240" s="355">
        <v>6239</v>
      </c>
    </row>
    <row r="6241" spans="3:3">
      <c r="C6241" s="355">
        <v>6240</v>
      </c>
    </row>
    <row r="6242" spans="3:3">
      <c r="C6242" s="355">
        <v>6241</v>
      </c>
    </row>
    <row r="6243" spans="3:3">
      <c r="C6243" s="355">
        <v>6242</v>
      </c>
    </row>
    <row r="6244" spans="3:3">
      <c r="C6244" s="355">
        <v>6243</v>
      </c>
    </row>
    <row r="6245" spans="3:3">
      <c r="C6245" s="355">
        <v>6244</v>
      </c>
    </row>
    <row r="6246" spans="3:3">
      <c r="C6246" s="355">
        <v>6245</v>
      </c>
    </row>
    <row r="6247" spans="3:3">
      <c r="C6247" s="355">
        <v>6246</v>
      </c>
    </row>
    <row r="6248" spans="3:3">
      <c r="C6248" s="355">
        <v>6247</v>
      </c>
    </row>
    <row r="6249" spans="3:3">
      <c r="C6249" s="355">
        <v>6248</v>
      </c>
    </row>
    <row r="6250" spans="3:3">
      <c r="C6250" s="355">
        <v>6249</v>
      </c>
    </row>
    <row r="6251" spans="3:3">
      <c r="C6251" s="355">
        <v>6250</v>
      </c>
    </row>
    <row r="6252" spans="3:3">
      <c r="C6252" s="355">
        <v>6251</v>
      </c>
    </row>
    <row r="6253" spans="3:3">
      <c r="C6253" s="355">
        <v>6252</v>
      </c>
    </row>
    <row r="6254" spans="3:3">
      <c r="C6254" s="355">
        <v>6253</v>
      </c>
    </row>
    <row r="6255" spans="3:3">
      <c r="C6255" s="355">
        <v>6254</v>
      </c>
    </row>
    <row r="6256" spans="3:3">
      <c r="C6256" s="355">
        <v>6255</v>
      </c>
    </row>
    <row r="6257" spans="3:3">
      <c r="C6257" s="355">
        <v>6256</v>
      </c>
    </row>
    <row r="6258" spans="3:3">
      <c r="C6258" s="355">
        <v>6257</v>
      </c>
    </row>
    <row r="6259" spans="3:3">
      <c r="C6259" s="355">
        <v>6258</v>
      </c>
    </row>
    <row r="6260" spans="3:3">
      <c r="C6260" s="355">
        <v>6259</v>
      </c>
    </row>
    <row r="6261" spans="3:3">
      <c r="C6261" s="355">
        <v>6260</v>
      </c>
    </row>
    <row r="6262" spans="3:3">
      <c r="C6262" s="355">
        <v>6261</v>
      </c>
    </row>
    <row r="6263" spans="3:3">
      <c r="C6263" s="355">
        <v>6262</v>
      </c>
    </row>
    <row r="6264" spans="3:3">
      <c r="C6264" s="355">
        <v>6263</v>
      </c>
    </row>
    <row r="6265" spans="3:3">
      <c r="C6265" s="355">
        <v>6264</v>
      </c>
    </row>
    <row r="6266" spans="3:3">
      <c r="C6266" s="355">
        <v>6265</v>
      </c>
    </row>
    <row r="6267" spans="3:3">
      <c r="C6267" s="355">
        <v>6266</v>
      </c>
    </row>
    <row r="6268" spans="3:3">
      <c r="C6268" s="355">
        <v>6267</v>
      </c>
    </row>
    <row r="6269" spans="3:3">
      <c r="C6269" s="355">
        <v>6268</v>
      </c>
    </row>
    <row r="6270" spans="3:3">
      <c r="C6270" s="355">
        <v>6269</v>
      </c>
    </row>
    <row r="6271" spans="3:3">
      <c r="C6271" s="355">
        <v>6270</v>
      </c>
    </row>
    <row r="6272" spans="3:3">
      <c r="C6272" s="355">
        <v>6271</v>
      </c>
    </row>
    <row r="6273" spans="3:3">
      <c r="C6273" s="355">
        <v>6272</v>
      </c>
    </row>
    <row r="6274" spans="3:3">
      <c r="C6274" s="355">
        <v>6273</v>
      </c>
    </row>
    <row r="6275" spans="3:3">
      <c r="C6275" s="355">
        <v>6274</v>
      </c>
    </row>
    <row r="6276" spans="3:3">
      <c r="C6276" s="355">
        <v>6275</v>
      </c>
    </row>
    <row r="6277" spans="3:3">
      <c r="C6277" s="355">
        <v>6276</v>
      </c>
    </row>
    <row r="6278" spans="3:3">
      <c r="C6278" s="355">
        <v>6277</v>
      </c>
    </row>
    <row r="6279" spans="3:3">
      <c r="C6279" s="355">
        <v>6278</v>
      </c>
    </row>
    <row r="6280" spans="3:3">
      <c r="C6280" s="355">
        <v>6279</v>
      </c>
    </row>
    <row r="6281" spans="3:3">
      <c r="C6281" s="355">
        <v>6280</v>
      </c>
    </row>
    <row r="6282" spans="3:3">
      <c r="C6282" s="355">
        <v>6281</v>
      </c>
    </row>
    <row r="6283" spans="3:3">
      <c r="C6283" s="355">
        <v>6282</v>
      </c>
    </row>
    <row r="6284" spans="3:3">
      <c r="C6284" s="355">
        <v>6283</v>
      </c>
    </row>
    <row r="6285" spans="3:3">
      <c r="C6285" s="355">
        <v>6284</v>
      </c>
    </row>
    <row r="6286" spans="3:3">
      <c r="C6286" s="355">
        <v>6285</v>
      </c>
    </row>
    <row r="6287" spans="3:3">
      <c r="C6287" s="355">
        <v>6286</v>
      </c>
    </row>
    <row r="6288" spans="3:3">
      <c r="C6288" s="355">
        <v>6287</v>
      </c>
    </row>
    <row r="6289" spans="3:3">
      <c r="C6289" s="355">
        <v>6288</v>
      </c>
    </row>
    <row r="6290" spans="3:3">
      <c r="C6290" s="355">
        <v>6289</v>
      </c>
    </row>
    <row r="6291" spans="3:3">
      <c r="C6291" s="355">
        <v>6290</v>
      </c>
    </row>
    <row r="6292" spans="3:3">
      <c r="C6292" s="355">
        <v>6291</v>
      </c>
    </row>
    <row r="6293" spans="3:3">
      <c r="C6293" s="355">
        <v>6292</v>
      </c>
    </row>
    <row r="6294" spans="3:3">
      <c r="C6294" s="355">
        <v>6293</v>
      </c>
    </row>
    <row r="6295" spans="3:3">
      <c r="C6295" s="355">
        <v>6294</v>
      </c>
    </row>
    <row r="6296" spans="3:3">
      <c r="C6296" s="355">
        <v>6295</v>
      </c>
    </row>
    <row r="6297" spans="3:3">
      <c r="C6297" s="355">
        <v>6296</v>
      </c>
    </row>
    <row r="6298" spans="3:3">
      <c r="C6298" s="355">
        <v>6297</v>
      </c>
    </row>
    <row r="6299" spans="3:3">
      <c r="C6299" s="355">
        <v>6298</v>
      </c>
    </row>
    <row r="6300" spans="3:3">
      <c r="C6300" s="355">
        <v>6299</v>
      </c>
    </row>
    <row r="6301" spans="3:3">
      <c r="C6301" s="355">
        <v>6300</v>
      </c>
    </row>
    <row r="6302" spans="3:3">
      <c r="C6302" s="355">
        <v>6301</v>
      </c>
    </row>
    <row r="6303" spans="3:3">
      <c r="C6303" s="355">
        <v>6302</v>
      </c>
    </row>
    <row r="6304" spans="3:3">
      <c r="C6304" s="355">
        <v>6303</v>
      </c>
    </row>
    <row r="6305" spans="3:3">
      <c r="C6305" s="355">
        <v>6304</v>
      </c>
    </row>
    <row r="6306" spans="3:3">
      <c r="C6306" s="355">
        <v>6305</v>
      </c>
    </row>
    <row r="6307" spans="3:3">
      <c r="C6307" s="355">
        <v>6306</v>
      </c>
    </row>
    <row r="6308" spans="3:3">
      <c r="C6308" s="355">
        <v>6307</v>
      </c>
    </row>
    <row r="6309" spans="3:3">
      <c r="C6309" s="355">
        <v>6308</v>
      </c>
    </row>
    <row r="6310" spans="3:3">
      <c r="C6310" s="355">
        <v>6309</v>
      </c>
    </row>
    <row r="6311" spans="3:3">
      <c r="C6311" s="355">
        <v>6310</v>
      </c>
    </row>
    <row r="6312" spans="3:3">
      <c r="C6312" s="355">
        <v>6311</v>
      </c>
    </row>
    <row r="6313" spans="3:3">
      <c r="C6313" s="355">
        <v>6312</v>
      </c>
    </row>
    <row r="6314" spans="3:3">
      <c r="C6314" s="355">
        <v>6313</v>
      </c>
    </row>
    <row r="6315" spans="3:3">
      <c r="C6315" s="355">
        <v>6314</v>
      </c>
    </row>
    <row r="6316" spans="3:3">
      <c r="C6316" s="355">
        <v>6315</v>
      </c>
    </row>
    <row r="6317" spans="3:3">
      <c r="C6317" s="355">
        <v>6316</v>
      </c>
    </row>
    <row r="6318" spans="3:3">
      <c r="C6318" s="355">
        <v>6317</v>
      </c>
    </row>
    <row r="6319" spans="3:3">
      <c r="C6319" s="355">
        <v>6318</v>
      </c>
    </row>
    <row r="6320" spans="3:3">
      <c r="C6320" s="355">
        <v>6319</v>
      </c>
    </row>
    <row r="6321" spans="3:3">
      <c r="C6321" s="355">
        <v>6320</v>
      </c>
    </row>
    <row r="6322" spans="3:3">
      <c r="C6322" s="355">
        <v>6321</v>
      </c>
    </row>
    <row r="6323" spans="3:3">
      <c r="C6323" s="355">
        <v>6322</v>
      </c>
    </row>
    <row r="6324" spans="3:3">
      <c r="C6324" s="355">
        <v>6323</v>
      </c>
    </row>
    <row r="6325" spans="3:3">
      <c r="C6325" s="355">
        <v>6324</v>
      </c>
    </row>
    <row r="6326" spans="3:3">
      <c r="C6326" s="355">
        <v>6325</v>
      </c>
    </row>
    <row r="6327" spans="3:3">
      <c r="C6327" s="355">
        <v>6326</v>
      </c>
    </row>
    <row r="6328" spans="3:3">
      <c r="C6328" s="355">
        <v>6327</v>
      </c>
    </row>
    <row r="6329" spans="3:3">
      <c r="C6329" s="355">
        <v>6328</v>
      </c>
    </row>
    <row r="6330" spans="3:3">
      <c r="C6330" s="355">
        <v>6329</v>
      </c>
    </row>
    <row r="6331" spans="3:3">
      <c r="C6331" s="355">
        <v>6330</v>
      </c>
    </row>
    <row r="6332" spans="3:3">
      <c r="C6332" s="355">
        <v>6331</v>
      </c>
    </row>
    <row r="6333" spans="3:3">
      <c r="C6333" s="355">
        <v>6332</v>
      </c>
    </row>
    <row r="6334" spans="3:3">
      <c r="C6334" s="355">
        <v>6333</v>
      </c>
    </row>
    <row r="6335" spans="3:3">
      <c r="C6335" s="355">
        <v>6334</v>
      </c>
    </row>
    <row r="6336" spans="3:3">
      <c r="C6336" s="355">
        <v>6335</v>
      </c>
    </row>
    <row r="6337" spans="3:3">
      <c r="C6337" s="355">
        <v>6336</v>
      </c>
    </row>
    <row r="6338" spans="3:3">
      <c r="C6338" s="355">
        <v>6337</v>
      </c>
    </row>
    <row r="6339" spans="3:3">
      <c r="C6339" s="355">
        <v>6338</v>
      </c>
    </row>
    <row r="6340" spans="3:3">
      <c r="C6340" s="355">
        <v>6339</v>
      </c>
    </row>
    <row r="6341" spans="3:3">
      <c r="C6341" s="355">
        <v>6340</v>
      </c>
    </row>
    <row r="6342" spans="3:3">
      <c r="C6342" s="355">
        <v>6341</v>
      </c>
    </row>
    <row r="6343" spans="3:3">
      <c r="C6343" s="355">
        <v>6342</v>
      </c>
    </row>
    <row r="6344" spans="3:3">
      <c r="C6344" s="355">
        <v>6343</v>
      </c>
    </row>
    <row r="6345" spans="3:3">
      <c r="C6345" s="355">
        <v>6344</v>
      </c>
    </row>
    <row r="6346" spans="3:3">
      <c r="C6346" s="355">
        <v>6345</v>
      </c>
    </row>
    <row r="6347" spans="3:3">
      <c r="C6347" s="355">
        <v>6346</v>
      </c>
    </row>
    <row r="6348" spans="3:3">
      <c r="C6348" s="355">
        <v>6347</v>
      </c>
    </row>
    <row r="6349" spans="3:3">
      <c r="C6349" s="355">
        <v>6348</v>
      </c>
    </row>
    <row r="6350" spans="3:3">
      <c r="C6350" s="355">
        <v>6349</v>
      </c>
    </row>
    <row r="6351" spans="3:3">
      <c r="C6351" s="355">
        <v>6350</v>
      </c>
    </row>
    <row r="6352" spans="3:3">
      <c r="C6352" s="355">
        <v>6351</v>
      </c>
    </row>
    <row r="6353" spans="3:3">
      <c r="C6353" s="355">
        <v>6352</v>
      </c>
    </row>
    <row r="6354" spans="3:3">
      <c r="C6354" s="355">
        <v>6353</v>
      </c>
    </row>
    <row r="6355" spans="3:3">
      <c r="C6355" s="355">
        <v>6354</v>
      </c>
    </row>
    <row r="6356" spans="3:3">
      <c r="C6356" s="355">
        <v>6355</v>
      </c>
    </row>
    <row r="6357" spans="3:3">
      <c r="C6357" s="355">
        <v>6356</v>
      </c>
    </row>
    <row r="6358" spans="3:3">
      <c r="C6358" s="355">
        <v>6357</v>
      </c>
    </row>
    <row r="6359" spans="3:3">
      <c r="C6359" s="355">
        <v>6358</v>
      </c>
    </row>
    <row r="6360" spans="3:3">
      <c r="C6360" s="355">
        <v>6359</v>
      </c>
    </row>
    <row r="6361" spans="3:3">
      <c r="C6361" s="355">
        <v>6360</v>
      </c>
    </row>
    <row r="6362" spans="3:3">
      <c r="C6362" s="355">
        <v>6361</v>
      </c>
    </row>
    <row r="6363" spans="3:3">
      <c r="C6363" s="355">
        <v>6362</v>
      </c>
    </row>
    <row r="6364" spans="3:3">
      <c r="C6364" s="355">
        <v>6363</v>
      </c>
    </row>
    <row r="6365" spans="3:3">
      <c r="C6365" s="355">
        <v>6364</v>
      </c>
    </row>
    <row r="6366" spans="3:3">
      <c r="C6366" s="355">
        <v>6365</v>
      </c>
    </row>
    <row r="6367" spans="3:3">
      <c r="C6367" s="355">
        <v>6366</v>
      </c>
    </row>
    <row r="6368" spans="3:3">
      <c r="C6368" s="355">
        <v>6367</v>
      </c>
    </row>
    <row r="6369" spans="3:3">
      <c r="C6369" s="355">
        <v>6368</v>
      </c>
    </row>
    <row r="6370" spans="3:3">
      <c r="C6370" s="355">
        <v>6369</v>
      </c>
    </row>
    <row r="6371" spans="3:3">
      <c r="C6371" s="355">
        <v>6370</v>
      </c>
    </row>
    <row r="6372" spans="3:3">
      <c r="C6372" s="355">
        <v>6371</v>
      </c>
    </row>
    <row r="6373" spans="3:3">
      <c r="C6373" s="355">
        <v>6372</v>
      </c>
    </row>
    <row r="6374" spans="3:3">
      <c r="C6374" s="355">
        <v>6373</v>
      </c>
    </row>
    <row r="6375" spans="3:3">
      <c r="C6375" s="355">
        <v>6374</v>
      </c>
    </row>
    <row r="6376" spans="3:3">
      <c r="C6376" s="355">
        <v>6375</v>
      </c>
    </row>
    <row r="6377" spans="3:3">
      <c r="C6377" s="355">
        <v>6376</v>
      </c>
    </row>
    <row r="6378" spans="3:3">
      <c r="C6378" s="355">
        <v>6377</v>
      </c>
    </row>
    <row r="6379" spans="3:3">
      <c r="C6379" s="355">
        <v>6378</v>
      </c>
    </row>
    <row r="6380" spans="3:3">
      <c r="C6380" s="355">
        <v>6379</v>
      </c>
    </row>
    <row r="6381" spans="3:3">
      <c r="C6381" s="355">
        <v>6380</v>
      </c>
    </row>
    <row r="6382" spans="3:3">
      <c r="C6382" s="355">
        <v>6381</v>
      </c>
    </row>
    <row r="6383" spans="3:3">
      <c r="C6383" s="355">
        <v>6382</v>
      </c>
    </row>
    <row r="6384" spans="3:3">
      <c r="C6384" s="355">
        <v>6383</v>
      </c>
    </row>
    <row r="6385" spans="3:3">
      <c r="C6385" s="355">
        <v>6384</v>
      </c>
    </row>
    <row r="6386" spans="3:3">
      <c r="C6386" s="355">
        <v>6385</v>
      </c>
    </row>
    <row r="6387" spans="3:3">
      <c r="C6387" s="355">
        <v>6386</v>
      </c>
    </row>
    <row r="6388" spans="3:3">
      <c r="C6388" s="355">
        <v>6387</v>
      </c>
    </row>
    <row r="6389" spans="3:3">
      <c r="C6389" s="355">
        <v>6388</v>
      </c>
    </row>
    <row r="6390" spans="3:3">
      <c r="C6390" s="355">
        <v>6389</v>
      </c>
    </row>
    <row r="6391" spans="3:3">
      <c r="C6391" s="355">
        <v>6390</v>
      </c>
    </row>
    <row r="6392" spans="3:3">
      <c r="C6392" s="355">
        <v>6391</v>
      </c>
    </row>
    <row r="6393" spans="3:3">
      <c r="C6393" s="355">
        <v>6392</v>
      </c>
    </row>
    <row r="6394" spans="3:3">
      <c r="C6394" s="355">
        <v>6393</v>
      </c>
    </row>
    <row r="6395" spans="3:3">
      <c r="C6395" s="355">
        <v>6394</v>
      </c>
    </row>
    <row r="6396" spans="3:3">
      <c r="C6396" s="355">
        <v>6395</v>
      </c>
    </row>
    <row r="6397" spans="3:3">
      <c r="C6397" s="355">
        <v>6396</v>
      </c>
    </row>
    <row r="6398" spans="3:3">
      <c r="C6398" s="355">
        <v>6397</v>
      </c>
    </row>
    <row r="6399" spans="3:3">
      <c r="C6399" s="355">
        <v>6398</v>
      </c>
    </row>
    <row r="6400" spans="3:3">
      <c r="C6400" s="355">
        <v>6399</v>
      </c>
    </row>
    <row r="6401" spans="3:3">
      <c r="C6401" s="355">
        <v>6400</v>
      </c>
    </row>
    <row r="6402" spans="3:3">
      <c r="C6402" s="355">
        <v>6401</v>
      </c>
    </row>
    <row r="6403" spans="3:3">
      <c r="C6403" s="355">
        <v>6402</v>
      </c>
    </row>
    <row r="6404" spans="3:3">
      <c r="C6404" s="355">
        <v>6403</v>
      </c>
    </row>
    <row r="6405" spans="3:3">
      <c r="C6405" s="355">
        <v>6404</v>
      </c>
    </row>
    <row r="6406" spans="3:3">
      <c r="C6406" s="355">
        <v>6405</v>
      </c>
    </row>
    <row r="6407" spans="3:3">
      <c r="C6407" s="355">
        <v>6406</v>
      </c>
    </row>
    <row r="6408" spans="3:3">
      <c r="C6408" s="355">
        <v>6407</v>
      </c>
    </row>
    <row r="6409" spans="3:3">
      <c r="C6409" s="355">
        <v>6408</v>
      </c>
    </row>
    <row r="6410" spans="3:3">
      <c r="C6410" s="355">
        <v>6409</v>
      </c>
    </row>
    <row r="6411" spans="3:3">
      <c r="C6411" s="355">
        <v>6410</v>
      </c>
    </row>
    <row r="6412" spans="3:3">
      <c r="C6412" s="355">
        <v>6411</v>
      </c>
    </row>
    <row r="6413" spans="3:3">
      <c r="C6413" s="355">
        <v>6412</v>
      </c>
    </row>
    <row r="6414" spans="3:3">
      <c r="C6414" s="355">
        <v>6413</v>
      </c>
    </row>
    <row r="6415" spans="3:3">
      <c r="C6415" s="355">
        <v>6414</v>
      </c>
    </row>
    <row r="6416" spans="3:3">
      <c r="C6416" s="355">
        <v>6415</v>
      </c>
    </row>
    <row r="6417" spans="3:3">
      <c r="C6417" s="355">
        <v>6416</v>
      </c>
    </row>
    <row r="6418" spans="3:3">
      <c r="C6418" s="355">
        <v>6417</v>
      </c>
    </row>
    <row r="6419" spans="3:3">
      <c r="C6419" s="355">
        <v>6418</v>
      </c>
    </row>
    <row r="6420" spans="3:3">
      <c r="C6420" s="355">
        <v>6419</v>
      </c>
    </row>
    <row r="6421" spans="3:3">
      <c r="C6421" s="355">
        <v>6420</v>
      </c>
    </row>
    <row r="6422" spans="3:3">
      <c r="C6422" s="355">
        <v>6421</v>
      </c>
    </row>
    <row r="6423" spans="3:3">
      <c r="C6423" s="355">
        <v>6422</v>
      </c>
    </row>
    <row r="6424" spans="3:3">
      <c r="C6424" s="355">
        <v>6423</v>
      </c>
    </row>
    <row r="6425" spans="3:3">
      <c r="C6425" s="355">
        <v>6424</v>
      </c>
    </row>
    <row r="6426" spans="3:3">
      <c r="C6426" s="355">
        <v>6425</v>
      </c>
    </row>
    <row r="6427" spans="3:3">
      <c r="C6427" s="355">
        <v>6426</v>
      </c>
    </row>
    <row r="6428" spans="3:3">
      <c r="C6428" s="355">
        <v>6427</v>
      </c>
    </row>
    <row r="6429" spans="3:3">
      <c r="C6429" s="355">
        <v>6428</v>
      </c>
    </row>
    <row r="6430" spans="3:3">
      <c r="C6430" s="355">
        <v>6429</v>
      </c>
    </row>
    <row r="6431" spans="3:3">
      <c r="C6431" s="355">
        <v>6430</v>
      </c>
    </row>
    <row r="6432" spans="3:3">
      <c r="C6432" s="355">
        <v>6431</v>
      </c>
    </row>
    <row r="6433" spans="3:3">
      <c r="C6433" s="355">
        <v>6432</v>
      </c>
    </row>
    <row r="6434" spans="3:3">
      <c r="C6434" s="355">
        <v>6433</v>
      </c>
    </row>
    <row r="6435" spans="3:3">
      <c r="C6435" s="355">
        <v>6434</v>
      </c>
    </row>
    <row r="6436" spans="3:3">
      <c r="C6436" s="355">
        <v>6435</v>
      </c>
    </row>
    <row r="6437" spans="3:3">
      <c r="C6437" s="355">
        <v>6436</v>
      </c>
    </row>
    <row r="6438" spans="3:3">
      <c r="C6438" s="355">
        <v>6437</v>
      </c>
    </row>
    <row r="6439" spans="3:3">
      <c r="C6439" s="355">
        <v>6438</v>
      </c>
    </row>
    <row r="6440" spans="3:3">
      <c r="C6440" s="355">
        <v>6439</v>
      </c>
    </row>
    <row r="6441" spans="3:3">
      <c r="C6441" s="355">
        <v>6440</v>
      </c>
    </row>
    <row r="6442" spans="3:3">
      <c r="C6442" s="355">
        <v>6441</v>
      </c>
    </row>
    <row r="6443" spans="3:3">
      <c r="C6443" s="355">
        <v>6442</v>
      </c>
    </row>
    <row r="6444" spans="3:3">
      <c r="C6444" s="355">
        <v>6443</v>
      </c>
    </row>
    <row r="6445" spans="3:3">
      <c r="C6445" s="355">
        <v>6444</v>
      </c>
    </row>
    <row r="6446" spans="3:3">
      <c r="C6446" s="355">
        <v>6445</v>
      </c>
    </row>
    <row r="6447" spans="3:3">
      <c r="C6447" s="355">
        <v>6446</v>
      </c>
    </row>
    <row r="6448" spans="3:3">
      <c r="C6448" s="355">
        <v>6447</v>
      </c>
    </row>
    <row r="6449" spans="3:3">
      <c r="C6449" s="355">
        <v>6448</v>
      </c>
    </row>
    <row r="6450" spans="3:3">
      <c r="C6450" s="355">
        <v>6449</v>
      </c>
    </row>
    <row r="6451" spans="3:3">
      <c r="C6451" s="355">
        <v>6450</v>
      </c>
    </row>
    <row r="6452" spans="3:3">
      <c r="C6452" s="355">
        <v>6451</v>
      </c>
    </row>
    <row r="6453" spans="3:3">
      <c r="C6453" s="355">
        <v>6452</v>
      </c>
    </row>
    <row r="6454" spans="3:3">
      <c r="C6454" s="355">
        <v>6453</v>
      </c>
    </row>
    <row r="6455" spans="3:3">
      <c r="C6455" s="355">
        <v>6454</v>
      </c>
    </row>
    <row r="6456" spans="3:3">
      <c r="C6456" s="355">
        <v>6455</v>
      </c>
    </row>
    <row r="6457" spans="3:3">
      <c r="C6457" s="355">
        <v>6456</v>
      </c>
    </row>
    <row r="6458" spans="3:3">
      <c r="C6458" s="355">
        <v>6457</v>
      </c>
    </row>
    <row r="6459" spans="3:3">
      <c r="C6459" s="355">
        <v>6458</v>
      </c>
    </row>
    <row r="6460" spans="3:3">
      <c r="C6460" s="355">
        <v>6459</v>
      </c>
    </row>
    <row r="6461" spans="3:3">
      <c r="C6461" s="355">
        <v>6460</v>
      </c>
    </row>
    <row r="6462" spans="3:3">
      <c r="C6462" s="355">
        <v>6461</v>
      </c>
    </row>
    <row r="6463" spans="3:3">
      <c r="C6463" s="355">
        <v>6462</v>
      </c>
    </row>
    <row r="6464" spans="3:3">
      <c r="C6464" s="355">
        <v>6463</v>
      </c>
    </row>
    <row r="6465" spans="3:3">
      <c r="C6465" s="355">
        <v>6464</v>
      </c>
    </row>
    <row r="6466" spans="3:3">
      <c r="C6466" s="355">
        <v>6465</v>
      </c>
    </row>
    <row r="6467" spans="3:3">
      <c r="C6467" s="355">
        <v>6466</v>
      </c>
    </row>
    <row r="6468" spans="3:3">
      <c r="C6468" s="355">
        <v>6467</v>
      </c>
    </row>
    <row r="6469" spans="3:3">
      <c r="C6469" s="355">
        <v>6468</v>
      </c>
    </row>
    <row r="6470" spans="3:3">
      <c r="C6470" s="355">
        <v>6469</v>
      </c>
    </row>
    <row r="6471" spans="3:3">
      <c r="C6471" s="355">
        <v>6470</v>
      </c>
    </row>
    <row r="6472" spans="3:3">
      <c r="C6472" s="355">
        <v>6471</v>
      </c>
    </row>
    <row r="6473" spans="3:3">
      <c r="C6473" s="355">
        <v>6472</v>
      </c>
    </row>
    <row r="6474" spans="3:3">
      <c r="C6474" s="355">
        <v>6473</v>
      </c>
    </row>
    <row r="6475" spans="3:3">
      <c r="C6475" s="355">
        <v>6474</v>
      </c>
    </row>
    <row r="6476" spans="3:3">
      <c r="C6476" s="355">
        <v>6475</v>
      </c>
    </row>
    <row r="6477" spans="3:3">
      <c r="C6477" s="355">
        <v>6476</v>
      </c>
    </row>
    <row r="6478" spans="3:3">
      <c r="C6478" s="355">
        <v>6477</v>
      </c>
    </row>
    <row r="6479" spans="3:3">
      <c r="C6479" s="355">
        <v>6478</v>
      </c>
    </row>
    <row r="6480" spans="3:3">
      <c r="C6480" s="355">
        <v>6479</v>
      </c>
    </row>
    <row r="6481" spans="3:3">
      <c r="C6481" s="355">
        <v>6480</v>
      </c>
    </row>
    <row r="6482" spans="3:3">
      <c r="C6482" s="355">
        <v>6481</v>
      </c>
    </row>
    <row r="6483" spans="3:3">
      <c r="C6483" s="355">
        <v>6482</v>
      </c>
    </row>
    <row r="6484" spans="3:3">
      <c r="C6484" s="355">
        <v>6483</v>
      </c>
    </row>
    <row r="6485" spans="3:3">
      <c r="C6485" s="355">
        <v>6484</v>
      </c>
    </row>
    <row r="6486" spans="3:3">
      <c r="C6486" s="355">
        <v>6485</v>
      </c>
    </row>
    <row r="6487" spans="3:3">
      <c r="C6487" s="355">
        <v>6486</v>
      </c>
    </row>
    <row r="6488" spans="3:3">
      <c r="C6488" s="355">
        <v>6487</v>
      </c>
    </row>
    <row r="6489" spans="3:3">
      <c r="C6489" s="355">
        <v>6488</v>
      </c>
    </row>
    <row r="6490" spans="3:3">
      <c r="C6490" s="355">
        <v>6489</v>
      </c>
    </row>
    <row r="6491" spans="3:3">
      <c r="C6491" s="355">
        <v>6490</v>
      </c>
    </row>
    <row r="6492" spans="3:3">
      <c r="C6492" s="355">
        <v>6491</v>
      </c>
    </row>
    <row r="6493" spans="3:3">
      <c r="C6493" s="355">
        <v>6492</v>
      </c>
    </row>
    <row r="6494" spans="3:3">
      <c r="C6494" s="355">
        <v>6493</v>
      </c>
    </row>
    <row r="6495" spans="3:3">
      <c r="C6495" s="355">
        <v>6494</v>
      </c>
    </row>
    <row r="6496" spans="3:3">
      <c r="C6496" s="355">
        <v>6495</v>
      </c>
    </row>
    <row r="6497" spans="3:3">
      <c r="C6497" s="355">
        <v>6496</v>
      </c>
    </row>
    <row r="6498" spans="3:3">
      <c r="C6498" s="355">
        <v>6497</v>
      </c>
    </row>
    <row r="6499" spans="3:3">
      <c r="C6499" s="355">
        <v>6498</v>
      </c>
    </row>
    <row r="6500" spans="3:3">
      <c r="C6500" s="355">
        <v>6499</v>
      </c>
    </row>
    <row r="6501" spans="3:3">
      <c r="C6501" s="355">
        <v>6500</v>
      </c>
    </row>
    <row r="6502" spans="3:3">
      <c r="C6502" s="355">
        <v>6501</v>
      </c>
    </row>
    <row r="6503" spans="3:3">
      <c r="C6503" s="355">
        <v>6502</v>
      </c>
    </row>
    <row r="6504" spans="3:3">
      <c r="C6504" s="355">
        <v>6503</v>
      </c>
    </row>
    <row r="6505" spans="3:3">
      <c r="C6505" s="355">
        <v>6504</v>
      </c>
    </row>
    <row r="6506" spans="3:3">
      <c r="C6506" s="355">
        <v>6505</v>
      </c>
    </row>
    <row r="6507" spans="3:3">
      <c r="C6507" s="355">
        <v>6506</v>
      </c>
    </row>
    <row r="6508" spans="3:3">
      <c r="C6508" s="355">
        <v>6507</v>
      </c>
    </row>
    <row r="6509" spans="3:3">
      <c r="C6509" s="355">
        <v>6508</v>
      </c>
    </row>
    <row r="6510" spans="3:3">
      <c r="C6510" s="355">
        <v>6509</v>
      </c>
    </row>
    <row r="6511" spans="3:3">
      <c r="C6511" s="355">
        <v>6510</v>
      </c>
    </row>
    <row r="6512" spans="3:3">
      <c r="C6512" s="355">
        <v>6511</v>
      </c>
    </row>
    <row r="6513" spans="3:3">
      <c r="C6513" s="355">
        <v>6512</v>
      </c>
    </row>
    <row r="6514" spans="3:3">
      <c r="C6514" s="355">
        <v>6513</v>
      </c>
    </row>
    <row r="6515" spans="3:3">
      <c r="C6515" s="355">
        <v>6514</v>
      </c>
    </row>
    <row r="6516" spans="3:3">
      <c r="C6516" s="355">
        <v>6515</v>
      </c>
    </row>
    <row r="6517" spans="3:3">
      <c r="C6517" s="355">
        <v>6516</v>
      </c>
    </row>
    <row r="6518" spans="3:3">
      <c r="C6518" s="355">
        <v>6517</v>
      </c>
    </row>
    <row r="6519" spans="3:3">
      <c r="C6519" s="355">
        <v>6518</v>
      </c>
    </row>
    <row r="6520" spans="3:3">
      <c r="C6520" s="355">
        <v>6519</v>
      </c>
    </row>
    <row r="6521" spans="3:3">
      <c r="C6521" s="355">
        <v>6520</v>
      </c>
    </row>
    <row r="6522" spans="3:3">
      <c r="C6522" s="355">
        <v>6521</v>
      </c>
    </row>
    <row r="6523" spans="3:3">
      <c r="C6523" s="355">
        <v>6522</v>
      </c>
    </row>
    <row r="6524" spans="3:3">
      <c r="C6524" s="355">
        <v>6523</v>
      </c>
    </row>
    <row r="6525" spans="3:3">
      <c r="C6525" s="355">
        <v>6524</v>
      </c>
    </row>
    <row r="6526" spans="3:3">
      <c r="C6526" s="355">
        <v>6525</v>
      </c>
    </row>
    <row r="6527" spans="3:3">
      <c r="C6527" s="355">
        <v>6526</v>
      </c>
    </row>
    <row r="6528" spans="3:3">
      <c r="C6528" s="355">
        <v>6527</v>
      </c>
    </row>
    <row r="6529" spans="3:3">
      <c r="C6529" s="355">
        <v>6528</v>
      </c>
    </row>
    <row r="6530" spans="3:3">
      <c r="C6530" s="355">
        <v>6529</v>
      </c>
    </row>
    <row r="6531" spans="3:3">
      <c r="C6531" s="355">
        <v>6530</v>
      </c>
    </row>
    <row r="6532" spans="3:3">
      <c r="C6532" s="355">
        <v>6531</v>
      </c>
    </row>
    <row r="6533" spans="3:3">
      <c r="C6533" s="355">
        <v>6532</v>
      </c>
    </row>
    <row r="6534" spans="3:3">
      <c r="C6534" s="355">
        <v>6533</v>
      </c>
    </row>
    <row r="6535" spans="3:3">
      <c r="C6535" s="355">
        <v>6534</v>
      </c>
    </row>
    <row r="6536" spans="3:3">
      <c r="C6536" s="355">
        <v>6535</v>
      </c>
    </row>
    <row r="6537" spans="3:3">
      <c r="C6537" s="355">
        <v>6536</v>
      </c>
    </row>
    <row r="6538" spans="3:3">
      <c r="C6538" s="355">
        <v>6537</v>
      </c>
    </row>
    <row r="6539" spans="3:3">
      <c r="C6539" s="355">
        <v>6538</v>
      </c>
    </row>
    <row r="6540" spans="3:3">
      <c r="C6540" s="355">
        <v>6539</v>
      </c>
    </row>
    <row r="6541" spans="3:3">
      <c r="C6541" s="355">
        <v>6540</v>
      </c>
    </row>
    <row r="6542" spans="3:3">
      <c r="C6542" s="355">
        <v>6541</v>
      </c>
    </row>
    <row r="6543" spans="3:3">
      <c r="C6543" s="355">
        <v>6542</v>
      </c>
    </row>
    <row r="6544" spans="3:3">
      <c r="C6544" s="355">
        <v>6543</v>
      </c>
    </row>
    <row r="6545" spans="3:3">
      <c r="C6545" s="355">
        <v>6544</v>
      </c>
    </row>
    <row r="6546" spans="3:3">
      <c r="C6546" s="355">
        <v>6545</v>
      </c>
    </row>
    <row r="6547" spans="3:3">
      <c r="C6547" s="355">
        <v>6546</v>
      </c>
    </row>
    <row r="6548" spans="3:3">
      <c r="C6548" s="355">
        <v>6547</v>
      </c>
    </row>
    <row r="6549" spans="3:3">
      <c r="C6549" s="355">
        <v>6548</v>
      </c>
    </row>
    <row r="6550" spans="3:3">
      <c r="C6550" s="355">
        <v>6549</v>
      </c>
    </row>
    <row r="6551" spans="3:3">
      <c r="C6551" s="355">
        <v>6550</v>
      </c>
    </row>
    <row r="6552" spans="3:3">
      <c r="C6552" s="355">
        <v>6551</v>
      </c>
    </row>
    <row r="6553" spans="3:3">
      <c r="C6553" s="355">
        <v>6552</v>
      </c>
    </row>
    <row r="6554" spans="3:3">
      <c r="C6554" s="355">
        <v>6553</v>
      </c>
    </row>
    <row r="6555" spans="3:3">
      <c r="C6555" s="355">
        <v>6554</v>
      </c>
    </row>
    <row r="6556" spans="3:3">
      <c r="C6556" s="355">
        <v>6555</v>
      </c>
    </row>
    <row r="6557" spans="3:3">
      <c r="C6557" s="355">
        <v>6556</v>
      </c>
    </row>
    <row r="6558" spans="3:3">
      <c r="C6558" s="355">
        <v>6557</v>
      </c>
    </row>
    <row r="6559" spans="3:3">
      <c r="C6559" s="355">
        <v>6558</v>
      </c>
    </row>
    <row r="6560" spans="3:3">
      <c r="C6560" s="355">
        <v>6559</v>
      </c>
    </row>
    <row r="6561" spans="3:3">
      <c r="C6561" s="355">
        <v>6560</v>
      </c>
    </row>
    <row r="6562" spans="3:3">
      <c r="C6562" s="355">
        <v>6561</v>
      </c>
    </row>
    <row r="6563" spans="3:3">
      <c r="C6563" s="355">
        <v>6562</v>
      </c>
    </row>
    <row r="6564" spans="3:3">
      <c r="C6564" s="355">
        <v>6563</v>
      </c>
    </row>
    <row r="6565" spans="3:3">
      <c r="C6565" s="355">
        <v>6564</v>
      </c>
    </row>
    <row r="6566" spans="3:3">
      <c r="C6566" s="355">
        <v>6565</v>
      </c>
    </row>
    <row r="6567" spans="3:3">
      <c r="C6567" s="355">
        <v>6566</v>
      </c>
    </row>
    <row r="6568" spans="3:3">
      <c r="C6568" s="355">
        <v>6567</v>
      </c>
    </row>
    <row r="6569" spans="3:3">
      <c r="C6569" s="355">
        <v>6568</v>
      </c>
    </row>
    <row r="6570" spans="3:3">
      <c r="C6570" s="355">
        <v>6569</v>
      </c>
    </row>
    <row r="6571" spans="3:3">
      <c r="C6571" s="355">
        <v>6570</v>
      </c>
    </row>
    <row r="6572" spans="3:3">
      <c r="C6572" s="355">
        <v>6571</v>
      </c>
    </row>
    <row r="6573" spans="3:3">
      <c r="C6573" s="355">
        <v>6572</v>
      </c>
    </row>
    <row r="6574" spans="3:3">
      <c r="C6574" s="355">
        <v>6573</v>
      </c>
    </row>
    <row r="6575" spans="3:3">
      <c r="C6575" s="355">
        <v>6574</v>
      </c>
    </row>
    <row r="6576" spans="3:3">
      <c r="C6576" s="355">
        <v>6575</v>
      </c>
    </row>
    <row r="6577" spans="3:3">
      <c r="C6577" s="355">
        <v>6576</v>
      </c>
    </row>
    <row r="6578" spans="3:3">
      <c r="C6578" s="355">
        <v>6577</v>
      </c>
    </row>
    <row r="6579" spans="3:3">
      <c r="C6579" s="355">
        <v>6578</v>
      </c>
    </row>
    <row r="6580" spans="3:3">
      <c r="C6580" s="355">
        <v>6579</v>
      </c>
    </row>
    <row r="6581" spans="3:3">
      <c r="C6581" s="355">
        <v>6580</v>
      </c>
    </row>
    <row r="6582" spans="3:3">
      <c r="C6582" s="355">
        <v>6581</v>
      </c>
    </row>
    <row r="6583" spans="3:3">
      <c r="C6583" s="355">
        <v>6582</v>
      </c>
    </row>
    <row r="6584" spans="3:3">
      <c r="C6584" s="355">
        <v>6583</v>
      </c>
    </row>
    <row r="6585" spans="3:3">
      <c r="C6585" s="355">
        <v>6584</v>
      </c>
    </row>
    <row r="6586" spans="3:3">
      <c r="C6586" s="355">
        <v>6585</v>
      </c>
    </row>
    <row r="6587" spans="3:3">
      <c r="C6587" s="355">
        <v>6586</v>
      </c>
    </row>
    <row r="6588" spans="3:3">
      <c r="C6588" s="355">
        <v>6587</v>
      </c>
    </row>
    <row r="6589" spans="3:3">
      <c r="C6589" s="355">
        <v>6588</v>
      </c>
    </row>
    <row r="6590" spans="3:3">
      <c r="C6590" s="355">
        <v>6589</v>
      </c>
    </row>
    <row r="6591" spans="3:3">
      <c r="C6591" s="355">
        <v>6590</v>
      </c>
    </row>
    <row r="6592" spans="3:3">
      <c r="C6592" s="355">
        <v>6591</v>
      </c>
    </row>
    <row r="6593" spans="3:3">
      <c r="C6593" s="355">
        <v>6592</v>
      </c>
    </row>
    <row r="6594" spans="3:3">
      <c r="C6594" s="355">
        <v>6593</v>
      </c>
    </row>
    <row r="6595" spans="3:3">
      <c r="C6595" s="355">
        <v>6594</v>
      </c>
    </row>
    <row r="6596" spans="3:3">
      <c r="C6596" s="355">
        <v>6595</v>
      </c>
    </row>
    <row r="6597" spans="3:3">
      <c r="C6597" s="355">
        <v>6596</v>
      </c>
    </row>
    <row r="6598" spans="3:3">
      <c r="C6598" s="355">
        <v>6597</v>
      </c>
    </row>
    <row r="6599" spans="3:3">
      <c r="C6599" s="355">
        <v>6598</v>
      </c>
    </row>
    <row r="6600" spans="3:3">
      <c r="C6600" s="355">
        <v>6599</v>
      </c>
    </row>
    <row r="6601" spans="3:3">
      <c r="C6601" s="355">
        <v>6600</v>
      </c>
    </row>
    <row r="6602" spans="3:3">
      <c r="C6602" s="355">
        <v>6601</v>
      </c>
    </row>
    <row r="6603" spans="3:3">
      <c r="C6603" s="355">
        <v>6602</v>
      </c>
    </row>
    <row r="6604" spans="3:3">
      <c r="C6604" s="355">
        <v>6603</v>
      </c>
    </row>
    <row r="6605" spans="3:3">
      <c r="C6605" s="355">
        <v>6604</v>
      </c>
    </row>
    <row r="6606" spans="3:3">
      <c r="C6606" s="355">
        <v>6605</v>
      </c>
    </row>
    <row r="6607" spans="3:3">
      <c r="C6607" s="355">
        <v>6606</v>
      </c>
    </row>
    <row r="6608" spans="3:3">
      <c r="C6608" s="355">
        <v>6607</v>
      </c>
    </row>
    <row r="6609" spans="3:3">
      <c r="C6609" s="355">
        <v>6608</v>
      </c>
    </row>
    <row r="6610" spans="3:3">
      <c r="C6610" s="355">
        <v>6609</v>
      </c>
    </row>
    <row r="6611" spans="3:3">
      <c r="C6611" s="355">
        <v>6610</v>
      </c>
    </row>
    <row r="6612" spans="3:3">
      <c r="C6612" s="355">
        <v>6611</v>
      </c>
    </row>
    <row r="6613" spans="3:3">
      <c r="C6613" s="355">
        <v>6612</v>
      </c>
    </row>
    <row r="6614" spans="3:3">
      <c r="C6614" s="355">
        <v>6613</v>
      </c>
    </row>
    <row r="6615" spans="3:3">
      <c r="C6615" s="355">
        <v>6614</v>
      </c>
    </row>
    <row r="6616" spans="3:3">
      <c r="C6616" s="355">
        <v>6615</v>
      </c>
    </row>
    <row r="6617" spans="3:3">
      <c r="C6617" s="355">
        <v>6616</v>
      </c>
    </row>
    <row r="6618" spans="3:3">
      <c r="C6618" s="355">
        <v>6617</v>
      </c>
    </row>
    <row r="6619" spans="3:3">
      <c r="C6619" s="355">
        <v>6618</v>
      </c>
    </row>
    <row r="6620" spans="3:3">
      <c r="C6620" s="355">
        <v>6619</v>
      </c>
    </row>
    <row r="6621" spans="3:3">
      <c r="C6621" s="355">
        <v>6620</v>
      </c>
    </row>
    <row r="6622" spans="3:3">
      <c r="C6622" s="355">
        <v>6621</v>
      </c>
    </row>
    <row r="6623" spans="3:3">
      <c r="C6623" s="355">
        <v>6622</v>
      </c>
    </row>
    <row r="6624" spans="3:3">
      <c r="C6624" s="355">
        <v>6623</v>
      </c>
    </row>
    <row r="6625" spans="3:3">
      <c r="C6625" s="355">
        <v>6624</v>
      </c>
    </row>
    <row r="6626" spans="3:3">
      <c r="C6626" s="355">
        <v>6625</v>
      </c>
    </row>
    <row r="6627" spans="3:3">
      <c r="C6627" s="355">
        <v>6626</v>
      </c>
    </row>
    <row r="6628" spans="3:3">
      <c r="C6628" s="355">
        <v>6627</v>
      </c>
    </row>
    <row r="6629" spans="3:3">
      <c r="C6629" s="355">
        <v>6628</v>
      </c>
    </row>
    <row r="6630" spans="3:3">
      <c r="C6630" s="355">
        <v>6629</v>
      </c>
    </row>
    <row r="6631" spans="3:3">
      <c r="C6631" s="355">
        <v>6630</v>
      </c>
    </row>
    <row r="6632" spans="3:3">
      <c r="C6632" s="355">
        <v>6631</v>
      </c>
    </row>
    <row r="6633" spans="3:3">
      <c r="C6633" s="355">
        <v>6632</v>
      </c>
    </row>
    <row r="6634" spans="3:3">
      <c r="C6634" s="355">
        <v>6633</v>
      </c>
    </row>
    <row r="6635" spans="3:3">
      <c r="C6635" s="355">
        <v>6634</v>
      </c>
    </row>
    <row r="6636" spans="3:3">
      <c r="C6636" s="355">
        <v>6635</v>
      </c>
    </row>
    <row r="6637" spans="3:3">
      <c r="C6637" s="355">
        <v>6636</v>
      </c>
    </row>
    <row r="6638" spans="3:3">
      <c r="C6638" s="355">
        <v>6637</v>
      </c>
    </row>
    <row r="6639" spans="3:3">
      <c r="C6639" s="355">
        <v>6638</v>
      </c>
    </row>
    <row r="6640" spans="3:3">
      <c r="C6640" s="355">
        <v>6639</v>
      </c>
    </row>
    <row r="6641" spans="3:3">
      <c r="C6641" s="355">
        <v>6640</v>
      </c>
    </row>
    <row r="6642" spans="3:3">
      <c r="C6642" s="355">
        <v>6641</v>
      </c>
    </row>
    <row r="6643" spans="3:3">
      <c r="C6643" s="355">
        <v>6642</v>
      </c>
    </row>
    <row r="6644" spans="3:3">
      <c r="C6644" s="355">
        <v>6643</v>
      </c>
    </row>
    <row r="6645" spans="3:3">
      <c r="C6645" s="355">
        <v>6644</v>
      </c>
    </row>
    <row r="6646" spans="3:3">
      <c r="C6646" s="355">
        <v>6645</v>
      </c>
    </row>
    <row r="6647" spans="3:3">
      <c r="C6647" s="355">
        <v>6646</v>
      </c>
    </row>
    <row r="6648" spans="3:3">
      <c r="C6648" s="355">
        <v>6647</v>
      </c>
    </row>
    <row r="6649" spans="3:3">
      <c r="C6649" s="355">
        <v>6648</v>
      </c>
    </row>
    <row r="6650" spans="3:3">
      <c r="C6650" s="355">
        <v>6649</v>
      </c>
    </row>
    <row r="6651" spans="3:3">
      <c r="C6651" s="355">
        <v>6650</v>
      </c>
    </row>
    <row r="6652" spans="3:3">
      <c r="C6652" s="355">
        <v>6651</v>
      </c>
    </row>
    <row r="6653" spans="3:3">
      <c r="C6653" s="355">
        <v>6652</v>
      </c>
    </row>
    <row r="6654" spans="3:3">
      <c r="C6654" s="355">
        <v>6653</v>
      </c>
    </row>
    <row r="6655" spans="3:3">
      <c r="C6655" s="355">
        <v>6654</v>
      </c>
    </row>
    <row r="6656" spans="3:3">
      <c r="C6656" s="355">
        <v>6655</v>
      </c>
    </row>
    <row r="6657" spans="3:3">
      <c r="C6657" s="355">
        <v>6656</v>
      </c>
    </row>
    <row r="6658" spans="3:3">
      <c r="C6658" s="355">
        <v>6657</v>
      </c>
    </row>
    <row r="6659" spans="3:3">
      <c r="C6659" s="355">
        <v>6658</v>
      </c>
    </row>
    <row r="6660" spans="3:3">
      <c r="C6660" s="355">
        <v>6659</v>
      </c>
    </row>
    <row r="6661" spans="3:3">
      <c r="C6661" s="355">
        <v>6660</v>
      </c>
    </row>
    <row r="6662" spans="3:3">
      <c r="C6662" s="355">
        <v>6661</v>
      </c>
    </row>
    <row r="6663" spans="3:3">
      <c r="C6663" s="355">
        <v>6662</v>
      </c>
    </row>
    <row r="6664" spans="3:3">
      <c r="C6664" s="355">
        <v>6663</v>
      </c>
    </row>
    <row r="6665" spans="3:3">
      <c r="C6665" s="355">
        <v>6664</v>
      </c>
    </row>
    <row r="6666" spans="3:3">
      <c r="C6666" s="355">
        <v>6665</v>
      </c>
    </row>
    <row r="6667" spans="3:3">
      <c r="C6667" s="355">
        <v>6666</v>
      </c>
    </row>
    <row r="6668" spans="3:3">
      <c r="C6668" s="355">
        <v>6667</v>
      </c>
    </row>
  </sheetData>
  <phoneticPr fontId="62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C000"/>
  </sheetPr>
  <dimension ref="A1:AA118"/>
  <sheetViews>
    <sheetView showGridLines="0" showRowColHeaders="0" view="pageBreakPreview" zoomScale="70" zoomScaleNormal="59" zoomScaleSheetLayoutView="70" workbookViewId="0">
      <selection activeCell="A5" sqref="A5:B6"/>
    </sheetView>
  </sheetViews>
  <sheetFormatPr defaultRowHeight="13.5"/>
  <cols>
    <col min="1" max="1" width="11.5" customWidth="1"/>
    <col min="3" max="3" width="14.125" customWidth="1"/>
    <col min="5" max="5" width="20.75" customWidth="1"/>
    <col min="6" max="6" width="12.5" customWidth="1"/>
    <col min="10" max="10" width="13.25" customWidth="1"/>
    <col min="12" max="12" width="7" customWidth="1"/>
    <col min="13" max="14" width="7" hidden="1" customWidth="1"/>
    <col min="15" max="20" width="0" hidden="1" customWidth="1"/>
    <col min="21" max="21" width="9" hidden="1" customWidth="1"/>
    <col min="22" max="22" width="9" customWidth="1"/>
    <col min="23" max="24" width="8.5" customWidth="1"/>
    <col min="25" max="27" width="9" customWidth="1"/>
  </cols>
  <sheetData>
    <row r="1" spans="1:24" ht="22.5" customHeight="1">
      <c r="A1" s="728" t="str">
        <f>基本情報!$A$1</f>
        <v>秩父宮賜杯　第５３回全日本大学駅伝対校選手権大会　東海地区選考会</v>
      </c>
      <c r="B1" s="728"/>
      <c r="C1" s="728"/>
      <c r="D1" s="728"/>
      <c r="E1" s="728"/>
      <c r="F1" s="728"/>
      <c r="G1" s="714" t="s">
        <v>1152</v>
      </c>
      <c r="H1" s="714"/>
      <c r="I1" s="714"/>
      <c r="J1" s="714"/>
      <c r="K1" s="714"/>
      <c r="L1" s="714"/>
      <c r="M1" s="300"/>
      <c r="N1" s="300"/>
      <c r="O1" s="683" t="s">
        <v>248</v>
      </c>
      <c r="P1" s="683"/>
      <c r="Q1" s="683"/>
      <c r="R1" s="683"/>
      <c r="S1" s="190"/>
      <c r="T1" s="190"/>
      <c r="U1" s="190"/>
      <c r="V1" s="190"/>
    </row>
    <row r="2" spans="1:24" ht="14.25" customHeight="1" thickBot="1">
      <c r="A2" s="728"/>
      <c r="B2" s="728"/>
      <c r="C2" s="728"/>
      <c r="D2" s="728"/>
      <c r="E2" s="728"/>
      <c r="F2" s="728"/>
      <c r="G2" s="714"/>
      <c r="H2" s="714"/>
      <c r="I2" s="714"/>
      <c r="J2" s="714"/>
      <c r="K2" s="714"/>
      <c r="L2" s="714"/>
      <c r="M2" s="300"/>
      <c r="N2" s="300"/>
      <c r="O2" s="683"/>
      <c r="P2" s="683"/>
      <c r="Q2" s="683"/>
      <c r="R2" s="683"/>
      <c r="S2" s="190"/>
      <c r="T2" s="190"/>
      <c r="U2" s="190"/>
      <c r="V2" s="190"/>
      <c r="W2" s="180"/>
      <c r="X2" s="180"/>
    </row>
    <row r="3" spans="1:24" ht="14.25" thickBot="1">
      <c r="J3" s="727" t="s">
        <v>222</v>
      </c>
      <c r="K3" s="603"/>
      <c r="L3" s="604"/>
      <c r="O3" s="181"/>
      <c r="P3" s="182"/>
      <c r="Q3" s="181"/>
      <c r="R3" s="182"/>
      <c r="S3" s="181"/>
      <c r="T3" s="182"/>
      <c r="U3" s="181"/>
      <c r="V3" s="182"/>
      <c r="W3" s="181"/>
      <c r="X3" s="183"/>
    </row>
    <row r="4" spans="1:24" ht="13.15" customHeight="1" thickBot="1">
      <c r="A4" s="735" t="s">
        <v>1027</v>
      </c>
      <c r="B4" s="736"/>
      <c r="D4" s="602" t="s">
        <v>1028</v>
      </c>
      <c r="E4" s="628"/>
      <c r="F4" s="628"/>
      <c r="G4" s="629"/>
      <c r="J4" s="771">
        <f>基本情報!H4</f>
        <v>44360</v>
      </c>
      <c r="K4" s="772"/>
      <c r="L4" s="773"/>
      <c r="O4" s="181"/>
      <c r="P4" s="182"/>
      <c r="Q4" s="181"/>
      <c r="R4" s="182"/>
      <c r="S4" s="181"/>
      <c r="T4" s="182"/>
      <c r="U4" s="181"/>
      <c r="V4" s="182"/>
      <c r="W4" s="181"/>
      <c r="X4" s="183"/>
    </row>
    <row r="5" spans="1:24" ht="16.5" customHeight="1" thickBot="1">
      <c r="A5" s="749" t="str">
        <f>IF(基本情報!C8="","",基本情報!C8)</f>
        <v xml:space="preserve">  </v>
      </c>
      <c r="B5" s="750"/>
      <c r="D5" s="759">
        <f>基本情報!E8</f>
        <v>0</v>
      </c>
      <c r="E5" s="760"/>
      <c r="F5" s="760"/>
      <c r="G5" s="761"/>
      <c r="J5" s="774"/>
      <c r="K5" s="775"/>
      <c r="L5" s="776"/>
      <c r="O5" s="181"/>
      <c r="P5" s="182"/>
      <c r="Q5" s="181"/>
      <c r="R5" s="182"/>
      <c r="S5" s="181"/>
      <c r="T5" s="182"/>
      <c r="U5" s="181"/>
      <c r="V5" s="182"/>
      <c r="W5" s="181"/>
      <c r="X5" s="183"/>
    </row>
    <row r="6" spans="1:24" ht="18" customHeight="1" thickBot="1">
      <c r="A6" s="751"/>
      <c r="B6" s="752"/>
      <c r="D6" s="762"/>
      <c r="E6" s="763"/>
      <c r="F6" s="763"/>
      <c r="G6" s="764"/>
      <c r="O6" s="748"/>
      <c r="P6" s="748"/>
      <c r="Q6" s="748"/>
      <c r="R6" s="748"/>
      <c r="S6" s="748"/>
      <c r="T6" s="748"/>
      <c r="U6" s="748"/>
      <c r="V6" s="748"/>
      <c r="W6" s="181"/>
      <c r="X6" s="183"/>
    </row>
    <row r="7" spans="1:24" ht="17.25" customHeight="1">
      <c r="A7" s="684"/>
      <c r="B7" s="684"/>
      <c r="C7" s="684"/>
      <c r="D7" s="684"/>
      <c r="E7" s="684"/>
      <c r="F7" s="684"/>
      <c r="G7" s="684"/>
      <c r="H7" s="684"/>
      <c r="I7" s="684"/>
      <c r="J7" s="261" t="s">
        <v>1156</v>
      </c>
      <c r="O7" s="191"/>
      <c r="P7" s="182"/>
      <c r="Q7" s="181"/>
      <c r="R7" s="182"/>
      <c r="S7" s="181"/>
      <c r="T7" s="182"/>
      <c r="U7" s="181"/>
      <c r="V7" s="182"/>
      <c r="W7" s="181"/>
      <c r="X7" s="183"/>
    </row>
    <row r="8" spans="1:24" ht="14.25" customHeight="1" thickBot="1">
      <c r="A8" s="684"/>
      <c r="B8" s="684"/>
      <c r="C8" s="684"/>
      <c r="D8" s="684"/>
      <c r="E8" s="684"/>
      <c r="F8" s="684"/>
      <c r="G8" s="684"/>
      <c r="H8" s="684"/>
      <c r="I8" s="684"/>
      <c r="P8" s="190"/>
      <c r="Q8" s="190"/>
      <c r="R8" s="190"/>
      <c r="S8" s="190"/>
      <c r="T8" s="190"/>
      <c r="U8" s="190"/>
      <c r="V8" s="190"/>
      <c r="W8" s="181"/>
      <c r="X8" s="183"/>
    </row>
    <row r="9" spans="1:24" ht="14.25" customHeight="1" thickBot="1">
      <c r="A9" s="735" t="s">
        <v>534</v>
      </c>
      <c r="B9" s="737"/>
      <c r="C9" s="736"/>
      <c r="D9" s="602" t="s">
        <v>1642</v>
      </c>
      <c r="E9" s="603"/>
      <c r="F9" s="604"/>
      <c r="G9" s="777"/>
      <c r="H9" s="778"/>
      <c r="I9" s="176"/>
      <c r="J9" s="869" t="s">
        <v>1155</v>
      </c>
      <c r="K9" s="870"/>
      <c r="L9" s="870"/>
      <c r="O9" s="190"/>
      <c r="P9" s="190"/>
      <c r="Q9" s="190"/>
      <c r="R9" s="190"/>
      <c r="S9" s="190"/>
      <c r="T9" s="190"/>
      <c r="U9" s="190"/>
      <c r="V9" s="190"/>
      <c r="W9" s="181"/>
      <c r="X9" s="183"/>
    </row>
    <row r="10" spans="1:24" ht="21.75" thickBot="1">
      <c r="A10" s="741">
        <f>IF(総括申込書!A32="","",基本情報!A24)</f>
        <v>0</v>
      </c>
      <c r="B10" s="742"/>
      <c r="C10" s="743"/>
      <c r="D10" s="721" t="str">
        <f>IF(基本情報!E24="","",基本情報!$E$24)</f>
        <v/>
      </c>
      <c r="E10" s="722"/>
      <c r="F10" s="723"/>
      <c r="G10" s="717"/>
      <c r="H10" s="718"/>
      <c r="I10" s="296"/>
      <c r="J10" s="417" t="str">
        <f>IF(男子名簿!D9="","","男子名簿")</f>
        <v/>
      </c>
      <c r="K10" s="738" t="str">
        <f>IF(AND(男子名簿!D9="",女子名簿!D9=""),"ミス無し",総括申込書!J7)</f>
        <v>ミス無し</v>
      </c>
      <c r="L10" s="738"/>
      <c r="M10" s="133"/>
      <c r="N10" s="133"/>
      <c r="O10" s="190"/>
      <c r="P10" s="190"/>
      <c r="Q10" s="190"/>
      <c r="R10" s="190"/>
      <c r="S10" s="190"/>
      <c r="U10" s="190"/>
      <c r="V10" s="190"/>
      <c r="W10" s="181"/>
      <c r="X10" s="183"/>
    </row>
    <row r="11" spans="1:24" ht="20.65" customHeight="1" thickBot="1">
      <c r="A11" s="744"/>
      <c r="B11" s="745"/>
      <c r="C11" s="746"/>
      <c r="D11" s="724"/>
      <c r="E11" s="725"/>
      <c r="F11" s="726"/>
      <c r="G11" s="717"/>
      <c r="H11" s="718"/>
      <c r="I11" s="296"/>
      <c r="J11" s="417" t="str">
        <f>IF(女子名簿!D9="","","女子名簿")</f>
        <v/>
      </c>
      <c r="K11" s="738"/>
      <c r="L11" s="738"/>
      <c r="M11" s="134"/>
      <c r="N11" s="134"/>
      <c r="O11" s="181"/>
      <c r="P11" s="182"/>
      <c r="Q11" s="181"/>
      <c r="R11" s="182"/>
      <c r="S11" s="181"/>
      <c r="T11" s="182"/>
      <c r="U11" s="181"/>
      <c r="V11" s="182"/>
      <c r="W11" s="181"/>
      <c r="X11" s="183"/>
    </row>
    <row r="12" spans="1:24" ht="14.25" customHeight="1">
      <c r="A12" s="139"/>
      <c r="E12" s="139"/>
      <c r="L12" s="134"/>
      <c r="M12" s="134"/>
      <c r="N12" s="134"/>
      <c r="O12" s="181"/>
      <c r="P12" s="182"/>
      <c r="Q12" s="181"/>
      <c r="R12" s="182"/>
      <c r="S12" s="181"/>
      <c r="T12" s="182"/>
      <c r="U12" s="181"/>
      <c r="V12" s="182"/>
      <c r="W12" s="180"/>
      <c r="X12" s="180"/>
    </row>
    <row r="13" spans="1:24" ht="18" thickBot="1">
      <c r="O13" s="190" t="s">
        <v>249</v>
      </c>
      <c r="P13" s="182"/>
      <c r="Q13" s="181"/>
      <c r="R13" s="182"/>
      <c r="S13" s="181"/>
      <c r="T13" s="182"/>
      <c r="U13" s="181"/>
      <c r="V13" s="182"/>
      <c r="W13" s="181"/>
      <c r="X13" s="183"/>
    </row>
    <row r="14" spans="1:24" ht="13.5" hidden="1" customHeight="1">
      <c r="A14" s="740" t="s">
        <v>219</v>
      </c>
      <c r="B14" s="740"/>
      <c r="C14" s="740"/>
      <c r="D14" s="740" t="s">
        <v>220</v>
      </c>
      <c r="E14" s="740"/>
      <c r="F14" s="740"/>
      <c r="G14" s="740" t="s">
        <v>221</v>
      </c>
      <c r="H14" s="740"/>
      <c r="I14" s="740"/>
      <c r="J14" s="133"/>
      <c r="K14" s="133"/>
      <c r="O14" s="181"/>
      <c r="P14" s="182"/>
      <c r="Q14" s="181"/>
      <c r="R14" s="182"/>
      <c r="S14" s="181"/>
      <c r="T14" s="182"/>
      <c r="U14" s="181"/>
      <c r="V14" s="182"/>
      <c r="W14" s="181"/>
      <c r="X14" s="182"/>
    </row>
    <row r="15" spans="1:24" ht="24" hidden="1" customHeight="1">
      <c r="A15" s="739">
        <f>IF($A$10="","",$A$10)</f>
        <v>0</v>
      </c>
      <c r="B15" s="739"/>
      <c r="C15" s="739"/>
      <c r="D15" s="685" t="str">
        <f>IF(基本情報!D29="","",基本情報!$D$29)</f>
        <v/>
      </c>
      <c r="E15" s="685"/>
      <c r="F15" s="685"/>
      <c r="G15" s="685" t="str">
        <f>IF(基本情報!G29="","",基本情報!G29)</f>
        <v/>
      </c>
      <c r="H15" s="685"/>
      <c r="I15" s="685"/>
      <c r="J15" s="187"/>
      <c r="K15" s="187"/>
      <c r="O15" s="181"/>
      <c r="Q15" s="181"/>
      <c r="S15" s="181"/>
      <c r="T15" s="182"/>
      <c r="U15" s="181"/>
      <c r="V15" s="182"/>
      <c r="W15" s="181"/>
      <c r="X15" s="182"/>
    </row>
    <row r="16" spans="1:24" ht="14.25" hidden="1" customHeight="1">
      <c r="A16" s="739"/>
      <c r="B16" s="739"/>
      <c r="C16" s="739"/>
      <c r="D16" s="685"/>
      <c r="E16" s="685"/>
      <c r="F16" s="685"/>
      <c r="G16" s="685"/>
      <c r="H16" s="685"/>
      <c r="I16" s="685"/>
      <c r="J16" s="187"/>
      <c r="K16" s="187"/>
      <c r="O16" s="181"/>
      <c r="P16" s="182"/>
      <c r="Q16" s="181"/>
      <c r="R16" s="182"/>
      <c r="S16" s="181"/>
      <c r="T16" s="182"/>
      <c r="U16" s="184"/>
      <c r="V16" s="184"/>
      <c r="W16" s="184"/>
      <c r="X16" s="184"/>
    </row>
    <row r="17" spans="1:27" ht="14.25" hidden="1" customHeight="1">
      <c r="D17" s="139"/>
      <c r="O17" s="181"/>
      <c r="P17" s="182"/>
      <c r="Q17" s="181"/>
      <c r="R17" s="182"/>
      <c r="S17" s="181"/>
      <c r="T17" s="182"/>
      <c r="U17" s="184"/>
      <c r="V17" s="184"/>
      <c r="W17" s="184"/>
      <c r="X17" s="184"/>
    </row>
    <row r="18" spans="1:27" ht="14.25" hidden="1" customHeight="1" thickBot="1">
      <c r="O18" s="181"/>
      <c r="P18" s="182"/>
      <c r="Q18" s="181"/>
      <c r="R18" s="182"/>
      <c r="S18" s="181"/>
      <c r="T18" s="182"/>
      <c r="U18" s="185"/>
      <c r="V18" s="185"/>
      <c r="W18" s="186"/>
      <c r="X18" s="186"/>
    </row>
    <row r="19" spans="1:27" ht="14.25" customHeight="1" thickBot="1">
      <c r="A19" s="732" t="s">
        <v>1733</v>
      </c>
      <c r="B19" s="733"/>
      <c r="C19" s="734"/>
      <c r="E19" s="602" t="s">
        <v>1029</v>
      </c>
      <c r="F19" s="603"/>
      <c r="G19" s="604"/>
      <c r="H19" s="602" t="str">
        <f>基本情報!I33</f>
        <v>申込責任者 連絡先(携帯･ｽﾏﾎ)</v>
      </c>
      <c r="I19" s="603"/>
      <c r="J19" s="604"/>
      <c r="K19" s="757"/>
      <c r="L19" s="758"/>
      <c r="O19" s="181"/>
      <c r="P19" s="182"/>
      <c r="Q19" s="181"/>
      <c r="R19" s="182"/>
      <c r="S19" s="181"/>
      <c r="T19" s="182"/>
      <c r="U19" s="185"/>
      <c r="V19" s="185"/>
      <c r="W19" s="186"/>
      <c r="X19" s="186"/>
    </row>
    <row r="20" spans="1:27" ht="22.15" customHeight="1" thickBot="1">
      <c r="A20" s="729" t="str">
        <f>IF(基本情報!I24="","",基本情報!I24)</f>
        <v/>
      </c>
      <c r="B20" s="730"/>
      <c r="C20" s="731"/>
      <c r="E20" s="779" t="str">
        <f>IF(基本情報!A34="","",基本情報!A34)</f>
        <v/>
      </c>
      <c r="F20" s="780"/>
      <c r="G20" s="781"/>
      <c r="H20" s="765" t="str">
        <f>IF(基本情報!I34="","",基本情報!I34)</f>
        <v/>
      </c>
      <c r="I20" s="766"/>
      <c r="J20" s="767"/>
      <c r="K20" s="719"/>
      <c r="L20" s="720"/>
      <c r="O20" s="181"/>
      <c r="P20" s="182"/>
      <c r="Q20" s="181"/>
      <c r="R20" s="182"/>
      <c r="S20" s="181"/>
      <c r="T20" s="182"/>
    </row>
    <row r="21" spans="1:27" ht="14.25" thickBot="1">
      <c r="A21" s="729"/>
      <c r="B21" s="730"/>
      <c r="C21" s="731"/>
      <c r="E21" s="782"/>
      <c r="F21" s="783"/>
      <c r="G21" s="784"/>
      <c r="H21" s="768"/>
      <c r="I21" s="769"/>
      <c r="J21" s="770"/>
      <c r="K21" s="719"/>
      <c r="L21" s="720"/>
      <c r="O21" s="181"/>
      <c r="P21" s="182"/>
      <c r="Q21" s="181"/>
      <c r="R21" s="182"/>
      <c r="S21" s="181"/>
      <c r="T21" s="182"/>
    </row>
    <row r="22" spans="1:27" ht="14.25" customHeight="1">
      <c r="A22" s="755" t="s">
        <v>490</v>
      </c>
      <c r="B22" s="755"/>
      <c r="O22" s="181"/>
      <c r="P22" s="182"/>
      <c r="Q22" s="181"/>
      <c r="R22" s="182"/>
      <c r="S22" s="181"/>
      <c r="T22" s="182"/>
    </row>
    <row r="23" spans="1:27" ht="15" customHeight="1" thickBot="1">
      <c r="A23" s="756"/>
      <c r="B23" s="756"/>
      <c r="O23" s="181"/>
      <c r="P23" s="182"/>
      <c r="Q23" s="181"/>
      <c r="R23" s="182"/>
      <c r="S23" s="181"/>
      <c r="T23" s="182"/>
    </row>
    <row r="24" spans="1:27" ht="13.9" customHeight="1" thickBot="1">
      <c r="A24" s="753" t="s">
        <v>299</v>
      </c>
      <c r="B24" s="754"/>
      <c r="C24" s="754"/>
      <c r="D24" s="270" t="s">
        <v>239</v>
      </c>
      <c r="F24" s="706"/>
      <c r="G24" s="707"/>
      <c r="H24" s="707"/>
      <c r="I24" s="493"/>
      <c r="J24" s="181"/>
      <c r="K24" s="181"/>
      <c r="O24" s="181"/>
      <c r="P24" s="182"/>
      <c r="Q24" s="181"/>
      <c r="R24" s="182"/>
      <c r="S24" s="181"/>
      <c r="T24" s="182"/>
    </row>
    <row r="25" spans="1:27" ht="13.9" customHeight="1">
      <c r="A25" s="715" t="str">
        <f>IF(管理者入力!B5="","",管理者入力!B5)</f>
        <v>男子10000m</v>
      </c>
      <c r="B25" s="716"/>
      <c r="C25" s="716"/>
      <c r="D25" s="272">
        <f>男子名簿!U523</f>
        <v>0</v>
      </c>
      <c r="E25" s="164"/>
      <c r="F25" s="663" t="s">
        <v>1760</v>
      </c>
      <c r="G25" s="664"/>
      <c r="H25" s="495"/>
      <c r="I25" s="480"/>
      <c r="J25" s="673" t="s">
        <v>1761</v>
      </c>
      <c r="K25" s="674"/>
      <c r="O25" s="181"/>
      <c r="P25" s="182"/>
      <c r="Q25" s="181"/>
      <c r="R25" s="182"/>
      <c r="S25" s="181"/>
      <c r="T25" s="182"/>
    </row>
    <row r="26" spans="1:27" ht="13.9" customHeight="1" thickBot="1">
      <c r="A26" s="711" t="str">
        <f>IF(管理者入力!B6="","",管理者入力!B6)</f>
        <v xml:space="preserve"> </v>
      </c>
      <c r="B26" s="712"/>
      <c r="C26" s="713"/>
      <c r="D26" s="136">
        <f>男子名簿!U524</f>
        <v>0</v>
      </c>
      <c r="E26" s="164"/>
      <c r="F26" s="665"/>
      <c r="G26" s="666"/>
      <c r="H26" s="495"/>
      <c r="I26" s="480"/>
      <c r="J26" s="675"/>
      <c r="K26" s="676"/>
    </row>
    <row r="27" spans="1:27" ht="13.15" customHeight="1">
      <c r="A27" s="711" t="str">
        <f>IF(管理者入力!B7="","",管理者入力!B7)</f>
        <v xml:space="preserve"> </v>
      </c>
      <c r="B27" s="712"/>
      <c r="C27" s="713"/>
      <c r="D27" s="136">
        <f>男子名簿!U525</f>
        <v>0</v>
      </c>
      <c r="E27" s="164"/>
      <c r="F27" s="667" t="str">
        <f>IF(D53=0,"",D53)</f>
        <v/>
      </c>
      <c r="G27" s="668"/>
      <c r="H27" s="495"/>
      <c r="I27" s="480"/>
      <c r="J27" s="677">
        <f>IF(男子名簿!D9="",10000,"ミス未訂正")</f>
        <v>10000</v>
      </c>
      <c r="K27" s="678"/>
    </row>
    <row r="28" spans="1:27" ht="13.15" customHeight="1">
      <c r="A28" s="711" t="str">
        <f>IF(管理者入力!B8="","",管理者入力!B8)</f>
        <v xml:space="preserve"> </v>
      </c>
      <c r="B28" s="712"/>
      <c r="C28" s="713"/>
      <c r="D28" s="136">
        <f>男子名簿!U526</f>
        <v>0</v>
      </c>
      <c r="E28" s="164"/>
      <c r="F28" s="669"/>
      <c r="G28" s="670"/>
      <c r="H28" s="495"/>
      <c r="I28" s="480"/>
      <c r="J28" s="679"/>
      <c r="K28" s="680"/>
    </row>
    <row r="29" spans="1:27" ht="13.15" hidden="1" customHeight="1">
      <c r="A29" s="711" t="str">
        <f>IF(管理者入力!B9="","",管理者入力!B9)</f>
        <v xml:space="preserve"> </v>
      </c>
      <c r="B29" s="712"/>
      <c r="C29" s="713"/>
      <c r="D29" s="136">
        <f>男子名簿!U527</f>
        <v>0</v>
      </c>
      <c r="E29" s="164"/>
      <c r="F29" s="669"/>
      <c r="G29" s="670"/>
      <c r="H29" s="495"/>
      <c r="I29" s="480"/>
      <c r="J29" s="679"/>
      <c r="K29" s="680"/>
    </row>
    <row r="30" spans="1:27" ht="13.15" hidden="1" customHeight="1">
      <c r="A30" s="711" t="str">
        <f>IF(管理者入力!B10="","",管理者入力!B10)</f>
        <v xml:space="preserve"> </v>
      </c>
      <c r="B30" s="712"/>
      <c r="C30" s="713"/>
      <c r="D30" s="136">
        <f>男子名簿!U528</f>
        <v>0</v>
      </c>
      <c r="E30" s="164"/>
      <c r="F30" s="669"/>
      <c r="G30" s="670"/>
      <c r="H30" s="495"/>
      <c r="I30" s="480"/>
      <c r="J30" s="679"/>
      <c r="K30" s="680"/>
    </row>
    <row r="31" spans="1:27" ht="13.5" hidden="1" customHeight="1">
      <c r="A31" s="711" t="str">
        <f>IF(管理者入力!B11="","",管理者入力!B11)</f>
        <v xml:space="preserve"> </v>
      </c>
      <c r="B31" s="712"/>
      <c r="C31" s="713"/>
      <c r="D31" s="136">
        <f>男子名簿!U529</f>
        <v>0</v>
      </c>
      <c r="E31" s="164"/>
      <c r="F31" s="669"/>
      <c r="G31" s="670"/>
      <c r="H31" s="495"/>
      <c r="I31" s="480"/>
      <c r="J31" s="679"/>
      <c r="K31" s="680"/>
      <c r="N31" s="412" t="s">
        <v>899</v>
      </c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1:27" ht="13.5" hidden="1" customHeight="1">
      <c r="A32" s="711" t="str">
        <f>IF(管理者入力!B12="","",管理者入力!B12)</f>
        <v xml:space="preserve"> </v>
      </c>
      <c r="B32" s="712"/>
      <c r="C32" s="713"/>
      <c r="D32" s="136">
        <f>男子名簿!U530</f>
        <v>0</v>
      </c>
      <c r="E32" s="164"/>
      <c r="F32" s="669"/>
      <c r="G32" s="670"/>
      <c r="H32" s="495"/>
      <c r="I32" s="480"/>
      <c r="J32" s="679"/>
      <c r="K32" s="680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</row>
    <row r="33" spans="1:27" ht="14.25" hidden="1" customHeight="1">
      <c r="A33" s="711" t="str">
        <f>IF(管理者入力!B13="","",管理者入力!B13)</f>
        <v xml:space="preserve"> </v>
      </c>
      <c r="B33" s="712"/>
      <c r="C33" s="713"/>
      <c r="D33" s="136">
        <f>男子名簿!U531</f>
        <v>0</v>
      </c>
      <c r="E33" s="164"/>
      <c r="F33" s="669"/>
      <c r="G33" s="670"/>
      <c r="H33" s="495"/>
      <c r="I33" s="480"/>
      <c r="J33" s="679"/>
      <c r="K33" s="680"/>
      <c r="L33" s="286"/>
      <c r="M33" s="286"/>
      <c r="N33" s="286"/>
      <c r="O33" s="662"/>
      <c r="P33" s="662"/>
      <c r="Q33" s="662"/>
      <c r="R33" s="662"/>
      <c r="S33" s="347"/>
      <c r="T33" s="347"/>
      <c r="U33" s="347"/>
      <c r="V33" s="347"/>
      <c r="W33" s="347"/>
      <c r="X33" s="347"/>
      <c r="Y33" s="347"/>
      <c r="Z33" s="340"/>
      <c r="AA33" s="340"/>
    </row>
    <row r="34" spans="1:27" ht="13.5" hidden="1" customHeight="1">
      <c r="A34" s="711" t="str">
        <f>IF(管理者入力!B14="","",管理者入力!B14)</f>
        <v xml:space="preserve"> </v>
      </c>
      <c r="B34" s="712"/>
      <c r="C34" s="713"/>
      <c r="D34" s="136">
        <f>男子名簿!U532</f>
        <v>0</v>
      </c>
      <c r="E34" s="164"/>
      <c r="F34" s="669"/>
      <c r="G34" s="670"/>
      <c r="H34" s="495"/>
      <c r="I34" s="480"/>
      <c r="J34" s="679"/>
      <c r="K34" s="680"/>
      <c r="M34" s="305"/>
      <c r="O34" s="662"/>
      <c r="P34" s="662"/>
      <c r="Q34" s="662"/>
      <c r="R34" s="662"/>
      <c r="S34" s="347"/>
      <c r="T34" s="347"/>
      <c r="U34" s="347"/>
      <c r="V34" s="347"/>
      <c r="W34" s="347"/>
      <c r="X34" s="347"/>
      <c r="Y34" s="347"/>
      <c r="Z34" s="340"/>
      <c r="AA34" s="340"/>
    </row>
    <row r="35" spans="1:27" ht="13.5" hidden="1" customHeight="1">
      <c r="A35" s="711" t="str">
        <f>IF(管理者入力!B15="","",管理者入力!B15)</f>
        <v xml:space="preserve"> </v>
      </c>
      <c r="B35" s="712"/>
      <c r="C35" s="713"/>
      <c r="D35" s="136">
        <f>男子名簿!U533</f>
        <v>0</v>
      </c>
      <c r="E35" s="164"/>
      <c r="F35" s="669"/>
      <c r="G35" s="670"/>
      <c r="H35" s="495"/>
      <c r="I35" s="480"/>
      <c r="J35" s="679"/>
      <c r="K35" s="680"/>
      <c r="L35" s="305"/>
      <c r="M35" s="305"/>
      <c r="O35" s="662"/>
      <c r="P35" s="662"/>
      <c r="Q35" s="662"/>
      <c r="R35" s="662"/>
      <c r="S35" s="347"/>
      <c r="T35" s="347"/>
      <c r="U35" s="347"/>
      <c r="V35" s="340"/>
      <c r="W35" s="340"/>
    </row>
    <row r="36" spans="1:27" ht="13.5" hidden="1" customHeight="1">
      <c r="A36" s="711" t="str">
        <f>IF(管理者入力!B16="","",管理者入力!B16)</f>
        <v xml:space="preserve"> </v>
      </c>
      <c r="B36" s="712"/>
      <c r="C36" s="713"/>
      <c r="D36" s="136">
        <f>男子名簿!U534</f>
        <v>0</v>
      </c>
      <c r="E36" s="164"/>
      <c r="F36" s="669"/>
      <c r="G36" s="670"/>
      <c r="H36" s="495"/>
      <c r="I36" s="480"/>
      <c r="J36" s="679"/>
      <c r="K36" s="680"/>
      <c r="M36" s="304"/>
      <c r="O36" s="662"/>
      <c r="P36" s="662"/>
      <c r="Q36" s="662"/>
      <c r="R36" s="662"/>
      <c r="S36" s="347"/>
      <c r="T36" s="347"/>
      <c r="U36" s="347"/>
      <c r="V36" s="340"/>
      <c r="W36" s="340"/>
    </row>
    <row r="37" spans="1:27" ht="13.5" hidden="1" customHeight="1">
      <c r="A37" s="711" t="str">
        <f>IF(管理者入力!B17="","",管理者入力!B17)</f>
        <v xml:space="preserve"> </v>
      </c>
      <c r="B37" s="712"/>
      <c r="C37" s="713"/>
      <c r="D37" s="136">
        <f>男子名簿!U535</f>
        <v>0</v>
      </c>
      <c r="E37" s="164"/>
      <c r="F37" s="669"/>
      <c r="G37" s="670"/>
      <c r="H37" s="495"/>
      <c r="I37" s="480"/>
      <c r="J37" s="679"/>
      <c r="K37" s="680"/>
      <c r="L37" s="304"/>
      <c r="M37" s="304"/>
      <c r="O37" s="662"/>
      <c r="P37" s="662"/>
      <c r="Q37" s="662"/>
      <c r="R37" s="662"/>
    </row>
    <row r="38" spans="1:27" ht="13.5" hidden="1" customHeight="1">
      <c r="A38" s="711" t="str">
        <f>IF(管理者入力!B18="","",管理者入力!B18)</f>
        <v xml:space="preserve"> </v>
      </c>
      <c r="B38" s="712"/>
      <c r="C38" s="713"/>
      <c r="D38" s="136">
        <f>男子名簿!U536</f>
        <v>0</v>
      </c>
      <c r="E38" s="164"/>
      <c r="F38" s="669"/>
      <c r="G38" s="670"/>
      <c r="H38" s="495"/>
      <c r="I38" s="480"/>
      <c r="J38" s="679"/>
      <c r="K38" s="680"/>
      <c r="O38" s="305"/>
      <c r="P38" s="305"/>
      <c r="Q38" s="305"/>
      <c r="S38" s="269"/>
    </row>
    <row r="39" spans="1:27" ht="13.5" hidden="1" customHeight="1">
      <c r="A39" s="711" t="str">
        <f>IF(管理者入力!B19="","",管理者入力!B19)</f>
        <v xml:space="preserve"> </v>
      </c>
      <c r="B39" s="712"/>
      <c r="C39" s="713"/>
      <c r="D39" s="136">
        <f>男子名簿!U537</f>
        <v>0</v>
      </c>
      <c r="E39" s="164"/>
      <c r="F39" s="669"/>
      <c r="G39" s="670"/>
      <c r="H39" s="495"/>
      <c r="I39" s="480"/>
      <c r="J39" s="679"/>
      <c r="K39" s="680"/>
      <c r="N39" s="288"/>
      <c r="O39" s="305"/>
      <c r="P39" s="305"/>
      <c r="Q39" s="305"/>
      <c r="R39" s="269"/>
    </row>
    <row r="40" spans="1:27" ht="13.5" hidden="1" customHeight="1">
      <c r="A40" s="695" t="str">
        <f>IF(管理者入力!B20="","",管理者入力!B20)</f>
        <v xml:space="preserve"> </v>
      </c>
      <c r="B40" s="696"/>
      <c r="C40" s="696"/>
      <c r="D40" s="136">
        <f>男子名簿!U538</f>
        <v>0</v>
      </c>
      <c r="E40" s="164"/>
      <c r="F40" s="669"/>
      <c r="G40" s="670"/>
      <c r="H40" s="495"/>
      <c r="I40" s="480"/>
      <c r="J40" s="679"/>
      <c r="K40" s="680"/>
      <c r="N40" s="305"/>
      <c r="O40" s="304"/>
      <c r="P40" s="304"/>
      <c r="Q40" s="304"/>
    </row>
    <row r="41" spans="1:27" ht="13.5" hidden="1" customHeight="1">
      <c r="A41" s="695" t="str">
        <f>IF(管理者入力!B21="","",管理者入力!B21)</f>
        <v xml:space="preserve"> </v>
      </c>
      <c r="B41" s="696"/>
      <c r="C41" s="696"/>
      <c r="D41" s="136">
        <f>男子名簿!U539</f>
        <v>0</v>
      </c>
      <c r="E41" s="164"/>
      <c r="F41" s="669"/>
      <c r="G41" s="670"/>
      <c r="H41" s="495"/>
      <c r="I41" s="480"/>
      <c r="J41" s="679"/>
      <c r="K41" s="680"/>
      <c r="N41" s="305"/>
      <c r="O41" s="304"/>
      <c r="P41" s="304"/>
      <c r="Q41" s="304"/>
    </row>
    <row r="42" spans="1:27" ht="14.25" hidden="1" customHeight="1">
      <c r="A42" s="695" t="str">
        <f>IF(管理者入力!B22="","",管理者入力!B22)</f>
        <v xml:space="preserve"> </v>
      </c>
      <c r="B42" s="696"/>
      <c r="C42" s="696"/>
      <c r="D42" s="136">
        <f>男子名簿!U540</f>
        <v>0</v>
      </c>
      <c r="E42" s="164"/>
      <c r="F42" s="669"/>
      <c r="G42" s="670"/>
      <c r="H42" s="495"/>
      <c r="I42" s="480"/>
      <c r="J42" s="679"/>
      <c r="K42" s="680"/>
      <c r="N42" s="304"/>
      <c r="O42" s="269"/>
      <c r="P42" s="269"/>
      <c r="Q42" s="269"/>
      <c r="R42" s="269"/>
    </row>
    <row r="43" spans="1:27" ht="13.5" hidden="1" customHeight="1">
      <c r="A43" s="695" t="str">
        <f>IF(管理者入力!B23="","",管理者入力!B23)</f>
        <v xml:space="preserve"> </v>
      </c>
      <c r="B43" s="696"/>
      <c r="C43" s="696"/>
      <c r="D43" s="136">
        <f>男子名簿!U541</f>
        <v>0</v>
      </c>
      <c r="E43" s="164"/>
      <c r="F43" s="669"/>
      <c r="G43" s="670"/>
      <c r="H43" s="495"/>
      <c r="I43" s="480"/>
      <c r="J43" s="679"/>
      <c r="K43" s="680"/>
      <c r="L43" s="288"/>
      <c r="M43" s="288"/>
      <c r="N43" s="304"/>
      <c r="O43" s="269"/>
      <c r="P43" s="269"/>
      <c r="Q43" s="269"/>
      <c r="R43" s="269"/>
    </row>
    <row r="44" spans="1:27" ht="13.5" hidden="1" customHeight="1">
      <c r="A44" s="695" t="str">
        <f>IF(管理者入力!B24="","",管理者入力!B24)</f>
        <v xml:space="preserve"> </v>
      </c>
      <c r="B44" s="696"/>
      <c r="C44" s="696"/>
      <c r="D44" s="136">
        <f>男子名簿!U542</f>
        <v>0</v>
      </c>
      <c r="E44" s="176"/>
      <c r="F44" s="669"/>
      <c r="G44" s="670"/>
      <c r="H44" s="495"/>
      <c r="I44" s="480"/>
      <c r="J44" s="679"/>
      <c r="K44" s="680"/>
      <c r="L44" s="288"/>
      <c r="M44" s="288"/>
      <c r="N44" s="269"/>
      <c r="O44" s="269"/>
      <c r="P44" s="269"/>
      <c r="Q44" s="269"/>
      <c r="R44" s="269"/>
    </row>
    <row r="45" spans="1:27" ht="13.5" hidden="1" customHeight="1">
      <c r="A45" s="695" t="str">
        <f>IF(管理者入力!B25="","",管理者入力!B25)</f>
        <v xml:space="preserve"> </v>
      </c>
      <c r="B45" s="696"/>
      <c r="C45" s="696"/>
      <c r="D45" s="136">
        <f>男子名簿!U543</f>
        <v>0</v>
      </c>
      <c r="E45" s="164"/>
      <c r="F45" s="669"/>
      <c r="G45" s="670"/>
      <c r="H45" s="495"/>
      <c r="I45" s="480"/>
      <c r="J45" s="679"/>
      <c r="K45" s="680"/>
      <c r="L45" s="288"/>
      <c r="M45" s="288"/>
      <c r="N45" s="269"/>
      <c r="O45" s="269"/>
      <c r="P45" s="269"/>
      <c r="Q45" s="269"/>
      <c r="R45" s="269"/>
    </row>
    <row r="46" spans="1:27" ht="13.5" hidden="1" customHeight="1">
      <c r="A46" s="695" t="str">
        <f>IF(管理者入力!B26="","",管理者入力!B26)</f>
        <v xml:space="preserve"> </v>
      </c>
      <c r="B46" s="696"/>
      <c r="C46" s="696"/>
      <c r="D46" s="136">
        <f>男子名簿!U544</f>
        <v>0</v>
      </c>
      <c r="E46" s="164"/>
      <c r="F46" s="669"/>
      <c r="G46" s="670"/>
      <c r="H46" s="495"/>
      <c r="I46" s="480"/>
      <c r="J46" s="679"/>
      <c r="K46" s="680"/>
      <c r="N46" s="269"/>
    </row>
    <row r="47" spans="1:27" ht="13.5" hidden="1" customHeight="1">
      <c r="A47" s="695" t="str">
        <f>IF(管理者入力!B27="","",管理者入力!B27)</f>
        <v xml:space="preserve"> </v>
      </c>
      <c r="B47" s="696"/>
      <c r="C47" s="696"/>
      <c r="D47" s="136">
        <f>男子名簿!U545</f>
        <v>0</v>
      </c>
      <c r="E47" s="164"/>
      <c r="F47" s="669"/>
      <c r="G47" s="670"/>
      <c r="H47" s="495"/>
      <c r="I47" s="480"/>
      <c r="J47" s="679"/>
      <c r="K47" s="680"/>
      <c r="L47" s="285"/>
      <c r="M47" s="285"/>
      <c r="N47" s="269"/>
      <c r="O47" s="289"/>
      <c r="P47" s="289"/>
      <c r="Q47" s="289"/>
      <c r="R47" s="289"/>
    </row>
    <row r="48" spans="1:27" ht="13.5" hidden="1" customHeight="1">
      <c r="A48" s="695" t="str">
        <f>IF(管理者入力!B28="","",管理者入力!B28)</f>
        <v xml:space="preserve"> </v>
      </c>
      <c r="B48" s="696"/>
      <c r="C48" s="696"/>
      <c r="D48" s="136">
        <f>男子名簿!U546</f>
        <v>0</v>
      </c>
      <c r="E48" s="164"/>
      <c r="F48" s="669"/>
      <c r="G48" s="670"/>
      <c r="H48" s="495"/>
      <c r="I48" s="480"/>
      <c r="J48" s="679"/>
      <c r="K48" s="680"/>
      <c r="L48" s="285"/>
      <c r="M48" s="285"/>
      <c r="O48" s="289"/>
      <c r="P48" s="289"/>
      <c r="Q48" s="289"/>
      <c r="R48" s="289"/>
    </row>
    <row r="49" spans="1:20" ht="21" hidden="1" customHeight="1">
      <c r="A49" s="695" t="str">
        <f>IF(管理者入力!B29="","",管理者入力!B29)</f>
        <v xml:space="preserve"> </v>
      </c>
      <c r="B49" s="696"/>
      <c r="C49" s="696"/>
      <c r="D49" s="136">
        <f>男子名簿!U547</f>
        <v>0</v>
      </c>
      <c r="E49" s="164"/>
      <c r="F49" s="669"/>
      <c r="G49" s="670"/>
      <c r="H49" s="495"/>
      <c r="I49" s="480"/>
      <c r="J49" s="679"/>
      <c r="K49" s="680"/>
      <c r="N49" s="289"/>
      <c r="O49" s="289"/>
      <c r="P49" s="289"/>
      <c r="Q49" s="289"/>
      <c r="R49" s="289"/>
    </row>
    <row r="50" spans="1:20" ht="13.5" hidden="1" customHeight="1">
      <c r="A50" s="695" t="str">
        <f>IF(管理者入力!B30="","",管理者入力!B30)</f>
        <v xml:space="preserve"> </v>
      </c>
      <c r="B50" s="696"/>
      <c r="C50" s="696"/>
      <c r="D50" s="136">
        <f>男子名簿!U548</f>
        <v>0</v>
      </c>
      <c r="E50" s="164"/>
      <c r="F50" s="669"/>
      <c r="G50" s="670"/>
      <c r="H50" s="495"/>
      <c r="I50" s="480"/>
      <c r="J50" s="679"/>
      <c r="K50" s="680"/>
      <c r="L50" s="287"/>
      <c r="M50" s="287"/>
      <c r="N50" s="289"/>
      <c r="O50" s="289"/>
      <c r="P50" s="289"/>
      <c r="Q50" s="289"/>
      <c r="R50" s="289"/>
    </row>
    <row r="51" spans="1:20" ht="13.5" hidden="1" customHeight="1">
      <c r="A51" s="695" t="str">
        <f>IF(管理者入力!B31="","",管理者入力!B31)</f>
        <v xml:space="preserve"> </v>
      </c>
      <c r="B51" s="696"/>
      <c r="C51" s="696"/>
      <c r="D51" s="136">
        <f>男子名簿!U549</f>
        <v>0</v>
      </c>
      <c r="E51" s="164"/>
      <c r="F51" s="669"/>
      <c r="G51" s="670"/>
      <c r="H51" s="495"/>
      <c r="I51" s="480"/>
      <c r="J51" s="679"/>
      <c r="K51" s="680"/>
      <c r="L51" s="287"/>
      <c r="M51" s="287"/>
      <c r="N51" s="289"/>
      <c r="O51" s="289"/>
      <c r="P51" s="289"/>
      <c r="Q51" s="289"/>
      <c r="R51" s="289"/>
    </row>
    <row r="52" spans="1:20" ht="21.6" hidden="1" customHeight="1" thickBot="1">
      <c r="A52" s="821" t="str">
        <f>IF(管理者入力!B32="","",管理者入力!B32)</f>
        <v xml:space="preserve"> </v>
      </c>
      <c r="B52" s="822"/>
      <c r="C52" s="822"/>
      <c r="D52" s="136">
        <f>男子名簿!U550</f>
        <v>0</v>
      </c>
      <c r="E52" s="164"/>
      <c r="F52" s="669"/>
      <c r="G52" s="670"/>
      <c r="H52" s="495"/>
      <c r="I52" s="480"/>
      <c r="J52" s="679"/>
      <c r="K52" s="680"/>
      <c r="N52" s="289"/>
    </row>
    <row r="53" spans="1:20" ht="14.25" customHeight="1" thickBot="1">
      <c r="A53" s="842" t="s">
        <v>250</v>
      </c>
      <c r="B53" s="843"/>
      <c r="C53" s="843"/>
      <c r="D53" s="271">
        <f>IF(男子名簿!D9="",SUM(D25:D52),"男子ミス!")</f>
        <v>0</v>
      </c>
      <c r="F53" s="671"/>
      <c r="G53" s="672"/>
      <c r="H53" s="496"/>
      <c r="I53" s="494"/>
      <c r="J53" s="681"/>
      <c r="K53" s="682"/>
      <c r="L53" s="289"/>
      <c r="M53" s="289"/>
      <c r="N53" s="289"/>
      <c r="S53" s="289"/>
      <c r="T53" s="289"/>
    </row>
    <row r="54" spans="1:20" ht="13.5" hidden="1" customHeight="1">
      <c r="A54" s="832" t="str">
        <f>IF(管理者入力!B34="","",管理者入力!B34)</f>
        <v xml:space="preserve"> </v>
      </c>
      <c r="B54" s="833"/>
      <c r="C54" s="833"/>
      <c r="D54" s="138">
        <f>男子名簿!P522</f>
        <v>0</v>
      </c>
      <c r="E54" s="165"/>
      <c r="F54" s="708" t="str">
        <f>IF(管理者入力!G34="","",管理者入力!G34)</f>
        <v/>
      </c>
      <c r="G54" s="709"/>
      <c r="H54" s="709"/>
      <c r="I54" s="138">
        <f>女子名簿!P522</f>
        <v>0</v>
      </c>
      <c r="L54" s="289"/>
      <c r="M54" s="289"/>
      <c r="S54" s="289"/>
      <c r="T54" s="289"/>
    </row>
    <row r="55" spans="1:20" ht="13.5" hidden="1" customHeight="1">
      <c r="A55" s="695" t="str">
        <f>IF(管理者入力!B35="","",管理者入力!B35)</f>
        <v xml:space="preserve"> </v>
      </c>
      <c r="B55" s="696"/>
      <c r="C55" s="696"/>
      <c r="D55" s="138">
        <f>男子名簿!S522</f>
        <v>0</v>
      </c>
      <c r="E55" s="165"/>
      <c r="F55" s="834" t="str">
        <f>IF(管理者入力!G35="","",管理者入力!G35)</f>
        <v/>
      </c>
      <c r="G55" s="835"/>
      <c r="H55" s="835"/>
      <c r="I55" s="138">
        <f>女子名簿!S522</f>
        <v>0</v>
      </c>
      <c r="L55" s="289"/>
      <c r="M55" s="289"/>
      <c r="S55" s="289"/>
      <c r="T55" s="289"/>
    </row>
    <row r="56" spans="1:20" ht="14.25" hidden="1" customHeight="1" thickBot="1">
      <c r="A56" s="821" t="str">
        <f>IF(管理者入力!B36="","",管理者入力!B36)</f>
        <v>　</v>
      </c>
      <c r="B56" s="822"/>
      <c r="C56" s="822"/>
      <c r="D56" s="137"/>
      <c r="E56" s="165"/>
      <c r="F56" s="800" t="str">
        <f>IF(管理者入力!G36="","",管理者入力!G36)</f>
        <v>　</v>
      </c>
      <c r="G56" s="801"/>
      <c r="H56" s="801"/>
      <c r="I56" s="137"/>
      <c r="L56" s="289"/>
      <c r="M56" s="289"/>
      <c r="S56" s="289"/>
      <c r="T56" s="289"/>
    </row>
    <row r="57" spans="1:20" ht="14.25" hidden="1" customHeight="1" thickBot="1">
      <c r="A57" s="804" t="s">
        <v>225</v>
      </c>
      <c r="B57" s="805"/>
      <c r="C57" s="805"/>
      <c r="D57" s="174">
        <f>SUM(D54:D56)</f>
        <v>0</v>
      </c>
      <c r="F57" s="830" t="s">
        <v>225</v>
      </c>
      <c r="G57" s="831"/>
      <c r="H57" s="831"/>
      <c r="I57" s="173">
        <f>SUM(I54:I56)</f>
        <v>0</v>
      </c>
      <c r="J57" s="135"/>
      <c r="K57" s="135"/>
      <c r="L57" s="289"/>
      <c r="M57" s="289"/>
      <c r="S57" s="289"/>
      <c r="T57" s="289"/>
    </row>
    <row r="58" spans="1:20">
      <c r="A58" s="688"/>
      <c r="B58" s="688"/>
      <c r="C58" s="180"/>
      <c r="D58" s="180"/>
      <c r="E58" s="180"/>
      <c r="F58" s="180"/>
      <c r="G58" s="180"/>
      <c r="H58" s="180"/>
      <c r="I58" s="180"/>
      <c r="J58" s="180"/>
      <c r="K58" s="180"/>
    </row>
    <row r="59" spans="1:20" ht="14.25" customHeight="1">
      <c r="A59" s="688"/>
      <c r="B59" s="688"/>
    </row>
    <row r="60" spans="1:20" ht="14.25" hidden="1" thickBot="1">
      <c r="A60" s="132" t="s">
        <v>224</v>
      </c>
      <c r="B60" s="135"/>
      <c r="C60" s="132" t="s">
        <v>230</v>
      </c>
      <c r="D60" s="135"/>
      <c r="E60" s="132" t="s">
        <v>226</v>
      </c>
      <c r="G60" s="689" t="s">
        <v>554</v>
      </c>
      <c r="H60" s="690"/>
    </row>
    <row r="61" spans="1:20" ht="13.5" hidden="1" customHeight="1">
      <c r="A61" s="802">
        <f>D53</f>
        <v>0</v>
      </c>
      <c r="B61" s="693" t="s">
        <v>227</v>
      </c>
      <c r="C61" s="802">
        <f>I53</f>
        <v>0</v>
      </c>
      <c r="D61" s="693" t="s">
        <v>228</v>
      </c>
      <c r="E61" s="691">
        <v>800</v>
      </c>
      <c r="F61" s="693" t="s">
        <v>229</v>
      </c>
      <c r="G61" s="702">
        <f>($A$61+$C$61)*$E$61</f>
        <v>0</v>
      </c>
      <c r="H61" s="703"/>
    </row>
    <row r="62" spans="1:20" ht="14.25" hidden="1" customHeight="1" thickBot="1">
      <c r="A62" s="803"/>
      <c r="B62" s="693"/>
      <c r="C62" s="803"/>
      <c r="D62" s="693"/>
      <c r="E62" s="692"/>
      <c r="F62" s="693"/>
      <c r="G62" s="704"/>
      <c r="H62" s="705"/>
    </row>
    <row r="63" spans="1:20" ht="14.25" hidden="1" thickBot="1">
      <c r="A63" s="171" t="s">
        <v>251</v>
      </c>
      <c r="C63" s="171" t="s">
        <v>252</v>
      </c>
      <c r="E63" s="297" t="s">
        <v>226</v>
      </c>
      <c r="G63" s="689" t="s">
        <v>253</v>
      </c>
      <c r="H63" s="710"/>
      <c r="I63" s="787" t="s">
        <v>1007</v>
      </c>
      <c r="J63" s="788"/>
      <c r="K63" s="789"/>
    </row>
    <row r="64" spans="1:20" ht="11.25" hidden="1" customHeight="1">
      <c r="A64" s="691">
        <f>D57</f>
        <v>0</v>
      </c>
      <c r="B64" s="693" t="s">
        <v>227</v>
      </c>
      <c r="C64" s="691">
        <f>I57</f>
        <v>0</v>
      </c>
      <c r="D64" s="693" t="s">
        <v>228</v>
      </c>
      <c r="E64" s="691">
        <v>1200</v>
      </c>
      <c r="F64" s="693" t="s">
        <v>229</v>
      </c>
      <c r="G64" s="702">
        <f>($A$64+$C$64)*$E$64</f>
        <v>0</v>
      </c>
      <c r="H64" s="703"/>
      <c r="I64" s="790">
        <f>G61+G64</f>
        <v>0</v>
      </c>
      <c r="J64" s="791"/>
      <c r="K64" s="792"/>
    </row>
    <row r="65" spans="1:11" ht="14.25" hidden="1" customHeight="1" thickBot="1">
      <c r="A65" s="692"/>
      <c r="B65" s="693"/>
      <c r="C65" s="692"/>
      <c r="D65" s="693"/>
      <c r="E65" s="692"/>
      <c r="F65" s="693"/>
      <c r="G65" s="704"/>
      <c r="H65" s="705"/>
      <c r="I65" s="793"/>
      <c r="J65" s="794"/>
      <c r="K65" s="795"/>
    </row>
    <row r="66" spans="1:11" ht="14.25" hidden="1" customHeight="1" thickBot="1">
      <c r="B66" s="193"/>
      <c r="C66" s="341" t="s">
        <v>256</v>
      </c>
      <c r="D66" s="193"/>
      <c r="E66" s="194" t="s">
        <v>255</v>
      </c>
      <c r="G66" s="689" t="s">
        <v>254</v>
      </c>
      <c r="H66" s="701"/>
      <c r="I66" s="828" t="s">
        <v>492</v>
      </c>
      <c r="J66" s="829"/>
      <c r="K66" s="188"/>
    </row>
    <row r="67" spans="1:11" ht="14.25" hidden="1" customHeight="1">
      <c r="A67" s="193"/>
      <c r="B67" s="193"/>
      <c r="C67" s="810"/>
      <c r="D67" s="807" t="s">
        <v>228</v>
      </c>
      <c r="E67" s="808">
        <v>1000</v>
      </c>
      <c r="F67" s="807" t="s">
        <v>229</v>
      </c>
      <c r="G67" s="702">
        <f>C67*E67</f>
        <v>0</v>
      </c>
      <c r="H67" s="703"/>
      <c r="I67" s="697">
        <f>SUM(G61,G64,G67,)</f>
        <v>0</v>
      </c>
      <c r="J67" s="698"/>
      <c r="K67" s="189"/>
    </row>
    <row r="68" spans="1:11" ht="14.25" hidden="1" customHeight="1" thickBot="1">
      <c r="B68" s="192"/>
      <c r="C68" s="811"/>
      <c r="D68" s="807"/>
      <c r="E68" s="809"/>
      <c r="F68" s="807"/>
      <c r="G68" s="704"/>
      <c r="H68" s="705"/>
      <c r="I68" s="699"/>
      <c r="J68" s="700"/>
      <c r="K68" s="189"/>
    </row>
    <row r="69" spans="1:11" ht="18.75" hidden="1" customHeight="1"/>
    <row r="70" spans="1:11" ht="18.75" hidden="1" customHeight="1">
      <c r="A70" s="688" t="s">
        <v>654</v>
      </c>
      <c r="B70" s="688"/>
    </row>
    <row r="71" spans="1:11" ht="18.75" hidden="1" customHeight="1" thickBot="1">
      <c r="A71" s="688"/>
      <c r="B71" s="688"/>
    </row>
    <row r="72" spans="1:11" ht="18.75" hidden="1" customHeight="1" thickBot="1">
      <c r="A72" s="132" t="s">
        <v>224</v>
      </c>
      <c r="B72" s="135"/>
      <c r="C72" s="132" t="s">
        <v>230</v>
      </c>
      <c r="D72" s="135"/>
      <c r="E72" s="689" t="s">
        <v>655</v>
      </c>
      <c r="F72" s="690"/>
    </row>
    <row r="73" spans="1:11" ht="18.75" hidden="1" customHeight="1">
      <c r="A73" s="691">
        <f>COUNTA(男子名簿!$B$12:$B$520)</f>
        <v>0</v>
      </c>
      <c r="B73" s="693" t="s">
        <v>227</v>
      </c>
      <c r="C73" s="691">
        <f>COUNTA(女子名簿!$B$12:$B$520)</f>
        <v>0</v>
      </c>
      <c r="D73" s="693" t="s">
        <v>229</v>
      </c>
      <c r="E73" s="702">
        <f>A73+C73</f>
        <v>0</v>
      </c>
      <c r="F73" s="703"/>
    </row>
    <row r="74" spans="1:11" ht="18.75" hidden="1" customHeight="1" thickBot="1">
      <c r="A74" s="692"/>
      <c r="B74" s="693"/>
      <c r="C74" s="692"/>
      <c r="D74" s="693"/>
      <c r="E74" s="704"/>
      <c r="F74" s="705"/>
    </row>
    <row r="75" spans="1:11" ht="33.75" hidden="1" customHeight="1" thickBot="1">
      <c r="A75" s="747" t="s">
        <v>893</v>
      </c>
      <c r="B75" s="747"/>
      <c r="C75" s="134"/>
      <c r="D75" s="134"/>
      <c r="E75" s="351"/>
      <c r="F75" s="351"/>
      <c r="I75" s="605"/>
      <c r="J75" s="605"/>
      <c r="K75" s="605"/>
    </row>
    <row r="76" spans="1:11" ht="18.75" hidden="1" customHeight="1" thickBot="1">
      <c r="A76" s="352" t="s">
        <v>894</v>
      </c>
      <c r="B76" s="134"/>
      <c r="C76" s="352" t="s">
        <v>897</v>
      </c>
      <c r="D76" s="134"/>
      <c r="E76" s="689" t="s">
        <v>898</v>
      </c>
      <c r="F76" s="690"/>
      <c r="I76" s="785"/>
      <c r="J76" s="786"/>
      <c r="K76" s="786"/>
    </row>
    <row r="77" spans="1:11" ht="18.75" hidden="1" customHeight="1">
      <c r="A77" s="836"/>
      <c r="B77" s="838" t="s">
        <v>895</v>
      </c>
      <c r="C77" s="691">
        <v>1000</v>
      </c>
      <c r="D77" s="840" t="s">
        <v>896</v>
      </c>
      <c r="E77" s="702">
        <f>A77*C77</f>
        <v>0</v>
      </c>
      <c r="F77" s="703"/>
      <c r="I77" s="356"/>
      <c r="J77" s="361"/>
      <c r="K77" s="357"/>
    </row>
    <row r="78" spans="1:11" ht="13.5" hidden="1" customHeight="1" thickBot="1">
      <c r="A78" s="837"/>
      <c r="B78" s="839"/>
      <c r="C78" s="692"/>
      <c r="D78" s="841"/>
      <c r="E78" s="704"/>
      <c r="F78" s="705"/>
      <c r="I78" s="358"/>
      <c r="J78" s="362"/>
      <c r="K78" s="359"/>
    </row>
    <row r="79" spans="1:11" ht="24.95" hidden="1" customHeight="1" thickBot="1">
      <c r="A79" s="823" t="s">
        <v>538</v>
      </c>
      <c r="B79" s="824"/>
      <c r="C79" s="273"/>
      <c r="D79" s="274" t="s">
        <v>539</v>
      </c>
      <c r="E79" s="825">
        <f>E73</f>
        <v>0</v>
      </c>
      <c r="F79" s="825"/>
      <c r="G79" s="275" t="s">
        <v>540</v>
      </c>
      <c r="H79" s="826">
        <f>H80+I82+I84+I86+I88+I90</f>
        <v>0</v>
      </c>
      <c r="I79" s="827"/>
      <c r="J79" s="827"/>
      <c r="K79" s="360" t="s">
        <v>541</v>
      </c>
    </row>
    <row r="80" spans="1:11" ht="24.95" hidden="1" customHeight="1" thickTop="1">
      <c r="A80" s="796" t="s">
        <v>542</v>
      </c>
      <c r="B80" s="798" t="s">
        <v>543</v>
      </c>
      <c r="C80" s="812" t="s">
        <v>544</v>
      </c>
      <c r="D80" s="855">
        <f>基本情報!E8</f>
        <v>0</v>
      </c>
      <c r="E80" s="855"/>
      <c r="F80" s="855"/>
      <c r="G80" s="855"/>
      <c r="H80" s="857"/>
      <c r="I80" s="858"/>
      <c r="J80" s="858"/>
      <c r="K80" s="852" t="s">
        <v>541</v>
      </c>
    </row>
    <row r="81" spans="1:18" ht="24.95" hidden="1" customHeight="1" thickBot="1">
      <c r="A81" s="796"/>
      <c r="B81" s="799"/>
      <c r="C81" s="813"/>
      <c r="D81" s="856"/>
      <c r="E81" s="856"/>
      <c r="F81" s="856"/>
      <c r="G81" s="856"/>
      <c r="H81" s="859"/>
      <c r="I81" s="860"/>
      <c r="J81" s="860"/>
      <c r="K81" s="852"/>
    </row>
    <row r="82" spans="1:18" ht="24.95" hidden="1" customHeight="1">
      <c r="A82" s="796"/>
      <c r="B82" s="806" t="s">
        <v>545</v>
      </c>
      <c r="C82" s="814" t="s">
        <v>546</v>
      </c>
      <c r="D82" s="815"/>
      <c r="E82" s="816"/>
      <c r="F82" s="816"/>
      <c r="G82" s="817"/>
      <c r="H82" s="853" t="s">
        <v>547</v>
      </c>
      <c r="I82" s="854"/>
      <c r="J82" s="854"/>
      <c r="K82" s="851" t="s">
        <v>541</v>
      </c>
    </row>
    <row r="83" spans="1:18" ht="24.95" hidden="1" customHeight="1">
      <c r="A83" s="796"/>
      <c r="B83" s="796"/>
      <c r="C83" s="694"/>
      <c r="D83" s="818"/>
      <c r="E83" s="819"/>
      <c r="F83" s="819"/>
      <c r="G83" s="820"/>
      <c r="H83" s="844"/>
      <c r="I83" s="845"/>
      <c r="J83" s="845"/>
      <c r="K83" s="846"/>
    </row>
    <row r="84" spans="1:18" ht="24.95" hidden="1" customHeight="1">
      <c r="A84" s="796"/>
      <c r="B84" s="796"/>
      <c r="C84" s="694" t="s">
        <v>546</v>
      </c>
      <c r="D84" s="818"/>
      <c r="E84" s="819"/>
      <c r="F84" s="819"/>
      <c r="G84" s="820"/>
      <c r="H84" s="844" t="s">
        <v>547</v>
      </c>
      <c r="I84" s="845"/>
      <c r="J84" s="845"/>
      <c r="K84" s="846" t="s">
        <v>541</v>
      </c>
    </row>
    <row r="85" spans="1:18" ht="24.95" hidden="1" customHeight="1">
      <c r="A85" s="796"/>
      <c r="B85" s="796"/>
      <c r="C85" s="694"/>
      <c r="D85" s="818"/>
      <c r="E85" s="819"/>
      <c r="F85" s="819"/>
      <c r="G85" s="820"/>
      <c r="H85" s="844"/>
      <c r="I85" s="845"/>
      <c r="J85" s="845"/>
      <c r="K85" s="846"/>
    </row>
    <row r="86" spans="1:18" ht="24.95" hidden="1" customHeight="1">
      <c r="A86" s="796"/>
      <c r="B86" s="796"/>
      <c r="C86" s="694" t="s">
        <v>546</v>
      </c>
      <c r="D86" s="818"/>
      <c r="E86" s="819"/>
      <c r="F86" s="819"/>
      <c r="G86" s="820"/>
      <c r="H86" s="844" t="s">
        <v>547</v>
      </c>
      <c r="I86" s="845"/>
      <c r="J86" s="845"/>
      <c r="K86" s="846" t="s">
        <v>541</v>
      </c>
    </row>
    <row r="87" spans="1:18" ht="24.95" hidden="1" customHeight="1">
      <c r="A87" s="796"/>
      <c r="B87" s="796"/>
      <c r="C87" s="694"/>
      <c r="D87" s="818"/>
      <c r="E87" s="819"/>
      <c r="F87" s="819"/>
      <c r="G87" s="820"/>
      <c r="H87" s="844"/>
      <c r="I87" s="845"/>
      <c r="J87" s="845"/>
      <c r="K87" s="846"/>
      <c r="O87" s="304"/>
      <c r="P87" s="304"/>
      <c r="Q87" s="304"/>
      <c r="R87" s="304"/>
    </row>
    <row r="88" spans="1:18" ht="24.95" hidden="1" customHeight="1">
      <c r="A88" s="796"/>
      <c r="B88" s="796"/>
      <c r="C88" s="694" t="s">
        <v>546</v>
      </c>
      <c r="D88" s="818"/>
      <c r="E88" s="819"/>
      <c r="F88" s="819"/>
      <c r="G88" s="820"/>
      <c r="H88" s="844" t="s">
        <v>547</v>
      </c>
      <c r="I88" s="845"/>
      <c r="J88" s="845"/>
      <c r="K88" s="846" t="s">
        <v>541</v>
      </c>
      <c r="O88" s="304"/>
      <c r="P88" s="304"/>
      <c r="Q88" s="304"/>
      <c r="R88" s="304"/>
    </row>
    <row r="89" spans="1:18" ht="24.95" hidden="1" customHeight="1">
      <c r="A89" s="796"/>
      <c r="B89" s="796"/>
      <c r="C89" s="694"/>
      <c r="D89" s="818"/>
      <c r="E89" s="819"/>
      <c r="F89" s="819"/>
      <c r="G89" s="820"/>
      <c r="H89" s="844"/>
      <c r="I89" s="845"/>
      <c r="J89" s="845"/>
      <c r="K89" s="846"/>
      <c r="N89" s="304"/>
      <c r="O89" s="304"/>
      <c r="P89" s="304"/>
      <c r="Q89" s="304"/>
      <c r="R89" s="304"/>
    </row>
    <row r="90" spans="1:18" ht="24.95" hidden="1" customHeight="1">
      <c r="A90" s="796"/>
      <c r="B90" s="796"/>
      <c r="C90" s="877" t="s">
        <v>548</v>
      </c>
      <c r="D90" s="847"/>
      <c r="E90" s="847"/>
      <c r="F90" s="847"/>
      <c r="G90" s="848"/>
      <c r="H90" s="879" t="s">
        <v>549</v>
      </c>
      <c r="I90" s="873"/>
      <c r="J90" s="874"/>
      <c r="K90" s="871" t="s">
        <v>541</v>
      </c>
      <c r="N90" s="304"/>
      <c r="O90" s="304"/>
      <c r="P90" s="304"/>
      <c r="Q90" s="304"/>
      <c r="R90" s="304"/>
    </row>
    <row r="91" spans="1:18" ht="24.75" hidden="1" customHeight="1" thickBot="1">
      <c r="A91" s="797"/>
      <c r="B91" s="797"/>
      <c r="C91" s="878"/>
      <c r="D91" s="849"/>
      <c r="E91" s="849"/>
      <c r="F91" s="849"/>
      <c r="G91" s="850"/>
      <c r="H91" s="880"/>
      <c r="I91" s="875"/>
      <c r="J91" s="876"/>
      <c r="K91" s="872"/>
      <c r="N91" s="304"/>
      <c r="O91" s="304"/>
      <c r="P91" s="304"/>
      <c r="Q91" s="304"/>
      <c r="R91" s="304"/>
    </row>
    <row r="92" spans="1:18" ht="14.25" hidden="1">
      <c r="N92" s="304"/>
    </row>
    <row r="93" spans="1:18" s="304" customFormat="1" ht="17.25" hidden="1">
      <c r="A93" s="186" t="s">
        <v>665</v>
      </c>
      <c r="O93"/>
      <c r="P93"/>
      <c r="Q93"/>
      <c r="R93"/>
    </row>
    <row r="94" spans="1:18" s="304" customFormat="1" ht="17.25" hidden="1">
      <c r="A94" s="186" t="s">
        <v>550</v>
      </c>
      <c r="N94"/>
      <c r="O94"/>
      <c r="P94"/>
      <c r="Q94"/>
      <c r="R94"/>
    </row>
    <row r="95" spans="1:18" s="304" customFormat="1" ht="17.25" hidden="1">
      <c r="A95" s="186" t="s">
        <v>551</v>
      </c>
      <c r="N95"/>
      <c r="O95"/>
      <c r="P95"/>
      <c r="Q95"/>
      <c r="R95"/>
    </row>
    <row r="96" spans="1:18" s="304" customFormat="1" ht="17.25" hidden="1">
      <c r="A96" s="186" t="s">
        <v>552</v>
      </c>
      <c r="N96"/>
      <c r="O96"/>
      <c r="P96"/>
      <c r="Q96"/>
      <c r="R96"/>
    </row>
    <row r="97" spans="1:18" s="304" customFormat="1" ht="17.25" hidden="1">
      <c r="A97" s="186" t="s">
        <v>553</v>
      </c>
      <c r="N97"/>
      <c r="O97"/>
      <c r="P97"/>
      <c r="Q97"/>
      <c r="R97"/>
    </row>
    <row r="98" spans="1:18" hidden="1"/>
    <row r="99" spans="1:18" ht="13.5" hidden="1" customHeight="1">
      <c r="A99" s="686" t="s">
        <v>693</v>
      </c>
      <c r="B99" s="687"/>
      <c r="C99" s="687"/>
      <c r="D99" s="687"/>
      <c r="E99" s="687"/>
      <c r="F99" s="687"/>
      <c r="G99" s="687"/>
      <c r="H99" s="687"/>
      <c r="I99" s="687"/>
      <c r="J99" s="687"/>
      <c r="K99" s="687"/>
    </row>
    <row r="100" spans="1:18" ht="13.5" hidden="1" customHeight="1">
      <c r="A100" s="686"/>
      <c r="B100" s="687"/>
      <c r="C100" s="687"/>
      <c r="D100" s="687"/>
      <c r="E100" s="687"/>
      <c r="F100" s="687"/>
      <c r="G100" s="687"/>
      <c r="H100" s="687"/>
      <c r="I100" s="687"/>
      <c r="J100" s="687"/>
      <c r="K100" s="687"/>
    </row>
    <row r="101" spans="1:18" ht="13.5" hidden="1" customHeight="1">
      <c r="A101" s="686"/>
      <c r="B101" s="687"/>
      <c r="C101" s="687"/>
      <c r="D101" s="687"/>
      <c r="E101" s="687"/>
      <c r="F101" s="687"/>
      <c r="G101" s="687"/>
      <c r="H101" s="687"/>
      <c r="I101" s="687"/>
      <c r="J101" s="687"/>
      <c r="K101" s="687"/>
    </row>
    <row r="102" spans="1:18" ht="13.5" hidden="1" customHeight="1">
      <c r="A102" s="686"/>
      <c r="B102" s="687"/>
      <c r="C102" s="687"/>
      <c r="D102" s="687"/>
      <c r="E102" s="687"/>
      <c r="F102" s="687"/>
      <c r="G102" s="687"/>
      <c r="H102" s="687"/>
      <c r="I102" s="687"/>
      <c r="J102" s="687"/>
      <c r="K102" s="687"/>
    </row>
    <row r="103" spans="1:18" ht="13.5" hidden="1" customHeight="1">
      <c r="A103" s="686"/>
      <c r="B103" s="687"/>
      <c r="C103" s="687"/>
      <c r="D103" s="687"/>
      <c r="E103" s="687"/>
      <c r="F103" s="687"/>
      <c r="G103" s="687"/>
      <c r="H103" s="687"/>
      <c r="I103" s="687"/>
      <c r="J103" s="687"/>
      <c r="K103" s="687"/>
    </row>
    <row r="104" spans="1:18" ht="13.5" hidden="1" customHeight="1">
      <c r="A104" s="686"/>
      <c r="B104" s="687"/>
      <c r="C104" s="687"/>
      <c r="D104" s="687"/>
      <c r="E104" s="687"/>
      <c r="F104" s="687"/>
      <c r="G104" s="687"/>
      <c r="H104" s="687"/>
      <c r="I104" s="687"/>
      <c r="J104" s="687"/>
      <c r="K104" s="687"/>
    </row>
    <row r="105" spans="1:18" ht="13.5" hidden="1" customHeight="1">
      <c r="A105" s="686"/>
      <c r="B105" s="687"/>
      <c r="C105" s="687"/>
      <c r="D105" s="687"/>
      <c r="E105" s="687"/>
      <c r="F105" s="687"/>
      <c r="G105" s="687"/>
      <c r="H105" s="687"/>
      <c r="I105" s="687"/>
      <c r="J105" s="687"/>
      <c r="K105" s="687"/>
    </row>
    <row r="106" spans="1:18" ht="13.5" hidden="1" customHeight="1">
      <c r="A106" s="686"/>
      <c r="B106" s="687"/>
      <c r="C106" s="687"/>
      <c r="D106" s="687"/>
      <c r="E106" s="687"/>
      <c r="F106" s="687"/>
      <c r="G106" s="687"/>
      <c r="H106" s="687"/>
      <c r="I106" s="687"/>
      <c r="J106" s="687"/>
      <c r="K106" s="687"/>
    </row>
    <row r="107" spans="1:18" ht="13.5" hidden="1" customHeight="1">
      <c r="A107" s="686"/>
      <c r="B107" s="687"/>
      <c r="C107" s="687"/>
      <c r="D107" s="687"/>
      <c r="E107" s="687"/>
      <c r="F107" s="687"/>
      <c r="G107" s="687"/>
      <c r="H107" s="687"/>
      <c r="I107" s="687"/>
      <c r="J107" s="687"/>
      <c r="K107" s="687"/>
    </row>
    <row r="108" spans="1:18" ht="13.5" hidden="1" customHeight="1">
      <c r="A108" s="686"/>
      <c r="B108" s="687"/>
      <c r="C108" s="687"/>
      <c r="D108" s="687"/>
      <c r="E108" s="687"/>
      <c r="F108" s="687"/>
      <c r="G108" s="687"/>
      <c r="H108" s="687"/>
      <c r="I108" s="687"/>
      <c r="J108" s="687"/>
      <c r="K108" s="687"/>
    </row>
    <row r="109" spans="1:18" ht="13.5" hidden="1" customHeight="1">
      <c r="A109" s="686"/>
      <c r="B109" s="687"/>
      <c r="C109" s="687"/>
      <c r="D109" s="687"/>
      <c r="E109" s="687"/>
      <c r="F109" s="687"/>
      <c r="G109" s="687"/>
      <c r="H109" s="687"/>
      <c r="I109" s="687"/>
      <c r="J109" s="687"/>
      <c r="K109" s="687"/>
    </row>
    <row r="110" spans="1:18" ht="13.5" hidden="1" customHeight="1">
      <c r="A110" s="686"/>
      <c r="B110" s="687"/>
      <c r="C110" s="687"/>
      <c r="D110" s="687"/>
      <c r="E110" s="687"/>
      <c r="F110" s="687"/>
      <c r="G110" s="687"/>
      <c r="H110" s="687"/>
      <c r="I110" s="687"/>
      <c r="J110" s="687"/>
      <c r="K110" s="687"/>
    </row>
    <row r="111" spans="1:18" ht="13.5" hidden="1" customHeight="1">
      <c r="A111" s="686"/>
      <c r="B111" s="687"/>
      <c r="C111" s="687"/>
      <c r="D111" s="687"/>
      <c r="E111" s="687"/>
      <c r="F111" s="687"/>
      <c r="G111" s="687"/>
      <c r="H111" s="687"/>
      <c r="I111" s="687"/>
      <c r="J111" s="687"/>
      <c r="K111" s="687"/>
    </row>
    <row r="112" spans="1:18" ht="13.5" hidden="1" customHeight="1">
      <c r="A112" s="686"/>
      <c r="B112" s="687"/>
      <c r="C112" s="687"/>
      <c r="D112" s="687"/>
      <c r="E112" s="687"/>
      <c r="F112" s="687"/>
      <c r="G112" s="687"/>
      <c r="H112" s="687"/>
      <c r="I112" s="687"/>
      <c r="J112" s="687"/>
      <c r="K112" s="687"/>
    </row>
    <row r="113" spans="1:11" ht="13.5" hidden="1" customHeight="1">
      <c r="A113" s="686"/>
      <c r="B113" s="687"/>
      <c r="C113" s="687"/>
      <c r="D113" s="687"/>
      <c r="E113" s="687"/>
      <c r="F113" s="687"/>
      <c r="G113" s="687"/>
      <c r="H113" s="687"/>
      <c r="I113" s="687"/>
      <c r="J113" s="687"/>
      <c r="K113" s="687"/>
    </row>
    <row r="114" spans="1:11" ht="13.5" hidden="1" customHeight="1">
      <c r="A114" s="686"/>
      <c r="B114" s="687"/>
      <c r="C114" s="687"/>
      <c r="D114" s="687"/>
      <c r="E114" s="687"/>
      <c r="F114" s="687"/>
      <c r="G114" s="687"/>
      <c r="H114" s="687"/>
      <c r="I114" s="687"/>
      <c r="J114" s="687"/>
      <c r="K114" s="687"/>
    </row>
    <row r="115" spans="1:11" ht="13.5" hidden="1" customHeight="1" thickBot="1">
      <c r="A115" s="686"/>
      <c r="B115" s="687"/>
      <c r="C115" s="687"/>
      <c r="D115" s="687"/>
      <c r="E115" s="687"/>
      <c r="F115" s="687"/>
      <c r="G115" s="687"/>
      <c r="H115" s="687"/>
      <c r="I115" s="687"/>
      <c r="J115" s="687"/>
      <c r="K115" s="687"/>
    </row>
    <row r="116" spans="1:11" ht="14.25" hidden="1" thickBot="1">
      <c r="A116" s="491" t="s">
        <v>1762</v>
      </c>
      <c r="B116" s="135"/>
      <c r="C116" s="458" t="s">
        <v>230</v>
      </c>
      <c r="D116" s="135"/>
      <c r="E116" s="458" t="s">
        <v>226</v>
      </c>
      <c r="G116" s="861" t="s">
        <v>554</v>
      </c>
      <c r="H116" s="861"/>
    </row>
    <row r="117" spans="1:11" hidden="1">
      <c r="A117" s="862">
        <f>IF(男子名簿!D9="",D53,"男子名簿ミス")</f>
        <v>0</v>
      </c>
      <c r="B117" s="693"/>
      <c r="C117" s="864" t="str">
        <f>IF(I53=0,"",I53)</f>
        <v/>
      </c>
      <c r="D117" s="693"/>
      <c r="E117" s="866">
        <f>IF(AND(男子名簿!D9="",女子名簿!D9=""),10000,"ミス未訂正")</f>
        <v>10000</v>
      </c>
      <c r="F117" s="693"/>
      <c r="G117" s="868">
        <f>IF(E117="","",E117)</f>
        <v>10000</v>
      </c>
      <c r="H117" s="868"/>
    </row>
    <row r="118" spans="1:11" ht="14.25" hidden="1" thickBot="1">
      <c r="A118" s="863"/>
      <c r="B118" s="693"/>
      <c r="C118" s="865"/>
      <c r="D118" s="693"/>
      <c r="E118" s="867"/>
      <c r="F118" s="693"/>
      <c r="G118" s="868"/>
      <c r="H118" s="868"/>
    </row>
  </sheetData>
  <sheetProtection algorithmName="SHA-512" hashValue="57E4ImDTSLUT9eG+wpH8WPYNYGvqcwj2Cy+Q2HJpa4pWxWv4bZ01rSNh89p7bVlKnHudIE9SMfH9XQuk5Pvefw==" saltValue="ahqRQivO3Qg5J7q4mZSaQg==" spinCount="100000" sheet="1" objects="1" scenarios="1"/>
  <mergeCells count="165">
    <mergeCell ref="G116:H116"/>
    <mergeCell ref="A117:A118"/>
    <mergeCell ref="B117:B118"/>
    <mergeCell ref="C117:C118"/>
    <mergeCell ref="D117:D118"/>
    <mergeCell ref="E117:E118"/>
    <mergeCell ref="F117:F118"/>
    <mergeCell ref="G117:H118"/>
    <mergeCell ref="J9:L9"/>
    <mergeCell ref="K90:K91"/>
    <mergeCell ref="H86:H87"/>
    <mergeCell ref="K86:K87"/>
    <mergeCell ref="C84:C85"/>
    <mergeCell ref="I90:J91"/>
    <mergeCell ref="C86:C87"/>
    <mergeCell ref="I86:J87"/>
    <mergeCell ref="D84:G85"/>
    <mergeCell ref="D88:G89"/>
    <mergeCell ref="C90:C91"/>
    <mergeCell ref="D86:G87"/>
    <mergeCell ref="H90:H91"/>
    <mergeCell ref="H84:H85"/>
    <mergeCell ref="K84:K85"/>
    <mergeCell ref="I84:J85"/>
    <mergeCell ref="H88:H89"/>
    <mergeCell ref="I88:J89"/>
    <mergeCell ref="K88:K89"/>
    <mergeCell ref="D90:G91"/>
    <mergeCell ref="K82:K83"/>
    <mergeCell ref="K80:K81"/>
    <mergeCell ref="F64:F65"/>
    <mergeCell ref="D61:D62"/>
    <mergeCell ref="H82:H83"/>
    <mergeCell ref="I82:J83"/>
    <mergeCell ref="D80:G81"/>
    <mergeCell ref="H80:J81"/>
    <mergeCell ref="C82:C83"/>
    <mergeCell ref="D82:G83"/>
    <mergeCell ref="E76:F76"/>
    <mergeCell ref="E77:F78"/>
    <mergeCell ref="A52:C52"/>
    <mergeCell ref="A61:A62"/>
    <mergeCell ref="A79:B79"/>
    <mergeCell ref="E79:F79"/>
    <mergeCell ref="H79:J79"/>
    <mergeCell ref="I66:J66"/>
    <mergeCell ref="F57:H57"/>
    <mergeCell ref="A54:C54"/>
    <mergeCell ref="A55:C55"/>
    <mergeCell ref="F55:H55"/>
    <mergeCell ref="A77:A78"/>
    <mergeCell ref="B77:B78"/>
    <mergeCell ref="C77:C78"/>
    <mergeCell ref="D77:D78"/>
    <mergeCell ref="D73:D74"/>
    <mergeCell ref="A53:C53"/>
    <mergeCell ref="A56:C56"/>
    <mergeCell ref="E20:G21"/>
    <mergeCell ref="I76:K76"/>
    <mergeCell ref="I75:K75"/>
    <mergeCell ref="I63:K63"/>
    <mergeCell ref="I64:K65"/>
    <mergeCell ref="A80:A91"/>
    <mergeCell ref="B80:B81"/>
    <mergeCell ref="F56:H56"/>
    <mergeCell ref="C61:C62"/>
    <mergeCell ref="G60:H60"/>
    <mergeCell ref="A58:B59"/>
    <mergeCell ref="A64:A65"/>
    <mergeCell ref="C64:C65"/>
    <mergeCell ref="F61:F62"/>
    <mergeCell ref="A57:C57"/>
    <mergeCell ref="B82:B91"/>
    <mergeCell ref="D67:D68"/>
    <mergeCell ref="F67:F68"/>
    <mergeCell ref="E67:E68"/>
    <mergeCell ref="C67:C68"/>
    <mergeCell ref="G64:H65"/>
    <mergeCell ref="E64:E65"/>
    <mergeCell ref="D64:D65"/>
    <mergeCell ref="C80:C81"/>
    <mergeCell ref="A33:C33"/>
    <mergeCell ref="B64:B65"/>
    <mergeCell ref="E61:E62"/>
    <mergeCell ref="B61:B62"/>
    <mergeCell ref="A75:B75"/>
    <mergeCell ref="A42:C42"/>
    <mergeCell ref="O6:V6"/>
    <mergeCell ref="A5:B6"/>
    <mergeCell ref="A28:C28"/>
    <mergeCell ref="A29:C29"/>
    <mergeCell ref="A24:C24"/>
    <mergeCell ref="D14:F14"/>
    <mergeCell ref="G14:I14"/>
    <mergeCell ref="A22:B23"/>
    <mergeCell ref="D9:F9"/>
    <mergeCell ref="K19:L19"/>
    <mergeCell ref="A35:C35"/>
    <mergeCell ref="A30:C30"/>
    <mergeCell ref="E19:G19"/>
    <mergeCell ref="D5:G6"/>
    <mergeCell ref="H19:J19"/>
    <mergeCell ref="H20:J21"/>
    <mergeCell ref="J4:L5"/>
    <mergeCell ref="G9:H9"/>
    <mergeCell ref="A37:C37"/>
    <mergeCell ref="A36:C36"/>
    <mergeCell ref="G1:L2"/>
    <mergeCell ref="G15:I16"/>
    <mergeCell ref="A25:C25"/>
    <mergeCell ref="G10:H11"/>
    <mergeCell ref="A26:C26"/>
    <mergeCell ref="K20:L21"/>
    <mergeCell ref="D10:F11"/>
    <mergeCell ref="J3:L3"/>
    <mergeCell ref="D4:G4"/>
    <mergeCell ref="A1:F2"/>
    <mergeCell ref="A20:C21"/>
    <mergeCell ref="A19:C19"/>
    <mergeCell ref="A4:B4"/>
    <mergeCell ref="A9:C9"/>
    <mergeCell ref="K10:L11"/>
    <mergeCell ref="A32:C32"/>
    <mergeCell ref="A15:C16"/>
    <mergeCell ref="A34:C34"/>
    <mergeCell ref="A14:C14"/>
    <mergeCell ref="A31:C31"/>
    <mergeCell ref="A27:C27"/>
    <mergeCell ref="A10:C11"/>
    <mergeCell ref="A48:C48"/>
    <mergeCell ref="A44:C44"/>
    <mergeCell ref="A38:C38"/>
    <mergeCell ref="A47:C47"/>
    <mergeCell ref="A43:C43"/>
    <mergeCell ref="A51:C51"/>
    <mergeCell ref="A40:C40"/>
    <mergeCell ref="A41:C41"/>
    <mergeCell ref="A45:C45"/>
    <mergeCell ref="A49:C49"/>
    <mergeCell ref="A46:C46"/>
    <mergeCell ref="A39:C39"/>
    <mergeCell ref="O33:R37"/>
    <mergeCell ref="F25:G26"/>
    <mergeCell ref="F27:G53"/>
    <mergeCell ref="J25:K26"/>
    <mergeCell ref="J27:K53"/>
    <mergeCell ref="O1:R2"/>
    <mergeCell ref="A7:I8"/>
    <mergeCell ref="D15:F16"/>
    <mergeCell ref="A99:K115"/>
    <mergeCell ref="A70:B71"/>
    <mergeCell ref="E72:F72"/>
    <mergeCell ref="A73:A74"/>
    <mergeCell ref="B73:B74"/>
    <mergeCell ref="C88:C89"/>
    <mergeCell ref="A50:C50"/>
    <mergeCell ref="I67:J68"/>
    <mergeCell ref="G66:H66"/>
    <mergeCell ref="G67:H68"/>
    <mergeCell ref="F24:H24"/>
    <mergeCell ref="E73:F74"/>
    <mergeCell ref="F54:H54"/>
    <mergeCell ref="G61:H62"/>
    <mergeCell ref="G63:H63"/>
    <mergeCell ref="C73:C74"/>
  </mergeCells>
  <phoneticPr fontId="30"/>
  <conditionalFormatting sqref="A10:C11 A15:C16 D5">
    <cfRule type="cellIs" dxfId="0" priority="4" stopIfTrue="1" operator="equal">
      <formula>0</formula>
    </cfRule>
  </conditionalFormatting>
  <dataValidations count="1">
    <dataValidation type="list" allowBlank="1" showInputMessage="1" showErrorMessage="1" sqref="V38">
      <formula1>$R$34:$R$35</formula1>
    </dataValidation>
  </dataValidations>
  <pageMargins left="0.33" right="0.25" top="0.21" bottom="0.16" header="0.3" footer="0.18"/>
  <pageSetup paperSize="9" scale="51" orientation="portrait" r:id="rId1"/>
  <ignoredErrors>
    <ignoredError sqref="D15 G15 A1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968" r:id="rId4" name="Button 1432">
              <controlPr defaultSize="0" print="0" autoFill="0" autoPict="0" macro="[0]!総括申込書印刷">
                <anchor moveWithCells="1" sizeWithCells="1">
                  <from>
                    <xdr:col>13</xdr:col>
                    <xdr:colOff>180975</xdr:colOff>
                    <xdr:row>33</xdr:row>
                    <xdr:rowOff>9525</xdr:rowOff>
                  </from>
                  <to>
                    <xdr:col>17</xdr:col>
                    <xdr:colOff>257175</xdr:colOff>
                    <xdr:row>38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70C0"/>
  </sheetPr>
  <dimension ref="A1:DX596"/>
  <sheetViews>
    <sheetView showGridLines="0" showRowColHeaders="0" showZeros="0" view="pageBreakPreview" zoomScale="70" zoomScaleNormal="70" zoomScaleSheetLayoutView="70" workbookViewId="0">
      <selection activeCell="G581" sqref="G581"/>
    </sheetView>
  </sheetViews>
  <sheetFormatPr defaultColWidth="9" defaultRowHeight="13.5"/>
  <cols>
    <col min="1" max="1" width="9" style="168" customWidth="1"/>
    <col min="2" max="2" width="8.75" style="29" customWidth="1"/>
    <col min="3" max="3" width="28" style="29" customWidth="1"/>
    <col min="4" max="4" width="36.5" style="29" customWidth="1"/>
    <col min="5" max="5" width="10.875" style="29" customWidth="1"/>
    <col min="6" max="6" width="18.375" style="168" customWidth="1"/>
    <col min="7" max="7" width="19.5" style="147" customWidth="1"/>
    <col min="8" max="8" width="12.375" style="147" customWidth="1"/>
    <col min="9" max="9" width="3.5" style="147" customWidth="1"/>
    <col min="10" max="10" width="19.5" style="147" hidden="1" customWidth="1"/>
    <col min="11" max="11" width="6.5" style="29" hidden="1" customWidth="1"/>
    <col min="12" max="12" width="3.5" style="29" hidden="1" customWidth="1"/>
    <col min="13" max="13" width="19.5" style="147" hidden="1" customWidth="1"/>
    <col min="14" max="14" width="6.5" style="29" hidden="1" customWidth="1"/>
    <col min="15" max="15" width="3.5" style="29" hidden="1" customWidth="1"/>
    <col min="16" max="16" width="19.5" style="147" hidden="1" customWidth="1"/>
    <col min="17" max="17" width="6.5" style="29" hidden="1" customWidth="1"/>
    <col min="18" max="18" width="3.5" style="29" hidden="1" customWidth="1"/>
    <col min="19" max="19" width="19.5" style="147" hidden="1" customWidth="1"/>
    <col min="20" max="20" width="6.5" style="29" hidden="1" customWidth="1"/>
    <col min="21" max="21" width="3.5" style="29" hidden="1" customWidth="1"/>
    <col min="22" max="22" width="12.75" style="29" customWidth="1"/>
    <col min="23" max="23" width="6" style="29" hidden="1" customWidth="1"/>
    <col min="24" max="24" width="9.25" style="29" hidden="1" customWidth="1"/>
    <col min="25" max="25" width="9.25" style="102" hidden="1" customWidth="1"/>
    <col min="26" max="26" width="9.25" style="110" hidden="1" customWidth="1"/>
    <col min="27" max="28" width="9.25" style="102" hidden="1" customWidth="1"/>
    <col min="29" max="29" width="11.75" style="102" hidden="1" customWidth="1"/>
    <col min="30" max="30" width="13.5" style="102" hidden="1" customWidth="1"/>
    <col min="31" max="31" width="9.25" style="102" hidden="1" customWidth="1"/>
    <col min="32" max="32" width="13.125" style="29" hidden="1" customWidth="1"/>
    <col min="33" max="33" width="9.25" style="29" hidden="1" customWidth="1"/>
    <col min="34" max="34" width="9.5" style="29" hidden="1" customWidth="1"/>
    <col min="35" max="36" width="9.25" style="29" hidden="1" customWidth="1"/>
    <col min="37" max="37" width="9" style="382" hidden="1" customWidth="1"/>
    <col min="38" max="60" width="9" style="29" hidden="1" customWidth="1"/>
    <col min="61" max="98" width="9" style="400" hidden="1" customWidth="1"/>
    <col min="99" max="99" width="9.5" style="400" hidden="1" customWidth="1"/>
    <col min="100" max="120" width="9" style="400" hidden="1" customWidth="1"/>
    <col min="121" max="121" width="20.5" style="400" customWidth="1"/>
    <col min="122" max="122" width="40.75" style="400" customWidth="1"/>
    <col min="123" max="123" width="9" style="400" hidden="1" customWidth="1"/>
    <col min="124" max="124" width="11" style="400" hidden="1" customWidth="1"/>
    <col min="125" max="127" width="9" style="400" hidden="1" customWidth="1"/>
    <col min="128" max="128" width="9" style="400" customWidth="1"/>
    <col min="129" max="16384" width="9" style="400"/>
  </cols>
  <sheetData>
    <row r="1" spans="1:128" ht="28.5" customHeight="1">
      <c r="A1" s="917" t="str">
        <f>基本情報!A1&amp;"  "&amp;"男子名簿"</f>
        <v>秩父宮賜杯　第５３回全日本大学駅伝対校選手権大会　東海地区選考会  男子名簿</v>
      </c>
      <c r="B1" s="917"/>
      <c r="C1" s="917"/>
      <c r="D1" s="917"/>
      <c r="E1" s="917"/>
      <c r="F1" s="917"/>
      <c r="G1" s="917"/>
      <c r="H1" s="917"/>
      <c r="I1" s="917"/>
      <c r="J1" s="917"/>
      <c r="K1" s="142"/>
      <c r="L1" s="141"/>
      <c r="M1" s="197" t="s">
        <v>298</v>
      </c>
      <c r="N1" s="143"/>
      <c r="O1" s="143"/>
      <c r="P1" s="162" t="e">
        <f>IF($T$3="","",VLOOKUP(T3,学校名!B8:D1417,2))</f>
        <v>#N/A</v>
      </c>
      <c r="Q1" s="143"/>
      <c r="R1" s="143"/>
      <c r="S1" s="142"/>
      <c r="T1" s="143"/>
      <c r="U1" s="143"/>
      <c r="V1" s="459"/>
      <c r="W1" s="144"/>
      <c r="Y1" s="103"/>
      <c r="Z1" s="104"/>
      <c r="DR1" s="486"/>
    </row>
    <row r="2" spans="1:128" ht="36" customHeight="1">
      <c r="A2" s="924" t="s">
        <v>6480</v>
      </c>
      <c r="B2" s="924"/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144"/>
      <c r="O2" s="144"/>
      <c r="P2" s="919" t="s">
        <v>1020</v>
      </c>
      <c r="Q2" s="919"/>
      <c r="R2" s="919"/>
      <c r="S2" s="276" t="s">
        <v>1021</v>
      </c>
      <c r="T2" s="144"/>
      <c r="U2" s="144"/>
      <c r="V2" s="144"/>
      <c r="W2" s="144"/>
      <c r="Y2" s="105"/>
      <c r="Z2" s="100"/>
      <c r="DQ2" s="502" t="s">
        <v>1763</v>
      </c>
      <c r="DR2" s="502" t="s">
        <v>1764</v>
      </c>
    </row>
    <row r="3" spans="1:128" ht="28.5">
      <c r="A3" s="924"/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145"/>
      <c r="O3" s="145"/>
      <c r="P3" s="918">
        <f>総括申込書!D5</f>
        <v>0</v>
      </c>
      <c r="Q3" s="918"/>
      <c r="R3" s="918"/>
      <c r="S3" s="178" t="str">
        <f>基本情報!C8</f>
        <v xml:space="preserve">  </v>
      </c>
      <c r="T3" s="177" t="str">
        <f>IF(総括申込書!$A$5="","",総括申込書!$A$5)</f>
        <v xml:space="preserve">  </v>
      </c>
      <c r="U3" s="145"/>
      <c r="V3" s="144"/>
      <c r="W3" s="144"/>
      <c r="Y3" s="106"/>
      <c r="Z3" s="107"/>
      <c r="DQ3" s="503" t="str">
        <f>総括申込書!A5</f>
        <v xml:space="preserve">  </v>
      </c>
      <c r="DR3" s="503">
        <f>総括申込書!D5</f>
        <v>0</v>
      </c>
    </row>
    <row r="4" spans="1:128" ht="50.45" customHeight="1">
      <c r="A4" s="924"/>
      <c r="B4" s="924"/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146"/>
      <c r="O4" s="146"/>
      <c r="P4" s="922" t="e">
        <f>S4&amp;Q7</f>
        <v>#N/A</v>
      </c>
      <c r="Q4" s="922"/>
      <c r="R4" s="922"/>
      <c r="S4" s="196" t="e">
        <f>IF(T3="","",VLOOKUP(S3,学校名!B8:F1417,2))</f>
        <v>#N/A</v>
      </c>
      <c r="T4" s="146"/>
      <c r="U4" s="146"/>
      <c r="V4" s="144"/>
      <c r="W4" s="144"/>
      <c r="Y4" s="108"/>
      <c r="Z4" s="109"/>
    </row>
    <row r="5" spans="1:128" ht="21" customHeight="1">
      <c r="A5" s="924"/>
      <c r="B5" s="924"/>
      <c r="C5" s="924"/>
      <c r="D5" s="924"/>
      <c r="E5" s="924"/>
      <c r="F5" s="924"/>
      <c r="G5" s="924"/>
      <c r="H5" s="924"/>
      <c r="I5" s="924"/>
      <c r="J5" s="924"/>
      <c r="K5" s="924"/>
      <c r="L5" s="924"/>
      <c r="M5" s="924"/>
      <c r="N5" s="30"/>
      <c r="O5" s="30"/>
      <c r="P5" s="923">
        <f>IF(総括申込書!$A$10="","",総括申込書!$A$10)</f>
        <v>0</v>
      </c>
      <c r="Q5" s="923"/>
      <c r="R5" s="923"/>
      <c r="S5" s="148" t="s">
        <v>23</v>
      </c>
      <c r="T5" s="30"/>
      <c r="U5" s="30"/>
      <c r="V5" s="144"/>
      <c r="W5" s="144"/>
      <c r="Y5" s="99"/>
      <c r="Z5" s="100"/>
    </row>
    <row r="6" spans="1:128" ht="30" customHeight="1">
      <c r="A6" s="924"/>
      <c r="B6" s="924"/>
      <c r="C6" s="924"/>
      <c r="D6" s="924"/>
      <c r="E6" s="924"/>
      <c r="F6" s="924"/>
      <c r="G6" s="924"/>
      <c r="H6" s="924"/>
      <c r="I6" s="924"/>
      <c r="J6" s="924"/>
      <c r="K6" s="924"/>
      <c r="L6" s="924"/>
      <c r="M6" s="924"/>
      <c r="N6" s="144"/>
      <c r="O6" s="144"/>
      <c r="T6" s="149"/>
      <c r="U6" s="149"/>
      <c r="V6" s="144"/>
      <c r="W6" s="144"/>
      <c r="Y6" s="100"/>
    </row>
    <row r="7" spans="1:128" ht="21" customHeight="1" thickBot="1">
      <c r="A7" s="925"/>
      <c r="B7" s="925"/>
      <c r="C7" s="925"/>
      <c r="D7" s="925"/>
      <c r="E7" s="925"/>
      <c r="F7" s="925"/>
      <c r="G7" s="925"/>
      <c r="H7" s="925"/>
      <c r="I7" s="925"/>
      <c r="J7" s="925"/>
      <c r="K7" s="925"/>
      <c r="L7" s="925"/>
      <c r="M7" s="925"/>
      <c r="N7" s="150"/>
      <c r="O7" s="150"/>
      <c r="P7" s="151" t="str">
        <f>基本情報!E33</f>
        <v>申込責任者　メールアドレス</v>
      </c>
      <c r="Q7" s="910" t="str">
        <f>IF(総括申込書!E20="","",総括申込書!$E$20)</f>
        <v/>
      </c>
      <c r="R7" s="910"/>
      <c r="S7" s="910"/>
      <c r="T7" s="909" t="s">
        <v>652</v>
      </c>
      <c r="U7" s="909"/>
      <c r="V7" s="144"/>
      <c r="W7" s="144"/>
      <c r="Y7" s="111"/>
      <c r="Z7" s="100"/>
      <c r="DV7" s="400" t="s">
        <v>1741</v>
      </c>
    </row>
    <row r="8" spans="1:128" ht="25.5" customHeight="1" thickBot="1">
      <c r="A8" s="893" t="s">
        <v>1038</v>
      </c>
      <c r="B8" s="894"/>
      <c r="C8" s="895"/>
      <c r="D8" s="896" t="s">
        <v>1691</v>
      </c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896"/>
      <c r="P8" s="896"/>
      <c r="Q8" s="896"/>
      <c r="R8" s="896"/>
      <c r="S8" s="896"/>
      <c r="T8" s="896"/>
      <c r="U8" s="896"/>
      <c r="V8" s="897"/>
      <c r="W8" s="144"/>
      <c r="Y8" s="111"/>
      <c r="Z8" s="100"/>
      <c r="AL8" s="386"/>
      <c r="AM8" s="386">
        <f>IF(OR(SUM(AM12:AM520)=0,B12=""),0,1)</f>
        <v>0</v>
      </c>
      <c r="AN8" s="386"/>
      <c r="AO8" s="29">
        <f>IF(MAX(AL12:AL520)&gt;0,1,0)</f>
        <v>0</v>
      </c>
      <c r="AP8" s="386">
        <f>IF(OR(MOD(SUM(AT12:AT520),10)=5,MOD(SUM(AT12:AT250),10)=0),0,1)</f>
        <v>0</v>
      </c>
      <c r="AQ8" s="386"/>
      <c r="AR8" s="386"/>
      <c r="AS8" s="386"/>
      <c r="AT8" s="387"/>
      <c r="AV8" s="386"/>
      <c r="AW8" s="386"/>
      <c r="AX8" s="388"/>
      <c r="AY8" s="388"/>
      <c r="AZ8" s="386"/>
      <c r="BA8" s="386"/>
      <c r="BB8" s="386"/>
      <c r="BC8" s="386"/>
      <c r="BD8" s="386"/>
      <c r="BE8" s="386">
        <f>IF(MAX(BE12:BE520)&gt;0,1,0)</f>
        <v>0</v>
      </c>
      <c r="BF8" s="386">
        <f t="shared" ref="BF8" si="0">IF(SUM(BF12:BF520)&lt;&gt;0,1,0)</f>
        <v>0</v>
      </c>
      <c r="BG8" s="398"/>
      <c r="BH8" s="394"/>
      <c r="BI8" s="401"/>
      <c r="BJ8" s="401"/>
      <c r="BK8" s="401"/>
      <c r="BL8" s="401"/>
      <c r="BM8" s="386">
        <f>IF(SUM(BM12:BM520)&lt;&gt;0,1,0)</f>
        <v>0</v>
      </c>
      <c r="BN8" s="401"/>
      <c r="BO8" s="401"/>
      <c r="BP8" s="401"/>
      <c r="BQ8" s="401"/>
      <c r="BR8" s="401"/>
      <c r="BS8" s="401"/>
      <c r="BT8" s="401"/>
      <c r="BU8" s="386">
        <f>IF(SUM(BU12:BU520)&lt;&gt;0,1,0)</f>
        <v>0</v>
      </c>
      <c r="BV8" s="401"/>
      <c r="BW8" s="401"/>
      <c r="BX8" s="401"/>
      <c r="BY8" s="401"/>
      <c r="BZ8" s="402"/>
      <c r="CA8" s="402"/>
      <c r="CB8" s="402"/>
      <c r="CC8" s="386">
        <f>IF(SUM(CC12:CC520)&lt;&gt;0,1,0)</f>
        <v>0</v>
      </c>
      <c r="CK8" s="386">
        <f>IF(SUM(CK12:CK520)&lt;&gt;0,1,0)</f>
        <v>0</v>
      </c>
      <c r="CS8" s="386">
        <f>IF(SUM(CS12:CS520)&lt;&gt;0,1,0)</f>
        <v>0</v>
      </c>
      <c r="CU8" s="386">
        <f>IF(SUM(CU12:CU520)&lt;&gt;0,1,0)</f>
        <v>0</v>
      </c>
      <c r="CV8" s="386">
        <f t="shared" ref="CV8:DD8" si="1">IF(SUM(CV12:CV520)&lt;&gt;0,1,0)</f>
        <v>0</v>
      </c>
      <c r="CW8" s="386">
        <f t="shared" si="1"/>
        <v>0</v>
      </c>
      <c r="CX8" s="386">
        <f t="shared" si="1"/>
        <v>0</v>
      </c>
      <c r="CY8" s="386">
        <f t="shared" si="1"/>
        <v>0</v>
      </c>
      <c r="CZ8" s="386">
        <f t="shared" si="1"/>
        <v>0</v>
      </c>
      <c r="DA8" s="386">
        <f t="shared" si="1"/>
        <v>0</v>
      </c>
      <c r="DB8" s="386">
        <f t="shared" si="1"/>
        <v>0</v>
      </c>
      <c r="DC8" s="386">
        <f t="shared" si="1"/>
        <v>0</v>
      </c>
      <c r="DD8" s="386">
        <f t="shared" si="1"/>
        <v>0</v>
      </c>
      <c r="DE8" s="405" t="str">
        <f>IF(COUNTA($P$12:$P$520)=0,"",IF(COUNTA($P$12:$P$520)&lt;4,1,IF(COUNTA($P$12:$P$520)&gt;6,1,"")))</f>
        <v/>
      </c>
      <c r="DF8" s="405" t="str">
        <f>IF(COUNTA($S$12:$S$520)=0,"",IF(COUNTA($S$12:$S$520)&lt;4,1,IF(COUNTA($S$12:$S$520)&gt;6,1,"")))</f>
        <v/>
      </c>
      <c r="DG8" s="400">
        <f>IF(COUNTA(Q12:Q520)=0,0,IF(DG10=DG11,0,1))</f>
        <v>0</v>
      </c>
      <c r="DH8" s="400">
        <f>IF(COUNTA(T12:T520)=0,0,IF(DH10=DH11,0,1))</f>
        <v>0</v>
      </c>
      <c r="DI8" s="386">
        <f t="shared" ref="DI8:DO8" si="2">IF(SUM(DI12:DI520)&lt;&gt;0,1,0)</f>
        <v>0</v>
      </c>
      <c r="DJ8" s="386">
        <f t="shared" si="2"/>
        <v>0</v>
      </c>
      <c r="DK8" s="386">
        <f t="shared" si="2"/>
        <v>0</v>
      </c>
      <c r="DL8" s="386">
        <f t="shared" si="2"/>
        <v>0</v>
      </c>
      <c r="DM8" s="386">
        <f t="shared" si="2"/>
        <v>0</v>
      </c>
      <c r="DN8" s="386">
        <f t="shared" si="2"/>
        <v>0</v>
      </c>
      <c r="DO8" s="386">
        <f t="shared" si="2"/>
        <v>0</v>
      </c>
      <c r="DQ8" s="564"/>
      <c r="DS8" s="386">
        <f>IF(SUM(DS12:DS580)=0,0,1)</f>
        <v>0</v>
      </c>
      <c r="DT8" s="386">
        <f>IF(SUM(DT12:DT580)=0,0,1)</f>
        <v>0</v>
      </c>
      <c r="DU8" s="386">
        <f>IF(SUM(DU12:DU580)=0,0,1)</f>
        <v>0</v>
      </c>
      <c r="DV8" s="386">
        <f>IF(SUM(DV12:DV580)=0,0,1)</f>
        <v>0</v>
      </c>
      <c r="DW8" s="400" t="str">
        <f>IF(G12="","",IF(OR(COUNTBLANK(C12:C22)&gt;4,COUNTIF(G12:G22,G12)&lt;8),1,""))</f>
        <v/>
      </c>
    </row>
    <row r="9" spans="1:128" ht="29.85" customHeight="1">
      <c r="A9" s="898" t="s">
        <v>1039</v>
      </c>
      <c r="B9" s="899"/>
      <c r="C9" s="899"/>
      <c r="D9" s="902" t="str">
        <f>IFERROR(HLOOKUP(1,$AL8:$ZZ9,2,FALSE),"")</f>
        <v/>
      </c>
      <c r="E9" s="903"/>
      <c r="F9" s="903"/>
      <c r="G9" s="903"/>
      <c r="H9" s="903"/>
      <c r="I9" s="903"/>
      <c r="J9" s="903"/>
      <c r="K9" s="903"/>
      <c r="L9" s="903"/>
      <c r="M9" s="903"/>
      <c r="N9" s="903"/>
      <c r="O9" s="903"/>
      <c r="P9" s="903"/>
      <c r="Q9" s="903"/>
      <c r="R9" s="903"/>
      <c r="S9" s="903"/>
      <c r="T9" s="903"/>
      <c r="U9" s="903"/>
      <c r="V9" s="904"/>
      <c r="W9" s="369"/>
      <c r="Y9" s="111"/>
      <c r="Z9" s="100"/>
      <c r="AL9" s="374" t="s">
        <v>1136</v>
      </c>
      <c r="AM9" s="386" t="s">
        <v>1137</v>
      </c>
      <c r="AN9" s="386" t="s">
        <v>1051</v>
      </c>
      <c r="AO9" s="29" t="s">
        <v>1151</v>
      </c>
      <c r="AP9" s="411" t="s">
        <v>6478</v>
      </c>
      <c r="AQ9" s="411" t="s">
        <v>1052</v>
      </c>
      <c r="AR9" s="411" t="s">
        <v>1052</v>
      </c>
      <c r="AS9" s="411" t="s">
        <v>1052</v>
      </c>
      <c r="AT9" s="411" t="s">
        <v>6478</v>
      </c>
      <c r="AU9" s="386"/>
      <c r="AV9" s="386"/>
      <c r="AW9" s="386"/>
      <c r="AX9" s="386"/>
      <c r="AY9" s="386"/>
      <c r="AZ9" s="386"/>
      <c r="BA9" s="386"/>
      <c r="BB9" s="386"/>
      <c r="BC9" s="386"/>
      <c r="BD9" s="387"/>
      <c r="BE9" s="386" t="s">
        <v>1707</v>
      </c>
      <c r="BF9" s="393" t="s">
        <v>1157</v>
      </c>
      <c r="BG9" s="399"/>
      <c r="BH9" s="394"/>
      <c r="BI9" s="401"/>
      <c r="BJ9" s="401"/>
      <c r="BK9" s="401"/>
      <c r="BL9" s="401"/>
      <c r="BM9" s="386" t="s">
        <v>1113</v>
      </c>
      <c r="BN9" s="401"/>
      <c r="BO9" s="399"/>
      <c r="BP9" s="394"/>
      <c r="BQ9" s="401"/>
      <c r="BR9" s="401"/>
      <c r="BS9" s="401"/>
      <c r="BT9" s="401"/>
      <c r="BU9" s="386" t="s">
        <v>1113</v>
      </c>
      <c r="BV9" s="401"/>
      <c r="BW9" s="399"/>
      <c r="BX9" s="394"/>
      <c r="BY9" s="401"/>
      <c r="BZ9" s="401"/>
      <c r="CA9" s="401"/>
      <c r="CB9" s="401"/>
      <c r="CC9" s="386" t="s">
        <v>1113</v>
      </c>
      <c r="CD9" s="401"/>
      <c r="CE9" s="399"/>
      <c r="CF9" s="394"/>
      <c r="CG9" s="401"/>
      <c r="CH9" s="401"/>
      <c r="CI9" s="401"/>
      <c r="CJ9" s="401"/>
      <c r="CK9" s="386" t="s">
        <v>1113</v>
      </c>
      <c r="CL9" s="401"/>
      <c r="CM9" s="399"/>
      <c r="CN9" s="394"/>
      <c r="CO9" s="401"/>
      <c r="CP9" s="401"/>
      <c r="CQ9" s="401"/>
      <c r="CR9" s="401"/>
      <c r="CS9" s="386" t="s">
        <v>1113</v>
      </c>
      <c r="CT9" s="401"/>
      <c r="CU9" s="407" t="s">
        <v>1120</v>
      </c>
      <c r="CV9" s="407" t="s">
        <v>1120</v>
      </c>
      <c r="CW9" s="407" t="s">
        <v>1120</v>
      </c>
      <c r="CX9" s="407" t="s">
        <v>1120</v>
      </c>
      <c r="CY9" s="407" t="s">
        <v>1120</v>
      </c>
      <c r="CZ9" s="400" t="s">
        <v>1123</v>
      </c>
      <c r="DA9" s="400" t="s">
        <v>1124</v>
      </c>
      <c r="DB9" s="400" t="s">
        <v>1122</v>
      </c>
      <c r="DC9" s="400" t="s">
        <v>1125</v>
      </c>
      <c r="DD9" s="400" t="s">
        <v>1126</v>
      </c>
      <c r="DE9" s="400" t="s">
        <v>1134</v>
      </c>
      <c r="DF9" s="400" t="s">
        <v>1148</v>
      </c>
      <c r="DG9" s="400" t="s">
        <v>1149</v>
      </c>
      <c r="DH9" s="400" t="s">
        <v>1150</v>
      </c>
      <c r="DI9" s="400" t="s">
        <v>1138</v>
      </c>
      <c r="DJ9" s="166" t="s">
        <v>1037</v>
      </c>
      <c r="DK9" s="166" t="s">
        <v>1131</v>
      </c>
      <c r="DL9" s="166" t="s">
        <v>1132</v>
      </c>
      <c r="DM9" s="166" t="s">
        <v>1037</v>
      </c>
      <c r="DN9" s="166" t="s">
        <v>1131</v>
      </c>
      <c r="DO9" s="166" t="s">
        <v>1132</v>
      </c>
      <c r="DQ9" s="564"/>
      <c r="DS9" s="386" t="s">
        <v>1702</v>
      </c>
      <c r="DT9" s="386" t="s">
        <v>1703</v>
      </c>
      <c r="DU9" s="400" t="s">
        <v>1704</v>
      </c>
      <c r="DV9" s="400" t="s">
        <v>3098</v>
      </c>
      <c r="DW9" s="400" t="s">
        <v>1706</v>
      </c>
    </row>
    <row r="10" spans="1:128" ht="18" customHeight="1" thickBot="1">
      <c r="A10" s="900"/>
      <c r="B10" s="901"/>
      <c r="C10" s="901"/>
      <c r="D10" s="905"/>
      <c r="E10" s="906"/>
      <c r="F10" s="906"/>
      <c r="G10" s="906"/>
      <c r="H10" s="906"/>
      <c r="I10" s="906"/>
      <c r="J10" s="906"/>
      <c r="K10" s="906"/>
      <c r="L10" s="906"/>
      <c r="M10" s="906"/>
      <c r="N10" s="906"/>
      <c r="O10" s="906"/>
      <c r="P10" s="906"/>
      <c r="Q10" s="906"/>
      <c r="R10" s="906"/>
      <c r="S10" s="906"/>
      <c r="T10" s="906"/>
      <c r="U10" s="906"/>
      <c r="V10" s="907"/>
      <c r="W10" s="369"/>
      <c r="Y10" s="105"/>
      <c r="Z10" s="100"/>
      <c r="AL10" s="385" t="s">
        <v>1129</v>
      </c>
      <c r="AM10" s="384" t="s">
        <v>1040</v>
      </c>
      <c r="AN10" s="384" t="s">
        <v>1041</v>
      </c>
      <c r="AO10" s="891" t="s">
        <v>1042</v>
      </c>
      <c r="AP10" s="892"/>
      <c r="AQ10" s="892"/>
      <c r="AR10" s="892"/>
      <c r="AS10" s="892"/>
      <c r="AT10" s="892"/>
      <c r="AU10" s="386" t="s">
        <v>1043</v>
      </c>
      <c r="AV10" s="386"/>
      <c r="AW10" s="386"/>
      <c r="AX10" s="389"/>
      <c r="AY10" s="389"/>
      <c r="AZ10" s="389"/>
      <c r="BA10" s="389"/>
      <c r="BB10" s="389"/>
      <c r="BC10" s="389"/>
      <c r="BD10" s="389"/>
      <c r="BE10" s="386"/>
      <c r="BF10" s="393"/>
      <c r="BG10" s="398"/>
      <c r="BH10" s="395"/>
      <c r="BI10" s="403"/>
      <c r="BJ10" s="403"/>
      <c r="BK10" s="403"/>
      <c r="BL10" s="403"/>
      <c r="BM10" s="403"/>
      <c r="BN10" s="403"/>
      <c r="BO10" s="398"/>
      <c r="BP10" s="395"/>
      <c r="BQ10" s="403"/>
      <c r="BR10" s="403"/>
      <c r="BS10" s="403"/>
      <c r="BT10" s="403"/>
      <c r="BU10" s="403"/>
      <c r="BV10" s="403"/>
      <c r="BW10" s="398"/>
      <c r="BX10" s="395"/>
      <c r="BY10" s="403"/>
      <c r="BZ10" s="403"/>
      <c r="CA10" s="403"/>
      <c r="CB10" s="403"/>
      <c r="CC10" s="403"/>
      <c r="CD10" s="403"/>
      <c r="CE10" s="398"/>
      <c r="CF10" s="395"/>
      <c r="CG10" s="403"/>
      <c r="CH10" s="403"/>
      <c r="CI10" s="403"/>
      <c r="CJ10" s="403"/>
      <c r="CK10" s="403"/>
      <c r="CL10" s="403"/>
      <c r="CM10" s="398"/>
      <c r="CN10" s="395"/>
      <c r="CO10" s="403"/>
      <c r="CP10" s="403"/>
      <c r="CQ10" s="403"/>
      <c r="CR10" s="403"/>
      <c r="CS10" s="403"/>
      <c r="CT10" s="403"/>
      <c r="CU10" s="400" t="s">
        <v>1114</v>
      </c>
      <c r="CZ10" s="400" t="s">
        <v>1121</v>
      </c>
      <c r="DG10" s="416">
        <f>COUNTA(P12:P520)</f>
        <v>0</v>
      </c>
      <c r="DH10" s="416">
        <f>COUNTA(S12:S520)</f>
        <v>0</v>
      </c>
      <c r="DQ10" s="565"/>
    </row>
    <row r="11" spans="1:128" ht="18" customHeight="1" thickBot="1">
      <c r="A11" s="247" t="s">
        <v>104</v>
      </c>
      <c r="B11" s="248" t="s">
        <v>1012</v>
      </c>
      <c r="C11" s="249" t="s">
        <v>105</v>
      </c>
      <c r="D11" s="363" t="s">
        <v>5112</v>
      </c>
      <c r="E11" s="364" t="s">
        <v>3101</v>
      </c>
      <c r="F11" s="365" t="s">
        <v>0</v>
      </c>
      <c r="G11" s="366" t="s">
        <v>1699</v>
      </c>
      <c r="H11" s="920" t="s">
        <v>25</v>
      </c>
      <c r="I11" s="921"/>
      <c r="J11" s="366" t="s">
        <v>1017</v>
      </c>
      <c r="K11" s="911" t="s">
        <v>25</v>
      </c>
      <c r="L11" s="913"/>
      <c r="M11" s="366" t="s">
        <v>1018</v>
      </c>
      <c r="N11" s="911" t="s">
        <v>25</v>
      </c>
      <c r="O11" s="912"/>
      <c r="P11" s="367" t="s">
        <v>533</v>
      </c>
      <c r="Q11" s="911" t="s">
        <v>25</v>
      </c>
      <c r="R11" s="912"/>
      <c r="S11" s="367" t="s">
        <v>532</v>
      </c>
      <c r="T11" s="911" t="s">
        <v>25</v>
      </c>
      <c r="U11" s="914"/>
      <c r="V11" s="368" t="s">
        <v>561</v>
      </c>
      <c r="W11" s="371"/>
      <c r="Y11" s="112"/>
      <c r="Z11" s="113" t="s">
        <v>27</v>
      </c>
      <c r="AA11" s="113" t="s">
        <v>28</v>
      </c>
      <c r="AB11" s="113" t="s">
        <v>29</v>
      </c>
      <c r="AC11" s="113" t="s">
        <v>695</v>
      </c>
      <c r="AD11" s="114" t="s">
        <v>26</v>
      </c>
      <c r="AF11" s="908" t="s">
        <v>1008</v>
      </c>
      <c r="AG11" s="908"/>
      <c r="AH11" s="908"/>
      <c r="AI11" s="908"/>
      <c r="AJ11" s="908"/>
      <c r="AM11" s="386"/>
      <c r="AN11" s="386"/>
      <c r="AO11" s="386" t="s">
        <v>1044</v>
      </c>
      <c r="AP11" s="386" t="s">
        <v>1045</v>
      </c>
      <c r="AQ11" s="386" t="s">
        <v>1046</v>
      </c>
      <c r="AR11" s="386" t="s">
        <v>1047</v>
      </c>
      <c r="AS11" s="386" t="s">
        <v>1048</v>
      </c>
      <c r="AT11" s="386" t="s">
        <v>1049</v>
      </c>
      <c r="AU11" s="386" t="s">
        <v>1050</v>
      </c>
      <c r="AV11" s="386"/>
      <c r="AW11" s="386"/>
      <c r="AX11" s="388"/>
      <c r="AY11" s="388"/>
      <c r="AZ11" s="388"/>
      <c r="BA11" s="388"/>
      <c r="BB11" s="388"/>
      <c r="BC11" s="388"/>
      <c r="BD11" s="389"/>
      <c r="BE11" s="386"/>
      <c r="BF11" s="386"/>
      <c r="BG11" s="408" t="s">
        <v>1112</v>
      </c>
      <c r="BH11" s="409"/>
      <c r="BI11" s="410" t="s">
        <v>1054</v>
      </c>
      <c r="BJ11" s="410" t="s">
        <v>1055</v>
      </c>
      <c r="BK11" s="410" t="s">
        <v>1056</v>
      </c>
      <c r="BL11" s="410" t="s">
        <v>1057</v>
      </c>
      <c r="BM11" s="410" t="s">
        <v>1058</v>
      </c>
      <c r="BN11" s="410"/>
      <c r="BO11" s="408" t="s">
        <v>1053</v>
      </c>
      <c r="BP11" s="409"/>
      <c r="BQ11" s="410" t="s">
        <v>1054</v>
      </c>
      <c r="BR11" s="410" t="s">
        <v>1055</v>
      </c>
      <c r="BS11" s="410" t="s">
        <v>1056</v>
      </c>
      <c r="BT11" s="410" t="s">
        <v>1057</v>
      </c>
      <c r="BU11" s="410" t="s">
        <v>1058</v>
      </c>
      <c r="BV11" s="410"/>
      <c r="BW11" s="408" t="s">
        <v>1053</v>
      </c>
      <c r="BX11" s="409"/>
      <c r="BY11" s="410" t="s">
        <v>1054</v>
      </c>
      <c r="BZ11" s="410" t="s">
        <v>1055</v>
      </c>
      <c r="CA11" s="410" t="s">
        <v>1056</v>
      </c>
      <c r="CB11" s="410" t="s">
        <v>1057</v>
      </c>
      <c r="CC11" s="410" t="s">
        <v>1058</v>
      </c>
      <c r="CD11" s="410"/>
      <c r="CE11" s="408" t="s">
        <v>1053</v>
      </c>
      <c r="CF11" s="409"/>
      <c r="CG11" s="410" t="s">
        <v>1054</v>
      </c>
      <c r="CH11" s="410" t="s">
        <v>1055</v>
      </c>
      <c r="CI11" s="410" t="s">
        <v>1056</v>
      </c>
      <c r="CJ11" s="410" t="s">
        <v>1057</v>
      </c>
      <c r="CK11" s="410" t="s">
        <v>1058</v>
      </c>
      <c r="CL11" s="410"/>
      <c r="CM11" s="408" t="s">
        <v>1053</v>
      </c>
      <c r="CN11" s="409"/>
      <c r="CO11" s="410" t="s">
        <v>1054</v>
      </c>
      <c r="CP11" s="410" t="s">
        <v>1055</v>
      </c>
      <c r="CQ11" s="410" t="s">
        <v>1056</v>
      </c>
      <c r="CR11" s="410" t="s">
        <v>1057</v>
      </c>
      <c r="CS11" s="410" t="s">
        <v>1058</v>
      </c>
      <c r="CT11" s="401"/>
      <c r="CU11" s="400" t="s">
        <v>1115</v>
      </c>
      <c r="CV11" s="400" t="s">
        <v>1116</v>
      </c>
      <c r="CW11" s="400" t="s">
        <v>1117</v>
      </c>
      <c r="CX11" s="400" t="s">
        <v>1118</v>
      </c>
      <c r="CY11" s="400" t="s">
        <v>1119</v>
      </c>
      <c r="CZ11" s="400" t="s">
        <v>1115</v>
      </c>
      <c r="DA11" s="400" t="s">
        <v>1116</v>
      </c>
      <c r="DB11" s="400" t="s">
        <v>1117</v>
      </c>
      <c r="DC11" s="400" t="s">
        <v>1118</v>
      </c>
      <c r="DD11" s="400" t="s">
        <v>1119</v>
      </c>
      <c r="DE11" s="400" t="s">
        <v>1127</v>
      </c>
      <c r="DF11" s="400" t="s">
        <v>1128</v>
      </c>
      <c r="DG11" s="416">
        <f>COUNTIF(DG12:DG520,MODE(DG12:DG520))</f>
        <v>0</v>
      </c>
      <c r="DH11" s="416">
        <f>COUNTIF(DH12:DH520,MODE(DH12:DH520))</f>
        <v>0</v>
      </c>
      <c r="DJ11" s="400" t="s">
        <v>1053</v>
      </c>
      <c r="DM11" s="400" t="s">
        <v>1130</v>
      </c>
      <c r="DQ11" s="500" t="s">
        <v>1700</v>
      </c>
      <c r="DR11" s="501" t="s">
        <v>1701</v>
      </c>
      <c r="DS11" s="467">
        <f>DATE(2020,1,1)</f>
        <v>43831</v>
      </c>
      <c r="DT11" s="467">
        <f>DATE(2021,5,31)</f>
        <v>44347</v>
      </c>
      <c r="DX11" s="500" t="s">
        <v>1740</v>
      </c>
    </row>
    <row r="12" spans="1:128" s="404" customFormat="1" ht="18" customHeight="1" thickBot="1">
      <c r="A12" s="497" t="str">
        <f>IF(C12="","",1)</f>
        <v/>
      </c>
      <c r="B12" s="153"/>
      <c r="C12" s="560" t="str">
        <f>IF(B12="","",VLOOKUP(B12,学連登録!$C$2:$G$3000,2,FALSE))</f>
        <v/>
      </c>
      <c r="D12" s="561" t="str">
        <f>IF(B12="","",VLOOKUP(B12,学連登録!$C$2:$U$3000,19,FALSE))</f>
        <v/>
      </c>
      <c r="E12" s="562" t="str">
        <f>IF(B12="","",VLOOKUP(B12,学連登録!$C$2:$U$3000,4,FALSE))</f>
        <v/>
      </c>
      <c r="F12" s="563" t="str">
        <f>IF(B12="","",VLOOKUP(B12,学連登録!$C$2:$I$3000,7,FALSE))</f>
        <v/>
      </c>
      <c r="G12" s="499"/>
      <c r="H12" s="1026"/>
      <c r="I12" s="1027"/>
      <c r="J12" s="154"/>
      <c r="K12" s="885"/>
      <c r="L12" s="886"/>
      <c r="M12" s="154"/>
      <c r="N12" s="881"/>
      <c r="O12" s="882"/>
      <c r="P12" s="154"/>
      <c r="Q12" s="881"/>
      <c r="R12" s="882"/>
      <c r="S12" s="154"/>
      <c r="T12" s="881"/>
      <c r="U12" s="882"/>
      <c r="V12" s="588" t="str">
        <f>IF(B12="","",VLOOKUP(B12,学連登録!$C$2:$H$3000,6,FALSE))</f>
        <v/>
      </c>
      <c r="W12" s="370"/>
      <c r="X12" s="566"/>
      <c r="Y12" s="567" t="str">
        <f t="shared" ref="Y12:Y43" si="3">IF(C12="","",$S$3)</f>
        <v/>
      </c>
      <c r="Z12" s="568" t="str">
        <f>IF(G12="","",VLOOKUP(G12,種目名!$O$5:$T$104,3,0))</f>
        <v/>
      </c>
      <c r="AA12" s="569" t="str">
        <f>IF(J12="","",VLOOKUP(J12,種目名!$O$5:$T$104,3,0))</f>
        <v/>
      </c>
      <c r="AB12" s="570" t="str">
        <f>IF(M12="","",VLOOKUP(M12,種目名!$O$5:$T$104,3,0))</f>
        <v/>
      </c>
      <c r="AC12" s="570" t="str">
        <f>IF(P12="","",VLOOKUP(AF12,種目名!$O$5:$T$104,3,0))</f>
        <v/>
      </c>
      <c r="AD12" s="571" t="str">
        <f>IF(S12="","",VLOOKUP(AI12,種目名!$O$5:$T$104,3,0))</f>
        <v/>
      </c>
      <c r="AE12" s="572">
        <f t="shared" ref="AE12:AE43" si="4">LENB(P12)</f>
        <v>0</v>
      </c>
      <c r="AF12" s="566" t="str">
        <f t="shared" ref="AF12:AF43" si="5">IF(AE12,LEFTB(P12,AE12-1),"")</f>
        <v/>
      </c>
      <c r="AG12" s="566" t="str">
        <f t="shared" ref="AG12:AG43" si="6">IF(AE12,MIDB(P12,AE12,1),"")</f>
        <v/>
      </c>
      <c r="AH12" s="572">
        <f t="shared" ref="AH12:AH43" si="7">LENB(S12)</f>
        <v>0</v>
      </c>
      <c r="AI12" s="566" t="str">
        <f t="shared" ref="AI12:AI43" si="8">IF(AH12,LEFTB(S12,AH12-1),"")</f>
        <v/>
      </c>
      <c r="AJ12" s="566" t="str">
        <f t="shared" ref="AJ12:AJ43" si="9">IF(AH12,MIDB(S12,AH12,1),"")</f>
        <v/>
      </c>
      <c r="AK12" s="573"/>
      <c r="AL12" s="574">
        <f>IF(B12&gt;2000,1,0)</f>
        <v>0</v>
      </c>
      <c r="AM12" s="575">
        <f>IF(B12="",0,IF(F12=$P$3,0,1))</f>
        <v>0</v>
      </c>
      <c r="AN12" s="576">
        <f>COUNTIF($B12:B$12,B12)</f>
        <v>0</v>
      </c>
      <c r="AO12" s="575"/>
      <c r="AP12" s="575" t="str">
        <f>IF($B12="","",IF(C12="",1,0))</f>
        <v/>
      </c>
      <c r="AQ12" s="575" t="str">
        <f>IF($B12="","",IF(D12="",1,0))</f>
        <v/>
      </c>
      <c r="AR12" s="575" t="str">
        <f>IF($B12="","",IF(E12="",1,0))</f>
        <v/>
      </c>
      <c r="AS12" s="575" t="str">
        <f>IF($B12="","",IF(F12="",1,0))</f>
        <v/>
      </c>
      <c r="AT12" s="575">
        <f>IF(ISNA(OR(AO12:AS12)),1,SUM(AO12:AS12))</f>
        <v>0</v>
      </c>
      <c r="AU12" s="575" t="str">
        <f>IF($C12="","",IF(G12="","",$C12&amp;"-"&amp;Z12))</f>
        <v/>
      </c>
      <c r="AV12" s="575" t="str">
        <f t="shared" ref="AV12:AY12" si="10">IF($C12="","",IF(H12="","",$C12&amp;"-"&amp;AA12))</f>
        <v/>
      </c>
      <c r="AW12" s="575" t="str">
        <f t="shared" si="10"/>
        <v/>
      </c>
      <c r="AX12" s="575" t="str">
        <f t="shared" si="10"/>
        <v/>
      </c>
      <c r="AY12" s="575" t="str">
        <f t="shared" si="10"/>
        <v/>
      </c>
      <c r="AZ12" s="575" t="str">
        <f>IF(AU12="","",COUNTIF($AU$12:$AY$520,AU12))</f>
        <v/>
      </c>
      <c r="BA12" s="575" t="str">
        <f>IF(AV12="","",COUNTIF($AU$12:$AY$520,AV12))</f>
        <v/>
      </c>
      <c r="BB12" s="575" t="str">
        <f>IF(AW12="","",COUNTIF($AU$12:$AY$520,AW12))</f>
        <v/>
      </c>
      <c r="BC12" s="575" t="str">
        <f>IF(AX12="","",COUNTIF($AU$12:$AY$520,AX12))</f>
        <v/>
      </c>
      <c r="BD12" s="577" t="str">
        <f>IF(AY12="","",COUNTIF($AU$12:$AY$520,AY12))</f>
        <v/>
      </c>
      <c r="BE12" s="578">
        <f>IF(MAX(AZ12:BD12)&gt;1,1,0)</f>
        <v>0</v>
      </c>
      <c r="BF12" s="579" t="str">
        <f>IF(COUNTIF($G$12:$U$520,"*,*")&gt;0,1,IF(COUNTIF($G$12:$U$520,"分")&gt;0,1,IF(COUNTIF($G$12:$U$520,"秒")&gt;0,1,IF(COUNTIF($G$12:$U$520,"*cm*")&gt;0,1,""))))</f>
        <v/>
      </c>
      <c r="BG12" s="575">
        <f>IF(H12="",0,VALUE(SUBSTITUTE(H12,".","")))</f>
        <v>0</v>
      </c>
      <c r="BH12" s="575">
        <f>IF(H12="",0,SUBSTITUTE(H12,"m",""))</f>
        <v>0</v>
      </c>
      <c r="BI12" s="580">
        <f>VALUE(IF(COUNTIF(H12,"*.*")&gt;0,BG12,BH12))</f>
        <v>0</v>
      </c>
      <c r="BJ12" s="581">
        <f t="shared" ref="BJ12:BJ75" si="11">INT(BI12/10000)</f>
        <v>0</v>
      </c>
      <c r="BK12" s="582" t="str">
        <f t="shared" ref="BK12:BK75" si="12">RIGHT(INT(BI12/100),2)</f>
        <v>0</v>
      </c>
      <c r="BL12" s="582" t="str">
        <f t="shared" ref="BL12:BL75" si="13">RIGHT(INT(BI12/1),2)</f>
        <v>0</v>
      </c>
      <c r="BM12" s="580">
        <f>IF(COUNTIF(H12,"*m*")&gt;0,"",IF(VALUE(BK12)&lt;60,0,1))</f>
        <v>0</v>
      </c>
      <c r="BN12" s="580" t="str">
        <f>BK12&amp;"m"&amp;BL12</f>
        <v>0m0</v>
      </c>
      <c r="BO12" s="575">
        <f>IF(K12="",0,VALUE(SUBSTITUTE(K12,".","")))</f>
        <v>0</v>
      </c>
      <c r="BP12" s="575">
        <f>IF(K12="",0,SUBSTITUTE(K12,"m",""))</f>
        <v>0</v>
      </c>
      <c r="BQ12" s="580">
        <f>VALUE(IF(COUNTIF(K12,"*.*")&gt;0,BO12,BP12))</f>
        <v>0</v>
      </c>
      <c r="BR12" s="581">
        <f>INT(BQ12/10000)</f>
        <v>0</v>
      </c>
      <c r="BS12" s="582" t="str">
        <f>RIGHT(INT(BQ12/100),2)</f>
        <v>0</v>
      </c>
      <c r="BT12" s="582" t="str">
        <f>RIGHT(INT(BQ12/1),2)</f>
        <v>0</v>
      </c>
      <c r="BU12" s="580">
        <f>IF(COUNTIF(K12,"*m*")&gt;0,"",IF(VALUE(BS12)&lt;60,0,1))</f>
        <v>0</v>
      </c>
      <c r="BV12" s="580" t="str">
        <f>BS12&amp;"m"&amp;BT12</f>
        <v>0m0</v>
      </c>
      <c r="BW12" s="575">
        <f>IF(N12="",0,VALUE(SUBSTITUTE(N12,".","")))</f>
        <v>0</v>
      </c>
      <c r="BX12" s="575">
        <f>IF(N12="",0,SUBSTITUTE(N12,"m",""))</f>
        <v>0</v>
      </c>
      <c r="BY12" s="580">
        <f>VALUE(IF(COUNTIF(N12,"*.*")&gt;0,BW12,BX12))</f>
        <v>0</v>
      </c>
      <c r="BZ12" s="581">
        <f>INT(BY12/10000)</f>
        <v>0</v>
      </c>
      <c r="CA12" s="582" t="str">
        <f>RIGHT(INT(BY12/100),2)</f>
        <v>0</v>
      </c>
      <c r="CB12" s="582" t="str">
        <f>RIGHT(INT(BY12/1),2)</f>
        <v>0</v>
      </c>
      <c r="CC12" s="580">
        <f>IF(COUNTIF(N12,"*m*")&gt;0,"",IF(VALUE(CA12)&lt;60,0,1))</f>
        <v>0</v>
      </c>
      <c r="CD12" s="580" t="str">
        <f>CA12&amp;"m"&amp;CB12</f>
        <v>0m0</v>
      </c>
      <c r="CE12" s="575">
        <f>IF(Q12="",0,VALUE(SUBSTITUTE(Q12,".","")))</f>
        <v>0</v>
      </c>
      <c r="CF12" s="575">
        <f>IF(Q12="",0,SUBSTITUTE(Q12,"m",""))</f>
        <v>0</v>
      </c>
      <c r="CG12" s="580">
        <f>VALUE(IF(COUNTIF(Q12,"*.*")&gt;0,CE12,CF12))</f>
        <v>0</v>
      </c>
      <c r="CH12" s="581">
        <f>INT(CG12/10000)</f>
        <v>0</v>
      </c>
      <c r="CI12" s="582" t="str">
        <f>RIGHT(INT(CG12/100),2)</f>
        <v>0</v>
      </c>
      <c r="CJ12" s="582" t="str">
        <f>RIGHT(INT(CG12/1),2)</f>
        <v>0</v>
      </c>
      <c r="CK12" s="580">
        <f>IF(COUNTIF(Q12,"*m*")&gt;0,"",IF(VALUE(CI12)&lt;60,0,1))</f>
        <v>0</v>
      </c>
      <c r="CL12" s="580" t="str">
        <f>CI12&amp;"m"&amp;CJ12</f>
        <v>0m0</v>
      </c>
      <c r="CM12" s="575">
        <f>IF(T12="",0,VALUE(SUBSTITUTE(T12,".","")))</f>
        <v>0</v>
      </c>
      <c r="CN12" s="575">
        <f>IF(T12="",0,SUBSTITUTE(T12,"m",""))</f>
        <v>0</v>
      </c>
      <c r="CO12" s="580">
        <f>VALUE(IF(COUNTIF(T12,"*.*")&gt;0,CM12,CN12))</f>
        <v>0</v>
      </c>
      <c r="CP12" s="581">
        <f>INT(CO12/10000)</f>
        <v>0</v>
      </c>
      <c r="CQ12" s="582" t="str">
        <f>RIGHT(INT(CO12/100),2)</f>
        <v>0</v>
      </c>
      <c r="CR12" s="582" t="str">
        <f>RIGHT(INT(CO12/1),2)</f>
        <v>0</v>
      </c>
      <c r="CS12" s="580">
        <f>IF(COUNTIF(T12,"*m*")&gt;0,"",IF(VALUE(CQ12)&lt;60,0,1))</f>
        <v>0</v>
      </c>
      <c r="CT12" s="580" t="str">
        <f>CQ12&amp;"m"&amp;CR12</f>
        <v>0m0</v>
      </c>
      <c r="CU12" s="580">
        <f>IF(AND($D12="",G12&gt;0),1,IF(AND($D12="",H12&gt;0),1,0))</f>
        <v>0</v>
      </c>
      <c r="CV12" s="580">
        <f>IF(AND($D12="",J12&gt;0),1,IF(AND($D12="",K12&gt;0),1,0))</f>
        <v>0</v>
      </c>
      <c r="CW12" s="580">
        <f>IF(AND($D12="",M12&gt;0),1,IF(AND($D12="",N12&gt;0),1,0))</f>
        <v>0</v>
      </c>
      <c r="CX12" s="580">
        <f>IF(AND($D12="",P12&gt;0),1,IF(AND($D12="",Q12&gt;0),1,0))</f>
        <v>0</v>
      </c>
      <c r="CY12" s="580">
        <f>IF(AND($D12="",S12&gt;0),1,IF(AND($D12="",T12&gt;0),1,0))</f>
        <v>0</v>
      </c>
      <c r="CZ12" s="580" t="str">
        <f>IF(AND(G12="",H12&gt;0),1,"")</f>
        <v/>
      </c>
      <c r="DA12" s="580" t="str">
        <f>IF(AND(J12="",K12&gt;0),1,"")</f>
        <v/>
      </c>
      <c r="DB12" s="580" t="str">
        <f>IF(AND(M12="",N12&gt;0),1,"")</f>
        <v/>
      </c>
      <c r="DC12" s="580" t="str">
        <f>IF(AND(P12="",Q12&gt;0),1,"")</f>
        <v/>
      </c>
      <c r="DD12" s="580" t="str">
        <f>IF(AND(S12="",T12&gt;0),1,"")</f>
        <v/>
      </c>
      <c r="DE12" s="583"/>
      <c r="DF12" s="583"/>
      <c r="DG12" s="580" t="str">
        <f>IF(B12="","",VALUE(Q12))</f>
        <v/>
      </c>
      <c r="DH12" s="580" t="str">
        <f>IF(B12="","",VALUE(T12))</f>
        <v/>
      </c>
      <c r="DI12" s="580">
        <f>IF(AND(B12&gt;0,COUNTA(G12:U12)=0),1,0)</f>
        <v>0</v>
      </c>
      <c r="DJ12" s="580" t="str">
        <f>IF(AND(COUNTIF(G12,"*m*")&gt;0,COUNTIF(H12,"*m*")&gt;0),1,"")</f>
        <v/>
      </c>
      <c r="DK12" s="580" t="str">
        <f>IF(AND(COUNTIF(J12,"*m*")&gt;0,COUNTIF(K12,"*m*")&gt;0),1,"")</f>
        <v/>
      </c>
      <c r="DL12" s="580" t="str">
        <f>IF(AND(COUNTIF(M12,"*m*")&gt;0,COUNTIF(N12,"*m*")&gt;0),1,"")</f>
        <v/>
      </c>
      <c r="DM12" s="580" t="str">
        <f>IF(AND(COUNTIF(G12,"*跳*")&gt;0,COUNTIF(H12,"*.*")&gt;0),1,IF(AND(COUNTIF(G12,"*投*")&gt;0,COUNTIF(H12,"*.*")&gt;0),1,""))</f>
        <v/>
      </c>
      <c r="DN12" s="580" t="str">
        <f>IF(AND(COUNTIF(J12,"*跳*")&gt;0,COUNTIF(K12,"*.*")&gt;0),1,IF(AND(COUNTIF(J12,"*投*")&gt;0,COUNTIF(K12,"*.*")&gt;0),1,""))</f>
        <v/>
      </c>
      <c r="DO12" s="580" t="str">
        <f>IF(AND(COUNTIF(M12,"*跳*")&gt;0,COUNTIF(N12,"*.*")&gt;0),1,IF(AND(COUNTIF(M12,"*投*")&gt;0,COUNTIF(N12,"*.*")&gt;0),1,""))</f>
        <v/>
      </c>
      <c r="DP12" s="583"/>
      <c r="DQ12" s="488"/>
      <c r="DR12" s="554"/>
      <c r="DS12" s="578">
        <f>IF(DQ12="",0,IF(OR(DQ12&lt;$DS$11,DQ12&gt;$DT$11),1,0))</f>
        <v>0</v>
      </c>
      <c r="DT12" s="578">
        <f>IF($H12="",0,IF(OR(DQ12="",DR12=""),1,0))</f>
        <v>0</v>
      </c>
      <c r="DU12" s="580">
        <f>IF(AND(DQ12="",DR12=""),0,IF(H12="",1,0))</f>
        <v>0</v>
      </c>
      <c r="DV12" s="580" t="str">
        <f>IF(G12="","",IF(OR(C12="",D12="",E12="",F12="",V12=""),1,""))</f>
        <v/>
      </c>
      <c r="DW12" s="583"/>
      <c r="DX12" s="489"/>
    </row>
    <row r="13" spans="1:128" s="404" customFormat="1" ht="18" customHeight="1" thickBot="1">
      <c r="A13" s="498" t="str">
        <f>IF(C13="","",A12+1)</f>
        <v/>
      </c>
      <c r="B13" s="153"/>
      <c r="C13" s="560" t="str">
        <f>IF(B13="","",VLOOKUP(B13,学連登録!$C$2:$G$3000,2,FALSE))</f>
        <v/>
      </c>
      <c r="D13" s="561" t="str">
        <f>IF(B13="","",VLOOKUP(B13,学連登録!$C$2:$U$3000,19,FALSE))</f>
        <v/>
      </c>
      <c r="E13" s="562" t="str">
        <f>IF(B13="","",VLOOKUP(B13,学連登録!$C$2:$U$3000,4,FALSE))</f>
        <v/>
      </c>
      <c r="F13" s="563" t="str">
        <f>IF(B13="","",VLOOKUP(B13,学連登録!$C$2:$I$3000,7,FALSE))</f>
        <v/>
      </c>
      <c r="G13" s="499"/>
      <c r="H13" s="1026"/>
      <c r="I13" s="1027"/>
      <c r="J13" s="154"/>
      <c r="K13" s="885"/>
      <c r="L13" s="886"/>
      <c r="M13" s="154"/>
      <c r="N13" s="883"/>
      <c r="O13" s="884"/>
      <c r="P13" s="154"/>
      <c r="Q13" s="881"/>
      <c r="R13" s="882"/>
      <c r="S13" s="154"/>
      <c r="T13" s="881"/>
      <c r="U13" s="882"/>
      <c r="V13" s="588" t="str">
        <f>IF(B13="","",VLOOKUP(B13,学連登録!$C$2:$H$3000,6,FALSE))</f>
        <v/>
      </c>
      <c r="W13" s="370"/>
      <c r="X13" s="566"/>
      <c r="Y13" s="567" t="str">
        <f t="shared" si="3"/>
        <v/>
      </c>
      <c r="Z13" s="584" t="str">
        <f>IF(G13="","",VLOOKUP(G13,種目名!$O$5:$T$104,3,0))</f>
        <v/>
      </c>
      <c r="AA13" s="585" t="str">
        <f>IF(J13="","",VLOOKUP(J13,種目名!$O$5:$T$104,3,0))</f>
        <v/>
      </c>
      <c r="AB13" s="586" t="str">
        <f>IF(M13="","",VLOOKUP(M13,種目名!$O$5:$T$104,3,0))</f>
        <v/>
      </c>
      <c r="AC13" s="570" t="str">
        <f>IF(P13="","",VLOOKUP(AF13,種目名!$O$5:$T$104,3,0))</f>
        <v/>
      </c>
      <c r="AD13" s="587" t="str">
        <f>IF(S13="","",VLOOKUP(AI13,種目名!$O$5:$T$104,3,0))</f>
        <v/>
      </c>
      <c r="AE13" s="572">
        <f t="shared" si="4"/>
        <v>0</v>
      </c>
      <c r="AF13" s="566" t="str">
        <f t="shared" si="5"/>
        <v/>
      </c>
      <c r="AG13" s="566" t="str">
        <f t="shared" si="6"/>
        <v/>
      </c>
      <c r="AH13" s="572">
        <f t="shared" si="7"/>
        <v>0</v>
      </c>
      <c r="AI13" s="566" t="str">
        <f t="shared" si="8"/>
        <v/>
      </c>
      <c r="AJ13" s="566" t="str">
        <f t="shared" si="9"/>
        <v/>
      </c>
      <c r="AK13" s="573"/>
      <c r="AL13" s="574">
        <f t="shared" ref="AL13:AL76" si="14">IF(B13&gt;2000,1,0)</f>
        <v>0</v>
      </c>
      <c r="AM13" s="575">
        <f t="shared" ref="AM13:AM76" si="15">IF(B13="",0,IF(F13=$P$3,0,1))</f>
        <v>0</v>
      </c>
      <c r="AN13" s="575">
        <f>COUNTIF($B$12:B13,B13)</f>
        <v>0</v>
      </c>
      <c r="AO13" s="575"/>
      <c r="AP13" s="575" t="str">
        <f t="shared" ref="AP13:AP76" si="16">IF($B13="","",IF(C13="",1,0))</f>
        <v/>
      </c>
      <c r="AQ13" s="575" t="str">
        <f t="shared" ref="AQ13:AQ76" si="17">IF($B13="","",IF(D13="",1,0))</f>
        <v/>
      </c>
      <c r="AR13" s="575" t="str">
        <f t="shared" ref="AR13:AR76" si="18">IF($B13="","",IF(E13="",1,0))</f>
        <v/>
      </c>
      <c r="AS13" s="575" t="str">
        <f t="shared" ref="AS13:AS76" si="19">IF($B13="","",IF(F13="",1,0))</f>
        <v/>
      </c>
      <c r="AT13" s="575">
        <f t="shared" ref="AT13:AT76" si="20">IF(ISNA(OR(AO13:AS13)),1,SUM(AO13:AS13))</f>
        <v>0</v>
      </c>
      <c r="AU13" s="575" t="str">
        <f t="shared" ref="AU13:AU22" si="21">IF($C13="","",IF(G13="","",$C13&amp;"-"&amp;Z13))</f>
        <v/>
      </c>
      <c r="AV13" s="575" t="str">
        <f t="shared" ref="AV13:AV22" si="22">IF($C13="","",IF(H13="","",$C13&amp;"-"&amp;AA13))</f>
        <v/>
      </c>
      <c r="AW13" s="575" t="str">
        <f t="shared" ref="AW13:AW22" si="23">IF($C13="","",IF(I13="","",$C13&amp;"-"&amp;AB13))</f>
        <v/>
      </c>
      <c r="AX13" s="575" t="str">
        <f t="shared" ref="AX13:AX22" si="24">IF($C13="","",IF(J13="","",$C13&amp;"-"&amp;AC13))</f>
        <v/>
      </c>
      <c r="AY13" s="575" t="str">
        <f t="shared" ref="AY13:AY22" si="25">IF($C13="","",IF(K13="","",$C13&amp;"-"&amp;AD13))</f>
        <v/>
      </c>
      <c r="AZ13" s="575" t="str">
        <f t="shared" ref="AZ13:AZ76" si="26">IF(AU13="","",COUNTIF($AU$12:$AY$520,AU13))</f>
        <v/>
      </c>
      <c r="BA13" s="575" t="str">
        <f t="shared" ref="BA13:BA76" si="27">IF(AV13="","",COUNTIF($AU$12:$AY$520,AV13))</f>
        <v/>
      </c>
      <c r="BB13" s="575" t="str">
        <f t="shared" ref="BB13:BB76" si="28">IF(AW13="","",COUNTIF($AU$12:$AY$520,AW13))</f>
        <v/>
      </c>
      <c r="BC13" s="575" t="str">
        <f t="shared" ref="BC13:BC76" si="29">IF(AX13="","",COUNTIF($AU$12:$AY$520,AX13))</f>
        <v/>
      </c>
      <c r="BD13" s="577" t="str">
        <f t="shared" ref="BD13:BD76" si="30">IF(AY13="","",COUNTIF($AU$12:$AY$520,AY13))</f>
        <v/>
      </c>
      <c r="BE13" s="578">
        <f t="shared" ref="BE13:BE76" si="31">IF(MAX(AZ13:BD13)&gt;1,1,0)</f>
        <v>0</v>
      </c>
      <c r="BF13" s="566"/>
      <c r="BG13" s="575">
        <f t="shared" ref="BG13:BG76" si="32">IF(H13="",0,VALUE(SUBSTITUTE(H13,".","")))</f>
        <v>0</v>
      </c>
      <c r="BH13" s="575">
        <f t="shared" ref="BH13:BH76" si="33">IF(H13="",0,SUBSTITUTE(H13,"m",""))</f>
        <v>0</v>
      </c>
      <c r="BI13" s="580">
        <f t="shared" ref="BI13:BI76" si="34">VALUE(IF(COUNTIF(H13,"*.*")&gt;0,BG13,BH13))</f>
        <v>0</v>
      </c>
      <c r="BJ13" s="581">
        <f t="shared" si="11"/>
        <v>0</v>
      </c>
      <c r="BK13" s="582" t="str">
        <f t="shared" si="12"/>
        <v>0</v>
      </c>
      <c r="BL13" s="582" t="str">
        <f t="shared" si="13"/>
        <v>0</v>
      </c>
      <c r="BM13" s="580">
        <f t="shared" ref="BM13:BM76" si="35">IF(COUNTIF(H13,"*m*")&gt;0,"",IF(VALUE(BK13)&lt;60,0,1))</f>
        <v>0</v>
      </c>
      <c r="BN13" s="580" t="str">
        <f t="shared" ref="BN13:BN76" si="36">BK13&amp;"m"&amp;BL13</f>
        <v>0m0</v>
      </c>
      <c r="BO13" s="575">
        <f t="shared" ref="BO13:BO76" si="37">IF(K13="",0,VALUE(SUBSTITUTE(K13,".","")))</f>
        <v>0</v>
      </c>
      <c r="BP13" s="575">
        <f t="shared" ref="BP13:BP76" si="38">IF(K13="",0,SUBSTITUTE(K13,"m",""))</f>
        <v>0</v>
      </c>
      <c r="BQ13" s="580">
        <f t="shared" ref="BQ13:BQ76" si="39">VALUE(IF(COUNTIF(K13,"*.*")&gt;0,BO13,BP13))</f>
        <v>0</v>
      </c>
      <c r="BR13" s="581">
        <f t="shared" ref="BR13:BR76" si="40">INT(BQ13/10000)</f>
        <v>0</v>
      </c>
      <c r="BS13" s="582" t="str">
        <f t="shared" ref="BS13:BS76" si="41">RIGHT(INT(BQ13/100),2)</f>
        <v>0</v>
      </c>
      <c r="BT13" s="582" t="str">
        <f t="shared" ref="BT13:BT76" si="42">RIGHT(INT(BQ13/1),2)</f>
        <v>0</v>
      </c>
      <c r="BU13" s="580">
        <f t="shared" ref="BU13:BU76" si="43">IF(COUNTIF(K13,"*m*")&gt;0,"",IF(VALUE(BS13)&lt;60,0,1))</f>
        <v>0</v>
      </c>
      <c r="BV13" s="580" t="str">
        <f t="shared" ref="BV13:BV76" si="44">BS13&amp;"m"&amp;BT13</f>
        <v>0m0</v>
      </c>
      <c r="BW13" s="575">
        <f t="shared" ref="BW13:BW76" si="45">IF(N13="",0,VALUE(SUBSTITUTE(N13,".","")))</f>
        <v>0</v>
      </c>
      <c r="BX13" s="575">
        <f t="shared" ref="BX13:BX76" si="46">IF(N13="",0,SUBSTITUTE(N13,"m",""))</f>
        <v>0</v>
      </c>
      <c r="BY13" s="580">
        <f t="shared" ref="BY13:BY76" si="47">VALUE(IF(COUNTIF(N13,"*.*")&gt;0,BW13,BX13))</f>
        <v>0</v>
      </c>
      <c r="BZ13" s="581">
        <f t="shared" ref="BZ13:BZ76" si="48">INT(BY13/10000)</f>
        <v>0</v>
      </c>
      <c r="CA13" s="582" t="str">
        <f t="shared" ref="CA13:CA76" si="49">RIGHT(INT(BY13/100),2)</f>
        <v>0</v>
      </c>
      <c r="CB13" s="582" t="str">
        <f t="shared" ref="CB13:CB76" si="50">RIGHT(INT(BY13/1),2)</f>
        <v>0</v>
      </c>
      <c r="CC13" s="580">
        <f t="shared" ref="CC13:CC76" si="51">IF(COUNTIF(N13,"*m*")&gt;0,"",IF(VALUE(CA13)&lt;60,0,1))</f>
        <v>0</v>
      </c>
      <c r="CD13" s="580" t="str">
        <f t="shared" ref="CD13:CD76" si="52">CA13&amp;"m"&amp;CB13</f>
        <v>0m0</v>
      </c>
      <c r="CE13" s="575">
        <f t="shared" ref="CE13:CE76" si="53">IF(Q13="",0,VALUE(SUBSTITUTE(Q13,".","")))</f>
        <v>0</v>
      </c>
      <c r="CF13" s="575">
        <f t="shared" ref="CF13:CF76" si="54">IF(Q13="",0,SUBSTITUTE(Q13,"m",""))</f>
        <v>0</v>
      </c>
      <c r="CG13" s="580">
        <f t="shared" ref="CG13:CG76" si="55">VALUE(IF(COUNTIF(Q13,"*.*")&gt;0,CE13,CF13))</f>
        <v>0</v>
      </c>
      <c r="CH13" s="581">
        <f t="shared" ref="CH13:CH76" si="56">INT(CG13/10000)</f>
        <v>0</v>
      </c>
      <c r="CI13" s="582" t="str">
        <f t="shared" ref="CI13:CI76" si="57">RIGHT(INT(CG13/100),2)</f>
        <v>0</v>
      </c>
      <c r="CJ13" s="582" t="str">
        <f t="shared" ref="CJ13:CJ76" si="58">RIGHT(INT(CG13/1),2)</f>
        <v>0</v>
      </c>
      <c r="CK13" s="580">
        <f t="shared" ref="CK13:CK76" si="59">IF(COUNTIF(Q13,"*m*")&gt;0,"",IF(VALUE(CI13)&lt;60,0,1))</f>
        <v>0</v>
      </c>
      <c r="CL13" s="580" t="str">
        <f t="shared" ref="CL13:CL76" si="60">CI13&amp;"m"&amp;CJ13</f>
        <v>0m0</v>
      </c>
      <c r="CM13" s="575">
        <f t="shared" ref="CM13:CM76" si="61">IF(T13="",0,VALUE(SUBSTITUTE(T13,".","")))</f>
        <v>0</v>
      </c>
      <c r="CN13" s="575">
        <f t="shared" ref="CN13:CN76" si="62">IF(T13="",0,SUBSTITUTE(T13,"m",""))</f>
        <v>0</v>
      </c>
      <c r="CO13" s="580">
        <f t="shared" ref="CO13:CO76" si="63">VALUE(IF(COUNTIF(T13,"*.*")&gt;0,CM13,CN13))</f>
        <v>0</v>
      </c>
      <c r="CP13" s="581">
        <f t="shared" ref="CP13:CP76" si="64">INT(CO13/10000)</f>
        <v>0</v>
      </c>
      <c r="CQ13" s="582" t="str">
        <f t="shared" ref="CQ13:CQ76" si="65">RIGHT(INT(CO13/100),2)</f>
        <v>0</v>
      </c>
      <c r="CR13" s="582" t="str">
        <f t="shared" ref="CR13:CR76" si="66">RIGHT(INT(CO13/1),2)</f>
        <v>0</v>
      </c>
      <c r="CS13" s="580">
        <f t="shared" ref="CS13:CS76" si="67">IF(COUNTIF(T13,"*m*")&gt;0,"",IF(VALUE(CQ13)&lt;60,0,1))</f>
        <v>0</v>
      </c>
      <c r="CT13" s="580" t="str">
        <f t="shared" ref="CT13:CT76" si="68">CQ13&amp;"m"&amp;CR13</f>
        <v>0m0</v>
      </c>
      <c r="CU13" s="580">
        <f t="shared" ref="CU13:CU76" si="69">IF(AND($D13="",G13&gt;0),1,IF(AND($D13="",H13&gt;0),1,0))</f>
        <v>0</v>
      </c>
      <c r="CV13" s="580">
        <f t="shared" ref="CV13:CV76" si="70">IF(AND($D13="",J13&gt;0),1,IF(AND($D13="",K13&gt;0),1,0))</f>
        <v>0</v>
      </c>
      <c r="CW13" s="580">
        <f t="shared" ref="CW13:CW76" si="71">IF(AND($D13="",M13&gt;0),1,IF(AND($D13="",N13&gt;0),1,0))</f>
        <v>0</v>
      </c>
      <c r="CX13" s="580">
        <f t="shared" ref="CX13:CX76" si="72">IF(AND($D13="",P13&gt;0),1,IF(AND($D13="",Q13&gt;0),1,0))</f>
        <v>0</v>
      </c>
      <c r="CY13" s="580">
        <f t="shared" ref="CY13:CY76" si="73">IF(AND($D13="",S13&gt;0),1,IF(AND($D13="",T13&gt;0),1,0))</f>
        <v>0</v>
      </c>
      <c r="CZ13" s="580" t="str">
        <f t="shared" ref="CZ13:CZ76" si="74">IF(AND(G13="",H13&gt;0),1,"")</f>
        <v/>
      </c>
      <c r="DA13" s="580" t="str">
        <f t="shared" ref="DA13:DA76" si="75">IF(AND(J13="",K13&gt;0),1,"")</f>
        <v/>
      </c>
      <c r="DB13" s="580" t="str">
        <f t="shared" ref="DB13:DB76" si="76">IF(AND(M13="",N13&gt;0),1,"")</f>
        <v/>
      </c>
      <c r="DC13" s="580" t="str">
        <f t="shared" ref="DC13:DC76" si="77">IF(AND(P13="",Q13&gt;0),1,"")</f>
        <v/>
      </c>
      <c r="DD13" s="580" t="str">
        <f t="shared" ref="DD13:DD76" si="78">IF(AND(S13="",T13&gt;0),1,"")</f>
        <v/>
      </c>
      <c r="DE13" s="580"/>
      <c r="DF13" s="583"/>
      <c r="DG13" s="580" t="str">
        <f t="shared" ref="DG13:DG76" si="79">IF(B13="","",VALUE(Q13))</f>
        <v/>
      </c>
      <c r="DH13" s="580" t="str">
        <f t="shared" ref="DH13:DH76" si="80">IF(B13="","",VALUE(T13))</f>
        <v/>
      </c>
      <c r="DI13" s="580">
        <f t="shared" ref="DI13:DI76" si="81">IF(AND(B13&gt;0,COUNTA(G13:U13)=0),1,0)</f>
        <v>0</v>
      </c>
      <c r="DJ13" s="580" t="str">
        <f t="shared" ref="DJ13:DJ76" si="82">IF(AND(COUNTIF(G13,"*m*")&gt;0,COUNTIF(H13,"*m*")&gt;0),1,"")</f>
        <v/>
      </c>
      <c r="DK13" s="580" t="str">
        <f t="shared" ref="DK13:DK76" si="83">IF(AND(COUNTIF(J13,"*m*")&gt;0,COUNTIF(K13,"*m*")&gt;0),1,"")</f>
        <v/>
      </c>
      <c r="DL13" s="580" t="str">
        <f t="shared" ref="DL13:DL76" si="84">IF(AND(COUNTIF(M13,"*m*")&gt;0,COUNTIF(N13,"*m*")&gt;0),1,"")</f>
        <v/>
      </c>
      <c r="DM13" s="580" t="str">
        <f t="shared" ref="DM13:DM76" si="85">IF(AND(COUNTIF(G13,"*跳*")&gt;0,COUNTIF(H13,"*.*")&gt;0),1,IF(AND(COUNTIF(G13,"*投*")&gt;0,COUNTIF(H13,"*.*")&gt;0),1,""))</f>
        <v/>
      </c>
      <c r="DN13" s="580" t="str">
        <f t="shared" ref="DN13:DN76" si="86">IF(AND(COUNTIF(J13,"*跳*")&gt;0,COUNTIF(K13,"*.*")&gt;0),1,IF(AND(COUNTIF(J13,"*投*")&gt;0,COUNTIF(K13,"*.*")&gt;0),1,""))</f>
        <v/>
      </c>
      <c r="DO13" s="580" t="str">
        <f t="shared" ref="DO13:DO76" si="87">IF(AND(COUNTIF(M13,"*跳*")&gt;0,COUNTIF(N13,"*.*")&gt;0),1,IF(AND(COUNTIF(M13,"*投*")&gt;0,COUNTIF(N13,"*.*")&gt;0),1,""))</f>
        <v/>
      </c>
      <c r="DP13" s="583"/>
      <c r="DQ13" s="488"/>
      <c r="DR13" s="554"/>
      <c r="DS13" s="578">
        <f t="shared" ref="DS13:DS22" si="88">IF(DQ13="",0,IF(OR(DQ13&lt;$DS$11,DQ13&gt;$DT$11),1,0))</f>
        <v>0</v>
      </c>
      <c r="DT13" s="578">
        <f t="shared" ref="DT13:DT22" si="89">IF($H13="",0,IF(OR(DQ13="",DR13=""),1,0))</f>
        <v>0</v>
      </c>
      <c r="DU13" s="580">
        <f t="shared" ref="DU13:DU76" si="90">IF(AND(DQ13="",DR13=""),0,IF(H13="",1,0))</f>
        <v>0</v>
      </c>
      <c r="DV13" s="580" t="str">
        <f t="shared" ref="DV13:DV22" si="91">IF(G13="","",IF(OR(C13="",D13="",E13="",F13="",V13=""),1,""))</f>
        <v/>
      </c>
      <c r="DW13" s="583"/>
      <c r="DX13" s="490"/>
    </row>
    <row r="14" spans="1:128" s="404" customFormat="1" ht="18" customHeight="1" thickBot="1">
      <c r="A14" s="498" t="str">
        <f t="shared" ref="A14:A76" si="92">IF(C14="","",A13+1)</f>
        <v/>
      </c>
      <c r="B14" s="153"/>
      <c r="C14" s="560" t="str">
        <f>IF(B14="","",VLOOKUP(B14,学連登録!$C$2:$G$3000,2,FALSE))</f>
        <v/>
      </c>
      <c r="D14" s="561" t="str">
        <f>IF(B14="","",VLOOKUP(B14,学連登録!$C$2:$U$3000,19,FALSE))</f>
        <v/>
      </c>
      <c r="E14" s="562" t="str">
        <f>IF(B14="","",VLOOKUP(B14,学連登録!$C$2:$U$3000,4,FALSE))</f>
        <v/>
      </c>
      <c r="F14" s="563" t="str">
        <f>IF(B14="","",VLOOKUP(B14,学連登録!$C$2:$I$3000,7,FALSE))</f>
        <v/>
      </c>
      <c r="G14" s="499"/>
      <c r="H14" s="915"/>
      <c r="I14" s="916"/>
      <c r="J14" s="155"/>
      <c r="K14" s="885"/>
      <c r="L14" s="886"/>
      <c r="M14" s="155"/>
      <c r="N14" s="883"/>
      <c r="O14" s="884"/>
      <c r="P14" s="154"/>
      <c r="Q14" s="881"/>
      <c r="R14" s="882"/>
      <c r="S14" s="154"/>
      <c r="T14" s="881"/>
      <c r="U14" s="882"/>
      <c r="V14" s="588" t="str">
        <f>IF(B14="","",VLOOKUP(B14,学連登録!$C$2:$H$3000,6,FALSE))</f>
        <v/>
      </c>
      <c r="W14" s="370"/>
      <c r="X14" s="566"/>
      <c r="Y14" s="567" t="str">
        <f t="shared" si="3"/>
        <v/>
      </c>
      <c r="Z14" s="568" t="str">
        <f>IF(G14="","",VLOOKUP(G14,種目名!$O$5:$T$104,3,0))</f>
        <v/>
      </c>
      <c r="AA14" s="569" t="str">
        <f>IF(J14="","",VLOOKUP(J14,種目名!$O$5:$T$104,3,0))</f>
        <v/>
      </c>
      <c r="AB14" s="570" t="str">
        <f>IF(M14="","",VLOOKUP(M14,種目名!$O$5:$T$104,3,0))</f>
        <v/>
      </c>
      <c r="AC14" s="570" t="str">
        <f>IF(P14="","",VLOOKUP(AF14,種目名!$O$5:$T$104,3,0))</f>
        <v/>
      </c>
      <c r="AD14" s="571" t="str">
        <f>IF(S14="","",VLOOKUP(AI14,種目名!$O$5:$T$104,3,0))</f>
        <v/>
      </c>
      <c r="AE14" s="572">
        <f t="shared" si="4"/>
        <v>0</v>
      </c>
      <c r="AF14" s="566" t="str">
        <f t="shared" si="5"/>
        <v/>
      </c>
      <c r="AG14" s="566" t="str">
        <f t="shared" si="6"/>
        <v/>
      </c>
      <c r="AH14" s="572">
        <f t="shared" si="7"/>
        <v>0</v>
      </c>
      <c r="AI14" s="566" t="str">
        <f t="shared" si="8"/>
        <v/>
      </c>
      <c r="AJ14" s="566" t="str">
        <f t="shared" si="9"/>
        <v/>
      </c>
      <c r="AK14" s="573"/>
      <c r="AL14" s="574">
        <f t="shared" si="14"/>
        <v>0</v>
      </c>
      <c r="AM14" s="575">
        <f t="shared" si="15"/>
        <v>0</v>
      </c>
      <c r="AN14" s="575">
        <f>COUNTIF($B$12:B14,B14)</f>
        <v>0</v>
      </c>
      <c r="AO14" s="575"/>
      <c r="AP14" s="575" t="str">
        <f t="shared" si="16"/>
        <v/>
      </c>
      <c r="AQ14" s="575" t="str">
        <f t="shared" si="17"/>
        <v/>
      </c>
      <c r="AR14" s="575" t="str">
        <f t="shared" si="18"/>
        <v/>
      </c>
      <c r="AS14" s="575" t="str">
        <f t="shared" si="19"/>
        <v/>
      </c>
      <c r="AT14" s="575">
        <f t="shared" si="20"/>
        <v>0</v>
      </c>
      <c r="AU14" s="575" t="str">
        <f t="shared" si="21"/>
        <v/>
      </c>
      <c r="AV14" s="575" t="str">
        <f t="shared" si="22"/>
        <v/>
      </c>
      <c r="AW14" s="575" t="str">
        <f t="shared" si="23"/>
        <v/>
      </c>
      <c r="AX14" s="575" t="str">
        <f t="shared" si="24"/>
        <v/>
      </c>
      <c r="AY14" s="575" t="str">
        <f t="shared" si="25"/>
        <v/>
      </c>
      <c r="AZ14" s="575" t="str">
        <f t="shared" si="26"/>
        <v/>
      </c>
      <c r="BA14" s="575" t="str">
        <f t="shared" si="27"/>
        <v/>
      </c>
      <c r="BB14" s="575" t="str">
        <f t="shared" si="28"/>
        <v/>
      </c>
      <c r="BC14" s="575" t="str">
        <f t="shared" si="29"/>
        <v/>
      </c>
      <c r="BD14" s="577" t="str">
        <f t="shared" si="30"/>
        <v/>
      </c>
      <c r="BE14" s="578">
        <f t="shared" si="31"/>
        <v>0</v>
      </c>
      <c r="BF14" s="566"/>
      <c r="BG14" s="575">
        <f t="shared" si="32"/>
        <v>0</v>
      </c>
      <c r="BH14" s="575">
        <f t="shared" si="33"/>
        <v>0</v>
      </c>
      <c r="BI14" s="580">
        <f t="shared" si="34"/>
        <v>0</v>
      </c>
      <c r="BJ14" s="581">
        <f t="shared" si="11"/>
        <v>0</v>
      </c>
      <c r="BK14" s="582" t="str">
        <f t="shared" si="12"/>
        <v>0</v>
      </c>
      <c r="BL14" s="582" t="str">
        <f t="shared" si="13"/>
        <v>0</v>
      </c>
      <c r="BM14" s="580">
        <f t="shared" si="35"/>
        <v>0</v>
      </c>
      <c r="BN14" s="580" t="str">
        <f t="shared" si="36"/>
        <v>0m0</v>
      </c>
      <c r="BO14" s="575">
        <f t="shared" si="37"/>
        <v>0</v>
      </c>
      <c r="BP14" s="575">
        <f t="shared" si="38"/>
        <v>0</v>
      </c>
      <c r="BQ14" s="580">
        <f t="shared" si="39"/>
        <v>0</v>
      </c>
      <c r="BR14" s="581">
        <f t="shared" si="40"/>
        <v>0</v>
      </c>
      <c r="BS14" s="582" t="str">
        <f t="shared" si="41"/>
        <v>0</v>
      </c>
      <c r="BT14" s="582" t="str">
        <f t="shared" si="42"/>
        <v>0</v>
      </c>
      <c r="BU14" s="580">
        <f t="shared" si="43"/>
        <v>0</v>
      </c>
      <c r="BV14" s="580" t="str">
        <f t="shared" si="44"/>
        <v>0m0</v>
      </c>
      <c r="BW14" s="575">
        <f t="shared" si="45"/>
        <v>0</v>
      </c>
      <c r="BX14" s="575">
        <f t="shared" si="46"/>
        <v>0</v>
      </c>
      <c r="BY14" s="580">
        <f t="shared" si="47"/>
        <v>0</v>
      </c>
      <c r="BZ14" s="581">
        <f t="shared" si="48"/>
        <v>0</v>
      </c>
      <c r="CA14" s="582" t="str">
        <f t="shared" si="49"/>
        <v>0</v>
      </c>
      <c r="CB14" s="582" t="str">
        <f t="shared" si="50"/>
        <v>0</v>
      </c>
      <c r="CC14" s="580">
        <f t="shared" si="51"/>
        <v>0</v>
      </c>
      <c r="CD14" s="580" t="str">
        <f t="shared" si="52"/>
        <v>0m0</v>
      </c>
      <c r="CE14" s="575">
        <f t="shared" si="53"/>
        <v>0</v>
      </c>
      <c r="CF14" s="575">
        <f t="shared" si="54"/>
        <v>0</v>
      </c>
      <c r="CG14" s="580">
        <f t="shared" si="55"/>
        <v>0</v>
      </c>
      <c r="CH14" s="581">
        <f t="shared" si="56"/>
        <v>0</v>
      </c>
      <c r="CI14" s="582" t="str">
        <f t="shared" si="57"/>
        <v>0</v>
      </c>
      <c r="CJ14" s="582" t="str">
        <f t="shared" si="58"/>
        <v>0</v>
      </c>
      <c r="CK14" s="580">
        <f t="shared" si="59"/>
        <v>0</v>
      </c>
      <c r="CL14" s="580" t="str">
        <f t="shared" si="60"/>
        <v>0m0</v>
      </c>
      <c r="CM14" s="575">
        <f t="shared" si="61"/>
        <v>0</v>
      </c>
      <c r="CN14" s="575">
        <f t="shared" si="62"/>
        <v>0</v>
      </c>
      <c r="CO14" s="580">
        <f t="shared" si="63"/>
        <v>0</v>
      </c>
      <c r="CP14" s="581">
        <f t="shared" si="64"/>
        <v>0</v>
      </c>
      <c r="CQ14" s="582" t="str">
        <f t="shared" si="65"/>
        <v>0</v>
      </c>
      <c r="CR14" s="582" t="str">
        <f t="shared" si="66"/>
        <v>0</v>
      </c>
      <c r="CS14" s="580">
        <f t="shared" si="67"/>
        <v>0</v>
      </c>
      <c r="CT14" s="580" t="str">
        <f t="shared" si="68"/>
        <v>0m0</v>
      </c>
      <c r="CU14" s="580">
        <f t="shared" si="69"/>
        <v>0</v>
      </c>
      <c r="CV14" s="580">
        <f t="shared" si="70"/>
        <v>0</v>
      </c>
      <c r="CW14" s="580">
        <f t="shared" si="71"/>
        <v>0</v>
      </c>
      <c r="CX14" s="580">
        <f t="shared" si="72"/>
        <v>0</v>
      </c>
      <c r="CY14" s="580">
        <f t="shared" si="73"/>
        <v>0</v>
      </c>
      <c r="CZ14" s="580" t="str">
        <f t="shared" si="74"/>
        <v/>
      </c>
      <c r="DA14" s="580" t="str">
        <f t="shared" si="75"/>
        <v/>
      </c>
      <c r="DB14" s="580" t="str">
        <f t="shared" si="76"/>
        <v/>
      </c>
      <c r="DC14" s="580" t="str">
        <f t="shared" si="77"/>
        <v/>
      </c>
      <c r="DD14" s="580" t="str">
        <f t="shared" si="78"/>
        <v/>
      </c>
      <c r="DE14" s="580"/>
      <c r="DF14" s="583"/>
      <c r="DG14" s="580" t="str">
        <f t="shared" si="79"/>
        <v/>
      </c>
      <c r="DH14" s="580" t="str">
        <f t="shared" si="80"/>
        <v/>
      </c>
      <c r="DI14" s="580">
        <f t="shared" si="81"/>
        <v>0</v>
      </c>
      <c r="DJ14" s="580" t="str">
        <f t="shared" si="82"/>
        <v/>
      </c>
      <c r="DK14" s="580" t="str">
        <f t="shared" si="83"/>
        <v/>
      </c>
      <c r="DL14" s="580" t="str">
        <f t="shared" si="84"/>
        <v/>
      </c>
      <c r="DM14" s="580" t="str">
        <f t="shared" si="85"/>
        <v/>
      </c>
      <c r="DN14" s="580" t="str">
        <f t="shared" si="86"/>
        <v/>
      </c>
      <c r="DO14" s="580" t="str">
        <f t="shared" si="87"/>
        <v/>
      </c>
      <c r="DP14" s="583"/>
      <c r="DQ14" s="488"/>
      <c r="DR14" s="554"/>
      <c r="DS14" s="578">
        <f t="shared" si="88"/>
        <v>0</v>
      </c>
      <c r="DT14" s="578">
        <f t="shared" si="89"/>
        <v>0</v>
      </c>
      <c r="DU14" s="580">
        <f t="shared" si="90"/>
        <v>0</v>
      </c>
      <c r="DV14" s="580" t="str">
        <f t="shared" si="91"/>
        <v/>
      </c>
      <c r="DW14" s="583"/>
      <c r="DX14" s="490"/>
    </row>
    <row r="15" spans="1:128" s="404" customFormat="1" ht="18" customHeight="1" thickBot="1">
      <c r="A15" s="498" t="str">
        <f t="shared" si="92"/>
        <v/>
      </c>
      <c r="B15" s="153"/>
      <c r="C15" s="560" t="str">
        <f>IF(B15="","",VLOOKUP(B15,学連登録!$C$2:$G$3000,2,FALSE))</f>
        <v/>
      </c>
      <c r="D15" s="561" t="str">
        <f>IF(B15="","",VLOOKUP(B15,学連登録!$C$2:$U$3000,19,FALSE))</f>
        <v/>
      </c>
      <c r="E15" s="562" t="str">
        <f>IF(B15="","",VLOOKUP(B15,学連登録!$C$2:$U$3000,4,FALSE))</f>
        <v/>
      </c>
      <c r="F15" s="563" t="str">
        <f>IF(B15="","",VLOOKUP(B15,学連登録!$C$2:$I$3000,7,FALSE))</f>
        <v/>
      </c>
      <c r="G15" s="499"/>
      <c r="H15" s="1030"/>
      <c r="I15" s="1031"/>
      <c r="J15" s="155"/>
      <c r="K15" s="885"/>
      <c r="L15" s="886"/>
      <c r="M15" s="155"/>
      <c r="N15" s="883"/>
      <c r="O15" s="884"/>
      <c r="P15" s="154"/>
      <c r="Q15" s="881"/>
      <c r="R15" s="882"/>
      <c r="S15" s="154"/>
      <c r="T15" s="881"/>
      <c r="U15" s="882"/>
      <c r="V15" s="588" t="str">
        <f>IF(B15="","",VLOOKUP(B15,学連登録!$C$2:$H$3000,6,FALSE))</f>
        <v/>
      </c>
      <c r="W15" s="370"/>
      <c r="X15" s="566"/>
      <c r="Y15" s="567" t="str">
        <f t="shared" si="3"/>
        <v/>
      </c>
      <c r="Z15" s="568" t="str">
        <f>IF(G15="","",VLOOKUP(G15,種目名!$O$5:$T$104,3,0))</f>
        <v/>
      </c>
      <c r="AA15" s="569" t="str">
        <f>IF(J15="","",VLOOKUP(J15,種目名!$O$5:$T$104,3,0))</f>
        <v/>
      </c>
      <c r="AB15" s="570" t="str">
        <f>IF(M15="","",VLOOKUP(M15,種目名!$O$5:$T$104,3,0))</f>
        <v/>
      </c>
      <c r="AC15" s="570" t="str">
        <f>IF(P15="","",VLOOKUP(AF15,種目名!$O$5:$T$104,3,0))</f>
        <v/>
      </c>
      <c r="AD15" s="571" t="str">
        <f>IF(S15="","",VLOOKUP(AI15,種目名!$O$5:$T$104,3,0))</f>
        <v/>
      </c>
      <c r="AE15" s="572">
        <f t="shared" si="4"/>
        <v>0</v>
      </c>
      <c r="AF15" s="566" t="str">
        <f t="shared" si="5"/>
        <v/>
      </c>
      <c r="AG15" s="566" t="str">
        <f t="shared" si="6"/>
        <v/>
      </c>
      <c r="AH15" s="572">
        <f t="shared" si="7"/>
        <v>0</v>
      </c>
      <c r="AI15" s="566" t="str">
        <f t="shared" si="8"/>
        <v/>
      </c>
      <c r="AJ15" s="566" t="str">
        <f t="shared" si="9"/>
        <v/>
      </c>
      <c r="AK15" s="573"/>
      <c r="AL15" s="574">
        <f t="shared" si="14"/>
        <v>0</v>
      </c>
      <c r="AM15" s="575">
        <f t="shared" si="15"/>
        <v>0</v>
      </c>
      <c r="AN15" s="575">
        <f>COUNTIF($B$12:B15,B15)</f>
        <v>0</v>
      </c>
      <c r="AO15" s="575"/>
      <c r="AP15" s="575" t="str">
        <f t="shared" si="16"/>
        <v/>
      </c>
      <c r="AQ15" s="575" t="str">
        <f t="shared" si="17"/>
        <v/>
      </c>
      <c r="AR15" s="575" t="str">
        <f t="shared" si="18"/>
        <v/>
      </c>
      <c r="AS15" s="575" t="str">
        <f t="shared" si="19"/>
        <v/>
      </c>
      <c r="AT15" s="575">
        <f t="shared" si="20"/>
        <v>0</v>
      </c>
      <c r="AU15" s="575" t="str">
        <f t="shared" si="21"/>
        <v/>
      </c>
      <c r="AV15" s="575" t="str">
        <f t="shared" si="22"/>
        <v/>
      </c>
      <c r="AW15" s="575" t="str">
        <f t="shared" si="23"/>
        <v/>
      </c>
      <c r="AX15" s="575" t="str">
        <f t="shared" si="24"/>
        <v/>
      </c>
      <c r="AY15" s="575" t="str">
        <f t="shared" si="25"/>
        <v/>
      </c>
      <c r="AZ15" s="575" t="str">
        <f t="shared" si="26"/>
        <v/>
      </c>
      <c r="BA15" s="575" t="str">
        <f t="shared" si="27"/>
        <v/>
      </c>
      <c r="BB15" s="575" t="str">
        <f t="shared" si="28"/>
        <v/>
      </c>
      <c r="BC15" s="575" t="str">
        <f t="shared" si="29"/>
        <v/>
      </c>
      <c r="BD15" s="577" t="str">
        <f t="shared" si="30"/>
        <v/>
      </c>
      <c r="BE15" s="578">
        <f t="shared" si="31"/>
        <v>0</v>
      </c>
      <c r="BF15" s="566"/>
      <c r="BG15" s="575">
        <f t="shared" si="32"/>
        <v>0</v>
      </c>
      <c r="BH15" s="575">
        <f t="shared" si="33"/>
        <v>0</v>
      </c>
      <c r="BI15" s="580">
        <f t="shared" si="34"/>
        <v>0</v>
      </c>
      <c r="BJ15" s="581">
        <f t="shared" si="11"/>
        <v>0</v>
      </c>
      <c r="BK15" s="582" t="str">
        <f t="shared" si="12"/>
        <v>0</v>
      </c>
      <c r="BL15" s="582" t="str">
        <f t="shared" si="13"/>
        <v>0</v>
      </c>
      <c r="BM15" s="580">
        <f t="shared" si="35"/>
        <v>0</v>
      </c>
      <c r="BN15" s="580" t="str">
        <f t="shared" si="36"/>
        <v>0m0</v>
      </c>
      <c r="BO15" s="575">
        <f t="shared" si="37"/>
        <v>0</v>
      </c>
      <c r="BP15" s="575">
        <f t="shared" si="38"/>
        <v>0</v>
      </c>
      <c r="BQ15" s="580">
        <f t="shared" si="39"/>
        <v>0</v>
      </c>
      <c r="BR15" s="581">
        <f t="shared" si="40"/>
        <v>0</v>
      </c>
      <c r="BS15" s="582" t="str">
        <f t="shared" si="41"/>
        <v>0</v>
      </c>
      <c r="BT15" s="582" t="str">
        <f t="shared" si="42"/>
        <v>0</v>
      </c>
      <c r="BU15" s="580">
        <f t="shared" si="43"/>
        <v>0</v>
      </c>
      <c r="BV15" s="580" t="str">
        <f t="shared" si="44"/>
        <v>0m0</v>
      </c>
      <c r="BW15" s="575">
        <f t="shared" si="45"/>
        <v>0</v>
      </c>
      <c r="BX15" s="575">
        <f t="shared" si="46"/>
        <v>0</v>
      </c>
      <c r="BY15" s="580">
        <f t="shared" si="47"/>
        <v>0</v>
      </c>
      <c r="BZ15" s="581">
        <f t="shared" si="48"/>
        <v>0</v>
      </c>
      <c r="CA15" s="582" t="str">
        <f t="shared" si="49"/>
        <v>0</v>
      </c>
      <c r="CB15" s="582" t="str">
        <f t="shared" si="50"/>
        <v>0</v>
      </c>
      <c r="CC15" s="580">
        <f t="shared" si="51"/>
        <v>0</v>
      </c>
      <c r="CD15" s="580" t="str">
        <f t="shared" si="52"/>
        <v>0m0</v>
      </c>
      <c r="CE15" s="575">
        <f t="shared" si="53"/>
        <v>0</v>
      </c>
      <c r="CF15" s="575">
        <f t="shared" si="54"/>
        <v>0</v>
      </c>
      <c r="CG15" s="580">
        <f t="shared" si="55"/>
        <v>0</v>
      </c>
      <c r="CH15" s="581">
        <f t="shared" si="56"/>
        <v>0</v>
      </c>
      <c r="CI15" s="582" t="str">
        <f t="shared" si="57"/>
        <v>0</v>
      </c>
      <c r="CJ15" s="582" t="str">
        <f t="shared" si="58"/>
        <v>0</v>
      </c>
      <c r="CK15" s="580">
        <f t="shared" si="59"/>
        <v>0</v>
      </c>
      <c r="CL15" s="580" t="str">
        <f t="shared" si="60"/>
        <v>0m0</v>
      </c>
      <c r="CM15" s="575">
        <f t="shared" si="61"/>
        <v>0</v>
      </c>
      <c r="CN15" s="575">
        <f t="shared" si="62"/>
        <v>0</v>
      </c>
      <c r="CO15" s="580">
        <f t="shared" si="63"/>
        <v>0</v>
      </c>
      <c r="CP15" s="581">
        <f t="shared" si="64"/>
        <v>0</v>
      </c>
      <c r="CQ15" s="582" t="str">
        <f t="shared" si="65"/>
        <v>0</v>
      </c>
      <c r="CR15" s="582" t="str">
        <f t="shared" si="66"/>
        <v>0</v>
      </c>
      <c r="CS15" s="580">
        <f t="shared" si="67"/>
        <v>0</v>
      </c>
      <c r="CT15" s="580" t="str">
        <f t="shared" si="68"/>
        <v>0m0</v>
      </c>
      <c r="CU15" s="580">
        <f t="shared" si="69"/>
        <v>0</v>
      </c>
      <c r="CV15" s="580">
        <f t="shared" si="70"/>
        <v>0</v>
      </c>
      <c r="CW15" s="580">
        <f t="shared" si="71"/>
        <v>0</v>
      </c>
      <c r="CX15" s="580">
        <f t="shared" si="72"/>
        <v>0</v>
      </c>
      <c r="CY15" s="580">
        <f t="shared" si="73"/>
        <v>0</v>
      </c>
      <c r="CZ15" s="580" t="str">
        <f t="shared" si="74"/>
        <v/>
      </c>
      <c r="DA15" s="580" t="str">
        <f t="shared" si="75"/>
        <v/>
      </c>
      <c r="DB15" s="580" t="str">
        <f t="shared" si="76"/>
        <v/>
      </c>
      <c r="DC15" s="580" t="str">
        <f t="shared" si="77"/>
        <v/>
      </c>
      <c r="DD15" s="580" t="str">
        <f t="shared" si="78"/>
        <v/>
      </c>
      <c r="DE15" s="580"/>
      <c r="DF15" s="583"/>
      <c r="DG15" s="580" t="str">
        <f t="shared" si="79"/>
        <v/>
      </c>
      <c r="DH15" s="580" t="str">
        <f t="shared" si="80"/>
        <v/>
      </c>
      <c r="DI15" s="580">
        <f t="shared" si="81"/>
        <v>0</v>
      </c>
      <c r="DJ15" s="580" t="str">
        <f t="shared" si="82"/>
        <v/>
      </c>
      <c r="DK15" s="580" t="str">
        <f t="shared" si="83"/>
        <v/>
      </c>
      <c r="DL15" s="580" t="str">
        <f t="shared" si="84"/>
        <v/>
      </c>
      <c r="DM15" s="580" t="str">
        <f t="shared" si="85"/>
        <v/>
      </c>
      <c r="DN15" s="580" t="str">
        <f t="shared" si="86"/>
        <v/>
      </c>
      <c r="DO15" s="580" t="str">
        <f t="shared" si="87"/>
        <v/>
      </c>
      <c r="DP15" s="583"/>
      <c r="DQ15" s="488"/>
      <c r="DR15" s="554"/>
      <c r="DS15" s="578">
        <f t="shared" si="88"/>
        <v>0</v>
      </c>
      <c r="DT15" s="578">
        <f t="shared" si="89"/>
        <v>0</v>
      </c>
      <c r="DU15" s="580">
        <f t="shared" si="90"/>
        <v>0</v>
      </c>
      <c r="DV15" s="580" t="str">
        <f t="shared" si="91"/>
        <v/>
      </c>
      <c r="DW15" s="583"/>
      <c r="DX15" s="490"/>
    </row>
    <row r="16" spans="1:128" s="404" customFormat="1" ht="18" customHeight="1" thickBot="1">
      <c r="A16" s="498" t="str">
        <f t="shared" si="92"/>
        <v/>
      </c>
      <c r="B16" s="153"/>
      <c r="C16" s="560" t="str">
        <f>IF(B16="","",VLOOKUP(B16,学連登録!$C$2:$G$3000,2,FALSE))</f>
        <v/>
      </c>
      <c r="D16" s="561" t="str">
        <f>IF(B16="","",VLOOKUP(B16,学連登録!$C$2:$U$3000,19,FALSE))</f>
        <v/>
      </c>
      <c r="E16" s="562" t="str">
        <f>IF(B16="","",VLOOKUP(B16,学連登録!$C$2:$U$3000,4,FALSE))</f>
        <v/>
      </c>
      <c r="F16" s="563" t="str">
        <f>IF(B16="","",VLOOKUP(B16,学連登録!$C$2:$I$3000,7,FALSE))</f>
        <v/>
      </c>
      <c r="G16" s="499"/>
      <c r="H16" s="915"/>
      <c r="I16" s="916"/>
      <c r="J16" s="155"/>
      <c r="K16" s="885"/>
      <c r="L16" s="886"/>
      <c r="M16" s="155"/>
      <c r="N16" s="883"/>
      <c r="O16" s="884"/>
      <c r="P16" s="154"/>
      <c r="Q16" s="881"/>
      <c r="R16" s="882"/>
      <c r="S16" s="154"/>
      <c r="T16" s="881"/>
      <c r="U16" s="882"/>
      <c r="V16" s="588" t="str">
        <f>IF(B16="","",VLOOKUP(B16,学連登録!$C$2:$H$3000,6,FALSE))</f>
        <v/>
      </c>
      <c r="W16" s="370"/>
      <c r="X16" s="566"/>
      <c r="Y16" s="567" t="str">
        <f t="shared" si="3"/>
        <v/>
      </c>
      <c r="Z16" s="568" t="str">
        <f>IF(G16="","",VLOOKUP(G16,種目名!$O$5:$T$104,3,0))</f>
        <v/>
      </c>
      <c r="AA16" s="569" t="str">
        <f>IF(J16="","",VLOOKUP(J16,種目名!$O$5:$T$104,3,0))</f>
        <v/>
      </c>
      <c r="AB16" s="570" t="str">
        <f>IF(M16="","",VLOOKUP(M16,種目名!$O$5:$T$104,3,0))</f>
        <v/>
      </c>
      <c r="AC16" s="570" t="str">
        <f>IF(P16="","",VLOOKUP(AF16,種目名!$O$5:$T$104,3,0))</f>
        <v/>
      </c>
      <c r="AD16" s="571" t="str">
        <f>IF(S16="","",VLOOKUP(AI16,種目名!$O$5:$T$104,3,0))</f>
        <v/>
      </c>
      <c r="AE16" s="572">
        <f t="shared" si="4"/>
        <v>0</v>
      </c>
      <c r="AF16" s="566" t="str">
        <f t="shared" si="5"/>
        <v/>
      </c>
      <c r="AG16" s="566" t="str">
        <f t="shared" si="6"/>
        <v/>
      </c>
      <c r="AH16" s="572">
        <f t="shared" si="7"/>
        <v>0</v>
      </c>
      <c r="AI16" s="566" t="str">
        <f t="shared" si="8"/>
        <v/>
      </c>
      <c r="AJ16" s="566" t="str">
        <f t="shared" si="9"/>
        <v/>
      </c>
      <c r="AK16" s="573"/>
      <c r="AL16" s="574">
        <f t="shared" si="14"/>
        <v>0</v>
      </c>
      <c r="AM16" s="575">
        <f t="shared" si="15"/>
        <v>0</v>
      </c>
      <c r="AN16" s="575">
        <f>COUNTIF($B$12:B16,B16)</f>
        <v>0</v>
      </c>
      <c r="AO16" s="575"/>
      <c r="AP16" s="575" t="str">
        <f t="shared" si="16"/>
        <v/>
      </c>
      <c r="AQ16" s="575" t="str">
        <f t="shared" si="17"/>
        <v/>
      </c>
      <c r="AR16" s="575" t="str">
        <f t="shared" si="18"/>
        <v/>
      </c>
      <c r="AS16" s="575" t="str">
        <f t="shared" si="19"/>
        <v/>
      </c>
      <c r="AT16" s="575">
        <f t="shared" si="20"/>
        <v>0</v>
      </c>
      <c r="AU16" s="575" t="str">
        <f t="shared" si="21"/>
        <v/>
      </c>
      <c r="AV16" s="575" t="str">
        <f t="shared" si="22"/>
        <v/>
      </c>
      <c r="AW16" s="575" t="str">
        <f t="shared" si="23"/>
        <v/>
      </c>
      <c r="AX16" s="575" t="str">
        <f t="shared" si="24"/>
        <v/>
      </c>
      <c r="AY16" s="575" t="str">
        <f t="shared" si="25"/>
        <v/>
      </c>
      <c r="AZ16" s="575" t="str">
        <f t="shared" si="26"/>
        <v/>
      </c>
      <c r="BA16" s="575" t="str">
        <f t="shared" si="27"/>
        <v/>
      </c>
      <c r="BB16" s="575" t="str">
        <f t="shared" si="28"/>
        <v/>
      </c>
      <c r="BC16" s="575" t="str">
        <f t="shared" si="29"/>
        <v/>
      </c>
      <c r="BD16" s="577" t="str">
        <f t="shared" si="30"/>
        <v/>
      </c>
      <c r="BE16" s="578">
        <f t="shared" si="31"/>
        <v>0</v>
      </c>
      <c r="BF16" s="566"/>
      <c r="BG16" s="575">
        <f t="shared" si="32"/>
        <v>0</v>
      </c>
      <c r="BH16" s="575">
        <f t="shared" si="33"/>
        <v>0</v>
      </c>
      <c r="BI16" s="580">
        <f t="shared" si="34"/>
        <v>0</v>
      </c>
      <c r="BJ16" s="581">
        <f t="shared" si="11"/>
        <v>0</v>
      </c>
      <c r="BK16" s="582" t="str">
        <f t="shared" si="12"/>
        <v>0</v>
      </c>
      <c r="BL16" s="582" t="str">
        <f t="shared" si="13"/>
        <v>0</v>
      </c>
      <c r="BM16" s="580">
        <f t="shared" si="35"/>
        <v>0</v>
      </c>
      <c r="BN16" s="580" t="str">
        <f t="shared" si="36"/>
        <v>0m0</v>
      </c>
      <c r="BO16" s="575">
        <f t="shared" si="37"/>
        <v>0</v>
      </c>
      <c r="BP16" s="575">
        <f t="shared" si="38"/>
        <v>0</v>
      </c>
      <c r="BQ16" s="580">
        <f t="shared" si="39"/>
        <v>0</v>
      </c>
      <c r="BR16" s="581">
        <f t="shared" si="40"/>
        <v>0</v>
      </c>
      <c r="BS16" s="582" t="str">
        <f t="shared" si="41"/>
        <v>0</v>
      </c>
      <c r="BT16" s="582" t="str">
        <f t="shared" si="42"/>
        <v>0</v>
      </c>
      <c r="BU16" s="580">
        <f t="shared" si="43"/>
        <v>0</v>
      </c>
      <c r="BV16" s="580" t="str">
        <f t="shared" si="44"/>
        <v>0m0</v>
      </c>
      <c r="BW16" s="575">
        <f t="shared" si="45"/>
        <v>0</v>
      </c>
      <c r="BX16" s="575">
        <f t="shared" si="46"/>
        <v>0</v>
      </c>
      <c r="BY16" s="580">
        <f t="shared" si="47"/>
        <v>0</v>
      </c>
      <c r="BZ16" s="581">
        <f t="shared" si="48"/>
        <v>0</v>
      </c>
      <c r="CA16" s="582" t="str">
        <f t="shared" si="49"/>
        <v>0</v>
      </c>
      <c r="CB16" s="582" t="str">
        <f t="shared" si="50"/>
        <v>0</v>
      </c>
      <c r="CC16" s="580">
        <f t="shared" si="51"/>
        <v>0</v>
      </c>
      <c r="CD16" s="580" t="str">
        <f t="shared" si="52"/>
        <v>0m0</v>
      </c>
      <c r="CE16" s="575">
        <f t="shared" si="53"/>
        <v>0</v>
      </c>
      <c r="CF16" s="575">
        <f t="shared" si="54"/>
        <v>0</v>
      </c>
      <c r="CG16" s="580">
        <f t="shared" si="55"/>
        <v>0</v>
      </c>
      <c r="CH16" s="581">
        <f t="shared" si="56"/>
        <v>0</v>
      </c>
      <c r="CI16" s="582" t="str">
        <f t="shared" si="57"/>
        <v>0</v>
      </c>
      <c r="CJ16" s="582" t="str">
        <f t="shared" si="58"/>
        <v>0</v>
      </c>
      <c r="CK16" s="580">
        <f t="shared" si="59"/>
        <v>0</v>
      </c>
      <c r="CL16" s="580" t="str">
        <f t="shared" si="60"/>
        <v>0m0</v>
      </c>
      <c r="CM16" s="575">
        <f t="shared" si="61"/>
        <v>0</v>
      </c>
      <c r="CN16" s="575">
        <f t="shared" si="62"/>
        <v>0</v>
      </c>
      <c r="CO16" s="580">
        <f t="shared" si="63"/>
        <v>0</v>
      </c>
      <c r="CP16" s="581">
        <f t="shared" si="64"/>
        <v>0</v>
      </c>
      <c r="CQ16" s="582" t="str">
        <f t="shared" si="65"/>
        <v>0</v>
      </c>
      <c r="CR16" s="582" t="str">
        <f t="shared" si="66"/>
        <v>0</v>
      </c>
      <c r="CS16" s="580">
        <f t="shared" si="67"/>
        <v>0</v>
      </c>
      <c r="CT16" s="580" t="str">
        <f t="shared" si="68"/>
        <v>0m0</v>
      </c>
      <c r="CU16" s="580">
        <f t="shared" si="69"/>
        <v>0</v>
      </c>
      <c r="CV16" s="580">
        <f t="shared" si="70"/>
        <v>0</v>
      </c>
      <c r="CW16" s="580">
        <f t="shared" si="71"/>
        <v>0</v>
      </c>
      <c r="CX16" s="580">
        <f t="shared" si="72"/>
        <v>0</v>
      </c>
      <c r="CY16" s="580">
        <f t="shared" si="73"/>
        <v>0</v>
      </c>
      <c r="CZ16" s="580" t="str">
        <f t="shared" si="74"/>
        <v/>
      </c>
      <c r="DA16" s="580" t="str">
        <f t="shared" si="75"/>
        <v/>
      </c>
      <c r="DB16" s="580" t="str">
        <f t="shared" si="76"/>
        <v/>
      </c>
      <c r="DC16" s="580" t="str">
        <f t="shared" si="77"/>
        <v/>
      </c>
      <c r="DD16" s="580" t="str">
        <f t="shared" si="78"/>
        <v/>
      </c>
      <c r="DE16" s="580"/>
      <c r="DF16" s="583"/>
      <c r="DG16" s="580" t="str">
        <f t="shared" si="79"/>
        <v/>
      </c>
      <c r="DH16" s="580" t="str">
        <f t="shared" si="80"/>
        <v/>
      </c>
      <c r="DI16" s="580">
        <f t="shared" si="81"/>
        <v>0</v>
      </c>
      <c r="DJ16" s="580" t="str">
        <f t="shared" si="82"/>
        <v/>
      </c>
      <c r="DK16" s="580" t="str">
        <f t="shared" si="83"/>
        <v/>
      </c>
      <c r="DL16" s="580" t="str">
        <f t="shared" si="84"/>
        <v/>
      </c>
      <c r="DM16" s="580" t="str">
        <f t="shared" si="85"/>
        <v/>
      </c>
      <c r="DN16" s="580" t="str">
        <f t="shared" si="86"/>
        <v/>
      </c>
      <c r="DO16" s="580" t="str">
        <f t="shared" si="87"/>
        <v/>
      </c>
      <c r="DP16" s="583"/>
      <c r="DQ16" s="488"/>
      <c r="DR16" s="554"/>
      <c r="DS16" s="578">
        <f t="shared" si="88"/>
        <v>0</v>
      </c>
      <c r="DT16" s="578">
        <f t="shared" si="89"/>
        <v>0</v>
      </c>
      <c r="DU16" s="580">
        <f t="shared" si="90"/>
        <v>0</v>
      </c>
      <c r="DV16" s="580" t="str">
        <f t="shared" si="91"/>
        <v/>
      </c>
      <c r="DW16" s="583"/>
      <c r="DX16" s="490"/>
    </row>
    <row r="17" spans="1:128" s="404" customFormat="1" ht="18" customHeight="1" thickBot="1">
      <c r="A17" s="498" t="str">
        <f t="shared" si="92"/>
        <v/>
      </c>
      <c r="B17" s="153"/>
      <c r="C17" s="560" t="str">
        <f>IF(B17="","",VLOOKUP(B17,学連登録!$C$2:$G$3000,2,FALSE))</f>
        <v/>
      </c>
      <c r="D17" s="561" t="str">
        <f>IF(B17="","",VLOOKUP(B17,学連登録!$C$2:$U$3000,19,FALSE))</f>
        <v/>
      </c>
      <c r="E17" s="562" t="str">
        <f>IF(B17="","",VLOOKUP(B17,学連登録!$C$2:$U$3000,4,FALSE))</f>
        <v/>
      </c>
      <c r="F17" s="563" t="str">
        <f>IF(B17="","",VLOOKUP(B17,学連登録!$C$2:$I$3000,7,FALSE))</f>
        <v/>
      </c>
      <c r="G17" s="499"/>
      <c r="H17" s="915"/>
      <c r="I17" s="916"/>
      <c r="J17" s="155"/>
      <c r="K17" s="885"/>
      <c r="L17" s="886"/>
      <c r="M17" s="155"/>
      <c r="N17" s="883"/>
      <c r="O17" s="884"/>
      <c r="P17" s="154"/>
      <c r="Q17" s="881"/>
      <c r="R17" s="882"/>
      <c r="S17" s="154"/>
      <c r="T17" s="881"/>
      <c r="U17" s="882"/>
      <c r="V17" s="588" t="str">
        <f>IF(B17="","",VLOOKUP(B17,学連登録!$C$2:$H$3000,6,FALSE))</f>
        <v/>
      </c>
      <c r="W17" s="370"/>
      <c r="X17" s="566"/>
      <c r="Y17" s="567" t="str">
        <f t="shared" si="3"/>
        <v/>
      </c>
      <c r="Z17" s="568" t="str">
        <f>IF(G17="","",VLOOKUP(G17,種目名!$O$5:$T$104,3,0))</f>
        <v/>
      </c>
      <c r="AA17" s="569" t="str">
        <f>IF(J17="","",VLOOKUP(J17,種目名!$O$5:$T$104,3,0))</f>
        <v/>
      </c>
      <c r="AB17" s="570" t="str">
        <f>IF(M17="","",VLOOKUP(M17,種目名!$O$5:$T$104,3,0))</f>
        <v/>
      </c>
      <c r="AC17" s="570" t="str">
        <f>IF(P17="","",VLOOKUP(AF17,種目名!$O$5:$T$104,3,0))</f>
        <v/>
      </c>
      <c r="AD17" s="571" t="str">
        <f>IF(S17="","",VLOOKUP(AI17,種目名!$O$5:$T$104,3,0))</f>
        <v/>
      </c>
      <c r="AE17" s="572">
        <f t="shared" si="4"/>
        <v>0</v>
      </c>
      <c r="AF17" s="566" t="str">
        <f t="shared" si="5"/>
        <v/>
      </c>
      <c r="AG17" s="566" t="str">
        <f t="shared" si="6"/>
        <v/>
      </c>
      <c r="AH17" s="572">
        <f t="shared" si="7"/>
        <v>0</v>
      </c>
      <c r="AI17" s="566" t="str">
        <f t="shared" si="8"/>
        <v/>
      </c>
      <c r="AJ17" s="566" t="str">
        <f t="shared" si="9"/>
        <v/>
      </c>
      <c r="AK17" s="573"/>
      <c r="AL17" s="574">
        <f t="shared" si="14"/>
        <v>0</v>
      </c>
      <c r="AM17" s="575">
        <f t="shared" si="15"/>
        <v>0</v>
      </c>
      <c r="AN17" s="575">
        <f>COUNTIF($B$12:B17,B17)</f>
        <v>0</v>
      </c>
      <c r="AO17" s="575"/>
      <c r="AP17" s="575" t="str">
        <f t="shared" si="16"/>
        <v/>
      </c>
      <c r="AQ17" s="575" t="str">
        <f t="shared" si="17"/>
        <v/>
      </c>
      <c r="AR17" s="575" t="str">
        <f t="shared" si="18"/>
        <v/>
      </c>
      <c r="AS17" s="575" t="str">
        <f t="shared" si="19"/>
        <v/>
      </c>
      <c r="AT17" s="575">
        <f t="shared" si="20"/>
        <v>0</v>
      </c>
      <c r="AU17" s="575" t="str">
        <f t="shared" si="21"/>
        <v/>
      </c>
      <c r="AV17" s="575" t="str">
        <f t="shared" si="22"/>
        <v/>
      </c>
      <c r="AW17" s="575" t="str">
        <f t="shared" si="23"/>
        <v/>
      </c>
      <c r="AX17" s="575" t="str">
        <f t="shared" si="24"/>
        <v/>
      </c>
      <c r="AY17" s="575" t="str">
        <f t="shared" si="25"/>
        <v/>
      </c>
      <c r="AZ17" s="575" t="str">
        <f t="shared" si="26"/>
        <v/>
      </c>
      <c r="BA17" s="575" t="str">
        <f t="shared" si="27"/>
        <v/>
      </c>
      <c r="BB17" s="575" t="str">
        <f t="shared" si="28"/>
        <v/>
      </c>
      <c r="BC17" s="575" t="str">
        <f t="shared" si="29"/>
        <v/>
      </c>
      <c r="BD17" s="577" t="str">
        <f t="shared" si="30"/>
        <v/>
      </c>
      <c r="BE17" s="578">
        <f t="shared" si="31"/>
        <v>0</v>
      </c>
      <c r="BF17" s="566"/>
      <c r="BG17" s="575">
        <f t="shared" si="32"/>
        <v>0</v>
      </c>
      <c r="BH17" s="575">
        <f t="shared" si="33"/>
        <v>0</v>
      </c>
      <c r="BI17" s="580">
        <f t="shared" si="34"/>
        <v>0</v>
      </c>
      <c r="BJ17" s="581">
        <f t="shared" si="11"/>
        <v>0</v>
      </c>
      <c r="BK17" s="582" t="str">
        <f t="shared" si="12"/>
        <v>0</v>
      </c>
      <c r="BL17" s="582" t="str">
        <f t="shared" si="13"/>
        <v>0</v>
      </c>
      <c r="BM17" s="580">
        <f t="shared" si="35"/>
        <v>0</v>
      </c>
      <c r="BN17" s="580" t="str">
        <f t="shared" si="36"/>
        <v>0m0</v>
      </c>
      <c r="BO17" s="575">
        <f t="shared" si="37"/>
        <v>0</v>
      </c>
      <c r="BP17" s="575">
        <f t="shared" si="38"/>
        <v>0</v>
      </c>
      <c r="BQ17" s="580">
        <f t="shared" si="39"/>
        <v>0</v>
      </c>
      <c r="BR17" s="581">
        <f t="shared" si="40"/>
        <v>0</v>
      </c>
      <c r="BS17" s="582" t="str">
        <f t="shared" si="41"/>
        <v>0</v>
      </c>
      <c r="BT17" s="582" t="str">
        <f t="shared" si="42"/>
        <v>0</v>
      </c>
      <c r="BU17" s="580">
        <f t="shared" si="43"/>
        <v>0</v>
      </c>
      <c r="BV17" s="580" t="str">
        <f t="shared" si="44"/>
        <v>0m0</v>
      </c>
      <c r="BW17" s="575">
        <f t="shared" si="45"/>
        <v>0</v>
      </c>
      <c r="BX17" s="575">
        <f t="shared" si="46"/>
        <v>0</v>
      </c>
      <c r="BY17" s="580">
        <f t="shared" si="47"/>
        <v>0</v>
      </c>
      <c r="BZ17" s="581">
        <f t="shared" si="48"/>
        <v>0</v>
      </c>
      <c r="CA17" s="582" t="str">
        <f t="shared" si="49"/>
        <v>0</v>
      </c>
      <c r="CB17" s="582" t="str">
        <f t="shared" si="50"/>
        <v>0</v>
      </c>
      <c r="CC17" s="580">
        <f t="shared" si="51"/>
        <v>0</v>
      </c>
      <c r="CD17" s="580" t="str">
        <f t="shared" si="52"/>
        <v>0m0</v>
      </c>
      <c r="CE17" s="575">
        <f t="shared" si="53"/>
        <v>0</v>
      </c>
      <c r="CF17" s="575">
        <f t="shared" si="54"/>
        <v>0</v>
      </c>
      <c r="CG17" s="580">
        <f t="shared" si="55"/>
        <v>0</v>
      </c>
      <c r="CH17" s="581">
        <f t="shared" si="56"/>
        <v>0</v>
      </c>
      <c r="CI17" s="582" t="str">
        <f t="shared" si="57"/>
        <v>0</v>
      </c>
      <c r="CJ17" s="582" t="str">
        <f t="shared" si="58"/>
        <v>0</v>
      </c>
      <c r="CK17" s="580">
        <f t="shared" si="59"/>
        <v>0</v>
      </c>
      <c r="CL17" s="580" t="str">
        <f t="shared" si="60"/>
        <v>0m0</v>
      </c>
      <c r="CM17" s="575">
        <f t="shared" si="61"/>
        <v>0</v>
      </c>
      <c r="CN17" s="575">
        <f t="shared" si="62"/>
        <v>0</v>
      </c>
      <c r="CO17" s="580">
        <f t="shared" si="63"/>
        <v>0</v>
      </c>
      <c r="CP17" s="581">
        <f t="shared" si="64"/>
        <v>0</v>
      </c>
      <c r="CQ17" s="582" t="str">
        <f t="shared" si="65"/>
        <v>0</v>
      </c>
      <c r="CR17" s="582" t="str">
        <f t="shared" si="66"/>
        <v>0</v>
      </c>
      <c r="CS17" s="580">
        <f t="shared" si="67"/>
        <v>0</v>
      </c>
      <c r="CT17" s="580" t="str">
        <f t="shared" si="68"/>
        <v>0m0</v>
      </c>
      <c r="CU17" s="580">
        <f t="shared" si="69"/>
        <v>0</v>
      </c>
      <c r="CV17" s="580">
        <f t="shared" si="70"/>
        <v>0</v>
      </c>
      <c r="CW17" s="580">
        <f t="shared" si="71"/>
        <v>0</v>
      </c>
      <c r="CX17" s="580">
        <f t="shared" si="72"/>
        <v>0</v>
      </c>
      <c r="CY17" s="580">
        <f t="shared" si="73"/>
        <v>0</v>
      </c>
      <c r="CZ17" s="580" t="str">
        <f t="shared" si="74"/>
        <v/>
      </c>
      <c r="DA17" s="580" t="str">
        <f t="shared" si="75"/>
        <v/>
      </c>
      <c r="DB17" s="580" t="str">
        <f t="shared" si="76"/>
        <v/>
      </c>
      <c r="DC17" s="580" t="str">
        <f t="shared" si="77"/>
        <v/>
      </c>
      <c r="DD17" s="580" t="str">
        <f t="shared" si="78"/>
        <v/>
      </c>
      <c r="DE17" s="580"/>
      <c r="DF17" s="583"/>
      <c r="DG17" s="580" t="str">
        <f t="shared" si="79"/>
        <v/>
      </c>
      <c r="DH17" s="580" t="str">
        <f t="shared" si="80"/>
        <v/>
      </c>
      <c r="DI17" s="580">
        <f t="shared" si="81"/>
        <v>0</v>
      </c>
      <c r="DJ17" s="580" t="str">
        <f t="shared" si="82"/>
        <v/>
      </c>
      <c r="DK17" s="580" t="str">
        <f t="shared" si="83"/>
        <v/>
      </c>
      <c r="DL17" s="580" t="str">
        <f t="shared" si="84"/>
        <v/>
      </c>
      <c r="DM17" s="580" t="str">
        <f t="shared" si="85"/>
        <v/>
      </c>
      <c r="DN17" s="580" t="str">
        <f t="shared" si="86"/>
        <v/>
      </c>
      <c r="DO17" s="580" t="str">
        <f t="shared" si="87"/>
        <v/>
      </c>
      <c r="DP17" s="583"/>
      <c r="DQ17" s="488"/>
      <c r="DR17" s="554"/>
      <c r="DS17" s="578">
        <f t="shared" si="88"/>
        <v>0</v>
      </c>
      <c r="DT17" s="578">
        <f t="shared" si="89"/>
        <v>0</v>
      </c>
      <c r="DU17" s="580">
        <f t="shared" si="90"/>
        <v>0</v>
      </c>
      <c r="DV17" s="580" t="str">
        <f t="shared" si="91"/>
        <v/>
      </c>
      <c r="DW17" s="583"/>
      <c r="DX17" s="490"/>
    </row>
    <row r="18" spans="1:128" s="404" customFormat="1" ht="18" customHeight="1" thickBot="1">
      <c r="A18" s="498" t="str">
        <f t="shared" si="92"/>
        <v/>
      </c>
      <c r="B18" s="153"/>
      <c r="C18" s="560" t="str">
        <f>IF(B18="","",VLOOKUP(B18,学連登録!$C$2:$G$3000,2,FALSE))</f>
        <v/>
      </c>
      <c r="D18" s="561" t="str">
        <f>IF(B18="","",VLOOKUP(B18,学連登録!$C$2:$U$3000,19,FALSE))</f>
        <v/>
      </c>
      <c r="E18" s="562" t="str">
        <f>IF(B18="","",VLOOKUP(B18,学連登録!$C$2:$U$3000,4,FALSE))</f>
        <v/>
      </c>
      <c r="F18" s="563" t="str">
        <f>IF(B18="","",VLOOKUP(B18,学連登録!$C$2:$I$3000,7,FALSE))</f>
        <v/>
      </c>
      <c r="G18" s="499"/>
      <c r="H18" s="915"/>
      <c r="I18" s="916"/>
      <c r="J18" s="155"/>
      <c r="K18" s="885"/>
      <c r="L18" s="886"/>
      <c r="M18" s="155"/>
      <c r="N18" s="883"/>
      <c r="O18" s="884"/>
      <c r="P18" s="154"/>
      <c r="Q18" s="881"/>
      <c r="R18" s="882"/>
      <c r="S18" s="154"/>
      <c r="T18" s="881"/>
      <c r="U18" s="882"/>
      <c r="V18" s="588" t="str">
        <f>IF(B18="","",VLOOKUP(B18,学連登録!$C$2:$H$3000,6,FALSE))</f>
        <v/>
      </c>
      <c r="W18" s="370"/>
      <c r="X18" s="566"/>
      <c r="Y18" s="567" t="str">
        <f t="shared" si="3"/>
        <v/>
      </c>
      <c r="Z18" s="568" t="str">
        <f>IF(G18="","",VLOOKUP(G18,種目名!$O$5:$T$104,3,0))</f>
        <v/>
      </c>
      <c r="AA18" s="569" t="str">
        <f>IF(J18="","",VLOOKUP(J18,種目名!$O$5:$T$104,3,0))</f>
        <v/>
      </c>
      <c r="AB18" s="570" t="str">
        <f>IF(M18="","",VLOOKUP(M18,種目名!$O$5:$T$104,3,0))</f>
        <v/>
      </c>
      <c r="AC18" s="570" t="str">
        <f>IF(P18="","",VLOOKUP(AF18,種目名!$O$5:$T$104,3,0))</f>
        <v/>
      </c>
      <c r="AD18" s="571" t="str">
        <f>IF(S18="","",VLOOKUP(AI18,種目名!$O$5:$T$104,3,0))</f>
        <v/>
      </c>
      <c r="AE18" s="572">
        <f t="shared" si="4"/>
        <v>0</v>
      </c>
      <c r="AF18" s="566" t="str">
        <f t="shared" si="5"/>
        <v/>
      </c>
      <c r="AG18" s="566" t="str">
        <f t="shared" si="6"/>
        <v/>
      </c>
      <c r="AH18" s="572">
        <f t="shared" si="7"/>
        <v>0</v>
      </c>
      <c r="AI18" s="566" t="str">
        <f t="shared" si="8"/>
        <v/>
      </c>
      <c r="AJ18" s="566" t="str">
        <f t="shared" si="9"/>
        <v/>
      </c>
      <c r="AK18" s="573"/>
      <c r="AL18" s="574">
        <f t="shared" si="14"/>
        <v>0</v>
      </c>
      <c r="AM18" s="575">
        <f t="shared" si="15"/>
        <v>0</v>
      </c>
      <c r="AN18" s="575">
        <f>COUNTIF($B$12:B18,B18)</f>
        <v>0</v>
      </c>
      <c r="AO18" s="575"/>
      <c r="AP18" s="575" t="str">
        <f t="shared" si="16"/>
        <v/>
      </c>
      <c r="AQ18" s="575" t="str">
        <f t="shared" si="17"/>
        <v/>
      </c>
      <c r="AR18" s="575" t="str">
        <f t="shared" si="18"/>
        <v/>
      </c>
      <c r="AS18" s="575" t="str">
        <f t="shared" si="19"/>
        <v/>
      </c>
      <c r="AT18" s="575">
        <f t="shared" si="20"/>
        <v>0</v>
      </c>
      <c r="AU18" s="575" t="str">
        <f t="shared" si="21"/>
        <v/>
      </c>
      <c r="AV18" s="575" t="str">
        <f t="shared" si="22"/>
        <v/>
      </c>
      <c r="AW18" s="575" t="str">
        <f t="shared" si="23"/>
        <v/>
      </c>
      <c r="AX18" s="575" t="str">
        <f t="shared" si="24"/>
        <v/>
      </c>
      <c r="AY18" s="575" t="str">
        <f t="shared" si="25"/>
        <v/>
      </c>
      <c r="AZ18" s="575" t="str">
        <f t="shared" si="26"/>
        <v/>
      </c>
      <c r="BA18" s="575" t="str">
        <f t="shared" si="27"/>
        <v/>
      </c>
      <c r="BB18" s="575" t="str">
        <f t="shared" si="28"/>
        <v/>
      </c>
      <c r="BC18" s="575" t="str">
        <f t="shared" si="29"/>
        <v/>
      </c>
      <c r="BD18" s="577" t="str">
        <f t="shared" si="30"/>
        <v/>
      </c>
      <c r="BE18" s="578">
        <f t="shared" si="31"/>
        <v>0</v>
      </c>
      <c r="BF18" s="566"/>
      <c r="BG18" s="575">
        <f t="shared" si="32"/>
        <v>0</v>
      </c>
      <c r="BH18" s="575">
        <f t="shared" si="33"/>
        <v>0</v>
      </c>
      <c r="BI18" s="580">
        <f t="shared" si="34"/>
        <v>0</v>
      </c>
      <c r="BJ18" s="581">
        <f t="shared" si="11"/>
        <v>0</v>
      </c>
      <c r="BK18" s="582" t="str">
        <f t="shared" si="12"/>
        <v>0</v>
      </c>
      <c r="BL18" s="582" t="str">
        <f t="shared" si="13"/>
        <v>0</v>
      </c>
      <c r="BM18" s="580">
        <f t="shared" si="35"/>
        <v>0</v>
      </c>
      <c r="BN18" s="580" t="str">
        <f t="shared" si="36"/>
        <v>0m0</v>
      </c>
      <c r="BO18" s="575">
        <f t="shared" si="37"/>
        <v>0</v>
      </c>
      <c r="BP18" s="575">
        <f t="shared" si="38"/>
        <v>0</v>
      </c>
      <c r="BQ18" s="580">
        <f t="shared" si="39"/>
        <v>0</v>
      </c>
      <c r="BR18" s="581">
        <f t="shared" si="40"/>
        <v>0</v>
      </c>
      <c r="BS18" s="582" t="str">
        <f t="shared" si="41"/>
        <v>0</v>
      </c>
      <c r="BT18" s="582" t="str">
        <f t="shared" si="42"/>
        <v>0</v>
      </c>
      <c r="BU18" s="580">
        <f t="shared" si="43"/>
        <v>0</v>
      </c>
      <c r="BV18" s="580" t="str">
        <f t="shared" si="44"/>
        <v>0m0</v>
      </c>
      <c r="BW18" s="575">
        <f t="shared" si="45"/>
        <v>0</v>
      </c>
      <c r="BX18" s="575">
        <f t="shared" si="46"/>
        <v>0</v>
      </c>
      <c r="BY18" s="580">
        <f t="shared" si="47"/>
        <v>0</v>
      </c>
      <c r="BZ18" s="581">
        <f t="shared" si="48"/>
        <v>0</v>
      </c>
      <c r="CA18" s="582" t="str">
        <f t="shared" si="49"/>
        <v>0</v>
      </c>
      <c r="CB18" s="582" t="str">
        <f t="shared" si="50"/>
        <v>0</v>
      </c>
      <c r="CC18" s="580">
        <f t="shared" si="51"/>
        <v>0</v>
      </c>
      <c r="CD18" s="580" t="str">
        <f t="shared" si="52"/>
        <v>0m0</v>
      </c>
      <c r="CE18" s="575">
        <f t="shared" si="53"/>
        <v>0</v>
      </c>
      <c r="CF18" s="575">
        <f t="shared" si="54"/>
        <v>0</v>
      </c>
      <c r="CG18" s="580">
        <f t="shared" si="55"/>
        <v>0</v>
      </c>
      <c r="CH18" s="581">
        <f t="shared" si="56"/>
        <v>0</v>
      </c>
      <c r="CI18" s="582" t="str">
        <f t="shared" si="57"/>
        <v>0</v>
      </c>
      <c r="CJ18" s="582" t="str">
        <f t="shared" si="58"/>
        <v>0</v>
      </c>
      <c r="CK18" s="580">
        <f t="shared" si="59"/>
        <v>0</v>
      </c>
      <c r="CL18" s="580" t="str">
        <f t="shared" si="60"/>
        <v>0m0</v>
      </c>
      <c r="CM18" s="575">
        <f t="shared" si="61"/>
        <v>0</v>
      </c>
      <c r="CN18" s="575">
        <f t="shared" si="62"/>
        <v>0</v>
      </c>
      <c r="CO18" s="580">
        <f t="shared" si="63"/>
        <v>0</v>
      </c>
      <c r="CP18" s="581">
        <f t="shared" si="64"/>
        <v>0</v>
      </c>
      <c r="CQ18" s="582" t="str">
        <f t="shared" si="65"/>
        <v>0</v>
      </c>
      <c r="CR18" s="582" t="str">
        <f t="shared" si="66"/>
        <v>0</v>
      </c>
      <c r="CS18" s="580">
        <f t="shared" si="67"/>
        <v>0</v>
      </c>
      <c r="CT18" s="580" t="str">
        <f t="shared" si="68"/>
        <v>0m0</v>
      </c>
      <c r="CU18" s="580">
        <f t="shared" si="69"/>
        <v>0</v>
      </c>
      <c r="CV18" s="580">
        <f t="shared" si="70"/>
        <v>0</v>
      </c>
      <c r="CW18" s="580">
        <f t="shared" si="71"/>
        <v>0</v>
      </c>
      <c r="CX18" s="580">
        <f t="shared" si="72"/>
        <v>0</v>
      </c>
      <c r="CY18" s="580">
        <f t="shared" si="73"/>
        <v>0</v>
      </c>
      <c r="CZ18" s="580" t="str">
        <f t="shared" si="74"/>
        <v/>
      </c>
      <c r="DA18" s="580" t="str">
        <f t="shared" si="75"/>
        <v/>
      </c>
      <c r="DB18" s="580" t="str">
        <f t="shared" si="76"/>
        <v/>
      </c>
      <c r="DC18" s="580" t="str">
        <f t="shared" si="77"/>
        <v/>
      </c>
      <c r="DD18" s="580" t="str">
        <f t="shared" si="78"/>
        <v/>
      </c>
      <c r="DE18" s="580"/>
      <c r="DF18" s="583"/>
      <c r="DG18" s="580" t="str">
        <f t="shared" si="79"/>
        <v/>
      </c>
      <c r="DH18" s="580" t="str">
        <f t="shared" si="80"/>
        <v/>
      </c>
      <c r="DI18" s="580">
        <f t="shared" si="81"/>
        <v>0</v>
      </c>
      <c r="DJ18" s="580" t="str">
        <f t="shared" si="82"/>
        <v/>
      </c>
      <c r="DK18" s="580" t="str">
        <f t="shared" si="83"/>
        <v/>
      </c>
      <c r="DL18" s="580" t="str">
        <f t="shared" si="84"/>
        <v/>
      </c>
      <c r="DM18" s="580" t="str">
        <f t="shared" si="85"/>
        <v/>
      </c>
      <c r="DN18" s="580" t="str">
        <f t="shared" si="86"/>
        <v/>
      </c>
      <c r="DO18" s="580" t="str">
        <f t="shared" si="87"/>
        <v/>
      </c>
      <c r="DP18" s="583"/>
      <c r="DQ18" s="488"/>
      <c r="DR18" s="554"/>
      <c r="DS18" s="578">
        <f t="shared" si="88"/>
        <v>0</v>
      </c>
      <c r="DT18" s="578">
        <f>IF($H18="",0,IF(OR(DQ18="",DR18=""),1,0))</f>
        <v>0</v>
      </c>
      <c r="DU18" s="580">
        <f t="shared" si="90"/>
        <v>0</v>
      </c>
      <c r="DV18" s="580" t="str">
        <f t="shared" si="91"/>
        <v/>
      </c>
      <c r="DW18" s="583"/>
      <c r="DX18" s="490"/>
    </row>
    <row r="19" spans="1:128" s="404" customFormat="1" ht="18" customHeight="1" thickBot="1">
      <c r="A19" s="498" t="str">
        <f t="shared" si="92"/>
        <v/>
      </c>
      <c r="B19" s="153"/>
      <c r="C19" s="560" t="str">
        <f>IF(B19="","",VLOOKUP(B19,学連登録!$C$2:$G$3000,2,FALSE))</f>
        <v/>
      </c>
      <c r="D19" s="561" t="str">
        <f>IF(B19="","",VLOOKUP(B19,学連登録!$C$2:$U$3000,19,FALSE))</f>
        <v/>
      </c>
      <c r="E19" s="562" t="str">
        <f>IF(B19="","",VLOOKUP(B19,学連登録!$C$2:$U$3000,4,FALSE))</f>
        <v/>
      </c>
      <c r="F19" s="563" t="str">
        <f>IF(B19="","",VLOOKUP(B19,学連登録!$C$2:$I$3000,7,FALSE))</f>
        <v/>
      </c>
      <c r="G19" s="499"/>
      <c r="H19" s="1028"/>
      <c r="I19" s="1029"/>
      <c r="J19" s="155"/>
      <c r="K19" s="885"/>
      <c r="L19" s="886"/>
      <c r="M19" s="155"/>
      <c r="N19" s="883"/>
      <c r="O19" s="884"/>
      <c r="P19" s="154"/>
      <c r="Q19" s="881"/>
      <c r="R19" s="882"/>
      <c r="S19" s="154"/>
      <c r="T19" s="881"/>
      <c r="U19" s="882"/>
      <c r="V19" s="588" t="str">
        <f>IF(B19="","",VLOOKUP(B19,学連登録!$C$2:$H$3000,6,FALSE))</f>
        <v/>
      </c>
      <c r="W19" s="370"/>
      <c r="X19" s="566"/>
      <c r="Y19" s="567" t="str">
        <f t="shared" si="3"/>
        <v/>
      </c>
      <c r="Z19" s="568" t="str">
        <f>IF(G19="","",VLOOKUP(G19,種目名!$O$5:$T$104,3,0))</f>
        <v/>
      </c>
      <c r="AA19" s="569" t="str">
        <f>IF(J19="","",VLOOKUP(J19,種目名!$O$5:$T$104,3,0))</f>
        <v/>
      </c>
      <c r="AB19" s="570" t="str">
        <f>IF(M19="","",VLOOKUP(M19,種目名!$O$5:$T$104,3,0))</f>
        <v/>
      </c>
      <c r="AC19" s="570" t="str">
        <f>IF(P19="","",VLOOKUP(AF19,種目名!$O$5:$T$104,3,0))</f>
        <v/>
      </c>
      <c r="AD19" s="571" t="str">
        <f>IF(S19="","",VLOOKUP(AI19,種目名!$O$5:$T$104,3,0))</f>
        <v/>
      </c>
      <c r="AE19" s="572">
        <f t="shared" si="4"/>
        <v>0</v>
      </c>
      <c r="AF19" s="566" t="str">
        <f t="shared" si="5"/>
        <v/>
      </c>
      <c r="AG19" s="566" t="str">
        <f t="shared" si="6"/>
        <v/>
      </c>
      <c r="AH19" s="572">
        <f t="shared" si="7"/>
        <v>0</v>
      </c>
      <c r="AI19" s="566" t="str">
        <f t="shared" si="8"/>
        <v/>
      </c>
      <c r="AJ19" s="566" t="str">
        <f t="shared" si="9"/>
        <v/>
      </c>
      <c r="AK19" s="573"/>
      <c r="AL19" s="574">
        <f t="shared" si="14"/>
        <v>0</v>
      </c>
      <c r="AM19" s="575">
        <f t="shared" si="15"/>
        <v>0</v>
      </c>
      <c r="AN19" s="575">
        <f>COUNTIF($B$12:B19,B19)</f>
        <v>0</v>
      </c>
      <c r="AO19" s="575"/>
      <c r="AP19" s="575" t="str">
        <f t="shared" si="16"/>
        <v/>
      </c>
      <c r="AQ19" s="575" t="str">
        <f t="shared" si="17"/>
        <v/>
      </c>
      <c r="AR19" s="575" t="str">
        <f t="shared" si="18"/>
        <v/>
      </c>
      <c r="AS19" s="575" t="str">
        <f t="shared" si="19"/>
        <v/>
      </c>
      <c r="AT19" s="575">
        <f t="shared" si="20"/>
        <v>0</v>
      </c>
      <c r="AU19" s="575" t="str">
        <f t="shared" si="21"/>
        <v/>
      </c>
      <c r="AV19" s="575" t="str">
        <f t="shared" si="22"/>
        <v/>
      </c>
      <c r="AW19" s="575" t="str">
        <f t="shared" si="23"/>
        <v/>
      </c>
      <c r="AX19" s="575" t="str">
        <f t="shared" si="24"/>
        <v/>
      </c>
      <c r="AY19" s="575" t="str">
        <f t="shared" si="25"/>
        <v/>
      </c>
      <c r="AZ19" s="575" t="str">
        <f t="shared" si="26"/>
        <v/>
      </c>
      <c r="BA19" s="575" t="str">
        <f t="shared" si="27"/>
        <v/>
      </c>
      <c r="BB19" s="575" t="str">
        <f t="shared" si="28"/>
        <v/>
      </c>
      <c r="BC19" s="575" t="str">
        <f t="shared" si="29"/>
        <v/>
      </c>
      <c r="BD19" s="577" t="str">
        <f t="shared" si="30"/>
        <v/>
      </c>
      <c r="BE19" s="578">
        <f t="shared" si="31"/>
        <v>0</v>
      </c>
      <c r="BF19" s="566"/>
      <c r="BG19" s="575">
        <f t="shared" si="32"/>
        <v>0</v>
      </c>
      <c r="BH19" s="575">
        <f t="shared" si="33"/>
        <v>0</v>
      </c>
      <c r="BI19" s="580">
        <f t="shared" si="34"/>
        <v>0</v>
      </c>
      <c r="BJ19" s="581">
        <f t="shared" si="11"/>
        <v>0</v>
      </c>
      <c r="BK19" s="582" t="str">
        <f t="shared" si="12"/>
        <v>0</v>
      </c>
      <c r="BL19" s="582" t="str">
        <f t="shared" si="13"/>
        <v>0</v>
      </c>
      <c r="BM19" s="580">
        <f t="shared" si="35"/>
        <v>0</v>
      </c>
      <c r="BN19" s="580" t="str">
        <f t="shared" si="36"/>
        <v>0m0</v>
      </c>
      <c r="BO19" s="575">
        <f t="shared" si="37"/>
        <v>0</v>
      </c>
      <c r="BP19" s="575">
        <f t="shared" si="38"/>
        <v>0</v>
      </c>
      <c r="BQ19" s="580">
        <f t="shared" si="39"/>
        <v>0</v>
      </c>
      <c r="BR19" s="581">
        <f t="shared" si="40"/>
        <v>0</v>
      </c>
      <c r="BS19" s="582" t="str">
        <f t="shared" si="41"/>
        <v>0</v>
      </c>
      <c r="BT19" s="582" t="str">
        <f t="shared" si="42"/>
        <v>0</v>
      </c>
      <c r="BU19" s="580">
        <f t="shared" si="43"/>
        <v>0</v>
      </c>
      <c r="BV19" s="580" t="str">
        <f t="shared" si="44"/>
        <v>0m0</v>
      </c>
      <c r="BW19" s="575">
        <f t="shared" si="45"/>
        <v>0</v>
      </c>
      <c r="BX19" s="575">
        <f t="shared" si="46"/>
        <v>0</v>
      </c>
      <c r="BY19" s="580">
        <f t="shared" si="47"/>
        <v>0</v>
      </c>
      <c r="BZ19" s="581">
        <f t="shared" si="48"/>
        <v>0</v>
      </c>
      <c r="CA19" s="582" t="str">
        <f t="shared" si="49"/>
        <v>0</v>
      </c>
      <c r="CB19" s="582" t="str">
        <f t="shared" si="50"/>
        <v>0</v>
      </c>
      <c r="CC19" s="580">
        <f t="shared" si="51"/>
        <v>0</v>
      </c>
      <c r="CD19" s="580" t="str">
        <f t="shared" si="52"/>
        <v>0m0</v>
      </c>
      <c r="CE19" s="575">
        <f t="shared" si="53"/>
        <v>0</v>
      </c>
      <c r="CF19" s="575">
        <f t="shared" si="54"/>
        <v>0</v>
      </c>
      <c r="CG19" s="580">
        <f t="shared" si="55"/>
        <v>0</v>
      </c>
      <c r="CH19" s="581">
        <f t="shared" si="56"/>
        <v>0</v>
      </c>
      <c r="CI19" s="582" t="str">
        <f t="shared" si="57"/>
        <v>0</v>
      </c>
      <c r="CJ19" s="582" t="str">
        <f t="shared" si="58"/>
        <v>0</v>
      </c>
      <c r="CK19" s="580">
        <f t="shared" si="59"/>
        <v>0</v>
      </c>
      <c r="CL19" s="580" t="str">
        <f t="shared" si="60"/>
        <v>0m0</v>
      </c>
      <c r="CM19" s="575">
        <f t="shared" si="61"/>
        <v>0</v>
      </c>
      <c r="CN19" s="575">
        <f t="shared" si="62"/>
        <v>0</v>
      </c>
      <c r="CO19" s="580">
        <f t="shared" si="63"/>
        <v>0</v>
      </c>
      <c r="CP19" s="581">
        <f t="shared" si="64"/>
        <v>0</v>
      </c>
      <c r="CQ19" s="582" t="str">
        <f t="shared" si="65"/>
        <v>0</v>
      </c>
      <c r="CR19" s="582" t="str">
        <f t="shared" si="66"/>
        <v>0</v>
      </c>
      <c r="CS19" s="580">
        <f t="shared" si="67"/>
        <v>0</v>
      </c>
      <c r="CT19" s="580" t="str">
        <f t="shared" si="68"/>
        <v>0m0</v>
      </c>
      <c r="CU19" s="580">
        <f t="shared" si="69"/>
        <v>0</v>
      </c>
      <c r="CV19" s="580">
        <f t="shared" si="70"/>
        <v>0</v>
      </c>
      <c r="CW19" s="580">
        <f t="shared" si="71"/>
        <v>0</v>
      </c>
      <c r="CX19" s="580">
        <f t="shared" si="72"/>
        <v>0</v>
      </c>
      <c r="CY19" s="580">
        <f t="shared" si="73"/>
        <v>0</v>
      </c>
      <c r="CZ19" s="580" t="str">
        <f t="shared" si="74"/>
        <v/>
      </c>
      <c r="DA19" s="580" t="str">
        <f t="shared" si="75"/>
        <v/>
      </c>
      <c r="DB19" s="580" t="str">
        <f t="shared" si="76"/>
        <v/>
      </c>
      <c r="DC19" s="580" t="str">
        <f t="shared" si="77"/>
        <v/>
      </c>
      <c r="DD19" s="580" t="str">
        <f t="shared" si="78"/>
        <v/>
      </c>
      <c r="DE19" s="580"/>
      <c r="DF19" s="583"/>
      <c r="DG19" s="580" t="str">
        <f t="shared" si="79"/>
        <v/>
      </c>
      <c r="DH19" s="580" t="str">
        <f t="shared" si="80"/>
        <v/>
      </c>
      <c r="DI19" s="580">
        <f t="shared" si="81"/>
        <v>0</v>
      </c>
      <c r="DJ19" s="580" t="str">
        <f t="shared" si="82"/>
        <v/>
      </c>
      <c r="DK19" s="580" t="str">
        <f t="shared" si="83"/>
        <v/>
      </c>
      <c r="DL19" s="580" t="str">
        <f t="shared" si="84"/>
        <v/>
      </c>
      <c r="DM19" s="580" t="str">
        <f t="shared" si="85"/>
        <v/>
      </c>
      <c r="DN19" s="580" t="str">
        <f t="shared" si="86"/>
        <v/>
      </c>
      <c r="DO19" s="580" t="str">
        <f t="shared" si="87"/>
        <v/>
      </c>
      <c r="DP19" s="583"/>
      <c r="DQ19" s="488"/>
      <c r="DR19" s="554"/>
      <c r="DS19" s="578">
        <f t="shared" si="88"/>
        <v>0</v>
      </c>
      <c r="DT19" s="578">
        <f t="shared" si="89"/>
        <v>0</v>
      </c>
      <c r="DU19" s="580">
        <f t="shared" si="90"/>
        <v>0</v>
      </c>
      <c r="DV19" s="580" t="str">
        <f t="shared" si="91"/>
        <v/>
      </c>
      <c r="DW19" s="583"/>
      <c r="DX19" s="490"/>
    </row>
    <row r="20" spans="1:128" s="404" customFormat="1" ht="18" customHeight="1" thickBot="1">
      <c r="A20" s="498" t="str">
        <f t="shared" si="92"/>
        <v/>
      </c>
      <c r="B20" s="153"/>
      <c r="C20" s="560" t="str">
        <f>IF(B20="","",VLOOKUP(B20,学連登録!$C$2:$G$3000,2,FALSE))</f>
        <v/>
      </c>
      <c r="D20" s="561" t="str">
        <f>IF(B20="","",VLOOKUP(B20,学連登録!$C$2:$U$3000,19,FALSE))</f>
        <v/>
      </c>
      <c r="E20" s="562" t="str">
        <f>IF(B20="","",VLOOKUP(B20,学連登録!$C$2:$U$3000,4,FALSE))</f>
        <v/>
      </c>
      <c r="F20" s="563" t="str">
        <f>IF(B20="","",VLOOKUP(B20,学連登録!$C$2:$I$3000,7,FALSE))</f>
        <v/>
      </c>
      <c r="G20" s="499"/>
      <c r="H20" s="889"/>
      <c r="I20" s="890"/>
      <c r="J20" s="155"/>
      <c r="K20" s="885"/>
      <c r="L20" s="886"/>
      <c r="M20" s="155"/>
      <c r="N20" s="883"/>
      <c r="O20" s="884"/>
      <c r="P20" s="154"/>
      <c r="Q20" s="881"/>
      <c r="R20" s="882"/>
      <c r="S20" s="154"/>
      <c r="T20" s="881"/>
      <c r="U20" s="882"/>
      <c r="V20" s="101" t="str">
        <f>IF(B20="","",VLOOKUP(B20,学連登録!$C$2:$H$3000,6,FALSE))</f>
        <v/>
      </c>
      <c r="W20" s="370"/>
      <c r="X20" s="566"/>
      <c r="Y20" s="567" t="str">
        <f t="shared" si="3"/>
        <v/>
      </c>
      <c r="Z20" s="568" t="str">
        <f>IF(G20="","",VLOOKUP(G20,種目名!$O$5:$T$104,3,0))</f>
        <v/>
      </c>
      <c r="AA20" s="569" t="str">
        <f>IF(J20="","",VLOOKUP(J20,種目名!$O$5:$T$104,3,0))</f>
        <v/>
      </c>
      <c r="AB20" s="570" t="str">
        <f>IF(M20="","",VLOOKUP(M20,種目名!$O$5:$T$104,3,0))</f>
        <v/>
      </c>
      <c r="AC20" s="570" t="str">
        <f>IF(P20="","",VLOOKUP(AF20,種目名!$O$5:$T$104,3,0))</f>
        <v/>
      </c>
      <c r="AD20" s="571" t="str">
        <f>IF(S20="","",VLOOKUP(AI20,種目名!$O$5:$T$104,3,0))</f>
        <v/>
      </c>
      <c r="AE20" s="572">
        <f t="shared" si="4"/>
        <v>0</v>
      </c>
      <c r="AF20" s="566" t="str">
        <f t="shared" si="5"/>
        <v/>
      </c>
      <c r="AG20" s="566" t="str">
        <f t="shared" si="6"/>
        <v/>
      </c>
      <c r="AH20" s="572">
        <f t="shared" si="7"/>
        <v>0</v>
      </c>
      <c r="AI20" s="566" t="str">
        <f t="shared" si="8"/>
        <v/>
      </c>
      <c r="AJ20" s="566" t="str">
        <f t="shared" si="9"/>
        <v/>
      </c>
      <c r="AK20" s="573"/>
      <c r="AL20" s="574">
        <f t="shared" si="14"/>
        <v>0</v>
      </c>
      <c r="AM20" s="575">
        <f t="shared" si="15"/>
        <v>0</v>
      </c>
      <c r="AN20" s="575">
        <f>COUNTIF($B$12:B20,B20)</f>
        <v>0</v>
      </c>
      <c r="AO20" s="575"/>
      <c r="AP20" s="575" t="str">
        <f t="shared" si="16"/>
        <v/>
      </c>
      <c r="AQ20" s="575" t="str">
        <f t="shared" si="17"/>
        <v/>
      </c>
      <c r="AR20" s="575" t="str">
        <f t="shared" si="18"/>
        <v/>
      </c>
      <c r="AS20" s="575" t="str">
        <f t="shared" si="19"/>
        <v/>
      </c>
      <c r="AT20" s="575">
        <f t="shared" si="20"/>
        <v>0</v>
      </c>
      <c r="AU20" s="575" t="str">
        <f t="shared" si="21"/>
        <v/>
      </c>
      <c r="AV20" s="575" t="str">
        <f t="shared" si="22"/>
        <v/>
      </c>
      <c r="AW20" s="575" t="str">
        <f t="shared" si="23"/>
        <v/>
      </c>
      <c r="AX20" s="575" t="str">
        <f t="shared" si="24"/>
        <v/>
      </c>
      <c r="AY20" s="575" t="str">
        <f t="shared" si="25"/>
        <v/>
      </c>
      <c r="AZ20" s="575" t="str">
        <f t="shared" si="26"/>
        <v/>
      </c>
      <c r="BA20" s="575" t="str">
        <f t="shared" si="27"/>
        <v/>
      </c>
      <c r="BB20" s="575" t="str">
        <f t="shared" si="28"/>
        <v/>
      </c>
      <c r="BC20" s="575" t="str">
        <f t="shared" si="29"/>
        <v/>
      </c>
      <c r="BD20" s="577" t="str">
        <f t="shared" si="30"/>
        <v/>
      </c>
      <c r="BE20" s="578">
        <f t="shared" si="31"/>
        <v>0</v>
      </c>
      <c r="BF20" s="566"/>
      <c r="BG20" s="575">
        <f t="shared" si="32"/>
        <v>0</v>
      </c>
      <c r="BH20" s="575">
        <f t="shared" si="33"/>
        <v>0</v>
      </c>
      <c r="BI20" s="580">
        <f t="shared" si="34"/>
        <v>0</v>
      </c>
      <c r="BJ20" s="581">
        <f t="shared" si="11"/>
        <v>0</v>
      </c>
      <c r="BK20" s="582" t="str">
        <f t="shared" si="12"/>
        <v>0</v>
      </c>
      <c r="BL20" s="582" t="str">
        <f t="shared" si="13"/>
        <v>0</v>
      </c>
      <c r="BM20" s="580">
        <f t="shared" si="35"/>
        <v>0</v>
      </c>
      <c r="BN20" s="580" t="str">
        <f t="shared" si="36"/>
        <v>0m0</v>
      </c>
      <c r="BO20" s="575">
        <f t="shared" si="37"/>
        <v>0</v>
      </c>
      <c r="BP20" s="575">
        <f t="shared" si="38"/>
        <v>0</v>
      </c>
      <c r="BQ20" s="580">
        <f t="shared" si="39"/>
        <v>0</v>
      </c>
      <c r="BR20" s="581">
        <f t="shared" si="40"/>
        <v>0</v>
      </c>
      <c r="BS20" s="582" t="str">
        <f t="shared" si="41"/>
        <v>0</v>
      </c>
      <c r="BT20" s="582" t="str">
        <f t="shared" si="42"/>
        <v>0</v>
      </c>
      <c r="BU20" s="580">
        <f t="shared" si="43"/>
        <v>0</v>
      </c>
      <c r="BV20" s="580" t="str">
        <f t="shared" si="44"/>
        <v>0m0</v>
      </c>
      <c r="BW20" s="575">
        <f t="shared" si="45"/>
        <v>0</v>
      </c>
      <c r="BX20" s="575">
        <f t="shared" si="46"/>
        <v>0</v>
      </c>
      <c r="BY20" s="580">
        <f t="shared" si="47"/>
        <v>0</v>
      </c>
      <c r="BZ20" s="581">
        <f t="shared" si="48"/>
        <v>0</v>
      </c>
      <c r="CA20" s="582" t="str">
        <f t="shared" si="49"/>
        <v>0</v>
      </c>
      <c r="CB20" s="582" t="str">
        <f t="shared" si="50"/>
        <v>0</v>
      </c>
      <c r="CC20" s="580">
        <f t="shared" si="51"/>
        <v>0</v>
      </c>
      <c r="CD20" s="580" t="str">
        <f t="shared" si="52"/>
        <v>0m0</v>
      </c>
      <c r="CE20" s="575">
        <f t="shared" si="53"/>
        <v>0</v>
      </c>
      <c r="CF20" s="575">
        <f t="shared" si="54"/>
        <v>0</v>
      </c>
      <c r="CG20" s="580">
        <f t="shared" si="55"/>
        <v>0</v>
      </c>
      <c r="CH20" s="581">
        <f t="shared" si="56"/>
        <v>0</v>
      </c>
      <c r="CI20" s="582" t="str">
        <f t="shared" si="57"/>
        <v>0</v>
      </c>
      <c r="CJ20" s="582" t="str">
        <f t="shared" si="58"/>
        <v>0</v>
      </c>
      <c r="CK20" s="580">
        <f t="shared" si="59"/>
        <v>0</v>
      </c>
      <c r="CL20" s="580" t="str">
        <f t="shared" si="60"/>
        <v>0m0</v>
      </c>
      <c r="CM20" s="575">
        <f t="shared" si="61"/>
        <v>0</v>
      </c>
      <c r="CN20" s="575">
        <f t="shared" si="62"/>
        <v>0</v>
      </c>
      <c r="CO20" s="580">
        <f t="shared" si="63"/>
        <v>0</v>
      </c>
      <c r="CP20" s="581">
        <f t="shared" si="64"/>
        <v>0</v>
      </c>
      <c r="CQ20" s="582" t="str">
        <f t="shared" si="65"/>
        <v>0</v>
      </c>
      <c r="CR20" s="582" t="str">
        <f t="shared" si="66"/>
        <v>0</v>
      </c>
      <c r="CS20" s="580">
        <f t="shared" si="67"/>
        <v>0</v>
      </c>
      <c r="CT20" s="580" t="str">
        <f t="shared" si="68"/>
        <v>0m0</v>
      </c>
      <c r="CU20" s="580">
        <f t="shared" si="69"/>
        <v>0</v>
      </c>
      <c r="CV20" s="580">
        <f t="shared" si="70"/>
        <v>0</v>
      </c>
      <c r="CW20" s="580">
        <f t="shared" si="71"/>
        <v>0</v>
      </c>
      <c r="CX20" s="580">
        <f t="shared" si="72"/>
        <v>0</v>
      </c>
      <c r="CY20" s="580">
        <f t="shared" si="73"/>
        <v>0</v>
      </c>
      <c r="CZ20" s="580" t="str">
        <f t="shared" si="74"/>
        <v/>
      </c>
      <c r="DA20" s="580" t="str">
        <f t="shared" si="75"/>
        <v/>
      </c>
      <c r="DB20" s="580" t="str">
        <f t="shared" si="76"/>
        <v/>
      </c>
      <c r="DC20" s="580" t="str">
        <f t="shared" si="77"/>
        <v/>
      </c>
      <c r="DD20" s="580" t="str">
        <f t="shared" si="78"/>
        <v/>
      </c>
      <c r="DE20" s="580"/>
      <c r="DF20" s="583"/>
      <c r="DG20" s="580" t="str">
        <f t="shared" si="79"/>
        <v/>
      </c>
      <c r="DH20" s="580" t="str">
        <f t="shared" si="80"/>
        <v/>
      </c>
      <c r="DI20" s="580">
        <f t="shared" si="81"/>
        <v>0</v>
      </c>
      <c r="DJ20" s="580" t="str">
        <f t="shared" si="82"/>
        <v/>
      </c>
      <c r="DK20" s="580" t="str">
        <f t="shared" si="83"/>
        <v/>
      </c>
      <c r="DL20" s="580" t="str">
        <f t="shared" si="84"/>
        <v/>
      </c>
      <c r="DM20" s="580" t="str">
        <f t="shared" si="85"/>
        <v/>
      </c>
      <c r="DN20" s="580" t="str">
        <f t="shared" si="86"/>
        <v/>
      </c>
      <c r="DO20" s="580" t="str">
        <f t="shared" si="87"/>
        <v/>
      </c>
      <c r="DP20" s="583"/>
      <c r="DQ20" s="488"/>
      <c r="DR20" s="554"/>
      <c r="DS20" s="578">
        <f t="shared" si="88"/>
        <v>0</v>
      </c>
      <c r="DT20" s="578">
        <f t="shared" si="89"/>
        <v>0</v>
      </c>
      <c r="DU20" s="580">
        <f t="shared" si="90"/>
        <v>0</v>
      </c>
      <c r="DV20" s="580" t="str">
        <f t="shared" si="91"/>
        <v/>
      </c>
      <c r="DW20" s="583"/>
      <c r="DX20" s="490"/>
    </row>
    <row r="21" spans="1:128" s="404" customFormat="1" ht="18" customHeight="1" thickBot="1">
      <c r="A21" s="498" t="str">
        <f t="shared" si="92"/>
        <v/>
      </c>
      <c r="B21" s="153"/>
      <c r="C21" s="560" t="str">
        <f>IF(B21="","",VLOOKUP(B21,学連登録!$C$2:$G$3000,2,FALSE))</f>
        <v/>
      </c>
      <c r="D21" s="561" t="str">
        <f>IF(B21="","",VLOOKUP(B21,学連登録!$C$2:$U$3000,19,FALSE))</f>
        <v/>
      </c>
      <c r="E21" s="562" t="str">
        <f>IF(B21="","",VLOOKUP(B21,学連登録!$C$2:$U$3000,4,FALSE))</f>
        <v/>
      </c>
      <c r="F21" s="563" t="str">
        <f>IF(B21="","",VLOOKUP(B21,学連登録!$C$2:$I$3000,7,FALSE))</f>
        <v/>
      </c>
      <c r="G21" s="499"/>
      <c r="H21" s="889"/>
      <c r="I21" s="890"/>
      <c r="J21" s="155"/>
      <c r="K21" s="885"/>
      <c r="L21" s="886"/>
      <c r="M21" s="155"/>
      <c r="N21" s="883"/>
      <c r="O21" s="884"/>
      <c r="P21" s="154"/>
      <c r="Q21" s="881"/>
      <c r="R21" s="882"/>
      <c r="S21" s="154"/>
      <c r="T21" s="881"/>
      <c r="U21" s="882"/>
      <c r="V21" s="101" t="str">
        <f>IF(B21="","",VLOOKUP(B21,学連登録!$C$2:$H$3000,6,FALSE))</f>
        <v/>
      </c>
      <c r="W21" s="370"/>
      <c r="X21" s="566"/>
      <c r="Y21" s="567" t="str">
        <f t="shared" si="3"/>
        <v/>
      </c>
      <c r="Z21" s="568" t="str">
        <f>IF(G21="","",VLOOKUP(G21,種目名!$O$5:$T$104,3,0))</f>
        <v/>
      </c>
      <c r="AA21" s="569" t="str">
        <f>IF(J21="","",VLOOKUP(J21,種目名!$O$5:$T$104,3,0))</f>
        <v/>
      </c>
      <c r="AB21" s="570" t="str">
        <f>IF(M21="","",VLOOKUP(M21,種目名!$O$5:$T$104,3,0))</f>
        <v/>
      </c>
      <c r="AC21" s="570" t="str">
        <f>IF(P21="","",VLOOKUP(AF21,種目名!$O$5:$T$104,3,0))</f>
        <v/>
      </c>
      <c r="AD21" s="571" t="str">
        <f>IF(S21="","",VLOOKUP(AI21,種目名!$O$5:$T$104,3,0))</f>
        <v/>
      </c>
      <c r="AE21" s="572">
        <f t="shared" si="4"/>
        <v>0</v>
      </c>
      <c r="AF21" s="566" t="str">
        <f t="shared" si="5"/>
        <v/>
      </c>
      <c r="AG21" s="566" t="str">
        <f t="shared" si="6"/>
        <v/>
      </c>
      <c r="AH21" s="572">
        <f t="shared" si="7"/>
        <v>0</v>
      </c>
      <c r="AI21" s="566" t="str">
        <f t="shared" si="8"/>
        <v/>
      </c>
      <c r="AJ21" s="566" t="str">
        <f t="shared" si="9"/>
        <v/>
      </c>
      <c r="AK21" s="573"/>
      <c r="AL21" s="574">
        <f t="shared" si="14"/>
        <v>0</v>
      </c>
      <c r="AM21" s="575">
        <f t="shared" si="15"/>
        <v>0</v>
      </c>
      <c r="AN21" s="575">
        <f>COUNTIF($B$12:B21,B21)</f>
        <v>0</v>
      </c>
      <c r="AO21" s="575"/>
      <c r="AP21" s="575" t="str">
        <f t="shared" si="16"/>
        <v/>
      </c>
      <c r="AQ21" s="575" t="str">
        <f t="shared" si="17"/>
        <v/>
      </c>
      <c r="AR21" s="575" t="str">
        <f t="shared" si="18"/>
        <v/>
      </c>
      <c r="AS21" s="575" t="str">
        <f t="shared" si="19"/>
        <v/>
      </c>
      <c r="AT21" s="575">
        <f t="shared" si="20"/>
        <v>0</v>
      </c>
      <c r="AU21" s="575" t="str">
        <f t="shared" si="21"/>
        <v/>
      </c>
      <c r="AV21" s="575" t="str">
        <f t="shared" si="22"/>
        <v/>
      </c>
      <c r="AW21" s="575" t="str">
        <f t="shared" si="23"/>
        <v/>
      </c>
      <c r="AX21" s="575" t="str">
        <f t="shared" si="24"/>
        <v/>
      </c>
      <c r="AY21" s="575" t="str">
        <f t="shared" si="25"/>
        <v/>
      </c>
      <c r="AZ21" s="575" t="str">
        <f t="shared" si="26"/>
        <v/>
      </c>
      <c r="BA21" s="575" t="str">
        <f t="shared" si="27"/>
        <v/>
      </c>
      <c r="BB21" s="575" t="str">
        <f t="shared" si="28"/>
        <v/>
      </c>
      <c r="BC21" s="575" t="str">
        <f t="shared" si="29"/>
        <v/>
      </c>
      <c r="BD21" s="577" t="str">
        <f t="shared" si="30"/>
        <v/>
      </c>
      <c r="BE21" s="578">
        <f t="shared" si="31"/>
        <v>0</v>
      </c>
      <c r="BF21" s="566"/>
      <c r="BG21" s="575">
        <f t="shared" si="32"/>
        <v>0</v>
      </c>
      <c r="BH21" s="575">
        <f t="shared" si="33"/>
        <v>0</v>
      </c>
      <c r="BI21" s="580">
        <f t="shared" si="34"/>
        <v>0</v>
      </c>
      <c r="BJ21" s="581">
        <f t="shared" si="11"/>
        <v>0</v>
      </c>
      <c r="BK21" s="582" t="str">
        <f t="shared" si="12"/>
        <v>0</v>
      </c>
      <c r="BL21" s="582" t="str">
        <f t="shared" si="13"/>
        <v>0</v>
      </c>
      <c r="BM21" s="580">
        <f t="shared" si="35"/>
        <v>0</v>
      </c>
      <c r="BN21" s="580" t="str">
        <f t="shared" si="36"/>
        <v>0m0</v>
      </c>
      <c r="BO21" s="575">
        <f t="shared" si="37"/>
        <v>0</v>
      </c>
      <c r="BP21" s="575">
        <f t="shared" si="38"/>
        <v>0</v>
      </c>
      <c r="BQ21" s="580">
        <f t="shared" si="39"/>
        <v>0</v>
      </c>
      <c r="BR21" s="581">
        <f t="shared" si="40"/>
        <v>0</v>
      </c>
      <c r="BS21" s="582" t="str">
        <f t="shared" si="41"/>
        <v>0</v>
      </c>
      <c r="BT21" s="582" t="str">
        <f t="shared" si="42"/>
        <v>0</v>
      </c>
      <c r="BU21" s="580">
        <f t="shared" si="43"/>
        <v>0</v>
      </c>
      <c r="BV21" s="580" t="str">
        <f t="shared" si="44"/>
        <v>0m0</v>
      </c>
      <c r="BW21" s="575">
        <f t="shared" si="45"/>
        <v>0</v>
      </c>
      <c r="BX21" s="575">
        <f t="shared" si="46"/>
        <v>0</v>
      </c>
      <c r="BY21" s="580">
        <f t="shared" si="47"/>
        <v>0</v>
      </c>
      <c r="BZ21" s="581">
        <f t="shared" si="48"/>
        <v>0</v>
      </c>
      <c r="CA21" s="582" t="str">
        <f t="shared" si="49"/>
        <v>0</v>
      </c>
      <c r="CB21" s="582" t="str">
        <f t="shared" si="50"/>
        <v>0</v>
      </c>
      <c r="CC21" s="580">
        <f t="shared" si="51"/>
        <v>0</v>
      </c>
      <c r="CD21" s="580" t="str">
        <f t="shared" si="52"/>
        <v>0m0</v>
      </c>
      <c r="CE21" s="575">
        <f t="shared" si="53"/>
        <v>0</v>
      </c>
      <c r="CF21" s="575">
        <f t="shared" si="54"/>
        <v>0</v>
      </c>
      <c r="CG21" s="580">
        <f t="shared" si="55"/>
        <v>0</v>
      </c>
      <c r="CH21" s="581">
        <f t="shared" si="56"/>
        <v>0</v>
      </c>
      <c r="CI21" s="582" t="str">
        <f t="shared" si="57"/>
        <v>0</v>
      </c>
      <c r="CJ21" s="582" t="str">
        <f t="shared" si="58"/>
        <v>0</v>
      </c>
      <c r="CK21" s="580">
        <f t="shared" si="59"/>
        <v>0</v>
      </c>
      <c r="CL21" s="580" t="str">
        <f t="shared" si="60"/>
        <v>0m0</v>
      </c>
      <c r="CM21" s="575">
        <f t="shared" si="61"/>
        <v>0</v>
      </c>
      <c r="CN21" s="575">
        <f t="shared" si="62"/>
        <v>0</v>
      </c>
      <c r="CO21" s="580">
        <f t="shared" si="63"/>
        <v>0</v>
      </c>
      <c r="CP21" s="581">
        <f t="shared" si="64"/>
        <v>0</v>
      </c>
      <c r="CQ21" s="582" t="str">
        <f t="shared" si="65"/>
        <v>0</v>
      </c>
      <c r="CR21" s="582" t="str">
        <f t="shared" si="66"/>
        <v>0</v>
      </c>
      <c r="CS21" s="580">
        <f t="shared" si="67"/>
        <v>0</v>
      </c>
      <c r="CT21" s="580" t="str">
        <f t="shared" si="68"/>
        <v>0m0</v>
      </c>
      <c r="CU21" s="580">
        <f t="shared" si="69"/>
        <v>0</v>
      </c>
      <c r="CV21" s="580">
        <f t="shared" si="70"/>
        <v>0</v>
      </c>
      <c r="CW21" s="580">
        <f t="shared" si="71"/>
        <v>0</v>
      </c>
      <c r="CX21" s="580">
        <f t="shared" si="72"/>
        <v>0</v>
      </c>
      <c r="CY21" s="580">
        <f t="shared" si="73"/>
        <v>0</v>
      </c>
      <c r="CZ21" s="580" t="str">
        <f t="shared" si="74"/>
        <v/>
      </c>
      <c r="DA21" s="580" t="str">
        <f t="shared" si="75"/>
        <v/>
      </c>
      <c r="DB21" s="580" t="str">
        <f t="shared" si="76"/>
        <v/>
      </c>
      <c r="DC21" s="580" t="str">
        <f t="shared" si="77"/>
        <v/>
      </c>
      <c r="DD21" s="580" t="str">
        <f t="shared" si="78"/>
        <v/>
      </c>
      <c r="DE21" s="580"/>
      <c r="DF21" s="583"/>
      <c r="DG21" s="580" t="str">
        <f t="shared" si="79"/>
        <v/>
      </c>
      <c r="DH21" s="580" t="str">
        <f t="shared" si="80"/>
        <v/>
      </c>
      <c r="DI21" s="580">
        <f t="shared" si="81"/>
        <v>0</v>
      </c>
      <c r="DJ21" s="580" t="str">
        <f t="shared" si="82"/>
        <v/>
      </c>
      <c r="DK21" s="580" t="str">
        <f t="shared" si="83"/>
        <v/>
      </c>
      <c r="DL21" s="580" t="str">
        <f t="shared" si="84"/>
        <v/>
      </c>
      <c r="DM21" s="580" t="str">
        <f t="shared" si="85"/>
        <v/>
      </c>
      <c r="DN21" s="580" t="str">
        <f t="shared" si="86"/>
        <v/>
      </c>
      <c r="DO21" s="580" t="str">
        <f t="shared" si="87"/>
        <v/>
      </c>
      <c r="DP21" s="583"/>
      <c r="DQ21" s="488"/>
      <c r="DR21" s="554"/>
      <c r="DS21" s="578">
        <f t="shared" si="88"/>
        <v>0</v>
      </c>
      <c r="DT21" s="578">
        <f t="shared" si="89"/>
        <v>0</v>
      </c>
      <c r="DU21" s="580">
        <f t="shared" si="90"/>
        <v>0</v>
      </c>
      <c r="DV21" s="580" t="str">
        <f t="shared" si="91"/>
        <v/>
      </c>
      <c r="DW21" s="583"/>
      <c r="DX21" s="490"/>
    </row>
    <row r="22" spans="1:128" s="404" customFormat="1" ht="18" customHeight="1">
      <c r="A22" s="498" t="str">
        <f t="shared" si="92"/>
        <v/>
      </c>
      <c r="B22" s="153"/>
      <c r="C22" s="560" t="str">
        <f>IF(B22="","",VLOOKUP(B22,学連登録!$C$2:$G$3000,2,FALSE))</f>
        <v/>
      </c>
      <c r="D22" s="561" t="str">
        <f>IF(B22="","",VLOOKUP(B22,学連登録!$C$2:$U$3000,19,FALSE))</f>
        <v/>
      </c>
      <c r="E22" s="562" t="str">
        <f>IF(B22="","",VLOOKUP(B22,学連登録!$C$2:$U$3000,4,FALSE))</f>
        <v/>
      </c>
      <c r="F22" s="563" t="str">
        <f>IF(B22="","",VLOOKUP(B22,学連登録!$C$2:$I$3000,7,FALSE))</f>
        <v/>
      </c>
      <c r="G22" s="499"/>
      <c r="H22" s="889"/>
      <c r="I22" s="890"/>
      <c r="J22" s="155"/>
      <c r="K22" s="885"/>
      <c r="L22" s="886"/>
      <c r="M22" s="155"/>
      <c r="N22" s="883"/>
      <c r="O22" s="884"/>
      <c r="P22" s="154"/>
      <c r="Q22" s="881"/>
      <c r="R22" s="882"/>
      <c r="S22" s="154"/>
      <c r="T22" s="881"/>
      <c r="U22" s="882"/>
      <c r="V22" s="101" t="str">
        <f>IF(B22="","",VLOOKUP(B22,学連登録!$C$2:$H$3000,6,FALSE))</f>
        <v/>
      </c>
      <c r="W22" s="370"/>
      <c r="X22" s="566"/>
      <c r="Y22" s="567" t="str">
        <f t="shared" si="3"/>
        <v/>
      </c>
      <c r="Z22" s="568" t="str">
        <f>IF(G22="","",VLOOKUP(G22,種目名!$O$5:$T$104,3,0))</f>
        <v/>
      </c>
      <c r="AA22" s="569" t="str">
        <f>IF(J22="","",VLOOKUP(J22,種目名!$O$5:$T$104,3,0))</f>
        <v/>
      </c>
      <c r="AB22" s="570" t="str">
        <f>IF(M22="","",VLOOKUP(M22,種目名!$O$5:$T$104,3,0))</f>
        <v/>
      </c>
      <c r="AC22" s="570" t="str">
        <f>IF(P22="","",VLOOKUP(AF22,種目名!$O$5:$T$104,3,0))</f>
        <v/>
      </c>
      <c r="AD22" s="571" t="str">
        <f>IF(S22="","",VLOOKUP(AI22,種目名!$O$5:$T$104,3,0))</f>
        <v/>
      </c>
      <c r="AE22" s="572">
        <f t="shared" si="4"/>
        <v>0</v>
      </c>
      <c r="AF22" s="566" t="str">
        <f t="shared" si="5"/>
        <v/>
      </c>
      <c r="AG22" s="566" t="str">
        <f t="shared" si="6"/>
        <v/>
      </c>
      <c r="AH22" s="572">
        <f t="shared" si="7"/>
        <v>0</v>
      </c>
      <c r="AI22" s="566" t="str">
        <f t="shared" si="8"/>
        <v/>
      </c>
      <c r="AJ22" s="566" t="str">
        <f t="shared" si="9"/>
        <v/>
      </c>
      <c r="AK22" s="573"/>
      <c r="AL22" s="574">
        <f t="shared" si="14"/>
        <v>0</v>
      </c>
      <c r="AM22" s="575">
        <f t="shared" si="15"/>
        <v>0</v>
      </c>
      <c r="AN22" s="575">
        <f>COUNTIF($B$12:B22,B22)</f>
        <v>0</v>
      </c>
      <c r="AO22" s="575"/>
      <c r="AP22" s="575" t="str">
        <f t="shared" si="16"/>
        <v/>
      </c>
      <c r="AQ22" s="575" t="str">
        <f t="shared" si="17"/>
        <v/>
      </c>
      <c r="AR22" s="575" t="str">
        <f t="shared" si="18"/>
        <v/>
      </c>
      <c r="AS22" s="575" t="str">
        <f t="shared" si="19"/>
        <v/>
      </c>
      <c r="AT22" s="575">
        <f t="shared" si="20"/>
        <v>0</v>
      </c>
      <c r="AU22" s="575" t="str">
        <f t="shared" si="21"/>
        <v/>
      </c>
      <c r="AV22" s="575" t="str">
        <f t="shared" si="22"/>
        <v/>
      </c>
      <c r="AW22" s="575" t="str">
        <f t="shared" si="23"/>
        <v/>
      </c>
      <c r="AX22" s="575" t="str">
        <f t="shared" si="24"/>
        <v/>
      </c>
      <c r="AY22" s="575" t="str">
        <f t="shared" si="25"/>
        <v/>
      </c>
      <c r="AZ22" s="575" t="str">
        <f t="shared" si="26"/>
        <v/>
      </c>
      <c r="BA22" s="575" t="str">
        <f t="shared" si="27"/>
        <v/>
      </c>
      <c r="BB22" s="575" t="str">
        <f t="shared" si="28"/>
        <v/>
      </c>
      <c r="BC22" s="575" t="str">
        <f t="shared" si="29"/>
        <v/>
      </c>
      <c r="BD22" s="577" t="str">
        <f t="shared" si="30"/>
        <v/>
      </c>
      <c r="BE22" s="578">
        <f t="shared" si="31"/>
        <v>0</v>
      </c>
      <c r="BF22" s="566"/>
      <c r="BG22" s="575">
        <f t="shared" si="32"/>
        <v>0</v>
      </c>
      <c r="BH22" s="575">
        <f t="shared" si="33"/>
        <v>0</v>
      </c>
      <c r="BI22" s="580">
        <f t="shared" si="34"/>
        <v>0</v>
      </c>
      <c r="BJ22" s="581">
        <f t="shared" si="11"/>
        <v>0</v>
      </c>
      <c r="BK22" s="582" t="str">
        <f t="shared" si="12"/>
        <v>0</v>
      </c>
      <c r="BL22" s="582" t="str">
        <f t="shared" si="13"/>
        <v>0</v>
      </c>
      <c r="BM22" s="580">
        <f t="shared" si="35"/>
        <v>0</v>
      </c>
      <c r="BN22" s="580" t="str">
        <f t="shared" si="36"/>
        <v>0m0</v>
      </c>
      <c r="BO22" s="575">
        <f t="shared" si="37"/>
        <v>0</v>
      </c>
      <c r="BP22" s="575">
        <f t="shared" si="38"/>
        <v>0</v>
      </c>
      <c r="BQ22" s="580">
        <f t="shared" si="39"/>
        <v>0</v>
      </c>
      <c r="BR22" s="581">
        <f t="shared" si="40"/>
        <v>0</v>
      </c>
      <c r="BS22" s="582" t="str">
        <f t="shared" si="41"/>
        <v>0</v>
      </c>
      <c r="BT22" s="582" t="str">
        <f t="shared" si="42"/>
        <v>0</v>
      </c>
      <c r="BU22" s="580">
        <f t="shared" si="43"/>
        <v>0</v>
      </c>
      <c r="BV22" s="580" t="str">
        <f t="shared" si="44"/>
        <v>0m0</v>
      </c>
      <c r="BW22" s="575">
        <f t="shared" si="45"/>
        <v>0</v>
      </c>
      <c r="BX22" s="575">
        <f t="shared" si="46"/>
        <v>0</v>
      </c>
      <c r="BY22" s="580">
        <f t="shared" si="47"/>
        <v>0</v>
      </c>
      <c r="BZ22" s="581">
        <f t="shared" si="48"/>
        <v>0</v>
      </c>
      <c r="CA22" s="582" t="str">
        <f t="shared" si="49"/>
        <v>0</v>
      </c>
      <c r="CB22" s="582" t="str">
        <f t="shared" si="50"/>
        <v>0</v>
      </c>
      <c r="CC22" s="580">
        <f t="shared" si="51"/>
        <v>0</v>
      </c>
      <c r="CD22" s="580" t="str">
        <f t="shared" si="52"/>
        <v>0m0</v>
      </c>
      <c r="CE22" s="575">
        <f t="shared" si="53"/>
        <v>0</v>
      </c>
      <c r="CF22" s="575">
        <f t="shared" si="54"/>
        <v>0</v>
      </c>
      <c r="CG22" s="580">
        <f t="shared" si="55"/>
        <v>0</v>
      </c>
      <c r="CH22" s="581">
        <f t="shared" si="56"/>
        <v>0</v>
      </c>
      <c r="CI22" s="582" t="str">
        <f t="shared" si="57"/>
        <v>0</v>
      </c>
      <c r="CJ22" s="582" t="str">
        <f t="shared" si="58"/>
        <v>0</v>
      </c>
      <c r="CK22" s="580">
        <f t="shared" si="59"/>
        <v>0</v>
      </c>
      <c r="CL22" s="580" t="str">
        <f t="shared" si="60"/>
        <v>0m0</v>
      </c>
      <c r="CM22" s="575">
        <f t="shared" si="61"/>
        <v>0</v>
      </c>
      <c r="CN22" s="575">
        <f t="shared" si="62"/>
        <v>0</v>
      </c>
      <c r="CO22" s="580">
        <f t="shared" si="63"/>
        <v>0</v>
      </c>
      <c r="CP22" s="581">
        <f t="shared" si="64"/>
        <v>0</v>
      </c>
      <c r="CQ22" s="582" t="str">
        <f t="shared" si="65"/>
        <v>0</v>
      </c>
      <c r="CR22" s="582" t="str">
        <f t="shared" si="66"/>
        <v>0</v>
      </c>
      <c r="CS22" s="580">
        <f t="shared" si="67"/>
        <v>0</v>
      </c>
      <c r="CT22" s="580" t="str">
        <f t="shared" si="68"/>
        <v>0m0</v>
      </c>
      <c r="CU22" s="580">
        <f t="shared" si="69"/>
        <v>0</v>
      </c>
      <c r="CV22" s="580">
        <f t="shared" si="70"/>
        <v>0</v>
      </c>
      <c r="CW22" s="580">
        <f t="shared" si="71"/>
        <v>0</v>
      </c>
      <c r="CX22" s="580">
        <f t="shared" si="72"/>
        <v>0</v>
      </c>
      <c r="CY22" s="580">
        <f t="shared" si="73"/>
        <v>0</v>
      </c>
      <c r="CZ22" s="580" t="str">
        <f t="shared" si="74"/>
        <v/>
      </c>
      <c r="DA22" s="580" t="str">
        <f t="shared" si="75"/>
        <v/>
      </c>
      <c r="DB22" s="580" t="str">
        <f t="shared" si="76"/>
        <v/>
      </c>
      <c r="DC22" s="580" t="str">
        <f t="shared" si="77"/>
        <v/>
      </c>
      <c r="DD22" s="580" t="str">
        <f t="shared" si="78"/>
        <v/>
      </c>
      <c r="DE22" s="580"/>
      <c r="DF22" s="583"/>
      <c r="DG22" s="580" t="str">
        <f t="shared" si="79"/>
        <v/>
      </c>
      <c r="DH22" s="580" t="str">
        <f t="shared" si="80"/>
        <v/>
      </c>
      <c r="DI22" s="580">
        <f t="shared" si="81"/>
        <v>0</v>
      </c>
      <c r="DJ22" s="580" t="str">
        <f t="shared" si="82"/>
        <v/>
      </c>
      <c r="DK22" s="580" t="str">
        <f t="shared" si="83"/>
        <v/>
      </c>
      <c r="DL22" s="580" t="str">
        <f t="shared" si="84"/>
        <v/>
      </c>
      <c r="DM22" s="580" t="str">
        <f t="shared" si="85"/>
        <v/>
      </c>
      <c r="DN22" s="580" t="str">
        <f t="shared" si="86"/>
        <v/>
      </c>
      <c r="DO22" s="580" t="str">
        <f t="shared" si="87"/>
        <v/>
      </c>
      <c r="DP22" s="583"/>
      <c r="DQ22" s="488"/>
      <c r="DR22" s="554"/>
      <c r="DS22" s="578">
        <f t="shared" si="88"/>
        <v>0</v>
      </c>
      <c r="DT22" s="578">
        <f t="shared" si="89"/>
        <v>0</v>
      </c>
      <c r="DU22" s="580">
        <f t="shared" si="90"/>
        <v>0</v>
      </c>
      <c r="DV22" s="580" t="str">
        <f t="shared" si="91"/>
        <v/>
      </c>
      <c r="DW22" s="583"/>
      <c r="DX22" s="490"/>
    </row>
    <row r="23" spans="1:128" s="404" customFormat="1" ht="18" hidden="1" customHeight="1">
      <c r="A23" s="140" t="str">
        <f t="shared" si="92"/>
        <v/>
      </c>
      <c r="B23" s="153"/>
      <c r="C23" s="31" t="str">
        <f>IF(B23="","",VLOOKUP(B23,学連登録!$C$2:$G$3000,2,FALSE))</f>
        <v/>
      </c>
      <c r="D23" s="32" t="str">
        <f>IF(B23="","",VLOOKUP(B23,学連登録!$C$2:$G$3000,3,FALSE))</f>
        <v/>
      </c>
      <c r="E23" s="33" t="str">
        <f>IF(B23="","",VLOOKUP(B23,学連登録!$C$2:$G$3000,4,FALSE))</f>
        <v/>
      </c>
      <c r="F23" s="376" t="str">
        <f>IF(B23="","",VLOOKUP(B23,学連登録!$C$2:$I$3000,7,FALSE))</f>
        <v/>
      </c>
      <c r="G23" s="154"/>
      <c r="H23" s="889"/>
      <c r="I23" s="890"/>
      <c r="J23" s="155"/>
      <c r="K23" s="885"/>
      <c r="L23" s="886"/>
      <c r="M23" s="155"/>
      <c r="N23" s="883"/>
      <c r="O23" s="884"/>
      <c r="P23" s="154"/>
      <c r="Q23" s="881"/>
      <c r="R23" s="882"/>
      <c r="S23" s="154"/>
      <c r="T23" s="881"/>
      <c r="U23" s="882"/>
      <c r="V23" s="101" t="str">
        <f>IF(B23="","",VLOOKUP(B23,学連登録!$C$2:$H$3000,6,FALSE))</f>
        <v/>
      </c>
      <c r="W23" s="370"/>
      <c r="X23" s="152"/>
      <c r="Y23" s="116" t="str">
        <f t="shared" si="3"/>
        <v/>
      </c>
      <c r="Z23" s="97" t="str">
        <f>IF(G23="","",VLOOKUP(G23,種目名!$O$5:$T$104,3,0))</f>
        <v/>
      </c>
      <c r="AA23" s="98" t="str">
        <f>IF(J23="","",VLOOKUP(J23,種目名!$O$5:$T$104,3,0))</f>
        <v/>
      </c>
      <c r="AB23" s="117" t="str">
        <f>IF(M23="","",VLOOKUP(M23,種目名!$O$5:$T$104,3,0))</f>
        <v/>
      </c>
      <c r="AC23" s="117" t="str">
        <f>IF(P23="","",VLOOKUP(AF23,種目名!$O$5:$T$104,3,0))</f>
        <v/>
      </c>
      <c r="AD23" s="118" t="str">
        <f>IF(S23="","",VLOOKUP(AI23,種目名!$O$5:$T$104,3,0))</f>
        <v/>
      </c>
      <c r="AE23" s="115">
        <f t="shared" si="4"/>
        <v>0</v>
      </c>
      <c r="AF23" s="152" t="str">
        <f t="shared" si="5"/>
        <v/>
      </c>
      <c r="AG23" s="152" t="str">
        <f t="shared" si="6"/>
        <v/>
      </c>
      <c r="AH23" s="115">
        <f t="shared" si="7"/>
        <v>0</v>
      </c>
      <c r="AI23" s="152" t="str">
        <f t="shared" si="8"/>
        <v/>
      </c>
      <c r="AJ23" s="152" t="str">
        <f t="shared" si="9"/>
        <v/>
      </c>
      <c r="AK23" s="383"/>
      <c r="AL23" s="166">
        <f t="shared" si="14"/>
        <v>0</v>
      </c>
      <c r="AM23" s="392">
        <f t="shared" si="15"/>
        <v>0</v>
      </c>
      <c r="AN23" s="392">
        <f>COUNTIF($B$12:B23,B23)</f>
        <v>0</v>
      </c>
      <c r="AO23" s="392"/>
      <c r="AP23" s="392" t="str">
        <f t="shared" si="16"/>
        <v/>
      </c>
      <c r="AQ23" s="392" t="str">
        <f t="shared" si="17"/>
        <v/>
      </c>
      <c r="AR23" s="392" t="str">
        <f t="shared" si="18"/>
        <v/>
      </c>
      <c r="AS23" s="392" t="str">
        <f t="shared" si="19"/>
        <v/>
      </c>
      <c r="AT23" s="392">
        <f t="shared" si="20"/>
        <v>0</v>
      </c>
      <c r="AU23" s="392" t="str">
        <f t="shared" ref="AU23:AU76" si="93">IF($B23="","",IF(G23="","",$B23&amp;"-"&amp;Z23))</f>
        <v/>
      </c>
      <c r="AV23" s="392" t="str">
        <f t="shared" ref="AV23:AV76" si="94">IF($B23="","",IF(J23="","",$B23&amp;"-"&amp;AA23))</f>
        <v/>
      </c>
      <c r="AW23" s="392" t="str">
        <f t="shared" ref="AW23:AW76" si="95">IF($B23="","",IF(M23="","",$B23&amp;"-"&amp;AB23))</f>
        <v/>
      </c>
      <c r="AX23" s="392" t="str">
        <f t="shared" ref="AX23:AX76" si="96">IF($B23="","",IF(P23="","",$B23&amp;"-"&amp;AC23))</f>
        <v/>
      </c>
      <c r="AY23" s="392" t="str">
        <f t="shared" ref="AY23:AY76" si="97">IF($B23="","",IF(S23="","",$B23&amp;"-"&amp;AD23))</f>
        <v/>
      </c>
      <c r="AZ23" s="392" t="str">
        <f t="shared" si="26"/>
        <v/>
      </c>
      <c r="BA23" s="392" t="str">
        <f t="shared" si="27"/>
        <v/>
      </c>
      <c r="BB23" s="392" t="str">
        <f t="shared" si="28"/>
        <v/>
      </c>
      <c r="BC23" s="392" t="str">
        <f t="shared" si="29"/>
        <v/>
      </c>
      <c r="BD23" s="396" t="str">
        <f t="shared" si="30"/>
        <v/>
      </c>
      <c r="BE23" s="386">
        <f t="shared" si="31"/>
        <v>0</v>
      </c>
      <c r="BF23" s="152"/>
      <c r="BG23" s="392">
        <f t="shared" si="32"/>
        <v>0</v>
      </c>
      <c r="BH23" s="392">
        <f t="shared" si="33"/>
        <v>0</v>
      </c>
      <c r="BI23" s="405">
        <f t="shared" si="34"/>
        <v>0</v>
      </c>
      <c r="BJ23" s="406">
        <f t="shared" si="11"/>
        <v>0</v>
      </c>
      <c r="BK23" s="391" t="str">
        <f t="shared" si="12"/>
        <v>0</v>
      </c>
      <c r="BL23" s="391" t="str">
        <f t="shared" si="13"/>
        <v>0</v>
      </c>
      <c r="BM23" s="405">
        <f t="shared" si="35"/>
        <v>0</v>
      </c>
      <c r="BN23" s="405" t="str">
        <f t="shared" si="36"/>
        <v>0m0</v>
      </c>
      <c r="BO23" s="392">
        <f t="shared" si="37"/>
        <v>0</v>
      </c>
      <c r="BP23" s="392">
        <f t="shared" si="38"/>
        <v>0</v>
      </c>
      <c r="BQ23" s="405">
        <f t="shared" si="39"/>
        <v>0</v>
      </c>
      <c r="BR23" s="406">
        <f t="shared" si="40"/>
        <v>0</v>
      </c>
      <c r="BS23" s="391" t="str">
        <f t="shared" si="41"/>
        <v>0</v>
      </c>
      <c r="BT23" s="391" t="str">
        <f t="shared" si="42"/>
        <v>0</v>
      </c>
      <c r="BU23" s="405">
        <f t="shared" si="43"/>
        <v>0</v>
      </c>
      <c r="BV23" s="405" t="str">
        <f t="shared" si="44"/>
        <v>0m0</v>
      </c>
      <c r="BW23" s="392">
        <f t="shared" si="45"/>
        <v>0</v>
      </c>
      <c r="BX23" s="392">
        <f t="shared" si="46"/>
        <v>0</v>
      </c>
      <c r="BY23" s="405">
        <f t="shared" si="47"/>
        <v>0</v>
      </c>
      <c r="BZ23" s="406">
        <f t="shared" si="48"/>
        <v>0</v>
      </c>
      <c r="CA23" s="391" t="str">
        <f t="shared" si="49"/>
        <v>0</v>
      </c>
      <c r="CB23" s="391" t="str">
        <f t="shared" si="50"/>
        <v>0</v>
      </c>
      <c r="CC23" s="405">
        <f t="shared" si="51"/>
        <v>0</v>
      </c>
      <c r="CD23" s="405" t="str">
        <f t="shared" si="52"/>
        <v>0m0</v>
      </c>
      <c r="CE23" s="392">
        <f t="shared" si="53"/>
        <v>0</v>
      </c>
      <c r="CF23" s="392">
        <f t="shared" si="54"/>
        <v>0</v>
      </c>
      <c r="CG23" s="405">
        <f t="shared" si="55"/>
        <v>0</v>
      </c>
      <c r="CH23" s="406">
        <f t="shared" si="56"/>
        <v>0</v>
      </c>
      <c r="CI23" s="391" t="str">
        <f t="shared" si="57"/>
        <v>0</v>
      </c>
      <c r="CJ23" s="391" t="str">
        <f t="shared" si="58"/>
        <v>0</v>
      </c>
      <c r="CK23" s="405">
        <f t="shared" si="59"/>
        <v>0</v>
      </c>
      <c r="CL23" s="405" t="str">
        <f t="shared" si="60"/>
        <v>0m0</v>
      </c>
      <c r="CM23" s="392">
        <f t="shared" si="61"/>
        <v>0</v>
      </c>
      <c r="CN23" s="392">
        <f t="shared" si="62"/>
        <v>0</v>
      </c>
      <c r="CO23" s="405">
        <f t="shared" si="63"/>
        <v>0</v>
      </c>
      <c r="CP23" s="406">
        <f t="shared" si="64"/>
        <v>0</v>
      </c>
      <c r="CQ23" s="391" t="str">
        <f t="shared" si="65"/>
        <v>0</v>
      </c>
      <c r="CR23" s="391" t="str">
        <f t="shared" si="66"/>
        <v>0</v>
      </c>
      <c r="CS23" s="405">
        <f t="shared" si="67"/>
        <v>0</v>
      </c>
      <c r="CT23" s="405" t="str">
        <f t="shared" si="68"/>
        <v>0m0</v>
      </c>
      <c r="CU23" s="405">
        <f t="shared" si="69"/>
        <v>0</v>
      </c>
      <c r="CV23" s="405">
        <f t="shared" si="70"/>
        <v>0</v>
      </c>
      <c r="CW23" s="405">
        <f t="shared" si="71"/>
        <v>0</v>
      </c>
      <c r="CX23" s="405">
        <f t="shared" si="72"/>
        <v>0</v>
      </c>
      <c r="CY23" s="405">
        <f t="shared" si="73"/>
        <v>0</v>
      </c>
      <c r="CZ23" s="405" t="str">
        <f t="shared" si="74"/>
        <v/>
      </c>
      <c r="DA23" s="405" t="str">
        <f t="shared" si="75"/>
        <v/>
      </c>
      <c r="DB23" s="405" t="str">
        <f t="shared" si="76"/>
        <v/>
      </c>
      <c r="DC23" s="405" t="str">
        <f t="shared" si="77"/>
        <v/>
      </c>
      <c r="DD23" s="405" t="str">
        <f t="shared" si="78"/>
        <v/>
      </c>
      <c r="DE23" s="405"/>
      <c r="DG23" s="405" t="str">
        <f t="shared" si="79"/>
        <v/>
      </c>
      <c r="DH23" s="405" t="str">
        <f t="shared" si="80"/>
        <v/>
      </c>
      <c r="DI23" s="405">
        <f t="shared" si="81"/>
        <v>0</v>
      </c>
      <c r="DJ23" s="405" t="str">
        <f t="shared" si="82"/>
        <v/>
      </c>
      <c r="DK23" s="405" t="str">
        <f t="shared" si="83"/>
        <v/>
      </c>
      <c r="DL23" s="405" t="str">
        <f t="shared" si="84"/>
        <v/>
      </c>
      <c r="DM23" s="405" t="str">
        <f t="shared" si="85"/>
        <v/>
      </c>
      <c r="DN23" s="405" t="str">
        <f t="shared" si="86"/>
        <v/>
      </c>
      <c r="DO23" s="405" t="str">
        <f t="shared" si="87"/>
        <v/>
      </c>
      <c r="DS23" s="386">
        <f t="shared" ref="DS23:DS77" si="98">IF(CN23="",0,IF(OR(CN23&lt;$AT$12,CN23&gt;$AT$13),1,0))</f>
        <v>0</v>
      </c>
      <c r="DT23" s="386">
        <f t="shared" ref="DT23:DT76" si="99">IF($M23="",0,IF($O23="",1,0))</f>
        <v>0</v>
      </c>
      <c r="DU23" s="404">
        <f t="shared" si="90"/>
        <v>0</v>
      </c>
    </row>
    <row r="24" spans="1:128" s="404" customFormat="1" ht="18" hidden="1" customHeight="1">
      <c r="A24" s="140" t="str">
        <f t="shared" si="92"/>
        <v/>
      </c>
      <c r="B24" s="153"/>
      <c r="C24" s="31" t="str">
        <f>IF(B24="","",VLOOKUP(B24,学連登録!$C$2:$G$3000,2,FALSE))</f>
        <v/>
      </c>
      <c r="D24" s="32" t="str">
        <f>IF(B24="","",VLOOKUP(B24,学連登録!$C$2:$G$3000,3,FALSE))</f>
        <v/>
      </c>
      <c r="E24" s="33" t="str">
        <f>IF(B24="","",VLOOKUP(B24,学連登録!$C$2:$G$3000,4,FALSE))</f>
        <v/>
      </c>
      <c r="F24" s="376" t="str">
        <f>IF(B24="","",VLOOKUP(B24,学連登録!$C$2:$I$3000,7,FALSE))</f>
        <v/>
      </c>
      <c r="G24" s="154"/>
      <c r="H24" s="889"/>
      <c r="I24" s="890"/>
      <c r="J24" s="155"/>
      <c r="K24" s="885"/>
      <c r="L24" s="886"/>
      <c r="M24" s="155"/>
      <c r="N24" s="883"/>
      <c r="O24" s="884"/>
      <c r="P24" s="154"/>
      <c r="Q24" s="881"/>
      <c r="R24" s="882"/>
      <c r="S24" s="154"/>
      <c r="T24" s="881"/>
      <c r="U24" s="882"/>
      <c r="V24" s="101" t="str">
        <f>IF(B24="","",VLOOKUP(B24,学連登録!$C$2:$H$3000,6,FALSE))</f>
        <v/>
      </c>
      <c r="W24" s="370"/>
      <c r="X24" s="152"/>
      <c r="Y24" s="116" t="str">
        <f t="shared" si="3"/>
        <v/>
      </c>
      <c r="Z24" s="97" t="str">
        <f>IF(G24="","",VLOOKUP(G24,種目名!$O$5:$T$104,3,0))</f>
        <v/>
      </c>
      <c r="AA24" s="98" t="str">
        <f>IF(J24="","",VLOOKUP(J24,種目名!$O$5:$T$104,3,0))</f>
        <v/>
      </c>
      <c r="AB24" s="117" t="str">
        <f>IF(M24="","",VLOOKUP(M24,種目名!$O$5:$T$104,3,0))</f>
        <v/>
      </c>
      <c r="AC24" s="117" t="str">
        <f>IF(P24="","",VLOOKUP(AF24,種目名!$O$5:$T$104,3,0))</f>
        <v/>
      </c>
      <c r="AD24" s="118" t="str">
        <f>IF(S24="","",VLOOKUP(AI24,種目名!$O$5:$T$104,3,0))</f>
        <v/>
      </c>
      <c r="AE24" s="115">
        <f t="shared" si="4"/>
        <v>0</v>
      </c>
      <c r="AF24" s="152" t="str">
        <f t="shared" si="5"/>
        <v/>
      </c>
      <c r="AG24" s="152" t="str">
        <f t="shared" si="6"/>
        <v/>
      </c>
      <c r="AH24" s="115">
        <f t="shared" si="7"/>
        <v>0</v>
      </c>
      <c r="AI24" s="152" t="str">
        <f t="shared" si="8"/>
        <v/>
      </c>
      <c r="AJ24" s="152" t="str">
        <f t="shared" si="9"/>
        <v/>
      </c>
      <c r="AK24" s="383"/>
      <c r="AL24" s="166">
        <f t="shared" si="14"/>
        <v>0</v>
      </c>
      <c r="AM24" s="392">
        <f t="shared" si="15"/>
        <v>0</v>
      </c>
      <c r="AN24" s="392">
        <f>COUNTIF($B$12:B24,B24)</f>
        <v>0</v>
      </c>
      <c r="AO24" s="392"/>
      <c r="AP24" s="392" t="str">
        <f t="shared" si="16"/>
        <v/>
      </c>
      <c r="AQ24" s="392" t="str">
        <f t="shared" si="17"/>
        <v/>
      </c>
      <c r="AR24" s="392" t="str">
        <f t="shared" si="18"/>
        <v/>
      </c>
      <c r="AS24" s="392" t="str">
        <f t="shared" si="19"/>
        <v/>
      </c>
      <c r="AT24" s="392">
        <f t="shared" si="20"/>
        <v>0</v>
      </c>
      <c r="AU24" s="392" t="str">
        <f t="shared" si="93"/>
        <v/>
      </c>
      <c r="AV24" s="392" t="str">
        <f t="shared" si="94"/>
        <v/>
      </c>
      <c r="AW24" s="392" t="str">
        <f t="shared" si="95"/>
        <v/>
      </c>
      <c r="AX24" s="392" t="str">
        <f t="shared" si="96"/>
        <v/>
      </c>
      <c r="AY24" s="392" t="str">
        <f t="shared" si="97"/>
        <v/>
      </c>
      <c r="AZ24" s="392" t="str">
        <f t="shared" si="26"/>
        <v/>
      </c>
      <c r="BA24" s="392" t="str">
        <f t="shared" si="27"/>
        <v/>
      </c>
      <c r="BB24" s="392" t="str">
        <f t="shared" si="28"/>
        <v/>
      </c>
      <c r="BC24" s="392" t="str">
        <f t="shared" si="29"/>
        <v/>
      </c>
      <c r="BD24" s="396" t="str">
        <f t="shared" si="30"/>
        <v/>
      </c>
      <c r="BE24" s="386">
        <f t="shared" si="31"/>
        <v>0</v>
      </c>
      <c r="BF24" s="152"/>
      <c r="BG24" s="392">
        <f t="shared" si="32"/>
        <v>0</v>
      </c>
      <c r="BH24" s="392">
        <f t="shared" si="33"/>
        <v>0</v>
      </c>
      <c r="BI24" s="405">
        <f t="shared" si="34"/>
        <v>0</v>
      </c>
      <c r="BJ24" s="406">
        <f t="shared" si="11"/>
        <v>0</v>
      </c>
      <c r="BK24" s="391" t="str">
        <f t="shared" si="12"/>
        <v>0</v>
      </c>
      <c r="BL24" s="391" t="str">
        <f t="shared" si="13"/>
        <v>0</v>
      </c>
      <c r="BM24" s="405">
        <f t="shared" si="35"/>
        <v>0</v>
      </c>
      <c r="BN24" s="405" t="str">
        <f t="shared" si="36"/>
        <v>0m0</v>
      </c>
      <c r="BO24" s="392">
        <f t="shared" si="37"/>
        <v>0</v>
      </c>
      <c r="BP24" s="392">
        <f t="shared" si="38"/>
        <v>0</v>
      </c>
      <c r="BQ24" s="405">
        <f t="shared" si="39"/>
        <v>0</v>
      </c>
      <c r="BR24" s="406">
        <f t="shared" si="40"/>
        <v>0</v>
      </c>
      <c r="BS24" s="391" t="str">
        <f t="shared" si="41"/>
        <v>0</v>
      </c>
      <c r="BT24" s="391" t="str">
        <f t="shared" si="42"/>
        <v>0</v>
      </c>
      <c r="BU24" s="405">
        <f t="shared" si="43"/>
        <v>0</v>
      </c>
      <c r="BV24" s="405" t="str">
        <f t="shared" si="44"/>
        <v>0m0</v>
      </c>
      <c r="BW24" s="392">
        <f t="shared" si="45"/>
        <v>0</v>
      </c>
      <c r="BX24" s="392">
        <f t="shared" si="46"/>
        <v>0</v>
      </c>
      <c r="BY24" s="405">
        <f t="shared" si="47"/>
        <v>0</v>
      </c>
      <c r="BZ24" s="406">
        <f t="shared" si="48"/>
        <v>0</v>
      </c>
      <c r="CA24" s="391" t="str">
        <f t="shared" si="49"/>
        <v>0</v>
      </c>
      <c r="CB24" s="391" t="str">
        <f t="shared" si="50"/>
        <v>0</v>
      </c>
      <c r="CC24" s="405">
        <f t="shared" si="51"/>
        <v>0</v>
      </c>
      <c r="CD24" s="405" t="str">
        <f t="shared" si="52"/>
        <v>0m0</v>
      </c>
      <c r="CE24" s="392">
        <f t="shared" si="53"/>
        <v>0</v>
      </c>
      <c r="CF24" s="392">
        <f t="shared" si="54"/>
        <v>0</v>
      </c>
      <c r="CG24" s="405">
        <f t="shared" si="55"/>
        <v>0</v>
      </c>
      <c r="CH24" s="406">
        <f t="shared" si="56"/>
        <v>0</v>
      </c>
      <c r="CI24" s="391" t="str">
        <f t="shared" si="57"/>
        <v>0</v>
      </c>
      <c r="CJ24" s="391" t="str">
        <f t="shared" si="58"/>
        <v>0</v>
      </c>
      <c r="CK24" s="405">
        <f t="shared" si="59"/>
        <v>0</v>
      </c>
      <c r="CL24" s="405" t="str">
        <f t="shared" si="60"/>
        <v>0m0</v>
      </c>
      <c r="CM24" s="392">
        <f t="shared" si="61"/>
        <v>0</v>
      </c>
      <c r="CN24" s="392">
        <f t="shared" si="62"/>
        <v>0</v>
      </c>
      <c r="CO24" s="405">
        <f t="shared" si="63"/>
        <v>0</v>
      </c>
      <c r="CP24" s="406">
        <f t="shared" si="64"/>
        <v>0</v>
      </c>
      <c r="CQ24" s="391" t="str">
        <f t="shared" si="65"/>
        <v>0</v>
      </c>
      <c r="CR24" s="391" t="str">
        <f t="shared" si="66"/>
        <v>0</v>
      </c>
      <c r="CS24" s="405">
        <f t="shared" si="67"/>
        <v>0</v>
      </c>
      <c r="CT24" s="405" t="str">
        <f t="shared" si="68"/>
        <v>0m0</v>
      </c>
      <c r="CU24" s="405">
        <f t="shared" si="69"/>
        <v>0</v>
      </c>
      <c r="CV24" s="405">
        <f t="shared" si="70"/>
        <v>0</v>
      </c>
      <c r="CW24" s="405">
        <f t="shared" si="71"/>
        <v>0</v>
      </c>
      <c r="CX24" s="405">
        <f t="shared" si="72"/>
        <v>0</v>
      </c>
      <c r="CY24" s="405">
        <f t="shared" si="73"/>
        <v>0</v>
      </c>
      <c r="CZ24" s="405" t="str">
        <f t="shared" si="74"/>
        <v/>
      </c>
      <c r="DA24" s="405" t="str">
        <f t="shared" si="75"/>
        <v/>
      </c>
      <c r="DB24" s="405" t="str">
        <f t="shared" si="76"/>
        <v/>
      </c>
      <c r="DC24" s="405" t="str">
        <f t="shared" si="77"/>
        <v/>
      </c>
      <c r="DD24" s="405" t="str">
        <f t="shared" si="78"/>
        <v/>
      </c>
      <c r="DE24" s="405"/>
      <c r="DG24" s="405" t="str">
        <f t="shared" si="79"/>
        <v/>
      </c>
      <c r="DH24" s="405" t="str">
        <f t="shared" si="80"/>
        <v/>
      </c>
      <c r="DI24" s="405">
        <f t="shared" si="81"/>
        <v>0</v>
      </c>
      <c r="DJ24" s="405" t="str">
        <f t="shared" si="82"/>
        <v/>
      </c>
      <c r="DK24" s="405" t="str">
        <f t="shared" si="83"/>
        <v/>
      </c>
      <c r="DL24" s="405" t="str">
        <f t="shared" si="84"/>
        <v/>
      </c>
      <c r="DM24" s="405" t="str">
        <f t="shared" si="85"/>
        <v/>
      </c>
      <c r="DN24" s="405" t="str">
        <f t="shared" si="86"/>
        <v/>
      </c>
      <c r="DO24" s="405" t="str">
        <f t="shared" si="87"/>
        <v/>
      </c>
      <c r="DS24" s="386">
        <f t="shared" si="98"/>
        <v>0</v>
      </c>
      <c r="DT24" s="386">
        <f t="shared" si="99"/>
        <v>0</v>
      </c>
      <c r="DU24" s="404">
        <f t="shared" si="90"/>
        <v>0</v>
      </c>
    </row>
    <row r="25" spans="1:128" s="404" customFormat="1" ht="18" hidden="1" customHeight="1">
      <c r="A25" s="140" t="str">
        <f t="shared" si="92"/>
        <v/>
      </c>
      <c r="B25" s="153"/>
      <c r="C25" s="31" t="str">
        <f>IF(B25="","",VLOOKUP(B25,学連登録!$C$2:$G$3000,2,FALSE))</f>
        <v/>
      </c>
      <c r="D25" s="32" t="str">
        <f>IF(B25="","",VLOOKUP(B25,学連登録!$C$2:$G$3000,3,FALSE))</f>
        <v/>
      </c>
      <c r="E25" s="33" t="str">
        <f>IF(B25="","",VLOOKUP(B25,学連登録!$C$2:$G$3000,4,FALSE))</f>
        <v/>
      </c>
      <c r="F25" s="376" t="str">
        <f>IF(B25="","",VLOOKUP(B25,学連登録!$C$2:$I$3000,7,FALSE))</f>
        <v/>
      </c>
      <c r="G25" s="154"/>
      <c r="H25" s="889"/>
      <c r="I25" s="890"/>
      <c r="J25" s="155"/>
      <c r="K25" s="885"/>
      <c r="L25" s="886"/>
      <c r="M25" s="155"/>
      <c r="N25" s="883"/>
      <c r="O25" s="884"/>
      <c r="P25" s="154"/>
      <c r="Q25" s="881"/>
      <c r="R25" s="882"/>
      <c r="S25" s="154"/>
      <c r="T25" s="881"/>
      <c r="U25" s="882"/>
      <c r="V25" s="101" t="str">
        <f>IF(B25="","",VLOOKUP(B25,学連登録!$C$2:$H$3000,6,FALSE))</f>
        <v/>
      </c>
      <c r="W25" s="370"/>
      <c r="X25" s="152"/>
      <c r="Y25" s="116" t="str">
        <f t="shared" si="3"/>
        <v/>
      </c>
      <c r="Z25" s="97" t="str">
        <f>IF(G25="","",VLOOKUP(G25,種目名!$O$5:$T$104,3,0))</f>
        <v/>
      </c>
      <c r="AA25" s="98" t="str">
        <f>IF(J25="","",VLOOKUP(J25,種目名!$O$5:$T$104,3,0))</f>
        <v/>
      </c>
      <c r="AB25" s="117" t="str">
        <f>IF(M25="","",VLOOKUP(M25,種目名!$O$5:$T$104,3,0))</f>
        <v/>
      </c>
      <c r="AC25" s="117" t="str">
        <f>IF(P25="","",VLOOKUP(AF25,種目名!$O$5:$T$104,3,0))</f>
        <v/>
      </c>
      <c r="AD25" s="118" t="str">
        <f>IF(S25="","",VLOOKUP(AI25,種目名!$O$5:$T$104,3,0))</f>
        <v/>
      </c>
      <c r="AE25" s="115">
        <f t="shared" si="4"/>
        <v>0</v>
      </c>
      <c r="AF25" s="152" t="str">
        <f t="shared" si="5"/>
        <v/>
      </c>
      <c r="AG25" s="152" t="str">
        <f t="shared" si="6"/>
        <v/>
      </c>
      <c r="AH25" s="115">
        <f t="shared" si="7"/>
        <v>0</v>
      </c>
      <c r="AI25" s="152" t="str">
        <f t="shared" si="8"/>
        <v/>
      </c>
      <c r="AJ25" s="152" t="str">
        <f t="shared" si="9"/>
        <v/>
      </c>
      <c r="AK25" s="383"/>
      <c r="AL25" s="166">
        <f t="shared" si="14"/>
        <v>0</v>
      </c>
      <c r="AM25" s="392">
        <f t="shared" si="15"/>
        <v>0</v>
      </c>
      <c r="AN25" s="392">
        <f>COUNTIF($B$12:B25,B25)</f>
        <v>0</v>
      </c>
      <c r="AO25" s="392"/>
      <c r="AP25" s="392" t="str">
        <f t="shared" si="16"/>
        <v/>
      </c>
      <c r="AQ25" s="392" t="str">
        <f t="shared" si="17"/>
        <v/>
      </c>
      <c r="AR25" s="392" t="str">
        <f t="shared" si="18"/>
        <v/>
      </c>
      <c r="AS25" s="392" t="str">
        <f t="shared" si="19"/>
        <v/>
      </c>
      <c r="AT25" s="392">
        <f t="shared" si="20"/>
        <v>0</v>
      </c>
      <c r="AU25" s="392" t="str">
        <f t="shared" si="93"/>
        <v/>
      </c>
      <c r="AV25" s="392" t="str">
        <f t="shared" si="94"/>
        <v/>
      </c>
      <c r="AW25" s="392" t="str">
        <f t="shared" si="95"/>
        <v/>
      </c>
      <c r="AX25" s="392" t="str">
        <f t="shared" si="96"/>
        <v/>
      </c>
      <c r="AY25" s="392" t="str">
        <f t="shared" si="97"/>
        <v/>
      </c>
      <c r="AZ25" s="392" t="str">
        <f t="shared" si="26"/>
        <v/>
      </c>
      <c r="BA25" s="392" t="str">
        <f t="shared" si="27"/>
        <v/>
      </c>
      <c r="BB25" s="392" t="str">
        <f t="shared" si="28"/>
        <v/>
      </c>
      <c r="BC25" s="392" t="str">
        <f t="shared" si="29"/>
        <v/>
      </c>
      <c r="BD25" s="396" t="str">
        <f t="shared" si="30"/>
        <v/>
      </c>
      <c r="BE25" s="386">
        <f t="shared" si="31"/>
        <v>0</v>
      </c>
      <c r="BF25" s="152"/>
      <c r="BG25" s="392">
        <f t="shared" si="32"/>
        <v>0</v>
      </c>
      <c r="BH25" s="392">
        <f t="shared" si="33"/>
        <v>0</v>
      </c>
      <c r="BI25" s="405">
        <f t="shared" si="34"/>
        <v>0</v>
      </c>
      <c r="BJ25" s="406">
        <f t="shared" si="11"/>
        <v>0</v>
      </c>
      <c r="BK25" s="391" t="str">
        <f t="shared" si="12"/>
        <v>0</v>
      </c>
      <c r="BL25" s="391" t="str">
        <f t="shared" si="13"/>
        <v>0</v>
      </c>
      <c r="BM25" s="405">
        <f t="shared" si="35"/>
        <v>0</v>
      </c>
      <c r="BN25" s="405" t="str">
        <f t="shared" si="36"/>
        <v>0m0</v>
      </c>
      <c r="BO25" s="392">
        <f t="shared" si="37"/>
        <v>0</v>
      </c>
      <c r="BP25" s="392">
        <f t="shared" si="38"/>
        <v>0</v>
      </c>
      <c r="BQ25" s="405">
        <f t="shared" si="39"/>
        <v>0</v>
      </c>
      <c r="BR25" s="406">
        <f t="shared" si="40"/>
        <v>0</v>
      </c>
      <c r="BS25" s="391" t="str">
        <f t="shared" si="41"/>
        <v>0</v>
      </c>
      <c r="BT25" s="391" t="str">
        <f t="shared" si="42"/>
        <v>0</v>
      </c>
      <c r="BU25" s="405">
        <f t="shared" si="43"/>
        <v>0</v>
      </c>
      <c r="BV25" s="405" t="str">
        <f t="shared" si="44"/>
        <v>0m0</v>
      </c>
      <c r="BW25" s="392">
        <f t="shared" si="45"/>
        <v>0</v>
      </c>
      <c r="BX25" s="392">
        <f t="shared" si="46"/>
        <v>0</v>
      </c>
      <c r="BY25" s="405">
        <f t="shared" si="47"/>
        <v>0</v>
      </c>
      <c r="BZ25" s="406">
        <f t="shared" si="48"/>
        <v>0</v>
      </c>
      <c r="CA25" s="391" t="str">
        <f t="shared" si="49"/>
        <v>0</v>
      </c>
      <c r="CB25" s="391" t="str">
        <f t="shared" si="50"/>
        <v>0</v>
      </c>
      <c r="CC25" s="405">
        <f t="shared" si="51"/>
        <v>0</v>
      </c>
      <c r="CD25" s="405" t="str">
        <f t="shared" si="52"/>
        <v>0m0</v>
      </c>
      <c r="CE25" s="392">
        <f t="shared" si="53"/>
        <v>0</v>
      </c>
      <c r="CF25" s="392">
        <f t="shared" si="54"/>
        <v>0</v>
      </c>
      <c r="CG25" s="405">
        <f t="shared" si="55"/>
        <v>0</v>
      </c>
      <c r="CH25" s="406">
        <f t="shared" si="56"/>
        <v>0</v>
      </c>
      <c r="CI25" s="391" t="str">
        <f t="shared" si="57"/>
        <v>0</v>
      </c>
      <c r="CJ25" s="391" t="str">
        <f t="shared" si="58"/>
        <v>0</v>
      </c>
      <c r="CK25" s="405">
        <f t="shared" si="59"/>
        <v>0</v>
      </c>
      <c r="CL25" s="405" t="str">
        <f t="shared" si="60"/>
        <v>0m0</v>
      </c>
      <c r="CM25" s="392">
        <f t="shared" si="61"/>
        <v>0</v>
      </c>
      <c r="CN25" s="392">
        <f t="shared" si="62"/>
        <v>0</v>
      </c>
      <c r="CO25" s="405">
        <f t="shared" si="63"/>
        <v>0</v>
      </c>
      <c r="CP25" s="406">
        <f t="shared" si="64"/>
        <v>0</v>
      </c>
      <c r="CQ25" s="391" t="str">
        <f t="shared" si="65"/>
        <v>0</v>
      </c>
      <c r="CR25" s="391" t="str">
        <f t="shared" si="66"/>
        <v>0</v>
      </c>
      <c r="CS25" s="405">
        <f t="shared" si="67"/>
        <v>0</v>
      </c>
      <c r="CT25" s="405" t="str">
        <f t="shared" si="68"/>
        <v>0m0</v>
      </c>
      <c r="CU25" s="405">
        <f t="shared" si="69"/>
        <v>0</v>
      </c>
      <c r="CV25" s="405">
        <f t="shared" si="70"/>
        <v>0</v>
      </c>
      <c r="CW25" s="405">
        <f t="shared" si="71"/>
        <v>0</v>
      </c>
      <c r="CX25" s="405">
        <f t="shared" si="72"/>
        <v>0</v>
      </c>
      <c r="CY25" s="405">
        <f t="shared" si="73"/>
        <v>0</v>
      </c>
      <c r="CZ25" s="405" t="str">
        <f t="shared" si="74"/>
        <v/>
      </c>
      <c r="DA25" s="405" t="str">
        <f t="shared" si="75"/>
        <v/>
      </c>
      <c r="DB25" s="405" t="str">
        <f t="shared" si="76"/>
        <v/>
      </c>
      <c r="DC25" s="405" t="str">
        <f t="shared" si="77"/>
        <v/>
      </c>
      <c r="DD25" s="405" t="str">
        <f t="shared" si="78"/>
        <v/>
      </c>
      <c r="DE25" s="405"/>
      <c r="DG25" s="405" t="str">
        <f t="shared" si="79"/>
        <v/>
      </c>
      <c r="DH25" s="405" t="str">
        <f t="shared" si="80"/>
        <v/>
      </c>
      <c r="DI25" s="405">
        <f t="shared" si="81"/>
        <v>0</v>
      </c>
      <c r="DJ25" s="405" t="str">
        <f t="shared" si="82"/>
        <v/>
      </c>
      <c r="DK25" s="405" t="str">
        <f t="shared" si="83"/>
        <v/>
      </c>
      <c r="DL25" s="405" t="str">
        <f t="shared" si="84"/>
        <v/>
      </c>
      <c r="DM25" s="405" t="str">
        <f t="shared" si="85"/>
        <v/>
      </c>
      <c r="DN25" s="405" t="str">
        <f t="shared" si="86"/>
        <v/>
      </c>
      <c r="DO25" s="405" t="str">
        <f t="shared" si="87"/>
        <v/>
      </c>
      <c r="DS25" s="386">
        <f t="shared" si="98"/>
        <v>0</v>
      </c>
      <c r="DT25" s="386">
        <f t="shared" si="99"/>
        <v>0</v>
      </c>
      <c r="DU25" s="404">
        <f t="shared" si="90"/>
        <v>0</v>
      </c>
    </row>
    <row r="26" spans="1:128" s="404" customFormat="1" ht="18" hidden="1" customHeight="1">
      <c r="A26" s="140" t="str">
        <f t="shared" si="92"/>
        <v/>
      </c>
      <c r="B26" s="153"/>
      <c r="C26" s="31" t="str">
        <f>IF(B26="","",VLOOKUP(B26,学連登録!$C$2:$G$3000,2,FALSE))</f>
        <v/>
      </c>
      <c r="D26" s="32" t="str">
        <f>IF(B26="","",VLOOKUP(B26,学連登録!$C$2:$G$3000,3,FALSE))</f>
        <v/>
      </c>
      <c r="E26" s="33" t="str">
        <f>IF(B26="","",VLOOKUP(B26,学連登録!$C$2:$G$3000,4,FALSE))</f>
        <v/>
      </c>
      <c r="F26" s="376" t="str">
        <f>IF(B26="","",VLOOKUP(B26,学連登録!$C$2:$I$3000,7,FALSE))</f>
        <v/>
      </c>
      <c r="G26" s="154"/>
      <c r="H26" s="889"/>
      <c r="I26" s="890"/>
      <c r="J26" s="155"/>
      <c r="K26" s="885"/>
      <c r="L26" s="886"/>
      <c r="M26" s="155"/>
      <c r="N26" s="883"/>
      <c r="O26" s="884"/>
      <c r="P26" s="154"/>
      <c r="Q26" s="881"/>
      <c r="R26" s="882"/>
      <c r="S26" s="154"/>
      <c r="T26" s="881"/>
      <c r="U26" s="882"/>
      <c r="V26" s="101" t="str">
        <f>IF(B26="","",VLOOKUP(B26,学連登録!$C$2:$H$3000,6,FALSE))</f>
        <v/>
      </c>
      <c r="W26" s="370"/>
      <c r="X26" s="152"/>
      <c r="Y26" s="116" t="str">
        <f t="shared" si="3"/>
        <v/>
      </c>
      <c r="Z26" s="97" t="str">
        <f>IF(G26="","",VLOOKUP(G26,種目名!$O$5:$T$104,3,0))</f>
        <v/>
      </c>
      <c r="AA26" s="98" t="str">
        <f>IF(J26="","",VLOOKUP(J26,種目名!$O$5:$T$104,3,0))</f>
        <v/>
      </c>
      <c r="AB26" s="117" t="str">
        <f>IF(M26="","",VLOOKUP(M26,種目名!$O$5:$T$104,3,0))</f>
        <v/>
      </c>
      <c r="AC26" s="117" t="str">
        <f>IF(P26="","",VLOOKUP(AF26,種目名!$O$5:$T$104,3,0))</f>
        <v/>
      </c>
      <c r="AD26" s="118" t="str">
        <f>IF(S26="","",VLOOKUP(AI26,種目名!$O$5:$T$104,3,0))</f>
        <v/>
      </c>
      <c r="AE26" s="115">
        <f t="shared" si="4"/>
        <v>0</v>
      </c>
      <c r="AF26" s="152" t="str">
        <f t="shared" si="5"/>
        <v/>
      </c>
      <c r="AG26" s="152" t="str">
        <f t="shared" si="6"/>
        <v/>
      </c>
      <c r="AH26" s="115">
        <f t="shared" si="7"/>
        <v>0</v>
      </c>
      <c r="AI26" s="152" t="str">
        <f t="shared" si="8"/>
        <v/>
      </c>
      <c r="AJ26" s="152" t="str">
        <f t="shared" si="9"/>
        <v/>
      </c>
      <c r="AK26" s="383"/>
      <c r="AL26" s="166">
        <f t="shared" si="14"/>
        <v>0</v>
      </c>
      <c r="AM26" s="392">
        <f t="shared" si="15"/>
        <v>0</v>
      </c>
      <c r="AN26" s="392">
        <f>COUNTIF($B$12:B26,B26)</f>
        <v>0</v>
      </c>
      <c r="AO26" s="392"/>
      <c r="AP26" s="392" t="str">
        <f t="shared" si="16"/>
        <v/>
      </c>
      <c r="AQ26" s="392" t="str">
        <f t="shared" si="17"/>
        <v/>
      </c>
      <c r="AR26" s="392" t="str">
        <f t="shared" si="18"/>
        <v/>
      </c>
      <c r="AS26" s="392" t="str">
        <f t="shared" si="19"/>
        <v/>
      </c>
      <c r="AT26" s="392">
        <f t="shared" si="20"/>
        <v>0</v>
      </c>
      <c r="AU26" s="392" t="str">
        <f t="shared" si="93"/>
        <v/>
      </c>
      <c r="AV26" s="392" t="str">
        <f t="shared" si="94"/>
        <v/>
      </c>
      <c r="AW26" s="392" t="str">
        <f t="shared" si="95"/>
        <v/>
      </c>
      <c r="AX26" s="392" t="str">
        <f t="shared" si="96"/>
        <v/>
      </c>
      <c r="AY26" s="392" t="str">
        <f t="shared" si="97"/>
        <v/>
      </c>
      <c r="AZ26" s="392" t="str">
        <f t="shared" si="26"/>
        <v/>
      </c>
      <c r="BA26" s="392" t="str">
        <f t="shared" si="27"/>
        <v/>
      </c>
      <c r="BB26" s="392" t="str">
        <f t="shared" si="28"/>
        <v/>
      </c>
      <c r="BC26" s="392" t="str">
        <f t="shared" si="29"/>
        <v/>
      </c>
      <c r="BD26" s="396" t="str">
        <f t="shared" si="30"/>
        <v/>
      </c>
      <c r="BE26" s="386">
        <f t="shared" si="31"/>
        <v>0</v>
      </c>
      <c r="BF26" s="152"/>
      <c r="BG26" s="392">
        <f t="shared" si="32"/>
        <v>0</v>
      </c>
      <c r="BH26" s="392">
        <f t="shared" si="33"/>
        <v>0</v>
      </c>
      <c r="BI26" s="405">
        <f t="shared" si="34"/>
        <v>0</v>
      </c>
      <c r="BJ26" s="406">
        <f t="shared" si="11"/>
        <v>0</v>
      </c>
      <c r="BK26" s="391" t="str">
        <f t="shared" si="12"/>
        <v>0</v>
      </c>
      <c r="BL26" s="391" t="str">
        <f t="shared" si="13"/>
        <v>0</v>
      </c>
      <c r="BM26" s="405">
        <f t="shared" si="35"/>
        <v>0</v>
      </c>
      <c r="BN26" s="405" t="str">
        <f t="shared" si="36"/>
        <v>0m0</v>
      </c>
      <c r="BO26" s="392">
        <f t="shared" si="37"/>
        <v>0</v>
      </c>
      <c r="BP26" s="392">
        <f t="shared" si="38"/>
        <v>0</v>
      </c>
      <c r="BQ26" s="405">
        <f t="shared" si="39"/>
        <v>0</v>
      </c>
      <c r="BR26" s="406">
        <f t="shared" si="40"/>
        <v>0</v>
      </c>
      <c r="BS26" s="391" t="str">
        <f t="shared" si="41"/>
        <v>0</v>
      </c>
      <c r="BT26" s="391" t="str">
        <f t="shared" si="42"/>
        <v>0</v>
      </c>
      <c r="BU26" s="405">
        <f t="shared" si="43"/>
        <v>0</v>
      </c>
      <c r="BV26" s="405" t="str">
        <f t="shared" si="44"/>
        <v>0m0</v>
      </c>
      <c r="BW26" s="392">
        <f t="shared" si="45"/>
        <v>0</v>
      </c>
      <c r="BX26" s="392">
        <f t="shared" si="46"/>
        <v>0</v>
      </c>
      <c r="BY26" s="405">
        <f t="shared" si="47"/>
        <v>0</v>
      </c>
      <c r="BZ26" s="406">
        <f t="shared" si="48"/>
        <v>0</v>
      </c>
      <c r="CA26" s="391" t="str">
        <f t="shared" si="49"/>
        <v>0</v>
      </c>
      <c r="CB26" s="391" t="str">
        <f t="shared" si="50"/>
        <v>0</v>
      </c>
      <c r="CC26" s="405">
        <f t="shared" si="51"/>
        <v>0</v>
      </c>
      <c r="CD26" s="405" t="str">
        <f t="shared" si="52"/>
        <v>0m0</v>
      </c>
      <c r="CE26" s="392">
        <f t="shared" si="53"/>
        <v>0</v>
      </c>
      <c r="CF26" s="392">
        <f t="shared" si="54"/>
        <v>0</v>
      </c>
      <c r="CG26" s="405">
        <f t="shared" si="55"/>
        <v>0</v>
      </c>
      <c r="CH26" s="406">
        <f t="shared" si="56"/>
        <v>0</v>
      </c>
      <c r="CI26" s="391" t="str">
        <f t="shared" si="57"/>
        <v>0</v>
      </c>
      <c r="CJ26" s="391" t="str">
        <f t="shared" si="58"/>
        <v>0</v>
      </c>
      <c r="CK26" s="405">
        <f t="shared" si="59"/>
        <v>0</v>
      </c>
      <c r="CL26" s="405" t="str">
        <f t="shared" si="60"/>
        <v>0m0</v>
      </c>
      <c r="CM26" s="392">
        <f t="shared" si="61"/>
        <v>0</v>
      </c>
      <c r="CN26" s="392">
        <f t="shared" si="62"/>
        <v>0</v>
      </c>
      <c r="CO26" s="405">
        <f t="shared" si="63"/>
        <v>0</v>
      </c>
      <c r="CP26" s="406">
        <f t="shared" si="64"/>
        <v>0</v>
      </c>
      <c r="CQ26" s="391" t="str">
        <f t="shared" si="65"/>
        <v>0</v>
      </c>
      <c r="CR26" s="391" t="str">
        <f t="shared" si="66"/>
        <v>0</v>
      </c>
      <c r="CS26" s="405">
        <f t="shared" si="67"/>
        <v>0</v>
      </c>
      <c r="CT26" s="405" t="str">
        <f t="shared" si="68"/>
        <v>0m0</v>
      </c>
      <c r="CU26" s="405">
        <f t="shared" si="69"/>
        <v>0</v>
      </c>
      <c r="CV26" s="405">
        <f t="shared" si="70"/>
        <v>0</v>
      </c>
      <c r="CW26" s="405">
        <f t="shared" si="71"/>
        <v>0</v>
      </c>
      <c r="CX26" s="405">
        <f t="shared" si="72"/>
        <v>0</v>
      </c>
      <c r="CY26" s="405">
        <f t="shared" si="73"/>
        <v>0</v>
      </c>
      <c r="CZ26" s="405" t="str">
        <f t="shared" si="74"/>
        <v/>
      </c>
      <c r="DA26" s="405" t="str">
        <f t="shared" si="75"/>
        <v/>
      </c>
      <c r="DB26" s="405" t="str">
        <f t="shared" si="76"/>
        <v/>
      </c>
      <c r="DC26" s="405" t="str">
        <f t="shared" si="77"/>
        <v/>
      </c>
      <c r="DD26" s="405" t="str">
        <f t="shared" si="78"/>
        <v/>
      </c>
      <c r="DE26" s="405"/>
      <c r="DG26" s="405" t="str">
        <f t="shared" si="79"/>
        <v/>
      </c>
      <c r="DH26" s="405" t="str">
        <f t="shared" si="80"/>
        <v/>
      </c>
      <c r="DI26" s="405">
        <f t="shared" si="81"/>
        <v>0</v>
      </c>
      <c r="DJ26" s="405" t="str">
        <f t="shared" si="82"/>
        <v/>
      </c>
      <c r="DK26" s="405" t="str">
        <f t="shared" si="83"/>
        <v/>
      </c>
      <c r="DL26" s="405" t="str">
        <f t="shared" si="84"/>
        <v/>
      </c>
      <c r="DM26" s="405" t="str">
        <f t="shared" si="85"/>
        <v/>
      </c>
      <c r="DN26" s="405" t="str">
        <f t="shared" si="86"/>
        <v/>
      </c>
      <c r="DO26" s="405" t="str">
        <f t="shared" si="87"/>
        <v/>
      </c>
      <c r="DS26" s="386">
        <f t="shared" si="98"/>
        <v>0</v>
      </c>
      <c r="DT26" s="386">
        <f t="shared" si="99"/>
        <v>0</v>
      </c>
      <c r="DU26" s="404">
        <f t="shared" si="90"/>
        <v>0</v>
      </c>
    </row>
    <row r="27" spans="1:128" s="404" customFormat="1" ht="18" hidden="1" customHeight="1">
      <c r="A27" s="140" t="str">
        <f t="shared" si="92"/>
        <v/>
      </c>
      <c r="B27" s="153"/>
      <c r="C27" s="31" t="str">
        <f>IF(B27="","",VLOOKUP(B27,学連登録!$C$2:$G$3000,2,FALSE))</f>
        <v/>
      </c>
      <c r="D27" s="32" t="str">
        <f>IF(B27="","",VLOOKUP(B27,学連登録!$C$2:$G$3000,3,FALSE))</f>
        <v/>
      </c>
      <c r="E27" s="33" t="str">
        <f>IF(B27="","",VLOOKUP(B27,学連登録!$C$2:$G$3000,4,FALSE))</f>
        <v/>
      </c>
      <c r="F27" s="376" t="str">
        <f>IF(B27="","",VLOOKUP(B27,学連登録!$C$2:$I$3000,7,FALSE))</f>
        <v/>
      </c>
      <c r="G27" s="154"/>
      <c r="H27" s="889"/>
      <c r="I27" s="890"/>
      <c r="J27" s="155"/>
      <c r="K27" s="885"/>
      <c r="L27" s="886"/>
      <c r="M27" s="155"/>
      <c r="N27" s="883"/>
      <c r="O27" s="884"/>
      <c r="P27" s="154"/>
      <c r="Q27" s="881"/>
      <c r="R27" s="882"/>
      <c r="S27" s="154"/>
      <c r="T27" s="881"/>
      <c r="U27" s="882"/>
      <c r="V27" s="101" t="str">
        <f>IF(B27="","",VLOOKUP(B27,学連登録!$C$2:$H$3000,6,FALSE))</f>
        <v/>
      </c>
      <c r="W27" s="370"/>
      <c r="X27" s="152"/>
      <c r="Y27" s="116" t="str">
        <f t="shared" si="3"/>
        <v/>
      </c>
      <c r="Z27" s="97" t="str">
        <f>IF(G27="","",VLOOKUP(G27,種目名!$O$5:$T$104,3,0))</f>
        <v/>
      </c>
      <c r="AA27" s="98" t="str">
        <f>IF(J27="","",VLOOKUP(J27,種目名!$O$5:$T$104,3,0))</f>
        <v/>
      </c>
      <c r="AB27" s="117" t="str">
        <f>IF(M27="","",VLOOKUP(M27,種目名!$O$5:$T$104,3,0))</f>
        <v/>
      </c>
      <c r="AC27" s="117" t="str">
        <f>IF(P27="","",VLOOKUP(AF27,種目名!$O$5:$T$104,3,0))</f>
        <v/>
      </c>
      <c r="AD27" s="118" t="str">
        <f>IF(S27="","",VLOOKUP(AI27,種目名!$O$5:$T$104,3,0))</f>
        <v/>
      </c>
      <c r="AE27" s="115">
        <f t="shared" si="4"/>
        <v>0</v>
      </c>
      <c r="AF27" s="152" t="str">
        <f t="shared" si="5"/>
        <v/>
      </c>
      <c r="AG27" s="152" t="str">
        <f t="shared" si="6"/>
        <v/>
      </c>
      <c r="AH27" s="115">
        <f t="shared" si="7"/>
        <v>0</v>
      </c>
      <c r="AI27" s="152" t="str">
        <f t="shared" si="8"/>
        <v/>
      </c>
      <c r="AJ27" s="152" t="str">
        <f t="shared" si="9"/>
        <v/>
      </c>
      <c r="AK27" s="383"/>
      <c r="AL27" s="166">
        <f t="shared" si="14"/>
        <v>0</v>
      </c>
      <c r="AM27" s="392">
        <f t="shared" si="15"/>
        <v>0</v>
      </c>
      <c r="AN27" s="392">
        <f>COUNTIF($B$12:B27,B27)</f>
        <v>0</v>
      </c>
      <c r="AO27" s="392"/>
      <c r="AP27" s="392" t="str">
        <f t="shared" si="16"/>
        <v/>
      </c>
      <c r="AQ27" s="392" t="str">
        <f t="shared" si="17"/>
        <v/>
      </c>
      <c r="AR27" s="392" t="str">
        <f t="shared" si="18"/>
        <v/>
      </c>
      <c r="AS27" s="392" t="str">
        <f t="shared" si="19"/>
        <v/>
      </c>
      <c r="AT27" s="392">
        <f t="shared" si="20"/>
        <v>0</v>
      </c>
      <c r="AU27" s="392" t="str">
        <f t="shared" si="93"/>
        <v/>
      </c>
      <c r="AV27" s="392" t="str">
        <f t="shared" si="94"/>
        <v/>
      </c>
      <c r="AW27" s="392" t="str">
        <f t="shared" si="95"/>
        <v/>
      </c>
      <c r="AX27" s="392" t="str">
        <f t="shared" si="96"/>
        <v/>
      </c>
      <c r="AY27" s="392" t="str">
        <f t="shared" si="97"/>
        <v/>
      </c>
      <c r="AZ27" s="392" t="str">
        <f t="shared" si="26"/>
        <v/>
      </c>
      <c r="BA27" s="392" t="str">
        <f t="shared" si="27"/>
        <v/>
      </c>
      <c r="BB27" s="392" t="str">
        <f t="shared" si="28"/>
        <v/>
      </c>
      <c r="BC27" s="392" t="str">
        <f t="shared" si="29"/>
        <v/>
      </c>
      <c r="BD27" s="396" t="str">
        <f t="shared" si="30"/>
        <v/>
      </c>
      <c r="BE27" s="386">
        <f t="shared" si="31"/>
        <v>0</v>
      </c>
      <c r="BF27" s="152"/>
      <c r="BG27" s="392">
        <f t="shared" si="32"/>
        <v>0</v>
      </c>
      <c r="BH27" s="392">
        <f t="shared" si="33"/>
        <v>0</v>
      </c>
      <c r="BI27" s="405">
        <f t="shared" si="34"/>
        <v>0</v>
      </c>
      <c r="BJ27" s="406">
        <f t="shared" si="11"/>
        <v>0</v>
      </c>
      <c r="BK27" s="391" t="str">
        <f t="shared" si="12"/>
        <v>0</v>
      </c>
      <c r="BL27" s="391" t="str">
        <f t="shared" si="13"/>
        <v>0</v>
      </c>
      <c r="BM27" s="405">
        <f t="shared" si="35"/>
        <v>0</v>
      </c>
      <c r="BN27" s="405" t="str">
        <f t="shared" si="36"/>
        <v>0m0</v>
      </c>
      <c r="BO27" s="392">
        <f t="shared" si="37"/>
        <v>0</v>
      </c>
      <c r="BP27" s="392">
        <f t="shared" si="38"/>
        <v>0</v>
      </c>
      <c r="BQ27" s="405">
        <f t="shared" si="39"/>
        <v>0</v>
      </c>
      <c r="BR27" s="406">
        <f t="shared" si="40"/>
        <v>0</v>
      </c>
      <c r="BS27" s="391" t="str">
        <f t="shared" si="41"/>
        <v>0</v>
      </c>
      <c r="BT27" s="391" t="str">
        <f t="shared" si="42"/>
        <v>0</v>
      </c>
      <c r="BU27" s="405">
        <f t="shared" si="43"/>
        <v>0</v>
      </c>
      <c r="BV27" s="405" t="str">
        <f t="shared" si="44"/>
        <v>0m0</v>
      </c>
      <c r="BW27" s="392">
        <f t="shared" si="45"/>
        <v>0</v>
      </c>
      <c r="BX27" s="392">
        <f t="shared" si="46"/>
        <v>0</v>
      </c>
      <c r="BY27" s="405">
        <f t="shared" si="47"/>
        <v>0</v>
      </c>
      <c r="BZ27" s="406">
        <f t="shared" si="48"/>
        <v>0</v>
      </c>
      <c r="CA27" s="391" t="str">
        <f t="shared" si="49"/>
        <v>0</v>
      </c>
      <c r="CB27" s="391" t="str">
        <f t="shared" si="50"/>
        <v>0</v>
      </c>
      <c r="CC27" s="405">
        <f t="shared" si="51"/>
        <v>0</v>
      </c>
      <c r="CD27" s="405" t="str">
        <f t="shared" si="52"/>
        <v>0m0</v>
      </c>
      <c r="CE27" s="392">
        <f t="shared" si="53"/>
        <v>0</v>
      </c>
      <c r="CF27" s="392">
        <f t="shared" si="54"/>
        <v>0</v>
      </c>
      <c r="CG27" s="405">
        <f t="shared" si="55"/>
        <v>0</v>
      </c>
      <c r="CH27" s="406">
        <f t="shared" si="56"/>
        <v>0</v>
      </c>
      <c r="CI27" s="391" t="str">
        <f t="shared" si="57"/>
        <v>0</v>
      </c>
      <c r="CJ27" s="391" t="str">
        <f t="shared" si="58"/>
        <v>0</v>
      </c>
      <c r="CK27" s="405">
        <f t="shared" si="59"/>
        <v>0</v>
      </c>
      <c r="CL27" s="405" t="str">
        <f t="shared" si="60"/>
        <v>0m0</v>
      </c>
      <c r="CM27" s="392">
        <f t="shared" si="61"/>
        <v>0</v>
      </c>
      <c r="CN27" s="392">
        <f t="shared" si="62"/>
        <v>0</v>
      </c>
      <c r="CO27" s="405">
        <f t="shared" si="63"/>
        <v>0</v>
      </c>
      <c r="CP27" s="406">
        <f t="shared" si="64"/>
        <v>0</v>
      </c>
      <c r="CQ27" s="391" t="str">
        <f t="shared" si="65"/>
        <v>0</v>
      </c>
      <c r="CR27" s="391" t="str">
        <f t="shared" si="66"/>
        <v>0</v>
      </c>
      <c r="CS27" s="405">
        <f t="shared" si="67"/>
        <v>0</v>
      </c>
      <c r="CT27" s="405" t="str">
        <f t="shared" si="68"/>
        <v>0m0</v>
      </c>
      <c r="CU27" s="405">
        <f t="shared" si="69"/>
        <v>0</v>
      </c>
      <c r="CV27" s="405">
        <f t="shared" si="70"/>
        <v>0</v>
      </c>
      <c r="CW27" s="405">
        <f t="shared" si="71"/>
        <v>0</v>
      </c>
      <c r="CX27" s="405">
        <f t="shared" si="72"/>
        <v>0</v>
      </c>
      <c r="CY27" s="405">
        <f t="shared" si="73"/>
        <v>0</v>
      </c>
      <c r="CZ27" s="405" t="str">
        <f t="shared" si="74"/>
        <v/>
      </c>
      <c r="DA27" s="405" t="str">
        <f t="shared" si="75"/>
        <v/>
      </c>
      <c r="DB27" s="405" t="str">
        <f t="shared" si="76"/>
        <v/>
      </c>
      <c r="DC27" s="405" t="str">
        <f t="shared" si="77"/>
        <v/>
      </c>
      <c r="DD27" s="405" t="str">
        <f t="shared" si="78"/>
        <v/>
      </c>
      <c r="DE27" s="405"/>
      <c r="DG27" s="405" t="str">
        <f t="shared" si="79"/>
        <v/>
      </c>
      <c r="DH27" s="405" t="str">
        <f t="shared" si="80"/>
        <v/>
      </c>
      <c r="DI27" s="405">
        <f t="shared" si="81"/>
        <v>0</v>
      </c>
      <c r="DJ27" s="405" t="str">
        <f t="shared" si="82"/>
        <v/>
      </c>
      <c r="DK27" s="405" t="str">
        <f t="shared" si="83"/>
        <v/>
      </c>
      <c r="DL27" s="405" t="str">
        <f t="shared" si="84"/>
        <v/>
      </c>
      <c r="DM27" s="405" t="str">
        <f t="shared" si="85"/>
        <v/>
      </c>
      <c r="DN27" s="405" t="str">
        <f t="shared" si="86"/>
        <v/>
      </c>
      <c r="DO27" s="405" t="str">
        <f t="shared" si="87"/>
        <v/>
      </c>
      <c r="DS27" s="386">
        <f t="shared" si="98"/>
        <v>0</v>
      </c>
      <c r="DT27" s="386">
        <f t="shared" si="99"/>
        <v>0</v>
      </c>
      <c r="DU27" s="404">
        <f t="shared" si="90"/>
        <v>0</v>
      </c>
    </row>
    <row r="28" spans="1:128" s="404" customFormat="1" ht="18" hidden="1" customHeight="1">
      <c r="A28" s="140" t="str">
        <f t="shared" si="92"/>
        <v/>
      </c>
      <c r="B28" s="153"/>
      <c r="C28" s="31" t="str">
        <f>IF(B28="","",VLOOKUP(B28,学連登録!$C$2:$G$3000,2,FALSE))</f>
        <v/>
      </c>
      <c r="D28" s="32" t="str">
        <f>IF(B28="","",VLOOKUP(B28,学連登録!$C$2:$G$3000,3,FALSE))</f>
        <v/>
      </c>
      <c r="E28" s="33" t="str">
        <f>IF(B28="","",VLOOKUP(B28,学連登録!$C$2:$G$3000,4,FALSE))</f>
        <v/>
      </c>
      <c r="F28" s="376" t="str">
        <f>IF(B28="","",VLOOKUP(B28,学連登録!$C$2:$I$3000,7,FALSE))</f>
        <v/>
      </c>
      <c r="G28" s="154"/>
      <c r="H28" s="889"/>
      <c r="I28" s="890"/>
      <c r="J28" s="155"/>
      <c r="K28" s="885"/>
      <c r="L28" s="886"/>
      <c r="M28" s="155"/>
      <c r="N28" s="883"/>
      <c r="O28" s="884"/>
      <c r="P28" s="154"/>
      <c r="Q28" s="881"/>
      <c r="R28" s="882"/>
      <c r="S28" s="154"/>
      <c r="T28" s="881"/>
      <c r="U28" s="882"/>
      <c r="V28" s="101" t="str">
        <f>IF(B28="","",VLOOKUP(B28,学連登録!$C$2:$H$3000,6,FALSE))</f>
        <v/>
      </c>
      <c r="W28" s="370"/>
      <c r="X28" s="152"/>
      <c r="Y28" s="116" t="str">
        <f t="shared" si="3"/>
        <v/>
      </c>
      <c r="Z28" s="97" t="str">
        <f>IF(G28="","",VLOOKUP(G28,種目名!$O$5:$T$104,3,0))</f>
        <v/>
      </c>
      <c r="AA28" s="98" t="str">
        <f>IF(J28="","",VLOOKUP(J28,種目名!$O$5:$T$104,3,0))</f>
        <v/>
      </c>
      <c r="AB28" s="117" t="str">
        <f>IF(M28="","",VLOOKUP(M28,種目名!$O$5:$T$104,3,0))</f>
        <v/>
      </c>
      <c r="AC28" s="117" t="str">
        <f>IF(P28="","",VLOOKUP(AF28,種目名!$O$5:$T$104,3,0))</f>
        <v/>
      </c>
      <c r="AD28" s="118" t="str">
        <f>IF(S28="","",VLOOKUP(AI28,種目名!$O$5:$T$104,3,0))</f>
        <v/>
      </c>
      <c r="AE28" s="115">
        <f t="shared" si="4"/>
        <v>0</v>
      </c>
      <c r="AF28" s="152" t="str">
        <f t="shared" si="5"/>
        <v/>
      </c>
      <c r="AG28" s="152" t="str">
        <f t="shared" si="6"/>
        <v/>
      </c>
      <c r="AH28" s="115">
        <f t="shared" si="7"/>
        <v>0</v>
      </c>
      <c r="AI28" s="152" t="str">
        <f t="shared" si="8"/>
        <v/>
      </c>
      <c r="AJ28" s="152" t="str">
        <f t="shared" si="9"/>
        <v/>
      </c>
      <c r="AK28" s="383"/>
      <c r="AL28" s="166">
        <f t="shared" si="14"/>
        <v>0</v>
      </c>
      <c r="AM28" s="392">
        <f t="shared" si="15"/>
        <v>0</v>
      </c>
      <c r="AN28" s="392">
        <f>COUNTIF($B$12:B28,B28)</f>
        <v>0</v>
      </c>
      <c r="AO28" s="392"/>
      <c r="AP28" s="392" t="str">
        <f t="shared" si="16"/>
        <v/>
      </c>
      <c r="AQ28" s="392" t="str">
        <f t="shared" si="17"/>
        <v/>
      </c>
      <c r="AR28" s="392" t="str">
        <f t="shared" si="18"/>
        <v/>
      </c>
      <c r="AS28" s="392" t="str">
        <f t="shared" si="19"/>
        <v/>
      </c>
      <c r="AT28" s="392">
        <f t="shared" si="20"/>
        <v>0</v>
      </c>
      <c r="AU28" s="392" t="str">
        <f t="shared" si="93"/>
        <v/>
      </c>
      <c r="AV28" s="392" t="str">
        <f t="shared" si="94"/>
        <v/>
      </c>
      <c r="AW28" s="392" t="str">
        <f t="shared" si="95"/>
        <v/>
      </c>
      <c r="AX28" s="392" t="str">
        <f t="shared" si="96"/>
        <v/>
      </c>
      <c r="AY28" s="392" t="str">
        <f t="shared" si="97"/>
        <v/>
      </c>
      <c r="AZ28" s="392" t="str">
        <f t="shared" si="26"/>
        <v/>
      </c>
      <c r="BA28" s="392" t="str">
        <f t="shared" si="27"/>
        <v/>
      </c>
      <c r="BB28" s="392" t="str">
        <f t="shared" si="28"/>
        <v/>
      </c>
      <c r="BC28" s="392" t="str">
        <f t="shared" si="29"/>
        <v/>
      </c>
      <c r="BD28" s="396" t="str">
        <f t="shared" si="30"/>
        <v/>
      </c>
      <c r="BE28" s="386">
        <f t="shared" si="31"/>
        <v>0</v>
      </c>
      <c r="BF28" s="152"/>
      <c r="BG28" s="392">
        <f t="shared" si="32"/>
        <v>0</v>
      </c>
      <c r="BH28" s="392">
        <f t="shared" si="33"/>
        <v>0</v>
      </c>
      <c r="BI28" s="405">
        <f t="shared" si="34"/>
        <v>0</v>
      </c>
      <c r="BJ28" s="406">
        <f t="shared" si="11"/>
        <v>0</v>
      </c>
      <c r="BK28" s="391" t="str">
        <f t="shared" si="12"/>
        <v>0</v>
      </c>
      <c r="BL28" s="391" t="str">
        <f t="shared" si="13"/>
        <v>0</v>
      </c>
      <c r="BM28" s="405">
        <f t="shared" si="35"/>
        <v>0</v>
      </c>
      <c r="BN28" s="405" t="str">
        <f t="shared" si="36"/>
        <v>0m0</v>
      </c>
      <c r="BO28" s="392">
        <f t="shared" si="37"/>
        <v>0</v>
      </c>
      <c r="BP28" s="392">
        <f t="shared" si="38"/>
        <v>0</v>
      </c>
      <c r="BQ28" s="405">
        <f t="shared" si="39"/>
        <v>0</v>
      </c>
      <c r="BR28" s="406">
        <f t="shared" si="40"/>
        <v>0</v>
      </c>
      <c r="BS28" s="391" t="str">
        <f t="shared" si="41"/>
        <v>0</v>
      </c>
      <c r="BT28" s="391" t="str">
        <f t="shared" si="42"/>
        <v>0</v>
      </c>
      <c r="BU28" s="405">
        <f t="shared" si="43"/>
        <v>0</v>
      </c>
      <c r="BV28" s="405" t="str">
        <f t="shared" si="44"/>
        <v>0m0</v>
      </c>
      <c r="BW28" s="392">
        <f t="shared" si="45"/>
        <v>0</v>
      </c>
      <c r="BX28" s="392">
        <f t="shared" si="46"/>
        <v>0</v>
      </c>
      <c r="BY28" s="405">
        <f t="shared" si="47"/>
        <v>0</v>
      </c>
      <c r="BZ28" s="406">
        <f t="shared" si="48"/>
        <v>0</v>
      </c>
      <c r="CA28" s="391" t="str">
        <f t="shared" si="49"/>
        <v>0</v>
      </c>
      <c r="CB28" s="391" t="str">
        <f t="shared" si="50"/>
        <v>0</v>
      </c>
      <c r="CC28" s="405">
        <f t="shared" si="51"/>
        <v>0</v>
      </c>
      <c r="CD28" s="405" t="str">
        <f t="shared" si="52"/>
        <v>0m0</v>
      </c>
      <c r="CE28" s="392">
        <f t="shared" si="53"/>
        <v>0</v>
      </c>
      <c r="CF28" s="392">
        <f t="shared" si="54"/>
        <v>0</v>
      </c>
      <c r="CG28" s="405">
        <f t="shared" si="55"/>
        <v>0</v>
      </c>
      <c r="CH28" s="406">
        <f t="shared" si="56"/>
        <v>0</v>
      </c>
      <c r="CI28" s="391" t="str">
        <f t="shared" si="57"/>
        <v>0</v>
      </c>
      <c r="CJ28" s="391" t="str">
        <f t="shared" si="58"/>
        <v>0</v>
      </c>
      <c r="CK28" s="405">
        <f t="shared" si="59"/>
        <v>0</v>
      </c>
      <c r="CL28" s="405" t="str">
        <f t="shared" si="60"/>
        <v>0m0</v>
      </c>
      <c r="CM28" s="392">
        <f t="shared" si="61"/>
        <v>0</v>
      </c>
      <c r="CN28" s="392">
        <f t="shared" si="62"/>
        <v>0</v>
      </c>
      <c r="CO28" s="405">
        <f t="shared" si="63"/>
        <v>0</v>
      </c>
      <c r="CP28" s="406">
        <f t="shared" si="64"/>
        <v>0</v>
      </c>
      <c r="CQ28" s="391" t="str">
        <f t="shared" si="65"/>
        <v>0</v>
      </c>
      <c r="CR28" s="391" t="str">
        <f t="shared" si="66"/>
        <v>0</v>
      </c>
      <c r="CS28" s="405">
        <f t="shared" si="67"/>
        <v>0</v>
      </c>
      <c r="CT28" s="405" t="str">
        <f t="shared" si="68"/>
        <v>0m0</v>
      </c>
      <c r="CU28" s="405">
        <f t="shared" si="69"/>
        <v>0</v>
      </c>
      <c r="CV28" s="405">
        <f t="shared" si="70"/>
        <v>0</v>
      </c>
      <c r="CW28" s="405">
        <f t="shared" si="71"/>
        <v>0</v>
      </c>
      <c r="CX28" s="405">
        <f t="shared" si="72"/>
        <v>0</v>
      </c>
      <c r="CY28" s="405">
        <f t="shared" si="73"/>
        <v>0</v>
      </c>
      <c r="CZ28" s="405" t="str">
        <f t="shared" si="74"/>
        <v/>
      </c>
      <c r="DA28" s="405" t="str">
        <f t="shared" si="75"/>
        <v/>
      </c>
      <c r="DB28" s="405" t="str">
        <f t="shared" si="76"/>
        <v/>
      </c>
      <c r="DC28" s="405" t="str">
        <f t="shared" si="77"/>
        <v/>
      </c>
      <c r="DD28" s="405" t="str">
        <f t="shared" si="78"/>
        <v/>
      </c>
      <c r="DE28" s="405"/>
      <c r="DG28" s="405" t="str">
        <f t="shared" si="79"/>
        <v/>
      </c>
      <c r="DH28" s="405" t="str">
        <f t="shared" si="80"/>
        <v/>
      </c>
      <c r="DI28" s="405">
        <f t="shared" si="81"/>
        <v>0</v>
      </c>
      <c r="DJ28" s="405" t="str">
        <f t="shared" si="82"/>
        <v/>
      </c>
      <c r="DK28" s="405" t="str">
        <f t="shared" si="83"/>
        <v/>
      </c>
      <c r="DL28" s="405" t="str">
        <f t="shared" si="84"/>
        <v/>
      </c>
      <c r="DM28" s="405" t="str">
        <f t="shared" si="85"/>
        <v/>
      </c>
      <c r="DN28" s="405" t="str">
        <f t="shared" si="86"/>
        <v/>
      </c>
      <c r="DO28" s="405" t="str">
        <f t="shared" si="87"/>
        <v/>
      </c>
      <c r="DS28" s="386">
        <f t="shared" si="98"/>
        <v>0</v>
      </c>
      <c r="DT28" s="386">
        <f t="shared" si="99"/>
        <v>0</v>
      </c>
      <c r="DU28" s="404">
        <f t="shared" si="90"/>
        <v>0</v>
      </c>
    </row>
    <row r="29" spans="1:128" s="404" customFormat="1" ht="18" hidden="1" customHeight="1">
      <c r="A29" s="140" t="str">
        <f t="shared" si="92"/>
        <v/>
      </c>
      <c r="B29" s="153"/>
      <c r="C29" s="31" t="str">
        <f>IF(B29="","",VLOOKUP(B29,学連登録!$C$2:$G$3000,2,FALSE))</f>
        <v/>
      </c>
      <c r="D29" s="32" t="str">
        <f>IF(B29="","",VLOOKUP(B29,学連登録!$C$2:$G$3000,3,FALSE))</f>
        <v/>
      </c>
      <c r="E29" s="33" t="str">
        <f>IF(B29="","",VLOOKUP(B29,学連登録!$C$2:$G$3000,4,FALSE))</f>
        <v/>
      </c>
      <c r="F29" s="376" t="str">
        <f>IF(B29="","",VLOOKUP(B29,学連登録!$C$2:$I$3000,7,FALSE))</f>
        <v/>
      </c>
      <c r="G29" s="154"/>
      <c r="H29" s="889"/>
      <c r="I29" s="890"/>
      <c r="J29" s="155"/>
      <c r="K29" s="885"/>
      <c r="L29" s="886"/>
      <c r="M29" s="155"/>
      <c r="N29" s="883"/>
      <c r="O29" s="884"/>
      <c r="P29" s="154"/>
      <c r="Q29" s="881"/>
      <c r="R29" s="882"/>
      <c r="S29" s="154"/>
      <c r="T29" s="881"/>
      <c r="U29" s="882"/>
      <c r="V29" s="101" t="str">
        <f>IF(B29="","",VLOOKUP(B29,学連登録!$C$2:$H$3000,6,FALSE))</f>
        <v/>
      </c>
      <c r="W29" s="370"/>
      <c r="X29" s="152"/>
      <c r="Y29" s="116" t="str">
        <f t="shared" si="3"/>
        <v/>
      </c>
      <c r="Z29" s="97" t="str">
        <f>IF(G29="","",VLOOKUP(G29,種目名!$O$5:$T$104,3,0))</f>
        <v/>
      </c>
      <c r="AA29" s="98" t="str">
        <f>IF(J29="","",VLOOKUP(J29,種目名!$O$5:$T$104,3,0))</f>
        <v/>
      </c>
      <c r="AB29" s="117" t="str">
        <f>IF(M29="","",VLOOKUP(M29,種目名!$O$5:$T$104,3,0))</f>
        <v/>
      </c>
      <c r="AC29" s="117" t="str">
        <f>IF(P29="","",VLOOKUP(AF29,種目名!$O$5:$T$104,3,0))</f>
        <v/>
      </c>
      <c r="AD29" s="118" t="str">
        <f>IF(S29="","",VLOOKUP(AI29,種目名!$O$5:$T$104,3,0))</f>
        <v/>
      </c>
      <c r="AE29" s="115">
        <f t="shared" si="4"/>
        <v>0</v>
      </c>
      <c r="AF29" s="152" t="str">
        <f t="shared" si="5"/>
        <v/>
      </c>
      <c r="AG29" s="152" t="str">
        <f t="shared" si="6"/>
        <v/>
      </c>
      <c r="AH29" s="115">
        <f t="shared" si="7"/>
        <v>0</v>
      </c>
      <c r="AI29" s="152" t="str">
        <f t="shared" si="8"/>
        <v/>
      </c>
      <c r="AJ29" s="152" t="str">
        <f t="shared" si="9"/>
        <v/>
      </c>
      <c r="AK29" s="383"/>
      <c r="AL29" s="166">
        <f t="shared" si="14"/>
        <v>0</v>
      </c>
      <c r="AM29" s="392">
        <f t="shared" si="15"/>
        <v>0</v>
      </c>
      <c r="AN29" s="392">
        <f>COUNTIF($B$12:B29,B29)</f>
        <v>0</v>
      </c>
      <c r="AO29" s="392"/>
      <c r="AP29" s="392" t="str">
        <f t="shared" si="16"/>
        <v/>
      </c>
      <c r="AQ29" s="392" t="str">
        <f t="shared" si="17"/>
        <v/>
      </c>
      <c r="AR29" s="392" t="str">
        <f t="shared" si="18"/>
        <v/>
      </c>
      <c r="AS29" s="392" t="str">
        <f t="shared" si="19"/>
        <v/>
      </c>
      <c r="AT29" s="392">
        <f t="shared" si="20"/>
        <v>0</v>
      </c>
      <c r="AU29" s="392" t="str">
        <f t="shared" si="93"/>
        <v/>
      </c>
      <c r="AV29" s="392" t="str">
        <f t="shared" si="94"/>
        <v/>
      </c>
      <c r="AW29" s="392" t="str">
        <f t="shared" si="95"/>
        <v/>
      </c>
      <c r="AX29" s="392" t="str">
        <f t="shared" si="96"/>
        <v/>
      </c>
      <c r="AY29" s="392" t="str">
        <f t="shared" si="97"/>
        <v/>
      </c>
      <c r="AZ29" s="392" t="str">
        <f t="shared" si="26"/>
        <v/>
      </c>
      <c r="BA29" s="392" t="str">
        <f t="shared" si="27"/>
        <v/>
      </c>
      <c r="BB29" s="392" t="str">
        <f t="shared" si="28"/>
        <v/>
      </c>
      <c r="BC29" s="392" t="str">
        <f t="shared" si="29"/>
        <v/>
      </c>
      <c r="BD29" s="396" t="str">
        <f t="shared" si="30"/>
        <v/>
      </c>
      <c r="BE29" s="386">
        <f t="shared" si="31"/>
        <v>0</v>
      </c>
      <c r="BF29" s="152"/>
      <c r="BG29" s="392">
        <f t="shared" si="32"/>
        <v>0</v>
      </c>
      <c r="BH29" s="392">
        <f t="shared" si="33"/>
        <v>0</v>
      </c>
      <c r="BI29" s="405">
        <f t="shared" si="34"/>
        <v>0</v>
      </c>
      <c r="BJ29" s="406">
        <f t="shared" si="11"/>
        <v>0</v>
      </c>
      <c r="BK29" s="391" t="str">
        <f t="shared" si="12"/>
        <v>0</v>
      </c>
      <c r="BL29" s="391" t="str">
        <f t="shared" si="13"/>
        <v>0</v>
      </c>
      <c r="BM29" s="405">
        <f t="shared" si="35"/>
        <v>0</v>
      </c>
      <c r="BN29" s="405" t="str">
        <f t="shared" si="36"/>
        <v>0m0</v>
      </c>
      <c r="BO29" s="392">
        <f t="shared" si="37"/>
        <v>0</v>
      </c>
      <c r="BP29" s="392">
        <f t="shared" si="38"/>
        <v>0</v>
      </c>
      <c r="BQ29" s="405">
        <f t="shared" si="39"/>
        <v>0</v>
      </c>
      <c r="BR29" s="406">
        <f t="shared" si="40"/>
        <v>0</v>
      </c>
      <c r="BS29" s="391" t="str">
        <f t="shared" si="41"/>
        <v>0</v>
      </c>
      <c r="BT29" s="391" t="str">
        <f t="shared" si="42"/>
        <v>0</v>
      </c>
      <c r="BU29" s="405">
        <f t="shared" si="43"/>
        <v>0</v>
      </c>
      <c r="BV29" s="405" t="str">
        <f t="shared" si="44"/>
        <v>0m0</v>
      </c>
      <c r="BW29" s="392">
        <f t="shared" si="45"/>
        <v>0</v>
      </c>
      <c r="BX29" s="392">
        <f t="shared" si="46"/>
        <v>0</v>
      </c>
      <c r="BY29" s="405">
        <f t="shared" si="47"/>
        <v>0</v>
      </c>
      <c r="BZ29" s="406">
        <f t="shared" si="48"/>
        <v>0</v>
      </c>
      <c r="CA29" s="391" t="str">
        <f t="shared" si="49"/>
        <v>0</v>
      </c>
      <c r="CB29" s="391" t="str">
        <f t="shared" si="50"/>
        <v>0</v>
      </c>
      <c r="CC29" s="405">
        <f t="shared" si="51"/>
        <v>0</v>
      </c>
      <c r="CD29" s="405" t="str">
        <f t="shared" si="52"/>
        <v>0m0</v>
      </c>
      <c r="CE29" s="392">
        <f t="shared" si="53"/>
        <v>0</v>
      </c>
      <c r="CF29" s="392">
        <f t="shared" si="54"/>
        <v>0</v>
      </c>
      <c r="CG29" s="405">
        <f t="shared" si="55"/>
        <v>0</v>
      </c>
      <c r="CH29" s="406">
        <f t="shared" si="56"/>
        <v>0</v>
      </c>
      <c r="CI29" s="391" t="str">
        <f t="shared" si="57"/>
        <v>0</v>
      </c>
      <c r="CJ29" s="391" t="str">
        <f t="shared" si="58"/>
        <v>0</v>
      </c>
      <c r="CK29" s="405">
        <f t="shared" si="59"/>
        <v>0</v>
      </c>
      <c r="CL29" s="405" t="str">
        <f t="shared" si="60"/>
        <v>0m0</v>
      </c>
      <c r="CM29" s="392">
        <f t="shared" si="61"/>
        <v>0</v>
      </c>
      <c r="CN29" s="392">
        <f t="shared" si="62"/>
        <v>0</v>
      </c>
      <c r="CO29" s="405">
        <f t="shared" si="63"/>
        <v>0</v>
      </c>
      <c r="CP29" s="406">
        <f t="shared" si="64"/>
        <v>0</v>
      </c>
      <c r="CQ29" s="391" t="str">
        <f t="shared" si="65"/>
        <v>0</v>
      </c>
      <c r="CR29" s="391" t="str">
        <f t="shared" si="66"/>
        <v>0</v>
      </c>
      <c r="CS29" s="405">
        <f t="shared" si="67"/>
        <v>0</v>
      </c>
      <c r="CT29" s="405" t="str">
        <f t="shared" si="68"/>
        <v>0m0</v>
      </c>
      <c r="CU29" s="405">
        <f t="shared" si="69"/>
        <v>0</v>
      </c>
      <c r="CV29" s="405">
        <f t="shared" si="70"/>
        <v>0</v>
      </c>
      <c r="CW29" s="405">
        <f t="shared" si="71"/>
        <v>0</v>
      </c>
      <c r="CX29" s="405">
        <f t="shared" si="72"/>
        <v>0</v>
      </c>
      <c r="CY29" s="405">
        <f t="shared" si="73"/>
        <v>0</v>
      </c>
      <c r="CZ29" s="405" t="str">
        <f t="shared" si="74"/>
        <v/>
      </c>
      <c r="DA29" s="405" t="str">
        <f t="shared" si="75"/>
        <v/>
      </c>
      <c r="DB29" s="405" t="str">
        <f t="shared" si="76"/>
        <v/>
      </c>
      <c r="DC29" s="405" t="str">
        <f t="shared" si="77"/>
        <v/>
      </c>
      <c r="DD29" s="405" t="str">
        <f t="shared" si="78"/>
        <v/>
      </c>
      <c r="DE29" s="405"/>
      <c r="DG29" s="405" t="str">
        <f t="shared" si="79"/>
        <v/>
      </c>
      <c r="DH29" s="405" t="str">
        <f t="shared" si="80"/>
        <v/>
      </c>
      <c r="DI29" s="405">
        <f t="shared" si="81"/>
        <v>0</v>
      </c>
      <c r="DJ29" s="405" t="str">
        <f t="shared" si="82"/>
        <v/>
      </c>
      <c r="DK29" s="405" t="str">
        <f t="shared" si="83"/>
        <v/>
      </c>
      <c r="DL29" s="405" t="str">
        <f t="shared" si="84"/>
        <v/>
      </c>
      <c r="DM29" s="405" t="str">
        <f t="shared" si="85"/>
        <v/>
      </c>
      <c r="DN29" s="405" t="str">
        <f t="shared" si="86"/>
        <v/>
      </c>
      <c r="DO29" s="405" t="str">
        <f t="shared" si="87"/>
        <v/>
      </c>
      <c r="DS29" s="386">
        <f t="shared" si="98"/>
        <v>0</v>
      </c>
      <c r="DT29" s="386">
        <f t="shared" si="99"/>
        <v>0</v>
      </c>
      <c r="DU29" s="404">
        <f t="shared" si="90"/>
        <v>0</v>
      </c>
    </row>
    <row r="30" spans="1:128" s="404" customFormat="1" ht="18" hidden="1" customHeight="1">
      <c r="A30" s="140" t="str">
        <f t="shared" si="92"/>
        <v/>
      </c>
      <c r="B30" s="153"/>
      <c r="C30" s="31" t="str">
        <f>IF(B30="","",VLOOKUP(B30,学連登録!$C$2:$G$3000,2,FALSE))</f>
        <v/>
      </c>
      <c r="D30" s="32" t="str">
        <f>IF(B30="","",VLOOKUP(B30,学連登録!$C$2:$G$3000,3,FALSE))</f>
        <v/>
      </c>
      <c r="E30" s="33" t="str">
        <f>IF(B30="","",VLOOKUP(B30,学連登録!$C$2:$G$3000,4,FALSE))</f>
        <v/>
      </c>
      <c r="F30" s="376" t="str">
        <f>IF(B30="","",VLOOKUP(B30,学連登録!$C$2:$I$3000,7,FALSE))</f>
        <v/>
      </c>
      <c r="G30" s="154"/>
      <c r="H30" s="889"/>
      <c r="I30" s="890"/>
      <c r="J30" s="155"/>
      <c r="K30" s="885"/>
      <c r="L30" s="886"/>
      <c r="M30" s="155"/>
      <c r="N30" s="883"/>
      <c r="O30" s="884"/>
      <c r="P30" s="154"/>
      <c r="Q30" s="881"/>
      <c r="R30" s="882"/>
      <c r="S30" s="154"/>
      <c r="T30" s="881"/>
      <c r="U30" s="882"/>
      <c r="V30" s="101" t="str">
        <f>IF(B30="","",VLOOKUP(B30,学連登録!$C$2:$H$3000,6,FALSE))</f>
        <v/>
      </c>
      <c r="W30" s="370"/>
      <c r="X30" s="152"/>
      <c r="Y30" s="116" t="str">
        <f t="shared" si="3"/>
        <v/>
      </c>
      <c r="Z30" s="97" t="str">
        <f>IF(G30="","",VLOOKUP(G30,種目名!$O$5:$T$104,3,0))</f>
        <v/>
      </c>
      <c r="AA30" s="98" t="str">
        <f>IF(J30="","",VLOOKUP(J30,種目名!$O$5:$T$104,3,0))</f>
        <v/>
      </c>
      <c r="AB30" s="117" t="str">
        <f>IF(M30="","",VLOOKUP(M30,種目名!$O$5:$T$104,3,0))</f>
        <v/>
      </c>
      <c r="AC30" s="117" t="str">
        <f>IF(P30="","",VLOOKUP(AF30,種目名!$O$5:$T$104,3,0))</f>
        <v/>
      </c>
      <c r="AD30" s="118" t="str">
        <f>IF(S30="","",VLOOKUP(AI30,種目名!$O$5:$T$104,3,0))</f>
        <v/>
      </c>
      <c r="AE30" s="115">
        <f t="shared" si="4"/>
        <v>0</v>
      </c>
      <c r="AF30" s="152" t="str">
        <f t="shared" si="5"/>
        <v/>
      </c>
      <c r="AG30" s="152" t="str">
        <f t="shared" si="6"/>
        <v/>
      </c>
      <c r="AH30" s="115">
        <f t="shared" si="7"/>
        <v>0</v>
      </c>
      <c r="AI30" s="152" t="str">
        <f t="shared" si="8"/>
        <v/>
      </c>
      <c r="AJ30" s="152" t="str">
        <f t="shared" si="9"/>
        <v/>
      </c>
      <c r="AK30" s="383"/>
      <c r="AL30" s="166">
        <f t="shared" si="14"/>
        <v>0</v>
      </c>
      <c r="AM30" s="392">
        <f t="shared" si="15"/>
        <v>0</v>
      </c>
      <c r="AN30" s="392">
        <f>COUNTIF($B$12:B30,B30)</f>
        <v>0</v>
      </c>
      <c r="AO30" s="392"/>
      <c r="AP30" s="392" t="str">
        <f t="shared" si="16"/>
        <v/>
      </c>
      <c r="AQ30" s="392" t="str">
        <f t="shared" si="17"/>
        <v/>
      </c>
      <c r="AR30" s="392" t="str">
        <f t="shared" si="18"/>
        <v/>
      </c>
      <c r="AS30" s="392" t="str">
        <f t="shared" si="19"/>
        <v/>
      </c>
      <c r="AT30" s="392">
        <f t="shared" si="20"/>
        <v>0</v>
      </c>
      <c r="AU30" s="392" t="str">
        <f t="shared" si="93"/>
        <v/>
      </c>
      <c r="AV30" s="392" t="str">
        <f t="shared" si="94"/>
        <v/>
      </c>
      <c r="AW30" s="392" t="str">
        <f t="shared" si="95"/>
        <v/>
      </c>
      <c r="AX30" s="392" t="str">
        <f t="shared" si="96"/>
        <v/>
      </c>
      <c r="AY30" s="392" t="str">
        <f t="shared" si="97"/>
        <v/>
      </c>
      <c r="AZ30" s="392" t="str">
        <f t="shared" si="26"/>
        <v/>
      </c>
      <c r="BA30" s="392" t="str">
        <f t="shared" si="27"/>
        <v/>
      </c>
      <c r="BB30" s="392" t="str">
        <f t="shared" si="28"/>
        <v/>
      </c>
      <c r="BC30" s="392" t="str">
        <f t="shared" si="29"/>
        <v/>
      </c>
      <c r="BD30" s="396" t="str">
        <f t="shared" si="30"/>
        <v/>
      </c>
      <c r="BE30" s="386">
        <f t="shared" si="31"/>
        <v>0</v>
      </c>
      <c r="BF30" s="152"/>
      <c r="BG30" s="392">
        <f t="shared" si="32"/>
        <v>0</v>
      </c>
      <c r="BH30" s="392">
        <f t="shared" si="33"/>
        <v>0</v>
      </c>
      <c r="BI30" s="405">
        <f t="shared" si="34"/>
        <v>0</v>
      </c>
      <c r="BJ30" s="406">
        <f t="shared" si="11"/>
        <v>0</v>
      </c>
      <c r="BK30" s="391" t="str">
        <f t="shared" si="12"/>
        <v>0</v>
      </c>
      <c r="BL30" s="391" t="str">
        <f t="shared" si="13"/>
        <v>0</v>
      </c>
      <c r="BM30" s="405">
        <f t="shared" si="35"/>
        <v>0</v>
      </c>
      <c r="BN30" s="405" t="str">
        <f t="shared" si="36"/>
        <v>0m0</v>
      </c>
      <c r="BO30" s="392">
        <f t="shared" si="37"/>
        <v>0</v>
      </c>
      <c r="BP30" s="392">
        <f t="shared" si="38"/>
        <v>0</v>
      </c>
      <c r="BQ30" s="405">
        <f t="shared" si="39"/>
        <v>0</v>
      </c>
      <c r="BR30" s="406">
        <f t="shared" si="40"/>
        <v>0</v>
      </c>
      <c r="BS30" s="391" t="str">
        <f t="shared" si="41"/>
        <v>0</v>
      </c>
      <c r="BT30" s="391" t="str">
        <f t="shared" si="42"/>
        <v>0</v>
      </c>
      <c r="BU30" s="405">
        <f t="shared" si="43"/>
        <v>0</v>
      </c>
      <c r="BV30" s="405" t="str">
        <f t="shared" si="44"/>
        <v>0m0</v>
      </c>
      <c r="BW30" s="392">
        <f t="shared" si="45"/>
        <v>0</v>
      </c>
      <c r="BX30" s="392">
        <f t="shared" si="46"/>
        <v>0</v>
      </c>
      <c r="BY30" s="405">
        <f t="shared" si="47"/>
        <v>0</v>
      </c>
      <c r="BZ30" s="406">
        <f t="shared" si="48"/>
        <v>0</v>
      </c>
      <c r="CA30" s="391" t="str">
        <f t="shared" si="49"/>
        <v>0</v>
      </c>
      <c r="CB30" s="391" t="str">
        <f t="shared" si="50"/>
        <v>0</v>
      </c>
      <c r="CC30" s="405">
        <f t="shared" si="51"/>
        <v>0</v>
      </c>
      <c r="CD30" s="405" t="str">
        <f t="shared" si="52"/>
        <v>0m0</v>
      </c>
      <c r="CE30" s="392">
        <f t="shared" si="53"/>
        <v>0</v>
      </c>
      <c r="CF30" s="392">
        <f t="shared" si="54"/>
        <v>0</v>
      </c>
      <c r="CG30" s="405">
        <f t="shared" si="55"/>
        <v>0</v>
      </c>
      <c r="CH30" s="406">
        <f t="shared" si="56"/>
        <v>0</v>
      </c>
      <c r="CI30" s="391" t="str">
        <f t="shared" si="57"/>
        <v>0</v>
      </c>
      <c r="CJ30" s="391" t="str">
        <f t="shared" si="58"/>
        <v>0</v>
      </c>
      <c r="CK30" s="405">
        <f t="shared" si="59"/>
        <v>0</v>
      </c>
      <c r="CL30" s="405" t="str">
        <f t="shared" si="60"/>
        <v>0m0</v>
      </c>
      <c r="CM30" s="392">
        <f t="shared" si="61"/>
        <v>0</v>
      </c>
      <c r="CN30" s="392">
        <f t="shared" si="62"/>
        <v>0</v>
      </c>
      <c r="CO30" s="405">
        <f t="shared" si="63"/>
        <v>0</v>
      </c>
      <c r="CP30" s="406">
        <f t="shared" si="64"/>
        <v>0</v>
      </c>
      <c r="CQ30" s="391" t="str">
        <f t="shared" si="65"/>
        <v>0</v>
      </c>
      <c r="CR30" s="391" t="str">
        <f t="shared" si="66"/>
        <v>0</v>
      </c>
      <c r="CS30" s="405">
        <f t="shared" si="67"/>
        <v>0</v>
      </c>
      <c r="CT30" s="405" t="str">
        <f t="shared" si="68"/>
        <v>0m0</v>
      </c>
      <c r="CU30" s="405">
        <f t="shared" si="69"/>
        <v>0</v>
      </c>
      <c r="CV30" s="405">
        <f t="shared" si="70"/>
        <v>0</v>
      </c>
      <c r="CW30" s="405">
        <f t="shared" si="71"/>
        <v>0</v>
      </c>
      <c r="CX30" s="405">
        <f t="shared" si="72"/>
        <v>0</v>
      </c>
      <c r="CY30" s="405">
        <f t="shared" si="73"/>
        <v>0</v>
      </c>
      <c r="CZ30" s="405" t="str">
        <f t="shared" si="74"/>
        <v/>
      </c>
      <c r="DA30" s="405" t="str">
        <f t="shared" si="75"/>
        <v/>
      </c>
      <c r="DB30" s="405" t="str">
        <f t="shared" si="76"/>
        <v/>
      </c>
      <c r="DC30" s="405" t="str">
        <f t="shared" si="77"/>
        <v/>
      </c>
      <c r="DD30" s="405" t="str">
        <f t="shared" si="78"/>
        <v/>
      </c>
      <c r="DE30" s="405"/>
      <c r="DG30" s="405" t="str">
        <f t="shared" si="79"/>
        <v/>
      </c>
      <c r="DH30" s="405" t="str">
        <f t="shared" si="80"/>
        <v/>
      </c>
      <c r="DI30" s="405">
        <f t="shared" si="81"/>
        <v>0</v>
      </c>
      <c r="DJ30" s="405" t="str">
        <f t="shared" si="82"/>
        <v/>
      </c>
      <c r="DK30" s="405" t="str">
        <f t="shared" si="83"/>
        <v/>
      </c>
      <c r="DL30" s="405" t="str">
        <f t="shared" si="84"/>
        <v/>
      </c>
      <c r="DM30" s="405" t="str">
        <f t="shared" si="85"/>
        <v/>
      </c>
      <c r="DN30" s="405" t="str">
        <f t="shared" si="86"/>
        <v/>
      </c>
      <c r="DO30" s="405" t="str">
        <f t="shared" si="87"/>
        <v/>
      </c>
      <c r="DS30" s="386">
        <f t="shared" si="98"/>
        <v>0</v>
      </c>
      <c r="DT30" s="386">
        <f t="shared" si="99"/>
        <v>0</v>
      </c>
      <c r="DU30" s="404">
        <f t="shared" si="90"/>
        <v>0</v>
      </c>
    </row>
    <row r="31" spans="1:128" s="404" customFormat="1" ht="18" hidden="1" customHeight="1">
      <c r="A31" s="140" t="str">
        <f t="shared" si="92"/>
        <v/>
      </c>
      <c r="B31" s="153"/>
      <c r="C31" s="31" t="str">
        <f>IF(B31="","",VLOOKUP(B31,学連登録!$C$2:$G$3000,2,FALSE))</f>
        <v/>
      </c>
      <c r="D31" s="32" t="str">
        <f>IF(B31="","",VLOOKUP(B31,学連登録!$C$2:$G$3000,3,FALSE))</f>
        <v/>
      </c>
      <c r="E31" s="33" t="str">
        <f>IF(B31="","",VLOOKUP(B31,学連登録!$C$2:$G$3000,4,FALSE))</f>
        <v/>
      </c>
      <c r="F31" s="376" t="str">
        <f>IF(B31="","",VLOOKUP(B31,学連登録!$C$2:$I$3000,7,FALSE))</f>
        <v/>
      </c>
      <c r="G31" s="154"/>
      <c r="H31" s="889"/>
      <c r="I31" s="890"/>
      <c r="J31" s="155"/>
      <c r="K31" s="885"/>
      <c r="L31" s="886"/>
      <c r="M31" s="155"/>
      <c r="N31" s="883"/>
      <c r="O31" s="884"/>
      <c r="P31" s="154"/>
      <c r="Q31" s="881"/>
      <c r="R31" s="882"/>
      <c r="S31" s="154"/>
      <c r="T31" s="881"/>
      <c r="U31" s="882"/>
      <c r="V31" s="101" t="str">
        <f>IF(B31="","",VLOOKUP(B31,学連登録!$C$2:$H$3000,6,FALSE))</f>
        <v/>
      </c>
      <c r="W31" s="370"/>
      <c r="X31" s="152"/>
      <c r="Y31" s="116" t="str">
        <f t="shared" si="3"/>
        <v/>
      </c>
      <c r="Z31" s="97" t="str">
        <f>IF(G31="","",VLOOKUP(G31,種目名!$O$5:$T$104,3,0))</f>
        <v/>
      </c>
      <c r="AA31" s="98" t="str">
        <f>IF(J31="","",VLOOKUP(J31,種目名!$O$5:$T$104,3,0))</f>
        <v/>
      </c>
      <c r="AB31" s="117" t="str">
        <f>IF(M31="","",VLOOKUP(M31,種目名!$O$5:$T$104,3,0))</f>
        <v/>
      </c>
      <c r="AC31" s="117" t="str">
        <f>IF(P31="","",VLOOKUP(AF31,種目名!$O$5:$T$104,3,0))</f>
        <v/>
      </c>
      <c r="AD31" s="118" t="str">
        <f>IF(S31="","",VLOOKUP(AI31,種目名!$O$5:$T$104,3,0))</f>
        <v/>
      </c>
      <c r="AE31" s="115">
        <f t="shared" si="4"/>
        <v>0</v>
      </c>
      <c r="AF31" s="152" t="str">
        <f t="shared" si="5"/>
        <v/>
      </c>
      <c r="AG31" s="152" t="str">
        <f t="shared" si="6"/>
        <v/>
      </c>
      <c r="AH31" s="115">
        <f t="shared" si="7"/>
        <v>0</v>
      </c>
      <c r="AI31" s="152" t="str">
        <f t="shared" si="8"/>
        <v/>
      </c>
      <c r="AJ31" s="152" t="str">
        <f t="shared" si="9"/>
        <v/>
      </c>
      <c r="AK31" s="383"/>
      <c r="AL31" s="166">
        <f t="shared" si="14"/>
        <v>0</v>
      </c>
      <c r="AM31" s="392">
        <f t="shared" si="15"/>
        <v>0</v>
      </c>
      <c r="AN31" s="392">
        <f>COUNTIF($B$12:B31,B31)</f>
        <v>0</v>
      </c>
      <c r="AO31" s="392"/>
      <c r="AP31" s="392" t="str">
        <f t="shared" si="16"/>
        <v/>
      </c>
      <c r="AQ31" s="392" t="str">
        <f t="shared" si="17"/>
        <v/>
      </c>
      <c r="AR31" s="392" t="str">
        <f t="shared" si="18"/>
        <v/>
      </c>
      <c r="AS31" s="392" t="str">
        <f t="shared" si="19"/>
        <v/>
      </c>
      <c r="AT31" s="392">
        <f t="shared" si="20"/>
        <v>0</v>
      </c>
      <c r="AU31" s="392" t="str">
        <f t="shared" si="93"/>
        <v/>
      </c>
      <c r="AV31" s="392" t="str">
        <f t="shared" si="94"/>
        <v/>
      </c>
      <c r="AW31" s="392" t="str">
        <f t="shared" si="95"/>
        <v/>
      </c>
      <c r="AX31" s="392" t="str">
        <f t="shared" si="96"/>
        <v/>
      </c>
      <c r="AY31" s="392" t="str">
        <f t="shared" si="97"/>
        <v/>
      </c>
      <c r="AZ31" s="392" t="str">
        <f t="shared" si="26"/>
        <v/>
      </c>
      <c r="BA31" s="392" t="str">
        <f t="shared" si="27"/>
        <v/>
      </c>
      <c r="BB31" s="392" t="str">
        <f t="shared" si="28"/>
        <v/>
      </c>
      <c r="BC31" s="392" t="str">
        <f t="shared" si="29"/>
        <v/>
      </c>
      <c r="BD31" s="396" t="str">
        <f t="shared" si="30"/>
        <v/>
      </c>
      <c r="BE31" s="386">
        <f t="shared" si="31"/>
        <v>0</v>
      </c>
      <c r="BF31" s="152"/>
      <c r="BG31" s="392">
        <f t="shared" si="32"/>
        <v>0</v>
      </c>
      <c r="BH31" s="392">
        <f t="shared" si="33"/>
        <v>0</v>
      </c>
      <c r="BI31" s="405">
        <f t="shared" si="34"/>
        <v>0</v>
      </c>
      <c r="BJ31" s="406">
        <f t="shared" si="11"/>
        <v>0</v>
      </c>
      <c r="BK31" s="391" t="str">
        <f t="shared" si="12"/>
        <v>0</v>
      </c>
      <c r="BL31" s="391" t="str">
        <f t="shared" si="13"/>
        <v>0</v>
      </c>
      <c r="BM31" s="405">
        <f t="shared" si="35"/>
        <v>0</v>
      </c>
      <c r="BN31" s="405" t="str">
        <f t="shared" si="36"/>
        <v>0m0</v>
      </c>
      <c r="BO31" s="392">
        <f t="shared" si="37"/>
        <v>0</v>
      </c>
      <c r="BP31" s="392">
        <f t="shared" si="38"/>
        <v>0</v>
      </c>
      <c r="BQ31" s="405">
        <f t="shared" si="39"/>
        <v>0</v>
      </c>
      <c r="BR31" s="406">
        <f t="shared" si="40"/>
        <v>0</v>
      </c>
      <c r="BS31" s="391" t="str">
        <f t="shared" si="41"/>
        <v>0</v>
      </c>
      <c r="BT31" s="391" t="str">
        <f t="shared" si="42"/>
        <v>0</v>
      </c>
      <c r="BU31" s="405">
        <f t="shared" si="43"/>
        <v>0</v>
      </c>
      <c r="BV31" s="405" t="str">
        <f t="shared" si="44"/>
        <v>0m0</v>
      </c>
      <c r="BW31" s="392">
        <f t="shared" si="45"/>
        <v>0</v>
      </c>
      <c r="BX31" s="392">
        <f t="shared" si="46"/>
        <v>0</v>
      </c>
      <c r="BY31" s="405">
        <f t="shared" si="47"/>
        <v>0</v>
      </c>
      <c r="BZ31" s="406">
        <f t="shared" si="48"/>
        <v>0</v>
      </c>
      <c r="CA31" s="391" t="str">
        <f t="shared" si="49"/>
        <v>0</v>
      </c>
      <c r="CB31" s="391" t="str">
        <f t="shared" si="50"/>
        <v>0</v>
      </c>
      <c r="CC31" s="405">
        <f t="shared" si="51"/>
        <v>0</v>
      </c>
      <c r="CD31" s="405" t="str">
        <f t="shared" si="52"/>
        <v>0m0</v>
      </c>
      <c r="CE31" s="392">
        <f t="shared" si="53"/>
        <v>0</v>
      </c>
      <c r="CF31" s="392">
        <f t="shared" si="54"/>
        <v>0</v>
      </c>
      <c r="CG31" s="405">
        <f t="shared" si="55"/>
        <v>0</v>
      </c>
      <c r="CH31" s="406">
        <f t="shared" si="56"/>
        <v>0</v>
      </c>
      <c r="CI31" s="391" t="str">
        <f t="shared" si="57"/>
        <v>0</v>
      </c>
      <c r="CJ31" s="391" t="str">
        <f t="shared" si="58"/>
        <v>0</v>
      </c>
      <c r="CK31" s="405">
        <f t="shared" si="59"/>
        <v>0</v>
      </c>
      <c r="CL31" s="405" t="str">
        <f t="shared" si="60"/>
        <v>0m0</v>
      </c>
      <c r="CM31" s="392">
        <f t="shared" si="61"/>
        <v>0</v>
      </c>
      <c r="CN31" s="392">
        <f t="shared" si="62"/>
        <v>0</v>
      </c>
      <c r="CO31" s="405">
        <f t="shared" si="63"/>
        <v>0</v>
      </c>
      <c r="CP31" s="406">
        <f t="shared" si="64"/>
        <v>0</v>
      </c>
      <c r="CQ31" s="391" t="str">
        <f t="shared" si="65"/>
        <v>0</v>
      </c>
      <c r="CR31" s="391" t="str">
        <f t="shared" si="66"/>
        <v>0</v>
      </c>
      <c r="CS31" s="405">
        <f t="shared" si="67"/>
        <v>0</v>
      </c>
      <c r="CT31" s="405" t="str">
        <f t="shared" si="68"/>
        <v>0m0</v>
      </c>
      <c r="CU31" s="405">
        <f t="shared" si="69"/>
        <v>0</v>
      </c>
      <c r="CV31" s="405">
        <f t="shared" si="70"/>
        <v>0</v>
      </c>
      <c r="CW31" s="405">
        <f t="shared" si="71"/>
        <v>0</v>
      </c>
      <c r="CX31" s="405">
        <f t="shared" si="72"/>
        <v>0</v>
      </c>
      <c r="CY31" s="405">
        <f t="shared" si="73"/>
        <v>0</v>
      </c>
      <c r="CZ31" s="405" t="str">
        <f t="shared" si="74"/>
        <v/>
      </c>
      <c r="DA31" s="405" t="str">
        <f t="shared" si="75"/>
        <v/>
      </c>
      <c r="DB31" s="405" t="str">
        <f t="shared" si="76"/>
        <v/>
      </c>
      <c r="DC31" s="405" t="str">
        <f t="shared" si="77"/>
        <v/>
      </c>
      <c r="DD31" s="405" t="str">
        <f t="shared" si="78"/>
        <v/>
      </c>
      <c r="DE31" s="405"/>
      <c r="DG31" s="405" t="str">
        <f t="shared" si="79"/>
        <v/>
      </c>
      <c r="DH31" s="405" t="str">
        <f t="shared" si="80"/>
        <v/>
      </c>
      <c r="DI31" s="405">
        <f t="shared" si="81"/>
        <v>0</v>
      </c>
      <c r="DJ31" s="405" t="str">
        <f t="shared" si="82"/>
        <v/>
      </c>
      <c r="DK31" s="405" t="str">
        <f t="shared" si="83"/>
        <v/>
      </c>
      <c r="DL31" s="405" t="str">
        <f t="shared" si="84"/>
        <v/>
      </c>
      <c r="DM31" s="405" t="str">
        <f t="shared" si="85"/>
        <v/>
      </c>
      <c r="DN31" s="405" t="str">
        <f t="shared" si="86"/>
        <v/>
      </c>
      <c r="DO31" s="405" t="str">
        <f t="shared" si="87"/>
        <v/>
      </c>
      <c r="DS31" s="386">
        <f t="shared" si="98"/>
        <v>0</v>
      </c>
      <c r="DT31" s="386">
        <f t="shared" si="99"/>
        <v>0</v>
      </c>
      <c r="DU31" s="404">
        <f t="shared" si="90"/>
        <v>0</v>
      </c>
    </row>
    <row r="32" spans="1:128" s="404" customFormat="1" ht="18" hidden="1" customHeight="1">
      <c r="A32" s="140" t="str">
        <f t="shared" si="92"/>
        <v/>
      </c>
      <c r="B32" s="153"/>
      <c r="C32" s="31" t="str">
        <f>IF(B32="","",VLOOKUP(B32,学連登録!$C$2:$G$3000,2,FALSE))</f>
        <v/>
      </c>
      <c r="D32" s="32" t="str">
        <f>IF(B32="","",VLOOKUP(B32,学連登録!$C$2:$G$3000,3,FALSE))</f>
        <v/>
      </c>
      <c r="E32" s="33" t="str">
        <f>IF(B32="","",VLOOKUP(B32,学連登録!$C$2:$G$3000,4,FALSE))</f>
        <v/>
      </c>
      <c r="F32" s="376" t="str">
        <f>IF(B32="","",VLOOKUP(B32,学連登録!$C$2:$I$3000,7,FALSE))</f>
        <v/>
      </c>
      <c r="G32" s="154"/>
      <c r="H32" s="889"/>
      <c r="I32" s="890"/>
      <c r="J32" s="155"/>
      <c r="K32" s="885"/>
      <c r="L32" s="886"/>
      <c r="M32" s="155"/>
      <c r="N32" s="883"/>
      <c r="O32" s="884"/>
      <c r="P32" s="154"/>
      <c r="Q32" s="881"/>
      <c r="R32" s="882"/>
      <c r="S32" s="154"/>
      <c r="T32" s="881"/>
      <c r="U32" s="882"/>
      <c r="V32" s="101" t="str">
        <f>IF(B32="","",VLOOKUP(B32,学連登録!$C$2:$H$3000,6,FALSE))</f>
        <v/>
      </c>
      <c r="W32" s="370"/>
      <c r="X32" s="152"/>
      <c r="Y32" s="116" t="str">
        <f t="shared" si="3"/>
        <v/>
      </c>
      <c r="Z32" s="97" t="str">
        <f>IF(G32="","",VLOOKUP(G32,種目名!$O$5:$T$104,3,0))</f>
        <v/>
      </c>
      <c r="AA32" s="98" t="str">
        <f>IF(J32="","",VLOOKUP(J32,種目名!$O$5:$T$104,3,0))</f>
        <v/>
      </c>
      <c r="AB32" s="117" t="str">
        <f>IF(M32="","",VLOOKUP(M32,種目名!$O$5:$T$104,3,0))</f>
        <v/>
      </c>
      <c r="AC32" s="117" t="str">
        <f>IF(P32="","",VLOOKUP(AF32,種目名!$O$5:$T$104,3,0))</f>
        <v/>
      </c>
      <c r="AD32" s="118" t="str">
        <f>IF(S32="","",VLOOKUP(AI32,種目名!$O$5:$T$104,3,0))</f>
        <v/>
      </c>
      <c r="AE32" s="115">
        <f t="shared" si="4"/>
        <v>0</v>
      </c>
      <c r="AF32" s="152" t="str">
        <f t="shared" si="5"/>
        <v/>
      </c>
      <c r="AG32" s="152" t="str">
        <f t="shared" si="6"/>
        <v/>
      </c>
      <c r="AH32" s="115">
        <f t="shared" si="7"/>
        <v>0</v>
      </c>
      <c r="AI32" s="152" t="str">
        <f t="shared" si="8"/>
        <v/>
      </c>
      <c r="AJ32" s="152" t="str">
        <f t="shared" si="9"/>
        <v/>
      </c>
      <c r="AK32" s="383"/>
      <c r="AL32" s="166">
        <f t="shared" si="14"/>
        <v>0</v>
      </c>
      <c r="AM32" s="392">
        <f t="shared" si="15"/>
        <v>0</v>
      </c>
      <c r="AN32" s="392">
        <f>COUNTIF($B$12:B32,B32)</f>
        <v>0</v>
      </c>
      <c r="AO32" s="392"/>
      <c r="AP32" s="392" t="str">
        <f t="shared" si="16"/>
        <v/>
      </c>
      <c r="AQ32" s="392" t="str">
        <f t="shared" si="17"/>
        <v/>
      </c>
      <c r="AR32" s="392" t="str">
        <f t="shared" si="18"/>
        <v/>
      </c>
      <c r="AS32" s="392" t="str">
        <f t="shared" si="19"/>
        <v/>
      </c>
      <c r="AT32" s="392">
        <f t="shared" si="20"/>
        <v>0</v>
      </c>
      <c r="AU32" s="392" t="str">
        <f t="shared" si="93"/>
        <v/>
      </c>
      <c r="AV32" s="392" t="str">
        <f t="shared" si="94"/>
        <v/>
      </c>
      <c r="AW32" s="392" t="str">
        <f t="shared" si="95"/>
        <v/>
      </c>
      <c r="AX32" s="392" t="str">
        <f t="shared" si="96"/>
        <v/>
      </c>
      <c r="AY32" s="392" t="str">
        <f t="shared" si="97"/>
        <v/>
      </c>
      <c r="AZ32" s="392" t="str">
        <f t="shared" si="26"/>
        <v/>
      </c>
      <c r="BA32" s="392" t="str">
        <f t="shared" si="27"/>
        <v/>
      </c>
      <c r="BB32" s="392" t="str">
        <f t="shared" si="28"/>
        <v/>
      </c>
      <c r="BC32" s="392" t="str">
        <f t="shared" si="29"/>
        <v/>
      </c>
      <c r="BD32" s="396" t="str">
        <f t="shared" si="30"/>
        <v/>
      </c>
      <c r="BE32" s="386">
        <f t="shared" si="31"/>
        <v>0</v>
      </c>
      <c r="BF32" s="152"/>
      <c r="BG32" s="392">
        <f t="shared" si="32"/>
        <v>0</v>
      </c>
      <c r="BH32" s="392">
        <f t="shared" si="33"/>
        <v>0</v>
      </c>
      <c r="BI32" s="405">
        <f t="shared" si="34"/>
        <v>0</v>
      </c>
      <c r="BJ32" s="406">
        <f t="shared" si="11"/>
        <v>0</v>
      </c>
      <c r="BK32" s="391" t="str">
        <f t="shared" si="12"/>
        <v>0</v>
      </c>
      <c r="BL32" s="391" t="str">
        <f t="shared" si="13"/>
        <v>0</v>
      </c>
      <c r="BM32" s="405">
        <f t="shared" si="35"/>
        <v>0</v>
      </c>
      <c r="BN32" s="405" t="str">
        <f t="shared" si="36"/>
        <v>0m0</v>
      </c>
      <c r="BO32" s="392">
        <f t="shared" si="37"/>
        <v>0</v>
      </c>
      <c r="BP32" s="392">
        <f t="shared" si="38"/>
        <v>0</v>
      </c>
      <c r="BQ32" s="405">
        <f t="shared" si="39"/>
        <v>0</v>
      </c>
      <c r="BR32" s="406">
        <f t="shared" si="40"/>
        <v>0</v>
      </c>
      <c r="BS32" s="391" t="str">
        <f t="shared" si="41"/>
        <v>0</v>
      </c>
      <c r="BT32" s="391" t="str">
        <f t="shared" si="42"/>
        <v>0</v>
      </c>
      <c r="BU32" s="405">
        <f t="shared" si="43"/>
        <v>0</v>
      </c>
      <c r="BV32" s="405" t="str">
        <f t="shared" si="44"/>
        <v>0m0</v>
      </c>
      <c r="BW32" s="392">
        <f t="shared" si="45"/>
        <v>0</v>
      </c>
      <c r="BX32" s="392">
        <f t="shared" si="46"/>
        <v>0</v>
      </c>
      <c r="BY32" s="405">
        <f t="shared" si="47"/>
        <v>0</v>
      </c>
      <c r="BZ32" s="406">
        <f t="shared" si="48"/>
        <v>0</v>
      </c>
      <c r="CA32" s="391" t="str">
        <f t="shared" si="49"/>
        <v>0</v>
      </c>
      <c r="CB32" s="391" t="str">
        <f t="shared" si="50"/>
        <v>0</v>
      </c>
      <c r="CC32" s="405">
        <f t="shared" si="51"/>
        <v>0</v>
      </c>
      <c r="CD32" s="405" t="str">
        <f t="shared" si="52"/>
        <v>0m0</v>
      </c>
      <c r="CE32" s="392">
        <f t="shared" si="53"/>
        <v>0</v>
      </c>
      <c r="CF32" s="392">
        <f t="shared" si="54"/>
        <v>0</v>
      </c>
      <c r="CG32" s="405">
        <f t="shared" si="55"/>
        <v>0</v>
      </c>
      <c r="CH32" s="406">
        <f t="shared" si="56"/>
        <v>0</v>
      </c>
      <c r="CI32" s="391" t="str">
        <f t="shared" si="57"/>
        <v>0</v>
      </c>
      <c r="CJ32" s="391" t="str">
        <f t="shared" si="58"/>
        <v>0</v>
      </c>
      <c r="CK32" s="405">
        <f t="shared" si="59"/>
        <v>0</v>
      </c>
      <c r="CL32" s="405" t="str">
        <f t="shared" si="60"/>
        <v>0m0</v>
      </c>
      <c r="CM32" s="392">
        <f t="shared" si="61"/>
        <v>0</v>
      </c>
      <c r="CN32" s="392">
        <f t="shared" si="62"/>
        <v>0</v>
      </c>
      <c r="CO32" s="405">
        <f t="shared" si="63"/>
        <v>0</v>
      </c>
      <c r="CP32" s="406">
        <f t="shared" si="64"/>
        <v>0</v>
      </c>
      <c r="CQ32" s="391" t="str">
        <f t="shared" si="65"/>
        <v>0</v>
      </c>
      <c r="CR32" s="391" t="str">
        <f t="shared" si="66"/>
        <v>0</v>
      </c>
      <c r="CS32" s="405">
        <f t="shared" si="67"/>
        <v>0</v>
      </c>
      <c r="CT32" s="405" t="str">
        <f t="shared" si="68"/>
        <v>0m0</v>
      </c>
      <c r="CU32" s="405">
        <f t="shared" si="69"/>
        <v>0</v>
      </c>
      <c r="CV32" s="405">
        <f t="shared" si="70"/>
        <v>0</v>
      </c>
      <c r="CW32" s="405">
        <f t="shared" si="71"/>
        <v>0</v>
      </c>
      <c r="CX32" s="405">
        <f t="shared" si="72"/>
        <v>0</v>
      </c>
      <c r="CY32" s="405">
        <f t="shared" si="73"/>
        <v>0</v>
      </c>
      <c r="CZ32" s="405" t="str">
        <f t="shared" si="74"/>
        <v/>
      </c>
      <c r="DA32" s="405" t="str">
        <f t="shared" si="75"/>
        <v/>
      </c>
      <c r="DB32" s="405" t="str">
        <f t="shared" si="76"/>
        <v/>
      </c>
      <c r="DC32" s="405" t="str">
        <f t="shared" si="77"/>
        <v/>
      </c>
      <c r="DD32" s="405" t="str">
        <f t="shared" si="78"/>
        <v/>
      </c>
      <c r="DE32" s="405"/>
      <c r="DG32" s="405" t="str">
        <f t="shared" si="79"/>
        <v/>
      </c>
      <c r="DH32" s="405" t="str">
        <f t="shared" si="80"/>
        <v/>
      </c>
      <c r="DI32" s="405">
        <f t="shared" si="81"/>
        <v>0</v>
      </c>
      <c r="DJ32" s="405" t="str">
        <f t="shared" si="82"/>
        <v/>
      </c>
      <c r="DK32" s="405" t="str">
        <f t="shared" si="83"/>
        <v/>
      </c>
      <c r="DL32" s="405" t="str">
        <f t="shared" si="84"/>
        <v/>
      </c>
      <c r="DM32" s="405" t="str">
        <f t="shared" si="85"/>
        <v/>
      </c>
      <c r="DN32" s="405" t="str">
        <f t="shared" si="86"/>
        <v/>
      </c>
      <c r="DO32" s="405" t="str">
        <f t="shared" si="87"/>
        <v/>
      </c>
      <c r="DS32" s="386">
        <f t="shared" si="98"/>
        <v>0</v>
      </c>
      <c r="DT32" s="386">
        <f t="shared" si="99"/>
        <v>0</v>
      </c>
      <c r="DU32" s="404">
        <f t="shared" si="90"/>
        <v>0</v>
      </c>
    </row>
    <row r="33" spans="1:125" s="404" customFormat="1" ht="18" hidden="1" customHeight="1">
      <c r="A33" s="140" t="str">
        <f t="shared" si="92"/>
        <v/>
      </c>
      <c r="B33" s="153"/>
      <c r="C33" s="31" t="str">
        <f>IF(B33="","",VLOOKUP(B33,学連登録!$C$2:$G$3000,2,FALSE))</f>
        <v/>
      </c>
      <c r="D33" s="32" t="str">
        <f>IF(B33="","",VLOOKUP(B33,学連登録!$C$2:$G$3000,3,FALSE))</f>
        <v/>
      </c>
      <c r="E33" s="33" t="str">
        <f>IF(B33="","",VLOOKUP(B33,学連登録!$C$2:$G$3000,4,FALSE))</f>
        <v/>
      </c>
      <c r="F33" s="376" t="str">
        <f>IF(B33="","",VLOOKUP(B33,学連登録!$C$2:$I$3000,7,FALSE))</f>
        <v/>
      </c>
      <c r="G33" s="154"/>
      <c r="H33" s="889"/>
      <c r="I33" s="890"/>
      <c r="J33" s="155"/>
      <c r="K33" s="885"/>
      <c r="L33" s="886"/>
      <c r="M33" s="155"/>
      <c r="N33" s="883"/>
      <c r="O33" s="884"/>
      <c r="P33" s="154"/>
      <c r="Q33" s="881"/>
      <c r="R33" s="882"/>
      <c r="S33" s="154"/>
      <c r="T33" s="881"/>
      <c r="U33" s="882"/>
      <c r="V33" s="101" t="str">
        <f>IF(B33="","",VLOOKUP(B33,学連登録!$C$2:$H$3000,6,FALSE))</f>
        <v/>
      </c>
      <c r="W33" s="370"/>
      <c r="X33" s="152"/>
      <c r="Y33" s="116" t="str">
        <f t="shared" si="3"/>
        <v/>
      </c>
      <c r="Z33" s="97" t="str">
        <f>IF(G33="","",VLOOKUP(G33,種目名!$O$5:$T$104,3,0))</f>
        <v/>
      </c>
      <c r="AA33" s="98" t="str">
        <f>IF(J33="","",VLOOKUP(J33,種目名!$O$5:$T$104,3,0))</f>
        <v/>
      </c>
      <c r="AB33" s="117" t="str">
        <f>IF(M33="","",VLOOKUP(M33,種目名!$O$5:$T$104,3,0))</f>
        <v/>
      </c>
      <c r="AC33" s="117" t="str">
        <f>IF(P33="","",VLOOKUP(AF33,種目名!$O$5:$T$104,3,0))</f>
        <v/>
      </c>
      <c r="AD33" s="118" t="str">
        <f>IF(S33="","",VLOOKUP(AI33,種目名!$O$5:$T$104,3,0))</f>
        <v/>
      </c>
      <c r="AE33" s="115">
        <f t="shared" si="4"/>
        <v>0</v>
      </c>
      <c r="AF33" s="152" t="str">
        <f t="shared" si="5"/>
        <v/>
      </c>
      <c r="AG33" s="152" t="str">
        <f t="shared" si="6"/>
        <v/>
      </c>
      <c r="AH33" s="115">
        <f t="shared" si="7"/>
        <v>0</v>
      </c>
      <c r="AI33" s="152" t="str">
        <f t="shared" si="8"/>
        <v/>
      </c>
      <c r="AJ33" s="152" t="str">
        <f t="shared" si="9"/>
        <v/>
      </c>
      <c r="AK33" s="383"/>
      <c r="AL33" s="166">
        <f t="shared" si="14"/>
        <v>0</v>
      </c>
      <c r="AM33" s="392">
        <f t="shared" si="15"/>
        <v>0</v>
      </c>
      <c r="AN33" s="392">
        <f>COUNTIF($B$12:B33,B33)</f>
        <v>0</v>
      </c>
      <c r="AO33" s="392"/>
      <c r="AP33" s="392" t="str">
        <f t="shared" si="16"/>
        <v/>
      </c>
      <c r="AQ33" s="392" t="str">
        <f t="shared" si="17"/>
        <v/>
      </c>
      <c r="AR33" s="392" t="str">
        <f t="shared" si="18"/>
        <v/>
      </c>
      <c r="AS33" s="392" t="str">
        <f t="shared" si="19"/>
        <v/>
      </c>
      <c r="AT33" s="392">
        <f t="shared" si="20"/>
        <v>0</v>
      </c>
      <c r="AU33" s="392" t="str">
        <f t="shared" si="93"/>
        <v/>
      </c>
      <c r="AV33" s="392" t="str">
        <f t="shared" si="94"/>
        <v/>
      </c>
      <c r="AW33" s="392" t="str">
        <f t="shared" si="95"/>
        <v/>
      </c>
      <c r="AX33" s="392" t="str">
        <f t="shared" si="96"/>
        <v/>
      </c>
      <c r="AY33" s="392" t="str">
        <f t="shared" si="97"/>
        <v/>
      </c>
      <c r="AZ33" s="392" t="str">
        <f t="shared" si="26"/>
        <v/>
      </c>
      <c r="BA33" s="392" t="str">
        <f t="shared" si="27"/>
        <v/>
      </c>
      <c r="BB33" s="392" t="str">
        <f t="shared" si="28"/>
        <v/>
      </c>
      <c r="BC33" s="392" t="str">
        <f t="shared" si="29"/>
        <v/>
      </c>
      <c r="BD33" s="396" t="str">
        <f t="shared" si="30"/>
        <v/>
      </c>
      <c r="BE33" s="386">
        <f t="shared" si="31"/>
        <v>0</v>
      </c>
      <c r="BF33" s="152"/>
      <c r="BG33" s="392">
        <f t="shared" si="32"/>
        <v>0</v>
      </c>
      <c r="BH33" s="392">
        <f t="shared" si="33"/>
        <v>0</v>
      </c>
      <c r="BI33" s="405">
        <f t="shared" si="34"/>
        <v>0</v>
      </c>
      <c r="BJ33" s="406">
        <f t="shared" si="11"/>
        <v>0</v>
      </c>
      <c r="BK33" s="391" t="str">
        <f t="shared" si="12"/>
        <v>0</v>
      </c>
      <c r="BL33" s="391" t="str">
        <f t="shared" si="13"/>
        <v>0</v>
      </c>
      <c r="BM33" s="405">
        <f t="shared" si="35"/>
        <v>0</v>
      </c>
      <c r="BN33" s="405" t="str">
        <f t="shared" si="36"/>
        <v>0m0</v>
      </c>
      <c r="BO33" s="392">
        <f t="shared" si="37"/>
        <v>0</v>
      </c>
      <c r="BP33" s="392">
        <f t="shared" si="38"/>
        <v>0</v>
      </c>
      <c r="BQ33" s="405">
        <f t="shared" si="39"/>
        <v>0</v>
      </c>
      <c r="BR33" s="406">
        <f t="shared" si="40"/>
        <v>0</v>
      </c>
      <c r="BS33" s="391" t="str">
        <f t="shared" si="41"/>
        <v>0</v>
      </c>
      <c r="BT33" s="391" t="str">
        <f t="shared" si="42"/>
        <v>0</v>
      </c>
      <c r="BU33" s="405">
        <f t="shared" si="43"/>
        <v>0</v>
      </c>
      <c r="BV33" s="405" t="str">
        <f t="shared" si="44"/>
        <v>0m0</v>
      </c>
      <c r="BW33" s="392">
        <f t="shared" si="45"/>
        <v>0</v>
      </c>
      <c r="BX33" s="392">
        <f t="shared" si="46"/>
        <v>0</v>
      </c>
      <c r="BY33" s="405">
        <f t="shared" si="47"/>
        <v>0</v>
      </c>
      <c r="BZ33" s="406">
        <f t="shared" si="48"/>
        <v>0</v>
      </c>
      <c r="CA33" s="391" t="str">
        <f t="shared" si="49"/>
        <v>0</v>
      </c>
      <c r="CB33" s="391" t="str">
        <f t="shared" si="50"/>
        <v>0</v>
      </c>
      <c r="CC33" s="405">
        <f t="shared" si="51"/>
        <v>0</v>
      </c>
      <c r="CD33" s="405" t="str">
        <f t="shared" si="52"/>
        <v>0m0</v>
      </c>
      <c r="CE33" s="392">
        <f t="shared" si="53"/>
        <v>0</v>
      </c>
      <c r="CF33" s="392">
        <f t="shared" si="54"/>
        <v>0</v>
      </c>
      <c r="CG33" s="405">
        <f t="shared" si="55"/>
        <v>0</v>
      </c>
      <c r="CH33" s="406">
        <f t="shared" si="56"/>
        <v>0</v>
      </c>
      <c r="CI33" s="391" t="str">
        <f t="shared" si="57"/>
        <v>0</v>
      </c>
      <c r="CJ33" s="391" t="str">
        <f t="shared" si="58"/>
        <v>0</v>
      </c>
      <c r="CK33" s="405">
        <f t="shared" si="59"/>
        <v>0</v>
      </c>
      <c r="CL33" s="405" t="str">
        <f t="shared" si="60"/>
        <v>0m0</v>
      </c>
      <c r="CM33" s="392">
        <f t="shared" si="61"/>
        <v>0</v>
      </c>
      <c r="CN33" s="392">
        <f t="shared" si="62"/>
        <v>0</v>
      </c>
      <c r="CO33" s="405">
        <f t="shared" si="63"/>
        <v>0</v>
      </c>
      <c r="CP33" s="406">
        <f t="shared" si="64"/>
        <v>0</v>
      </c>
      <c r="CQ33" s="391" t="str">
        <f t="shared" si="65"/>
        <v>0</v>
      </c>
      <c r="CR33" s="391" t="str">
        <f t="shared" si="66"/>
        <v>0</v>
      </c>
      <c r="CS33" s="405">
        <f t="shared" si="67"/>
        <v>0</v>
      </c>
      <c r="CT33" s="405" t="str">
        <f t="shared" si="68"/>
        <v>0m0</v>
      </c>
      <c r="CU33" s="405">
        <f t="shared" si="69"/>
        <v>0</v>
      </c>
      <c r="CV33" s="405">
        <f t="shared" si="70"/>
        <v>0</v>
      </c>
      <c r="CW33" s="405">
        <f t="shared" si="71"/>
        <v>0</v>
      </c>
      <c r="CX33" s="405">
        <f t="shared" si="72"/>
        <v>0</v>
      </c>
      <c r="CY33" s="405">
        <f t="shared" si="73"/>
        <v>0</v>
      </c>
      <c r="CZ33" s="405" t="str">
        <f t="shared" si="74"/>
        <v/>
      </c>
      <c r="DA33" s="405" t="str">
        <f t="shared" si="75"/>
        <v/>
      </c>
      <c r="DB33" s="405" t="str">
        <f t="shared" si="76"/>
        <v/>
      </c>
      <c r="DC33" s="405" t="str">
        <f t="shared" si="77"/>
        <v/>
      </c>
      <c r="DD33" s="405" t="str">
        <f t="shared" si="78"/>
        <v/>
      </c>
      <c r="DE33" s="405"/>
      <c r="DG33" s="405" t="str">
        <f t="shared" si="79"/>
        <v/>
      </c>
      <c r="DH33" s="405" t="str">
        <f t="shared" si="80"/>
        <v/>
      </c>
      <c r="DI33" s="405">
        <f t="shared" si="81"/>
        <v>0</v>
      </c>
      <c r="DJ33" s="405" t="str">
        <f t="shared" si="82"/>
        <v/>
      </c>
      <c r="DK33" s="405" t="str">
        <f t="shared" si="83"/>
        <v/>
      </c>
      <c r="DL33" s="405" t="str">
        <f t="shared" si="84"/>
        <v/>
      </c>
      <c r="DM33" s="405" t="str">
        <f t="shared" si="85"/>
        <v/>
      </c>
      <c r="DN33" s="405" t="str">
        <f t="shared" si="86"/>
        <v/>
      </c>
      <c r="DO33" s="405" t="str">
        <f t="shared" si="87"/>
        <v/>
      </c>
      <c r="DS33" s="386">
        <f t="shared" si="98"/>
        <v>0</v>
      </c>
      <c r="DT33" s="386">
        <f t="shared" si="99"/>
        <v>0</v>
      </c>
      <c r="DU33" s="404">
        <f t="shared" si="90"/>
        <v>0</v>
      </c>
    </row>
    <row r="34" spans="1:125" s="404" customFormat="1" ht="18" hidden="1" customHeight="1">
      <c r="A34" s="140" t="str">
        <f t="shared" si="92"/>
        <v/>
      </c>
      <c r="B34" s="153"/>
      <c r="C34" s="31" t="str">
        <f>IF(B34="","",VLOOKUP(B34,学連登録!$C$2:$G$3000,2,FALSE))</f>
        <v/>
      </c>
      <c r="D34" s="32" t="str">
        <f>IF(B34="","",VLOOKUP(B34,学連登録!$C$2:$G$3000,3,FALSE))</f>
        <v/>
      </c>
      <c r="E34" s="33" t="str">
        <f>IF(B34="","",VLOOKUP(B34,学連登録!$C$2:$G$3000,4,FALSE))</f>
        <v/>
      </c>
      <c r="F34" s="376" t="str">
        <f>IF(B34="","",VLOOKUP(B34,学連登録!$C$2:$I$3000,7,FALSE))</f>
        <v/>
      </c>
      <c r="G34" s="154"/>
      <c r="H34" s="889"/>
      <c r="I34" s="890"/>
      <c r="J34" s="155"/>
      <c r="K34" s="885"/>
      <c r="L34" s="886"/>
      <c r="M34" s="155"/>
      <c r="N34" s="883"/>
      <c r="O34" s="884"/>
      <c r="P34" s="154"/>
      <c r="Q34" s="881"/>
      <c r="R34" s="882"/>
      <c r="S34" s="154"/>
      <c r="T34" s="881"/>
      <c r="U34" s="882"/>
      <c r="V34" s="101" t="str">
        <f>IF(B34="","",VLOOKUP(B34,学連登録!$C$2:$H$3000,6,FALSE))</f>
        <v/>
      </c>
      <c r="W34" s="370"/>
      <c r="X34" s="152"/>
      <c r="Y34" s="116" t="str">
        <f t="shared" si="3"/>
        <v/>
      </c>
      <c r="Z34" s="97" t="str">
        <f>IF(G34="","",VLOOKUP(G34,種目名!$O$5:$T$104,3,0))</f>
        <v/>
      </c>
      <c r="AA34" s="98" t="str">
        <f>IF(J34="","",VLOOKUP(J34,種目名!$O$5:$T$104,3,0))</f>
        <v/>
      </c>
      <c r="AB34" s="117" t="str">
        <f>IF(M34="","",VLOOKUP(M34,種目名!$O$5:$T$104,3,0))</f>
        <v/>
      </c>
      <c r="AC34" s="117" t="str">
        <f>IF(P34="","",VLOOKUP(AF34,種目名!$O$5:$T$104,3,0))</f>
        <v/>
      </c>
      <c r="AD34" s="118" t="str">
        <f>IF(S34="","",VLOOKUP(AI34,種目名!$O$5:$T$104,3,0))</f>
        <v/>
      </c>
      <c r="AE34" s="115">
        <f t="shared" si="4"/>
        <v>0</v>
      </c>
      <c r="AF34" s="152" t="str">
        <f t="shared" si="5"/>
        <v/>
      </c>
      <c r="AG34" s="152" t="str">
        <f t="shared" si="6"/>
        <v/>
      </c>
      <c r="AH34" s="115">
        <f t="shared" si="7"/>
        <v>0</v>
      </c>
      <c r="AI34" s="152" t="str">
        <f t="shared" si="8"/>
        <v/>
      </c>
      <c r="AJ34" s="152" t="str">
        <f t="shared" si="9"/>
        <v/>
      </c>
      <c r="AK34" s="383"/>
      <c r="AL34" s="166">
        <f t="shared" si="14"/>
        <v>0</v>
      </c>
      <c r="AM34" s="392">
        <f t="shared" si="15"/>
        <v>0</v>
      </c>
      <c r="AN34" s="392">
        <f>COUNTIF($B$12:B34,B34)</f>
        <v>0</v>
      </c>
      <c r="AO34" s="392"/>
      <c r="AP34" s="392" t="str">
        <f t="shared" si="16"/>
        <v/>
      </c>
      <c r="AQ34" s="392" t="str">
        <f t="shared" si="17"/>
        <v/>
      </c>
      <c r="AR34" s="392" t="str">
        <f t="shared" si="18"/>
        <v/>
      </c>
      <c r="AS34" s="392" t="str">
        <f t="shared" si="19"/>
        <v/>
      </c>
      <c r="AT34" s="392">
        <f t="shared" si="20"/>
        <v>0</v>
      </c>
      <c r="AU34" s="392" t="str">
        <f t="shared" si="93"/>
        <v/>
      </c>
      <c r="AV34" s="392" t="str">
        <f t="shared" si="94"/>
        <v/>
      </c>
      <c r="AW34" s="392" t="str">
        <f t="shared" si="95"/>
        <v/>
      </c>
      <c r="AX34" s="392" t="str">
        <f t="shared" si="96"/>
        <v/>
      </c>
      <c r="AY34" s="392" t="str">
        <f t="shared" si="97"/>
        <v/>
      </c>
      <c r="AZ34" s="392" t="str">
        <f t="shared" si="26"/>
        <v/>
      </c>
      <c r="BA34" s="392" t="str">
        <f t="shared" si="27"/>
        <v/>
      </c>
      <c r="BB34" s="392" t="str">
        <f t="shared" si="28"/>
        <v/>
      </c>
      <c r="BC34" s="392" t="str">
        <f t="shared" si="29"/>
        <v/>
      </c>
      <c r="BD34" s="396" t="str">
        <f t="shared" si="30"/>
        <v/>
      </c>
      <c r="BE34" s="386">
        <f t="shared" si="31"/>
        <v>0</v>
      </c>
      <c r="BF34" s="152"/>
      <c r="BG34" s="392">
        <f t="shared" si="32"/>
        <v>0</v>
      </c>
      <c r="BH34" s="392">
        <f t="shared" si="33"/>
        <v>0</v>
      </c>
      <c r="BI34" s="405">
        <f t="shared" si="34"/>
        <v>0</v>
      </c>
      <c r="BJ34" s="406">
        <f t="shared" si="11"/>
        <v>0</v>
      </c>
      <c r="BK34" s="391" t="str">
        <f t="shared" si="12"/>
        <v>0</v>
      </c>
      <c r="BL34" s="391" t="str">
        <f t="shared" si="13"/>
        <v>0</v>
      </c>
      <c r="BM34" s="405">
        <f t="shared" si="35"/>
        <v>0</v>
      </c>
      <c r="BN34" s="405" t="str">
        <f t="shared" si="36"/>
        <v>0m0</v>
      </c>
      <c r="BO34" s="392">
        <f t="shared" si="37"/>
        <v>0</v>
      </c>
      <c r="BP34" s="392">
        <f t="shared" si="38"/>
        <v>0</v>
      </c>
      <c r="BQ34" s="405">
        <f t="shared" si="39"/>
        <v>0</v>
      </c>
      <c r="BR34" s="406">
        <f t="shared" si="40"/>
        <v>0</v>
      </c>
      <c r="BS34" s="391" t="str">
        <f t="shared" si="41"/>
        <v>0</v>
      </c>
      <c r="BT34" s="391" t="str">
        <f t="shared" si="42"/>
        <v>0</v>
      </c>
      <c r="BU34" s="405">
        <f t="shared" si="43"/>
        <v>0</v>
      </c>
      <c r="BV34" s="405" t="str">
        <f t="shared" si="44"/>
        <v>0m0</v>
      </c>
      <c r="BW34" s="392">
        <f t="shared" si="45"/>
        <v>0</v>
      </c>
      <c r="BX34" s="392">
        <f t="shared" si="46"/>
        <v>0</v>
      </c>
      <c r="BY34" s="405">
        <f t="shared" si="47"/>
        <v>0</v>
      </c>
      <c r="BZ34" s="406">
        <f t="shared" si="48"/>
        <v>0</v>
      </c>
      <c r="CA34" s="391" t="str">
        <f t="shared" si="49"/>
        <v>0</v>
      </c>
      <c r="CB34" s="391" t="str">
        <f t="shared" si="50"/>
        <v>0</v>
      </c>
      <c r="CC34" s="405">
        <f t="shared" si="51"/>
        <v>0</v>
      </c>
      <c r="CD34" s="405" t="str">
        <f t="shared" si="52"/>
        <v>0m0</v>
      </c>
      <c r="CE34" s="392">
        <f t="shared" si="53"/>
        <v>0</v>
      </c>
      <c r="CF34" s="392">
        <f t="shared" si="54"/>
        <v>0</v>
      </c>
      <c r="CG34" s="405">
        <f t="shared" si="55"/>
        <v>0</v>
      </c>
      <c r="CH34" s="406">
        <f t="shared" si="56"/>
        <v>0</v>
      </c>
      <c r="CI34" s="391" t="str">
        <f t="shared" si="57"/>
        <v>0</v>
      </c>
      <c r="CJ34" s="391" t="str">
        <f t="shared" si="58"/>
        <v>0</v>
      </c>
      <c r="CK34" s="405">
        <f t="shared" si="59"/>
        <v>0</v>
      </c>
      <c r="CL34" s="405" t="str">
        <f t="shared" si="60"/>
        <v>0m0</v>
      </c>
      <c r="CM34" s="392">
        <f t="shared" si="61"/>
        <v>0</v>
      </c>
      <c r="CN34" s="392">
        <f t="shared" si="62"/>
        <v>0</v>
      </c>
      <c r="CO34" s="405">
        <f t="shared" si="63"/>
        <v>0</v>
      </c>
      <c r="CP34" s="406">
        <f t="shared" si="64"/>
        <v>0</v>
      </c>
      <c r="CQ34" s="391" t="str">
        <f t="shared" si="65"/>
        <v>0</v>
      </c>
      <c r="CR34" s="391" t="str">
        <f t="shared" si="66"/>
        <v>0</v>
      </c>
      <c r="CS34" s="405">
        <f t="shared" si="67"/>
        <v>0</v>
      </c>
      <c r="CT34" s="405" t="str">
        <f t="shared" si="68"/>
        <v>0m0</v>
      </c>
      <c r="CU34" s="405">
        <f t="shared" si="69"/>
        <v>0</v>
      </c>
      <c r="CV34" s="405">
        <f t="shared" si="70"/>
        <v>0</v>
      </c>
      <c r="CW34" s="405">
        <f t="shared" si="71"/>
        <v>0</v>
      </c>
      <c r="CX34" s="405">
        <f t="shared" si="72"/>
        <v>0</v>
      </c>
      <c r="CY34" s="405">
        <f t="shared" si="73"/>
        <v>0</v>
      </c>
      <c r="CZ34" s="405" t="str">
        <f t="shared" si="74"/>
        <v/>
      </c>
      <c r="DA34" s="405" t="str">
        <f t="shared" si="75"/>
        <v/>
      </c>
      <c r="DB34" s="405" t="str">
        <f t="shared" si="76"/>
        <v/>
      </c>
      <c r="DC34" s="405" t="str">
        <f t="shared" si="77"/>
        <v/>
      </c>
      <c r="DD34" s="405" t="str">
        <f t="shared" si="78"/>
        <v/>
      </c>
      <c r="DE34" s="405"/>
      <c r="DG34" s="405" t="str">
        <f t="shared" si="79"/>
        <v/>
      </c>
      <c r="DH34" s="405" t="str">
        <f t="shared" si="80"/>
        <v/>
      </c>
      <c r="DI34" s="405">
        <f t="shared" si="81"/>
        <v>0</v>
      </c>
      <c r="DJ34" s="405" t="str">
        <f t="shared" si="82"/>
        <v/>
      </c>
      <c r="DK34" s="405" t="str">
        <f t="shared" si="83"/>
        <v/>
      </c>
      <c r="DL34" s="405" t="str">
        <f t="shared" si="84"/>
        <v/>
      </c>
      <c r="DM34" s="405" t="str">
        <f t="shared" si="85"/>
        <v/>
      </c>
      <c r="DN34" s="405" t="str">
        <f t="shared" si="86"/>
        <v/>
      </c>
      <c r="DO34" s="405" t="str">
        <f t="shared" si="87"/>
        <v/>
      </c>
      <c r="DS34" s="386">
        <f t="shared" si="98"/>
        <v>0</v>
      </c>
      <c r="DT34" s="386">
        <f t="shared" si="99"/>
        <v>0</v>
      </c>
      <c r="DU34" s="404">
        <f t="shared" si="90"/>
        <v>0</v>
      </c>
    </row>
    <row r="35" spans="1:125" s="404" customFormat="1" ht="18" hidden="1" customHeight="1">
      <c r="A35" s="140" t="str">
        <f t="shared" si="92"/>
        <v/>
      </c>
      <c r="B35" s="153"/>
      <c r="C35" s="31" t="str">
        <f>IF(B35="","",VLOOKUP(B35,学連登録!$C$2:$G$3000,2,FALSE))</f>
        <v/>
      </c>
      <c r="D35" s="32" t="str">
        <f>IF(B35="","",VLOOKUP(B35,学連登録!$C$2:$G$3000,3,FALSE))</f>
        <v/>
      </c>
      <c r="E35" s="33" t="str">
        <f>IF(B35="","",VLOOKUP(B35,学連登録!$C$2:$G$3000,4,FALSE))</f>
        <v/>
      </c>
      <c r="F35" s="376" t="str">
        <f>IF(B35="","",VLOOKUP(B35,学連登録!$C$2:$I$3000,7,FALSE))</f>
        <v/>
      </c>
      <c r="G35" s="154"/>
      <c r="H35" s="889"/>
      <c r="I35" s="890"/>
      <c r="J35" s="155"/>
      <c r="K35" s="885"/>
      <c r="L35" s="886"/>
      <c r="M35" s="155"/>
      <c r="N35" s="883"/>
      <c r="O35" s="884"/>
      <c r="P35" s="154"/>
      <c r="Q35" s="881"/>
      <c r="R35" s="882"/>
      <c r="S35" s="154"/>
      <c r="T35" s="881"/>
      <c r="U35" s="882"/>
      <c r="V35" s="101" t="str">
        <f>IF(B35="","",VLOOKUP(B35,学連登録!$C$2:$H$3000,6,FALSE))</f>
        <v/>
      </c>
      <c r="W35" s="370"/>
      <c r="X35" s="152"/>
      <c r="Y35" s="116" t="str">
        <f t="shared" si="3"/>
        <v/>
      </c>
      <c r="Z35" s="97" t="str">
        <f>IF(G35="","",VLOOKUP(G35,種目名!$O$5:$T$104,3,0))</f>
        <v/>
      </c>
      <c r="AA35" s="98" t="str">
        <f>IF(J35="","",VLOOKUP(J35,種目名!$O$5:$T$104,3,0))</f>
        <v/>
      </c>
      <c r="AB35" s="117" t="str">
        <f>IF(M35="","",VLOOKUP(M35,種目名!$O$5:$T$104,3,0))</f>
        <v/>
      </c>
      <c r="AC35" s="117" t="str">
        <f>IF(P35="","",VLOOKUP(AF35,種目名!$O$5:$T$104,3,0))</f>
        <v/>
      </c>
      <c r="AD35" s="118" t="str">
        <f>IF(S35="","",VLOOKUP(AI35,種目名!$O$5:$T$104,3,0))</f>
        <v/>
      </c>
      <c r="AE35" s="115">
        <f t="shared" si="4"/>
        <v>0</v>
      </c>
      <c r="AF35" s="152" t="str">
        <f t="shared" si="5"/>
        <v/>
      </c>
      <c r="AG35" s="152" t="str">
        <f t="shared" si="6"/>
        <v/>
      </c>
      <c r="AH35" s="115">
        <f t="shared" si="7"/>
        <v>0</v>
      </c>
      <c r="AI35" s="152" t="str">
        <f t="shared" si="8"/>
        <v/>
      </c>
      <c r="AJ35" s="152" t="str">
        <f t="shared" si="9"/>
        <v/>
      </c>
      <c r="AK35" s="383"/>
      <c r="AL35" s="166">
        <f t="shared" si="14"/>
        <v>0</v>
      </c>
      <c r="AM35" s="392">
        <f t="shared" si="15"/>
        <v>0</v>
      </c>
      <c r="AN35" s="392">
        <f>COUNTIF($B$12:B35,B35)</f>
        <v>0</v>
      </c>
      <c r="AO35" s="392"/>
      <c r="AP35" s="392" t="str">
        <f t="shared" si="16"/>
        <v/>
      </c>
      <c r="AQ35" s="392" t="str">
        <f t="shared" si="17"/>
        <v/>
      </c>
      <c r="AR35" s="392" t="str">
        <f t="shared" si="18"/>
        <v/>
      </c>
      <c r="AS35" s="392" t="str">
        <f t="shared" si="19"/>
        <v/>
      </c>
      <c r="AT35" s="392">
        <f t="shared" si="20"/>
        <v>0</v>
      </c>
      <c r="AU35" s="392" t="str">
        <f t="shared" si="93"/>
        <v/>
      </c>
      <c r="AV35" s="392" t="str">
        <f t="shared" si="94"/>
        <v/>
      </c>
      <c r="AW35" s="392" t="str">
        <f t="shared" si="95"/>
        <v/>
      </c>
      <c r="AX35" s="392" t="str">
        <f t="shared" si="96"/>
        <v/>
      </c>
      <c r="AY35" s="392" t="str">
        <f t="shared" si="97"/>
        <v/>
      </c>
      <c r="AZ35" s="392" t="str">
        <f t="shared" si="26"/>
        <v/>
      </c>
      <c r="BA35" s="392" t="str">
        <f t="shared" si="27"/>
        <v/>
      </c>
      <c r="BB35" s="392" t="str">
        <f t="shared" si="28"/>
        <v/>
      </c>
      <c r="BC35" s="392" t="str">
        <f t="shared" si="29"/>
        <v/>
      </c>
      <c r="BD35" s="396" t="str">
        <f t="shared" si="30"/>
        <v/>
      </c>
      <c r="BE35" s="386">
        <f t="shared" si="31"/>
        <v>0</v>
      </c>
      <c r="BF35" s="152"/>
      <c r="BG35" s="392">
        <f t="shared" si="32"/>
        <v>0</v>
      </c>
      <c r="BH35" s="392">
        <f t="shared" si="33"/>
        <v>0</v>
      </c>
      <c r="BI35" s="405">
        <f t="shared" si="34"/>
        <v>0</v>
      </c>
      <c r="BJ35" s="406">
        <f t="shared" si="11"/>
        <v>0</v>
      </c>
      <c r="BK35" s="391" t="str">
        <f t="shared" si="12"/>
        <v>0</v>
      </c>
      <c r="BL35" s="391" t="str">
        <f t="shared" si="13"/>
        <v>0</v>
      </c>
      <c r="BM35" s="405">
        <f t="shared" si="35"/>
        <v>0</v>
      </c>
      <c r="BN35" s="405" t="str">
        <f t="shared" si="36"/>
        <v>0m0</v>
      </c>
      <c r="BO35" s="392">
        <f t="shared" si="37"/>
        <v>0</v>
      </c>
      <c r="BP35" s="392">
        <f t="shared" si="38"/>
        <v>0</v>
      </c>
      <c r="BQ35" s="405">
        <f t="shared" si="39"/>
        <v>0</v>
      </c>
      <c r="BR35" s="406">
        <f t="shared" si="40"/>
        <v>0</v>
      </c>
      <c r="BS35" s="391" t="str">
        <f t="shared" si="41"/>
        <v>0</v>
      </c>
      <c r="BT35" s="391" t="str">
        <f t="shared" si="42"/>
        <v>0</v>
      </c>
      <c r="BU35" s="405">
        <f t="shared" si="43"/>
        <v>0</v>
      </c>
      <c r="BV35" s="405" t="str">
        <f t="shared" si="44"/>
        <v>0m0</v>
      </c>
      <c r="BW35" s="392">
        <f t="shared" si="45"/>
        <v>0</v>
      </c>
      <c r="BX35" s="392">
        <f t="shared" si="46"/>
        <v>0</v>
      </c>
      <c r="BY35" s="405">
        <f t="shared" si="47"/>
        <v>0</v>
      </c>
      <c r="BZ35" s="406">
        <f t="shared" si="48"/>
        <v>0</v>
      </c>
      <c r="CA35" s="391" t="str">
        <f t="shared" si="49"/>
        <v>0</v>
      </c>
      <c r="CB35" s="391" t="str">
        <f t="shared" si="50"/>
        <v>0</v>
      </c>
      <c r="CC35" s="405">
        <f t="shared" si="51"/>
        <v>0</v>
      </c>
      <c r="CD35" s="405" t="str">
        <f t="shared" si="52"/>
        <v>0m0</v>
      </c>
      <c r="CE35" s="392">
        <f t="shared" si="53"/>
        <v>0</v>
      </c>
      <c r="CF35" s="392">
        <f t="shared" si="54"/>
        <v>0</v>
      </c>
      <c r="CG35" s="405">
        <f t="shared" si="55"/>
        <v>0</v>
      </c>
      <c r="CH35" s="406">
        <f t="shared" si="56"/>
        <v>0</v>
      </c>
      <c r="CI35" s="391" t="str">
        <f t="shared" si="57"/>
        <v>0</v>
      </c>
      <c r="CJ35" s="391" t="str">
        <f t="shared" si="58"/>
        <v>0</v>
      </c>
      <c r="CK35" s="405">
        <f t="shared" si="59"/>
        <v>0</v>
      </c>
      <c r="CL35" s="405" t="str">
        <f t="shared" si="60"/>
        <v>0m0</v>
      </c>
      <c r="CM35" s="392">
        <f t="shared" si="61"/>
        <v>0</v>
      </c>
      <c r="CN35" s="392">
        <f t="shared" si="62"/>
        <v>0</v>
      </c>
      <c r="CO35" s="405">
        <f t="shared" si="63"/>
        <v>0</v>
      </c>
      <c r="CP35" s="406">
        <f t="shared" si="64"/>
        <v>0</v>
      </c>
      <c r="CQ35" s="391" t="str">
        <f t="shared" si="65"/>
        <v>0</v>
      </c>
      <c r="CR35" s="391" t="str">
        <f t="shared" si="66"/>
        <v>0</v>
      </c>
      <c r="CS35" s="405">
        <f t="shared" si="67"/>
        <v>0</v>
      </c>
      <c r="CT35" s="405" t="str">
        <f t="shared" si="68"/>
        <v>0m0</v>
      </c>
      <c r="CU35" s="405">
        <f t="shared" si="69"/>
        <v>0</v>
      </c>
      <c r="CV35" s="405">
        <f t="shared" si="70"/>
        <v>0</v>
      </c>
      <c r="CW35" s="405">
        <f t="shared" si="71"/>
        <v>0</v>
      </c>
      <c r="CX35" s="405">
        <f t="shared" si="72"/>
        <v>0</v>
      </c>
      <c r="CY35" s="405">
        <f t="shared" si="73"/>
        <v>0</v>
      </c>
      <c r="CZ35" s="405" t="str">
        <f t="shared" si="74"/>
        <v/>
      </c>
      <c r="DA35" s="405" t="str">
        <f t="shared" si="75"/>
        <v/>
      </c>
      <c r="DB35" s="405" t="str">
        <f t="shared" si="76"/>
        <v/>
      </c>
      <c r="DC35" s="405" t="str">
        <f t="shared" si="77"/>
        <v/>
      </c>
      <c r="DD35" s="405" t="str">
        <f t="shared" si="78"/>
        <v/>
      </c>
      <c r="DE35" s="405"/>
      <c r="DG35" s="405" t="str">
        <f t="shared" si="79"/>
        <v/>
      </c>
      <c r="DH35" s="405" t="str">
        <f t="shared" si="80"/>
        <v/>
      </c>
      <c r="DI35" s="405">
        <f t="shared" si="81"/>
        <v>0</v>
      </c>
      <c r="DJ35" s="405" t="str">
        <f t="shared" si="82"/>
        <v/>
      </c>
      <c r="DK35" s="405" t="str">
        <f t="shared" si="83"/>
        <v/>
      </c>
      <c r="DL35" s="405" t="str">
        <f t="shared" si="84"/>
        <v/>
      </c>
      <c r="DM35" s="405" t="str">
        <f t="shared" si="85"/>
        <v/>
      </c>
      <c r="DN35" s="405" t="str">
        <f t="shared" si="86"/>
        <v/>
      </c>
      <c r="DO35" s="405" t="str">
        <f t="shared" si="87"/>
        <v/>
      </c>
      <c r="DS35" s="386">
        <f t="shared" si="98"/>
        <v>0</v>
      </c>
      <c r="DT35" s="386">
        <f t="shared" si="99"/>
        <v>0</v>
      </c>
      <c r="DU35" s="404">
        <f t="shared" si="90"/>
        <v>0</v>
      </c>
    </row>
    <row r="36" spans="1:125" s="404" customFormat="1" ht="18" hidden="1" customHeight="1">
      <c r="A36" s="140" t="str">
        <f t="shared" si="92"/>
        <v/>
      </c>
      <c r="B36" s="153"/>
      <c r="C36" s="31" t="str">
        <f>IF(B36="","",VLOOKUP(B36,学連登録!$C$2:$G$3000,2,FALSE))</f>
        <v/>
      </c>
      <c r="D36" s="32" t="str">
        <f>IF(B36="","",VLOOKUP(B36,学連登録!$C$2:$G$3000,3,FALSE))</f>
        <v/>
      </c>
      <c r="E36" s="33" t="str">
        <f>IF(B36="","",VLOOKUP(B36,学連登録!$C$2:$G$3000,4,FALSE))</f>
        <v/>
      </c>
      <c r="F36" s="376" t="str">
        <f>IF(B36="","",VLOOKUP(B36,学連登録!$C$2:$I$3000,7,FALSE))</f>
        <v/>
      </c>
      <c r="G36" s="154"/>
      <c r="H36" s="889"/>
      <c r="I36" s="890"/>
      <c r="J36" s="155"/>
      <c r="K36" s="885"/>
      <c r="L36" s="886"/>
      <c r="M36" s="155"/>
      <c r="N36" s="883"/>
      <c r="O36" s="884"/>
      <c r="P36" s="154"/>
      <c r="Q36" s="881"/>
      <c r="R36" s="882"/>
      <c r="S36" s="154"/>
      <c r="T36" s="881"/>
      <c r="U36" s="882"/>
      <c r="V36" s="101" t="str">
        <f>IF(B36="","",VLOOKUP(B36,学連登録!$C$2:$H$3000,6,FALSE))</f>
        <v/>
      </c>
      <c r="W36" s="370"/>
      <c r="X36" s="152"/>
      <c r="Y36" s="116" t="str">
        <f t="shared" si="3"/>
        <v/>
      </c>
      <c r="Z36" s="97" t="str">
        <f>IF(G36="","",VLOOKUP(G36,種目名!$O$5:$T$104,3,0))</f>
        <v/>
      </c>
      <c r="AA36" s="98" t="str">
        <f>IF(J36="","",VLOOKUP(J36,種目名!$O$5:$T$104,3,0))</f>
        <v/>
      </c>
      <c r="AB36" s="117" t="str">
        <f>IF(M36="","",VLOOKUP(M36,種目名!$O$5:$T$104,3,0))</f>
        <v/>
      </c>
      <c r="AC36" s="117" t="str">
        <f>IF(P36="","",VLOOKUP(AF36,種目名!$O$5:$T$104,3,0))</f>
        <v/>
      </c>
      <c r="AD36" s="118" t="str">
        <f>IF(S36="","",VLOOKUP(AI36,種目名!$O$5:$T$104,3,0))</f>
        <v/>
      </c>
      <c r="AE36" s="115">
        <f t="shared" si="4"/>
        <v>0</v>
      </c>
      <c r="AF36" s="152" t="str">
        <f t="shared" si="5"/>
        <v/>
      </c>
      <c r="AG36" s="152" t="str">
        <f t="shared" si="6"/>
        <v/>
      </c>
      <c r="AH36" s="115">
        <f t="shared" si="7"/>
        <v>0</v>
      </c>
      <c r="AI36" s="152" t="str">
        <f t="shared" si="8"/>
        <v/>
      </c>
      <c r="AJ36" s="152" t="str">
        <f t="shared" si="9"/>
        <v/>
      </c>
      <c r="AK36" s="383"/>
      <c r="AL36" s="166">
        <f t="shared" si="14"/>
        <v>0</v>
      </c>
      <c r="AM36" s="392">
        <f t="shared" si="15"/>
        <v>0</v>
      </c>
      <c r="AN36" s="392">
        <f>COUNTIF($B$12:B36,B36)</f>
        <v>0</v>
      </c>
      <c r="AO36" s="392"/>
      <c r="AP36" s="392" t="str">
        <f t="shared" si="16"/>
        <v/>
      </c>
      <c r="AQ36" s="392" t="str">
        <f t="shared" si="17"/>
        <v/>
      </c>
      <c r="AR36" s="392" t="str">
        <f t="shared" si="18"/>
        <v/>
      </c>
      <c r="AS36" s="392" t="str">
        <f t="shared" si="19"/>
        <v/>
      </c>
      <c r="AT36" s="392">
        <f t="shared" si="20"/>
        <v>0</v>
      </c>
      <c r="AU36" s="392" t="str">
        <f t="shared" si="93"/>
        <v/>
      </c>
      <c r="AV36" s="392" t="str">
        <f t="shared" si="94"/>
        <v/>
      </c>
      <c r="AW36" s="392" t="str">
        <f t="shared" si="95"/>
        <v/>
      </c>
      <c r="AX36" s="392" t="str">
        <f t="shared" si="96"/>
        <v/>
      </c>
      <c r="AY36" s="392" t="str">
        <f t="shared" si="97"/>
        <v/>
      </c>
      <c r="AZ36" s="392" t="str">
        <f t="shared" si="26"/>
        <v/>
      </c>
      <c r="BA36" s="392" t="str">
        <f t="shared" si="27"/>
        <v/>
      </c>
      <c r="BB36" s="392" t="str">
        <f t="shared" si="28"/>
        <v/>
      </c>
      <c r="BC36" s="392" t="str">
        <f t="shared" si="29"/>
        <v/>
      </c>
      <c r="BD36" s="396" t="str">
        <f t="shared" si="30"/>
        <v/>
      </c>
      <c r="BE36" s="386">
        <f t="shared" si="31"/>
        <v>0</v>
      </c>
      <c r="BF36" s="152"/>
      <c r="BG36" s="392">
        <f t="shared" si="32"/>
        <v>0</v>
      </c>
      <c r="BH36" s="392">
        <f t="shared" si="33"/>
        <v>0</v>
      </c>
      <c r="BI36" s="405">
        <f t="shared" si="34"/>
        <v>0</v>
      </c>
      <c r="BJ36" s="406">
        <f t="shared" si="11"/>
        <v>0</v>
      </c>
      <c r="BK36" s="391" t="str">
        <f t="shared" si="12"/>
        <v>0</v>
      </c>
      <c r="BL36" s="391" t="str">
        <f t="shared" si="13"/>
        <v>0</v>
      </c>
      <c r="BM36" s="405">
        <f t="shared" si="35"/>
        <v>0</v>
      </c>
      <c r="BN36" s="405" t="str">
        <f t="shared" si="36"/>
        <v>0m0</v>
      </c>
      <c r="BO36" s="392">
        <f t="shared" si="37"/>
        <v>0</v>
      </c>
      <c r="BP36" s="392">
        <f t="shared" si="38"/>
        <v>0</v>
      </c>
      <c r="BQ36" s="405">
        <f t="shared" si="39"/>
        <v>0</v>
      </c>
      <c r="BR36" s="406">
        <f t="shared" si="40"/>
        <v>0</v>
      </c>
      <c r="BS36" s="391" t="str">
        <f t="shared" si="41"/>
        <v>0</v>
      </c>
      <c r="BT36" s="391" t="str">
        <f t="shared" si="42"/>
        <v>0</v>
      </c>
      <c r="BU36" s="405">
        <f t="shared" si="43"/>
        <v>0</v>
      </c>
      <c r="BV36" s="405" t="str">
        <f t="shared" si="44"/>
        <v>0m0</v>
      </c>
      <c r="BW36" s="392">
        <f t="shared" si="45"/>
        <v>0</v>
      </c>
      <c r="BX36" s="392">
        <f t="shared" si="46"/>
        <v>0</v>
      </c>
      <c r="BY36" s="405">
        <f t="shared" si="47"/>
        <v>0</v>
      </c>
      <c r="BZ36" s="406">
        <f t="shared" si="48"/>
        <v>0</v>
      </c>
      <c r="CA36" s="391" t="str">
        <f t="shared" si="49"/>
        <v>0</v>
      </c>
      <c r="CB36" s="391" t="str">
        <f t="shared" si="50"/>
        <v>0</v>
      </c>
      <c r="CC36" s="405">
        <f t="shared" si="51"/>
        <v>0</v>
      </c>
      <c r="CD36" s="405" t="str">
        <f t="shared" si="52"/>
        <v>0m0</v>
      </c>
      <c r="CE36" s="392">
        <f t="shared" si="53"/>
        <v>0</v>
      </c>
      <c r="CF36" s="392">
        <f t="shared" si="54"/>
        <v>0</v>
      </c>
      <c r="CG36" s="405">
        <f t="shared" si="55"/>
        <v>0</v>
      </c>
      <c r="CH36" s="406">
        <f t="shared" si="56"/>
        <v>0</v>
      </c>
      <c r="CI36" s="391" t="str">
        <f t="shared" si="57"/>
        <v>0</v>
      </c>
      <c r="CJ36" s="391" t="str">
        <f t="shared" si="58"/>
        <v>0</v>
      </c>
      <c r="CK36" s="405">
        <f t="shared" si="59"/>
        <v>0</v>
      </c>
      <c r="CL36" s="405" t="str">
        <f t="shared" si="60"/>
        <v>0m0</v>
      </c>
      <c r="CM36" s="392">
        <f t="shared" si="61"/>
        <v>0</v>
      </c>
      <c r="CN36" s="392">
        <f t="shared" si="62"/>
        <v>0</v>
      </c>
      <c r="CO36" s="405">
        <f t="shared" si="63"/>
        <v>0</v>
      </c>
      <c r="CP36" s="406">
        <f t="shared" si="64"/>
        <v>0</v>
      </c>
      <c r="CQ36" s="391" t="str">
        <f t="shared" si="65"/>
        <v>0</v>
      </c>
      <c r="CR36" s="391" t="str">
        <f t="shared" si="66"/>
        <v>0</v>
      </c>
      <c r="CS36" s="405">
        <f t="shared" si="67"/>
        <v>0</v>
      </c>
      <c r="CT36" s="405" t="str">
        <f t="shared" si="68"/>
        <v>0m0</v>
      </c>
      <c r="CU36" s="405">
        <f t="shared" si="69"/>
        <v>0</v>
      </c>
      <c r="CV36" s="405">
        <f t="shared" si="70"/>
        <v>0</v>
      </c>
      <c r="CW36" s="405">
        <f t="shared" si="71"/>
        <v>0</v>
      </c>
      <c r="CX36" s="405">
        <f t="shared" si="72"/>
        <v>0</v>
      </c>
      <c r="CY36" s="405">
        <f t="shared" si="73"/>
        <v>0</v>
      </c>
      <c r="CZ36" s="405" t="str">
        <f t="shared" si="74"/>
        <v/>
      </c>
      <c r="DA36" s="405" t="str">
        <f t="shared" si="75"/>
        <v/>
      </c>
      <c r="DB36" s="405" t="str">
        <f t="shared" si="76"/>
        <v/>
      </c>
      <c r="DC36" s="405" t="str">
        <f t="shared" si="77"/>
        <v/>
      </c>
      <c r="DD36" s="405" t="str">
        <f t="shared" si="78"/>
        <v/>
      </c>
      <c r="DE36" s="405"/>
      <c r="DG36" s="405" t="str">
        <f t="shared" si="79"/>
        <v/>
      </c>
      <c r="DH36" s="405" t="str">
        <f t="shared" si="80"/>
        <v/>
      </c>
      <c r="DI36" s="405">
        <f t="shared" si="81"/>
        <v>0</v>
      </c>
      <c r="DJ36" s="405" t="str">
        <f t="shared" si="82"/>
        <v/>
      </c>
      <c r="DK36" s="405" t="str">
        <f t="shared" si="83"/>
        <v/>
      </c>
      <c r="DL36" s="405" t="str">
        <f t="shared" si="84"/>
        <v/>
      </c>
      <c r="DM36" s="405" t="str">
        <f t="shared" si="85"/>
        <v/>
      </c>
      <c r="DN36" s="405" t="str">
        <f t="shared" si="86"/>
        <v/>
      </c>
      <c r="DO36" s="405" t="str">
        <f t="shared" si="87"/>
        <v/>
      </c>
      <c r="DS36" s="386">
        <f t="shared" si="98"/>
        <v>0</v>
      </c>
      <c r="DT36" s="386">
        <f t="shared" si="99"/>
        <v>0</v>
      </c>
      <c r="DU36" s="404">
        <f t="shared" si="90"/>
        <v>0</v>
      </c>
    </row>
    <row r="37" spans="1:125" s="404" customFormat="1" ht="18" hidden="1" customHeight="1">
      <c r="A37" s="140" t="str">
        <f t="shared" si="92"/>
        <v/>
      </c>
      <c r="B37" s="153"/>
      <c r="C37" s="31" t="str">
        <f>IF(B37="","",VLOOKUP(B37,学連登録!$C$2:$G$3000,2,FALSE))</f>
        <v/>
      </c>
      <c r="D37" s="32" t="str">
        <f>IF(B37="","",VLOOKUP(B37,学連登録!$C$2:$G$3000,3,FALSE))</f>
        <v/>
      </c>
      <c r="E37" s="33" t="str">
        <f>IF(B37="","",VLOOKUP(B37,学連登録!$C$2:$G$3000,4,FALSE))</f>
        <v/>
      </c>
      <c r="F37" s="376" t="str">
        <f>IF(B37="","",VLOOKUP(B37,学連登録!$C$2:$I$3000,7,FALSE))</f>
        <v/>
      </c>
      <c r="G37" s="154"/>
      <c r="H37" s="889"/>
      <c r="I37" s="890"/>
      <c r="J37" s="155"/>
      <c r="K37" s="885"/>
      <c r="L37" s="886"/>
      <c r="M37" s="155"/>
      <c r="N37" s="883"/>
      <c r="O37" s="884"/>
      <c r="P37" s="154"/>
      <c r="Q37" s="881"/>
      <c r="R37" s="882"/>
      <c r="S37" s="154"/>
      <c r="T37" s="881"/>
      <c r="U37" s="882"/>
      <c r="V37" s="101" t="str">
        <f>IF(B37="","",VLOOKUP(B37,学連登録!$C$2:$H$3000,6,FALSE))</f>
        <v/>
      </c>
      <c r="W37" s="370"/>
      <c r="X37" s="152"/>
      <c r="Y37" s="116" t="str">
        <f t="shared" si="3"/>
        <v/>
      </c>
      <c r="Z37" s="97" t="str">
        <f>IF(G37="","",VLOOKUP(G37,種目名!$O$5:$T$104,3,0))</f>
        <v/>
      </c>
      <c r="AA37" s="98" t="str">
        <f>IF(J37="","",VLOOKUP(J37,種目名!$O$5:$T$104,3,0))</f>
        <v/>
      </c>
      <c r="AB37" s="117" t="str">
        <f>IF(M37="","",VLOOKUP(M37,種目名!$O$5:$T$104,3,0))</f>
        <v/>
      </c>
      <c r="AC37" s="117" t="str">
        <f>IF(P37="","",VLOOKUP(AF37,種目名!$O$5:$T$104,3,0))</f>
        <v/>
      </c>
      <c r="AD37" s="118" t="str">
        <f>IF(S37="","",VLOOKUP(AI37,種目名!$O$5:$T$104,3,0))</f>
        <v/>
      </c>
      <c r="AE37" s="115">
        <f t="shared" si="4"/>
        <v>0</v>
      </c>
      <c r="AF37" s="152" t="str">
        <f t="shared" si="5"/>
        <v/>
      </c>
      <c r="AG37" s="152" t="str">
        <f t="shared" si="6"/>
        <v/>
      </c>
      <c r="AH37" s="115">
        <f t="shared" si="7"/>
        <v>0</v>
      </c>
      <c r="AI37" s="152" t="str">
        <f t="shared" si="8"/>
        <v/>
      </c>
      <c r="AJ37" s="152" t="str">
        <f t="shared" si="9"/>
        <v/>
      </c>
      <c r="AK37" s="383"/>
      <c r="AL37" s="166">
        <f t="shared" si="14"/>
        <v>0</v>
      </c>
      <c r="AM37" s="392">
        <f t="shared" si="15"/>
        <v>0</v>
      </c>
      <c r="AN37" s="392">
        <f>COUNTIF($B$12:B37,B37)</f>
        <v>0</v>
      </c>
      <c r="AO37" s="392"/>
      <c r="AP37" s="392" t="str">
        <f t="shared" si="16"/>
        <v/>
      </c>
      <c r="AQ37" s="392" t="str">
        <f t="shared" si="17"/>
        <v/>
      </c>
      <c r="AR37" s="392" t="str">
        <f t="shared" si="18"/>
        <v/>
      </c>
      <c r="AS37" s="392" t="str">
        <f t="shared" si="19"/>
        <v/>
      </c>
      <c r="AT37" s="392">
        <f t="shared" si="20"/>
        <v>0</v>
      </c>
      <c r="AU37" s="392" t="str">
        <f t="shared" si="93"/>
        <v/>
      </c>
      <c r="AV37" s="392" t="str">
        <f t="shared" si="94"/>
        <v/>
      </c>
      <c r="AW37" s="392" t="str">
        <f t="shared" si="95"/>
        <v/>
      </c>
      <c r="AX37" s="392" t="str">
        <f t="shared" si="96"/>
        <v/>
      </c>
      <c r="AY37" s="392" t="str">
        <f t="shared" si="97"/>
        <v/>
      </c>
      <c r="AZ37" s="392" t="str">
        <f t="shared" si="26"/>
        <v/>
      </c>
      <c r="BA37" s="392" t="str">
        <f t="shared" si="27"/>
        <v/>
      </c>
      <c r="BB37" s="392" t="str">
        <f t="shared" si="28"/>
        <v/>
      </c>
      <c r="BC37" s="392" t="str">
        <f t="shared" si="29"/>
        <v/>
      </c>
      <c r="BD37" s="396" t="str">
        <f t="shared" si="30"/>
        <v/>
      </c>
      <c r="BE37" s="386">
        <f t="shared" si="31"/>
        <v>0</v>
      </c>
      <c r="BF37" s="152"/>
      <c r="BG37" s="392">
        <f t="shared" si="32"/>
        <v>0</v>
      </c>
      <c r="BH37" s="392">
        <f t="shared" si="33"/>
        <v>0</v>
      </c>
      <c r="BI37" s="405">
        <f t="shared" si="34"/>
        <v>0</v>
      </c>
      <c r="BJ37" s="406">
        <f t="shared" si="11"/>
        <v>0</v>
      </c>
      <c r="BK37" s="391" t="str">
        <f t="shared" si="12"/>
        <v>0</v>
      </c>
      <c r="BL37" s="391" t="str">
        <f t="shared" si="13"/>
        <v>0</v>
      </c>
      <c r="BM37" s="405">
        <f t="shared" si="35"/>
        <v>0</v>
      </c>
      <c r="BN37" s="405" t="str">
        <f t="shared" si="36"/>
        <v>0m0</v>
      </c>
      <c r="BO37" s="392">
        <f t="shared" si="37"/>
        <v>0</v>
      </c>
      <c r="BP37" s="392">
        <f t="shared" si="38"/>
        <v>0</v>
      </c>
      <c r="BQ37" s="405">
        <f t="shared" si="39"/>
        <v>0</v>
      </c>
      <c r="BR37" s="406">
        <f t="shared" si="40"/>
        <v>0</v>
      </c>
      <c r="BS37" s="391" t="str">
        <f t="shared" si="41"/>
        <v>0</v>
      </c>
      <c r="BT37" s="391" t="str">
        <f t="shared" si="42"/>
        <v>0</v>
      </c>
      <c r="BU37" s="405">
        <f t="shared" si="43"/>
        <v>0</v>
      </c>
      <c r="BV37" s="405" t="str">
        <f t="shared" si="44"/>
        <v>0m0</v>
      </c>
      <c r="BW37" s="392">
        <f t="shared" si="45"/>
        <v>0</v>
      </c>
      <c r="BX37" s="392">
        <f t="shared" si="46"/>
        <v>0</v>
      </c>
      <c r="BY37" s="405">
        <f t="shared" si="47"/>
        <v>0</v>
      </c>
      <c r="BZ37" s="406">
        <f t="shared" si="48"/>
        <v>0</v>
      </c>
      <c r="CA37" s="391" t="str">
        <f t="shared" si="49"/>
        <v>0</v>
      </c>
      <c r="CB37" s="391" t="str">
        <f t="shared" si="50"/>
        <v>0</v>
      </c>
      <c r="CC37" s="405">
        <f t="shared" si="51"/>
        <v>0</v>
      </c>
      <c r="CD37" s="405" t="str">
        <f t="shared" si="52"/>
        <v>0m0</v>
      </c>
      <c r="CE37" s="392">
        <f t="shared" si="53"/>
        <v>0</v>
      </c>
      <c r="CF37" s="392">
        <f t="shared" si="54"/>
        <v>0</v>
      </c>
      <c r="CG37" s="405">
        <f t="shared" si="55"/>
        <v>0</v>
      </c>
      <c r="CH37" s="406">
        <f t="shared" si="56"/>
        <v>0</v>
      </c>
      <c r="CI37" s="391" t="str">
        <f t="shared" si="57"/>
        <v>0</v>
      </c>
      <c r="CJ37" s="391" t="str">
        <f t="shared" si="58"/>
        <v>0</v>
      </c>
      <c r="CK37" s="405">
        <f t="shared" si="59"/>
        <v>0</v>
      </c>
      <c r="CL37" s="405" t="str">
        <f t="shared" si="60"/>
        <v>0m0</v>
      </c>
      <c r="CM37" s="392">
        <f t="shared" si="61"/>
        <v>0</v>
      </c>
      <c r="CN37" s="392">
        <f t="shared" si="62"/>
        <v>0</v>
      </c>
      <c r="CO37" s="405">
        <f t="shared" si="63"/>
        <v>0</v>
      </c>
      <c r="CP37" s="406">
        <f t="shared" si="64"/>
        <v>0</v>
      </c>
      <c r="CQ37" s="391" t="str">
        <f t="shared" si="65"/>
        <v>0</v>
      </c>
      <c r="CR37" s="391" t="str">
        <f t="shared" si="66"/>
        <v>0</v>
      </c>
      <c r="CS37" s="405">
        <f t="shared" si="67"/>
        <v>0</v>
      </c>
      <c r="CT37" s="405" t="str">
        <f t="shared" si="68"/>
        <v>0m0</v>
      </c>
      <c r="CU37" s="405">
        <f t="shared" si="69"/>
        <v>0</v>
      </c>
      <c r="CV37" s="405">
        <f t="shared" si="70"/>
        <v>0</v>
      </c>
      <c r="CW37" s="405">
        <f t="shared" si="71"/>
        <v>0</v>
      </c>
      <c r="CX37" s="405">
        <f t="shared" si="72"/>
        <v>0</v>
      </c>
      <c r="CY37" s="405">
        <f t="shared" si="73"/>
        <v>0</v>
      </c>
      <c r="CZ37" s="405" t="str">
        <f t="shared" si="74"/>
        <v/>
      </c>
      <c r="DA37" s="405" t="str">
        <f t="shared" si="75"/>
        <v/>
      </c>
      <c r="DB37" s="405" t="str">
        <f t="shared" si="76"/>
        <v/>
      </c>
      <c r="DC37" s="405" t="str">
        <f t="shared" si="77"/>
        <v/>
      </c>
      <c r="DD37" s="405" t="str">
        <f t="shared" si="78"/>
        <v/>
      </c>
      <c r="DE37" s="405"/>
      <c r="DG37" s="405" t="str">
        <f t="shared" si="79"/>
        <v/>
      </c>
      <c r="DH37" s="405" t="str">
        <f t="shared" si="80"/>
        <v/>
      </c>
      <c r="DI37" s="405">
        <f t="shared" si="81"/>
        <v>0</v>
      </c>
      <c r="DJ37" s="405" t="str">
        <f t="shared" si="82"/>
        <v/>
      </c>
      <c r="DK37" s="405" t="str">
        <f t="shared" si="83"/>
        <v/>
      </c>
      <c r="DL37" s="405" t="str">
        <f t="shared" si="84"/>
        <v/>
      </c>
      <c r="DM37" s="405" t="str">
        <f t="shared" si="85"/>
        <v/>
      </c>
      <c r="DN37" s="405" t="str">
        <f t="shared" si="86"/>
        <v/>
      </c>
      <c r="DO37" s="405" t="str">
        <f t="shared" si="87"/>
        <v/>
      </c>
      <c r="DS37" s="386">
        <f t="shared" si="98"/>
        <v>0</v>
      </c>
      <c r="DT37" s="386">
        <f t="shared" si="99"/>
        <v>0</v>
      </c>
      <c r="DU37" s="404">
        <f t="shared" si="90"/>
        <v>0</v>
      </c>
    </row>
    <row r="38" spans="1:125" s="404" customFormat="1" ht="18" hidden="1" customHeight="1">
      <c r="A38" s="140" t="str">
        <f t="shared" si="92"/>
        <v/>
      </c>
      <c r="B38" s="153"/>
      <c r="C38" s="31" t="str">
        <f>IF(B38="","",VLOOKUP(B38,学連登録!$C$2:$G$3000,2,FALSE))</f>
        <v/>
      </c>
      <c r="D38" s="32" t="str">
        <f>IF(B38="","",VLOOKUP(B38,学連登録!$C$2:$G$3000,3,FALSE))</f>
        <v/>
      </c>
      <c r="E38" s="33" t="str">
        <f>IF(B38="","",VLOOKUP(B38,学連登録!$C$2:$G$3000,4,FALSE))</f>
        <v/>
      </c>
      <c r="F38" s="376" t="str">
        <f>IF(B38="","",VLOOKUP(B38,学連登録!$C$2:$I$3000,7,FALSE))</f>
        <v/>
      </c>
      <c r="G38" s="154"/>
      <c r="H38" s="889"/>
      <c r="I38" s="890"/>
      <c r="J38" s="155"/>
      <c r="K38" s="885"/>
      <c r="L38" s="886"/>
      <c r="M38" s="155"/>
      <c r="N38" s="883"/>
      <c r="O38" s="884"/>
      <c r="P38" s="154"/>
      <c r="Q38" s="881"/>
      <c r="R38" s="882"/>
      <c r="S38" s="154"/>
      <c r="T38" s="881"/>
      <c r="U38" s="882"/>
      <c r="V38" s="101" t="str">
        <f>IF(B38="","",VLOOKUP(B38,学連登録!$C$2:$H$3000,6,FALSE))</f>
        <v/>
      </c>
      <c r="W38" s="370"/>
      <c r="X38" s="152"/>
      <c r="Y38" s="116" t="str">
        <f t="shared" si="3"/>
        <v/>
      </c>
      <c r="Z38" s="97" t="str">
        <f>IF(G38="","",VLOOKUP(G38,種目名!$O$5:$T$104,3,0))</f>
        <v/>
      </c>
      <c r="AA38" s="98" t="str">
        <f>IF(J38="","",VLOOKUP(J38,種目名!$O$5:$T$104,3,0))</f>
        <v/>
      </c>
      <c r="AB38" s="117" t="str">
        <f>IF(M38="","",VLOOKUP(M38,種目名!$O$5:$T$104,3,0))</f>
        <v/>
      </c>
      <c r="AC38" s="117" t="str">
        <f>IF(P38="","",VLOOKUP(AF38,種目名!$O$5:$T$104,3,0))</f>
        <v/>
      </c>
      <c r="AD38" s="118" t="str">
        <f>IF(S38="","",VLOOKUP(AI38,種目名!$O$5:$T$104,3,0))</f>
        <v/>
      </c>
      <c r="AE38" s="115">
        <f t="shared" si="4"/>
        <v>0</v>
      </c>
      <c r="AF38" s="152" t="str">
        <f t="shared" si="5"/>
        <v/>
      </c>
      <c r="AG38" s="152" t="str">
        <f t="shared" si="6"/>
        <v/>
      </c>
      <c r="AH38" s="115">
        <f t="shared" si="7"/>
        <v>0</v>
      </c>
      <c r="AI38" s="152" t="str">
        <f t="shared" si="8"/>
        <v/>
      </c>
      <c r="AJ38" s="152" t="str">
        <f t="shared" si="9"/>
        <v/>
      </c>
      <c r="AK38" s="383"/>
      <c r="AL38" s="166">
        <f t="shared" si="14"/>
        <v>0</v>
      </c>
      <c r="AM38" s="392">
        <f t="shared" si="15"/>
        <v>0</v>
      </c>
      <c r="AN38" s="392">
        <f>COUNTIF($B$12:B38,B38)</f>
        <v>0</v>
      </c>
      <c r="AO38" s="392"/>
      <c r="AP38" s="392" t="str">
        <f t="shared" si="16"/>
        <v/>
      </c>
      <c r="AQ38" s="392" t="str">
        <f t="shared" si="17"/>
        <v/>
      </c>
      <c r="AR38" s="392" t="str">
        <f t="shared" si="18"/>
        <v/>
      </c>
      <c r="AS38" s="392" t="str">
        <f t="shared" si="19"/>
        <v/>
      </c>
      <c r="AT38" s="392">
        <f t="shared" si="20"/>
        <v>0</v>
      </c>
      <c r="AU38" s="392" t="str">
        <f t="shared" si="93"/>
        <v/>
      </c>
      <c r="AV38" s="392" t="str">
        <f t="shared" si="94"/>
        <v/>
      </c>
      <c r="AW38" s="392" t="str">
        <f t="shared" si="95"/>
        <v/>
      </c>
      <c r="AX38" s="392" t="str">
        <f t="shared" si="96"/>
        <v/>
      </c>
      <c r="AY38" s="392" t="str">
        <f t="shared" si="97"/>
        <v/>
      </c>
      <c r="AZ38" s="392" t="str">
        <f t="shared" si="26"/>
        <v/>
      </c>
      <c r="BA38" s="392" t="str">
        <f t="shared" si="27"/>
        <v/>
      </c>
      <c r="BB38" s="392" t="str">
        <f t="shared" si="28"/>
        <v/>
      </c>
      <c r="BC38" s="392" t="str">
        <f t="shared" si="29"/>
        <v/>
      </c>
      <c r="BD38" s="396" t="str">
        <f t="shared" si="30"/>
        <v/>
      </c>
      <c r="BE38" s="386">
        <f t="shared" si="31"/>
        <v>0</v>
      </c>
      <c r="BF38" s="152"/>
      <c r="BG38" s="392">
        <f t="shared" si="32"/>
        <v>0</v>
      </c>
      <c r="BH38" s="392">
        <f t="shared" si="33"/>
        <v>0</v>
      </c>
      <c r="BI38" s="405">
        <f t="shared" si="34"/>
        <v>0</v>
      </c>
      <c r="BJ38" s="406">
        <f t="shared" si="11"/>
        <v>0</v>
      </c>
      <c r="BK38" s="391" t="str">
        <f t="shared" si="12"/>
        <v>0</v>
      </c>
      <c r="BL38" s="391" t="str">
        <f t="shared" si="13"/>
        <v>0</v>
      </c>
      <c r="BM38" s="405">
        <f t="shared" si="35"/>
        <v>0</v>
      </c>
      <c r="BN38" s="405" t="str">
        <f t="shared" si="36"/>
        <v>0m0</v>
      </c>
      <c r="BO38" s="392">
        <f t="shared" si="37"/>
        <v>0</v>
      </c>
      <c r="BP38" s="392">
        <f t="shared" si="38"/>
        <v>0</v>
      </c>
      <c r="BQ38" s="405">
        <f t="shared" si="39"/>
        <v>0</v>
      </c>
      <c r="BR38" s="406">
        <f t="shared" si="40"/>
        <v>0</v>
      </c>
      <c r="BS38" s="391" t="str">
        <f t="shared" si="41"/>
        <v>0</v>
      </c>
      <c r="BT38" s="391" t="str">
        <f t="shared" si="42"/>
        <v>0</v>
      </c>
      <c r="BU38" s="405">
        <f t="shared" si="43"/>
        <v>0</v>
      </c>
      <c r="BV38" s="405" t="str">
        <f t="shared" si="44"/>
        <v>0m0</v>
      </c>
      <c r="BW38" s="392">
        <f t="shared" si="45"/>
        <v>0</v>
      </c>
      <c r="BX38" s="392">
        <f t="shared" si="46"/>
        <v>0</v>
      </c>
      <c r="BY38" s="405">
        <f t="shared" si="47"/>
        <v>0</v>
      </c>
      <c r="BZ38" s="406">
        <f t="shared" si="48"/>
        <v>0</v>
      </c>
      <c r="CA38" s="391" t="str">
        <f t="shared" si="49"/>
        <v>0</v>
      </c>
      <c r="CB38" s="391" t="str">
        <f t="shared" si="50"/>
        <v>0</v>
      </c>
      <c r="CC38" s="405">
        <f t="shared" si="51"/>
        <v>0</v>
      </c>
      <c r="CD38" s="405" t="str">
        <f t="shared" si="52"/>
        <v>0m0</v>
      </c>
      <c r="CE38" s="392">
        <f t="shared" si="53"/>
        <v>0</v>
      </c>
      <c r="CF38" s="392">
        <f t="shared" si="54"/>
        <v>0</v>
      </c>
      <c r="CG38" s="405">
        <f t="shared" si="55"/>
        <v>0</v>
      </c>
      <c r="CH38" s="406">
        <f t="shared" si="56"/>
        <v>0</v>
      </c>
      <c r="CI38" s="391" t="str">
        <f t="shared" si="57"/>
        <v>0</v>
      </c>
      <c r="CJ38" s="391" t="str">
        <f t="shared" si="58"/>
        <v>0</v>
      </c>
      <c r="CK38" s="405">
        <f t="shared" si="59"/>
        <v>0</v>
      </c>
      <c r="CL38" s="405" t="str">
        <f t="shared" si="60"/>
        <v>0m0</v>
      </c>
      <c r="CM38" s="392">
        <f t="shared" si="61"/>
        <v>0</v>
      </c>
      <c r="CN38" s="392">
        <f t="shared" si="62"/>
        <v>0</v>
      </c>
      <c r="CO38" s="405">
        <f t="shared" si="63"/>
        <v>0</v>
      </c>
      <c r="CP38" s="406">
        <f t="shared" si="64"/>
        <v>0</v>
      </c>
      <c r="CQ38" s="391" t="str">
        <f t="shared" si="65"/>
        <v>0</v>
      </c>
      <c r="CR38" s="391" t="str">
        <f t="shared" si="66"/>
        <v>0</v>
      </c>
      <c r="CS38" s="405">
        <f t="shared" si="67"/>
        <v>0</v>
      </c>
      <c r="CT38" s="405" t="str">
        <f t="shared" si="68"/>
        <v>0m0</v>
      </c>
      <c r="CU38" s="405">
        <f t="shared" si="69"/>
        <v>0</v>
      </c>
      <c r="CV38" s="405">
        <f t="shared" si="70"/>
        <v>0</v>
      </c>
      <c r="CW38" s="405">
        <f t="shared" si="71"/>
        <v>0</v>
      </c>
      <c r="CX38" s="405">
        <f t="shared" si="72"/>
        <v>0</v>
      </c>
      <c r="CY38" s="405">
        <f t="shared" si="73"/>
        <v>0</v>
      </c>
      <c r="CZ38" s="405" t="str">
        <f t="shared" si="74"/>
        <v/>
      </c>
      <c r="DA38" s="405" t="str">
        <f t="shared" si="75"/>
        <v/>
      </c>
      <c r="DB38" s="405" t="str">
        <f t="shared" si="76"/>
        <v/>
      </c>
      <c r="DC38" s="405" t="str">
        <f t="shared" si="77"/>
        <v/>
      </c>
      <c r="DD38" s="405" t="str">
        <f t="shared" si="78"/>
        <v/>
      </c>
      <c r="DE38" s="405"/>
      <c r="DG38" s="405" t="str">
        <f t="shared" si="79"/>
        <v/>
      </c>
      <c r="DH38" s="405" t="str">
        <f t="shared" si="80"/>
        <v/>
      </c>
      <c r="DI38" s="405">
        <f t="shared" si="81"/>
        <v>0</v>
      </c>
      <c r="DJ38" s="405" t="str">
        <f t="shared" si="82"/>
        <v/>
      </c>
      <c r="DK38" s="405" t="str">
        <f t="shared" si="83"/>
        <v/>
      </c>
      <c r="DL38" s="405" t="str">
        <f t="shared" si="84"/>
        <v/>
      </c>
      <c r="DM38" s="405" t="str">
        <f t="shared" si="85"/>
        <v/>
      </c>
      <c r="DN38" s="405" t="str">
        <f t="shared" si="86"/>
        <v/>
      </c>
      <c r="DO38" s="405" t="str">
        <f t="shared" si="87"/>
        <v/>
      </c>
      <c r="DS38" s="386">
        <f t="shared" si="98"/>
        <v>0</v>
      </c>
      <c r="DT38" s="386">
        <f t="shared" si="99"/>
        <v>0</v>
      </c>
      <c r="DU38" s="404">
        <f t="shared" si="90"/>
        <v>0</v>
      </c>
    </row>
    <row r="39" spans="1:125" s="404" customFormat="1" ht="18" hidden="1" customHeight="1">
      <c r="A39" s="140" t="str">
        <f t="shared" si="92"/>
        <v/>
      </c>
      <c r="B39" s="153"/>
      <c r="C39" s="31" t="str">
        <f>IF(B39="","",VLOOKUP(B39,学連登録!$C$2:$G$3000,2,FALSE))</f>
        <v/>
      </c>
      <c r="D39" s="32" t="str">
        <f>IF(B39="","",VLOOKUP(B39,学連登録!$C$2:$G$3000,3,FALSE))</f>
        <v/>
      </c>
      <c r="E39" s="33" t="str">
        <f>IF(B39="","",VLOOKUP(B39,学連登録!$C$2:$G$3000,4,FALSE))</f>
        <v/>
      </c>
      <c r="F39" s="376" t="str">
        <f>IF(B39="","",VLOOKUP(B39,学連登録!$C$2:$I$3000,7,FALSE))</f>
        <v/>
      </c>
      <c r="G39" s="154"/>
      <c r="H39" s="889"/>
      <c r="I39" s="890"/>
      <c r="J39" s="155"/>
      <c r="K39" s="885"/>
      <c r="L39" s="886"/>
      <c r="M39" s="155"/>
      <c r="N39" s="883"/>
      <c r="O39" s="884"/>
      <c r="P39" s="154"/>
      <c r="Q39" s="881"/>
      <c r="R39" s="882"/>
      <c r="S39" s="154"/>
      <c r="T39" s="881"/>
      <c r="U39" s="882"/>
      <c r="V39" s="101" t="str">
        <f>IF(B39="","",VLOOKUP(B39,学連登録!$C$2:$H$3000,6,FALSE))</f>
        <v/>
      </c>
      <c r="W39" s="370"/>
      <c r="X39" s="152"/>
      <c r="Y39" s="116" t="str">
        <f t="shared" si="3"/>
        <v/>
      </c>
      <c r="Z39" s="97" t="str">
        <f>IF(G39="","",VLOOKUP(G39,種目名!$O$5:$T$104,3,0))</f>
        <v/>
      </c>
      <c r="AA39" s="98" t="str">
        <f>IF(J39="","",VLOOKUP(J39,種目名!$O$5:$T$104,3,0))</f>
        <v/>
      </c>
      <c r="AB39" s="117" t="str">
        <f>IF(M39="","",VLOOKUP(M39,種目名!$O$5:$T$104,3,0))</f>
        <v/>
      </c>
      <c r="AC39" s="117" t="str">
        <f>IF(P39="","",VLOOKUP(AF39,種目名!$O$5:$T$104,3,0))</f>
        <v/>
      </c>
      <c r="AD39" s="118" t="str">
        <f>IF(S39="","",VLOOKUP(AI39,種目名!$O$5:$T$104,3,0))</f>
        <v/>
      </c>
      <c r="AE39" s="115">
        <f t="shared" si="4"/>
        <v>0</v>
      </c>
      <c r="AF39" s="152" t="str">
        <f t="shared" si="5"/>
        <v/>
      </c>
      <c r="AG39" s="152" t="str">
        <f t="shared" si="6"/>
        <v/>
      </c>
      <c r="AH39" s="115">
        <f t="shared" si="7"/>
        <v>0</v>
      </c>
      <c r="AI39" s="152" t="str">
        <f t="shared" si="8"/>
        <v/>
      </c>
      <c r="AJ39" s="152" t="str">
        <f t="shared" si="9"/>
        <v/>
      </c>
      <c r="AK39" s="383"/>
      <c r="AL39" s="166">
        <f t="shared" si="14"/>
        <v>0</v>
      </c>
      <c r="AM39" s="392">
        <f t="shared" si="15"/>
        <v>0</v>
      </c>
      <c r="AN39" s="392">
        <f>COUNTIF($B$12:B39,B39)</f>
        <v>0</v>
      </c>
      <c r="AO39" s="392"/>
      <c r="AP39" s="392" t="str">
        <f t="shared" si="16"/>
        <v/>
      </c>
      <c r="AQ39" s="392" t="str">
        <f t="shared" si="17"/>
        <v/>
      </c>
      <c r="AR39" s="392" t="str">
        <f t="shared" si="18"/>
        <v/>
      </c>
      <c r="AS39" s="392" t="str">
        <f t="shared" si="19"/>
        <v/>
      </c>
      <c r="AT39" s="392">
        <f t="shared" si="20"/>
        <v>0</v>
      </c>
      <c r="AU39" s="392" t="str">
        <f t="shared" si="93"/>
        <v/>
      </c>
      <c r="AV39" s="392" t="str">
        <f t="shared" si="94"/>
        <v/>
      </c>
      <c r="AW39" s="392" t="str">
        <f t="shared" si="95"/>
        <v/>
      </c>
      <c r="AX39" s="392" t="str">
        <f t="shared" si="96"/>
        <v/>
      </c>
      <c r="AY39" s="392" t="str">
        <f t="shared" si="97"/>
        <v/>
      </c>
      <c r="AZ39" s="392" t="str">
        <f t="shared" si="26"/>
        <v/>
      </c>
      <c r="BA39" s="392" t="str">
        <f t="shared" si="27"/>
        <v/>
      </c>
      <c r="BB39" s="392" t="str">
        <f t="shared" si="28"/>
        <v/>
      </c>
      <c r="BC39" s="392" t="str">
        <f t="shared" si="29"/>
        <v/>
      </c>
      <c r="BD39" s="396" t="str">
        <f t="shared" si="30"/>
        <v/>
      </c>
      <c r="BE39" s="386">
        <f t="shared" si="31"/>
        <v>0</v>
      </c>
      <c r="BF39" s="152"/>
      <c r="BG39" s="392">
        <f t="shared" si="32"/>
        <v>0</v>
      </c>
      <c r="BH39" s="392">
        <f t="shared" si="33"/>
        <v>0</v>
      </c>
      <c r="BI39" s="405">
        <f t="shared" si="34"/>
        <v>0</v>
      </c>
      <c r="BJ39" s="406">
        <f t="shared" si="11"/>
        <v>0</v>
      </c>
      <c r="BK39" s="391" t="str">
        <f t="shared" si="12"/>
        <v>0</v>
      </c>
      <c r="BL39" s="391" t="str">
        <f t="shared" si="13"/>
        <v>0</v>
      </c>
      <c r="BM39" s="405">
        <f t="shared" si="35"/>
        <v>0</v>
      </c>
      <c r="BN39" s="405" t="str">
        <f t="shared" si="36"/>
        <v>0m0</v>
      </c>
      <c r="BO39" s="392">
        <f t="shared" si="37"/>
        <v>0</v>
      </c>
      <c r="BP39" s="392">
        <f t="shared" si="38"/>
        <v>0</v>
      </c>
      <c r="BQ39" s="405">
        <f t="shared" si="39"/>
        <v>0</v>
      </c>
      <c r="BR39" s="406">
        <f t="shared" si="40"/>
        <v>0</v>
      </c>
      <c r="BS39" s="391" t="str">
        <f t="shared" si="41"/>
        <v>0</v>
      </c>
      <c r="BT39" s="391" t="str">
        <f t="shared" si="42"/>
        <v>0</v>
      </c>
      <c r="BU39" s="405">
        <f t="shared" si="43"/>
        <v>0</v>
      </c>
      <c r="BV39" s="405" t="str">
        <f t="shared" si="44"/>
        <v>0m0</v>
      </c>
      <c r="BW39" s="392">
        <f t="shared" si="45"/>
        <v>0</v>
      </c>
      <c r="BX39" s="392">
        <f t="shared" si="46"/>
        <v>0</v>
      </c>
      <c r="BY39" s="405">
        <f t="shared" si="47"/>
        <v>0</v>
      </c>
      <c r="BZ39" s="406">
        <f t="shared" si="48"/>
        <v>0</v>
      </c>
      <c r="CA39" s="391" t="str">
        <f t="shared" si="49"/>
        <v>0</v>
      </c>
      <c r="CB39" s="391" t="str">
        <f t="shared" si="50"/>
        <v>0</v>
      </c>
      <c r="CC39" s="405">
        <f t="shared" si="51"/>
        <v>0</v>
      </c>
      <c r="CD39" s="405" t="str">
        <f t="shared" si="52"/>
        <v>0m0</v>
      </c>
      <c r="CE39" s="392">
        <f t="shared" si="53"/>
        <v>0</v>
      </c>
      <c r="CF39" s="392">
        <f t="shared" si="54"/>
        <v>0</v>
      </c>
      <c r="CG39" s="405">
        <f t="shared" si="55"/>
        <v>0</v>
      </c>
      <c r="CH39" s="406">
        <f t="shared" si="56"/>
        <v>0</v>
      </c>
      <c r="CI39" s="391" t="str">
        <f t="shared" si="57"/>
        <v>0</v>
      </c>
      <c r="CJ39" s="391" t="str">
        <f t="shared" si="58"/>
        <v>0</v>
      </c>
      <c r="CK39" s="405">
        <f t="shared" si="59"/>
        <v>0</v>
      </c>
      <c r="CL39" s="405" t="str">
        <f t="shared" si="60"/>
        <v>0m0</v>
      </c>
      <c r="CM39" s="392">
        <f t="shared" si="61"/>
        <v>0</v>
      </c>
      <c r="CN39" s="392">
        <f t="shared" si="62"/>
        <v>0</v>
      </c>
      <c r="CO39" s="405">
        <f t="shared" si="63"/>
        <v>0</v>
      </c>
      <c r="CP39" s="406">
        <f t="shared" si="64"/>
        <v>0</v>
      </c>
      <c r="CQ39" s="391" t="str">
        <f t="shared" si="65"/>
        <v>0</v>
      </c>
      <c r="CR39" s="391" t="str">
        <f t="shared" si="66"/>
        <v>0</v>
      </c>
      <c r="CS39" s="405">
        <f t="shared" si="67"/>
        <v>0</v>
      </c>
      <c r="CT39" s="405" t="str">
        <f t="shared" si="68"/>
        <v>0m0</v>
      </c>
      <c r="CU39" s="405">
        <f t="shared" si="69"/>
        <v>0</v>
      </c>
      <c r="CV39" s="405">
        <f t="shared" si="70"/>
        <v>0</v>
      </c>
      <c r="CW39" s="405">
        <f t="shared" si="71"/>
        <v>0</v>
      </c>
      <c r="CX39" s="405">
        <f t="shared" si="72"/>
        <v>0</v>
      </c>
      <c r="CY39" s="405">
        <f t="shared" si="73"/>
        <v>0</v>
      </c>
      <c r="CZ39" s="405" t="str">
        <f t="shared" si="74"/>
        <v/>
      </c>
      <c r="DA39" s="405" t="str">
        <f t="shared" si="75"/>
        <v/>
      </c>
      <c r="DB39" s="405" t="str">
        <f t="shared" si="76"/>
        <v/>
      </c>
      <c r="DC39" s="405" t="str">
        <f t="shared" si="77"/>
        <v/>
      </c>
      <c r="DD39" s="405" t="str">
        <f t="shared" si="78"/>
        <v/>
      </c>
      <c r="DE39" s="405"/>
      <c r="DG39" s="405" t="str">
        <f t="shared" si="79"/>
        <v/>
      </c>
      <c r="DH39" s="405" t="str">
        <f t="shared" si="80"/>
        <v/>
      </c>
      <c r="DI39" s="405">
        <f t="shared" si="81"/>
        <v>0</v>
      </c>
      <c r="DJ39" s="405" t="str">
        <f t="shared" si="82"/>
        <v/>
      </c>
      <c r="DK39" s="405" t="str">
        <f t="shared" si="83"/>
        <v/>
      </c>
      <c r="DL39" s="405" t="str">
        <f t="shared" si="84"/>
        <v/>
      </c>
      <c r="DM39" s="405" t="str">
        <f t="shared" si="85"/>
        <v/>
      </c>
      <c r="DN39" s="405" t="str">
        <f t="shared" si="86"/>
        <v/>
      </c>
      <c r="DO39" s="405" t="str">
        <f t="shared" si="87"/>
        <v/>
      </c>
      <c r="DS39" s="386">
        <f t="shared" si="98"/>
        <v>0</v>
      </c>
      <c r="DT39" s="386">
        <f t="shared" si="99"/>
        <v>0</v>
      </c>
      <c r="DU39" s="404">
        <f t="shared" si="90"/>
        <v>0</v>
      </c>
    </row>
    <row r="40" spans="1:125" s="404" customFormat="1" ht="18" hidden="1" customHeight="1">
      <c r="A40" s="140" t="str">
        <f t="shared" si="92"/>
        <v/>
      </c>
      <c r="B40" s="153"/>
      <c r="C40" s="31" t="str">
        <f>IF(B40="","",VLOOKUP(B40,学連登録!$C$2:$G$3000,2,FALSE))</f>
        <v/>
      </c>
      <c r="D40" s="32" t="str">
        <f>IF(B40="","",VLOOKUP(B40,学連登録!$C$2:$G$3000,3,FALSE))</f>
        <v/>
      </c>
      <c r="E40" s="33" t="str">
        <f>IF(B40="","",VLOOKUP(B40,学連登録!$C$2:$G$3000,4,FALSE))</f>
        <v/>
      </c>
      <c r="F40" s="376" t="str">
        <f>IF(B40="","",VLOOKUP(B40,学連登録!$C$2:$I$3000,7,FALSE))</f>
        <v/>
      </c>
      <c r="G40" s="154"/>
      <c r="H40" s="889"/>
      <c r="I40" s="890"/>
      <c r="J40" s="155"/>
      <c r="K40" s="885"/>
      <c r="L40" s="886"/>
      <c r="M40" s="155"/>
      <c r="N40" s="883"/>
      <c r="O40" s="884"/>
      <c r="P40" s="154"/>
      <c r="Q40" s="881"/>
      <c r="R40" s="882"/>
      <c r="S40" s="154"/>
      <c r="T40" s="881"/>
      <c r="U40" s="882"/>
      <c r="V40" s="101" t="str">
        <f>IF(B40="","",VLOOKUP(B40,学連登録!$C$2:$H$3000,6,FALSE))</f>
        <v/>
      </c>
      <c r="W40" s="370"/>
      <c r="X40" s="152"/>
      <c r="Y40" s="116" t="str">
        <f t="shared" si="3"/>
        <v/>
      </c>
      <c r="Z40" s="97" t="str">
        <f>IF(G40="","",VLOOKUP(G40,種目名!$O$5:$T$104,3,0))</f>
        <v/>
      </c>
      <c r="AA40" s="98" t="str">
        <f>IF(J40="","",VLOOKUP(J40,種目名!$O$5:$T$104,3,0))</f>
        <v/>
      </c>
      <c r="AB40" s="117" t="str">
        <f>IF(M40="","",VLOOKUP(M40,種目名!$O$5:$T$104,3,0))</f>
        <v/>
      </c>
      <c r="AC40" s="117" t="str">
        <f>IF(P40="","",VLOOKUP(AF40,種目名!$O$5:$T$104,3,0))</f>
        <v/>
      </c>
      <c r="AD40" s="118" t="str">
        <f>IF(S40="","",VLOOKUP(AI40,種目名!$O$5:$T$104,3,0))</f>
        <v/>
      </c>
      <c r="AE40" s="115">
        <f t="shared" si="4"/>
        <v>0</v>
      </c>
      <c r="AF40" s="152" t="str">
        <f t="shared" si="5"/>
        <v/>
      </c>
      <c r="AG40" s="152" t="str">
        <f t="shared" si="6"/>
        <v/>
      </c>
      <c r="AH40" s="115">
        <f t="shared" si="7"/>
        <v>0</v>
      </c>
      <c r="AI40" s="152" t="str">
        <f t="shared" si="8"/>
        <v/>
      </c>
      <c r="AJ40" s="152" t="str">
        <f t="shared" si="9"/>
        <v/>
      </c>
      <c r="AK40" s="383"/>
      <c r="AL40" s="166">
        <f t="shared" si="14"/>
        <v>0</v>
      </c>
      <c r="AM40" s="392">
        <f t="shared" si="15"/>
        <v>0</v>
      </c>
      <c r="AN40" s="392">
        <f>COUNTIF($B$12:B40,B40)</f>
        <v>0</v>
      </c>
      <c r="AO40" s="392"/>
      <c r="AP40" s="392" t="str">
        <f t="shared" si="16"/>
        <v/>
      </c>
      <c r="AQ40" s="392" t="str">
        <f t="shared" si="17"/>
        <v/>
      </c>
      <c r="AR40" s="392" t="str">
        <f t="shared" si="18"/>
        <v/>
      </c>
      <c r="AS40" s="392" t="str">
        <f t="shared" si="19"/>
        <v/>
      </c>
      <c r="AT40" s="392">
        <f t="shared" si="20"/>
        <v>0</v>
      </c>
      <c r="AU40" s="392" t="str">
        <f t="shared" si="93"/>
        <v/>
      </c>
      <c r="AV40" s="392" t="str">
        <f t="shared" si="94"/>
        <v/>
      </c>
      <c r="AW40" s="392" t="str">
        <f t="shared" si="95"/>
        <v/>
      </c>
      <c r="AX40" s="392" t="str">
        <f t="shared" si="96"/>
        <v/>
      </c>
      <c r="AY40" s="392" t="str">
        <f t="shared" si="97"/>
        <v/>
      </c>
      <c r="AZ40" s="392" t="str">
        <f t="shared" si="26"/>
        <v/>
      </c>
      <c r="BA40" s="392" t="str">
        <f t="shared" si="27"/>
        <v/>
      </c>
      <c r="BB40" s="392" t="str">
        <f t="shared" si="28"/>
        <v/>
      </c>
      <c r="BC40" s="392" t="str">
        <f t="shared" si="29"/>
        <v/>
      </c>
      <c r="BD40" s="396" t="str">
        <f t="shared" si="30"/>
        <v/>
      </c>
      <c r="BE40" s="386">
        <f t="shared" si="31"/>
        <v>0</v>
      </c>
      <c r="BF40" s="152"/>
      <c r="BG40" s="392">
        <f t="shared" si="32"/>
        <v>0</v>
      </c>
      <c r="BH40" s="392">
        <f t="shared" si="33"/>
        <v>0</v>
      </c>
      <c r="BI40" s="405">
        <f t="shared" si="34"/>
        <v>0</v>
      </c>
      <c r="BJ40" s="406">
        <f t="shared" si="11"/>
        <v>0</v>
      </c>
      <c r="BK40" s="391" t="str">
        <f t="shared" si="12"/>
        <v>0</v>
      </c>
      <c r="BL40" s="391" t="str">
        <f t="shared" si="13"/>
        <v>0</v>
      </c>
      <c r="BM40" s="405">
        <f t="shared" si="35"/>
        <v>0</v>
      </c>
      <c r="BN40" s="405" t="str">
        <f t="shared" si="36"/>
        <v>0m0</v>
      </c>
      <c r="BO40" s="392">
        <f t="shared" si="37"/>
        <v>0</v>
      </c>
      <c r="BP40" s="392">
        <f t="shared" si="38"/>
        <v>0</v>
      </c>
      <c r="BQ40" s="405">
        <f t="shared" si="39"/>
        <v>0</v>
      </c>
      <c r="BR40" s="406">
        <f t="shared" si="40"/>
        <v>0</v>
      </c>
      <c r="BS40" s="391" t="str">
        <f t="shared" si="41"/>
        <v>0</v>
      </c>
      <c r="BT40" s="391" t="str">
        <f t="shared" si="42"/>
        <v>0</v>
      </c>
      <c r="BU40" s="405">
        <f t="shared" si="43"/>
        <v>0</v>
      </c>
      <c r="BV40" s="405" t="str">
        <f t="shared" si="44"/>
        <v>0m0</v>
      </c>
      <c r="BW40" s="392">
        <f t="shared" si="45"/>
        <v>0</v>
      </c>
      <c r="BX40" s="392">
        <f t="shared" si="46"/>
        <v>0</v>
      </c>
      <c r="BY40" s="405">
        <f t="shared" si="47"/>
        <v>0</v>
      </c>
      <c r="BZ40" s="406">
        <f t="shared" si="48"/>
        <v>0</v>
      </c>
      <c r="CA40" s="391" t="str">
        <f t="shared" si="49"/>
        <v>0</v>
      </c>
      <c r="CB40" s="391" t="str">
        <f t="shared" si="50"/>
        <v>0</v>
      </c>
      <c r="CC40" s="405">
        <f t="shared" si="51"/>
        <v>0</v>
      </c>
      <c r="CD40" s="405" t="str">
        <f t="shared" si="52"/>
        <v>0m0</v>
      </c>
      <c r="CE40" s="392">
        <f t="shared" si="53"/>
        <v>0</v>
      </c>
      <c r="CF40" s="392">
        <f t="shared" si="54"/>
        <v>0</v>
      </c>
      <c r="CG40" s="405">
        <f t="shared" si="55"/>
        <v>0</v>
      </c>
      <c r="CH40" s="406">
        <f t="shared" si="56"/>
        <v>0</v>
      </c>
      <c r="CI40" s="391" t="str">
        <f t="shared" si="57"/>
        <v>0</v>
      </c>
      <c r="CJ40" s="391" t="str">
        <f t="shared" si="58"/>
        <v>0</v>
      </c>
      <c r="CK40" s="405">
        <f t="shared" si="59"/>
        <v>0</v>
      </c>
      <c r="CL40" s="405" t="str">
        <f t="shared" si="60"/>
        <v>0m0</v>
      </c>
      <c r="CM40" s="392">
        <f t="shared" si="61"/>
        <v>0</v>
      </c>
      <c r="CN40" s="392">
        <f t="shared" si="62"/>
        <v>0</v>
      </c>
      <c r="CO40" s="405">
        <f t="shared" si="63"/>
        <v>0</v>
      </c>
      <c r="CP40" s="406">
        <f t="shared" si="64"/>
        <v>0</v>
      </c>
      <c r="CQ40" s="391" t="str">
        <f t="shared" si="65"/>
        <v>0</v>
      </c>
      <c r="CR40" s="391" t="str">
        <f t="shared" si="66"/>
        <v>0</v>
      </c>
      <c r="CS40" s="405">
        <f t="shared" si="67"/>
        <v>0</v>
      </c>
      <c r="CT40" s="405" t="str">
        <f t="shared" si="68"/>
        <v>0m0</v>
      </c>
      <c r="CU40" s="405">
        <f t="shared" si="69"/>
        <v>0</v>
      </c>
      <c r="CV40" s="405">
        <f t="shared" si="70"/>
        <v>0</v>
      </c>
      <c r="CW40" s="405">
        <f t="shared" si="71"/>
        <v>0</v>
      </c>
      <c r="CX40" s="405">
        <f t="shared" si="72"/>
        <v>0</v>
      </c>
      <c r="CY40" s="405">
        <f t="shared" si="73"/>
        <v>0</v>
      </c>
      <c r="CZ40" s="405" t="str">
        <f t="shared" si="74"/>
        <v/>
      </c>
      <c r="DA40" s="405" t="str">
        <f t="shared" si="75"/>
        <v/>
      </c>
      <c r="DB40" s="405" t="str">
        <f t="shared" si="76"/>
        <v/>
      </c>
      <c r="DC40" s="405" t="str">
        <f t="shared" si="77"/>
        <v/>
      </c>
      <c r="DD40" s="405" t="str">
        <f t="shared" si="78"/>
        <v/>
      </c>
      <c r="DE40" s="405"/>
      <c r="DG40" s="405" t="str">
        <f t="shared" si="79"/>
        <v/>
      </c>
      <c r="DH40" s="405" t="str">
        <f t="shared" si="80"/>
        <v/>
      </c>
      <c r="DI40" s="405">
        <f t="shared" si="81"/>
        <v>0</v>
      </c>
      <c r="DJ40" s="405" t="str">
        <f t="shared" si="82"/>
        <v/>
      </c>
      <c r="DK40" s="405" t="str">
        <f t="shared" si="83"/>
        <v/>
      </c>
      <c r="DL40" s="405" t="str">
        <f t="shared" si="84"/>
        <v/>
      </c>
      <c r="DM40" s="405" t="str">
        <f t="shared" si="85"/>
        <v/>
      </c>
      <c r="DN40" s="405" t="str">
        <f t="shared" si="86"/>
        <v/>
      </c>
      <c r="DO40" s="405" t="str">
        <f t="shared" si="87"/>
        <v/>
      </c>
      <c r="DS40" s="386">
        <f t="shared" si="98"/>
        <v>0</v>
      </c>
      <c r="DT40" s="386">
        <f t="shared" si="99"/>
        <v>0</v>
      </c>
      <c r="DU40" s="404">
        <f t="shared" si="90"/>
        <v>0</v>
      </c>
    </row>
    <row r="41" spans="1:125" s="404" customFormat="1" ht="18" hidden="1" customHeight="1">
      <c r="A41" s="140" t="str">
        <f t="shared" si="92"/>
        <v/>
      </c>
      <c r="B41" s="153"/>
      <c r="C41" s="31" t="str">
        <f>IF(B41="","",VLOOKUP(B41,学連登録!$C$2:$G$3000,2,FALSE))</f>
        <v/>
      </c>
      <c r="D41" s="32" t="str">
        <f>IF(B41="","",VLOOKUP(B41,学連登録!$C$2:$G$3000,3,FALSE))</f>
        <v/>
      </c>
      <c r="E41" s="33" t="str">
        <f>IF(B41="","",VLOOKUP(B41,学連登録!$C$2:$G$3000,4,FALSE))</f>
        <v/>
      </c>
      <c r="F41" s="376" t="str">
        <f>IF(B41="","",VLOOKUP(B41,学連登録!$C$2:$I$3000,7,FALSE))</f>
        <v/>
      </c>
      <c r="G41" s="154"/>
      <c r="H41" s="889"/>
      <c r="I41" s="890"/>
      <c r="J41" s="155"/>
      <c r="K41" s="885"/>
      <c r="L41" s="886"/>
      <c r="M41" s="155"/>
      <c r="N41" s="883"/>
      <c r="O41" s="884"/>
      <c r="P41" s="154"/>
      <c r="Q41" s="881"/>
      <c r="R41" s="882"/>
      <c r="S41" s="154"/>
      <c r="T41" s="881"/>
      <c r="U41" s="882"/>
      <c r="V41" s="101" t="str">
        <f>IF(B41="","",VLOOKUP(B41,学連登録!$C$2:$H$3000,6,FALSE))</f>
        <v/>
      </c>
      <c r="W41" s="370"/>
      <c r="X41" s="152"/>
      <c r="Y41" s="116" t="str">
        <f t="shared" si="3"/>
        <v/>
      </c>
      <c r="Z41" s="97" t="str">
        <f>IF(G41="","",VLOOKUP(G41,種目名!$O$5:$T$104,3,0))</f>
        <v/>
      </c>
      <c r="AA41" s="98" t="str">
        <f>IF(J41="","",VLOOKUP(J41,種目名!$O$5:$T$104,3,0))</f>
        <v/>
      </c>
      <c r="AB41" s="117" t="str">
        <f>IF(M41="","",VLOOKUP(M41,種目名!$O$5:$T$104,3,0))</f>
        <v/>
      </c>
      <c r="AC41" s="117" t="str">
        <f>IF(P41="","",VLOOKUP(AF41,種目名!$O$5:$T$104,3,0))</f>
        <v/>
      </c>
      <c r="AD41" s="118" t="str">
        <f>IF(S41="","",VLOOKUP(AI41,種目名!$O$5:$T$104,3,0))</f>
        <v/>
      </c>
      <c r="AE41" s="115">
        <f t="shared" si="4"/>
        <v>0</v>
      </c>
      <c r="AF41" s="152" t="str">
        <f t="shared" si="5"/>
        <v/>
      </c>
      <c r="AG41" s="152" t="str">
        <f t="shared" si="6"/>
        <v/>
      </c>
      <c r="AH41" s="115">
        <f t="shared" si="7"/>
        <v>0</v>
      </c>
      <c r="AI41" s="152" t="str">
        <f t="shared" si="8"/>
        <v/>
      </c>
      <c r="AJ41" s="152" t="str">
        <f t="shared" si="9"/>
        <v/>
      </c>
      <c r="AK41" s="383"/>
      <c r="AL41" s="166">
        <f t="shared" si="14"/>
        <v>0</v>
      </c>
      <c r="AM41" s="392">
        <f t="shared" si="15"/>
        <v>0</v>
      </c>
      <c r="AN41" s="392">
        <f>COUNTIF($B$12:B41,B41)</f>
        <v>0</v>
      </c>
      <c r="AO41" s="392"/>
      <c r="AP41" s="392" t="str">
        <f t="shared" si="16"/>
        <v/>
      </c>
      <c r="AQ41" s="392" t="str">
        <f t="shared" si="17"/>
        <v/>
      </c>
      <c r="AR41" s="392" t="str">
        <f t="shared" si="18"/>
        <v/>
      </c>
      <c r="AS41" s="392" t="str">
        <f t="shared" si="19"/>
        <v/>
      </c>
      <c r="AT41" s="392">
        <f t="shared" si="20"/>
        <v>0</v>
      </c>
      <c r="AU41" s="392" t="str">
        <f t="shared" si="93"/>
        <v/>
      </c>
      <c r="AV41" s="392" t="str">
        <f t="shared" si="94"/>
        <v/>
      </c>
      <c r="AW41" s="392" t="str">
        <f t="shared" si="95"/>
        <v/>
      </c>
      <c r="AX41" s="392" t="str">
        <f t="shared" si="96"/>
        <v/>
      </c>
      <c r="AY41" s="392" t="str">
        <f t="shared" si="97"/>
        <v/>
      </c>
      <c r="AZ41" s="392" t="str">
        <f t="shared" si="26"/>
        <v/>
      </c>
      <c r="BA41" s="392" t="str">
        <f t="shared" si="27"/>
        <v/>
      </c>
      <c r="BB41" s="392" t="str">
        <f t="shared" si="28"/>
        <v/>
      </c>
      <c r="BC41" s="392" t="str">
        <f t="shared" si="29"/>
        <v/>
      </c>
      <c r="BD41" s="396" t="str">
        <f t="shared" si="30"/>
        <v/>
      </c>
      <c r="BE41" s="386">
        <f t="shared" si="31"/>
        <v>0</v>
      </c>
      <c r="BF41" s="152"/>
      <c r="BG41" s="392">
        <f t="shared" si="32"/>
        <v>0</v>
      </c>
      <c r="BH41" s="392">
        <f t="shared" si="33"/>
        <v>0</v>
      </c>
      <c r="BI41" s="405">
        <f t="shared" si="34"/>
        <v>0</v>
      </c>
      <c r="BJ41" s="406">
        <f t="shared" si="11"/>
        <v>0</v>
      </c>
      <c r="BK41" s="391" t="str">
        <f t="shared" si="12"/>
        <v>0</v>
      </c>
      <c r="BL41" s="391" t="str">
        <f t="shared" si="13"/>
        <v>0</v>
      </c>
      <c r="BM41" s="405">
        <f t="shared" si="35"/>
        <v>0</v>
      </c>
      <c r="BN41" s="405" t="str">
        <f t="shared" si="36"/>
        <v>0m0</v>
      </c>
      <c r="BO41" s="392">
        <f t="shared" si="37"/>
        <v>0</v>
      </c>
      <c r="BP41" s="392">
        <f t="shared" si="38"/>
        <v>0</v>
      </c>
      <c r="BQ41" s="405">
        <f t="shared" si="39"/>
        <v>0</v>
      </c>
      <c r="BR41" s="406">
        <f t="shared" si="40"/>
        <v>0</v>
      </c>
      <c r="BS41" s="391" t="str">
        <f t="shared" si="41"/>
        <v>0</v>
      </c>
      <c r="BT41" s="391" t="str">
        <f t="shared" si="42"/>
        <v>0</v>
      </c>
      <c r="BU41" s="405">
        <f t="shared" si="43"/>
        <v>0</v>
      </c>
      <c r="BV41" s="405" t="str">
        <f t="shared" si="44"/>
        <v>0m0</v>
      </c>
      <c r="BW41" s="392">
        <f t="shared" si="45"/>
        <v>0</v>
      </c>
      <c r="BX41" s="392">
        <f t="shared" si="46"/>
        <v>0</v>
      </c>
      <c r="BY41" s="405">
        <f t="shared" si="47"/>
        <v>0</v>
      </c>
      <c r="BZ41" s="406">
        <f t="shared" si="48"/>
        <v>0</v>
      </c>
      <c r="CA41" s="391" t="str">
        <f t="shared" si="49"/>
        <v>0</v>
      </c>
      <c r="CB41" s="391" t="str">
        <f t="shared" si="50"/>
        <v>0</v>
      </c>
      <c r="CC41" s="405">
        <f t="shared" si="51"/>
        <v>0</v>
      </c>
      <c r="CD41" s="405" t="str">
        <f t="shared" si="52"/>
        <v>0m0</v>
      </c>
      <c r="CE41" s="392">
        <f t="shared" si="53"/>
        <v>0</v>
      </c>
      <c r="CF41" s="392">
        <f t="shared" si="54"/>
        <v>0</v>
      </c>
      <c r="CG41" s="405">
        <f t="shared" si="55"/>
        <v>0</v>
      </c>
      <c r="CH41" s="406">
        <f t="shared" si="56"/>
        <v>0</v>
      </c>
      <c r="CI41" s="391" t="str">
        <f t="shared" si="57"/>
        <v>0</v>
      </c>
      <c r="CJ41" s="391" t="str">
        <f t="shared" si="58"/>
        <v>0</v>
      </c>
      <c r="CK41" s="405">
        <f t="shared" si="59"/>
        <v>0</v>
      </c>
      <c r="CL41" s="405" t="str">
        <f t="shared" si="60"/>
        <v>0m0</v>
      </c>
      <c r="CM41" s="392">
        <f t="shared" si="61"/>
        <v>0</v>
      </c>
      <c r="CN41" s="392">
        <f t="shared" si="62"/>
        <v>0</v>
      </c>
      <c r="CO41" s="405">
        <f t="shared" si="63"/>
        <v>0</v>
      </c>
      <c r="CP41" s="406">
        <f t="shared" si="64"/>
        <v>0</v>
      </c>
      <c r="CQ41" s="391" t="str">
        <f t="shared" si="65"/>
        <v>0</v>
      </c>
      <c r="CR41" s="391" t="str">
        <f t="shared" si="66"/>
        <v>0</v>
      </c>
      <c r="CS41" s="405">
        <f t="shared" si="67"/>
        <v>0</v>
      </c>
      <c r="CT41" s="405" t="str">
        <f t="shared" si="68"/>
        <v>0m0</v>
      </c>
      <c r="CU41" s="405">
        <f t="shared" si="69"/>
        <v>0</v>
      </c>
      <c r="CV41" s="405">
        <f t="shared" si="70"/>
        <v>0</v>
      </c>
      <c r="CW41" s="405">
        <f t="shared" si="71"/>
        <v>0</v>
      </c>
      <c r="CX41" s="405">
        <f t="shared" si="72"/>
        <v>0</v>
      </c>
      <c r="CY41" s="405">
        <f t="shared" si="73"/>
        <v>0</v>
      </c>
      <c r="CZ41" s="405" t="str">
        <f t="shared" si="74"/>
        <v/>
      </c>
      <c r="DA41" s="405" t="str">
        <f t="shared" si="75"/>
        <v/>
      </c>
      <c r="DB41" s="405" t="str">
        <f t="shared" si="76"/>
        <v/>
      </c>
      <c r="DC41" s="405" t="str">
        <f t="shared" si="77"/>
        <v/>
      </c>
      <c r="DD41" s="405" t="str">
        <f t="shared" si="78"/>
        <v/>
      </c>
      <c r="DE41" s="405"/>
      <c r="DG41" s="405" t="str">
        <f t="shared" si="79"/>
        <v/>
      </c>
      <c r="DH41" s="405" t="str">
        <f t="shared" si="80"/>
        <v/>
      </c>
      <c r="DI41" s="405">
        <f t="shared" si="81"/>
        <v>0</v>
      </c>
      <c r="DJ41" s="405" t="str">
        <f t="shared" si="82"/>
        <v/>
      </c>
      <c r="DK41" s="405" t="str">
        <f t="shared" si="83"/>
        <v/>
      </c>
      <c r="DL41" s="405" t="str">
        <f t="shared" si="84"/>
        <v/>
      </c>
      <c r="DM41" s="405" t="str">
        <f t="shared" si="85"/>
        <v/>
      </c>
      <c r="DN41" s="405" t="str">
        <f t="shared" si="86"/>
        <v/>
      </c>
      <c r="DO41" s="405" t="str">
        <f t="shared" si="87"/>
        <v/>
      </c>
      <c r="DS41" s="386">
        <f t="shared" si="98"/>
        <v>0</v>
      </c>
      <c r="DT41" s="386">
        <f t="shared" si="99"/>
        <v>0</v>
      </c>
      <c r="DU41" s="404">
        <f t="shared" si="90"/>
        <v>0</v>
      </c>
    </row>
    <row r="42" spans="1:125" s="404" customFormat="1" ht="18" hidden="1" customHeight="1">
      <c r="A42" s="140" t="str">
        <f t="shared" si="92"/>
        <v/>
      </c>
      <c r="B42" s="153"/>
      <c r="C42" s="31" t="str">
        <f>IF(B42="","",VLOOKUP(B42,学連登録!$C$2:$G$3000,2,FALSE))</f>
        <v/>
      </c>
      <c r="D42" s="32" t="str">
        <f>IF(B42="","",VLOOKUP(B42,学連登録!$C$2:$G$3000,3,FALSE))</f>
        <v/>
      </c>
      <c r="E42" s="33" t="str">
        <f>IF(B42="","",VLOOKUP(B42,学連登録!$C$2:$G$3000,4,FALSE))</f>
        <v/>
      </c>
      <c r="F42" s="376" t="str">
        <f>IF(B42="","",VLOOKUP(B42,学連登録!$C$2:$I$3000,7,FALSE))</f>
        <v/>
      </c>
      <c r="G42" s="154"/>
      <c r="H42" s="889"/>
      <c r="I42" s="890"/>
      <c r="J42" s="155"/>
      <c r="K42" s="885"/>
      <c r="L42" s="886"/>
      <c r="M42" s="155"/>
      <c r="N42" s="883"/>
      <c r="O42" s="884"/>
      <c r="P42" s="154"/>
      <c r="Q42" s="881"/>
      <c r="R42" s="882"/>
      <c r="S42" s="154"/>
      <c r="T42" s="881"/>
      <c r="U42" s="882"/>
      <c r="V42" s="101" t="str">
        <f>IF(B42="","",VLOOKUP(B42,学連登録!$C$2:$H$3000,6,FALSE))</f>
        <v/>
      </c>
      <c r="W42" s="370"/>
      <c r="X42" s="152"/>
      <c r="Y42" s="116" t="str">
        <f t="shared" si="3"/>
        <v/>
      </c>
      <c r="Z42" s="97" t="str">
        <f>IF(G42="","",VLOOKUP(G42,種目名!$O$5:$T$104,3,0))</f>
        <v/>
      </c>
      <c r="AA42" s="98" t="str">
        <f>IF(J42="","",VLOOKUP(J42,種目名!$O$5:$T$104,3,0))</f>
        <v/>
      </c>
      <c r="AB42" s="117" t="str">
        <f>IF(M42="","",VLOOKUP(M42,種目名!$O$5:$T$104,3,0))</f>
        <v/>
      </c>
      <c r="AC42" s="117" t="str">
        <f>IF(P42="","",VLOOKUP(AF42,種目名!$O$5:$T$104,3,0))</f>
        <v/>
      </c>
      <c r="AD42" s="118" t="str">
        <f>IF(S42="","",VLOOKUP(AI42,種目名!$O$5:$T$104,3,0))</f>
        <v/>
      </c>
      <c r="AE42" s="115">
        <f t="shared" si="4"/>
        <v>0</v>
      </c>
      <c r="AF42" s="152" t="str">
        <f t="shared" si="5"/>
        <v/>
      </c>
      <c r="AG42" s="152" t="str">
        <f t="shared" si="6"/>
        <v/>
      </c>
      <c r="AH42" s="115">
        <f t="shared" si="7"/>
        <v>0</v>
      </c>
      <c r="AI42" s="152" t="str">
        <f t="shared" si="8"/>
        <v/>
      </c>
      <c r="AJ42" s="152" t="str">
        <f t="shared" si="9"/>
        <v/>
      </c>
      <c r="AK42" s="383"/>
      <c r="AL42" s="166">
        <f t="shared" si="14"/>
        <v>0</v>
      </c>
      <c r="AM42" s="392">
        <f t="shared" si="15"/>
        <v>0</v>
      </c>
      <c r="AN42" s="392">
        <f>COUNTIF($B$12:B42,B42)</f>
        <v>0</v>
      </c>
      <c r="AO42" s="392"/>
      <c r="AP42" s="392" t="str">
        <f t="shared" si="16"/>
        <v/>
      </c>
      <c r="AQ42" s="392" t="str">
        <f t="shared" si="17"/>
        <v/>
      </c>
      <c r="AR42" s="392" t="str">
        <f t="shared" si="18"/>
        <v/>
      </c>
      <c r="AS42" s="392" t="str">
        <f t="shared" si="19"/>
        <v/>
      </c>
      <c r="AT42" s="392">
        <f t="shared" si="20"/>
        <v>0</v>
      </c>
      <c r="AU42" s="392" t="str">
        <f t="shared" si="93"/>
        <v/>
      </c>
      <c r="AV42" s="392" t="str">
        <f t="shared" si="94"/>
        <v/>
      </c>
      <c r="AW42" s="392" t="str">
        <f t="shared" si="95"/>
        <v/>
      </c>
      <c r="AX42" s="392" t="str">
        <f t="shared" si="96"/>
        <v/>
      </c>
      <c r="AY42" s="392" t="str">
        <f t="shared" si="97"/>
        <v/>
      </c>
      <c r="AZ42" s="392" t="str">
        <f t="shared" si="26"/>
        <v/>
      </c>
      <c r="BA42" s="392" t="str">
        <f t="shared" si="27"/>
        <v/>
      </c>
      <c r="BB42" s="392" t="str">
        <f t="shared" si="28"/>
        <v/>
      </c>
      <c r="BC42" s="392" t="str">
        <f t="shared" si="29"/>
        <v/>
      </c>
      <c r="BD42" s="396" t="str">
        <f t="shared" si="30"/>
        <v/>
      </c>
      <c r="BE42" s="386">
        <f t="shared" si="31"/>
        <v>0</v>
      </c>
      <c r="BF42" s="152"/>
      <c r="BG42" s="392">
        <f t="shared" si="32"/>
        <v>0</v>
      </c>
      <c r="BH42" s="392">
        <f t="shared" si="33"/>
        <v>0</v>
      </c>
      <c r="BI42" s="405">
        <f t="shared" si="34"/>
        <v>0</v>
      </c>
      <c r="BJ42" s="406">
        <f t="shared" si="11"/>
        <v>0</v>
      </c>
      <c r="BK42" s="391" t="str">
        <f t="shared" si="12"/>
        <v>0</v>
      </c>
      <c r="BL42" s="391" t="str">
        <f t="shared" si="13"/>
        <v>0</v>
      </c>
      <c r="BM42" s="405">
        <f t="shared" si="35"/>
        <v>0</v>
      </c>
      <c r="BN42" s="405" t="str">
        <f t="shared" si="36"/>
        <v>0m0</v>
      </c>
      <c r="BO42" s="392">
        <f t="shared" si="37"/>
        <v>0</v>
      </c>
      <c r="BP42" s="392">
        <f t="shared" si="38"/>
        <v>0</v>
      </c>
      <c r="BQ42" s="405">
        <f t="shared" si="39"/>
        <v>0</v>
      </c>
      <c r="BR42" s="406">
        <f t="shared" si="40"/>
        <v>0</v>
      </c>
      <c r="BS42" s="391" t="str">
        <f t="shared" si="41"/>
        <v>0</v>
      </c>
      <c r="BT42" s="391" t="str">
        <f t="shared" si="42"/>
        <v>0</v>
      </c>
      <c r="BU42" s="405">
        <f t="shared" si="43"/>
        <v>0</v>
      </c>
      <c r="BV42" s="405" t="str">
        <f t="shared" si="44"/>
        <v>0m0</v>
      </c>
      <c r="BW42" s="392">
        <f t="shared" si="45"/>
        <v>0</v>
      </c>
      <c r="BX42" s="392">
        <f t="shared" si="46"/>
        <v>0</v>
      </c>
      <c r="BY42" s="405">
        <f t="shared" si="47"/>
        <v>0</v>
      </c>
      <c r="BZ42" s="406">
        <f t="shared" si="48"/>
        <v>0</v>
      </c>
      <c r="CA42" s="391" t="str">
        <f t="shared" si="49"/>
        <v>0</v>
      </c>
      <c r="CB42" s="391" t="str">
        <f t="shared" si="50"/>
        <v>0</v>
      </c>
      <c r="CC42" s="405">
        <f t="shared" si="51"/>
        <v>0</v>
      </c>
      <c r="CD42" s="405" t="str">
        <f t="shared" si="52"/>
        <v>0m0</v>
      </c>
      <c r="CE42" s="392">
        <f t="shared" si="53"/>
        <v>0</v>
      </c>
      <c r="CF42" s="392">
        <f t="shared" si="54"/>
        <v>0</v>
      </c>
      <c r="CG42" s="405">
        <f t="shared" si="55"/>
        <v>0</v>
      </c>
      <c r="CH42" s="406">
        <f t="shared" si="56"/>
        <v>0</v>
      </c>
      <c r="CI42" s="391" t="str">
        <f t="shared" si="57"/>
        <v>0</v>
      </c>
      <c r="CJ42" s="391" t="str">
        <f t="shared" si="58"/>
        <v>0</v>
      </c>
      <c r="CK42" s="405">
        <f t="shared" si="59"/>
        <v>0</v>
      </c>
      <c r="CL42" s="405" t="str">
        <f t="shared" si="60"/>
        <v>0m0</v>
      </c>
      <c r="CM42" s="392">
        <f t="shared" si="61"/>
        <v>0</v>
      </c>
      <c r="CN42" s="392">
        <f t="shared" si="62"/>
        <v>0</v>
      </c>
      <c r="CO42" s="405">
        <f t="shared" si="63"/>
        <v>0</v>
      </c>
      <c r="CP42" s="406">
        <f t="shared" si="64"/>
        <v>0</v>
      </c>
      <c r="CQ42" s="391" t="str">
        <f t="shared" si="65"/>
        <v>0</v>
      </c>
      <c r="CR42" s="391" t="str">
        <f t="shared" si="66"/>
        <v>0</v>
      </c>
      <c r="CS42" s="405">
        <f t="shared" si="67"/>
        <v>0</v>
      </c>
      <c r="CT42" s="405" t="str">
        <f t="shared" si="68"/>
        <v>0m0</v>
      </c>
      <c r="CU42" s="405">
        <f t="shared" si="69"/>
        <v>0</v>
      </c>
      <c r="CV42" s="405">
        <f t="shared" si="70"/>
        <v>0</v>
      </c>
      <c r="CW42" s="405">
        <f t="shared" si="71"/>
        <v>0</v>
      </c>
      <c r="CX42" s="405">
        <f t="shared" si="72"/>
        <v>0</v>
      </c>
      <c r="CY42" s="405">
        <f t="shared" si="73"/>
        <v>0</v>
      </c>
      <c r="CZ42" s="405" t="str">
        <f t="shared" si="74"/>
        <v/>
      </c>
      <c r="DA42" s="405" t="str">
        <f t="shared" si="75"/>
        <v/>
      </c>
      <c r="DB42" s="405" t="str">
        <f t="shared" si="76"/>
        <v/>
      </c>
      <c r="DC42" s="405" t="str">
        <f t="shared" si="77"/>
        <v/>
      </c>
      <c r="DD42" s="405" t="str">
        <f t="shared" si="78"/>
        <v/>
      </c>
      <c r="DE42" s="405"/>
      <c r="DG42" s="405" t="str">
        <f t="shared" si="79"/>
        <v/>
      </c>
      <c r="DH42" s="405" t="str">
        <f t="shared" si="80"/>
        <v/>
      </c>
      <c r="DI42" s="405">
        <f t="shared" si="81"/>
        <v>0</v>
      </c>
      <c r="DJ42" s="405" t="str">
        <f t="shared" si="82"/>
        <v/>
      </c>
      <c r="DK42" s="405" t="str">
        <f t="shared" si="83"/>
        <v/>
      </c>
      <c r="DL42" s="405" t="str">
        <f t="shared" si="84"/>
        <v/>
      </c>
      <c r="DM42" s="405" t="str">
        <f t="shared" si="85"/>
        <v/>
      </c>
      <c r="DN42" s="405" t="str">
        <f t="shared" si="86"/>
        <v/>
      </c>
      <c r="DO42" s="405" t="str">
        <f t="shared" si="87"/>
        <v/>
      </c>
      <c r="DS42" s="386">
        <f t="shared" si="98"/>
        <v>0</v>
      </c>
      <c r="DT42" s="386">
        <f t="shared" si="99"/>
        <v>0</v>
      </c>
      <c r="DU42" s="404">
        <f t="shared" si="90"/>
        <v>0</v>
      </c>
    </row>
    <row r="43" spans="1:125" s="404" customFormat="1" ht="18" hidden="1" customHeight="1">
      <c r="A43" s="140" t="str">
        <f t="shared" si="92"/>
        <v/>
      </c>
      <c r="B43" s="153"/>
      <c r="C43" s="31" t="str">
        <f>IF(B43="","",VLOOKUP(B43,学連登録!$C$2:$G$3000,2,FALSE))</f>
        <v/>
      </c>
      <c r="D43" s="32" t="str">
        <f>IF(B43="","",VLOOKUP(B43,学連登録!$C$2:$G$3000,3,FALSE))</f>
        <v/>
      </c>
      <c r="E43" s="33" t="str">
        <f>IF(B43="","",VLOOKUP(B43,学連登録!$C$2:$G$3000,4,FALSE))</f>
        <v/>
      </c>
      <c r="F43" s="376" t="str">
        <f>IF(B43="","",VLOOKUP(B43,学連登録!$C$2:$I$3000,7,FALSE))</f>
        <v/>
      </c>
      <c r="G43" s="154"/>
      <c r="H43" s="889"/>
      <c r="I43" s="890"/>
      <c r="J43" s="155"/>
      <c r="K43" s="885"/>
      <c r="L43" s="886"/>
      <c r="M43" s="155"/>
      <c r="N43" s="883"/>
      <c r="O43" s="884"/>
      <c r="P43" s="154"/>
      <c r="Q43" s="881"/>
      <c r="R43" s="882"/>
      <c r="S43" s="154"/>
      <c r="T43" s="881"/>
      <c r="U43" s="882"/>
      <c r="V43" s="101" t="str">
        <f>IF(B43="","",VLOOKUP(B43,学連登録!$C$2:$H$3000,6,FALSE))</f>
        <v/>
      </c>
      <c r="W43" s="370"/>
      <c r="X43" s="152"/>
      <c r="Y43" s="116" t="str">
        <f t="shared" si="3"/>
        <v/>
      </c>
      <c r="Z43" s="97" t="str">
        <f>IF(G43="","",VLOOKUP(G43,種目名!$O$5:$T$104,3,0))</f>
        <v/>
      </c>
      <c r="AA43" s="98" t="str">
        <f>IF(J43="","",VLOOKUP(J43,種目名!$O$5:$T$104,3,0))</f>
        <v/>
      </c>
      <c r="AB43" s="117" t="str">
        <f>IF(M43="","",VLOOKUP(M43,種目名!$O$5:$T$104,3,0))</f>
        <v/>
      </c>
      <c r="AC43" s="117" t="str">
        <f>IF(P43="","",VLOOKUP(AF43,種目名!$O$5:$T$104,3,0))</f>
        <v/>
      </c>
      <c r="AD43" s="118" t="str">
        <f>IF(S43="","",VLOOKUP(AI43,種目名!$O$5:$T$104,3,0))</f>
        <v/>
      </c>
      <c r="AE43" s="115">
        <f t="shared" si="4"/>
        <v>0</v>
      </c>
      <c r="AF43" s="152" t="str">
        <f t="shared" si="5"/>
        <v/>
      </c>
      <c r="AG43" s="152" t="str">
        <f t="shared" si="6"/>
        <v/>
      </c>
      <c r="AH43" s="115">
        <f t="shared" si="7"/>
        <v>0</v>
      </c>
      <c r="AI43" s="152" t="str">
        <f t="shared" si="8"/>
        <v/>
      </c>
      <c r="AJ43" s="152" t="str">
        <f t="shared" si="9"/>
        <v/>
      </c>
      <c r="AK43" s="383"/>
      <c r="AL43" s="166">
        <f t="shared" si="14"/>
        <v>0</v>
      </c>
      <c r="AM43" s="392">
        <f t="shared" si="15"/>
        <v>0</v>
      </c>
      <c r="AN43" s="392">
        <f>COUNTIF($B$12:B43,B43)</f>
        <v>0</v>
      </c>
      <c r="AO43" s="392"/>
      <c r="AP43" s="392" t="str">
        <f t="shared" si="16"/>
        <v/>
      </c>
      <c r="AQ43" s="392" t="str">
        <f t="shared" si="17"/>
        <v/>
      </c>
      <c r="AR43" s="392" t="str">
        <f t="shared" si="18"/>
        <v/>
      </c>
      <c r="AS43" s="392" t="str">
        <f t="shared" si="19"/>
        <v/>
      </c>
      <c r="AT43" s="392">
        <f t="shared" si="20"/>
        <v>0</v>
      </c>
      <c r="AU43" s="392" t="str">
        <f t="shared" si="93"/>
        <v/>
      </c>
      <c r="AV43" s="392" t="str">
        <f t="shared" si="94"/>
        <v/>
      </c>
      <c r="AW43" s="392" t="str">
        <f t="shared" si="95"/>
        <v/>
      </c>
      <c r="AX43" s="392" t="str">
        <f t="shared" si="96"/>
        <v/>
      </c>
      <c r="AY43" s="392" t="str">
        <f t="shared" si="97"/>
        <v/>
      </c>
      <c r="AZ43" s="392" t="str">
        <f t="shared" si="26"/>
        <v/>
      </c>
      <c r="BA43" s="392" t="str">
        <f t="shared" si="27"/>
        <v/>
      </c>
      <c r="BB43" s="392" t="str">
        <f t="shared" si="28"/>
        <v/>
      </c>
      <c r="BC43" s="392" t="str">
        <f t="shared" si="29"/>
        <v/>
      </c>
      <c r="BD43" s="396" t="str">
        <f t="shared" si="30"/>
        <v/>
      </c>
      <c r="BE43" s="386">
        <f t="shared" si="31"/>
        <v>0</v>
      </c>
      <c r="BF43" s="152"/>
      <c r="BG43" s="392">
        <f t="shared" si="32"/>
        <v>0</v>
      </c>
      <c r="BH43" s="392">
        <f t="shared" si="33"/>
        <v>0</v>
      </c>
      <c r="BI43" s="405">
        <f t="shared" si="34"/>
        <v>0</v>
      </c>
      <c r="BJ43" s="406">
        <f t="shared" si="11"/>
        <v>0</v>
      </c>
      <c r="BK43" s="391" t="str">
        <f t="shared" si="12"/>
        <v>0</v>
      </c>
      <c r="BL43" s="391" t="str">
        <f t="shared" si="13"/>
        <v>0</v>
      </c>
      <c r="BM43" s="405">
        <f t="shared" si="35"/>
        <v>0</v>
      </c>
      <c r="BN43" s="405" t="str">
        <f t="shared" si="36"/>
        <v>0m0</v>
      </c>
      <c r="BO43" s="392">
        <f t="shared" si="37"/>
        <v>0</v>
      </c>
      <c r="BP43" s="392">
        <f t="shared" si="38"/>
        <v>0</v>
      </c>
      <c r="BQ43" s="405">
        <f t="shared" si="39"/>
        <v>0</v>
      </c>
      <c r="BR43" s="406">
        <f t="shared" si="40"/>
        <v>0</v>
      </c>
      <c r="BS43" s="391" t="str">
        <f t="shared" si="41"/>
        <v>0</v>
      </c>
      <c r="BT43" s="391" t="str">
        <f t="shared" si="42"/>
        <v>0</v>
      </c>
      <c r="BU43" s="405">
        <f t="shared" si="43"/>
        <v>0</v>
      </c>
      <c r="BV43" s="405" t="str">
        <f t="shared" si="44"/>
        <v>0m0</v>
      </c>
      <c r="BW43" s="392">
        <f t="shared" si="45"/>
        <v>0</v>
      </c>
      <c r="BX43" s="392">
        <f t="shared" si="46"/>
        <v>0</v>
      </c>
      <c r="BY43" s="405">
        <f t="shared" si="47"/>
        <v>0</v>
      </c>
      <c r="BZ43" s="406">
        <f t="shared" si="48"/>
        <v>0</v>
      </c>
      <c r="CA43" s="391" t="str">
        <f t="shared" si="49"/>
        <v>0</v>
      </c>
      <c r="CB43" s="391" t="str">
        <f t="shared" si="50"/>
        <v>0</v>
      </c>
      <c r="CC43" s="405">
        <f t="shared" si="51"/>
        <v>0</v>
      </c>
      <c r="CD43" s="405" t="str">
        <f t="shared" si="52"/>
        <v>0m0</v>
      </c>
      <c r="CE43" s="392">
        <f t="shared" si="53"/>
        <v>0</v>
      </c>
      <c r="CF43" s="392">
        <f t="shared" si="54"/>
        <v>0</v>
      </c>
      <c r="CG43" s="405">
        <f t="shared" si="55"/>
        <v>0</v>
      </c>
      <c r="CH43" s="406">
        <f t="shared" si="56"/>
        <v>0</v>
      </c>
      <c r="CI43" s="391" t="str">
        <f t="shared" si="57"/>
        <v>0</v>
      </c>
      <c r="CJ43" s="391" t="str">
        <f t="shared" si="58"/>
        <v>0</v>
      </c>
      <c r="CK43" s="405">
        <f t="shared" si="59"/>
        <v>0</v>
      </c>
      <c r="CL43" s="405" t="str">
        <f t="shared" si="60"/>
        <v>0m0</v>
      </c>
      <c r="CM43" s="392">
        <f t="shared" si="61"/>
        <v>0</v>
      </c>
      <c r="CN43" s="392">
        <f t="shared" si="62"/>
        <v>0</v>
      </c>
      <c r="CO43" s="405">
        <f t="shared" si="63"/>
        <v>0</v>
      </c>
      <c r="CP43" s="406">
        <f t="shared" si="64"/>
        <v>0</v>
      </c>
      <c r="CQ43" s="391" t="str">
        <f t="shared" si="65"/>
        <v>0</v>
      </c>
      <c r="CR43" s="391" t="str">
        <f t="shared" si="66"/>
        <v>0</v>
      </c>
      <c r="CS43" s="405">
        <f t="shared" si="67"/>
        <v>0</v>
      </c>
      <c r="CT43" s="405" t="str">
        <f t="shared" si="68"/>
        <v>0m0</v>
      </c>
      <c r="CU43" s="405">
        <f t="shared" si="69"/>
        <v>0</v>
      </c>
      <c r="CV43" s="405">
        <f t="shared" si="70"/>
        <v>0</v>
      </c>
      <c r="CW43" s="405">
        <f t="shared" si="71"/>
        <v>0</v>
      </c>
      <c r="CX43" s="405">
        <f t="shared" si="72"/>
        <v>0</v>
      </c>
      <c r="CY43" s="405">
        <f t="shared" si="73"/>
        <v>0</v>
      </c>
      <c r="CZ43" s="405" t="str">
        <f t="shared" si="74"/>
        <v/>
      </c>
      <c r="DA43" s="405" t="str">
        <f t="shared" si="75"/>
        <v/>
      </c>
      <c r="DB43" s="405" t="str">
        <f t="shared" si="76"/>
        <v/>
      </c>
      <c r="DC43" s="405" t="str">
        <f t="shared" si="77"/>
        <v/>
      </c>
      <c r="DD43" s="405" t="str">
        <f t="shared" si="78"/>
        <v/>
      </c>
      <c r="DE43" s="405"/>
      <c r="DG43" s="405" t="str">
        <f t="shared" si="79"/>
        <v/>
      </c>
      <c r="DH43" s="405" t="str">
        <f t="shared" si="80"/>
        <v/>
      </c>
      <c r="DI43" s="405">
        <f t="shared" si="81"/>
        <v>0</v>
      </c>
      <c r="DJ43" s="405" t="str">
        <f t="shared" si="82"/>
        <v/>
      </c>
      <c r="DK43" s="405" t="str">
        <f t="shared" si="83"/>
        <v/>
      </c>
      <c r="DL43" s="405" t="str">
        <f t="shared" si="84"/>
        <v/>
      </c>
      <c r="DM43" s="405" t="str">
        <f t="shared" si="85"/>
        <v/>
      </c>
      <c r="DN43" s="405" t="str">
        <f t="shared" si="86"/>
        <v/>
      </c>
      <c r="DO43" s="405" t="str">
        <f t="shared" si="87"/>
        <v/>
      </c>
      <c r="DS43" s="386">
        <f t="shared" si="98"/>
        <v>0</v>
      </c>
      <c r="DT43" s="386">
        <f t="shared" si="99"/>
        <v>0</v>
      </c>
      <c r="DU43" s="404">
        <f t="shared" si="90"/>
        <v>0</v>
      </c>
    </row>
    <row r="44" spans="1:125" s="404" customFormat="1" ht="18" hidden="1" customHeight="1">
      <c r="A44" s="140" t="str">
        <f t="shared" si="92"/>
        <v/>
      </c>
      <c r="B44" s="153"/>
      <c r="C44" s="31" t="str">
        <f>IF(B44="","",VLOOKUP(B44,学連登録!$C$2:$G$3000,2,FALSE))</f>
        <v/>
      </c>
      <c r="D44" s="32" t="str">
        <f>IF(B44="","",VLOOKUP(B44,学連登録!$C$2:$G$3000,3,FALSE))</f>
        <v/>
      </c>
      <c r="E44" s="33" t="str">
        <f>IF(B44="","",VLOOKUP(B44,学連登録!$C$2:$G$3000,4,FALSE))</f>
        <v/>
      </c>
      <c r="F44" s="376" t="str">
        <f>IF(B44="","",VLOOKUP(B44,学連登録!$C$2:$I$3000,7,FALSE))</f>
        <v/>
      </c>
      <c r="G44" s="154"/>
      <c r="H44" s="889"/>
      <c r="I44" s="890"/>
      <c r="J44" s="155"/>
      <c r="K44" s="885"/>
      <c r="L44" s="886"/>
      <c r="M44" s="155"/>
      <c r="N44" s="883"/>
      <c r="O44" s="884"/>
      <c r="P44" s="154"/>
      <c r="Q44" s="881"/>
      <c r="R44" s="882"/>
      <c r="S44" s="154"/>
      <c r="T44" s="881"/>
      <c r="U44" s="882"/>
      <c r="V44" s="101" t="str">
        <f>IF(B44="","",VLOOKUP(B44,学連登録!$C$2:$H$3000,6,FALSE))</f>
        <v/>
      </c>
      <c r="W44" s="370"/>
      <c r="X44" s="152"/>
      <c r="Y44" s="116" t="str">
        <f t="shared" ref="Y44:Y75" si="100">IF(C44="","",$S$3)</f>
        <v/>
      </c>
      <c r="Z44" s="97" t="str">
        <f>IF(G44="","",VLOOKUP(G44,種目名!$O$5:$T$104,3,0))</f>
        <v/>
      </c>
      <c r="AA44" s="98" t="str">
        <f>IF(J44="","",VLOOKUP(J44,種目名!$O$5:$T$104,3,0))</f>
        <v/>
      </c>
      <c r="AB44" s="117" t="str">
        <f>IF(M44="","",VLOOKUP(M44,種目名!$O$5:$T$104,3,0))</f>
        <v/>
      </c>
      <c r="AC44" s="117" t="str">
        <f>IF(P44="","",VLOOKUP(AF44,種目名!$O$5:$T$104,3,0))</f>
        <v/>
      </c>
      <c r="AD44" s="118" t="str">
        <f>IF(S44="","",VLOOKUP(AI44,種目名!$O$5:$T$104,3,0))</f>
        <v/>
      </c>
      <c r="AE44" s="115">
        <f t="shared" ref="AE44:AE75" si="101">LENB(P44)</f>
        <v>0</v>
      </c>
      <c r="AF44" s="152" t="str">
        <f t="shared" ref="AF44:AF75" si="102">IF(AE44,LEFTB(P44,AE44-1),"")</f>
        <v/>
      </c>
      <c r="AG44" s="152" t="str">
        <f t="shared" ref="AG44:AG75" si="103">IF(AE44,MIDB(P44,AE44,1),"")</f>
        <v/>
      </c>
      <c r="AH44" s="115">
        <f t="shared" ref="AH44:AH75" si="104">LENB(S44)</f>
        <v>0</v>
      </c>
      <c r="AI44" s="152" t="str">
        <f t="shared" ref="AI44:AI75" si="105">IF(AH44,LEFTB(S44,AH44-1),"")</f>
        <v/>
      </c>
      <c r="AJ44" s="152" t="str">
        <f t="shared" ref="AJ44:AJ75" si="106">IF(AH44,MIDB(S44,AH44,1),"")</f>
        <v/>
      </c>
      <c r="AK44" s="383"/>
      <c r="AL44" s="166">
        <f t="shared" si="14"/>
        <v>0</v>
      </c>
      <c r="AM44" s="392">
        <f t="shared" si="15"/>
        <v>0</v>
      </c>
      <c r="AN44" s="392">
        <f>COUNTIF($B$12:B44,B44)</f>
        <v>0</v>
      </c>
      <c r="AO44" s="392"/>
      <c r="AP44" s="392" t="str">
        <f t="shared" si="16"/>
        <v/>
      </c>
      <c r="AQ44" s="392" t="str">
        <f t="shared" si="17"/>
        <v/>
      </c>
      <c r="AR44" s="392" t="str">
        <f t="shared" si="18"/>
        <v/>
      </c>
      <c r="AS44" s="392" t="str">
        <f t="shared" si="19"/>
        <v/>
      </c>
      <c r="AT44" s="392">
        <f t="shared" si="20"/>
        <v>0</v>
      </c>
      <c r="AU44" s="392" t="str">
        <f t="shared" si="93"/>
        <v/>
      </c>
      <c r="AV44" s="392" t="str">
        <f t="shared" si="94"/>
        <v/>
      </c>
      <c r="AW44" s="392" t="str">
        <f t="shared" si="95"/>
        <v/>
      </c>
      <c r="AX44" s="392" t="str">
        <f t="shared" si="96"/>
        <v/>
      </c>
      <c r="AY44" s="392" t="str">
        <f t="shared" si="97"/>
        <v/>
      </c>
      <c r="AZ44" s="392" t="str">
        <f t="shared" si="26"/>
        <v/>
      </c>
      <c r="BA44" s="392" t="str">
        <f t="shared" si="27"/>
        <v/>
      </c>
      <c r="BB44" s="392" t="str">
        <f t="shared" si="28"/>
        <v/>
      </c>
      <c r="BC44" s="392" t="str">
        <f t="shared" si="29"/>
        <v/>
      </c>
      <c r="BD44" s="396" t="str">
        <f t="shared" si="30"/>
        <v/>
      </c>
      <c r="BE44" s="386">
        <f t="shared" si="31"/>
        <v>0</v>
      </c>
      <c r="BF44" s="152"/>
      <c r="BG44" s="392">
        <f t="shared" si="32"/>
        <v>0</v>
      </c>
      <c r="BH44" s="392">
        <f t="shared" si="33"/>
        <v>0</v>
      </c>
      <c r="BI44" s="405">
        <f t="shared" si="34"/>
        <v>0</v>
      </c>
      <c r="BJ44" s="406">
        <f t="shared" si="11"/>
        <v>0</v>
      </c>
      <c r="BK44" s="391" t="str">
        <f t="shared" si="12"/>
        <v>0</v>
      </c>
      <c r="BL44" s="391" t="str">
        <f t="shared" si="13"/>
        <v>0</v>
      </c>
      <c r="BM44" s="405">
        <f t="shared" si="35"/>
        <v>0</v>
      </c>
      <c r="BN44" s="405" t="str">
        <f t="shared" si="36"/>
        <v>0m0</v>
      </c>
      <c r="BO44" s="392">
        <f t="shared" si="37"/>
        <v>0</v>
      </c>
      <c r="BP44" s="392">
        <f t="shared" si="38"/>
        <v>0</v>
      </c>
      <c r="BQ44" s="405">
        <f t="shared" si="39"/>
        <v>0</v>
      </c>
      <c r="BR44" s="406">
        <f t="shared" si="40"/>
        <v>0</v>
      </c>
      <c r="BS44" s="391" t="str">
        <f t="shared" si="41"/>
        <v>0</v>
      </c>
      <c r="BT44" s="391" t="str">
        <f t="shared" si="42"/>
        <v>0</v>
      </c>
      <c r="BU44" s="405">
        <f t="shared" si="43"/>
        <v>0</v>
      </c>
      <c r="BV44" s="405" t="str">
        <f t="shared" si="44"/>
        <v>0m0</v>
      </c>
      <c r="BW44" s="392">
        <f t="shared" si="45"/>
        <v>0</v>
      </c>
      <c r="BX44" s="392">
        <f t="shared" si="46"/>
        <v>0</v>
      </c>
      <c r="BY44" s="405">
        <f t="shared" si="47"/>
        <v>0</v>
      </c>
      <c r="BZ44" s="406">
        <f t="shared" si="48"/>
        <v>0</v>
      </c>
      <c r="CA44" s="391" t="str">
        <f t="shared" si="49"/>
        <v>0</v>
      </c>
      <c r="CB44" s="391" t="str">
        <f t="shared" si="50"/>
        <v>0</v>
      </c>
      <c r="CC44" s="405">
        <f t="shared" si="51"/>
        <v>0</v>
      </c>
      <c r="CD44" s="405" t="str">
        <f t="shared" si="52"/>
        <v>0m0</v>
      </c>
      <c r="CE44" s="392">
        <f t="shared" si="53"/>
        <v>0</v>
      </c>
      <c r="CF44" s="392">
        <f t="shared" si="54"/>
        <v>0</v>
      </c>
      <c r="CG44" s="405">
        <f t="shared" si="55"/>
        <v>0</v>
      </c>
      <c r="CH44" s="406">
        <f t="shared" si="56"/>
        <v>0</v>
      </c>
      <c r="CI44" s="391" t="str">
        <f t="shared" si="57"/>
        <v>0</v>
      </c>
      <c r="CJ44" s="391" t="str">
        <f t="shared" si="58"/>
        <v>0</v>
      </c>
      <c r="CK44" s="405">
        <f t="shared" si="59"/>
        <v>0</v>
      </c>
      <c r="CL44" s="405" t="str">
        <f t="shared" si="60"/>
        <v>0m0</v>
      </c>
      <c r="CM44" s="392">
        <f t="shared" si="61"/>
        <v>0</v>
      </c>
      <c r="CN44" s="392">
        <f t="shared" si="62"/>
        <v>0</v>
      </c>
      <c r="CO44" s="405">
        <f t="shared" si="63"/>
        <v>0</v>
      </c>
      <c r="CP44" s="406">
        <f t="shared" si="64"/>
        <v>0</v>
      </c>
      <c r="CQ44" s="391" t="str">
        <f t="shared" si="65"/>
        <v>0</v>
      </c>
      <c r="CR44" s="391" t="str">
        <f t="shared" si="66"/>
        <v>0</v>
      </c>
      <c r="CS44" s="405">
        <f t="shared" si="67"/>
        <v>0</v>
      </c>
      <c r="CT44" s="405" t="str">
        <f t="shared" si="68"/>
        <v>0m0</v>
      </c>
      <c r="CU44" s="405">
        <f t="shared" si="69"/>
        <v>0</v>
      </c>
      <c r="CV44" s="405">
        <f t="shared" si="70"/>
        <v>0</v>
      </c>
      <c r="CW44" s="405">
        <f t="shared" si="71"/>
        <v>0</v>
      </c>
      <c r="CX44" s="405">
        <f t="shared" si="72"/>
        <v>0</v>
      </c>
      <c r="CY44" s="405">
        <f t="shared" si="73"/>
        <v>0</v>
      </c>
      <c r="CZ44" s="405" t="str">
        <f t="shared" si="74"/>
        <v/>
      </c>
      <c r="DA44" s="405" t="str">
        <f t="shared" si="75"/>
        <v/>
      </c>
      <c r="DB44" s="405" t="str">
        <f t="shared" si="76"/>
        <v/>
      </c>
      <c r="DC44" s="405" t="str">
        <f t="shared" si="77"/>
        <v/>
      </c>
      <c r="DD44" s="405" t="str">
        <f t="shared" si="78"/>
        <v/>
      </c>
      <c r="DE44" s="405"/>
      <c r="DG44" s="405" t="str">
        <f t="shared" si="79"/>
        <v/>
      </c>
      <c r="DH44" s="405" t="str">
        <f t="shared" si="80"/>
        <v/>
      </c>
      <c r="DI44" s="405">
        <f t="shared" si="81"/>
        <v>0</v>
      </c>
      <c r="DJ44" s="405" t="str">
        <f t="shared" si="82"/>
        <v/>
      </c>
      <c r="DK44" s="405" t="str">
        <f t="shared" si="83"/>
        <v/>
      </c>
      <c r="DL44" s="405" t="str">
        <f t="shared" si="84"/>
        <v/>
      </c>
      <c r="DM44" s="405" t="str">
        <f t="shared" si="85"/>
        <v/>
      </c>
      <c r="DN44" s="405" t="str">
        <f t="shared" si="86"/>
        <v/>
      </c>
      <c r="DO44" s="405" t="str">
        <f t="shared" si="87"/>
        <v/>
      </c>
      <c r="DS44" s="386">
        <f t="shared" si="98"/>
        <v>0</v>
      </c>
      <c r="DT44" s="386">
        <f t="shared" si="99"/>
        <v>0</v>
      </c>
      <c r="DU44" s="404">
        <f t="shared" si="90"/>
        <v>0</v>
      </c>
    </row>
    <row r="45" spans="1:125" s="404" customFormat="1" ht="18" hidden="1" customHeight="1">
      <c r="A45" s="140" t="str">
        <f t="shared" si="92"/>
        <v/>
      </c>
      <c r="B45" s="153"/>
      <c r="C45" s="31" t="str">
        <f>IF(B45="","",VLOOKUP(B45,学連登録!$C$2:$G$3000,2,FALSE))</f>
        <v/>
      </c>
      <c r="D45" s="32" t="str">
        <f>IF(B45="","",VLOOKUP(B45,学連登録!$C$2:$G$3000,3,FALSE))</f>
        <v/>
      </c>
      <c r="E45" s="33" t="str">
        <f>IF(B45="","",VLOOKUP(B45,学連登録!$C$2:$G$3000,4,FALSE))</f>
        <v/>
      </c>
      <c r="F45" s="376" t="str">
        <f>IF(B45="","",VLOOKUP(B45,学連登録!$C$2:$I$3000,7,FALSE))</f>
        <v/>
      </c>
      <c r="G45" s="154"/>
      <c r="H45" s="889"/>
      <c r="I45" s="890"/>
      <c r="J45" s="155"/>
      <c r="K45" s="885"/>
      <c r="L45" s="886"/>
      <c r="M45" s="155"/>
      <c r="N45" s="883"/>
      <c r="O45" s="884"/>
      <c r="P45" s="154"/>
      <c r="Q45" s="881"/>
      <c r="R45" s="882"/>
      <c r="S45" s="154"/>
      <c r="T45" s="881"/>
      <c r="U45" s="882"/>
      <c r="V45" s="101" t="str">
        <f>IF(B45="","",VLOOKUP(B45,学連登録!$C$2:$H$3000,6,FALSE))</f>
        <v/>
      </c>
      <c r="W45" s="370"/>
      <c r="X45" s="152"/>
      <c r="Y45" s="116" t="str">
        <f t="shared" si="100"/>
        <v/>
      </c>
      <c r="Z45" s="97" t="str">
        <f>IF(G45="","",VLOOKUP(G45,種目名!$O$5:$T$104,3,0))</f>
        <v/>
      </c>
      <c r="AA45" s="98" t="str">
        <f>IF(J45="","",VLOOKUP(J45,種目名!$O$5:$T$104,3,0))</f>
        <v/>
      </c>
      <c r="AB45" s="117" t="str">
        <f>IF(M45="","",VLOOKUP(M45,種目名!$O$5:$T$104,3,0))</f>
        <v/>
      </c>
      <c r="AC45" s="117" t="str">
        <f>IF(P45="","",VLOOKUP(AF45,種目名!$O$5:$T$104,3,0))</f>
        <v/>
      </c>
      <c r="AD45" s="118" t="str">
        <f>IF(S45="","",VLOOKUP(AI45,種目名!$O$5:$T$104,3,0))</f>
        <v/>
      </c>
      <c r="AE45" s="115">
        <f t="shared" si="101"/>
        <v>0</v>
      </c>
      <c r="AF45" s="152" t="str">
        <f t="shared" si="102"/>
        <v/>
      </c>
      <c r="AG45" s="152" t="str">
        <f t="shared" si="103"/>
        <v/>
      </c>
      <c r="AH45" s="115">
        <f t="shared" si="104"/>
        <v>0</v>
      </c>
      <c r="AI45" s="152" t="str">
        <f t="shared" si="105"/>
        <v/>
      </c>
      <c r="AJ45" s="152" t="str">
        <f t="shared" si="106"/>
        <v/>
      </c>
      <c r="AK45" s="383"/>
      <c r="AL45" s="166">
        <f t="shared" si="14"/>
        <v>0</v>
      </c>
      <c r="AM45" s="392">
        <f t="shared" si="15"/>
        <v>0</v>
      </c>
      <c r="AN45" s="392">
        <f>COUNTIF($B$12:B45,B45)</f>
        <v>0</v>
      </c>
      <c r="AO45" s="392"/>
      <c r="AP45" s="392" t="str">
        <f t="shared" si="16"/>
        <v/>
      </c>
      <c r="AQ45" s="392" t="str">
        <f t="shared" si="17"/>
        <v/>
      </c>
      <c r="AR45" s="392" t="str">
        <f t="shared" si="18"/>
        <v/>
      </c>
      <c r="AS45" s="392" t="str">
        <f t="shared" si="19"/>
        <v/>
      </c>
      <c r="AT45" s="392">
        <f t="shared" si="20"/>
        <v>0</v>
      </c>
      <c r="AU45" s="392" t="str">
        <f t="shared" si="93"/>
        <v/>
      </c>
      <c r="AV45" s="392" t="str">
        <f t="shared" si="94"/>
        <v/>
      </c>
      <c r="AW45" s="392" t="str">
        <f t="shared" si="95"/>
        <v/>
      </c>
      <c r="AX45" s="392" t="str">
        <f t="shared" si="96"/>
        <v/>
      </c>
      <c r="AY45" s="392" t="str">
        <f t="shared" si="97"/>
        <v/>
      </c>
      <c r="AZ45" s="392" t="str">
        <f t="shared" si="26"/>
        <v/>
      </c>
      <c r="BA45" s="392" t="str">
        <f t="shared" si="27"/>
        <v/>
      </c>
      <c r="BB45" s="392" t="str">
        <f t="shared" si="28"/>
        <v/>
      </c>
      <c r="BC45" s="392" t="str">
        <f t="shared" si="29"/>
        <v/>
      </c>
      <c r="BD45" s="396" t="str">
        <f t="shared" si="30"/>
        <v/>
      </c>
      <c r="BE45" s="386">
        <f t="shared" si="31"/>
        <v>0</v>
      </c>
      <c r="BF45" s="152"/>
      <c r="BG45" s="392">
        <f t="shared" si="32"/>
        <v>0</v>
      </c>
      <c r="BH45" s="392">
        <f t="shared" si="33"/>
        <v>0</v>
      </c>
      <c r="BI45" s="405">
        <f t="shared" si="34"/>
        <v>0</v>
      </c>
      <c r="BJ45" s="406">
        <f t="shared" si="11"/>
        <v>0</v>
      </c>
      <c r="BK45" s="391" t="str">
        <f t="shared" si="12"/>
        <v>0</v>
      </c>
      <c r="BL45" s="391" t="str">
        <f t="shared" si="13"/>
        <v>0</v>
      </c>
      <c r="BM45" s="405">
        <f t="shared" si="35"/>
        <v>0</v>
      </c>
      <c r="BN45" s="405" t="str">
        <f t="shared" si="36"/>
        <v>0m0</v>
      </c>
      <c r="BO45" s="392">
        <f t="shared" si="37"/>
        <v>0</v>
      </c>
      <c r="BP45" s="392">
        <f t="shared" si="38"/>
        <v>0</v>
      </c>
      <c r="BQ45" s="405">
        <f t="shared" si="39"/>
        <v>0</v>
      </c>
      <c r="BR45" s="406">
        <f t="shared" si="40"/>
        <v>0</v>
      </c>
      <c r="BS45" s="391" t="str">
        <f t="shared" si="41"/>
        <v>0</v>
      </c>
      <c r="BT45" s="391" t="str">
        <f t="shared" si="42"/>
        <v>0</v>
      </c>
      <c r="BU45" s="405">
        <f t="shared" si="43"/>
        <v>0</v>
      </c>
      <c r="BV45" s="405" t="str">
        <f t="shared" si="44"/>
        <v>0m0</v>
      </c>
      <c r="BW45" s="392">
        <f t="shared" si="45"/>
        <v>0</v>
      </c>
      <c r="BX45" s="392">
        <f t="shared" si="46"/>
        <v>0</v>
      </c>
      <c r="BY45" s="405">
        <f t="shared" si="47"/>
        <v>0</v>
      </c>
      <c r="BZ45" s="406">
        <f t="shared" si="48"/>
        <v>0</v>
      </c>
      <c r="CA45" s="391" t="str">
        <f t="shared" si="49"/>
        <v>0</v>
      </c>
      <c r="CB45" s="391" t="str">
        <f t="shared" si="50"/>
        <v>0</v>
      </c>
      <c r="CC45" s="405">
        <f t="shared" si="51"/>
        <v>0</v>
      </c>
      <c r="CD45" s="405" t="str">
        <f t="shared" si="52"/>
        <v>0m0</v>
      </c>
      <c r="CE45" s="392">
        <f t="shared" si="53"/>
        <v>0</v>
      </c>
      <c r="CF45" s="392">
        <f t="shared" si="54"/>
        <v>0</v>
      </c>
      <c r="CG45" s="405">
        <f t="shared" si="55"/>
        <v>0</v>
      </c>
      <c r="CH45" s="406">
        <f t="shared" si="56"/>
        <v>0</v>
      </c>
      <c r="CI45" s="391" t="str">
        <f t="shared" si="57"/>
        <v>0</v>
      </c>
      <c r="CJ45" s="391" t="str">
        <f t="shared" si="58"/>
        <v>0</v>
      </c>
      <c r="CK45" s="405">
        <f t="shared" si="59"/>
        <v>0</v>
      </c>
      <c r="CL45" s="405" t="str">
        <f t="shared" si="60"/>
        <v>0m0</v>
      </c>
      <c r="CM45" s="392">
        <f t="shared" si="61"/>
        <v>0</v>
      </c>
      <c r="CN45" s="392">
        <f t="shared" si="62"/>
        <v>0</v>
      </c>
      <c r="CO45" s="405">
        <f t="shared" si="63"/>
        <v>0</v>
      </c>
      <c r="CP45" s="406">
        <f t="shared" si="64"/>
        <v>0</v>
      </c>
      <c r="CQ45" s="391" t="str">
        <f t="shared" si="65"/>
        <v>0</v>
      </c>
      <c r="CR45" s="391" t="str">
        <f t="shared" si="66"/>
        <v>0</v>
      </c>
      <c r="CS45" s="405">
        <f t="shared" si="67"/>
        <v>0</v>
      </c>
      <c r="CT45" s="405" t="str">
        <f t="shared" si="68"/>
        <v>0m0</v>
      </c>
      <c r="CU45" s="405">
        <f t="shared" si="69"/>
        <v>0</v>
      </c>
      <c r="CV45" s="405">
        <f t="shared" si="70"/>
        <v>0</v>
      </c>
      <c r="CW45" s="405">
        <f t="shared" si="71"/>
        <v>0</v>
      </c>
      <c r="CX45" s="405">
        <f t="shared" si="72"/>
        <v>0</v>
      </c>
      <c r="CY45" s="405">
        <f t="shared" si="73"/>
        <v>0</v>
      </c>
      <c r="CZ45" s="405" t="str">
        <f t="shared" si="74"/>
        <v/>
      </c>
      <c r="DA45" s="405" t="str">
        <f t="shared" si="75"/>
        <v/>
      </c>
      <c r="DB45" s="405" t="str">
        <f t="shared" si="76"/>
        <v/>
      </c>
      <c r="DC45" s="405" t="str">
        <f t="shared" si="77"/>
        <v/>
      </c>
      <c r="DD45" s="405" t="str">
        <f t="shared" si="78"/>
        <v/>
      </c>
      <c r="DE45" s="405"/>
      <c r="DG45" s="405" t="str">
        <f t="shared" si="79"/>
        <v/>
      </c>
      <c r="DH45" s="405" t="str">
        <f t="shared" si="80"/>
        <v/>
      </c>
      <c r="DI45" s="405">
        <f t="shared" si="81"/>
        <v>0</v>
      </c>
      <c r="DJ45" s="405" t="str">
        <f t="shared" si="82"/>
        <v/>
      </c>
      <c r="DK45" s="405" t="str">
        <f t="shared" si="83"/>
        <v/>
      </c>
      <c r="DL45" s="405" t="str">
        <f t="shared" si="84"/>
        <v/>
      </c>
      <c r="DM45" s="405" t="str">
        <f t="shared" si="85"/>
        <v/>
      </c>
      <c r="DN45" s="405" t="str">
        <f t="shared" si="86"/>
        <v/>
      </c>
      <c r="DO45" s="405" t="str">
        <f t="shared" si="87"/>
        <v/>
      </c>
      <c r="DS45" s="386">
        <f t="shared" si="98"/>
        <v>0</v>
      </c>
      <c r="DT45" s="386">
        <f t="shared" si="99"/>
        <v>0</v>
      </c>
      <c r="DU45" s="404">
        <f t="shared" si="90"/>
        <v>0</v>
      </c>
    </row>
    <row r="46" spans="1:125" s="404" customFormat="1" ht="18" hidden="1" customHeight="1">
      <c r="A46" s="140" t="str">
        <f t="shared" si="92"/>
        <v/>
      </c>
      <c r="B46" s="153"/>
      <c r="C46" s="31" t="str">
        <f>IF(B46="","",VLOOKUP(B46,学連登録!$C$2:$G$3000,2,FALSE))</f>
        <v/>
      </c>
      <c r="D46" s="32" t="str">
        <f>IF(B46="","",VLOOKUP(B46,学連登録!$C$2:$G$3000,3,FALSE))</f>
        <v/>
      </c>
      <c r="E46" s="33" t="str">
        <f>IF(B46="","",VLOOKUP(B46,学連登録!$C$2:$G$3000,4,FALSE))</f>
        <v/>
      </c>
      <c r="F46" s="376" t="str">
        <f>IF(B46="","",VLOOKUP(B46,学連登録!$C$2:$I$3000,7,FALSE))</f>
        <v/>
      </c>
      <c r="G46" s="154"/>
      <c r="H46" s="889"/>
      <c r="I46" s="890"/>
      <c r="J46" s="155"/>
      <c r="K46" s="885"/>
      <c r="L46" s="886"/>
      <c r="M46" s="155"/>
      <c r="N46" s="883"/>
      <c r="O46" s="884"/>
      <c r="P46" s="154"/>
      <c r="Q46" s="881"/>
      <c r="R46" s="882"/>
      <c r="S46" s="154"/>
      <c r="T46" s="881"/>
      <c r="U46" s="882"/>
      <c r="V46" s="101" t="str">
        <f>IF(B46="","",VLOOKUP(B46,学連登録!$C$2:$H$3000,6,FALSE))</f>
        <v/>
      </c>
      <c r="W46" s="370"/>
      <c r="X46" s="152"/>
      <c r="Y46" s="116" t="str">
        <f t="shared" si="100"/>
        <v/>
      </c>
      <c r="Z46" s="97" t="str">
        <f>IF(G46="","",VLOOKUP(G46,種目名!$O$5:$T$104,3,0))</f>
        <v/>
      </c>
      <c r="AA46" s="98" t="str">
        <f>IF(J46="","",VLOOKUP(J46,種目名!$O$5:$T$104,3,0))</f>
        <v/>
      </c>
      <c r="AB46" s="117" t="str">
        <f>IF(M46="","",VLOOKUP(M46,種目名!$O$5:$T$104,3,0))</f>
        <v/>
      </c>
      <c r="AC46" s="117" t="str">
        <f>IF(P46="","",VLOOKUP(AF46,種目名!$O$5:$T$104,3,0))</f>
        <v/>
      </c>
      <c r="AD46" s="118" t="str">
        <f>IF(S46="","",VLOOKUP(AI46,種目名!$O$5:$T$104,3,0))</f>
        <v/>
      </c>
      <c r="AE46" s="115">
        <f t="shared" si="101"/>
        <v>0</v>
      </c>
      <c r="AF46" s="152" t="str">
        <f t="shared" si="102"/>
        <v/>
      </c>
      <c r="AG46" s="152" t="str">
        <f t="shared" si="103"/>
        <v/>
      </c>
      <c r="AH46" s="115">
        <f t="shared" si="104"/>
        <v>0</v>
      </c>
      <c r="AI46" s="152" t="str">
        <f t="shared" si="105"/>
        <v/>
      </c>
      <c r="AJ46" s="152" t="str">
        <f t="shared" si="106"/>
        <v/>
      </c>
      <c r="AK46" s="383"/>
      <c r="AL46" s="166">
        <f t="shared" si="14"/>
        <v>0</v>
      </c>
      <c r="AM46" s="392">
        <f t="shared" si="15"/>
        <v>0</v>
      </c>
      <c r="AN46" s="392">
        <f>COUNTIF($B$12:B46,B46)</f>
        <v>0</v>
      </c>
      <c r="AO46" s="392"/>
      <c r="AP46" s="392" t="str">
        <f t="shared" si="16"/>
        <v/>
      </c>
      <c r="AQ46" s="392" t="str">
        <f t="shared" si="17"/>
        <v/>
      </c>
      <c r="AR46" s="392" t="str">
        <f t="shared" si="18"/>
        <v/>
      </c>
      <c r="AS46" s="392" t="str">
        <f t="shared" si="19"/>
        <v/>
      </c>
      <c r="AT46" s="392">
        <f t="shared" si="20"/>
        <v>0</v>
      </c>
      <c r="AU46" s="392" t="str">
        <f t="shared" si="93"/>
        <v/>
      </c>
      <c r="AV46" s="392" t="str">
        <f t="shared" si="94"/>
        <v/>
      </c>
      <c r="AW46" s="392" t="str">
        <f t="shared" si="95"/>
        <v/>
      </c>
      <c r="AX46" s="392" t="str">
        <f t="shared" si="96"/>
        <v/>
      </c>
      <c r="AY46" s="392" t="str">
        <f t="shared" si="97"/>
        <v/>
      </c>
      <c r="AZ46" s="392" t="str">
        <f t="shared" si="26"/>
        <v/>
      </c>
      <c r="BA46" s="392" t="str">
        <f t="shared" si="27"/>
        <v/>
      </c>
      <c r="BB46" s="392" t="str">
        <f t="shared" si="28"/>
        <v/>
      </c>
      <c r="BC46" s="392" t="str">
        <f t="shared" si="29"/>
        <v/>
      </c>
      <c r="BD46" s="396" t="str">
        <f t="shared" si="30"/>
        <v/>
      </c>
      <c r="BE46" s="386">
        <f t="shared" si="31"/>
        <v>0</v>
      </c>
      <c r="BF46" s="152"/>
      <c r="BG46" s="392">
        <f t="shared" si="32"/>
        <v>0</v>
      </c>
      <c r="BH46" s="392">
        <f t="shared" si="33"/>
        <v>0</v>
      </c>
      <c r="BI46" s="405">
        <f t="shared" si="34"/>
        <v>0</v>
      </c>
      <c r="BJ46" s="406">
        <f t="shared" si="11"/>
        <v>0</v>
      </c>
      <c r="BK46" s="391" t="str">
        <f t="shared" si="12"/>
        <v>0</v>
      </c>
      <c r="BL46" s="391" t="str">
        <f t="shared" si="13"/>
        <v>0</v>
      </c>
      <c r="BM46" s="405">
        <f t="shared" si="35"/>
        <v>0</v>
      </c>
      <c r="BN46" s="405" t="str">
        <f t="shared" si="36"/>
        <v>0m0</v>
      </c>
      <c r="BO46" s="392">
        <f t="shared" si="37"/>
        <v>0</v>
      </c>
      <c r="BP46" s="392">
        <f t="shared" si="38"/>
        <v>0</v>
      </c>
      <c r="BQ46" s="405">
        <f t="shared" si="39"/>
        <v>0</v>
      </c>
      <c r="BR46" s="406">
        <f t="shared" si="40"/>
        <v>0</v>
      </c>
      <c r="BS46" s="391" t="str">
        <f t="shared" si="41"/>
        <v>0</v>
      </c>
      <c r="BT46" s="391" t="str">
        <f t="shared" si="42"/>
        <v>0</v>
      </c>
      <c r="BU46" s="405">
        <f t="shared" si="43"/>
        <v>0</v>
      </c>
      <c r="BV46" s="405" t="str">
        <f t="shared" si="44"/>
        <v>0m0</v>
      </c>
      <c r="BW46" s="392">
        <f t="shared" si="45"/>
        <v>0</v>
      </c>
      <c r="BX46" s="392">
        <f t="shared" si="46"/>
        <v>0</v>
      </c>
      <c r="BY46" s="405">
        <f t="shared" si="47"/>
        <v>0</v>
      </c>
      <c r="BZ46" s="406">
        <f t="shared" si="48"/>
        <v>0</v>
      </c>
      <c r="CA46" s="391" t="str">
        <f t="shared" si="49"/>
        <v>0</v>
      </c>
      <c r="CB46" s="391" t="str">
        <f t="shared" si="50"/>
        <v>0</v>
      </c>
      <c r="CC46" s="405">
        <f t="shared" si="51"/>
        <v>0</v>
      </c>
      <c r="CD46" s="405" t="str">
        <f t="shared" si="52"/>
        <v>0m0</v>
      </c>
      <c r="CE46" s="392">
        <f t="shared" si="53"/>
        <v>0</v>
      </c>
      <c r="CF46" s="392">
        <f t="shared" si="54"/>
        <v>0</v>
      </c>
      <c r="CG46" s="405">
        <f t="shared" si="55"/>
        <v>0</v>
      </c>
      <c r="CH46" s="406">
        <f t="shared" si="56"/>
        <v>0</v>
      </c>
      <c r="CI46" s="391" t="str">
        <f t="shared" si="57"/>
        <v>0</v>
      </c>
      <c r="CJ46" s="391" t="str">
        <f t="shared" si="58"/>
        <v>0</v>
      </c>
      <c r="CK46" s="405">
        <f t="shared" si="59"/>
        <v>0</v>
      </c>
      <c r="CL46" s="405" t="str">
        <f t="shared" si="60"/>
        <v>0m0</v>
      </c>
      <c r="CM46" s="392">
        <f t="shared" si="61"/>
        <v>0</v>
      </c>
      <c r="CN46" s="392">
        <f t="shared" si="62"/>
        <v>0</v>
      </c>
      <c r="CO46" s="405">
        <f t="shared" si="63"/>
        <v>0</v>
      </c>
      <c r="CP46" s="406">
        <f t="shared" si="64"/>
        <v>0</v>
      </c>
      <c r="CQ46" s="391" t="str">
        <f t="shared" si="65"/>
        <v>0</v>
      </c>
      <c r="CR46" s="391" t="str">
        <f t="shared" si="66"/>
        <v>0</v>
      </c>
      <c r="CS46" s="405">
        <f t="shared" si="67"/>
        <v>0</v>
      </c>
      <c r="CT46" s="405" t="str">
        <f t="shared" si="68"/>
        <v>0m0</v>
      </c>
      <c r="CU46" s="405">
        <f t="shared" si="69"/>
        <v>0</v>
      </c>
      <c r="CV46" s="405">
        <f t="shared" si="70"/>
        <v>0</v>
      </c>
      <c r="CW46" s="405">
        <f t="shared" si="71"/>
        <v>0</v>
      </c>
      <c r="CX46" s="405">
        <f t="shared" si="72"/>
        <v>0</v>
      </c>
      <c r="CY46" s="405">
        <f t="shared" si="73"/>
        <v>0</v>
      </c>
      <c r="CZ46" s="405" t="str">
        <f t="shared" si="74"/>
        <v/>
      </c>
      <c r="DA46" s="405" t="str">
        <f t="shared" si="75"/>
        <v/>
      </c>
      <c r="DB46" s="405" t="str">
        <f t="shared" si="76"/>
        <v/>
      </c>
      <c r="DC46" s="405" t="str">
        <f t="shared" si="77"/>
        <v/>
      </c>
      <c r="DD46" s="405" t="str">
        <f t="shared" si="78"/>
        <v/>
      </c>
      <c r="DE46" s="405"/>
      <c r="DG46" s="405" t="str">
        <f t="shared" si="79"/>
        <v/>
      </c>
      <c r="DH46" s="405" t="str">
        <f t="shared" si="80"/>
        <v/>
      </c>
      <c r="DI46" s="405">
        <f t="shared" si="81"/>
        <v>0</v>
      </c>
      <c r="DJ46" s="405" t="str">
        <f t="shared" si="82"/>
        <v/>
      </c>
      <c r="DK46" s="405" t="str">
        <f t="shared" si="83"/>
        <v/>
      </c>
      <c r="DL46" s="405" t="str">
        <f t="shared" si="84"/>
        <v/>
      </c>
      <c r="DM46" s="405" t="str">
        <f t="shared" si="85"/>
        <v/>
      </c>
      <c r="DN46" s="405" t="str">
        <f t="shared" si="86"/>
        <v/>
      </c>
      <c r="DO46" s="405" t="str">
        <f t="shared" si="87"/>
        <v/>
      </c>
      <c r="DS46" s="386">
        <f t="shared" si="98"/>
        <v>0</v>
      </c>
      <c r="DT46" s="386">
        <f t="shared" si="99"/>
        <v>0</v>
      </c>
      <c r="DU46" s="404">
        <f t="shared" si="90"/>
        <v>0</v>
      </c>
    </row>
    <row r="47" spans="1:125" s="404" customFormat="1" ht="18" hidden="1" customHeight="1">
      <c r="A47" s="140" t="str">
        <f t="shared" si="92"/>
        <v/>
      </c>
      <c r="B47" s="153"/>
      <c r="C47" s="31" t="str">
        <f>IF(B47="","",VLOOKUP(B47,学連登録!$C$2:$G$3000,2,FALSE))</f>
        <v/>
      </c>
      <c r="D47" s="32" t="str">
        <f>IF(B47="","",VLOOKUP(B47,学連登録!$C$2:$G$3000,3,FALSE))</f>
        <v/>
      </c>
      <c r="E47" s="33" t="str">
        <f>IF(B47="","",VLOOKUP(B47,学連登録!$C$2:$G$3000,4,FALSE))</f>
        <v/>
      </c>
      <c r="F47" s="376" t="str">
        <f>IF(B47="","",VLOOKUP(B47,学連登録!$C$2:$I$3000,7,FALSE))</f>
        <v/>
      </c>
      <c r="G47" s="154"/>
      <c r="H47" s="889"/>
      <c r="I47" s="890"/>
      <c r="J47" s="155"/>
      <c r="K47" s="885"/>
      <c r="L47" s="886"/>
      <c r="M47" s="155"/>
      <c r="N47" s="883"/>
      <c r="O47" s="884"/>
      <c r="P47" s="154"/>
      <c r="Q47" s="881"/>
      <c r="R47" s="882"/>
      <c r="S47" s="154"/>
      <c r="T47" s="881"/>
      <c r="U47" s="882"/>
      <c r="V47" s="101" t="str">
        <f>IF(B47="","",VLOOKUP(B47,学連登録!$C$2:$H$3000,6,FALSE))</f>
        <v/>
      </c>
      <c r="W47" s="370"/>
      <c r="X47" s="152"/>
      <c r="Y47" s="116" t="str">
        <f t="shared" si="100"/>
        <v/>
      </c>
      <c r="Z47" s="97" t="str">
        <f>IF(G47="","",VLOOKUP(G47,種目名!$O$5:$T$104,3,0))</f>
        <v/>
      </c>
      <c r="AA47" s="98" t="str">
        <f>IF(J47="","",VLOOKUP(J47,種目名!$O$5:$T$104,3,0))</f>
        <v/>
      </c>
      <c r="AB47" s="117" t="str">
        <f>IF(M47="","",VLOOKUP(M47,種目名!$O$5:$T$104,3,0))</f>
        <v/>
      </c>
      <c r="AC47" s="117" t="str">
        <f>IF(P47="","",VLOOKUP(AF47,種目名!$O$5:$T$104,3,0))</f>
        <v/>
      </c>
      <c r="AD47" s="118" t="str">
        <f>IF(S47="","",VLOOKUP(AI47,種目名!$O$5:$T$104,3,0))</f>
        <v/>
      </c>
      <c r="AE47" s="115">
        <f t="shared" si="101"/>
        <v>0</v>
      </c>
      <c r="AF47" s="152" t="str">
        <f t="shared" si="102"/>
        <v/>
      </c>
      <c r="AG47" s="152" t="str">
        <f t="shared" si="103"/>
        <v/>
      </c>
      <c r="AH47" s="115">
        <f t="shared" si="104"/>
        <v>0</v>
      </c>
      <c r="AI47" s="152" t="str">
        <f t="shared" si="105"/>
        <v/>
      </c>
      <c r="AJ47" s="152" t="str">
        <f t="shared" si="106"/>
        <v/>
      </c>
      <c r="AK47" s="383"/>
      <c r="AL47" s="166">
        <f t="shared" si="14"/>
        <v>0</v>
      </c>
      <c r="AM47" s="392">
        <f t="shared" si="15"/>
        <v>0</v>
      </c>
      <c r="AN47" s="392">
        <f>COUNTIF($B$12:B47,B47)</f>
        <v>0</v>
      </c>
      <c r="AO47" s="392"/>
      <c r="AP47" s="392" t="str">
        <f t="shared" si="16"/>
        <v/>
      </c>
      <c r="AQ47" s="392" t="str">
        <f t="shared" si="17"/>
        <v/>
      </c>
      <c r="AR47" s="392" t="str">
        <f t="shared" si="18"/>
        <v/>
      </c>
      <c r="AS47" s="392" t="str">
        <f t="shared" si="19"/>
        <v/>
      </c>
      <c r="AT47" s="392">
        <f t="shared" si="20"/>
        <v>0</v>
      </c>
      <c r="AU47" s="392" t="str">
        <f t="shared" si="93"/>
        <v/>
      </c>
      <c r="AV47" s="392" t="str">
        <f t="shared" si="94"/>
        <v/>
      </c>
      <c r="AW47" s="392" t="str">
        <f t="shared" si="95"/>
        <v/>
      </c>
      <c r="AX47" s="392" t="str">
        <f t="shared" si="96"/>
        <v/>
      </c>
      <c r="AY47" s="392" t="str">
        <f t="shared" si="97"/>
        <v/>
      </c>
      <c r="AZ47" s="392" t="str">
        <f t="shared" si="26"/>
        <v/>
      </c>
      <c r="BA47" s="392" t="str">
        <f t="shared" si="27"/>
        <v/>
      </c>
      <c r="BB47" s="392" t="str">
        <f t="shared" si="28"/>
        <v/>
      </c>
      <c r="BC47" s="392" t="str">
        <f t="shared" si="29"/>
        <v/>
      </c>
      <c r="BD47" s="396" t="str">
        <f t="shared" si="30"/>
        <v/>
      </c>
      <c r="BE47" s="386">
        <f t="shared" si="31"/>
        <v>0</v>
      </c>
      <c r="BF47" s="152"/>
      <c r="BG47" s="392">
        <f t="shared" si="32"/>
        <v>0</v>
      </c>
      <c r="BH47" s="392">
        <f t="shared" si="33"/>
        <v>0</v>
      </c>
      <c r="BI47" s="405">
        <f t="shared" si="34"/>
        <v>0</v>
      </c>
      <c r="BJ47" s="406">
        <f t="shared" si="11"/>
        <v>0</v>
      </c>
      <c r="BK47" s="391" t="str">
        <f t="shared" si="12"/>
        <v>0</v>
      </c>
      <c r="BL47" s="391" t="str">
        <f t="shared" si="13"/>
        <v>0</v>
      </c>
      <c r="BM47" s="405">
        <f t="shared" si="35"/>
        <v>0</v>
      </c>
      <c r="BN47" s="405" t="str">
        <f t="shared" si="36"/>
        <v>0m0</v>
      </c>
      <c r="BO47" s="392">
        <f t="shared" si="37"/>
        <v>0</v>
      </c>
      <c r="BP47" s="392">
        <f t="shared" si="38"/>
        <v>0</v>
      </c>
      <c r="BQ47" s="405">
        <f t="shared" si="39"/>
        <v>0</v>
      </c>
      <c r="BR47" s="406">
        <f t="shared" si="40"/>
        <v>0</v>
      </c>
      <c r="BS47" s="391" t="str">
        <f t="shared" si="41"/>
        <v>0</v>
      </c>
      <c r="BT47" s="391" t="str">
        <f t="shared" si="42"/>
        <v>0</v>
      </c>
      <c r="BU47" s="405">
        <f t="shared" si="43"/>
        <v>0</v>
      </c>
      <c r="BV47" s="405" t="str">
        <f t="shared" si="44"/>
        <v>0m0</v>
      </c>
      <c r="BW47" s="392">
        <f t="shared" si="45"/>
        <v>0</v>
      </c>
      <c r="BX47" s="392">
        <f t="shared" si="46"/>
        <v>0</v>
      </c>
      <c r="BY47" s="405">
        <f t="shared" si="47"/>
        <v>0</v>
      </c>
      <c r="BZ47" s="406">
        <f t="shared" si="48"/>
        <v>0</v>
      </c>
      <c r="CA47" s="391" t="str">
        <f t="shared" si="49"/>
        <v>0</v>
      </c>
      <c r="CB47" s="391" t="str">
        <f t="shared" si="50"/>
        <v>0</v>
      </c>
      <c r="CC47" s="405">
        <f t="shared" si="51"/>
        <v>0</v>
      </c>
      <c r="CD47" s="405" t="str">
        <f t="shared" si="52"/>
        <v>0m0</v>
      </c>
      <c r="CE47" s="392">
        <f t="shared" si="53"/>
        <v>0</v>
      </c>
      <c r="CF47" s="392">
        <f t="shared" si="54"/>
        <v>0</v>
      </c>
      <c r="CG47" s="405">
        <f t="shared" si="55"/>
        <v>0</v>
      </c>
      <c r="CH47" s="406">
        <f t="shared" si="56"/>
        <v>0</v>
      </c>
      <c r="CI47" s="391" t="str">
        <f t="shared" si="57"/>
        <v>0</v>
      </c>
      <c r="CJ47" s="391" t="str">
        <f t="shared" si="58"/>
        <v>0</v>
      </c>
      <c r="CK47" s="405">
        <f t="shared" si="59"/>
        <v>0</v>
      </c>
      <c r="CL47" s="405" t="str">
        <f t="shared" si="60"/>
        <v>0m0</v>
      </c>
      <c r="CM47" s="392">
        <f t="shared" si="61"/>
        <v>0</v>
      </c>
      <c r="CN47" s="392">
        <f t="shared" si="62"/>
        <v>0</v>
      </c>
      <c r="CO47" s="405">
        <f t="shared" si="63"/>
        <v>0</v>
      </c>
      <c r="CP47" s="406">
        <f t="shared" si="64"/>
        <v>0</v>
      </c>
      <c r="CQ47" s="391" t="str">
        <f t="shared" si="65"/>
        <v>0</v>
      </c>
      <c r="CR47" s="391" t="str">
        <f t="shared" si="66"/>
        <v>0</v>
      </c>
      <c r="CS47" s="405">
        <f t="shared" si="67"/>
        <v>0</v>
      </c>
      <c r="CT47" s="405" t="str">
        <f t="shared" si="68"/>
        <v>0m0</v>
      </c>
      <c r="CU47" s="405">
        <f t="shared" si="69"/>
        <v>0</v>
      </c>
      <c r="CV47" s="405">
        <f t="shared" si="70"/>
        <v>0</v>
      </c>
      <c r="CW47" s="405">
        <f t="shared" si="71"/>
        <v>0</v>
      </c>
      <c r="CX47" s="405">
        <f t="shared" si="72"/>
        <v>0</v>
      </c>
      <c r="CY47" s="405">
        <f t="shared" si="73"/>
        <v>0</v>
      </c>
      <c r="CZ47" s="405" t="str">
        <f t="shared" si="74"/>
        <v/>
      </c>
      <c r="DA47" s="405" t="str">
        <f t="shared" si="75"/>
        <v/>
      </c>
      <c r="DB47" s="405" t="str">
        <f t="shared" si="76"/>
        <v/>
      </c>
      <c r="DC47" s="405" t="str">
        <f t="shared" si="77"/>
        <v/>
      </c>
      <c r="DD47" s="405" t="str">
        <f t="shared" si="78"/>
        <v/>
      </c>
      <c r="DE47" s="405"/>
      <c r="DG47" s="405" t="str">
        <f t="shared" si="79"/>
        <v/>
      </c>
      <c r="DH47" s="405" t="str">
        <f t="shared" si="80"/>
        <v/>
      </c>
      <c r="DI47" s="405">
        <f t="shared" si="81"/>
        <v>0</v>
      </c>
      <c r="DJ47" s="405" t="str">
        <f t="shared" si="82"/>
        <v/>
      </c>
      <c r="DK47" s="405" t="str">
        <f t="shared" si="83"/>
        <v/>
      </c>
      <c r="DL47" s="405" t="str">
        <f t="shared" si="84"/>
        <v/>
      </c>
      <c r="DM47" s="405" t="str">
        <f t="shared" si="85"/>
        <v/>
      </c>
      <c r="DN47" s="405" t="str">
        <f t="shared" si="86"/>
        <v/>
      </c>
      <c r="DO47" s="405" t="str">
        <f t="shared" si="87"/>
        <v/>
      </c>
      <c r="DS47" s="386">
        <f t="shared" si="98"/>
        <v>0</v>
      </c>
      <c r="DT47" s="386">
        <f t="shared" si="99"/>
        <v>0</v>
      </c>
      <c r="DU47" s="404">
        <f t="shared" si="90"/>
        <v>0</v>
      </c>
    </row>
    <row r="48" spans="1:125" s="404" customFormat="1" ht="18" hidden="1" customHeight="1">
      <c r="A48" s="140" t="str">
        <f t="shared" si="92"/>
        <v/>
      </c>
      <c r="B48" s="153"/>
      <c r="C48" s="31" t="str">
        <f>IF(B48="","",VLOOKUP(B48,学連登録!$C$2:$G$3000,2,FALSE))</f>
        <v/>
      </c>
      <c r="D48" s="32" t="str">
        <f>IF(B48="","",VLOOKUP(B48,学連登録!$C$2:$G$3000,3,FALSE))</f>
        <v/>
      </c>
      <c r="E48" s="33" t="str">
        <f>IF(B48="","",VLOOKUP(B48,学連登録!$C$2:$G$3000,4,FALSE))</f>
        <v/>
      </c>
      <c r="F48" s="376" t="str">
        <f>IF(B48="","",VLOOKUP(B48,学連登録!$C$2:$I$3000,7,FALSE))</f>
        <v/>
      </c>
      <c r="G48" s="154"/>
      <c r="H48" s="889"/>
      <c r="I48" s="890"/>
      <c r="J48" s="155"/>
      <c r="K48" s="885"/>
      <c r="L48" s="886"/>
      <c r="M48" s="155"/>
      <c r="N48" s="883"/>
      <c r="O48" s="884"/>
      <c r="P48" s="154"/>
      <c r="Q48" s="881"/>
      <c r="R48" s="882"/>
      <c r="S48" s="154"/>
      <c r="T48" s="881"/>
      <c r="U48" s="882"/>
      <c r="V48" s="101" t="str">
        <f>IF(B48="","",VLOOKUP(B48,学連登録!$C$2:$H$3000,6,FALSE))</f>
        <v/>
      </c>
      <c r="W48" s="370"/>
      <c r="X48" s="152"/>
      <c r="Y48" s="116" t="str">
        <f t="shared" si="100"/>
        <v/>
      </c>
      <c r="Z48" s="97" t="str">
        <f>IF(G48="","",VLOOKUP(G48,種目名!$O$5:$T$104,3,0))</f>
        <v/>
      </c>
      <c r="AA48" s="98" t="str">
        <f>IF(J48="","",VLOOKUP(J48,種目名!$O$5:$T$104,3,0))</f>
        <v/>
      </c>
      <c r="AB48" s="117" t="str">
        <f>IF(M48="","",VLOOKUP(M48,種目名!$O$5:$T$104,3,0))</f>
        <v/>
      </c>
      <c r="AC48" s="117" t="str">
        <f>IF(P48="","",VLOOKUP(AF48,種目名!$O$5:$T$104,3,0))</f>
        <v/>
      </c>
      <c r="AD48" s="118" t="str">
        <f>IF(S48="","",VLOOKUP(AI48,種目名!$O$5:$T$104,3,0))</f>
        <v/>
      </c>
      <c r="AE48" s="115">
        <f t="shared" si="101"/>
        <v>0</v>
      </c>
      <c r="AF48" s="152" t="str">
        <f t="shared" si="102"/>
        <v/>
      </c>
      <c r="AG48" s="152" t="str">
        <f t="shared" si="103"/>
        <v/>
      </c>
      <c r="AH48" s="115">
        <f t="shared" si="104"/>
        <v>0</v>
      </c>
      <c r="AI48" s="152" t="str">
        <f t="shared" si="105"/>
        <v/>
      </c>
      <c r="AJ48" s="152" t="str">
        <f t="shared" si="106"/>
        <v/>
      </c>
      <c r="AK48" s="383"/>
      <c r="AL48" s="166">
        <f t="shared" si="14"/>
        <v>0</v>
      </c>
      <c r="AM48" s="392">
        <f t="shared" si="15"/>
        <v>0</v>
      </c>
      <c r="AN48" s="392">
        <f>COUNTIF($B$12:B48,B48)</f>
        <v>0</v>
      </c>
      <c r="AO48" s="392"/>
      <c r="AP48" s="392" t="str">
        <f t="shared" si="16"/>
        <v/>
      </c>
      <c r="AQ48" s="392" t="str">
        <f t="shared" si="17"/>
        <v/>
      </c>
      <c r="AR48" s="392" t="str">
        <f t="shared" si="18"/>
        <v/>
      </c>
      <c r="AS48" s="392" t="str">
        <f t="shared" si="19"/>
        <v/>
      </c>
      <c r="AT48" s="392">
        <f t="shared" si="20"/>
        <v>0</v>
      </c>
      <c r="AU48" s="392" t="str">
        <f t="shared" si="93"/>
        <v/>
      </c>
      <c r="AV48" s="392" t="str">
        <f t="shared" si="94"/>
        <v/>
      </c>
      <c r="AW48" s="392" t="str">
        <f t="shared" si="95"/>
        <v/>
      </c>
      <c r="AX48" s="392" t="str">
        <f t="shared" si="96"/>
        <v/>
      </c>
      <c r="AY48" s="392" t="str">
        <f t="shared" si="97"/>
        <v/>
      </c>
      <c r="AZ48" s="392" t="str">
        <f t="shared" si="26"/>
        <v/>
      </c>
      <c r="BA48" s="392" t="str">
        <f t="shared" si="27"/>
        <v/>
      </c>
      <c r="BB48" s="392" t="str">
        <f t="shared" si="28"/>
        <v/>
      </c>
      <c r="BC48" s="392" t="str">
        <f t="shared" si="29"/>
        <v/>
      </c>
      <c r="BD48" s="396" t="str">
        <f t="shared" si="30"/>
        <v/>
      </c>
      <c r="BE48" s="386">
        <f t="shared" si="31"/>
        <v>0</v>
      </c>
      <c r="BF48" s="152"/>
      <c r="BG48" s="392">
        <f t="shared" si="32"/>
        <v>0</v>
      </c>
      <c r="BH48" s="392">
        <f t="shared" si="33"/>
        <v>0</v>
      </c>
      <c r="BI48" s="405">
        <f t="shared" si="34"/>
        <v>0</v>
      </c>
      <c r="BJ48" s="406">
        <f t="shared" si="11"/>
        <v>0</v>
      </c>
      <c r="BK48" s="391" t="str">
        <f t="shared" si="12"/>
        <v>0</v>
      </c>
      <c r="BL48" s="391" t="str">
        <f t="shared" si="13"/>
        <v>0</v>
      </c>
      <c r="BM48" s="405">
        <f t="shared" si="35"/>
        <v>0</v>
      </c>
      <c r="BN48" s="405" t="str">
        <f t="shared" si="36"/>
        <v>0m0</v>
      </c>
      <c r="BO48" s="392">
        <f t="shared" si="37"/>
        <v>0</v>
      </c>
      <c r="BP48" s="392">
        <f t="shared" si="38"/>
        <v>0</v>
      </c>
      <c r="BQ48" s="405">
        <f t="shared" si="39"/>
        <v>0</v>
      </c>
      <c r="BR48" s="406">
        <f t="shared" si="40"/>
        <v>0</v>
      </c>
      <c r="BS48" s="391" t="str">
        <f t="shared" si="41"/>
        <v>0</v>
      </c>
      <c r="BT48" s="391" t="str">
        <f t="shared" si="42"/>
        <v>0</v>
      </c>
      <c r="BU48" s="405">
        <f t="shared" si="43"/>
        <v>0</v>
      </c>
      <c r="BV48" s="405" t="str">
        <f t="shared" si="44"/>
        <v>0m0</v>
      </c>
      <c r="BW48" s="392">
        <f t="shared" si="45"/>
        <v>0</v>
      </c>
      <c r="BX48" s="392">
        <f t="shared" si="46"/>
        <v>0</v>
      </c>
      <c r="BY48" s="405">
        <f t="shared" si="47"/>
        <v>0</v>
      </c>
      <c r="BZ48" s="406">
        <f t="shared" si="48"/>
        <v>0</v>
      </c>
      <c r="CA48" s="391" t="str">
        <f t="shared" si="49"/>
        <v>0</v>
      </c>
      <c r="CB48" s="391" t="str">
        <f t="shared" si="50"/>
        <v>0</v>
      </c>
      <c r="CC48" s="405">
        <f t="shared" si="51"/>
        <v>0</v>
      </c>
      <c r="CD48" s="405" t="str">
        <f t="shared" si="52"/>
        <v>0m0</v>
      </c>
      <c r="CE48" s="392">
        <f t="shared" si="53"/>
        <v>0</v>
      </c>
      <c r="CF48" s="392">
        <f t="shared" si="54"/>
        <v>0</v>
      </c>
      <c r="CG48" s="405">
        <f t="shared" si="55"/>
        <v>0</v>
      </c>
      <c r="CH48" s="406">
        <f t="shared" si="56"/>
        <v>0</v>
      </c>
      <c r="CI48" s="391" t="str">
        <f t="shared" si="57"/>
        <v>0</v>
      </c>
      <c r="CJ48" s="391" t="str">
        <f t="shared" si="58"/>
        <v>0</v>
      </c>
      <c r="CK48" s="405">
        <f t="shared" si="59"/>
        <v>0</v>
      </c>
      <c r="CL48" s="405" t="str">
        <f t="shared" si="60"/>
        <v>0m0</v>
      </c>
      <c r="CM48" s="392">
        <f t="shared" si="61"/>
        <v>0</v>
      </c>
      <c r="CN48" s="392">
        <f t="shared" si="62"/>
        <v>0</v>
      </c>
      <c r="CO48" s="405">
        <f t="shared" si="63"/>
        <v>0</v>
      </c>
      <c r="CP48" s="406">
        <f t="shared" si="64"/>
        <v>0</v>
      </c>
      <c r="CQ48" s="391" t="str">
        <f t="shared" si="65"/>
        <v>0</v>
      </c>
      <c r="CR48" s="391" t="str">
        <f t="shared" si="66"/>
        <v>0</v>
      </c>
      <c r="CS48" s="405">
        <f t="shared" si="67"/>
        <v>0</v>
      </c>
      <c r="CT48" s="405" t="str">
        <f t="shared" si="68"/>
        <v>0m0</v>
      </c>
      <c r="CU48" s="405">
        <f t="shared" si="69"/>
        <v>0</v>
      </c>
      <c r="CV48" s="405">
        <f t="shared" si="70"/>
        <v>0</v>
      </c>
      <c r="CW48" s="405">
        <f t="shared" si="71"/>
        <v>0</v>
      </c>
      <c r="CX48" s="405">
        <f t="shared" si="72"/>
        <v>0</v>
      </c>
      <c r="CY48" s="405">
        <f t="shared" si="73"/>
        <v>0</v>
      </c>
      <c r="CZ48" s="405" t="str">
        <f t="shared" si="74"/>
        <v/>
      </c>
      <c r="DA48" s="405" t="str">
        <f t="shared" si="75"/>
        <v/>
      </c>
      <c r="DB48" s="405" t="str">
        <f t="shared" si="76"/>
        <v/>
      </c>
      <c r="DC48" s="405" t="str">
        <f t="shared" si="77"/>
        <v/>
      </c>
      <c r="DD48" s="405" t="str">
        <f t="shared" si="78"/>
        <v/>
      </c>
      <c r="DE48" s="405"/>
      <c r="DG48" s="405" t="str">
        <f t="shared" si="79"/>
        <v/>
      </c>
      <c r="DH48" s="405" t="str">
        <f t="shared" si="80"/>
        <v/>
      </c>
      <c r="DI48" s="405">
        <f t="shared" si="81"/>
        <v>0</v>
      </c>
      <c r="DJ48" s="405" t="str">
        <f t="shared" si="82"/>
        <v/>
      </c>
      <c r="DK48" s="405" t="str">
        <f t="shared" si="83"/>
        <v/>
      </c>
      <c r="DL48" s="405" t="str">
        <f t="shared" si="84"/>
        <v/>
      </c>
      <c r="DM48" s="405" t="str">
        <f t="shared" si="85"/>
        <v/>
      </c>
      <c r="DN48" s="405" t="str">
        <f t="shared" si="86"/>
        <v/>
      </c>
      <c r="DO48" s="405" t="str">
        <f t="shared" si="87"/>
        <v/>
      </c>
      <c r="DS48" s="386">
        <f t="shared" si="98"/>
        <v>0</v>
      </c>
      <c r="DT48" s="386">
        <f t="shared" si="99"/>
        <v>0</v>
      </c>
      <c r="DU48" s="404">
        <f t="shared" si="90"/>
        <v>0</v>
      </c>
    </row>
    <row r="49" spans="1:125" s="404" customFormat="1" ht="18" hidden="1" customHeight="1">
      <c r="A49" s="140" t="str">
        <f t="shared" si="92"/>
        <v/>
      </c>
      <c r="B49" s="153"/>
      <c r="C49" s="31" t="str">
        <f>IF(B49="","",VLOOKUP(B49,学連登録!$C$2:$G$3000,2,FALSE))</f>
        <v/>
      </c>
      <c r="D49" s="32" t="str">
        <f>IF(B49="","",VLOOKUP(B49,学連登録!$C$2:$G$3000,3,FALSE))</f>
        <v/>
      </c>
      <c r="E49" s="33" t="str">
        <f>IF(B49="","",VLOOKUP(B49,学連登録!$C$2:$G$3000,4,FALSE))</f>
        <v/>
      </c>
      <c r="F49" s="376" t="str">
        <f>IF(B49="","",VLOOKUP(B49,学連登録!$C$2:$I$3000,7,FALSE))</f>
        <v/>
      </c>
      <c r="G49" s="154"/>
      <c r="H49" s="889"/>
      <c r="I49" s="890"/>
      <c r="J49" s="155"/>
      <c r="K49" s="885"/>
      <c r="L49" s="886"/>
      <c r="M49" s="155"/>
      <c r="N49" s="883"/>
      <c r="O49" s="884"/>
      <c r="P49" s="154"/>
      <c r="Q49" s="881"/>
      <c r="R49" s="882"/>
      <c r="S49" s="154"/>
      <c r="T49" s="881"/>
      <c r="U49" s="882"/>
      <c r="V49" s="101" t="str">
        <f>IF(B49="","",VLOOKUP(B49,学連登録!$C$2:$H$3000,6,FALSE))</f>
        <v/>
      </c>
      <c r="W49" s="370"/>
      <c r="X49" s="152"/>
      <c r="Y49" s="116" t="str">
        <f t="shared" si="100"/>
        <v/>
      </c>
      <c r="Z49" s="97" t="str">
        <f>IF(G49="","",VLOOKUP(G49,種目名!$O$5:$T$104,3,0))</f>
        <v/>
      </c>
      <c r="AA49" s="98" t="str">
        <f>IF(J49="","",VLOOKUP(J49,種目名!$O$5:$T$104,3,0))</f>
        <v/>
      </c>
      <c r="AB49" s="117" t="str">
        <f>IF(M49="","",VLOOKUP(M49,種目名!$O$5:$T$104,3,0))</f>
        <v/>
      </c>
      <c r="AC49" s="117" t="str">
        <f>IF(P49="","",VLOOKUP(AF49,種目名!$O$5:$T$104,3,0))</f>
        <v/>
      </c>
      <c r="AD49" s="118" t="str">
        <f>IF(S49="","",VLOOKUP(AI49,種目名!$O$5:$T$104,3,0))</f>
        <v/>
      </c>
      <c r="AE49" s="115">
        <f t="shared" si="101"/>
        <v>0</v>
      </c>
      <c r="AF49" s="152" t="str">
        <f t="shared" si="102"/>
        <v/>
      </c>
      <c r="AG49" s="152" t="str">
        <f t="shared" si="103"/>
        <v/>
      </c>
      <c r="AH49" s="115">
        <f t="shared" si="104"/>
        <v>0</v>
      </c>
      <c r="AI49" s="152" t="str">
        <f t="shared" si="105"/>
        <v/>
      </c>
      <c r="AJ49" s="152" t="str">
        <f t="shared" si="106"/>
        <v/>
      </c>
      <c r="AK49" s="383"/>
      <c r="AL49" s="166">
        <f t="shared" si="14"/>
        <v>0</v>
      </c>
      <c r="AM49" s="392">
        <f t="shared" si="15"/>
        <v>0</v>
      </c>
      <c r="AN49" s="392">
        <f>COUNTIF($B$12:B49,B49)</f>
        <v>0</v>
      </c>
      <c r="AO49" s="392"/>
      <c r="AP49" s="392" t="str">
        <f t="shared" si="16"/>
        <v/>
      </c>
      <c r="AQ49" s="392" t="str">
        <f t="shared" si="17"/>
        <v/>
      </c>
      <c r="AR49" s="392" t="str">
        <f t="shared" si="18"/>
        <v/>
      </c>
      <c r="AS49" s="392" t="str">
        <f t="shared" si="19"/>
        <v/>
      </c>
      <c r="AT49" s="392">
        <f t="shared" si="20"/>
        <v>0</v>
      </c>
      <c r="AU49" s="392" t="str">
        <f t="shared" si="93"/>
        <v/>
      </c>
      <c r="AV49" s="392" t="str">
        <f t="shared" si="94"/>
        <v/>
      </c>
      <c r="AW49" s="392" t="str">
        <f t="shared" si="95"/>
        <v/>
      </c>
      <c r="AX49" s="392" t="str">
        <f t="shared" si="96"/>
        <v/>
      </c>
      <c r="AY49" s="392" t="str">
        <f t="shared" si="97"/>
        <v/>
      </c>
      <c r="AZ49" s="392" t="str">
        <f t="shared" si="26"/>
        <v/>
      </c>
      <c r="BA49" s="392" t="str">
        <f t="shared" si="27"/>
        <v/>
      </c>
      <c r="BB49" s="392" t="str">
        <f t="shared" si="28"/>
        <v/>
      </c>
      <c r="BC49" s="392" t="str">
        <f t="shared" si="29"/>
        <v/>
      </c>
      <c r="BD49" s="396" t="str">
        <f t="shared" si="30"/>
        <v/>
      </c>
      <c r="BE49" s="386">
        <f t="shared" si="31"/>
        <v>0</v>
      </c>
      <c r="BF49" s="152"/>
      <c r="BG49" s="392">
        <f t="shared" si="32"/>
        <v>0</v>
      </c>
      <c r="BH49" s="392">
        <f t="shared" si="33"/>
        <v>0</v>
      </c>
      <c r="BI49" s="405">
        <f t="shared" si="34"/>
        <v>0</v>
      </c>
      <c r="BJ49" s="406">
        <f t="shared" si="11"/>
        <v>0</v>
      </c>
      <c r="BK49" s="391" t="str">
        <f t="shared" si="12"/>
        <v>0</v>
      </c>
      <c r="BL49" s="391" t="str">
        <f t="shared" si="13"/>
        <v>0</v>
      </c>
      <c r="BM49" s="405">
        <f t="shared" si="35"/>
        <v>0</v>
      </c>
      <c r="BN49" s="405" t="str">
        <f t="shared" si="36"/>
        <v>0m0</v>
      </c>
      <c r="BO49" s="392">
        <f t="shared" si="37"/>
        <v>0</v>
      </c>
      <c r="BP49" s="392">
        <f t="shared" si="38"/>
        <v>0</v>
      </c>
      <c r="BQ49" s="405">
        <f t="shared" si="39"/>
        <v>0</v>
      </c>
      <c r="BR49" s="406">
        <f t="shared" si="40"/>
        <v>0</v>
      </c>
      <c r="BS49" s="391" t="str">
        <f t="shared" si="41"/>
        <v>0</v>
      </c>
      <c r="BT49" s="391" t="str">
        <f t="shared" si="42"/>
        <v>0</v>
      </c>
      <c r="BU49" s="405">
        <f t="shared" si="43"/>
        <v>0</v>
      </c>
      <c r="BV49" s="405" t="str">
        <f t="shared" si="44"/>
        <v>0m0</v>
      </c>
      <c r="BW49" s="392">
        <f t="shared" si="45"/>
        <v>0</v>
      </c>
      <c r="BX49" s="392">
        <f t="shared" si="46"/>
        <v>0</v>
      </c>
      <c r="BY49" s="405">
        <f t="shared" si="47"/>
        <v>0</v>
      </c>
      <c r="BZ49" s="406">
        <f t="shared" si="48"/>
        <v>0</v>
      </c>
      <c r="CA49" s="391" t="str">
        <f t="shared" si="49"/>
        <v>0</v>
      </c>
      <c r="CB49" s="391" t="str">
        <f t="shared" si="50"/>
        <v>0</v>
      </c>
      <c r="CC49" s="405">
        <f t="shared" si="51"/>
        <v>0</v>
      </c>
      <c r="CD49" s="405" t="str">
        <f t="shared" si="52"/>
        <v>0m0</v>
      </c>
      <c r="CE49" s="392">
        <f t="shared" si="53"/>
        <v>0</v>
      </c>
      <c r="CF49" s="392">
        <f t="shared" si="54"/>
        <v>0</v>
      </c>
      <c r="CG49" s="405">
        <f t="shared" si="55"/>
        <v>0</v>
      </c>
      <c r="CH49" s="406">
        <f t="shared" si="56"/>
        <v>0</v>
      </c>
      <c r="CI49" s="391" t="str">
        <f t="shared" si="57"/>
        <v>0</v>
      </c>
      <c r="CJ49" s="391" t="str">
        <f t="shared" si="58"/>
        <v>0</v>
      </c>
      <c r="CK49" s="405">
        <f t="shared" si="59"/>
        <v>0</v>
      </c>
      <c r="CL49" s="405" t="str">
        <f t="shared" si="60"/>
        <v>0m0</v>
      </c>
      <c r="CM49" s="392">
        <f t="shared" si="61"/>
        <v>0</v>
      </c>
      <c r="CN49" s="392">
        <f t="shared" si="62"/>
        <v>0</v>
      </c>
      <c r="CO49" s="405">
        <f t="shared" si="63"/>
        <v>0</v>
      </c>
      <c r="CP49" s="406">
        <f t="shared" si="64"/>
        <v>0</v>
      </c>
      <c r="CQ49" s="391" t="str">
        <f t="shared" si="65"/>
        <v>0</v>
      </c>
      <c r="CR49" s="391" t="str">
        <f t="shared" si="66"/>
        <v>0</v>
      </c>
      <c r="CS49" s="405">
        <f t="shared" si="67"/>
        <v>0</v>
      </c>
      <c r="CT49" s="405" t="str">
        <f t="shared" si="68"/>
        <v>0m0</v>
      </c>
      <c r="CU49" s="405">
        <f t="shared" si="69"/>
        <v>0</v>
      </c>
      <c r="CV49" s="405">
        <f t="shared" si="70"/>
        <v>0</v>
      </c>
      <c r="CW49" s="405">
        <f t="shared" si="71"/>
        <v>0</v>
      </c>
      <c r="CX49" s="405">
        <f t="shared" si="72"/>
        <v>0</v>
      </c>
      <c r="CY49" s="405">
        <f t="shared" si="73"/>
        <v>0</v>
      </c>
      <c r="CZ49" s="405" t="str">
        <f t="shared" si="74"/>
        <v/>
      </c>
      <c r="DA49" s="405" t="str">
        <f t="shared" si="75"/>
        <v/>
      </c>
      <c r="DB49" s="405" t="str">
        <f t="shared" si="76"/>
        <v/>
      </c>
      <c r="DC49" s="405" t="str">
        <f t="shared" si="77"/>
        <v/>
      </c>
      <c r="DD49" s="405" t="str">
        <f t="shared" si="78"/>
        <v/>
      </c>
      <c r="DE49" s="405"/>
      <c r="DG49" s="405" t="str">
        <f t="shared" si="79"/>
        <v/>
      </c>
      <c r="DH49" s="405" t="str">
        <f t="shared" si="80"/>
        <v/>
      </c>
      <c r="DI49" s="405">
        <f t="shared" si="81"/>
        <v>0</v>
      </c>
      <c r="DJ49" s="405" t="str">
        <f t="shared" si="82"/>
        <v/>
      </c>
      <c r="DK49" s="405" t="str">
        <f t="shared" si="83"/>
        <v/>
      </c>
      <c r="DL49" s="405" t="str">
        <f t="shared" si="84"/>
        <v/>
      </c>
      <c r="DM49" s="405" t="str">
        <f t="shared" si="85"/>
        <v/>
      </c>
      <c r="DN49" s="405" t="str">
        <f t="shared" si="86"/>
        <v/>
      </c>
      <c r="DO49" s="405" t="str">
        <f t="shared" si="87"/>
        <v/>
      </c>
      <c r="DS49" s="386">
        <f t="shared" si="98"/>
        <v>0</v>
      </c>
      <c r="DT49" s="386">
        <f t="shared" si="99"/>
        <v>0</v>
      </c>
      <c r="DU49" s="404">
        <f t="shared" si="90"/>
        <v>0</v>
      </c>
    </row>
    <row r="50" spans="1:125" s="404" customFormat="1" ht="18" hidden="1" customHeight="1">
      <c r="A50" s="140" t="str">
        <f t="shared" si="92"/>
        <v/>
      </c>
      <c r="B50" s="153"/>
      <c r="C50" s="31" t="str">
        <f>IF(B50="","",VLOOKUP(B50,学連登録!$C$2:$G$3000,2,FALSE))</f>
        <v/>
      </c>
      <c r="D50" s="32" t="str">
        <f>IF(B50="","",VLOOKUP(B50,学連登録!$C$2:$G$3000,3,FALSE))</f>
        <v/>
      </c>
      <c r="E50" s="33" t="str">
        <f>IF(B50="","",VLOOKUP(B50,学連登録!$C$2:$G$3000,4,FALSE))</f>
        <v/>
      </c>
      <c r="F50" s="376" t="str">
        <f>IF(B50="","",VLOOKUP(B50,学連登録!$C$2:$I$3000,7,FALSE))</f>
        <v/>
      </c>
      <c r="G50" s="154"/>
      <c r="H50" s="889"/>
      <c r="I50" s="890"/>
      <c r="J50" s="155"/>
      <c r="K50" s="885"/>
      <c r="L50" s="886"/>
      <c r="M50" s="155"/>
      <c r="N50" s="883"/>
      <c r="O50" s="884"/>
      <c r="P50" s="154"/>
      <c r="Q50" s="881"/>
      <c r="R50" s="882"/>
      <c r="S50" s="154"/>
      <c r="T50" s="881"/>
      <c r="U50" s="882"/>
      <c r="V50" s="101" t="str">
        <f>IF(B50="","",VLOOKUP(B50,学連登録!$C$2:$H$3000,6,FALSE))</f>
        <v/>
      </c>
      <c r="W50" s="370"/>
      <c r="X50" s="152"/>
      <c r="Y50" s="116" t="str">
        <f t="shared" si="100"/>
        <v/>
      </c>
      <c r="Z50" s="97" t="str">
        <f>IF(G50="","",VLOOKUP(G50,種目名!$O$5:$T$104,3,0))</f>
        <v/>
      </c>
      <c r="AA50" s="98" t="str">
        <f>IF(J50="","",VLOOKUP(J50,種目名!$O$5:$T$104,3,0))</f>
        <v/>
      </c>
      <c r="AB50" s="117" t="str">
        <f>IF(M50="","",VLOOKUP(M50,種目名!$O$5:$T$104,3,0))</f>
        <v/>
      </c>
      <c r="AC50" s="117" t="str">
        <f>IF(P50="","",VLOOKUP(AF50,種目名!$O$5:$T$104,3,0))</f>
        <v/>
      </c>
      <c r="AD50" s="118" t="str">
        <f>IF(S50="","",VLOOKUP(AI50,種目名!$O$5:$T$104,3,0))</f>
        <v/>
      </c>
      <c r="AE50" s="115">
        <f t="shared" si="101"/>
        <v>0</v>
      </c>
      <c r="AF50" s="152" t="str">
        <f t="shared" si="102"/>
        <v/>
      </c>
      <c r="AG50" s="152" t="str">
        <f t="shared" si="103"/>
        <v/>
      </c>
      <c r="AH50" s="115">
        <f t="shared" si="104"/>
        <v>0</v>
      </c>
      <c r="AI50" s="152" t="str">
        <f t="shared" si="105"/>
        <v/>
      </c>
      <c r="AJ50" s="152" t="str">
        <f t="shared" si="106"/>
        <v/>
      </c>
      <c r="AK50" s="383"/>
      <c r="AL50" s="166">
        <f t="shared" si="14"/>
        <v>0</v>
      </c>
      <c r="AM50" s="392">
        <f t="shared" si="15"/>
        <v>0</v>
      </c>
      <c r="AN50" s="392">
        <f>COUNTIF($B$12:B50,B50)</f>
        <v>0</v>
      </c>
      <c r="AO50" s="392"/>
      <c r="AP50" s="392" t="str">
        <f t="shared" si="16"/>
        <v/>
      </c>
      <c r="AQ50" s="392" t="str">
        <f t="shared" si="17"/>
        <v/>
      </c>
      <c r="AR50" s="392" t="str">
        <f t="shared" si="18"/>
        <v/>
      </c>
      <c r="AS50" s="392" t="str">
        <f t="shared" si="19"/>
        <v/>
      </c>
      <c r="AT50" s="392">
        <f t="shared" si="20"/>
        <v>0</v>
      </c>
      <c r="AU50" s="392" t="str">
        <f t="shared" si="93"/>
        <v/>
      </c>
      <c r="AV50" s="392" t="str">
        <f t="shared" si="94"/>
        <v/>
      </c>
      <c r="AW50" s="392" t="str">
        <f t="shared" si="95"/>
        <v/>
      </c>
      <c r="AX50" s="392" t="str">
        <f t="shared" si="96"/>
        <v/>
      </c>
      <c r="AY50" s="392" t="str">
        <f t="shared" si="97"/>
        <v/>
      </c>
      <c r="AZ50" s="392" t="str">
        <f t="shared" si="26"/>
        <v/>
      </c>
      <c r="BA50" s="392" t="str">
        <f t="shared" si="27"/>
        <v/>
      </c>
      <c r="BB50" s="392" t="str">
        <f t="shared" si="28"/>
        <v/>
      </c>
      <c r="BC50" s="392" t="str">
        <f t="shared" si="29"/>
        <v/>
      </c>
      <c r="BD50" s="396" t="str">
        <f t="shared" si="30"/>
        <v/>
      </c>
      <c r="BE50" s="386">
        <f t="shared" si="31"/>
        <v>0</v>
      </c>
      <c r="BF50" s="152"/>
      <c r="BG50" s="392">
        <f t="shared" si="32"/>
        <v>0</v>
      </c>
      <c r="BH50" s="392">
        <f t="shared" si="33"/>
        <v>0</v>
      </c>
      <c r="BI50" s="405">
        <f t="shared" si="34"/>
        <v>0</v>
      </c>
      <c r="BJ50" s="406">
        <f t="shared" si="11"/>
        <v>0</v>
      </c>
      <c r="BK50" s="391" t="str">
        <f t="shared" si="12"/>
        <v>0</v>
      </c>
      <c r="BL50" s="391" t="str">
        <f t="shared" si="13"/>
        <v>0</v>
      </c>
      <c r="BM50" s="405">
        <f t="shared" si="35"/>
        <v>0</v>
      </c>
      <c r="BN50" s="405" t="str">
        <f t="shared" si="36"/>
        <v>0m0</v>
      </c>
      <c r="BO50" s="392">
        <f t="shared" si="37"/>
        <v>0</v>
      </c>
      <c r="BP50" s="392">
        <f t="shared" si="38"/>
        <v>0</v>
      </c>
      <c r="BQ50" s="405">
        <f t="shared" si="39"/>
        <v>0</v>
      </c>
      <c r="BR50" s="406">
        <f t="shared" si="40"/>
        <v>0</v>
      </c>
      <c r="BS50" s="391" t="str">
        <f t="shared" si="41"/>
        <v>0</v>
      </c>
      <c r="BT50" s="391" t="str">
        <f t="shared" si="42"/>
        <v>0</v>
      </c>
      <c r="BU50" s="405">
        <f t="shared" si="43"/>
        <v>0</v>
      </c>
      <c r="BV50" s="405" t="str">
        <f t="shared" si="44"/>
        <v>0m0</v>
      </c>
      <c r="BW50" s="392">
        <f t="shared" si="45"/>
        <v>0</v>
      </c>
      <c r="BX50" s="392">
        <f t="shared" si="46"/>
        <v>0</v>
      </c>
      <c r="BY50" s="405">
        <f t="shared" si="47"/>
        <v>0</v>
      </c>
      <c r="BZ50" s="406">
        <f t="shared" si="48"/>
        <v>0</v>
      </c>
      <c r="CA50" s="391" t="str">
        <f t="shared" si="49"/>
        <v>0</v>
      </c>
      <c r="CB50" s="391" t="str">
        <f t="shared" si="50"/>
        <v>0</v>
      </c>
      <c r="CC50" s="405">
        <f t="shared" si="51"/>
        <v>0</v>
      </c>
      <c r="CD50" s="405" t="str">
        <f t="shared" si="52"/>
        <v>0m0</v>
      </c>
      <c r="CE50" s="392">
        <f t="shared" si="53"/>
        <v>0</v>
      </c>
      <c r="CF50" s="392">
        <f t="shared" si="54"/>
        <v>0</v>
      </c>
      <c r="CG50" s="405">
        <f t="shared" si="55"/>
        <v>0</v>
      </c>
      <c r="CH50" s="406">
        <f t="shared" si="56"/>
        <v>0</v>
      </c>
      <c r="CI50" s="391" t="str">
        <f t="shared" si="57"/>
        <v>0</v>
      </c>
      <c r="CJ50" s="391" t="str">
        <f t="shared" si="58"/>
        <v>0</v>
      </c>
      <c r="CK50" s="405">
        <f t="shared" si="59"/>
        <v>0</v>
      </c>
      <c r="CL50" s="405" t="str">
        <f t="shared" si="60"/>
        <v>0m0</v>
      </c>
      <c r="CM50" s="392">
        <f t="shared" si="61"/>
        <v>0</v>
      </c>
      <c r="CN50" s="392">
        <f t="shared" si="62"/>
        <v>0</v>
      </c>
      <c r="CO50" s="405">
        <f t="shared" si="63"/>
        <v>0</v>
      </c>
      <c r="CP50" s="406">
        <f t="shared" si="64"/>
        <v>0</v>
      </c>
      <c r="CQ50" s="391" t="str">
        <f t="shared" si="65"/>
        <v>0</v>
      </c>
      <c r="CR50" s="391" t="str">
        <f t="shared" si="66"/>
        <v>0</v>
      </c>
      <c r="CS50" s="405">
        <f t="shared" si="67"/>
        <v>0</v>
      </c>
      <c r="CT50" s="405" t="str">
        <f t="shared" si="68"/>
        <v>0m0</v>
      </c>
      <c r="CU50" s="405">
        <f t="shared" si="69"/>
        <v>0</v>
      </c>
      <c r="CV50" s="405">
        <f t="shared" si="70"/>
        <v>0</v>
      </c>
      <c r="CW50" s="405">
        <f t="shared" si="71"/>
        <v>0</v>
      </c>
      <c r="CX50" s="405">
        <f t="shared" si="72"/>
        <v>0</v>
      </c>
      <c r="CY50" s="405">
        <f t="shared" si="73"/>
        <v>0</v>
      </c>
      <c r="CZ50" s="405" t="str">
        <f t="shared" si="74"/>
        <v/>
      </c>
      <c r="DA50" s="405" t="str">
        <f t="shared" si="75"/>
        <v/>
      </c>
      <c r="DB50" s="405" t="str">
        <f t="shared" si="76"/>
        <v/>
      </c>
      <c r="DC50" s="405" t="str">
        <f t="shared" si="77"/>
        <v/>
      </c>
      <c r="DD50" s="405" t="str">
        <f t="shared" si="78"/>
        <v/>
      </c>
      <c r="DE50" s="405"/>
      <c r="DG50" s="405" t="str">
        <f t="shared" si="79"/>
        <v/>
      </c>
      <c r="DH50" s="405" t="str">
        <f t="shared" si="80"/>
        <v/>
      </c>
      <c r="DI50" s="405">
        <f t="shared" si="81"/>
        <v>0</v>
      </c>
      <c r="DJ50" s="405" t="str">
        <f t="shared" si="82"/>
        <v/>
      </c>
      <c r="DK50" s="405" t="str">
        <f t="shared" si="83"/>
        <v/>
      </c>
      <c r="DL50" s="405" t="str">
        <f t="shared" si="84"/>
        <v/>
      </c>
      <c r="DM50" s="405" t="str">
        <f t="shared" si="85"/>
        <v/>
      </c>
      <c r="DN50" s="405" t="str">
        <f t="shared" si="86"/>
        <v/>
      </c>
      <c r="DO50" s="405" t="str">
        <f t="shared" si="87"/>
        <v/>
      </c>
      <c r="DS50" s="386">
        <f t="shared" si="98"/>
        <v>0</v>
      </c>
      <c r="DT50" s="386">
        <f t="shared" si="99"/>
        <v>0</v>
      </c>
      <c r="DU50" s="404">
        <f t="shared" si="90"/>
        <v>0</v>
      </c>
    </row>
    <row r="51" spans="1:125" s="404" customFormat="1" ht="18" hidden="1" customHeight="1">
      <c r="A51" s="140" t="str">
        <f t="shared" si="92"/>
        <v/>
      </c>
      <c r="B51" s="153"/>
      <c r="C51" s="31" t="str">
        <f>IF(B51="","",VLOOKUP(B51,学連登録!$C$2:$G$3000,2,FALSE))</f>
        <v/>
      </c>
      <c r="D51" s="32" t="str">
        <f>IF(B51="","",VLOOKUP(B51,学連登録!$C$2:$G$3000,3,FALSE))</f>
        <v/>
      </c>
      <c r="E51" s="33" t="str">
        <f>IF(B51="","",VLOOKUP(B51,学連登録!$C$2:$G$3000,4,FALSE))</f>
        <v/>
      </c>
      <c r="F51" s="376" t="str">
        <f>IF(B51="","",VLOOKUP(B51,学連登録!$C$2:$I$3000,7,FALSE))</f>
        <v/>
      </c>
      <c r="G51" s="154"/>
      <c r="H51" s="889"/>
      <c r="I51" s="890"/>
      <c r="J51" s="155"/>
      <c r="K51" s="885"/>
      <c r="L51" s="886"/>
      <c r="M51" s="155"/>
      <c r="N51" s="915"/>
      <c r="O51" s="916"/>
      <c r="P51" s="154"/>
      <c r="Q51" s="881"/>
      <c r="R51" s="882"/>
      <c r="S51" s="154"/>
      <c r="T51" s="881"/>
      <c r="U51" s="882"/>
      <c r="V51" s="101" t="str">
        <f>IF(B51="","",VLOOKUP(B51,学連登録!$C$2:$H$3000,6,FALSE))</f>
        <v/>
      </c>
      <c r="W51" s="370"/>
      <c r="X51" s="152"/>
      <c r="Y51" s="116" t="str">
        <f t="shared" si="100"/>
        <v/>
      </c>
      <c r="Z51" s="97" t="str">
        <f>IF(G51="","",VLOOKUP(G51,種目名!$O$5:$T$104,3,0))</f>
        <v/>
      </c>
      <c r="AA51" s="98" t="str">
        <f>IF(J51="","",VLOOKUP(J51,種目名!$O$5:$T$104,3,0))</f>
        <v/>
      </c>
      <c r="AB51" s="117" t="str">
        <f>IF(M51="","",VLOOKUP(M51,種目名!$O$5:$T$104,3,0))</f>
        <v/>
      </c>
      <c r="AC51" s="117" t="str">
        <f>IF(P51="","",VLOOKUP(AF51,種目名!$O$5:$T$104,3,0))</f>
        <v/>
      </c>
      <c r="AD51" s="118" t="str">
        <f>IF(S51="","",VLOOKUP(AI51,種目名!$O$5:$T$104,3,0))</f>
        <v/>
      </c>
      <c r="AE51" s="115">
        <f t="shared" si="101"/>
        <v>0</v>
      </c>
      <c r="AF51" s="152" t="str">
        <f t="shared" si="102"/>
        <v/>
      </c>
      <c r="AG51" s="152" t="str">
        <f t="shared" si="103"/>
        <v/>
      </c>
      <c r="AH51" s="115">
        <f t="shared" si="104"/>
        <v>0</v>
      </c>
      <c r="AI51" s="152" t="str">
        <f t="shared" si="105"/>
        <v/>
      </c>
      <c r="AJ51" s="152" t="str">
        <f t="shared" si="106"/>
        <v/>
      </c>
      <c r="AK51" s="383"/>
      <c r="AL51" s="166">
        <f t="shared" si="14"/>
        <v>0</v>
      </c>
      <c r="AM51" s="392">
        <f t="shared" si="15"/>
        <v>0</v>
      </c>
      <c r="AN51" s="392">
        <f>COUNTIF($B$12:B51,B51)</f>
        <v>0</v>
      </c>
      <c r="AO51" s="392"/>
      <c r="AP51" s="392" t="str">
        <f t="shared" si="16"/>
        <v/>
      </c>
      <c r="AQ51" s="392" t="str">
        <f t="shared" si="17"/>
        <v/>
      </c>
      <c r="AR51" s="392" t="str">
        <f t="shared" si="18"/>
        <v/>
      </c>
      <c r="AS51" s="392" t="str">
        <f t="shared" si="19"/>
        <v/>
      </c>
      <c r="AT51" s="392">
        <f t="shared" si="20"/>
        <v>0</v>
      </c>
      <c r="AU51" s="392" t="str">
        <f t="shared" si="93"/>
        <v/>
      </c>
      <c r="AV51" s="392" t="str">
        <f t="shared" si="94"/>
        <v/>
      </c>
      <c r="AW51" s="392" t="str">
        <f t="shared" si="95"/>
        <v/>
      </c>
      <c r="AX51" s="392" t="str">
        <f t="shared" si="96"/>
        <v/>
      </c>
      <c r="AY51" s="392" t="str">
        <f t="shared" si="97"/>
        <v/>
      </c>
      <c r="AZ51" s="392" t="str">
        <f t="shared" si="26"/>
        <v/>
      </c>
      <c r="BA51" s="392" t="str">
        <f t="shared" si="27"/>
        <v/>
      </c>
      <c r="BB51" s="392" t="str">
        <f t="shared" si="28"/>
        <v/>
      </c>
      <c r="BC51" s="392" t="str">
        <f t="shared" si="29"/>
        <v/>
      </c>
      <c r="BD51" s="396" t="str">
        <f t="shared" si="30"/>
        <v/>
      </c>
      <c r="BE51" s="386">
        <f t="shared" si="31"/>
        <v>0</v>
      </c>
      <c r="BF51" s="152"/>
      <c r="BG51" s="392">
        <f t="shared" si="32"/>
        <v>0</v>
      </c>
      <c r="BH51" s="392">
        <f t="shared" si="33"/>
        <v>0</v>
      </c>
      <c r="BI51" s="405">
        <f t="shared" si="34"/>
        <v>0</v>
      </c>
      <c r="BJ51" s="406">
        <f t="shared" si="11"/>
        <v>0</v>
      </c>
      <c r="BK51" s="391" t="str">
        <f t="shared" si="12"/>
        <v>0</v>
      </c>
      <c r="BL51" s="391" t="str">
        <f t="shared" si="13"/>
        <v>0</v>
      </c>
      <c r="BM51" s="405">
        <f t="shared" si="35"/>
        <v>0</v>
      </c>
      <c r="BN51" s="405" t="str">
        <f t="shared" si="36"/>
        <v>0m0</v>
      </c>
      <c r="BO51" s="392">
        <f t="shared" si="37"/>
        <v>0</v>
      </c>
      <c r="BP51" s="392">
        <f t="shared" si="38"/>
        <v>0</v>
      </c>
      <c r="BQ51" s="405">
        <f t="shared" si="39"/>
        <v>0</v>
      </c>
      <c r="BR51" s="406">
        <f t="shared" si="40"/>
        <v>0</v>
      </c>
      <c r="BS51" s="391" t="str">
        <f t="shared" si="41"/>
        <v>0</v>
      </c>
      <c r="BT51" s="391" t="str">
        <f t="shared" si="42"/>
        <v>0</v>
      </c>
      <c r="BU51" s="405">
        <f t="shared" si="43"/>
        <v>0</v>
      </c>
      <c r="BV51" s="405" t="str">
        <f t="shared" si="44"/>
        <v>0m0</v>
      </c>
      <c r="BW51" s="392">
        <f t="shared" si="45"/>
        <v>0</v>
      </c>
      <c r="BX51" s="392">
        <f t="shared" si="46"/>
        <v>0</v>
      </c>
      <c r="BY51" s="405">
        <f t="shared" si="47"/>
        <v>0</v>
      </c>
      <c r="BZ51" s="406">
        <f t="shared" si="48"/>
        <v>0</v>
      </c>
      <c r="CA51" s="391" t="str">
        <f t="shared" si="49"/>
        <v>0</v>
      </c>
      <c r="CB51" s="391" t="str">
        <f t="shared" si="50"/>
        <v>0</v>
      </c>
      <c r="CC51" s="405">
        <f t="shared" si="51"/>
        <v>0</v>
      </c>
      <c r="CD51" s="405" t="str">
        <f t="shared" si="52"/>
        <v>0m0</v>
      </c>
      <c r="CE51" s="392">
        <f t="shared" si="53"/>
        <v>0</v>
      </c>
      <c r="CF51" s="392">
        <f t="shared" si="54"/>
        <v>0</v>
      </c>
      <c r="CG51" s="405">
        <f t="shared" si="55"/>
        <v>0</v>
      </c>
      <c r="CH51" s="406">
        <f t="shared" si="56"/>
        <v>0</v>
      </c>
      <c r="CI51" s="391" t="str">
        <f t="shared" si="57"/>
        <v>0</v>
      </c>
      <c r="CJ51" s="391" t="str">
        <f t="shared" si="58"/>
        <v>0</v>
      </c>
      <c r="CK51" s="405">
        <f t="shared" si="59"/>
        <v>0</v>
      </c>
      <c r="CL51" s="405" t="str">
        <f t="shared" si="60"/>
        <v>0m0</v>
      </c>
      <c r="CM51" s="392">
        <f t="shared" si="61"/>
        <v>0</v>
      </c>
      <c r="CN51" s="392">
        <f t="shared" si="62"/>
        <v>0</v>
      </c>
      <c r="CO51" s="405">
        <f t="shared" si="63"/>
        <v>0</v>
      </c>
      <c r="CP51" s="406">
        <f t="shared" si="64"/>
        <v>0</v>
      </c>
      <c r="CQ51" s="391" t="str">
        <f t="shared" si="65"/>
        <v>0</v>
      </c>
      <c r="CR51" s="391" t="str">
        <f t="shared" si="66"/>
        <v>0</v>
      </c>
      <c r="CS51" s="405">
        <f t="shared" si="67"/>
        <v>0</v>
      </c>
      <c r="CT51" s="405" t="str">
        <f t="shared" si="68"/>
        <v>0m0</v>
      </c>
      <c r="CU51" s="405">
        <f t="shared" si="69"/>
        <v>0</v>
      </c>
      <c r="CV51" s="405">
        <f t="shared" si="70"/>
        <v>0</v>
      </c>
      <c r="CW51" s="405">
        <f t="shared" si="71"/>
        <v>0</v>
      </c>
      <c r="CX51" s="405">
        <f t="shared" si="72"/>
        <v>0</v>
      </c>
      <c r="CY51" s="405">
        <f t="shared" si="73"/>
        <v>0</v>
      </c>
      <c r="CZ51" s="405" t="str">
        <f t="shared" si="74"/>
        <v/>
      </c>
      <c r="DA51" s="405" t="str">
        <f t="shared" si="75"/>
        <v/>
      </c>
      <c r="DB51" s="405" t="str">
        <f t="shared" si="76"/>
        <v/>
      </c>
      <c r="DC51" s="405" t="str">
        <f t="shared" si="77"/>
        <v/>
      </c>
      <c r="DD51" s="405" t="str">
        <f t="shared" si="78"/>
        <v/>
      </c>
      <c r="DE51" s="405"/>
      <c r="DG51" s="405" t="str">
        <f t="shared" si="79"/>
        <v/>
      </c>
      <c r="DH51" s="405" t="str">
        <f t="shared" si="80"/>
        <v/>
      </c>
      <c r="DI51" s="405">
        <f t="shared" si="81"/>
        <v>0</v>
      </c>
      <c r="DJ51" s="405" t="str">
        <f t="shared" si="82"/>
        <v/>
      </c>
      <c r="DK51" s="405" t="str">
        <f t="shared" si="83"/>
        <v/>
      </c>
      <c r="DL51" s="405" t="str">
        <f t="shared" si="84"/>
        <v/>
      </c>
      <c r="DM51" s="405" t="str">
        <f t="shared" si="85"/>
        <v/>
      </c>
      <c r="DN51" s="405" t="str">
        <f t="shared" si="86"/>
        <v/>
      </c>
      <c r="DO51" s="405" t="str">
        <f t="shared" si="87"/>
        <v/>
      </c>
      <c r="DS51" s="386">
        <f t="shared" si="98"/>
        <v>0</v>
      </c>
      <c r="DT51" s="386">
        <f t="shared" si="99"/>
        <v>0</v>
      </c>
      <c r="DU51" s="404">
        <f t="shared" si="90"/>
        <v>0</v>
      </c>
    </row>
    <row r="52" spans="1:125" s="404" customFormat="1" ht="18" hidden="1" customHeight="1">
      <c r="A52" s="140" t="str">
        <f t="shared" si="92"/>
        <v/>
      </c>
      <c r="B52" s="153"/>
      <c r="C52" s="31" t="str">
        <f>IF(B52="","",VLOOKUP(B52,学連登録!$C$2:$G$3000,2,FALSE))</f>
        <v/>
      </c>
      <c r="D52" s="32" t="str">
        <f>IF(B52="","",VLOOKUP(B52,学連登録!$C$2:$G$3000,3,FALSE))</f>
        <v/>
      </c>
      <c r="E52" s="33" t="str">
        <f>IF(B52="","",VLOOKUP(B52,学連登録!$C$2:$G$3000,4,FALSE))</f>
        <v/>
      </c>
      <c r="F52" s="376" t="str">
        <f>IF(B52="","",VLOOKUP(B52,学連登録!$C$2:$I$3000,7,FALSE))</f>
        <v/>
      </c>
      <c r="G52" s="154"/>
      <c r="H52" s="889"/>
      <c r="I52" s="890"/>
      <c r="J52" s="155"/>
      <c r="K52" s="885"/>
      <c r="L52" s="886"/>
      <c r="M52" s="155"/>
      <c r="N52" s="915"/>
      <c r="O52" s="916"/>
      <c r="P52" s="154"/>
      <c r="Q52" s="881"/>
      <c r="R52" s="882"/>
      <c r="S52" s="154"/>
      <c r="T52" s="881"/>
      <c r="U52" s="882"/>
      <c r="V52" s="101" t="str">
        <f>IF(B52="","",VLOOKUP(B52,学連登録!$C$2:$H$3000,6,FALSE))</f>
        <v/>
      </c>
      <c r="W52" s="370"/>
      <c r="X52" s="152"/>
      <c r="Y52" s="116" t="str">
        <f t="shared" si="100"/>
        <v/>
      </c>
      <c r="Z52" s="97" t="str">
        <f>IF(G52="","",VLOOKUP(G52,種目名!$O$5:$T$104,3,0))</f>
        <v/>
      </c>
      <c r="AA52" s="98" t="str">
        <f>IF(J52="","",VLOOKUP(J52,種目名!$O$5:$T$104,3,0))</f>
        <v/>
      </c>
      <c r="AB52" s="117" t="str">
        <f>IF(M52="","",VLOOKUP(M52,種目名!$O$5:$T$104,3,0))</f>
        <v/>
      </c>
      <c r="AC52" s="117" t="str">
        <f>IF(P52="","",VLOOKUP(AF52,種目名!$O$5:$T$104,3,0))</f>
        <v/>
      </c>
      <c r="AD52" s="118" t="str">
        <f>IF(S52="","",VLOOKUP(AI52,種目名!$O$5:$T$104,3,0))</f>
        <v/>
      </c>
      <c r="AE52" s="115">
        <f t="shared" si="101"/>
        <v>0</v>
      </c>
      <c r="AF52" s="152" t="str">
        <f t="shared" si="102"/>
        <v/>
      </c>
      <c r="AG52" s="152" t="str">
        <f t="shared" si="103"/>
        <v/>
      </c>
      <c r="AH52" s="115">
        <f t="shared" si="104"/>
        <v>0</v>
      </c>
      <c r="AI52" s="152" t="str">
        <f t="shared" si="105"/>
        <v/>
      </c>
      <c r="AJ52" s="152" t="str">
        <f t="shared" si="106"/>
        <v/>
      </c>
      <c r="AK52" s="383"/>
      <c r="AL52" s="166">
        <f t="shared" si="14"/>
        <v>0</v>
      </c>
      <c r="AM52" s="392">
        <f t="shared" si="15"/>
        <v>0</v>
      </c>
      <c r="AN52" s="392">
        <f>COUNTIF($B$12:B52,B52)</f>
        <v>0</v>
      </c>
      <c r="AO52" s="392"/>
      <c r="AP52" s="392" t="str">
        <f t="shared" si="16"/>
        <v/>
      </c>
      <c r="AQ52" s="392" t="str">
        <f t="shared" si="17"/>
        <v/>
      </c>
      <c r="AR52" s="392" t="str">
        <f t="shared" si="18"/>
        <v/>
      </c>
      <c r="AS52" s="392" t="str">
        <f t="shared" si="19"/>
        <v/>
      </c>
      <c r="AT52" s="392">
        <f t="shared" si="20"/>
        <v>0</v>
      </c>
      <c r="AU52" s="392" t="str">
        <f t="shared" si="93"/>
        <v/>
      </c>
      <c r="AV52" s="392" t="str">
        <f t="shared" si="94"/>
        <v/>
      </c>
      <c r="AW52" s="392" t="str">
        <f t="shared" si="95"/>
        <v/>
      </c>
      <c r="AX52" s="392" t="str">
        <f t="shared" si="96"/>
        <v/>
      </c>
      <c r="AY52" s="392" t="str">
        <f t="shared" si="97"/>
        <v/>
      </c>
      <c r="AZ52" s="392" t="str">
        <f t="shared" si="26"/>
        <v/>
      </c>
      <c r="BA52" s="392" t="str">
        <f t="shared" si="27"/>
        <v/>
      </c>
      <c r="BB52" s="392" t="str">
        <f t="shared" si="28"/>
        <v/>
      </c>
      <c r="BC52" s="392" t="str">
        <f t="shared" si="29"/>
        <v/>
      </c>
      <c r="BD52" s="396" t="str">
        <f t="shared" si="30"/>
        <v/>
      </c>
      <c r="BE52" s="386">
        <f t="shared" si="31"/>
        <v>0</v>
      </c>
      <c r="BF52" s="152"/>
      <c r="BG52" s="392">
        <f t="shared" si="32"/>
        <v>0</v>
      </c>
      <c r="BH52" s="392">
        <f t="shared" si="33"/>
        <v>0</v>
      </c>
      <c r="BI52" s="405">
        <f t="shared" si="34"/>
        <v>0</v>
      </c>
      <c r="BJ52" s="406">
        <f t="shared" si="11"/>
        <v>0</v>
      </c>
      <c r="BK52" s="391" t="str">
        <f t="shared" si="12"/>
        <v>0</v>
      </c>
      <c r="BL52" s="391" t="str">
        <f t="shared" si="13"/>
        <v>0</v>
      </c>
      <c r="BM52" s="405">
        <f t="shared" si="35"/>
        <v>0</v>
      </c>
      <c r="BN52" s="405" t="str">
        <f t="shared" si="36"/>
        <v>0m0</v>
      </c>
      <c r="BO52" s="392">
        <f t="shared" si="37"/>
        <v>0</v>
      </c>
      <c r="BP52" s="392">
        <f t="shared" si="38"/>
        <v>0</v>
      </c>
      <c r="BQ52" s="405">
        <f t="shared" si="39"/>
        <v>0</v>
      </c>
      <c r="BR52" s="406">
        <f t="shared" si="40"/>
        <v>0</v>
      </c>
      <c r="BS52" s="391" t="str">
        <f t="shared" si="41"/>
        <v>0</v>
      </c>
      <c r="BT52" s="391" t="str">
        <f t="shared" si="42"/>
        <v>0</v>
      </c>
      <c r="BU52" s="405">
        <f t="shared" si="43"/>
        <v>0</v>
      </c>
      <c r="BV52" s="405" t="str">
        <f t="shared" si="44"/>
        <v>0m0</v>
      </c>
      <c r="BW52" s="392">
        <f t="shared" si="45"/>
        <v>0</v>
      </c>
      <c r="BX52" s="392">
        <f t="shared" si="46"/>
        <v>0</v>
      </c>
      <c r="BY52" s="405">
        <f t="shared" si="47"/>
        <v>0</v>
      </c>
      <c r="BZ52" s="406">
        <f t="shared" si="48"/>
        <v>0</v>
      </c>
      <c r="CA52" s="391" t="str">
        <f t="shared" si="49"/>
        <v>0</v>
      </c>
      <c r="CB52" s="391" t="str">
        <f t="shared" si="50"/>
        <v>0</v>
      </c>
      <c r="CC52" s="405">
        <f t="shared" si="51"/>
        <v>0</v>
      </c>
      <c r="CD52" s="405" t="str">
        <f t="shared" si="52"/>
        <v>0m0</v>
      </c>
      <c r="CE52" s="392">
        <f t="shared" si="53"/>
        <v>0</v>
      </c>
      <c r="CF52" s="392">
        <f t="shared" si="54"/>
        <v>0</v>
      </c>
      <c r="CG52" s="405">
        <f t="shared" si="55"/>
        <v>0</v>
      </c>
      <c r="CH52" s="406">
        <f t="shared" si="56"/>
        <v>0</v>
      </c>
      <c r="CI52" s="391" t="str">
        <f t="shared" si="57"/>
        <v>0</v>
      </c>
      <c r="CJ52" s="391" t="str">
        <f t="shared" si="58"/>
        <v>0</v>
      </c>
      <c r="CK52" s="405">
        <f t="shared" si="59"/>
        <v>0</v>
      </c>
      <c r="CL52" s="405" t="str">
        <f t="shared" si="60"/>
        <v>0m0</v>
      </c>
      <c r="CM52" s="392">
        <f t="shared" si="61"/>
        <v>0</v>
      </c>
      <c r="CN52" s="392">
        <f t="shared" si="62"/>
        <v>0</v>
      </c>
      <c r="CO52" s="405">
        <f t="shared" si="63"/>
        <v>0</v>
      </c>
      <c r="CP52" s="406">
        <f t="shared" si="64"/>
        <v>0</v>
      </c>
      <c r="CQ52" s="391" t="str">
        <f t="shared" si="65"/>
        <v>0</v>
      </c>
      <c r="CR52" s="391" t="str">
        <f t="shared" si="66"/>
        <v>0</v>
      </c>
      <c r="CS52" s="405">
        <f t="shared" si="67"/>
        <v>0</v>
      </c>
      <c r="CT52" s="405" t="str">
        <f t="shared" si="68"/>
        <v>0m0</v>
      </c>
      <c r="CU52" s="405">
        <f t="shared" si="69"/>
        <v>0</v>
      </c>
      <c r="CV52" s="405">
        <f t="shared" si="70"/>
        <v>0</v>
      </c>
      <c r="CW52" s="405">
        <f t="shared" si="71"/>
        <v>0</v>
      </c>
      <c r="CX52" s="405">
        <f t="shared" si="72"/>
        <v>0</v>
      </c>
      <c r="CY52" s="405">
        <f t="shared" si="73"/>
        <v>0</v>
      </c>
      <c r="CZ52" s="405" t="str">
        <f t="shared" si="74"/>
        <v/>
      </c>
      <c r="DA52" s="405" t="str">
        <f t="shared" si="75"/>
        <v/>
      </c>
      <c r="DB52" s="405" t="str">
        <f t="shared" si="76"/>
        <v/>
      </c>
      <c r="DC52" s="405" t="str">
        <f t="shared" si="77"/>
        <v/>
      </c>
      <c r="DD52" s="405" t="str">
        <f t="shared" si="78"/>
        <v/>
      </c>
      <c r="DE52" s="405"/>
      <c r="DG52" s="405" t="str">
        <f t="shared" si="79"/>
        <v/>
      </c>
      <c r="DH52" s="405" t="str">
        <f t="shared" si="80"/>
        <v/>
      </c>
      <c r="DI52" s="405">
        <f t="shared" si="81"/>
        <v>0</v>
      </c>
      <c r="DJ52" s="405" t="str">
        <f t="shared" si="82"/>
        <v/>
      </c>
      <c r="DK52" s="405" t="str">
        <f t="shared" si="83"/>
        <v/>
      </c>
      <c r="DL52" s="405" t="str">
        <f t="shared" si="84"/>
        <v/>
      </c>
      <c r="DM52" s="405" t="str">
        <f t="shared" si="85"/>
        <v/>
      </c>
      <c r="DN52" s="405" t="str">
        <f t="shared" si="86"/>
        <v/>
      </c>
      <c r="DO52" s="405" t="str">
        <f t="shared" si="87"/>
        <v/>
      </c>
      <c r="DS52" s="386">
        <f t="shared" si="98"/>
        <v>0</v>
      </c>
      <c r="DT52" s="386">
        <f t="shared" si="99"/>
        <v>0</v>
      </c>
      <c r="DU52" s="404">
        <f t="shared" si="90"/>
        <v>0</v>
      </c>
    </row>
    <row r="53" spans="1:125" s="404" customFormat="1" ht="18" hidden="1" customHeight="1">
      <c r="A53" s="140" t="str">
        <f t="shared" si="92"/>
        <v/>
      </c>
      <c r="B53" s="153"/>
      <c r="C53" s="31" t="str">
        <f>IF(B53="","",VLOOKUP(B53,学連登録!$C$2:$G$3000,2,FALSE))</f>
        <v/>
      </c>
      <c r="D53" s="32" t="str">
        <f>IF(B53="","",VLOOKUP(B53,学連登録!$C$2:$G$3000,3,FALSE))</f>
        <v/>
      </c>
      <c r="E53" s="33" t="str">
        <f>IF(B53="","",VLOOKUP(B53,学連登録!$C$2:$G$3000,4,FALSE))</f>
        <v/>
      </c>
      <c r="F53" s="376" t="str">
        <f>IF(B53="","",VLOOKUP(B53,学連登録!$C$2:$I$3000,7,FALSE))</f>
        <v/>
      </c>
      <c r="G53" s="154"/>
      <c r="H53" s="889"/>
      <c r="I53" s="890"/>
      <c r="J53" s="155"/>
      <c r="K53" s="885"/>
      <c r="L53" s="886"/>
      <c r="M53" s="155"/>
      <c r="N53" s="915"/>
      <c r="O53" s="916"/>
      <c r="P53" s="154"/>
      <c r="Q53" s="881"/>
      <c r="R53" s="882"/>
      <c r="S53" s="154"/>
      <c r="T53" s="881"/>
      <c r="U53" s="882"/>
      <c r="V53" s="101" t="str">
        <f>IF(B53="","",VLOOKUP(B53,学連登録!$C$2:$H$3000,6,FALSE))</f>
        <v/>
      </c>
      <c r="W53" s="370"/>
      <c r="X53" s="152"/>
      <c r="Y53" s="116" t="str">
        <f t="shared" si="100"/>
        <v/>
      </c>
      <c r="Z53" s="97" t="str">
        <f>IF(G53="","",VLOOKUP(G53,種目名!$O$5:$T$104,3,0))</f>
        <v/>
      </c>
      <c r="AA53" s="98" t="str">
        <f>IF(J53="","",VLOOKUP(J53,種目名!$O$5:$T$104,3,0))</f>
        <v/>
      </c>
      <c r="AB53" s="117" t="str">
        <f>IF(M53="","",VLOOKUP(M53,種目名!$O$5:$T$104,3,0))</f>
        <v/>
      </c>
      <c r="AC53" s="117" t="str">
        <f>IF(P53="","",VLOOKUP(AF53,種目名!$O$5:$T$104,3,0))</f>
        <v/>
      </c>
      <c r="AD53" s="118" t="str">
        <f>IF(S53="","",VLOOKUP(AI53,種目名!$O$5:$T$104,3,0))</f>
        <v/>
      </c>
      <c r="AE53" s="115">
        <f t="shared" si="101"/>
        <v>0</v>
      </c>
      <c r="AF53" s="152" t="str">
        <f t="shared" si="102"/>
        <v/>
      </c>
      <c r="AG53" s="152" t="str">
        <f t="shared" si="103"/>
        <v/>
      </c>
      <c r="AH53" s="115">
        <f t="shared" si="104"/>
        <v>0</v>
      </c>
      <c r="AI53" s="152" t="str">
        <f t="shared" si="105"/>
        <v/>
      </c>
      <c r="AJ53" s="152" t="str">
        <f t="shared" si="106"/>
        <v/>
      </c>
      <c r="AK53" s="383"/>
      <c r="AL53" s="166">
        <f t="shared" si="14"/>
        <v>0</v>
      </c>
      <c r="AM53" s="392">
        <f t="shared" si="15"/>
        <v>0</v>
      </c>
      <c r="AN53" s="392">
        <f>COUNTIF($B$12:B53,B53)</f>
        <v>0</v>
      </c>
      <c r="AO53" s="392"/>
      <c r="AP53" s="392" t="str">
        <f t="shared" si="16"/>
        <v/>
      </c>
      <c r="AQ53" s="392" t="str">
        <f t="shared" si="17"/>
        <v/>
      </c>
      <c r="AR53" s="392" t="str">
        <f t="shared" si="18"/>
        <v/>
      </c>
      <c r="AS53" s="392" t="str">
        <f t="shared" si="19"/>
        <v/>
      </c>
      <c r="AT53" s="392">
        <f t="shared" si="20"/>
        <v>0</v>
      </c>
      <c r="AU53" s="392" t="str">
        <f t="shared" si="93"/>
        <v/>
      </c>
      <c r="AV53" s="392" t="str">
        <f t="shared" si="94"/>
        <v/>
      </c>
      <c r="AW53" s="392" t="str">
        <f t="shared" si="95"/>
        <v/>
      </c>
      <c r="AX53" s="392" t="str">
        <f t="shared" si="96"/>
        <v/>
      </c>
      <c r="AY53" s="392" t="str">
        <f t="shared" si="97"/>
        <v/>
      </c>
      <c r="AZ53" s="392" t="str">
        <f t="shared" si="26"/>
        <v/>
      </c>
      <c r="BA53" s="392" t="str">
        <f t="shared" si="27"/>
        <v/>
      </c>
      <c r="BB53" s="392" t="str">
        <f t="shared" si="28"/>
        <v/>
      </c>
      <c r="BC53" s="392" t="str">
        <f t="shared" si="29"/>
        <v/>
      </c>
      <c r="BD53" s="396" t="str">
        <f t="shared" si="30"/>
        <v/>
      </c>
      <c r="BE53" s="386">
        <f t="shared" si="31"/>
        <v>0</v>
      </c>
      <c r="BF53" s="152"/>
      <c r="BG53" s="392">
        <f t="shared" si="32"/>
        <v>0</v>
      </c>
      <c r="BH53" s="392">
        <f t="shared" si="33"/>
        <v>0</v>
      </c>
      <c r="BI53" s="405">
        <f t="shared" si="34"/>
        <v>0</v>
      </c>
      <c r="BJ53" s="406">
        <f t="shared" si="11"/>
        <v>0</v>
      </c>
      <c r="BK53" s="391" t="str">
        <f t="shared" si="12"/>
        <v>0</v>
      </c>
      <c r="BL53" s="391" t="str">
        <f t="shared" si="13"/>
        <v>0</v>
      </c>
      <c r="BM53" s="405">
        <f t="shared" si="35"/>
        <v>0</v>
      </c>
      <c r="BN53" s="405" t="str">
        <f t="shared" si="36"/>
        <v>0m0</v>
      </c>
      <c r="BO53" s="392">
        <f t="shared" si="37"/>
        <v>0</v>
      </c>
      <c r="BP53" s="392">
        <f t="shared" si="38"/>
        <v>0</v>
      </c>
      <c r="BQ53" s="405">
        <f t="shared" si="39"/>
        <v>0</v>
      </c>
      <c r="BR53" s="406">
        <f t="shared" si="40"/>
        <v>0</v>
      </c>
      <c r="BS53" s="391" t="str">
        <f t="shared" si="41"/>
        <v>0</v>
      </c>
      <c r="BT53" s="391" t="str">
        <f t="shared" si="42"/>
        <v>0</v>
      </c>
      <c r="BU53" s="405">
        <f t="shared" si="43"/>
        <v>0</v>
      </c>
      <c r="BV53" s="405" t="str">
        <f t="shared" si="44"/>
        <v>0m0</v>
      </c>
      <c r="BW53" s="392">
        <f t="shared" si="45"/>
        <v>0</v>
      </c>
      <c r="BX53" s="392">
        <f t="shared" si="46"/>
        <v>0</v>
      </c>
      <c r="BY53" s="405">
        <f t="shared" si="47"/>
        <v>0</v>
      </c>
      <c r="BZ53" s="406">
        <f t="shared" si="48"/>
        <v>0</v>
      </c>
      <c r="CA53" s="391" t="str">
        <f t="shared" si="49"/>
        <v>0</v>
      </c>
      <c r="CB53" s="391" t="str">
        <f t="shared" si="50"/>
        <v>0</v>
      </c>
      <c r="CC53" s="405">
        <f t="shared" si="51"/>
        <v>0</v>
      </c>
      <c r="CD53" s="405" t="str">
        <f t="shared" si="52"/>
        <v>0m0</v>
      </c>
      <c r="CE53" s="392">
        <f t="shared" si="53"/>
        <v>0</v>
      </c>
      <c r="CF53" s="392">
        <f t="shared" si="54"/>
        <v>0</v>
      </c>
      <c r="CG53" s="405">
        <f t="shared" si="55"/>
        <v>0</v>
      </c>
      <c r="CH53" s="406">
        <f t="shared" si="56"/>
        <v>0</v>
      </c>
      <c r="CI53" s="391" t="str">
        <f t="shared" si="57"/>
        <v>0</v>
      </c>
      <c r="CJ53" s="391" t="str">
        <f t="shared" si="58"/>
        <v>0</v>
      </c>
      <c r="CK53" s="405">
        <f t="shared" si="59"/>
        <v>0</v>
      </c>
      <c r="CL53" s="405" t="str">
        <f t="shared" si="60"/>
        <v>0m0</v>
      </c>
      <c r="CM53" s="392">
        <f t="shared" si="61"/>
        <v>0</v>
      </c>
      <c r="CN53" s="392">
        <f t="shared" si="62"/>
        <v>0</v>
      </c>
      <c r="CO53" s="405">
        <f t="shared" si="63"/>
        <v>0</v>
      </c>
      <c r="CP53" s="406">
        <f t="shared" si="64"/>
        <v>0</v>
      </c>
      <c r="CQ53" s="391" t="str">
        <f t="shared" si="65"/>
        <v>0</v>
      </c>
      <c r="CR53" s="391" t="str">
        <f t="shared" si="66"/>
        <v>0</v>
      </c>
      <c r="CS53" s="405">
        <f t="shared" si="67"/>
        <v>0</v>
      </c>
      <c r="CT53" s="405" t="str">
        <f t="shared" si="68"/>
        <v>0m0</v>
      </c>
      <c r="CU53" s="405">
        <f t="shared" si="69"/>
        <v>0</v>
      </c>
      <c r="CV53" s="405">
        <f t="shared" si="70"/>
        <v>0</v>
      </c>
      <c r="CW53" s="405">
        <f t="shared" si="71"/>
        <v>0</v>
      </c>
      <c r="CX53" s="405">
        <f t="shared" si="72"/>
        <v>0</v>
      </c>
      <c r="CY53" s="405">
        <f t="shared" si="73"/>
        <v>0</v>
      </c>
      <c r="CZ53" s="405" t="str">
        <f t="shared" si="74"/>
        <v/>
      </c>
      <c r="DA53" s="405" t="str">
        <f t="shared" si="75"/>
        <v/>
      </c>
      <c r="DB53" s="405" t="str">
        <f t="shared" si="76"/>
        <v/>
      </c>
      <c r="DC53" s="405" t="str">
        <f t="shared" si="77"/>
        <v/>
      </c>
      <c r="DD53" s="405" t="str">
        <f t="shared" si="78"/>
        <v/>
      </c>
      <c r="DE53" s="405"/>
      <c r="DG53" s="405" t="str">
        <f t="shared" si="79"/>
        <v/>
      </c>
      <c r="DH53" s="405" t="str">
        <f t="shared" si="80"/>
        <v/>
      </c>
      <c r="DI53" s="405">
        <f t="shared" si="81"/>
        <v>0</v>
      </c>
      <c r="DJ53" s="405" t="str">
        <f t="shared" si="82"/>
        <v/>
      </c>
      <c r="DK53" s="405" t="str">
        <f t="shared" si="83"/>
        <v/>
      </c>
      <c r="DL53" s="405" t="str">
        <f t="shared" si="84"/>
        <v/>
      </c>
      <c r="DM53" s="405" t="str">
        <f t="shared" si="85"/>
        <v/>
      </c>
      <c r="DN53" s="405" t="str">
        <f t="shared" si="86"/>
        <v/>
      </c>
      <c r="DO53" s="405" t="str">
        <f t="shared" si="87"/>
        <v/>
      </c>
      <c r="DS53" s="386">
        <f t="shared" si="98"/>
        <v>0</v>
      </c>
      <c r="DT53" s="386">
        <f t="shared" si="99"/>
        <v>0</v>
      </c>
      <c r="DU53" s="404">
        <f t="shared" si="90"/>
        <v>0</v>
      </c>
    </row>
    <row r="54" spans="1:125" s="404" customFormat="1" ht="18" hidden="1" customHeight="1">
      <c r="A54" s="140" t="str">
        <f t="shared" si="92"/>
        <v/>
      </c>
      <c r="B54" s="153"/>
      <c r="C54" s="31" t="str">
        <f>IF(B54="","",VLOOKUP(B54,学連登録!$C$2:$G$3000,2,FALSE))</f>
        <v/>
      </c>
      <c r="D54" s="32" t="str">
        <f>IF(B54="","",VLOOKUP(B54,学連登録!$C$2:$G$3000,3,FALSE))</f>
        <v/>
      </c>
      <c r="E54" s="33" t="str">
        <f>IF(B54="","",VLOOKUP(B54,学連登録!$C$2:$G$3000,4,FALSE))</f>
        <v/>
      </c>
      <c r="F54" s="376" t="str">
        <f>IF(B54="","",VLOOKUP(B54,学連登録!$C$2:$I$3000,7,FALSE))</f>
        <v/>
      </c>
      <c r="G54" s="154"/>
      <c r="H54" s="889"/>
      <c r="I54" s="890"/>
      <c r="J54" s="155"/>
      <c r="K54" s="885"/>
      <c r="L54" s="886"/>
      <c r="M54" s="155"/>
      <c r="N54" s="915"/>
      <c r="O54" s="916"/>
      <c r="P54" s="154"/>
      <c r="Q54" s="881"/>
      <c r="R54" s="882"/>
      <c r="S54" s="154"/>
      <c r="T54" s="881"/>
      <c r="U54" s="882"/>
      <c r="V54" s="101" t="str">
        <f>IF(B54="","",VLOOKUP(B54,学連登録!$C$2:$H$3000,6,FALSE))</f>
        <v/>
      </c>
      <c r="W54" s="370"/>
      <c r="X54" s="152"/>
      <c r="Y54" s="116" t="str">
        <f t="shared" si="100"/>
        <v/>
      </c>
      <c r="Z54" s="97" t="str">
        <f>IF(G54="","",VLOOKUP(G54,種目名!$O$5:$T$104,3,0))</f>
        <v/>
      </c>
      <c r="AA54" s="98" t="str">
        <f>IF(J54="","",VLOOKUP(J54,種目名!$O$5:$T$104,3,0))</f>
        <v/>
      </c>
      <c r="AB54" s="117" t="str">
        <f>IF(M54="","",VLOOKUP(M54,種目名!$O$5:$T$104,3,0))</f>
        <v/>
      </c>
      <c r="AC54" s="117" t="str">
        <f>IF(P54="","",VLOOKUP(AF54,種目名!$O$5:$T$104,3,0))</f>
        <v/>
      </c>
      <c r="AD54" s="118" t="str">
        <f>IF(S54="","",VLOOKUP(AI54,種目名!$O$5:$T$104,3,0))</f>
        <v/>
      </c>
      <c r="AE54" s="115">
        <f t="shared" si="101"/>
        <v>0</v>
      </c>
      <c r="AF54" s="152" t="str">
        <f t="shared" si="102"/>
        <v/>
      </c>
      <c r="AG54" s="152" t="str">
        <f t="shared" si="103"/>
        <v/>
      </c>
      <c r="AH54" s="115">
        <f t="shared" si="104"/>
        <v>0</v>
      </c>
      <c r="AI54" s="152" t="str">
        <f t="shared" si="105"/>
        <v/>
      </c>
      <c r="AJ54" s="152" t="str">
        <f t="shared" si="106"/>
        <v/>
      </c>
      <c r="AK54" s="383"/>
      <c r="AL54" s="166">
        <f t="shared" si="14"/>
        <v>0</v>
      </c>
      <c r="AM54" s="392">
        <f t="shared" si="15"/>
        <v>0</v>
      </c>
      <c r="AN54" s="392">
        <f>COUNTIF($B$12:B54,B54)</f>
        <v>0</v>
      </c>
      <c r="AO54" s="392"/>
      <c r="AP54" s="392" t="str">
        <f t="shared" si="16"/>
        <v/>
      </c>
      <c r="AQ54" s="392" t="str">
        <f t="shared" si="17"/>
        <v/>
      </c>
      <c r="AR54" s="392" t="str">
        <f t="shared" si="18"/>
        <v/>
      </c>
      <c r="AS54" s="392" t="str">
        <f t="shared" si="19"/>
        <v/>
      </c>
      <c r="AT54" s="392">
        <f t="shared" si="20"/>
        <v>0</v>
      </c>
      <c r="AU54" s="392" t="str">
        <f t="shared" si="93"/>
        <v/>
      </c>
      <c r="AV54" s="392" t="str">
        <f t="shared" si="94"/>
        <v/>
      </c>
      <c r="AW54" s="392" t="str">
        <f t="shared" si="95"/>
        <v/>
      </c>
      <c r="AX54" s="392" t="str">
        <f t="shared" si="96"/>
        <v/>
      </c>
      <c r="AY54" s="392" t="str">
        <f t="shared" si="97"/>
        <v/>
      </c>
      <c r="AZ54" s="392" t="str">
        <f t="shared" si="26"/>
        <v/>
      </c>
      <c r="BA54" s="392" t="str">
        <f t="shared" si="27"/>
        <v/>
      </c>
      <c r="BB54" s="392" t="str">
        <f t="shared" si="28"/>
        <v/>
      </c>
      <c r="BC54" s="392" t="str">
        <f t="shared" si="29"/>
        <v/>
      </c>
      <c r="BD54" s="396" t="str">
        <f t="shared" si="30"/>
        <v/>
      </c>
      <c r="BE54" s="386">
        <f t="shared" si="31"/>
        <v>0</v>
      </c>
      <c r="BF54" s="152"/>
      <c r="BG54" s="392">
        <f t="shared" si="32"/>
        <v>0</v>
      </c>
      <c r="BH54" s="392">
        <f t="shared" si="33"/>
        <v>0</v>
      </c>
      <c r="BI54" s="405">
        <f t="shared" si="34"/>
        <v>0</v>
      </c>
      <c r="BJ54" s="406">
        <f t="shared" si="11"/>
        <v>0</v>
      </c>
      <c r="BK54" s="391" t="str">
        <f t="shared" si="12"/>
        <v>0</v>
      </c>
      <c r="BL54" s="391" t="str">
        <f t="shared" si="13"/>
        <v>0</v>
      </c>
      <c r="BM54" s="405">
        <f t="shared" si="35"/>
        <v>0</v>
      </c>
      <c r="BN54" s="405" t="str">
        <f t="shared" si="36"/>
        <v>0m0</v>
      </c>
      <c r="BO54" s="392">
        <f t="shared" si="37"/>
        <v>0</v>
      </c>
      <c r="BP54" s="392">
        <f t="shared" si="38"/>
        <v>0</v>
      </c>
      <c r="BQ54" s="405">
        <f t="shared" si="39"/>
        <v>0</v>
      </c>
      <c r="BR54" s="406">
        <f t="shared" si="40"/>
        <v>0</v>
      </c>
      <c r="BS54" s="391" t="str">
        <f t="shared" si="41"/>
        <v>0</v>
      </c>
      <c r="BT54" s="391" t="str">
        <f t="shared" si="42"/>
        <v>0</v>
      </c>
      <c r="BU54" s="405">
        <f t="shared" si="43"/>
        <v>0</v>
      </c>
      <c r="BV54" s="405" t="str">
        <f t="shared" si="44"/>
        <v>0m0</v>
      </c>
      <c r="BW54" s="392">
        <f t="shared" si="45"/>
        <v>0</v>
      </c>
      <c r="BX54" s="392">
        <f t="shared" si="46"/>
        <v>0</v>
      </c>
      <c r="BY54" s="405">
        <f t="shared" si="47"/>
        <v>0</v>
      </c>
      <c r="BZ54" s="406">
        <f t="shared" si="48"/>
        <v>0</v>
      </c>
      <c r="CA54" s="391" t="str">
        <f t="shared" si="49"/>
        <v>0</v>
      </c>
      <c r="CB54" s="391" t="str">
        <f t="shared" si="50"/>
        <v>0</v>
      </c>
      <c r="CC54" s="405">
        <f t="shared" si="51"/>
        <v>0</v>
      </c>
      <c r="CD54" s="405" t="str">
        <f t="shared" si="52"/>
        <v>0m0</v>
      </c>
      <c r="CE54" s="392">
        <f t="shared" si="53"/>
        <v>0</v>
      </c>
      <c r="CF54" s="392">
        <f t="shared" si="54"/>
        <v>0</v>
      </c>
      <c r="CG54" s="405">
        <f t="shared" si="55"/>
        <v>0</v>
      </c>
      <c r="CH54" s="406">
        <f t="shared" si="56"/>
        <v>0</v>
      </c>
      <c r="CI54" s="391" t="str">
        <f t="shared" si="57"/>
        <v>0</v>
      </c>
      <c r="CJ54" s="391" t="str">
        <f t="shared" si="58"/>
        <v>0</v>
      </c>
      <c r="CK54" s="405">
        <f t="shared" si="59"/>
        <v>0</v>
      </c>
      <c r="CL54" s="405" t="str">
        <f t="shared" si="60"/>
        <v>0m0</v>
      </c>
      <c r="CM54" s="392">
        <f t="shared" si="61"/>
        <v>0</v>
      </c>
      <c r="CN54" s="392">
        <f t="shared" si="62"/>
        <v>0</v>
      </c>
      <c r="CO54" s="405">
        <f t="shared" si="63"/>
        <v>0</v>
      </c>
      <c r="CP54" s="406">
        <f t="shared" si="64"/>
        <v>0</v>
      </c>
      <c r="CQ54" s="391" t="str">
        <f t="shared" si="65"/>
        <v>0</v>
      </c>
      <c r="CR54" s="391" t="str">
        <f t="shared" si="66"/>
        <v>0</v>
      </c>
      <c r="CS54" s="405">
        <f t="shared" si="67"/>
        <v>0</v>
      </c>
      <c r="CT54" s="405" t="str">
        <f t="shared" si="68"/>
        <v>0m0</v>
      </c>
      <c r="CU54" s="405">
        <f t="shared" si="69"/>
        <v>0</v>
      </c>
      <c r="CV54" s="405">
        <f t="shared" si="70"/>
        <v>0</v>
      </c>
      <c r="CW54" s="405">
        <f t="shared" si="71"/>
        <v>0</v>
      </c>
      <c r="CX54" s="405">
        <f t="shared" si="72"/>
        <v>0</v>
      </c>
      <c r="CY54" s="405">
        <f t="shared" si="73"/>
        <v>0</v>
      </c>
      <c r="CZ54" s="405" t="str">
        <f t="shared" si="74"/>
        <v/>
      </c>
      <c r="DA54" s="405" t="str">
        <f t="shared" si="75"/>
        <v/>
      </c>
      <c r="DB54" s="405" t="str">
        <f t="shared" si="76"/>
        <v/>
      </c>
      <c r="DC54" s="405" t="str">
        <f t="shared" si="77"/>
        <v/>
      </c>
      <c r="DD54" s="405" t="str">
        <f t="shared" si="78"/>
        <v/>
      </c>
      <c r="DE54" s="405"/>
      <c r="DG54" s="405" t="str">
        <f t="shared" si="79"/>
        <v/>
      </c>
      <c r="DH54" s="405" t="str">
        <f t="shared" si="80"/>
        <v/>
      </c>
      <c r="DI54" s="405">
        <f t="shared" si="81"/>
        <v>0</v>
      </c>
      <c r="DJ54" s="405" t="str">
        <f t="shared" si="82"/>
        <v/>
      </c>
      <c r="DK54" s="405" t="str">
        <f t="shared" si="83"/>
        <v/>
      </c>
      <c r="DL54" s="405" t="str">
        <f t="shared" si="84"/>
        <v/>
      </c>
      <c r="DM54" s="405" t="str">
        <f t="shared" si="85"/>
        <v/>
      </c>
      <c r="DN54" s="405" t="str">
        <f t="shared" si="86"/>
        <v/>
      </c>
      <c r="DO54" s="405" t="str">
        <f t="shared" si="87"/>
        <v/>
      </c>
      <c r="DS54" s="386">
        <f t="shared" si="98"/>
        <v>0</v>
      </c>
      <c r="DT54" s="386">
        <f t="shared" si="99"/>
        <v>0</v>
      </c>
      <c r="DU54" s="404">
        <f t="shared" si="90"/>
        <v>0</v>
      </c>
    </row>
    <row r="55" spans="1:125" s="404" customFormat="1" ht="18" hidden="1" customHeight="1">
      <c r="A55" s="140" t="str">
        <f t="shared" si="92"/>
        <v/>
      </c>
      <c r="B55" s="153"/>
      <c r="C55" s="31" t="str">
        <f>IF(B55="","",VLOOKUP(B55,学連登録!$C$2:$G$3000,2,FALSE))</f>
        <v/>
      </c>
      <c r="D55" s="32" t="str">
        <f>IF(B55="","",VLOOKUP(B55,学連登録!$C$2:$G$3000,3,FALSE))</f>
        <v/>
      </c>
      <c r="E55" s="33" t="str">
        <f>IF(B55="","",VLOOKUP(B55,学連登録!$C$2:$G$3000,4,FALSE))</f>
        <v/>
      </c>
      <c r="F55" s="376" t="str">
        <f>IF(B55="","",VLOOKUP(B55,学連登録!$C$2:$I$3000,7,FALSE))</f>
        <v/>
      </c>
      <c r="G55" s="154"/>
      <c r="H55" s="889"/>
      <c r="I55" s="890"/>
      <c r="J55" s="155"/>
      <c r="K55" s="885"/>
      <c r="L55" s="886"/>
      <c r="M55" s="155"/>
      <c r="N55" s="915"/>
      <c r="O55" s="916"/>
      <c r="P55" s="154"/>
      <c r="Q55" s="881"/>
      <c r="R55" s="882"/>
      <c r="S55" s="154"/>
      <c r="T55" s="881"/>
      <c r="U55" s="882"/>
      <c r="V55" s="101" t="str">
        <f>IF(B55="","",VLOOKUP(B55,学連登録!$C$2:$H$3000,6,FALSE))</f>
        <v/>
      </c>
      <c r="W55" s="370"/>
      <c r="X55" s="152"/>
      <c r="Y55" s="116" t="str">
        <f t="shared" si="100"/>
        <v/>
      </c>
      <c r="Z55" s="97" t="str">
        <f>IF(G55="","",VLOOKUP(G55,種目名!$O$5:$T$104,3,0))</f>
        <v/>
      </c>
      <c r="AA55" s="98" t="str">
        <f>IF(J55="","",VLOOKUP(J55,種目名!$O$5:$T$104,3,0))</f>
        <v/>
      </c>
      <c r="AB55" s="117" t="str">
        <f>IF(M55="","",VLOOKUP(M55,種目名!$O$5:$T$104,3,0))</f>
        <v/>
      </c>
      <c r="AC55" s="117" t="str">
        <f>IF(P55="","",VLOOKUP(AF55,種目名!$O$5:$T$104,3,0))</f>
        <v/>
      </c>
      <c r="AD55" s="118" t="str">
        <f>IF(S55="","",VLOOKUP(AI55,種目名!$O$5:$T$104,3,0))</f>
        <v/>
      </c>
      <c r="AE55" s="115">
        <f t="shared" si="101"/>
        <v>0</v>
      </c>
      <c r="AF55" s="152" t="str">
        <f t="shared" si="102"/>
        <v/>
      </c>
      <c r="AG55" s="152" t="str">
        <f t="shared" si="103"/>
        <v/>
      </c>
      <c r="AH55" s="115">
        <f t="shared" si="104"/>
        <v>0</v>
      </c>
      <c r="AI55" s="152" t="str">
        <f t="shared" si="105"/>
        <v/>
      </c>
      <c r="AJ55" s="152" t="str">
        <f t="shared" si="106"/>
        <v/>
      </c>
      <c r="AK55" s="383"/>
      <c r="AL55" s="166">
        <f t="shared" si="14"/>
        <v>0</v>
      </c>
      <c r="AM55" s="392">
        <f t="shared" si="15"/>
        <v>0</v>
      </c>
      <c r="AN55" s="392">
        <f>COUNTIF($B$12:B55,B55)</f>
        <v>0</v>
      </c>
      <c r="AO55" s="392"/>
      <c r="AP55" s="392" t="str">
        <f t="shared" si="16"/>
        <v/>
      </c>
      <c r="AQ55" s="392" t="str">
        <f t="shared" si="17"/>
        <v/>
      </c>
      <c r="AR55" s="392" t="str">
        <f t="shared" si="18"/>
        <v/>
      </c>
      <c r="AS55" s="392" t="str">
        <f t="shared" si="19"/>
        <v/>
      </c>
      <c r="AT55" s="392">
        <f t="shared" si="20"/>
        <v>0</v>
      </c>
      <c r="AU55" s="392" t="str">
        <f t="shared" si="93"/>
        <v/>
      </c>
      <c r="AV55" s="392" t="str">
        <f t="shared" si="94"/>
        <v/>
      </c>
      <c r="AW55" s="392" t="str">
        <f t="shared" si="95"/>
        <v/>
      </c>
      <c r="AX55" s="392" t="str">
        <f t="shared" si="96"/>
        <v/>
      </c>
      <c r="AY55" s="392" t="str">
        <f t="shared" si="97"/>
        <v/>
      </c>
      <c r="AZ55" s="392" t="str">
        <f t="shared" si="26"/>
        <v/>
      </c>
      <c r="BA55" s="392" t="str">
        <f t="shared" si="27"/>
        <v/>
      </c>
      <c r="BB55" s="392" t="str">
        <f t="shared" si="28"/>
        <v/>
      </c>
      <c r="BC55" s="392" t="str">
        <f t="shared" si="29"/>
        <v/>
      </c>
      <c r="BD55" s="396" t="str">
        <f t="shared" si="30"/>
        <v/>
      </c>
      <c r="BE55" s="386">
        <f t="shared" si="31"/>
        <v>0</v>
      </c>
      <c r="BF55" s="152"/>
      <c r="BG55" s="392">
        <f t="shared" si="32"/>
        <v>0</v>
      </c>
      <c r="BH55" s="392">
        <f t="shared" si="33"/>
        <v>0</v>
      </c>
      <c r="BI55" s="405">
        <f t="shared" si="34"/>
        <v>0</v>
      </c>
      <c r="BJ55" s="406">
        <f t="shared" si="11"/>
        <v>0</v>
      </c>
      <c r="BK55" s="391" t="str">
        <f t="shared" si="12"/>
        <v>0</v>
      </c>
      <c r="BL55" s="391" t="str">
        <f t="shared" si="13"/>
        <v>0</v>
      </c>
      <c r="BM55" s="405">
        <f t="shared" si="35"/>
        <v>0</v>
      </c>
      <c r="BN55" s="405" t="str">
        <f t="shared" si="36"/>
        <v>0m0</v>
      </c>
      <c r="BO55" s="392">
        <f t="shared" si="37"/>
        <v>0</v>
      </c>
      <c r="BP55" s="392">
        <f t="shared" si="38"/>
        <v>0</v>
      </c>
      <c r="BQ55" s="405">
        <f t="shared" si="39"/>
        <v>0</v>
      </c>
      <c r="BR55" s="406">
        <f t="shared" si="40"/>
        <v>0</v>
      </c>
      <c r="BS55" s="391" t="str">
        <f t="shared" si="41"/>
        <v>0</v>
      </c>
      <c r="BT55" s="391" t="str">
        <f t="shared" si="42"/>
        <v>0</v>
      </c>
      <c r="BU55" s="405">
        <f t="shared" si="43"/>
        <v>0</v>
      </c>
      <c r="BV55" s="405" t="str">
        <f t="shared" si="44"/>
        <v>0m0</v>
      </c>
      <c r="BW55" s="392">
        <f t="shared" si="45"/>
        <v>0</v>
      </c>
      <c r="BX55" s="392">
        <f t="shared" si="46"/>
        <v>0</v>
      </c>
      <c r="BY55" s="405">
        <f t="shared" si="47"/>
        <v>0</v>
      </c>
      <c r="BZ55" s="406">
        <f t="shared" si="48"/>
        <v>0</v>
      </c>
      <c r="CA55" s="391" t="str">
        <f t="shared" si="49"/>
        <v>0</v>
      </c>
      <c r="CB55" s="391" t="str">
        <f t="shared" si="50"/>
        <v>0</v>
      </c>
      <c r="CC55" s="405">
        <f t="shared" si="51"/>
        <v>0</v>
      </c>
      <c r="CD55" s="405" t="str">
        <f t="shared" si="52"/>
        <v>0m0</v>
      </c>
      <c r="CE55" s="392">
        <f t="shared" si="53"/>
        <v>0</v>
      </c>
      <c r="CF55" s="392">
        <f t="shared" si="54"/>
        <v>0</v>
      </c>
      <c r="CG55" s="405">
        <f t="shared" si="55"/>
        <v>0</v>
      </c>
      <c r="CH55" s="406">
        <f t="shared" si="56"/>
        <v>0</v>
      </c>
      <c r="CI55" s="391" t="str">
        <f t="shared" si="57"/>
        <v>0</v>
      </c>
      <c r="CJ55" s="391" t="str">
        <f t="shared" si="58"/>
        <v>0</v>
      </c>
      <c r="CK55" s="405">
        <f t="shared" si="59"/>
        <v>0</v>
      </c>
      <c r="CL55" s="405" t="str">
        <f t="shared" si="60"/>
        <v>0m0</v>
      </c>
      <c r="CM55" s="392">
        <f t="shared" si="61"/>
        <v>0</v>
      </c>
      <c r="CN55" s="392">
        <f t="shared" si="62"/>
        <v>0</v>
      </c>
      <c r="CO55" s="405">
        <f t="shared" si="63"/>
        <v>0</v>
      </c>
      <c r="CP55" s="406">
        <f t="shared" si="64"/>
        <v>0</v>
      </c>
      <c r="CQ55" s="391" t="str">
        <f t="shared" si="65"/>
        <v>0</v>
      </c>
      <c r="CR55" s="391" t="str">
        <f t="shared" si="66"/>
        <v>0</v>
      </c>
      <c r="CS55" s="405">
        <f t="shared" si="67"/>
        <v>0</v>
      </c>
      <c r="CT55" s="405" t="str">
        <f t="shared" si="68"/>
        <v>0m0</v>
      </c>
      <c r="CU55" s="405">
        <f t="shared" si="69"/>
        <v>0</v>
      </c>
      <c r="CV55" s="405">
        <f t="shared" si="70"/>
        <v>0</v>
      </c>
      <c r="CW55" s="405">
        <f t="shared" si="71"/>
        <v>0</v>
      </c>
      <c r="CX55" s="405">
        <f t="shared" si="72"/>
        <v>0</v>
      </c>
      <c r="CY55" s="405">
        <f t="shared" si="73"/>
        <v>0</v>
      </c>
      <c r="CZ55" s="405" t="str">
        <f t="shared" si="74"/>
        <v/>
      </c>
      <c r="DA55" s="405" t="str">
        <f t="shared" si="75"/>
        <v/>
      </c>
      <c r="DB55" s="405" t="str">
        <f t="shared" si="76"/>
        <v/>
      </c>
      <c r="DC55" s="405" t="str">
        <f t="shared" si="77"/>
        <v/>
      </c>
      <c r="DD55" s="405" t="str">
        <f t="shared" si="78"/>
        <v/>
      </c>
      <c r="DE55" s="405"/>
      <c r="DG55" s="405" t="str">
        <f t="shared" si="79"/>
        <v/>
      </c>
      <c r="DH55" s="405" t="str">
        <f t="shared" si="80"/>
        <v/>
      </c>
      <c r="DI55" s="405">
        <f t="shared" si="81"/>
        <v>0</v>
      </c>
      <c r="DJ55" s="405" t="str">
        <f t="shared" si="82"/>
        <v/>
      </c>
      <c r="DK55" s="405" t="str">
        <f t="shared" si="83"/>
        <v/>
      </c>
      <c r="DL55" s="405" t="str">
        <f t="shared" si="84"/>
        <v/>
      </c>
      <c r="DM55" s="405" t="str">
        <f t="shared" si="85"/>
        <v/>
      </c>
      <c r="DN55" s="405" t="str">
        <f t="shared" si="86"/>
        <v/>
      </c>
      <c r="DO55" s="405" t="str">
        <f t="shared" si="87"/>
        <v/>
      </c>
      <c r="DS55" s="386">
        <f t="shared" si="98"/>
        <v>0</v>
      </c>
      <c r="DT55" s="386">
        <f t="shared" si="99"/>
        <v>0</v>
      </c>
      <c r="DU55" s="404">
        <f t="shared" si="90"/>
        <v>0</v>
      </c>
    </row>
    <row r="56" spans="1:125" s="404" customFormat="1" ht="18" hidden="1" customHeight="1">
      <c r="A56" s="140" t="str">
        <f t="shared" si="92"/>
        <v/>
      </c>
      <c r="B56" s="153"/>
      <c r="C56" s="31" t="str">
        <f>IF(B56="","",VLOOKUP(B56,学連登録!$C$2:$G$3000,2,FALSE))</f>
        <v/>
      </c>
      <c r="D56" s="32" t="str">
        <f>IF(B56="","",VLOOKUP(B56,学連登録!$C$2:$G$3000,3,FALSE))</f>
        <v/>
      </c>
      <c r="E56" s="33" t="str">
        <f>IF(B56="","",VLOOKUP(B56,学連登録!$C$2:$G$3000,4,FALSE))</f>
        <v/>
      </c>
      <c r="F56" s="376" t="str">
        <f>IF(B56="","",VLOOKUP(B56,学連登録!$C$2:$I$3000,7,FALSE))</f>
        <v/>
      </c>
      <c r="G56" s="154"/>
      <c r="H56" s="889"/>
      <c r="I56" s="890"/>
      <c r="J56" s="155"/>
      <c r="K56" s="885"/>
      <c r="L56" s="886"/>
      <c r="M56" s="155"/>
      <c r="N56" s="915"/>
      <c r="O56" s="916"/>
      <c r="P56" s="154"/>
      <c r="Q56" s="881"/>
      <c r="R56" s="882"/>
      <c r="S56" s="154"/>
      <c r="T56" s="881"/>
      <c r="U56" s="882"/>
      <c r="V56" s="101" t="str">
        <f>IF(B56="","",VLOOKUP(B56,学連登録!$C$2:$H$3000,6,FALSE))</f>
        <v/>
      </c>
      <c r="W56" s="370"/>
      <c r="X56" s="152"/>
      <c r="Y56" s="116" t="str">
        <f t="shared" si="100"/>
        <v/>
      </c>
      <c r="Z56" s="97" t="str">
        <f>IF(G56="","",VLOOKUP(G56,種目名!$O$5:$T$104,3,0))</f>
        <v/>
      </c>
      <c r="AA56" s="98" t="str">
        <f>IF(J56="","",VLOOKUP(J56,種目名!$O$5:$T$104,3,0))</f>
        <v/>
      </c>
      <c r="AB56" s="117" t="str">
        <f>IF(M56="","",VLOOKUP(M56,種目名!$O$5:$T$104,3,0))</f>
        <v/>
      </c>
      <c r="AC56" s="117" t="str">
        <f>IF(P56="","",VLOOKUP(AF56,種目名!$O$5:$T$104,3,0))</f>
        <v/>
      </c>
      <c r="AD56" s="118" t="str">
        <f>IF(S56="","",VLOOKUP(AI56,種目名!$O$5:$T$104,3,0))</f>
        <v/>
      </c>
      <c r="AE56" s="115">
        <f t="shared" si="101"/>
        <v>0</v>
      </c>
      <c r="AF56" s="152" t="str">
        <f t="shared" si="102"/>
        <v/>
      </c>
      <c r="AG56" s="152" t="str">
        <f t="shared" si="103"/>
        <v/>
      </c>
      <c r="AH56" s="115">
        <f t="shared" si="104"/>
        <v>0</v>
      </c>
      <c r="AI56" s="152" t="str">
        <f t="shared" si="105"/>
        <v/>
      </c>
      <c r="AJ56" s="152" t="str">
        <f t="shared" si="106"/>
        <v/>
      </c>
      <c r="AK56" s="383"/>
      <c r="AL56" s="166">
        <f t="shared" si="14"/>
        <v>0</v>
      </c>
      <c r="AM56" s="392">
        <f t="shared" si="15"/>
        <v>0</v>
      </c>
      <c r="AN56" s="392">
        <f>COUNTIF($B$12:B56,B56)</f>
        <v>0</v>
      </c>
      <c r="AO56" s="392"/>
      <c r="AP56" s="392" t="str">
        <f t="shared" si="16"/>
        <v/>
      </c>
      <c r="AQ56" s="392" t="str">
        <f t="shared" si="17"/>
        <v/>
      </c>
      <c r="AR56" s="392" t="str">
        <f t="shared" si="18"/>
        <v/>
      </c>
      <c r="AS56" s="392" t="str">
        <f t="shared" si="19"/>
        <v/>
      </c>
      <c r="AT56" s="392">
        <f t="shared" si="20"/>
        <v>0</v>
      </c>
      <c r="AU56" s="392" t="str">
        <f t="shared" si="93"/>
        <v/>
      </c>
      <c r="AV56" s="392" t="str">
        <f t="shared" si="94"/>
        <v/>
      </c>
      <c r="AW56" s="392" t="str">
        <f t="shared" si="95"/>
        <v/>
      </c>
      <c r="AX56" s="392" t="str">
        <f t="shared" si="96"/>
        <v/>
      </c>
      <c r="AY56" s="392" t="str">
        <f t="shared" si="97"/>
        <v/>
      </c>
      <c r="AZ56" s="392" t="str">
        <f t="shared" si="26"/>
        <v/>
      </c>
      <c r="BA56" s="392" t="str">
        <f t="shared" si="27"/>
        <v/>
      </c>
      <c r="BB56" s="392" t="str">
        <f t="shared" si="28"/>
        <v/>
      </c>
      <c r="BC56" s="392" t="str">
        <f t="shared" si="29"/>
        <v/>
      </c>
      <c r="BD56" s="396" t="str">
        <f t="shared" si="30"/>
        <v/>
      </c>
      <c r="BE56" s="386">
        <f t="shared" si="31"/>
        <v>0</v>
      </c>
      <c r="BF56" s="152"/>
      <c r="BG56" s="392">
        <f t="shared" si="32"/>
        <v>0</v>
      </c>
      <c r="BH56" s="392">
        <f t="shared" si="33"/>
        <v>0</v>
      </c>
      <c r="BI56" s="405">
        <f t="shared" si="34"/>
        <v>0</v>
      </c>
      <c r="BJ56" s="406">
        <f t="shared" si="11"/>
        <v>0</v>
      </c>
      <c r="BK56" s="391" t="str">
        <f t="shared" si="12"/>
        <v>0</v>
      </c>
      <c r="BL56" s="391" t="str">
        <f t="shared" si="13"/>
        <v>0</v>
      </c>
      <c r="BM56" s="405">
        <f t="shared" si="35"/>
        <v>0</v>
      </c>
      <c r="BN56" s="405" t="str">
        <f t="shared" si="36"/>
        <v>0m0</v>
      </c>
      <c r="BO56" s="392">
        <f t="shared" si="37"/>
        <v>0</v>
      </c>
      <c r="BP56" s="392">
        <f t="shared" si="38"/>
        <v>0</v>
      </c>
      <c r="BQ56" s="405">
        <f t="shared" si="39"/>
        <v>0</v>
      </c>
      <c r="BR56" s="406">
        <f t="shared" si="40"/>
        <v>0</v>
      </c>
      <c r="BS56" s="391" t="str">
        <f t="shared" si="41"/>
        <v>0</v>
      </c>
      <c r="BT56" s="391" t="str">
        <f t="shared" si="42"/>
        <v>0</v>
      </c>
      <c r="BU56" s="405">
        <f t="shared" si="43"/>
        <v>0</v>
      </c>
      <c r="BV56" s="405" t="str">
        <f t="shared" si="44"/>
        <v>0m0</v>
      </c>
      <c r="BW56" s="392">
        <f t="shared" si="45"/>
        <v>0</v>
      </c>
      <c r="BX56" s="392">
        <f t="shared" si="46"/>
        <v>0</v>
      </c>
      <c r="BY56" s="405">
        <f t="shared" si="47"/>
        <v>0</v>
      </c>
      <c r="BZ56" s="406">
        <f t="shared" si="48"/>
        <v>0</v>
      </c>
      <c r="CA56" s="391" t="str">
        <f t="shared" si="49"/>
        <v>0</v>
      </c>
      <c r="CB56" s="391" t="str">
        <f t="shared" si="50"/>
        <v>0</v>
      </c>
      <c r="CC56" s="405">
        <f t="shared" si="51"/>
        <v>0</v>
      </c>
      <c r="CD56" s="405" t="str">
        <f t="shared" si="52"/>
        <v>0m0</v>
      </c>
      <c r="CE56" s="392">
        <f t="shared" si="53"/>
        <v>0</v>
      </c>
      <c r="CF56" s="392">
        <f t="shared" si="54"/>
        <v>0</v>
      </c>
      <c r="CG56" s="405">
        <f t="shared" si="55"/>
        <v>0</v>
      </c>
      <c r="CH56" s="406">
        <f t="shared" si="56"/>
        <v>0</v>
      </c>
      <c r="CI56" s="391" t="str">
        <f t="shared" si="57"/>
        <v>0</v>
      </c>
      <c r="CJ56" s="391" t="str">
        <f t="shared" si="58"/>
        <v>0</v>
      </c>
      <c r="CK56" s="405">
        <f t="shared" si="59"/>
        <v>0</v>
      </c>
      <c r="CL56" s="405" t="str">
        <f t="shared" si="60"/>
        <v>0m0</v>
      </c>
      <c r="CM56" s="392">
        <f t="shared" si="61"/>
        <v>0</v>
      </c>
      <c r="CN56" s="392">
        <f t="shared" si="62"/>
        <v>0</v>
      </c>
      <c r="CO56" s="405">
        <f t="shared" si="63"/>
        <v>0</v>
      </c>
      <c r="CP56" s="406">
        <f t="shared" si="64"/>
        <v>0</v>
      </c>
      <c r="CQ56" s="391" t="str">
        <f t="shared" si="65"/>
        <v>0</v>
      </c>
      <c r="CR56" s="391" t="str">
        <f t="shared" si="66"/>
        <v>0</v>
      </c>
      <c r="CS56" s="405">
        <f t="shared" si="67"/>
        <v>0</v>
      </c>
      <c r="CT56" s="405" t="str">
        <f t="shared" si="68"/>
        <v>0m0</v>
      </c>
      <c r="CU56" s="405">
        <f t="shared" si="69"/>
        <v>0</v>
      </c>
      <c r="CV56" s="405">
        <f t="shared" si="70"/>
        <v>0</v>
      </c>
      <c r="CW56" s="405">
        <f t="shared" si="71"/>
        <v>0</v>
      </c>
      <c r="CX56" s="405">
        <f t="shared" si="72"/>
        <v>0</v>
      </c>
      <c r="CY56" s="405">
        <f t="shared" si="73"/>
        <v>0</v>
      </c>
      <c r="CZ56" s="405" t="str">
        <f t="shared" si="74"/>
        <v/>
      </c>
      <c r="DA56" s="405" t="str">
        <f t="shared" si="75"/>
        <v/>
      </c>
      <c r="DB56" s="405" t="str">
        <f t="shared" si="76"/>
        <v/>
      </c>
      <c r="DC56" s="405" t="str">
        <f t="shared" si="77"/>
        <v/>
      </c>
      <c r="DD56" s="405" t="str">
        <f t="shared" si="78"/>
        <v/>
      </c>
      <c r="DE56" s="405"/>
      <c r="DG56" s="405" t="str">
        <f t="shared" si="79"/>
        <v/>
      </c>
      <c r="DH56" s="405" t="str">
        <f t="shared" si="80"/>
        <v/>
      </c>
      <c r="DI56" s="405">
        <f t="shared" si="81"/>
        <v>0</v>
      </c>
      <c r="DJ56" s="405" t="str">
        <f t="shared" si="82"/>
        <v/>
      </c>
      <c r="DK56" s="405" t="str">
        <f t="shared" si="83"/>
        <v/>
      </c>
      <c r="DL56" s="405" t="str">
        <f t="shared" si="84"/>
        <v/>
      </c>
      <c r="DM56" s="405" t="str">
        <f t="shared" si="85"/>
        <v/>
      </c>
      <c r="DN56" s="405" t="str">
        <f t="shared" si="86"/>
        <v/>
      </c>
      <c r="DO56" s="405" t="str">
        <f t="shared" si="87"/>
        <v/>
      </c>
      <c r="DS56" s="386">
        <f t="shared" si="98"/>
        <v>0</v>
      </c>
      <c r="DT56" s="386">
        <f t="shared" si="99"/>
        <v>0</v>
      </c>
      <c r="DU56" s="404">
        <f t="shared" si="90"/>
        <v>0</v>
      </c>
    </row>
    <row r="57" spans="1:125" s="404" customFormat="1" ht="18" hidden="1" customHeight="1">
      <c r="A57" s="140" t="str">
        <f t="shared" si="92"/>
        <v/>
      </c>
      <c r="B57" s="153"/>
      <c r="C57" s="31" t="str">
        <f>IF(B57="","",VLOOKUP(B57,学連登録!$C$2:$G$3000,2,FALSE))</f>
        <v/>
      </c>
      <c r="D57" s="32" t="str">
        <f>IF(B57="","",VLOOKUP(B57,学連登録!$C$2:$G$3000,3,FALSE))</f>
        <v/>
      </c>
      <c r="E57" s="33" t="str">
        <f>IF(B57="","",VLOOKUP(B57,学連登録!$C$2:$G$3000,4,FALSE))</f>
        <v/>
      </c>
      <c r="F57" s="376" t="str">
        <f>IF(B57="","",VLOOKUP(B57,学連登録!$C$2:$I$3000,7,FALSE))</f>
        <v/>
      </c>
      <c r="G57" s="154"/>
      <c r="H57" s="889"/>
      <c r="I57" s="890"/>
      <c r="J57" s="155"/>
      <c r="K57" s="885"/>
      <c r="L57" s="886"/>
      <c r="M57" s="155"/>
      <c r="N57" s="915"/>
      <c r="O57" s="916"/>
      <c r="P57" s="154"/>
      <c r="Q57" s="881"/>
      <c r="R57" s="882"/>
      <c r="S57" s="154"/>
      <c r="T57" s="881"/>
      <c r="U57" s="882"/>
      <c r="V57" s="101" t="str">
        <f>IF(B57="","",VLOOKUP(B57,学連登録!$C$2:$H$3000,6,FALSE))</f>
        <v/>
      </c>
      <c r="W57" s="370"/>
      <c r="X57" s="152"/>
      <c r="Y57" s="116" t="str">
        <f t="shared" si="100"/>
        <v/>
      </c>
      <c r="Z57" s="97" t="str">
        <f>IF(G57="","",VLOOKUP(G57,種目名!$O$5:$T$104,3,0))</f>
        <v/>
      </c>
      <c r="AA57" s="98" t="str">
        <f>IF(J57="","",VLOOKUP(J57,種目名!$O$5:$T$104,3,0))</f>
        <v/>
      </c>
      <c r="AB57" s="117" t="str">
        <f>IF(M57="","",VLOOKUP(M57,種目名!$O$5:$T$104,3,0))</f>
        <v/>
      </c>
      <c r="AC57" s="117" t="str">
        <f>IF(P57="","",VLOOKUP(AF57,種目名!$O$5:$T$104,3,0))</f>
        <v/>
      </c>
      <c r="AD57" s="118" t="str">
        <f>IF(S57="","",VLOOKUP(AI57,種目名!$O$5:$T$104,3,0))</f>
        <v/>
      </c>
      <c r="AE57" s="115">
        <f t="shared" si="101"/>
        <v>0</v>
      </c>
      <c r="AF57" s="152" t="str">
        <f t="shared" si="102"/>
        <v/>
      </c>
      <c r="AG57" s="152" t="str">
        <f t="shared" si="103"/>
        <v/>
      </c>
      <c r="AH57" s="115">
        <f t="shared" si="104"/>
        <v>0</v>
      </c>
      <c r="AI57" s="152" t="str">
        <f t="shared" si="105"/>
        <v/>
      </c>
      <c r="AJ57" s="152" t="str">
        <f t="shared" si="106"/>
        <v/>
      </c>
      <c r="AK57" s="383"/>
      <c r="AL57" s="166">
        <f t="shared" si="14"/>
        <v>0</v>
      </c>
      <c r="AM57" s="392">
        <f t="shared" si="15"/>
        <v>0</v>
      </c>
      <c r="AN57" s="392">
        <f>COUNTIF($B$12:B57,B57)</f>
        <v>0</v>
      </c>
      <c r="AO57" s="392"/>
      <c r="AP57" s="392" t="str">
        <f t="shared" si="16"/>
        <v/>
      </c>
      <c r="AQ57" s="392" t="str">
        <f t="shared" si="17"/>
        <v/>
      </c>
      <c r="AR57" s="392" t="str">
        <f t="shared" si="18"/>
        <v/>
      </c>
      <c r="AS57" s="392" t="str">
        <f t="shared" si="19"/>
        <v/>
      </c>
      <c r="AT57" s="392">
        <f t="shared" si="20"/>
        <v>0</v>
      </c>
      <c r="AU57" s="392" t="str">
        <f t="shared" si="93"/>
        <v/>
      </c>
      <c r="AV57" s="392" t="str">
        <f t="shared" si="94"/>
        <v/>
      </c>
      <c r="AW57" s="392" t="str">
        <f t="shared" si="95"/>
        <v/>
      </c>
      <c r="AX57" s="392" t="str">
        <f t="shared" si="96"/>
        <v/>
      </c>
      <c r="AY57" s="392" t="str">
        <f t="shared" si="97"/>
        <v/>
      </c>
      <c r="AZ57" s="392" t="str">
        <f t="shared" si="26"/>
        <v/>
      </c>
      <c r="BA57" s="392" t="str">
        <f t="shared" si="27"/>
        <v/>
      </c>
      <c r="BB57" s="392" t="str">
        <f t="shared" si="28"/>
        <v/>
      </c>
      <c r="BC57" s="392" t="str">
        <f t="shared" si="29"/>
        <v/>
      </c>
      <c r="BD57" s="396" t="str">
        <f t="shared" si="30"/>
        <v/>
      </c>
      <c r="BE57" s="386">
        <f t="shared" si="31"/>
        <v>0</v>
      </c>
      <c r="BF57" s="152"/>
      <c r="BG57" s="392">
        <f t="shared" si="32"/>
        <v>0</v>
      </c>
      <c r="BH57" s="392">
        <f t="shared" si="33"/>
        <v>0</v>
      </c>
      <c r="BI57" s="405">
        <f t="shared" si="34"/>
        <v>0</v>
      </c>
      <c r="BJ57" s="406">
        <f t="shared" si="11"/>
        <v>0</v>
      </c>
      <c r="BK57" s="391" t="str">
        <f t="shared" si="12"/>
        <v>0</v>
      </c>
      <c r="BL57" s="391" t="str">
        <f t="shared" si="13"/>
        <v>0</v>
      </c>
      <c r="BM57" s="405">
        <f t="shared" si="35"/>
        <v>0</v>
      </c>
      <c r="BN57" s="405" t="str">
        <f t="shared" si="36"/>
        <v>0m0</v>
      </c>
      <c r="BO57" s="392">
        <f t="shared" si="37"/>
        <v>0</v>
      </c>
      <c r="BP57" s="392">
        <f t="shared" si="38"/>
        <v>0</v>
      </c>
      <c r="BQ57" s="405">
        <f t="shared" si="39"/>
        <v>0</v>
      </c>
      <c r="BR57" s="406">
        <f t="shared" si="40"/>
        <v>0</v>
      </c>
      <c r="BS57" s="391" t="str">
        <f t="shared" si="41"/>
        <v>0</v>
      </c>
      <c r="BT57" s="391" t="str">
        <f t="shared" si="42"/>
        <v>0</v>
      </c>
      <c r="BU57" s="405">
        <f t="shared" si="43"/>
        <v>0</v>
      </c>
      <c r="BV57" s="405" t="str">
        <f t="shared" si="44"/>
        <v>0m0</v>
      </c>
      <c r="BW57" s="392">
        <f t="shared" si="45"/>
        <v>0</v>
      </c>
      <c r="BX57" s="392">
        <f t="shared" si="46"/>
        <v>0</v>
      </c>
      <c r="BY57" s="405">
        <f t="shared" si="47"/>
        <v>0</v>
      </c>
      <c r="BZ57" s="406">
        <f t="shared" si="48"/>
        <v>0</v>
      </c>
      <c r="CA57" s="391" t="str">
        <f t="shared" si="49"/>
        <v>0</v>
      </c>
      <c r="CB57" s="391" t="str">
        <f t="shared" si="50"/>
        <v>0</v>
      </c>
      <c r="CC57" s="405">
        <f t="shared" si="51"/>
        <v>0</v>
      </c>
      <c r="CD57" s="405" t="str">
        <f t="shared" si="52"/>
        <v>0m0</v>
      </c>
      <c r="CE57" s="392">
        <f t="shared" si="53"/>
        <v>0</v>
      </c>
      <c r="CF57" s="392">
        <f t="shared" si="54"/>
        <v>0</v>
      </c>
      <c r="CG57" s="405">
        <f t="shared" si="55"/>
        <v>0</v>
      </c>
      <c r="CH57" s="406">
        <f t="shared" si="56"/>
        <v>0</v>
      </c>
      <c r="CI57" s="391" t="str">
        <f t="shared" si="57"/>
        <v>0</v>
      </c>
      <c r="CJ57" s="391" t="str">
        <f t="shared" si="58"/>
        <v>0</v>
      </c>
      <c r="CK57" s="405">
        <f t="shared" si="59"/>
        <v>0</v>
      </c>
      <c r="CL57" s="405" t="str">
        <f t="shared" si="60"/>
        <v>0m0</v>
      </c>
      <c r="CM57" s="392">
        <f t="shared" si="61"/>
        <v>0</v>
      </c>
      <c r="CN57" s="392">
        <f t="shared" si="62"/>
        <v>0</v>
      </c>
      <c r="CO57" s="405">
        <f t="shared" si="63"/>
        <v>0</v>
      </c>
      <c r="CP57" s="406">
        <f t="shared" si="64"/>
        <v>0</v>
      </c>
      <c r="CQ57" s="391" t="str">
        <f t="shared" si="65"/>
        <v>0</v>
      </c>
      <c r="CR57" s="391" t="str">
        <f t="shared" si="66"/>
        <v>0</v>
      </c>
      <c r="CS57" s="405">
        <f t="shared" si="67"/>
        <v>0</v>
      </c>
      <c r="CT57" s="405" t="str">
        <f t="shared" si="68"/>
        <v>0m0</v>
      </c>
      <c r="CU57" s="405">
        <f t="shared" si="69"/>
        <v>0</v>
      </c>
      <c r="CV57" s="405">
        <f t="shared" si="70"/>
        <v>0</v>
      </c>
      <c r="CW57" s="405">
        <f t="shared" si="71"/>
        <v>0</v>
      </c>
      <c r="CX57" s="405">
        <f t="shared" si="72"/>
        <v>0</v>
      </c>
      <c r="CY57" s="405">
        <f t="shared" si="73"/>
        <v>0</v>
      </c>
      <c r="CZ57" s="405" t="str">
        <f t="shared" si="74"/>
        <v/>
      </c>
      <c r="DA57" s="405" t="str">
        <f t="shared" si="75"/>
        <v/>
      </c>
      <c r="DB57" s="405" t="str">
        <f t="shared" si="76"/>
        <v/>
      </c>
      <c r="DC57" s="405" t="str">
        <f t="shared" si="77"/>
        <v/>
      </c>
      <c r="DD57" s="405" t="str">
        <f t="shared" si="78"/>
        <v/>
      </c>
      <c r="DE57" s="405"/>
      <c r="DG57" s="405" t="str">
        <f t="shared" si="79"/>
        <v/>
      </c>
      <c r="DH57" s="405" t="str">
        <f t="shared" si="80"/>
        <v/>
      </c>
      <c r="DI57" s="405">
        <f t="shared" si="81"/>
        <v>0</v>
      </c>
      <c r="DJ57" s="405" t="str">
        <f t="shared" si="82"/>
        <v/>
      </c>
      <c r="DK57" s="405" t="str">
        <f t="shared" si="83"/>
        <v/>
      </c>
      <c r="DL57" s="405" t="str">
        <f t="shared" si="84"/>
        <v/>
      </c>
      <c r="DM57" s="405" t="str">
        <f t="shared" si="85"/>
        <v/>
      </c>
      <c r="DN57" s="405" t="str">
        <f t="shared" si="86"/>
        <v/>
      </c>
      <c r="DO57" s="405" t="str">
        <f t="shared" si="87"/>
        <v/>
      </c>
      <c r="DS57" s="386">
        <f t="shared" si="98"/>
        <v>0</v>
      </c>
      <c r="DT57" s="386">
        <f t="shared" si="99"/>
        <v>0</v>
      </c>
      <c r="DU57" s="404">
        <f t="shared" si="90"/>
        <v>0</v>
      </c>
    </row>
    <row r="58" spans="1:125" s="404" customFormat="1" ht="18" hidden="1" customHeight="1">
      <c r="A58" s="140" t="str">
        <f t="shared" si="92"/>
        <v/>
      </c>
      <c r="B58" s="153"/>
      <c r="C58" s="31" t="str">
        <f>IF(B58="","",VLOOKUP(B58,学連登録!$C$2:$G$3000,2,FALSE))</f>
        <v/>
      </c>
      <c r="D58" s="32" t="str">
        <f>IF(B58="","",VLOOKUP(B58,学連登録!$C$2:$G$3000,3,FALSE))</f>
        <v/>
      </c>
      <c r="E58" s="33" t="str">
        <f>IF(B58="","",VLOOKUP(B58,学連登録!$C$2:$G$3000,4,FALSE))</f>
        <v/>
      </c>
      <c r="F58" s="376" t="str">
        <f>IF(B58="","",VLOOKUP(B58,学連登録!$C$2:$I$3000,7,FALSE))</f>
        <v/>
      </c>
      <c r="G58" s="154"/>
      <c r="H58" s="889"/>
      <c r="I58" s="890"/>
      <c r="J58" s="155"/>
      <c r="K58" s="885"/>
      <c r="L58" s="886"/>
      <c r="M58" s="155"/>
      <c r="N58" s="915"/>
      <c r="O58" s="916"/>
      <c r="P58" s="154"/>
      <c r="Q58" s="881"/>
      <c r="R58" s="882"/>
      <c r="S58" s="154"/>
      <c r="T58" s="881"/>
      <c r="U58" s="882"/>
      <c r="V58" s="101" t="str">
        <f>IF(B58="","",VLOOKUP(B58,学連登録!$C$2:$H$3000,6,FALSE))</f>
        <v/>
      </c>
      <c r="W58" s="370"/>
      <c r="X58" s="152"/>
      <c r="Y58" s="116" t="str">
        <f t="shared" si="100"/>
        <v/>
      </c>
      <c r="Z58" s="97" t="str">
        <f>IF(G58="","",VLOOKUP(G58,種目名!$O$5:$T$104,3,0))</f>
        <v/>
      </c>
      <c r="AA58" s="98" t="str">
        <f>IF(J58="","",VLOOKUP(J58,種目名!$O$5:$T$104,3,0))</f>
        <v/>
      </c>
      <c r="AB58" s="117" t="str">
        <f>IF(M58="","",VLOOKUP(M58,種目名!$O$5:$T$104,3,0))</f>
        <v/>
      </c>
      <c r="AC58" s="117" t="str">
        <f>IF(P58="","",VLOOKUP(AF58,種目名!$O$5:$T$104,3,0))</f>
        <v/>
      </c>
      <c r="AD58" s="118" t="str">
        <f>IF(S58="","",VLOOKUP(AI58,種目名!$O$5:$T$104,3,0))</f>
        <v/>
      </c>
      <c r="AE58" s="115">
        <f t="shared" si="101"/>
        <v>0</v>
      </c>
      <c r="AF58" s="152" t="str">
        <f t="shared" si="102"/>
        <v/>
      </c>
      <c r="AG58" s="152" t="str">
        <f t="shared" si="103"/>
        <v/>
      </c>
      <c r="AH58" s="115">
        <f t="shared" si="104"/>
        <v>0</v>
      </c>
      <c r="AI58" s="152" t="str">
        <f t="shared" si="105"/>
        <v/>
      </c>
      <c r="AJ58" s="152" t="str">
        <f t="shared" si="106"/>
        <v/>
      </c>
      <c r="AK58" s="383"/>
      <c r="AL58" s="166">
        <f t="shared" si="14"/>
        <v>0</v>
      </c>
      <c r="AM58" s="392">
        <f t="shared" si="15"/>
        <v>0</v>
      </c>
      <c r="AN58" s="392">
        <f>COUNTIF($B$12:B58,B58)</f>
        <v>0</v>
      </c>
      <c r="AO58" s="392"/>
      <c r="AP58" s="392" t="str">
        <f t="shared" si="16"/>
        <v/>
      </c>
      <c r="AQ58" s="392" t="str">
        <f t="shared" si="17"/>
        <v/>
      </c>
      <c r="AR58" s="392" t="str">
        <f t="shared" si="18"/>
        <v/>
      </c>
      <c r="AS58" s="392" t="str">
        <f t="shared" si="19"/>
        <v/>
      </c>
      <c r="AT58" s="392">
        <f t="shared" si="20"/>
        <v>0</v>
      </c>
      <c r="AU58" s="392" t="str">
        <f t="shared" si="93"/>
        <v/>
      </c>
      <c r="AV58" s="392" t="str">
        <f t="shared" si="94"/>
        <v/>
      </c>
      <c r="AW58" s="392" t="str">
        <f t="shared" si="95"/>
        <v/>
      </c>
      <c r="AX58" s="392" t="str">
        <f t="shared" si="96"/>
        <v/>
      </c>
      <c r="AY58" s="392" t="str">
        <f t="shared" si="97"/>
        <v/>
      </c>
      <c r="AZ58" s="392" t="str">
        <f t="shared" si="26"/>
        <v/>
      </c>
      <c r="BA58" s="392" t="str">
        <f t="shared" si="27"/>
        <v/>
      </c>
      <c r="BB58" s="392" t="str">
        <f t="shared" si="28"/>
        <v/>
      </c>
      <c r="BC58" s="392" t="str">
        <f t="shared" si="29"/>
        <v/>
      </c>
      <c r="BD58" s="396" t="str">
        <f t="shared" si="30"/>
        <v/>
      </c>
      <c r="BE58" s="386">
        <f t="shared" si="31"/>
        <v>0</v>
      </c>
      <c r="BF58" s="152"/>
      <c r="BG58" s="392">
        <f t="shared" si="32"/>
        <v>0</v>
      </c>
      <c r="BH58" s="392">
        <f t="shared" si="33"/>
        <v>0</v>
      </c>
      <c r="BI58" s="405">
        <f t="shared" si="34"/>
        <v>0</v>
      </c>
      <c r="BJ58" s="406">
        <f t="shared" si="11"/>
        <v>0</v>
      </c>
      <c r="BK58" s="391" t="str">
        <f t="shared" si="12"/>
        <v>0</v>
      </c>
      <c r="BL58" s="391" t="str">
        <f t="shared" si="13"/>
        <v>0</v>
      </c>
      <c r="BM58" s="405">
        <f t="shared" si="35"/>
        <v>0</v>
      </c>
      <c r="BN58" s="405" t="str">
        <f t="shared" si="36"/>
        <v>0m0</v>
      </c>
      <c r="BO58" s="392">
        <f t="shared" si="37"/>
        <v>0</v>
      </c>
      <c r="BP58" s="392">
        <f t="shared" si="38"/>
        <v>0</v>
      </c>
      <c r="BQ58" s="405">
        <f t="shared" si="39"/>
        <v>0</v>
      </c>
      <c r="BR58" s="406">
        <f t="shared" si="40"/>
        <v>0</v>
      </c>
      <c r="BS58" s="391" t="str">
        <f t="shared" si="41"/>
        <v>0</v>
      </c>
      <c r="BT58" s="391" t="str">
        <f t="shared" si="42"/>
        <v>0</v>
      </c>
      <c r="BU58" s="405">
        <f t="shared" si="43"/>
        <v>0</v>
      </c>
      <c r="BV58" s="405" t="str">
        <f t="shared" si="44"/>
        <v>0m0</v>
      </c>
      <c r="BW58" s="392">
        <f t="shared" si="45"/>
        <v>0</v>
      </c>
      <c r="BX58" s="392">
        <f t="shared" si="46"/>
        <v>0</v>
      </c>
      <c r="BY58" s="405">
        <f t="shared" si="47"/>
        <v>0</v>
      </c>
      <c r="BZ58" s="406">
        <f t="shared" si="48"/>
        <v>0</v>
      </c>
      <c r="CA58" s="391" t="str">
        <f t="shared" si="49"/>
        <v>0</v>
      </c>
      <c r="CB58" s="391" t="str">
        <f t="shared" si="50"/>
        <v>0</v>
      </c>
      <c r="CC58" s="405">
        <f t="shared" si="51"/>
        <v>0</v>
      </c>
      <c r="CD58" s="405" t="str">
        <f t="shared" si="52"/>
        <v>0m0</v>
      </c>
      <c r="CE58" s="392">
        <f t="shared" si="53"/>
        <v>0</v>
      </c>
      <c r="CF58" s="392">
        <f t="shared" si="54"/>
        <v>0</v>
      </c>
      <c r="CG58" s="405">
        <f t="shared" si="55"/>
        <v>0</v>
      </c>
      <c r="CH58" s="406">
        <f t="shared" si="56"/>
        <v>0</v>
      </c>
      <c r="CI58" s="391" t="str">
        <f t="shared" si="57"/>
        <v>0</v>
      </c>
      <c r="CJ58" s="391" t="str">
        <f t="shared" si="58"/>
        <v>0</v>
      </c>
      <c r="CK58" s="405">
        <f t="shared" si="59"/>
        <v>0</v>
      </c>
      <c r="CL58" s="405" t="str">
        <f t="shared" si="60"/>
        <v>0m0</v>
      </c>
      <c r="CM58" s="392">
        <f t="shared" si="61"/>
        <v>0</v>
      </c>
      <c r="CN58" s="392">
        <f t="shared" si="62"/>
        <v>0</v>
      </c>
      <c r="CO58" s="405">
        <f t="shared" si="63"/>
        <v>0</v>
      </c>
      <c r="CP58" s="406">
        <f t="shared" si="64"/>
        <v>0</v>
      </c>
      <c r="CQ58" s="391" t="str">
        <f t="shared" si="65"/>
        <v>0</v>
      </c>
      <c r="CR58" s="391" t="str">
        <f t="shared" si="66"/>
        <v>0</v>
      </c>
      <c r="CS58" s="405">
        <f t="shared" si="67"/>
        <v>0</v>
      </c>
      <c r="CT58" s="405" t="str">
        <f t="shared" si="68"/>
        <v>0m0</v>
      </c>
      <c r="CU58" s="405">
        <f t="shared" si="69"/>
        <v>0</v>
      </c>
      <c r="CV58" s="405">
        <f t="shared" si="70"/>
        <v>0</v>
      </c>
      <c r="CW58" s="405">
        <f t="shared" si="71"/>
        <v>0</v>
      </c>
      <c r="CX58" s="405">
        <f t="shared" si="72"/>
        <v>0</v>
      </c>
      <c r="CY58" s="405">
        <f t="shared" si="73"/>
        <v>0</v>
      </c>
      <c r="CZ58" s="405" t="str">
        <f t="shared" si="74"/>
        <v/>
      </c>
      <c r="DA58" s="405" t="str">
        <f t="shared" si="75"/>
        <v/>
      </c>
      <c r="DB58" s="405" t="str">
        <f t="shared" si="76"/>
        <v/>
      </c>
      <c r="DC58" s="405" t="str">
        <f t="shared" si="77"/>
        <v/>
      </c>
      <c r="DD58" s="405" t="str">
        <f t="shared" si="78"/>
        <v/>
      </c>
      <c r="DE58" s="405"/>
      <c r="DG58" s="405" t="str">
        <f t="shared" si="79"/>
        <v/>
      </c>
      <c r="DH58" s="405" t="str">
        <f t="shared" si="80"/>
        <v/>
      </c>
      <c r="DI58" s="405">
        <f t="shared" si="81"/>
        <v>0</v>
      </c>
      <c r="DJ58" s="405" t="str">
        <f t="shared" si="82"/>
        <v/>
      </c>
      <c r="DK58" s="405" t="str">
        <f t="shared" si="83"/>
        <v/>
      </c>
      <c r="DL58" s="405" t="str">
        <f t="shared" si="84"/>
        <v/>
      </c>
      <c r="DM58" s="405" t="str">
        <f t="shared" si="85"/>
        <v/>
      </c>
      <c r="DN58" s="405" t="str">
        <f t="shared" si="86"/>
        <v/>
      </c>
      <c r="DO58" s="405" t="str">
        <f t="shared" si="87"/>
        <v/>
      </c>
      <c r="DS58" s="386">
        <f t="shared" si="98"/>
        <v>0</v>
      </c>
      <c r="DT58" s="386">
        <f t="shared" si="99"/>
        <v>0</v>
      </c>
      <c r="DU58" s="404">
        <f t="shared" si="90"/>
        <v>0</v>
      </c>
    </row>
    <row r="59" spans="1:125" s="404" customFormat="1" ht="18" hidden="1" customHeight="1">
      <c r="A59" s="140" t="str">
        <f t="shared" si="92"/>
        <v/>
      </c>
      <c r="B59" s="153"/>
      <c r="C59" s="31" t="str">
        <f>IF(B59="","",VLOOKUP(B59,学連登録!$C$2:$G$3000,2,FALSE))</f>
        <v/>
      </c>
      <c r="D59" s="32" t="str">
        <f>IF(B59="","",VLOOKUP(B59,学連登録!$C$2:$G$3000,3,FALSE))</f>
        <v/>
      </c>
      <c r="E59" s="33" t="str">
        <f>IF(B59="","",VLOOKUP(B59,学連登録!$C$2:$G$3000,4,FALSE))</f>
        <v/>
      </c>
      <c r="F59" s="376" t="str">
        <f>IF(B59="","",VLOOKUP(B59,学連登録!$C$2:$I$3000,7,FALSE))</f>
        <v/>
      </c>
      <c r="G59" s="154"/>
      <c r="H59" s="889"/>
      <c r="I59" s="890"/>
      <c r="J59" s="155"/>
      <c r="K59" s="885"/>
      <c r="L59" s="886"/>
      <c r="M59" s="155"/>
      <c r="N59" s="915"/>
      <c r="O59" s="916"/>
      <c r="P59" s="154"/>
      <c r="Q59" s="881"/>
      <c r="R59" s="882"/>
      <c r="S59" s="154"/>
      <c r="T59" s="881"/>
      <c r="U59" s="882"/>
      <c r="V59" s="101" t="str">
        <f>IF(B59="","",VLOOKUP(B59,学連登録!$C$2:$H$3000,6,FALSE))</f>
        <v/>
      </c>
      <c r="W59" s="370"/>
      <c r="X59" s="152"/>
      <c r="Y59" s="116" t="str">
        <f t="shared" si="100"/>
        <v/>
      </c>
      <c r="Z59" s="97" t="str">
        <f>IF(G59="","",VLOOKUP(G59,種目名!$O$5:$T$104,3,0))</f>
        <v/>
      </c>
      <c r="AA59" s="98" t="str">
        <f>IF(J59="","",VLOOKUP(J59,種目名!$O$5:$T$104,3,0))</f>
        <v/>
      </c>
      <c r="AB59" s="117" t="str">
        <f>IF(M59="","",VLOOKUP(M59,種目名!$O$5:$T$104,3,0))</f>
        <v/>
      </c>
      <c r="AC59" s="117" t="str">
        <f>IF(P59="","",VLOOKUP(AF59,種目名!$O$5:$T$104,3,0))</f>
        <v/>
      </c>
      <c r="AD59" s="118" t="str">
        <f>IF(S59="","",VLOOKUP(AI59,種目名!$O$5:$T$104,3,0))</f>
        <v/>
      </c>
      <c r="AE59" s="115">
        <f t="shared" si="101"/>
        <v>0</v>
      </c>
      <c r="AF59" s="152" t="str">
        <f t="shared" si="102"/>
        <v/>
      </c>
      <c r="AG59" s="152" t="str">
        <f t="shared" si="103"/>
        <v/>
      </c>
      <c r="AH59" s="115">
        <f t="shared" si="104"/>
        <v>0</v>
      </c>
      <c r="AI59" s="152" t="str">
        <f t="shared" si="105"/>
        <v/>
      </c>
      <c r="AJ59" s="152" t="str">
        <f t="shared" si="106"/>
        <v/>
      </c>
      <c r="AK59" s="383"/>
      <c r="AL59" s="166">
        <f t="shared" si="14"/>
        <v>0</v>
      </c>
      <c r="AM59" s="392">
        <f t="shared" si="15"/>
        <v>0</v>
      </c>
      <c r="AN59" s="392">
        <f>COUNTIF($B$12:B59,B59)</f>
        <v>0</v>
      </c>
      <c r="AO59" s="392"/>
      <c r="AP59" s="392" t="str">
        <f t="shared" si="16"/>
        <v/>
      </c>
      <c r="AQ59" s="392" t="str">
        <f t="shared" si="17"/>
        <v/>
      </c>
      <c r="AR59" s="392" t="str">
        <f t="shared" si="18"/>
        <v/>
      </c>
      <c r="AS59" s="392" t="str">
        <f t="shared" si="19"/>
        <v/>
      </c>
      <c r="AT59" s="392">
        <f t="shared" si="20"/>
        <v>0</v>
      </c>
      <c r="AU59" s="392" t="str">
        <f t="shared" si="93"/>
        <v/>
      </c>
      <c r="AV59" s="392" t="str">
        <f t="shared" si="94"/>
        <v/>
      </c>
      <c r="AW59" s="392" t="str">
        <f t="shared" si="95"/>
        <v/>
      </c>
      <c r="AX59" s="392" t="str">
        <f t="shared" si="96"/>
        <v/>
      </c>
      <c r="AY59" s="392" t="str">
        <f t="shared" si="97"/>
        <v/>
      </c>
      <c r="AZ59" s="392" t="str">
        <f t="shared" si="26"/>
        <v/>
      </c>
      <c r="BA59" s="392" t="str">
        <f t="shared" si="27"/>
        <v/>
      </c>
      <c r="BB59" s="392" t="str">
        <f t="shared" si="28"/>
        <v/>
      </c>
      <c r="BC59" s="392" t="str">
        <f t="shared" si="29"/>
        <v/>
      </c>
      <c r="BD59" s="396" t="str">
        <f t="shared" si="30"/>
        <v/>
      </c>
      <c r="BE59" s="386">
        <f t="shared" si="31"/>
        <v>0</v>
      </c>
      <c r="BF59" s="152"/>
      <c r="BG59" s="392">
        <f t="shared" si="32"/>
        <v>0</v>
      </c>
      <c r="BH59" s="392">
        <f t="shared" si="33"/>
        <v>0</v>
      </c>
      <c r="BI59" s="405">
        <f t="shared" si="34"/>
        <v>0</v>
      </c>
      <c r="BJ59" s="406">
        <f t="shared" si="11"/>
        <v>0</v>
      </c>
      <c r="BK59" s="391" t="str">
        <f t="shared" si="12"/>
        <v>0</v>
      </c>
      <c r="BL59" s="391" t="str">
        <f t="shared" si="13"/>
        <v>0</v>
      </c>
      <c r="BM59" s="405">
        <f t="shared" si="35"/>
        <v>0</v>
      </c>
      <c r="BN59" s="405" t="str">
        <f t="shared" si="36"/>
        <v>0m0</v>
      </c>
      <c r="BO59" s="392">
        <f t="shared" si="37"/>
        <v>0</v>
      </c>
      <c r="BP59" s="392">
        <f t="shared" si="38"/>
        <v>0</v>
      </c>
      <c r="BQ59" s="405">
        <f t="shared" si="39"/>
        <v>0</v>
      </c>
      <c r="BR59" s="406">
        <f t="shared" si="40"/>
        <v>0</v>
      </c>
      <c r="BS59" s="391" t="str">
        <f t="shared" si="41"/>
        <v>0</v>
      </c>
      <c r="BT59" s="391" t="str">
        <f t="shared" si="42"/>
        <v>0</v>
      </c>
      <c r="BU59" s="405">
        <f t="shared" si="43"/>
        <v>0</v>
      </c>
      <c r="BV59" s="405" t="str">
        <f t="shared" si="44"/>
        <v>0m0</v>
      </c>
      <c r="BW59" s="392">
        <f t="shared" si="45"/>
        <v>0</v>
      </c>
      <c r="BX59" s="392">
        <f t="shared" si="46"/>
        <v>0</v>
      </c>
      <c r="BY59" s="405">
        <f t="shared" si="47"/>
        <v>0</v>
      </c>
      <c r="BZ59" s="406">
        <f t="shared" si="48"/>
        <v>0</v>
      </c>
      <c r="CA59" s="391" t="str">
        <f t="shared" si="49"/>
        <v>0</v>
      </c>
      <c r="CB59" s="391" t="str">
        <f t="shared" si="50"/>
        <v>0</v>
      </c>
      <c r="CC59" s="405">
        <f t="shared" si="51"/>
        <v>0</v>
      </c>
      <c r="CD59" s="405" t="str">
        <f t="shared" si="52"/>
        <v>0m0</v>
      </c>
      <c r="CE59" s="392">
        <f t="shared" si="53"/>
        <v>0</v>
      </c>
      <c r="CF59" s="392">
        <f t="shared" si="54"/>
        <v>0</v>
      </c>
      <c r="CG59" s="405">
        <f t="shared" si="55"/>
        <v>0</v>
      </c>
      <c r="CH59" s="406">
        <f t="shared" si="56"/>
        <v>0</v>
      </c>
      <c r="CI59" s="391" t="str">
        <f t="shared" si="57"/>
        <v>0</v>
      </c>
      <c r="CJ59" s="391" t="str">
        <f t="shared" si="58"/>
        <v>0</v>
      </c>
      <c r="CK59" s="405">
        <f t="shared" si="59"/>
        <v>0</v>
      </c>
      <c r="CL59" s="405" t="str">
        <f t="shared" si="60"/>
        <v>0m0</v>
      </c>
      <c r="CM59" s="392">
        <f t="shared" si="61"/>
        <v>0</v>
      </c>
      <c r="CN59" s="392">
        <f t="shared" si="62"/>
        <v>0</v>
      </c>
      <c r="CO59" s="405">
        <f t="shared" si="63"/>
        <v>0</v>
      </c>
      <c r="CP59" s="406">
        <f t="shared" si="64"/>
        <v>0</v>
      </c>
      <c r="CQ59" s="391" t="str">
        <f t="shared" si="65"/>
        <v>0</v>
      </c>
      <c r="CR59" s="391" t="str">
        <f t="shared" si="66"/>
        <v>0</v>
      </c>
      <c r="CS59" s="405">
        <f t="shared" si="67"/>
        <v>0</v>
      </c>
      <c r="CT59" s="405" t="str">
        <f t="shared" si="68"/>
        <v>0m0</v>
      </c>
      <c r="CU59" s="405">
        <f t="shared" si="69"/>
        <v>0</v>
      </c>
      <c r="CV59" s="405">
        <f t="shared" si="70"/>
        <v>0</v>
      </c>
      <c r="CW59" s="405">
        <f t="shared" si="71"/>
        <v>0</v>
      </c>
      <c r="CX59" s="405">
        <f t="shared" si="72"/>
        <v>0</v>
      </c>
      <c r="CY59" s="405">
        <f t="shared" si="73"/>
        <v>0</v>
      </c>
      <c r="CZ59" s="405" t="str">
        <f t="shared" si="74"/>
        <v/>
      </c>
      <c r="DA59" s="405" t="str">
        <f t="shared" si="75"/>
        <v/>
      </c>
      <c r="DB59" s="405" t="str">
        <f t="shared" si="76"/>
        <v/>
      </c>
      <c r="DC59" s="405" t="str">
        <f t="shared" si="77"/>
        <v/>
      </c>
      <c r="DD59" s="405" t="str">
        <f t="shared" si="78"/>
        <v/>
      </c>
      <c r="DE59" s="405"/>
      <c r="DG59" s="405" t="str">
        <f t="shared" si="79"/>
        <v/>
      </c>
      <c r="DH59" s="405" t="str">
        <f t="shared" si="80"/>
        <v/>
      </c>
      <c r="DI59" s="405">
        <f t="shared" si="81"/>
        <v>0</v>
      </c>
      <c r="DJ59" s="405" t="str">
        <f t="shared" si="82"/>
        <v/>
      </c>
      <c r="DK59" s="405" t="str">
        <f t="shared" si="83"/>
        <v/>
      </c>
      <c r="DL59" s="405" t="str">
        <f t="shared" si="84"/>
        <v/>
      </c>
      <c r="DM59" s="405" t="str">
        <f t="shared" si="85"/>
        <v/>
      </c>
      <c r="DN59" s="405" t="str">
        <f t="shared" si="86"/>
        <v/>
      </c>
      <c r="DO59" s="405" t="str">
        <f t="shared" si="87"/>
        <v/>
      </c>
      <c r="DS59" s="386">
        <f t="shared" si="98"/>
        <v>0</v>
      </c>
      <c r="DT59" s="386">
        <f t="shared" si="99"/>
        <v>0</v>
      </c>
      <c r="DU59" s="404">
        <f t="shared" si="90"/>
        <v>0</v>
      </c>
    </row>
    <row r="60" spans="1:125" s="404" customFormat="1" ht="18" hidden="1" customHeight="1">
      <c r="A60" s="140" t="str">
        <f t="shared" si="92"/>
        <v/>
      </c>
      <c r="B60" s="153"/>
      <c r="C60" s="31" t="str">
        <f>IF(B60="","",VLOOKUP(B60,学連登録!$C$2:$G$3000,2,FALSE))</f>
        <v/>
      </c>
      <c r="D60" s="32" t="str">
        <f>IF(B60="","",VLOOKUP(B60,学連登録!$C$2:$G$3000,3,FALSE))</f>
        <v/>
      </c>
      <c r="E60" s="33" t="str">
        <f>IF(B60="","",VLOOKUP(B60,学連登録!$C$2:$G$3000,4,FALSE))</f>
        <v/>
      </c>
      <c r="F60" s="376" t="str">
        <f>IF(B60="","",VLOOKUP(B60,学連登録!$C$2:$I$3000,7,FALSE))</f>
        <v/>
      </c>
      <c r="G60" s="154"/>
      <c r="H60" s="889"/>
      <c r="I60" s="890"/>
      <c r="J60" s="155"/>
      <c r="K60" s="885"/>
      <c r="L60" s="886"/>
      <c r="M60" s="155"/>
      <c r="N60" s="915"/>
      <c r="O60" s="916"/>
      <c r="P60" s="154"/>
      <c r="Q60" s="881"/>
      <c r="R60" s="882"/>
      <c r="S60" s="154"/>
      <c r="T60" s="881"/>
      <c r="U60" s="882"/>
      <c r="V60" s="101" t="str">
        <f>IF(B60="","",VLOOKUP(B60,学連登録!$C$2:$H$3000,6,FALSE))</f>
        <v/>
      </c>
      <c r="W60" s="370"/>
      <c r="X60" s="152"/>
      <c r="Y60" s="116" t="str">
        <f t="shared" si="100"/>
        <v/>
      </c>
      <c r="Z60" s="97" t="str">
        <f>IF(G60="","",VLOOKUP(G60,種目名!$O$5:$T$104,3,0))</f>
        <v/>
      </c>
      <c r="AA60" s="98" t="str">
        <f>IF(J60="","",VLOOKUP(J60,種目名!$O$5:$T$104,3,0))</f>
        <v/>
      </c>
      <c r="AB60" s="117" t="str">
        <f>IF(M60="","",VLOOKUP(M60,種目名!$O$5:$T$104,3,0))</f>
        <v/>
      </c>
      <c r="AC60" s="117" t="str">
        <f>IF(P60="","",VLOOKUP(AF60,種目名!$O$5:$T$104,3,0))</f>
        <v/>
      </c>
      <c r="AD60" s="118" t="str">
        <f>IF(S60="","",VLOOKUP(AI60,種目名!$O$5:$T$104,3,0))</f>
        <v/>
      </c>
      <c r="AE60" s="115">
        <f t="shared" si="101"/>
        <v>0</v>
      </c>
      <c r="AF60" s="152" t="str">
        <f t="shared" si="102"/>
        <v/>
      </c>
      <c r="AG60" s="152" t="str">
        <f t="shared" si="103"/>
        <v/>
      </c>
      <c r="AH60" s="115">
        <f t="shared" si="104"/>
        <v>0</v>
      </c>
      <c r="AI60" s="152" t="str">
        <f t="shared" si="105"/>
        <v/>
      </c>
      <c r="AJ60" s="152" t="str">
        <f t="shared" si="106"/>
        <v/>
      </c>
      <c r="AK60" s="383"/>
      <c r="AL60" s="166">
        <f t="shared" si="14"/>
        <v>0</v>
      </c>
      <c r="AM60" s="392">
        <f t="shared" si="15"/>
        <v>0</v>
      </c>
      <c r="AN60" s="392">
        <f>COUNTIF($B$12:B60,B60)</f>
        <v>0</v>
      </c>
      <c r="AO60" s="392"/>
      <c r="AP60" s="392" t="str">
        <f t="shared" si="16"/>
        <v/>
      </c>
      <c r="AQ60" s="392" t="str">
        <f t="shared" si="17"/>
        <v/>
      </c>
      <c r="AR60" s="392" t="str">
        <f t="shared" si="18"/>
        <v/>
      </c>
      <c r="AS60" s="392" t="str">
        <f t="shared" si="19"/>
        <v/>
      </c>
      <c r="AT60" s="392">
        <f t="shared" si="20"/>
        <v>0</v>
      </c>
      <c r="AU60" s="392" t="str">
        <f t="shared" si="93"/>
        <v/>
      </c>
      <c r="AV60" s="392" t="str">
        <f t="shared" si="94"/>
        <v/>
      </c>
      <c r="AW60" s="392" t="str">
        <f t="shared" si="95"/>
        <v/>
      </c>
      <c r="AX60" s="392" t="str">
        <f t="shared" si="96"/>
        <v/>
      </c>
      <c r="AY60" s="392" t="str">
        <f t="shared" si="97"/>
        <v/>
      </c>
      <c r="AZ60" s="392" t="str">
        <f t="shared" si="26"/>
        <v/>
      </c>
      <c r="BA60" s="392" t="str">
        <f t="shared" si="27"/>
        <v/>
      </c>
      <c r="BB60" s="392" t="str">
        <f t="shared" si="28"/>
        <v/>
      </c>
      <c r="BC60" s="392" t="str">
        <f t="shared" si="29"/>
        <v/>
      </c>
      <c r="BD60" s="396" t="str">
        <f t="shared" si="30"/>
        <v/>
      </c>
      <c r="BE60" s="386">
        <f t="shared" si="31"/>
        <v>0</v>
      </c>
      <c r="BF60" s="152"/>
      <c r="BG60" s="392">
        <f t="shared" si="32"/>
        <v>0</v>
      </c>
      <c r="BH60" s="392">
        <f t="shared" si="33"/>
        <v>0</v>
      </c>
      <c r="BI60" s="405">
        <f t="shared" si="34"/>
        <v>0</v>
      </c>
      <c r="BJ60" s="406">
        <f t="shared" si="11"/>
        <v>0</v>
      </c>
      <c r="BK60" s="391" t="str">
        <f t="shared" si="12"/>
        <v>0</v>
      </c>
      <c r="BL60" s="391" t="str">
        <f t="shared" si="13"/>
        <v>0</v>
      </c>
      <c r="BM60" s="405">
        <f t="shared" si="35"/>
        <v>0</v>
      </c>
      <c r="BN60" s="405" t="str">
        <f t="shared" si="36"/>
        <v>0m0</v>
      </c>
      <c r="BO60" s="392">
        <f t="shared" si="37"/>
        <v>0</v>
      </c>
      <c r="BP60" s="392">
        <f t="shared" si="38"/>
        <v>0</v>
      </c>
      <c r="BQ60" s="405">
        <f t="shared" si="39"/>
        <v>0</v>
      </c>
      <c r="BR60" s="406">
        <f t="shared" si="40"/>
        <v>0</v>
      </c>
      <c r="BS60" s="391" t="str">
        <f t="shared" si="41"/>
        <v>0</v>
      </c>
      <c r="BT60" s="391" t="str">
        <f t="shared" si="42"/>
        <v>0</v>
      </c>
      <c r="BU60" s="405">
        <f t="shared" si="43"/>
        <v>0</v>
      </c>
      <c r="BV60" s="405" t="str">
        <f t="shared" si="44"/>
        <v>0m0</v>
      </c>
      <c r="BW60" s="392">
        <f t="shared" si="45"/>
        <v>0</v>
      </c>
      <c r="BX60" s="392">
        <f t="shared" si="46"/>
        <v>0</v>
      </c>
      <c r="BY60" s="405">
        <f t="shared" si="47"/>
        <v>0</v>
      </c>
      <c r="BZ60" s="406">
        <f t="shared" si="48"/>
        <v>0</v>
      </c>
      <c r="CA60" s="391" t="str">
        <f t="shared" si="49"/>
        <v>0</v>
      </c>
      <c r="CB60" s="391" t="str">
        <f t="shared" si="50"/>
        <v>0</v>
      </c>
      <c r="CC60" s="405">
        <f t="shared" si="51"/>
        <v>0</v>
      </c>
      <c r="CD60" s="405" t="str">
        <f t="shared" si="52"/>
        <v>0m0</v>
      </c>
      <c r="CE60" s="392">
        <f t="shared" si="53"/>
        <v>0</v>
      </c>
      <c r="CF60" s="392">
        <f t="shared" si="54"/>
        <v>0</v>
      </c>
      <c r="CG60" s="405">
        <f t="shared" si="55"/>
        <v>0</v>
      </c>
      <c r="CH60" s="406">
        <f t="shared" si="56"/>
        <v>0</v>
      </c>
      <c r="CI60" s="391" t="str">
        <f t="shared" si="57"/>
        <v>0</v>
      </c>
      <c r="CJ60" s="391" t="str">
        <f t="shared" si="58"/>
        <v>0</v>
      </c>
      <c r="CK60" s="405">
        <f t="shared" si="59"/>
        <v>0</v>
      </c>
      <c r="CL60" s="405" t="str">
        <f t="shared" si="60"/>
        <v>0m0</v>
      </c>
      <c r="CM60" s="392">
        <f t="shared" si="61"/>
        <v>0</v>
      </c>
      <c r="CN60" s="392">
        <f t="shared" si="62"/>
        <v>0</v>
      </c>
      <c r="CO60" s="405">
        <f t="shared" si="63"/>
        <v>0</v>
      </c>
      <c r="CP60" s="406">
        <f t="shared" si="64"/>
        <v>0</v>
      </c>
      <c r="CQ60" s="391" t="str">
        <f t="shared" si="65"/>
        <v>0</v>
      </c>
      <c r="CR60" s="391" t="str">
        <f t="shared" si="66"/>
        <v>0</v>
      </c>
      <c r="CS60" s="405">
        <f t="shared" si="67"/>
        <v>0</v>
      </c>
      <c r="CT60" s="405" t="str">
        <f t="shared" si="68"/>
        <v>0m0</v>
      </c>
      <c r="CU60" s="405">
        <f t="shared" si="69"/>
        <v>0</v>
      </c>
      <c r="CV60" s="405">
        <f t="shared" si="70"/>
        <v>0</v>
      </c>
      <c r="CW60" s="405">
        <f t="shared" si="71"/>
        <v>0</v>
      </c>
      <c r="CX60" s="405">
        <f t="shared" si="72"/>
        <v>0</v>
      </c>
      <c r="CY60" s="405">
        <f t="shared" si="73"/>
        <v>0</v>
      </c>
      <c r="CZ60" s="405" t="str">
        <f t="shared" si="74"/>
        <v/>
      </c>
      <c r="DA60" s="405" t="str">
        <f t="shared" si="75"/>
        <v/>
      </c>
      <c r="DB60" s="405" t="str">
        <f t="shared" si="76"/>
        <v/>
      </c>
      <c r="DC60" s="405" t="str">
        <f t="shared" si="77"/>
        <v/>
      </c>
      <c r="DD60" s="405" t="str">
        <f t="shared" si="78"/>
        <v/>
      </c>
      <c r="DE60" s="405"/>
      <c r="DG60" s="405" t="str">
        <f t="shared" si="79"/>
        <v/>
      </c>
      <c r="DH60" s="405" t="str">
        <f t="shared" si="80"/>
        <v/>
      </c>
      <c r="DI60" s="405">
        <f t="shared" si="81"/>
        <v>0</v>
      </c>
      <c r="DJ60" s="405" t="str">
        <f t="shared" si="82"/>
        <v/>
      </c>
      <c r="DK60" s="405" t="str">
        <f t="shared" si="83"/>
        <v/>
      </c>
      <c r="DL60" s="405" t="str">
        <f t="shared" si="84"/>
        <v/>
      </c>
      <c r="DM60" s="405" t="str">
        <f t="shared" si="85"/>
        <v/>
      </c>
      <c r="DN60" s="405" t="str">
        <f t="shared" si="86"/>
        <v/>
      </c>
      <c r="DO60" s="405" t="str">
        <f t="shared" si="87"/>
        <v/>
      </c>
      <c r="DS60" s="386">
        <f t="shared" si="98"/>
        <v>0</v>
      </c>
      <c r="DT60" s="386">
        <f t="shared" si="99"/>
        <v>0</v>
      </c>
      <c r="DU60" s="404">
        <f t="shared" si="90"/>
        <v>0</v>
      </c>
    </row>
    <row r="61" spans="1:125" s="404" customFormat="1" ht="18" hidden="1" customHeight="1">
      <c r="A61" s="140" t="str">
        <f t="shared" si="92"/>
        <v/>
      </c>
      <c r="B61" s="153"/>
      <c r="C61" s="31" t="str">
        <f>IF(B61="","",VLOOKUP(B61,学連登録!$C$2:$G$3000,2,FALSE))</f>
        <v/>
      </c>
      <c r="D61" s="32" t="str">
        <f>IF(B61="","",VLOOKUP(B61,学連登録!$C$2:$G$3000,3,FALSE))</f>
        <v/>
      </c>
      <c r="E61" s="33" t="str">
        <f>IF(B61="","",VLOOKUP(B61,学連登録!$C$2:$G$3000,4,FALSE))</f>
        <v/>
      </c>
      <c r="F61" s="376" t="str">
        <f>IF(B61="","",VLOOKUP(B61,学連登録!$C$2:$I$3000,7,FALSE))</f>
        <v/>
      </c>
      <c r="G61" s="154"/>
      <c r="H61" s="889"/>
      <c r="I61" s="890"/>
      <c r="J61" s="155"/>
      <c r="K61" s="885"/>
      <c r="L61" s="886"/>
      <c r="M61" s="155"/>
      <c r="N61" s="915"/>
      <c r="O61" s="916"/>
      <c r="P61" s="154"/>
      <c r="Q61" s="881"/>
      <c r="R61" s="882"/>
      <c r="S61" s="154"/>
      <c r="T61" s="881"/>
      <c r="U61" s="882"/>
      <c r="V61" s="101" t="str">
        <f>IF(B61="","",VLOOKUP(B61,学連登録!$C$2:$H$3000,6,FALSE))</f>
        <v/>
      </c>
      <c r="W61" s="370"/>
      <c r="X61" s="152"/>
      <c r="Y61" s="116" t="str">
        <f t="shared" si="100"/>
        <v/>
      </c>
      <c r="Z61" s="97" t="str">
        <f>IF(G61="","",VLOOKUP(G61,種目名!$O$5:$T$104,3,0))</f>
        <v/>
      </c>
      <c r="AA61" s="98" t="str">
        <f>IF(J61="","",VLOOKUP(J61,種目名!$O$5:$T$104,3,0))</f>
        <v/>
      </c>
      <c r="AB61" s="117" t="str">
        <f>IF(M61="","",VLOOKUP(M61,種目名!$O$5:$T$104,3,0))</f>
        <v/>
      </c>
      <c r="AC61" s="117" t="str">
        <f>IF(P61="","",VLOOKUP(AF61,種目名!$O$5:$T$104,3,0))</f>
        <v/>
      </c>
      <c r="AD61" s="118" t="str">
        <f>IF(S61="","",VLOOKUP(AI61,種目名!$O$5:$T$104,3,0))</f>
        <v/>
      </c>
      <c r="AE61" s="115">
        <f t="shared" si="101"/>
        <v>0</v>
      </c>
      <c r="AF61" s="152" t="str">
        <f t="shared" si="102"/>
        <v/>
      </c>
      <c r="AG61" s="152" t="str">
        <f t="shared" si="103"/>
        <v/>
      </c>
      <c r="AH61" s="115">
        <f t="shared" si="104"/>
        <v>0</v>
      </c>
      <c r="AI61" s="152" t="str">
        <f t="shared" si="105"/>
        <v/>
      </c>
      <c r="AJ61" s="152" t="str">
        <f t="shared" si="106"/>
        <v/>
      </c>
      <c r="AK61" s="383"/>
      <c r="AL61" s="166">
        <f t="shared" si="14"/>
        <v>0</v>
      </c>
      <c r="AM61" s="392">
        <f t="shared" si="15"/>
        <v>0</v>
      </c>
      <c r="AN61" s="392">
        <f>COUNTIF($B$12:B61,B61)</f>
        <v>0</v>
      </c>
      <c r="AO61" s="392"/>
      <c r="AP61" s="392" t="str">
        <f t="shared" si="16"/>
        <v/>
      </c>
      <c r="AQ61" s="392" t="str">
        <f t="shared" si="17"/>
        <v/>
      </c>
      <c r="AR61" s="392" t="str">
        <f t="shared" si="18"/>
        <v/>
      </c>
      <c r="AS61" s="392" t="str">
        <f t="shared" si="19"/>
        <v/>
      </c>
      <c r="AT61" s="392">
        <f t="shared" si="20"/>
        <v>0</v>
      </c>
      <c r="AU61" s="392" t="str">
        <f t="shared" si="93"/>
        <v/>
      </c>
      <c r="AV61" s="392" t="str">
        <f t="shared" si="94"/>
        <v/>
      </c>
      <c r="AW61" s="392" t="str">
        <f t="shared" si="95"/>
        <v/>
      </c>
      <c r="AX61" s="392" t="str">
        <f t="shared" si="96"/>
        <v/>
      </c>
      <c r="AY61" s="392" t="str">
        <f t="shared" si="97"/>
        <v/>
      </c>
      <c r="AZ61" s="392" t="str">
        <f t="shared" si="26"/>
        <v/>
      </c>
      <c r="BA61" s="392" t="str">
        <f t="shared" si="27"/>
        <v/>
      </c>
      <c r="BB61" s="392" t="str">
        <f t="shared" si="28"/>
        <v/>
      </c>
      <c r="BC61" s="392" t="str">
        <f t="shared" si="29"/>
        <v/>
      </c>
      <c r="BD61" s="396" t="str">
        <f t="shared" si="30"/>
        <v/>
      </c>
      <c r="BE61" s="386">
        <f t="shared" si="31"/>
        <v>0</v>
      </c>
      <c r="BF61" s="152"/>
      <c r="BG61" s="392">
        <f t="shared" si="32"/>
        <v>0</v>
      </c>
      <c r="BH61" s="392">
        <f t="shared" si="33"/>
        <v>0</v>
      </c>
      <c r="BI61" s="405">
        <f t="shared" si="34"/>
        <v>0</v>
      </c>
      <c r="BJ61" s="406">
        <f t="shared" si="11"/>
        <v>0</v>
      </c>
      <c r="BK61" s="391" t="str">
        <f t="shared" si="12"/>
        <v>0</v>
      </c>
      <c r="BL61" s="391" t="str">
        <f t="shared" si="13"/>
        <v>0</v>
      </c>
      <c r="BM61" s="405">
        <f t="shared" si="35"/>
        <v>0</v>
      </c>
      <c r="BN61" s="405" t="str">
        <f t="shared" si="36"/>
        <v>0m0</v>
      </c>
      <c r="BO61" s="392">
        <f t="shared" si="37"/>
        <v>0</v>
      </c>
      <c r="BP61" s="392">
        <f t="shared" si="38"/>
        <v>0</v>
      </c>
      <c r="BQ61" s="405">
        <f t="shared" si="39"/>
        <v>0</v>
      </c>
      <c r="BR61" s="406">
        <f t="shared" si="40"/>
        <v>0</v>
      </c>
      <c r="BS61" s="391" t="str">
        <f t="shared" si="41"/>
        <v>0</v>
      </c>
      <c r="BT61" s="391" t="str">
        <f t="shared" si="42"/>
        <v>0</v>
      </c>
      <c r="BU61" s="405">
        <f t="shared" si="43"/>
        <v>0</v>
      </c>
      <c r="BV61" s="405" t="str">
        <f t="shared" si="44"/>
        <v>0m0</v>
      </c>
      <c r="BW61" s="392">
        <f t="shared" si="45"/>
        <v>0</v>
      </c>
      <c r="BX61" s="392">
        <f t="shared" si="46"/>
        <v>0</v>
      </c>
      <c r="BY61" s="405">
        <f t="shared" si="47"/>
        <v>0</v>
      </c>
      <c r="BZ61" s="406">
        <f t="shared" si="48"/>
        <v>0</v>
      </c>
      <c r="CA61" s="391" t="str">
        <f t="shared" si="49"/>
        <v>0</v>
      </c>
      <c r="CB61" s="391" t="str">
        <f t="shared" si="50"/>
        <v>0</v>
      </c>
      <c r="CC61" s="405">
        <f t="shared" si="51"/>
        <v>0</v>
      </c>
      <c r="CD61" s="405" t="str">
        <f t="shared" si="52"/>
        <v>0m0</v>
      </c>
      <c r="CE61" s="392">
        <f t="shared" si="53"/>
        <v>0</v>
      </c>
      <c r="CF61" s="392">
        <f t="shared" si="54"/>
        <v>0</v>
      </c>
      <c r="CG61" s="405">
        <f t="shared" si="55"/>
        <v>0</v>
      </c>
      <c r="CH61" s="406">
        <f t="shared" si="56"/>
        <v>0</v>
      </c>
      <c r="CI61" s="391" t="str">
        <f t="shared" si="57"/>
        <v>0</v>
      </c>
      <c r="CJ61" s="391" t="str">
        <f t="shared" si="58"/>
        <v>0</v>
      </c>
      <c r="CK61" s="405">
        <f t="shared" si="59"/>
        <v>0</v>
      </c>
      <c r="CL61" s="405" t="str">
        <f t="shared" si="60"/>
        <v>0m0</v>
      </c>
      <c r="CM61" s="392">
        <f t="shared" si="61"/>
        <v>0</v>
      </c>
      <c r="CN61" s="392">
        <f t="shared" si="62"/>
        <v>0</v>
      </c>
      <c r="CO61" s="405">
        <f t="shared" si="63"/>
        <v>0</v>
      </c>
      <c r="CP61" s="406">
        <f t="shared" si="64"/>
        <v>0</v>
      </c>
      <c r="CQ61" s="391" t="str">
        <f t="shared" si="65"/>
        <v>0</v>
      </c>
      <c r="CR61" s="391" t="str">
        <f t="shared" si="66"/>
        <v>0</v>
      </c>
      <c r="CS61" s="405">
        <f t="shared" si="67"/>
        <v>0</v>
      </c>
      <c r="CT61" s="405" t="str">
        <f t="shared" si="68"/>
        <v>0m0</v>
      </c>
      <c r="CU61" s="405">
        <f t="shared" si="69"/>
        <v>0</v>
      </c>
      <c r="CV61" s="405">
        <f t="shared" si="70"/>
        <v>0</v>
      </c>
      <c r="CW61" s="405">
        <f t="shared" si="71"/>
        <v>0</v>
      </c>
      <c r="CX61" s="405">
        <f t="shared" si="72"/>
        <v>0</v>
      </c>
      <c r="CY61" s="405">
        <f t="shared" si="73"/>
        <v>0</v>
      </c>
      <c r="CZ61" s="405" t="str">
        <f t="shared" si="74"/>
        <v/>
      </c>
      <c r="DA61" s="405" t="str">
        <f t="shared" si="75"/>
        <v/>
      </c>
      <c r="DB61" s="405" t="str">
        <f t="shared" si="76"/>
        <v/>
      </c>
      <c r="DC61" s="405" t="str">
        <f t="shared" si="77"/>
        <v/>
      </c>
      <c r="DD61" s="405" t="str">
        <f t="shared" si="78"/>
        <v/>
      </c>
      <c r="DE61" s="405"/>
      <c r="DG61" s="405" t="str">
        <f t="shared" si="79"/>
        <v/>
      </c>
      <c r="DH61" s="405" t="str">
        <f t="shared" si="80"/>
        <v/>
      </c>
      <c r="DI61" s="405">
        <f t="shared" si="81"/>
        <v>0</v>
      </c>
      <c r="DJ61" s="405" t="str">
        <f t="shared" si="82"/>
        <v/>
      </c>
      <c r="DK61" s="405" t="str">
        <f t="shared" si="83"/>
        <v/>
      </c>
      <c r="DL61" s="405" t="str">
        <f t="shared" si="84"/>
        <v/>
      </c>
      <c r="DM61" s="405" t="str">
        <f t="shared" si="85"/>
        <v/>
      </c>
      <c r="DN61" s="405" t="str">
        <f t="shared" si="86"/>
        <v/>
      </c>
      <c r="DO61" s="405" t="str">
        <f t="shared" si="87"/>
        <v/>
      </c>
      <c r="DS61" s="386">
        <f t="shared" si="98"/>
        <v>0</v>
      </c>
      <c r="DT61" s="386">
        <f t="shared" si="99"/>
        <v>0</v>
      </c>
      <c r="DU61" s="404">
        <f t="shared" si="90"/>
        <v>0</v>
      </c>
    </row>
    <row r="62" spans="1:125" s="404" customFormat="1" ht="18" hidden="1" customHeight="1">
      <c r="A62" s="140" t="str">
        <f t="shared" si="92"/>
        <v/>
      </c>
      <c r="B62" s="153"/>
      <c r="C62" s="31" t="str">
        <f>IF(B62="","",VLOOKUP(B62,学連登録!$C$2:$G$3000,2,FALSE))</f>
        <v/>
      </c>
      <c r="D62" s="32" t="str">
        <f>IF(B62="","",VLOOKUP(B62,学連登録!$C$2:$G$3000,3,FALSE))</f>
        <v/>
      </c>
      <c r="E62" s="33" t="str">
        <f>IF(B62="","",VLOOKUP(B62,学連登録!$C$2:$G$3000,4,FALSE))</f>
        <v/>
      </c>
      <c r="F62" s="376" t="str">
        <f>IF(B62="","",VLOOKUP(B62,学連登録!$C$2:$I$3000,7,FALSE))</f>
        <v/>
      </c>
      <c r="G62" s="154"/>
      <c r="H62" s="889"/>
      <c r="I62" s="890"/>
      <c r="J62" s="155"/>
      <c r="K62" s="885"/>
      <c r="L62" s="886"/>
      <c r="M62" s="155"/>
      <c r="N62" s="915"/>
      <c r="O62" s="916"/>
      <c r="P62" s="154"/>
      <c r="Q62" s="881"/>
      <c r="R62" s="882"/>
      <c r="S62" s="154"/>
      <c r="T62" s="881"/>
      <c r="U62" s="882"/>
      <c r="V62" s="101" t="str">
        <f>IF(B62="","",VLOOKUP(B62,学連登録!$C$2:$H$3000,6,FALSE))</f>
        <v/>
      </c>
      <c r="W62" s="370"/>
      <c r="X62" s="152"/>
      <c r="Y62" s="116" t="str">
        <f t="shared" si="100"/>
        <v/>
      </c>
      <c r="Z62" s="97" t="str">
        <f>IF(G62="","",VLOOKUP(G62,種目名!$O$5:$T$104,3,0))</f>
        <v/>
      </c>
      <c r="AA62" s="98" t="str">
        <f>IF(J62="","",VLOOKUP(J62,種目名!$O$5:$T$104,3,0))</f>
        <v/>
      </c>
      <c r="AB62" s="117" t="str">
        <f>IF(M62="","",VLOOKUP(M62,種目名!$O$5:$T$104,3,0))</f>
        <v/>
      </c>
      <c r="AC62" s="117" t="str">
        <f>IF(P62="","",VLOOKUP(AF62,種目名!$O$5:$T$104,3,0))</f>
        <v/>
      </c>
      <c r="AD62" s="118" t="str">
        <f>IF(S62="","",VLOOKUP(AI62,種目名!$O$5:$T$104,3,0))</f>
        <v/>
      </c>
      <c r="AE62" s="115">
        <f t="shared" si="101"/>
        <v>0</v>
      </c>
      <c r="AF62" s="152" t="str">
        <f t="shared" si="102"/>
        <v/>
      </c>
      <c r="AG62" s="152" t="str">
        <f t="shared" si="103"/>
        <v/>
      </c>
      <c r="AH62" s="115">
        <f t="shared" si="104"/>
        <v>0</v>
      </c>
      <c r="AI62" s="152" t="str">
        <f t="shared" si="105"/>
        <v/>
      </c>
      <c r="AJ62" s="152" t="str">
        <f t="shared" si="106"/>
        <v/>
      </c>
      <c r="AK62" s="383"/>
      <c r="AL62" s="166">
        <f t="shared" si="14"/>
        <v>0</v>
      </c>
      <c r="AM62" s="392">
        <f t="shared" si="15"/>
        <v>0</v>
      </c>
      <c r="AN62" s="392">
        <f>COUNTIF($B$12:B62,B62)</f>
        <v>0</v>
      </c>
      <c r="AO62" s="392"/>
      <c r="AP62" s="392" t="str">
        <f t="shared" si="16"/>
        <v/>
      </c>
      <c r="AQ62" s="392" t="str">
        <f t="shared" si="17"/>
        <v/>
      </c>
      <c r="AR62" s="392" t="str">
        <f t="shared" si="18"/>
        <v/>
      </c>
      <c r="AS62" s="392" t="str">
        <f t="shared" si="19"/>
        <v/>
      </c>
      <c r="AT62" s="392">
        <f t="shared" si="20"/>
        <v>0</v>
      </c>
      <c r="AU62" s="392" t="str">
        <f t="shared" si="93"/>
        <v/>
      </c>
      <c r="AV62" s="392" t="str">
        <f t="shared" si="94"/>
        <v/>
      </c>
      <c r="AW62" s="392" t="str">
        <f t="shared" si="95"/>
        <v/>
      </c>
      <c r="AX62" s="392" t="str">
        <f t="shared" si="96"/>
        <v/>
      </c>
      <c r="AY62" s="392" t="str">
        <f t="shared" si="97"/>
        <v/>
      </c>
      <c r="AZ62" s="392" t="str">
        <f t="shared" si="26"/>
        <v/>
      </c>
      <c r="BA62" s="392" t="str">
        <f t="shared" si="27"/>
        <v/>
      </c>
      <c r="BB62" s="392" t="str">
        <f t="shared" si="28"/>
        <v/>
      </c>
      <c r="BC62" s="392" t="str">
        <f t="shared" si="29"/>
        <v/>
      </c>
      <c r="BD62" s="396" t="str">
        <f t="shared" si="30"/>
        <v/>
      </c>
      <c r="BE62" s="386">
        <f t="shared" si="31"/>
        <v>0</v>
      </c>
      <c r="BF62" s="152"/>
      <c r="BG62" s="392">
        <f t="shared" si="32"/>
        <v>0</v>
      </c>
      <c r="BH62" s="392">
        <f t="shared" si="33"/>
        <v>0</v>
      </c>
      <c r="BI62" s="405">
        <f t="shared" si="34"/>
        <v>0</v>
      </c>
      <c r="BJ62" s="406">
        <f t="shared" si="11"/>
        <v>0</v>
      </c>
      <c r="BK62" s="391" t="str">
        <f t="shared" si="12"/>
        <v>0</v>
      </c>
      <c r="BL62" s="391" t="str">
        <f t="shared" si="13"/>
        <v>0</v>
      </c>
      <c r="BM62" s="405">
        <f t="shared" si="35"/>
        <v>0</v>
      </c>
      <c r="BN62" s="405" t="str">
        <f t="shared" si="36"/>
        <v>0m0</v>
      </c>
      <c r="BO62" s="392">
        <f t="shared" si="37"/>
        <v>0</v>
      </c>
      <c r="BP62" s="392">
        <f t="shared" si="38"/>
        <v>0</v>
      </c>
      <c r="BQ62" s="405">
        <f t="shared" si="39"/>
        <v>0</v>
      </c>
      <c r="BR62" s="406">
        <f t="shared" si="40"/>
        <v>0</v>
      </c>
      <c r="BS62" s="391" t="str">
        <f t="shared" si="41"/>
        <v>0</v>
      </c>
      <c r="BT62" s="391" t="str">
        <f t="shared" si="42"/>
        <v>0</v>
      </c>
      <c r="BU62" s="405">
        <f t="shared" si="43"/>
        <v>0</v>
      </c>
      <c r="BV62" s="405" t="str">
        <f t="shared" si="44"/>
        <v>0m0</v>
      </c>
      <c r="BW62" s="392">
        <f t="shared" si="45"/>
        <v>0</v>
      </c>
      <c r="BX62" s="392">
        <f t="shared" si="46"/>
        <v>0</v>
      </c>
      <c r="BY62" s="405">
        <f t="shared" si="47"/>
        <v>0</v>
      </c>
      <c r="BZ62" s="406">
        <f t="shared" si="48"/>
        <v>0</v>
      </c>
      <c r="CA62" s="391" t="str">
        <f t="shared" si="49"/>
        <v>0</v>
      </c>
      <c r="CB62" s="391" t="str">
        <f t="shared" si="50"/>
        <v>0</v>
      </c>
      <c r="CC62" s="405">
        <f t="shared" si="51"/>
        <v>0</v>
      </c>
      <c r="CD62" s="405" t="str">
        <f t="shared" si="52"/>
        <v>0m0</v>
      </c>
      <c r="CE62" s="392">
        <f t="shared" si="53"/>
        <v>0</v>
      </c>
      <c r="CF62" s="392">
        <f t="shared" si="54"/>
        <v>0</v>
      </c>
      <c r="CG62" s="405">
        <f t="shared" si="55"/>
        <v>0</v>
      </c>
      <c r="CH62" s="406">
        <f t="shared" si="56"/>
        <v>0</v>
      </c>
      <c r="CI62" s="391" t="str">
        <f t="shared" si="57"/>
        <v>0</v>
      </c>
      <c r="CJ62" s="391" t="str">
        <f t="shared" si="58"/>
        <v>0</v>
      </c>
      <c r="CK62" s="405">
        <f t="shared" si="59"/>
        <v>0</v>
      </c>
      <c r="CL62" s="405" t="str">
        <f t="shared" si="60"/>
        <v>0m0</v>
      </c>
      <c r="CM62" s="392">
        <f t="shared" si="61"/>
        <v>0</v>
      </c>
      <c r="CN62" s="392">
        <f t="shared" si="62"/>
        <v>0</v>
      </c>
      <c r="CO62" s="405">
        <f t="shared" si="63"/>
        <v>0</v>
      </c>
      <c r="CP62" s="406">
        <f t="shared" si="64"/>
        <v>0</v>
      </c>
      <c r="CQ62" s="391" t="str">
        <f t="shared" si="65"/>
        <v>0</v>
      </c>
      <c r="CR62" s="391" t="str">
        <f t="shared" si="66"/>
        <v>0</v>
      </c>
      <c r="CS62" s="405">
        <f t="shared" si="67"/>
        <v>0</v>
      </c>
      <c r="CT62" s="405" t="str">
        <f t="shared" si="68"/>
        <v>0m0</v>
      </c>
      <c r="CU62" s="405">
        <f t="shared" si="69"/>
        <v>0</v>
      </c>
      <c r="CV62" s="405">
        <f t="shared" si="70"/>
        <v>0</v>
      </c>
      <c r="CW62" s="405">
        <f t="shared" si="71"/>
        <v>0</v>
      </c>
      <c r="CX62" s="405">
        <f t="shared" si="72"/>
        <v>0</v>
      </c>
      <c r="CY62" s="405">
        <f t="shared" si="73"/>
        <v>0</v>
      </c>
      <c r="CZ62" s="405" t="str">
        <f t="shared" si="74"/>
        <v/>
      </c>
      <c r="DA62" s="405" t="str">
        <f t="shared" si="75"/>
        <v/>
      </c>
      <c r="DB62" s="405" t="str">
        <f t="shared" si="76"/>
        <v/>
      </c>
      <c r="DC62" s="405" t="str">
        <f t="shared" si="77"/>
        <v/>
      </c>
      <c r="DD62" s="405" t="str">
        <f t="shared" si="78"/>
        <v/>
      </c>
      <c r="DE62" s="405"/>
      <c r="DG62" s="405" t="str">
        <f t="shared" si="79"/>
        <v/>
      </c>
      <c r="DH62" s="405" t="str">
        <f t="shared" si="80"/>
        <v/>
      </c>
      <c r="DI62" s="405">
        <f t="shared" si="81"/>
        <v>0</v>
      </c>
      <c r="DJ62" s="405" t="str">
        <f t="shared" si="82"/>
        <v/>
      </c>
      <c r="DK62" s="405" t="str">
        <f t="shared" si="83"/>
        <v/>
      </c>
      <c r="DL62" s="405" t="str">
        <f t="shared" si="84"/>
        <v/>
      </c>
      <c r="DM62" s="405" t="str">
        <f t="shared" si="85"/>
        <v/>
      </c>
      <c r="DN62" s="405" t="str">
        <f t="shared" si="86"/>
        <v/>
      </c>
      <c r="DO62" s="405" t="str">
        <f t="shared" si="87"/>
        <v/>
      </c>
      <c r="DS62" s="386">
        <f t="shared" si="98"/>
        <v>0</v>
      </c>
      <c r="DT62" s="386">
        <f t="shared" si="99"/>
        <v>0</v>
      </c>
      <c r="DU62" s="404">
        <f t="shared" si="90"/>
        <v>0</v>
      </c>
    </row>
    <row r="63" spans="1:125" s="404" customFormat="1" ht="18" hidden="1" customHeight="1">
      <c r="A63" s="140" t="str">
        <f t="shared" si="92"/>
        <v/>
      </c>
      <c r="B63" s="153"/>
      <c r="C63" s="31" t="str">
        <f>IF(B63="","",VLOOKUP(B63,学連登録!$C$2:$G$3000,2,FALSE))</f>
        <v/>
      </c>
      <c r="D63" s="32" t="str">
        <f>IF(B63="","",VLOOKUP(B63,学連登録!$C$2:$G$3000,3,FALSE))</f>
        <v/>
      </c>
      <c r="E63" s="33" t="str">
        <f>IF(B63="","",VLOOKUP(B63,学連登録!$C$2:$G$3000,4,FALSE))</f>
        <v/>
      </c>
      <c r="F63" s="376" t="str">
        <f>IF(B63="","",VLOOKUP(B63,学連登録!$C$2:$I$3000,7,FALSE))</f>
        <v/>
      </c>
      <c r="G63" s="154"/>
      <c r="H63" s="889"/>
      <c r="I63" s="890"/>
      <c r="J63" s="155"/>
      <c r="K63" s="881"/>
      <c r="L63" s="882"/>
      <c r="M63" s="155"/>
      <c r="N63" s="915"/>
      <c r="O63" s="916"/>
      <c r="P63" s="154"/>
      <c r="Q63" s="881"/>
      <c r="R63" s="882"/>
      <c r="S63" s="154"/>
      <c r="T63" s="881"/>
      <c r="U63" s="882"/>
      <c r="V63" s="101" t="str">
        <f>IF(B63="","",VLOOKUP(B63,学連登録!$C$2:$H$3000,6,FALSE))</f>
        <v/>
      </c>
      <c r="W63" s="370"/>
      <c r="X63" s="152"/>
      <c r="Y63" s="116" t="str">
        <f t="shared" si="100"/>
        <v/>
      </c>
      <c r="Z63" s="97" t="str">
        <f>IF(G63="","",VLOOKUP(G63,種目名!$O$5:$T$104,3,0))</f>
        <v/>
      </c>
      <c r="AA63" s="98" t="str">
        <f>IF(J63="","",VLOOKUP(J63,種目名!$O$5:$T$104,3,0))</f>
        <v/>
      </c>
      <c r="AB63" s="117" t="str">
        <f>IF(M63="","",VLOOKUP(M63,種目名!$O$5:$T$104,3,0))</f>
        <v/>
      </c>
      <c r="AC63" s="117" t="str">
        <f>IF(P63="","",VLOOKUP(AF63,種目名!$O$5:$T$104,3,0))</f>
        <v/>
      </c>
      <c r="AD63" s="118" t="str">
        <f>IF(S63="","",VLOOKUP(AI63,種目名!$O$5:$T$104,3,0))</f>
        <v/>
      </c>
      <c r="AE63" s="115">
        <f t="shared" si="101"/>
        <v>0</v>
      </c>
      <c r="AF63" s="152" t="str">
        <f t="shared" si="102"/>
        <v/>
      </c>
      <c r="AG63" s="152" t="str">
        <f t="shared" si="103"/>
        <v/>
      </c>
      <c r="AH63" s="115">
        <f t="shared" si="104"/>
        <v>0</v>
      </c>
      <c r="AI63" s="152" t="str">
        <f t="shared" si="105"/>
        <v/>
      </c>
      <c r="AJ63" s="152" t="str">
        <f t="shared" si="106"/>
        <v/>
      </c>
      <c r="AK63" s="383"/>
      <c r="AL63" s="166">
        <f t="shared" si="14"/>
        <v>0</v>
      </c>
      <c r="AM63" s="392">
        <f t="shared" si="15"/>
        <v>0</v>
      </c>
      <c r="AN63" s="392">
        <f>COUNTIF($B$12:B63,B63)</f>
        <v>0</v>
      </c>
      <c r="AO63" s="392"/>
      <c r="AP63" s="392" t="str">
        <f t="shared" si="16"/>
        <v/>
      </c>
      <c r="AQ63" s="392" t="str">
        <f t="shared" si="17"/>
        <v/>
      </c>
      <c r="AR63" s="392" t="str">
        <f t="shared" si="18"/>
        <v/>
      </c>
      <c r="AS63" s="392" t="str">
        <f t="shared" si="19"/>
        <v/>
      </c>
      <c r="AT63" s="392">
        <f t="shared" si="20"/>
        <v>0</v>
      </c>
      <c r="AU63" s="392" t="str">
        <f t="shared" si="93"/>
        <v/>
      </c>
      <c r="AV63" s="392" t="str">
        <f t="shared" si="94"/>
        <v/>
      </c>
      <c r="AW63" s="392" t="str">
        <f t="shared" si="95"/>
        <v/>
      </c>
      <c r="AX63" s="392" t="str">
        <f t="shared" si="96"/>
        <v/>
      </c>
      <c r="AY63" s="392" t="str">
        <f t="shared" si="97"/>
        <v/>
      </c>
      <c r="AZ63" s="392" t="str">
        <f t="shared" si="26"/>
        <v/>
      </c>
      <c r="BA63" s="392" t="str">
        <f t="shared" si="27"/>
        <v/>
      </c>
      <c r="BB63" s="392" t="str">
        <f t="shared" si="28"/>
        <v/>
      </c>
      <c r="BC63" s="392" t="str">
        <f t="shared" si="29"/>
        <v/>
      </c>
      <c r="BD63" s="396" t="str">
        <f t="shared" si="30"/>
        <v/>
      </c>
      <c r="BE63" s="386">
        <f t="shared" si="31"/>
        <v>0</v>
      </c>
      <c r="BF63" s="152"/>
      <c r="BG63" s="392">
        <f t="shared" si="32"/>
        <v>0</v>
      </c>
      <c r="BH63" s="392">
        <f t="shared" si="33"/>
        <v>0</v>
      </c>
      <c r="BI63" s="405">
        <f t="shared" si="34"/>
        <v>0</v>
      </c>
      <c r="BJ63" s="406">
        <f t="shared" si="11"/>
        <v>0</v>
      </c>
      <c r="BK63" s="391" t="str">
        <f t="shared" si="12"/>
        <v>0</v>
      </c>
      <c r="BL63" s="391" t="str">
        <f t="shared" si="13"/>
        <v>0</v>
      </c>
      <c r="BM63" s="405">
        <f t="shared" si="35"/>
        <v>0</v>
      </c>
      <c r="BN63" s="405" t="str">
        <f t="shared" si="36"/>
        <v>0m0</v>
      </c>
      <c r="BO63" s="392">
        <f t="shared" si="37"/>
        <v>0</v>
      </c>
      <c r="BP63" s="392">
        <f t="shared" si="38"/>
        <v>0</v>
      </c>
      <c r="BQ63" s="405">
        <f t="shared" si="39"/>
        <v>0</v>
      </c>
      <c r="BR63" s="406">
        <f t="shared" si="40"/>
        <v>0</v>
      </c>
      <c r="BS63" s="391" t="str">
        <f t="shared" si="41"/>
        <v>0</v>
      </c>
      <c r="BT63" s="391" t="str">
        <f t="shared" si="42"/>
        <v>0</v>
      </c>
      <c r="BU63" s="405">
        <f t="shared" si="43"/>
        <v>0</v>
      </c>
      <c r="BV63" s="405" t="str">
        <f t="shared" si="44"/>
        <v>0m0</v>
      </c>
      <c r="BW63" s="392">
        <f t="shared" si="45"/>
        <v>0</v>
      </c>
      <c r="BX63" s="392">
        <f t="shared" si="46"/>
        <v>0</v>
      </c>
      <c r="BY63" s="405">
        <f t="shared" si="47"/>
        <v>0</v>
      </c>
      <c r="BZ63" s="406">
        <f t="shared" si="48"/>
        <v>0</v>
      </c>
      <c r="CA63" s="391" t="str">
        <f t="shared" si="49"/>
        <v>0</v>
      </c>
      <c r="CB63" s="391" t="str">
        <f t="shared" si="50"/>
        <v>0</v>
      </c>
      <c r="CC63" s="405">
        <f t="shared" si="51"/>
        <v>0</v>
      </c>
      <c r="CD63" s="405" t="str">
        <f t="shared" si="52"/>
        <v>0m0</v>
      </c>
      <c r="CE63" s="392">
        <f t="shared" si="53"/>
        <v>0</v>
      </c>
      <c r="CF63" s="392">
        <f t="shared" si="54"/>
        <v>0</v>
      </c>
      <c r="CG63" s="405">
        <f t="shared" si="55"/>
        <v>0</v>
      </c>
      <c r="CH63" s="406">
        <f t="shared" si="56"/>
        <v>0</v>
      </c>
      <c r="CI63" s="391" t="str">
        <f t="shared" si="57"/>
        <v>0</v>
      </c>
      <c r="CJ63" s="391" t="str">
        <f t="shared" si="58"/>
        <v>0</v>
      </c>
      <c r="CK63" s="405">
        <f t="shared" si="59"/>
        <v>0</v>
      </c>
      <c r="CL63" s="405" t="str">
        <f t="shared" si="60"/>
        <v>0m0</v>
      </c>
      <c r="CM63" s="392">
        <f t="shared" si="61"/>
        <v>0</v>
      </c>
      <c r="CN63" s="392">
        <f t="shared" si="62"/>
        <v>0</v>
      </c>
      <c r="CO63" s="405">
        <f t="shared" si="63"/>
        <v>0</v>
      </c>
      <c r="CP63" s="406">
        <f t="shared" si="64"/>
        <v>0</v>
      </c>
      <c r="CQ63" s="391" t="str">
        <f t="shared" si="65"/>
        <v>0</v>
      </c>
      <c r="CR63" s="391" t="str">
        <f t="shared" si="66"/>
        <v>0</v>
      </c>
      <c r="CS63" s="405">
        <f t="shared" si="67"/>
        <v>0</v>
      </c>
      <c r="CT63" s="405" t="str">
        <f t="shared" si="68"/>
        <v>0m0</v>
      </c>
      <c r="CU63" s="405">
        <f t="shared" si="69"/>
        <v>0</v>
      </c>
      <c r="CV63" s="405">
        <f t="shared" si="70"/>
        <v>0</v>
      </c>
      <c r="CW63" s="405">
        <f t="shared" si="71"/>
        <v>0</v>
      </c>
      <c r="CX63" s="405">
        <f t="shared" si="72"/>
        <v>0</v>
      </c>
      <c r="CY63" s="405">
        <f t="shared" si="73"/>
        <v>0</v>
      </c>
      <c r="CZ63" s="405" t="str">
        <f t="shared" si="74"/>
        <v/>
      </c>
      <c r="DA63" s="405" t="str">
        <f t="shared" si="75"/>
        <v/>
      </c>
      <c r="DB63" s="405" t="str">
        <f t="shared" si="76"/>
        <v/>
      </c>
      <c r="DC63" s="405" t="str">
        <f t="shared" si="77"/>
        <v/>
      </c>
      <c r="DD63" s="405" t="str">
        <f t="shared" si="78"/>
        <v/>
      </c>
      <c r="DE63" s="405"/>
      <c r="DG63" s="405" t="str">
        <f t="shared" si="79"/>
        <v/>
      </c>
      <c r="DH63" s="405" t="str">
        <f t="shared" si="80"/>
        <v/>
      </c>
      <c r="DI63" s="405">
        <f t="shared" si="81"/>
        <v>0</v>
      </c>
      <c r="DJ63" s="405" t="str">
        <f t="shared" si="82"/>
        <v/>
      </c>
      <c r="DK63" s="405" t="str">
        <f t="shared" si="83"/>
        <v/>
      </c>
      <c r="DL63" s="405" t="str">
        <f t="shared" si="84"/>
        <v/>
      </c>
      <c r="DM63" s="405" t="str">
        <f t="shared" si="85"/>
        <v/>
      </c>
      <c r="DN63" s="405" t="str">
        <f t="shared" si="86"/>
        <v/>
      </c>
      <c r="DO63" s="405" t="str">
        <f t="shared" si="87"/>
        <v/>
      </c>
      <c r="DS63" s="386">
        <f t="shared" si="98"/>
        <v>0</v>
      </c>
      <c r="DT63" s="386">
        <f t="shared" si="99"/>
        <v>0</v>
      </c>
      <c r="DU63" s="404">
        <f t="shared" si="90"/>
        <v>0</v>
      </c>
    </row>
    <row r="64" spans="1:125" s="404" customFormat="1" ht="18" hidden="1" customHeight="1">
      <c r="A64" s="140" t="str">
        <f t="shared" si="92"/>
        <v/>
      </c>
      <c r="B64" s="153"/>
      <c r="C64" s="31" t="str">
        <f>IF(B64="","",VLOOKUP(B64,学連登録!$C$2:$G$3000,2,FALSE))</f>
        <v/>
      </c>
      <c r="D64" s="32" t="str">
        <f>IF(B64="","",VLOOKUP(B64,学連登録!$C$2:$G$3000,3,FALSE))</f>
        <v/>
      </c>
      <c r="E64" s="33" t="str">
        <f>IF(B64="","",VLOOKUP(B64,学連登録!$C$2:$G$3000,4,FALSE))</f>
        <v/>
      </c>
      <c r="F64" s="376" t="str">
        <f>IF(B64="","",VLOOKUP(B64,学連登録!$C$2:$I$3000,7,FALSE))</f>
        <v/>
      </c>
      <c r="G64" s="154"/>
      <c r="H64" s="889"/>
      <c r="I64" s="890"/>
      <c r="J64" s="155"/>
      <c r="K64" s="881"/>
      <c r="L64" s="882"/>
      <c r="M64" s="155"/>
      <c r="N64" s="915"/>
      <c r="O64" s="916"/>
      <c r="P64" s="154"/>
      <c r="Q64" s="881"/>
      <c r="R64" s="882"/>
      <c r="S64" s="154"/>
      <c r="T64" s="881"/>
      <c r="U64" s="882"/>
      <c r="V64" s="101" t="str">
        <f>IF(B64="","",VLOOKUP(B64,学連登録!$C$2:$H$3000,6,FALSE))</f>
        <v/>
      </c>
      <c r="W64" s="370"/>
      <c r="X64" s="152"/>
      <c r="Y64" s="116" t="str">
        <f t="shared" si="100"/>
        <v/>
      </c>
      <c r="Z64" s="97" t="str">
        <f>IF(G64="","",VLOOKUP(G64,種目名!$O$5:$T$104,3,0))</f>
        <v/>
      </c>
      <c r="AA64" s="98" t="str">
        <f>IF(J64="","",VLOOKUP(J64,種目名!$O$5:$T$104,3,0))</f>
        <v/>
      </c>
      <c r="AB64" s="117" t="str">
        <f>IF(M64="","",VLOOKUP(M64,種目名!$O$5:$T$104,3,0))</f>
        <v/>
      </c>
      <c r="AC64" s="117" t="str">
        <f>IF(P64="","",VLOOKUP(AF64,種目名!$O$5:$T$104,3,0))</f>
        <v/>
      </c>
      <c r="AD64" s="118" t="str">
        <f>IF(S64="","",VLOOKUP(AI64,種目名!$O$5:$T$104,3,0))</f>
        <v/>
      </c>
      <c r="AE64" s="115">
        <f t="shared" si="101"/>
        <v>0</v>
      </c>
      <c r="AF64" s="152" t="str">
        <f t="shared" si="102"/>
        <v/>
      </c>
      <c r="AG64" s="152" t="str">
        <f t="shared" si="103"/>
        <v/>
      </c>
      <c r="AH64" s="115">
        <f t="shared" si="104"/>
        <v>0</v>
      </c>
      <c r="AI64" s="152" t="str">
        <f t="shared" si="105"/>
        <v/>
      </c>
      <c r="AJ64" s="152" t="str">
        <f t="shared" si="106"/>
        <v/>
      </c>
      <c r="AK64" s="383"/>
      <c r="AL64" s="166">
        <f t="shared" si="14"/>
        <v>0</v>
      </c>
      <c r="AM64" s="392">
        <f t="shared" si="15"/>
        <v>0</v>
      </c>
      <c r="AN64" s="392">
        <f>COUNTIF($B$12:B64,B64)</f>
        <v>0</v>
      </c>
      <c r="AO64" s="392"/>
      <c r="AP64" s="392" t="str">
        <f t="shared" si="16"/>
        <v/>
      </c>
      <c r="AQ64" s="392" t="str">
        <f t="shared" si="17"/>
        <v/>
      </c>
      <c r="AR64" s="392" t="str">
        <f t="shared" si="18"/>
        <v/>
      </c>
      <c r="AS64" s="392" t="str">
        <f t="shared" si="19"/>
        <v/>
      </c>
      <c r="AT64" s="392">
        <f t="shared" si="20"/>
        <v>0</v>
      </c>
      <c r="AU64" s="392" t="str">
        <f t="shared" si="93"/>
        <v/>
      </c>
      <c r="AV64" s="392" t="str">
        <f t="shared" si="94"/>
        <v/>
      </c>
      <c r="AW64" s="392" t="str">
        <f t="shared" si="95"/>
        <v/>
      </c>
      <c r="AX64" s="392" t="str">
        <f t="shared" si="96"/>
        <v/>
      </c>
      <c r="AY64" s="392" t="str">
        <f t="shared" si="97"/>
        <v/>
      </c>
      <c r="AZ64" s="392" t="str">
        <f t="shared" si="26"/>
        <v/>
      </c>
      <c r="BA64" s="392" t="str">
        <f t="shared" si="27"/>
        <v/>
      </c>
      <c r="BB64" s="392" t="str">
        <f t="shared" si="28"/>
        <v/>
      </c>
      <c r="BC64" s="392" t="str">
        <f t="shared" si="29"/>
        <v/>
      </c>
      <c r="BD64" s="396" t="str">
        <f t="shared" si="30"/>
        <v/>
      </c>
      <c r="BE64" s="386">
        <f t="shared" si="31"/>
        <v>0</v>
      </c>
      <c r="BF64" s="152"/>
      <c r="BG64" s="392">
        <f t="shared" si="32"/>
        <v>0</v>
      </c>
      <c r="BH64" s="392">
        <f t="shared" si="33"/>
        <v>0</v>
      </c>
      <c r="BI64" s="405">
        <f t="shared" si="34"/>
        <v>0</v>
      </c>
      <c r="BJ64" s="406">
        <f t="shared" si="11"/>
        <v>0</v>
      </c>
      <c r="BK64" s="391" t="str">
        <f t="shared" si="12"/>
        <v>0</v>
      </c>
      <c r="BL64" s="391" t="str">
        <f t="shared" si="13"/>
        <v>0</v>
      </c>
      <c r="BM64" s="405">
        <f t="shared" si="35"/>
        <v>0</v>
      </c>
      <c r="BN64" s="405" t="str">
        <f t="shared" si="36"/>
        <v>0m0</v>
      </c>
      <c r="BO64" s="392">
        <f t="shared" si="37"/>
        <v>0</v>
      </c>
      <c r="BP64" s="392">
        <f t="shared" si="38"/>
        <v>0</v>
      </c>
      <c r="BQ64" s="405">
        <f t="shared" si="39"/>
        <v>0</v>
      </c>
      <c r="BR64" s="406">
        <f t="shared" si="40"/>
        <v>0</v>
      </c>
      <c r="BS64" s="391" t="str">
        <f t="shared" si="41"/>
        <v>0</v>
      </c>
      <c r="BT64" s="391" t="str">
        <f t="shared" si="42"/>
        <v>0</v>
      </c>
      <c r="BU64" s="405">
        <f t="shared" si="43"/>
        <v>0</v>
      </c>
      <c r="BV64" s="405" t="str">
        <f t="shared" si="44"/>
        <v>0m0</v>
      </c>
      <c r="BW64" s="392">
        <f t="shared" si="45"/>
        <v>0</v>
      </c>
      <c r="BX64" s="392">
        <f t="shared" si="46"/>
        <v>0</v>
      </c>
      <c r="BY64" s="405">
        <f t="shared" si="47"/>
        <v>0</v>
      </c>
      <c r="BZ64" s="406">
        <f t="shared" si="48"/>
        <v>0</v>
      </c>
      <c r="CA64" s="391" t="str">
        <f t="shared" si="49"/>
        <v>0</v>
      </c>
      <c r="CB64" s="391" t="str">
        <f t="shared" si="50"/>
        <v>0</v>
      </c>
      <c r="CC64" s="405">
        <f t="shared" si="51"/>
        <v>0</v>
      </c>
      <c r="CD64" s="405" t="str">
        <f t="shared" si="52"/>
        <v>0m0</v>
      </c>
      <c r="CE64" s="392">
        <f t="shared" si="53"/>
        <v>0</v>
      </c>
      <c r="CF64" s="392">
        <f t="shared" si="54"/>
        <v>0</v>
      </c>
      <c r="CG64" s="405">
        <f t="shared" si="55"/>
        <v>0</v>
      </c>
      <c r="CH64" s="406">
        <f t="shared" si="56"/>
        <v>0</v>
      </c>
      <c r="CI64" s="391" t="str">
        <f t="shared" si="57"/>
        <v>0</v>
      </c>
      <c r="CJ64" s="391" t="str">
        <f t="shared" si="58"/>
        <v>0</v>
      </c>
      <c r="CK64" s="405">
        <f t="shared" si="59"/>
        <v>0</v>
      </c>
      <c r="CL64" s="405" t="str">
        <f t="shared" si="60"/>
        <v>0m0</v>
      </c>
      <c r="CM64" s="392">
        <f t="shared" si="61"/>
        <v>0</v>
      </c>
      <c r="CN64" s="392">
        <f t="shared" si="62"/>
        <v>0</v>
      </c>
      <c r="CO64" s="405">
        <f t="shared" si="63"/>
        <v>0</v>
      </c>
      <c r="CP64" s="406">
        <f t="shared" si="64"/>
        <v>0</v>
      </c>
      <c r="CQ64" s="391" t="str">
        <f t="shared" si="65"/>
        <v>0</v>
      </c>
      <c r="CR64" s="391" t="str">
        <f t="shared" si="66"/>
        <v>0</v>
      </c>
      <c r="CS64" s="405">
        <f t="shared" si="67"/>
        <v>0</v>
      </c>
      <c r="CT64" s="405" t="str">
        <f t="shared" si="68"/>
        <v>0m0</v>
      </c>
      <c r="CU64" s="405">
        <f t="shared" si="69"/>
        <v>0</v>
      </c>
      <c r="CV64" s="405">
        <f t="shared" si="70"/>
        <v>0</v>
      </c>
      <c r="CW64" s="405">
        <f t="shared" si="71"/>
        <v>0</v>
      </c>
      <c r="CX64" s="405">
        <f t="shared" si="72"/>
        <v>0</v>
      </c>
      <c r="CY64" s="405">
        <f t="shared" si="73"/>
        <v>0</v>
      </c>
      <c r="CZ64" s="405" t="str">
        <f t="shared" si="74"/>
        <v/>
      </c>
      <c r="DA64" s="405" t="str">
        <f t="shared" si="75"/>
        <v/>
      </c>
      <c r="DB64" s="405" t="str">
        <f t="shared" si="76"/>
        <v/>
      </c>
      <c r="DC64" s="405" t="str">
        <f t="shared" si="77"/>
        <v/>
      </c>
      <c r="DD64" s="405" t="str">
        <f t="shared" si="78"/>
        <v/>
      </c>
      <c r="DE64" s="405"/>
      <c r="DG64" s="405" t="str">
        <f t="shared" si="79"/>
        <v/>
      </c>
      <c r="DH64" s="405" t="str">
        <f t="shared" si="80"/>
        <v/>
      </c>
      <c r="DI64" s="405">
        <f t="shared" si="81"/>
        <v>0</v>
      </c>
      <c r="DJ64" s="405" t="str">
        <f t="shared" si="82"/>
        <v/>
      </c>
      <c r="DK64" s="405" t="str">
        <f t="shared" si="83"/>
        <v/>
      </c>
      <c r="DL64" s="405" t="str">
        <f t="shared" si="84"/>
        <v/>
      </c>
      <c r="DM64" s="405" t="str">
        <f t="shared" si="85"/>
        <v/>
      </c>
      <c r="DN64" s="405" t="str">
        <f t="shared" si="86"/>
        <v/>
      </c>
      <c r="DO64" s="405" t="str">
        <f t="shared" si="87"/>
        <v/>
      </c>
      <c r="DS64" s="386">
        <f t="shared" si="98"/>
        <v>0</v>
      </c>
      <c r="DT64" s="386">
        <f t="shared" si="99"/>
        <v>0</v>
      </c>
      <c r="DU64" s="404">
        <f t="shared" si="90"/>
        <v>0</v>
      </c>
    </row>
    <row r="65" spans="1:125" s="404" customFormat="1" ht="18" hidden="1" customHeight="1">
      <c r="A65" s="140" t="str">
        <f t="shared" si="92"/>
        <v/>
      </c>
      <c r="B65" s="153"/>
      <c r="C65" s="31" t="str">
        <f>IF(B65="","",VLOOKUP(B65,学連登録!$C$2:$G$3000,2,FALSE))</f>
        <v/>
      </c>
      <c r="D65" s="32" t="str">
        <f>IF(B65="","",VLOOKUP(B65,学連登録!$C$2:$G$3000,3,FALSE))</f>
        <v/>
      </c>
      <c r="E65" s="33" t="str">
        <f>IF(B65="","",VLOOKUP(B65,学連登録!$C$2:$G$3000,4,FALSE))</f>
        <v/>
      </c>
      <c r="F65" s="376" t="str">
        <f>IF(B65="","",VLOOKUP(B65,学連登録!$C$2:$I$3000,7,FALSE))</f>
        <v/>
      </c>
      <c r="G65" s="154"/>
      <c r="H65" s="889"/>
      <c r="I65" s="890"/>
      <c r="J65" s="155"/>
      <c r="K65" s="881"/>
      <c r="L65" s="882"/>
      <c r="M65" s="155"/>
      <c r="N65" s="881"/>
      <c r="O65" s="882"/>
      <c r="P65" s="154"/>
      <c r="Q65" s="881"/>
      <c r="R65" s="882"/>
      <c r="S65" s="154"/>
      <c r="T65" s="881"/>
      <c r="U65" s="882"/>
      <c r="V65" s="101" t="str">
        <f>IF(B65="","",VLOOKUP(B65,学連登録!$C$2:$H$3000,6,FALSE))</f>
        <v/>
      </c>
      <c r="W65" s="370"/>
      <c r="X65" s="152"/>
      <c r="Y65" s="116" t="str">
        <f t="shared" si="100"/>
        <v/>
      </c>
      <c r="Z65" s="97" t="str">
        <f>IF(G65="","",VLOOKUP(G65,種目名!$O$5:$T$104,3,0))</f>
        <v/>
      </c>
      <c r="AA65" s="98" t="str">
        <f>IF(J65="","",VLOOKUP(J65,種目名!$O$5:$T$104,3,0))</f>
        <v/>
      </c>
      <c r="AB65" s="117" t="str">
        <f>IF(M65="","",VLOOKUP(M65,種目名!$O$5:$T$104,3,0))</f>
        <v/>
      </c>
      <c r="AC65" s="117" t="str">
        <f>IF(P65="","",VLOOKUP(AF65,種目名!$O$5:$T$104,3,0))</f>
        <v/>
      </c>
      <c r="AD65" s="118" t="str">
        <f>IF(S65="","",VLOOKUP(AI65,種目名!$O$5:$T$104,3,0))</f>
        <v/>
      </c>
      <c r="AE65" s="115">
        <f t="shared" si="101"/>
        <v>0</v>
      </c>
      <c r="AF65" s="152" t="str">
        <f t="shared" si="102"/>
        <v/>
      </c>
      <c r="AG65" s="152" t="str">
        <f t="shared" si="103"/>
        <v/>
      </c>
      <c r="AH65" s="115">
        <f t="shared" si="104"/>
        <v>0</v>
      </c>
      <c r="AI65" s="152" t="str">
        <f t="shared" si="105"/>
        <v/>
      </c>
      <c r="AJ65" s="152" t="str">
        <f t="shared" si="106"/>
        <v/>
      </c>
      <c r="AK65" s="383"/>
      <c r="AL65" s="166">
        <f t="shared" si="14"/>
        <v>0</v>
      </c>
      <c r="AM65" s="392">
        <f t="shared" si="15"/>
        <v>0</v>
      </c>
      <c r="AN65" s="392">
        <f>COUNTIF($B$12:B65,B65)</f>
        <v>0</v>
      </c>
      <c r="AO65" s="392"/>
      <c r="AP65" s="392" t="str">
        <f t="shared" si="16"/>
        <v/>
      </c>
      <c r="AQ65" s="392" t="str">
        <f t="shared" si="17"/>
        <v/>
      </c>
      <c r="AR65" s="392" t="str">
        <f t="shared" si="18"/>
        <v/>
      </c>
      <c r="AS65" s="392" t="str">
        <f t="shared" si="19"/>
        <v/>
      </c>
      <c r="AT65" s="392">
        <f t="shared" si="20"/>
        <v>0</v>
      </c>
      <c r="AU65" s="392" t="str">
        <f t="shared" si="93"/>
        <v/>
      </c>
      <c r="AV65" s="392" t="str">
        <f t="shared" si="94"/>
        <v/>
      </c>
      <c r="AW65" s="392" t="str">
        <f t="shared" si="95"/>
        <v/>
      </c>
      <c r="AX65" s="392" t="str">
        <f t="shared" si="96"/>
        <v/>
      </c>
      <c r="AY65" s="392" t="str">
        <f t="shared" si="97"/>
        <v/>
      </c>
      <c r="AZ65" s="392" t="str">
        <f t="shared" si="26"/>
        <v/>
      </c>
      <c r="BA65" s="392" t="str">
        <f t="shared" si="27"/>
        <v/>
      </c>
      <c r="BB65" s="392" t="str">
        <f t="shared" si="28"/>
        <v/>
      </c>
      <c r="BC65" s="392" t="str">
        <f t="shared" si="29"/>
        <v/>
      </c>
      <c r="BD65" s="396" t="str">
        <f t="shared" si="30"/>
        <v/>
      </c>
      <c r="BE65" s="386">
        <f t="shared" si="31"/>
        <v>0</v>
      </c>
      <c r="BF65" s="152"/>
      <c r="BG65" s="392">
        <f t="shared" si="32"/>
        <v>0</v>
      </c>
      <c r="BH65" s="392">
        <f t="shared" si="33"/>
        <v>0</v>
      </c>
      <c r="BI65" s="405">
        <f t="shared" si="34"/>
        <v>0</v>
      </c>
      <c r="BJ65" s="406">
        <f t="shared" si="11"/>
        <v>0</v>
      </c>
      <c r="BK65" s="391" t="str">
        <f t="shared" si="12"/>
        <v>0</v>
      </c>
      <c r="BL65" s="391" t="str">
        <f t="shared" si="13"/>
        <v>0</v>
      </c>
      <c r="BM65" s="405">
        <f t="shared" si="35"/>
        <v>0</v>
      </c>
      <c r="BN65" s="405" t="str">
        <f t="shared" si="36"/>
        <v>0m0</v>
      </c>
      <c r="BO65" s="392">
        <f t="shared" si="37"/>
        <v>0</v>
      </c>
      <c r="BP65" s="392">
        <f t="shared" si="38"/>
        <v>0</v>
      </c>
      <c r="BQ65" s="405">
        <f t="shared" si="39"/>
        <v>0</v>
      </c>
      <c r="BR65" s="406">
        <f t="shared" si="40"/>
        <v>0</v>
      </c>
      <c r="BS65" s="391" t="str">
        <f t="shared" si="41"/>
        <v>0</v>
      </c>
      <c r="BT65" s="391" t="str">
        <f t="shared" si="42"/>
        <v>0</v>
      </c>
      <c r="BU65" s="405">
        <f t="shared" si="43"/>
        <v>0</v>
      </c>
      <c r="BV65" s="405" t="str">
        <f t="shared" si="44"/>
        <v>0m0</v>
      </c>
      <c r="BW65" s="392">
        <f t="shared" si="45"/>
        <v>0</v>
      </c>
      <c r="BX65" s="392">
        <f t="shared" si="46"/>
        <v>0</v>
      </c>
      <c r="BY65" s="405">
        <f t="shared" si="47"/>
        <v>0</v>
      </c>
      <c r="BZ65" s="406">
        <f t="shared" si="48"/>
        <v>0</v>
      </c>
      <c r="CA65" s="391" t="str">
        <f t="shared" si="49"/>
        <v>0</v>
      </c>
      <c r="CB65" s="391" t="str">
        <f t="shared" si="50"/>
        <v>0</v>
      </c>
      <c r="CC65" s="405">
        <f t="shared" si="51"/>
        <v>0</v>
      </c>
      <c r="CD65" s="405" t="str">
        <f t="shared" si="52"/>
        <v>0m0</v>
      </c>
      <c r="CE65" s="392">
        <f t="shared" si="53"/>
        <v>0</v>
      </c>
      <c r="CF65" s="392">
        <f t="shared" si="54"/>
        <v>0</v>
      </c>
      <c r="CG65" s="405">
        <f t="shared" si="55"/>
        <v>0</v>
      </c>
      <c r="CH65" s="406">
        <f t="shared" si="56"/>
        <v>0</v>
      </c>
      <c r="CI65" s="391" t="str">
        <f t="shared" si="57"/>
        <v>0</v>
      </c>
      <c r="CJ65" s="391" t="str">
        <f t="shared" si="58"/>
        <v>0</v>
      </c>
      <c r="CK65" s="405">
        <f t="shared" si="59"/>
        <v>0</v>
      </c>
      <c r="CL65" s="405" t="str">
        <f t="shared" si="60"/>
        <v>0m0</v>
      </c>
      <c r="CM65" s="392">
        <f t="shared" si="61"/>
        <v>0</v>
      </c>
      <c r="CN65" s="392">
        <f t="shared" si="62"/>
        <v>0</v>
      </c>
      <c r="CO65" s="405">
        <f t="shared" si="63"/>
        <v>0</v>
      </c>
      <c r="CP65" s="406">
        <f t="shared" si="64"/>
        <v>0</v>
      </c>
      <c r="CQ65" s="391" t="str">
        <f t="shared" si="65"/>
        <v>0</v>
      </c>
      <c r="CR65" s="391" t="str">
        <f t="shared" si="66"/>
        <v>0</v>
      </c>
      <c r="CS65" s="405">
        <f t="shared" si="67"/>
        <v>0</v>
      </c>
      <c r="CT65" s="405" t="str">
        <f t="shared" si="68"/>
        <v>0m0</v>
      </c>
      <c r="CU65" s="405">
        <f t="shared" si="69"/>
        <v>0</v>
      </c>
      <c r="CV65" s="405">
        <f t="shared" si="70"/>
        <v>0</v>
      </c>
      <c r="CW65" s="405">
        <f t="shared" si="71"/>
        <v>0</v>
      </c>
      <c r="CX65" s="405">
        <f t="shared" si="72"/>
        <v>0</v>
      </c>
      <c r="CY65" s="405">
        <f t="shared" si="73"/>
        <v>0</v>
      </c>
      <c r="CZ65" s="405" t="str">
        <f t="shared" si="74"/>
        <v/>
      </c>
      <c r="DA65" s="405" t="str">
        <f t="shared" si="75"/>
        <v/>
      </c>
      <c r="DB65" s="405" t="str">
        <f t="shared" si="76"/>
        <v/>
      </c>
      <c r="DC65" s="405" t="str">
        <f t="shared" si="77"/>
        <v/>
      </c>
      <c r="DD65" s="405" t="str">
        <f t="shared" si="78"/>
        <v/>
      </c>
      <c r="DE65" s="405"/>
      <c r="DG65" s="405" t="str">
        <f t="shared" si="79"/>
        <v/>
      </c>
      <c r="DH65" s="405" t="str">
        <f t="shared" si="80"/>
        <v/>
      </c>
      <c r="DI65" s="405">
        <f t="shared" si="81"/>
        <v>0</v>
      </c>
      <c r="DJ65" s="405" t="str">
        <f t="shared" si="82"/>
        <v/>
      </c>
      <c r="DK65" s="405" t="str">
        <f t="shared" si="83"/>
        <v/>
      </c>
      <c r="DL65" s="405" t="str">
        <f t="shared" si="84"/>
        <v/>
      </c>
      <c r="DM65" s="405" t="str">
        <f t="shared" si="85"/>
        <v/>
      </c>
      <c r="DN65" s="405" t="str">
        <f t="shared" si="86"/>
        <v/>
      </c>
      <c r="DO65" s="405" t="str">
        <f t="shared" si="87"/>
        <v/>
      </c>
      <c r="DS65" s="386">
        <f t="shared" si="98"/>
        <v>0</v>
      </c>
      <c r="DT65" s="386">
        <f t="shared" si="99"/>
        <v>0</v>
      </c>
      <c r="DU65" s="404">
        <f t="shared" si="90"/>
        <v>0</v>
      </c>
    </row>
    <row r="66" spans="1:125" s="404" customFormat="1" ht="18" hidden="1" customHeight="1">
      <c r="A66" s="140" t="str">
        <f t="shared" si="92"/>
        <v/>
      </c>
      <c r="B66" s="153"/>
      <c r="C66" s="31" t="str">
        <f>IF(B66="","",VLOOKUP(B66,学連登録!$C$2:$G$3000,2,FALSE))</f>
        <v/>
      </c>
      <c r="D66" s="32" t="str">
        <f>IF(B66="","",VLOOKUP(B66,学連登録!$C$2:$G$3000,3,FALSE))</f>
        <v/>
      </c>
      <c r="E66" s="33" t="str">
        <f>IF(B66="","",VLOOKUP(B66,学連登録!$C$2:$G$3000,4,FALSE))</f>
        <v/>
      </c>
      <c r="F66" s="376" t="str">
        <f>IF(B66="","",VLOOKUP(B66,学連登録!$C$2:$I$3000,7,FALSE))</f>
        <v/>
      </c>
      <c r="G66" s="154"/>
      <c r="H66" s="889"/>
      <c r="I66" s="890"/>
      <c r="J66" s="155"/>
      <c r="K66" s="881"/>
      <c r="L66" s="882"/>
      <c r="M66" s="155"/>
      <c r="N66" s="881"/>
      <c r="O66" s="882"/>
      <c r="P66" s="154"/>
      <c r="Q66" s="881"/>
      <c r="R66" s="882"/>
      <c r="S66" s="154"/>
      <c r="T66" s="881"/>
      <c r="U66" s="882"/>
      <c r="V66" s="101" t="str">
        <f>IF(B66="","",VLOOKUP(B66,学連登録!$C$2:$H$3000,6,FALSE))</f>
        <v/>
      </c>
      <c r="W66" s="370"/>
      <c r="X66" s="152"/>
      <c r="Y66" s="116" t="str">
        <f t="shared" si="100"/>
        <v/>
      </c>
      <c r="Z66" s="97" t="str">
        <f>IF(G66="","",VLOOKUP(G66,種目名!$O$5:$T$104,3,0))</f>
        <v/>
      </c>
      <c r="AA66" s="98" t="str">
        <f>IF(J66="","",VLOOKUP(J66,種目名!$O$5:$T$104,3,0))</f>
        <v/>
      </c>
      <c r="AB66" s="117" t="str">
        <f>IF(M66="","",VLOOKUP(M66,種目名!$O$5:$T$104,3,0))</f>
        <v/>
      </c>
      <c r="AC66" s="117" t="str">
        <f>IF(P66="","",VLOOKUP(AF66,種目名!$O$5:$T$104,3,0))</f>
        <v/>
      </c>
      <c r="AD66" s="118" t="str">
        <f>IF(S66="","",VLOOKUP(AI66,種目名!$O$5:$T$104,3,0))</f>
        <v/>
      </c>
      <c r="AE66" s="115">
        <f t="shared" si="101"/>
        <v>0</v>
      </c>
      <c r="AF66" s="152" t="str">
        <f t="shared" si="102"/>
        <v/>
      </c>
      <c r="AG66" s="152" t="str">
        <f t="shared" si="103"/>
        <v/>
      </c>
      <c r="AH66" s="115">
        <f t="shared" si="104"/>
        <v>0</v>
      </c>
      <c r="AI66" s="152" t="str">
        <f t="shared" si="105"/>
        <v/>
      </c>
      <c r="AJ66" s="152" t="str">
        <f t="shared" si="106"/>
        <v/>
      </c>
      <c r="AK66" s="383"/>
      <c r="AL66" s="166">
        <f t="shared" si="14"/>
        <v>0</v>
      </c>
      <c r="AM66" s="392">
        <f t="shared" si="15"/>
        <v>0</v>
      </c>
      <c r="AN66" s="392">
        <f>COUNTIF($B$12:B66,B66)</f>
        <v>0</v>
      </c>
      <c r="AO66" s="392"/>
      <c r="AP66" s="392" t="str">
        <f t="shared" si="16"/>
        <v/>
      </c>
      <c r="AQ66" s="392" t="str">
        <f t="shared" si="17"/>
        <v/>
      </c>
      <c r="AR66" s="392" t="str">
        <f t="shared" si="18"/>
        <v/>
      </c>
      <c r="AS66" s="392" t="str">
        <f t="shared" si="19"/>
        <v/>
      </c>
      <c r="AT66" s="392">
        <f t="shared" si="20"/>
        <v>0</v>
      </c>
      <c r="AU66" s="392" t="str">
        <f t="shared" si="93"/>
        <v/>
      </c>
      <c r="AV66" s="392" t="str">
        <f t="shared" si="94"/>
        <v/>
      </c>
      <c r="AW66" s="392" t="str">
        <f t="shared" si="95"/>
        <v/>
      </c>
      <c r="AX66" s="392" t="str">
        <f t="shared" si="96"/>
        <v/>
      </c>
      <c r="AY66" s="392" t="str">
        <f t="shared" si="97"/>
        <v/>
      </c>
      <c r="AZ66" s="392" t="str">
        <f t="shared" si="26"/>
        <v/>
      </c>
      <c r="BA66" s="392" t="str">
        <f t="shared" si="27"/>
        <v/>
      </c>
      <c r="BB66" s="392" t="str">
        <f t="shared" si="28"/>
        <v/>
      </c>
      <c r="BC66" s="392" t="str">
        <f t="shared" si="29"/>
        <v/>
      </c>
      <c r="BD66" s="396" t="str">
        <f t="shared" si="30"/>
        <v/>
      </c>
      <c r="BE66" s="386">
        <f t="shared" si="31"/>
        <v>0</v>
      </c>
      <c r="BF66" s="152"/>
      <c r="BG66" s="392">
        <f t="shared" si="32"/>
        <v>0</v>
      </c>
      <c r="BH66" s="392">
        <f t="shared" si="33"/>
        <v>0</v>
      </c>
      <c r="BI66" s="405">
        <f t="shared" si="34"/>
        <v>0</v>
      </c>
      <c r="BJ66" s="406">
        <f t="shared" si="11"/>
        <v>0</v>
      </c>
      <c r="BK66" s="391" t="str">
        <f t="shared" si="12"/>
        <v>0</v>
      </c>
      <c r="BL66" s="391" t="str">
        <f t="shared" si="13"/>
        <v>0</v>
      </c>
      <c r="BM66" s="405">
        <f t="shared" si="35"/>
        <v>0</v>
      </c>
      <c r="BN66" s="405" t="str">
        <f t="shared" si="36"/>
        <v>0m0</v>
      </c>
      <c r="BO66" s="392">
        <f t="shared" si="37"/>
        <v>0</v>
      </c>
      <c r="BP66" s="392">
        <f t="shared" si="38"/>
        <v>0</v>
      </c>
      <c r="BQ66" s="405">
        <f t="shared" si="39"/>
        <v>0</v>
      </c>
      <c r="BR66" s="406">
        <f t="shared" si="40"/>
        <v>0</v>
      </c>
      <c r="BS66" s="391" t="str">
        <f t="shared" si="41"/>
        <v>0</v>
      </c>
      <c r="BT66" s="391" t="str">
        <f t="shared" si="42"/>
        <v>0</v>
      </c>
      <c r="BU66" s="405">
        <f t="shared" si="43"/>
        <v>0</v>
      </c>
      <c r="BV66" s="405" t="str">
        <f t="shared" si="44"/>
        <v>0m0</v>
      </c>
      <c r="BW66" s="392">
        <f t="shared" si="45"/>
        <v>0</v>
      </c>
      <c r="BX66" s="392">
        <f t="shared" si="46"/>
        <v>0</v>
      </c>
      <c r="BY66" s="405">
        <f t="shared" si="47"/>
        <v>0</v>
      </c>
      <c r="BZ66" s="406">
        <f t="shared" si="48"/>
        <v>0</v>
      </c>
      <c r="CA66" s="391" t="str">
        <f t="shared" si="49"/>
        <v>0</v>
      </c>
      <c r="CB66" s="391" t="str">
        <f t="shared" si="50"/>
        <v>0</v>
      </c>
      <c r="CC66" s="405">
        <f t="shared" si="51"/>
        <v>0</v>
      </c>
      <c r="CD66" s="405" t="str">
        <f t="shared" si="52"/>
        <v>0m0</v>
      </c>
      <c r="CE66" s="392">
        <f t="shared" si="53"/>
        <v>0</v>
      </c>
      <c r="CF66" s="392">
        <f t="shared" si="54"/>
        <v>0</v>
      </c>
      <c r="CG66" s="405">
        <f t="shared" si="55"/>
        <v>0</v>
      </c>
      <c r="CH66" s="406">
        <f t="shared" si="56"/>
        <v>0</v>
      </c>
      <c r="CI66" s="391" t="str">
        <f t="shared" si="57"/>
        <v>0</v>
      </c>
      <c r="CJ66" s="391" t="str">
        <f t="shared" si="58"/>
        <v>0</v>
      </c>
      <c r="CK66" s="405">
        <f t="shared" si="59"/>
        <v>0</v>
      </c>
      <c r="CL66" s="405" t="str">
        <f t="shared" si="60"/>
        <v>0m0</v>
      </c>
      <c r="CM66" s="392">
        <f t="shared" si="61"/>
        <v>0</v>
      </c>
      <c r="CN66" s="392">
        <f t="shared" si="62"/>
        <v>0</v>
      </c>
      <c r="CO66" s="405">
        <f t="shared" si="63"/>
        <v>0</v>
      </c>
      <c r="CP66" s="406">
        <f t="shared" si="64"/>
        <v>0</v>
      </c>
      <c r="CQ66" s="391" t="str">
        <f t="shared" si="65"/>
        <v>0</v>
      </c>
      <c r="CR66" s="391" t="str">
        <f t="shared" si="66"/>
        <v>0</v>
      </c>
      <c r="CS66" s="405">
        <f t="shared" si="67"/>
        <v>0</v>
      </c>
      <c r="CT66" s="405" t="str">
        <f t="shared" si="68"/>
        <v>0m0</v>
      </c>
      <c r="CU66" s="405">
        <f t="shared" si="69"/>
        <v>0</v>
      </c>
      <c r="CV66" s="405">
        <f t="shared" si="70"/>
        <v>0</v>
      </c>
      <c r="CW66" s="405">
        <f t="shared" si="71"/>
        <v>0</v>
      </c>
      <c r="CX66" s="405">
        <f t="shared" si="72"/>
        <v>0</v>
      </c>
      <c r="CY66" s="405">
        <f t="shared" si="73"/>
        <v>0</v>
      </c>
      <c r="CZ66" s="405" t="str">
        <f t="shared" si="74"/>
        <v/>
      </c>
      <c r="DA66" s="405" t="str">
        <f t="shared" si="75"/>
        <v/>
      </c>
      <c r="DB66" s="405" t="str">
        <f t="shared" si="76"/>
        <v/>
      </c>
      <c r="DC66" s="405" t="str">
        <f t="shared" si="77"/>
        <v/>
      </c>
      <c r="DD66" s="405" t="str">
        <f t="shared" si="78"/>
        <v/>
      </c>
      <c r="DE66" s="405"/>
      <c r="DG66" s="405" t="str">
        <f t="shared" si="79"/>
        <v/>
      </c>
      <c r="DH66" s="405" t="str">
        <f t="shared" si="80"/>
        <v/>
      </c>
      <c r="DI66" s="405">
        <f t="shared" si="81"/>
        <v>0</v>
      </c>
      <c r="DJ66" s="405" t="str">
        <f t="shared" si="82"/>
        <v/>
      </c>
      <c r="DK66" s="405" t="str">
        <f t="shared" si="83"/>
        <v/>
      </c>
      <c r="DL66" s="405" t="str">
        <f t="shared" si="84"/>
        <v/>
      </c>
      <c r="DM66" s="405" t="str">
        <f t="shared" si="85"/>
        <v/>
      </c>
      <c r="DN66" s="405" t="str">
        <f t="shared" si="86"/>
        <v/>
      </c>
      <c r="DO66" s="405" t="str">
        <f t="shared" si="87"/>
        <v/>
      </c>
      <c r="DS66" s="386">
        <f t="shared" si="98"/>
        <v>0</v>
      </c>
      <c r="DT66" s="386">
        <f t="shared" si="99"/>
        <v>0</v>
      </c>
      <c r="DU66" s="404">
        <f t="shared" si="90"/>
        <v>0</v>
      </c>
    </row>
    <row r="67" spans="1:125" s="404" customFormat="1" ht="18" hidden="1" customHeight="1">
      <c r="A67" s="140" t="str">
        <f t="shared" si="92"/>
        <v/>
      </c>
      <c r="B67" s="153"/>
      <c r="C67" s="31" t="str">
        <f>IF(B67="","",VLOOKUP(B67,学連登録!$C$2:$G$3000,2,FALSE))</f>
        <v/>
      </c>
      <c r="D67" s="32" t="str">
        <f>IF(B67="","",VLOOKUP(B67,学連登録!$C$2:$G$3000,3,FALSE))</f>
        <v/>
      </c>
      <c r="E67" s="33" t="str">
        <f>IF(B67="","",VLOOKUP(B67,学連登録!$C$2:$G$3000,4,FALSE))</f>
        <v/>
      </c>
      <c r="F67" s="376" t="str">
        <f>IF(B67="","",VLOOKUP(B67,学連登録!$C$2:$I$3000,7,FALSE))</f>
        <v/>
      </c>
      <c r="G67" s="154"/>
      <c r="H67" s="889"/>
      <c r="I67" s="890"/>
      <c r="J67" s="155"/>
      <c r="K67" s="881"/>
      <c r="L67" s="882"/>
      <c r="M67" s="155"/>
      <c r="N67" s="881"/>
      <c r="O67" s="882"/>
      <c r="P67" s="154"/>
      <c r="Q67" s="881"/>
      <c r="R67" s="882"/>
      <c r="S67" s="154"/>
      <c r="T67" s="881"/>
      <c r="U67" s="882"/>
      <c r="V67" s="101" t="str">
        <f>IF(B67="","",VLOOKUP(B67,学連登録!$C$2:$H$3000,6,FALSE))</f>
        <v/>
      </c>
      <c r="W67" s="370"/>
      <c r="X67" s="152"/>
      <c r="Y67" s="116" t="str">
        <f t="shared" si="100"/>
        <v/>
      </c>
      <c r="Z67" s="97" t="str">
        <f>IF(G67="","",VLOOKUP(G67,種目名!$O$5:$T$104,3,0))</f>
        <v/>
      </c>
      <c r="AA67" s="98" t="str">
        <f>IF(J67="","",VLOOKUP(J67,種目名!$O$5:$T$104,3,0))</f>
        <v/>
      </c>
      <c r="AB67" s="117" t="str">
        <f>IF(M67="","",VLOOKUP(M67,種目名!$O$5:$T$104,3,0))</f>
        <v/>
      </c>
      <c r="AC67" s="117" t="str">
        <f>IF(P67="","",VLOOKUP(AF67,種目名!$O$5:$T$104,3,0))</f>
        <v/>
      </c>
      <c r="AD67" s="118" t="str">
        <f>IF(S67="","",VLOOKUP(AI67,種目名!$O$5:$T$104,3,0))</f>
        <v/>
      </c>
      <c r="AE67" s="115">
        <f t="shared" si="101"/>
        <v>0</v>
      </c>
      <c r="AF67" s="152" t="str">
        <f t="shared" si="102"/>
        <v/>
      </c>
      <c r="AG67" s="152" t="str">
        <f t="shared" si="103"/>
        <v/>
      </c>
      <c r="AH67" s="115">
        <f t="shared" si="104"/>
        <v>0</v>
      </c>
      <c r="AI67" s="152" t="str">
        <f t="shared" si="105"/>
        <v/>
      </c>
      <c r="AJ67" s="152" t="str">
        <f t="shared" si="106"/>
        <v/>
      </c>
      <c r="AK67" s="383"/>
      <c r="AL67" s="166">
        <f t="shared" si="14"/>
        <v>0</v>
      </c>
      <c r="AM67" s="392">
        <f t="shared" si="15"/>
        <v>0</v>
      </c>
      <c r="AN67" s="392">
        <f>COUNTIF($B$12:B67,B67)</f>
        <v>0</v>
      </c>
      <c r="AO67" s="392"/>
      <c r="AP67" s="392" t="str">
        <f t="shared" si="16"/>
        <v/>
      </c>
      <c r="AQ67" s="392" t="str">
        <f t="shared" si="17"/>
        <v/>
      </c>
      <c r="AR67" s="392" t="str">
        <f t="shared" si="18"/>
        <v/>
      </c>
      <c r="AS67" s="392" t="str">
        <f t="shared" si="19"/>
        <v/>
      </c>
      <c r="AT67" s="392">
        <f t="shared" si="20"/>
        <v>0</v>
      </c>
      <c r="AU67" s="392" t="str">
        <f t="shared" si="93"/>
        <v/>
      </c>
      <c r="AV67" s="392" t="str">
        <f t="shared" si="94"/>
        <v/>
      </c>
      <c r="AW67" s="392" t="str">
        <f t="shared" si="95"/>
        <v/>
      </c>
      <c r="AX67" s="392" t="str">
        <f t="shared" si="96"/>
        <v/>
      </c>
      <c r="AY67" s="392" t="str">
        <f t="shared" si="97"/>
        <v/>
      </c>
      <c r="AZ67" s="392" t="str">
        <f t="shared" si="26"/>
        <v/>
      </c>
      <c r="BA67" s="392" t="str">
        <f t="shared" si="27"/>
        <v/>
      </c>
      <c r="BB67" s="392" t="str">
        <f t="shared" si="28"/>
        <v/>
      </c>
      <c r="BC67" s="392" t="str">
        <f t="shared" si="29"/>
        <v/>
      </c>
      <c r="BD67" s="396" t="str">
        <f t="shared" si="30"/>
        <v/>
      </c>
      <c r="BE67" s="386">
        <f t="shared" si="31"/>
        <v>0</v>
      </c>
      <c r="BF67" s="152"/>
      <c r="BG67" s="392">
        <f t="shared" si="32"/>
        <v>0</v>
      </c>
      <c r="BH67" s="392">
        <f t="shared" si="33"/>
        <v>0</v>
      </c>
      <c r="BI67" s="405">
        <f t="shared" si="34"/>
        <v>0</v>
      </c>
      <c r="BJ67" s="406">
        <f t="shared" si="11"/>
        <v>0</v>
      </c>
      <c r="BK67" s="391" t="str">
        <f t="shared" si="12"/>
        <v>0</v>
      </c>
      <c r="BL67" s="391" t="str">
        <f t="shared" si="13"/>
        <v>0</v>
      </c>
      <c r="BM67" s="405">
        <f t="shared" si="35"/>
        <v>0</v>
      </c>
      <c r="BN67" s="405" t="str">
        <f t="shared" si="36"/>
        <v>0m0</v>
      </c>
      <c r="BO67" s="392">
        <f t="shared" si="37"/>
        <v>0</v>
      </c>
      <c r="BP67" s="392">
        <f t="shared" si="38"/>
        <v>0</v>
      </c>
      <c r="BQ67" s="405">
        <f t="shared" si="39"/>
        <v>0</v>
      </c>
      <c r="BR67" s="406">
        <f t="shared" si="40"/>
        <v>0</v>
      </c>
      <c r="BS67" s="391" t="str">
        <f t="shared" si="41"/>
        <v>0</v>
      </c>
      <c r="BT67" s="391" t="str">
        <f t="shared" si="42"/>
        <v>0</v>
      </c>
      <c r="BU67" s="405">
        <f t="shared" si="43"/>
        <v>0</v>
      </c>
      <c r="BV67" s="405" t="str">
        <f t="shared" si="44"/>
        <v>0m0</v>
      </c>
      <c r="BW67" s="392">
        <f t="shared" si="45"/>
        <v>0</v>
      </c>
      <c r="BX67" s="392">
        <f t="shared" si="46"/>
        <v>0</v>
      </c>
      <c r="BY67" s="405">
        <f t="shared" si="47"/>
        <v>0</v>
      </c>
      <c r="BZ67" s="406">
        <f t="shared" si="48"/>
        <v>0</v>
      </c>
      <c r="CA67" s="391" t="str">
        <f t="shared" si="49"/>
        <v>0</v>
      </c>
      <c r="CB67" s="391" t="str">
        <f t="shared" si="50"/>
        <v>0</v>
      </c>
      <c r="CC67" s="405">
        <f t="shared" si="51"/>
        <v>0</v>
      </c>
      <c r="CD67" s="405" t="str">
        <f t="shared" si="52"/>
        <v>0m0</v>
      </c>
      <c r="CE67" s="392">
        <f t="shared" si="53"/>
        <v>0</v>
      </c>
      <c r="CF67" s="392">
        <f t="shared" si="54"/>
        <v>0</v>
      </c>
      <c r="CG67" s="405">
        <f t="shared" si="55"/>
        <v>0</v>
      </c>
      <c r="CH67" s="406">
        <f t="shared" si="56"/>
        <v>0</v>
      </c>
      <c r="CI67" s="391" t="str">
        <f t="shared" si="57"/>
        <v>0</v>
      </c>
      <c r="CJ67" s="391" t="str">
        <f t="shared" si="58"/>
        <v>0</v>
      </c>
      <c r="CK67" s="405">
        <f t="shared" si="59"/>
        <v>0</v>
      </c>
      <c r="CL67" s="405" t="str">
        <f t="shared" si="60"/>
        <v>0m0</v>
      </c>
      <c r="CM67" s="392">
        <f t="shared" si="61"/>
        <v>0</v>
      </c>
      <c r="CN67" s="392">
        <f t="shared" si="62"/>
        <v>0</v>
      </c>
      <c r="CO67" s="405">
        <f t="shared" si="63"/>
        <v>0</v>
      </c>
      <c r="CP67" s="406">
        <f t="shared" si="64"/>
        <v>0</v>
      </c>
      <c r="CQ67" s="391" t="str">
        <f t="shared" si="65"/>
        <v>0</v>
      </c>
      <c r="CR67" s="391" t="str">
        <f t="shared" si="66"/>
        <v>0</v>
      </c>
      <c r="CS67" s="405">
        <f t="shared" si="67"/>
        <v>0</v>
      </c>
      <c r="CT67" s="405" t="str">
        <f t="shared" si="68"/>
        <v>0m0</v>
      </c>
      <c r="CU67" s="405">
        <f t="shared" si="69"/>
        <v>0</v>
      </c>
      <c r="CV67" s="405">
        <f t="shared" si="70"/>
        <v>0</v>
      </c>
      <c r="CW67" s="405">
        <f t="shared" si="71"/>
        <v>0</v>
      </c>
      <c r="CX67" s="405">
        <f t="shared" si="72"/>
        <v>0</v>
      </c>
      <c r="CY67" s="405">
        <f t="shared" si="73"/>
        <v>0</v>
      </c>
      <c r="CZ67" s="405" t="str">
        <f t="shared" si="74"/>
        <v/>
      </c>
      <c r="DA67" s="405" t="str">
        <f t="shared" si="75"/>
        <v/>
      </c>
      <c r="DB67" s="405" t="str">
        <f t="shared" si="76"/>
        <v/>
      </c>
      <c r="DC67" s="405" t="str">
        <f t="shared" si="77"/>
        <v/>
      </c>
      <c r="DD67" s="405" t="str">
        <f t="shared" si="78"/>
        <v/>
      </c>
      <c r="DE67" s="405"/>
      <c r="DG67" s="405" t="str">
        <f t="shared" si="79"/>
        <v/>
      </c>
      <c r="DH67" s="405" t="str">
        <f t="shared" si="80"/>
        <v/>
      </c>
      <c r="DI67" s="405">
        <f t="shared" si="81"/>
        <v>0</v>
      </c>
      <c r="DJ67" s="405" t="str">
        <f t="shared" si="82"/>
        <v/>
      </c>
      <c r="DK67" s="405" t="str">
        <f t="shared" si="83"/>
        <v/>
      </c>
      <c r="DL67" s="405" t="str">
        <f t="shared" si="84"/>
        <v/>
      </c>
      <c r="DM67" s="405" t="str">
        <f t="shared" si="85"/>
        <v/>
      </c>
      <c r="DN67" s="405" t="str">
        <f t="shared" si="86"/>
        <v/>
      </c>
      <c r="DO67" s="405" t="str">
        <f t="shared" si="87"/>
        <v/>
      </c>
      <c r="DS67" s="386">
        <f t="shared" si="98"/>
        <v>0</v>
      </c>
      <c r="DT67" s="386">
        <f t="shared" si="99"/>
        <v>0</v>
      </c>
      <c r="DU67" s="404">
        <f t="shared" si="90"/>
        <v>0</v>
      </c>
    </row>
    <row r="68" spans="1:125" s="404" customFormat="1" ht="18" hidden="1" customHeight="1">
      <c r="A68" s="140" t="str">
        <f t="shared" si="92"/>
        <v/>
      </c>
      <c r="B68" s="153"/>
      <c r="C68" s="31" t="str">
        <f>IF(B68="","",VLOOKUP(B68,学連登録!$C$2:$G$3000,2,FALSE))</f>
        <v/>
      </c>
      <c r="D68" s="32" t="str">
        <f>IF(B68="","",VLOOKUP(B68,学連登録!$C$2:$G$3000,3,FALSE))</f>
        <v/>
      </c>
      <c r="E68" s="33" t="str">
        <f>IF(B68="","",VLOOKUP(B68,学連登録!$C$2:$G$3000,4,FALSE))</f>
        <v/>
      </c>
      <c r="F68" s="376" t="str">
        <f>IF(B68="","",VLOOKUP(B68,学連登録!$C$2:$I$3000,7,FALSE))</f>
        <v/>
      </c>
      <c r="G68" s="154"/>
      <c r="H68" s="889"/>
      <c r="I68" s="890"/>
      <c r="J68" s="155"/>
      <c r="K68" s="881"/>
      <c r="L68" s="882"/>
      <c r="M68" s="155"/>
      <c r="N68" s="881"/>
      <c r="O68" s="882"/>
      <c r="P68" s="154"/>
      <c r="Q68" s="881"/>
      <c r="R68" s="882"/>
      <c r="S68" s="154"/>
      <c r="T68" s="881"/>
      <c r="U68" s="882"/>
      <c r="V68" s="101" t="str">
        <f>IF(B68="","",VLOOKUP(B68,学連登録!$C$2:$H$3000,6,FALSE))</f>
        <v/>
      </c>
      <c r="W68" s="370"/>
      <c r="X68" s="152"/>
      <c r="Y68" s="116" t="str">
        <f t="shared" si="100"/>
        <v/>
      </c>
      <c r="Z68" s="97" t="str">
        <f>IF(G68="","",VLOOKUP(G68,種目名!$O$5:$T$104,3,0))</f>
        <v/>
      </c>
      <c r="AA68" s="98" t="str">
        <f>IF(J68="","",VLOOKUP(J68,種目名!$O$5:$T$104,3,0))</f>
        <v/>
      </c>
      <c r="AB68" s="117" t="str">
        <f>IF(M68="","",VLOOKUP(M68,種目名!$O$5:$T$104,3,0))</f>
        <v/>
      </c>
      <c r="AC68" s="117" t="str">
        <f>IF(P68="","",VLOOKUP(AF68,種目名!$O$5:$T$104,3,0))</f>
        <v/>
      </c>
      <c r="AD68" s="118" t="str">
        <f>IF(S68="","",VLOOKUP(AI68,種目名!$O$5:$T$104,3,0))</f>
        <v/>
      </c>
      <c r="AE68" s="115">
        <f t="shared" si="101"/>
        <v>0</v>
      </c>
      <c r="AF68" s="152" t="str">
        <f t="shared" si="102"/>
        <v/>
      </c>
      <c r="AG68" s="152" t="str">
        <f t="shared" si="103"/>
        <v/>
      </c>
      <c r="AH68" s="115">
        <f t="shared" si="104"/>
        <v>0</v>
      </c>
      <c r="AI68" s="152" t="str">
        <f t="shared" si="105"/>
        <v/>
      </c>
      <c r="AJ68" s="152" t="str">
        <f t="shared" si="106"/>
        <v/>
      </c>
      <c r="AK68" s="383"/>
      <c r="AL68" s="166">
        <f t="shared" si="14"/>
        <v>0</v>
      </c>
      <c r="AM68" s="392">
        <f t="shared" si="15"/>
        <v>0</v>
      </c>
      <c r="AN68" s="392">
        <f>COUNTIF($B$12:B68,B68)</f>
        <v>0</v>
      </c>
      <c r="AO68" s="392"/>
      <c r="AP68" s="392" t="str">
        <f t="shared" si="16"/>
        <v/>
      </c>
      <c r="AQ68" s="392" t="str">
        <f t="shared" si="17"/>
        <v/>
      </c>
      <c r="AR68" s="392" t="str">
        <f t="shared" si="18"/>
        <v/>
      </c>
      <c r="AS68" s="392" t="str">
        <f t="shared" si="19"/>
        <v/>
      </c>
      <c r="AT68" s="392">
        <f t="shared" si="20"/>
        <v>0</v>
      </c>
      <c r="AU68" s="392" t="str">
        <f t="shared" si="93"/>
        <v/>
      </c>
      <c r="AV68" s="392" t="str">
        <f t="shared" si="94"/>
        <v/>
      </c>
      <c r="AW68" s="392" t="str">
        <f t="shared" si="95"/>
        <v/>
      </c>
      <c r="AX68" s="392" t="str">
        <f t="shared" si="96"/>
        <v/>
      </c>
      <c r="AY68" s="392" t="str">
        <f t="shared" si="97"/>
        <v/>
      </c>
      <c r="AZ68" s="392" t="str">
        <f t="shared" si="26"/>
        <v/>
      </c>
      <c r="BA68" s="392" t="str">
        <f t="shared" si="27"/>
        <v/>
      </c>
      <c r="BB68" s="392" t="str">
        <f t="shared" si="28"/>
        <v/>
      </c>
      <c r="BC68" s="392" t="str">
        <f t="shared" si="29"/>
        <v/>
      </c>
      <c r="BD68" s="396" t="str">
        <f t="shared" si="30"/>
        <v/>
      </c>
      <c r="BE68" s="386">
        <f t="shared" si="31"/>
        <v>0</v>
      </c>
      <c r="BF68" s="152"/>
      <c r="BG68" s="392">
        <f t="shared" si="32"/>
        <v>0</v>
      </c>
      <c r="BH68" s="392">
        <f t="shared" si="33"/>
        <v>0</v>
      </c>
      <c r="BI68" s="405">
        <f t="shared" si="34"/>
        <v>0</v>
      </c>
      <c r="BJ68" s="406">
        <f t="shared" si="11"/>
        <v>0</v>
      </c>
      <c r="BK68" s="391" t="str">
        <f t="shared" si="12"/>
        <v>0</v>
      </c>
      <c r="BL68" s="391" t="str">
        <f t="shared" si="13"/>
        <v>0</v>
      </c>
      <c r="BM68" s="405">
        <f t="shared" si="35"/>
        <v>0</v>
      </c>
      <c r="BN68" s="405" t="str">
        <f t="shared" si="36"/>
        <v>0m0</v>
      </c>
      <c r="BO68" s="392">
        <f t="shared" si="37"/>
        <v>0</v>
      </c>
      <c r="BP68" s="392">
        <f t="shared" si="38"/>
        <v>0</v>
      </c>
      <c r="BQ68" s="405">
        <f t="shared" si="39"/>
        <v>0</v>
      </c>
      <c r="BR68" s="406">
        <f t="shared" si="40"/>
        <v>0</v>
      </c>
      <c r="BS68" s="391" t="str">
        <f t="shared" si="41"/>
        <v>0</v>
      </c>
      <c r="BT68" s="391" t="str">
        <f t="shared" si="42"/>
        <v>0</v>
      </c>
      <c r="BU68" s="405">
        <f t="shared" si="43"/>
        <v>0</v>
      </c>
      <c r="BV68" s="405" t="str">
        <f t="shared" si="44"/>
        <v>0m0</v>
      </c>
      <c r="BW68" s="392">
        <f t="shared" si="45"/>
        <v>0</v>
      </c>
      <c r="BX68" s="392">
        <f t="shared" si="46"/>
        <v>0</v>
      </c>
      <c r="BY68" s="405">
        <f t="shared" si="47"/>
        <v>0</v>
      </c>
      <c r="BZ68" s="406">
        <f t="shared" si="48"/>
        <v>0</v>
      </c>
      <c r="CA68" s="391" t="str">
        <f t="shared" si="49"/>
        <v>0</v>
      </c>
      <c r="CB68" s="391" t="str">
        <f t="shared" si="50"/>
        <v>0</v>
      </c>
      <c r="CC68" s="405">
        <f t="shared" si="51"/>
        <v>0</v>
      </c>
      <c r="CD68" s="405" t="str">
        <f t="shared" si="52"/>
        <v>0m0</v>
      </c>
      <c r="CE68" s="392">
        <f t="shared" si="53"/>
        <v>0</v>
      </c>
      <c r="CF68" s="392">
        <f t="shared" si="54"/>
        <v>0</v>
      </c>
      <c r="CG68" s="405">
        <f t="shared" si="55"/>
        <v>0</v>
      </c>
      <c r="CH68" s="406">
        <f t="shared" si="56"/>
        <v>0</v>
      </c>
      <c r="CI68" s="391" t="str">
        <f t="shared" si="57"/>
        <v>0</v>
      </c>
      <c r="CJ68" s="391" t="str">
        <f t="shared" si="58"/>
        <v>0</v>
      </c>
      <c r="CK68" s="405">
        <f t="shared" si="59"/>
        <v>0</v>
      </c>
      <c r="CL68" s="405" t="str">
        <f t="shared" si="60"/>
        <v>0m0</v>
      </c>
      <c r="CM68" s="392">
        <f t="shared" si="61"/>
        <v>0</v>
      </c>
      <c r="CN68" s="392">
        <f t="shared" si="62"/>
        <v>0</v>
      </c>
      <c r="CO68" s="405">
        <f t="shared" si="63"/>
        <v>0</v>
      </c>
      <c r="CP68" s="406">
        <f t="shared" si="64"/>
        <v>0</v>
      </c>
      <c r="CQ68" s="391" t="str">
        <f t="shared" si="65"/>
        <v>0</v>
      </c>
      <c r="CR68" s="391" t="str">
        <f t="shared" si="66"/>
        <v>0</v>
      </c>
      <c r="CS68" s="405">
        <f t="shared" si="67"/>
        <v>0</v>
      </c>
      <c r="CT68" s="405" t="str">
        <f t="shared" si="68"/>
        <v>0m0</v>
      </c>
      <c r="CU68" s="405">
        <f t="shared" si="69"/>
        <v>0</v>
      </c>
      <c r="CV68" s="405">
        <f t="shared" si="70"/>
        <v>0</v>
      </c>
      <c r="CW68" s="405">
        <f t="shared" si="71"/>
        <v>0</v>
      </c>
      <c r="CX68" s="405">
        <f t="shared" si="72"/>
        <v>0</v>
      </c>
      <c r="CY68" s="405">
        <f t="shared" si="73"/>
        <v>0</v>
      </c>
      <c r="CZ68" s="405" t="str">
        <f t="shared" si="74"/>
        <v/>
      </c>
      <c r="DA68" s="405" t="str">
        <f t="shared" si="75"/>
        <v/>
      </c>
      <c r="DB68" s="405" t="str">
        <f t="shared" si="76"/>
        <v/>
      </c>
      <c r="DC68" s="405" t="str">
        <f t="shared" si="77"/>
        <v/>
      </c>
      <c r="DD68" s="405" t="str">
        <f t="shared" si="78"/>
        <v/>
      </c>
      <c r="DE68" s="405"/>
      <c r="DG68" s="405" t="str">
        <f t="shared" si="79"/>
        <v/>
      </c>
      <c r="DH68" s="405" t="str">
        <f t="shared" si="80"/>
        <v/>
      </c>
      <c r="DI68" s="405">
        <f t="shared" si="81"/>
        <v>0</v>
      </c>
      <c r="DJ68" s="405" t="str">
        <f t="shared" si="82"/>
        <v/>
      </c>
      <c r="DK68" s="405" t="str">
        <f t="shared" si="83"/>
        <v/>
      </c>
      <c r="DL68" s="405" t="str">
        <f t="shared" si="84"/>
        <v/>
      </c>
      <c r="DM68" s="405" t="str">
        <f t="shared" si="85"/>
        <v/>
      </c>
      <c r="DN68" s="405" t="str">
        <f t="shared" si="86"/>
        <v/>
      </c>
      <c r="DO68" s="405" t="str">
        <f t="shared" si="87"/>
        <v/>
      </c>
      <c r="DS68" s="386">
        <f t="shared" si="98"/>
        <v>0</v>
      </c>
      <c r="DT68" s="386">
        <f t="shared" si="99"/>
        <v>0</v>
      </c>
      <c r="DU68" s="404">
        <f t="shared" si="90"/>
        <v>0</v>
      </c>
    </row>
    <row r="69" spans="1:125" s="404" customFormat="1" ht="18" hidden="1" customHeight="1">
      <c r="A69" s="140" t="str">
        <f t="shared" si="92"/>
        <v/>
      </c>
      <c r="B69" s="153"/>
      <c r="C69" s="31" t="str">
        <f>IF(B69="","",VLOOKUP(B69,学連登録!$C$2:$G$3000,2,FALSE))</f>
        <v/>
      </c>
      <c r="D69" s="32" t="str">
        <f>IF(B69="","",VLOOKUP(B69,学連登録!$C$2:$G$3000,3,FALSE))</f>
        <v/>
      </c>
      <c r="E69" s="33" t="str">
        <f>IF(B69="","",VLOOKUP(B69,学連登録!$C$2:$G$3000,4,FALSE))</f>
        <v/>
      </c>
      <c r="F69" s="376" t="str">
        <f>IF(B69="","",VLOOKUP(B69,学連登録!$C$2:$I$3000,7,FALSE))</f>
        <v/>
      </c>
      <c r="G69" s="154"/>
      <c r="H69" s="889"/>
      <c r="I69" s="890"/>
      <c r="J69" s="155"/>
      <c r="K69" s="881"/>
      <c r="L69" s="882"/>
      <c r="M69" s="155"/>
      <c r="N69" s="881"/>
      <c r="O69" s="882"/>
      <c r="P69" s="154"/>
      <c r="Q69" s="881"/>
      <c r="R69" s="882"/>
      <c r="S69" s="154"/>
      <c r="T69" s="881"/>
      <c r="U69" s="882"/>
      <c r="V69" s="101" t="str">
        <f>IF(B69="","",VLOOKUP(B69,学連登録!$C$2:$H$3000,6,FALSE))</f>
        <v/>
      </c>
      <c r="W69" s="370"/>
      <c r="X69" s="152"/>
      <c r="Y69" s="116" t="str">
        <f t="shared" si="100"/>
        <v/>
      </c>
      <c r="Z69" s="97" t="str">
        <f>IF(G69="","",VLOOKUP(G69,種目名!$O$5:$T$104,3,0))</f>
        <v/>
      </c>
      <c r="AA69" s="98" t="str">
        <f>IF(J69="","",VLOOKUP(J69,種目名!$O$5:$T$104,3,0))</f>
        <v/>
      </c>
      <c r="AB69" s="117" t="str">
        <f>IF(M69="","",VLOOKUP(M69,種目名!$O$5:$T$104,3,0))</f>
        <v/>
      </c>
      <c r="AC69" s="117" t="str">
        <f>IF(P69="","",VLOOKUP(AF69,種目名!$O$5:$T$104,3,0))</f>
        <v/>
      </c>
      <c r="AD69" s="118" t="str">
        <f>IF(S69="","",VLOOKUP(AI69,種目名!$O$5:$T$104,3,0))</f>
        <v/>
      </c>
      <c r="AE69" s="115">
        <f t="shared" si="101"/>
        <v>0</v>
      </c>
      <c r="AF69" s="152" t="str">
        <f t="shared" si="102"/>
        <v/>
      </c>
      <c r="AG69" s="152" t="str">
        <f t="shared" si="103"/>
        <v/>
      </c>
      <c r="AH69" s="115">
        <f t="shared" si="104"/>
        <v>0</v>
      </c>
      <c r="AI69" s="152" t="str">
        <f t="shared" si="105"/>
        <v/>
      </c>
      <c r="AJ69" s="152" t="str">
        <f t="shared" si="106"/>
        <v/>
      </c>
      <c r="AK69" s="383"/>
      <c r="AL69" s="166">
        <f t="shared" si="14"/>
        <v>0</v>
      </c>
      <c r="AM69" s="392">
        <f t="shared" si="15"/>
        <v>0</v>
      </c>
      <c r="AN69" s="392">
        <f>COUNTIF($B$12:B69,B69)</f>
        <v>0</v>
      </c>
      <c r="AO69" s="392"/>
      <c r="AP69" s="392" t="str">
        <f t="shared" si="16"/>
        <v/>
      </c>
      <c r="AQ69" s="392" t="str">
        <f t="shared" si="17"/>
        <v/>
      </c>
      <c r="AR69" s="392" t="str">
        <f t="shared" si="18"/>
        <v/>
      </c>
      <c r="AS69" s="392" t="str">
        <f t="shared" si="19"/>
        <v/>
      </c>
      <c r="AT69" s="392">
        <f t="shared" si="20"/>
        <v>0</v>
      </c>
      <c r="AU69" s="392" t="str">
        <f t="shared" si="93"/>
        <v/>
      </c>
      <c r="AV69" s="392" t="str">
        <f t="shared" si="94"/>
        <v/>
      </c>
      <c r="AW69" s="392" t="str">
        <f t="shared" si="95"/>
        <v/>
      </c>
      <c r="AX69" s="392" t="str">
        <f t="shared" si="96"/>
        <v/>
      </c>
      <c r="AY69" s="392" t="str">
        <f t="shared" si="97"/>
        <v/>
      </c>
      <c r="AZ69" s="392" t="str">
        <f t="shared" si="26"/>
        <v/>
      </c>
      <c r="BA69" s="392" t="str">
        <f t="shared" si="27"/>
        <v/>
      </c>
      <c r="BB69" s="392" t="str">
        <f t="shared" si="28"/>
        <v/>
      </c>
      <c r="BC69" s="392" t="str">
        <f t="shared" si="29"/>
        <v/>
      </c>
      <c r="BD69" s="396" t="str">
        <f t="shared" si="30"/>
        <v/>
      </c>
      <c r="BE69" s="386">
        <f t="shared" si="31"/>
        <v>0</v>
      </c>
      <c r="BF69" s="152"/>
      <c r="BG69" s="392">
        <f t="shared" si="32"/>
        <v>0</v>
      </c>
      <c r="BH69" s="392">
        <f t="shared" si="33"/>
        <v>0</v>
      </c>
      <c r="BI69" s="405">
        <f t="shared" si="34"/>
        <v>0</v>
      </c>
      <c r="BJ69" s="406">
        <f t="shared" si="11"/>
        <v>0</v>
      </c>
      <c r="BK69" s="391" t="str">
        <f t="shared" si="12"/>
        <v>0</v>
      </c>
      <c r="BL69" s="391" t="str">
        <f t="shared" si="13"/>
        <v>0</v>
      </c>
      <c r="BM69" s="405">
        <f t="shared" si="35"/>
        <v>0</v>
      </c>
      <c r="BN69" s="405" t="str">
        <f t="shared" si="36"/>
        <v>0m0</v>
      </c>
      <c r="BO69" s="392">
        <f t="shared" si="37"/>
        <v>0</v>
      </c>
      <c r="BP69" s="392">
        <f t="shared" si="38"/>
        <v>0</v>
      </c>
      <c r="BQ69" s="405">
        <f t="shared" si="39"/>
        <v>0</v>
      </c>
      <c r="BR69" s="406">
        <f t="shared" si="40"/>
        <v>0</v>
      </c>
      <c r="BS69" s="391" t="str">
        <f t="shared" si="41"/>
        <v>0</v>
      </c>
      <c r="BT69" s="391" t="str">
        <f t="shared" si="42"/>
        <v>0</v>
      </c>
      <c r="BU69" s="405">
        <f t="shared" si="43"/>
        <v>0</v>
      </c>
      <c r="BV69" s="405" t="str">
        <f t="shared" si="44"/>
        <v>0m0</v>
      </c>
      <c r="BW69" s="392">
        <f t="shared" si="45"/>
        <v>0</v>
      </c>
      <c r="BX69" s="392">
        <f t="shared" si="46"/>
        <v>0</v>
      </c>
      <c r="BY69" s="405">
        <f t="shared" si="47"/>
        <v>0</v>
      </c>
      <c r="BZ69" s="406">
        <f t="shared" si="48"/>
        <v>0</v>
      </c>
      <c r="CA69" s="391" t="str">
        <f t="shared" si="49"/>
        <v>0</v>
      </c>
      <c r="CB69" s="391" t="str">
        <f t="shared" si="50"/>
        <v>0</v>
      </c>
      <c r="CC69" s="405">
        <f t="shared" si="51"/>
        <v>0</v>
      </c>
      <c r="CD69" s="405" t="str">
        <f t="shared" si="52"/>
        <v>0m0</v>
      </c>
      <c r="CE69" s="392">
        <f t="shared" si="53"/>
        <v>0</v>
      </c>
      <c r="CF69" s="392">
        <f t="shared" si="54"/>
        <v>0</v>
      </c>
      <c r="CG69" s="405">
        <f t="shared" si="55"/>
        <v>0</v>
      </c>
      <c r="CH69" s="406">
        <f t="shared" si="56"/>
        <v>0</v>
      </c>
      <c r="CI69" s="391" t="str">
        <f t="shared" si="57"/>
        <v>0</v>
      </c>
      <c r="CJ69" s="391" t="str">
        <f t="shared" si="58"/>
        <v>0</v>
      </c>
      <c r="CK69" s="405">
        <f t="shared" si="59"/>
        <v>0</v>
      </c>
      <c r="CL69" s="405" t="str">
        <f t="shared" si="60"/>
        <v>0m0</v>
      </c>
      <c r="CM69" s="392">
        <f t="shared" si="61"/>
        <v>0</v>
      </c>
      <c r="CN69" s="392">
        <f t="shared" si="62"/>
        <v>0</v>
      </c>
      <c r="CO69" s="405">
        <f t="shared" si="63"/>
        <v>0</v>
      </c>
      <c r="CP69" s="406">
        <f t="shared" si="64"/>
        <v>0</v>
      </c>
      <c r="CQ69" s="391" t="str">
        <f t="shared" si="65"/>
        <v>0</v>
      </c>
      <c r="CR69" s="391" t="str">
        <f t="shared" si="66"/>
        <v>0</v>
      </c>
      <c r="CS69" s="405">
        <f t="shared" si="67"/>
        <v>0</v>
      </c>
      <c r="CT69" s="405" t="str">
        <f t="shared" si="68"/>
        <v>0m0</v>
      </c>
      <c r="CU69" s="405">
        <f t="shared" si="69"/>
        <v>0</v>
      </c>
      <c r="CV69" s="405">
        <f t="shared" si="70"/>
        <v>0</v>
      </c>
      <c r="CW69" s="405">
        <f t="shared" si="71"/>
        <v>0</v>
      </c>
      <c r="CX69" s="405">
        <f t="shared" si="72"/>
        <v>0</v>
      </c>
      <c r="CY69" s="405">
        <f t="shared" si="73"/>
        <v>0</v>
      </c>
      <c r="CZ69" s="405" t="str">
        <f t="shared" si="74"/>
        <v/>
      </c>
      <c r="DA69" s="405" t="str">
        <f t="shared" si="75"/>
        <v/>
      </c>
      <c r="DB69" s="405" t="str">
        <f t="shared" si="76"/>
        <v/>
      </c>
      <c r="DC69" s="405" t="str">
        <f t="shared" si="77"/>
        <v/>
      </c>
      <c r="DD69" s="405" t="str">
        <f t="shared" si="78"/>
        <v/>
      </c>
      <c r="DE69" s="405"/>
      <c r="DG69" s="405" t="str">
        <f t="shared" si="79"/>
        <v/>
      </c>
      <c r="DH69" s="405" t="str">
        <f t="shared" si="80"/>
        <v/>
      </c>
      <c r="DI69" s="405">
        <f t="shared" si="81"/>
        <v>0</v>
      </c>
      <c r="DJ69" s="405" t="str">
        <f t="shared" si="82"/>
        <v/>
      </c>
      <c r="DK69" s="405" t="str">
        <f t="shared" si="83"/>
        <v/>
      </c>
      <c r="DL69" s="405" t="str">
        <f t="shared" si="84"/>
        <v/>
      </c>
      <c r="DM69" s="405" t="str">
        <f t="shared" si="85"/>
        <v/>
      </c>
      <c r="DN69" s="405" t="str">
        <f t="shared" si="86"/>
        <v/>
      </c>
      <c r="DO69" s="405" t="str">
        <f t="shared" si="87"/>
        <v/>
      </c>
      <c r="DS69" s="386">
        <f t="shared" si="98"/>
        <v>0</v>
      </c>
      <c r="DT69" s="386">
        <f t="shared" si="99"/>
        <v>0</v>
      </c>
      <c r="DU69" s="404">
        <f t="shared" si="90"/>
        <v>0</v>
      </c>
    </row>
    <row r="70" spans="1:125" s="404" customFormat="1" ht="18" hidden="1" customHeight="1">
      <c r="A70" s="140" t="str">
        <f t="shared" si="92"/>
        <v/>
      </c>
      <c r="B70" s="153"/>
      <c r="C70" s="31" t="str">
        <f>IF(B70="","",VLOOKUP(B70,学連登録!$C$2:$G$3000,2,FALSE))</f>
        <v/>
      </c>
      <c r="D70" s="32" t="str">
        <f>IF(B70="","",VLOOKUP(B70,学連登録!$C$2:$G$3000,3,FALSE))</f>
        <v/>
      </c>
      <c r="E70" s="33" t="str">
        <f>IF(B70="","",VLOOKUP(B70,学連登録!$C$2:$G$3000,4,FALSE))</f>
        <v/>
      </c>
      <c r="F70" s="376" t="str">
        <f>IF(B70="","",VLOOKUP(B70,学連登録!$C$2:$I$3000,7,FALSE))</f>
        <v/>
      </c>
      <c r="G70" s="154"/>
      <c r="H70" s="889"/>
      <c r="I70" s="890"/>
      <c r="J70" s="155"/>
      <c r="K70" s="881"/>
      <c r="L70" s="882"/>
      <c r="M70" s="155"/>
      <c r="N70" s="881"/>
      <c r="O70" s="882"/>
      <c r="P70" s="154"/>
      <c r="Q70" s="881"/>
      <c r="R70" s="882"/>
      <c r="S70" s="154"/>
      <c r="T70" s="881"/>
      <c r="U70" s="882"/>
      <c r="V70" s="101" t="str">
        <f>IF(B70="","",VLOOKUP(B70,学連登録!$C$2:$H$3000,6,FALSE))</f>
        <v/>
      </c>
      <c r="W70" s="370"/>
      <c r="X70" s="152"/>
      <c r="Y70" s="116" t="str">
        <f t="shared" si="100"/>
        <v/>
      </c>
      <c r="Z70" s="97" t="str">
        <f>IF(G70="","",VLOOKUP(G70,種目名!$O$5:$T$104,3,0))</f>
        <v/>
      </c>
      <c r="AA70" s="98" t="str">
        <f>IF(J70="","",VLOOKUP(J70,種目名!$O$5:$T$104,3,0))</f>
        <v/>
      </c>
      <c r="AB70" s="117" t="str">
        <f>IF(M70="","",VLOOKUP(M70,種目名!$O$5:$T$104,3,0))</f>
        <v/>
      </c>
      <c r="AC70" s="117" t="str">
        <f>IF(P70="","",VLOOKUP(AF70,種目名!$O$5:$T$104,3,0))</f>
        <v/>
      </c>
      <c r="AD70" s="118" t="str">
        <f>IF(S70="","",VLOOKUP(AI70,種目名!$O$5:$T$104,3,0))</f>
        <v/>
      </c>
      <c r="AE70" s="115">
        <f t="shared" si="101"/>
        <v>0</v>
      </c>
      <c r="AF70" s="152" t="str">
        <f t="shared" si="102"/>
        <v/>
      </c>
      <c r="AG70" s="152" t="str">
        <f t="shared" si="103"/>
        <v/>
      </c>
      <c r="AH70" s="115">
        <f t="shared" si="104"/>
        <v>0</v>
      </c>
      <c r="AI70" s="152" t="str">
        <f t="shared" si="105"/>
        <v/>
      </c>
      <c r="AJ70" s="152" t="str">
        <f t="shared" si="106"/>
        <v/>
      </c>
      <c r="AK70" s="383"/>
      <c r="AL70" s="166">
        <f t="shared" si="14"/>
        <v>0</v>
      </c>
      <c r="AM70" s="392">
        <f t="shared" si="15"/>
        <v>0</v>
      </c>
      <c r="AN70" s="392">
        <f>COUNTIF($B$12:B70,B70)</f>
        <v>0</v>
      </c>
      <c r="AO70" s="392"/>
      <c r="AP70" s="392" t="str">
        <f t="shared" si="16"/>
        <v/>
      </c>
      <c r="AQ70" s="392" t="str">
        <f t="shared" si="17"/>
        <v/>
      </c>
      <c r="AR70" s="392" t="str">
        <f t="shared" si="18"/>
        <v/>
      </c>
      <c r="AS70" s="392" t="str">
        <f t="shared" si="19"/>
        <v/>
      </c>
      <c r="AT70" s="392">
        <f t="shared" si="20"/>
        <v>0</v>
      </c>
      <c r="AU70" s="392" t="str">
        <f t="shared" si="93"/>
        <v/>
      </c>
      <c r="AV70" s="392" t="str">
        <f t="shared" si="94"/>
        <v/>
      </c>
      <c r="AW70" s="392" t="str">
        <f t="shared" si="95"/>
        <v/>
      </c>
      <c r="AX70" s="392" t="str">
        <f t="shared" si="96"/>
        <v/>
      </c>
      <c r="AY70" s="392" t="str">
        <f t="shared" si="97"/>
        <v/>
      </c>
      <c r="AZ70" s="392" t="str">
        <f t="shared" si="26"/>
        <v/>
      </c>
      <c r="BA70" s="392" t="str">
        <f t="shared" si="27"/>
        <v/>
      </c>
      <c r="BB70" s="392" t="str">
        <f t="shared" si="28"/>
        <v/>
      </c>
      <c r="BC70" s="392" t="str">
        <f t="shared" si="29"/>
        <v/>
      </c>
      <c r="BD70" s="396" t="str">
        <f t="shared" si="30"/>
        <v/>
      </c>
      <c r="BE70" s="386">
        <f t="shared" si="31"/>
        <v>0</v>
      </c>
      <c r="BF70" s="152"/>
      <c r="BG70" s="392">
        <f t="shared" si="32"/>
        <v>0</v>
      </c>
      <c r="BH70" s="392">
        <f t="shared" si="33"/>
        <v>0</v>
      </c>
      <c r="BI70" s="405">
        <f t="shared" si="34"/>
        <v>0</v>
      </c>
      <c r="BJ70" s="406">
        <f t="shared" si="11"/>
        <v>0</v>
      </c>
      <c r="BK70" s="391" t="str">
        <f t="shared" si="12"/>
        <v>0</v>
      </c>
      <c r="BL70" s="391" t="str">
        <f t="shared" si="13"/>
        <v>0</v>
      </c>
      <c r="BM70" s="405">
        <f t="shared" si="35"/>
        <v>0</v>
      </c>
      <c r="BN70" s="405" t="str">
        <f t="shared" si="36"/>
        <v>0m0</v>
      </c>
      <c r="BO70" s="392">
        <f t="shared" si="37"/>
        <v>0</v>
      </c>
      <c r="BP70" s="392">
        <f t="shared" si="38"/>
        <v>0</v>
      </c>
      <c r="BQ70" s="405">
        <f t="shared" si="39"/>
        <v>0</v>
      </c>
      <c r="BR70" s="406">
        <f t="shared" si="40"/>
        <v>0</v>
      </c>
      <c r="BS70" s="391" t="str">
        <f t="shared" si="41"/>
        <v>0</v>
      </c>
      <c r="BT70" s="391" t="str">
        <f t="shared" si="42"/>
        <v>0</v>
      </c>
      <c r="BU70" s="405">
        <f t="shared" si="43"/>
        <v>0</v>
      </c>
      <c r="BV70" s="405" t="str">
        <f t="shared" si="44"/>
        <v>0m0</v>
      </c>
      <c r="BW70" s="392">
        <f t="shared" si="45"/>
        <v>0</v>
      </c>
      <c r="BX70" s="392">
        <f t="shared" si="46"/>
        <v>0</v>
      </c>
      <c r="BY70" s="405">
        <f t="shared" si="47"/>
        <v>0</v>
      </c>
      <c r="BZ70" s="406">
        <f t="shared" si="48"/>
        <v>0</v>
      </c>
      <c r="CA70" s="391" t="str">
        <f t="shared" si="49"/>
        <v>0</v>
      </c>
      <c r="CB70" s="391" t="str">
        <f t="shared" si="50"/>
        <v>0</v>
      </c>
      <c r="CC70" s="405">
        <f t="shared" si="51"/>
        <v>0</v>
      </c>
      <c r="CD70" s="405" t="str">
        <f t="shared" si="52"/>
        <v>0m0</v>
      </c>
      <c r="CE70" s="392">
        <f t="shared" si="53"/>
        <v>0</v>
      </c>
      <c r="CF70" s="392">
        <f t="shared" si="54"/>
        <v>0</v>
      </c>
      <c r="CG70" s="405">
        <f t="shared" si="55"/>
        <v>0</v>
      </c>
      <c r="CH70" s="406">
        <f t="shared" si="56"/>
        <v>0</v>
      </c>
      <c r="CI70" s="391" t="str">
        <f t="shared" si="57"/>
        <v>0</v>
      </c>
      <c r="CJ70" s="391" t="str">
        <f t="shared" si="58"/>
        <v>0</v>
      </c>
      <c r="CK70" s="405">
        <f t="shared" si="59"/>
        <v>0</v>
      </c>
      <c r="CL70" s="405" t="str">
        <f t="shared" si="60"/>
        <v>0m0</v>
      </c>
      <c r="CM70" s="392">
        <f t="shared" si="61"/>
        <v>0</v>
      </c>
      <c r="CN70" s="392">
        <f t="shared" si="62"/>
        <v>0</v>
      </c>
      <c r="CO70" s="405">
        <f t="shared" si="63"/>
        <v>0</v>
      </c>
      <c r="CP70" s="406">
        <f t="shared" si="64"/>
        <v>0</v>
      </c>
      <c r="CQ70" s="391" t="str">
        <f t="shared" si="65"/>
        <v>0</v>
      </c>
      <c r="CR70" s="391" t="str">
        <f t="shared" si="66"/>
        <v>0</v>
      </c>
      <c r="CS70" s="405">
        <f t="shared" si="67"/>
        <v>0</v>
      </c>
      <c r="CT70" s="405" t="str">
        <f t="shared" si="68"/>
        <v>0m0</v>
      </c>
      <c r="CU70" s="405">
        <f t="shared" si="69"/>
        <v>0</v>
      </c>
      <c r="CV70" s="405">
        <f t="shared" si="70"/>
        <v>0</v>
      </c>
      <c r="CW70" s="405">
        <f t="shared" si="71"/>
        <v>0</v>
      </c>
      <c r="CX70" s="405">
        <f t="shared" si="72"/>
        <v>0</v>
      </c>
      <c r="CY70" s="405">
        <f t="shared" si="73"/>
        <v>0</v>
      </c>
      <c r="CZ70" s="405" t="str">
        <f t="shared" si="74"/>
        <v/>
      </c>
      <c r="DA70" s="405" t="str">
        <f t="shared" si="75"/>
        <v/>
      </c>
      <c r="DB70" s="405" t="str">
        <f t="shared" si="76"/>
        <v/>
      </c>
      <c r="DC70" s="405" t="str">
        <f t="shared" si="77"/>
        <v/>
      </c>
      <c r="DD70" s="405" t="str">
        <f t="shared" si="78"/>
        <v/>
      </c>
      <c r="DE70" s="405"/>
      <c r="DG70" s="405" t="str">
        <f t="shared" si="79"/>
        <v/>
      </c>
      <c r="DH70" s="405" t="str">
        <f t="shared" si="80"/>
        <v/>
      </c>
      <c r="DI70" s="405">
        <f t="shared" si="81"/>
        <v>0</v>
      </c>
      <c r="DJ70" s="405" t="str">
        <f t="shared" si="82"/>
        <v/>
      </c>
      <c r="DK70" s="405" t="str">
        <f t="shared" si="83"/>
        <v/>
      </c>
      <c r="DL70" s="405" t="str">
        <f t="shared" si="84"/>
        <v/>
      </c>
      <c r="DM70" s="405" t="str">
        <f t="shared" si="85"/>
        <v/>
      </c>
      <c r="DN70" s="405" t="str">
        <f t="shared" si="86"/>
        <v/>
      </c>
      <c r="DO70" s="405" t="str">
        <f t="shared" si="87"/>
        <v/>
      </c>
      <c r="DS70" s="386">
        <f t="shared" si="98"/>
        <v>0</v>
      </c>
      <c r="DT70" s="386">
        <f t="shared" si="99"/>
        <v>0</v>
      </c>
      <c r="DU70" s="404">
        <f t="shared" si="90"/>
        <v>0</v>
      </c>
    </row>
    <row r="71" spans="1:125" s="404" customFormat="1" ht="18" hidden="1" customHeight="1">
      <c r="A71" s="140" t="str">
        <f t="shared" si="92"/>
        <v/>
      </c>
      <c r="B71" s="153"/>
      <c r="C71" s="31" t="str">
        <f>IF(B71="","",VLOOKUP(B71,学連登録!$C$2:$G$3000,2,FALSE))</f>
        <v/>
      </c>
      <c r="D71" s="32" t="str">
        <f>IF(B71="","",VLOOKUP(B71,学連登録!$C$2:$G$3000,3,FALSE))</f>
        <v/>
      </c>
      <c r="E71" s="33" t="str">
        <f>IF(B71="","",VLOOKUP(B71,学連登録!$C$2:$G$3000,4,FALSE))</f>
        <v/>
      </c>
      <c r="F71" s="376" t="str">
        <f>IF(B71="","",VLOOKUP(B71,学連登録!$C$2:$I$3000,7,FALSE))</f>
        <v/>
      </c>
      <c r="G71" s="154"/>
      <c r="H71" s="889"/>
      <c r="I71" s="890"/>
      <c r="J71" s="155"/>
      <c r="K71" s="881"/>
      <c r="L71" s="882"/>
      <c r="M71" s="155"/>
      <c r="N71" s="881"/>
      <c r="O71" s="882"/>
      <c r="P71" s="154"/>
      <c r="Q71" s="881"/>
      <c r="R71" s="882"/>
      <c r="S71" s="154"/>
      <c r="T71" s="881"/>
      <c r="U71" s="882"/>
      <c r="V71" s="101" t="str">
        <f>IF(B71="","",VLOOKUP(B71,学連登録!$C$2:$H$3000,6,FALSE))</f>
        <v/>
      </c>
      <c r="W71" s="370"/>
      <c r="X71" s="152"/>
      <c r="Y71" s="116" t="str">
        <f t="shared" si="100"/>
        <v/>
      </c>
      <c r="Z71" s="97" t="str">
        <f>IF(G71="","",VLOOKUP(G71,種目名!$O$5:$T$104,3,0))</f>
        <v/>
      </c>
      <c r="AA71" s="98" t="str">
        <f>IF(J71="","",VLOOKUP(J71,種目名!$O$5:$T$104,3,0))</f>
        <v/>
      </c>
      <c r="AB71" s="117" t="str">
        <f>IF(M71="","",VLOOKUP(M71,種目名!$O$5:$T$104,3,0))</f>
        <v/>
      </c>
      <c r="AC71" s="117" t="str">
        <f>IF(P71="","",VLOOKUP(AF71,種目名!$O$5:$T$104,3,0))</f>
        <v/>
      </c>
      <c r="AD71" s="118" t="str">
        <f>IF(S71="","",VLOOKUP(AI71,種目名!$O$5:$T$104,3,0))</f>
        <v/>
      </c>
      <c r="AE71" s="115">
        <f t="shared" si="101"/>
        <v>0</v>
      </c>
      <c r="AF71" s="152" t="str">
        <f t="shared" si="102"/>
        <v/>
      </c>
      <c r="AG71" s="152" t="str">
        <f t="shared" si="103"/>
        <v/>
      </c>
      <c r="AH71" s="115">
        <f t="shared" si="104"/>
        <v>0</v>
      </c>
      <c r="AI71" s="152" t="str">
        <f t="shared" si="105"/>
        <v/>
      </c>
      <c r="AJ71" s="152" t="str">
        <f t="shared" si="106"/>
        <v/>
      </c>
      <c r="AK71" s="383"/>
      <c r="AL71" s="166">
        <f t="shared" si="14"/>
        <v>0</v>
      </c>
      <c r="AM71" s="392">
        <f t="shared" si="15"/>
        <v>0</v>
      </c>
      <c r="AN71" s="392">
        <f>COUNTIF($B$12:B71,B71)</f>
        <v>0</v>
      </c>
      <c r="AO71" s="392"/>
      <c r="AP71" s="392" t="str">
        <f t="shared" si="16"/>
        <v/>
      </c>
      <c r="AQ71" s="392" t="str">
        <f t="shared" si="17"/>
        <v/>
      </c>
      <c r="AR71" s="392" t="str">
        <f t="shared" si="18"/>
        <v/>
      </c>
      <c r="AS71" s="392" t="str">
        <f t="shared" si="19"/>
        <v/>
      </c>
      <c r="AT71" s="392">
        <f t="shared" si="20"/>
        <v>0</v>
      </c>
      <c r="AU71" s="392" t="str">
        <f t="shared" si="93"/>
        <v/>
      </c>
      <c r="AV71" s="392" t="str">
        <f t="shared" si="94"/>
        <v/>
      </c>
      <c r="AW71" s="392" t="str">
        <f t="shared" si="95"/>
        <v/>
      </c>
      <c r="AX71" s="392" t="str">
        <f t="shared" si="96"/>
        <v/>
      </c>
      <c r="AY71" s="392" t="str">
        <f t="shared" si="97"/>
        <v/>
      </c>
      <c r="AZ71" s="392" t="str">
        <f t="shared" si="26"/>
        <v/>
      </c>
      <c r="BA71" s="392" t="str">
        <f t="shared" si="27"/>
        <v/>
      </c>
      <c r="BB71" s="392" t="str">
        <f t="shared" si="28"/>
        <v/>
      </c>
      <c r="BC71" s="392" t="str">
        <f t="shared" si="29"/>
        <v/>
      </c>
      <c r="BD71" s="396" t="str">
        <f t="shared" si="30"/>
        <v/>
      </c>
      <c r="BE71" s="386">
        <f t="shared" si="31"/>
        <v>0</v>
      </c>
      <c r="BF71" s="152"/>
      <c r="BG71" s="392">
        <f t="shared" si="32"/>
        <v>0</v>
      </c>
      <c r="BH71" s="392">
        <f t="shared" si="33"/>
        <v>0</v>
      </c>
      <c r="BI71" s="405">
        <f t="shared" si="34"/>
        <v>0</v>
      </c>
      <c r="BJ71" s="406">
        <f t="shared" si="11"/>
        <v>0</v>
      </c>
      <c r="BK71" s="391" t="str">
        <f t="shared" si="12"/>
        <v>0</v>
      </c>
      <c r="BL71" s="391" t="str">
        <f t="shared" si="13"/>
        <v>0</v>
      </c>
      <c r="BM71" s="405">
        <f t="shared" si="35"/>
        <v>0</v>
      </c>
      <c r="BN71" s="405" t="str">
        <f t="shared" si="36"/>
        <v>0m0</v>
      </c>
      <c r="BO71" s="392">
        <f t="shared" si="37"/>
        <v>0</v>
      </c>
      <c r="BP71" s="392">
        <f t="shared" si="38"/>
        <v>0</v>
      </c>
      <c r="BQ71" s="405">
        <f t="shared" si="39"/>
        <v>0</v>
      </c>
      <c r="BR71" s="406">
        <f t="shared" si="40"/>
        <v>0</v>
      </c>
      <c r="BS71" s="391" t="str">
        <f t="shared" si="41"/>
        <v>0</v>
      </c>
      <c r="BT71" s="391" t="str">
        <f t="shared" si="42"/>
        <v>0</v>
      </c>
      <c r="BU71" s="405">
        <f t="shared" si="43"/>
        <v>0</v>
      </c>
      <c r="BV71" s="405" t="str">
        <f t="shared" si="44"/>
        <v>0m0</v>
      </c>
      <c r="BW71" s="392">
        <f t="shared" si="45"/>
        <v>0</v>
      </c>
      <c r="BX71" s="392">
        <f t="shared" si="46"/>
        <v>0</v>
      </c>
      <c r="BY71" s="405">
        <f t="shared" si="47"/>
        <v>0</v>
      </c>
      <c r="BZ71" s="406">
        <f t="shared" si="48"/>
        <v>0</v>
      </c>
      <c r="CA71" s="391" t="str">
        <f t="shared" si="49"/>
        <v>0</v>
      </c>
      <c r="CB71" s="391" t="str">
        <f t="shared" si="50"/>
        <v>0</v>
      </c>
      <c r="CC71" s="405">
        <f t="shared" si="51"/>
        <v>0</v>
      </c>
      <c r="CD71" s="405" t="str">
        <f t="shared" si="52"/>
        <v>0m0</v>
      </c>
      <c r="CE71" s="392">
        <f t="shared" si="53"/>
        <v>0</v>
      </c>
      <c r="CF71" s="392">
        <f t="shared" si="54"/>
        <v>0</v>
      </c>
      <c r="CG71" s="405">
        <f t="shared" si="55"/>
        <v>0</v>
      </c>
      <c r="CH71" s="406">
        <f t="shared" si="56"/>
        <v>0</v>
      </c>
      <c r="CI71" s="391" t="str">
        <f t="shared" si="57"/>
        <v>0</v>
      </c>
      <c r="CJ71" s="391" t="str">
        <f t="shared" si="58"/>
        <v>0</v>
      </c>
      <c r="CK71" s="405">
        <f t="shared" si="59"/>
        <v>0</v>
      </c>
      <c r="CL71" s="405" t="str">
        <f t="shared" si="60"/>
        <v>0m0</v>
      </c>
      <c r="CM71" s="392">
        <f t="shared" si="61"/>
        <v>0</v>
      </c>
      <c r="CN71" s="392">
        <f t="shared" si="62"/>
        <v>0</v>
      </c>
      <c r="CO71" s="405">
        <f t="shared" si="63"/>
        <v>0</v>
      </c>
      <c r="CP71" s="406">
        <f t="shared" si="64"/>
        <v>0</v>
      </c>
      <c r="CQ71" s="391" t="str">
        <f t="shared" si="65"/>
        <v>0</v>
      </c>
      <c r="CR71" s="391" t="str">
        <f t="shared" si="66"/>
        <v>0</v>
      </c>
      <c r="CS71" s="405">
        <f t="shared" si="67"/>
        <v>0</v>
      </c>
      <c r="CT71" s="405" t="str">
        <f t="shared" si="68"/>
        <v>0m0</v>
      </c>
      <c r="CU71" s="405">
        <f t="shared" si="69"/>
        <v>0</v>
      </c>
      <c r="CV71" s="405">
        <f t="shared" si="70"/>
        <v>0</v>
      </c>
      <c r="CW71" s="405">
        <f t="shared" si="71"/>
        <v>0</v>
      </c>
      <c r="CX71" s="405">
        <f t="shared" si="72"/>
        <v>0</v>
      </c>
      <c r="CY71" s="405">
        <f t="shared" si="73"/>
        <v>0</v>
      </c>
      <c r="CZ71" s="405" t="str">
        <f t="shared" si="74"/>
        <v/>
      </c>
      <c r="DA71" s="405" t="str">
        <f t="shared" si="75"/>
        <v/>
      </c>
      <c r="DB71" s="405" t="str">
        <f t="shared" si="76"/>
        <v/>
      </c>
      <c r="DC71" s="405" t="str">
        <f t="shared" si="77"/>
        <v/>
      </c>
      <c r="DD71" s="405" t="str">
        <f t="shared" si="78"/>
        <v/>
      </c>
      <c r="DE71" s="405"/>
      <c r="DG71" s="405" t="str">
        <f t="shared" si="79"/>
        <v/>
      </c>
      <c r="DH71" s="405" t="str">
        <f t="shared" si="80"/>
        <v/>
      </c>
      <c r="DI71" s="405">
        <f t="shared" si="81"/>
        <v>0</v>
      </c>
      <c r="DJ71" s="405" t="str">
        <f t="shared" si="82"/>
        <v/>
      </c>
      <c r="DK71" s="405" t="str">
        <f t="shared" si="83"/>
        <v/>
      </c>
      <c r="DL71" s="405" t="str">
        <f t="shared" si="84"/>
        <v/>
      </c>
      <c r="DM71" s="405" t="str">
        <f t="shared" si="85"/>
        <v/>
      </c>
      <c r="DN71" s="405" t="str">
        <f t="shared" si="86"/>
        <v/>
      </c>
      <c r="DO71" s="405" t="str">
        <f t="shared" si="87"/>
        <v/>
      </c>
      <c r="DS71" s="386">
        <f t="shared" si="98"/>
        <v>0</v>
      </c>
      <c r="DT71" s="386">
        <f t="shared" si="99"/>
        <v>0</v>
      </c>
      <c r="DU71" s="404">
        <f t="shared" si="90"/>
        <v>0</v>
      </c>
    </row>
    <row r="72" spans="1:125" s="404" customFormat="1" ht="18" hidden="1" customHeight="1">
      <c r="A72" s="140" t="str">
        <f t="shared" si="92"/>
        <v/>
      </c>
      <c r="B72" s="153"/>
      <c r="C72" s="31" t="str">
        <f>IF(B72="","",VLOOKUP(B72,学連登録!$C$2:$G$3000,2,FALSE))</f>
        <v/>
      </c>
      <c r="D72" s="32" t="str">
        <f>IF(B72="","",VLOOKUP(B72,学連登録!$C$2:$G$3000,3,FALSE))</f>
        <v/>
      </c>
      <c r="E72" s="33" t="str">
        <f>IF(B72="","",VLOOKUP(B72,学連登録!$C$2:$G$3000,4,FALSE))</f>
        <v/>
      </c>
      <c r="F72" s="376" t="str">
        <f>IF(B72="","",VLOOKUP(B72,学連登録!$C$2:$I$3000,7,FALSE))</f>
        <v/>
      </c>
      <c r="G72" s="154"/>
      <c r="H72" s="889"/>
      <c r="I72" s="890"/>
      <c r="J72" s="155"/>
      <c r="K72" s="881"/>
      <c r="L72" s="882"/>
      <c r="M72" s="155"/>
      <c r="N72" s="881"/>
      <c r="O72" s="882"/>
      <c r="P72" s="154"/>
      <c r="Q72" s="881"/>
      <c r="R72" s="882"/>
      <c r="S72" s="154"/>
      <c r="T72" s="881"/>
      <c r="U72" s="882"/>
      <c r="V72" s="101" t="str">
        <f>IF(B72="","",VLOOKUP(B72,学連登録!$C$2:$H$3000,6,FALSE))</f>
        <v/>
      </c>
      <c r="W72" s="370"/>
      <c r="X72" s="152"/>
      <c r="Y72" s="116" t="str">
        <f t="shared" si="100"/>
        <v/>
      </c>
      <c r="Z72" s="97" t="str">
        <f>IF(G72="","",VLOOKUP(G72,種目名!$O$5:$T$104,3,0))</f>
        <v/>
      </c>
      <c r="AA72" s="98" t="str">
        <f>IF(J72="","",VLOOKUP(J72,種目名!$O$5:$T$104,3,0))</f>
        <v/>
      </c>
      <c r="AB72" s="117" t="str">
        <f>IF(M72="","",VLOOKUP(M72,種目名!$O$5:$T$104,3,0))</f>
        <v/>
      </c>
      <c r="AC72" s="117" t="str">
        <f>IF(P72="","",VLOOKUP(AF72,種目名!$O$5:$T$104,3,0))</f>
        <v/>
      </c>
      <c r="AD72" s="118" t="str">
        <f>IF(S72="","",VLOOKUP(AI72,種目名!$O$5:$T$104,3,0))</f>
        <v/>
      </c>
      <c r="AE72" s="115">
        <f t="shared" si="101"/>
        <v>0</v>
      </c>
      <c r="AF72" s="152" t="str">
        <f t="shared" si="102"/>
        <v/>
      </c>
      <c r="AG72" s="152" t="str">
        <f t="shared" si="103"/>
        <v/>
      </c>
      <c r="AH72" s="115">
        <f t="shared" si="104"/>
        <v>0</v>
      </c>
      <c r="AI72" s="152" t="str">
        <f t="shared" si="105"/>
        <v/>
      </c>
      <c r="AJ72" s="152" t="str">
        <f t="shared" si="106"/>
        <v/>
      </c>
      <c r="AK72" s="383"/>
      <c r="AL72" s="166">
        <f t="shared" si="14"/>
        <v>0</v>
      </c>
      <c r="AM72" s="392">
        <f t="shared" si="15"/>
        <v>0</v>
      </c>
      <c r="AN72" s="392">
        <f>COUNTIF($B$12:B72,B72)</f>
        <v>0</v>
      </c>
      <c r="AO72" s="392"/>
      <c r="AP72" s="392" t="str">
        <f t="shared" si="16"/>
        <v/>
      </c>
      <c r="AQ72" s="392" t="str">
        <f t="shared" si="17"/>
        <v/>
      </c>
      <c r="AR72" s="392" t="str">
        <f t="shared" si="18"/>
        <v/>
      </c>
      <c r="AS72" s="392" t="str">
        <f t="shared" si="19"/>
        <v/>
      </c>
      <c r="AT72" s="392">
        <f t="shared" si="20"/>
        <v>0</v>
      </c>
      <c r="AU72" s="392" t="str">
        <f t="shared" si="93"/>
        <v/>
      </c>
      <c r="AV72" s="392" t="str">
        <f t="shared" si="94"/>
        <v/>
      </c>
      <c r="AW72" s="392" t="str">
        <f t="shared" si="95"/>
        <v/>
      </c>
      <c r="AX72" s="392" t="str">
        <f t="shared" si="96"/>
        <v/>
      </c>
      <c r="AY72" s="392" t="str">
        <f t="shared" si="97"/>
        <v/>
      </c>
      <c r="AZ72" s="392" t="str">
        <f t="shared" si="26"/>
        <v/>
      </c>
      <c r="BA72" s="392" t="str">
        <f t="shared" si="27"/>
        <v/>
      </c>
      <c r="BB72" s="392" t="str">
        <f t="shared" si="28"/>
        <v/>
      </c>
      <c r="BC72" s="392" t="str">
        <f t="shared" si="29"/>
        <v/>
      </c>
      <c r="BD72" s="396" t="str">
        <f t="shared" si="30"/>
        <v/>
      </c>
      <c r="BE72" s="386">
        <f t="shared" si="31"/>
        <v>0</v>
      </c>
      <c r="BF72" s="152"/>
      <c r="BG72" s="392">
        <f t="shared" si="32"/>
        <v>0</v>
      </c>
      <c r="BH72" s="392">
        <f t="shared" si="33"/>
        <v>0</v>
      </c>
      <c r="BI72" s="405">
        <f t="shared" si="34"/>
        <v>0</v>
      </c>
      <c r="BJ72" s="406">
        <f t="shared" si="11"/>
        <v>0</v>
      </c>
      <c r="BK72" s="391" t="str">
        <f t="shared" si="12"/>
        <v>0</v>
      </c>
      <c r="BL72" s="391" t="str">
        <f t="shared" si="13"/>
        <v>0</v>
      </c>
      <c r="BM72" s="405">
        <f t="shared" si="35"/>
        <v>0</v>
      </c>
      <c r="BN72" s="405" t="str">
        <f t="shared" si="36"/>
        <v>0m0</v>
      </c>
      <c r="BO72" s="392">
        <f t="shared" si="37"/>
        <v>0</v>
      </c>
      <c r="BP72" s="392">
        <f t="shared" si="38"/>
        <v>0</v>
      </c>
      <c r="BQ72" s="405">
        <f t="shared" si="39"/>
        <v>0</v>
      </c>
      <c r="BR72" s="406">
        <f t="shared" si="40"/>
        <v>0</v>
      </c>
      <c r="BS72" s="391" t="str">
        <f t="shared" si="41"/>
        <v>0</v>
      </c>
      <c r="BT72" s="391" t="str">
        <f t="shared" si="42"/>
        <v>0</v>
      </c>
      <c r="BU72" s="405">
        <f t="shared" si="43"/>
        <v>0</v>
      </c>
      <c r="BV72" s="405" t="str">
        <f t="shared" si="44"/>
        <v>0m0</v>
      </c>
      <c r="BW72" s="392">
        <f t="shared" si="45"/>
        <v>0</v>
      </c>
      <c r="BX72" s="392">
        <f t="shared" si="46"/>
        <v>0</v>
      </c>
      <c r="BY72" s="405">
        <f t="shared" si="47"/>
        <v>0</v>
      </c>
      <c r="BZ72" s="406">
        <f t="shared" si="48"/>
        <v>0</v>
      </c>
      <c r="CA72" s="391" t="str">
        <f t="shared" si="49"/>
        <v>0</v>
      </c>
      <c r="CB72" s="391" t="str">
        <f t="shared" si="50"/>
        <v>0</v>
      </c>
      <c r="CC72" s="405">
        <f t="shared" si="51"/>
        <v>0</v>
      </c>
      <c r="CD72" s="405" t="str">
        <f t="shared" si="52"/>
        <v>0m0</v>
      </c>
      <c r="CE72" s="392">
        <f t="shared" si="53"/>
        <v>0</v>
      </c>
      <c r="CF72" s="392">
        <f t="shared" si="54"/>
        <v>0</v>
      </c>
      <c r="CG72" s="405">
        <f t="shared" si="55"/>
        <v>0</v>
      </c>
      <c r="CH72" s="406">
        <f t="shared" si="56"/>
        <v>0</v>
      </c>
      <c r="CI72" s="391" t="str">
        <f t="shared" si="57"/>
        <v>0</v>
      </c>
      <c r="CJ72" s="391" t="str">
        <f t="shared" si="58"/>
        <v>0</v>
      </c>
      <c r="CK72" s="405">
        <f t="shared" si="59"/>
        <v>0</v>
      </c>
      <c r="CL72" s="405" t="str">
        <f t="shared" si="60"/>
        <v>0m0</v>
      </c>
      <c r="CM72" s="392">
        <f t="shared" si="61"/>
        <v>0</v>
      </c>
      <c r="CN72" s="392">
        <f t="shared" si="62"/>
        <v>0</v>
      </c>
      <c r="CO72" s="405">
        <f t="shared" si="63"/>
        <v>0</v>
      </c>
      <c r="CP72" s="406">
        <f t="shared" si="64"/>
        <v>0</v>
      </c>
      <c r="CQ72" s="391" t="str">
        <f t="shared" si="65"/>
        <v>0</v>
      </c>
      <c r="CR72" s="391" t="str">
        <f t="shared" si="66"/>
        <v>0</v>
      </c>
      <c r="CS72" s="405">
        <f t="shared" si="67"/>
        <v>0</v>
      </c>
      <c r="CT72" s="405" t="str">
        <f t="shared" si="68"/>
        <v>0m0</v>
      </c>
      <c r="CU72" s="405">
        <f t="shared" si="69"/>
        <v>0</v>
      </c>
      <c r="CV72" s="405">
        <f t="shared" si="70"/>
        <v>0</v>
      </c>
      <c r="CW72" s="405">
        <f t="shared" si="71"/>
        <v>0</v>
      </c>
      <c r="CX72" s="405">
        <f t="shared" si="72"/>
        <v>0</v>
      </c>
      <c r="CY72" s="405">
        <f t="shared" si="73"/>
        <v>0</v>
      </c>
      <c r="CZ72" s="405" t="str">
        <f t="shared" si="74"/>
        <v/>
      </c>
      <c r="DA72" s="405" t="str">
        <f t="shared" si="75"/>
        <v/>
      </c>
      <c r="DB72" s="405" t="str">
        <f t="shared" si="76"/>
        <v/>
      </c>
      <c r="DC72" s="405" t="str">
        <f t="shared" si="77"/>
        <v/>
      </c>
      <c r="DD72" s="405" t="str">
        <f t="shared" si="78"/>
        <v/>
      </c>
      <c r="DE72" s="405"/>
      <c r="DG72" s="405" t="str">
        <f t="shared" si="79"/>
        <v/>
      </c>
      <c r="DH72" s="405" t="str">
        <f t="shared" si="80"/>
        <v/>
      </c>
      <c r="DI72" s="405">
        <f t="shared" si="81"/>
        <v>0</v>
      </c>
      <c r="DJ72" s="405" t="str">
        <f t="shared" si="82"/>
        <v/>
      </c>
      <c r="DK72" s="405" t="str">
        <f t="shared" si="83"/>
        <v/>
      </c>
      <c r="DL72" s="405" t="str">
        <f t="shared" si="84"/>
        <v/>
      </c>
      <c r="DM72" s="405" t="str">
        <f t="shared" si="85"/>
        <v/>
      </c>
      <c r="DN72" s="405" t="str">
        <f t="shared" si="86"/>
        <v/>
      </c>
      <c r="DO72" s="405" t="str">
        <f t="shared" si="87"/>
        <v/>
      </c>
      <c r="DS72" s="386">
        <f t="shared" si="98"/>
        <v>0</v>
      </c>
      <c r="DT72" s="386">
        <f t="shared" si="99"/>
        <v>0</v>
      </c>
      <c r="DU72" s="404">
        <f t="shared" si="90"/>
        <v>0</v>
      </c>
    </row>
    <row r="73" spans="1:125" s="404" customFormat="1" ht="18" hidden="1" customHeight="1">
      <c r="A73" s="140" t="str">
        <f t="shared" si="92"/>
        <v/>
      </c>
      <c r="B73" s="153"/>
      <c r="C73" s="31" t="str">
        <f>IF(B73="","",VLOOKUP(B73,学連登録!$C$2:$G$3000,2,FALSE))</f>
        <v/>
      </c>
      <c r="D73" s="32" t="str">
        <f>IF(B73="","",VLOOKUP(B73,学連登録!$C$2:$G$3000,3,FALSE))</f>
        <v/>
      </c>
      <c r="E73" s="33" t="str">
        <f>IF(B73="","",VLOOKUP(B73,学連登録!$C$2:$G$3000,4,FALSE))</f>
        <v/>
      </c>
      <c r="F73" s="376" t="str">
        <f>IF(B73="","",VLOOKUP(B73,学連登録!$C$2:$I$3000,7,FALSE))</f>
        <v/>
      </c>
      <c r="G73" s="154"/>
      <c r="H73" s="889"/>
      <c r="I73" s="890"/>
      <c r="J73" s="155"/>
      <c r="K73" s="881"/>
      <c r="L73" s="882"/>
      <c r="M73" s="155"/>
      <c r="N73" s="881"/>
      <c r="O73" s="882"/>
      <c r="P73" s="154"/>
      <c r="Q73" s="881"/>
      <c r="R73" s="882"/>
      <c r="S73" s="154"/>
      <c r="T73" s="881"/>
      <c r="U73" s="882"/>
      <c r="V73" s="101" t="str">
        <f>IF(B73="","",VLOOKUP(B73,学連登録!$C$2:$H$3000,6,FALSE))</f>
        <v/>
      </c>
      <c r="W73" s="370"/>
      <c r="X73" s="152"/>
      <c r="Y73" s="116" t="str">
        <f t="shared" si="100"/>
        <v/>
      </c>
      <c r="Z73" s="97" t="str">
        <f>IF(G73="","",VLOOKUP(G73,種目名!$O$5:$T$104,3,0))</f>
        <v/>
      </c>
      <c r="AA73" s="98" t="str">
        <f>IF(J73="","",VLOOKUP(J73,種目名!$O$5:$T$104,3,0))</f>
        <v/>
      </c>
      <c r="AB73" s="117" t="str">
        <f>IF(M73="","",VLOOKUP(M73,種目名!$O$5:$T$104,3,0))</f>
        <v/>
      </c>
      <c r="AC73" s="117" t="str">
        <f>IF(P73="","",VLOOKUP(AF73,種目名!$O$5:$T$104,3,0))</f>
        <v/>
      </c>
      <c r="AD73" s="118" t="str">
        <f>IF(S73="","",VLOOKUP(AI73,種目名!$O$5:$T$104,3,0))</f>
        <v/>
      </c>
      <c r="AE73" s="115">
        <f t="shared" si="101"/>
        <v>0</v>
      </c>
      <c r="AF73" s="152" t="str">
        <f t="shared" si="102"/>
        <v/>
      </c>
      <c r="AG73" s="152" t="str">
        <f t="shared" si="103"/>
        <v/>
      </c>
      <c r="AH73" s="115">
        <f t="shared" si="104"/>
        <v>0</v>
      </c>
      <c r="AI73" s="152" t="str">
        <f t="shared" si="105"/>
        <v/>
      </c>
      <c r="AJ73" s="152" t="str">
        <f t="shared" si="106"/>
        <v/>
      </c>
      <c r="AK73" s="383"/>
      <c r="AL73" s="166">
        <f t="shared" si="14"/>
        <v>0</v>
      </c>
      <c r="AM73" s="392">
        <f t="shared" si="15"/>
        <v>0</v>
      </c>
      <c r="AN73" s="392">
        <f>COUNTIF($B$12:B73,B73)</f>
        <v>0</v>
      </c>
      <c r="AO73" s="392"/>
      <c r="AP73" s="392" t="str">
        <f t="shared" si="16"/>
        <v/>
      </c>
      <c r="AQ73" s="392" t="str">
        <f t="shared" si="17"/>
        <v/>
      </c>
      <c r="AR73" s="392" t="str">
        <f t="shared" si="18"/>
        <v/>
      </c>
      <c r="AS73" s="392" t="str">
        <f t="shared" si="19"/>
        <v/>
      </c>
      <c r="AT73" s="392">
        <f t="shared" si="20"/>
        <v>0</v>
      </c>
      <c r="AU73" s="392" t="str">
        <f t="shared" si="93"/>
        <v/>
      </c>
      <c r="AV73" s="392" t="str">
        <f t="shared" si="94"/>
        <v/>
      </c>
      <c r="AW73" s="392" t="str">
        <f t="shared" si="95"/>
        <v/>
      </c>
      <c r="AX73" s="392" t="str">
        <f t="shared" si="96"/>
        <v/>
      </c>
      <c r="AY73" s="392" t="str">
        <f t="shared" si="97"/>
        <v/>
      </c>
      <c r="AZ73" s="392" t="str">
        <f t="shared" si="26"/>
        <v/>
      </c>
      <c r="BA73" s="392" t="str">
        <f t="shared" si="27"/>
        <v/>
      </c>
      <c r="BB73" s="392" t="str">
        <f t="shared" si="28"/>
        <v/>
      </c>
      <c r="BC73" s="392" t="str">
        <f t="shared" si="29"/>
        <v/>
      </c>
      <c r="BD73" s="396" t="str">
        <f t="shared" si="30"/>
        <v/>
      </c>
      <c r="BE73" s="386">
        <f t="shared" si="31"/>
        <v>0</v>
      </c>
      <c r="BF73" s="152"/>
      <c r="BG73" s="392">
        <f t="shared" si="32"/>
        <v>0</v>
      </c>
      <c r="BH73" s="392">
        <f t="shared" si="33"/>
        <v>0</v>
      </c>
      <c r="BI73" s="405">
        <f t="shared" si="34"/>
        <v>0</v>
      </c>
      <c r="BJ73" s="406">
        <f t="shared" si="11"/>
        <v>0</v>
      </c>
      <c r="BK73" s="391" t="str">
        <f t="shared" si="12"/>
        <v>0</v>
      </c>
      <c r="BL73" s="391" t="str">
        <f t="shared" si="13"/>
        <v>0</v>
      </c>
      <c r="BM73" s="405">
        <f t="shared" si="35"/>
        <v>0</v>
      </c>
      <c r="BN73" s="405" t="str">
        <f t="shared" si="36"/>
        <v>0m0</v>
      </c>
      <c r="BO73" s="392">
        <f t="shared" si="37"/>
        <v>0</v>
      </c>
      <c r="BP73" s="392">
        <f t="shared" si="38"/>
        <v>0</v>
      </c>
      <c r="BQ73" s="405">
        <f t="shared" si="39"/>
        <v>0</v>
      </c>
      <c r="BR73" s="406">
        <f t="shared" si="40"/>
        <v>0</v>
      </c>
      <c r="BS73" s="391" t="str">
        <f t="shared" si="41"/>
        <v>0</v>
      </c>
      <c r="BT73" s="391" t="str">
        <f t="shared" si="42"/>
        <v>0</v>
      </c>
      <c r="BU73" s="405">
        <f t="shared" si="43"/>
        <v>0</v>
      </c>
      <c r="BV73" s="405" t="str">
        <f t="shared" si="44"/>
        <v>0m0</v>
      </c>
      <c r="BW73" s="392">
        <f t="shared" si="45"/>
        <v>0</v>
      </c>
      <c r="BX73" s="392">
        <f t="shared" si="46"/>
        <v>0</v>
      </c>
      <c r="BY73" s="405">
        <f t="shared" si="47"/>
        <v>0</v>
      </c>
      <c r="BZ73" s="406">
        <f t="shared" si="48"/>
        <v>0</v>
      </c>
      <c r="CA73" s="391" t="str">
        <f t="shared" si="49"/>
        <v>0</v>
      </c>
      <c r="CB73" s="391" t="str">
        <f t="shared" si="50"/>
        <v>0</v>
      </c>
      <c r="CC73" s="405">
        <f t="shared" si="51"/>
        <v>0</v>
      </c>
      <c r="CD73" s="405" t="str">
        <f t="shared" si="52"/>
        <v>0m0</v>
      </c>
      <c r="CE73" s="392">
        <f t="shared" si="53"/>
        <v>0</v>
      </c>
      <c r="CF73" s="392">
        <f t="shared" si="54"/>
        <v>0</v>
      </c>
      <c r="CG73" s="405">
        <f t="shared" si="55"/>
        <v>0</v>
      </c>
      <c r="CH73" s="406">
        <f t="shared" si="56"/>
        <v>0</v>
      </c>
      <c r="CI73" s="391" t="str">
        <f t="shared" si="57"/>
        <v>0</v>
      </c>
      <c r="CJ73" s="391" t="str">
        <f t="shared" si="58"/>
        <v>0</v>
      </c>
      <c r="CK73" s="405">
        <f t="shared" si="59"/>
        <v>0</v>
      </c>
      <c r="CL73" s="405" t="str">
        <f t="shared" si="60"/>
        <v>0m0</v>
      </c>
      <c r="CM73" s="392">
        <f t="shared" si="61"/>
        <v>0</v>
      </c>
      <c r="CN73" s="392">
        <f t="shared" si="62"/>
        <v>0</v>
      </c>
      <c r="CO73" s="405">
        <f t="shared" si="63"/>
        <v>0</v>
      </c>
      <c r="CP73" s="406">
        <f t="shared" si="64"/>
        <v>0</v>
      </c>
      <c r="CQ73" s="391" t="str">
        <f t="shared" si="65"/>
        <v>0</v>
      </c>
      <c r="CR73" s="391" t="str">
        <f t="shared" si="66"/>
        <v>0</v>
      </c>
      <c r="CS73" s="405">
        <f t="shared" si="67"/>
        <v>0</v>
      </c>
      <c r="CT73" s="405" t="str">
        <f t="shared" si="68"/>
        <v>0m0</v>
      </c>
      <c r="CU73" s="405">
        <f t="shared" si="69"/>
        <v>0</v>
      </c>
      <c r="CV73" s="405">
        <f t="shared" si="70"/>
        <v>0</v>
      </c>
      <c r="CW73" s="405">
        <f t="shared" si="71"/>
        <v>0</v>
      </c>
      <c r="CX73" s="405">
        <f t="shared" si="72"/>
        <v>0</v>
      </c>
      <c r="CY73" s="405">
        <f t="shared" si="73"/>
        <v>0</v>
      </c>
      <c r="CZ73" s="405" t="str">
        <f t="shared" si="74"/>
        <v/>
      </c>
      <c r="DA73" s="405" t="str">
        <f t="shared" si="75"/>
        <v/>
      </c>
      <c r="DB73" s="405" t="str">
        <f t="shared" si="76"/>
        <v/>
      </c>
      <c r="DC73" s="405" t="str">
        <f t="shared" si="77"/>
        <v/>
      </c>
      <c r="DD73" s="405" t="str">
        <f t="shared" si="78"/>
        <v/>
      </c>
      <c r="DE73" s="405"/>
      <c r="DG73" s="405" t="str">
        <f t="shared" si="79"/>
        <v/>
      </c>
      <c r="DH73" s="405" t="str">
        <f t="shared" si="80"/>
        <v/>
      </c>
      <c r="DI73" s="405">
        <f t="shared" si="81"/>
        <v>0</v>
      </c>
      <c r="DJ73" s="405" t="str">
        <f t="shared" si="82"/>
        <v/>
      </c>
      <c r="DK73" s="405" t="str">
        <f t="shared" si="83"/>
        <v/>
      </c>
      <c r="DL73" s="405" t="str">
        <f t="shared" si="84"/>
        <v/>
      </c>
      <c r="DM73" s="405" t="str">
        <f t="shared" si="85"/>
        <v/>
      </c>
      <c r="DN73" s="405" t="str">
        <f t="shared" si="86"/>
        <v/>
      </c>
      <c r="DO73" s="405" t="str">
        <f t="shared" si="87"/>
        <v/>
      </c>
      <c r="DS73" s="386">
        <f t="shared" si="98"/>
        <v>0</v>
      </c>
      <c r="DT73" s="386">
        <f t="shared" si="99"/>
        <v>0</v>
      </c>
      <c r="DU73" s="404">
        <f t="shared" si="90"/>
        <v>0</v>
      </c>
    </row>
    <row r="74" spans="1:125" s="404" customFormat="1" ht="18" hidden="1" customHeight="1">
      <c r="A74" s="140" t="str">
        <f t="shared" si="92"/>
        <v/>
      </c>
      <c r="B74" s="153"/>
      <c r="C74" s="31" t="str">
        <f>IF(B74="","",VLOOKUP(B74,学連登録!$C$2:$G$3000,2,FALSE))</f>
        <v/>
      </c>
      <c r="D74" s="32" t="str">
        <f>IF(B74="","",VLOOKUP(B74,学連登録!$C$2:$G$3000,3,FALSE))</f>
        <v/>
      </c>
      <c r="E74" s="33" t="str">
        <f>IF(B74="","",VLOOKUP(B74,学連登録!$C$2:$G$3000,4,FALSE))</f>
        <v/>
      </c>
      <c r="F74" s="376" t="str">
        <f>IF(B74="","",VLOOKUP(B74,学連登録!$C$2:$I$3000,7,FALSE))</f>
        <v/>
      </c>
      <c r="G74" s="154"/>
      <c r="H74" s="889"/>
      <c r="I74" s="890"/>
      <c r="J74" s="155"/>
      <c r="K74" s="881"/>
      <c r="L74" s="882"/>
      <c r="M74" s="155"/>
      <c r="N74" s="881"/>
      <c r="O74" s="882"/>
      <c r="P74" s="154"/>
      <c r="Q74" s="881"/>
      <c r="R74" s="882"/>
      <c r="S74" s="154"/>
      <c r="T74" s="881"/>
      <c r="U74" s="882"/>
      <c r="V74" s="101" t="str">
        <f>IF(B74="","",VLOOKUP(B74,学連登録!$C$2:$H$3000,6,FALSE))</f>
        <v/>
      </c>
      <c r="W74" s="370"/>
      <c r="X74" s="152"/>
      <c r="Y74" s="116" t="str">
        <f t="shared" si="100"/>
        <v/>
      </c>
      <c r="Z74" s="97" t="str">
        <f>IF(G74="","",VLOOKUP(G74,種目名!$O$5:$T$104,3,0))</f>
        <v/>
      </c>
      <c r="AA74" s="98" t="str">
        <f>IF(J74="","",VLOOKUP(J74,種目名!$O$5:$T$104,3,0))</f>
        <v/>
      </c>
      <c r="AB74" s="117" t="str">
        <f>IF(M74="","",VLOOKUP(M74,種目名!$O$5:$T$104,3,0))</f>
        <v/>
      </c>
      <c r="AC74" s="117" t="str">
        <f>IF(P74="","",VLOOKUP(AF74,種目名!$O$5:$T$104,3,0))</f>
        <v/>
      </c>
      <c r="AD74" s="118" t="str">
        <f>IF(S74="","",VLOOKUP(AI74,種目名!$O$5:$T$104,3,0))</f>
        <v/>
      </c>
      <c r="AE74" s="115">
        <f t="shared" si="101"/>
        <v>0</v>
      </c>
      <c r="AF74" s="152" t="str">
        <f t="shared" si="102"/>
        <v/>
      </c>
      <c r="AG74" s="152" t="str">
        <f t="shared" si="103"/>
        <v/>
      </c>
      <c r="AH74" s="115">
        <f t="shared" si="104"/>
        <v>0</v>
      </c>
      <c r="AI74" s="152" t="str">
        <f t="shared" si="105"/>
        <v/>
      </c>
      <c r="AJ74" s="152" t="str">
        <f t="shared" si="106"/>
        <v/>
      </c>
      <c r="AK74" s="383"/>
      <c r="AL74" s="166">
        <f t="shared" si="14"/>
        <v>0</v>
      </c>
      <c r="AM74" s="392">
        <f t="shared" si="15"/>
        <v>0</v>
      </c>
      <c r="AN74" s="392">
        <f>COUNTIF($B$12:B74,B74)</f>
        <v>0</v>
      </c>
      <c r="AO74" s="392"/>
      <c r="AP74" s="392" t="str">
        <f t="shared" si="16"/>
        <v/>
      </c>
      <c r="AQ74" s="392" t="str">
        <f t="shared" si="17"/>
        <v/>
      </c>
      <c r="AR74" s="392" t="str">
        <f t="shared" si="18"/>
        <v/>
      </c>
      <c r="AS74" s="392" t="str">
        <f t="shared" si="19"/>
        <v/>
      </c>
      <c r="AT74" s="392">
        <f t="shared" si="20"/>
        <v>0</v>
      </c>
      <c r="AU74" s="392" t="str">
        <f t="shared" si="93"/>
        <v/>
      </c>
      <c r="AV74" s="392" t="str">
        <f t="shared" si="94"/>
        <v/>
      </c>
      <c r="AW74" s="392" t="str">
        <f t="shared" si="95"/>
        <v/>
      </c>
      <c r="AX74" s="392" t="str">
        <f t="shared" si="96"/>
        <v/>
      </c>
      <c r="AY74" s="392" t="str">
        <f t="shared" si="97"/>
        <v/>
      </c>
      <c r="AZ74" s="392" t="str">
        <f t="shared" si="26"/>
        <v/>
      </c>
      <c r="BA74" s="392" t="str">
        <f t="shared" si="27"/>
        <v/>
      </c>
      <c r="BB74" s="392" t="str">
        <f t="shared" si="28"/>
        <v/>
      </c>
      <c r="BC74" s="392" t="str">
        <f t="shared" si="29"/>
        <v/>
      </c>
      <c r="BD74" s="396" t="str">
        <f t="shared" si="30"/>
        <v/>
      </c>
      <c r="BE74" s="386">
        <f t="shared" si="31"/>
        <v>0</v>
      </c>
      <c r="BF74" s="152"/>
      <c r="BG74" s="392">
        <f t="shared" si="32"/>
        <v>0</v>
      </c>
      <c r="BH74" s="392">
        <f t="shared" si="33"/>
        <v>0</v>
      </c>
      <c r="BI74" s="405">
        <f t="shared" si="34"/>
        <v>0</v>
      </c>
      <c r="BJ74" s="406">
        <f t="shared" si="11"/>
        <v>0</v>
      </c>
      <c r="BK74" s="391" t="str">
        <f t="shared" si="12"/>
        <v>0</v>
      </c>
      <c r="BL74" s="391" t="str">
        <f t="shared" si="13"/>
        <v>0</v>
      </c>
      <c r="BM74" s="405">
        <f t="shared" si="35"/>
        <v>0</v>
      </c>
      <c r="BN74" s="405" t="str">
        <f t="shared" si="36"/>
        <v>0m0</v>
      </c>
      <c r="BO74" s="392">
        <f t="shared" si="37"/>
        <v>0</v>
      </c>
      <c r="BP74" s="392">
        <f t="shared" si="38"/>
        <v>0</v>
      </c>
      <c r="BQ74" s="405">
        <f t="shared" si="39"/>
        <v>0</v>
      </c>
      <c r="BR74" s="406">
        <f t="shared" si="40"/>
        <v>0</v>
      </c>
      <c r="BS74" s="391" t="str">
        <f t="shared" si="41"/>
        <v>0</v>
      </c>
      <c r="BT74" s="391" t="str">
        <f t="shared" si="42"/>
        <v>0</v>
      </c>
      <c r="BU74" s="405">
        <f t="shared" si="43"/>
        <v>0</v>
      </c>
      <c r="BV74" s="405" t="str">
        <f t="shared" si="44"/>
        <v>0m0</v>
      </c>
      <c r="BW74" s="392">
        <f t="shared" si="45"/>
        <v>0</v>
      </c>
      <c r="BX74" s="392">
        <f t="shared" si="46"/>
        <v>0</v>
      </c>
      <c r="BY74" s="405">
        <f t="shared" si="47"/>
        <v>0</v>
      </c>
      <c r="BZ74" s="406">
        <f t="shared" si="48"/>
        <v>0</v>
      </c>
      <c r="CA74" s="391" t="str">
        <f t="shared" si="49"/>
        <v>0</v>
      </c>
      <c r="CB74" s="391" t="str">
        <f t="shared" si="50"/>
        <v>0</v>
      </c>
      <c r="CC74" s="405">
        <f t="shared" si="51"/>
        <v>0</v>
      </c>
      <c r="CD74" s="405" t="str">
        <f t="shared" si="52"/>
        <v>0m0</v>
      </c>
      <c r="CE74" s="392">
        <f t="shared" si="53"/>
        <v>0</v>
      </c>
      <c r="CF74" s="392">
        <f t="shared" si="54"/>
        <v>0</v>
      </c>
      <c r="CG74" s="405">
        <f t="shared" si="55"/>
        <v>0</v>
      </c>
      <c r="CH74" s="406">
        <f t="shared" si="56"/>
        <v>0</v>
      </c>
      <c r="CI74" s="391" t="str">
        <f t="shared" si="57"/>
        <v>0</v>
      </c>
      <c r="CJ74" s="391" t="str">
        <f t="shared" si="58"/>
        <v>0</v>
      </c>
      <c r="CK74" s="405">
        <f t="shared" si="59"/>
        <v>0</v>
      </c>
      <c r="CL74" s="405" t="str">
        <f t="shared" si="60"/>
        <v>0m0</v>
      </c>
      <c r="CM74" s="392">
        <f t="shared" si="61"/>
        <v>0</v>
      </c>
      <c r="CN74" s="392">
        <f t="shared" si="62"/>
        <v>0</v>
      </c>
      <c r="CO74" s="405">
        <f t="shared" si="63"/>
        <v>0</v>
      </c>
      <c r="CP74" s="406">
        <f t="shared" si="64"/>
        <v>0</v>
      </c>
      <c r="CQ74" s="391" t="str">
        <f t="shared" si="65"/>
        <v>0</v>
      </c>
      <c r="CR74" s="391" t="str">
        <f t="shared" si="66"/>
        <v>0</v>
      </c>
      <c r="CS74" s="405">
        <f t="shared" si="67"/>
        <v>0</v>
      </c>
      <c r="CT74" s="405" t="str">
        <f t="shared" si="68"/>
        <v>0m0</v>
      </c>
      <c r="CU74" s="405">
        <f t="shared" si="69"/>
        <v>0</v>
      </c>
      <c r="CV74" s="405">
        <f t="shared" si="70"/>
        <v>0</v>
      </c>
      <c r="CW74" s="405">
        <f t="shared" si="71"/>
        <v>0</v>
      </c>
      <c r="CX74" s="405">
        <f t="shared" si="72"/>
        <v>0</v>
      </c>
      <c r="CY74" s="405">
        <f t="shared" si="73"/>
        <v>0</v>
      </c>
      <c r="CZ74" s="405" t="str">
        <f t="shared" si="74"/>
        <v/>
      </c>
      <c r="DA74" s="405" t="str">
        <f t="shared" si="75"/>
        <v/>
      </c>
      <c r="DB74" s="405" t="str">
        <f t="shared" si="76"/>
        <v/>
      </c>
      <c r="DC74" s="405" t="str">
        <f t="shared" si="77"/>
        <v/>
      </c>
      <c r="DD74" s="405" t="str">
        <f t="shared" si="78"/>
        <v/>
      </c>
      <c r="DE74" s="405"/>
      <c r="DG74" s="405" t="str">
        <f t="shared" si="79"/>
        <v/>
      </c>
      <c r="DH74" s="405" t="str">
        <f t="shared" si="80"/>
        <v/>
      </c>
      <c r="DI74" s="405">
        <f t="shared" si="81"/>
        <v>0</v>
      </c>
      <c r="DJ74" s="405" t="str">
        <f t="shared" si="82"/>
        <v/>
      </c>
      <c r="DK74" s="405" t="str">
        <f t="shared" si="83"/>
        <v/>
      </c>
      <c r="DL74" s="405" t="str">
        <f t="shared" si="84"/>
        <v/>
      </c>
      <c r="DM74" s="405" t="str">
        <f t="shared" si="85"/>
        <v/>
      </c>
      <c r="DN74" s="405" t="str">
        <f t="shared" si="86"/>
        <v/>
      </c>
      <c r="DO74" s="405" t="str">
        <f t="shared" si="87"/>
        <v/>
      </c>
      <c r="DS74" s="386">
        <f t="shared" si="98"/>
        <v>0</v>
      </c>
      <c r="DT74" s="386">
        <f t="shared" si="99"/>
        <v>0</v>
      </c>
      <c r="DU74" s="404">
        <f t="shared" si="90"/>
        <v>0</v>
      </c>
    </row>
    <row r="75" spans="1:125" s="404" customFormat="1" ht="18" hidden="1" customHeight="1">
      <c r="A75" s="140" t="str">
        <f t="shared" si="92"/>
        <v/>
      </c>
      <c r="B75" s="153"/>
      <c r="C75" s="31" t="str">
        <f>IF(B75="","",VLOOKUP(B75,学連登録!$C$2:$G$3000,2,FALSE))</f>
        <v/>
      </c>
      <c r="D75" s="32" t="str">
        <f>IF(B75="","",VLOOKUP(B75,学連登録!$C$2:$G$3000,3,FALSE))</f>
        <v/>
      </c>
      <c r="E75" s="33" t="str">
        <f>IF(B75="","",VLOOKUP(B75,学連登録!$C$2:$G$3000,4,FALSE))</f>
        <v/>
      </c>
      <c r="F75" s="376" t="str">
        <f>IF(B75="","",VLOOKUP(B75,学連登録!$C$2:$I$3000,7,FALSE))</f>
        <v/>
      </c>
      <c r="G75" s="154"/>
      <c r="H75" s="889"/>
      <c r="I75" s="890"/>
      <c r="J75" s="155"/>
      <c r="K75" s="881"/>
      <c r="L75" s="882"/>
      <c r="M75" s="155"/>
      <c r="N75" s="881"/>
      <c r="O75" s="882"/>
      <c r="P75" s="154"/>
      <c r="Q75" s="881"/>
      <c r="R75" s="882"/>
      <c r="S75" s="154"/>
      <c r="T75" s="881"/>
      <c r="U75" s="882"/>
      <c r="V75" s="101" t="str">
        <f>IF(B75="","",VLOOKUP(B75,学連登録!$C$2:$H$3000,6,FALSE))</f>
        <v/>
      </c>
      <c r="W75" s="370"/>
      <c r="X75" s="152"/>
      <c r="Y75" s="116" t="str">
        <f t="shared" si="100"/>
        <v/>
      </c>
      <c r="Z75" s="97" t="str">
        <f>IF(G75="","",VLOOKUP(G75,種目名!$O$5:$T$104,3,0))</f>
        <v/>
      </c>
      <c r="AA75" s="98" t="str">
        <f>IF(J75="","",VLOOKUP(J75,種目名!$O$5:$T$104,3,0))</f>
        <v/>
      </c>
      <c r="AB75" s="117" t="str">
        <f>IF(M75="","",VLOOKUP(M75,種目名!$O$5:$T$104,3,0))</f>
        <v/>
      </c>
      <c r="AC75" s="117" t="str">
        <f>IF(P75="","",VLOOKUP(AF75,種目名!$O$5:$T$104,3,0))</f>
        <v/>
      </c>
      <c r="AD75" s="118" t="str">
        <f>IF(S75="","",VLOOKUP(AI75,種目名!$O$5:$T$104,3,0))</f>
        <v/>
      </c>
      <c r="AE75" s="115">
        <f t="shared" si="101"/>
        <v>0</v>
      </c>
      <c r="AF75" s="152" t="str">
        <f t="shared" si="102"/>
        <v/>
      </c>
      <c r="AG75" s="152" t="str">
        <f t="shared" si="103"/>
        <v/>
      </c>
      <c r="AH75" s="115">
        <f t="shared" si="104"/>
        <v>0</v>
      </c>
      <c r="AI75" s="152" t="str">
        <f t="shared" si="105"/>
        <v/>
      </c>
      <c r="AJ75" s="152" t="str">
        <f t="shared" si="106"/>
        <v/>
      </c>
      <c r="AK75" s="383"/>
      <c r="AL75" s="166">
        <f t="shared" si="14"/>
        <v>0</v>
      </c>
      <c r="AM75" s="392">
        <f t="shared" si="15"/>
        <v>0</v>
      </c>
      <c r="AN75" s="392">
        <f>COUNTIF($B$12:B75,B75)</f>
        <v>0</v>
      </c>
      <c r="AO75" s="392"/>
      <c r="AP75" s="392" t="str">
        <f t="shared" si="16"/>
        <v/>
      </c>
      <c r="AQ75" s="392" t="str">
        <f t="shared" si="17"/>
        <v/>
      </c>
      <c r="AR75" s="392" t="str">
        <f t="shared" si="18"/>
        <v/>
      </c>
      <c r="AS75" s="392" t="str">
        <f t="shared" si="19"/>
        <v/>
      </c>
      <c r="AT75" s="392">
        <f t="shared" si="20"/>
        <v>0</v>
      </c>
      <c r="AU75" s="392" t="str">
        <f t="shared" si="93"/>
        <v/>
      </c>
      <c r="AV75" s="392" t="str">
        <f t="shared" si="94"/>
        <v/>
      </c>
      <c r="AW75" s="392" t="str">
        <f t="shared" si="95"/>
        <v/>
      </c>
      <c r="AX75" s="392" t="str">
        <f t="shared" si="96"/>
        <v/>
      </c>
      <c r="AY75" s="392" t="str">
        <f t="shared" si="97"/>
        <v/>
      </c>
      <c r="AZ75" s="392" t="str">
        <f t="shared" si="26"/>
        <v/>
      </c>
      <c r="BA75" s="392" t="str">
        <f t="shared" si="27"/>
        <v/>
      </c>
      <c r="BB75" s="392" t="str">
        <f t="shared" si="28"/>
        <v/>
      </c>
      <c r="BC75" s="392" t="str">
        <f t="shared" si="29"/>
        <v/>
      </c>
      <c r="BD75" s="396" t="str">
        <f t="shared" si="30"/>
        <v/>
      </c>
      <c r="BE75" s="386">
        <f t="shared" si="31"/>
        <v>0</v>
      </c>
      <c r="BF75" s="152"/>
      <c r="BG75" s="392">
        <f t="shared" si="32"/>
        <v>0</v>
      </c>
      <c r="BH75" s="392">
        <f t="shared" si="33"/>
        <v>0</v>
      </c>
      <c r="BI75" s="405">
        <f t="shared" si="34"/>
        <v>0</v>
      </c>
      <c r="BJ75" s="406">
        <f t="shared" si="11"/>
        <v>0</v>
      </c>
      <c r="BK75" s="391" t="str">
        <f t="shared" si="12"/>
        <v>0</v>
      </c>
      <c r="BL75" s="391" t="str">
        <f t="shared" si="13"/>
        <v>0</v>
      </c>
      <c r="BM75" s="405">
        <f t="shared" si="35"/>
        <v>0</v>
      </c>
      <c r="BN75" s="405" t="str">
        <f t="shared" si="36"/>
        <v>0m0</v>
      </c>
      <c r="BO75" s="392">
        <f t="shared" si="37"/>
        <v>0</v>
      </c>
      <c r="BP75" s="392">
        <f t="shared" si="38"/>
        <v>0</v>
      </c>
      <c r="BQ75" s="405">
        <f t="shared" si="39"/>
        <v>0</v>
      </c>
      <c r="BR75" s="406">
        <f t="shared" si="40"/>
        <v>0</v>
      </c>
      <c r="BS75" s="391" t="str">
        <f t="shared" si="41"/>
        <v>0</v>
      </c>
      <c r="BT75" s="391" t="str">
        <f t="shared" si="42"/>
        <v>0</v>
      </c>
      <c r="BU75" s="405">
        <f t="shared" si="43"/>
        <v>0</v>
      </c>
      <c r="BV75" s="405" t="str">
        <f t="shared" si="44"/>
        <v>0m0</v>
      </c>
      <c r="BW75" s="392">
        <f t="shared" si="45"/>
        <v>0</v>
      </c>
      <c r="BX75" s="392">
        <f t="shared" si="46"/>
        <v>0</v>
      </c>
      <c r="BY75" s="405">
        <f t="shared" si="47"/>
        <v>0</v>
      </c>
      <c r="BZ75" s="406">
        <f t="shared" si="48"/>
        <v>0</v>
      </c>
      <c r="CA75" s="391" t="str">
        <f t="shared" si="49"/>
        <v>0</v>
      </c>
      <c r="CB75" s="391" t="str">
        <f t="shared" si="50"/>
        <v>0</v>
      </c>
      <c r="CC75" s="405">
        <f t="shared" si="51"/>
        <v>0</v>
      </c>
      <c r="CD75" s="405" t="str">
        <f t="shared" si="52"/>
        <v>0m0</v>
      </c>
      <c r="CE75" s="392">
        <f t="shared" si="53"/>
        <v>0</v>
      </c>
      <c r="CF75" s="392">
        <f t="shared" si="54"/>
        <v>0</v>
      </c>
      <c r="CG75" s="405">
        <f t="shared" si="55"/>
        <v>0</v>
      </c>
      <c r="CH75" s="406">
        <f t="shared" si="56"/>
        <v>0</v>
      </c>
      <c r="CI75" s="391" t="str">
        <f t="shared" si="57"/>
        <v>0</v>
      </c>
      <c r="CJ75" s="391" t="str">
        <f t="shared" si="58"/>
        <v>0</v>
      </c>
      <c r="CK75" s="405">
        <f t="shared" si="59"/>
        <v>0</v>
      </c>
      <c r="CL75" s="405" t="str">
        <f t="shared" si="60"/>
        <v>0m0</v>
      </c>
      <c r="CM75" s="392">
        <f t="shared" si="61"/>
        <v>0</v>
      </c>
      <c r="CN75" s="392">
        <f t="shared" si="62"/>
        <v>0</v>
      </c>
      <c r="CO75" s="405">
        <f t="shared" si="63"/>
        <v>0</v>
      </c>
      <c r="CP75" s="406">
        <f t="shared" si="64"/>
        <v>0</v>
      </c>
      <c r="CQ75" s="391" t="str">
        <f t="shared" si="65"/>
        <v>0</v>
      </c>
      <c r="CR75" s="391" t="str">
        <f t="shared" si="66"/>
        <v>0</v>
      </c>
      <c r="CS75" s="405">
        <f t="shared" si="67"/>
        <v>0</v>
      </c>
      <c r="CT75" s="405" t="str">
        <f t="shared" si="68"/>
        <v>0m0</v>
      </c>
      <c r="CU75" s="405">
        <f t="shared" si="69"/>
        <v>0</v>
      </c>
      <c r="CV75" s="405">
        <f t="shared" si="70"/>
        <v>0</v>
      </c>
      <c r="CW75" s="405">
        <f t="shared" si="71"/>
        <v>0</v>
      </c>
      <c r="CX75" s="405">
        <f t="shared" si="72"/>
        <v>0</v>
      </c>
      <c r="CY75" s="405">
        <f t="shared" si="73"/>
        <v>0</v>
      </c>
      <c r="CZ75" s="405" t="str">
        <f t="shared" si="74"/>
        <v/>
      </c>
      <c r="DA75" s="405" t="str">
        <f t="shared" si="75"/>
        <v/>
      </c>
      <c r="DB75" s="405" t="str">
        <f t="shared" si="76"/>
        <v/>
      </c>
      <c r="DC75" s="405" t="str">
        <f t="shared" si="77"/>
        <v/>
      </c>
      <c r="DD75" s="405" t="str">
        <f t="shared" si="78"/>
        <v/>
      </c>
      <c r="DE75" s="405"/>
      <c r="DG75" s="405" t="str">
        <f t="shared" si="79"/>
        <v/>
      </c>
      <c r="DH75" s="405" t="str">
        <f t="shared" si="80"/>
        <v/>
      </c>
      <c r="DI75" s="405">
        <f t="shared" si="81"/>
        <v>0</v>
      </c>
      <c r="DJ75" s="405" t="str">
        <f t="shared" si="82"/>
        <v/>
      </c>
      <c r="DK75" s="405" t="str">
        <f t="shared" si="83"/>
        <v/>
      </c>
      <c r="DL75" s="405" t="str">
        <f t="shared" si="84"/>
        <v/>
      </c>
      <c r="DM75" s="405" t="str">
        <f t="shared" si="85"/>
        <v/>
      </c>
      <c r="DN75" s="405" t="str">
        <f t="shared" si="86"/>
        <v/>
      </c>
      <c r="DO75" s="405" t="str">
        <f t="shared" si="87"/>
        <v/>
      </c>
      <c r="DS75" s="386">
        <f t="shared" si="98"/>
        <v>0</v>
      </c>
      <c r="DT75" s="386">
        <f t="shared" si="99"/>
        <v>0</v>
      </c>
      <c r="DU75" s="404">
        <f t="shared" si="90"/>
        <v>0</v>
      </c>
    </row>
    <row r="76" spans="1:125" s="404" customFormat="1" ht="18" hidden="1" customHeight="1">
      <c r="A76" s="140" t="str">
        <f t="shared" si="92"/>
        <v/>
      </c>
      <c r="B76" s="153"/>
      <c r="C76" s="31" t="str">
        <f>IF(B76="","",VLOOKUP(B76,学連登録!$C$2:$G$3000,2,FALSE))</f>
        <v/>
      </c>
      <c r="D76" s="32" t="str">
        <f>IF(B76="","",VLOOKUP(B76,学連登録!$C$2:$G$3000,3,FALSE))</f>
        <v/>
      </c>
      <c r="E76" s="33" t="str">
        <f>IF(B76="","",VLOOKUP(B76,学連登録!$C$2:$G$3000,4,FALSE))</f>
        <v/>
      </c>
      <c r="F76" s="376" t="str">
        <f>IF(B76="","",VLOOKUP(B76,学連登録!$C$2:$I$3000,7,FALSE))</f>
        <v/>
      </c>
      <c r="G76" s="154"/>
      <c r="H76" s="889"/>
      <c r="I76" s="890"/>
      <c r="J76" s="155"/>
      <c r="K76" s="881"/>
      <c r="L76" s="882"/>
      <c r="M76" s="155"/>
      <c r="N76" s="881"/>
      <c r="O76" s="882"/>
      <c r="P76" s="154"/>
      <c r="Q76" s="881"/>
      <c r="R76" s="882"/>
      <c r="S76" s="154"/>
      <c r="T76" s="881"/>
      <c r="U76" s="882"/>
      <c r="V76" s="101" t="str">
        <f>IF(B76="","",VLOOKUP(B76,学連登録!$C$2:$H$3000,6,FALSE))</f>
        <v/>
      </c>
      <c r="W76" s="370"/>
      <c r="X76" s="152"/>
      <c r="Y76" s="116" t="str">
        <f t="shared" ref="Y76:Y83" si="107">IF(C76="","",$S$3)</f>
        <v/>
      </c>
      <c r="Z76" s="97" t="str">
        <f>IF(G76="","",VLOOKUP(G76,種目名!$O$5:$T$104,3,0))</f>
        <v/>
      </c>
      <c r="AA76" s="98" t="str">
        <f>IF(J76="","",VLOOKUP(J76,種目名!$O$5:$T$104,3,0))</f>
        <v/>
      </c>
      <c r="AB76" s="117" t="str">
        <f>IF(M76="","",VLOOKUP(M76,種目名!$O$5:$T$104,3,0))</f>
        <v/>
      </c>
      <c r="AC76" s="117" t="str">
        <f>IF(P76="","",VLOOKUP(AF76,種目名!$O$5:$T$104,3,0))</f>
        <v/>
      </c>
      <c r="AD76" s="118" t="str">
        <f>IF(S76="","",VLOOKUP(AI76,種目名!$O$5:$T$104,3,0))</f>
        <v/>
      </c>
      <c r="AE76" s="115">
        <f t="shared" ref="AE76:AE83" si="108">LENB(P76)</f>
        <v>0</v>
      </c>
      <c r="AF76" s="152" t="str">
        <f t="shared" ref="AF76:AF83" si="109">IF(AE76,LEFTB(P76,AE76-1),"")</f>
        <v/>
      </c>
      <c r="AG76" s="152" t="str">
        <f t="shared" ref="AG76:AG83" si="110">IF(AE76,MIDB(P76,AE76,1),"")</f>
        <v/>
      </c>
      <c r="AH76" s="115">
        <f t="shared" ref="AH76:AH83" si="111">LENB(S76)</f>
        <v>0</v>
      </c>
      <c r="AI76" s="152" t="str">
        <f t="shared" ref="AI76:AI83" si="112">IF(AH76,LEFTB(S76,AH76-1),"")</f>
        <v/>
      </c>
      <c r="AJ76" s="152" t="str">
        <f t="shared" ref="AJ76:AJ83" si="113">IF(AH76,MIDB(S76,AH76,1),"")</f>
        <v/>
      </c>
      <c r="AK76" s="383"/>
      <c r="AL76" s="166">
        <f t="shared" si="14"/>
        <v>0</v>
      </c>
      <c r="AM76" s="392">
        <f t="shared" si="15"/>
        <v>0</v>
      </c>
      <c r="AN76" s="392">
        <f>COUNTIF($B$12:B76,B76)</f>
        <v>0</v>
      </c>
      <c r="AO76" s="392"/>
      <c r="AP76" s="392" t="str">
        <f t="shared" si="16"/>
        <v/>
      </c>
      <c r="AQ76" s="392" t="str">
        <f t="shared" si="17"/>
        <v/>
      </c>
      <c r="AR76" s="392" t="str">
        <f t="shared" si="18"/>
        <v/>
      </c>
      <c r="AS76" s="392" t="str">
        <f t="shared" si="19"/>
        <v/>
      </c>
      <c r="AT76" s="392">
        <f t="shared" si="20"/>
        <v>0</v>
      </c>
      <c r="AU76" s="392" t="str">
        <f t="shared" si="93"/>
        <v/>
      </c>
      <c r="AV76" s="392" t="str">
        <f t="shared" si="94"/>
        <v/>
      </c>
      <c r="AW76" s="392" t="str">
        <f t="shared" si="95"/>
        <v/>
      </c>
      <c r="AX76" s="392" t="str">
        <f t="shared" si="96"/>
        <v/>
      </c>
      <c r="AY76" s="392" t="str">
        <f t="shared" si="97"/>
        <v/>
      </c>
      <c r="AZ76" s="392" t="str">
        <f t="shared" si="26"/>
        <v/>
      </c>
      <c r="BA76" s="392" t="str">
        <f t="shared" si="27"/>
        <v/>
      </c>
      <c r="BB76" s="392" t="str">
        <f t="shared" si="28"/>
        <v/>
      </c>
      <c r="BC76" s="392" t="str">
        <f t="shared" si="29"/>
        <v/>
      </c>
      <c r="BD76" s="396" t="str">
        <f t="shared" si="30"/>
        <v/>
      </c>
      <c r="BE76" s="386">
        <f t="shared" si="31"/>
        <v>0</v>
      </c>
      <c r="BF76" s="152"/>
      <c r="BG76" s="392">
        <f t="shared" si="32"/>
        <v>0</v>
      </c>
      <c r="BH76" s="392">
        <f t="shared" si="33"/>
        <v>0</v>
      </c>
      <c r="BI76" s="405">
        <f t="shared" si="34"/>
        <v>0</v>
      </c>
      <c r="BJ76" s="406">
        <f t="shared" ref="BJ76:BJ139" si="114">INT(BI76/10000)</f>
        <v>0</v>
      </c>
      <c r="BK76" s="391" t="str">
        <f t="shared" ref="BK76:BK139" si="115">RIGHT(INT(BI76/100),2)</f>
        <v>0</v>
      </c>
      <c r="BL76" s="391" t="str">
        <f t="shared" ref="BL76:BL139" si="116">RIGHT(INT(BI76/1),2)</f>
        <v>0</v>
      </c>
      <c r="BM76" s="405">
        <f t="shared" si="35"/>
        <v>0</v>
      </c>
      <c r="BN76" s="405" t="str">
        <f t="shared" si="36"/>
        <v>0m0</v>
      </c>
      <c r="BO76" s="392">
        <f t="shared" si="37"/>
        <v>0</v>
      </c>
      <c r="BP76" s="392">
        <f t="shared" si="38"/>
        <v>0</v>
      </c>
      <c r="BQ76" s="405">
        <f t="shared" si="39"/>
        <v>0</v>
      </c>
      <c r="BR76" s="406">
        <f t="shared" si="40"/>
        <v>0</v>
      </c>
      <c r="BS76" s="391" t="str">
        <f t="shared" si="41"/>
        <v>0</v>
      </c>
      <c r="BT76" s="391" t="str">
        <f t="shared" si="42"/>
        <v>0</v>
      </c>
      <c r="BU76" s="405">
        <f t="shared" si="43"/>
        <v>0</v>
      </c>
      <c r="BV76" s="405" t="str">
        <f t="shared" si="44"/>
        <v>0m0</v>
      </c>
      <c r="BW76" s="392">
        <f t="shared" si="45"/>
        <v>0</v>
      </c>
      <c r="BX76" s="392">
        <f t="shared" si="46"/>
        <v>0</v>
      </c>
      <c r="BY76" s="405">
        <f t="shared" si="47"/>
        <v>0</v>
      </c>
      <c r="BZ76" s="406">
        <f t="shared" si="48"/>
        <v>0</v>
      </c>
      <c r="CA76" s="391" t="str">
        <f t="shared" si="49"/>
        <v>0</v>
      </c>
      <c r="CB76" s="391" t="str">
        <f t="shared" si="50"/>
        <v>0</v>
      </c>
      <c r="CC76" s="405">
        <f t="shared" si="51"/>
        <v>0</v>
      </c>
      <c r="CD76" s="405" t="str">
        <f t="shared" si="52"/>
        <v>0m0</v>
      </c>
      <c r="CE76" s="392">
        <f t="shared" si="53"/>
        <v>0</v>
      </c>
      <c r="CF76" s="392">
        <f t="shared" si="54"/>
        <v>0</v>
      </c>
      <c r="CG76" s="405">
        <f t="shared" si="55"/>
        <v>0</v>
      </c>
      <c r="CH76" s="406">
        <f t="shared" si="56"/>
        <v>0</v>
      </c>
      <c r="CI76" s="391" t="str">
        <f t="shared" si="57"/>
        <v>0</v>
      </c>
      <c r="CJ76" s="391" t="str">
        <f t="shared" si="58"/>
        <v>0</v>
      </c>
      <c r="CK76" s="405">
        <f t="shared" si="59"/>
        <v>0</v>
      </c>
      <c r="CL76" s="405" t="str">
        <f t="shared" si="60"/>
        <v>0m0</v>
      </c>
      <c r="CM76" s="392">
        <f t="shared" si="61"/>
        <v>0</v>
      </c>
      <c r="CN76" s="392">
        <f t="shared" si="62"/>
        <v>0</v>
      </c>
      <c r="CO76" s="405">
        <f t="shared" si="63"/>
        <v>0</v>
      </c>
      <c r="CP76" s="406">
        <f t="shared" si="64"/>
        <v>0</v>
      </c>
      <c r="CQ76" s="391" t="str">
        <f t="shared" si="65"/>
        <v>0</v>
      </c>
      <c r="CR76" s="391" t="str">
        <f t="shared" si="66"/>
        <v>0</v>
      </c>
      <c r="CS76" s="405">
        <f t="shared" si="67"/>
        <v>0</v>
      </c>
      <c r="CT76" s="405" t="str">
        <f t="shared" si="68"/>
        <v>0m0</v>
      </c>
      <c r="CU76" s="405">
        <f t="shared" si="69"/>
        <v>0</v>
      </c>
      <c r="CV76" s="405">
        <f t="shared" si="70"/>
        <v>0</v>
      </c>
      <c r="CW76" s="405">
        <f t="shared" si="71"/>
        <v>0</v>
      </c>
      <c r="CX76" s="405">
        <f t="shared" si="72"/>
        <v>0</v>
      </c>
      <c r="CY76" s="405">
        <f t="shared" si="73"/>
        <v>0</v>
      </c>
      <c r="CZ76" s="405" t="str">
        <f t="shared" si="74"/>
        <v/>
      </c>
      <c r="DA76" s="405" t="str">
        <f t="shared" si="75"/>
        <v/>
      </c>
      <c r="DB76" s="405" t="str">
        <f t="shared" si="76"/>
        <v/>
      </c>
      <c r="DC76" s="405" t="str">
        <f t="shared" si="77"/>
        <v/>
      </c>
      <c r="DD76" s="405" t="str">
        <f t="shared" si="78"/>
        <v/>
      </c>
      <c r="DE76" s="405"/>
      <c r="DG76" s="405" t="str">
        <f t="shared" si="79"/>
        <v/>
      </c>
      <c r="DH76" s="405" t="str">
        <f t="shared" si="80"/>
        <v/>
      </c>
      <c r="DI76" s="405">
        <f t="shared" si="81"/>
        <v>0</v>
      </c>
      <c r="DJ76" s="405" t="str">
        <f t="shared" si="82"/>
        <v/>
      </c>
      <c r="DK76" s="405" t="str">
        <f t="shared" si="83"/>
        <v/>
      </c>
      <c r="DL76" s="405" t="str">
        <f t="shared" si="84"/>
        <v/>
      </c>
      <c r="DM76" s="405" t="str">
        <f t="shared" si="85"/>
        <v/>
      </c>
      <c r="DN76" s="405" t="str">
        <f t="shared" si="86"/>
        <v/>
      </c>
      <c r="DO76" s="405" t="str">
        <f t="shared" si="87"/>
        <v/>
      </c>
      <c r="DS76" s="386">
        <f t="shared" si="98"/>
        <v>0</v>
      </c>
      <c r="DT76" s="386">
        <f t="shared" si="99"/>
        <v>0</v>
      </c>
      <c r="DU76" s="404">
        <f t="shared" si="90"/>
        <v>0</v>
      </c>
    </row>
    <row r="77" spans="1:125" s="404" customFormat="1" ht="18" hidden="1" customHeight="1">
      <c r="A77" s="140" t="str">
        <f t="shared" ref="A77:A140" si="117">IF(C77="","",A76+1)</f>
        <v/>
      </c>
      <c r="B77" s="153"/>
      <c r="C77" s="31" t="str">
        <f>IF(B77="","",VLOOKUP(B77,学連登録!$C$2:$G$3000,2,FALSE))</f>
        <v/>
      </c>
      <c r="D77" s="32" t="str">
        <f>IF(B77="","",VLOOKUP(B77,学連登録!$C$2:$G$3000,3,FALSE))</f>
        <v/>
      </c>
      <c r="E77" s="33" t="str">
        <f>IF(B77="","",VLOOKUP(B77,学連登録!$C$2:$G$3000,4,FALSE))</f>
        <v/>
      </c>
      <c r="F77" s="376" t="str">
        <f>IF(B77="","",VLOOKUP(B77,学連登録!$C$2:$I$3000,7,FALSE))</f>
        <v/>
      </c>
      <c r="G77" s="154"/>
      <c r="H77" s="889"/>
      <c r="I77" s="890"/>
      <c r="J77" s="155"/>
      <c r="K77" s="881"/>
      <c r="L77" s="882"/>
      <c r="M77" s="155"/>
      <c r="N77" s="881"/>
      <c r="O77" s="882"/>
      <c r="P77" s="154"/>
      <c r="Q77" s="881"/>
      <c r="R77" s="882"/>
      <c r="S77" s="154"/>
      <c r="T77" s="881"/>
      <c r="U77" s="882"/>
      <c r="V77" s="101" t="str">
        <f>IF(B77="","",VLOOKUP(B77,学連登録!$C$2:$H$3000,6,FALSE))</f>
        <v/>
      </c>
      <c r="W77" s="370"/>
      <c r="X77" s="152"/>
      <c r="Y77" s="116" t="str">
        <f t="shared" si="107"/>
        <v/>
      </c>
      <c r="Z77" s="97" t="str">
        <f>IF(G77="","",VLOOKUP(G77,種目名!$O$5:$T$104,3,0))</f>
        <v/>
      </c>
      <c r="AA77" s="98" t="str">
        <f>IF(J77="","",VLOOKUP(J77,種目名!$O$5:$T$104,3,0))</f>
        <v/>
      </c>
      <c r="AB77" s="117" t="str">
        <f>IF(M77="","",VLOOKUP(M77,種目名!$O$5:$T$104,3,0))</f>
        <v/>
      </c>
      <c r="AC77" s="117" t="str">
        <f>IF(P77="","",VLOOKUP(AF77,種目名!$O$5:$T$104,3,0))</f>
        <v/>
      </c>
      <c r="AD77" s="118" t="str">
        <f>IF(S77="","",VLOOKUP(AI77,種目名!$O$5:$T$104,3,0))</f>
        <v/>
      </c>
      <c r="AE77" s="115">
        <f t="shared" si="108"/>
        <v>0</v>
      </c>
      <c r="AF77" s="152" t="str">
        <f t="shared" si="109"/>
        <v/>
      </c>
      <c r="AG77" s="152" t="str">
        <f t="shared" si="110"/>
        <v/>
      </c>
      <c r="AH77" s="115">
        <f t="shared" si="111"/>
        <v>0</v>
      </c>
      <c r="AI77" s="152" t="str">
        <f t="shared" si="112"/>
        <v/>
      </c>
      <c r="AJ77" s="152" t="str">
        <f t="shared" si="113"/>
        <v/>
      </c>
      <c r="AK77" s="383"/>
      <c r="AL77" s="166">
        <f t="shared" ref="AL77:AL140" si="118">IF(B77&gt;2000,1,0)</f>
        <v>0</v>
      </c>
      <c r="AM77" s="392">
        <f t="shared" ref="AM77:AM140" si="119">IF(B77="",0,IF(F77=$P$3,0,1))</f>
        <v>0</v>
      </c>
      <c r="AN77" s="392">
        <f>COUNTIF($B$12:B77,B77)</f>
        <v>0</v>
      </c>
      <c r="AO77" s="392"/>
      <c r="AP77" s="392" t="str">
        <f t="shared" ref="AP77:AP140" si="120">IF($B77="","",IF(C77="",1,0))</f>
        <v/>
      </c>
      <c r="AQ77" s="392" t="str">
        <f t="shared" ref="AQ77:AQ140" si="121">IF($B77="","",IF(D77="",1,0))</f>
        <v/>
      </c>
      <c r="AR77" s="392" t="str">
        <f t="shared" ref="AR77:AR140" si="122">IF($B77="","",IF(E77="",1,0))</f>
        <v/>
      </c>
      <c r="AS77" s="392" t="str">
        <f t="shared" ref="AS77:AS140" si="123">IF($B77="","",IF(F77="",1,0))</f>
        <v/>
      </c>
      <c r="AT77" s="392">
        <f t="shared" ref="AT77:AT140" si="124">IF(ISNA(OR(AO77:AS77)),1,SUM(AO77:AS77))</f>
        <v>0</v>
      </c>
      <c r="AU77" s="392" t="str">
        <f t="shared" ref="AU77:AU140" si="125">IF($B77="","",IF(G77="","",$B77&amp;"-"&amp;Z77))</f>
        <v/>
      </c>
      <c r="AV77" s="392" t="str">
        <f t="shared" ref="AV77:AV140" si="126">IF($B77="","",IF(J77="","",$B77&amp;"-"&amp;AA77))</f>
        <v/>
      </c>
      <c r="AW77" s="392" t="str">
        <f t="shared" ref="AW77:AW140" si="127">IF($B77="","",IF(M77="","",$B77&amp;"-"&amp;AB77))</f>
        <v/>
      </c>
      <c r="AX77" s="392" t="str">
        <f t="shared" ref="AX77:AX140" si="128">IF($B77="","",IF(P77="","",$B77&amp;"-"&amp;AC77))</f>
        <v/>
      </c>
      <c r="AY77" s="392" t="str">
        <f t="shared" ref="AY77:AY140" si="129">IF($B77="","",IF(S77="","",$B77&amp;"-"&amp;AD77))</f>
        <v/>
      </c>
      <c r="AZ77" s="392" t="str">
        <f t="shared" ref="AZ77:AZ140" si="130">IF(AU77="","",COUNTIF($AU$12:$AY$520,AU77))</f>
        <v/>
      </c>
      <c r="BA77" s="392" t="str">
        <f t="shared" ref="BA77:BA140" si="131">IF(AV77="","",COUNTIF($AU$12:$AY$520,AV77))</f>
        <v/>
      </c>
      <c r="BB77" s="392" t="str">
        <f t="shared" ref="BB77:BB140" si="132">IF(AW77="","",COUNTIF($AU$12:$AY$520,AW77))</f>
        <v/>
      </c>
      <c r="BC77" s="392" t="str">
        <f t="shared" ref="BC77:BC140" si="133">IF(AX77="","",COUNTIF($AU$12:$AY$520,AX77))</f>
        <v/>
      </c>
      <c r="BD77" s="396" t="str">
        <f t="shared" ref="BD77:BD140" si="134">IF(AY77="","",COUNTIF($AU$12:$AY$520,AY77))</f>
        <v/>
      </c>
      <c r="BE77" s="386">
        <f t="shared" ref="BE77:BE140" si="135">IF(MAX(AZ77:BD77)&gt;1,1,0)</f>
        <v>0</v>
      </c>
      <c r="BF77" s="152"/>
      <c r="BG77" s="392">
        <f t="shared" ref="BG77:BG140" si="136">IF(H77="",0,VALUE(SUBSTITUTE(H77,".","")))</f>
        <v>0</v>
      </c>
      <c r="BH77" s="392">
        <f t="shared" ref="BH77:BH140" si="137">IF(H77="",0,SUBSTITUTE(H77,"m",""))</f>
        <v>0</v>
      </c>
      <c r="BI77" s="405">
        <f t="shared" ref="BI77:BI140" si="138">VALUE(IF(COUNTIF(H77,"*.*")&gt;0,BG77,BH77))</f>
        <v>0</v>
      </c>
      <c r="BJ77" s="406">
        <f t="shared" si="114"/>
        <v>0</v>
      </c>
      <c r="BK77" s="391" t="str">
        <f t="shared" si="115"/>
        <v>0</v>
      </c>
      <c r="BL77" s="391" t="str">
        <f t="shared" si="116"/>
        <v>0</v>
      </c>
      <c r="BM77" s="405">
        <f t="shared" ref="BM77:BM140" si="139">IF(COUNTIF(H77,"*m*")&gt;0,"",IF(VALUE(BK77)&lt;60,0,1))</f>
        <v>0</v>
      </c>
      <c r="BN77" s="405" t="str">
        <f t="shared" ref="BN77:BN140" si="140">BK77&amp;"m"&amp;BL77</f>
        <v>0m0</v>
      </c>
      <c r="BO77" s="392">
        <f t="shared" ref="BO77:BO140" si="141">IF(K77="",0,VALUE(SUBSTITUTE(K77,".","")))</f>
        <v>0</v>
      </c>
      <c r="BP77" s="392">
        <f t="shared" ref="BP77:BP140" si="142">IF(K77="",0,SUBSTITUTE(K77,"m",""))</f>
        <v>0</v>
      </c>
      <c r="BQ77" s="405">
        <f t="shared" ref="BQ77:BQ140" si="143">VALUE(IF(COUNTIF(K77,"*.*")&gt;0,BO77,BP77))</f>
        <v>0</v>
      </c>
      <c r="BR77" s="406">
        <f t="shared" ref="BR77:BR140" si="144">INT(BQ77/10000)</f>
        <v>0</v>
      </c>
      <c r="BS77" s="391" t="str">
        <f t="shared" ref="BS77:BS140" si="145">RIGHT(INT(BQ77/100),2)</f>
        <v>0</v>
      </c>
      <c r="BT77" s="391" t="str">
        <f t="shared" ref="BT77:BT140" si="146">RIGHT(INT(BQ77/1),2)</f>
        <v>0</v>
      </c>
      <c r="BU77" s="405">
        <f t="shared" ref="BU77:BU140" si="147">IF(COUNTIF(K77,"*m*")&gt;0,"",IF(VALUE(BS77)&lt;60,0,1))</f>
        <v>0</v>
      </c>
      <c r="BV77" s="405" t="str">
        <f t="shared" ref="BV77:BV140" si="148">BS77&amp;"m"&amp;BT77</f>
        <v>0m0</v>
      </c>
      <c r="BW77" s="392">
        <f t="shared" ref="BW77:BW140" si="149">IF(N77="",0,VALUE(SUBSTITUTE(N77,".","")))</f>
        <v>0</v>
      </c>
      <c r="BX77" s="392">
        <f t="shared" ref="BX77:BX140" si="150">IF(N77="",0,SUBSTITUTE(N77,"m",""))</f>
        <v>0</v>
      </c>
      <c r="BY77" s="405">
        <f t="shared" ref="BY77:BY140" si="151">VALUE(IF(COUNTIF(N77,"*.*")&gt;0,BW77,BX77))</f>
        <v>0</v>
      </c>
      <c r="BZ77" s="406">
        <f t="shared" ref="BZ77:BZ140" si="152">INT(BY77/10000)</f>
        <v>0</v>
      </c>
      <c r="CA77" s="391" t="str">
        <f t="shared" ref="CA77:CA140" si="153">RIGHT(INT(BY77/100),2)</f>
        <v>0</v>
      </c>
      <c r="CB77" s="391" t="str">
        <f t="shared" ref="CB77:CB140" si="154">RIGHT(INT(BY77/1),2)</f>
        <v>0</v>
      </c>
      <c r="CC77" s="405">
        <f t="shared" ref="CC77:CC140" si="155">IF(COUNTIF(N77,"*m*")&gt;0,"",IF(VALUE(CA77)&lt;60,0,1))</f>
        <v>0</v>
      </c>
      <c r="CD77" s="405" t="str">
        <f t="shared" ref="CD77:CD140" si="156">CA77&amp;"m"&amp;CB77</f>
        <v>0m0</v>
      </c>
      <c r="CE77" s="392">
        <f t="shared" ref="CE77:CE140" si="157">IF(Q77="",0,VALUE(SUBSTITUTE(Q77,".","")))</f>
        <v>0</v>
      </c>
      <c r="CF77" s="392">
        <f t="shared" ref="CF77:CF140" si="158">IF(Q77="",0,SUBSTITUTE(Q77,"m",""))</f>
        <v>0</v>
      </c>
      <c r="CG77" s="405">
        <f t="shared" ref="CG77:CG140" si="159">VALUE(IF(COUNTIF(Q77,"*.*")&gt;0,CE77,CF77))</f>
        <v>0</v>
      </c>
      <c r="CH77" s="406">
        <f t="shared" ref="CH77:CH140" si="160">INT(CG77/10000)</f>
        <v>0</v>
      </c>
      <c r="CI77" s="391" t="str">
        <f t="shared" ref="CI77:CI140" si="161">RIGHT(INT(CG77/100),2)</f>
        <v>0</v>
      </c>
      <c r="CJ77" s="391" t="str">
        <f t="shared" ref="CJ77:CJ140" si="162">RIGHT(INT(CG77/1),2)</f>
        <v>0</v>
      </c>
      <c r="CK77" s="405">
        <f t="shared" ref="CK77:CK140" si="163">IF(COUNTIF(Q77,"*m*")&gt;0,"",IF(VALUE(CI77)&lt;60,0,1))</f>
        <v>0</v>
      </c>
      <c r="CL77" s="405" t="str">
        <f t="shared" ref="CL77:CL140" si="164">CI77&amp;"m"&amp;CJ77</f>
        <v>0m0</v>
      </c>
      <c r="CM77" s="392">
        <f t="shared" ref="CM77:CM140" si="165">IF(T77="",0,VALUE(SUBSTITUTE(T77,".","")))</f>
        <v>0</v>
      </c>
      <c r="CN77" s="392">
        <f t="shared" ref="CN77:CN140" si="166">IF(T77="",0,SUBSTITUTE(T77,"m",""))</f>
        <v>0</v>
      </c>
      <c r="CO77" s="405">
        <f t="shared" ref="CO77:CO140" si="167">VALUE(IF(COUNTIF(T77,"*.*")&gt;0,CM77,CN77))</f>
        <v>0</v>
      </c>
      <c r="CP77" s="406">
        <f t="shared" ref="CP77:CP140" si="168">INT(CO77/10000)</f>
        <v>0</v>
      </c>
      <c r="CQ77" s="391" t="str">
        <f t="shared" ref="CQ77:CQ140" si="169">RIGHT(INT(CO77/100),2)</f>
        <v>0</v>
      </c>
      <c r="CR77" s="391" t="str">
        <f t="shared" ref="CR77:CR140" si="170">RIGHT(INT(CO77/1),2)</f>
        <v>0</v>
      </c>
      <c r="CS77" s="405">
        <f t="shared" ref="CS77:CS140" si="171">IF(COUNTIF(T77,"*m*")&gt;0,"",IF(VALUE(CQ77)&lt;60,0,1))</f>
        <v>0</v>
      </c>
      <c r="CT77" s="405" t="str">
        <f t="shared" ref="CT77:CT140" si="172">CQ77&amp;"m"&amp;CR77</f>
        <v>0m0</v>
      </c>
      <c r="CU77" s="405">
        <f t="shared" ref="CU77:CU140" si="173">IF(AND($D77="",G77&gt;0),1,IF(AND($D77="",H77&gt;0),1,0))</f>
        <v>0</v>
      </c>
      <c r="CV77" s="405">
        <f t="shared" ref="CV77:CV140" si="174">IF(AND($D77="",J77&gt;0),1,IF(AND($D77="",K77&gt;0),1,0))</f>
        <v>0</v>
      </c>
      <c r="CW77" s="405">
        <f t="shared" ref="CW77:CW140" si="175">IF(AND($D77="",M77&gt;0),1,IF(AND($D77="",N77&gt;0),1,0))</f>
        <v>0</v>
      </c>
      <c r="CX77" s="405">
        <f t="shared" ref="CX77:CX140" si="176">IF(AND($D77="",P77&gt;0),1,IF(AND($D77="",Q77&gt;0),1,0))</f>
        <v>0</v>
      </c>
      <c r="CY77" s="405">
        <f t="shared" ref="CY77:CY140" si="177">IF(AND($D77="",S77&gt;0),1,IF(AND($D77="",T77&gt;0),1,0))</f>
        <v>0</v>
      </c>
      <c r="CZ77" s="405" t="str">
        <f t="shared" ref="CZ77:CZ140" si="178">IF(AND(G77="",H77&gt;0),1,"")</f>
        <v/>
      </c>
      <c r="DA77" s="405" t="str">
        <f t="shared" ref="DA77:DA140" si="179">IF(AND(J77="",K77&gt;0),1,"")</f>
        <v/>
      </c>
      <c r="DB77" s="405" t="str">
        <f t="shared" ref="DB77:DB140" si="180">IF(AND(M77="",N77&gt;0),1,"")</f>
        <v/>
      </c>
      <c r="DC77" s="405" t="str">
        <f t="shared" ref="DC77:DC140" si="181">IF(AND(P77="",Q77&gt;0),1,"")</f>
        <v/>
      </c>
      <c r="DD77" s="405" t="str">
        <f t="shared" ref="DD77:DD140" si="182">IF(AND(S77="",T77&gt;0),1,"")</f>
        <v/>
      </c>
      <c r="DE77" s="405"/>
      <c r="DG77" s="405" t="str">
        <f t="shared" ref="DG77:DG140" si="183">IF(B77="","",VALUE(Q77))</f>
        <v/>
      </c>
      <c r="DH77" s="405" t="str">
        <f t="shared" ref="DH77:DH140" si="184">IF(B77="","",VALUE(T77))</f>
        <v/>
      </c>
      <c r="DI77" s="405">
        <f t="shared" ref="DI77:DI140" si="185">IF(AND(B77&gt;0,COUNTA(G77:U77)=0),1,0)</f>
        <v>0</v>
      </c>
      <c r="DJ77" s="405" t="str">
        <f t="shared" ref="DJ77:DJ140" si="186">IF(AND(COUNTIF(G77,"*m*")&gt;0,COUNTIF(H77,"*m*")&gt;0),1,"")</f>
        <v/>
      </c>
      <c r="DK77" s="405" t="str">
        <f t="shared" ref="DK77:DK140" si="187">IF(AND(COUNTIF(J77,"*m*")&gt;0,COUNTIF(K77,"*m*")&gt;0),1,"")</f>
        <v/>
      </c>
      <c r="DL77" s="405" t="str">
        <f t="shared" ref="DL77:DL140" si="188">IF(AND(COUNTIF(M77,"*m*")&gt;0,COUNTIF(N77,"*m*")&gt;0),1,"")</f>
        <v/>
      </c>
      <c r="DM77" s="405" t="str">
        <f t="shared" ref="DM77:DM140" si="189">IF(AND(COUNTIF(G77,"*跳*")&gt;0,COUNTIF(H77,"*.*")&gt;0),1,IF(AND(COUNTIF(G77,"*投*")&gt;0,COUNTIF(H77,"*.*")&gt;0),1,""))</f>
        <v/>
      </c>
      <c r="DN77" s="405" t="str">
        <f t="shared" ref="DN77:DN140" si="190">IF(AND(COUNTIF(J77,"*跳*")&gt;0,COUNTIF(K77,"*.*")&gt;0),1,IF(AND(COUNTIF(J77,"*投*")&gt;0,COUNTIF(K77,"*.*")&gt;0),1,""))</f>
        <v/>
      </c>
      <c r="DO77" s="405" t="str">
        <f t="shared" ref="DO77:DO140" si="191">IF(AND(COUNTIF(M77,"*跳*")&gt;0,COUNTIF(N77,"*.*")&gt;0),1,IF(AND(COUNTIF(M77,"*投*")&gt;0,COUNTIF(N77,"*.*")&gt;0),1,""))</f>
        <v/>
      </c>
      <c r="DS77" s="386">
        <f t="shared" si="98"/>
        <v>0</v>
      </c>
      <c r="DT77" s="386">
        <f t="shared" ref="DT77:DT140" si="192">IF($M77="",0,IF($O77="",1,0))</f>
        <v>0</v>
      </c>
      <c r="DU77" s="404">
        <f t="shared" ref="DU77:DU140" si="193">IF(AND(DQ77="",DR77=""),0,IF(H77="",1,0))</f>
        <v>0</v>
      </c>
    </row>
    <row r="78" spans="1:125" s="404" customFormat="1" ht="18" hidden="1" customHeight="1">
      <c r="A78" s="140" t="str">
        <f t="shared" si="117"/>
        <v/>
      </c>
      <c r="B78" s="153"/>
      <c r="C78" s="31" t="str">
        <f>IF(B78="","",VLOOKUP(B78,学連登録!$C$2:$G$3000,2,FALSE))</f>
        <v/>
      </c>
      <c r="D78" s="32" t="str">
        <f>IF(B78="","",VLOOKUP(B78,学連登録!$C$2:$G$3000,3,FALSE))</f>
        <v/>
      </c>
      <c r="E78" s="33" t="str">
        <f>IF(B78="","",VLOOKUP(B78,学連登録!$C$2:$G$3000,4,FALSE))</f>
        <v/>
      </c>
      <c r="F78" s="376" t="str">
        <f>IF(B78="","",VLOOKUP(B78,学連登録!$C$2:$I$3000,7,FALSE))</f>
        <v/>
      </c>
      <c r="G78" s="154"/>
      <c r="H78" s="889"/>
      <c r="I78" s="890"/>
      <c r="J78" s="155"/>
      <c r="K78" s="881"/>
      <c r="L78" s="882"/>
      <c r="M78" s="155"/>
      <c r="N78" s="881"/>
      <c r="O78" s="882"/>
      <c r="P78" s="154"/>
      <c r="Q78" s="881"/>
      <c r="R78" s="882"/>
      <c r="S78" s="154"/>
      <c r="T78" s="881"/>
      <c r="U78" s="882"/>
      <c r="V78" s="101" t="str">
        <f>IF(B78="","",VLOOKUP(B78,学連登録!$C$2:$H$3000,6,FALSE))</f>
        <v/>
      </c>
      <c r="W78" s="370"/>
      <c r="X78" s="152"/>
      <c r="Y78" s="116" t="str">
        <f t="shared" si="107"/>
        <v/>
      </c>
      <c r="Z78" s="97" t="str">
        <f>IF(G78="","",VLOOKUP(G78,種目名!$O$5:$T$104,3,0))</f>
        <v/>
      </c>
      <c r="AA78" s="98" t="str">
        <f>IF(J78="","",VLOOKUP(J78,種目名!$O$5:$T$104,3,0))</f>
        <v/>
      </c>
      <c r="AB78" s="117" t="str">
        <f>IF(M78="","",VLOOKUP(M78,種目名!$O$5:$T$104,3,0))</f>
        <v/>
      </c>
      <c r="AC78" s="117" t="str">
        <f>IF(P78="","",VLOOKUP(AF78,種目名!$O$5:$T$104,3,0))</f>
        <v/>
      </c>
      <c r="AD78" s="118" t="str">
        <f>IF(S78="","",VLOOKUP(AI78,種目名!$O$5:$T$104,3,0))</f>
        <v/>
      </c>
      <c r="AE78" s="115">
        <f t="shared" si="108"/>
        <v>0</v>
      </c>
      <c r="AF78" s="152" t="str">
        <f t="shared" si="109"/>
        <v/>
      </c>
      <c r="AG78" s="152" t="str">
        <f t="shared" si="110"/>
        <v/>
      </c>
      <c r="AH78" s="115">
        <f t="shared" si="111"/>
        <v>0</v>
      </c>
      <c r="AI78" s="152" t="str">
        <f t="shared" si="112"/>
        <v/>
      </c>
      <c r="AJ78" s="152" t="str">
        <f t="shared" si="113"/>
        <v/>
      </c>
      <c r="AK78" s="383"/>
      <c r="AL78" s="166">
        <f t="shared" si="118"/>
        <v>0</v>
      </c>
      <c r="AM78" s="392">
        <f t="shared" si="119"/>
        <v>0</v>
      </c>
      <c r="AN78" s="392">
        <f>COUNTIF($B$12:B78,B78)</f>
        <v>0</v>
      </c>
      <c r="AO78" s="392"/>
      <c r="AP78" s="392" t="str">
        <f t="shared" si="120"/>
        <v/>
      </c>
      <c r="AQ78" s="392" t="str">
        <f t="shared" si="121"/>
        <v/>
      </c>
      <c r="AR78" s="392" t="str">
        <f t="shared" si="122"/>
        <v/>
      </c>
      <c r="AS78" s="392" t="str">
        <f t="shared" si="123"/>
        <v/>
      </c>
      <c r="AT78" s="392">
        <f t="shared" si="124"/>
        <v>0</v>
      </c>
      <c r="AU78" s="392" t="str">
        <f t="shared" si="125"/>
        <v/>
      </c>
      <c r="AV78" s="392" t="str">
        <f t="shared" si="126"/>
        <v/>
      </c>
      <c r="AW78" s="392" t="str">
        <f t="shared" si="127"/>
        <v/>
      </c>
      <c r="AX78" s="392" t="str">
        <f t="shared" si="128"/>
        <v/>
      </c>
      <c r="AY78" s="392" t="str">
        <f t="shared" si="129"/>
        <v/>
      </c>
      <c r="AZ78" s="392" t="str">
        <f t="shared" si="130"/>
        <v/>
      </c>
      <c r="BA78" s="392" t="str">
        <f t="shared" si="131"/>
        <v/>
      </c>
      <c r="BB78" s="392" t="str">
        <f t="shared" si="132"/>
        <v/>
      </c>
      <c r="BC78" s="392" t="str">
        <f t="shared" si="133"/>
        <v/>
      </c>
      <c r="BD78" s="396" t="str">
        <f t="shared" si="134"/>
        <v/>
      </c>
      <c r="BE78" s="386">
        <f t="shared" si="135"/>
        <v>0</v>
      </c>
      <c r="BF78" s="152"/>
      <c r="BG78" s="392">
        <f t="shared" si="136"/>
        <v>0</v>
      </c>
      <c r="BH78" s="392">
        <f t="shared" si="137"/>
        <v>0</v>
      </c>
      <c r="BI78" s="405">
        <f t="shared" si="138"/>
        <v>0</v>
      </c>
      <c r="BJ78" s="406">
        <f t="shared" si="114"/>
        <v>0</v>
      </c>
      <c r="BK78" s="391" t="str">
        <f t="shared" si="115"/>
        <v>0</v>
      </c>
      <c r="BL78" s="391" t="str">
        <f t="shared" si="116"/>
        <v>0</v>
      </c>
      <c r="BM78" s="405">
        <f t="shared" si="139"/>
        <v>0</v>
      </c>
      <c r="BN78" s="405" t="str">
        <f t="shared" si="140"/>
        <v>0m0</v>
      </c>
      <c r="BO78" s="392">
        <f t="shared" si="141"/>
        <v>0</v>
      </c>
      <c r="BP78" s="392">
        <f t="shared" si="142"/>
        <v>0</v>
      </c>
      <c r="BQ78" s="405">
        <f t="shared" si="143"/>
        <v>0</v>
      </c>
      <c r="BR78" s="406">
        <f t="shared" si="144"/>
        <v>0</v>
      </c>
      <c r="BS78" s="391" t="str">
        <f t="shared" si="145"/>
        <v>0</v>
      </c>
      <c r="BT78" s="391" t="str">
        <f t="shared" si="146"/>
        <v>0</v>
      </c>
      <c r="BU78" s="405">
        <f t="shared" si="147"/>
        <v>0</v>
      </c>
      <c r="BV78" s="405" t="str">
        <f t="shared" si="148"/>
        <v>0m0</v>
      </c>
      <c r="BW78" s="392">
        <f t="shared" si="149"/>
        <v>0</v>
      </c>
      <c r="BX78" s="392">
        <f t="shared" si="150"/>
        <v>0</v>
      </c>
      <c r="BY78" s="405">
        <f t="shared" si="151"/>
        <v>0</v>
      </c>
      <c r="BZ78" s="406">
        <f t="shared" si="152"/>
        <v>0</v>
      </c>
      <c r="CA78" s="391" t="str">
        <f t="shared" si="153"/>
        <v>0</v>
      </c>
      <c r="CB78" s="391" t="str">
        <f t="shared" si="154"/>
        <v>0</v>
      </c>
      <c r="CC78" s="405">
        <f t="shared" si="155"/>
        <v>0</v>
      </c>
      <c r="CD78" s="405" t="str">
        <f t="shared" si="156"/>
        <v>0m0</v>
      </c>
      <c r="CE78" s="392">
        <f t="shared" si="157"/>
        <v>0</v>
      </c>
      <c r="CF78" s="392">
        <f t="shared" si="158"/>
        <v>0</v>
      </c>
      <c r="CG78" s="405">
        <f t="shared" si="159"/>
        <v>0</v>
      </c>
      <c r="CH78" s="406">
        <f t="shared" si="160"/>
        <v>0</v>
      </c>
      <c r="CI78" s="391" t="str">
        <f t="shared" si="161"/>
        <v>0</v>
      </c>
      <c r="CJ78" s="391" t="str">
        <f t="shared" si="162"/>
        <v>0</v>
      </c>
      <c r="CK78" s="405">
        <f t="shared" si="163"/>
        <v>0</v>
      </c>
      <c r="CL78" s="405" t="str">
        <f t="shared" si="164"/>
        <v>0m0</v>
      </c>
      <c r="CM78" s="392">
        <f t="shared" si="165"/>
        <v>0</v>
      </c>
      <c r="CN78" s="392">
        <f t="shared" si="166"/>
        <v>0</v>
      </c>
      <c r="CO78" s="405">
        <f t="shared" si="167"/>
        <v>0</v>
      </c>
      <c r="CP78" s="406">
        <f t="shared" si="168"/>
        <v>0</v>
      </c>
      <c r="CQ78" s="391" t="str">
        <f t="shared" si="169"/>
        <v>0</v>
      </c>
      <c r="CR78" s="391" t="str">
        <f t="shared" si="170"/>
        <v>0</v>
      </c>
      <c r="CS78" s="405">
        <f t="shared" si="171"/>
        <v>0</v>
      </c>
      <c r="CT78" s="405" t="str">
        <f t="shared" si="172"/>
        <v>0m0</v>
      </c>
      <c r="CU78" s="405">
        <f t="shared" si="173"/>
        <v>0</v>
      </c>
      <c r="CV78" s="405">
        <f t="shared" si="174"/>
        <v>0</v>
      </c>
      <c r="CW78" s="405">
        <f t="shared" si="175"/>
        <v>0</v>
      </c>
      <c r="CX78" s="405">
        <f t="shared" si="176"/>
        <v>0</v>
      </c>
      <c r="CY78" s="405">
        <f t="shared" si="177"/>
        <v>0</v>
      </c>
      <c r="CZ78" s="405" t="str">
        <f t="shared" si="178"/>
        <v/>
      </c>
      <c r="DA78" s="405" t="str">
        <f t="shared" si="179"/>
        <v/>
      </c>
      <c r="DB78" s="405" t="str">
        <f t="shared" si="180"/>
        <v/>
      </c>
      <c r="DC78" s="405" t="str">
        <f t="shared" si="181"/>
        <v/>
      </c>
      <c r="DD78" s="405" t="str">
        <f t="shared" si="182"/>
        <v/>
      </c>
      <c r="DE78" s="405"/>
      <c r="DG78" s="405" t="str">
        <f t="shared" si="183"/>
        <v/>
      </c>
      <c r="DH78" s="405" t="str">
        <f t="shared" si="184"/>
        <v/>
      </c>
      <c r="DI78" s="405">
        <f t="shared" si="185"/>
        <v>0</v>
      </c>
      <c r="DJ78" s="405" t="str">
        <f t="shared" si="186"/>
        <v/>
      </c>
      <c r="DK78" s="405" t="str">
        <f t="shared" si="187"/>
        <v/>
      </c>
      <c r="DL78" s="405" t="str">
        <f t="shared" si="188"/>
        <v/>
      </c>
      <c r="DM78" s="405" t="str">
        <f t="shared" si="189"/>
        <v/>
      </c>
      <c r="DN78" s="405" t="str">
        <f t="shared" si="190"/>
        <v/>
      </c>
      <c r="DO78" s="405" t="str">
        <f t="shared" si="191"/>
        <v/>
      </c>
      <c r="DS78" s="386">
        <f t="shared" ref="DS78:DS141" si="194">IF(CN78="",0,IF(OR(CN78&lt;$AT$12,CN78&gt;$AT$13),1,0))</f>
        <v>0</v>
      </c>
      <c r="DT78" s="386">
        <f t="shared" si="192"/>
        <v>0</v>
      </c>
      <c r="DU78" s="404">
        <f t="shared" si="193"/>
        <v>0</v>
      </c>
    </row>
    <row r="79" spans="1:125" s="404" customFormat="1" ht="18" hidden="1" customHeight="1">
      <c r="A79" s="140" t="str">
        <f t="shared" si="117"/>
        <v/>
      </c>
      <c r="B79" s="153"/>
      <c r="C79" s="31" t="str">
        <f>IF(B79="","",VLOOKUP(B79,学連登録!$C$2:$G$3000,2,FALSE))</f>
        <v/>
      </c>
      <c r="D79" s="32" t="str">
        <f>IF(B79="","",VLOOKUP(B79,学連登録!$C$2:$G$3000,3,FALSE))</f>
        <v/>
      </c>
      <c r="E79" s="33" t="str">
        <f>IF(B79="","",VLOOKUP(B79,学連登録!$C$2:$G$3000,4,FALSE))</f>
        <v/>
      </c>
      <c r="F79" s="376" t="str">
        <f>IF(B79="","",VLOOKUP(B79,学連登録!$C$2:$I$3000,7,FALSE))</f>
        <v/>
      </c>
      <c r="G79" s="154"/>
      <c r="H79" s="889"/>
      <c r="I79" s="890"/>
      <c r="J79" s="155"/>
      <c r="K79" s="881"/>
      <c r="L79" s="882"/>
      <c r="M79" s="155"/>
      <c r="N79" s="881"/>
      <c r="O79" s="882"/>
      <c r="P79" s="154"/>
      <c r="Q79" s="881"/>
      <c r="R79" s="882"/>
      <c r="S79" s="154"/>
      <c r="T79" s="881"/>
      <c r="U79" s="882"/>
      <c r="V79" s="101" t="str">
        <f>IF(B79="","",VLOOKUP(B79,学連登録!$C$2:$H$3000,6,FALSE))</f>
        <v/>
      </c>
      <c r="W79" s="370"/>
      <c r="X79" s="152"/>
      <c r="Y79" s="116" t="str">
        <f t="shared" si="107"/>
        <v/>
      </c>
      <c r="Z79" s="97" t="str">
        <f>IF(G79="","",VLOOKUP(G79,種目名!$O$5:$T$104,3,0))</f>
        <v/>
      </c>
      <c r="AA79" s="98" t="str">
        <f>IF(J79="","",VLOOKUP(J79,種目名!$O$5:$T$104,3,0))</f>
        <v/>
      </c>
      <c r="AB79" s="117" t="str">
        <f>IF(M79="","",VLOOKUP(M79,種目名!$O$5:$T$104,3,0))</f>
        <v/>
      </c>
      <c r="AC79" s="117" t="str">
        <f>IF(P79="","",VLOOKUP(AF79,種目名!$O$5:$T$104,3,0))</f>
        <v/>
      </c>
      <c r="AD79" s="118" t="str">
        <f>IF(S79="","",VLOOKUP(AI79,種目名!$O$5:$T$104,3,0))</f>
        <v/>
      </c>
      <c r="AE79" s="115">
        <f t="shared" si="108"/>
        <v>0</v>
      </c>
      <c r="AF79" s="152" t="str">
        <f t="shared" si="109"/>
        <v/>
      </c>
      <c r="AG79" s="152" t="str">
        <f t="shared" si="110"/>
        <v/>
      </c>
      <c r="AH79" s="115">
        <f t="shared" si="111"/>
        <v>0</v>
      </c>
      <c r="AI79" s="152" t="str">
        <f t="shared" si="112"/>
        <v/>
      </c>
      <c r="AJ79" s="152" t="str">
        <f t="shared" si="113"/>
        <v/>
      </c>
      <c r="AK79" s="383"/>
      <c r="AL79" s="166">
        <f t="shared" si="118"/>
        <v>0</v>
      </c>
      <c r="AM79" s="392">
        <f t="shared" si="119"/>
        <v>0</v>
      </c>
      <c r="AN79" s="392">
        <f>COUNTIF($B$12:B79,B79)</f>
        <v>0</v>
      </c>
      <c r="AO79" s="392"/>
      <c r="AP79" s="392" t="str">
        <f t="shared" si="120"/>
        <v/>
      </c>
      <c r="AQ79" s="392" t="str">
        <f t="shared" si="121"/>
        <v/>
      </c>
      <c r="AR79" s="392" t="str">
        <f t="shared" si="122"/>
        <v/>
      </c>
      <c r="AS79" s="392" t="str">
        <f t="shared" si="123"/>
        <v/>
      </c>
      <c r="AT79" s="392">
        <f t="shared" si="124"/>
        <v>0</v>
      </c>
      <c r="AU79" s="392" t="str">
        <f t="shared" si="125"/>
        <v/>
      </c>
      <c r="AV79" s="392" t="str">
        <f t="shared" si="126"/>
        <v/>
      </c>
      <c r="AW79" s="392" t="str">
        <f t="shared" si="127"/>
        <v/>
      </c>
      <c r="AX79" s="392" t="str">
        <f t="shared" si="128"/>
        <v/>
      </c>
      <c r="AY79" s="392" t="str">
        <f t="shared" si="129"/>
        <v/>
      </c>
      <c r="AZ79" s="392" t="str">
        <f t="shared" si="130"/>
        <v/>
      </c>
      <c r="BA79" s="392" t="str">
        <f t="shared" si="131"/>
        <v/>
      </c>
      <c r="BB79" s="392" t="str">
        <f t="shared" si="132"/>
        <v/>
      </c>
      <c r="BC79" s="392" t="str">
        <f t="shared" si="133"/>
        <v/>
      </c>
      <c r="BD79" s="396" t="str">
        <f t="shared" si="134"/>
        <v/>
      </c>
      <c r="BE79" s="386">
        <f t="shared" si="135"/>
        <v>0</v>
      </c>
      <c r="BF79" s="152"/>
      <c r="BG79" s="392">
        <f t="shared" si="136"/>
        <v>0</v>
      </c>
      <c r="BH79" s="392">
        <f t="shared" si="137"/>
        <v>0</v>
      </c>
      <c r="BI79" s="405">
        <f t="shared" si="138"/>
        <v>0</v>
      </c>
      <c r="BJ79" s="406">
        <f t="shared" si="114"/>
        <v>0</v>
      </c>
      <c r="BK79" s="391" t="str">
        <f t="shared" si="115"/>
        <v>0</v>
      </c>
      <c r="BL79" s="391" t="str">
        <f t="shared" si="116"/>
        <v>0</v>
      </c>
      <c r="BM79" s="405">
        <f t="shared" si="139"/>
        <v>0</v>
      </c>
      <c r="BN79" s="405" t="str">
        <f t="shared" si="140"/>
        <v>0m0</v>
      </c>
      <c r="BO79" s="392">
        <f t="shared" si="141"/>
        <v>0</v>
      </c>
      <c r="BP79" s="392">
        <f t="shared" si="142"/>
        <v>0</v>
      </c>
      <c r="BQ79" s="405">
        <f t="shared" si="143"/>
        <v>0</v>
      </c>
      <c r="BR79" s="406">
        <f t="shared" si="144"/>
        <v>0</v>
      </c>
      <c r="BS79" s="391" t="str">
        <f t="shared" si="145"/>
        <v>0</v>
      </c>
      <c r="BT79" s="391" t="str">
        <f t="shared" si="146"/>
        <v>0</v>
      </c>
      <c r="BU79" s="405">
        <f t="shared" si="147"/>
        <v>0</v>
      </c>
      <c r="BV79" s="405" t="str">
        <f t="shared" si="148"/>
        <v>0m0</v>
      </c>
      <c r="BW79" s="392">
        <f t="shared" si="149"/>
        <v>0</v>
      </c>
      <c r="BX79" s="392">
        <f t="shared" si="150"/>
        <v>0</v>
      </c>
      <c r="BY79" s="405">
        <f t="shared" si="151"/>
        <v>0</v>
      </c>
      <c r="BZ79" s="406">
        <f t="shared" si="152"/>
        <v>0</v>
      </c>
      <c r="CA79" s="391" t="str">
        <f t="shared" si="153"/>
        <v>0</v>
      </c>
      <c r="CB79" s="391" t="str">
        <f t="shared" si="154"/>
        <v>0</v>
      </c>
      <c r="CC79" s="405">
        <f t="shared" si="155"/>
        <v>0</v>
      </c>
      <c r="CD79" s="405" t="str">
        <f t="shared" si="156"/>
        <v>0m0</v>
      </c>
      <c r="CE79" s="392">
        <f t="shared" si="157"/>
        <v>0</v>
      </c>
      <c r="CF79" s="392">
        <f t="shared" si="158"/>
        <v>0</v>
      </c>
      <c r="CG79" s="405">
        <f t="shared" si="159"/>
        <v>0</v>
      </c>
      <c r="CH79" s="406">
        <f t="shared" si="160"/>
        <v>0</v>
      </c>
      <c r="CI79" s="391" t="str">
        <f t="shared" si="161"/>
        <v>0</v>
      </c>
      <c r="CJ79" s="391" t="str">
        <f t="shared" si="162"/>
        <v>0</v>
      </c>
      <c r="CK79" s="405">
        <f t="shared" si="163"/>
        <v>0</v>
      </c>
      <c r="CL79" s="405" t="str">
        <f t="shared" si="164"/>
        <v>0m0</v>
      </c>
      <c r="CM79" s="392">
        <f t="shared" si="165"/>
        <v>0</v>
      </c>
      <c r="CN79" s="392">
        <f t="shared" si="166"/>
        <v>0</v>
      </c>
      <c r="CO79" s="405">
        <f t="shared" si="167"/>
        <v>0</v>
      </c>
      <c r="CP79" s="406">
        <f t="shared" si="168"/>
        <v>0</v>
      </c>
      <c r="CQ79" s="391" t="str">
        <f t="shared" si="169"/>
        <v>0</v>
      </c>
      <c r="CR79" s="391" t="str">
        <f t="shared" si="170"/>
        <v>0</v>
      </c>
      <c r="CS79" s="405">
        <f t="shared" si="171"/>
        <v>0</v>
      </c>
      <c r="CT79" s="405" t="str">
        <f t="shared" si="172"/>
        <v>0m0</v>
      </c>
      <c r="CU79" s="405">
        <f t="shared" si="173"/>
        <v>0</v>
      </c>
      <c r="CV79" s="405">
        <f t="shared" si="174"/>
        <v>0</v>
      </c>
      <c r="CW79" s="405">
        <f t="shared" si="175"/>
        <v>0</v>
      </c>
      <c r="CX79" s="405">
        <f t="shared" si="176"/>
        <v>0</v>
      </c>
      <c r="CY79" s="405">
        <f t="shared" si="177"/>
        <v>0</v>
      </c>
      <c r="CZ79" s="405" t="str">
        <f t="shared" si="178"/>
        <v/>
      </c>
      <c r="DA79" s="405" t="str">
        <f t="shared" si="179"/>
        <v/>
      </c>
      <c r="DB79" s="405" t="str">
        <f t="shared" si="180"/>
        <v/>
      </c>
      <c r="DC79" s="405" t="str">
        <f t="shared" si="181"/>
        <v/>
      </c>
      <c r="DD79" s="405" t="str">
        <f t="shared" si="182"/>
        <v/>
      </c>
      <c r="DE79" s="405"/>
      <c r="DG79" s="405" t="str">
        <f t="shared" si="183"/>
        <v/>
      </c>
      <c r="DH79" s="405" t="str">
        <f t="shared" si="184"/>
        <v/>
      </c>
      <c r="DI79" s="405">
        <f t="shared" si="185"/>
        <v>0</v>
      </c>
      <c r="DJ79" s="405" t="str">
        <f t="shared" si="186"/>
        <v/>
      </c>
      <c r="DK79" s="405" t="str">
        <f t="shared" si="187"/>
        <v/>
      </c>
      <c r="DL79" s="405" t="str">
        <f t="shared" si="188"/>
        <v/>
      </c>
      <c r="DM79" s="405" t="str">
        <f t="shared" si="189"/>
        <v/>
      </c>
      <c r="DN79" s="405" t="str">
        <f t="shared" si="190"/>
        <v/>
      </c>
      <c r="DO79" s="405" t="str">
        <f t="shared" si="191"/>
        <v/>
      </c>
      <c r="DS79" s="386">
        <f t="shared" si="194"/>
        <v>0</v>
      </c>
      <c r="DT79" s="386">
        <f t="shared" si="192"/>
        <v>0</v>
      </c>
      <c r="DU79" s="404">
        <f t="shared" si="193"/>
        <v>0</v>
      </c>
    </row>
    <row r="80" spans="1:125" s="404" customFormat="1" ht="18" hidden="1" customHeight="1">
      <c r="A80" s="140" t="str">
        <f t="shared" si="117"/>
        <v/>
      </c>
      <c r="B80" s="153"/>
      <c r="C80" s="31" t="str">
        <f>IF(B80="","",VLOOKUP(B80,学連登録!$C$2:$G$3000,2,FALSE))</f>
        <v/>
      </c>
      <c r="D80" s="32" t="str">
        <f>IF(B80="","",VLOOKUP(B80,学連登録!$C$2:$G$3000,3,FALSE))</f>
        <v/>
      </c>
      <c r="E80" s="33" t="str">
        <f>IF(B80="","",VLOOKUP(B80,学連登録!$C$2:$G$3000,4,FALSE))</f>
        <v/>
      </c>
      <c r="F80" s="376" t="str">
        <f>IF(B80="","",VLOOKUP(B80,学連登録!$C$2:$I$3000,7,FALSE))</f>
        <v/>
      </c>
      <c r="G80" s="154"/>
      <c r="H80" s="889"/>
      <c r="I80" s="890"/>
      <c r="J80" s="155"/>
      <c r="K80" s="881"/>
      <c r="L80" s="882"/>
      <c r="M80" s="155"/>
      <c r="N80" s="881"/>
      <c r="O80" s="882"/>
      <c r="P80" s="154"/>
      <c r="Q80" s="881"/>
      <c r="R80" s="882"/>
      <c r="S80" s="154"/>
      <c r="T80" s="881"/>
      <c r="U80" s="882"/>
      <c r="V80" s="101" t="str">
        <f>IF(B80="","",VLOOKUP(B80,学連登録!$C$2:$H$3000,6,FALSE))</f>
        <v/>
      </c>
      <c r="W80" s="370"/>
      <c r="X80" s="152"/>
      <c r="Y80" s="116" t="str">
        <f t="shared" si="107"/>
        <v/>
      </c>
      <c r="Z80" s="97" t="str">
        <f>IF(G80="","",VLOOKUP(G80,種目名!$O$5:$T$104,3,0))</f>
        <v/>
      </c>
      <c r="AA80" s="98" t="str">
        <f>IF(J80="","",VLOOKUP(J80,種目名!$O$5:$T$104,3,0))</f>
        <v/>
      </c>
      <c r="AB80" s="117" t="str">
        <f>IF(M80="","",VLOOKUP(M80,種目名!$O$5:$T$104,3,0))</f>
        <v/>
      </c>
      <c r="AC80" s="117" t="str">
        <f>IF(P80="","",VLOOKUP(AF80,種目名!$O$5:$T$104,3,0))</f>
        <v/>
      </c>
      <c r="AD80" s="118" t="str">
        <f>IF(S80="","",VLOOKUP(AI80,種目名!$O$5:$T$104,3,0))</f>
        <v/>
      </c>
      <c r="AE80" s="115">
        <f t="shared" si="108"/>
        <v>0</v>
      </c>
      <c r="AF80" s="152" t="str">
        <f t="shared" si="109"/>
        <v/>
      </c>
      <c r="AG80" s="152" t="str">
        <f t="shared" si="110"/>
        <v/>
      </c>
      <c r="AH80" s="115">
        <f t="shared" si="111"/>
        <v>0</v>
      </c>
      <c r="AI80" s="152" t="str">
        <f t="shared" si="112"/>
        <v/>
      </c>
      <c r="AJ80" s="152" t="str">
        <f t="shared" si="113"/>
        <v/>
      </c>
      <c r="AK80" s="383"/>
      <c r="AL80" s="166">
        <f t="shared" si="118"/>
        <v>0</v>
      </c>
      <c r="AM80" s="392">
        <f t="shared" si="119"/>
        <v>0</v>
      </c>
      <c r="AN80" s="392">
        <f>COUNTIF($B$12:B80,B80)</f>
        <v>0</v>
      </c>
      <c r="AO80" s="392"/>
      <c r="AP80" s="392" t="str">
        <f t="shared" si="120"/>
        <v/>
      </c>
      <c r="AQ80" s="392" t="str">
        <f t="shared" si="121"/>
        <v/>
      </c>
      <c r="AR80" s="392" t="str">
        <f t="shared" si="122"/>
        <v/>
      </c>
      <c r="AS80" s="392" t="str">
        <f t="shared" si="123"/>
        <v/>
      </c>
      <c r="AT80" s="392">
        <f t="shared" si="124"/>
        <v>0</v>
      </c>
      <c r="AU80" s="392" t="str">
        <f t="shared" si="125"/>
        <v/>
      </c>
      <c r="AV80" s="392" t="str">
        <f t="shared" si="126"/>
        <v/>
      </c>
      <c r="AW80" s="392" t="str">
        <f t="shared" si="127"/>
        <v/>
      </c>
      <c r="AX80" s="392" t="str">
        <f t="shared" si="128"/>
        <v/>
      </c>
      <c r="AY80" s="392" t="str">
        <f t="shared" si="129"/>
        <v/>
      </c>
      <c r="AZ80" s="392" t="str">
        <f t="shared" si="130"/>
        <v/>
      </c>
      <c r="BA80" s="392" t="str">
        <f t="shared" si="131"/>
        <v/>
      </c>
      <c r="BB80" s="392" t="str">
        <f t="shared" si="132"/>
        <v/>
      </c>
      <c r="BC80" s="392" t="str">
        <f t="shared" si="133"/>
        <v/>
      </c>
      <c r="BD80" s="396" t="str">
        <f t="shared" si="134"/>
        <v/>
      </c>
      <c r="BE80" s="386">
        <f t="shared" si="135"/>
        <v>0</v>
      </c>
      <c r="BF80" s="152"/>
      <c r="BG80" s="392">
        <f t="shared" si="136"/>
        <v>0</v>
      </c>
      <c r="BH80" s="392">
        <f t="shared" si="137"/>
        <v>0</v>
      </c>
      <c r="BI80" s="405">
        <f t="shared" si="138"/>
        <v>0</v>
      </c>
      <c r="BJ80" s="406">
        <f t="shared" si="114"/>
        <v>0</v>
      </c>
      <c r="BK80" s="391" t="str">
        <f t="shared" si="115"/>
        <v>0</v>
      </c>
      <c r="BL80" s="391" t="str">
        <f t="shared" si="116"/>
        <v>0</v>
      </c>
      <c r="BM80" s="405">
        <f t="shared" si="139"/>
        <v>0</v>
      </c>
      <c r="BN80" s="405" t="str">
        <f t="shared" si="140"/>
        <v>0m0</v>
      </c>
      <c r="BO80" s="392">
        <f t="shared" si="141"/>
        <v>0</v>
      </c>
      <c r="BP80" s="392">
        <f t="shared" si="142"/>
        <v>0</v>
      </c>
      <c r="BQ80" s="405">
        <f t="shared" si="143"/>
        <v>0</v>
      </c>
      <c r="BR80" s="406">
        <f t="shared" si="144"/>
        <v>0</v>
      </c>
      <c r="BS80" s="391" t="str">
        <f t="shared" si="145"/>
        <v>0</v>
      </c>
      <c r="BT80" s="391" t="str">
        <f t="shared" si="146"/>
        <v>0</v>
      </c>
      <c r="BU80" s="405">
        <f t="shared" si="147"/>
        <v>0</v>
      </c>
      <c r="BV80" s="405" t="str">
        <f t="shared" si="148"/>
        <v>0m0</v>
      </c>
      <c r="BW80" s="392">
        <f t="shared" si="149"/>
        <v>0</v>
      </c>
      <c r="BX80" s="392">
        <f t="shared" si="150"/>
        <v>0</v>
      </c>
      <c r="BY80" s="405">
        <f t="shared" si="151"/>
        <v>0</v>
      </c>
      <c r="BZ80" s="406">
        <f t="shared" si="152"/>
        <v>0</v>
      </c>
      <c r="CA80" s="391" t="str">
        <f t="shared" si="153"/>
        <v>0</v>
      </c>
      <c r="CB80" s="391" t="str">
        <f t="shared" si="154"/>
        <v>0</v>
      </c>
      <c r="CC80" s="405">
        <f t="shared" si="155"/>
        <v>0</v>
      </c>
      <c r="CD80" s="405" t="str">
        <f t="shared" si="156"/>
        <v>0m0</v>
      </c>
      <c r="CE80" s="392">
        <f t="shared" si="157"/>
        <v>0</v>
      </c>
      <c r="CF80" s="392">
        <f t="shared" si="158"/>
        <v>0</v>
      </c>
      <c r="CG80" s="405">
        <f t="shared" si="159"/>
        <v>0</v>
      </c>
      <c r="CH80" s="406">
        <f t="shared" si="160"/>
        <v>0</v>
      </c>
      <c r="CI80" s="391" t="str">
        <f t="shared" si="161"/>
        <v>0</v>
      </c>
      <c r="CJ80" s="391" t="str">
        <f t="shared" si="162"/>
        <v>0</v>
      </c>
      <c r="CK80" s="405">
        <f t="shared" si="163"/>
        <v>0</v>
      </c>
      <c r="CL80" s="405" t="str">
        <f t="shared" si="164"/>
        <v>0m0</v>
      </c>
      <c r="CM80" s="392">
        <f t="shared" si="165"/>
        <v>0</v>
      </c>
      <c r="CN80" s="392">
        <f t="shared" si="166"/>
        <v>0</v>
      </c>
      <c r="CO80" s="405">
        <f t="shared" si="167"/>
        <v>0</v>
      </c>
      <c r="CP80" s="406">
        <f t="shared" si="168"/>
        <v>0</v>
      </c>
      <c r="CQ80" s="391" t="str">
        <f t="shared" si="169"/>
        <v>0</v>
      </c>
      <c r="CR80" s="391" t="str">
        <f t="shared" si="170"/>
        <v>0</v>
      </c>
      <c r="CS80" s="405">
        <f t="shared" si="171"/>
        <v>0</v>
      </c>
      <c r="CT80" s="405" t="str">
        <f t="shared" si="172"/>
        <v>0m0</v>
      </c>
      <c r="CU80" s="405">
        <f t="shared" si="173"/>
        <v>0</v>
      </c>
      <c r="CV80" s="405">
        <f t="shared" si="174"/>
        <v>0</v>
      </c>
      <c r="CW80" s="405">
        <f t="shared" si="175"/>
        <v>0</v>
      </c>
      <c r="CX80" s="405">
        <f t="shared" si="176"/>
        <v>0</v>
      </c>
      <c r="CY80" s="405">
        <f t="shared" si="177"/>
        <v>0</v>
      </c>
      <c r="CZ80" s="405" t="str">
        <f t="shared" si="178"/>
        <v/>
      </c>
      <c r="DA80" s="405" t="str">
        <f t="shared" si="179"/>
        <v/>
      </c>
      <c r="DB80" s="405" t="str">
        <f t="shared" si="180"/>
        <v/>
      </c>
      <c r="DC80" s="405" t="str">
        <f t="shared" si="181"/>
        <v/>
      </c>
      <c r="DD80" s="405" t="str">
        <f t="shared" si="182"/>
        <v/>
      </c>
      <c r="DE80" s="405"/>
      <c r="DG80" s="405" t="str">
        <f t="shared" si="183"/>
        <v/>
      </c>
      <c r="DH80" s="405" t="str">
        <f t="shared" si="184"/>
        <v/>
      </c>
      <c r="DI80" s="405">
        <f t="shared" si="185"/>
        <v>0</v>
      </c>
      <c r="DJ80" s="405" t="str">
        <f t="shared" si="186"/>
        <v/>
      </c>
      <c r="DK80" s="405" t="str">
        <f t="shared" si="187"/>
        <v/>
      </c>
      <c r="DL80" s="405" t="str">
        <f t="shared" si="188"/>
        <v/>
      </c>
      <c r="DM80" s="405" t="str">
        <f t="shared" si="189"/>
        <v/>
      </c>
      <c r="DN80" s="405" t="str">
        <f t="shared" si="190"/>
        <v/>
      </c>
      <c r="DO80" s="405" t="str">
        <f t="shared" si="191"/>
        <v/>
      </c>
      <c r="DS80" s="386">
        <f t="shared" si="194"/>
        <v>0</v>
      </c>
      <c r="DT80" s="386">
        <f t="shared" si="192"/>
        <v>0</v>
      </c>
      <c r="DU80" s="404">
        <f t="shared" si="193"/>
        <v>0</v>
      </c>
    </row>
    <row r="81" spans="1:125" s="404" customFormat="1" ht="18" hidden="1" customHeight="1">
      <c r="A81" s="140" t="str">
        <f t="shared" si="117"/>
        <v/>
      </c>
      <c r="B81" s="153"/>
      <c r="C81" s="31" t="str">
        <f>IF(B81="","",VLOOKUP(B81,学連登録!$C$2:$G$3000,2,FALSE))</f>
        <v/>
      </c>
      <c r="D81" s="32" t="str">
        <f>IF(B81="","",VLOOKUP(B81,学連登録!$C$2:$G$3000,3,FALSE))</f>
        <v/>
      </c>
      <c r="E81" s="33" t="str">
        <f>IF(B81="","",VLOOKUP(B81,学連登録!$C$2:$G$3000,4,FALSE))</f>
        <v/>
      </c>
      <c r="F81" s="376" t="str">
        <f>IF(B81="","",VLOOKUP(B81,学連登録!$C$2:$I$3000,7,FALSE))</f>
        <v/>
      </c>
      <c r="G81" s="154"/>
      <c r="H81" s="889"/>
      <c r="I81" s="890"/>
      <c r="J81" s="155"/>
      <c r="K81" s="881"/>
      <c r="L81" s="882"/>
      <c r="M81" s="155"/>
      <c r="N81" s="881"/>
      <c r="O81" s="882"/>
      <c r="P81" s="154"/>
      <c r="Q81" s="881"/>
      <c r="R81" s="882"/>
      <c r="S81" s="154"/>
      <c r="T81" s="881"/>
      <c r="U81" s="882"/>
      <c r="V81" s="101" t="str">
        <f>IF(B81="","",VLOOKUP(B81,学連登録!$C$2:$H$3000,6,FALSE))</f>
        <v/>
      </c>
      <c r="W81" s="370"/>
      <c r="X81" s="152"/>
      <c r="Y81" s="116" t="str">
        <f t="shared" si="107"/>
        <v/>
      </c>
      <c r="Z81" s="97" t="str">
        <f>IF(G81="","",VLOOKUP(G81,種目名!$O$5:$T$104,3,0))</f>
        <v/>
      </c>
      <c r="AA81" s="98" t="str">
        <f>IF(J81="","",VLOOKUP(J81,種目名!$O$5:$T$104,3,0))</f>
        <v/>
      </c>
      <c r="AB81" s="117" t="str">
        <f>IF(M81="","",VLOOKUP(M81,種目名!$O$5:$T$104,3,0))</f>
        <v/>
      </c>
      <c r="AC81" s="117" t="str">
        <f>IF(P81="","",VLOOKUP(AF81,種目名!$O$5:$T$104,3,0))</f>
        <v/>
      </c>
      <c r="AD81" s="118" t="str">
        <f>IF(S81="","",VLOOKUP(AI81,種目名!$O$5:$T$104,3,0))</f>
        <v/>
      </c>
      <c r="AE81" s="115">
        <f t="shared" si="108"/>
        <v>0</v>
      </c>
      <c r="AF81" s="152" t="str">
        <f t="shared" si="109"/>
        <v/>
      </c>
      <c r="AG81" s="152" t="str">
        <f t="shared" si="110"/>
        <v/>
      </c>
      <c r="AH81" s="115">
        <f t="shared" si="111"/>
        <v>0</v>
      </c>
      <c r="AI81" s="152" t="str">
        <f t="shared" si="112"/>
        <v/>
      </c>
      <c r="AJ81" s="152" t="str">
        <f t="shared" si="113"/>
        <v/>
      </c>
      <c r="AK81" s="383"/>
      <c r="AL81" s="166">
        <f t="shared" si="118"/>
        <v>0</v>
      </c>
      <c r="AM81" s="392">
        <f t="shared" si="119"/>
        <v>0</v>
      </c>
      <c r="AN81" s="392">
        <f>COUNTIF($B$12:B81,B81)</f>
        <v>0</v>
      </c>
      <c r="AO81" s="392"/>
      <c r="AP81" s="392" t="str">
        <f t="shared" si="120"/>
        <v/>
      </c>
      <c r="AQ81" s="392" t="str">
        <f t="shared" si="121"/>
        <v/>
      </c>
      <c r="AR81" s="392" t="str">
        <f t="shared" si="122"/>
        <v/>
      </c>
      <c r="AS81" s="392" t="str">
        <f t="shared" si="123"/>
        <v/>
      </c>
      <c r="AT81" s="392">
        <f t="shared" si="124"/>
        <v>0</v>
      </c>
      <c r="AU81" s="392" t="str">
        <f t="shared" si="125"/>
        <v/>
      </c>
      <c r="AV81" s="392" t="str">
        <f t="shared" si="126"/>
        <v/>
      </c>
      <c r="AW81" s="392" t="str">
        <f t="shared" si="127"/>
        <v/>
      </c>
      <c r="AX81" s="392" t="str">
        <f t="shared" si="128"/>
        <v/>
      </c>
      <c r="AY81" s="392" t="str">
        <f t="shared" si="129"/>
        <v/>
      </c>
      <c r="AZ81" s="392" t="str">
        <f t="shared" si="130"/>
        <v/>
      </c>
      <c r="BA81" s="392" t="str">
        <f t="shared" si="131"/>
        <v/>
      </c>
      <c r="BB81" s="392" t="str">
        <f t="shared" si="132"/>
        <v/>
      </c>
      <c r="BC81" s="392" t="str">
        <f t="shared" si="133"/>
        <v/>
      </c>
      <c r="BD81" s="396" t="str">
        <f t="shared" si="134"/>
        <v/>
      </c>
      <c r="BE81" s="386">
        <f t="shared" si="135"/>
        <v>0</v>
      </c>
      <c r="BF81" s="152"/>
      <c r="BG81" s="392">
        <f t="shared" si="136"/>
        <v>0</v>
      </c>
      <c r="BH81" s="392">
        <f t="shared" si="137"/>
        <v>0</v>
      </c>
      <c r="BI81" s="405">
        <f t="shared" si="138"/>
        <v>0</v>
      </c>
      <c r="BJ81" s="406">
        <f t="shared" si="114"/>
        <v>0</v>
      </c>
      <c r="BK81" s="391" t="str">
        <f t="shared" si="115"/>
        <v>0</v>
      </c>
      <c r="BL81" s="391" t="str">
        <f t="shared" si="116"/>
        <v>0</v>
      </c>
      <c r="BM81" s="405">
        <f t="shared" si="139"/>
        <v>0</v>
      </c>
      <c r="BN81" s="405" t="str">
        <f t="shared" si="140"/>
        <v>0m0</v>
      </c>
      <c r="BO81" s="392">
        <f t="shared" si="141"/>
        <v>0</v>
      </c>
      <c r="BP81" s="392">
        <f t="shared" si="142"/>
        <v>0</v>
      </c>
      <c r="BQ81" s="405">
        <f t="shared" si="143"/>
        <v>0</v>
      </c>
      <c r="BR81" s="406">
        <f t="shared" si="144"/>
        <v>0</v>
      </c>
      <c r="BS81" s="391" t="str">
        <f t="shared" si="145"/>
        <v>0</v>
      </c>
      <c r="BT81" s="391" t="str">
        <f t="shared" si="146"/>
        <v>0</v>
      </c>
      <c r="BU81" s="405">
        <f t="shared" si="147"/>
        <v>0</v>
      </c>
      <c r="BV81" s="405" t="str">
        <f t="shared" si="148"/>
        <v>0m0</v>
      </c>
      <c r="BW81" s="392">
        <f t="shared" si="149"/>
        <v>0</v>
      </c>
      <c r="BX81" s="392">
        <f t="shared" si="150"/>
        <v>0</v>
      </c>
      <c r="BY81" s="405">
        <f t="shared" si="151"/>
        <v>0</v>
      </c>
      <c r="BZ81" s="406">
        <f t="shared" si="152"/>
        <v>0</v>
      </c>
      <c r="CA81" s="391" t="str">
        <f t="shared" si="153"/>
        <v>0</v>
      </c>
      <c r="CB81" s="391" t="str">
        <f t="shared" si="154"/>
        <v>0</v>
      </c>
      <c r="CC81" s="405">
        <f t="shared" si="155"/>
        <v>0</v>
      </c>
      <c r="CD81" s="405" t="str">
        <f t="shared" si="156"/>
        <v>0m0</v>
      </c>
      <c r="CE81" s="392">
        <f t="shared" si="157"/>
        <v>0</v>
      </c>
      <c r="CF81" s="392">
        <f t="shared" si="158"/>
        <v>0</v>
      </c>
      <c r="CG81" s="405">
        <f t="shared" si="159"/>
        <v>0</v>
      </c>
      <c r="CH81" s="406">
        <f t="shared" si="160"/>
        <v>0</v>
      </c>
      <c r="CI81" s="391" t="str">
        <f t="shared" si="161"/>
        <v>0</v>
      </c>
      <c r="CJ81" s="391" t="str">
        <f t="shared" si="162"/>
        <v>0</v>
      </c>
      <c r="CK81" s="405">
        <f t="shared" si="163"/>
        <v>0</v>
      </c>
      <c r="CL81" s="405" t="str">
        <f t="shared" si="164"/>
        <v>0m0</v>
      </c>
      <c r="CM81" s="392">
        <f t="shared" si="165"/>
        <v>0</v>
      </c>
      <c r="CN81" s="392">
        <f t="shared" si="166"/>
        <v>0</v>
      </c>
      <c r="CO81" s="405">
        <f t="shared" si="167"/>
        <v>0</v>
      </c>
      <c r="CP81" s="406">
        <f t="shared" si="168"/>
        <v>0</v>
      </c>
      <c r="CQ81" s="391" t="str">
        <f t="shared" si="169"/>
        <v>0</v>
      </c>
      <c r="CR81" s="391" t="str">
        <f t="shared" si="170"/>
        <v>0</v>
      </c>
      <c r="CS81" s="405">
        <f t="shared" si="171"/>
        <v>0</v>
      </c>
      <c r="CT81" s="405" t="str">
        <f t="shared" si="172"/>
        <v>0m0</v>
      </c>
      <c r="CU81" s="405">
        <f t="shared" si="173"/>
        <v>0</v>
      </c>
      <c r="CV81" s="405">
        <f t="shared" si="174"/>
        <v>0</v>
      </c>
      <c r="CW81" s="405">
        <f t="shared" si="175"/>
        <v>0</v>
      </c>
      <c r="CX81" s="405">
        <f t="shared" si="176"/>
        <v>0</v>
      </c>
      <c r="CY81" s="405">
        <f t="shared" si="177"/>
        <v>0</v>
      </c>
      <c r="CZ81" s="405" t="str">
        <f t="shared" si="178"/>
        <v/>
      </c>
      <c r="DA81" s="405" t="str">
        <f t="shared" si="179"/>
        <v/>
      </c>
      <c r="DB81" s="405" t="str">
        <f t="shared" si="180"/>
        <v/>
      </c>
      <c r="DC81" s="405" t="str">
        <f t="shared" si="181"/>
        <v/>
      </c>
      <c r="DD81" s="405" t="str">
        <f t="shared" si="182"/>
        <v/>
      </c>
      <c r="DE81" s="405"/>
      <c r="DG81" s="405" t="str">
        <f t="shared" si="183"/>
        <v/>
      </c>
      <c r="DH81" s="405" t="str">
        <f t="shared" si="184"/>
        <v/>
      </c>
      <c r="DI81" s="405">
        <f t="shared" si="185"/>
        <v>0</v>
      </c>
      <c r="DJ81" s="405" t="str">
        <f t="shared" si="186"/>
        <v/>
      </c>
      <c r="DK81" s="405" t="str">
        <f t="shared" si="187"/>
        <v/>
      </c>
      <c r="DL81" s="405" t="str">
        <f t="shared" si="188"/>
        <v/>
      </c>
      <c r="DM81" s="405" t="str">
        <f t="shared" si="189"/>
        <v/>
      </c>
      <c r="DN81" s="405" t="str">
        <f t="shared" si="190"/>
        <v/>
      </c>
      <c r="DO81" s="405" t="str">
        <f t="shared" si="191"/>
        <v/>
      </c>
      <c r="DS81" s="386">
        <f t="shared" si="194"/>
        <v>0</v>
      </c>
      <c r="DT81" s="386">
        <f t="shared" si="192"/>
        <v>0</v>
      </c>
      <c r="DU81" s="404">
        <f t="shared" si="193"/>
        <v>0</v>
      </c>
    </row>
    <row r="82" spans="1:125" s="404" customFormat="1" ht="18" hidden="1" customHeight="1">
      <c r="A82" s="140" t="str">
        <f t="shared" si="117"/>
        <v/>
      </c>
      <c r="B82" s="153"/>
      <c r="C82" s="31" t="str">
        <f>IF(B82="","",VLOOKUP(B82,学連登録!$C$2:$G$3000,2,FALSE))</f>
        <v/>
      </c>
      <c r="D82" s="32" t="str">
        <f>IF(B82="","",VLOOKUP(B82,学連登録!$C$2:$G$3000,3,FALSE))</f>
        <v/>
      </c>
      <c r="E82" s="33" t="str">
        <f>IF(B82="","",VLOOKUP(B82,学連登録!$C$2:$G$3000,4,FALSE))</f>
        <v/>
      </c>
      <c r="F82" s="376" t="str">
        <f>IF(B82="","",VLOOKUP(B82,学連登録!$C$2:$I$3000,7,FALSE))</f>
        <v/>
      </c>
      <c r="G82" s="154"/>
      <c r="H82" s="889"/>
      <c r="I82" s="890"/>
      <c r="J82" s="155"/>
      <c r="K82" s="881"/>
      <c r="L82" s="882"/>
      <c r="M82" s="155"/>
      <c r="N82" s="881"/>
      <c r="O82" s="882"/>
      <c r="P82" s="154"/>
      <c r="Q82" s="881"/>
      <c r="R82" s="882"/>
      <c r="S82" s="154"/>
      <c r="T82" s="881"/>
      <c r="U82" s="882"/>
      <c r="V82" s="101" t="str">
        <f>IF(B82="","",VLOOKUP(B82,学連登録!$C$2:$H$3000,6,FALSE))</f>
        <v/>
      </c>
      <c r="W82" s="370"/>
      <c r="X82" s="152"/>
      <c r="Y82" s="116" t="str">
        <f t="shared" si="107"/>
        <v/>
      </c>
      <c r="Z82" s="97" t="str">
        <f>IF(G82="","",VLOOKUP(G82,種目名!$O$5:$T$104,3,0))</f>
        <v/>
      </c>
      <c r="AA82" s="98" t="str">
        <f>IF(J82="","",VLOOKUP(J82,種目名!$O$5:$T$104,3,0))</f>
        <v/>
      </c>
      <c r="AB82" s="117" t="str">
        <f>IF(M82="","",VLOOKUP(M82,種目名!$O$5:$T$104,3,0))</f>
        <v/>
      </c>
      <c r="AC82" s="117" t="str">
        <f>IF(P82="","",VLOOKUP(AF82,種目名!$O$5:$T$104,3,0))</f>
        <v/>
      </c>
      <c r="AD82" s="118" t="str">
        <f>IF(S82="","",VLOOKUP(AI82,種目名!$O$5:$T$104,3,0))</f>
        <v/>
      </c>
      <c r="AE82" s="115">
        <f t="shared" si="108"/>
        <v>0</v>
      </c>
      <c r="AF82" s="152" t="str">
        <f t="shared" si="109"/>
        <v/>
      </c>
      <c r="AG82" s="152" t="str">
        <f t="shared" si="110"/>
        <v/>
      </c>
      <c r="AH82" s="115">
        <f t="shared" si="111"/>
        <v>0</v>
      </c>
      <c r="AI82" s="152" t="str">
        <f t="shared" si="112"/>
        <v/>
      </c>
      <c r="AJ82" s="152" t="str">
        <f t="shared" si="113"/>
        <v/>
      </c>
      <c r="AK82" s="383"/>
      <c r="AL82" s="166">
        <f t="shared" si="118"/>
        <v>0</v>
      </c>
      <c r="AM82" s="392">
        <f t="shared" si="119"/>
        <v>0</v>
      </c>
      <c r="AN82" s="392">
        <f>COUNTIF($B$12:B82,B82)</f>
        <v>0</v>
      </c>
      <c r="AO82" s="392"/>
      <c r="AP82" s="392" t="str">
        <f t="shared" si="120"/>
        <v/>
      </c>
      <c r="AQ82" s="392" t="str">
        <f t="shared" si="121"/>
        <v/>
      </c>
      <c r="AR82" s="392" t="str">
        <f t="shared" si="122"/>
        <v/>
      </c>
      <c r="AS82" s="392" t="str">
        <f t="shared" si="123"/>
        <v/>
      </c>
      <c r="AT82" s="392">
        <f t="shared" si="124"/>
        <v>0</v>
      </c>
      <c r="AU82" s="392" t="str">
        <f t="shared" si="125"/>
        <v/>
      </c>
      <c r="AV82" s="392" t="str">
        <f t="shared" si="126"/>
        <v/>
      </c>
      <c r="AW82" s="392" t="str">
        <f t="shared" si="127"/>
        <v/>
      </c>
      <c r="AX82" s="392" t="str">
        <f t="shared" si="128"/>
        <v/>
      </c>
      <c r="AY82" s="392" t="str">
        <f t="shared" si="129"/>
        <v/>
      </c>
      <c r="AZ82" s="392" t="str">
        <f t="shared" si="130"/>
        <v/>
      </c>
      <c r="BA82" s="392" t="str">
        <f t="shared" si="131"/>
        <v/>
      </c>
      <c r="BB82" s="392" t="str">
        <f t="shared" si="132"/>
        <v/>
      </c>
      <c r="BC82" s="392" t="str">
        <f t="shared" si="133"/>
        <v/>
      </c>
      <c r="BD82" s="396" t="str">
        <f t="shared" si="134"/>
        <v/>
      </c>
      <c r="BE82" s="386">
        <f t="shared" si="135"/>
        <v>0</v>
      </c>
      <c r="BF82" s="152"/>
      <c r="BG82" s="392">
        <f t="shared" si="136"/>
        <v>0</v>
      </c>
      <c r="BH82" s="392">
        <f t="shared" si="137"/>
        <v>0</v>
      </c>
      <c r="BI82" s="405">
        <f t="shared" si="138"/>
        <v>0</v>
      </c>
      <c r="BJ82" s="406">
        <f t="shared" si="114"/>
        <v>0</v>
      </c>
      <c r="BK82" s="391" t="str">
        <f t="shared" si="115"/>
        <v>0</v>
      </c>
      <c r="BL82" s="391" t="str">
        <f t="shared" si="116"/>
        <v>0</v>
      </c>
      <c r="BM82" s="405">
        <f t="shared" si="139"/>
        <v>0</v>
      </c>
      <c r="BN82" s="405" t="str">
        <f t="shared" si="140"/>
        <v>0m0</v>
      </c>
      <c r="BO82" s="392">
        <f t="shared" si="141"/>
        <v>0</v>
      </c>
      <c r="BP82" s="392">
        <f t="shared" si="142"/>
        <v>0</v>
      </c>
      <c r="BQ82" s="405">
        <f t="shared" si="143"/>
        <v>0</v>
      </c>
      <c r="BR82" s="406">
        <f t="shared" si="144"/>
        <v>0</v>
      </c>
      <c r="BS82" s="391" t="str">
        <f t="shared" si="145"/>
        <v>0</v>
      </c>
      <c r="BT82" s="391" t="str">
        <f t="shared" si="146"/>
        <v>0</v>
      </c>
      <c r="BU82" s="405">
        <f t="shared" si="147"/>
        <v>0</v>
      </c>
      <c r="BV82" s="405" t="str">
        <f t="shared" si="148"/>
        <v>0m0</v>
      </c>
      <c r="BW82" s="392">
        <f t="shared" si="149"/>
        <v>0</v>
      </c>
      <c r="BX82" s="392">
        <f t="shared" si="150"/>
        <v>0</v>
      </c>
      <c r="BY82" s="405">
        <f t="shared" si="151"/>
        <v>0</v>
      </c>
      <c r="BZ82" s="406">
        <f t="shared" si="152"/>
        <v>0</v>
      </c>
      <c r="CA82" s="391" t="str">
        <f t="shared" si="153"/>
        <v>0</v>
      </c>
      <c r="CB82" s="391" t="str">
        <f t="shared" si="154"/>
        <v>0</v>
      </c>
      <c r="CC82" s="405">
        <f t="shared" si="155"/>
        <v>0</v>
      </c>
      <c r="CD82" s="405" t="str">
        <f t="shared" si="156"/>
        <v>0m0</v>
      </c>
      <c r="CE82" s="392">
        <f t="shared" si="157"/>
        <v>0</v>
      </c>
      <c r="CF82" s="392">
        <f t="shared" si="158"/>
        <v>0</v>
      </c>
      <c r="CG82" s="405">
        <f t="shared" si="159"/>
        <v>0</v>
      </c>
      <c r="CH82" s="406">
        <f t="shared" si="160"/>
        <v>0</v>
      </c>
      <c r="CI82" s="391" t="str">
        <f t="shared" si="161"/>
        <v>0</v>
      </c>
      <c r="CJ82" s="391" t="str">
        <f t="shared" si="162"/>
        <v>0</v>
      </c>
      <c r="CK82" s="405">
        <f t="shared" si="163"/>
        <v>0</v>
      </c>
      <c r="CL82" s="405" t="str">
        <f t="shared" si="164"/>
        <v>0m0</v>
      </c>
      <c r="CM82" s="392">
        <f t="shared" si="165"/>
        <v>0</v>
      </c>
      <c r="CN82" s="392">
        <f t="shared" si="166"/>
        <v>0</v>
      </c>
      <c r="CO82" s="405">
        <f t="shared" si="167"/>
        <v>0</v>
      </c>
      <c r="CP82" s="406">
        <f t="shared" si="168"/>
        <v>0</v>
      </c>
      <c r="CQ82" s="391" t="str">
        <f t="shared" si="169"/>
        <v>0</v>
      </c>
      <c r="CR82" s="391" t="str">
        <f t="shared" si="170"/>
        <v>0</v>
      </c>
      <c r="CS82" s="405">
        <f t="shared" si="171"/>
        <v>0</v>
      </c>
      <c r="CT82" s="405" t="str">
        <f t="shared" si="172"/>
        <v>0m0</v>
      </c>
      <c r="CU82" s="405">
        <f t="shared" si="173"/>
        <v>0</v>
      </c>
      <c r="CV82" s="405">
        <f t="shared" si="174"/>
        <v>0</v>
      </c>
      <c r="CW82" s="405">
        <f t="shared" si="175"/>
        <v>0</v>
      </c>
      <c r="CX82" s="405">
        <f t="shared" si="176"/>
        <v>0</v>
      </c>
      <c r="CY82" s="405">
        <f t="shared" si="177"/>
        <v>0</v>
      </c>
      <c r="CZ82" s="405" t="str">
        <f t="shared" si="178"/>
        <v/>
      </c>
      <c r="DA82" s="405" t="str">
        <f t="shared" si="179"/>
        <v/>
      </c>
      <c r="DB82" s="405" t="str">
        <f t="shared" si="180"/>
        <v/>
      </c>
      <c r="DC82" s="405" t="str">
        <f t="shared" si="181"/>
        <v/>
      </c>
      <c r="DD82" s="405" t="str">
        <f t="shared" si="182"/>
        <v/>
      </c>
      <c r="DE82" s="405"/>
      <c r="DG82" s="405" t="str">
        <f t="shared" si="183"/>
        <v/>
      </c>
      <c r="DH82" s="405" t="str">
        <f t="shared" si="184"/>
        <v/>
      </c>
      <c r="DI82" s="405">
        <f t="shared" si="185"/>
        <v>0</v>
      </c>
      <c r="DJ82" s="405" t="str">
        <f t="shared" si="186"/>
        <v/>
      </c>
      <c r="DK82" s="405" t="str">
        <f t="shared" si="187"/>
        <v/>
      </c>
      <c r="DL82" s="405" t="str">
        <f t="shared" si="188"/>
        <v/>
      </c>
      <c r="DM82" s="405" t="str">
        <f t="shared" si="189"/>
        <v/>
      </c>
      <c r="DN82" s="405" t="str">
        <f t="shared" si="190"/>
        <v/>
      </c>
      <c r="DO82" s="405" t="str">
        <f t="shared" si="191"/>
        <v/>
      </c>
      <c r="DS82" s="386">
        <f t="shared" si="194"/>
        <v>0</v>
      </c>
      <c r="DT82" s="386">
        <f t="shared" si="192"/>
        <v>0</v>
      </c>
      <c r="DU82" s="404">
        <f t="shared" si="193"/>
        <v>0</v>
      </c>
    </row>
    <row r="83" spans="1:125" s="404" customFormat="1" ht="18.75" hidden="1" customHeight="1">
      <c r="A83" s="140" t="str">
        <f t="shared" si="117"/>
        <v/>
      </c>
      <c r="B83" s="153"/>
      <c r="C83" s="31" t="str">
        <f>IF(B83="","",VLOOKUP(B83,学連登録!$C$2:$G$3000,2,FALSE))</f>
        <v/>
      </c>
      <c r="D83" s="32" t="str">
        <f>IF(B83="","",VLOOKUP(B83,学連登録!$C$2:$G$3000,3,FALSE))</f>
        <v/>
      </c>
      <c r="E83" s="33" t="str">
        <f>IF(B83="","",VLOOKUP(B83,学連登録!$C$2:$G$3000,4,FALSE))</f>
        <v/>
      </c>
      <c r="F83" s="376" t="str">
        <f>IF(B83="","",VLOOKUP(B83,学連登録!$C$2:$I$3000,7,FALSE))</f>
        <v/>
      </c>
      <c r="G83" s="154"/>
      <c r="H83" s="889"/>
      <c r="I83" s="890"/>
      <c r="J83" s="155"/>
      <c r="K83" s="887"/>
      <c r="L83" s="888"/>
      <c r="M83" s="155"/>
      <c r="N83" s="881"/>
      <c r="O83" s="882"/>
      <c r="P83" s="154"/>
      <c r="Q83" s="887"/>
      <c r="R83" s="888"/>
      <c r="S83" s="154"/>
      <c r="T83" s="887"/>
      <c r="U83" s="888"/>
      <c r="V83" s="101" t="str">
        <f>IF(B83="","",VLOOKUP(B83,学連登録!$C$2:$H$3000,6,FALSE))</f>
        <v/>
      </c>
      <c r="W83" s="370"/>
      <c r="X83" s="152"/>
      <c r="Y83" s="116" t="str">
        <f t="shared" si="107"/>
        <v/>
      </c>
      <c r="Z83" s="97" t="str">
        <f>IF(G83="","",VLOOKUP(G83,種目名!$O$5:$T$104,3,0))</f>
        <v/>
      </c>
      <c r="AA83" s="98" t="str">
        <f>IF(J83="","",VLOOKUP(J83,種目名!$O$5:$T$104,3,0))</f>
        <v/>
      </c>
      <c r="AB83" s="117" t="str">
        <f>IF(M83="","",VLOOKUP(M83,種目名!$O$5:$T$104,3,0))</f>
        <v/>
      </c>
      <c r="AC83" s="117" t="str">
        <f>IF(P83="","",VLOOKUP(AF83,種目名!$O$5:$T$104,3,0))</f>
        <v/>
      </c>
      <c r="AD83" s="118" t="str">
        <f>IF(S83="","",VLOOKUP(AI83,種目名!$O$5:$T$104,3,0))</f>
        <v/>
      </c>
      <c r="AE83" s="115">
        <f t="shared" si="108"/>
        <v>0</v>
      </c>
      <c r="AF83" s="152" t="str">
        <f t="shared" si="109"/>
        <v/>
      </c>
      <c r="AG83" s="152" t="str">
        <f t="shared" si="110"/>
        <v/>
      </c>
      <c r="AH83" s="115">
        <f t="shared" si="111"/>
        <v>0</v>
      </c>
      <c r="AI83" s="152" t="str">
        <f t="shared" si="112"/>
        <v/>
      </c>
      <c r="AJ83" s="152" t="str">
        <f t="shared" si="113"/>
        <v/>
      </c>
      <c r="AK83" s="383"/>
      <c r="AL83" s="166">
        <f t="shared" si="118"/>
        <v>0</v>
      </c>
      <c r="AM83" s="392">
        <f t="shared" si="119"/>
        <v>0</v>
      </c>
      <c r="AN83" s="392">
        <f>COUNTIF($B$12:B83,B83)</f>
        <v>0</v>
      </c>
      <c r="AO83" s="392"/>
      <c r="AP83" s="392" t="str">
        <f t="shared" si="120"/>
        <v/>
      </c>
      <c r="AQ83" s="392" t="str">
        <f t="shared" si="121"/>
        <v/>
      </c>
      <c r="AR83" s="392" t="str">
        <f t="shared" si="122"/>
        <v/>
      </c>
      <c r="AS83" s="392" t="str">
        <f t="shared" si="123"/>
        <v/>
      </c>
      <c r="AT83" s="392">
        <f t="shared" si="124"/>
        <v>0</v>
      </c>
      <c r="AU83" s="392" t="str">
        <f t="shared" si="125"/>
        <v/>
      </c>
      <c r="AV83" s="392" t="str">
        <f t="shared" si="126"/>
        <v/>
      </c>
      <c r="AW83" s="392" t="str">
        <f t="shared" si="127"/>
        <v/>
      </c>
      <c r="AX83" s="392" t="str">
        <f t="shared" si="128"/>
        <v/>
      </c>
      <c r="AY83" s="392" t="str">
        <f t="shared" si="129"/>
        <v/>
      </c>
      <c r="AZ83" s="392" t="str">
        <f t="shared" si="130"/>
        <v/>
      </c>
      <c r="BA83" s="392" t="str">
        <f t="shared" si="131"/>
        <v/>
      </c>
      <c r="BB83" s="392" t="str">
        <f t="shared" si="132"/>
        <v/>
      </c>
      <c r="BC83" s="392" t="str">
        <f t="shared" si="133"/>
        <v/>
      </c>
      <c r="BD83" s="396" t="str">
        <f t="shared" si="134"/>
        <v/>
      </c>
      <c r="BE83" s="386">
        <f t="shared" si="135"/>
        <v>0</v>
      </c>
      <c r="BF83" s="152"/>
      <c r="BG83" s="392">
        <f t="shared" si="136"/>
        <v>0</v>
      </c>
      <c r="BH83" s="392">
        <f t="shared" si="137"/>
        <v>0</v>
      </c>
      <c r="BI83" s="405">
        <f t="shared" si="138"/>
        <v>0</v>
      </c>
      <c r="BJ83" s="406">
        <f t="shared" si="114"/>
        <v>0</v>
      </c>
      <c r="BK83" s="391" t="str">
        <f t="shared" si="115"/>
        <v>0</v>
      </c>
      <c r="BL83" s="391" t="str">
        <f t="shared" si="116"/>
        <v>0</v>
      </c>
      <c r="BM83" s="405">
        <f t="shared" si="139"/>
        <v>0</v>
      </c>
      <c r="BN83" s="405" t="str">
        <f t="shared" si="140"/>
        <v>0m0</v>
      </c>
      <c r="BO83" s="392">
        <f t="shared" si="141"/>
        <v>0</v>
      </c>
      <c r="BP83" s="392">
        <f t="shared" si="142"/>
        <v>0</v>
      </c>
      <c r="BQ83" s="405">
        <f t="shared" si="143"/>
        <v>0</v>
      </c>
      <c r="BR83" s="406">
        <f t="shared" si="144"/>
        <v>0</v>
      </c>
      <c r="BS83" s="391" t="str">
        <f t="shared" si="145"/>
        <v>0</v>
      </c>
      <c r="BT83" s="391" t="str">
        <f t="shared" si="146"/>
        <v>0</v>
      </c>
      <c r="BU83" s="405">
        <f t="shared" si="147"/>
        <v>0</v>
      </c>
      <c r="BV83" s="405" t="str">
        <f t="shared" si="148"/>
        <v>0m0</v>
      </c>
      <c r="BW83" s="392">
        <f t="shared" si="149"/>
        <v>0</v>
      </c>
      <c r="BX83" s="392">
        <f t="shared" si="150"/>
        <v>0</v>
      </c>
      <c r="BY83" s="405">
        <f t="shared" si="151"/>
        <v>0</v>
      </c>
      <c r="BZ83" s="406">
        <f t="shared" si="152"/>
        <v>0</v>
      </c>
      <c r="CA83" s="391" t="str">
        <f t="shared" si="153"/>
        <v>0</v>
      </c>
      <c r="CB83" s="391" t="str">
        <f t="shared" si="154"/>
        <v>0</v>
      </c>
      <c r="CC83" s="405">
        <f t="shared" si="155"/>
        <v>0</v>
      </c>
      <c r="CD83" s="405" t="str">
        <f t="shared" si="156"/>
        <v>0m0</v>
      </c>
      <c r="CE83" s="392">
        <f t="shared" si="157"/>
        <v>0</v>
      </c>
      <c r="CF83" s="392">
        <f t="shared" si="158"/>
        <v>0</v>
      </c>
      <c r="CG83" s="405">
        <f t="shared" si="159"/>
        <v>0</v>
      </c>
      <c r="CH83" s="406">
        <f t="shared" si="160"/>
        <v>0</v>
      </c>
      <c r="CI83" s="391" t="str">
        <f t="shared" si="161"/>
        <v>0</v>
      </c>
      <c r="CJ83" s="391" t="str">
        <f t="shared" si="162"/>
        <v>0</v>
      </c>
      <c r="CK83" s="405">
        <f t="shared" si="163"/>
        <v>0</v>
      </c>
      <c r="CL83" s="405" t="str">
        <f t="shared" si="164"/>
        <v>0m0</v>
      </c>
      <c r="CM83" s="392">
        <f t="shared" si="165"/>
        <v>0</v>
      </c>
      <c r="CN83" s="392">
        <f t="shared" si="166"/>
        <v>0</v>
      </c>
      <c r="CO83" s="405">
        <f t="shared" si="167"/>
        <v>0</v>
      </c>
      <c r="CP83" s="406">
        <f t="shared" si="168"/>
        <v>0</v>
      </c>
      <c r="CQ83" s="391" t="str">
        <f t="shared" si="169"/>
        <v>0</v>
      </c>
      <c r="CR83" s="391" t="str">
        <f t="shared" si="170"/>
        <v>0</v>
      </c>
      <c r="CS83" s="405">
        <f t="shared" si="171"/>
        <v>0</v>
      </c>
      <c r="CT83" s="405" t="str">
        <f t="shared" si="172"/>
        <v>0m0</v>
      </c>
      <c r="CU83" s="405">
        <f t="shared" si="173"/>
        <v>0</v>
      </c>
      <c r="CV83" s="405">
        <f t="shared" si="174"/>
        <v>0</v>
      </c>
      <c r="CW83" s="405">
        <f t="shared" si="175"/>
        <v>0</v>
      </c>
      <c r="CX83" s="405">
        <f t="shared" si="176"/>
        <v>0</v>
      </c>
      <c r="CY83" s="405">
        <f t="shared" si="177"/>
        <v>0</v>
      </c>
      <c r="CZ83" s="405" t="str">
        <f t="shared" si="178"/>
        <v/>
      </c>
      <c r="DA83" s="405" t="str">
        <f t="shared" si="179"/>
        <v/>
      </c>
      <c r="DB83" s="405" t="str">
        <f t="shared" si="180"/>
        <v/>
      </c>
      <c r="DC83" s="405" t="str">
        <f t="shared" si="181"/>
        <v/>
      </c>
      <c r="DD83" s="405" t="str">
        <f t="shared" si="182"/>
        <v/>
      </c>
      <c r="DE83" s="405"/>
      <c r="DG83" s="405" t="str">
        <f t="shared" si="183"/>
        <v/>
      </c>
      <c r="DH83" s="405" t="str">
        <f t="shared" si="184"/>
        <v/>
      </c>
      <c r="DI83" s="405">
        <f t="shared" si="185"/>
        <v>0</v>
      </c>
      <c r="DJ83" s="405" t="str">
        <f t="shared" si="186"/>
        <v/>
      </c>
      <c r="DK83" s="405" t="str">
        <f t="shared" si="187"/>
        <v/>
      </c>
      <c r="DL83" s="405" t="str">
        <f t="shared" si="188"/>
        <v/>
      </c>
      <c r="DM83" s="405" t="str">
        <f t="shared" si="189"/>
        <v/>
      </c>
      <c r="DN83" s="405" t="str">
        <f t="shared" si="190"/>
        <v/>
      </c>
      <c r="DO83" s="405" t="str">
        <f t="shared" si="191"/>
        <v/>
      </c>
      <c r="DS83" s="386">
        <f t="shared" si="194"/>
        <v>0</v>
      </c>
      <c r="DT83" s="386">
        <f t="shared" si="192"/>
        <v>0</v>
      </c>
      <c r="DU83" s="404">
        <f t="shared" si="193"/>
        <v>0</v>
      </c>
    </row>
    <row r="84" spans="1:125" s="404" customFormat="1" ht="24.75" hidden="1" customHeight="1">
      <c r="A84" s="140" t="str">
        <f t="shared" si="117"/>
        <v/>
      </c>
      <c r="B84" s="153"/>
      <c r="C84" s="31" t="str">
        <f>IF(B84="","",VLOOKUP(B84,学連登録!$C$2:$G$3000,2,FALSE))</f>
        <v/>
      </c>
      <c r="D84" s="32" t="str">
        <f>IF(B84="","",VLOOKUP(B84,学連登録!$C$2:$G$3000,3,FALSE))</f>
        <v/>
      </c>
      <c r="E84" s="33" t="str">
        <f>IF(B84="","",VLOOKUP(B84,学連登録!$C$2:$G$3000,4,FALSE))</f>
        <v/>
      </c>
      <c r="F84" s="376" t="str">
        <f>IF(B84="","",VLOOKUP(B84,学連登録!$C$2:$I$3000,7,FALSE))</f>
        <v/>
      </c>
      <c r="G84" s="154"/>
      <c r="H84" s="889"/>
      <c r="I84" s="890"/>
      <c r="J84" s="155"/>
      <c r="K84" s="887"/>
      <c r="L84" s="888"/>
      <c r="M84" s="155"/>
      <c r="N84" s="881"/>
      <c r="O84" s="882"/>
      <c r="P84" s="154"/>
      <c r="Q84" s="887"/>
      <c r="R84" s="888"/>
      <c r="S84" s="154"/>
      <c r="T84" s="887"/>
      <c r="U84" s="888"/>
      <c r="V84" s="101" t="str">
        <f>IF(B84="","",VLOOKUP(B84,学連登録!$C$2:$H$3000,6,FALSE))</f>
        <v/>
      </c>
      <c r="W84" s="370"/>
      <c r="X84" s="152"/>
      <c r="Y84" s="116"/>
      <c r="Z84" s="97" t="str">
        <f>IF(G84="","",VLOOKUP(G84,種目名!$O$5:$T$104,3,0))</f>
        <v/>
      </c>
      <c r="AA84" s="98" t="str">
        <f>IF(J84="","",VLOOKUP(J84,種目名!$O$5:$T$104,3,0))</f>
        <v/>
      </c>
      <c r="AB84" s="117" t="str">
        <f>IF(M84="","",VLOOKUP(M84,種目名!$O$5:$T$104,3,0))</f>
        <v/>
      </c>
      <c r="AC84" s="117" t="str">
        <f>IF(P84="","",VLOOKUP(AF84,種目名!$O$5:$T$104,3,0))</f>
        <v/>
      </c>
      <c r="AD84" s="118" t="str">
        <f>IF(S84="","",VLOOKUP(AI84,種目名!$O$5:$T$104,3,0))</f>
        <v/>
      </c>
      <c r="AE84" s="115"/>
      <c r="AF84" s="152"/>
      <c r="AG84" s="152"/>
      <c r="AH84" s="115"/>
      <c r="AI84" s="152"/>
      <c r="AJ84" s="152"/>
      <c r="AK84" s="383"/>
      <c r="AL84" s="166">
        <f t="shared" si="118"/>
        <v>0</v>
      </c>
      <c r="AM84" s="392">
        <f t="shared" si="119"/>
        <v>0</v>
      </c>
      <c r="AN84" s="392">
        <f>COUNTIF($B$12:B84,B84)</f>
        <v>0</v>
      </c>
      <c r="AO84" s="392"/>
      <c r="AP84" s="392" t="str">
        <f t="shared" si="120"/>
        <v/>
      </c>
      <c r="AQ84" s="392" t="str">
        <f t="shared" si="121"/>
        <v/>
      </c>
      <c r="AR84" s="392" t="str">
        <f t="shared" si="122"/>
        <v/>
      </c>
      <c r="AS84" s="392" t="str">
        <f t="shared" si="123"/>
        <v/>
      </c>
      <c r="AT84" s="392">
        <f t="shared" si="124"/>
        <v>0</v>
      </c>
      <c r="AU84" s="392" t="str">
        <f t="shared" si="125"/>
        <v/>
      </c>
      <c r="AV84" s="392" t="str">
        <f t="shared" si="126"/>
        <v/>
      </c>
      <c r="AW84" s="392" t="str">
        <f t="shared" si="127"/>
        <v/>
      </c>
      <c r="AX84" s="392" t="str">
        <f t="shared" si="128"/>
        <v/>
      </c>
      <c r="AY84" s="392" t="str">
        <f t="shared" si="129"/>
        <v/>
      </c>
      <c r="AZ84" s="392" t="str">
        <f t="shared" si="130"/>
        <v/>
      </c>
      <c r="BA84" s="392" t="str">
        <f t="shared" si="131"/>
        <v/>
      </c>
      <c r="BB84" s="392" t="str">
        <f t="shared" si="132"/>
        <v/>
      </c>
      <c r="BC84" s="392" t="str">
        <f t="shared" si="133"/>
        <v/>
      </c>
      <c r="BD84" s="396" t="str">
        <f t="shared" si="134"/>
        <v/>
      </c>
      <c r="BE84" s="386">
        <f t="shared" si="135"/>
        <v>0</v>
      </c>
      <c r="BF84" s="152"/>
      <c r="BG84" s="392">
        <f t="shared" si="136"/>
        <v>0</v>
      </c>
      <c r="BH84" s="392">
        <f t="shared" si="137"/>
        <v>0</v>
      </c>
      <c r="BI84" s="405">
        <f t="shared" si="138"/>
        <v>0</v>
      </c>
      <c r="BJ84" s="406">
        <f t="shared" si="114"/>
        <v>0</v>
      </c>
      <c r="BK84" s="391" t="str">
        <f t="shared" si="115"/>
        <v>0</v>
      </c>
      <c r="BL84" s="391" t="str">
        <f t="shared" si="116"/>
        <v>0</v>
      </c>
      <c r="BM84" s="405">
        <f t="shared" si="139"/>
        <v>0</v>
      </c>
      <c r="BN84" s="405" t="str">
        <f t="shared" si="140"/>
        <v>0m0</v>
      </c>
      <c r="BO84" s="392">
        <f t="shared" si="141"/>
        <v>0</v>
      </c>
      <c r="BP84" s="392">
        <f t="shared" si="142"/>
        <v>0</v>
      </c>
      <c r="BQ84" s="405">
        <f t="shared" si="143"/>
        <v>0</v>
      </c>
      <c r="BR84" s="406">
        <f t="shared" si="144"/>
        <v>0</v>
      </c>
      <c r="BS84" s="391" t="str">
        <f t="shared" si="145"/>
        <v>0</v>
      </c>
      <c r="BT84" s="391" t="str">
        <f t="shared" si="146"/>
        <v>0</v>
      </c>
      <c r="BU84" s="405">
        <f t="shared" si="147"/>
        <v>0</v>
      </c>
      <c r="BV84" s="405" t="str">
        <f t="shared" si="148"/>
        <v>0m0</v>
      </c>
      <c r="BW84" s="392">
        <f t="shared" si="149"/>
        <v>0</v>
      </c>
      <c r="BX84" s="392">
        <f t="shared" si="150"/>
        <v>0</v>
      </c>
      <c r="BY84" s="405">
        <f t="shared" si="151"/>
        <v>0</v>
      </c>
      <c r="BZ84" s="406">
        <f t="shared" si="152"/>
        <v>0</v>
      </c>
      <c r="CA84" s="391" t="str">
        <f t="shared" si="153"/>
        <v>0</v>
      </c>
      <c r="CB84" s="391" t="str">
        <f t="shared" si="154"/>
        <v>0</v>
      </c>
      <c r="CC84" s="405">
        <f t="shared" si="155"/>
        <v>0</v>
      </c>
      <c r="CD84" s="405" t="str">
        <f t="shared" si="156"/>
        <v>0m0</v>
      </c>
      <c r="CE84" s="392">
        <f t="shared" si="157"/>
        <v>0</v>
      </c>
      <c r="CF84" s="392">
        <f t="shared" si="158"/>
        <v>0</v>
      </c>
      <c r="CG84" s="405">
        <f t="shared" si="159"/>
        <v>0</v>
      </c>
      <c r="CH84" s="406">
        <f t="shared" si="160"/>
        <v>0</v>
      </c>
      <c r="CI84" s="391" t="str">
        <f t="shared" si="161"/>
        <v>0</v>
      </c>
      <c r="CJ84" s="391" t="str">
        <f t="shared" si="162"/>
        <v>0</v>
      </c>
      <c r="CK84" s="405">
        <f t="shared" si="163"/>
        <v>0</v>
      </c>
      <c r="CL84" s="405" t="str">
        <f t="shared" si="164"/>
        <v>0m0</v>
      </c>
      <c r="CM84" s="392">
        <f t="shared" si="165"/>
        <v>0</v>
      </c>
      <c r="CN84" s="392">
        <f t="shared" si="166"/>
        <v>0</v>
      </c>
      <c r="CO84" s="405">
        <f t="shared" si="167"/>
        <v>0</v>
      </c>
      <c r="CP84" s="406">
        <f t="shared" si="168"/>
        <v>0</v>
      </c>
      <c r="CQ84" s="391" t="str">
        <f t="shared" si="169"/>
        <v>0</v>
      </c>
      <c r="CR84" s="391" t="str">
        <f t="shared" si="170"/>
        <v>0</v>
      </c>
      <c r="CS84" s="405">
        <f t="shared" si="171"/>
        <v>0</v>
      </c>
      <c r="CT84" s="405" t="str">
        <f t="shared" si="172"/>
        <v>0m0</v>
      </c>
      <c r="CU84" s="405">
        <f t="shared" si="173"/>
        <v>0</v>
      </c>
      <c r="CV84" s="405">
        <f t="shared" si="174"/>
        <v>0</v>
      </c>
      <c r="CW84" s="405">
        <f t="shared" si="175"/>
        <v>0</v>
      </c>
      <c r="CX84" s="405">
        <f t="shared" si="176"/>
        <v>0</v>
      </c>
      <c r="CY84" s="405">
        <f t="shared" si="177"/>
        <v>0</v>
      </c>
      <c r="CZ84" s="405" t="str">
        <f t="shared" si="178"/>
        <v/>
      </c>
      <c r="DA84" s="405" t="str">
        <f t="shared" si="179"/>
        <v/>
      </c>
      <c r="DB84" s="405" t="str">
        <f t="shared" si="180"/>
        <v/>
      </c>
      <c r="DC84" s="405" t="str">
        <f t="shared" si="181"/>
        <v/>
      </c>
      <c r="DD84" s="405" t="str">
        <f t="shared" si="182"/>
        <v/>
      </c>
      <c r="DE84" s="405"/>
      <c r="DG84" s="405" t="str">
        <f t="shared" si="183"/>
        <v/>
      </c>
      <c r="DH84" s="405" t="str">
        <f t="shared" si="184"/>
        <v/>
      </c>
      <c r="DI84" s="405">
        <f t="shared" si="185"/>
        <v>0</v>
      </c>
      <c r="DJ84" s="405" t="str">
        <f t="shared" si="186"/>
        <v/>
      </c>
      <c r="DK84" s="405" t="str">
        <f t="shared" si="187"/>
        <v/>
      </c>
      <c r="DL84" s="405" t="str">
        <f t="shared" si="188"/>
        <v/>
      </c>
      <c r="DM84" s="405" t="str">
        <f t="shared" si="189"/>
        <v/>
      </c>
      <c r="DN84" s="405" t="str">
        <f t="shared" si="190"/>
        <v/>
      </c>
      <c r="DO84" s="405" t="str">
        <f t="shared" si="191"/>
        <v/>
      </c>
      <c r="DS84" s="386">
        <f t="shared" si="194"/>
        <v>0</v>
      </c>
      <c r="DT84" s="386">
        <f t="shared" si="192"/>
        <v>0</v>
      </c>
      <c r="DU84" s="404">
        <f t="shared" si="193"/>
        <v>0</v>
      </c>
    </row>
    <row r="85" spans="1:125" s="404" customFormat="1" ht="18" hidden="1" customHeight="1">
      <c r="A85" s="140" t="str">
        <f t="shared" si="117"/>
        <v/>
      </c>
      <c r="B85" s="153"/>
      <c r="C85" s="31" t="str">
        <f>IF(B85="","",VLOOKUP(B85,学連登録!$C$2:$G$3000,2,FALSE))</f>
        <v/>
      </c>
      <c r="D85" s="32" t="str">
        <f>IF(B85="","",VLOOKUP(B85,学連登録!$C$2:$G$3000,3,FALSE))</f>
        <v/>
      </c>
      <c r="E85" s="33" t="str">
        <f>IF(B85="","",VLOOKUP(B85,学連登録!$C$2:$G$3000,4,FALSE))</f>
        <v/>
      </c>
      <c r="F85" s="376" t="str">
        <f>IF(B85="","",VLOOKUP(B85,学連登録!$C$2:$I$3000,7,FALSE))</f>
        <v/>
      </c>
      <c r="G85" s="154"/>
      <c r="H85" s="889"/>
      <c r="I85" s="890"/>
      <c r="J85" s="155"/>
      <c r="K85" s="887"/>
      <c r="L85" s="888"/>
      <c r="M85" s="155"/>
      <c r="N85" s="881"/>
      <c r="O85" s="882"/>
      <c r="P85" s="154"/>
      <c r="Q85" s="887"/>
      <c r="R85" s="888"/>
      <c r="S85" s="154"/>
      <c r="T85" s="887"/>
      <c r="U85" s="888"/>
      <c r="V85" s="101" t="str">
        <f>IF(B85="","",VLOOKUP(B85,学連登録!$C$2:$H$3000,6,FALSE))</f>
        <v/>
      </c>
      <c r="W85" s="370"/>
      <c r="X85" s="152"/>
      <c r="Y85" s="116"/>
      <c r="Z85" s="97" t="str">
        <f>IF(G85="","",VLOOKUP(G85,種目名!$O$5:$T$104,3,0))</f>
        <v/>
      </c>
      <c r="AA85" s="98" t="str">
        <f>IF(J85="","",VLOOKUP(J85,種目名!$O$5:$T$104,3,0))</f>
        <v/>
      </c>
      <c r="AB85" s="117" t="str">
        <f>IF(M85="","",VLOOKUP(M85,種目名!$O$5:$T$104,3,0))</f>
        <v/>
      </c>
      <c r="AC85" s="117" t="str">
        <f>IF(P85="","",VLOOKUP(AF85,種目名!$O$5:$T$104,3,0))</f>
        <v/>
      </c>
      <c r="AD85" s="118" t="str">
        <f>IF(S85="","",VLOOKUP(AI85,種目名!$O$5:$T$104,3,0))</f>
        <v/>
      </c>
      <c r="AE85" s="115"/>
      <c r="AF85" s="152"/>
      <c r="AG85" s="152"/>
      <c r="AH85" s="115"/>
      <c r="AI85" s="152"/>
      <c r="AJ85" s="152"/>
      <c r="AK85" s="383"/>
      <c r="AL85" s="166">
        <f t="shared" si="118"/>
        <v>0</v>
      </c>
      <c r="AM85" s="392">
        <f t="shared" si="119"/>
        <v>0</v>
      </c>
      <c r="AN85" s="392">
        <f>COUNTIF($B$12:B85,B85)</f>
        <v>0</v>
      </c>
      <c r="AO85" s="392"/>
      <c r="AP85" s="392" t="str">
        <f t="shared" si="120"/>
        <v/>
      </c>
      <c r="AQ85" s="392" t="str">
        <f t="shared" si="121"/>
        <v/>
      </c>
      <c r="AR85" s="392" t="str">
        <f t="shared" si="122"/>
        <v/>
      </c>
      <c r="AS85" s="392" t="str">
        <f t="shared" si="123"/>
        <v/>
      </c>
      <c r="AT85" s="392">
        <f t="shared" si="124"/>
        <v>0</v>
      </c>
      <c r="AU85" s="392" t="str">
        <f t="shared" si="125"/>
        <v/>
      </c>
      <c r="AV85" s="392" t="str">
        <f t="shared" si="126"/>
        <v/>
      </c>
      <c r="AW85" s="392" t="str">
        <f t="shared" si="127"/>
        <v/>
      </c>
      <c r="AX85" s="392" t="str">
        <f t="shared" si="128"/>
        <v/>
      </c>
      <c r="AY85" s="392" t="str">
        <f t="shared" si="129"/>
        <v/>
      </c>
      <c r="AZ85" s="392" t="str">
        <f t="shared" si="130"/>
        <v/>
      </c>
      <c r="BA85" s="392" t="str">
        <f t="shared" si="131"/>
        <v/>
      </c>
      <c r="BB85" s="392" t="str">
        <f t="shared" si="132"/>
        <v/>
      </c>
      <c r="BC85" s="392" t="str">
        <f t="shared" si="133"/>
        <v/>
      </c>
      <c r="BD85" s="396" t="str">
        <f t="shared" si="134"/>
        <v/>
      </c>
      <c r="BE85" s="386">
        <f t="shared" si="135"/>
        <v>0</v>
      </c>
      <c r="BF85" s="152"/>
      <c r="BG85" s="392">
        <f t="shared" si="136"/>
        <v>0</v>
      </c>
      <c r="BH85" s="392">
        <f t="shared" si="137"/>
        <v>0</v>
      </c>
      <c r="BI85" s="405">
        <f t="shared" si="138"/>
        <v>0</v>
      </c>
      <c r="BJ85" s="406">
        <f t="shared" si="114"/>
        <v>0</v>
      </c>
      <c r="BK85" s="391" t="str">
        <f t="shared" si="115"/>
        <v>0</v>
      </c>
      <c r="BL85" s="391" t="str">
        <f t="shared" si="116"/>
        <v>0</v>
      </c>
      <c r="BM85" s="405">
        <f t="shared" si="139"/>
        <v>0</v>
      </c>
      <c r="BN85" s="405" t="str">
        <f t="shared" si="140"/>
        <v>0m0</v>
      </c>
      <c r="BO85" s="392">
        <f t="shared" si="141"/>
        <v>0</v>
      </c>
      <c r="BP85" s="392">
        <f t="shared" si="142"/>
        <v>0</v>
      </c>
      <c r="BQ85" s="405">
        <f t="shared" si="143"/>
        <v>0</v>
      </c>
      <c r="BR85" s="406">
        <f t="shared" si="144"/>
        <v>0</v>
      </c>
      <c r="BS85" s="391" t="str">
        <f t="shared" si="145"/>
        <v>0</v>
      </c>
      <c r="BT85" s="391" t="str">
        <f t="shared" si="146"/>
        <v>0</v>
      </c>
      <c r="BU85" s="405">
        <f t="shared" si="147"/>
        <v>0</v>
      </c>
      <c r="BV85" s="405" t="str">
        <f t="shared" si="148"/>
        <v>0m0</v>
      </c>
      <c r="BW85" s="392">
        <f t="shared" si="149"/>
        <v>0</v>
      </c>
      <c r="BX85" s="392">
        <f t="shared" si="150"/>
        <v>0</v>
      </c>
      <c r="BY85" s="405">
        <f t="shared" si="151"/>
        <v>0</v>
      </c>
      <c r="BZ85" s="406">
        <f t="shared" si="152"/>
        <v>0</v>
      </c>
      <c r="CA85" s="391" t="str">
        <f t="shared" si="153"/>
        <v>0</v>
      </c>
      <c r="CB85" s="391" t="str">
        <f t="shared" si="154"/>
        <v>0</v>
      </c>
      <c r="CC85" s="405">
        <f t="shared" si="155"/>
        <v>0</v>
      </c>
      <c r="CD85" s="405" t="str">
        <f t="shared" si="156"/>
        <v>0m0</v>
      </c>
      <c r="CE85" s="392">
        <f t="shared" si="157"/>
        <v>0</v>
      </c>
      <c r="CF85" s="392">
        <f t="shared" si="158"/>
        <v>0</v>
      </c>
      <c r="CG85" s="405">
        <f t="shared" si="159"/>
        <v>0</v>
      </c>
      <c r="CH85" s="406">
        <f t="shared" si="160"/>
        <v>0</v>
      </c>
      <c r="CI85" s="391" t="str">
        <f t="shared" si="161"/>
        <v>0</v>
      </c>
      <c r="CJ85" s="391" t="str">
        <f t="shared" si="162"/>
        <v>0</v>
      </c>
      <c r="CK85" s="405">
        <f t="shared" si="163"/>
        <v>0</v>
      </c>
      <c r="CL85" s="405" t="str">
        <f t="shared" si="164"/>
        <v>0m0</v>
      </c>
      <c r="CM85" s="392">
        <f t="shared" si="165"/>
        <v>0</v>
      </c>
      <c r="CN85" s="392">
        <f t="shared" si="166"/>
        <v>0</v>
      </c>
      <c r="CO85" s="405">
        <f t="shared" si="167"/>
        <v>0</v>
      </c>
      <c r="CP85" s="406">
        <f t="shared" si="168"/>
        <v>0</v>
      </c>
      <c r="CQ85" s="391" t="str">
        <f t="shared" si="169"/>
        <v>0</v>
      </c>
      <c r="CR85" s="391" t="str">
        <f t="shared" si="170"/>
        <v>0</v>
      </c>
      <c r="CS85" s="405">
        <f t="shared" si="171"/>
        <v>0</v>
      </c>
      <c r="CT85" s="405" t="str">
        <f t="shared" si="172"/>
        <v>0m0</v>
      </c>
      <c r="CU85" s="405">
        <f t="shared" si="173"/>
        <v>0</v>
      </c>
      <c r="CV85" s="405">
        <f t="shared" si="174"/>
        <v>0</v>
      </c>
      <c r="CW85" s="405">
        <f t="shared" si="175"/>
        <v>0</v>
      </c>
      <c r="CX85" s="405">
        <f t="shared" si="176"/>
        <v>0</v>
      </c>
      <c r="CY85" s="405">
        <f t="shared" si="177"/>
        <v>0</v>
      </c>
      <c r="CZ85" s="405" t="str">
        <f t="shared" si="178"/>
        <v/>
      </c>
      <c r="DA85" s="405" t="str">
        <f t="shared" si="179"/>
        <v/>
      </c>
      <c r="DB85" s="405" t="str">
        <f t="shared" si="180"/>
        <v/>
      </c>
      <c r="DC85" s="405" t="str">
        <f t="shared" si="181"/>
        <v/>
      </c>
      <c r="DD85" s="405" t="str">
        <f t="shared" si="182"/>
        <v/>
      </c>
      <c r="DE85" s="405"/>
      <c r="DG85" s="405" t="str">
        <f t="shared" si="183"/>
        <v/>
      </c>
      <c r="DH85" s="405" t="str">
        <f t="shared" si="184"/>
        <v/>
      </c>
      <c r="DI85" s="405">
        <f t="shared" si="185"/>
        <v>0</v>
      </c>
      <c r="DJ85" s="405" t="str">
        <f t="shared" si="186"/>
        <v/>
      </c>
      <c r="DK85" s="405" t="str">
        <f t="shared" si="187"/>
        <v/>
      </c>
      <c r="DL85" s="405" t="str">
        <f t="shared" si="188"/>
        <v/>
      </c>
      <c r="DM85" s="405" t="str">
        <f t="shared" si="189"/>
        <v/>
      </c>
      <c r="DN85" s="405" t="str">
        <f t="shared" si="190"/>
        <v/>
      </c>
      <c r="DO85" s="405" t="str">
        <f t="shared" si="191"/>
        <v/>
      </c>
      <c r="DS85" s="386">
        <f t="shared" si="194"/>
        <v>0</v>
      </c>
      <c r="DT85" s="386">
        <f t="shared" si="192"/>
        <v>0</v>
      </c>
      <c r="DU85" s="404">
        <f t="shared" si="193"/>
        <v>0</v>
      </c>
    </row>
    <row r="86" spans="1:125" s="404" customFormat="1" ht="18" hidden="1" customHeight="1">
      <c r="A86" s="140" t="str">
        <f t="shared" si="117"/>
        <v/>
      </c>
      <c r="B86" s="153"/>
      <c r="C86" s="31" t="str">
        <f>IF(B86="","",VLOOKUP(B86,学連登録!$C$2:$G$3000,2,FALSE))</f>
        <v/>
      </c>
      <c r="D86" s="32" t="str">
        <f>IF(B86="","",VLOOKUP(B86,学連登録!$C$2:$G$3000,3,FALSE))</f>
        <v/>
      </c>
      <c r="E86" s="33" t="str">
        <f>IF(B86="","",VLOOKUP(B86,学連登録!$C$2:$G$3000,4,FALSE))</f>
        <v/>
      </c>
      <c r="F86" s="376" t="str">
        <f>IF(B86="","",VLOOKUP(B86,学連登録!$C$2:$I$3000,7,FALSE))</f>
        <v/>
      </c>
      <c r="G86" s="154"/>
      <c r="H86" s="915"/>
      <c r="I86" s="916"/>
      <c r="J86" s="155"/>
      <c r="K86" s="887"/>
      <c r="L86" s="888"/>
      <c r="M86" s="155"/>
      <c r="N86" s="881"/>
      <c r="O86" s="882"/>
      <c r="P86" s="154"/>
      <c r="Q86" s="887"/>
      <c r="R86" s="888"/>
      <c r="S86" s="154"/>
      <c r="T86" s="887"/>
      <c r="U86" s="888"/>
      <c r="V86" s="101" t="str">
        <f>IF(B86="","",VLOOKUP(B86,学連登録!$C$2:$H$3000,6,FALSE))</f>
        <v/>
      </c>
      <c r="W86" s="370"/>
      <c r="X86" s="152"/>
      <c r="Y86" s="116" t="str">
        <f t="shared" ref="Y86:Y149" si="195">IF(C86="","",$S$3)</f>
        <v/>
      </c>
      <c r="Z86" s="97" t="str">
        <f>IF(G86="","",VLOOKUP(G86,種目名!$O$5:$T$104,3,0))</f>
        <v/>
      </c>
      <c r="AA86" s="98" t="str">
        <f>IF(J86="","",VLOOKUP(J86,種目名!$O$5:$T$104,3,0))</f>
        <v/>
      </c>
      <c r="AB86" s="117" t="str">
        <f>IF(M86="","",VLOOKUP(M86,種目名!$O$5:$T$104,3,0))</f>
        <v/>
      </c>
      <c r="AC86" s="117" t="str">
        <f>IF(P86="","",VLOOKUP(AF86,種目名!$O$5:$T$104,3,0))</f>
        <v/>
      </c>
      <c r="AD86" s="118" t="str">
        <f>IF(S86="","",VLOOKUP(AI86,種目名!$O$5:$T$104,3,0))</f>
        <v/>
      </c>
      <c r="AE86" s="115">
        <f t="shared" ref="AE86:AE149" si="196">LENB(P86)</f>
        <v>0</v>
      </c>
      <c r="AF86" s="152" t="str">
        <f t="shared" ref="AF86:AF149" si="197">IF(AE86,LEFTB(P86,AE86-1),"")</f>
        <v/>
      </c>
      <c r="AG86" s="152" t="str">
        <f t="shared" ref="AG86:AG149" si="198">IF(AE86,MIDB(P86,AE86,1),"")</f>
        <v/>
      </c>
      <c r="AH86" s="115">
        <f t="shared" ref="AH86:AH149" si="199">LENB(S86)</f>
        <v>0</v>
      </c>
      <c r="AI86" s="152" t="str">
        <f t="shared" ref="AI86:AI149" si="200">IF(AH86,LEFTB(S86,AH86-1),"")</f>
        <v/>
      </c>
      <c r="AJ86" s="152" t="str">
        <f t="shared" ref="AJ86:AJ149" si="201">IF(AH86,MIDB(S86,AH86,1),"")</f>
        <v/>
      </c>
      <c r="AK86" s="383"/>
      <c r="AL86" s="166">
        <f t="shared" si="118"/>
        <v>0</v>
      </c>
      <c r="AM86" s="392">
        <f t="shared" si="119"/>
        <v>0</v>
      </c>
      <c r="AN86" s="392">
        <f>COUNTIF($B$12:B86,B86)</f>
        <v>0</v>
      </c>
      <c r="AO86" s="392"/>
      <c r="AP86" s="392" t="str">
        <f t="shared" si="120"/>
        <v/>
      </c>
      <c r="AQ86" s="392" t="str">
        <f t="shared" si="121"/>
        <v/>
      </c>
      <c r="AR86" s="392" t="str">
        <f t="shared" si="122"/>
        <v/>
      </c>
      <c r="AS86" s="392" t="str">
        <f t="shared" si="123"/>
        <v/>
      </c>
      <c r="AT86" s="392">
        <f t="shared" si="124"/>
        <v>0</v>
      </c>
      <c r="AU86" s="392" t="str">
        <f t="shared" si="125"/>
        <v/>
      </c>
      <c r="AV86" s="392" t="str">
        <f t="shared" si="126"/>
        <v/>
      </c>
      <c r="AW86" s="392" t="str">
        <f t="shared" si="127"/>
        <v/>
      </c>
      <c r="AX86" s="392" t="str">
        <f t="shared" si="128"/>
        <v/>
      </c>
      <c r="AY86" s="392" t="str">
        <f t="shared" si="129"/>
        <v/>
      </c>
      <c r="AZ86" s="392" t="str">
        <f t="shared" si="130"/>
        <v/>
      </c>
      <c r="BA86" s="392" t="str">
        <f t="shared" si="131"/>
        <v/>
      </c>
      <c r="BB86" s="392" t="str">
        <f t="shared" si="132"/>
        <v/>
      </c>
      <c r="BC86" s="392" t="str">
        <f t="shared" si="133"/>
        <v/>
      </c>
      <c r="BD86" s="396" t="str">
        <f t="shared" si="134"/>
        <v/>
      </c>
      <c r="BE86" s="386">
        <f t="shared" si="135"/>
        <v>0</v>
      </c>
      <c r="BF86" s="152"/>
      <c r="BG86" s="392">
        <f t="shared" si="136"/>
        <v>0</v>
      </c>
      <c r="BH86" s="392">
        <f t="shared" si="137"/>
        <v>0</v>
      </c>
      <c r="BI86" s="405">
        <f t="shared" si="138"/>
        <v>0</v>
      </c>
      <c r="BJ86" s="406">
        <f t="shared" si="114"/>
        <v>0</v>
      </c>
      <c r="BK86" s="391" t="str">
        <f t="shared" si="115"/>
        <v>0</v>
      </c>
      <c r="BL86" s="391" t="str">
        <f t="shared" si="116"/>
        <v>0</v>
      </c>
      <c r="BM86" s="405">
        <f t="shared" si="139"/>
        <v>0</v>
      </c>
      <c r="BN86" s="405" t="str">
        <f t="shared" si="140"/>
        <v>0m0</v>
      </c>
      <c r="BO86" s="392">
        <f t="shared" si="141"/>
        <v>0</v>
      </c>
      <c r="BP86" s="392">
        <f t="shared" si="142"/>
        <v>0</v>
      </c>
      <c r="BQ86" s="405">
        <f t="shared" si="143"/>
        <v>0</v>
      </c>
      <c r="BR86" s="406">
        <f t="shared" si="144"/>
        <v>0</v>
      </c>
      <c r="BS86" s="391" t="str">
        <f t="shared" si="145"/>
        <v>0</v>
      </c>
      <c r="BT86" s="391" t="str">
        <f t="shared" si="146"/>
        <v>0</v>
      </c>
      <c r="BU86" s="405">
        <f t="shared" si="147"/>
        <v>0</v>
      </c>
      <c r="BV86" s="405" t="str">
        <f t="shared" si="148"/>
        <v>0m0</v>
      </c>
      <c r="BW86" s="392">
        <f t="shared" si="149"/>
        <v>0</v>
      </c>
      <c r="BX86" s="392">
        <f t="shared" si="150"/>
        <v>0</v>
      </c>
      <c r="BY86" s="405">
        <f t="shared" si="151"/>
        <v>0</v>
      </c>
      <c r="BZ86" s="406">
        <f t="shared" si="152"/>
        <v>0</v>
      </c>
      <c r="CA86" s="391" t="str">
        <f t="shared" si="153"/>
        <v>0</v>
      </c>
      <c r="CB86" s="391" t="str">
        <f t="shared" si="154"/>
        <v>0</v>
      </c>
      <c r="CC86" s="405">
        <f t="shared" si="155"/>
        <v>0</v>
      </c>
      <c r="CD86" s="405" t="str">
        <f t="shared" si="156"/>
        <v>0m0</v>
      </c>
      <c r="CE86" s="392">
        <f t="shared" si="157"/>
        <v>0</v>
      </c>
      <c r="CF86" s="392">
        <f t="shared" si="158"/>
        <v>0</v>
      </c>
      <c r="CG86" s="405">
        <f t="shared" si="159"/>
        <v>0</v>
      </c>
      <c r="CH86" s="406">
        <f t="shared" si="160"/>
        <v>0</v>
      </c>
      <c r="CI86" s="391" t="str">
        <f t="shared" si="161"/>
        <v>0</v>
      </c>
      <c r="CJ86" s="391" t="str">
        <f t="shared" si="162"/>
        <v>0</v>
      </c>
      <c r="CK86" s="405">
        <f t="shared" si="163"/>
        <v>0</v>
      </c>
      <c r="CL86" s="405" t="str">
        <f t="shared" si="164"/>
        <v>0m0</v>
      </c>
      <c r="CM86" s="392">
        <f t="shared" si="165"/>
        <v>0</v>
      </c>
      <c r="CN86" s="392">
        <f t="shared" si="166"/>
        <v>0</v>
      </c>
      <c r="CO86" s="405">
        <f t="shared" si="167"/>
        <v>0</v>
      </c>
      <c r="CP86" s="406">
        <f t="shared" si="168"/>
        <v>0</v>
      </c>
      <c r="CQ86" s="391" t="str">
        <f t="shared" si="169"/>
        <v>0</v>
      </c>
      <c r="CR86" s="391" t="str">
        <f t="shared" si="170"/>
        <v>0</v>
      </c>
      <c r="CS86" s="405">
        <f t="shared" si="171"/>
        <v>0</v>
      </c>
      <c r="CT86" s="405" t="str">
        <f t="shared" si="172"/>
        <v>0m0</v>
      </c>
      <c r="CU86" s="405">
        <f t="shared" si="173"/>
        <v>0</v>
      </c>
      <c r="CV86" s="405">
        <f t="shared" si="174"/>
        <v>0</v>
      </c>
      <c r="CW86" s="405">
        <f t="shared" si="175"/>
        <v>0</v>
      </c>
      <c r="CX86" s="405">
        <f t="shared" si="176"/>
        <v>0</v>
      </c>
      <c r="CY86" s="405">
        <f t="shared" si="177"/>
        <v>0</v>
      </c>
      <c r="CZ86" s="405" t="str">
        <f t="shared" si="178"/>
        <v/>
      </c>
      <c r="DA86" s="405" t="str">
        <f t="shared" si="179"/>
        <v/>
      </c>
      <c r="DB86" s="405" t="str">
        <f t="shared" si="180"/>
        <v/>
      </c>
      <c r="DC86" s="405" t="str">
        <f t="shared" si="181"/>
        <v/>
      </c>
      <c r="DD86" s="405" t="str">
        <f t="shared" si="182"/>
        <v/>
      </c>
      <c r="DE86" s="405"/>
      <c r="DG86" s="405" t="str">
        <f t="shared" si="183"/>
        <v/>
      </c>
      <c r="DH86" s="405" t="str">
        <f t="shared" si="184"/>
        <v/>
      </c>
      <c r="DI86" s="405">
        <f t="shared" si="185"/>
        <v>0</v>
      </c>
      <c r="DJ86" s="405" t="str">
        <f t="shared" si="186"/>
        <v/>
      </c>
      <c r="DK86" s="405" t="str">
        <f t="shared" si="187"/>
        <v/>
      </c>
      <c r="DL86" s="405" t="str">
        <f t="shared" si="188"/>
        <v/>
      </c>
      <c r="DM86" s="405" t="str">
        <f t="shared" si="189"/>
        <v/>
      </c>
      <c r="DN86" s="405" t="str">
        <f t="shared" si="190"/>
        <v/>
      </c>
      <c r="DO86" s="405" t="str">
        <f t="shared" si="191"/>
        <v/>
      </c>
      <c r="DS86" s="386">
        <f t="shared" si="194"/>
        <v>0</v>
      </c>
      <c r="DT86" s="386">
        <f t="shared" si="192"/>
        <v>0</v>
      </c>
      <c r="DU86" s="404">
        <f t="shared" si="193"/>
        <v>0</v>
      </c>
    </row>
    <row r="87" spans="1:125" s="404" customFormat="1" ht="18" hidden="1" customHeight="1">
      <c r="A87" s="140" t="str">
        <f t="shared" si="117"/>
        <v/>
      </c>
      <c r="B87" s="153"/>
      <c r="C87" s="31" t="str">
        <f>IF(B87="","",VLOOKUP(B87,学連登録!$C$2:$G$3000,2,FALSE))</f>
        <v/>
      </c>
      <c r="D87" s="32" t="str">
        <f>IF(B87="","",VLOOKUP(B87,学連登録!$C$2:$G$3000,3,FALSE))</f>
        <v/>
      </c>
      <c r="E87" s="33" t="str">
        <f>IF(B87="","",VLOOKUP(B87,学連登録!$C$2:$G$3000,4,FALSE))</f>
        <v/>
      </c>
      <c r="F87" s="376" t="str">
        <f>IF(B87="","",VLOOKUP(B87,学連登録!$C$2:$I$3000,7,FALSE))</f>
        <v/>
      </c>
      <c r="G87" s="154"/>
      <c r="H87" s="915"/>
      <c r="I87" s="916"/>
      <c r="J87" s="155"/>
      <c r="K87" s="887"/>
      <c r="L87" s="888"/>
      <c r="M87" s="155"/>
      <c r="N87" s="881"/>
      <c r="O87" s="882"/>
      <c r="P87" s="154"/>
      <c r="Q87" s="887"/>
      <c r="R87" s="888"/>
      <c r="S87" s="154"/>
      <c r="T87" s="887"/>
      <c r="U87" s="888"/>
      <c r="V87" s="101" t="str">
        <f>IF(B87="","",VLOOKUP(B87,学連登録!$C$2:$H$3000,6,FALSE))</f>
        <v/>
      </c>
      <c r="W87" s="370"/>
      <c r="X87" s="152"/>
      <c r="Y87" s="116" t="str">
        <f t="shared" si="195"/>
        <v/>
      </c>
      <c r="Z87" s="97" t="str">
        <f>IF(G87="","",VLOOKUP(G87,種目名!$O$5:$T$104,3,0))</f>
        <v/>
      </c>
      <c r="AA87" s="98" t="str">
        <f>IF(J87="","",VLOOKUP(J87,種目名!$O$5:$T$104,3,0))</f>
        <v/>
      </c>
      <c r="AB87" s="117" t="str">
        <f>IF(M87="","",VLOOKUP(M87,種目名!$O$5:$T$104,3,0))</f>
        <v/>
      </c>
      <c r="AC87" s="117" t="str">
        <f>IF(P87="","",VLOOKUP(AF87,種目名!$O$5:$T$104,3,0))</f>
        <v/>
      </c>
      <c r="AD87" s="118" t="str">
        <f>IF(S87="","",VLOOKUP(AI87,種目名!$O$5:$T$104,3,0))</f>
        <v/>
      </c>
      <c r="AE87" s="115">
        <f t="shared" si="196"/>
        <v>0</v>
      </c>
      <c r="AF87" s="152" t="str">
        <f t="shared" si="197"/>
        <v/>
      </c>
      <c r="AG87" s="152" t="str">
        <f t="shared" si="198"/>
        <v/>
      </c>
      <c r="AH87" s="115">
        <f t="shared" si="199"/>
        <v>0</v>
      </c>
      <c r="AI87" s="152" t="str">
        <f t="shared" si="200"/>
        <v/>
      </c>
      <c r="AJ87" s="152" t="str">
        <f t="shared" si="201"/>
        <v/>
      </c>
      <c r="AK87" s="383"/>
      <c r="AL87" s="166">
        <f t="shared" si="118"/>
        <v>0</v>
      </c>
      <c r="AM87" s="392">
        <f t="shared" si="119"/>
        <v>0</v>
      </c>
      <c r="AN87" s="392">
        <f>COUNTIF($B$12:B87,B87)</f>
        <v>0</v>
      </c>
      <c r="AO87" s="392"/>
      <c r="AP87" s="392" t="str">
        <f t="shared" si="120"/>
        <v/>
      </c>
      <c r="AQ87" s="392" t="str">
        <f t="shared" si="121"/>
        <v/>
      </c>
      <c r="AR87" s="392" t="str">
        <f t="shared" si="122"/>
        <v/>
      </c>
      <c r="AS87" s="392" t="str">
        <f t="shared" si="123"/>
        <v/>
      </c>
      <c r="AT87" s="392">
        <f t="shared" si="124"/>
        <v>0</v>
      </c>
      <c r="AU87" s="392" t="str">
        <f t="shared" si="125"/>
        <v/>
      </c>
      <c r="AV87" s="392" t="str">
        <f t="shared" si="126"/>
        <v/>
      </c>
      <c r="AW87" s="392" t="str">
        <f t="shared" si="127"/>
        <v/>
      </c>
      <c r="AX87" s="392" t="str">
        <f t="shared" si="128"/>
        <v/>
      </c>
      <c r="AY87" s="392" t="str">
        <f t="shared" si="129"/>
        <v/>
      </c>
      <c r="AZ87" s="392" t="str">
        <f t="shared" si="130"/>
        <v/>
      </c>
      <c r="BA87" s="392" t="str">
        <f t="shared" si="131"/>
        <v/>
      </c>
      <c r="BB87" s="392" t="str">
        <f t="shared" si="132"/>
        <v/>
      </c>
      <c r="BC87" s="392" t="str">
        <f t="shared" si="133"/>
        <v/>
      </c>
      <c r="BD87" s="396" t="str">
        <f t="shared" si="134"/>
        <v/>
      </c>
      <c r="BE87" s="386">
        <f t="shared" si="135"/>
        <v>0</v>
      </c>
      <c r="BF87" s="152"/>
      <c r="BG87" s="392">
        <f t="shared" si="136"/>
        <v>0</v>
      </c>
      <c r="BH87" s="392">
        <f t="shared" si="137"/>
        <v>0</v>
      </c>
      <c r="BI87" s="405">
        <f t="shared" si="138"/>
        <v>0</v>
      </c>
      <c r="BJ87" s="406">
        <f t="shared" si="114"/>
        <v>0</v>
      </c>
      <c r="BK87" s="391" t="str">
        <f t="shared" si="115"/>
        <v>0</v>
      </c>
      <c r="BL87" s="391" t="str">
        <f t="shared" si="116"/>
        <v>0</v>
      </c>
      <c r="BM87" s="405">
        <f t="shared" si="139"/>
        <v>0</v>
      </c>
      <c r="BN87" s="405" t="str">
        <f t="shared" si="140"/>
        <v>0m0</v>
      </c>
      <c r="BO87" s="392">
        <f t="shared" si="141"/>
        <v>0</v>
      </c>
      <c r="BP87" s="392">
        <f t="shared" si="142"/>
        <v>0</v>
      </c>
      <c r="BQ87" s="405">
        <f t="shared" si="143"/>
        <v>0</v>
      </c>
      <c r="BR87" s="406">
        <f t="shared" si="144"/>
        <v>0</v>
      </c>
      <c r="BS87" s="391" t="str">
        <f t="shared" si="145"/>
        <v>0</v>
      </c>
      <c r="BT87" s="391" t="str">
        <f t="shared" si="146"/>
        <v>0</v>
      </c>
      <c r="BU87" s="405">
        <f t="shared" si="147"/>
        <v>0</v>
      </c>
      <c r="BV87" s="405" t="str">
        <f t="shared" si="148"/>
        <v>0m0</v>
      </c>
      <c r="BW87" s="392">
        <f t="shared" si="149"/>
        <v>0</v>
      </c>
      <c r="BX87" s="392">
        <f t="shared" si="150"/>
        <v>0</v>
      </c>
      <c r="BY87" s="405">
        <f t="shared" si="151"/>
        <v>0</v>
      </c>
      <c r="BZ87" s="406">
        <f t="shared" si="152"/>
        <v>0</v>
      </c>
      <c r="CA87" s="391" t="str">
        <f t="shared" si="153"/>
        <v>0</v>
      </c>
      <c r="CB87" s="391" t="str">
        <f t="shared" si="154"/>
        <v>0</v>
      </c>
      <c r="CC87" s="405">
        <f t="shared" si="155"/>
        <v>0</v>
      </c>
      <c r="CD87" s="405" t="str">
        <f t="shared" si="156"/>
        <v>0m0</v>
      </c>
      <c r="CE87" s="392">
        <f t="shared" si="157"/>
        <v>0</v>
      </c>
      <c r="CF87" s="392">
        <f t="shared" si="158"/>
        <v>0</v>
      </c>
      <c r="CG87" s="405">
        <f t="shared" si="159"/>
        <v>0</v>
      </c>
      <c r="CH87" s="406">
        <f t="shared" si="160"/>
        <v>0</v>
      </c>
      <c r="CI87" s="391" t="str">
        <f t="shared" si="161"/>
        <v>0</v>
      </c>
      <c r="CJ87" s="391" t="str">
        <f t="shared" si="162"/>
        <v>0</v>
      </c>
      <c r="CK87" s="405">
        <f t="shared" si="163"/>
        <v>0</v>
      </c>
      <c r="CL87" s="405" t="str">
        <f t="shared" si="164"/>
        <v>0m0</v>
      </c>
      <c r="CM87" s="392">
        <f t="shared" si="165"/>
        <v>0</v>
      </c>
      <c r="CN87" s="392">
        <f t="shared" si="166"/>
        <v>0</v>
      </c>
      <c r="CO87" s="405">
        <f t="shared" si="167"/>
        <v>0</v>
      </c>
      <c r="CP87" s="406">
        <f t="shared" si="168"/>
        <v>0</v>
      </c>
      <c r="CQ87" s="391" t="str">
        <f t="shared" si="169"/>
        <v>0</v>
      </c>
      <c r="CR87" s="391" t="str">
        <f t="shared" si="170"/>
        <v>0</v>
      </c>
      <c r="CS87" s="405">
        <f t="shared" si="171"/>
        <v>0</v>
      </c>
      <c r="CT87" s="405" t="str">
        <f t="shared" si="172"/>
        <v>0m0</v>
      </c>
      <c r="CU87" s="405">
        <f t="shared" si="173"/>
        <v>0</v>
      </c>
      <c r="CV87" s="405">
        <f t="shared" si="174"/>
        <v>0</v>
      </c>
      <c r="CW87" s="405">
        <f t="shared" si="175"/>
        <v>0</v>
      </c>
      <c r="CX87" s="405">
        <f t="shared" si="176"/>
        <v>0</v>
      </c>
      <c r="CY87" s="405">
        <f t="shared" si="177"/>
        <v>0</v>
      </c>
      <c r="CZ87" s="405" t="str">
        <f t="shared" si="178"/>
        <v/>
      </c>
      <c r="DA87" s="405" t="str">
        <f t="shared" si="179"/>
        <v/>
      </c>
      <c r="DB87" s="405" t="str">
        <f t="shared" si="180"/>
        <v/>
      </c>
      <c r="DC87" s="405" t="str">
        <f t="shared" si="181"/>
        <v/>
      </c>
      <c r="DD87" s="405" t="str">
        <f t="shared" si="182"/>
        <v/>
      </c>
      <c r="DE87" s="405"/>
      <c r="DG87" s="405" t="str">
        <f t="shared" si="183"/>
        <v/>
      </c>
      <c r="DH87" s="405" t="str">
        <f t="shared" si="184"/>
        <v/>
      </c>
      <c r="DI87" s="405">
        <f t="shared" si="185"/>
        <v>0</v>
      </c>
      <c r="DJ87" s="405" t="str">
        <f t="shared" si="186"/>
        <v/>
      </c>
      <c r="DK87" s="405" t="str">
        <f t="shared" si="187"/>
        <v/>
      </c>
      <c r="DL87" s="405" t="str">
        <f t="shared" si="188"/>
        <v/>
      </c>
      <c r="DM87" s="405" t="str">
        <f t="shared" si="189"/>
        <v/>
      </c>
      <c r="DN87" s="405" t="str">
        <f t="shared" si="190"/>
        <v/>
      </c>
      <c r="DO87" s="405" t="str">
        <f t="shared" si="191"/>
        <v/>
      </c>
      <c r="DS87" s="386">
        <f t="shared" si="194"/>
        <v>0</v>
      </c>
      <c r="DT87" s="386">
        <f t="shared" si="192"/>
        <v>0</v>
      </c>
      <c r="DU87" s="404">
        <f t="shared" si="193"/>
        <v>0</v>
      </c>
    </row>
    <row r="88" spans="1:125" s="404" customFormat="1" ht="18" hidden="1" customHeight="1">
      <c r="A88" s="140" t="str">
        <f t="shared" si="117"/>
        <v/>
      </c>
      <c r="B88" s="153"/>
      <c r="C88" s="31" t="str">
        <f>IF(B88="","",VLOOKUP(B88,学連登録!$C$2:$G$3000,2,FALSE))</f>
        <v/>
      </c>
      <c r="D88" s="32" t="str">
        <f>IF(B88="","",VLOOKUP(B88,学連登録!$C$2:$G$3000,3,FALSE))</f>
        <v/>
      </c>
      <c r="E88" s="33" t="str">
        <f>IF(B88="","",VLOOKUP(B88,学連登録!$C$2:$G$3000,4,FALSE))</f>
        <v/>
      </c>
      <c r="F88" s="376" t="str">
        <f>IF(B88="","",VLOOKUP(B88,学連登録!$C$2:$I$3000,7,FALSE))</f>
        <v/>
      </c>
      <c r="G88" s="154"/>
      <c r="H88" s="915"/>
      <c r="I88" s="916"/>
      <c r="J88" s="155"/>
      <c r="K88" s="887"/>
      <c r="L88" s="888"/>
      <c r="M88" s="155"/>
      <c r="N88" s="881"/>
      <c r="O88" s="882"/>
      <c r="P88" s="154"/>
      <c r="Q88" s="887"/>
      <c r="R88" s="888"/>
      <c r="S88" s="154"/>
      <c r="T88" s="887"/>
      <c r="U88" s="888"/>
      <c r="V88" s="101" t="str">
        <f>IF(B88="","",VLOOKUP(B88,学連登録!$C$2:$H$3000,6,FALSE))</f>
        <v/>
      </c>
      <c r="W88" s="370"/>
      <c r="X88" s="152"/>
      <c r="Y88" s="116" t="str">
        <f t="shared" si="195"/>
        <v/>
      </c>
      <c r="Z88" s="97" t="str">
        <f>IF(G88="","",VLOOKUP(G88,種目名!$O$5:$T$104,3,0))</f>
        <v/>
      </c>
      <c r="AA88" s="98" t="str">
        <f>IF(J88="","",VLOOKUP(J88,種目名!$O$5:$T$104,3,0))</f>
        <v/>
      </c>
      <c r="AB88" s="117" t="str">
        <f>IF(M88="","",VLOOKUP(M88,種目名!$O$5:$T$104,3,0))</f>
        <v/>
      </c>
      <c r="AC88" s="117" t="str">
        <f>IF(P88="","",VLOOKUP(AF88,種目名!$O$5:$T$104,3,0))</f>
        <v/>
      </c>
      <c r="AD88" s="118" t="str">
        <f>IF(S88="","",VLOOKUP(AI88,種目名!$O$5:$T$104,3,0))</f>
        <v/>
      </c>
      <c r="AE88" s="115">
        <f t="shared" si="196"/>
        <v>0</v>
      </c>
      <c r="AF88" s="152" t="str">
        <f t="shared" si="197"/>
        <v/>
      </c>
      <c r="AG88" s="152" t="str">
        <f t="shared" si="198"/>
        <v/>
      </c>
      <c r="AH88" s="115">
        <f t="shared" si="199"/>
        <v>0</v>
      </c>
      <c r="AI88" s="152" t="str">
        <f t="shared" si="200"/>
        <v/>
      </c>
      <c r="AJ88" s="152" t="str">
        <f t="shared" si="201"/>
        <v/>
      </c>
      <c r="AK88" s="383"/>
      <c r="AL88" s="166">
        <f t="shared" si="118"/>
        <v>0</v>
      </c>
      <c r="AM88" s="392">
        <f t="shared" si="119"/>
        <v>0</v>
      </c>
      <c r="AN88" s="392">
        <f>COUNTIF($B$12:B88,B88)</f>
        <v>0</v>
      </c>
      <c r="AO88" s="392"/>
      <c r="AP88" s="392" t="str">
        <f t="shared" si="120"/>
        <v/>
      </c>
      <c r="AQ88" s="392" t="str">
        <f t="shared" si="121"/>
        <v/>
      </c>
      <c r="AR88" s="392" t="str">
        <f t="shared" si="122"/>
        <v/>
      </c>
      <c r="AS88" s="392" t="str">
        <f t="shared" si="123"/>
        <v/>
      </c>
      <c r="AT88" s="392">
        <f t="shared" si="124"/>
        <v>0</v>
      </c>
      <c r="AU88" s="392" t="str">
        <f t="shared" si="125"/>
        <v/>
      </c>
      <c r="AV88" s="392" t="str">
        <f t="shared" si="126"/>
        <v/>
      </c>
      <c r="AW88" s="392" t="str">
        <f t="shared" si="127"/>
        <v/>
      </c>
      <c r="AX88" s="392" t="str">
        <f t="shared" si="128"/>
        <v/>
      </c>
      <c r="AY88" s="392" t="str">
        <f t="shared" si="129"/>
        <v/>
      </c>
      <c r="AZ88" s="392" t="str">
        <f t="shared" si="130"/>
        <v/>
      </c>
      <c r="BA88" s="392" t="str">
        <f t="shared" si="131"/>
        <v/>
      </c>
      <c r="BB88" s="392" t="str">
        <f t="shared" si="132"/>
        <v/>
      </c>
      <c r="BC88" s="392" t="str">
        <f t="shared" si="133"/>
        <v/>
      </c>
      <c r="BD88" s="396" t="str">
        <f t="shared" si="134"/>
        <v/>
      </c>
      <c r="BE88" s="386">
        <f t="shared" si="135"/>
        <v>0</v>
      </c>
      <c r="BF88" s="152"/>
      <c r="BG88" s="392">
        <f t="shared" si="136"/>
        <v>0</v>
      </c>
      <c r="BH88" s="392">
        <f t="shared" si="137"/>
        <v>0</v>
      </c>
      <c r="BI88" s="405">
        <f t="shared" si="138"/>
        <v>0</v>
      </c>
      <c r="BJ88" s="406">
        <f t="shared" si="114"/>
        <v>0</v>
      </c>
      <c r="BK88" s="391" t="str">
        <f t="shared" si="115"/>
        <v>0</v>
      </c>
      <c r="BL88" s="391" t="str">
        <f t="shared" si="116"/>
        <v>0</v>
      </c>
      <c r="BM88" s="405">
        <f t="shared" si="139"/>
        <v>0</v>
      </c>
      <c r="BN88" s="405" t="str">
        <f t="shared" si="140"/>
        <v>0m0</v>
      </c>
      <c r="BO88" s="392">
        <f t="shared" si="141"/>
        <v>0</v>
      </c>
      <c r="BP88" s="392">
        <f t="shared" si="142"/>
        <v>0</v>
      </c>
      <c r="BQ88" s="405">
        <f t="shared" si="143"/>
        <v>0</v>
      </c>
      <c r="BR88" s="406">
        <f t="shared" si="144"/>
        <v>0</v>
      </c>
      <c r="BS88" s="391" t="str">
        <f t="shared" si="145"/>
        <v>0</v>
      </c>
      <c r="BT88" s="391" t="str">
        <f t="shared" si="146"/>
        <v>0</v>
      </c>
      <c r="BU88" s="405">
        <f t="shared" si="147"/>
        <v>0</v>
      </c>
      <c r="BV88" s="405" t="str">
        <f t="shared" si="148"/>
        <v>0m0</v>
      </c>
      <c r="BW88" s="392">
        <f t="shared" si="149"/>
        <v>0</v>
      </c>
      <c r="BX88" s="392">
        <f t="shared" si="150"/>
        <v>0</v>
      </c>
      <c r="BY88" s="405">
        <f t="shared" si="151"/>
        <v>0</v>
      </c>
      <c r="BZ88" s="406">
        <f t="shared" si="152"/>
        <v>0</v>
      </c>
      <c r="CA88" s="391" t="str">
        <f t="shared" si="153"/>
        <v>0</v>
      </c>
      <c r="CB88" s="391" t="str">
        <f t="shared" si="154"/>
        <v>0</v>
      </c>
      <c r="CC88" s="405">
        <f t="shared" si="155"/>
        <v>0</v>
      </c>
      <c r="CD88" s="405" t="str">
        <f t="shared" si="156"/>
        <v>0m0</v>
      </c>
      <c r="CE88" s="392">
        <f t="shared" si="157"/>
        <v>0</v>
      </c>
      <c r="CF88" s="392">
        <f t="shared" si="158"/>
        <v>0</v>
      </c>
      <c r="CG88" s="405">
        <f t="shared" si="159"/>
        <v>0</v>
      </c>
      <c r="CH88" s="406">
        <f t="shared" si="160"/>
        <v>0</v>
      </c>
      <c r="CI88" s="391" t="str">
        <f t="shared" si="161"/>
        <v>0</v>
      </c>
      <c r="CJ88" s="391" t="str">
        <f t="shared" si="162"/>
        <v>0</v>
      </c>
      <c r="CK88" s="405">
        <f t="shared" si="163"/>
        <v>0</v>
      </c>
      <c r="CL88" s="405" t="str">
        <f t="shared" si="164"/>
        <v>0m0</v>
      </c>
      <c r="CM88" s="392">
        <f t="shared" si="165"/>
        <v>0</v>
      </c>
      <c r="CN88" s="392">
        <f t="shared" si="166"/>
        <v>0</v>
      </c>
      <c r="CO88" s="405">
        <f t="shared" si="167"/>
        <v>0</v>
      </c>
      <c r="CP88" s="406">
        <f t="shared" si="168"/>
        <v>0</v>
      </c>
      <c r="CQ88" s="391" t="str">
        <f t="shared" si="169"/>
        <v>0</v>
      </c>
      <c r="CR88" s="391" t="str">
        <f t="shared" si="170"/>
        <v>0</v>
      </c>
      <c r="CS88" s="405">
        <f t="shared" si="171"/>
        <v>0</v>
      </c>
      <c r="CT88" s="405" t="str">
        <f t="shared" si="172"/>
        <v>0m0</v>
      </c>
      <c r="CU88" s="405">
        <f t="shared" si="173"/>
        <v>0</v>
      </c>
      <c r="CV88" s="405">
        <f t="shared" si="174"/>
        <v>0</v>
      </c>
      <c r="CW88" s="405">
        <f t="shared" si="175"/>
        <v>0</v>
      </c>
      <c r="CX88" s="405">
        <f t="shared" si="176"/>
        <v>0</v>
      </c>
      <c r="CY88" s="405">
        <f t="shared" si="177"/>
        <v>0</v>
      </c>
      <c r="CZ88" s="405" t="str">
        <f t="shared" si="178"/>
        <v/>
      </c>
      <c r="DA88" s="405" t="str">
        <f t="shared" si="179"/>
        <v/>
      </c>
      <c r="DB88" s="405" t="str">
        <f t="shared" si="180"/>
        <v/>
      </c>
      <c r="DC88" s="405" t="str">
        <f t="shared" si="181"/>
        <v/>
      </c>
      <c r="DD88" s="405" t="str">
        <f t="shared" si="182"/>
        <v/>
      </c>
      <c r="DE88" s="405"/>
      <c r="DG88" s="405" t="str">
        <f t="shared" si="183"/>
        <v/>
      </c>
      <c r="DH88" s="405" t="str">
        <f t="shared" si="184"/>
        <v/>
      </c>
      <c r="DI88" s="405">
        <f t="shared" si="185"/>
        <v>0</v>
      </c>
      <c r="DJ88" s="405" t="str">
        <f t="shared" si="186"/>
        <v/>
      </c>
      <c r="DK88" s="405" t="str">
        <f t="shared" si="187"/>
        <v/>
      </c>
      <c r="DL88" s="405" t="str">
        <f t="shared" si="188"/>
        <v/>
      </c>
      <c r="DM88" s="405" t="str">
        <f t="shared" si="189"/>
        <v/>
      </c>
      <c r="DN88" s="405" t="str">
        <f t="shared" si="190"/>
        <v/>
      </c>
      <c r="DO88" s="405" t="str">
        <f t="shared" si="191"/>
        <v/>
      </c>
      <c r="DS88" s="386">
        <f t="shared" si="194"/>
        <v>0</v>
      </c>
      <c r="DT88" s="386">
        <f t="shared" si="192"/>
        <v>0</v>
      </c>
      <c r="DU88" s="404">
        <f t="shared" si="193"/>
        <v>0</v>
      </c>
    </row>
    <row r="89" spans="1:125" s="404" customFormat="1" ht="18" hidden="1" customHeight="1">
      <c r="A89" s="140" t="str">
        <f t="shared" si="117"/>
        <v/>
      </c>
      <c r="B89" s="153"/>
      <c r="C89" s="31" t="str">
        <f>IF(B89="","",VLOOKUP(B89,学連登録!$C$2:$G$3000,2,FALSE))</f>
        <v/>
      </c>
      <c r="D89" s="32" t="str">
        <f>IF(B89="","",VLOOKUP(B89,学連登録!$C$2:$G$3000,3,FALSE))</f>
        <v/>
      </c>
      <c r="E89" s="33" t="str">
        <f>IF(B89="","",VLOOKUP(B89,学連登録!$C$2:$G$3000,4,FALSE))</f>
        <v/>
      </c>
      <c r="F89" s="376" t="str">
        <f>IF(B89="","",VLOOKUP(B89,学連登録!$C$2:$I$3000,7,FALSE))</f>
        <v/>
      </c>
      <c r="G89" s="154"/>
      <c r="H89" s="915"/>
      <c r="I89" s="916"/>
      <c r="J89" s="155"/>
      <c r="K89" s="887"/>
      <c r="L89" s="888"/>
      <c r="M89" s="155"/>
      <c r="N89" s="881"/>
      <c r="O89" s="882"/>
      <c r="P89" s="154"/>
      <c r="Q89" s="887"/>
      <c r="R89" s="888"/>
      <c r="S89" s="154"/>
      <c r="T89" s="887"/>
      <c r="U89" s="888"/>
      <c r="V89" s="101" t="str">
        <f>IF(B89="","",VLOOKUP(B89,学連登録!$C$2:$H$3000,6,FALSE))</f>
        <v/>
      </c>
      <c r="W89" s="370"/>
      <c r="X89" s="152"/>
      <c r="Y89" s="116" t="str">
        <f t="shared" si="195"/>
        <v/>
      </c>
      <c r="Z89" s="97" t="str">
        <f>IF(G89="","",VLOOKUP(G89,種目名!$O$5:$T$104,3,0))</f>
        <v/>
      </c>
      <c r="AA89" s="98" t="str">
        <f>IF(J89="","",VLOOKUP(J89,種目名!$O$5:$T$104,3,0))</f>
        <v/>
      </c>
      <c r="AB89" s="117" t="str">
        <f>IF(M89="","",VLOOKUP(M89,種目名!$O$5:$T$104,3,0))</f>
        <v/>
      </c>
      <c r="AC89" s="117" t="str">
        <f>IF(P89="","",VLOOKUP(AF89,種目名!$O$5:$T$104,3,0))</f>
        <v/>
      </c>
      <c r="AD89" s="118" t="str">
        <f>IF(S89="","",VLOOKUP(AI89,種目名!$O$5:$T$104,3,0))</f>
        <v/>
      </c>
      <c r="AE89" s="115">
        <f t="shared" si="196"/>
        <v>0</v>
      </c>
      <c r="AF89" s="152" t="str">
        <f t="shared" si="197"/>
        <v/>
      </c>
      <c r="AG89" s="152" t="str">
        <f t="shared" si="198"/>
        <v/>
      </c>
      <c r="AH89" s="115">
        <f t="shared" si="199"/>
        <v>0</v>
      </c>
      <c r="AI89" s="152" t="str">
        <f t="shared" si="200"/>
        <v/>
      </c>
      <c r="AJ89" s="152" t="str">
        <f t="shared" si="201"/>
        <v/>
      </c>
      <c r="AK89" s="383"/>
      <c r="AL89" s="166">
        <f t="shared" si="118"/>
        <v>0</v>
      </c>
      <c r="AM89" s="392">
        <f t="shared" si="119"/>
        <v>0</v>
      </c>
      <c r="AN89" s="392">
        <f>COUNTIF($B$12:B89,B89)</f>
        <v>0</v>
      </c>
      <c r="AO89" s="392"/>
      <c r="AP89" s="392" t="str">
        <f t="shared" si="120"/>
        <v/>
      </c>
      <c r="AQ89" s="392" t="str">
        <f t="shared" si="121"/>
        <v/>
      </c>
      <c r="AR89" s="392" t="str">
        <f t="shared" si="122"/>
        <v/>
      </c>
      <c r="AS89" s="392" t="str">
        <f t="shared" si="123"/>
        <v/>
      </c>
      <c r="AT89" s="392">
        <f t="shared" si="124"/>
        <v>0</v>
      </c>
      <c r="AU89" s="392" t="str">
        <f t="shared" si="125"/>
        <v/>
      </c>
      <c r="AV89" s="392" t="str">
        <f t="shared" si="126"/>
        <v/>
      </c>
      <c r="AW89" s="392" t="str">
        <f t="shared" si="127"/>
        <v/>
      </c>
      <c r="AX89" s="392" t="str">
        <f t="shared" si="128"/>
        <v/>
      </c>
      <c r="AY89" s="392" t="str">
        <f t="shared" si="129"/>
        <v/>
      </c>
      <c r="AZ89" s="392" t="str">
        <f t="shared" si="130"/>
        <v/>
      </c>
      <c r="BA89" s="392" t="str">
        <f t="shared" si="131"/>
        <v/>
      </c>
      <c r="BB89" s="392" t="str">
        <f t="shared" si="132"/>
        <v/>
      </c>
      <c r="BC89" s="392" t="str">
        <f t="shared" si="133"/>
        <v/>
      </c>
      <c r="BD89" s="396" t="str">
        <f t="shared" si="134"/>
        <v/>
      </c>
      <c r="BE89" s="386">
        <f t="shared" si="135"/>
        <v>0</v>
      </c>
      <c r="BF89" s="152"/>
      <c r="BG89" s="392">
        <f t="shared" si="136"/>
        <v>0</v>
      </c>
      <c r="BH89" s="392">
        <f t="shared" si="137"/>
        <v>0</v>
      </c>
      <c r="BI89" s="405">
        <f t="shared" si="138"/>
        <v>0</v>
      </c>
      <c r="BJ89" s="406">
        <f t="shared" si="114"/>
        <v>0</v>
      </c>
      <c r="BK89" s="391" t="str">
        <f t="shared" si="115"/>
        <v>0</v>
      </c>
      <c r="BL89" s="391" t="str">
        <f t="shared" si="116"/>
        <v>0</v>
      </c>
      <c r="BM89" s="405">
        <f t="shared" si="139"/>
        <v>0</v>
      </c>
      <c r="BN89" s="405" t="str">
        <f t="shared" si="140"/>
        <v>0m0</v>
      </c>
      <c r="BO89" s="392">
        <f t="shared" si="141"/>
        <v>0</v>
      </c>
      <c r="BP89" s="392">
        <f t="shared" si="142"/>
        <v>0</v>
      </c>
      <c r="BQ89" s="405">
        <f t="shared" si="143"/>
        <v>0</v>
      </c>
      <c r="BR89" s="406">
        <f t="shared" si="144"/>
        <v>0</v>
      </c>
      <c r="BS89" s="391" t="str">
        <f t="shared" si="145"/>
        <v>0</v>
      </c>
      <c r="BT89" s="391" t="str">
        <f t="shared" si="146"/>
        <v>0</v>
      </c>
      <c r="BU89" s="405">
        <f t="shared" si="147"/>
        <v>0</v>
      </c>
      <c r="BV89" s="405" t="str">
        <f t="shared" si="148"/>
        <v>0m0</v>
      </c>
      <c r="BW89" s="392">
        <f t="shared" si="149"/>
        <v>0</v>
      </c>
      <c r="BX89" s="392">
        <f t="shared" si="150"/>
        <v>0</v>
      </c>
      <c r="BY89" s="405">
        <f t="shared" si="151"/>
        <v>0</v>
      </c>
      <c r="BZ89" s="406">
        <f t="shared" si="152"/>
        <v>0</v>
      </c>
      <c r="CA89" s="391" t="str">
        <f t="shared" si="153"/>
        <v>0</v>
      </c>
      <c r="CB89" s="391" t="str">
        <f t="shared" si="154"/>
        <v>0</v>
      </c>
      <c r="CC89" s="405">
        <f t="shared" si="155"/>
        <v>0</v>
      </c>
      <c r="CD89" s="405" t="str">
        <f t="shared" si="156"/>
        <v>0m0</v>
      </c>
      <c r="CE89" s="392">
        <f t="shared" si="157"/>
        <v>0</v>
      </c>
      <c r="CF89" s="392">
        <f t="shared" si="158"/>
        <v>0</v>
      </c>
      <c r="CG89" s="405">
        <f t="shared" si="159"/>
        <v>0</v>
      </c>
      <c r="CH89" s="406">
        <f t="shared" si="160"/>
        <v>0</v>
      </c>
      <c r="CI89" s="391" t="str">
        <f t="shared" si="161"/>
        <v>0</v>
      </c>
      <c r="CJ89" s="391" t="str">
        <f t="shared" si="162"/>
        <v>0</v>
      </c>
      <c r="CK89" s="405">
        <f t="shared" si="163"/>
        <v>0</v>
      </c>
      <c r="CL89" s="405" t="str">
        <f t="shared" si="164"/>
        <v>0m0</v>
      </c>
      <c r="CM89" s="392">
        <f t="shared" si="165"/>
        <v>0</v>
      </c>
      <c r="CN89" s="392">
        <f t="shared" si="166"/>
        <v>0</v>
      </c>
      <c r="CO89" s="405">
        <f t="shared" si="167"/>
        <v>0</v>
      </c>
      <c r="CP89" s="406">
        <f t="shared" si="168"/>
        <v>0</v>
      </c>
      <c r="CQ89" s="391" t="str">
        <f t="shared" si="169"/>
        <v>0</v>
      </c>
      <c r="CR89" s="391" t="str">
        <f t="shared" si="170"/>
        <v>0</v>
      </c>
      <c r="CS89" s="405">
        <f t="shared" si="171"/>
        <v>0</v>
      </c>
      <c r="CT89" s="405" t="str">
        <f t="shared" si="172"/>
        <v>0m0</v>
      </c>
      <c r="CU89" s="405">
        <f t="shared" si="173"/>
        <v>0</v>
      </c>
      <c r="CV89" s="405">
        <f t="shared" si="174"/>
        <v>0</v>
      </c>
      <c r="CW89" s="405">
        <f t="shared" si="175"/>
        <v>0</v>
      </c>
      <c r="CX89" s="405">
        <f t="shared" si="176"/>
        <v>0</v>
      </c>
      <c r="CY89" s="405">
        <f t="shared" si="177"/>
        <v>0</v>
      </c>
      <c r="CZ89" s="405" t="str">
        <f t="shared" si="178"/>
        <v/>
      </c>
      <c r="DA89" s="405" t="str">
        <f t="shared" si="179"/>
        <v/>
      </c>
      <c r="DB89" s="405" t="str">
        <f t="shared" si="180"/>
        <v/>
      </c>
      <c r="DC89" s="405" t="str">
        <f t="shared" si="181"/>
        <v/>
      </c>
      <c r="DD89" s="405" t="str">
        <f t="shared" si="182"/>
        <v/>
      </c>
      <c r="DE89" s="405"/>
      <c r="DG89" s="405" t="str">
        <f t="shared" si="183"/>
        <v/>
      </c>
      <c r="DH89" s="405" t="str">
        <f t="shared" si="184"/>
        <v/>
      </c>
      <c r="DI89" s="405">
        <f t="shared" si="185"/>
        <v>0</v>
      </c>
      <c r="DJ89" s="405" t="str">
        <f t="shared" si="186"/>
        <v/>
      </c>
      <c r="DK89" s="405" t="str">
        <f t="shared" si="187"/>
        <v/>
      </c>
      <c r="DL89" s="405" t="str">
        <f t="shared" si="188"/>
        <v/>
      </c>
      <c r="DM89" s="405" t="str">
        <f t="shared" si="189"/>
        <v/>
      </c>
      <c r="DN89" s="405" t="str">
        <f t="shared" si="190"/>
        <v/>
      </c>
      <c r="DO89" s="405" t="str">
        <f t="shared" si="191"/>
        <v/>
      </c>
      <c r="DS89" s="386">
        <f t="shared" si="194"/>
        <v>0</v>
      </c>
      <c r="DT89" s="386">
        <f t="shared" si="192"/>
        <v>0</v>
      </c>
      <c r="DU89" s="404">
        <f t="shared" si="193"/>
        <v>0</v>
      </c>
    </row>
    <row r="90" spans="1:125" s="404" customFormat="1" ht="18" hidden="1" customHeight="1">
      <c r="A90" s="140" t="str">
        <f t="shared" si="117"/>
        <v/>
      </c>
      <c r="B90" s="153"/>
      <c r="C90" s="31" t="str">
        <f>IF(B90="","",VLOOKUP(B90,学連登録!$C$2:$G$3000,2,FALSE))</f>
        <v/>
      </c>
      <c r="D90" s="32" t="str">
        <f>IF(B90="","",VLOOKUP(B90,学連登録!$C$2:$G$3000,3,FALSE))</f>
        <v/>
      </c>
      <c r="E90" s="33" t="str">
        <f>IF(B90="","",VLOOKUP(B90,学連登録!$C$2:$G$3000,4,FALSE))</f>
        <v/>
      </c>
      <c r="F90" s="376" t="str">
        <f>IF(B90="","",VLOOKUP(B90,学連登録!$C$2:$I$3000,7,FALSE))</f>
        <v/>
      </c>
      <c r="G90" s="154"/>
      <c r="H90" s="915"/>
      <c r="I90" s="916"/>
      <c r="J90" s="155"/>
      <c r="K90" s="887"/>
      <c r="L90" s="888"/>
      <c r="M90" s="155"/>
      <c r="N90" s="881"/>
      <c r="O90" s="882"/>
      <c r="P90" s="154"/>
      <c r="Q90" s="887"/>
      <c r="R90" s="888"/>
      <c r="S90" s="154"/>
      <c r="T90" s="887"/>
      <c r="U90" s="888"/>
      <c r="V90" s="101" t="str">
        <f>IF(B90="","",VLOOKUP(B90,学連登録!$C$2:$H$3000,6,FALSE))</f>
        <v/>
      </c>
      <c r="W90" s="370"/>
      <c r="X90" s="152"/>
      <c r="Y90" s="116" t="str">
        <f t="shared" si="195"/>
        <v/>
      </c>
      <c r="Z90" s="97" t="str">
        <f>IF(G90="","",VLOOKUP(G90,種目名!$O$5:$T$104,3,0))</f>
        <v/>
      </c>
      <c r="AA90" s="98" t="str">
        <f>IF(J90="","",VLOOKUP(J90,種目名!$O$5:$T$104,3,0))</f>
        <v/>
      </c>
      <c r="AB90" s="117" t="str">
        <f>IF(M90="","",VLOOKUP(M90,種目名!$O$5:$T$104,3,0))</f>
        <v/>
      </c>
      <c r="AC90" s="117" t="str">
        <f>IF(P90="","",VLOOKUP(AF90,種目名!$O$5:$T$104,3,0))</f>
        <v/>
      </c>
      <c r="AD90" s="118" t="str">
        <f>IF(S90="","",VLOOKUP(AI90,種目名!$O$5:$T$104,3,0))</f>
        <v/>
      </c>
      <c r="AE90" s="115">
        <f t="shared" si="196"/>
        <v>0</v>
      </c>
      <c r="AF90" s="152" t="str">
        <f t="shared" si="197"/>
        <v/>
      </c>
      <c r="AG90" s="152" t="str">
        <f t="shared" si="198"/>
        <v/>
      </c>
      <c r="AH90" s="115">
        <f t="shared" si="199"/>
        <v>0</v>
      </c>
      <c r="AI90" s="152" t="str">
        <f t="shared" si="200"/>
        <v/>
      </c>
      <c r="AJ90" s="152" t="str">
        <f t="shared" si="201"/>
        <v/>
      </c>
      <c r="AK90" s="383"/>
      <c r="AL90" s="166">
        <f t="shared" si="118"/>
        <v>0</v>
      </c>
      <c r="AM90" s="392">
        <f t="shared" si="119"/>
        <v>0</v>
      </c>
      <c r="AN90" s="392">
        <f>COUNTIF($B$12:B90,B90)</f>
        <v>0</v>
      </c>
      <c r="AO90" s="392"/>
      <c r="AP90" s="392" t="str">
        <f t="shared" si="120"/>
        <v/>
      </c>
      <c r="AQ90" s="392" t="str">
        <f t="shared" si="121"/>
        <v/>
      </c>
      <c r="AR90" s="392" t="str">
        <f t="shared" si="122"/>
        <v/>
      </c>
      <c r="AS90" s="392" t="str">
        <f t="shared" si="123"/>
        <v/>
      </c>
      <c r="AT90" s="392">
        <f t="shared" si="124"/>
        <v>0</v>
      </c>
      <c r="AU90" s="392" t="str">
        <f t="shared" si="125"/>
        <v/>
      </c>
      <c r="AV90" s="392" t="str">
        <f t="shared" si="126"/>
        <v/>
      </c>
      <c r="AW90" s="392" t="str">
        <f t="shared" si="127"/>
        <v/>
      </c>
      <c r="AX90" s="392" t="str">
        <f t="shared" si="128"/>
        <v/>
      </c>
      <c r="AY90" s="392" t="str">
        <f t="shared" si="129"/>
        <v/>
      </c>
      <c r="AZ90" s="392" t="str">
        <f t="shared" si="130"/>
        <v/>
      </c>
      <c r="BA90" s="392" t="str">
        <f t="shared" si="131"/>
        <v/>
      </c>
      <c r="BB90" s="392" t="str">
        <f t="shared" si="132"/>
        <v/>
      </c>
      <c r="BC90" s="392" t="str">
        <f t="shared" si="133"/>
        <v/>
      </c>
      <c r="BD90" s="396" t="str">
        <f t="shared" si="134"/>
        <v/>
      </c>
      <c r="BE90" s="386">
        <f t="shared" si="135"/>
        <v>0</v>
      </c>
      <c r="BF90" s="152"/>
      <c r="BG90" s="392">
        <f t="shared" si="136"/>
        <v>0</v>
      </c>
      <c r="BH90" s="392">
        <f t="shared" si="137"/>
        <v>0</v>
      </c>
      <c r="BI90" s="405">
        <f t="shared" si="138"/>
        <v>0</v>
      </c>
      <c r="BJ90" s="406">
        <f t="shared" si="114"/>
        <v>0</v>
      </c>
      <c r="BK90" s="391" t="str">
        <f t="shared" si="115"/>
        <v>0</v>
      </c>
      <c r="BL90" s="391" t="str">
        <f t="shared" si="116"/>
        <v>0</v>
      </c>
      <c r="BM90" s="405">
        <f t="shared" si="139"/>
        <v>0</v>
      </c>
      <c r="BN90" s="405" t="str">
        <f t="shared" si="140"/>
        <v>0m0</v>
      </c>
      <c r="BO90" s="392">
        <f t="shared" si="141"/>
        <v>0</v>
      </c>
      <c r="BP90" s="392">
        <f t="shared" si="142"/>
        <v>0</v>
      </c>
      <c r="BQ90" s="405">
        <f t="shared" si="143"/>
        <v>0</v>
      </c>
      <c r="BR90" s="406">
        <f t="shared" si="144"/>
        <v>0</v>
      </c>
      <c r="BS90" s="391" t="str">
        <f t="shared" si="145"/>
        <v>0</v>
      </c>
      <c r="BT90" s="391" t="str">
        <f t="shared" si="146"/>
        <v>0</v>
      </c>
      <c r="BU90" s="405">
        <f t="shared" si="147"/>
        <v>0</v>
      </c>
      <c r="BV90" s="405" t="str">
        <f t="shared" si="148"/>
        <v>0m0</v>
      </c>
      <c r="BW90" s="392">
        <f t="shared" si="149"/>
        <v>0</v>
      </c>
      <c r="BX90" s="392">
        <f t="shared" si="150"/>
        <v>0</v>
      </c>
      <c r="BY90" s="405">
        <f t="shared" si="151"/>
        <v>0</v>
      </c>
      <c r="BZ90" s="406">
        <f t="shared" si="152"/>
        <v>0</v>
      </c>
      <c r="CA90" s="391" t="str">
        <f t="shared" si="153"/>
        <v>0</v>
      </c>
      <c r="CB90" s="391" t="str">
        <f t="shared" si="154"/>
        <v>0</v>
      </c>
      <c r="CC90" s="405">
        <f t="shared" si="155"/>
        <v>0</v>
      </c>
      <c r="CD90" s="405" t="str">
        <f t="shared" si="156"/>
        <v>0m0</v>
      </c>
      <c r="CE90" s="392">
        <f t="shared" si="157"/>
        <v>0</v>
      </c>
      <c r="CF90" s="392">
        <f t="shared" si="158"/>
        <v>0</v>
      </c>
      <c r="CG90" s="405">
        <f t="shared" si="159"/>
        <v>0</v>
      </c>
      <c r="CH90" s="406">
        <f t="shared" si="160"/>
        <v>0</v>
      </c>
      <c r="CI90" s="391" t="str">
        <f t="shared" si="161"/>
        <v>0</v>
      </c>
      <c r="CJ90" s="391" t="str">
        <f t="shared" si="162"/>
        <v>0</v>
      </c>
      <c r="CK90" s="405">
        <f t="shared" si="163"/>
        <v>0</v>
      </c>
      <c r="CL90" s="405" t="str">
        <f t="shared" si="164"/>
        <v>0m0</v>
      </c>
      <c r="CM90" s="392">
        <f t="shared" si="165"/>
        <v>0</v>
      </c>
      <c r="CN90" s="392">
        <f t="shared" si="166"/>
        <v>0</v>
      </c>
      <c r="CO90" s="405">
        <f t="shared" si="167"/>
        <v>0</v>
      </c>
      <c r="CP90" s="406">
        <f t="shared" si="168"/>
        <v>0</v>
      </c>
      <c r="CQ90" s="391" t="str">
        <f t="shared" si="169"/>
        <v>0</v>
      </c>
      <c r="CR90" s="391" t="str">
        <f t="shared" si="170"/>
        <v>0</v>
      </c>
      <c r="CS90" s="405">
        <f t="shared" si="171"/>
        <v>0</v>
      </c>
      <c r="CT90" s="405" t="str">
        <f t="shared" si="172"/>
        <v>0m0</v>
      </c>
      <c r="CU90" s="405">
        <f t="shared" si="173"/>
        <v>0</v>
      </c>
      <c r="CV90" s="405">
        <f t="shared" si="174"/>
        <v>0</v>
      </c>
      <c r="CW90" s="405">
        <f t="shared" si="175"/>
        <v>0</v>
      </c>
      <c r="CX90" s="405">
        <f t="shared" si="176"/>
        <v>0</v>
      </c>
      <c r="CY90" s="405">
        <f t="shared" si="177"/>
        <v>0</v>
      </c>
      <c r="CZ90" s="405" t="str">
        <f t="shared" si="178"/>
        <v/>
      </c>
      <c r="DA90" s="405" t="str">
        <f t="shared" si="179"/>
        <v/>
      </c>
      <c r="DB90" s="405" t="str">
        <f t="shared" si="180"/>
        <v/>
      </c>
      <c r="DC90" s="405" t="str">
        <f t="shared" si="181"/>
        <v/>
      </c>
      <c r="DD90" s="405" t="str">
        <f t="shared" si="182"/>
        <v/>
      </c>
      <c r="DE90" s="405"/>
      <c r="DG90" s="405" t="str">
        <f t="shared" si="183"/>
        <v/>
      </c>
      <c r="DH90" s="405" t="str">
        <f t="shared" si="184"/>
        <v/>
      </c>
      <c r="DI90" s="405">
        <f t="shared" si="185"/>
        <v>0</v>
      </c>
      <c r="DJ90" s="405" t="str">
        <f t="shared" si="186"/>
        <v/>
      </c>
      <c r="DK90" s="405" t="str">
        <f t="shared" si="187"/>
        <v/>
      </c>
      <c r="DL90" s="405" t="str">
        <f t="shared" si="188"/>
        <v/>
      </c>
      <c r="DM90" s="405" t="str">
        <f t="shared" si="189"/>
        <v/>
      </c>
      <c r="DN90" s="405" t="str">
        <f t="shared" si="190"/>
        <v/>
      </c>
      <c r="DO90" s="405" t="str">
        <f t="shared" si="191"/>
        <v/>
      </c>
      <c r="DS90" s="386">
        <f t="shared" si="194"/>
        <v>0</v>
      </c>
      <c r="DT90" s="386">
        <f t="shared" si="192"/>
        <v>0</v>
      </c>
      <c r="DU90" s="404">
        <f t="shared" si="193"/>
        <v>0</v>
      </c>
    </row>
    <row r="91" spans="1:125" s="404" customFormat="1" ht="18" hidden="1" customHeight="1">
      <c r="A91" s="140" t="str">
        <f t="shared" si="117"/>
        <v/>
      </c>
      <c r="B91" s="153"/>
      <c r="C91" s="31" t="str">
        <f>IF(B91="","",VLOOKUP(B91,学連登録!$C$2:$G$3000,2,FALSE))</f>
        <v/>
      </c>
      <c r="D91" s="32" t="str">
        <f>IF(B91="","",VLOOKUP(B91,学連登録!$C$2:$G$3000,3,FALSE))</f>
        <v/>
      </c>
      <c r="E91" s="33" t="str">
        <f>IF(B91="","",VLOOKUP(B91,学連登録!$C$2:$G$3000,4,FALSE))</f>
        <v/>
      </c>
      <c r="F91" s="376" t="str">
        <f>IF(B91="","",VLOOKUP(B91,学連登録!$C$2:$I$3000,7,FALSE))</f>
        <v/>
      </c>
      <c r="G91" s="154"/>
      <c r="H91" s="915"/>
      <c r="I91" s="916"/>
      <c r="J91" s="155"/>
      <c r="K91" s="887"/>
      <c r="L91" s="888"/>
      <c r="M91" s="155"/>
      <c r="N91" s="881"/>
      <c r="O91" s="882"/>
      <c r="P91" s="154"/>
      <c r="Q91" s="887"/>
      <c r="R91" s="888"/>
      <c r="S91" s="154"/>
      <c r="T91" s="887"/>
      <c r="U91" s="888"/>
      <c r="V91" s="101" t="str">
        <f>IF(B91="","",VLOOKUP(B91,学連登録!$C$2:$H$3000,6,FALSE))</f>
        <v/>
      </c>
      <c r="W91" s="370"/>
      <c r="X91" s="152"/>
      <c r="Y91" s="116" t="str">
        <f t="shared" si="195"/>
        <v/>
      </c>
      <c r="Z91" s="97" t="str">
        <f>IF(G91="","",VLOOKUP(G91,種目名!$O$5:$T$104,3,0))</f>
        <v/>
      </c>
      <c r="AA91" s="98" t="str">
        <f>IF(J91="","",VLOOKUP(J91,種目名!$O$5:$T$104,3,0))</f>
        <v/>
      </c>
      <c r="AB91" s="117" t="str">
        <f>IF(M91="","",VLOOKUP(M91,種目名!$O$5:$T$104,3,0))</f>
        <v/>
      </c>
      <c r="AC91" s="117" t="str">
        <f>IF(P91="","",VLOOKUP(AF91,種目名!$O$5:$T$104,3,0))</f>
        <v/>
      </c>
      <c r="AD91" s="118" t="str">
        <f>IF(S91="","",VLOOKUP(AI91,種目名!$O$5:$T$104,3,0))</f>
        <v/>
      </c>
      <c r="AE91" s="115">
        <f t="shared" si="196"/>
        <v>0</v>
      </c>
      <c r="AF91" s="152" t="str">
        <f t="shared" si="197"/>
        <v/>
      </c>
      <c r="AG91" s="152" t="str">
        <f t="shared" si="198"/>
        <v/>
      </c>
      <c r="AH91" s="115">
        <f t="shared" si="199"/>
        <v>0</v>
      </c>
      <c r="AI91" s="152" t="str">
        <f t="shared" si="200"/>
        <v/>
      </c>
      <c r="AJ91" s="152" t="str">
        <f t="shared" si="201"/>
        <v/>
      </c>
      <c r="AK91" s="383"/>
      <c r="AL91" s="166">
        <f t="shared" si="118"/>
        <v>0</v>
      </c>
      <c r="AM91" s="392">
        <f t="shared" si="119"/>
        <v>0</v>
      </c>
      <c r="AN91" s="392">
        <f>COUNTIF($B$12:B91,B91)</f>
        <v>0</v>
      </c>
      <c r="AO91" s="392"/>
      <c r="AP91" s="392" t="str">
        <f t="shared" si="120"/>
        <v/>
      </c>
      <c r="AQ91" s="392" t="str">
        <f t="shared" si="121"/>
        <v/>
      </c>
      <c r="AR91" s="392" t="str">
        <f t="shared" si="122"/>
        <v/>
      </c>
      <c r="AS91" s="392" t="str">
        <f t="shared" si="123"/>
        <v/>
      </c>
      <c r="AT91" s="392">
        <f t="shared" si="124"/>
        <v>0</v>
      </c>
      <c r="AU91" s="392" t="str">
        <f t="shared" si="125"/>
        <v/>
      </c>
      <c r="AV91" s="392" t="str">
        <f t="shared" si="126"/>
        <v/>
      </c>
      <c r="AW91" s="392" t="str">
        <f t="shared" si="127"/>
        <v/>
      </c>
      <c r="AX91" s="392" t="str">
        <f t="shared" si="128"/>
        <v/>
      </c>
      <c r="AY91" s="392" t="str">
        <f t="shared" si="129"/>
        <v/>
      </c>
      <c r="AZ91" s="392" t="str">
        <f t="shared" si="130"/>
        <v/>
      </c>
      <c r="BA91" s="392" t="str">
        <f t="shared" si="131"/>
        <v/>
      </c>
      <c r="BB91" s="392" t="str">
        <f t="shared" si="132"/>
        <v/>
      </c>
      <c r="BC91" s="392" t="str">
        <f t="shared" si="133"/>
        <v/>
      </c>
      <c r="BD91" s="396" t="str">
        <f t="shared" si="134"/>
        <v/>
      </c>
      <c r="BE91" s="386">
        <f t="shared" si="135"/>
        <v>0</v>
      </c>
      <c r="BF91" s="152"/>
      <c r="BG91" s="392">
        <f t="shared" si="136"/>
        <v>0</v>
      </c>
      <c r="BH91" s="392">
        <f t="shared" si="137"/>
        <v>0</v>
      </c>
      <c r="BI91" s="405">
        <f t="shared" si="138"/>
        <v>0</v>
      </c>
      <c r="BJ91" s="406">
        <f t="shared" si="114"/>
        <v>0</v>
      </c>
      <c r="BK91" s="391" t="str">
        <f t="shared" si="115"/>
        <v>0</v>
      </c>
      <c r="BL91" s="391" t="str">
        <f t="shared" si="116"/>
        <v>0</v>
      </c>
      <c r="BM91" s="405">
        <f t="shared" si="139"/>
        <v>0</v>
      </c>
      <c r="BN91" s="405" t="str">
        <f t="shared" si="140"/>
        <v>0m0</v>
      </c>
      <c r="BO91" s="392">
        <f t="shared" si="141"/>
        <v>0</v>
      </c>
      <c r="BP91" s="392">
        <f t="shared" si="142"/>
        <v>0</v>
      </c>
      <c r="BQ91" s="405">
        <f t="shared" si="143"/>
        <v>0</v>
      </c>
      <c r="BR91" s="406">
        <f t="shared" si="144"/>
        <v>0</v>
      </c>
      <c r="BS91" s="391" t="str">
        <f t="shared" si="145"/>
        <v>0</v>
      </c>
      <c r="BT91" s="391" t="str">
        <f t="shared" si="146"/>
        <v>0</v>
      </c>
      <c r="BU91" s="405">
        <f t="shared" si="147"/>
        <v>0</v>
      </c>
      <c r="BV91" s="405" t="str">
        <f t="shared" si="148"/>
        <v>0m0</v>
      </c>
      <c r="BW91" s="392">
        <f t="shared" si="149"/>
        <v>0</v>
      </c>
      <c r="BX91" s="392">
        <f t="shared" si="150"/>
        <v>0</v>
      </c>
      <c r="BY91" s="405">
        <f t="shared" si="151"/>
        <v>0</v>
      </c>
      <c r="BZ91" s="406">
        <f t="shared" si="152"/>
        <v>0</v>
      </c>
      <c r="CA91" s="391" t="str">
        <f t="shared" si="153"/>
        <v>0</v>
      </c>
      <c r="CB91" s="391" t="str">
        <f t="shared" si="154"/>
        <v>0</v>
      </c>
      <c r="CC91" s="405">
        <f t="shared" si="155"/>
        <v>0</v>
      </c>
      <c r="CD91" s="405" t="str">
        <f t="shared" si="156"/>
        <v>0m0</v>
      </c>
      <c r="CE91" s="392">
        <f t="shared" si="157"/>
        <v>0</v>
      </c>
      <c r="CF91" s="392">
        <f t="shared" si="158"/>
        <v>0</v>
      </c>
      <c r="CG91" s="405">
        <f t="shared" si="159"/>
        <v>0</v>
      </c>
      <c r="CH91" s="406">
        <f t="shared" si="160"/>
        <v>0</v>
      </c>
      <c r="CI91" s="391" t="str">
        <f t="shared" si="161"/>
        <v>0</v>
      </c>
      <c r="CJ91" s="391" t="str">
        <f t="shared" si="162"/>
        <v>0</v>
      </c>
      <c r="CK91" s="405">
        <f t="shared" si="163"/>
        <v>0</v>
      </c>
      <c r="CL91" s="405" t="str">
        <f t="shared" si="164"/>
        <v>0m0</v>
      </c>
      <c r="CM91" s="392">
        <f t="shared" si="165"/>
        <v>0</v>
      </c>
      <c r="CN91" s="392">
        <f t="shared" si="166"/>
        <v>0</v>
      </c>
      <c r="CO91" s="405">
        <f t="shared" si="167"/>
        <v>0</v>
      </c>
      <c r="CP91" s="406">
        <f t="shared" si="168"/>
        <v>0</v>
      </c>
      <c r="CQ91" s="391" t="str">
        <f t="shared" si="169"/>
        <v>0</v>
      </c>
      <c r="CR91" s="391" t="str">
        <f t="shared" si="170"/>
        <v>0</v>
      </c>
      <c r="CS91" s="405">
        <f t="shared" si="171"/>
        <v>0</v>
      </c>
      <c r="CT91" s="405" t="str">
        <f t="shared" si="172"/>
        <v>0m0</v>
      </c>
      <c r="CU91" s="405">
        <f t="shared" si="173"/>
        <v>0</v>
      </c>
      <c r="CV91" s="405">
        <f t="shared" si="174"/>
        <v>0</v>
      </c>
      <c r="CW91" s="405">
        <f t="shared" si="175"/>
        <v>0</v>
      </c>
      <c r="CX91" s="405">
        <f t="shared" si="176"/>
        <v>0</v>
      </c>
      <c r="CY91" s="405">
        <f t="shared" si="177"/>
        <v>0</v>
      </c>
      <c r="CZ91" s="405" t="str">
        <f t="shared" si="178"/>
        <v/>
      </c>
      <c r="DA91" s="405" t="str">
        <f t="shared" si="179"/>
        <v/>
      </c>
      <c r="DB91" s="405" t="str">
        <f t="shared" si="180"/>
        <v/>
      </c>
      <c r="DC91" s="405" t="str">
        <f t="shared" si="181"/>
        <v/>
      </c>
      <c r="DD91" s="405" t="str">
        <f t="shared" si="182"/>
        <v/>
      </c>
      <c r="DE91" s="405"/>
      <c r="DG91" s="405" t="str">
        <f t="shared" si="183"/>
        <v/>
      </c>
      <c r="DH91" s="405" t="str">
        <f t="shared" si="184"/>
        <v/>
      </c>
      <c r="DI91" s="405">
        <f t="shared" si="185"/>
        <v>0</v>
      </c>
      <c r="DJ91" s="405" t="str">
        <f t="shared" si="186"/>
        <v/>
      </c>
      <c r="DK91" s="405" t="str">
        <f t="shared" si="187"/>
        <v/>
      </c>
      <c r="DL91" s="405" t="str">
        <f t="shared" si="188"/>
        <v/>
      </c>
      <c r="DM91" s="405" t="str">
        <f t="shared" si="189"/>
        <v/>
      </c>
      <c r="DN91" s="405" t="str">
        <f t="shared" si="190"/>
        <v/>
      </c>
      <c r="DO91" s="405" t="str">
        <f t="shared" si="191"/>
        <v/>
      </c>
      <c r="DS91" s="386">
        <f t="shared" si="194"/>
        <v>0</v>
      </c>
      <c r="DT91" s="386">
        <f t="shared" si="192"/>
        <v>0</v>
      </c>
      <c r="DU91" s="404">
        <f t="shared" si="193"/>
        <v>0</v>
      </c>
    </row>
    <row r="92" spans="1:125" s="404" customFormat="1" ht="18" hidden="1" customHeight="1">
      <c r="A92" s="140" t="str">
        <f t="shared" si="117"/>
        <v/>
      </c>
      <c r="B92" s="153"/>
      <c r="C92" s="31" t="str">
        <f>IF(B92="","",VLOOKUP(B92,学連登録!$C$2:$G$3000,2,FALSE))</f>
        <v/>
      </c>
      <c r="D92" s="32" t="str">
        <f>IF(B92="","",VLOOKUP(B92,学連登録!$C$2:$G$3000,3,FALSE))</f>
        <v/>
      </c>
      <c r="E92" s="33" t="str">
        <f>IF(B92="","",VLOOKUP(B92,学連登録!$C$2:$G$3000,4,FALSE))</f>
        <v/>
      </c>
      <c r="F92" s="376" t="str">
        <f>IF(B92="","",VLOOKUP(B92,学連登録!$C$2:$I$3000,7,FALSE))</f>
        <v/>
      </c>
      <c r="G92" s="154"/>
      <c r="H92" s="915"/>
      <c r="I92" s="916"/>
      <c r="J92" s="155"/>
      <c r="K92" s="887"/>
      <c r="L92" s="888"/>
      <c r="M92" s="155"/>
      <c r="N92" s="881"/>
      <c r="O92" s="882"/>
      <c r="P92" s="154"/>
      <c r="Q92" s="887"/>
      <c r="R92" s="888"/>
      <c r="S92" s="154"/>
      <c r="T92" s="887"/>
      <c r="U92" s="888"/>
      <c r="V92" s="101" t="str">
        <f>IF(B92="","",VLOOKUP(B92,学連登録!$C$2:$H$3000,6,FALSE))</f>
        <v/>
      </c>
      <c r="W92" s="370"/>
      <c r="X92" s="152"/>
      <c r="Y92" s="116" t="str">
        <f t="shared" si="195"/>
        <v/>
      </c>
      <c r="Z92" s="97" t="str">
        <f>IF(G92="","",VLOOKUP(G92,種目名!$O$5:$T$104,3,0))</f>
        <v/>
      </c>
      <c r="AA92" s="98" t="str">
        <f>IF(J92="","",VLOOKUP(J92,種目名!$O$5:$T$104,3,0))</f>
        <v/>
      </c>
      <c r="AB92" s="117" t="str">
        <f>IF(M92="","",VLOOKUP(M92,種目名!$O$5:$T$104,3,0))</f>
        <v/>
      </c>
      <c r="AC92" s="117" t="str">
        <f>IF(P92="","",VLOOKUP(AF92,種目名!$O$5:$T$104,3,0))</f>
        <v/>
      </c>
      <c r="AD92" s="118" t="str">
        <f>IF(S92="","",VLOOKUP(AI92,種目名!$O$5:$T$104,3,0))</f>
        <v/>
      </c>
      <c r="AE92" s="115">
        <f t="shared" si="196"/>
        <v>0</v>
      </c>
      <c r="AF92" s="152" t="str">
        <f t="shared" si="197"/>
        <v/>
      </c>
      <c r="AG92" s="152" t="str">
        <f t="shared" si="198"/>
        <v/>
      </c>
      <c r="AH92" s="115">
        <f t="shared" si="199"/>
        <v>0</v>
      </c>
      <c r="AI92" s="152" t="str">
        <f t="shared" si="200"/>
        <v/>
      </c>
      <c r="AJ92" s="152" t="str">
        <f t="shared" si="201"/>
        <v/>
      </c>
      <c r="AK92" s="383"/>
      <c r="AL92" s="166">
        <f t="shared" si="118"/>
        <v>0</v>
      </c>
      <c r="AM92" s="392">
        <f t="shared" si="119"/>
        <v>0</v>
      </c>
      <c r="AN92" s="392">
        <f>COUNTIF($B$12:B92,B92)</f>
        <v>0</v>
      </c>
      <c r="AO92" s="392"/>
      <c r="AP92" s="392" t="str">
        <f t="shared" si="120"/>
        <v/>
      </c>
      <c r="AQ92" s="392" t="str">
        <f t="shared" si="121"/>
        <v/>
      </c>
      <c r="AR92" s="392" t="str">
        <f t="shared" si="122"/>
        <v/>
      </c>
      <c r="AS92" s="392" t="str">
        <f t="shared" si="123"/>
        <v/>
      </c>
      <c r="AT92" s="392">
        <f t="shared" si="124"/>
        <v>0</v>
      </c>
      <c r="AU92" s="392" t="str">
        <f t="shared" si="125"/>
        <v/>
      </c>
      <c r="AV92" s="392" t="str">
        <f t="shared" si="126"/>
        <v/>
      </c>
      <c r="AW92" s="392" t="str">
        <f t="shared" si="127"/>
        <v/>
      </c>
      <c r="AX92" s="392" t="str">
        <f t="shared" si="128"/>
        <v/>
      </c>
      <c r="AY92" s="392" t="str">
        <f t="shared" si="129"/>
        <v/>
      </c>
      <c r="AZ92" s="392" t="str">
        <f t="shared" si="130"/>
        <v/>
      </c>
      <c r="BA92" s="392" t="str">
        <f t="shared" si="131"/>
        <v/>
      </c>
      <c r="BB92" s="392" t="str">
        <f t="shared" si="132"/>
        <v/>
      </c>
      <c r="BC92" s="392" t="str">
        <f t="shared" si="133"/>
        <v/>
      </c>
      <c r="BD92" s="396" t="str">
        <f t="shared" si="134"/>
        <v/>
      </c>
      <c r="BE92" s="386">
        <f t="shared" si="135"/>
        <v>0</v>
      </c>
      <c r="BF92" s="152"/>
      <c r="BG92" s="392">
        <f t="shared" si="136"/>
        <v>0</v>
      </c>
      <c r="BH92" s="392">
        <f t="shared" si="137"/>
        <v>0</v>
      </c>
      <c r="BI92" s="405">
        <f t="shared" si="138"/>
        <v>0</v>
      </c>
      <c r="BJ92" s="406">
        <f t="shared" si="114"/>
        <v>0</v>
      </c>
      <c r="BK92" s="391" t="str">
        <f t="shared" si="115"/>
        <v>0</v>
      </c>
      <c r="BL92" s="391" t="str">
        <f t="shared" si="116"/>
        <v>0</v>
      </c>
      <c r="BM92" s="405">
        <f t="shared" si="139"/>
        <v>0</v>
      </c>
      <c r="BN92" s="405" t="str">
        <f t="shared" si="140"/>
        <v>0m0</v>
      </c>
      <c r="BO92" s="392">
        <f t="shared" si="141"/>
        <v>0</v>
      </c>
      <c r="BP92" s="392">
        <f t="shared" si="142"/>
        <v>0</v>
      </c>
      <c r="BQ92" s="405">
        <f t="shared" si="143"/>
        <v>0</v>
      </c>
      <c r="BR92" s="406">
        <f t="shared" si="144"/>
        <v>0</v>
      </c>
      <c r="BS92" s="391" t="str">
        <f t="shared" si="145"/>
        <v>0</v>
      </c>
      <c r="BT92" s="391" t="str">
        <f t="shared" si="146"/>
        <v>0</v>
      </c>
      <c r="BU92" s="405">
        <f t="shared" si="147"/>
        <v>0</v>
      </c>
      <c r="BV92" s="405" t="str">
        <f t="shared" si="148"/>
        <v>0m0</v>
      </c>
      <c r="BW92" s="392">
        <f t="shared" si="149"/>
        <v>0</v>
      </c>
      <c r="BX92" s="392">
        <f t="shared" si="150"/>
        <v>0</v>
      </c>
      <c r="BY92" s="405">
        <f t="shared" si="151"/>
        <v>0</v>
      </c>
      <c r="BZ92" s="406">
        <f t="shared" si="152"/>
        <v>0</v>
      </c>
      <c r="CA92" s="391" t="str">
        <f t="shared" si="153"/>
        <v>0</v>
      </c>
      <c r="CB92" s="391" t="str">
        <f t="shared" si="154"/>
        <v>0</v>
      </c>
      <c r="CC92" s="405">
        <f t="shared" si="155"/>
        <v>0</v>
      </c>
      <c r="CD92" s="405" t="str">
        <f t="shared" si="156"/>
        <v>0m0</v>
      </c>
      <c r="CE92" s="392">
        <f t="shared" si="157"/>
        <v>0</v>
      </c>
      <c r="CF92" s="392">
        <f t="shared" si="158"/>
        <v>0</v>
      </c>
      <c r="CG92" s="405">
        <f t="shared" si="159"/>
        <v>0</v>
      </c>
      <c r="CH92" s="406">
        <f t="shared" si="160"/>
        <v>0</v>
      </c>
      <c r="CI92" s="391" t="str">
        <f t="shared" si="161"/>
        <v>0</v>
      </c>
      <c r="CJ92" s="391" t="str">
        <f t="shared" si="162"/>
        <v>0</v>
      </c>
      <c r="CK92" s="405">
        <f t="shared" si="163"/>
        <v>0</v>
      </c>
      <c r="CL92" s="405" t="str">
        <f t="shared" si="164"/>
        <v>0m0</v>
      </c>
      <c r="CM92" s="392">
        <f t="shared" si="165"/>
        <v>0</v>
      </c>
      <c r="CN92" s="392">
        <f t="shared" si="166"/>
        <v>0</v>
      </c>
      <c r="CO92" s="405">
        <f t="shared" si="167"/>
        <v>0</v>
      </c>
      <c r="CP92" s="406">
        <f t="shared" si="168"/>
        <v>0</v>
      </c>
      <c r="CQ92" s="391" t="str">
        <f t="shared" si="169"/>
        <v>0</v>
      </c>
      <c r="CR92" s="391" t="str">
        <f t="shared" si="170"/>
        <v>0</v>
      </c>
      <c r="CS92" s="405">
        <f t="shared" si="171"/>
        <v>0</v>
      </c>
      <c r="CT92" s="405" t="str">
        <f t="shared" si="172"/>
        <v>0m0</v>
      </c>
      <c r="CU92" s="405">
        <f t="shared" si="173"/>
        <v>0</v>
      </c>
      <c r="CV92" s="405">
        <f t="shared" si="174"/>
        <v>0</v>
      </c>
      <c r="CW92" s="405">
        <f t="shared" si="175"/>
        <v>0</v>
      </c>
      <c r="CX92" s="405">
        <f t="shared" si="176"/>
        <v>0</v>
      </c>
      <c r="CY92" s="405">
        <f t="shared" si="177"/>
        <v>0</v>
      </c>
      <c r="CZ92" s="405" t="str">
        <f t="shared" si="178"/>
        <v/>
      </c>
      <c r="DA92" s="405" t="str">
        <f t="shared" si="179"/>
        <v/>
      </c>
      <c r="DB92" s="405" t="str">
        <f t="shared" si="180"/>
        <v/>
      </c>
      <c r="DC92" s="405" t="str">
        <f t="shared" si="181"/>
        <v/>
      </c>
      <c r="DD92" s="405" t="str">
        <f t="shared" si="182"/>
        <v/>
      </c>
      <c r="DE92" s="405"/>
      <c r="DG92" s="405" t="str">
        <f t="shared" si="183"/>
        <v/>
      </c>
      <c r="DH92" s="405" t="str">
        <f t="shared" si="184"/>
        <v/>
      </c>
      <c r="DI92" s="405">
        <f t="shared" si="185"/>
        <v>0</v>
      </c>
      <c r="DJ92" s="405" t="str">
        <f t="shared" si="186"/>
        <v/>
      </c>
      <c r="DK92" s="405" t="str">
        <f t="shared" si="187"/>
        <v/>
      </c>
      <c r="DL92" s="405" t="str">
        <f t="shared" si="188"/>
        <v/>
      </c>
      <c r="DM92" s="405" t="str">
        <f t="shared" si="189"/>
        <v/>
      </c>
      <c r="DN92" s="405" t="str">
        <f t="shared" si="190"/>
        <v/>
      </c>
      <c r="DO92" s="405" t="str">
        <f t="shared" si="191"/>
        <v/>
      </c>
      <c r="DS92" s="386">
        <f t="shared" si="194"/>
        <v>0</v>
      </c>
      <c r="DT92" s="386">
        <f t="shared" si="192"/>
        <v>0</v>
      </c>
      <c r="DU92" s="404">
        <f t="shared" si="193"/>
        <v>0</v>
      </c>
    </row>
    <row r="93" spans="1:125" s="404" customFormat="1" ht="18" hidden="1" customHeight="1">
      <c r="A93" s="140" t="str">
        <f t="shared" si="117"/>
        <v/>
      </c>
      <c r="B93" s="153"/>
      <c r="C93" s="31" t="str">
        <f>IF(B93="","",VLOOKUP(B93,学連登録!$C$2:$G$3000,2,FALSE))</f>
        <v/>
      </c>
      <c r="D93" s="32" t="str">
        <f>IF(B93="","",VLOOKUP(B93,学連登録!$C$2:$G$3000,3,FALSE))</f>
        <v/>
      </c>
      <c r="E93" s="33" t="str">
        <f>IF(B93="","",VLOOKUP(B93,学連登録!$C$2:$G$3000,4,FALSE))</f>
        <v/>
      </c>
      <c r="F93" s="376" t="str">
        <f>IF(B93="","",VLOOKUP(B93,学連登録!$C$2:$I$3000,7,FALSE))</f>
        <v/>
      </c>
      <c r="G93" s="154"/>
      <c r="H93" s="915"/>
      <c r="I93" s="916"/>
      <c r="J93" s="155"/>
      <c r="K93" s="887"/>
      <c r="L93" s="888"/>
      <c r="M93" s="155"/>
      <c r="N93" s="881"/>
      <c r="O93" s="882"/>
      <c r="P93" s="154"/>
      <c r="Q93" s="887"/>
      <c r="R93" s="888"/>
      <c r="S93" s="154"/>
      <c r="T93" s="887"/>
      <c r="U93" s="888"/>
      <c r="V93" s="101" t="str">
        <f>IF(B93="","",VLOOKUP(B93,学連登録!$C$2:$H$3000,6,FALSE))</f>
        <v/>
      </c>
      <c r="W93" s="370"/>
      <c r="X93" s="152"/>
      <c r="Y93" s="116" t="str">
        <f t="shared" si="195"/>
        <v/>
      </c>
      <c r="Z93" s="97" t="str">
        <f>IF(G93="","",VLOOKUP(G93,種目名!$O$5:$T$104,3,0))</f>
        <v/>
      </c>
      <c r="AA93" s="98" t="str">
        <f>IF(J93="","",VLOOKUP(J93,種目名!$O$5:$T$104,3,0))</f>
        <v/>
      </c>
      <c r="AB93" s="117" t="str">
        <f>IF(M93="","",VLOOKUP(M93,種目名!$O$5:$T$104,3,0))</f>
        <v/>
      </c>
      <c r="AC93" s="117" t="str">
        <f>IF(P93="","",VLOOKUP(AF93,種目名!$O$5:$T$104,3,0))</f>
        <v/>
      </c>
      <c r="AD93" s="118" t="str">
        <f>IF(S93="","",VLOOKUP(AI93,種目名!$O$5:$T$104,3,0))</f>
        <v/>
      </c>
      <c r="AE93" s="115">
        <f t="shared" si="196"/>
        <v>0</v>
      </c>
      <c r="AF93" s="152" t="str">
        <f t="shared" si="197"/>
        <v/>
      </c>
      <c r="AG93" s="152" t="str">
        <f t="shared" si="198"/>
        <v/>
      </c>
      <c r="AH93" s="115">
        <f t="shared" si="199"/>
        <v>0</v>
      </c>
      <c r="AI93" s="152" t="str">
        <f t="shared" si="200"/>
        <v/>
      </c>
      <c r="AJ93" s="152" t="str">
        <f t="shared" si="201"/>
        <v/>
      </c>
      <c r="AK93" s="383"/>
      <c r="AL93" s="166">
        <f t="shared" si="118"/>
        <v>0</v>
      </c>
      <c r="AM93" s="392">
        <f t="shared" si="119"/>
        <v>0</v>
      </c>
      <c r="AN93" s="392">
        <f>COUNTIF($B$12:B93,B93)</f>
        <v>0</v>
      </c>
      <c r="AO93" s="392"/>
      <c r="AP93" s="392" t="str">
        <f t="shared" si="120"/>
        <v/>
      </c>
      <c r="AQ93" s="392" t="str">
        <f t="shared" si="121"/>
        <v/>
      </c>
      <c r="AR93" s="392" t="str">
        <f t="shared" si="122"/>
        <v/>
      </c>
      <c r="AS93" s="392" t="str">
        <f t="shared" si="123"/>
        <v/>
      </c>
      <c r="AT93" s="392">
        <f t="shared" si="124"/>
        <v>0</v>
      </c>
      <c r="AU93" s="392" t="str">
        <f t="shared" si="125"/>
        <v/>
      </c>
      <c r="AV93" s="392" t="str">
        <f t="shared" si="126"/>
        <v/>
      </c>
      <c r="AW93" s="392" t="str">
        <f t="shared" si="127"/>
        <v/>
      </c>
      <c r="AX93" s="392" t="str">
        <f t="shared" si="128"/>
        <v/>
      </c>
      <c r="AY93" s="392" t="str">
        <f t="shared" si="129"/>
        <v/>
      </c>
      <c r="AZ93" s="392" t="str">
        <f t="shared" si="130"/>
        <v/>
      </c>
      <c r="BA93" s="392" t="str">
        <f t="shared" si="131"/>
        <v/>
      </c>
      <c r="BB93" s="392" t="str">
        <f t="shared" si="132"/>
        <v/>
      </c>
      <c r="BC93" s="392" t="str">
        <f t="shared" si="133"/>
        <v/>
      </c>
      <c r="BD93" s="396" t="str">
        <f t="shared" si="134"/>
        <v/>
      </c>
      <c r="BE93" s="386">
        <f t="shared" si="135"/>
        <v>0</v>
      </c>
      <c r="BF93" s="152"/>
      <c r="BG93" s="392">
        <f t="shared" si="136"/>
        <v>0</v>
      </c>
      <c r="BH93" s="392">
        <f t="shared" si="137"/>
        <v>0</v>
      </c>
      <c r="BI93" s="405">
        <f t="shared" si="138"/>
        <v>0</v>
      </c>
      <c r="BJ93" s="406">
        <f t="shared" si="114"/>
        <v>0</v>
      </c>
      <c r="BK93" s="391" t="str">
        <f t="shared" si="115"/>
        <v>0</v>
      </c>
      <c r="BL93" s="391" t="str">
        <f t="shared" si="116"/>
        <v>0</v>
      </c>
      <c r="BM93" s="405">
        <f t="shared" si="139"/>
        <v>0</v>
      </c>
      <c r="BN93" s="405" t="str">
        <f t="shared" si="140"/>
        <v>0m0</v>
      </c>
      <c r="BO93" s="392">
        <f t="shared" si="141"/>
        <v>0</v>
      </c>
      <c r="BP93" s="392">
        <f t="shared" si="142"/>
        <v>0</v>
      </c>
      <c r="BQ93" s="405">
        <f t="shared" si="143"/>
        <v>0</v>
      </c>
      <c r="BR93" s="406">
        <f t="shared" si="144"/>
        <v>0</v>
      </c>
      <c r="BS93" s="391" t="str">
        <f t="shared" si="145"/>
        <v>0</v>
      </c>
      <c r="BT93" s="391" t="str">
        <f t="shared" si="146"/>
        <v>0</v>
      </c>
      <c r="BU93" s="405">
        <f t="shared" si="147"/>
        <v>0</v>
      </c>
      <c r="BV93" s="405" t="str">
        <f t="shared" si="148"/>
        <v>0m0</v>
      </c>
      <c r="BW93" s="392">
        <f t="shared" si="149"/>
        <v>0</v>
      </c>
      <c r="BX93" s="392">
        <f t="shared" si="150"/>
        <v>0</v>
      </c>
      <c r="BY93" s="405">
        <f t="shared" si="151"/>
        <v>0</v>
      </c>
      <c r="BZ93" s="406">
        <f t="shared" si="152"/>
        <v>0</v>
      </c>
      <c r="CA93" s="391" t="str">
        <f t="shared" si="153"/>
        <v>0</v>
      </c>
      <c r="CB93" s="391" t="str">
        <f t="shared" si="154"/>
        <v>0</v>
      </c>
      <c r="CC93" s="405">
        <f t="shared" si="155"/>
        <v>0</v>
      </c>
      <c r="CD93" s="405" t="str">
        <f t="shared" si="156"/>
        <v>0m0</v>
      </c>
      <c r="CE93" s="392">
        <f t="shared" si="157"/>
        <v>0</v>
      </c>
      <c r="CF93" s="392">
        <f t="shared" si="158"/>
        <v>0</v>
      </c>
      <c r="CG93" s="405">
        <f t="shared" si="159"/>
        <v>0</v>
      </c>
      <c r="CH93" s="406">
        <f t="shared" si="160"/>
        <v>0</v>
      </c>
      <c r="CI93" s="391" t="str">
        <f t="shared" si="161"/>
        <v>0</v>
      </c>
      <c r="CJ93" s="391" t="str">
        <f t="shared" si="162"/>
        <v>0</v>
      </c>
      <c r="CK93" s="405">
        <f t="shared" si="163"/>
        <v>0</v>
      </c>
      <c r="CL93" s="405" t="str">
        <f t="shared" si="164"/>
        <v>0m0</v>
      </c>
      <c r="CM93" s="392">
        <f t="shared" si="165"/>
        <v>0</v>
      </c>
      <c r="CN93" s="392">
        <f t="shared" si="166"/>
        <v>0</v>
      </c>
      <c r="CO93" s="405">
        <f t="shared" si="167"/>
        <v>0</v>
      </c>
      <c r="CP93" s="406">
        <f t="shared" si="168"/>
        <v>0</v>
      </c>
      <c r="CQ93" s="391" t="str">
        <f t="shared" si="169"/>
        <v>0</v>
      </c>
      <c r="CR93" s="391" t="str">
        <f t="shared" si="170"/>
        <v>0</v>
      </c>
      <c r="CS93" s="405">
        <f t="shared" si="171"/>
        <v>0</v>
      </c>
      <c r="CT93" s="405" t="str">
        <f t="shared" si="172"/>
        <v>0m0</v>
      </c>
      <c r="CU93" s="405">
        <f t="shared" si="173"/>
        <v>0</v>
      </c>
      <c r="CV93" s="405">
        <f t="shared" si="174"/>
        <v>0</v>
      </c>
      <c r="CW93" s="405">
        <f t="shared" si="175"/>
        <v>0</v>
      </c>
      <c r="CX93" s="405">
        <f t="shared" si="176"/>
        <v>0</v>
      </c>
      <c r="CY93" s="405">
        <f t="shared" si="177"/>
        <v>0</v>
      </c>
      <c r="CZ93" s="405" t="str">
        <f t="shared" si="178"/>
        <v/>
      </c>
      <c r="DA93" s="405" t="str">
        <f t="shared" si="179"/>
        <v/>
      </c>
      <c r="DB93" s="405" t="str">
        <f t="shared" si="180"/>
        <v/>
      </c>
      <c r="DC93" s="405" t="str">
        <f t="shared" si="181"/>
        <v/>
      </c>
      <c r="DD93" s="405" t="str">
        <f t="shared" si="182"/>
        <v/>
      </c>
      <c r="DE93" s="405"/>
      <c r="DG93" s="405" t="str">
        <f t="shared" si="183"/>
        <v/>
      </c>
      <c r="DH93" s="405" t="str">
        <f t="shared" si="184"/>
        <v/>
      </c>
      <c r="DI93" s="405">
        <f t="shared" si="185"/>
        <v>0</v>
      </c>
      <c r="DJ93" s="405" t="str">
        <f t="shared" si="186"/>
        <v/>
      </c>
      <c r="DK93" s="405" t="str">
        <f t="shared" si="187"/>
        <v/>
      </c>
      <c r="DL93" s="405" t="str">
        <f t="shared" si="188"/>
        <v/>
      </c>
      <c r="DM93" s="405" t="str">
        <f t="shared" si="189"/>
        <v/>
      </c>
      <c r="DN93" s="405" t="str">
        <f t="shared" si="190"/>
        <v/>
      </c>
      <c r="DO93" s="405" t="str">
        <f t="shared" si="191"/>
        <v/>
      </c>
      <c r="DS93" s="386">
        <f t="shared" si="194"/>
        <v>0</v>
      </c>
      <c r="DT93" s="386">
        <f t="shared" si="192"/>
        <v>0</v>
      </c>
      <c r="DU93" s="404">
        <f t="shared" si="193"/>
        <v>0</v>
      </c>
    </row>
    <row r="94" spans="1:125" s="404" customFormat="1" ht="18" hidden="1" customHeight="1">
      <c r="A94" s="140" t="str">
        <f t="shared" si="117"/>
        <v/>
      </c>
      <c r="B94" s="153"/>
      <c r="C94" s="31" t="str">
        <f>IF(B94="","",VLOOKUP(B94,学連登録!$C$2:$G$3000,2,FALSE))</f>
        <v/>
      </c>
      <c r="D94" s="32" t="str">
        <f>IF(B94="","",VLOOKUP(B94,学連登録!$C$2:$G$3000,3,FALSE))</f>
        <v/>
      </c>
      <c r="E94" s="33" t="str">
        <f>IF(B94="","",VLOOKUP(B94,学連登録!$C$2:$G$3000,4,FALSE))</f>
        <v/>
      </c>
      <c r="F94" s="376" t="str">
        <f>IF(B94="","",VLOOKUP(B94,学連登録!$C$2:$I$3000,7,FALSE))</f>
        <v/>
      </c>
      <c r="G94" s="154"/>
      <c r="H94" s="915"/>
      <c r="I94" s="916"/>
      <c r="J94" s="155"/>
      <c r="K94" s="887"/>
      <c r="L94" s="888"/>
      <c r="M94" s="155"/>
      <c r="N94" s="881"/>
      <c r="O94" s="882"/>
      <c r="P94" s="154"/>
      <c r="Q94" s="887"/>
      <c r="R94" s="888"/>
      <c r="S94" s="154"/>
      <c r="T94" s="887"/>
      <c r="U94" s="888"/>
      <c r="V94" s="101" t="str">
        <f>IF(B94="","",VLOOKUP(B94,学連登録!$C$2:$H$3000,6,FALSE))</f>
        <v/>
      </c>
      <c r="W94" s="370"/>
      <c r="X94" s="152"/>
      <c r="Y94" s="116" t="str">
        <f t="shared" si="195"/>
        <v/>
      </c>
      <c r="Z94" s="97" t="str">
        <f>IF(G94="","",VLOOKUP(G94,種目名!$O$5:$T$104,3,0))</f>
        <v/>
      </c>
      <c r="AA94" s="98" t="str">
        <f>IF(J94="","",VLOOKUP(J94,種目名!$O$5:$T$104,3,0))</f>
        <v/>
      </c>
      <c r="AB94" s="117" t="str">
        <f>IF(M94="","",VLOOKUP(M94,種目名!$O$5:$T$104,3,0))</f>
        <v/>
      </c>
      <c r="AC94" s="117" t="str">
        <f>IF(P94="","",VLOOKUP(AF94,種目名!$O$5:$T$104,3,0))</f>
        <v/>
      </c>
      <c r="AD94" s="118" t="str">
        <f>IF(S94="","",VLOOKUP(AI94,種目名!$O$5:$T$104,3,0))</f>
        <v/>
      </c>
      <c r="AE94" s="115">
        <f t="shared" si="196"/>
        <v>0</v>
      </c>
      <c r="AF94" s="152" t="str">
        <f t="shared" si="197"/>
        <v/>
      </c>
      <c r="AG94" s="152" t="str">
        <f t="shared" si="198"/>
        <v/>
      </c>
      <c r="AH94" s="115">
        <f t="shared" si="199"/>
        <v>0</v>
      </c>
      <c r="AI94" s="152" t="str">
        <f t="shared" si="200"/>
        <v/>
      </c>
      <c r="AJ94" s="152" t="str">
        <f t="shared" si="201"/>
        <v/>
      </c>
      <c r="AK94" s="383"/>
      <c r="AL94" s="166">
        <f t="shared" si="118"/>
        <v>0</v>
      </c>
      <c r="AM94" s="392">
        <f t="shared" si="119"/>
        <v>0</v>
      </c>
      <c r="AN94" s="392">
        <f>COUNTIF($B$12:B94,B94)</f>
        <v>0</v>
      </c>
      <c r="AO94" s="392"/>
      <c r="AP94" s="392" t="str">
        <f t="shared" si="120"/>
        <v/>
      </c>
      <c r="AQ94" s="392" t="str">
        <f t="shared" si="121"/>
        <v/>
      </c>
      <c r="AR94" s="392" t="str">
        <f t="shared" si="122"/>
        <v/>
      </c>
      <c r="AS94" s="392" t="str">
        <f t="shared" si="123"/>
        <v/>
      </c>
      <c r="AT94" s="392">
        <f t="shared" si="124"/>
        <v>0</v>
      </c>
      <c r="AU94" s="392" t="str">
        <f t="shared" si="125"/>
        <v/>
      </c>
      <c r="AV94" s="392" t="str">
        <f t="shared" si="126"/>
        <v/>
      </c>
      <c r="AW94" s="392" t="str">
        <f t="shared" si="127"/>
        <v/>
      </c>
      <c r="AX94" s="392" t="str">
        <f t="shared" si="128"/>
        <v/>
      </c>
      <c r="AY94" s="392" t="str">
        <f t="shared" si="129"/>
        <v/>
      </c>
      <c r="AZ94" s="392" t="str">
        <f t="shared" si="130"/>
        <v/>
      </c>
      <c r="BA94" s="392" t="str">
        <f t="shared" si="131"/>
        <v/>
      </c>
      <c r="BB94" s="392" t="str">
        <f t="shared" si="132"/>
        <v/>
      </c>
      <c r="BC94" s="392" t="str">
        <f t="shared" si="133"/>
        <v/>
      </c>
      <c r="BD94" s="396" t="str">
        <f t="shared" si="134"/>
        <v/>
      </c>
      <c r="BE94" s="386">
        <f t="shared" si="135"/>
        <v>0</v>
      </c>
      <c r="BF94" s="152"/>
      <c r="BG94" s="392">
        <f t="shared" si="136"/>
        <v>0</v>
      </c>
      <c r="BH94" s="392">
        <f t="shared" si="137"/>
        <v>0</v>
      </c>
      <c r="BI94" s="405">
        <f t="shared" si="138"/>
        <v>0</v>
      </c>
      <c r="BJ94" s="406">
        <f t="shared" si="114"/>
        <v>0</v>
      </c>
      <c r="BK94" s="391" t="str">
        <f t="shared" si="115"/>
        <v>0</v>
      </c>
      <c r="BL94" s="391" t="str">
        <f t="shared" si="116"/>
        <v>0</v>
      </c>
      <c r="BM94" s="405">
        <f t="shared" si="139"/>
        <v>0</v>
      </c>
      <c r="BN94" s="405" t="str">
        <f t="shared" si="140"/>
        <v>0m0</v>
      </c>
      <c r="BO94" s="392">
        <f t="shared" si="141"/>
        <v>0</v>
      </c>
      <c r="BP94" s="392">
        <f t="shared" si="142"/>
        <v>0</v>
      </c>
      <c r="BQ94" s="405">
        <f t="shared" si="143"/>
        <v>0</v>
      </c>
      <c r="BR94" s="406">
        <f t="shared" si="144"/>
        <v>0</v>
      </c>
      <c r="BS94" s="391" t="str">
        <f t="shared" si="145"/>
        <v>0</v>
      </c>
      <c r="BT94" s="391" t="str">
        <f t="shared" si="146"/>
        <v>0</v>
      </c>
      <c r="BU94" s="405">
        <f t="shared" si="147"/>
        <v>0</v>
      </c>
      <c r="BV94" s="405" t="str">
        <f t="shared" si="148"/>
        <v>0m0</v>
      </c>
      <c r="BW94" s="392">
        <f t="shared" si="149"/>
        <v>0</v>
      </c>
      <c r="BX94" s="392">
        <f t="shared" si="150"/>
        <v>0</v>
      </c>
      <c r="BY94" s="405">
        <f t="shared" si="151"/>
        <v>0</v>
      </c>
      <c r="BZ94" s="406">
        <f t="shared" si="152"/>
        <v>0</v>
      </c>
      <c r="CA94" s="391" t="str">
        <f t="shared" si="153"/>
        <v>0</v>
      </c>
      <c r="CB94" s="391" t="str">
        <f t="shared" si="154"/>
        <v>0</v>
      </c>
      <c r="CC94" s="405">
        <f t="shared" si="155"/>
        <v>0</v>
      </c>
      <c r="CD94" s="405" t="str">
        <f t="shared" si="156"/>
        <v>0m0</v>
      </c>
      <c r="CE94" s="392">
        <f t="shared" si="157"/>
        <v>0</v>
      </c>
      <c r="CF94" s="392">
        <f t="shared" si="158"/>
        <v>0</v>
      </c>
      <c r="CG94" s="405">
        <f t="shared" si="159"/>
        <v>0</v>
      </c>
      <c r="CH94" s="406">
        <f t="shared" si="160"/>
        <v>0</v>
      </c>
      <c r="CI94" s="391" t="str">
        <f t="shared" si="161"/>
        <v>0</v>
      </c>
      <c r="CJ94" s="391" t="str">
        <f t="shared" si="162"/>
        <v>0</v>
      </c>
      <c r="CK94" s="405">
        <f t="shared" si="163"/>
        <v>0</v>
      </c>
      <c r="CL94" s="405" t="str">
        <f t="shared" si="164"/>
        <v>0m0</v>
      </c>
      <c r="CM94" s="392">
        <f t="shared" si="165"/>
        <v>0</v>
      </c>
      <c r="CN94" s="392">
        <f t="shared" si="166"/>
        <v>0</v>
      </c>
      <c r="CO94" s="405">
        <f t="shared" si="167"/>
        <v>0</v>
      </c>
      <c r="CP94" s="406">
        <f t="shared" si="168"/>
        <v>0</v>
      </c>
      <c r="CQ94" s="391" t="str">
        <f t="shared" si="169"/>
        <v>0</v>
      </c>
      <c r="CR94" s="391" t="str">
        <f t="shared" si="170"/>
        <v>0</v>
      </c>
      <c r="CS94" s="405">
        <f t="shared" si="171"/>
        <v>0</v>
      </c>
      <c r="CT94" s="405" t="str">
        <f t="shared" si="172"/>
        <v>0m0</v>
      </c>
      <c r="CU94" s="405">
        <f t="shared" si="173"/>
        <v>0</v>
      </c>
      <c r="CV94" s="405">
        <f t="shared" si="174"/>
        <v>0</v>
      </c>
      <c r="CW94" s="405">
        <f t="shared" si="175"/>
        <v>0</v>
      </c>
      <c r="CX94" s="405">
        <f t="shared" si="176"/>
        <v>0</v>
      </c>
      <c r="CY94" s="405">
        <f t="shared" si="177"/>
        <v>0</v>
      </c>
      <c r="CZ94" s="405" t="str">
        <f t="shared" si="178"/>
        <v/>
      </c>
      <c r="DA94" s="405" t="str">
        <f t="shared" si="179"/>
        <v/>
      </c>
      <c r="DB94" s="405" t="str">
        <f t="shared" si="180"/>
        <v/>
      </c>
      <c r="DC94" s="405" t="str">
        <f t="shared" si="181"/>
        <v/>
      </c>
      <c r="DD94" s="405" t="str">
        <f t="shared" si="182"/>
        <v/>
      </c>
      <c r="DE94" s="405"/>
      <c r="DG94" s="405" t="str">
        <f t="shared" si="183"/>
        <v/>
      </c>
      <c r="DH94" s="405" t="str">
        <f t="shared" si="184"/>
        <v/>
      </c>
      <c r="DI94" s="405">
        <f t="shared" si="185"/>
        <v>0</v>
      </c>
      <c r="DJ94" s="405" t="str">
        <f t="shared" si="186"/>
        <v/>
      </c>
      <c r="DK94" s="405" t="str">
        <f t="shared" si="187"/>
        <v/>
      </c>
      <c r="DL94" s="405" t="str">
        <f t="shared" si="188"/>
        <v/>
      </c>
      <c r="DM94" s="405" t="str">
        <f t="shared" si="189"/>
        <v/>
      </c>
      <c r="DN94" s="405" t="str">
        <f t="shared" si="190"/>
        <v/>
      </c>
      <c r="DO94" s="405" t="str">
        <f t="shared" si="191"/>
        <v/>
      </c>
      <c r="DS94" s="386">
        <f t="shared" si="194"/>
        <v>0</v>
      </c>
      <c r="DT94" s="386">
        <f t="shared" si="192"/>
        <v>0</v>
      </c>
      <c r="DU94" s="404">
        <f t="shared" si="193"/>
        <v>0</v>
      </c>
    </row>
    <row r="95" spans="1:125" s="404" customFormat="1" ht="18" hidden="1" customHeight="1">
      <c r="A95" s="140" t="str">
        <f t="shared" si="117"/>
        <v/>
      </c>
      <c r="B95" s="153"/>
      <c r="C95" s="31" t="str">
        <f>IF(B95="","",VLOOKUP(B95,学連登録!$C$2:$G$3000,2,FALSE))</f>
        <v/>
      </c>
      <c r="D95" s="32" t="str">
        <f>IF(B95="","",VLOOKUP(B95,学連登録!$C$2:$G$3000,3,FALSE))</f>
        <v/>
      </c>
      <c r="E95" s="33" t="str">
        <f>IF(B95="","",VLOOKUP(B95,学連登録!$C$2:$G$3000,4,FALSE))</f>
        <v/>
      </c>
      <c r="F95" s="376" t="str">
        <f>IF(B95="","",VLOOKUP(B95,学連登録!$C$2:$I$3000,7,FALSE))</f>
        <v/>
      </c>
      <c r="G95" s="154"/>
      <c r="H95" s="915"/>
      <c r="I95" s="916"/>
      <c r="J95" s="155"/>
      <c r="K95" s="887"/>
      <c r="L95" s="888"/>
      <c r="M95" s="155"/>
      <c r="N95" s="881"/>
      <c r="O95" s="882"/>
      <c r="P95" s="154"/>
      <c r="Q95" s="887"/>
      <c r="R95" s="888"/>
      <c r="S95" s="154"/>
      <c r="T95" s="887"/>
      <c r="U95" s="888"/>
      <c r="V95" s="101" t="str">
        <f>IF(B95="","",VLOOKUP(B95,学連登録!$C$2:$H$3000,6,FALSE))</f>
        <v/>
      </c>
      <c r="W95" s="370"/>
      <c r="X95" s="152"/>
      <c r="Y95" s="116" t="str">
        <f t="shared" si="195"/>
        <v/>
      </c>
      <c r="Z95" s="97" t="str">
        <f>IF(G95="","",VLOOKUP(G95,種目名!$O$5:$T$104,3,0))</f>
        <v/>
      </c>
      <c r="AA95" s="98" t="str">
        <f>IF(J95="","",VLOOKUP(J95,種目名!$O$5:$T$104,3,0))</f>
        <v/>
      </c>
      <c r="AB95" s="117" t="str">
        <f>IF(M95="","",VLOOKUP(M95,種目名!$O$5:$T$104,3,0))</f>
        <v/>
      </c>
      <c r="AC95" s="117" t="str">
        <f>IF(P95="","",VLOOKUP(AF95,種目名!$O$5:$T$104,3,0))</f>
        <v/>
      </c>
      <c r="AD95" s="118" t="str">
        <f>IF(S95="","",VLOOKUP(AI95,種目名!$O$5:$T$104,3,0))</f>
        <v/>
      </c>
      <c r="AE95" s="115">
        <f t="shared" si="196"/>
        <v>0</v>
      </c>
      <c r="AF95" s="152" t="str">
        <f t="shared" si="197"/>
        <v/>
      </c>
      <c r="AG95" s="152" t="str">
        <f t="shared" si="198"/>
        <v/>
      </c>
      <c r="AH95" s="115">
        <f t="shared" si="199"/>
        <v>0</v>
      </c>
      <c r="AI95" s="152" t="str">
        <f t="shared" si="200"/>
        <v/>
      </c>
      <c r="AJ95" s="152" t="str">
        <f t="shared" si="201"/>
        <v/>
      </c>
      <c r="AK95" s="383"/>
      <c r="AL95" s="166">
        <f t="shared" si="118"/>
        <v>0</v>
      </c>
      <c r="AM95" s="392">
        <f t="shared" si="119"/>
        <v>0</v>
      </c>
      <c r="AN95" s="392">
        <f>COUNTIF($B$12:B95,B95)</f>
        <v>0</v>
      </c>
      <c r="AO95" s="392"/>
      <c r="AP95" s="392" t="str">
        <f t="shared" si="120"/>
        <v/>
      </c>
      <c r="AQ95" s="392" t="str">
        <f t="shared" si="121"/>
        <v/>
      </c>
      <c r="AR95" s="392" t="str">
        <f t="shared" si="122"/>
        <v/>
      </c>
      <c r="AS95" s="392" t="str">
        <f t="shared" si="123"/>
        <v/>
      </c>
      <c r="AT95" s="392">
        <f t="shared" si="124"/>
        <v>0</v>
      </c>
      <c r="AU95" s="392" t="str">
        <f t="shared" si="125"/>
        <v/>
      </c>
      <c r="AV95" s="392" t="str">
        <f t="shared" si="126"/>
        <v/>
      </c>
      <c r="AW95" s="392" t="str">
        <f t="shared" si="127"/>
        <v/>
      </c>
      <c r="AX95" s="392" t="str">
        <f t="shared" si="128"/>
        <v/>
      </c>
      <c r="AY95" s="392" t="str">
        <f t="shared" si="129"/>
        <v/>
      </c>
      <c r="AZ95" s="392" t="str">
        <f t="shared" si="130"/>
        <v/>
      </c>
      <c r="BA95" s="392" t="str">
        <f t="shared" si="131"/>
        <v/>
      </c>
      <c r="BB95" s="392" t="str">
        <f t="shared" si="132"/>
        <v/>
      </c>
      <c r="BC95" s="392" t="str">
        <f t="shared" si="133"/>
        <v/>
      </c>
      <c r="BD95" s="396" t="str">
        <f t="shared" si="134"/>
        <v/>
      </c>
      <c r="BE95" s="386">
        <f t="shared" si="135"/>
        <v>0</v>
      </c>
      <c r="BF95" s="152"/>
      <c r="BG95" s="392">
        <f t="shared" si="136"/>
        <v>0</v>
      </c>
      <c r="BH95" s="392">
        <f t="shared" si="137"/>
        <v>0</v>
      </c>
      <c r="BI95" s="405">
        <f t="shared" si="138"/>
        <v>0</v>
      </c>
      <c r="BJ95" s="406">
        <f t="shared" si="114"/>
        <v>0</v>
      </c>
      <c r="BK95" s="391" t="str">
        <f t="shared" si="115"/>
        <v>0</v>
      </c>
      <c r="BL95" s="391" t="str">
        <f t="shared" si="116"/>
        <v>0</v>
      </c>
      <c r="BM95" s="405">
        <f t="shared" si="139"/>
        <v>0</v>
      </c>
      <c r="BN95" s="405" t="str">
        <f t="shared" si="140"/>
        <v>0m0</v>
      </c>
      <c r="BO95" s="392">
        <f t="shared" si="141"/>
        <v>0</v>
      </c>
      <c r="BP95" s="392">
        <f t="shared" si="142"/>
        <v>0</v>
      </c>
      <c r="BQ95" s="405">
        <f t="shared" si="143"/>
        <v>0</v>
      </c>
      <c r="BR95" s="406">
        <f t="shared" si="144"/>
        <v>0</v>
      </c>
      <c r="BS95" s="391" t="str">
        <f t="shared" si="145"/>
        <v>0</v>
      </c>
      <c r="BT95" s="391" t="str">
        <f t="shared" si="146"/>
        <v>0</v>
      </c>
      <c r="BU95" s="405">
        <f t="shared" si="147"/>
        <v>0</v>
      </c>
      <c r="BV95" s="405" t="str">
        <f t="shared" si="148"/>
        <v>0m0</v>
      </c>
      <c r="BW95" s="392">
        <f t="shared" si="149"/>
        <v>0</v>
      </c>
      <c r="BX95" s="392">
        <f t="shared" si="150"/>
        <v>0</v>
      </c>
      <c r="BY95" s="405">
        <f t="shared" si="151"/>
        <v>0</v>
      </c>
      <c r="BZ95" s="406">
        <f t="shared" si="152"/>
        <v>0</v>
      </c>
      <c r="CA95" s="391" t="str">
        <f t="shared" si="153"/>
        <v>0</v>
      </c>
      <c r="CB95" s="391" t="str">
        <f t="shared" si="154"/>
        <v>0</v>
      </c>
      <c r="CC95" s="405">
        <f t="shared" si="155"/>
        <v>0</v>
      </c>
      <c r="CD95" s="405" t="str">
        <f t="shared" si="156"/>
        <v>0m0</v>
      </c>
      <c r="CE95" s="392">
        <f t="shared" si="157"/>
        <v>0</v>
      </c>
      <c r="CF95" s="392">
        <f t="shared" si="158"/>
        <v>0</v>
      </c>
      <c r="CG95" s="405">
        <f t="shared" si="159"/>
        <v>0</v>
      </c>
      <c r="CH95" s="406">
        <f t="shared" si="160"/>
        <v>0</v>
      </c>
      <c r="CI95" s="391" t="str">
        <f t="shared" si="161"/>
        <v>0</v>
      </c>
      <c r="CJ95" s="391" t="str">
        <f t="shared" si="162"/>
        <v>0</v>
      </c>
      <c r="CK95" s="405">
        <f t="shared" si="163"/>
        <v>0</v>
      </c>
      <c r="CL95" s="405" t="str">
        <f t="shared" si="164"/>
        <v>0m0</v>
      </c>
      <c r="CM95" s="392">
        <f t="shared" si="165"/>
        <v>0</v>
      </c>
      <c r="CN95" s="392">
        <f t="shared" si="166"/>
        <v>0</v>
      </c>
      <c r="CO95" s="405">
        <f t="shared" si="167"/>
        <v>0</v>
      </c>
      <c r="CP95" s="406">
        <f t="shared" si="168"/>
        <v>0</v>
      </c>
      <c r="CQ95" s="391" t="str">
        <f t="shared" si="169"/>
        <v>0</v>
      </c>
      <c r="CR95" s="391" t="str">
        <f t="shared" si="170"/>
        <v>0</v>
      </c>
      <c r="CS95" s="405">
        <f t="shared" si="171"/>
        <v>0</v>
      </c>
      <c r="CT95" s="405" t="str">
        <f t="shared" si="172"/>
        <v>0m0</v>
      </c>
      <c r="CU95" s="405">
        <f t="shared" si="173"/>
        <v>0</v>
      </c>
      <c r="CV95" s="405">
        <f t="shared" si="174"/>
        <v>0</v>
      </c>
      <c r="CW95" s="405">
        <f t="shared" si="175"/>
        <v>0</v>
      </c>
      <c r="CX95" s="405">
        <f t="shared" si="176"/>
        <v>0</v>
      </c>
      <c r="CY95" s="405">
        <f t="shared" si="177"/>
        <v>0</v>
      </c>
      <c r="CZ95" s="405" t="str">
        <f t="shared" si="178"/>
        <v/>
      </c>
      <c r="DA95" s="405" t="str">
        <f t="shared" si="179"/>
        <v/>
      </c>
      <c r="DB95" s="405" t="str">
        <f t="shared" si="180"/>
        <v/>
      </c>
      <c r="DC95" s="405" t="str">
        <f t="shared" si="181"/>
        <v/>
      </c>
      <c r="DD95" s="405" t="str">
        <f t="shared" si="182"/>
        <v/>
      </c>
      <c r="DE95" s="405"/>
      <c r="DG95" s="405" t="str">
        <f t="shared" si="183"/>
        <v/>
      </c>
      <c r="DH95" s="405" t="str">
        <f t="shared" si="184"/>
        <v/>
      </c>
      <c r="DI95" s="405">
        <f t="shared" si="185"/>
        <v>0</v>
      </c>
      <c r="DJ95" s="405" t="str">
        <f t="shared" si="186"/>
        <v/>
      </c>
      <c r="DK95" s="405" t="str">
        <f t="shared" si="187"/>
        <v/>
      </c>
      <c r="DL95" s="405" t="str">
        <f t="shared" si="188"/>
        <v/>
      </c>
      <c r="DM95" s="405" t="str">
        <f t="shared" si="189"/>
        <v/>
      </c>
      <c r="DN95" s="405" t="str">
        <f t="shared" si="190"/>
        <v/>
      </c>
      <c r="DO95" s="405" t="str">
        <f t="shared" si="191"/>
        <v/>
      </c>
      <c r="DS95" s="386">
        <f t="shared" si="194"/>
        <v>0</v>
      </c>
      <c r="DT95" s="386">
        <f t="shared" si="192"/>
        <v>0</v>
      </c>
      <c r="DU95" s="404">
        <f t="shared" si="193"/>
        <v>0</v>
      </c>
    </row>
    <row r="96" spans="1:125" s="404" customFormat="1" ht="18" hidden="1" customHeight="1">
      <c r="A96" s="140" t="str">
        <f t="shared" si="117"/>
        <v/>
      </c>
      <c r="B96" s="153"/>
      <c r="C96" s="31" t="str">
        <f>IF(B96="","",VLOOKUP(B96,学連登録!$C$2:$G$3000,2,FALSE))</f>
        <v/>
      </c>
      <c r="D96" s="32" t="str">
        <f>IF(B96="","",VLOOKUP(B96,学連登録!$C$2:$G$3000,3,FALSE))</f>
        <v/>
      </c>
      <c r="E96" s="33" t="str">
        <f>IF(B96="","",VLOOKUP(B96,学連登録!$C$2:$G$3000,4,FALSE))</f>
        <v/>
      </c>
      <c r="F96" s="376" t="str">
        <f>IF(B96="","",VLOOKUP(B96,学連登録!$C$2:$I$3000,7,FALSE))</f>
        <v/>
      </c>
      <c r="G96" s="154"/>
      <c r="H96" s="915"/>
      <c r="I96" s="916"/>
      <c r="J96" s="155"/>
      <c r="K96" s="887"/>
      <c r="L96" s="888"/>
      <c r="M96" s="155"/>
      <c r="N96" s="881"/>
      <c r="O96" s="882"/>
      <c r="P96" s="154"/>
      <c r="Q96" s="887"/>
      <c r="R96" s="888"/>
      <c r="S96" s="154"/>
      <c r="T96" s="887"/>
      <c r="U96" s="888"/>
      <c r="V96" s="101" t="str">
        <f>IF(B96="","",VLOOKUP(B96,学連登録!$C$2:$H$3000,6,FALSE))</f>
        <v/>
      </c>
      <c r="W96" s="370"/>
      <c r="X96" s="152"/>
      <c r="Y96" s="116" t="str">
        <f t="shared" si="195"/>
        <v/>
      </c>
      <c r="Z96" s="97" t="str">
        <f>IF(G96="","",VLOOKUP(G96,種目名!$O$5:$T$104,3,0))</f>
        <v/>
      </c>
      <c r="AA96" s="98" t="str">
        <f>IF(J96="","",VLOOKUP(J96,種目名!$O$5:$T$104,3,0))</f>
        <v/>
      </c>
      <c r="AB96" s="117" t="str">
        <f>IF(M96="","",VLOOKUP(M96,種目名!$O$5:$T$104,3,0))</f>
        <v/>
      </c>
      <c r="AC96" s="117" t="str">
        <f>IF(P96="","",VLOOKUP(AF96,種目名!$O$5:$T$104,3,0))</f>
        <v/>
      </c>
      <c r="AD96" s="118" t="str">
        <f>IF(S96="","",VLOOKUP(AI96,種目名!$O$5:$T$104,3,0))</f>
        <v/>
      </c>
      <c r="AE96" s="115">
        <f t="shared" si="196"/>
        <v>0</v>
      </c>
      <c r="AF96" s="152" t="str">
        <f t="shared" si="197"/>
        <v/>
      </c>
      <c r="AG96" s="152" t="str">
        <f t="shared" si="198"/>
        <v/>
      </c>
      <c r="AH96" s="115">
        <f t="shared" si="199"/>
        <v>0</v>
      </c>
      <c r="AI96" s="152" t="str">
        <f t="shared" si="200"/>
        <v/>
      </c>
      <c r="AJ96" s="152" t="str">
        <f t="shared" si="201"/>
        <v/>
      </c>
      <c r="AK96" s="383"/>
      <c r="AL96" s="166">
        <f t="shared" si="118"/>
        <v>0</v>
      </c>
      <c r="AM96" s="392">
        <f t="shared" si="119"/>
        <v>0</v>
      </c>
      <c r="AN96" s="392">
        <f>COUNTIF($B$12:B96,B96)</f>
        <v>0</v>
      </c>
      <c r="AO96" s="392"/>
      <c r="AP96" s="392" t="str">
        <f t="shared" si="120"/>
        <v/>
      </c>
      <c r="AQ96" s="392" t="str">
        <f t="shared" si="121"/>
        <v/>
      </c>
      <c r="AR96" s="392" t="str">
        <f t="shared" si="122"/>
        <v/>
      </c>
      <c r="AS96" s="392" t="str">
        <f t="shared" si="123"/>
        <v/>
      </c>
      <c r="AT96" s="392">
        <f t="shared" si="124"/>
        <v>0</v>
      </c>
      <c r="AU96" s="392" t="str">
        <f t="shared" si="125"/>
        <v/>
      </c>
      <c r="AV96" s="392" t="str">
        <f t="shared" si="126"/>
        <v/>
      </c>
      <c r="AW96" s="392" t="str">
        <f t="shared" si="127"/>
        <v/>
      </c>
      <c r="AX96" s="392" t="str">
        <f t="shared" si="128"/>
        <v/>
      </c>
      <c r="AY96" s="392" t="str">
        <f t="shared" si="129"/>
        <v/>
      </c>
      <c r="AZ96" s="392" t="str">
        <f t="shared" si="130"/>
        <v/>
      </c>
      <c r="BA96" s="392" t="str">
        <f t="shared" si="131"/>
        <v/>
      </c>
      <c r="BB96" s="392" t="str">
        <f t="shared" si="132"/>
        <v/>
      </c>
      <c r="BC96" s="392" t="str">
        <f t="shared" si="133"/>
        <v/>
      </c>
      <c r="BD96" s="396" t="str">
        <f t="shared" si="134"/>
        <v/>
      </c>
      <c r="BE96" s="386">
        <f t="shared" si="135"/>
        <v>0</v>
      </c>
      <c r="BF96" s="152"/>
      <c r="BG96" s="392">
        <f t="shared" si="136"/>
        <v>0</v>
      </c>
      <c r="BH96" s="392">
        <f t="shared" si="137"/>
        <v>0</v>
      </c>
      <c r="BI96" s="405">
        <f t="shared" si="138"/>
        <v>0</v>
      </c>
      <c r="BJ96" s="406">
        <f t="shared" si="114"/>
        <v>0</v>
      </c>
      <c r="BK96" s="391" t="str">
        <f t="shared" si="115"/>
        <v>0</v>
      </c>
      <c r="BL96" s="391" t="str">
        <f t="shared" si="116"/>
        <v>0</v>
      </c>
      <c r="BM96" s="405">
        <f t="shared" si="139"/>
        <v>0</v>
      </c>
      <c r="BN96" s="405" t="str">
        <f t="shared" si="140"/>
        <v>0m0</v>
      </c>
      <c r="BO96" s="392">
        <f t="shared" si="141"/>
        <v>0</v>
      </c>
      <c r="BP96" s="392">
        <f t="shared" si="142"/>
        <v>0</v>
      </c>
      <c r="BQ96" s="405">
        <f t="shared" si="143"/>
        <v>0</v>
      </c>
      <c r="BR96" s="406">
        <f t="shared" si="144"/>
        <v>0</v>
      </c>
      <c r="BS96" s="391" t="str">
        <f t="shared" si="145"/>
        <v>0</v>
      </c>
      <c r="BT96" s="391" t="str">
        <f t="shared" si="146"/>
        <v>0</v>
      </c>
      <c r="BU96" s="405">
        <f t="shared" si="147"/>
        <v>0</v>
      </c>
      <c r="BV96" s="405" t="str">
        <f t="shared" si="148"/>
        <v>0m0</v>
      </c>
      <c r="BW96" s="392">
        <f t="shared" si="149"/>
        <v>0</v>
      </c>
      <c r="BX96" s="392">
        <f t="shared" si="150"/>
        <v>0</v>
      </c>
      <c r="BY96" s="405">
        <f t="shared" si="151"/>
        <v>0</v>
      </c>
      <c r="BZ96" s="406">
        <f t="shared" si="152"/>
        <v>0</v>
      </c>
      <c r="CA96" s="391" t="str">
        <f t="shared" si="153"/>
        <v>0</v>
      </c>
      <c r="CB96" s="391" t="str">
        <f t="shared" si="154"/>
        <v>0</v>
      </c>
      <c r="CC96" s="405">
        <f t="shared" si="155"/>
        <v>0</v>
      </c>
      <c r="CD96" s="405" t="str">
        <f t="shared" si="156"/>
        <v>0m0</v>
      </c>
      <c r="CE96" s="392">
        <f t="shared" si="157"/>
        <v>0</v>
      </c>
      <c r="CF96" s="392">
        <f t="shared" si="158"/>
        <v>0</v>
      </c>
      <c r="CG96" s="405">
        <f t="shared" si="159"/>
        <v>0</v>
      </c>
      <c r="CH96" s="406">
        <f t="shared" si="160"/>
        <v>0</v>
      </c>
      <c r="CI96" s="391" t="str">
        <f t="shared" si="161"/>
        <v>0</v>
      </c>
      <c r="CJ96" s="391" t="str">
        <f t="shared" si="162"/>
        <v>0</v>
      </c>
      <c r="CK96" s="405">
        <f t="shared" si="163"/>
        <v>0</v>
      </c>
      <c r="CL96" s="405" t="str">
        <f t="shared" si="164"/>
        <v>0m0</v>
      </c>
      <c r="CM96" s="392">
        <f t="shared" si="165"/>
        <v>0</v>
      </c>
      <c r="CN96" s="392">
        <f t="shared" si="166"/>
        <v>0</v>
      </c>
      <c r="CO96" s="405">
        <f t="shared" si="167"/>
        <v>0</v>
      </c>
      <c r="CP96" s="406">
        <f t="shared" si="168"/>
        <v>0</v>
      </c>
      <c r="CQ96" s="391" t="str">
        <f t="shared" si="169"/>
        <v>0</v>
      </c>
      <c r="CR96" s="391" t="str">
        <f t="shared" si="170"/>
        <v>0</v>
      </c>
      <c r="CS96" s="405">
        <f t="shared" si="171"/>
        <v>0</v>
      </c>
      <c r="CT96" s="405" t="str">
        <f t="shared" si="172"/>
        <v>0m0</v>
      </c>
      <c r="CU96" s="405">
        <f t="shared" si="173"/>
        <v>0</v>
      </c>
      <c r="CV96" s="405">
        <f t="shared" si="174"/>
        <v>0</v>
      </c>
      <c r="CW96" s="405">
        <f t="shared" si="175"/>
        <v>0</v>
      </c>
      <c r="CX96" s="405">
        <f t="shared" si="176"/>
        <v>0</v>
      </c>
      <c r="CY96" s="405">
        <f t="shared" si="177"/>
        <v>0</v>
      </c>
      <c r="CZ96" s="405" t="str">
        <f t="shared" si="178"/>
        <v/>
      </c>
      <c r="DA96" s="405" t="str">
        <f t="shared" si="179"/>
        <v/>
      </c>
      <c r="DB96" s="405" t="str">
        <f t="shared" si="180"/>
        <v/>
      </c>
      <c r="DC96" s="405" t="str">
        <f t="shared" si="181"/>
        <v/>
      </c>
      <c r="DD96" s="405" t="str">
        <f t="shared" si="182"/>
        <v/>
      </c>
      <c r="DE96" s="405"/>
      <c r="DG96" s="405" t="str">
        <f t="shared" si="183"/>
        <v/>
      </c>
      <c r="DH96" s="405" t="str">
        <f t="shared" si="184"/>
        <v/>
      </c>
      <c r="DI96" s="405">
        <f t="shared" si="185"/>
        <v>0</v>
      </c>
      <c r="DJ96" s="405" t="str">
        <f t="shared" si="186"/>
        <v/>
      </c>
      <c r="DK96" s="405" t="str">
        <f t="shared" si="187"/>
        <v/>
      </c>
      <c r="DL96" s="405" t="str">
        <f t="shared" si="188"/>
        <v/>
      </c>
      <c r="DM96" s="405" t="str">
        <f t="shared" si="189"/>
        <v/>
      </c>
      <c r="DN96" s="405" t="str">
        <f t="shared" si="190"/>
        <v/>
      </c>
      <c r="DO96" s="405" t="str">
        <f t="shared" si="191"/>
        <v/>
      </c>
      <c r="DS96" s="386">
        <f t="shared" si="194"/>
        <v>0</v>
      </c>
      <c r="DT96" s="386">
        <f t="shared" si="192"/>
        <v>0</v>
      </c>
      <c r="DU96" s="404">
        <f t="shared" si="193"/>
        <v>0</v>
      </c>
    </row>
    <row r="97" spans="1:125" s="404" customFormat="1" ht="18" hidden="1" customHeight="1">
      <c r="A97" s="140" t="str">
        <f t="shared" si="117"/>
        <v/>
      </c>
      <c r="B97" s="153"/>
      <c r="C97" s="31" t="str">
        <f>IF(B97="","",VLOOKUP(B97,学連登録!$C$2:$G$3000,2,FALSE))</f>
        <v/>
      </c>
      <c r="D97" s="32" t="str">
        <f>IF(B97="","",VLOOKUP(B97,学連登録!$C$2:$G$3000,3,FALSE))</f>
        <v/>
      </c>
      <c r="E97" s="33" t="str">
        <f>IF(B97="","",VLOOKUP(B97,学連登録!$C$2:$G$3000,4,FALSE))</f>
        <v/>
      </c>
      <c r="F97" s="376" t="str">
        <f>IF(B97="","",VLOOKUP(B97,学連登録!$C$2:$I$3000,7,FALSE))</f>
        <v/>
      </c>
      <c r="G97" s="154"/>
      <c r="H97" s="915"/>
      <c r="I97" s="916"/>
      <c r="J97" s="155"/>
      <c r="K97" s="887"/>
      <c r="L97" s="888"/>
      <c r="M97" s="155"/>
      <c r="N97" s="881"/>
      <c r="O97" s="882"/>
      <c r="P97" s="154"/>
      <c r="Q97" s="887"/>
      <c r="R97" s="888"/>
      <c r="S97" s="154"/>
      <c r="T97" s="887"/>
      <c r="U97" s="888"/>
      <c r="V97" s="101" t="str">
        <f>IF(B97="","",VLOOKUP(B97,学連登録!$C$2:$H$3000,6,FALSE))</f>
        <v/>
      </c>
      <c r="W97" s="370"/>
      <c r="X97" s="152"/>
      <c r="Y97" s="116" t="str">
        <f t="shared" si="195"/>
        <v/>
      </c>
      <c r="Z97" s="97" t="str">
        <f>IF(G97="","",VLOOKUP(G97,種目名!$O$5:$T$104,3,0))</f>
        <v/>
      </c>
      <c r="AA97" s="98" t="str">
        <f>IF(J97="","",VLOOKUP(J97,種目名!$O$5:$T$104,3,0))</f>
        <v/>
      </c>
      <c r="AB97" s="117" t="str">
        <f>IF(M97="","",VLOOKUP(M97,種目名!$O$5:$T$104,3,0))</f>
        <v/>
      </c>
      <c r="AC97" s="117" t="str">
        <f>IF(P97="","",VLOOKUP(AF97,種目名!$O$5:$T$104,3,0))</f>
        <v/>
      </c>
      <c r="AD97" s="118" t="str">
        <f>IF(S97="","",VLOOKUP(AI97,種目名!$O$5:$T$104,3,0))</f>
        <v/>
      </c>
      <c r="AE97" s="115">
        <f t="shared" si="196"/>
        <v>0</v>
      </c>
      <c r="AF97" s="152" t="str">
        <f t="shared" si="197"/>
        <v/>
      </c>
      <c r="AG97" s="152" t="str">
        <f t="shared" si="198"/>
        <v/>
      </c>
      <c r="AH97" s="115">
        <f t="shared" si="199"/>
        <v>0</v>
      </c>
      <c r="AI97" s="152" t="str">
        <f t="shared" si="200"/>
        <v/>
      </c>
      <c r="AJ97" s="152" t="str">
        <f t="shared" si="201"/>
        <v/>
      </c>
      <c r="AK97" s="383"/>
      <c r="AL97" s="166">
        <f t="shared" si="118"/>
        <v>0</v>
      </c>
      <c r="AM97" s="392">
        <f t="shared" si="119"/>
        <v>0</v>
      </c>
      <c r="AN97" s="392">
        <f>COUNTIF($B$12:B97,B97)</f>
        <v>0</v>
      </c>
      <c r="AO97" s="392"/>
      <c r="AP97" s="392" t="str">
        <f t="shared" si="120"/>
        <v/>
      </c>
      <c r="AQ97" s="392" t="str">
        <f t="shared" si="121"/>
        <v/>
      </c>
      <c r="AR97" s="392" t="str">
        <f t="shared" si="122"/>
        <v/>
      </c>
      <c r="AS97" s="392" t="str">
        <f t="shared" si="123"/>
        <v/>
      </c>
      <c r="AT97" s="392">
        <f t="shared" si="124"/>
        <v>0</v>
      </c>
      <c r="AU97" s="392" t="str">
        <f t="shared" si="125"/>
        <v/>
      </c>
      <c r="AV97" s="392" t="str">
        <f t="shared" si="126"/>
        <v/>
      </c>
      <c r="AW97" s="392" t="str">
        <f t="shared" si="127"/>
        <v/>
      </c>
      <c r="AX97" s="392" t="str">
        <f t="shared" si="128"/>
        <v/>
      </c>
      <c r="AY97" s="392" t="str">
        <f t="shared" si="129"/>
        <v/>
      </c>
      <c r="AZ97" s="392" t="str">
        <f t="shared" si="130"/>
        <v/>
      </c>
      <c r="BA97" s="392" t="str">
        <f t="shared" si="131"/>
        <v/>
      </c>
      <c r="BB97" s="392" t="str">
        <f t="shared" si="132"/>
        <v/>
      </c>
      <c r="BC97" s="392" t="str">
        <f t="shared" si="133"/>
        <v/>
      </c>
      <c r="BD97" s="396" t="str">
        <f t="shared" si="134"/>
        <v/>
      </c>
      <c r="BE97" s="386">
        <f t="shared" si="135"/>
        <v>0</v>
      </c>
      <c r="BF97" s="152"/>
      <c r="BG97" s="392">
        <f t="shared" si="136"/>
        <v>0</v>
      </c>
      <c r="BH97" s="392">
        <f t="shared" si="137"/>
        <v>0</v>
      </c>
      <c r="BI97" s="405">
        <f t="shared" si="138"/>
        <v>0</v>
      </c>
      <c r="BJ97" s="406">
        <f t="shared" si="114"/>
        <v>0</v>
      </c>
      <c r="BK97" s="391" t="str">
        <f t="shared" si="115"/>
        <v>0</v>
      </c>
      <c r="BL97" s="391" t="str">
        <f t="shared" si="116"/>
        <v>0</v>
      </c>
      <c r="BM97" s="405">
        <f t="shared" si="139"/>
        <v>0</v>
      </c>
      <c r="BN97" s="405" t="str">
        <f t="shared" si="140"/>
        <v>0m0</v>
      </c>
      <c r="BO97" s="392">
        <f t="shared" si="141"/>
        <v>0</v>
      </c>
      <c r="BP97" s="392">
        <f t="shared" si="142"/>
        <v>0</v>
      </c>
      <c r="BQ97" s="405">
        <f t="shared" si="143"/>
        <v>0</v>
      </c>
      <c r="BR97" s="406">
        <f t="shared" si="144"/>
        <v>0</v>
      </c>
      <c r="BS97" s="391" t="str">
        <f t="shared" si="145"/>
        <v>0</v>
      </c>
      <c r="BT97" s="391" t="str">
        <f t="shared" si="146"/>
        <v>0</v>
      </c>
      <c r="BU97" s="405">
        <f t="shared" si="147"/>
        <v>0</v>
      </c>
      <c r="BV97" s="405" t="str">
        <f t="shared" si="148"/>
        <v>0m0</v>
      </c>
      <c r="BW97" s="392">
        <f t="shared" si="149"/>
        <v>0</v>
      </c>
      <c r="BX97" s="392">
        <f t="shared" si="150"/>
        <v>0</v>
      </c>
      <c r="BY97" s="405">
        <f t="shared" si="151"/>
        <v>0</v>
      </c>
      <c r="BZ97" s="406">
        <f t="shared" si="152"/>
        <v>0</v>
      </c>
      <c r="CA97" s="391" t="str">
        <f t="shared" si="153"/>
        <v>0</v>
      </c>
      <c r="CB97" s="391" t="str">
        <f t="shared" si="154"/>
        <v>0</v>
      </c>
      <c r="CC97" s="405">
        <f t="shared" si="155"/>
        <v>0</v>
      </c>
      <c r="CD97" s="405" t="str">
        <f t="shared" si="156"/>
        <v>0m0</v>
      </c>
      <c r="CE97" s="392">
        <f t="shared" si="157"/>
        <v>0</v>
      </c>
      <c r="CF97" s="392">
        <f t="shared" si="158"/>
        <v>0</v>
      </c>
      <c r="CG97" s="405">
        <f t="shared" si="159"/>
        <v>0</v>
      </c>
      <c r="CH97" s="406">
        <f t="shared" si="160"/>
        <v>0</v>
      </c>
      <c r="CI97" s="391" t="str">
        <f t="shared" si="161"/>
        <v>0</v>
      </c>
      <c r="CJ97" s="391" t="str">
        <f t="shared" si="162"/>
        <v>0</v>
      </c>
      <c r="CK97" s="405">
        <f t="shared" si="163"/>
        <v>0</v>
      </c>
      <c r="CL97" s="405" t="str">
        <f t="shared" si="164"/>
        <v>0m0</v>
      </c>
      <c r="CM97" s="392">
        <f t="shared" si="165"/>
        <v>0</v>
      </c>
      <c r="CN97" s="392">
        <f t="shared" si="166"/>
        <v>0</v>
      </c>
      <c r="CO97" s="405">
        <f t="shared" si="167"/>
        <v>0</v>
      </c>
      <c r="CP97" s="406">
        <f t="shared" si="168"/>
        <v>0</v>
      </c>
      <c r="CQ97" s="391" t="str">
        <f t="shared" si="169"/>
        <v>0</v>
      </c>
      <c r="CR97" s="391" t="str">
        <f t="shared" si="170"/>
        <v>0</v>
      </c>
      <c r="CS97" s="405">
        <f t="shared" si="171"/>
        <v>0</v>
      </c>
      <c r="CT97" s="405" t="str">
        <f t="shared" si="172"/>
        <v>0m0</v>
      </c>
      <c r="CU97" s="405">
        <f t="shared" si="173"/>
        <v>0</v>
      </c>
      <c r="CV97" s="405">
        <f t="shared" si="174"/>
        <v>0</v>
      </c>
      <c r="CW97" s="405">
        <f t="shared" si="175"/>
        <v>0</v>
      </c>
      <c r="CX97" s="405">
        <f t="shared" si="176"/>
        <v>0</v>
      </c>
      <c r="CY97" s="405">
        <f t="shared" si="177"/>
        <v>0</v>
      </c>
      <c r="CZ97" s="405" t="str">
        <f t="shared" si="178"/>
        <v/>
      </c>
      <c r="DA97" s="405" t="str">
        <f t="shared" si="179"/>
        <v/>
      </c>
      <c r="DB97" s="405" t="str">
        <f t="shared" si="180"/>
        <v/>
      </c>
      <c r="DC97" s="405" t="str">
        <f t="shared" si="181"/>
        <v/>
      </c>
      <c r="DD97" s="405" t="str">
        <f t="shared" si="182"/>
        <v/>
      </c>
      <c r="DE97" s="405"/>
      <c r="DG97" s="405" t="str">
        <f t="shared" si="183"/>
        <v/>
      </c>
      <c r="DH97" s="405" t="str">
        <f t="shared" si="184"/>
        <v/>
      </c>
      <c r="DI97" s="405">
        <f t="shared" si="185"/>
        <v>0</v>
      </c>
      <c r="DJ97" s="405" t="str">
        <f t="shared" si="186"/>
        <v/>
      </c>
      <c r="DK97" s="405" t="str">
        <f t="shared" si="187"/>
        <v/>
      </c>
      <c r="DL97" s="405" t="str">
        <f t="shared" si="188"/>
        <v/>
      </c>
      <c r="DM97" s="405" t="str">
        <f t="shared" si="189"/>
        <v/>
      </c>
      <c r="DN97" s="405" t="str">
        <f t="shared" si="190"/>
        <v/>
      </c>
      <c r="DO97" s="405" t="str">
        <f t="shared" si="191"/>
        <v/>
      </c>
      <c r="DS97" s="386">
        <f t="shared" si="194"/>
        <v>0</v>
      </c>
      <c r="DT97" s="386">
        <f t="shared" si="192"/>
        <v>0</v>
      </c>
      <c r="DU97" s="404">
        <f t="shared" si="193"/>
        <v>0</v>
      </c>
    </row>
    <row r="98" spans="1:125" s="404" customFormat="1" ht="18" hidden="1" customHeight="1">
      <c r="A98" s="140" t="str">
        <f t="shared" si="117"/>
        <v/>
      </c>
      <c r="B98" s="153"/>
      <c r="C98" s="31" t="str">
        <f>IF(B98="","",VLOOKUP(B98,学連登録!$C$2:$G$3000,2,FALSE))</f>
        <v/>
      </c>
      <c r="D98" s="32" t="str">
        <f>IF(B98="","",VLOOKUP(B98,学連登録!$C$2:$G$3000,3,FALSE))</f>
        <v/>
      </c>
      <c r="E98" s="33" t="str">
        <f>IF(B98="","",VLOOKUP(B98,学連登録!$C$2:$G$3000,4,FALSE))</f>
        <v/>
      </c>
      <c r="F98" s="376" t="str">
        <f>IF(B98="","",VLOOKUP(B98,学連登録!$C$2:$I$3000,7,FALSE))</f>
        <v/>
      </c>
      <c r="G98" s="154"/>
      <c r="H98" s="915"/>
      <c r="I98" s="916"/>
      <c r="J98" s="155"/>
      <c r="K98" s="887"/>
      <c r="L98" s="888"/>
      <c r="M98" s="155"/>
      <c r="N98" s="881"/>
      <c r="O98" s="882"/>
      <c r="P98" s="154"/>
      <c r="Q98" s="887"/>
      <c r="R98" s="888"/>
      <c r="S98" s="154"/>
      <c r="T98" s="887"/>
      <c r="U98" s="888"/>
      <c r="V98" s="101" t="str">
        <f>IF(B98="","",VLOOKUP(B98,学連登録!$C$2:$H$3000,6,FALSE))</f>
        <v/>
      </c>
      <c r="W98" s="370"/>
      <c r="X98" s="152"/>
      <c r="Y98" s="116" t="str">
        <f t="shared" si="195"/>
        <v/>
      </c>
      <c r="Z98" s="97" t="str">
        <f>IF(G98="","",VLOOKUP(G98,種目名!$O$5:$T$104,3,0))</f>
        <v/>
      </c>
      <c r="AA98" s="98" t="str">
        <f>IF(J98="","",VLOOKUP(J98,種目名!$O$5:$T$104,3,0))</f>
        <v/>
      </c>
      <c r="AB98" s="117" t="str">
        <f>IF(M98="","",VLOOKUP(M98,種目名!$O$5:$T$104,3,0))</f>
        <v/>
      </c>
      <c r="AC98" s="117" t="str">
        <f>IF(P98="","",VLOOKUP(AF98,種目名!$O$5:$T$104,3,0))</f>
        <v/>
      </c>
      <c r="AD98" s="118" t="str">
        <f>IF(S98="","",VLOOKUP(AI98,種目名!$O$5:$T$104,3,0))</f>
        <v/>
      </c>
      <c r="AE98" s="115">
        <f t="shared" si="196"/>
        <v>0</v>
      </c>
      <c r="AF98" s="152" t="str">
        <f t="shared" si="197"/>
        <v/>
      </c>
      <c r="AG98" s="152" t="str">
        <f t="shared" si="198"/>
        <v/>
      </c>
      <c r="AH98" s="115">
        <f t="shared" si="199"/>
        <v>0</v>
      </c>
      <c r="AI98" s="152" t="str">
        <f t="shared" si="200"/>
        <v/>
      </c>
      <c r="AJ98" s="152" t="str">
        <f t="shared" si="201"/>
        <v/>
      </c>
      <c r="AK98" s="383"/>
      <c r="AL98" s="166">
        <f t="shared" si="118"/>
        <v>0</v>
      </c>
      <c r="AM98" s="392">
        <f t="shared" si="119"/>
        <v>0</v>
      </c>
      <c r="AN98" s="392">
        <f>COUNTIF($B$12:B98,B98)</f>
        <v>0</v>
      </c>
      <c r="AO98" s="392"/>
      <c r="AP98" s="392" t="str">
        <f t="shared" si="120"/>
        <v/>
      </c>
      <c r="AQ98" s="392" t="str">
        <f t="shared" si="121"/>
        <v/>
      </c>
      <c r="AR98" s="392" t="str">
        <f t="shared" si="122"/>
        <v/>
      </c>
      <c r="AS98" s="392" t="str">
        <f t="shared" si="123"/>
        <v/>
      </c>
      <c r="AT98" s="392">
        <f t="shared" si="124"/>
        <v>0</v>
      </c>
      <c r="AU98" s="392" t="str">
        <f t="shared" si="125"/>
        <v/>
      </c>
      <c r="AV98" s="392" t="str">
        <f t="shared" si="126"/>
        <v/>
      </c>
      <c r="AW98" s="392" t="str">
        <f t="shared" si="127"/>
        <v/>
      </c>
      <c r="AX98" s="392" t="str">
        <f t="shared" si="128"/>
        <v/>
      </c>
      <c r="AY98" s="392" t="str">
        <f t="shared" si="129"/>
        <v/>
      </c>
      <c r="AZ98" s="392" t="str">
        <f t="shared" si="130"/>
        <v/>
      </c>
      <c r="BA98" s="392" t="str">
        <f t="shared" si="131"/>
        <v/>
      </c>
      <c r="BB98" s="392" t="str">
        <f t="shared" si="132"/>
        <v/>
      </c>
      <c r="BC98" s="392" t="str">
        <f t="shared" si="133"/>
        <v/>
      </c>
      <c r="BD98" s="396" t="str">
        <f t="shared" si="134"/>
        <v/>
      </c>
      <c r="BE98" s="386">
        <f t="shared" si="135"/>
        <v>0</v>
      </c>
      <c r="BF98" s="152"/>
      <c r="BG98" s="392">
        <f t="shared" si="136"/>
        <v>0</v>
      </c>
      <c r="BH98" s="392">
        <f t="shared" si="137"/>
        <v>0</v>
      </c>
      <c r="BI98" s="405">
        <f t="shared" si="138"/>
        <v>0</v>
      </c>
      <c r="BJ98" s="406">
        <f t="shared" si="114"/>
        <v>0</v>
      </c>
      <c r="BK98" s="391" t="str">
        <f t="shared" si="115"/>
        <v>0</v>
      </c>
      <c r="BL98" s="391" t="str">
        <f t="shared" si="116"/>
        <v>0</v>
      </c>
      <c r="BM98" s="405">
        <f t="shared" si="139"/>
        <v>0</v>
      </c>
      <c r="BN98" s="405" t="str">
        <f t="shared" si="140"/>
        <v>0m0</v>
      </c>
      <c r="BO98" s="392">
        <f t="shared" si="141"/>
        <v>0</v>
      </c>
      <c r="BP98" s="392">
        <f t="shared" si="142"/>
        <v>0</v>
      </c>
      <c r="BQ98" s="405">
        <f t="shared" si="143"/>
        <v>0</v>
      </c>
      <c r="BR98" s="406">
        <f t="shared" si="144"/>
        <v>0</v>
      </c>
      <c r="BS98" s="391" t="str">
        <f t="shared" si="145"/>
        <v>0</v>
      </c>
      <c r="BT98" s="391" t="str">
        <f t="shared" si="146"/>
        <v>0</v>
      </c>
      <c r="BU98" s="405">
        <f t="shared" si="147"/>
        <v>0</v>
      </c>
      <c r="BV98" s="405" t="str">
        <f t="shared" si="148"/>
        <v>0m0</v>
      </c>
      <c r="BW98" s="392">
        <f t="shared" si="149"/>
        <v>0</v>
      </c>
      <c r="BX98" s="392">
        <f t="shared" si="150"/>
        <v>0</v>
      </c>
      <c r="BY98" s="405">
        <f t="shared" si="151"/>
        <v>0</v>
      </c>
      <c r="BZ98" s="406">
        <f t="shared" si="152"/>
        <v>0</v>
      </c>
      <c r="CA98" s="391" t="str">
        <f t="shared" si="153"/>
        <v>0</v>
      </c>
      <c r="CB98" s="391" t="str">
        <f t="shared" si="154"/>
        <v>0</v>
      </c>
      <c r="CC98" s="405">
        <f t="shared" si="155"/>
        <v>0</v>
      </c>
      <c r="CD98" s="405" t="str">
        <f t="shared" si="156"/>
        <v>0m0</v>
      </c>
      <c r="CE98" s="392">
        <f t="shared" si="157"/>
        <v>0</v>
      </c>
      <c r="CF98" s="392">
        <f t="shared" si="158"/>
        <v>0</v>
      </c>
      <c r="CG98" s="405">
        <f t="shared" si="159"/>
        <v>0</v>
      </c>
      <c r="CH98" s="406">
        <f t="shared" si="160"/>
        <v>0</v>
      </c>
      <c r="CI98" s="391" t="str">
        <f t="shared" si="161"/>
        <v>0</v>
      </c>
      <c r="CJ98" s="391" t="str">
        <f t="shared" si="162"/>
        <v>0</v>
      </c>
      <c r="CK98" s="405">
        <f t="shared" si="163"/>
        <v>0</v>
      </c>
      <c r="CL98" s="405" t="str">
        <f t="shared" si="164"/>
        <v>0m0</v>
      </c>
      <c r="CM98" s="392">
        <f t="shared" si="165"/>
        <v>0</v>
      </c>
      <c r="CN98" s="392">
        <f t="shared" si="166"/>
        <v>0</v>
      </c>
      <c r="CO98" s="405">
        <f t="shared" si="167"/>
        <v>0</v>
      </c>
      <c r="CP98" s="406">
        <f t="shared" si="168"/>
        <v>0</v>
      </c>
      <c r="CQ98" s="391" t="str">
        <f t="shared" si="169"/>
        <v>0</v>
      </c>
      <c r="CR98" s="391" t="str">
        <f t="shared" si="170"/>
        <v>0</v>
      </c>
      <c r="CS98" s="405">
        <f t="shared" si="171"/>
        <v>0</v>
      </c>
      <c r="CT98" s="405" t="str">
        <f t="shared" si="172"/>
        <v>0m0</v>
      </c>
      <c r="CU98" s="405">
        <f t="shared" si="173"/>
        <v>0</v>
      </c>
      <c r="CV98" s="405">
        <f t="shared" si="174"/>
        <v>0</v>
      </c>
      <c r="CW98" s="405">
        <f t="shared" si="175"/>
        <v>0</v>
      </c>
      <c r="CX98" s="405">
        <f t="shared" si="176"/>
        <v>0</v>
      </c>
      <c r="CY98" s="405">
        <f t="shared" si="177"/>
        <v>0</v>
      </c>
      <c r="CZ98" s="405" t="str">
        <f t="shared" si="178"/>
        <v/>
      </c>
      <c r="DA98" s="405" t="str">
        <f t="shared" si="179"/>
        <v/>
      </c>
      <c r="DB98" s="405" t="str">
        <f t="shared" si="180"/>
        <v/>
      </c>
      <c r="DC98" s="405" t="str">
        <f t="shared" si="181"/>
        <v/>
      </c>
      <c r="DD98" s="405" t="str">
        <f t="shared" si="182"/>
        <v/>
      </c>
      <c r="DE98" s="405"/>
      <c r="DG98" s="405" t="str">
        <f t="shared" si="183"/>
        <v/>
      </c>
      <c r="DH98" s="405" t="str">
        <f t="shared" si="184"/>
        <v/>
      </c>
      <c r="DI98" s="405">
        <f t="shared" si="185"/>
        <v>0</v>
      </c>
      <c r="DJ98" s="405" t="str">
        <f t="shared" si="186"/>
        <v/>
      </c>
      <c r="DK98" s="405" t="str">
        <f t="shared" si="187"/>
        <v/>
      </c>
      <c r="DL98" s="405" t="str">
        <f t="shared" si="188"/>
        <v/>
      </c>
      <c r="DM98" s="405" t="str">
        <f t="shared" si="189"/>
        <v/>
      </c>
      <c r="DN98" s="405" t="str">
        <f t="shared" si="190"/>
        <v/>
      </c>
      <c r="DO98" s="405" t="str">
        <f t="shared" si="191"/>
        <v/>
      </c>
      <c r="DS98" s="386">
        <f t="shared" si="194"/>
        <v>0</v>
      </c>
      <c r="DT98" s="386">
        <f t="shared" si="192"/>
        <v>0</v>
      </c>
      <c r="DU98" s="404">
        <f t="shared" si="193"/>
        <v>0</v>
      </c>
    </row>
    <row r="99" spans="1:125" s="404" customFormat="1" ht="18" hidden="1" customHeight="1">
      <c r="A99" s="140" t="str">
        <f t="shared" si="117"/>
        <v/>
      </c>
      <c r="B99" s="153"/>
      <c r="C99" s="31" t="str">
        <f>IF(B99="","",VLOOKUP(B99,学連登録!$C$2:$G$3000,2,FALSE))</f>
        <v/>
      </c>
      <c r="D99" s="32" t="str">
        <f>IF(B99="","",VLOOKUP(B99,学連登録!$C$2:$G$3000,3,FALSE))</f>
        <v/>
      </c>
      <c r="E99" s="33" t="str">
        <f>IF(B99="","",VLOOKUP(B99,学連登録!$C$2:$G$3000,4,FALSE))</f>
        <v/>
      </c>
      <c r="F99" s="376" t="str">
        <f>IF(B99="","",VLOOKUP(B99,学連登録!$C$2:$I$3000,7,FALSE))</f>
        <v/>
      </c>
      <c r="G99" s="154"/>
      <c r="H99" s="915"/>
      <c r="I99" s="916"/>
      <c r="J99" s="155"/>
      <c r="K99" s="887"/>
      <c r="L99" s="888"/>
      <c r="M99" s="155"/>
      <c r="N99" s="881"/>
      <c r="O99" s="882"/>
      <c r="P99" s="154"/>
      <c r="Q99" s="887"/>
      <c r="R99" s="888"/>
      <c r="S99" s="154"/>
      <c r="T99" s="887"/>
      <c r="U99" s="888"/>
      <c r="V99" s="101" t="str">
        <f>IF(B99="","",VLOOKUP(B99,学連登録!$C$2:$H$3000,6,FALSE))</f>
        <v/>
      </c>
      <c r="W99" s="370"/>
      <c r="X99" s="152"/>
      <c r="Y99" s="116" t="str">
        <f t="shared" si="195"/>
        <v/>
      </c>
      <c r="Z99" s="97" t="str">
        <f>IF(G99="","",VLOOKUP(G99,種目名!$O$5:$T$104,3,0))</f>
        <v/>
      </c>
      <c r="AA99" s="98" t="str">
        <f>IF(J99="","",VLOOKUP(J99,種目名!$O$5:$T$104,3,0))</f>
        <v/>
      </c>
      <c r="AB99" s="117" t="str">
        <f>IF(M99="","",VLOOKUP(M99,種目名!$O$5:$T$104,3,0))</f>
        <v/>
      </c>
      <c r="AC99" s="117" t="str">
        <f>IF(P99="","",VLOOKUP(AF99,種目名!$O$5:$T$104,3,0))</f>
        <v/>
      </c>
      <c r="AD99" s="118" t="str">
        <f>IF(S99="","",VLOOKUP(AI99,種目名!$O$5:$T$104,3,0))</f>
        <v/>
      </c>
      <c r="AE99" s="115">
        <f t="shared" si="196"/>
        <v>0</v>
      </c>
      <c r="AF99" s="152" t="str">
        <f t="shared" si="197"/>
        <v/>
      </c>
      <c r="AG99" s="152" t="str">
        <f t="shared" si="198"/>
        <v/>
      </c>
      <c r="AH99" s="115">
        <f t="shared" si="199"/>
        <v>0</v>
      </c>
      <c r="AI99" s="152" t="str">
        <f t="shared" si="200"/>
        <v/>
      </c>
      <c r="AJ99" s="152" t="str">
        <f t="shared" si="201"/>
        <v/>
      </c>
      <c r="AK99" s="383"/>
      <c r="AL99" s="166">
        <f t="shared" si="118"/>
        <v>0</v>
      </c>
      <c r="AM99" s="392">
        <f t="shared" si="119"/>
        <v>0</v>
      </c>
      <c r="AN99" s="392">
        <f>COUNTIF($B$12:B99,B99)</f>
        <v>0</v>
      </c>
      <c r="AO99" s="392"/>
      <c r="AP99" s="392" t="str">
        <f t="shared" si="120"/>
        <v/>
      </c>
      <c r="AQ99" s="392" t="str">
        <f t="shared" si="121"/>
        <v/>
      </c>
      <c r="AR99" s="392" t="str">
        <f t="shared" si="122"/>
        <v/>
      </c>
      <c r="AS99" s="392" t="str">
        <f t="shared" si="123"/>
        <v/>
      </c>
      <c r="AT99" s="392">
        <f t="shared" si="124"/>
        <v>0</v>
      </c>
      <c r="AU99" s="392" t="str">
        <f t="shared" si="125"/>
        <v/>
      </c>
      <c r="AV99" s="392" t="str">
        <f t="shared" si="126"/>
        <v/>
      </c>
      <c r="AW99" s="392" t="str">
        <f t="shared" si="127"/>
        <v/>
      </c>
      <c r="AX99" s="392" t="str">
        <f t="shared" si="128"/>
        <v/>
      </c>
      <c r="AY99" s="392" t="str">
        <f t="shared" si="129"/>
        <v/>
      </c>
      <c r="AZ99" s="392" t="str">
        <f t="shared" si="130"/>
        <v/>
      </c>
      <c r="BA99" s="392" t="str">
        <f t="shared" si="131"/>
        <v/>
      </c>
      <c r="BB99" s="392" t="str">
        <f t="shared" si="132"/>
        <v/>
      </c>
      <c r="BC99" s="392" t="str">
        <f t="shared" si="133"/>
        <v/>
      </c>
      <c r="BD99" s="396" t="str">
        <f t="shared" si="134"/>
        <v/>
      </c>
      <c r="BE99" s="386">
        <f t="shared" si="135"/>
        <v>0</v>
      </c>
      <c r="BF99" s="152"/>
      <c r="BG99" s="392">
        <f t="shared" si="136"/>
        <v>0</v>
      </c>
      <c r="BH99" s="392">
        <f t="shared" si="137"/>
        <v>0</v>
      </c>
      <c r="BI99" s="405">
        <f t="shared" si="138"/>
        <v>0</v>
      </c>
      <c r="BJ99" s="406">
        <f t="shared" si="114"/>
        <v>0</v>
      </c>
      <c r="BK99" s="391" t="str">
        <f t="shared" si="115"/>
        <v>0</v>
      </c>
      <c r="BL99" s="391" t="str">
        <f t="shared" si="116"/>
        <v>0</v>
      </c>
      <c r="BM99" s="405">
        <f t="shared" si="139"/>
        <v>0</v>
      </c>
      <c r="BN99" s="405" t="str">
        <f t="shared" si="140"/>
        <v>0m0</v>
      </c>
      <c r="BO99" s="392">
        <f t="shared" si="141"/>
        <v>0</v>
      </c>
      <c r="BP99" s="392">
        <f t="shared" si="142"/>
        <v>0</v>
      </c>
      <c r="BQ99" s="405">
        <f t="shared" si="143"/>
        <v>0</v>
      </c>
      <c r="BR99" s="406">
        <f t="shared" si="144"/>
        <v>0</v>
      </c>
      <c r="BS99" s="391" t="str">
        <f t="shared" si="145"/>
        <v>0</v>
      </c>
      <c r="BT99" s="391" t="str">
        <f t="shared" si="146"/>
        <v>0</v>
      </c>
      <c r="BU99" s="405">
        <f t="shared" si="147"/>
        <v>0</v>
      </c>
      <c r="BV99" s="405" t="str">
        <f t="shared" si="148"/>
        <v>0m0</v>
      </c>
      <c r="BW99" s="392">
        <f t="shared" si="149"/>
        <v>0</v>
      </c>
      <c r="BX99" s="392">
        <f t="shared" si="150"/>
        <v>0</v>
      </c>
      <c r="BY99" s="405">
        <f t="shared" si="151"/>
        <v>0</v>
      </c>
      <c r="BZ99" s="406">
        <f t="shared" si="152"/>
        <v>0</v>
      </c>
      <c r="CA99" s="391" t="str">
        <f t="shared" si="153"/>
        <v>0</v>
      </c>
      <c r="CB99" s="391" t="str">
        <f t="shared" si="154"/>
        <v>0</v>
      </c>
      <c r="CC99" s="405">
        <f t="shared" si="155"/>
        <v>0</v>
      </c>
      <c r="CD99" s="405" t="str">
        <f t="shared" si="156"/>
        <v>0m0</v>
      </c>
      <c r="CE99" s="392">
        <f t="shared" si="157"/>
        <v>0</v>
      </c>
      <c r="CF99" s="392">
        <f t="shared" si="158"/>
        <v>0</v>
      </c>
      <c r="CG99" s="405">
        <f t="shared" si="159"/>
        <v>0</v>
      </c>
      <c r="CH99" s="406">
        <f t="shared" si="160"/>
        <v>0</v>
      </c>
      <c r="CI99" s="391" t="str">
        <f t="shared" si="161"/>
        <v>0</v>
      </c>
      <c r="CJ99" s="391" t="str">
        <f t="shared" si="162"/>
        <v>0</v>
      </c>
      <c r="CK99" s="405">
        <f t="shared" si="163"/>
        <v>0</v>
      </c>
      <c r="CL99" s="405" t="str">
        <f t="shared" si="164"/>
        <v>0m0</v>
      </c>
      <c r="CM99" s="392">
        <f t="shared" si="165"/>
        <v>0</v>
      </c>
      <c r="CN99" s="392">
        <f t="shared" si="166"/>
        <v>0</v>
      </c>
      <c r="CO99" s="405">
        <f t="shared" si="167"/>
        <v>0</v>
      </c>
      <c r="CP99" s="406">
        <f t="shared" si="168"/>
        <v>0</v>
      </c>
      <c r="CQ99" s="391" t="str">
        <f t="shared" si="169"/>
        <v>0</v>
      </c>
      <c r="CR99" s="391" t="str">
        <f t="shared" si="170"/>
        <v>0</v>
      </c>
      <c r="CS99" s="405">
        <f t="shared" si="171"/>
        <v>0</v>
      </c>
      <c r="CT99" s="405" t="str">
        <f t="shared" si="172"/>
        <v>0m0</v>
      </c>
      <c r="CU99" s="405">
        <f t="shared" si="173"/>
        <v>0</v>
      </c>
      <c r="CV99" s="405">
        <f t="shared" si="174"/>
        <v>0</v>
      </c>
      <c r="CW99" s="405">
        <f t="shared" si="175"/>
        <v>0</v>
      </c>
      <c r="CX99" s="405">
        <f t="shared" si="176"/>
        <v>0</v>
      </c>
      <c r="CY99" s="405">
        <f t="shared" si="177"/>
        <v>0</v>
      </c>
      <c r="CZ99" s="405" t="str">
        <f t="shared" si="178"/>
        <v/>
      </c>
      <c r="DA99" s="405" t="str">
        <f t="shared" si="179"/>
        <v/>
      </c>
      <c r="DB99" s="405" t="str">
        <f t="shared" si="180"/>
        <v/>
      </c>
      <c r="DC99" s="405" t="str">
        <f t="shared" si="181"/>
        <v/>
      </c>
      <c r="DD99" s="405" t="str">
        <f t="shared" si="182"/>
        <v/>
      </c>
      <c r="DE99" s="405"/>
      <c r="DG99" s="405" t="str">
        <f t="shared" si="183"/>
        <v/>
      </c>
      <c r="DH99" s="405" t="str">
        <f t="shared" si="184"/>
        <v/>
      </c>
      <c r="DI99" s="405">
        <f t="shared" si="185"/>
        <v>0</v>
      </c>
      <c r="DJ99" s="405" t="str">
        <f t="shared" si="186"/>
        <v/>
      </c>
      <c r="DK99" s="405" t="str">
        <f t="shared" si="187"/>
        <v/>
      </c>
      <c r="DL99" s="405" t="str">
        <f t="shared" si="188"/>
        <v/>
      </c>
      <c r="DM99" s="405" t="str">
        <f t="shared" si="189"/>
        <v/>
      </c>
      <c r="DN99" s="405" t="str">
        <f t="shared" si="190"/>
        <v/>
      </c>
      <c r="DO99" s="405" t="str">
        <f t="shared" si="191"/>
        <v/>
      </c>
      <c r="DS99" s="386">
        <f t="shared" si="194"/>
        <v>0</v>
      </c>
      <c r="DT99" s="386">
        <f t="shared" si="192"/>
        <v>0</v>
      </c>
      <c r="DU99" s="404">
        <f t="shared" si="193"/>
        <v>0</v>
      </c>
    </row>
    <row r="100" spans="1:125" s="404" customFormat="1" ht="18" hidden="1" customHeight="1">
      <c r="A100" s="140" t="str">
        <f t="shared" si="117"/>
        <v/>
      </c>
      <c r="B100" s="153"/>
      <c r="C100" s="31" t="str">
        <f>IF(B100="","",VLOOKUP(B100,学連登録!$C$2:$G$3000,2,FALSE))</f>
        <v/>
      </c>
      <c r="D100" s="32" t="str">
        <f>IF(B100="","",VLOOKUP(B100,学連登録!$C$2:$G$3000,3,FALSE))</f>
        <v/>
      </c>
      <c r="E100" s="33" t="str">
        <f>IF(B100="","",VLOOKUP(B100,学連登録!$C$2:$G$3000,4,FALSE))</f>
        <v/>
      </c>
      <c r="F100" s="376" t="str">
        <f>IF(B100="","",VLOOKUP(B100,学連登録!$C$2:$I$3000,7,FALSE))</f>
        <v/>
      </c>
      <c r="G100" s="154"/>
      <c r="H100" s="915"/>
      <c r="I100" s="916"/>
      <c r="J100" s="155"/>
      <c r="K100" s="887"/>
      <c r="L100" s="888"/>
      <c r="M100" s="155"/>
      <c r="N100" s="881"/>
      <c r="O100" s="882"/>
      <c r="P100" s="154"/>
      <c r="Q100" s="887"/>
      <c r="R100" s="888"/>
      <c r="S100" s="154"/>
      <c r="T100" s="887"/>
      <c r="U100" s="888"/>
      <c r="V100" s="101" t="str">
        <f>IF(B100="","",VLOOKUP(B100,学連登録!$C$2:$H$3000,6,FALSE))</f>
        <v/>
      </c>
      <c r="W100" s="370"/>
      <c r="X100" s="152"/>
      <c r="Y100" s="116" t="str">
        <f t="shared" si="195"/>
        <v/>
      </c>
      <c r="Z100" s="97" t="str">
        <f>IF(G100="","",VLOOKUP(G100,種目名!$O$5:$T$104,3,0))</f>
        <v/>
      </c>
      <c r="AA100" s="98" t="str">
        <f>IF(J100="","",VLOOKUP(J100,種目名!$O$5:$T$104,3,0))</f>
        <v/>
      </c>
      <c r="AB100" s="117" t="str">
        <f>IF(M100="","",VLOOKUP(M100,種目名!$O$5:$T$104,3,0))</f>
        <v/>
      </c>
      <c r="AC100" s="117" t="str">
        <f>IF(P100="","",VLOOKUP(AF100,種目名!$O$5:$T$104,3,0))</f>
        <v/>
      </c>
      <c r="AD100" s="118" t="str">
        <f>IF(S100="","",VLOOKUP(AI100,種目名!$O$5:$T$104,3,0))</f>
        <v/>
      </c>
      <c r="AE100" s="115">
        <f t="shared" si="196"/>
        <v>0</v>
      </c>
      <c r="AF100" s="152" t="str">
        <f t="shared" si="197"/>
        <v/>
      </c>
      <c r="AG100" s="152" t="str">
        <f t="shared" si="198"/>
        <v/>
      </c>
      <c r="AH100" s="115">
        <f t="shared" si="199"/>
        <v>0</v>
      </c>
      <c r="AI100" s="152" t="str">
        <f t="shared" si="200"/>
        <v/>
      </c>
      <c r="AJ100" s="152" t="str">
        <f t="shared" si="201"/>
        <v/>
      </c>
      <c r="AK100" s="383"/>
      <c r="AL100" s="166">
        <f t="shared" si="118"/>
        <v>0</v>
      </c>
      <c r="AM100" s="392">
        <f t="shared" si="119"/>
        <v>0</v>
      </c>
      <c r="AN100" s="392">
        <f>COUNTIF($B$12:B100,B100)</f>
        <v>0</v>
      </c>
      <c r="AO100" s="392"/>
      <c r="AP100" s="392" t="str">
        <f t="shared" si="120"/>
        <v/>
      </c>
      <c r="AQ100" s="392" t="str">
        <f t="shared" si="121"/>
        <v/>
      </c>
      <c r="AR100" s="392" t="str">
        <f t="shared" si="122"/>
        <v/>
      </c>
      <c r="AS100" s="392" t="str">
        <f t="shared" si="123"/>
        <v/>
      </c>
      <c r="AT100" s="392">
        <f t="shared" si="124"/>
        <v>0</v>
      </c>
      <c r="AU100" s="392" t="str">
        <f t="shared" si="125"/>
        <v/>
      </c>
      <c r="AV100" s="392" t="str">
        <f t="shared" si="126"/>
        <v/>
      </c>
      <c r="AW100" s="392" t="str">
        <f t="shared" si="127"/>
        <v/>
      </c>
      <c r="AX100" s="392" t="str">
        <f t="shared" si="128"/>
        <v/>
      </c>
      <c r="AY100" s="392" t="str">
        <f t="shared" si="129"/>
        <v/>
      </c>
      <c r="AZ100" s="392" t="str">
        <f t="shared" si="130"/>
        <v/>
      </c>
      <c r="BA100" s="392" t="str">
        <f t="shared" si="131"/>
        <v/>
      </c>
      <c r="BB100" s="392" t="str">
        <f t="shared" si="132"/>
        <v/>
      </c>
      <c r="BC100" s="392" t="str">
        <f t="shared" si="133"/>
        <v/>
      </c>
      <c r="BD100" s="396" t="str">
        <f t="shared" si="134"/>
        <v/>
      </c>
      <c r="BE100" s="386">
        <f t="shared" si="135"/>
        <v>0</v>
      </c>
      <c r="BF100" s="152"/>
      <c r="BG100" s="392">
        <f t="shared" si="136"/>
        <v>0</v>
      </c>
      <c r="BH100" s="392">
        <f t="shared" si="137"/>
        <v>0</v>
      </c>
      <c r="BI100" s="405">
        <f t="shared" si="138"/>
        <v>0</v>
      </c>
      <c r="BJ100" s="406">
        <f t="shared" si="114"/>
        <v>0</v>
      </c>
      <c r="BK100" s="391" t="str">
        <f t="shared" si="115"/>
        <v>0</v>
      </c>
      <c r="BL100" s="391" t="str">
        <f t="shared" si="116"/>
        <v>0</v>
      </c>
      <c r="BM100" s="405">
        <f t="shared" si="139"/>
        <v>0</v>
      </c>
      <c r="BN100" s="405" t="str">
        <f t="shared" si="140"/>
        <v>0m0</v>
      </c>
      <c r="BO100" s="392">
        <f t="shared" si="141"/>
        <v>0</v>
      </c>
      <c r="BP100" s="392">
        <f t="shared" si="142"/>
        <v>0</v>
      </c>
      <c r="BQ100" s="405">
        <f t="shared" si="143"/>
        <v>0</v>
      </c>
      <c r="BR100" s="406">
        <f t="shared" si="144"/>
        <v>0</v>
      </c>
      <c r="BS100" s="391" t="str">
        <f t="shared" si="145"/>
        <v>0</v>
      </c>
      <c r="BT100" s="391" t="str">
        <f t="shared" si="146"/>
        <v>0</v>
      </c>
      <c r="BU100" s="405">
        <f t="shared" si="147"/>
        <v>0</v>
      </c>
      <c r="BV100" s="405" t="str">
        <f t="shared" si="148"/>
        <v>0m0</v>
      </c>
      <c r="BW100" s="392">
        <f t="shared" si="149"/>
        <v>0</v>
      </c>
      <c r="BX100" s="392">
        <f t="shared" si="150"/>
        <v>0</v>
      </c>
      <c r="BY100" s="405">
        <f t="shared" si="151"/>
        <v>0</v>
      </c>
      <c r="BZ100" s="406">
        <f t="shared" si="152"/>
        <v>0</v>
      </c>
      <c r="CA100" s="391" t="str">
        <f t="shared" si="153"/>
        <v>0</v>
      </c>
      <c r="CB100" s="391" t="str">
        <f t="shared" si="154"/>
        <v>0</v>
      </c>
      <c r="CC100" s="405">
        <f t="shared" si="155"/>
        <v>0</v>
      </c>
      <c r="CD100" s="405" t="str">
        <f t="shared" si="156"/>
        <v>0m0</v>
      </c>
      <c r="CE100" s="392">
        <f t="shared" si="157"/>
        <v>0</v>
      </c>
      <c r="CF100" s="392">
        <f t="shared" si="158"/>
        <v>0</v>
      </c>
      <c r="CG100" s="405">
        <f t="shared" si="159"/>
        <v>0</v>
      </c>
      <c r="CH100" s="406">
        <f t="shared" si="160"/>
        <v>0</v>
      </c>
      <c r="CI100" s="391" t="str">
        <f t="shared" si="161"/>
        <v>0</v>
      </c>
      <c r="CJ100" s="391" t="str">
        <f t="shared" si="162"/>
        <v>0</v>
      </c>
      <c r="CK100" s="405">
        <f t="shared" si="163"/>
        <v>0</v>
      </c>
      <c r="CL100" s="405" t="str">
        <f t="shared" si="164"/>
        <v>0m0</v>
      </c>
      <c r="CM100" s="392">
        <f t="shared" si="165"/>
        <v>0</v>
      </c>
      <c r="CN100" s="392">
        <f t="shared" si="166"/>
        <v>0</v>
      </c>
      <c r="CO100" s="405">
        <f t="shared" si="167"/>
        <v>0</v>
      </c>
      <c r="CP100" s="406">
        <f t="shared" si="168"/>
        <v>0</v>
      </c>
      <c r="CQ100" s="391" t="str">
        <f t="shared" si="169"/>
        <v>0</v>
      </c>
      <c r="CR100" s="391" t="str">
        <f t="shared" si="170"/>
        <v>0</v>
      </c>
      <c r="CS100" s="405">
        <f t="shared" si="171"/>
        <v>0</v>
      </c>
      <c r="CT100" s="405" t="str">
        <f t="shared" si="172"/>
        <v>0m0</v>
      </c>
      <c r="CU100" s="405">
        <f t="shared" si="173"/>
        <v>0</v>
      </c>
      <c r="CV100" s="405">
        <f t="shared" si="174"/>
        <v>0</v>
      </c>
      <c r="CW100" s="405">
        <f t="shared" si="175"/>
        <v>0</v>
      </c>
      <c r="CX100" s="405">
        <f t="shared" si="176"/>
        <v>0</v>
      </c>
      <c r="CY100" s="405">
        <f t="shared" si="177"/>
        <v>0</v>
      </c>
      <c r="CZ100" s="405" t="str">
        <f t="shared" si="178"/>
        <v/>
      </c>
      <c r="DA100" s="405" t="str">
        <f t="shared" si="179"/>
        <v/>
      </c>
      <c r="DB100" s="405" t="str">
        <f t="shared" si="180"/>
        <v/>
      </c>
      <c r="DC100" s="405" t="str">
        <f t="shared" si="181"/>
        <v/>
      </c>
      <c r="DD100" s="405" t="str">
        <f t="shared" si="182"/>
        <v/>
      </c>
      <c r="DE100" s="405"/>
      <c r="DG100" s="405" t="str">
        <f t="shared" si="183"/>
        <v/>
      </c>
      <c r="DH100" s="405" t="str">
        <f t="shared" si="184"/>
        <v/>
      </c>
      <c r="DI100" s="405">
        <f t="shared" si="185"/>
        <v>0</v>
      </c>
      <c r="DJ100" s="405" t="str">
        <f t="shared" si="186"/>
        <v/>
      </c>
      <c r="DK100" s="405" t="str">
        <f t="shared" si="187"/>
        <v/>
      </c>
      <c r="DL100" s="405" t="str">
        <f t="shared" si="188"/>
        <v/>
      </c>
      <c r="DM100" s="405" t="str">
        <f t="shared" si="189"/>
        <v/>
      </c>
      <c r="DN100" s="405" t="str">
        <f t="shared" si="190"/>
        <v/>
      </c>
      <c r="DO100" s="405" t="str">
        <f t="shared" si="191"/>
        <v/>
      </c>
      <c r="DS100" s="386">
        <f t="shared" si="194"/>
        <v>0</v>
      </c>
      <c r="DT100" s="386">
        <f t="shared" si="192"/>
        <v>0</v>
      </c>
      <c r="DU100" s="404">
        <f t="shared" si="193"/>
        <v>0</v>
      </c>
    </row>
    <row r="101" spans="1:125" s="404" customFormat="1" ht="18" hidden="1" customHeight="1">
      <c r="A101" s="140" t="str">
        <f t="shared" si="117"/>
        <v/>
      </c>
      <c r="B101" s="153"/>
      <c r="C101" s="31" t="str">
        <f>IF(B101="","",VLOOKUP(B101,学連登録!$C$2:$G$3000,2,FALSE))</f>
        <v/>
      </c>
      <c r="D101" s="32" t="str">
        <f>IF(B101="","",VLOOKUP(B101,学連登録!$C$2:$G$3000,3,FALSE))</f>
        <v/>
      </c>
      <c r="E101" s="33" t="str">
        <f>IF(B101="","",VLOOKUP(B101,学連登録!$C$2:$G$3000,4,FALSE))</f>
        <v/>
      </c>
      <c r="F101" s="376" t="str">
        <f>IF(B101="","",VLOOKUP(B101,学連登録!$C$2:$I$3000,7,FALSE))</f>
        <v/>
      </c>
      <c r="G101" s="154"/>
      <c r="H101" s="915"/>
      <c r="I101" s="916"/>
      <c r="J101" s="155"/>
      <c r="K101" s="887"/>
      <c r="L101" s="888"/>
      <c r="M101" s="155"/>
      <c r="N101" s="881"/>
      <c r="O101" s="882"/>
      <c r="P101" s="154"/>
      <c r="Q101" s="887"/>
      <c r="R101" s="888"/>
      <c r="S101" s="154"/>
      <c r="T101" s="887"/>
      <c r="U101" s="888"/>
      <c r="V101" s="101" t="str">
        <f>IF(B101="","",VLOOKUP(B101,学連登録!$C$2:$H$3000,6,FALSE))</f>
        <v/>
      </c>
      <c r="W101" s="370"/>
      <c r="X101" s="152"/>
      <c r="Y101" s="116" t="str">
        <f t="shared" si="195"/>
        <v/>
      </c>
      <c r="Z101" s="97" t="str">
        <f>IF(G101="","",VLOOKUP(G101,種目名!$O$5:$T$104,3,0))</f>
        <v/>
      </c>
      <c r="AA101" s="98" t="str">
        <f>IF(J101="","",VLOOKUP(J101,種目名!$O$5:$T$104,3,0))</f>
        <v/>
      </c>
      <c r="AB101" s="117" t="str">
        <f>IF(M101="","",VLOOKUP(M101,種目名!$O$5:$T$104,3,0))</f>
        <v/>
      </c>
      <c r="AC101" s="117" t="str">
        <f>IF(P101="","",VLOOKUP(AF101,種目名!$O$5:$T$104,3,0))</f>
        <v/>
      </c>
      <c r="AD101" s="118" t="str">
        <f>IF(S101="","",VLOOKUP(AI101,種目名!$O$5:$T$104,3,0))</f>
        <v/>
      </c>
      <c r="AE101" s="115">
        <f t="shared" si="196"/>
        <v>0</v>
      </c>
      <c r="AF101" s="152" t="str">
        <f t="shared" si="197"/>
        <v/>
      </c>
      <c r="AG101" s="152" t="str">
        <f t="shared" si="198"/>
        <v/>
      </c>
      <c r="AH101" s="115">
        <f t="shared" si="199"/>
        <v>0</v>
      </c>
      <c r="AI101" s="152" t="str">
        <f t="shared" si="200"/>
        <v/>
      </c>
      <c r="AJ101" s="152" t="str">
        <f t="shared" si="201"/>
        <v/>
      </c>
      <c r="AK101" s="383"/>
      <c r="AL101" s="166">
        <f t="shared" si="118"/>
        <v>0</v>
      </c>
      <c r="AM101" s="392">
        <f t="shared" si="119"/>
        <v>0</v>
      </c>
      <c r="AN101" s="392">
        <f>COUNTIF($B$12:B101,B101)</f>
        <v>0</v>
      </c>
      <c r="AO101" s="392"/>
      <c r="AP101" s="392" t="str">
        <f t="shared" si="120"/>
        <v/>
      </c>
      <c r="AQ101" s="392" t="str">
        <f t="shared" si="121"/>
        <v/>
      </c>
      <c r="AR101" s="392" t="str">
        <f t="shared" si="122"/>
        <v/>
      </c>
      <c r="AS101" s="392" t="str">
        <f t="shared" si="123"/>
        <v/>
      </c>
      <c r="AT101" s="392">
        <f t="shared" si="124"/>
        <v>0</v>
      </c>
      <c r="AU101" s="392" t="str">
        <f t="shared" si="125"/>
        <v/>
      </c>
      <c r="AV101" s="392" t="str">
        <f t="shared" si="126"/>
        <v/>
      </c>
      <c r="AW101" s="392" t="str">
        <f t="shared" si="127"/>
        <v/>
      </c>
      <c r="AX101" s="392" t="str">
        <f t="shared" si="128"/>
        <v/>
      </c>
      <c r="AY101" s="392" t="str">
        <f t="shared" si="129"/>
        <v/>
      </c>
      <c r="AZ101" s="392" t="str">
        <f t="shared" si="130"/>
        <v/>
      </c>
      <c r="BA101" s="392" t="str">
        <f t="shared" si="131"/>
        <v/>
      </c>
      <c r="BB101" s="392" t="str">
        <f t="shared" si="132"/>
        <v/>
      </c>
      <c r="BC101" s="392" t="str">
        <f t="shared" si="133"/>
        <v/>
      </c>
      <c r="BD101" s="396" t="str">
        <f t="shared" si="134"/>
        <v/>
      </c>
      <c r="BE101" s="386">
        <f t="shared" si="135"/>
        <v>0</v>
      </c>
      <c r="BF101" s="152"/>
      <c r="BG101" s="392">
        <f t="shared" si="136"/>
        <v>0</v>
      </c>
      <c r="BH101" s="392">
        <f t="shared" si="137"/>
        <v>0</v>
      </c>
      <c r="BI101" s="405">
        <f t="shared" si="138"/>
        <v>0</v>
      </c>
      <c r="BJ101" s="406">
        <f t="shared" si="114"/>
        <v>0</v>
      </c>
      <c r="BK101" s="391" t="str">
        <f t="shared" si="115"/>
        <v>0</v>
      </c>
      <c r="BL101" s="391" t="str">
        <f t="shared" si="116"/>
        <v>0</v>
      </c>
      <c r="BM101" s="405">
        <f t="shared" si="139"/>
        <v>0</v>
      </c>
      <c r="BN101" s="405" t="str">
        <f t="shared" si="140"/>
        <v>0m0</v>
      </c>
      <c r="BO101" s="392">
        <f t="shared" si="141"/>
        <v>0</v>
      </c>
      <c r="BP101" s="392">
        <f t="shared" si="142"/>
        <v>0</v>
      </c>
      <c r="BQ101" s="405">
        <f t="shared" si="143"/>
        <v>0</v>
      </c>
      <c r="BR101" s="406">
        <f t="shared" si="144"/>
        <v>0</v>
      </c>
      <c r="BS101" s="391" t="str">
        <f t="shared" si="145"/>
        <v>0</v>
      </c>
      <c r="BT101" s="391" t="str">
        <f t="shared" si="146"/>
        <v>0</v>
      </c>
      <c r="BU101" s="405">
        <f t="shared" si="147"/>
        <v>0</v>
      </c>
      <c r="BV101" s="405" t="str">
        <f t="shared" si="148"/>
        <v>0m0</v>
      </c>
      <c r="BW101" s="392">
        <f t="shared" si="149"/>
        <v>0</v>
      </c>
      <c r="BX101" s="392">
        <f t="shared" si="150"/>
        <v>0</v>
      </c>
      <c r="BY101" s="405">
        <f t="shared" si="151"/>
        <v>0</v>
      </c>
      <c r="BZ101" s="406">
        <f t="shared" si="152"/>
        <v>0</v>
      </c>
      <c r="CA101" s="391" t="str">
        <f t="shared" si="153"/>
        <v>0</v>
      </c>
      <c r="CB101" s="391" t="str">
        <f t="shared" si="154"/>
        <v>0</v>
      </c>
      <c r="CC101" s="405">
        <f t="shared" si="155"/>
        <v>0</v>
      </c>
      <c r="CD101" s="405" t="str">
        <f t="shared" si="156"/>
        <v>0m0</v>
      </c>
      <c r="CE101" s="392">
        <f t="shared" si="157"/>
        <v>0</v>
      </c>
      <c r="CF101" s="392">
        <f t="shared" si="158"/>
        <v>0</v>
      </c>
      <c r="CG101" s="405">
        <f t="shared" si="159"/>
        <v>0</v>
      </c>
      <c r="CH101" s="406">
        <f t="shared" si="160"/>
        <v>0</v>
      </c>
      <c r="CI101" s="391" t="str">
        <f t="shared" si="161"/>
        <v>0</v>
      </c>
      <c r="CJ101" s="391" t="str">
        <f t="shared" si="162"/>
        <v>0</v>
      </c>
      <c r="CK101" s="405">
        <f t="shared" si="163"/>
        <v>0</v>
      </c>
      <c r="CL101" s="405" t="str">
        <f t="shared" si="164"/>
        <v>0m0</v>
      </c>
      <c r="CM101" s="392">
        <f t="shared" si="165"/>
        <v>0</v>
      </c>
      <c r="CN101" s="392">
        <f t="shared" si="166"/>
        <v>0</v>
      </c>
      <c r="CO101" s="405">
        <f t="shared" si="167"/>
        <v>0</v>
      </c>
      <c r="CP101" s="406">
        <f t="shared" si="168"/>
        <v>0</v>
      </c>
      <c r="CQ101" s="391" t="str">
        <f t="shared" si="169"/>
        <v>0</v>
      </c>
      <c r="CR101" s="391" t="str">
        <f t="shared" si="170"/>
        <v>0</v>
      </c>
      <c r="CS101" s="405">
        <f t="shared" si="171"/>
        <v>0</v>
      </c>
      <c r="CT101" s="405" t="str">
        <f t="shared" si="172"/>
        <v>0m0</v>
      </c>
      <c r="CU101" s="405">
        <f t="shared" si="173"/>
        <v>0</v>
      </c>
      <c r="CV101" s="405">
        <f t="shared" si="174"/>
        <v>0</v>
      </c>
      <c r="CW101" s="405">
        <f t="shared" si="175"/>
        <v>0</v>
      </c>
      <c r="CX101" s="405">
        <f t="shared" si="176"/>
        <v>0</v>
      </c>
      <c r="CY101" s="405">
        <f t="shared" si="177"/>
        <v>0</v>
      </c>
      <c r="CZ101" s="405" t="str">
        <f t="shared" si="178"/>
        <v/>
      </c>
      <c r="DA101" s="405" t="str">
        <f t="shared" si="179"/>
        <v/>
      </c>
      <c r="DB101" s="405" t="str">
        <f t="shared" si="180"/>
        <v/>
      </c>
      <c r="DC101" s="405" t="str">
        <f t="shared" si="181"/>
        <v/>
      </c>
      <c r="DD101" s="405" t="str">
        <f t="shared" si="182"/>
        <v/>
      </c>
      <c r="DE101" s="405"/>
      <c r="DG101" s="405" t="str">
        <f t="shared" si="183"/>
        <v/>
      </c>
      <c r="DH101" s="405" t="str">
        <f t="shared" si="184"/>
        <v/>
      </c>
      <c r="DI101" s="405">
        <f t="shared" si="185"/>
        <v>0</v>
      </c>
      <c r="DJ101" s="405" t="str">
        <f t="shared" si="186"/>
        <v/>
      </c>
      <c r="DK101" s="405" t="str">
        <f t="shared" si="187"/>
        <v/>
      </c>
      <c r="DL101" s="405" t="str">
        <f t="shared" si="188"/>
        <v/>
      </c>
      <c r="DM101" s="405" t="str">
        <f t="shared" si="189"/>
        <v/>
      </c>
      <c r="DN101" s="405" t="str">
        <f t="shared" si="190"/>
        <v/>
      </c>
      <c r="DO101" s="405" t="str">
        <f t="shared" si="191"/>
        <v/>
      </c>
      <c r="DS101" s="386">
        <f t="shared" si="194"/>
        <v>0</v>
      </c>
      <c r="DT101" s="386">
        <f t="shared" si="192"/>
        <v>0</v>
      </c>
      <c r="DU101" s="404">
        <f t="shared" si="193"/>
        <v>0</v>
      </c>
    </row>
    <row r="102" spans="1:125" s="404" customFormat="1" ht="18" hidden="1" customHeight="1">
      <c r="A102" s="140" t="str">
        <f t="shared" si="117"/>
        <v/>
      </c>
      <c r="B102" s="153"/>
      <c r="C102" s="31" t="str">
        <f>IF(B102="","",VLOOKUP(B102,学連登録!$C$2:$G$3000,2,FALSE))</f>
        <v/>
      </c>
      <c r="D102" s="32" t="str">
        <f>IF(B102="","",VLOOKUP(B102,学連登録!$C$2:$G$3000,3,FALSE))</f>
        <v/>
      </c>
      <c r="E102" s="33" t="str">
        <f>IF(B102="","",VLOOKUP(B102,学連登録!$C$2:$G$3000,4,FALSE))</f>
        <v/>
      </c>
      <c r="F102" s="376" t="str">
        <f>IF(B102="","",VLOOKUP(B102,学連登録!$C$2:$I$3000,7,FALSE))</f>
        <v/>
      </c>
      <c r="G102" s="154"/>
      <c r="H102" s="915"/>
      <c r="I102" s="916"/>
      <c r="J102" s="155"/>
      <c r="K102" s="887"/>
      <c r="L102" s="888"/>
      <c r="M102" s="155"/>
      <c r="N102" s="881"/>
      <c r="O102" s="882"/>
      <c r="P102" s="154"/>
      <c r="Q102" s="887"/>
      <c r="R102" s="888"/>
      <c r="S102" s="154"/>
      <c r="T102" s="887"/>
      <c r="U102" s="888"/>
      <c r="V102" s="101" t="str">
        <f>IF(B102="","",VLOOKUP(B102,学連登録!$C$2:$H$3000,6,FALSE))</f>
        <v/>
      </c>
      <c r="W102" s="370"/>
      <c r="X102" s="152"/>
      <c r="Y102" s="116" t="str">
        <f t="shared" si="195"/>
        <v/>
      </c>
      <c r="Z102" s="97" t="str">
        <f>IF(G102="","",VLOOKUP(G102,種目名!$O$5:$T$104,3,0))</f>
        <v/>
      </c>
      <c r="AA102" s="98" t="str">
        <f>IF(J102="","",VLOOKUP(J102,種目名!$O$5:$T$104,3,0))</f>
        <v/>
      </c>
      <c r="AB102" s="117" t="str">
        <f>IF(M102="","",VLOOKUP(M102,種目名!$O$5:$T$104,3,0))</f>
        <v/>
      </c>
      <c r="AC102" s="117" t="str">
        <f>IF(P102="","",VLOOKUP(AF102,種目名!$O$5:$T$104,3,0))</f>
        <v/>
      </c>
      <c r="AD102" s="118" t="str">
        <f>IF(S102="","",VLOOKUP(AI102,種目名!$O$5:$T$104,3,0))</f>
        <v/>
      </c>
      <c r="AE102" s="115">
        <f t="shared" si="196"/>
        <v>0</v>
      </c>
      <c r="AF102" s="152" t="str">
        <f t="shared" si="197"/>
        <v/>
      </c>
      <c r="AG102" s="152" t="str">
        <f t="shared" si="198"/>
        <v/>
      </c>
      <c r="AH102" s="115">
        <f t="shared" si="199"/>
        <v>0</v>
      </c>
      <c r="AI102" s="152" t="str">
        <f t="shared" si="200"/>
        <v/>
      </c>
      <c r="AJ102" s="152" t="str">
        <f t="shared" si="201"/>
        <v/>
      </c>
      <c r="AK102" s="383"/>
      <c r="AL102" s="166">
        <f t="shared" si="118"/>
        <v>0</v>
      </c>
      <c r="AM102" s="392">
        <f t="shared" si="119"/>
        <v>0</v>
      </c>
      <c r="AN102" s="392">
        <f>COUNTIF($B$12:B102,B102)</f>
        <v>0</v>
      </c>
      <c r="AO102" s="392"/>
      <c r="AP102" s="392" t="str">
        <f t="shared" si="120"/>
        <v/>
      </c>
      <c r="AQ102" s="392" t="str">
        <f t="shared" si="121"/>
        <v/>
      </c>
      <c r="AR102" s="392" t="str">
        <f t="shared" si="122"/>
        <v/>
      </c>
      <c r="AS102" s="392" t="str">
        <f t="shared" si="123"/>
        <v/>
      </c>
      <c r="AT102" s="392">
        <f t="shared" si="124"/>
        <v>0</v>
      </c>
      <c r="AU102" s="392" t="str">
        <f t="shared" si="125"/>
        <v/>
      </c>
      <c r="AV102" s="392" t="str">
        <f t="shared" si="126"/>
        <v/>
      </c>
      <c r="AW102" s="392" t="str">
        <f t="shared" si="127"/>
        <v/>
      </c>
      <c r="AX102" s="392" t="str">
        <f t="shared" si="128"/>
        <v/>
      </c>
      <c r="AY102" s="392" t="str">
        <f t="shared" si="129"/>
        <v/>
      </c>
      <c r="AZ102" s="392" t="str">
        <f t="shared" si="130"/>
        <v/>
      </c>
      <c r="BA102" s="392" t="str">
        <f t="shared" si="131"/>
        <v/>
      </c>
      <c r="BB102" s="392" t="str">
        <f t="shared" si="132"/>
        <v/>
      </c>
      <c r="BC102" s="392" t="str">
        <f t="shared" si="133"/>
        <v/>
      </c>
      <c r="BD102" s="396" t="str">
        <f t="shared" si="134"/>
        <v/>
      </c>
      <c r="BE102" s="386">
        <f t="shared" si="135"/>
        <v>0</v>
      </c>
      <c r="BF102" s="152"/>
      <c r="BG102" s="392">
        <f t="shared" si="136"/>
        <v>0</v>
      </c>
      <c r="BH102" s="392">
        <f t="shared" si="137"/>
        <v>0</v>
      </c>
      <c r="BI102" s="405">
        <f t="shared" si="138"/>
        <v>0</v>
      </c>
      <c r="BJ102" s="406">
        <f t="shared" si="114"/>
        <v>0</v>
      </c>
      <c r="BK102" s="391" t="str">
        <f t="shared" si="115"/>
        <v>0</v>
      </c>
      <c r="BL102" s="391" t="str">
        <f t="shared" si="116"/>
        <v>0</v>
      </c>
      <c r="BM102" s="405">
        <f t="shared" si="139"/>
        <v>0</v>
      </c>
      <c r="BN102" s="405" t="str">
        <f t="shared" si="140"/>
        <v>0m0</v>
      </c>
      <c r="BO102" s="392">
        <f t="shared" si="141"/>
        <v>0</v>
      </c>
      <c r="BP102" s="392">
        <f t="shared" si="142"/>
        <v>0</v>
      </c>
      <c r="BQ102" s="405">
        <f t="shared" si="143"/>
        <v>0</v>
      </c>
      <c r="BR102" s="406">
        <f t="shared" si="144"/>
        <v>0</v>
      </c>
      <c r="BS102" s="391" t="str">
        <f t="shared" si="145"/>
        <v>0</v>
      </c>
      <c r="BT102" s="391" t="str">
        <f t="shared" si="146"/>
        <v>0</v>
      </c>
      <c r="BU102" s="405">
        <f t="shared" si="147"/>
        <v>0</v>
      </c>
      <c r="BV102" s="405" t="str">
        <f t="shared" si="148"/>
        <v>0m0</v>
      </c>
      <c r="BW102" s="392">
        <f t="shared" si="149"/>
        <v>0</v>
      </c>
      <c r="BX102" s="392">
        <f t="shared" si="150"/>
        <v>0</v>
      </c>
      <c r="BY102" s="405">
        <f t="shared" si="151"/>
        <v>0</v>
      </c>
      <c r="BZ102" s="406">
        <f t="shared" si="152"/>
        <v>0</v>
      </c>
      <c r="CA102" s="391" t="str">
        <f t="shared" si="153"/>
        <v>0</v>
      </c>
      <c r="CB102" s="391" t="str">
        <f t="shared" si="154"/>
        <v>0</v>
      </c>
      <c r="CC102" s="405">
        <f t="shared" si="155"/>
        <v>0</v>
      </c>
      <c r="CD102" s="405" t="str">
        <f t="shared" si="156"/>
        <v>0m0</v>
      </c>
      <c r="CE102" s="392">
        <f t="shared" si="157"/>
        <v>0</v>
      </c>
      <c r="CF102" s="392">
        <f t="shared" si="158"/>
        <v>0</v>
      </c>
      <c r="CG102" s="405">
        <f t="shared" si="159"/>
        <v>0</v>
      </c>
      <c r="CH102" s="406">
        <f t="shared" si="160"/>
        <v>0</v>
      </c>
      <c r="CI102" s="391" t="str">
        <f t="shared" si="161"/>
        <v>0</v>
      </c>
      <c r="CJ102" s="391" t="str">
        <f t="shared" si="162"/>
        <v>0</v>
      </c>
      <c r="CK102" s="405">
        <f t="shared" si="163"/>
        <v>0</v>
      </c>
      <c r="CL102" s="405" t="str">
        <f t="shared" si="164"/>
        <v>0m0</v>
      </c>
      <c r="CM102" s="392">
        <f t="shared" si="165"/>
        <v>0</v>
      </c>
      <c r="CN102" s="392">
        <f t="shared" si="166"/>
        <v>0</v>
      </c>
      <c r="CO102" s="405">
        <f t="shared" si="167"/>
        <v>0</v>
      </c>
      <c r="CP102" s="406">
        <f t="shared" si="168"/>
        <v>0</v>
      </c>
      <c r="CQ102" s="391" t="str">
        <f t="shared" si="169"/>
        <v>0</v>
      </c>
      <c r="CR102" s="391" t="str">
        <f t="shared" si="170"/>
        <v>0</v>
      </c>
      <c r="CS102" s="405">
        <f t="shared" si="171"/>
        <v>0</v>
      </c>
      <c r="CT102" s="405" t="str">
        <f t="shared" si="172"/>
        <v>0m0</v>
      </c>
      <c r="CU102" s="405">
        <f t="shared" si="173"/>
        <v>0</v>
      </c>
      <c r="CV102" s="405">
        <f t="shared" si="174"/>
        <v>0</v>
      </c>
      <c r="CW102" s="405">
        <f t="shared" si="175"/>
        <v>0</v>
      </c>
      <c r="CX102" s="405">
        <f t="shared" si="176"/>
        <v>0</v>
      </c>
      <c r="CY102" s="405">
        <f t="shared" si="177"/>
        <v>0</v>
      </c>
      <c r="CZ102" s="405" t="str">
        <f t="shared" si="178"/>
        <v/>
      </c>
      <c r="DA102" s="405" t="str">
        <f t="shared" si="179"/>
        <v/>
      </c>
      <c r="DB102" s="405" t="str">
        <f t="shared" si="180"/>
        <v/>
      </c>
      <c r="DC102" s="405" t="str">
        <f t="shared" si="181"/>
        <v/>
      </c>
      <c r="DD102" s="405" t="str">
        <f t="shared" si="182"/>
        <v/>
      </c>
      <c r="DE102" s="405"/>
      <c r="DG102" s="405" t="str">
        <f t="shared" si="183"/>
        <v/>
      </c>
      <c r="DH102" s="405" t="str">
        <f t="shared" si="184"/>
        <v/>
      </c>
      <c r="DI102" s="405">
        <f t="shared" si="185"/>
        <v>0</v>
      </c>
      <c r="DJ102" s="405" t="str">
        <f t="shared" si="186"/>
        <v/>
      </c>
      <c r="DK102" s="405" t="str">
        <f t="shared" si="187"/>
        <v/>
      </c>
      <c r="DL102" s="405" t="str">
        <f t="shared" si="188"/>
        <v/>
      </c>
      <c r="DM102" s="405" t="str">
        <f t="shared" si="189"/>
        <v/>
      </c>
      <c r="DN102" s="405" t="str">
        <f t="shared" si="190"/>
        <v/>
      </c>
      <c r="DO102" s="405" t="str">
        <f t="shared" si="191"/>
        <v/>
      </c>
      <c r="DS102" s="386">
        <f t="shared" si="194"/>
        <v>0</v>
      </c>
      <c r="DT102" s="386">
        <f t="shared" si="192"/>
        <v>0</v>
      </c>
      <c r="DU102" s="404">
        <f t="shared" si="193"/>
        <v>0</v>
      </c>
    </row>
    <row r="103" spans="1:125" s="404" customFormat="1" ht="18" hidden="1" customHeight="1">
      <c r="A103" s="140" t="str">
        <f t="shared" si="117"/>
        <v/>
      </c>
      <c r="B103" s="153"/>
      <c r="C103" s="31" t="str">
        <f>IF(B103="","",VLOOKUP(B103,学連登録!$C$2:$G$3000,2,FALSE))</f>
        <v/>
      </c>
      <c r="D103" s="32" t="str">
        <f>IF(B103="","",VLOOKUP(B103,学連登録!$C$2:$G$3000,3,FALSE))</f>
        <v/>
      </c>
      <c r="E103" s="33" t="str">
        <f>IF(B103="","",VLOOKUP(B103,学連登録!$C$2:$G$3000,4,FALSE))</f>
        <v/>
      </c>
      <c r="F103" s="376" t="str">
        <f>IF(B103="","",VLOOKUP(B103,学連登録!$C$2:$I$3000,7,FALSE))</f>
        <v/>
      </c>
      <c r="G103" s="154"/>
      <c r="H103" s="915"/>
      <c r="I103" s="916"/>
      <c r="J103" s="155"/>
      <c r="K103" s="887"/>
      <c r="L103" s="888"/>
      <c r="M103" s="155"/>
      <c r="N103" s="881"/>
      <c r="O103" s="882"/>
      <c r="P103" s="154"/>
      <c r="Q103" s="887"/>
      <c r="R103" s="888"/>
      <c r="S103" s="154"/>
      <c r="T103" s="887"/>
      <c r="U103" s="888"/>
      <c r="V103" s="101" t="str">
        <f>IF(B103="","",VLOOKUP(B103,学連登録!$C$2:$H$3000,6,FALSE))</f>
        <v/>
      </c>
      <c r="W103" s="370"/>
      <c r="X103" s="152"/>
      <c r="Y103" s="116" t="str">
        <f t="shared" si="195"/>
        <v/>
      </c>
      <c r="Z103" s="97" t="str">
        <f>IF(G103="","",VLOOKUP(G103,種目名!$O$5:$T$104,3,0))</f>
        <v/>
      </c>
      <c r="AA103" s="98" t="str">
        <f>IF(J103="","",VLOOKUP(J103,種目名!$O$5:$T$104,3,0))</f>
        <v/>
      </c>
      <c r="AB103" s="117" t="str">
        <f>IF(M103="","",VLOOKUP(M103,種目名!$O$5:$T$104,3,0))</f>
        <v/>
      </c>
      <c r="AC103" s="117" t="str">
        <f>IF(P103="","",VLOOKUP(AF103,種目名!$O$5:$T$104,3,0))</f>
        <v/>
      </c>
      <c r="AD103" s="118" t="str">
        <f>IF(S103="","",VLOOKUP(AI103,種目名!$O$5:$T$104,3,0))</f>
        <v/>
      </c>
      <c r="AE103" s="115">
        <f t="shared" si="196"/>
        <v>0</v>
      </c>
      <c r="AF103" s="152" t="str">
        <f t="shared" si="197"/>
        <v/>
      </c>
      <c r="AG103" s="152" t="str">
        <f t="shared" si="198"/>
        <v/>
      </c>
      <c r="AH103" s="115">
        <f t="shared" si="199"/>
        <v>0</v>
      </c>
      <c r="AI103" s="152" t="str">
        <f t="shared" si="200"/>
        <v/>
      </c>
      <c r="AJ103" s="152" t="str">
        <f t="shared" si="201"/>
        <v/>
      </c>
      <c r="AK103" s="383"/>
      <c r="AL103" s="166">
        <f t="shared" si="118"/>
        <v>0</v>
      </c>
      <c r="AM103" s="392">
        <f t="shared" si="119"/>
        <v>0</v>
      </c>
      <c r="AN103" s="392">
        <f>COUNTIF($B$12:B103,B103)</f>
        <v>0</v>
      </c>
      <c r="AO103" s="392"/>
      <c r="AP103" s="392" t="str">
        <f t="shared" si="120"/>
        <v/>
      </c>
      <c r="AQ103" s="392" t="str">
        <f t="shared" si="121"/>
        <v/>
      </c>
      <c r="AR103" s="392" t="str">
        <f t="shared" si="122"/>
        <v/>
      </c>
      <c r="AS103" s="392" t="str">
        <f t="shared" si="123"/>
        <v/>
      </c>
      <c r="AT103" s="392">
        <f t="shared" si="124"/>
        <v>0</v>
      </c>
      <c r="AU103" s="392" t="str">
        <f t="shared" si="125"/>
        <v/>
      </c>
      <c r="AV103" s="392" t="str">
        <f t="shared" si="126"/>
        <v/>
      </c>
      <c r="AW103" s="392" t="str">
        <f t="shared" si="127"/>
        <v/>
      </c>
      <c r="AX103" s="392" t="str">
        <f t="shared" si="128"/>
        <v/>
      </c>
      <c r="AY103" s="392" t="str">
        <f t="shared" si="129"/>
        <v/>
      </c>
      <c r="AZ103" s="392" t="str">
        <f t="shared" si="130"/>
        <v/>
      </c>
      <c r="BA103" s="392" t="str">
        <f t="shared" si="131"/>
        <v/>
      </c>
      <c r="BB103" s="392" t="str">
        <f t="shared" si="132"/>
        <v/>
      </c>
      <c r="BC103" s="392" t="str">
        <f t="shared" si="133"/>
        <v/>
      </c>
      <c r="BD103" s="396" t="str">
        <f t="shared" si="134"/>
        <v/>
      </c>
      <c r="BE103" s="386">
        <f t="shared" si="135"/>
        <v>0</v>
      </c>
      <c r="BF103" s="152"/>
      <c r="BG103" s="392">
        <f t="shared" si="136"/>
        <v>0</v>
      </c>
      <c r="BH103" s="392">
        <f t="shared" si="137"/>
        <v>0</v>
      </c>
      <c r="BI103" s="405">
        <f t="shared" si="138"/>
        <v>0</v>
      </c>
      <c r="BJ103" s="406">
        <f t="shared" si="114"/>
        <v>0</v>
      </c>
      <c r="BK103" s="391" t="str">
        <f t="shared" si="115"/>
        <v>0</v>
      </c>
      <c r="BL103" s="391" t="str">
        <f t="shared" si="116"/>
        <v>0</v>
      </c>
      <c r="BM103" s="405">
        <f t="shared" si="139"/>
        <v>0</v>
      </c>
      <c r="BN103" s="405" t="str">
        <f t="shared" si="140"/>
        <v>0m0</v>
      </c>
      <c r="BO103" s="392">
        <f t="shared" si="141"/>
        <v>0</v>
      </c>
      <c r="BP103" s="392">
        <f t="shared" si="142"/>
        <v>0</v>
      </c>
      <c r="BQ103" s="405">
        <f t="shared" si="143"/>
        <v>0</v>
      </c>
      <c r="BR103" s="406">
        <f t="shared" si="144"/>
        <v>0</v>
      </c>
      <c r="BS103" s="391" t="str">
        <f t="shared" si="145"/>
        <v>0</v>
      </c>
      <c r="BT103" s="391" t="str">
        <f t="shared" si="146"/>
        <v>0</v>
      </c>
      <c r="BU103" s="405">
        <f t="shared" si="147"/>
        <v>0</v>
      </c>
      <c r="BV103" s="405" t="str">
        <f t="shared" si="148"/>
        <v>0m0</v>
      </c>
      <c r="BW103" s="392">
        <f t="shared" si="149"/>
        <v>0</v>
      </c>
      <c r="BX103" s="392">
        <f t="shared" si="150"/>
        <v>0</v>
      </c>
      <c r="BY103" s="405">
        <f t="shared" si="151"/>
        <v>0</v>
      </c>
      <c r="BZ103" s="406">
        <f t="shared" si="152"/>
        <v>0</v>
      </c>
      <c r="CA103" s="391" t="str">
        <f t="shared" si="153"/>
        <v>0</v>
      </c>
      <c r="CB103" s="391" t="str">
        <f t="shared" si="154"/>
        <v>0</v>
      </c>
      <c r="CC103" s="405">
        <f t="shared" si="155"/>
        <v>0</v>
      </c>
      <c r="CD103" s="405" t="str">
        <f t="shared" si="156"/>
        <v>0m0</v>
      </c>
      <c r="CE103" s="392">
        <f t="shared" si="157"/>
        <v>0</v>
      </c>
      <c r="CF103" s="392">
        <f t="shared" si="158"/>
        <v>0</v>
      </c>
      <c r="CG103" s="405">
        <f t="shared" si="159"/>
        <v>0</v>
      </c>
      <c r="CH103" s="406">
        <f t="shared" si="160"/>
        <v>0</v>
      </c>
      <c r="CI103" s="391" t="str">
        <f t="shared" si="161"/>
        <v>0</v>
      </c>
      <c r="CJ103" s="391" t="str">
        <f t="shared" si="162"/>
        <v>0</v>
      </c>
      <c r="CK103" s="405">
        <f t="shared" si="163"/>
        <v>0</v>
      </c>
      <c r="CL103" s="405" t="str">
        <f t="shared" si="164"/>
        <v>0m0</v>
      </c>
      <c r="CM103" s="392">
        <f t="shared" si="165"/>
        <v>0</v>
      </c>
      <c r="CN103" s="392">
        <f t="shared" si="166"/>
        <v>0</v>
      </c>
      <c r="CO103" s="405">
        <f t="shared" si="167"/>
        <v>0</v>
      </c>
      <c r="CP103" s="406">
        <f t="shared" si="168"/>
        <v>0</v>
      </c>
      <c r="CQ103" s="391" t="str">
        <f t="shared" si="169"/>
        <v>0</v>
      </c>
      <c r="CR103" s="391" t="str">
        <f t="shared" si="170"/>
        <v>0</v>
      </c>
      <c r="CS103" s="405">
        <f t="shared" si="171"/>
        <v>0</v>
      </c>
      <c r="CT103" s="405" t="str">
        <f t="shared" si="172"/>
        <v>0m0</v>
      </c>
      <c r="CU103" s="405">
        <f t="shared" si="173"/>
        <v>0</v>
      </c>
      <c r="CV103" s="405">
        <f t="shared" si="174"/>
        <v>0</v>
      </c>
      <c r="CW103" s="405">
        <f t="shared" si="175"/>
        <v>0</v>
      </c>
      <c r="CX103" s="405">
        <f t="shared" si="176"/>
        <v>0</v>
      </c>
      <c r="CY103" s="405">
        <f t="shared" si="177"/>
        <v>0</v>
      </c>
      <c r="CZ103" s="405" t="str">
        <f t="shared" si="178"/>
        <v/>
      </c>
      <c r="DA103" s="405" t="str">
        <f t="shared" si="179"/>
        <v/>
      </c>
      <c r="DB103" s="405" t="str">
        <f t="shared" si="180"/>
        <v/>
      </c>
      <c r="DC103" s="405" t="str">
        <f t="shared" si="181"/>
        <v/>
      </c>
      <c r="DD103" s="405" t="str">
        <f t="shared" si="182"/>
        <v/>
      </c>
      <c r="DE103" s="405"/>
      <c r="DG103" s="405" t="str">
        <f t="shared" si="183"/>
        <v/>
      </c>
      <c r="DH103" s="405" t="str">
        <f t="shared" si="184"/>
        <v/>
      </c>
      <c r="DI103" s="405">
        <f t="shared" si="185"/>
        <v>0</v>
      </c>
      <c r="DJ103" s="405" t="str">
        <f t="shared" si="186"/>
        <v/>
      </c>
      <c r="DK103" s="405" t="str">
        <f t="shared" si="187"/>
        <v/>
      </c>
      <c r="DL103" s="405" t="str">
        <f t="shared" si="188"/>
        <v/>
      </c>
      <c r="DM103" s="405" t="str">
        <f t="shared" si="189"/>
        <v/>
      </c>
      <c r="DN103" s="405" t="str">
        <f t="shared" si="190"/>
        <v/>
      </c>
      <c r="DO103" s="405" t="str">
        <f t="shared" si="191"/>
        <v/>
      </c>
      <c r="DS103" s="386">
        <f t="shared" si="194"/>
        <v>0</v>
      </c>
      <c r="DT103" s="386">
        <f t="shared" si="192"/>
        <v>0</v>
      </c>
      <c r="DU103" s="404">
        <f t="shared" si="193"/>
        <v>0</v>
      </c>
    </row>
    <row r="104" spans="1:125" s="404" customFormat="1" ht="18" hidden="1" customHeight="1">
      <c r="A104" s="140" t="str">
        <f t="shared" si="117"/>
        <v/>
      </c>
      <c r="B104" s="153"/>
      <c r="C104" s="31" t="str">
        <f>IF(B104="","",VLOOKUP(B104,学連登録!$C$2:$G$3000,2,FALSE))</f>
        <v/>
      </c>
      <c r="D104" s="32" t="str">
        <f>IF(B104="","",VLOOKUP(B104,学連登録!$C$2:$G$3000,3,FALSE))</f>
        <v/>
      </c>
      <c r="E104" s="33" t="str">
        <f>IF(B104="","",VLOOKUP(B104,学連登録!$C$2:$G$3000,4,FALSE))</f>
        <v/>
      </c>
      <c r="F104" s="376" t="str">
        <f>IF(B104="","",VLOOKUP(B104,学連登録!$C$2:$I$3000,7,FALSE))</f>
        <v/>
      </c>
      <c r="G104" s="154"/>
      <c r="H104" s="915"/>
      <c r="I104" s="916"/>
      <c r="J104" s="155"/>
      <c r="K104" s="887"/>
      <c r="L104" s="888"/>
      <c r="M104" s="155"/>
      <c r="N104" s="881"/>
      <c r="O104" s="882"/>
      <c r="P104" s="154"/>
      <c r="Q104" s="887"/>
      <c r="R104" s="888"/>
      <c r="S104" s="154"/>
      <c r="T104" s="887"/>
      <c r="U104" s="888"/>
      <c r="V104" s="101" t="str">
        <f>IF(B104="","",VLOOKUP(B104,学連登録!$C$2:$H$3000,6,FALSE))</f>
        <v/>
      </c>
      <c r="W104" s="370"/>
      <c r="X104" s="152"/>
      <c r="Y104" s="116" t="str">
        <f t="shared" si="195"/>
        <v/>
      </c>
      <c r="Z104" s="97" t="str">
        <f>IF(G104="","",VLOOKUP(G104,種目名!$O$5:$T$104,3,0))</f>
        <v/>
      </c>
      <c r="AA104" s="98" t="str">
        <f>IF(J104="","",VLOOKUP(J104,種目名!$O$5:$T$104,3,0))</f>
        <v/>
      </c>
      <c r="AB104" s="117" t="str">
        <f>IF(M104="","",VLOOKUP(M104,種目名!$O$5:$T$104,3,0))</f>
        <v/>
      </c>
      <c r="AC104" s="117" t="str">
        <f>IF(P104="","",VLOOKUP(AF104,種目名!$O$5:$T$104,3,0))</f>
        <v/>
      </c>
      <c r="AD104" s="118" t="str">
        <f>IF(S104="","",VLOOKUP(AI104,種目名!$O$5:$T$104,3,0))</f>
        <v/>
      </c>
      <c r="AE104" s="115">
        <f t="shared" si="196"/>
        <v>0</v>
      </c>
      <c r="AF104" s="152" t="str">
        <f t="shared" si="197"/>
        <v/>
      </c>
      <c r="AG104" s="152" t="str">
        <f t="shared" si="198"/>
        <v/>
      </c>
      <c r="AH104" s="115">
        <f t="shared" si="199"/>
        <v>0</v>
      </c>
      <c r="AI104" s="152" t="str">
        <f t="shared" si="200"/>
        <v/>
      </c>
      <c r="AJ104" s="152" t="str">
        <f t="shared" si="201"/>
        <v/>
      </c>
      <c r="AK104" s="383"/>
      <c r="AL104" s="166">
        <f t="shared" si="118"/>
        <v>0</v>
      </c>
      <c r="AM104" s="392">
        <f t="shared" si="119"/>
        <v>0</v>
      </c>
      <c r="AN104" s="392">
        <f>COUNTIF($B$12:B104,B104)</f>
        <v>0</v>
      </c>
      <c r="AO104" s="392"/>
      <c r="AP104" s="392" t="str">
        <f t="shared" si="120"/>
        <v/>
      </c>
      <c r="AQ104" s="392" t="str">
        <f t="shared" si="121"/>
        <v/>
      </c>
      <c r="AR104" s="392" t="str">
        <f t="shared" si="122"/>
        <v/>
      </c>
      <c r="AS104" s="392" t="str">
        <f t="shared" si="123"/>
        <v/>
      </c>
      <c r="AT104" s="392">
        <f t="shared" si="124"/>
        <v>0</v>
      </c>
      <c r="AU104" s="392" t="str">
        <f t="shared" si="125"/>
        <v/>
      </c>
      <c r="AV104" s="392" t="str">
        <f t="shared" si="126"/>
        <v/>
      </c>
      <c r="AW104" s="392" t="str">
        <f t="shared" si="127"/>
        <v/>
      </c>
      <c r="AX104" s="392" t="str">
        <f t="shared" si="128"/>
        <v/>
      </c>
      <c r="AY104" s="392" t="str">
        <f t="shared" si="129"/>
        <v/>
      </c>
      <c r="AZ104" s="392" t="str">
        <f t="shared" si="130"/>
        <v/>
      </c>
      <c r="BA104" s="392" t="str">
        <f t="shared" si="131"/>
        <v/>
      </c>
      <c r="BB104" s="392" t="str">
        <f t="shared" si="132"/>
        <v/>
      </c>
      <c r="BC104" s="392" t="str">
        <f t="shared" si="133"/>
        <v/>
      </c>
      <c r="BD104" s="396" t="str">
        <f t="shared" si="134"/>
        <v/>
      </c>
      <c r="BE104" s="386">
        <f t="shared" si="135"/>
        <v>0</v>
      </c>
      <c r="BF104" s="152"/>
      <c r="BG104" s="392">
        <f t="shared" si="136"/>
        <v>0</v>
      </c>
      <c r="BH104" s="392">
        <f t="shared" si="137"/>
        <v>0</v>
      </c>
      <c r="BI104" s="405">
        <f t="shared" si="138"/>
        <v>0</v>
      </c>
      <c r="BJ104" s="406">
        <f t="shared" si="114"/>
        <v>0</v>
      </c>
      <c r="BK104" s="391" t="str">
        <f t="shared" si="115"/>
        <v>0</v>
      </c>
      <c r="BL104" s="391" t="str">
        <f t="shared" si="116"/>
        <v>0</v>
      </c>
      <c r="BM104" s="405">
        <f t="shared" si="139"/>
        <v>0</v>
      </c>
      <c r="BN104" s="405" t="str">
        <f t="shared" si="140"/>
        <v>0m0</v>
      </c>
      <c r="BO104" s="392">
        <f t="shared" si="141"/>
        <v>0</v>
      </c>
      <c r="BP104" s="392">
        <f t="shared" si="142"/>
        <v>0</v>
      </c>
      <c r="BQ104" s="405">
        <f t="shared" si="143"/>
        <v>0</v>
      </c>
      <c r="BR104" s="406">
        <f t="shared" si="144"/>
        <v>0</v>
      </c>
      <c r="BS104" s="391" t="str">
        <f t="shared" si="145"/>
        <v>0</v>
      </c>
      <c r="BT104" s="391" t="str">
        <f t="shared" si="146"/>
        <v>0</v>
      </c>
      <c r="BU104" s="405">
        <f t="shared" si="147"/>
        <v>0</v>
      </c>
      <c r="BV104" s="405" t="str">
        <f t="shared" si="148"/>
        <v>0m0</v>
      </c>
      <c r="BW104" s="392">
        <f t="shared" si="149"/>
        <v>0</v>
      </c>
      <c r="BX104" s="392">
        <f t="shared" si="150"/>
        <v>0</v>
      </c>
      <c r="BY104" s="405">
        <f t="shared" si="151"/>
        <v>0</v>
      </c>
      <c r="BZ104" s="406">
        <f t="shared" si="152"/>
        <v>0</v>
      </c>
      <c r="CA104" s="391" t="str">
        <f t="shared" si="153"/>
        <v>0</v>
      </c>
      <c r="CB104" s="391" t="str">
        <f t="shared" si="154"/>
        <v>0</v>
      </c>
      <c r="CC104" s="405">
        <f t="shared" si="155"/>
        <v>0</v>
      </c>
      <c r="CD104" s="405" t="str">
        <f t="shared" si="156"/>
        <v>0m0</v>
      </c>
      <c r="CE104" s="392">
        <f t="shared" si="157"/>
        <v>0</v>
      </c>
      <c r="CF104" s="392">
        <f t="shared" si="158"/>
        <v>0</v>
      </c>
      <c r="CG104" s="405">
        <f t="shared" si="159"/>
        <v>0</v>
      </c>
      <c r="CH104" s="406">
        <f t="shared" si="160"/>
        <v>0</v>
      </c>
      <c r="CI104" s="391" t="str">
        <f t="shared" si="161"/>
        <v>0</v>
      </c>
      <c r="CJ104" s="391" t="str">
        <f t="shared" si="162"/>
        <v>0</v>
      </c>
      <c r="CK104" s="405">
        <f t="shared" si="163"/>
        <v>0</v>
      </c>
      <c r="CL104" s="405" t="str">
        <f t="shared" si="164"/>
        <v>0m0</v>
      </c>
      <c r="CM104" s="392">
        <f t="shared" si="165"/>
        <v>0</v>
      </c>
      <c r="CN104" s="392">
        <f t="shared" si="166"/>
        <v>0</v>
      </c>
      <c r="CO104" s="405">
        <f t="shared" si="167"/>
        <v>0</v>
      </c>
      <c r="CP104" s="406">
        <f t="shared" si="168"/>
        <v>0</v>
      </c>
      <c r="CQ104" s="391" t="str">
        <f t="shared" si="169"/>
        <v>0</v>
      </c>
      <c r="CR104" s="391" t="str">
        <f t="shared" si="170"/>
        <v>0</v>
      </c>
      <c r="CS104" s="405">
        <f t="shared" si="171"/>
        <v>0</v>
      </c>
      <c r="CT104" s="405" t="str">
        <f t="shared" si="172"/>
        <v>0m0</v>
      </c>
      <c r="CU104" s="405">
        <f t="shared" si="173"/>
        <v>0</v>
      </c>
      <c r="CV104" s="405">
        <f t="shared" si="174"/>
        <v>0</v>
      </c>
      <c r="CW104" s="405">
        <f t="shared" si="175"/>
        <v>0</v>
      </c>
      <c r="CX104" s="405">
        <f t="shared" si="176"/>
        <v>0</v>
      </c>
      <c r="CY104" s="405">
        <f t="shared" si="177"/>
        <v>0</v>
      </c>
      <c r="CZ104" s="405" t="str">
        <f t="shared" si="178"/>
        <v/>
      </c>
      <c r="DA104" s="405" t="str">
        <f t="shared" si="179"/>
        <v/>
      </c>
      <c r="DB104" s="405" t="str">
        <f t="shared" si="180"/>
        <v/>
      </c>
      <c r="DC104" s="405" t="str">
        <f t="shared" si="181"/>
        <v/>
      </c>
      <c r="DD104" s="405" t="str">
        <f t="shared" si="182"/>
        <v/>
      </c>
      <c r="DE104" s="405"/>
      <c r="DG104" s="405" t="str">
        <f t="shared" si="183"/>
        <v/>
      </c>
      <c r="DH104" s="405" t="str">
        <f t="shared" si="184"/>
        <v/>
      </c>
      <c r="DI104" s="405">
        <f t="shared" si="185"/>
        <v>0</v>
      </c>
      <c r="DJ104" s="405" t="str">
        <f t="shared" si="186"/>
        <v/>
      </c>
      <c r="DK104" s="405" t="str">
        <f t="shared" si="187"/>
        <v/>
      </c>
      <c r="DL104" s="405" t="str">
        <f t="shared" si="188"/>
        <v/>
      </c>
      <c r="DM104" s="405" t="str">
        <f t="shared" si="189"/>
        <v/>
      </c>
      <c r="DN104" s="405" t="str">
        <f t="shared" si="190"/>
        <v/>
      </c>
      <c r="DO104" s="405" t="str">
        <f t="shared" si="191"/>
        <v/>
      </c>
      <c r="DS104" s="386">
        <f t="shared" si="194"/>
        <v>0</v>
      </c>
      <c r="DT104" s="386">
        <f t="shared" si="192"/>
        <v>0</v>
      </c>
      <c r="DU104" s="404">
        <f t="shared" si="193"/>
        <v>0</v>
      </c>
    </row>
    <row r="105" spans="1:125" s="404" customFormat="1" ht="18" hidden="1" customHeight="1">
      <c r="A105" s="140" t="str">
        <f t="shared" si="117"/>
        <v/>
      </c>
      <c r="B105" s="153"/>
      <c r="C105" s="31" t="str">
        <f>IF(B105="","",VLOOKUP(B105,学連登録!$C$2:$G$3000,2,FALSE))</f>
        <v/>
      </c>
      <c r="D105" s="32" t="str">
        <f>IF(B105="","",VLOOKUP(B105,学連登録!$C$2:$G$3000,3,FALSE))</f>
        <v/>
      </c>
      <c r="E105" s="33" t="str">
        <f>IF(B105="","",VLOOKUP(B105,学連登録!$C$2:$G$3000,4,FALSE))</f>
        <v/>
      </c>
      <c r="F105" s="376" t="str">
        <f>IF(B105="","",VLOOKUP(B105,学連登録!$C$2:$I$3000,7,FALSE))</f>
        <v/>
      </c>
      <c r="G105" s="154"/>
      <c r="H105" s="915"/>
      <c r="I105" s="916"/>
      <c r="J105" s="155"/>
      <c r="K105" s="887"/>
      <c r="L105" s="888"/>
      <c r="M105" s="155"/>
      <c r="N105" s="881"/>
      <c r="O105" s="882"/>
      <c r="P105" s="154"/>
      <c r="Q105" s="887"/>
      <c r="R105" s="888"/>
      <c r="S105" s="154"/>
      <c r="T105" s="887"/>
      <c r="U105" s="888"/>
      <c r="V105" s="101" t="str">
        <f>IF(B105="","",VLOOKUP(B105,学連登録!$C$2:$H$3000,6,FALSE))</f>
        <v/>
      </c>
      <c r="W105" s="370"/>
      <c r="X105" s="152"/>
      <c r="Y105" s="116" t="str">
        <f t="shared" si="195"/>
        <v/>
      </c>
      <c r="Z105" s="97" t="str">
        <f>IF(G105="","",VLOOKUP(G105,種目名!$O$5:$T$104,3,0))</f>
        <v/>
      </c>
      <c r="AA105" s="98" t="str">
        <f>IF(J105="","",VLOOKUP(J105,種目名!$O$5:$T$104,3,0))</f>
        <v/>
      </c>
      <c r="AB105" s="117" t="str">
        <f>IF(M105="","",VLOOKUP(M105,種目名!$O$5:$T$104,3,0))</f>
        <v/>
      </c>
      <c r="AC105" s="117" t="str">
        <f>IF(P105="","",VLOOKUP(AF105,種目名!$O$5:$T$104,3,0))</f>
        <v/>
      </c>
      <c r="AD105" s="118" t="str">
        <f>IF(S105="","",VLOOKUP(AI105,種目名!$O$5:$T$104,3,0))</f>
        <v/>
      </c>
      <c r="AE105" s="115">
        <f t="shared" si="196"/>
        <v>0</v>
      </c>
      <c r="AF105" s="152" t="str">
        <f t="shared" si="197"/>
        <v/>
      </c>
      <c r="AG105" s="152" t="str">
        <f t="shared" si="198"/>
        <v/>
      </c>
      <c r="AH105" s="115">
        <f t="shared" si="199"/>
        <v>0</v>
      </c>
      <c r="AI105" s="152" t="str">
        <f t="shared" si="200"/>
        <v/>
      </c>
      <c r="AJ105" s="152" t="str">
        <f t="shared" si="201"/>
        <v/>
      </c>
      <c r="AK105" s="383"/>
      <c r="AL105" s="166">
        <f t="shared" si="118"/>
        <v>0</v>
      </c>
      <c r="AM105" s="392">
        <f t="shared" si="119"/>
        <v>0</v>
      </c>
      <c r="AN105" s="392">
        <f>COUNTIF($B$12:B105,B105)</f>
        <v>0</v>
      </c>
      <c r="AO105" s="392"/>
      <c r="AP105" s="392" t="str">
        <f t="shared" si="120"/>
        <v/>
      </c>
      <c r="AQ105" s="392" t="str">
        <f t="shared" si="121"/>
        <v/>
      </c>
      <c r="AR105" s="392" t="str">
        <f t="shared" si="122"/>
        <v/>
      </c>
      <c r="AS105" s="392" t="str">
        <f t="shared" si="123"/>
        <v/>
      </c>
      <c r="AT105" s="392">
        <f t="shared" si="124"/>
        <v>0</v>
      </c>
      <c r="AU105" s="392" t="str">
        <f t="shared" si="125"/>
        <v/>
      </c>
      <c r="AV105" s="392" t="str">
        <f t="shared" si="126"/>
        <v/>
      </c>
      <c r="AW105" s="392" t="str">
        <f t="shared" si="127"/>
        <v/>
      </c>
      <c r="AX105" s="392" t="str">
        <f t="shared" si="128"/>
        <v/>
      </c>
      <c r="AY105" s="392" t="str">
        <f t="shared" si="129"/>
        <v/>
      </c>
      <c r="AZ105" s="392" t="str">
        <f t="shared" si="130"/>
        <v/>
      </c>
      <c r="BA105" s="392" t="str">
        <f t="shared" si="131"/>
        <v/>
      </c>
      <c r="BB105" s="392" t="str">
        <f t="shared" si="132"/>
        <v/>
      </c>
      <c r="BC105" s="392" t="str">
        <f t="shared" si="133"/>
        <v/>
      </c>
      <c r="BD105" s="396" t="str">
        <f t="shared" si="134"/>
        <v/>
      </c>
      <c r="BE105" s="386">
        <f t="shared" si="135"/>
        <v>0</v>
      </c>
      <c r="BF105" s="152"/>
      <c r="BG105" s="392">
        <f t="shared" si="136"/>
        <v>0</v>
      </c>
      <c r="BH105" s="392">
        <f t="shared" si="137"/>
        <v>0</v>
      </c>
      <c r="BI105" s="405">
        <f t="shared" si="138"/>
        <v>0</v>
      </c>
      <c r="BJ105" s="406">
        <f t="shared" si="114"/>
        <v>0</v>
      </c>
      <c r="BK105" s="391" t="str">
        <f t="shared" si="115"/>
        <v>0</v>
      </c>
      <c r="BL105" s="391" t="str">
        <f t="shared" si="116"/>
        <v>0</v>
      </c>
      <c r="BM105" s="405">
        <f t="shared" si="139"/>
        <v>0</v>
      </c>
      <c r="BN105" s="405" t="str">
        <f t="shared" si="140"/>
        <v>0m0</v>
      </c>
      <c r="BO105" s="392">
        <f t="shared" si="141"/>
        <v>0</v>
      </c>
      <c r="BP105" s="392">
        <f t="shared" si="142"/>
        <v>0</v>
      </c>
      <c r="BQ105" s="405">
        <f t="shared" si="143"/>
        <v>0</v>
      </c>
      <c r="BR105" s="406">
        <f t="shared" si="144"/>
        <v>0</v>
      </c>
      <c r="BS105" s="391" t="str">
        <f t="shared" si="145"/>
        <v>0</v>
      </c>
      <c r="BT105" s="391" t="str">
        <f t="shared" si="146"/>
        <v>0</v>
      </c>
      <c r="BU105" s="405">
        <f t="shared" si="147"/>
        <v>0</v>
      </c>
      <c r="BV105" s="405" t="str">
        <f t="shared" si="148"/>
        <v>0m0</v>
      </c>
      <c r="BW105" s="392">
        <f t="shared" si="149"/>
        <v>0</v>
      </c>
      <c r="BX105" s="392">
        <f t="shared" si="150"/>
        <v>0</v>
      </c>
      <c r="BY105" s="405">
        <f t="shared" si="151"/>
        <v>0</v>
      </c>
      <c r="BZ105" s="406">
        <f t="shared" si="152"/>
        <v>0</v>
      </c>
      <c r="CA105" s="391" t="str">
        <f t="shared" si="153"/>
        <v>0</v>
      </c>
      <c r="CB105" s="391" t="str">
        <f t="shared" si="154"/>
        <v>0</v>
      </c>
      <c r="CC105" s="405">
        <f t="shared" si="155"/>
        <v>0</v>
      </c>
      <c r="CD105" s="405" t="str">
        <f t="shared" si="156"/>
        <v>0m0</v>
      </c>
      <c r="CE105" s="392">
        <f t="shared" si="157"/>
        <v>0</v>
      </c>
      <c r="CF105" s="392">
        <f t="shared" si="158"/>
        <v>0</v>
      </c>
      <c r="CG105" s="405">
        <f t="shared" si="159"/>
        <v>0</v>
      </c>
      <c r="CH105" s="406">
        <f t="shared" si="160"/>
        <v>0</v>
      </c>
      <c r="CI105" s="391" t="str">
        <f t="shared" si="161"/>
        <v>0</v>
      </c>
      <c r="CJ105" s="391" t="str">
        <f t="shared" si="162"/>
        <v>0</v>
      </c>
      <c r="CK105" s="405">
        <f t="shared" si="163"/>
        <v>0</v>
      </c>
      <c r="CL105" s="405" t="str">
        <f t="shared" si="164"/>
        <v>0m0</v>
      </c>
      <c r="CM105" s="392">
        <f t="shared" si="165"/>
        <v>0</v>
      </c>
      <c r="CN105" s="392">
        <f t="shared" si="166"/>
        <v>0</v>
      </c>
      <c r="CO105" s="405">
        <f t="shared" si="167"/>
        <v>0</v>
      </c>
      <c r="CP105" s="406">
        <f t="shared" si="168"/>
        <v>0</v>
      </c>
      <c r="CQ105" s="391" t="str">
        <f t="shared" si="169"/>
        <v>0</v>
      </c>
      <c r="CR105" s="391" t="str">
        <f t="shared" si="170"/>
        <v>0</v>
      </c>
      <c r="CS105" s="405">
        <f t="shared" si="171"/>
        <v>0</v>
      </c>
      <c r="CT105" s="405" t="str">
        <f t="shared" si="172"/>
        <v>0m0</v>
      </c>
      <c r="CU105" s="405">
        <f t="shared" si="173"/>
        <v>0</v>
      </c>
      <c r="CV105" s="405">
        <f t="shared" si="174"/>
        <v>0</v>
      </c>
      <c r="CW105" s="405">
        <f t="shared" si="175"/>
        <v>0</v>
      </c>
      <c r="CX105" s="405">
        <f t="shared" si="176"/>
        <v>0</v>
      </c>
      <c r="CY105" s="405">
        <f t="shared" si="177"/>
        <v>0</v>
      </c>
      <c r="CZ105" s="405" t="str">
        <f t="shared" si="178"/>
        <v/>
      </c>
      <c r="DA105" s="405" t="str">
        <f t="shared" si="179"/>
        <v/>
      </c>
      <c r="DB105" s="405" t="str">
        <f t="shared" si="180"/>
        <v/>
      </c>
      <c r="DC105" s="405" t="str">
        <f t="shared" si="181"/>
        <v/>
      </c>
      <c r="DD105" s="405" t="str">
        <f t="shared" si="182"/>
        <v/>
      </c>
      <c r="DE105" s="405"/>
      <c r="DG105" s="405" t="str">
        <f t="shared" si="183"/>
        <v/>
      </c>
      <c r="DH105" s="405" t="str">
        <f t="shared" si="184"/>
        <v/>
      </c>
      <c r="DI105" s="405">
        <f t="shared" si="185"/>
        <v>0</v>
      </c>
      <c r="DJ105" s="405" t="str">
        <f t="shared" si="186"/>
        <v/>
      </c>
      <c r="DK105" s="405" t="str">
        <f t="shared" si="187"/>
        <v/>
      </c>
      <c r="DL105" s="405" t="str">
        <f t="shared" si="188"/>
        <v/>
      </c>
      <c r="DM105" s="405" t="str">
        <f t="shared" si="189"/>
        <v/>
      </c>
      <c r="DN105" s="405" t="str">
        <f t="shared" si="190"/>
        <v/>
      </c>
      <c r="DO105" s="405" t="str">
        <f t="shared" si="191"/>
        <v/>
      </c>
      <c r="DS105" s="386">
        <f t="shared" si="194"/>
        <v>0</v>
      </c>
      <c r="DT105" s="386">
        <f t="shared" si="192"/>
        <v>0</v>
      </c>
      <c r="DU105" s="404">
        <f t="shared" si="193"/>
        <v>0</v>
      </c>
    </row>
    <row r="106" spans="1:125" s="404" customFormat="1" ht="18" hidden="1" customHeight="1">
      <c r="A106" s="140" t="str">
        <f t="shared" si="117"/>
        <v/>
      </c>
      <c r="B106" s="153"/>
      <c r="C106" s="31" t="str">
        <f>IF(B106="","",VLOOKUP(B106,学連登録!$C$2:$G$3000,2,FALSE))</f>
        <v/>
      </c>
      <c r="D106" s="32" t="str">
        <f>IF(B106="","",VLOOKUP(B106,学連登録!$C$2:$G$3000,3,FALSE))</f>
        <v/>
      </c>
      <c r="E106" s="33" t="str">
        <f>IF(B106="","",VLOOKUP(B106,学連登録!$C$2:$G$3000,4,FALSE))</f>
        <v/>
      </c>
      <c r="F106" s="376" t="str">
        <f>IF(B106="","",VLOOKUP(B106,学連登録!$C$2:$I$3000,7,FALSE))</f>
        <v/>
      </c>
      <c r="G106" s="154"/>
      <c r="H106" s="915"/>
      <c r="I106" s="916"/>
      <c r="J106" s="155"/>
      <c r="K106" s="887"/>
      <c r="L106" s="888"/>
      <c r="M106" s="155"/>
      <c r="N106" s="881"/>
      <c r="O106" s="882"/>
      <c r="P106" s="154"/>
      <c r="Q106" s="887"/>
      <c r="R106" s="888"/>
      <c r="S106" s="154"/>
      <c r="T106" s="887"/>
      <c r="U106" s="888"/>
      <c r="V106" s="101" t="str">
        <f>IF(B106="","",VLOOKUP(B106,学連登録!$C$2:$H$3000,6,FALSE))</f>
        <v/>
      </c>
      <c r="W106" s="370"/>
      <c r="X106" s="152"/>
      <c r="Y106" s="116" t="str">
        <f t="shared" si="195"/>
        <v/>
      </c>
      <c r="Z106" s="97" t="str">
        <f>IF(G106="","",VLOOKUP(G106,種目名!$O$5:$T$104,3,0))</f>
        <v/>
      </c>
      <c r="AA106" s="98" t="str">
        <f>IF(J106="","",VLOOKUP(J106,種目名!$O$5:$T$104,3,0))</f>
        <v/>
      </c>
      <c r="AB106" s="117" t="str">
        <f>IF(M106="","",VLOOKUP(M106,種目名!$O$5:$T$104,3,0))</f>
        <v/>
      </c>
      <c r="AC106" s="117" t="str">
        <f>IF(P106="","",VLOOKUP(AF106,種目名!$O$5:$T$104,3,0))</f>
        <v/>
      </c>
      <c r="AD106" s="118" t="str">
        <f>IF(S106="","",VLOOKUP(AI106,種目名!$O$5:$T$104,3,0))</f>
        <v/>
      </c>
      <c r="AE106" s="115">
        <f t="shared" si="196"/>
        <v>0</v>
      </c>
      <c r="AF106" s="152" t="str">
        <f t="shared" si="197"/>
        <v/>
      </c>
      <c r="AG106" s="152" t="str">
        <f t="shared" si="198"/>
        <v/>
      </c>
      <c r="AH106" s="115">
        <f t="shared" si="199"/>
        <v>0</v>
      </c>
      <c r="AI106" s="152" t="str">
        <f t="shared" si="200"/>
        <v/>
      </c>
      <c r="AJ106" s="152" t="str">
        <f t="shared" si="201"/>
        <v/>
      </c>
      <c r="AK106" s="383"/>
      <c r="AL106" s="166">
        <f t="shared" si="118"/>
        <v>0</v>
      </c>
      <c r="AM106" s="392">
        <f t="shared" si="119"/>
        <v>0</v>
      </c>
      <c r="AN106" s="392">
        <f>COUNTIF($B$12:B106,B106)</f>
        <v>0</v>
      </c>
      <c r="AO106" s="392"/>
      <c r="AP106" s="392" t="str">
        <f t="shared" si="120"/>
        <v/>
      </c>
      <c r="AQ106" s="392" t="str">
        <f t="shared" si="121"/>
        <v/>
      </c>
      <c r="AR106" s="392" t="str">
        <f t="shared" si="122"/>
        <v/>
      </c>
      <c r="AS106" s="392" t="str">
        <f t="shared" si="123"/>
        <v/>
      </c>
      <c r="AT106" s="392">
        <f t="shared" si="124"/>
        <v>0</v>
      </c>
      <c r="AU106" s="392" t="str">
        <f t="shared" si="125"/>
        <v/>
      </c>
      <c r="AV106" s="392" t="str">
        <f t="shared" si="126"/>
        <v/>
      </c>
      <c r="AW106" s="392" t="str">
        <f t="shared" si="127"/>
        <v/>
      </c>
      <c r="AX106" s="392" t="str">
        <f t="shared" si="128"/>
        <v/>
      </c>
      <c r="AY106" s="392" t="str">
        <f t="shared" si="129"/>
        <v/>
      </c>
      <c r="AZ106" s="392" t="str">
        <f t="shared" si="130"/>
        <v/>
      </c>
      <c r="BA106" s="392" t="str">
        <f t="shared" si="131"/>
        <v/>
      </c>
      <c r="BB106" s="392" t="str">
        <f t="shared" si="132"/>
        <v/>
      </c>
      <c r="BC106" s="392" t="str">
        <f t="shared" si="133"/>
        <v/>
      </c>
      <c r="BD106" s="396" t="str">
        <f t="shared" si="134"/>
        <v/>
      </c>
      <c r="BE106" s="386">
        <f t="shared" si="135"/>
        <v>0</v>
      </c>
      <c r="BF106" s="152"/>
      <c r="BG106" s="392">
        <f t="shared" si="136"/>
        <v>0</v>
      </c>
      <c r="BH106" s="392">
        <f t="shared" si="137"/>
        <v>0</v>
      </c>
      <c r="BI106" s="405">
        <f t="shared" si="138"/>
        <v>0</v>
      </c>
      <c r="BJ106" s="406">
        <f t="shared" si="114"/>
        <v>0</v>
      </c>
      <c r="BK106" s="391" t="str">
        <f t="shared" si="115"/>
        <v>0</v>
      </c>
      <c r="BL106" s="391" t="str">
        <f t="shared" si="116"/>
        <v>0</v>
      </c>
      <c r="BM106" s="405">
        <f t="shared" si="139"/>
        <v>0</v>
      </c>
      <c r="BN106" s="405" t="str">
        <f t="shared" si="140"/>
        <v>0m0</v>
      </c>
      <c r="BO106" s="392">
        <f t="shared" si="141"/>
        <v>0</v>
      </c>
      <c r="BP106" s="392">
        <f t="shared" si="142"/>
        <v>0</v>
      </c>
      <c r="BQ106" s="405">
        <f t="shared" si="143"/>
        <v>0</v>
      </c>
      <c r="BR106" s="406">
        <f t="shared" si="144"/>
        <v>0</v>
      </c>
      <c r="BS106" s="391" t="str">
        <f t="shared" si="145"/>
        <v>0</v>
      </c>
      <c r="BT106" s="391" t="str">
        <f t="shared" si="146"/>
        <v>0</v>
      </c>
      <c r="BU106" s="405">
        <f t="shared" si="147"/>
        <v>0</v>
      </c>
      <c r="BV106" s="405" t="str">
        <f t="shared" si="148"/>
        <v>0m0</v>
      </c>
      <c r="BW106" s="392">
        <f t="shared" si="149"/>
        <v>0</v>
      </c>
      <c r="BX106" s="392">
        <f t="shared" si="150"/>
        <v>0</v>
      </c>
      <c r="BY106" s="405">
        <f t="shared" si="151"/>
        <v>0</v>
      </c>
      <c r="BZ106" s="406">
        <f t="shared" si="152"/>
        <v>0</v>
      </c>
      <c r="CA106" s="391" t="str">
        <f t="shared" si="153"/>
        <v>0</v>
      </c>
      <c r="CB106" s="391" t="str">
        <f t="shared" si="154"/>
        <v>0</v>
      </c>
      <c r="CC106" s="405">
        <f t="shared" si="155"/>
        <v>0</v>
      </c>
      <c r="CD106" s="405" t="str">
        <f t="shared" si="156"/>
        <v>0m0</v>
      </c>
      <c r="CE106" s="392">
        <f t="shared" si="157"/>
        <v>0</v>
      </c>
      <c r="CF106" s="392">
        <f t="shared" si="158"/>
        <v>0</v>
      </c>
      <c r="CG106" s="405">
        <f t="shared" si="159"/>
        <v>0</v>
      </c>
      <c r="CH106" s="406">
        <f t="shared" si="160"/>
        <v>0</v>
      </c>
      <c r="CI106" s="391" t="str">
        <f t="shared" si="161"/>
        <v>0</v>
      </c>
      <c r="CJ106" s="391" t="str">
        <f t="shared" si="162"/>
        <v>0</v>
      </c>
      <c r="CK106" s="405">
        <f t="shared" si="163"/>
        <v>0</v>
      </c>
      <c r="CL106" s="405" t="str">
        <f t="shared" si="164"/>
        <v>0m0</v>
      </c>
      <c r="CM106" s="392">
        <f t="shared" si="165"/>
        <v>0</v>
      </c>
      <c r="CN106" s="392">
        <f t="shared" si="166"/>
        <v>0</v>
      </c>
      <c r="CO106" s="405">
        <f t="shared" si="167"/>
        <v>0</v>
      </c>
      <c r="CP106" s="406">
        <f t="shared" si="168"/>
        <v>0</v>
      </c>
      <c r="CQ106" s="391" t="str">
        <f t="shared" si="169"/>
        <v>0</v>
      </c>
      <c r="CR106" s="391" t="str">
        <f t="shared" si="170"/>
        <v>0</v>
      </c>
      <c r="CS106" s="405">
        <f t="shared" si="171"/>
        <v>0</v>
      </c>
      <c r="CT106" s="405" t="str">
        <f t="shared" si="172"/>
        <v>0m0</v>
      </c>
      <c r="CU106" s="405">
        <f t="shared" si="173"/>
        <v>0</v>
      </c>
      <c r="CV106" s="405">
        <f t="shared" si="174"/>
        <v>0</v>
      </c>
      <c r="CW106" s="405">
        <f t="shared" si="175"/>
        <v>0</v>
      </c>
      <c r="CX106" s="405">
        <f t="shared" si="176"/>
        <v>0</v>
      </c>
      <c r="CY106" s="405">
        <f t="shared" si="177"/>
        <v>0</v>
      </c>
      <c r="CZ106" s="405" t="str">
        <f t="shared" si="178"/>
        <v/>
      </c>
      <c r="DA106" s="405" t="str">
        <f t="shared" si="179"/>
        <v/>
      </c>
      <c r="DB106" s="405" t="str">
        <f t="shared" si="180"/>
        <v/>
      </c>
      <c r="DC106" s="405" t="str">
        <f t="shared" si="181"/>
        <v/>
      </c>
      <c r="DD106" s="405" t="str">
        <f t="shared" si="182"/>
        <v/>
      </c>
      <c r="DE106" s="405"/>
      <c r="DG106" s="405" t="str">
        <f t="shared" si="183"/>
        <v/>
      </c>
      <c r="DH106" s="405" t="str">
        <f t="shared" si="184"/>
        <v/>
      </c>
      <c r="DI106" s="405">
        <f t="shared" si="185"/>
        <v>0</v>
      </c>
      <c r="DJ106" s="405" t="str">
        <f t="shared" si="186"/>
        <v/>
      </c>
      <c r="DK106" s="405" t="str">
        <f t="shared" si="187"/>
        <v/>
      </c>
      <c r="DL106" s="405" t="str">
        <f t="shared" si="188"/>
        <v/>
      </c>
      <c r="DM106" s="405" t="str">
        <f t="shared" si="189"/>
        <v/>
      </c>
      <c r="DN106" s="405" t="str">
        <f t="shared" si="190"/>
        <v/>
      </c>
      <c r="DO106" s="405" t="str">
        <f t="shared" si="191"/>
        <v/>
      </c>
      <c r="DS106" s="386">
        <f t="shared" si="194"/>
        <v>0</v>
      </c>
      <c r="DT106" s="386">
        <f t="shared" si="192"/>
        <v>0</v>
      </c>
      <c r="DU106" s="404">
        <f t="shared" si="193"/>
        <v>0</v>
      </c>
    </row>
    <row r="107" spans="1:125" s="404" customFormat="1" ht="18" hidden="1" customHeight="1">
      <c r="A107" s="140" t="str">
        <f t="shared" si="117"/>
        <v/>
      </c>
      <c r="B107" s="153"/>
      <c r="C107" s="31" t="str">
        <f>IF(B107="","",VLOOKUP(B107,学連登録!$C$2:$G$3000,2,FALSE))</f>
        <v/>
      </c>
      <c r="D107" s="32" t="str">
        <f>IF(B107="","",VLOOKUP(B107,学連登録!$C$2:$G$3000,3,FALSE))</f>
        <v/>
      </c>
      <c r="E107" s="33" t="str">
        <f>IF(B107="","",VLOOKUP(B107,学連登録!$C$2:$G$3000,4,FALSE))</f>
        <v/>
      </c>
      <c r="F107" s="376" t="str">
        <f>IF(B107="","",VLOOKUP(B107,学連登録!$C$2:$I$3000,7,FALSE))</f>
        <v/>
      </c>
      <c r="G107" s="154"/>
      <c r="H107" s="915"/>
      <c r="I107" s="916"/>
      <c r="J107" s="155"/>
      <c r="K107" s="887"/>
      <c r="L107" s="888"/>
      <c r="M107" s="155"/>
      <c r="N107" s="881"/>
      <c r="O107" s="882"/>
      <c r="P107" s="154"/>
      <c r="Q107" s="887"/>
      <c r="R107" s="888"/>
      <c r="S107" s="154"/>
      <c r="T107" s="887"/>
      <c r="U107" s="888"/>
      <c r="V107" s="101" t="str">
        <f>IF(B107="","",VLOOKUP(B107,学連登録!$C$2:$H$3000,6,FALSE))</f>
        <v/>
      </c>
      <c r="W107" s="370"/>
      <c r="X107" s="152"/>
      <c r="Y107" s="116" t="str">
        <f t="shared" si="195"/>
        <v/>
      </c>
      <c r="Z107" s="97" t="str">
        <f>IF(G107="","",VLOOKUP(G107,種目名!$O$5:$T$104,3,0))</f>
        <v/>
      </c>
      <c r="AA107" s="98" t="str">
        <f>IF(J107="","",VLOOKUP(J107,種目名!$O$5:$T$104,3,0))</f>
        <v/>
      </c>
      <c r="AB107" s="117" t="str">
        <f>IF(M107="","",VLOOKUP(M107,種目名!$O$5:$T$104,3,0))</f>
        <v/>
      </c>
      <c r="AC107" s="117" t="str">
        <f>IF(P107="","",VLOOKUP(AF107,種目名!$O$5:$T$104,3,0))</f>
        <v/>
      </c>
      <c r="AD107" s="118" t="str">
        <f>IF(S107="","",VLOOKUP(AI107,種目名!$O$5:$T$104,3,0))</f>
        <v/>
      </c>
      <c r="AE107" s="115">
        <f t="shared" si="196"/>
        <v>0</v>
      </c>
      <c r="AF107" s="152" t="str">
        <f t="shared" si="197"/>
        <v/>
      </c>
      <c r="AG107" s="152" t="str">
        <f t="shared" si="198"/>
        <v/>
      </c>
      <c r="AH107" s="115">
        <f t="shared" si="199"/>
        <v>0</v>
      </c>
      <c r="AI107" s="152" t="str">
        <f t="shared" si="200"/>
        <v/>
      </c>
      <c r="AJ107" s="152" t="str">
        <f t="shared" si="201"/>
        <v/>
      </c>
      <c r="AK107" s="383"/>
      <c r="AL107" s="166">
        <f t="shared" si="118"/>
        <v>0</v>
      </c>
      <c r="AM107" s="392">
        <f t="shared" si="119"/>
        <v>0</v>
      </c>
      <c r="AN107" s="392">
        <f>COUNTIF($B$12:B107,B107)</f>
        <v>0</v>
      </c>
      <c r="AO107" s="392"/>
      <c r="AP107" s="392" t="str">
        <f t="shared" si="120"/>
        <v/>
      </c>
      <c r="AQ107" s="392" t="str">
        <f t="shared" si="121"/>
        <v/>
      </c>
      <c r="AR107" s="392" t="str">
        <f t="shared" si="122"/>
        <v/>
      </c>
      <c r="AS107" s="392" t="str">
        <f t="shared" si="123"/>
        <v/>
      </c>
      <c r="AT107" s="392">
        <f t="shared" si="124"/>
        <v>0</v>
      </c>
      <c r="AU107" s="392" t="str">
        <f t="shared" si="125"/>
        <v/>
      </c>
      <c r="AV107" s="392" t="str">
        <f t="shared" si="126"/>
        <v/>
      </c>
      <c r="AW107" s="392" t="str">
        <f t="shared" si="127"/>
        <v/>
      </c>
      <c r="AX107" s="392" t="str">
        <f t="shared" si="128"/>
        <v/>
      </c>
      <c r="AY107" s="392" t="str">
        <f t="shared" si="129"/>
        <v/>
      </c>
      <c r="AZ107" s="392" t="str">
        <f t="shared" si="130"/>
        <v/>
      </c>
      <c r="BA107" s="392" t="str">
        <f t="shared" si="131"/>
        <v/>
      </c>
      <c r="BB107" s="392" t="str">
        <f t="shared" si="132"/>
        <v/>
      </c>
      <c r="BC107" s="392" t="str">
        <f t="shared" si="133"/>
        <v/>
      </c>
      <c r="BD107" s="396" t="str">
        <f t="shared" si="134"/>
        <v/>
      </c>
      <c r="BE107" s="386">
        <f t="shared" si="135"/>
        <v>0</v>
      </c>
      <c r="BF107" s="152"/>
      <c r="BG107" s="392">
        <f t="shared" si="136"/>
        <v>0</v>
      </c>
      <c r="BH107" s="392">
        <f t="shared" si="137"/>
        <v>0</v>
      </c>
      <c r="BI107" s="405">
        <f t="shared" si="138"/>
        <v>0</v>
      </c>
      <c r="BJ107" s="406">
        <f t="shared" si="114"/>
        <v>0</v>
      </c>
      <c r="BK107" s="391" t="str">
        <f t="shared" si="115"/>
        <v>0</v>
      </c>
      <c r="BL107" s="391" t="str">
        <f t="shared" si="116"/>
        <v>0</v>
      </c>
      <c r="BM107" s="405">
        <f t="shared" si="139"/>
        <v>0</v>
      </c>
      <c r="BN107" s="405" t="str">
        <f t="shared" si="140"/>
        <v>0m0</v>
      </c>
      <c r="BO107" s="392">
        <f t="shared" si="141"/>
        <v>0</v>
      </c>
      <c r="BP107" s="392">
        <f t="shared" si="142"/>
        <v>0</v>
      </c>
      <c r="BQ107" s="405">
        <f t="shared" si="143"/>
        <v>0</v>
      </c>
      <c r="BR107" s="406">
        <f t="shared" si="144"/>
        <v>0</v>
      </c>
      <c r="BS107" s="391" t="str">
        <f t="shared" si="145"/>
        <v>0</v>
      </c>
      <c r="BT107" s="391" t="str">
        <f t="shared" si="146"/>
        <v>0</v>
      </c>
      <c r="BU107" s="405">
        <f t="shared" si="147"/>
        <v>0</v>
      </c>
      <c r="BV107" s="405" t="str">
        <f t="shared" si="148"/>
        <v>0m0</v>
      </c>
      <c r="BW107" s="392">
        <f t="shared" si="149"/>
        <v>0</v>
      </c>
      <c r="BX107" s="392">
        <f t="shared" si="150"/>
        <v>0</v>
      </c>
      <c r="BY107" s="405">
        <f t="shared" si="151"/>
        <v>0</v>
      </c>
      <c r="BZ107" s="406">
        <f t="shared" si="152"/>
        <v>0</v>
      </c>
      <c r="CA107" s="391" t="str">
        <f t="shared" si="153"/>
        <v>0</v>
      </c>
      <c r="CB107" s="391" t="str">
        <f t="shared" si="154"/>
        <v>0</v>
      </c>
      <c r="CC107" s="405">
        <f t="shared" si="155"/>
        <v>0</v>
      </c>
      <c r="CD107" s="405" t="str">
        <f t="shared" si="156"/>
        <v>0m0</v>
      </c>
      <c r="CE107" s="392">
        <f t="shared" si="157"/>
        <v>0</v>
      </c>
      <c r="CF107" s="392">
        <f t="shared" si="158"/>
        <v>0</v>
      </c>
      <c r="CG107" s="405">
        <f t="shared" si="159"/>
        <v>0</v>
      </c>
      <c r="CH107" s="406">
        <f t="shared" si="160"/>
        <v>0</v>
      </c>
      <c r="CI107" s="391" t="str">
        <f t="shared" si="161"/>
        <v>0</v>
      </c>
      <c r="CJ107" s="391" t="str">
        <f t="shared" si="162"/>
        <v>0</v>
      </c>
      <c r="CK107" s="405">
        <f t="shared" si="163"/>
        <v>0</v>
      </c>
      <c r="CL107" s="405" t="str">
        <f t="shared" si="164"/>
        <v>0m0</v>
      </c>
      <c r="CM107" s="392">
        <f t="shared" si="165"/>
        <v>0</v>
      </c>
      <c r="CN107" s="392">
        <f t="shared" si="166"/>
        <v>0</v>
      </c>
      <c r="CO107" s="405">
        <f t="shared" si="167"/>
        <v>0</v>
      </c>
      <c r="CP107" s="406">
        <f t="shared" si="168"/>
        <v>0</v>
      </c>
      <c r="CQ107" s="391" t="str">
        <f t="shared" si="169"/>
        <v>0</v>
      </c>
      <c r="CR107" s="391" t="str">
        <f t="shared" si="170"/>
        <v>0</v>
      </c>
      <c r="CS107" s="405">
        <f t="shared" si="171"/>
        <v>0</v>
      </c>
      <c r="CT107" s="405" t="str">
        <f t="shared" si="172"/>
        <v>0m0</v>
      </c>
      <c r="CU107" s="405">
        <f t="shared" si="173"/>
        <v>0</v>
      </c>
      <c r="CV107" s="405">
        <f t="shared" si="174"/>
        <v>0</v>
      </c>
      <c r="CW107" s="405">
        <f t="shared" si="175"/>
        <v>0</v>
      </c>
      <c r="CX107" s="405">
        <f t="shared" si="176"/>
        <v>0</v>
      </c>
      <c r="CY107" s="405">
        <f t="shared" si="177"/>
        <v>0</v>
      </c>
      <c r="CZ107" s="405" t="str">
        <f t="shared" si="178"/>
        <v/>
      </c>
      <c r="DA107" s="405" t="str">
        <f t="shared" si="179"/>
        <v/>
      </c>
      <c r="DB107" s="405" t="str">
        <f t="shared" si="180"/>
        <v/>
      </c>
      <c r="DC107" s="405" t="str">
        <f t="shared" si="181"/>
        <v/>
      </c>
      <c r="DD107" s="405" t="str">
        <f t="shared" si="182"/>
        <v/>
      </c>
      <c r="DE107" s="405"/>
      <c r="DG107" s="405" t="str">
        <f t="shared" si="183"/>
        <v/>
      </c>
      <c r="DH107" s="405" t="str">
        <f t="shared" si="184"/>
        <v/>
      </c>
      <c r="DI107" s="405">
        <f t="shared" si="185"/>
        <v>0</v>
      </c>
      <c r="DJ107" s="405" t="str">
        <f t="shared" si="186"/>
        <v/>
      </c>
      <c r="DK107" s="405" t="str">
        <f t="shared" si="187"/>
        <v/>
      </c>
      <c r="DL107" s="405" t="str">
        <f t="shared" si="188"/>
        <v/>
      </c>
      <c r="DM107" s="405" t="str">
        <f t="shared" si="189"/>
        <v/>
      </c>
      <c r="DN107" s="405" t="str">
        <f t="shared" si="190"/>
        <v/>
      </c>
      <c r="DO107" s="405" t="str">
        <f t="shared" si="191"/>
        <v/>
      </c>
      <c r="DS107" s="386">
        <f t="shared" si="194"/>
        <v>0</v>
      </c>
      <c r="DT107" s="386">
        <f t="shared" si="192"/>
        <v>0</v>
      </c>
      <c r="DU107" s="404">
        <f t="shared" si="193"/>
        <v>0</v>
      </c>
    </row>
    <row r="108" spans="1:125" s="404" customFormat="1" ht="18" hidden="1" customHeight="1">
      <c r="A108" s="140" t="str">
        <f t="shared" si="117"/>
        <v/>
      </c>
      <c r="B108" s="153"/>
      <c r="C108" s="31" t="str">
        <f>IF(B108="","",VLOOKUP(B108,学連登録!$C$2:$G$3000,2,FALSE))</f>
        <v/>
      </c>
      <c r="D108" s="32" t="str">
        <f>IF(B108="","",VLOOKUP(B108,学連登録!$C$2:$G$3000,3,FALSE))</f>
        <v/>
      </c>
      <c r="E108" s="33" t="str">
        <f>IF(B108="","",VLOOKUP(B108,学連登録!$C$2:$G$3000,4,FALSE))</f>
        <v/>
      </c>
      <c r="F108" s="376" t="str">
        <f>IF(B108="","",VLOOKUP(B108,学連登録!$C$2:$I$3000,7,FALSE))</f>
        <v/>
      </c>
      <c r="G108" s="154"/>
      <c r="H108" s="915"/>
      <c r="I108" s="916"/>
      <c r="J108" s="155"/>
      <c r="K108" s="887"/>
      <c r="L108" s="888"/>
      <c r="M108" s="155"/>
      <c r="N108" s="881"/>
      <c r="O108" s="882"/>
      <c r="P108" s="154"/>
      <c r="Q108" s="887"/>
      <c r="R108" s="888"/>
      <c r="S108" s="154"/>
      <c r="T108" s="887"/>
      <c r="U108" s="888"/>
      <c r="V108" s="101" t="str">
        <f>IF(B108="","",VLOOKUP(B108,学連登録!$C$2:$H$3000,6,FALSE))</f>
        <v/>
      </c>
      <c r="W108" s="370"/>
      <c r="X108" s="152"/>
      <c r="Y108" s="116" t="str">
        <f t="shared" si="195"/>
        <v/>
      </c>
      <c r="Z108" s="97" t="str">
        <f>IF(G108="","",VLOOKUP(G108,種目名!$O$5:$T$104,3,0))</f>
        <v/>
      </c>
      <c r="AA108" s="98" t="str">
        <f>IF(J108="","",VLOOKUP(J108,種目名!$O$5:$T$104,3,0))</f>
        <v/>
      </c>
      <c r="AB108" s="117" t="str">
        <f>IF(M108="","",VLOOKUP(M108,種目名!$O$5:$T$104,3,0))</f>
        <v/>
      </c>
      <c r="AC108" s="117" t="str">
        <f>IF(P108="","",VLOOKUP(AF108,種目名!$O$5:$T$104,3,0))</f>
        <v/>
      </c>
      <c r="AD108" s="118" t="str">
        <f>IF(S108="","",VLOOKUP(AI108,種目名!$O$5:$T$104,3,0))</f>
        <v/>
      </c>
      <c r="AE108" s="115">
        <f t="shared" si="196"/>
        <v>0</v>
      </c>
      <c r="AF108" s="152" t="str">
        <f t="shared" si="197"/>
        <v/>
      </c>
      <c r="AG108" s="152" t="str">
        <f t="shared" si="198"/>
        <v/>
      </c>
      <c r="AH108" s="115">
        <f t="shared" si="199"/>
        <v>0</v>
      </c>
      <c r="AI108" s="152" t="str">
        <f t="shared" si="200"/>
        <v/>
      </c>
      <c r="AJ108" s="152" t="str">
        <f t="shared" si="201"/>
        <v/>
      </c>
      <c r="AK108" s="383"/>
      <c r="AL108" s="166">
        <f t="shared" si="118"/>
        <v>0</v>
      </c>
      <c r="AM108" s="392">
        <f t="shared" si="119"/>
        <v>0</v>
      </c>
      <c r="AN108" s="392">
        <f>COUNTIF($B$12:B108,B108)</f>
        <v>0</v>
      </c>
      <c r="AO108" s="392"/>
      <c r="AP108" s="392" t="str">
        <f t="shared" si="120"/>
        <v/>
      </c>
      <c r="AQ108" s="392" t="str">
        <f t="shared" si="121"/>
        <v/>
      </c>
      <c r="AR108" s="392" t="str">
        <f t="shared" si="122"/>
        <v/>
      </c>
      <c r="AS108" s="392" t="str">
        <f t="shared" si="123"/>
        <v/>
      </c>
      <c r="AT108" s="392">
        <f t="shared" si="124"/>
        <v>0</v>
      </c>
      <c r="AU108" s="392" t="str">
        <f t="shared" si="125"/>
        <v/>
      </c>
      <c r="AV108" s="392" t="str">
        <f t="shared" si="126"/>
        <v/>
      </c>
      <c r="AW108" s="392" t="str">
        <f t="shared" si="127"/>
        <v/>
      </c>
      <c r="AX108" s="392" t="str">
        <f t="shared" si="128"/>
        <v/>
      </c>
      <c r="AY108" s="392" t="str">
        <f t="shared" si="129"/>
        <v/>
      </c>
      <c r="AZ108" s="392" t="str">
        <f t="shared" si="130"/>
        <v/>
      </c>
      <c r="BA108" s="392" t="str">
        <f t="shared" si="131"/>
        <v/>
      </c>
      <c r="BB108" s="392" t="str">
        <f t="shared" si="132"/>
        <v/>
      </c>
      <c r="BC108" s="392" t="str">
        <f t="shared" si="133"/>
        <v/>
      </c>
      <c r="BD108" s="396" t="str">
        <f t="shared" si="134"/>
        <v/>
      </c>
      <c r="BE108" s="386">
        <f t="shared" si="135"/>
        <v>0</v>
      </c>
      <c r="BF108" s="152"/>
      <c r="BG108" s="392">
        <f t="shared" si="136"/>
        <v>0</v>
      </c>
      <c r="BH108" s="392">
        <f t="shared" si="137"/>
        <v>0</v>
      </c>
      <c r="BI108" s="405">
        <f t="shared" si="138"/>
        <v>0</v>
      </c>
      <c r="BJ108" s="406">
        <f t="shared" si="114"/>
        <v>0</v>
      </c>
      <c r="BK108" s="391" t="str">
        <f t="shared" si="115"/>
        <v>0</v>
      </c>
      <c r="BL108" s="391" t="str">
        <f t="shared" si="116"/>
        <v>0</v>
      </c>
      <c r="BM108" s="405">
        <f t="shared" si="139"/>
        <v>0</v>
      </c>
      <c r="BN108" s="405" t="str">
        <f t="shared" si="140"/>
        <v>0m0</v>
      </c>
      <c r="BO108" s="392">
        <f t="shared" si="141"/>
        <v>0</v>
      </c>
      <c r="BP108" s="392">
        <f t="shared" si="142"/>
        <v>0</v>
      </c>
      <c r="BQ108" s="405">
        <f t="shared" si="143"/>
        <v>0</v>
      </c>
      <c r="BR108" s="406">
        <f t="shared" si="144"/>
        <v>0</v>
      </c>
      <c r="BS108" s="391" t="str">
        <f t="shared" si="145"/>
        <v>0</v>
      </c>
      <c r="BT108" s="391" t="str">
        <f t="shared" si="146"/>
        <v>0</v>
      </c>
      <c r="BU108" s="405">
        <f t="shared" si="147"/>
        <v>0</v>
      </c>
      <c r="BV108" s="405" t="str">
        <f t="shared" si="148"/>
        <v>0m0</v>
      </c>
      <c r="BW108" s="392">
        <f t="shared" si="149"/>
        <v>0</v>
      </c>
      <c r="BX108" s="392">
        <f t="shared" si="150"/>
        <v>0</v>
      </c>
      <c r="BY108" s="405">
        <f t="shared" si="151"/>
        <v>0</v>
      </c>
      <c r="BZ108" s="406">
        <f t="shared" si="152"/>
        <v>0</v>
      </c>
      <c r="CA108" s="391" t="str">
        <f t="shared" si="153"/>
        <v>0</v>
      </c>
      <c r="CB108" s="391" t="str">
        <f t="shared" si="154"/>
        <v>0</v>
      </c>
      <c r="CC108" s="405">
        <f t="shared" si="155"/>
        <v>0</v>
      </c>
      <c r="CD108" s="405" t="str">
        <f t="shared" si="156"/>
        <v>0m0</v>
      </c>
      <c r="CE108" s="392">
        <f t="shared" si="157"/>
        <v>0</v>
      </c>
      <c r="CF108" s="392">
        <f t="shared" si="158"/>
        <v>0</v>
      </c>
      <c r="CG108" s="405">
        <f t="shared" si="159"/>
        <v>0</v>
      </c>
      <c r="CH108" s="406">
        <f t="shared" si="160"/>
        <v>0</v>
      </c>
      <c r="CI108" s="391" t="str">
        <f t="shared" si="161"/>
        <v>0</v>
      </c>
      <c r="CJ108" s="391" t="str">
        <f t="shared" si="162"/>
        <v>0</v>
      </c>
      <c r="CK108" s="405">
        <f t="shared" si="163"/>
        <v>0</v>
      </c>
      <c r="CL108" s="405" t="str">
        <f t="shared" si="164"/>
        <v>0m0</v>
      </c>
      <c r="CM108" s="392">
        <f t="shared" si="165"/>
        <v>0</v>
      </c>
      <c r="CN108" s="392">
        <f t="shared" si="166"/>
        <v>0</v>
      </c>
      <c r="CO108" s="405">
        <f t="shared" si="167"/>
        <v>0</v>
      </c>
      <c r="CP108" s="406">
        <f t="shared" si="168"/>
        <v>0</v>
      </c>
      <c r="CQ108" s="391" t="str">
        <f t="shared" si="169"/>
        <v>0</v>
      </c>
      <c r="CR108" s="391" t="str">
        <f t="shared" si="170"/>
        <v>0</v>
      </c>
      <c r="CS108" s="405">
        <f t="shared" si="171"/>
        <v>0</v>
      </c>
      <c r="CT108" s="405" t="str">
        <f t="shared" si="172"/>
        <v>0m0</v>
      </c>
      <c r="CU108" s="405">
        <f t="shared" si="173"/>
        <v>0</v>
      </c>
      <c r="CV108" s="405">
        <f t="shared" si="174"/>
        <v>0</v>
      </c>
      <c r="CW108" s="405">
        <f t="shared" si="175"/>
        <v>0</v>
      </c>
      <c r="CX108" s="405">
        <f t="shared" si="176"/>
        <v>0</v>
      </c>
      <c r="CY108" s="405">
        <f t="shared" si="177"/>
        <v>0</v>
      </c>
      <c r="CZ108" s="405" t="str">
        <f t="shared" si="178"/>
        <v/>
      </c>
      <c r="DA108" s="405" t="str">
        <f t="shared" si="179"/>
        <v/>
      </c>
      <c r="DB108" s="405" t="str">
        <f t="shared" si="180"/>
        <v/>
      </c>
      <c r="DC108" s="405" t="str">
        <f t="shared" si="181"/>
        <v/>
      </c>
      <c r="DD108" s="405" t="str">
        <f t="shared" si="182"/>
        <v/>
      </c>
      <c r="DE108" s="405"/>
      <c r="DG108" s="405" t="str">
        <f t="shared" si="183"/>
        <v/>
      </c>
      <c r="DH108" s="405" t="str">
        <f t="shared" si="184"/>
        <v/>
      </c>
      <c r="DI108" s="405">
        <f t="shared" si="185"/>
        <v>0</v>
      </c>
      <c r="DJ108" s="405" t="str">
        <f t="shared" si="186"/>
        <v/>
      </c>
      <c r="DK108" s="405" t="str">
        <f t="shared" si="187"/>
        <v/>
      </c>
      <c r="DL108" s="405" t="str">
        <f t="shared" si="188"/>
        <v/>
      </c>
      <c r="DM108" s="405" t="str">
        <f t="shared" si="189"/>
        <v/>
      </c>
      <c r="DN108" s="405" t="str">
        <f t="shared" si="190"/>
        <v/>
      </c>
      <c r="DO108" s="405" t="str">
        <f t="shared" si="191"/>
        <v/>
      </c>
      <c r="DS108" s="386">
        <f t="shared" si="194"/>
        <v>0</v>
      </c>
      <c r="DT108" s="386">
        <f t="shared" si="192"/>
        <v>0</v>
      </c>
      <c r="DU108" s="404">
        <f t="shared" si="193"/>
        <v>0</v>
      </c>
    </row>
    <row r="109" spans="1:125" s="404" customFormat="1" ht="18" hidden="1" customHeight="1">
      <c r="A109" s="140" t="str">
        <f t="shared" si="117"/>
        <v/>
      </c>
      <c r="B109" s="153"/>
      <c r="C109" s="31" t="str">
        <f>IF(B109="","",VLOOKUP(B109,学連登録!$C$2:$G$3000,2,FALSE))</f>
        <v/>
      </c>
      <c r="D109" s="32" t="str">
        <f>IF(B109="","",VLOOKUP(B109,学連登録!$C$2:$G$3000,3,FALSE))</f>
        <v/>
      </c>
      <c r="E109" s="33" t="str">
        <f>IF(B109="","",VLOOKUP(B109,学連登録!$C$2:$G$3000,4,FALSE))</f>
        <v/>
      </c>
      <c r="F109" s="376" t="str">
        <f>IF(B109="","",VLOOKUP(B109,学連登録!$C$2:$I$3000,7,FALSE))</f>
        <v/>
      </c>
      <c r="G109" s="154"/>
      <c r="H109" s="915"/>
      <c r="I109" s="916"/>
      <c r="J109" s="155"/>
      <c r="K109" s="887"/>
      <c r="L109" s="888"/>
      <c r="M109" s="155"/>
      <c r="N109" s="881"/>
      <c r="O109" s="882"/>
      <c r="P109" s="154"/>
      <c r="Q109" s="887"/>
      <c r="R109" s="888"/>
      <c r="S109" s="154"/>
      <c r="T109" s="887"/>
      <c r="U109" s="888"/>
      <c r="V109" s="101" t="str">
        <f>IF(B109="","",VLOOKUP(B109,学連登録!$C$2:$H$3000,6,FALSE))</f>
        <v/>
      </c>
      <c r="W109" s="370"/>
      <c r="X109" s="152"/>
      <c r="Y109" s="116" t="str">
        <f t="shared" si="195"/>
        <v/>
      </c>
      <c r="Z109" s="97" t="str">
        <f>IF(G109="","",VLOOKUP(G109,種目名!$O$5:$T$104,3,0))</f>
        <v/>
      </c>
      <c r="AA109" s="98" t="str">
        <f>IF(J109="","",VLOOKUP(J109,種目名!$O$5:$T$104,3,0))</f>
        <v/>
      </c>
      <c r="AB109" s="117" t="str">
        <f>IF(M109="","",VLOOKUP(M109,種目名!$O$5:$T$104,3,0))</f>
        <v/>
      </c>
      <c r="AC109" s="117" t="str">
        <f>IF(P109="","",VLOOKUP(AF109,種目名!$O$5:$T$104,3,0))</f>
        <v/>
      </c>
      <c r="AD109" s="118" t="str">
        <f>IF(S109="","",VLOOKUP(AI109,種目名!$O$5:$T$104,3,0))</f>
        <v/>
      </c>
      <c r="AE109" s="115">
        <f t="shared" si="196"/>
        <v>0</v>
      </c>
      <c r="AF109" s="152" t="str">
        <f t="shared" si="197"/>
        <v/>
      </c>
      <c r="AG109" s="152" t="str">
        <f t="shared" si="198"/>
        <v/>
      </c>
      <c r="AH109" s="115">
        <f t="shared" si="199"/>
        <v>0</v>
      </c>
      <c r="AI109" s="152" t="str">
        <f t="shared" si="200"/>
        <v/>
      </c>
      <c r="AJ109" s="152" t="str">
        <f t="shared" si="201"/>
        <v/>
      </c>
      <c r="AK109" s="383"/>
      <c r="AL109" s="166">
        <f t="shared" si="118"/>
        <v>0</v>
      </c>
      <c r="AM109" s="392">
        <f t="shared" si="119"/>
        <v>0</v>
      </c>
      <c r="AN109" s="392">
        <f>COUNTIF($B$12:B109,B109)</f>
        <v>0</v>
      </c>
      <c r="AO109" s="392"/>
      <c r="AP109" s="392" t="str">
        <f t="shared" si="120"/>
        <v/>
      </c>
      <c r="AQ109" s="392" t="str">
        <f t="shared" si="121"/>
        <v/>
      </c>
      <c r="AR109" s="392" t="str">
        <f t="shared" si="122"/>
        <v/>
      </c>
      <c r="AS109" s="392" t="str">
        <f t="shared" si="123"/>
        <v/>
      </c>
      <c r="AT109" s="392">
        <f t="shared" si="124"/>
        <v>0</v>
      </c>
      <c r="AU109" s="392" t="str">
        <f t="shared" si="125"/>
        <v/>
      </c>
      <c r="AV109" s="392" t="str">
        <f t="shared" si="126"/>
        <v/>
      </c>
      <c r="AW109" s="392" t="str">
        <f t="shared" si="127"/>
        <v/>
      </c>
      <c r="AX109" s="392" t="str">
        <f t="shared" si="128"/>
        <v/>
      </c>
      <c r="AY109" s="392" t="str">
        <f t="shared" si="129"/>
        <v/>
      </c>
      <c r="AZ109" s="392" t="str">
        <f t="shared" si="130"/>
        <v/>
      </c>
      <c r="BA109" s="392" t="str">
        <f t="shared" si="131"/>
        <v/>
      </c>
      <c r="BB109" s="392" t="str">
        <f t="shared" si="132"/>
        <v/>
      </c>
      <c r="BC109" s="392" t="str">
        <f t="shared" si="133"/>
        <v/>
      </c>
      <c r="BD109" s="396" t="str">
        <f t="shared" si="134"/>
        <v/>
      </c>
      <c r="BE109" s="386">
        <f t="shared" si="135"/>
        <v>0</v>
      </c>
      <c r="BF109" s="152"/>
      <c r="BG109" s="392">
        <f t="shared" si="136"/>
        <v>0</v>
      </c>
      <c r="BH109" s="392">
        <f t="shared" si="137"/>
        <v>0</v>
      </c>
      <c r="BI109" s="405">
        <f t="shared" si="138"/>
        <v>0</v>
      </c>
      <c r="BJ109" s="406">
        <f t="shared" si="114"/>
        <v>0</v>
      </c>
      <c r="BK109" s="391" t="str">
        <f t="shared" si="115"/>
        <v>0</v>
      </c>
      <c r="BL109" s="391" t="str">
        <f t="shared" si="116"/>
        <v>0</v>
      </c>
      <c r="BM109" s="405">
        <f t="shared" si="139"/>
        <v>0</v>
      </c>
      <c r="BN109" s="405" t="str">
        <f t="shared" si="140"/>
        <v>0m0</v>
      </c>
      <c r="BO109" s="392">
        <f t="shared" si="141"/>
        <v>0</v>
      </c>
      <c r="BP109" s="392">
        <f t="shared" si="142"/>
        <v>0</v>
      </c>
      <c r="BQ109" s="405">
        <f t="shared" si="143"/>
        <v>0</v>
      </c>
      <c r="BR109" s="406">
        <f t="shared" si="144"/>
        <v>0</v>
      </c>
      <c r="BS109" s="391" t="str">
        <f t="shared" si="145"/>
        <v>0</v>
      </c>
      <c r="BT109" s="391" t="str">
        <f t="shared" si="146"/>
        <v>0</v>
      </c>
      <c r="BU109" s="405">
        <f t="shared" si="147"/>
        <v>0</v>
      </c>
      <c r="BV109" s="405" t="str">
        <f t="shared" si="148"/>
        <v>0m0</v>
      </c>
      <c r="BW109" s="392">
        <f t="shared" si="149"/>
        <v>0</v>
      </c>
      <c r="BX109" s="392">
        <f t="shared" si="150"/>
        <v>0</v>
      </c>
      <c r="BY109" s="405">
        <f t="shared" si="151"/>
        <v>0</v>
      </c>
      <c r="BZ109" s="406">
        <f t="shared" si="152"/>
        <v>0</v>
      </c>
      <c r="CA109" s="391" t="str">
        <f t="shared" si="153"/>
        <v>0</v>
      </c>
      <c r="CB109" s="391" t="str">
        <f t="shared" si="154"/>
        <v>0</v>
      </c>
      <c r="CC109" s="405">
        <f t="shared" si="155"/>
        <v>0</v>
      </c>
      <c r="CD109" s="405" t="str">
        <f t="shared" si="156"/>
        <v>0m0</v>
      </c>
      <c r="CE109" s="392">
        <f t="shared" si="157"/>
        <v>0</v>
      </c>
      <c r="CF109" s="392">
        <f t="shared" si="158"/>
        <v>0</v>
      </c>
      <c r="CG109" s="405">
        <f t="shared" si="159"/>
        <v>0</v>
      </c>
      <c r="CH109" s="406">
        <f t="shared" si="160"/>
        <v>0</v>
      </c>
      <c r="CI109" s="391" t="str">
        <f t="shared" si="161"/>
        <v>0</v>
      </c>
      <c r="CJ109" s="391" t="str">
        <f t="shared" si="162"/>
        <v>0</v>
      </c>
      <c r="CK109" s="405">
        <f t="shared" si="163"/>
        <v>0</v>
      </c>
      <c r="CL109" s="405" t="str">
        <f t="shared" si="164"/>
        <v>0m0</v>
      </c>
      <c r="CM109" s="392">
        <f t="shared" si="165"/>
        <v>0</v>
      </c>
      <c r="CN109" s="392">
        <f t="shared" si="166"/>
        <v>0</v>
      </c>
      <c r="CO109" s="405">
        <f t="shared" si="167"/>
        <v>0</v>
      </c>
      <c r="CP109" s="406">
        <f t="shared" si="168"/>
        <v>0</v>
      </c>
      <c r="CQ109" s="391" t="str">
        <f t="shared" si="169"/>
        <v>0</v>
      </c>
      <c r="CR109" s="391" t="str">
        <f t="shared" si="170"/>
        <v>0</v>
      </c>
      <c r="CS109" s="405">
        <f t="shared" si="171"/>
        <v>0</v>
      </c>
      <c r="CT109" s="405" t="str">
        <f t="shared" si="172"/>
        <v>0m0</v>
      </c>
      <c r="CU109" s="405">
        <f t="shared" si="173"/>
        <v>0</v>
      </c>
      <c r="CV109" s="405">
        <f t="shared" si="174"/>
        <v>0</v>
      </c>
      <c r="CW109" s="405">
        <f t="shared" si="175"/>
        <v>0</v>
      </c>
      <c r="CX109" s="405">
        <f t="shared" si="176"/>
        <v>0</v>
      </c>
      <c r="CY109" s="405">
        <f t="shared" si="177"/>
        <v>0</v>
      </c>
      <c r="CZ109" s="405" t="str">
        <f t="shared" si="178"/>
        <v/>
      </c>
      <c r="DA109" s="405" t="str">
        <f t="shared" si="179"/>
        <v/>
      </c>
      <c r="DB109" s="405" t="str">
        <f t="shared" si="180"/>
        <v/>
      </c>
      <c r="DC109" s="405" t="str">
        <f t="shared" si="181"/>
        <v/>
      </c>
      <c r="DD109" s="405" t="str">
        <f t="shared" si="182"/>
        <v/>
      </c>
      <c r="DE109" s="405"/>
      <c r="DG109" s="405" t="str">
        <f t="shared" si="183"/>
        <v/>
      </c>
      <c r="DH109" s="405" t="str">
        <f t="shared" si="184"/>
        <v/>
      </c>
      <c r="DI109" s="405">
        <f t="shared" si="185"/>
        <v>0</v>
      </c>
      <c r="DJ109" s="405" t="str">
        <f t="shared" si="186"/>
        <v/>
      </c>
      <c r="DK109" s="405" t="str">
        <f t="shared" si="187"/>
        <v/>
      </c>
      <c r="DL109" s="405" t="str">
        <f t="shared" si="188"/>
        <v/>
      </c>
      <c r="DM109" s="405" t="str">
        <f t="shared" si="189"/>
        <v/>
      </c>
      <c r="DN109" s="405" t="str">
        <f t="shared" si="190"/>
        <v/>
      </c>
      <c r="DO109" s="405" t="str">
        <f t="shared" si="191"/>
        <v/>
      </c>
      <c r="DS109" s="386">
        <f t="shared" si="194"/>
        <v>0</v>
      </c>
      <c r="DT109" s="386">
        <f t="shared" si="192"/>
        <v>0</v>
      </c>
      <c r="DU109" s="404">
        <f t="shared" si="193"/>
        <v>0</v>
      </c>
    </row>
    <row r="110" spans="1:125" s="404" customFormat="1" ht="18" hidden="1" customHeight="1">
      <c r="A110" s="140" t="str">
        <f t="shared" si="117"/>
        <v/>
      </c>
      <c r="B110" s="153"/>
      <c r="C110" s="31" t="str">
        <f>IF(B110="","",VLOOKUP(B110,学連登録!$C$2:$G$3000,2,FALSE))</f>
        <v/>
      </c>
      <c r="D110" s="32" t="str">
        <f>IF(B110="","",VLOOKUP(B110,学連登録!$C$2:$G$3000,3,FALSE))</f>
        <v/>
      </c>
      <c r="E110" s="33" t="str">
        <f>IF(B110="","",VLOOKUP(B110,学連登録!$C$2:$G$3000,4,FALSE))</f>
        <v/>
      </c>
      <c r="F110" s="376" t="str">
        <f>IF(B110="","",VLOOKUP(B110,学連登録!$C$2:$I$3000,7,FALSE))</f>
        <v/>
      </c>
      <c r="G110" s="154"/>
      <c r="H110" s="915"/>
      <c r="I110" s="916"/>
      <c r="J110" s="155"/>
      <c r="K110" s="887"/>
      <c r="L110" s="888"/>
      <c r="M110" s="155"/>
      <c r="N110" s="881"/>
      <c r="O110" s="882"/>
      <c r="P110" s="154"/>
      <c r="Q110" s="887"/>
      <c r="R110" s="888"/>
      <c r="S110" s="154"/>
      <c r="T110" s="887"/>
      <c r="U110" s="888"/>
      <c r="V110" s="101" t="str">
        <f>IF(B110="","",VLOOKUP(B110,学連登録!$C$2:$H$3000,6,FALSE))</f>
        <v/>
      </c>
      <c r="W110" s="370"/>
      <c r="X110" s="152"/>
      <c r="Y110" s="116" t="str">
        <f t="shared" si="195"/>
        <v/>
      </c>
      <c r="Z110" s="97" t="str">
        <f>IF(G110="","",VLOOKUP(G110,種目名!$O$5:$T$104,3,0))</f>
        <v/>
      </c>
      <c r="AA110" s="98" t="str">
        <f>IF(J110="","",VLOOKUP(J110,種目名!$O$5:$T$104,3,0))</f>
        <v/>
      </c>
      <c r="AB110" s="117" t="str">
        <f>IF(M110="","",VLOOKUP(M110,種目名!$O$5:$T$104,3,0))</f>
        <v/>
      </c>
      <c r="AC110" s="117" t="str">
        <f>IF(P110="","",VLOOKUP(AF110,種目名!$O$5:$T$104,3,0))</f>
        <v/>
      </c>
      <c r="AD110" s="118" t="str">
        <f>IF(S110="","",VLOOKUP(AI110,種目名!$O$5:$T$104,3,0))</f>
        <v/>
      </c>
      <c r="AE110" s="115">
        <f t="shared" si="196"/>
        <v>0</v>
      </c>
      <c r="AF110" s="152" t="str">
        <f t="shared" si="197"/>
        <v/>
      </c>
      <c r="AG110" s="152" t="str">
        <f t="shared" si="198"/>
        <v/>
      </c>
      <c r="AH110" s="115">
        <f t="shared" si="199"/>
        <v>0</v>
      </c>
      <c r="AI110" s="152" t="str">
        <f t="shared" si="200"/>
        <v/>
      </c>
      <c r="AJ110" s="152" t="str">
        <f t="shared" si="201"/>
        <v/>
      </c>
      <c r="AK110" s="383"/>
      <c r="AL110" s="166">
        <f t="shared" si="118"/>
        <v>0</v>
      </c>
      <c r="AM110" s="392">
        <f t="shared" si="119"/>
        <v>0</v>
      </c>
      <c r="AN110" s="392">
        <f>COUNTIF($B$12:B110,B110)</f>
        <v>0</v>
      </c>
      <c r="AO110" s="392"/>
      <c r="AP110" s="392" t="str">
        <f t="shared" si="120"/>
        <v/>
      </c>
      <c r="AQ110" s="392" t="str">
        <f t="shared" si="121"/>
        <v/>
      </c>
      <c r="AR110" s="392" t="str">
        <f t="shared" si="122"/>
        <v/>
      </c>
      <c r="AS110" s="392" t="str">
        <f t="shared" si="123"/>
        <v/>
      </c>
      <c r="AT110" s="392">
        <f t="shared" si="124"/>
        <v>0</v>
      </c>
      <c r="AU110" s="392" t="str">
        <f t="shared" si="125"/>
        <v/>
      </c>
      <c r="AV110" s="392" t="str">
        <f t="shared" si="126"/>
        <v/>
      </c>
      <c r="AW110" s="392" t="str">
        <f t="shared" si="127"/>
        <v/>
      </c>
      <c r="AX110" s="392" t="str">
        <f t="shared" si="128"/>
        <v/>
      </c>
      <c r="AY110" s="392" t="str">
        <f t="shared" si="129"/>
        <v/>
      </c>
      <c r="AZ110" s="392" t="str">
        <f t="shared" si="130"/>
        <v/>
      </c>
      <c r="BA110" s="392" t="str">
        <f t="shared" si="131"/>
        <v/>
      </c>
      <c r="BB110" s="392" t="str">
        <f t="shared" si="132"/>
        <v/>
      </c>
      <c r="BC110" s="392" t="str">
        <f t="shared" si="133"/>
        <v/>
      </c>
      <c r="BD110" s="396" t="str">
        <f t="shared" si="134"/>
        <v/>
      </c>
      <c r="BE110" s="386">
        <f t="shared" si="135"/>
        <v>0</v>
      </c>
      <c r="BF110" s="152"/>
      <c r="BG110" s="392">
        <f t="shared" si="136"/>
        <v>0</v>
      </c>
      <c r="BH110" s="392">
        <f t="shared" si="137"/>
        <v>0</v>
      </c>
      <c r="BI110" s="405">
        <f t="shared" si="138"/>
        <v>0</v>
      </c>
      <c r="BJ110" s="406">
        <f t="shared" si="114"/>
        <v>0</v>
      </c>
      <c r="BK110" s="391" t="str">
        <f t="shared" si="115"/>
        <v>0</v>
      </c>
      <c r="BL110" s="391" t="str">
        <f t="shared" si="116"/>
        <v>0</v>
      </c>
      <c r="BM110" s="405">
        <f t="shared" si="139"/>
        <v>0</v>
      </c>
      <c r="BN110" s="405" t="str">
        <f t="shared" si="140"/>
        <v>0m0</v>
      </c>
      <c r="BO110" s="392">
        <f t="shared" si="141"/>
        <v>0</v>
      </c>
      <c r="BP110" s="392">
        <f t="shared" si="142"/>
        <v>0</v>
      </c>
      <c r="BQ110" s="405">
        <f t="shared" si="143"/>
        <v>0</v>
      </c>
      <c r="BR110" s="406">
        <f t="shared" si="144"/>
        <v>0</v>
      </c>
      <c r="BS110" s="391" t="str">
        <f t="shared" si="145"/>
        <v>0</v>
      </c>
      <c r="BT110" s="391" t="str">
        <f t="shared" si="146"/>
        <v>0</v>
      </c>
      <c r="BU110" s="405">
        <f t="shared" si="147"/>
        <v>0</v>
      </c>
      <c r="BV110" s="405" t="str">
        <f t="shared" si="148"/>
        <v>0m0</v>
      </c>
      <c r="BW110" s="392">
        <f t="shared" si="149"/>
        <v>0</v>
      </c>
      <c r="BX110" s="392">
        <f t="shared" si="150"/>
        <v>0</v>
      </c>
      <c r="BY110" s="405">
        <f t="shared" si="151"/>
        <v>0</v>
      </c>
      <c r="BZ110" s="406">
        <f t="shared" si="152"/>
        <v>0</v>
      </c>
      <c r="CA110" s="391" t="str">
        <f t="shared" si="153"/>
        <v>0</v>
      </c>
      <c r="CB110" s="391" t="str">
        <f t="shared" si="154"/>
        <v>0</v>
      </c>
      <c r="CC110" s="405">
        <f t="shared" si="155"/>
        <v>0</v>
      </c>
      <c r="CD110" s="405" t="str">
        <f t="shared" si="156"/>
        <v>0m0</v>
      </c>
      <c r="CE110" s="392">
        <f t="shared" si="157"/>
        <v>0</v>
      </c>
      <c r="CF110" s="392">
        <f t="shared" si="158"/>
        <v>0</v>
      </c>
      <c r="CG110" s="405">
        <f t="shared" si="159"/>
        <v>0</v>
      </c>
      <c r="CH110" s="406">
        <f t="shared" si="160"/>
        <v>0</v>
      </c>
      <c r="CI110" s="391" t="str">
        <f t="shared" si="161"/>
        <v>0</v>
      </c>
      <c r="CJ110" s="391" t="str">
        <f t="shared" si="162"/>
        <v>0</v>
      </c>
      <c r="CK110" s="405">
        <f t="shared" si="163"/>
        <v>0</v>
      </c>
      <c r="CL110" s="405" t="str">
        <f t="shared" si="164"/>
        <v>0m0</v>
      </c>
      <c r="CM110" s="392">
        <f t="shared" si="165"/>
        <v>0</v>
      </c>
      <c r="CN110" s="392">
        <f t="shared" si="166"/>
        <v>0</v>
      </c>
      <c r="CO110" s="405">
        <f t="shared" si="167"/>
        <v>0</v>
      </c>
      <c r="CP110" s="406">
        <f t="shared" si="168"/>
        <v>0</v>
      </c>
      <c r="CQ110" s="391" t="str">
        <f t="shared" si="169"/>
        <v>0</v>
      </c>
      <c r="CR110" s="391" t="str">
        <f t="shared" si="170"/>
        <v>0</v>
      </c>
      <c r="CS110" s="405">
        <f t="shared" si="171"/>
        <v>0</v>
      </c>
      <c r="CT110" s="405" t="str">
        <f t="shared" si="172"/>
        <v>0m0</v>
      </c>
      <c r="CU110" s="405">
        <f t="shared" si="173"/>
        <v>0</v>
      </c>
      <c r="CV110" s="405">
        <f t="shared" si="174"/>
        <v>0</v>
      </c>
      <c r="CW110" s="405">
        <f t="shared" si="175"/>
        <v>0</v>
      </c>
      <c r="CX110" s="405">
        <f t="shared" si="176"/>
        <v>0</v>
      </c>
      <c r="CY110" s="405">
        <f t="shared" si="177"/>
        <v>0</v>
      </c>
      <c r="CZ110" s="405" t="str">
        <f t="shared" si="178"/>
        <v/>
      </c>
      <c r="DA110" s="405" t="str">
        <f t="shared" si="179"/>
        <v/>
      </c>
      <c r="DB110" s="405" t="str">
        <f t="shared" si="180"/>
        <v/>
      </c>
      <c r="DC110" s="405" t="str">
        <f t="shared" si="181"/>
        <v/>
      </c>
      <c r="DD110" s="405" t="str">
        <f t="shared" si="182"/>
        <v/>
      </c>
      <c r="DE110" s="405"/>
      <c r="DG110" s="405" t="str">
        <f t="shared" si="183"/>
        <v/>
      </c>
      <c r="DH110" s="405" t="str">
        <f t="shared" si="184"/>
        <v/>
      </c>
      <c r="DI110" s="405">
        <f t="shared" si="185"/>
        <v>0</v>
      </c>
      <c r="DJ110" s="405" t="str">
        <f t="shared" si="186"/>
        <v/>
      </c>
      <c r="DK110" s="405" t="str">
        <f t="shared" si="187"/>
        <v/>
      </c>
      <c r="DL110" s="405" t="str">
        <f t="shared" si="188"/>
        <v/>
      </c>
      <c r="DM110" s="405" t="str">
        <f t="shared" si="189"/>
        <v/>
      </c>
      <c r="DN110" s="405" t="str">
        <f t="shared" si="190"/>
        <v/>
      </c>
      <c r="DO110" s="405" t="str">
        <f t="shared" si="191"/>
        <v/>
      </c>
      <c r="DS110" s="386">
        <f t="shared" si="194"/>
        <v>0</v>
      </c>
      <c r="DT110" s="386">
        <f t="shared" si="192"/>
        <v>0</v>
      </c>
      <c r="DU110" s="404">
        <f t="shared" si="193"/>
        <v>0</v>
      </c>
    </row>
    <row r="111" spans="1:125" s="404" customFormat="1" ht="18" hidden="1" customHeight="1">
      <c r="A111" s="140" t="str">
        <f t="shared" si="117"/>
        <v/>
      </c>
      <c r="B111" s="153"/>
      <c r="C111" s="31" t="str">
        <f>IF(B111="","",VLOOKUP(B111,学連登録!$C$2:$G$3000,2,FALSE))</f>
        <v/>
      </c>
      <c r="D111" s="32" t="str">
        <f>IF(B111="","",VLOOKUP(B111,学連登録!$C$2:$G$3000,3,FALSE))</f>
        <v/>
      </c>
      <c r="E111" s="33" t="str">
        <f>IF(B111="","",VLOOKUP(B111,学連登録!$C$2:$G$3000,4,FALSE))</f>
        <v/>
      </c>
      <c r="F111" s="376" t="str">
        <f>IF(B111="","",VLOOKUP(B111,学連登録!$C$2:$I$3000,7,FALSE))</f>
        <v/>
      </c>
      <c r="G111" s="154"/>
      <c r="H111" s="915"/>
      <c r="I111" s="916"/>
      <c r="J111" s="155"/>
      <c r="K111" s="887"/>
      <c r="L111" s="888"/>
      <c r="M111" s="155"/>
      <c r="N111" s="881"/>
      <c r="O111" s="882"/>
      <c r="P111" s="154"/>
      <c r="Q111" s="887"/>
      <c r="R111" s="888"/>
      <c r="S111" s="154"/>
      <c r="T111" s="887"/>
      <c r="U111" s="888"/>
      <c r="V111" s="101" t="str">
        <f>IF(B111="","",VLOOKUP(B111,学連登録!$C$2:$H$3000,6,FALSE))</f>
        <v/>
      </c>
      <c r="W111" s="370"/>
      <c r="X111" s="152"/>
      <c r="Y111" s="116" t="str">
        <f t="shared" si="195"/>
        <v/>
      </c>
      <c r="Z111" s="97" t="str">
        <f>IF(G111="","",VLOOKUP(G111,種目名!$O$5:$T$104,3,0))</f>
        <v/>
      </c>
      <c r="AA111" s="98" t="str">
        <f>IF(J111="","",VLOOKUP(J111,種目名!$O$5:$T$104,3,0))</f>
        <v/>
      </c>
      <c r="AB111" s="117" t="str">
        <f>IF(M111="","",VLOOKUP(M111,種目名!$O$5:$T$104,3,0))</f>
        <v/>
      </c>
      <c r="AC111" s="117" t="str">
        <f>IF(P111="","",VLOOKUP(AF111,種目名!$O$5:$T$104,3,0))</f>
        <v/>
      </c>
      <c r="AD111" s="118" t="str">
        <f>IF(S111="","",VLOOKUP(AI111,種目名!$O$5:$T$104,3,0))</f>
        <v/>
      </c>
      <c r="AE111" s="115">
        <f t="shared" si="196"/>
        <v>0</v>
      </c>
      <c r="AF111" s="152" t="str">
        <f t="shared" si="197"/>
        <v/>
      </c>
      <c r="AG111" s="152" t="str">
        <f t="shared" si="198"/>
        <v/>
      </c>
      <c r="AH111" s="115">
        <f t="shared" si="199"/>
        <v>0</v>
      </c>
      <c r="AI111" s="152" t="str">
        <f t="shared" si="200"/>
        <v/>
      </c>
      <c r="AJ111" s="152" t="str">
        <f t="shared" si="201"/>
        <v/>
      </c>
      <c r="AK111" s="383"/>
      <c r="AL111" s="166">
        <f t="shared" si="118"/>
        <v>0</v>
      </c>
      <c r="AM111" s="392">
        <f t="shared" si="119"/>
        <v>0</v>
      </c>
      <c r="AN111" s="392">
        <f>COUNTIF($B$12:B111,B111)</f>
        <v>0</v>
      </c>
      <c r="AO111" s="392"/>
      <c r="AP111" s="392" t="str">
        <f t="shared" si="120"/>
        <v/>
      </c>
      <c r="AQ111" s="392" t="str">
        <f t="shared" si="121"/>
        <v/>
      </c>
      <c r="AR111" s="392" t="str">
        <f t="shared" si="122"/>
        <v/>
      </c>
      <c r="AS111" s="392" t="str">
        <f t="shared" si="123"/>
        <v/>
      </c>
      <c r="AT111" s="392">
        <f t="shared" si="124"/>
        <v>0</v>
      </c>
      <c r="AU111" s="392" t="str">
        <f t="shared" si="125"/>
        <v/>
      </c>
      <c r="AV111" s="392" t="str">
        <f t="shared" si="126"/>
        <v/>
      </c>
      <c r="AW111" s="392" t="str">
        <f t="shared" si="127"/>
        <v/>
      </c>
      <c r="AX111" s="392" t="str">
        <f t="shared" si="128"/>
        <v/>
      </c>
      <c r="AY111" s="392" t="str">
        <f t="shared" si="129"/>
        <v/>
      </c>
      <c r="AZ111" s="392" t="str">
        <f t="shared" si="130"/>
        <v/>
      </c>
      <c r="BA111" s="392" t="str">
        <f t="shared" si="131"/>
        <v/>
      </c>
      <c r="BB111" s="392" t="str">
        <f t="shared" si="132"/>
        <v/>
      </c>
      <c r="BC111" s="392" t="str">
        <f t="shared" si="133"/>
        <v/>
      </c>
      <c r="BD111" s="396" t="str">
        <f t="shared" si="134"/>
        <v/>
      </c>
      <c r="BE111" s="386">
        <f t="shared" si="135"/>
        <v>0</v>
      </c>
      <c r="BF111" s="152"/>
      <c r="BG111" s="392">
        <f t="shared" si="136"/>
        <v>0</v>
      </c>
      <c r="BH111" s="392">
        <f t="shared" si="137"/>
        <v>0</v>
      </c>
      <c r="BI111" s="405">
        <f t="shared" si="138"/>
        <v>0</v>
      </c>
      <c r="BJ111" s="406">
        <f t="shared" si="114"/>
        <v>0</v>
      </c>
      <c r="BK111" s="391" t="str">
        <f t="shared" si="115"/>
        <v>0</v>
      </c>
      <c r="BL111" s="391" t="str">
        <f t="shared" si="116"/>
        <v>0</v>
      </c>
      <c r="BM111" s="405">
        <f t="shared" si="139"/>
        <v>0</v>
      </c>
      <c r="BN111" s="405" t="str">
        <f t="shared" si="140"/>
        <v>0m0</v>
      </c>
      <c r="BO111" s="392">
        <f t="shared" si="141"/>
        <v>0</v>
      </c>
      <c r="BP111" s="392">
        <f t="shared" si="142"/>
        <v>0</v>
      </c>
      <c r="BQ111" s="405">
        <f t="shared" si="143"/>
        <v>0</v>
      </c>
      <c r="BR111" s="406">
        <f t="shared" si="144"/>
        <v>0</v>
      </c>
      <c r="BS111" s="391" t="str">
        <f t="shared" si="145"/>
        <v>0</v>
      </c>
      <c r="BT111" s="391" t="str">
        <f t="shared" si="146"/>
        <v>0</v>
      </c>
      <c r="BU111" s="405">
        <f t="shared" si="147"/>
        <v>0</v>
      </c>
      <c r="BV111" s="405" t="str">
        <f t="shared" si="148"/>
        <v>0m0</v>
      </c>
      <c r="BW111" s="392">
        <f t="shared" si="149"/>
        <v>0</v>
      </c>
      <c r="BX111" s="392">
        <f t="shared" si="150"/>
        <v>0</v>
      </c>
      <c r="BY111" s="405">
        <f t="shared" si="151"/>
        <v>0</v>
      </c>
      <c r="BZ111" s="406">
        <f t="shared" si="152"/>
        <v>0</v>
      </c>
      <c r="CA111" s="391" t="str">
        <f t="shared" si="153"/>
        <v>0</v>
      </c>
      <c r="CB111" s="391" t="str">
        <f t="shared" si="154"/>
        <v>0</v>
      </c>
      <c r="CC111" s="405">
        <f t="shared" si="155"/>
        <v>0</v>
      </c>
      <c r="CD111" s="405" t="str">
        <f t="shared" si="156"/>
        <v>0m0</v>
      </c>
      <c r="CE111" s="392">
        <f t="shared" si="157"/>
        <v>0</v>
      </c>
      <c r="CF111" s="392">
        <f t="shared" si="158"/>
        <v>0</v>
      </c>
      <c r="CG111" s="405">
        <f t="shared" si="159"/>
        <v>0</v>
      </c>
      <c r="CH111" s="406">
        <f t="shared" si="160"/>
        <v>0</v>
      </c>
      <c r="CI111" s="391" t="str">
        <f t="shared" si="161"/>
        <v>0</v>
      </c>
      <c r="CJ111" s="391" t="str">
        <f t="shared" si="162"/>
        <v>0</v>
      </c>
      <c r="CK111" s="405">
        <f t="shared" si="163"/>
        <v>0</v>
      </c>
      <c r="CL111" s="405" t="str">
        <f t="shared" si="164"/>
        <v>0m0</v>
      </c>
      <c r="CM111" s="392">
        <f t="shared" si="165"/>
        <v>0</v>
      </c>
      <c r="CN111" s="392">
        <f t="shared" si="166"/>
        <v>0</v>
      </c>
      <c r="CO111" s="405">
        <f t="shared" si="167"/>
        <v>0</v>
      </c>
      <c r="CP111" s="406">
        <f t="shared" si="168"/>
        <v>0</v>
      </c>
      <c r="CQ111" s="391" t="str">
        <f t="shared" si="169"/>
        <v>0</v>
      </c>
      <c r="CR111" s="391" t="str">
        <f t="shared" si="170"/>
        <v>0</v>
      </c>
      <c r="CS111" s="405">
        <f t="shared" si="171"/>
        <v>0</v>
      </c>
      <c r="CT111" s="405" t="str">
        <f t="shared" si="172"/>
        <v>0m0</v>
      </c>
      <c r="CU111" s="405">
        <f t="shared" si="173"/>
        <v>0</v>
      </c>
      <c r="CV111" s="405">
        <f t="shared" si="174"/>
        <v>0</v>
      </c>
      <c r="CW111" s="405">
        <f t="shared" si="175"/>
        <v>0</v>
      </c>
      <c r="CX111" s="405">
        <f t="shared" si="176"/>
        <v>0</v>
      </c>
      <c r="CY111" s="405">
        <f t="shared" si="177"/>
        <v>0</v>
      </c>
      <c r="CZ111" s="405" t="str">
        <f t="shared" si="178"/>
        <v/>
      </c>
      <c r="DA111" s="405" t="str">
        <f t="shared" si="179"/>
        <v/>
      </c>
      <c r="DB111" s="405" t="str">
        <f t="shared" si="180"/>
        <v/>
      </c>
      <c r="DC111" s="405" t="str">
        <f t="shared" si="181"/>
        <v/>
      </c>
      <c r="DD111" s="405" t="str">
        <f t="shared" si="182"/>
        <v/>
      </c>
      <c r="DE111" s="405"/>
      <c r="DG111" s="405" t="str">
        <f t="shared" si="183"/>
        <v/>
      </c>
      <c r="DH111" s="405" t="str">
        <f t="shared" si="184"/>
        <v/>
      </c>
      <c r="DI111" s="405">
        <f t="shared" si="185"/>
        <v>0</v>
      </c>
      <c r="DJ111" s="405" t="str">
        <f t="shared" si="186"/>
        <v/>
      </c>
      <c r="DK111" s="405" t="str">
        <f t="shared" si="187"/>
        <v/>
      </c>
      <c r="DL111" s="405" t="str">
        <f t="shared" si="188"/>
        <v/>
      </c>
      <c r="DM111" s="405" t="str">
        <f t="shared" si="189"/>
        <v/>
      </c>
      <c r="DN111" s="405" t="str">
        <f t="shared" si="190"/>
        <v/>
      </c>
      <c r="DO111" s="405" t="str">
        <f t="shared" si="191"/>
        <v/>
      </c>
      <c r="DS111" s="386">
        <f t="shared" si="194"/>
        <v>0</v>
      </c>
      <c r="DT111" s="386">
        <f t="shared" si="192"/>
        <v>0</v>
      </c>
      <c r="DU111" s="404">
        <f t="shared" si="193"/>
        <v>0</v>
      </c>
    </row>
    <row r="112" spans="1:125" s="404" customFormat="1" ht="18" hidden="1" customHeight="1">
      <c r="A112" s="140" t="str">
        <f t="shared" si="117"/>
        <v/>
      </c>
      <c r="B112" s="153"/>
      <c r="C112" s="31" t="str">
        <f>IF(B112="","",VLOOKUP(B112,学連登録!$C$2:$G$3000,2,FALSE))</f>
        <v/>
      </c>
      <c r="D112" s="32" t="str">
        <f>IF(B112="","",VLOOKUP(B112,学連登録!$C$2:$G$3000,3,FALSE))</f>
        <v/>
      </c>
      <c r="E112" s="33" t="str">
        <f>IF(B112="","",VLOOKUP(B112,学連登録!$C$2:$G$3000,4,FALSE))</f>
        <v/>
      </c>
      <c r="F112" s="376" t="str">
        <f>IF(B112="","",VLOOKUP(B112,学連登録!$C$2:$I$3000,7,FALSE))</f>
        <v/>
      </c>
      <c r="G112" s="154"/>
      <c r="H112" s="915"/>
      <c r="I112" s="916"/>
      <c r="J112" s="155"/>
      <c r="K112" s="887"/>
      <c r="L112" s="888"/>
      <c r="M112" s="155"/>
      <c r="N112" s="881"/>
      <c r="O112" s="882"/>
      <c r="P112" s="154"/>
      <c r="Q112" s="887"/>
      <c r="R112" s="888"/>
      <c r="S112" s="154"/>
      <c r="T112" s="887"/>
      <c r="U112" s="888"/>
      <c r="V112" s="101" t="str">
        <f>IF(B112="","",VLOOKUP(B112,学連登録!$C$2:$H$3000,6,FALSE))</f>
        <v/>
      </c>
      <c r="W112" s="370"/>
      <c r="X112" s="152"/>
      <c r="Y112" s="116" t="str">
        <f t="shared" si="195"/>
        <v/>
      </c>
      <c r="Z112" s="97" t="str">
        <f>IF(G112="","",VLOOKUP(G112,種目名!$O$5:$T$104,3,0))</f>
        <v/>
      </c>
      <c r="AA112" s="98" t="str">
        <f>IF(J112="","",VLOOKUP(J112,種目名!$O$5:$T$104,3,0))</f>
        <v/>
      </c>
      <c r="AB112" s="117" t="str">
        <f>IF(M112="","",VLOOKUP(M112,種目名!$O$5:$T$104,3,0))</f>
        <v/>
      </c>
      <c r="AC112" s="117" t="str">
        <f>IF(P112="","",VLOOKUP(AF112,種目名!$O$5:$T$104,3,0))</f>
        <v/>
      </c>
      <c r="AD112" s="118" t="str">
        <f>IF(S112="","",VLOOKUP(AI112,種目名!$O$5:$T$104,3,0))</f>
        <v/>
      </c>
      <c r="AE112" s="115">
        <f t="shared" si="196"/>
        <v>0</v>
      </c>
      <c r="AF112" s="152" t="str">
        <f t="shared" si="197"/>
        <v/>
      </c>
      <c r="AG112" s="152" t="str">
        <f t="shared" si="198"/>
        <v/>
      </c>
      <c r="AH112" s="115">
        <f t="shared" si="199"/>
        <v>0</v>
      </c>
      <c r="AI112" s="152" t="str">
        <f t="shared" si="200"/>
        <v/>
      </c>
      <c r="AJ112" s="152" t="str">
        <f t="shared" si="201"/>
        <v/>
      </c>
      <c r="AK112" s="383"/>
      <c r="AL112" s="166">
        <f t="shared" si="118"/>
        <v>0</v>
      </c>
      <c r="AM112" s="392">
        <f t="shared" si="119"/>
        <v>0</v>
      </c>
      <c r="AN112" s="392">
        <f>COUNTIF($B$12:B112,B112)</f>
        <v>0</v>
      </c>
      <c r="AO112" s="392"/>
      <c r="AP112" s="392" t="str">
        <f t="shared" si="120"/>
        <v/>
      </c>
      <c r="AQ112" s="392" t="str">
        <f t="shared" si="121"/>
        <v/>
      </c>
      <c r="AR112" s="392" t="str">
        <f t="shared" si="122"/>
        <v/>
      </c>
      <c r="AS112" s="392" t="str">
        <f t="shared" si="123"/>
        <v/>
      </c>
      <c r="AT112" s="392">
        <f t="shared" si="124"/>
        <v>0</v>
      </c>
      <c r="AU112" s="392" t="str">
        <f t="shared" si="125"/>
        <v/>
      </c>
      <c r="AV112" s="392" t="str">
        <f t="shared" si="126"/>
        <v/>
      </c>
      <c r="AW112" s="392" t="str">
        <f t="shared" si="127"/>
        <v/>
      </c>
      <c r="AX112" s="392" t="str">
        <f t="shared" si="128"/>
        <v/>
      </c>
      <c r="AY112" s="392" t="str">
        <f t="shared" si="129"/>
        <v/>
      </c>
      <c r="AZ112" s="392" t="str">
        <f t="shared" si="130"/>
        <v/>
      </c>
      <c r="BA112" s="392" t="str">
        <f t="shared" si="131"/>
        <v/>
      </c>
      <c r="BB112" s="392" t="str">
        <f t="shared" si="132"/>
        <v/>
      </c>
      <c r="BC112" s="392" t="str">
        <f t="shared" si="133"/>
        <v/>
      </c>
      <c r="BD112" s="396" t="str">
        <f t="shared" si="134"/>
        <v/>
      </c>
      <c r="BE112" s="386">
        <f t="shared" si="135"/>
        <v>0</v>
      </c>
      <c r="BF112" s="152"/>
      <c r="BG112" s="392">
        <f t="shared" si="136"/>
        <v>0</v>
      </c>
      <c r="BH112" s="392">
        <f t="shared" si="137"/>
        <v>0</v>
      </c>
      <c r="BI112" s="405">
        <f t="shared" si="138"/>
        <v>0</v>
      </c>
      <c r="BJ112" s="406">
        <f t="shared" si="114"/>
        <v>0</v>
      </c>
      <c r="BK112" s="391" t="str">
        <f t="shared" si="115"/>
        <v>0</v>
      </c>
      <c r="BL112" s="391" t="str">
        <f t="shared" si="116"/>
        <v>0</v>
      </c>
      <c r="BM112" s="405">
        <f t="shared" si="139"/>
        <v>0</v>
      </c>
      <c r="BN112" s="405" t="str">
        <f t="shared" si="140"/>
        <v>0m0</v>
      </c>
      <c r="BO112" s="392">
        <f t="shared" si="141"/>
        <v>0</v>
      </c>
      <c r="BP112" s="392">
        <f t="shared" si="142"/>
        <v>0</v>
      </c>
      <c r="BQ112" s="405">
        <f t="shared" si="143"/>
        <v>0</v>
      </c>
      <c r="BR112" s="406">
        <f t="shared" si="144"/>
        <v>0</v>
      </c>
      <c r="BS112" s="391" t="str">
        <f t="shared" si="145"/>
        <v>0</v>
      </c>
      <c r="BT112" s="391" t="str">
        <f t="shared" si="146"/>
        <v>0</v>
      </c>
      <c r="BU112" s="405">
        <f t="shared" si="147"/>
        <v>0</v>
      </c>
      <c r="BV112" s="405" t="str">
        <f t="shared" si="148"/>
        <v>0m0</v>
      </c>
      <c r="BW112" s="392">
        <f t="shared" si="149"/>
        <v>0</v>
      </c>
      <c r="BX112" s="392">
        <f t="shared" si="150"/>
        <v>0</v>
      </c>
      <c r="BY112" s="405">
        <f t="shared" si="151"/>
        <v>0</v>
      </c>
      <c r="BZ112" s="406">
        <f t="shared" si="152"/>
        <v>0</v>
      </c>
      <c r="CA112" s="391" t="str">
        <f t="shared" si="153"/>
        <v>0</v>
      </c>
      <c r="CB112" s="391" t="str">
        <f t="shared" si="154"/>
        <v>0</v>
      </c>
      <c r="CC112" s="405">
        <f t="shared" si="155"/>
        <v>0</v>
      </c>
      <c r="CD112" s="405" t="str">
        <f t="shared" si="156"/>
        <v>0m0</v>
      </c>
      <c r="CE112" s="392">
        <f t="shared" si="157"/>
        <v>0</v>
      </c>
      <c r="CF112" s="392">
        <f t="shared" si="158"/>
        <v>0</v>
      </c>
      <c r="CG112" s="405">
        <f t="shared" si="159"/>
        <v>0</v>
      </c>
      <c r="CH112" s="406">
        <f t="shared" si="160"/>
        <v>0</v>
      </c>
      <c r="CI112" s="391" t="str">
        <f t="shared" si="161"/>
        <v>0</v>
      </c>
      <c r="CJ112" s="391" t="str">
        <f t="shared" si="162"/>
        <v>0</v>
      </c>
      <c r="CK112" s="405">
        <f t="shared" si="163"/>
        <v>0</v>
      </c>
      <c r="CL112" s="405" t="str">
        <f t="shared" si="164"/>
        <v>0m0</v>
      </c>
      <c r="CM112" s="392">
        <f t="shared" si="165"/>
        <v>0</v>
      </c>
      <c r="CN112" s="392">
        <f t="shared" si="166"/>
        <v>0</v>
      </c>
      <c r="CO112" s="405">
        <f t="shared" si="167"/>
        <v>0</v>
      </c>
      <c r="CP112" s="406">
        <f t="shared" si="168"/>
        <v>0</v>
      </c>
      <c r="CQ112" s="391" t="str">
        <f t="shared" si="169"/>
        <v>0</v>
      </c>
      <c r="CR112" s="391" t="str">
        <f t="shared" si="170"/>
        <v>0</v>
      </c>
      <c r="CS112" s="405">
        <f t="shared" si="171"/>
        <v>0</v>
      </c>
      <c r="CT112" s="405" t="str">
        <f t="shared" si="172"/>
        <v>0m0</v>
      </c>
      <c r="CU112" s="405">
        <f t="shared" si="173"/>
        <v>0</v>
      </c>
      <c r="CV112" s="405">
        <f t="shared" si="174"/>
        <v>0</v>
      </c>
      <c r="CW112" s="405">
        <f t="shared" si="175"/>
        <v>0</v>
      </c>
      <c r="CX112" s="405">
        <f t="shared" si="176"/>
        <v>0</v>
      </c>
      <c r="CY112" s="405">
        <f t="shared" si="177"/>
        <v>0</v>
      </c>
      <c r="CZ112" s="405" t="str">
        <f t="shared" si="178"/>
        <v/>
      </c>
      <c r="DA112" s="405" t="str">
        <f t="shared" si="179"/>
        <v/>
      </c>
      <c r="DB112" s="405" t="str">
        <f t="shared" si="180"/>
        <v/>
      </c>
      <c r="DC112" s="405" t="str">
        <f t="shared" si="181"/>
        <v/>
      </c>
      <c r="DD112" s="405" t="str">
        <f t="shared" si="182"/>
        <v/>
      </c>
      <c r="DE112" s="405"/>
      <c r="DG112" s="405" t="str">
        <f t="shared" si="183"/>
        <v/>
      </c>
      <c r="DH112" s="405" t="str">
        <f t="shared" si="184"/>
        <v/>
      </c>
      <c r="DI112" s="405">
        <f t="shared" si="185"/>
        <v>0</v>
      </c>
      <c r="DJ112" s="405" t="str">
        <f t="shared" si="186"/>
        <v/>
      </c>
      <c r="DK112" s="405" t="str">
        <f t="shared" si="187"/>
        <v/>
      </c>
      <c r="DL112" s="405" t="str">
        <f t="shared" si="188"/>
        <v/>
      </c>
      <c r="DM112" s="405" t="str">
        <f t="shared" si="189"/>
        <v/>
      </c>
      <c r="DN112" s="405" t="str">
        <f t="shared" si="190"/>
        <v/>
      </c>
      <c r="DO112" s="405" t="str">
        <f t="shared" si="191"/>
        <v/>
      </c>
      <c r="DS112" s="386">
        <f t="shared" si="194"/>
        <v>0</v>
      </c>
      <c r="DT112" s="386">
        <f t="shared" si="192"/>
        <v>0</v>
      </c>
      <c r="DU112" s="404">
        <f t="shared" si="193"/>
        <v>0</v>
      </c>
    </row>
    <row r="113" spans="1:125" s="404" customFormat="1" ht="18" hidden="1" customHeight="1">
      <c r="A113" s="140" t="str">
        <f t="shared" si="117"/>
        <v/>
      </c>
      <c r="B113" s="153"/>
      <c r="C113" s="31" t="str">
        <f>IF(B113="","",VLOOKUP(B113,学連登録!$C$2:$G$3000,2,FALSE))</f>
        <v/>
      </c>
      <c r="D113" s="32" t="str">
        <f>IF(B113="","",VLOOKUP(B113,学連登録!$C$2:$G$3000,3,FALSE))</f>
        <v/>
      </c>
      <c r="E113" s="33" t="str">
        <f>IF(B113="","",VLOOKUP(B113,学連登録!$C$2:$G$3000,4,FALSE))</f>
        <v/>
      </c>
      <c r="F113" s="376" t="str">
        <f>IF(B113="","",VLOOKUP(B113,学連登録!$C$2:$I$3000,7,FALSE))</f>
        <v/>
      </c>
      <c r="G113" s="154"/>
      <c r="H113" s="915"/>
      <c r="I113" s="916"/>
      <c r="J113" s="155"/>
      <c r="K113" s="887"/>
      <c r="L113" s="888"/>
      <c r="M113" s="155"/>
      <c r="N113" s="881"/>
      <c r="O113" s="882"/>
      <c r="P113" s="154"/>
      <c r="Q113" s="887"/>
      <c r="R113" s="888"/>
      <c r="S113" s="154"/>
      <c r="T113" s="887"/>
      <c r="U113" s="888"/>
      <c r="V113" s="101" t="str">
        <f>IF(B113="","",VLOOKUP(B113,学連登録!$C$2:$H$3000,6,FALSE))</f>
        <v/>
      </c>
      <c r="W113" s="370"/>
      <c r="X113" s="152"/>
      <c r="Y113" s="116" t="str">
        <f t="shared" si="195"/>
        <v/>
      </c>
      <c r="Z113" s="97" t="str">
        <f>IF(G113="","",VLOOKUP(G113,種目名!$O$5:$T$104,3,0))</f>
        <v/>
      </c>
      <c r="AA113" s="98" t="str">
        <f>IF(J113="","",VLOOKUP(J113,種目名!$O$5:$T$104,3,0))</f>
        <v/>
      </c>
      <c r="AB113" s="117" t="str">
        <f>IF(M113="","",VLOOKUP(M113,種目名!$O$5:$T$104,3,0))</f>
        <v/>
      </c>
      <c r="AC113" s="117" t="str">
        <f>IF(P113="","",VLOOKUP(AF113,種目名!$O$5:$T$104,3,0))</f>
        <v/>
      </c>
      <c r="AD113" s="118" t="str">
        <f>IF(S113="","",VLOOKUP(AI113,種目名!$O$5:$T$104,3,0))</f>
        <v/>
      </c>
      <c r="AE113" s="115">
        <f t="shared" si="196"/>
        <v>0</v>
      </c>
      <c r="AF113" s="152" t="str">
        <f t="shared" si="197"/>
        <v/>
      </c>
      <c r="AG113" s="152" t="str">
        <f t="shared" si="198"/>
        <v/>
      </c>
      <c r="AH113" s="115">
        <f t="shared" si="199"/>
        <v>0</v>
      </c>
      <c r="AI113" s="152" t="str">
        <f t="shared" si="200"/>
        <v/>
      </c>
      <c r="AJ113" s="152" t="str">
        <f t="shared" si="201"/>
        <v/>
      </c>
      <c r="AK113" s="383"/>
      <c r="AL113" s="166">
        <f t="shared" si="118"/>
        <v>0</v>
      </c>
      <c r="AM113" s="392">
        <f t="shared" si="119"/>
        <v>0</v>
      </c>
      <c r="AN113" s="392">
        <f>COUNTIF($B$12:B113,B113)</f>
        <v>0</v>
      </c>
      <c r="AO113" s="392"/>
      <c r="AP113" s="392" t="str">
        <f t="shared" si="120"/>
        <v/>
      </c>
      <c r="AQ113" s="392" t="str">
        <f t="shared" si="121"/>
        <v/>
      </c>
      <c r="AR113" s="392" t="str">
        <f t="shared" si="122"/>
        <v/>
      </c>
      <c r="AS113" s="392" t="str">
        <f t="shared" si="123"/>
        <v/>
      </c>
      <c r="AT113" s="392">
        <f t="shared" si="124"/>
        <v>0</v>
      </c>
      <c r="AU113" s="392" t="str">
        <f t="shared" si="125"/>
        <v/>
      </c>
      <c r="AV113" s="392" t="str">
        <f t="shared" si="126"/>
        <v/>
      </c>
      <c r="AW113" s="392" t="str">
        <f t="shared" si="127"/>
        <v/>
      </c>
      <c r="AX113" s="392" t="str">
        <f t="shared" si="128"/>
        <v/>
      </c>
      <c r="AY113" s="392" t="str">
        <f t="shared" si="129"/>
        <v/>
      </c>
      <c r="AZ113" s="392" t="str">
        <f t="shared" si="130"/>
        <v/>
      </c>
      <c r="BA113" s="392" t="str">
        <f t="shared" si="131"/>
        <v/>
      </c>
      <c r="BB113" s="392" t="str">
        <f t="shared" si="132"/>
        <v/>
      </c>
      <c r="BC113" s="392" t="str">
        <f t="shared" si="133"/>
        <v/>
      </c>
      <c r="BD113" s="396" t="str">
        <f t="shared" si="134"/>
        <v/>
      </c>
      <c r="BE113" s="386">
        <f t="shared" si="135"/>
        <v>0</v>
      </c>
      <c r="BF113" s="152"/>
      <c r="BG113" s="392">
        <f t="shared" si="136"/>
        <v>0</v>
      </c>
      <c r="BH113" s="392">
        <f t="shared" si="137"/>
        <v>0</v>
      </c>
      <c r="BI113" s="405">
        <f t="shared" si="138"/>
        <v>0</v>
      </c>
      <c r="BJ113" s="406">
        <f t="shared" si="114"/>
        <v>0</v>
      </c>
      <c r="BK113" s="391" t="str">
        <f t="shared" si="115"/>
        <v>0</v>
      </c>
      <c r="BL113" s="391" t="str">
        <f t="shared" si="116"/>
        <v>0</v>
      </c>
      <c r="BM113" s="405">
        <f t="shared" si="139"/>
        <v>0</v>
      </c>
      <c r="BN113" s="405" t="str">
        <f t="shared" si="140"/>
        <v>0m0</v>
      </c>
      <c r="BO113" s="392">
        <f t="shared" si="141"/>
        <v>0</v>
      </c>
      <c r="BP113" s="392">
        <f t="shared" si="142"/>
        <v>0</v>
      </c>
      <c r="BQ113" s="405">
        <f t="shared" si="143"/>
        <v>0</v>
      </c>
      <c r="BR113" s="406">
        <f t="shared" si="144"/>
        <v>0</v>
      </c>
      <c r="BS113" s="391" t="str">
        <f t="shared" si="145"/>
        <v>0</v>
      </c>
      <c r="BT113" s="391" t="str">
        <f t="shared" si="146"/>
        <v>0</v>
      </c>
      <c r="BU113" s="405">
        <f t="shared" si="147"/>
        <v>0</v>
      </c>
      <c r="BV113" s="405" t="str">
        <f t="shared" si="148"/>
        <v>0m0</v>
      </c>
      <c r="BW113" s="392">
        <f t="shared" si="149"/>
        <v>0</v>
      </c>
      <c r="BX113" s="392">
        <f t="shared" si="150"/>
        <v>0</v>
      </c>
      <c r="BY113" s="405">
        <f t="shared" si="151"/>
        <v>0</v>
      </c>
      <c r="BZ113" s="406">
        <f t="shared" si="152"/>
        <v>0</v>
      </c>
      <c r="CA113" s="391" t="str">
        <f t="shared" si="153"/>
        <v>0</v>
      </c>
      <c r="CB113" s="391" t="str">
        <f t="shared" si="154"/>
        <v>0</v>
      </c>
      <c r="CC113" s="405">
        <f t="shared" si="155"/>
        <v>0</v>
      </c>
      <c r="CD113" s="405" t="str">
        <f t="shared" si="156"/>
        <v>0m0</v>
      </c>
      <c r="CE113" s="392">
        <f t="shared" si="157"/>
        <v>0</v>
      </c>
      <c r="CF113" s="392">
        <f t="shared" si="158"/>
        <v>0</v>
      </c>
      <c r="CG113" s="405">
        <f t="shared" si="159"/>
        <v>0</v>
      </c>
      <c r="CH113" s="406">
        <f t="shared" si="160"/>
        <v>0</v>
      </c>
      <c r="CI113" s="391" t="str">
        <f t="shared" si="161"/>
        <v>0</v>
      </c>
      <c r="CJ113" s="391" t="str">
        <f t="shared" si="162"/>
        <v>0</v>
      </c>
      <c r="CK113" s="405">
        <f t="shared" si="163"/>
        <v>0</v>
      </c>
      <c r="CL113" s="405" t="str">
        <f t="shared" si="164"/>
        <v>0m0</v>
      </c>
      <c r="CM113" s="392">
        <f t="shared" si="165"/>
        <v>0</v>
      </c>
      <c r="CN113" s="392">
        <f t="shared" si="166"/>
        <v>0</v>
      </c>
      <c r="CO113" s="405">
        <f t="shared" si="167"/>
        <v>0</v>
      </c>
      <c r="CP113" s="406">
        <f t="shared" si="168"/>
        <v>0</v>
      </c>
      <c r="CQ113" s="391" t="str">
        <f t="shared" si="169"/>
        <v>0</v>
      </c>
      <c r="CR113" s="391" t="str">
        <f t="shared" si="170"/>
        <v>0</v>
      </c>
      <c r="CS113" s="405">
        <f t="shared" si="171"/>
        <v>0</v>
      </c>
      <c r="CT113" s="405" t="str">
        <f t="shared" si="172"/>
        <v>0m0</v>
      </c>
      <c r="CU113" s="405">
        <f t="shared" si="173"/>
        <v>0</v>
      </c>
      <c r="CV113" s="405">
        <f t="shared" si="174"/>
        <v>0</v>
      </c>
      <c r="CW113" s="405">
        <f t="shared" si="175"/>
        <v>0</v>
      </c>
      <c r="CX113" s="405">
        <f t="shared" si="176"/>
        <v>0</v>
      </c>
      <c r="CY113" s="405">
        <f t="shared" si="177"/>
        <v>0</v>
      </c>
      <c r="CZ113" s="405" t="str">
        <f t="shared" si="178"/>
        <v/>
      </c>
      <c r="DA113" s="405" t="str">
        <f t="shared" si="179"/>
        <v/>
      </c>
      <c r="DB113" s="405" t="str">
        <f t="shared" si="180"/>
        <v/>
      </c>
      <c r="DC113" s="405" t="str">
        <f t="shared" si="181"/>
        <v/>
      </c>
      <c r="DD113" s="405" t="str">
        <f t="shared" si="182"/>
        <v/>
      </c>
      <c r="DE113" s="405"/>
      <c r="DG113" s="405" t="str">
        <f t="shared" si="183"/>
        <v/>
      </c>
      <c r="DH113" s="405" t="str">
        <f t="shared" si="184"/>
        <v/>
      </c>
      <c r="DI113" s="405">
        <f t="shared" si="185"/>
        <v>0</v>
      </c>
      <c r="DJ113" s="405" t="str">
        <f t="shared" si="186"/>
        <v/>
      </c>
      <c r="DK113" s="405" t="str">
        <f t="shared" si="187"/>
        <v/>
      </c>
      <c r="DL113" s="405" t="str">
        <f t="shared" si="188"/>
        <v/>
      </c>
      <c r="DM113" s="405" t="str">
        <f t="shared" si="189"/>
        <v/>
      </c>
      <c r="DN113" s="405" t="str">
        <f t="shared" si="190"/>
        <v/>
      </c>
      <c r="DO113" s="405" t="str">
        <f t="shared" si="191"/>
        <v/>
      </c>
      <c r="DS113" s="386">
        <f t="shared" si="194"/>
        <v>0</v>
      </c>
      <c r="DT113" s="386">
        <f t="shared" si="192"/>
        <v>0</v>
      </c>
      <c r="DU113" s="404">
        <f t="shared" si="193"/>
        <v>0</v>
      </c>
    </row>
    <row r="114" spans="1:125" s="404" customFormat="1" ht="18" hidden="1" customHeight="1">
      <c r="A114" s="140" t="str">
        <f t="shared" si="117"/>
        <v/>
      </c>
      <c r="B114" s="153"/>
      <c r="C114" s="31" t="str">
        <f>IF(B114="","",VLOOKUP(B114,学連登録!$C$2:$G$3000,2,FALSE))</f>
        <v/>
      </c>
      <c r="D114" s="32" t="str">
        <f>IF(B114="","",VLOOKUP(B114,学連登録!$C$2:$G$3000,3,FALSE))</f>
        <v/>
      </c>
      <c r="E114" s="33" t="str">
        <f>IF(B114="","",VLOOKUP(B114,学連登録!$C$2:$G$3000,4,FALSE))</f>
        <v/>
      </c>
      <c r="F114" s="376" t="str">
        <f>IF(B114="","",VLOOKUP(B114,学連登録!$C$2:$I$3000,7,FALSE))</f>
        <v/>
      </c>
      <c r="G114" s="154"/>
      <c r="H114" s="915"/>
      <c r="I114" s="916"/>
      <c r="J114" s="155"/>
      <c r="K114" s="887"/>
      <c r="L114" s="888"/>
      <c r="M114" s="155"/>
      <c r="N114" s="881"/>
      <c r="O114" s="882"/>
      <c r="P114" s="154"/>
      <c r="Q114" s="887"/>
      <c r="R114" s="888"/>
      <c r="S114" s="154"/>
      <c r="T114" s="887"/>
      <c r="U114" s="888"/>
      <c r="V114" s="101" t="str">
        <f>IF(B114="","",VLOOKUP(B114,学連登録!$C$2:$H$3000,6,FALSE))</f>
        <v/>
      </c>
      <c r="W114" s="370"/>
      <c r="X114" s="152"/>
      <c r="Y114" s="116" t="str">
        <f t="shared" si="195"/>
        <v/>
      </c>
      <c r="Z114" s="97" t="str">
        <f>IF(G114="","",VLOOKUP(G114,種目名!$O$5:$T$104,3,0))</f>
        <v/>
      </c>
      <c r="AA114" s="98" t="str">
        <f>IF(J114="","",VLOOKUP(J114,種目名!$O$5:$T$104,3,0))</f>
        <v/>
      </c>
      <c r="AB114" s="117" t="str">
        <f>IF(M114="","",VLOOKUP(M114,種目名!$O$5:$T$104,3,0))</f>
        <v/>
      </c>
      <c r="AC114" s="117" t="str">
        <f>IF(P114="","",VLOOKUP(AF114,種目名!$O$5:$T$104,3,0))</f>
        <v/>
      </c>
      <c r="AD114" s="118" t="str">
        <f>IF(S114="","",VLOOKUP(AI114,種目名!$O$5:$T$104,3,0))</f>
        <v/>
      </c>
      <c r="AE114" s="115">
        <f t="shared" si="196"/>
        <v>0</v>
      </c>
      <c r="AF114" s="152" t="str">
        <f t="shared" si="197"/>
        <v/>
      </c>
      <c r="AG114" s="152" t="str">
        <f t="shared" si="198"/>
        <v/>
      </c>
      <c r="AH114" s="115">
        <f t="shared" si="199"/>
        <v>0</v>
      </c>
      <c r="AI114" s="152" t="str">
        <f t="shared" si="200"/>
        <v/>
      </c>
      <c r="AJ114" s="152" t="str">
        <f t="shared" si="201"/>
        <v/>
      </c>
      <c r="AK114" s="383"/>
      <c r="AL114" s="166">
        <f t="shared" si="118"/>
        <v>0</v>
      </c>
      <c r="AM114" s="392">
        <f t="shared" si="119"/>
        <v>0</v>
      </c>
      <c r="AN114" s="392">
        <f>COUNTIF($B$12:B114,B114)</f>
        <v>0</v>
      </c>
      <c r="AO114" s="392"/>
      <c r="AP114" s="392" t="str">
        <f t="shared" si="120"/>
        <v/>
      </c>
      <c r="AQ114" s="392" t="str">
        <f t="shared" si="121"/>
        <v/>
      </c>
      <c r="AR114" s="392" t="str">
        <f t="shared" si="122"/>
        <v/>
      </c>
      <c r="AS114" s="392" t="str">
        <f t="shared" si="123"/>
        <v/>
      </c>
      <c r="AT114" s="392">
        <f t="shared" si="124"/>
        <v>0</v>
      </c>
      <c r="AU114" s="392" t="str">
        <f t="shared" si="125"/>
        <v/>
      </c>
      <c r="AV114" s="392" t="str">
        <f t="shared" si="126"/>
        <v/>
      </c>
      <c r="AW114" s="392" t="str">
        <f t="shared" si="127"/>
        <v/>
      </c>
      <c r="AX114" s="392" t="str">
        <f t="shared" si="128"/>
        <v/>
      </c>
      <c r="AY114" s="392" t="str">
        <f t="shared" si="129"/>
        <v/>
      </c>
      <c r="AZ114" s="392" t="str">
        <f t="shared" si="130"/>
        <v/>
      </c>
      <c r="BA114" s="392" t="str">
        <f t="shared" si="131"/>
        <v/>
      </c>
      <c r="BB114" s="392" t="str">
        <f t="shared" si="132"/>
        <v/>
      </c>
      <c r="BC114" s="392" t="str">
        <f t="shared" si="133"/>
        <v/>
      </c>
      <c r="BD114" s="396" t="str">
        <f t="shared" si="134"/>
        <v/>
      </c>
      <c r="BE114" s="386">
        <f t="shared" si="135"/>
        <v>0</v>
      </c>
      <c r="BF114" s="152"/>
      <c r="BG114" s="392">
        <f t="shared" si="136"/>
        <v>0</v>
      </c>
      <c r="BH114" s="392">
        <f t="shared" si="137"/>
        <v>0</v>
      </c>
      <c r="BI114" s="405">
        <f t="shared" si="138"/>
        <v>0</v>
      </c>
      <c r="BJ114" s="406">
        <f t="shared" si="114"/>
        <v>0</v>
      </c>
      <c r="BK114" s="391" t="str">
        <f t="shared" si="115"/>
        <v>0</v>
      </c>
      <c r="BL114" s="391" t="str">
        <f t="shared" si="116"/>
        <v>0</v>
      </c>
      <c r="BM114" s="405">
        <f t="shared" si="139"/>
        <v>0</v>
      </c>
      <c r="BN114" s="405" t="str">
        <f t="shared" si="140"/>
        <v>0m0</v>
      </c>
      <c r="BO114" s="392">
        <f t="shared" si="141"/>
        <v>0</v>
      </c>
      <c r="BP114" s="392">
        <f t="shared" si="142"/>
        <v>0</v>
      </c>
      <c r="BQ114" s="405">
        <f t="shared" si="143"/>
        <v>0</v>
      </c>
      <c r="BR114" s="406">
        <f t="shared" si="144"/>
        <v>0</v>
      </c>
      <c r="BS114" s="391" t="str">
        <f t="shared" si="145"/>
        <v>0</v>
      </c>
      <c r="BT114" s="391" t="str">
        <f t="shared" si="146"/>
        <v>0</v>
      </c>
      <c r="BU114" s="405">
        <f t="shared" si="147"/>
        <v>0</v>
      </c>
      <c r="BV114" s="405" t="str">
        <f t="shared" si="148"/>
        <v>0m0</v>
      </c>
      <c r="BW114" s="392">
        <f t="shared" si="149"/>
        <v>0</v>
      </c>
      <c r="BX114" s="392">
        <f t="shared" si="150"/>
        <v>0</v>
      </c>
      <c r="BY114" s="405">
        <f t="shared" si="151"/>
        <v>0</v>
      </c>
      <c r="BZ114" s="406">
        <f t="shared" si="152"/>
        <v>0</v>
      </c>
      <c r="CA114" s="391" t="str">
        <f t="shared" si="153"/>
        <v>0</v>
      </c>
      <c r="CB114" s="391" t="str">
        <f t="shared" si="154"/>
        <v>0</v>
      </c>
      <c r="CC114" s="405">
        <f t="shared" si="155"/>
        <v>0</v>
      </c>
      <c r="CD114" s="405" t="str">
        <f t="shared" si="156"/>
        <v>0m0</v>
      </c>
      <c r="CE114" s="392">
        <f t="shared" si="157"/>
        <v>0</v>
      </c>
      <c r="CF114" s="392">
        <f t="shared" si="158"/>
        <v>0</v>
      </c>
      <c r="CG114" s="405">
        <f t="shared" si="159"/>
        <v>0</v>
      </c>
      <c r="CH114" s="406">
        <f t="shared" si="160"/>
        <v>0</v>
      </c>
      <c r="CI114" s="391" t="str">
        <f t="shared" si="161"/>
        <v>0</v>
      </c>
      <c r="CJ114" s="391" t="str">
        <f t="shared" si="162"/>
        <v>0</v>
      </c>
      <c r="CK114" s="405">
        <f t="shared" si="163"/>
        <v>0</v>
      </c>
      <c r="CL114" s="405" t="str">
        <f t="shared" si="164"/>
        <v>0m0</v>
      </c>
      <c r="CM114" s="392">
        <f t="shared" si="165"/>
        <v>0</v>
      </c>
      <c r="CN114" s="392">
        <f t="shared" si="166"/>
        <v>0</v>
      </c>
      <c r="CO114" s="405">
        <f t="shared" si="167"/>
        <v>0</v>
      </c>
      <c r="CP114" s="406">
        <f t="shared" si="168"/>
        <v>0</v>
      </c>
      <c r="CQ114" s="391" t="str">
        <f t="shared" si="169"/>
        <v>0</v>
      </c>
      <c r="CR114" s="391" t="str">
        <f t="shared" si="170"/>
        <v>0</v>
      </c>
      <c r="CS114" s="405">
        <f t="shared" si="171"/>
        <v>0</v>
      </c>
      <c r="CT114" s="405" t="str">
        <f t="shared" si="172"/>
        <v>0m0</v>
      </c>
      <c r="CU114" s="405">
        <f t="shared" si="173"/>
        <v>0</v>
      </c>
      <c r="CV114" s="405">
        <f t="shared" si="174"/>
        <v>0</v>
      </c>
      <c r="CW114" s="405">
        <f t="shared" si="175"/>
        <v>0</v>
      </c>
      <c r="CX114" s="405">
        <f t="shared" si="176"/>
        <v>0</v>
      </c>
      <c r="CY114" s="405">
        <f t="shared" si="177"/>
        <v>0</v>
      </c>
      <c r="CZ114" s="405" t="str">
        <f t="shared" si="178"/>
        <v/>
      </c>
      <c r="DA114" s="405" t="str">
        <f t="shared" si="179"/>
        <v/>
      </c>
      <c r="DB114" s="405" t="str">
        <f t="shared" si="180"/>
        <v/>
      </c>
      <c r="DC114" s="405" t="str">
        <f t="shared" si="181"/>
        <v/>
      </c>
      <c r="DD114" s="405" t="str">
        <f t="shared" si="182"/>
        <v/>
      </c>
      <c r="DE114" s="405"/>
      <c r="DG114" s="405" t="str">
        <f t="shared" si="183"/>
        <v/>
      </c>
      <c r="DH114" s="405" t="str">
        <f t="shared" si="184"/>
        <v/>
      </c>
      <c r="DI114" s="405">
        <f t="shared" si="185"/>
        <v>0</v>
      </c>
      <c r="DJ114" s="405" t="str">
        <f t="shared" si="186"/>
        <v/>
      </c>
      <c r="DK114" s="405" t="str">
        <f t="shared" si="187"/>
        <v/>
      </c>
      <c r="DL114" s="405" t="str">
        <f t="shared" si="188"/>
        <v/>
      </c>
      <c r="DM114" s="405" t="str">
        <f t="shared" si="189"/>
        <v/>
      </c>
      <c r="DN114" s="405" t="str">
        <f t="shared" si="190"/>
        <v/>
      </c>
      <c r="DO114" s="405" t="str">
        <f t="shared" si="191"/>
        <v/>
      </c>
      <c r="DS114" s="386">
        <f t="shared" si="194"/>
        <v>0</v>
      </c>
      <c r="DT114" s="386">
        <f t="shared" si="192"/>
        <v>0</v>
      </c>
      <c r="DU114" s="404">
        <f t="shared" si="193"/>
        <v>0</v>
      </c>
    </row>
    <row r="115" spans="1:125" s="404" customFormat="1" ht="18" hidden="1" customHeight="1">
      <c r="A115" s="140" t="str">
        <f t="shared" si="117"/>
        <v/>
      </c>
      <c r="B115" s="153"/>
      <c r="C115" s="31" t="str">
        <f>IF(B115="","",VLOOKUP(B115,学連登録!$C$2:$G$3000,2,FALSE))</f>
        <v/>
      </c>
      <c r="D115" s="32" t="str">
        <f>IF(B115="","",VLOOKUP(B115,学連登録!$C$2:$G$3000,3,FALSE))</f>
        <v/>
      </c>
      <c r="E115" s="33" t="str">
        <f>IF(B115="","",VLOOKUP(B115,学連登録!$C$2:$G$3000,4,FALSE))</f>
        <v/>
      </c>
      <c r="F115" s="376" t="str">
        <f>IF(B115="","",VLOOKUP(B115,学連登録!$C$2:$I$3000,7,FALSE))</f>
        <v/>
      </c>
      <c r="G115" s="154"/>
      <c r="H115" s="915"/>
      <c r="I115" s="916"/>
      <c r="J115" s="155"/>
      <c r="K115" s="887"/>
      <c r="L115" s="888"/>
      <c r="M115" s="155"/>
      <c r="N115" s="881"/>
      <c r="O115" s="882"/>
      <c r="P115" s="154"/>
      <c r="Q115" s="887"/>
      <c r="R115" s="888"/>
      <c r="S115" s="154"/>
      <c r="T115" s="887"/>
      <c r="U115" s="888"/>
      <c r="V115" s="101" t="str">
        <f>IF(B115="","",VLOOKUP(B115,学連登録!$C$2:$H$3000,6,FALSE))</f>
        <v/>
      </c>
      <c r="W115" s="370"/>
      <c r="X115" s="152"/>
      <c r="Y115" s="116" t="str">
        <f t="shared" si="195"/>
        <v/>
      </c>
      <c r="Z115" s="97" t="str">
        <f>IF(G115="","",VLOOKUP(G115,種目名!$O$5:$T$104,3,0))</f>
        <v/>
      </c>
      <c r="AA115" s="98" t="str">
        <f>IF(J115="","",VLOOKUP(J115,種目名!$O$5:$T$104,3,0))</f>
        <v/>
      </c>
      <c r="AB115" s="117" t="str">
        <f>IF(M115="","",VLOOKUP(M115,種目名!$O$5:$T$104,3,0))</f>
        <v/>
      </c>
      <c r="AC115" s="117" t="str">
        <f>IF(P115="","",VLOOKUP(AF115,種目名!$O$5:$T$104,3,0))</f>
        <v/>
      </c>
      <c r="AD115" s="118" t="str">
        <f>IF(S115="","",VLOOKUP(AI115,種目名!$O$5:$T$104,3,0))</f>
        <v/>
      </c>
      <c r="AE115" s="115">
        <f t="shared" si="196"/>
        <v>0</v>
      </c>
      <c r="AF115" s="152" t="str">
        <f t="shared" si="197"/>
        <v/>
      </c>
      <c r="AG115" s="152" t="str">
        <f t="shared" si="198"/>
        <v/>
      </c>
      <c r="AH115" s="115">
        <f t="shared" si="199"/>
        <v>0</v>
      </c>
      <c r="AI115" s="152" t="str">
        <f t="shared" si="200"/>
        <v/>
      </c>
      <c r="AJ115" s="152" t="str">
        <f t="shared" si="201"/>
        <v/>
      </c>
      <c r="AK115" s="383"/>
      <c r="AL115" s="166">
        <f t="shared" si="118"/>
        <v>0</v>
      </c>
      <c r="AM115" s="392">
        <f t="shared" si="119"/>
        <v>0</v>
      </c>
      <c r="AN115" s="392">
        <f>COUNTIF($B$12:B115,B115)</f>
        <v>0</v>
      </c>
      <c r="AO115" s="392"/>
      <c r="AP115" s="392" t="str">
        <f t="shared" si="120"/>
        <v/>
      </c>
      <c r="AQ115" s="392" t="str">
        <f t="shared" si="121"/>
        <v/>
      </c>
      <c r="AR115" s="392" t="str">
        <f t="shared" si="122"/>
        <v/>
      </c>
      <c r="AS115" s="392" t="str">
        <f t="shared" si="123"/>
        <v/>
      </c>
      <c r="AT115" s="392">
        <f t="shared" si="124"/>
        <v>0</v>
      </c>
      <c r="AU115" s="392" t="str">
        <f t="shared" si="125"/>
        <v/>
      </c>
      <c r="AV115" s="392" t="str">
        <f t="shared" si="126"/>
        <v/>
      </c>
      <c r="AW115" s="392" t="str">
        <f t="shared" si="127"/>
        <v/>
      </c>
      <c r="AX115" s="392" t="str">
        <f t="shared" si="128"/>
        <v/>
      </c>
      <c r="AY115" s="392" t="str">
        <f t="shared" si="129"/>
        <v/>
      </c>
      <c r="AZ115" s="392" t="str">
        <f t="shared" si="130"/>
        <v/>
      </c>
      <c r="BA115" s="392" t="str">
        <f t="shared" si="131"/>
        <v/>
      </c>
      <c r="BB115" s="392" t="str">
        <f t="shared" si="132"/>
        <v/>
      </c>
      <c r="BC115" s="392" t="str">
        <f t="shared" si="133"/>
        <v/>
      </c>
      <c r="BD115" s="396" t="str">
        <f t="shared" si="134"/>
        <v/>
      </c>
      <c r="BE115" s="386">
        <f t="shared" si="135"/>
        <v>0</v>
      </c>
      <c r="BF115" s="152"/>
      <c r="BG115" s="392">
        <f t="shared" si="136"/>
        <v>0</v>
      </c>
      <c r="BH115" s="392">
        <f t="shared" si="137"/>
        <v>0</v>
      </c>
      <c r="BI115" s="405">
        <f t="shared" si="138"/>
        <v>0</v>
      </c>
      <c r="BJ115" s="406">
        <f t="shared" si="114"/>
        <v>0</v>
      </c>
      <c r="BK115" s="391" t="str">
        <f t="shared" si="115"/>
        <v>0</v>
      </c>
      <c r="BL115" s="391" t="str">
        <f t="shared" si="116"/>
        <v>0</v>
      </c>
      <c r="BM115" s="405">
        <f t="shared" si="139"/>
        <v>0</v>
      </c>
      <c r="BN115" s="405" t="str">
        <f t="shared" si="140"/>
        <v>0m0</v>
      </c>
      <c r="BO115" s="392">
        <f t="shared" si="141"/>
        <v>0</v>
      </c>
      <c r="BP115" s="392">
        <f t="shared" si="142"/>
        <v>0</v>
      </c>
      <c r="BQ115" s="405">
        <f t="shared" si="143"/>
        <v>0</v>
      </c>
      <c r="BR115" s="406">
        <f t="shared" si="144"/>
        <v>0</v>
      </c>
      <c r="BS115" s="391" t="str">
        <f t="shared" si="145"/>
        <v>0</v>
      </c>
      <c r="BT115" s="391" t="str">
        <f t="shared" si="146"/>
        <v>0</v>
      </c>
      <c r="BU115" s="405">
        <f t="shared" si="147"/>
        <v>0</v>
      </c>
      <c r="BV115" s="405" t="str">
        <f t="shared" si="148"/>
        <v>0m0</v>
      </c>
      <c r="BW115" s="392">
        <f t="shared" si="149"/>
        <v>0</v>
      </c>
      <c r="BX115" s="392">
        <f t="shared" si="150"/>
        <v>0</v>
      </c>
      <c r="BY115" s="405">
        <f t="shared" si="151"/>
        <v>0</v>
      </c>
      <c r="BZ115" s="406">
        <f t="shared" si="152"/>
        <v>0</v>
      </c>
      <c r="CA115" s="391" t="str">
        <f t="shared" si="153"/>
        <v>0</v>
      </c>
      <c r="CB115" s="391" t="str">
        <f t="shared" si="154"/>
        <v>0</v>
      </c>
      <c r="CC115" s="405">
        <f t="shared" si="155"/>
        <v>0</v>
      </c>
      <c r="CD115" s="405" t="str">
        <f t="shared" si="156"/>
        <v>0m0</v>
      </c>
      <c r="CE115" s="392">
        <f t="shared" si="157"/>
        <v>0</v>
      </c>
      <c r="CF115" s="392">
        <f t="shared" si="158"/>
        <v>0</v>
      </c>
      <c r="CG115" s="405">
        <f t="shared" si="159"/>
        <v>0</v>
      </c>
      <c r="CH115" s="406">
        <f t="shared" si="160"/>
        <v>0</v>
      </c>
      <c r="CI115" s="391" t="str">
        <f t="shared" si="161"/>
        <v>0</v>
      </c>
      <c r="CJ115" s="391" t="str">
        <f t="shared" si="162"/>
        <v>0</v>
      </c>
      <c r="CK115" s="405">
        <f t="shared" si="163"/>
        <v>0</v>
      </c>
      <c r="CL115" s="405" t="str">
        <f t="shared" si="164"/>
        <v>0m0</v>
      </c>
      <c r="CM115" s="392">
        <f t="shared" si="165"/>
        <v>0</v>
      </c>
      <c r="CN115" s="392">
        <f t="shared" si="166"/>
        <v>0</v>
      </c>
      <c r="CO115" s="405">
        <f t="shared" si="167"/>
        <v>0</v>
      </c>
      <c r="CP115" s="406">
        <f t="shared" si="168"/>
        <v>0</v>
      </c>
      <c r="CQ115" s="391" t="str">
        <f t="shared" si="169"/>
        <v>0</v>
      </c>
      <c r="CR115" s="391" t="str">
        <f t="shared" si="170"/>
        <v>0</v>
      </c>
      <c r="CS115" s="405">
        <f t="shared" si="171"/>
        <v>0</v>
      </c>
      <c r="CT115" s="405" t="str">
        <f t="shared" si="172"/>
        <v>0m0</v>
      </c>
      <c r="CU115" s="405">
        <f t="shared" si="173"/>
        <v>0</v>
      </c>
      <c r="CV115" s="405">
        <f t="shared" si="174"/>
        <v>0</v>
      </c>
      <c r="CW115" s="405">
        <f t="shared" si="175"/>
        <v>0</v>
      </c>
      <c r="CX115" s="405">
        <f t="shared" si="176"/>
        <v>0</v>
      </c>
      <c r="CY115" s="405">
        <f t="shared" si="177"/>
        <v>0</v>
      </c>
      <c r="CZ115" s="405" t="str">
        <f t="shared" si="178"/>
        <v/>
      </c>
      <c r="DA115" s="405" t="str">
        <f t="shared" si="179"/>
        <v/>
      </c>
      <c r="DB115" s="405" t="str">
        <f t="shared" si="180"/>
        <v/>
      </c>
      <c r="DC115" s="405" t="str">
        <f t="shared" si="181"/>
        <v/>
      </c>
      <c r="DD115" s="405" t="str">
        <f t="shared" si="182"/>
        <v/>
      </c>
      <c r="DE115" s="405"/>
      <c r="DG115" s="405" t="str">
        <f t="shared" si="183"/>
        <v/>
      </c>
      <c r="DH115" s="405" t="str">
        <f t="shared" si="184"/>
        <v/>
      </c>
      <c r="DI115" s="405">
        <f t="shared" si="185"/>
        <v>0</v>
      </c>
      <c r="DJ115" s="405" t="str">
        <f t="shared" si="186"/>
        <v/>
      </c>
      <c r="DK115" s="405" t="str">
        <f t="shared" si="187"/>
        <v/>
      </c>
      <c r="DL115" s="405" t="str">
        <f t="shared" si="188"/>
        <v/>
      </c>
      <c r="DM115" s="405" t="str">
        <f t="shared" si="189"/>
        <v/>
      </c>
      <c r="DN115" s="405" t="str">
        <f t="shared" si="190"/>
        <v/>
      </c>
      <c r="DO115" s="405" t="str">
        <f t="shared" si="191"/>
        <v/>
      </c>
      <c r="DS115" s="386">
        <f t="shared" si="194"/>
        <v>0</v>
      </c>
      <c r="DT115" s="386">
        <f t="shared" si="192"/>
        <v>0</v>
      </c>
      <c r="DU115" s="404">
        <f t="shared" si="193"/>
        <v>0</v>
      </c>
    </row>
    <row r="116" spans="1:125" s="404" customFormat="1" ht="18" hidden="1" customHeight="1">
      <c r="A116" s="140" t="str">
        <f t="shared" si="117"/>
        <v/>
      </c>
      <c r="B116" s="153"/>
      <c r="C116" s="31" t="str">
        <f>IF(B116="","",VLOOKUP(B116,学連登録!$C$2:$G$3000,2,FALSE))</f>
        <v/>
      </c>
      <c r="D116" s="32" t="str">
        <f>IF(B116="","",VLOOKUP(B116,学連登録!$C$2:$G$3000,3,FALSE))</f>
        <v/>
      </c>
      <c r="E116" s="33" t="str">
        <f>IF(B116="","",VLOOKUP(B116,学連登録!$C$2:$G$3000,4,FALSE))</f>
        <v/>
      </c>
      <c r="F116" s="376" t="str">
        <f>IF(B116="","",VLOOKUP(B116,学連登録!$C$2:$I$3000,7,FALSE))</f>
        <v/>
      </c>
      <c r="G116" s="154"/>
      <c r="H116" s="915"/>
      <c r="I116" s="916"/>
      <c r="J116" s="155"/>
      <c r="K116" s="887"/>
      <c r="L116" s="888"/>
      <c r="M116" s="155"/>
      <c r="N116" s="881"/>
      <c r="O116" s="882"/>
      <c r="P116" s="154"/>
      <c r="Q116" s="887"/>
      <c r="R116" s="888"/>
      <c r="S116" s="154"/>
      <c r="T116" s="887"/>
      <c r="U116" s="888"/>
      <c r="V116" s="101" t="str">
        <f>IF(B116="","",VLOOKUP(B116,学連登録!$C$2:$H$3000,6,FALSE))</f>
        <v/>
      </c>
      <c r="W116" s="370"/>
      <c r="X116" s="152"/>
      <c r="Y116" s="116" t="str">
        <f t="shared" si="195"/>
        <v/>
      </c>
      <c r="Z116" s="97" t="str">
        <f>IF(G116="","",VLOOKUP(G116,種目名!$O$5:$T$104,3,0))</f>
        <v/>
      </c>
      <c r="AA116" s="98" t="str">
        <f>IF(J116="","",VLOOKUP(J116,種目名!$O$5:$T$104,3,0))</f>
        <v/>
      </c>
      <c r="AB116" s="117" t="str">
        <f>IF(M116="","",VLOOKUP(M116,種目名!$O$5:$T$104,3,0))</f>
        <v/>
      </c>
      <c r="AC116" s="117" t="str">
        <f>IF(P116="","",VLOOKUP(AF116,種目名!$O$5:$T$104,3,0))</f>
        <v/>
      </c>
      <c r="AD116" s="118" t="str">
        <f>IF(S116="","",VLOOKUP(AI116,種目名!$O$5:$T$104,3,0))</f>
        <v/>
      </c>
      <c r="AE116" s="115">
        <f t="shared" si="196"/>
        <v>0</v>
      </c>
      <c r="AF116" s="152" t="str">
        <f t="shared" si="197"/>
        <v/>
      </c>
      <c r="AG116" s="152" t="str">
        <f t="shared" si="198"/>
        <v/>
      </c>
      <c r="AH116" s="115">
        <f t="shared" si="199"/>
        <v>0</v>
      </c>
      <c r="AI116" s="152" t="str">
        <f t="shared" si="200"/>
        <v/>
      </c>
      <c r="AJ116" s="152" t="str">
        <f t="shared" si="201"/>
        <v/>
      </c>
      <c r="AK116" s="383"/>
      <c r="AL116" s="166">
        <f t="shared" si="118"/>
        <v>0</v>
      </c>
      <c r="AM116" s="392">
        <f t="shared" si="119"/>
        <v>0</v>
      </c>
      <c r="AN116" s="392">
        <f>COUNTIF($B$12:B116,B116)</f>
        <v>0</v>
      </c>
      <c r="AO116" s="392"/>
      <c r="AP116" s="392" t="str">
        <f t="shared" si="120"/>
        <v/>
      </c>
      <c r="AQ116" s="392" t="str">
        <f t="shared" si="121"/>
        <v/>
      </c>
      <c r="AR116" s="392" t="str">
        <f t="shared" si="122"/>
        <v/>
      </c>
      <c r="AS116" s="392" t="str">
        <f t="shared" si="123"/>
        <v/>
      </c>
      <c r="AT116" s="392">
        <f t="shared" si="124"/>
        <v>0</v>
      </c>
      <c r="AU116" s="392" t="str">
        <f t="shared" si="125"/>
        <v/>
      </c>
      <c r="AV116" s="392" t="str">
        <f t="shared" si="126"/>
        <v/>
      </c>
      <c r="AW116" s="392" t="str">
        <f t="shared" si="127"/>
        <v/>
      </c>
      <c r="AX116" s="392" t="str">
        <f t="shared" si="128"/>
        <v/>
      </c>
      <c r="AY116" s="392" t="str">
        <f t="shared" si="129"/>
        <v/>
      </c>
      <c r="AZ116" s="392" t="str">
        <f t="shared" si="130"/>
        <v/>
      </c>
      <c r="BA116" s="392" t="str">
        <f t="shared" si="131"/>
        <v/>
      </c>
      <c r="BB116" s="392" t="str">
        <f t="shared" si="132"/>
        <v/>
      </c>
      <c r="BC116" s="392" t="str">
        <f t="shared" si="133"/>
        <v/>
      </c>
      <c r="BD116" s="396" t="str">
        <f t="shared" si="134"/>
        <v/>
      </c>
      <c r="BE116" s="386">
        <f t="shared" si="135"/>
        <v>0</v>
      </c>
      <c r="BF116" s="152"/>
      <c r="BG116" s="392">
        <f t="shared" si="136"/>
        <v>0</v>
      </c>
      <c r="BH116" s="392">
        <f t="shared" si="137"/>
        <v>0</v>
      </c>
      <c r="BI116" s="405">
        <f t="shared" si="138"/>
        <v>0</v>
      </c>
      <c r="BJ116" s="406">
        <f t="shared" si="114"/>
        <v>0</v>
      </c>
      <c r="BK116" s="391" t="str">
        <f t="shared" si="115"/>
        <v>0</v>
      </c>
      <c r="BL116" s="391" t="str">
        <f t="shared" si="116"/>
        <v>0</v>
      </c>
      <c r="BM116" s="405">
        <f t="shared" si="139"/>
        <v>0</v>
      </c>
      <c r="BN116" s="405" t="str">
        <f t="shared" si="140"/>
        <v>0m0</v>
      </c>
      <c r="BO116" s="392">
        <f t="shared" si="141"/>
        <v>0</v>
      </c>
      <c r="BP116" s="392">
        <f t="shared" si="142"/>
        <v>0</v>
      </c>
      <c r="BQ116" s="405">
        <f t="shared" si="143"/>
        <v>0</v>
      </c>
      <c r="BR116" s="406">
        <f t="shared" si="144"/>
        <v>0</v>
      </c>
      <c r="BS116" s="391" t="str">
        <f t="shared" si="145"/>
        <v>0</v>
      </c>
      <c r="BT116" s="391" t="str">
        <f t="shared" si="146"/>
        <v>0</v>
      </c>
      <c r="BU116" s="405">
        <f t="shared" si="147"/>
        <v>0</v>
      </c>
      <c r="BV116" s="405" t="str">
        <f t="shared" si="148"/>
        <v>0m0</v>
      </c>
      <c r="BW116" s="392">
        <f t="shared" si="149"/>
        <v>0</v>
      </c>
      <c r="BX116" s="392">
        <f t="shared" si="150"/>
        <v>0</v>
      </c>
      <c r="BY116" s="405">
        <f t="shared" si="151"/>
        <v>0</v>
      </c>
      <c r="BZ116" s="406">
        <f t="shared" si="152"/>
        <v>0</v>
      </c>
      <c r="CA116" s="391" t="str">
        <f t="shared" si="153"/>
        <v>0</v>
      </c>
      <c r="CB116" s="391" t="str">
        <f t="shared" si="154"/>
        <v>0</v>
      </c>
      <c r="CC116" s="405">
        <f t="shared" si="155"/>
        <v>0</v>
      </c>
      <c r="CD116" s="405" t="str">
        <f t="shared" si="156"/>
        <v>0m0</v>
      </c>
      <c r="CE116" s="392">
        <f t="shared" si="157"/>
        <v>0</v>
      </c>
      <c r="CF116" s="392">
        <f t="shared" si="158"/>
        <v>0</v>
      </c>
      <c r="CG116" s="405">
        <f t="shared" si="159"/>
        <v>0</v>
      </c>
      <c r="CH116" s="406">
        <f t="shared" si="160"/>
        <v>0</v>
      </c>
      <c r="CI116" s="391" t="str">
        <f t="shared" si="161"/>
        <v>0</v>
      </c>
      <c r="CJ116" s="391" t="str">
        <f t="shared" si="162"/>
        <v>0</v>
      </c>
      <c r="CK116" s="405">
        <f t="shared" si="163"/>
        <v>0</v>
      </c>
      <c r="CL116" s="405" t="str">
        <f t="shared" si="164"/>
        <v>0m0</v>
      </c>
      <c r="CM116" s="392">
        <f t="shared" si="165"/>
        <v>0</v>
      </c>
      <c r="CN116" s="392">
        <f t="shared" si="166"/>
        <v>0</v>
      </c>
      <c r="CO116" s="405">
        <f t="shared" si="167"/>
        <v>0</v>
      </c>
      <c r="CP116" s="406">
        <f t="shared" si="168"/>
        <v>0</v>
      </c>
      <c r="CQ116" s="391" t="str">
        <f t="shared" si="169"/>
        <v>0</v>
      </c>
      <c r="CR116" s="391" t="str">
        <f t="shared" si="170"/>
        <v>0</v>
      </c>
      <c r="CS116" s="405">
        <f t="shared" si="171"/>
        <v>0</v>
      </c>
      <c r="CT116" s="405" t="str">
        <f t="shared" si="172"/>
        <v>0m0</v>
      </c>
      <c r="CU116" s="405">
        <f t="shared" si="173"/>
        <v>0</v>
      </c>
      <c r="CV116" s="405">
        <f t="shared" si="174"/>
        <v>0</v>
      </c>
      <c r="CW116" s="405">
        <f t="shared" si="175"/>
        <v>0</v>
      </c>
      <c r="CX116" s="405">
        <f t="shared" si="176"/>
        <v>0</v>
      </c>
      <c r="CY116" s="405">
        <f t="shared" si="177"/>
        <v>0</v>
      </c>
      <c r="CZ116" s="405" t="str">
        <f t="shared" si="178"/>
        <v/>
      </c>
      <c r="DA116" s="405" t="str">
        <f t="shared" si="179"/>
        <v/>
      </c>
      <c r="DB116" s="405" t="str">
        <f t="shared" si="180"/>
        <v/>
      </c>
      <c r="DC116" s="405" t="str">
        <f t="shared" si="181"/>
        <v/>
      </c>
      <c r="DD116" s="405" t="str">
        <f t="shared" si="182"/>
        <v/>
      </c>
      <c r="DE116" s="405"/>
      <c r="DG116" s="405" t="str">
        <f t="shared" si="183"/>
        <v/>
      </c>
      <c r="DH116" s="405" t="str">
        <f t="shared" si="184"/>
        <v/>
      </c>
      <c r="DI116" s="405">
        <f t="shared" si="185"/>
        <v>0</v>
      </c>
      <c r="DJ116" s="405" t="str">
        <f t="shared" si="186"/>
        <v/>
      </c>
      <c r="DK116" s="405" t="str">
        <f t="shared" si="187"/>
        <v/>
      </c>
      <c r="DL116" s="405" t="str">
        <f t="shared" si="188"/>
        <v/>
      </c>
      <c r="DM116" s="405" t="str">
        <f t="shared" si="189"/>
        <v/>
      </c>
      <c r="DN116" s="405" t="str">
        <f t="shared" si="190"/>
        <v/>
      </c>
      <c r="DO116" s="405" t="str">
        <f t="shared" si="191"/>
        <v/>
      </c>
      <c r="DS116" s="386">
        <f t="shared" si="194"/>
        <v>0</v>
      </c>
      <c r="DT116" s="386">
        <f t="shared" si="192"/>
        <v>0</v>
      </c>
      <c r="DU116" s="404">
        <f t="shared" si="193"/>
        <v>0</v>
      </c>
    </row>
    <row r="117" spans="1:125" s="404" customFormat="1" ht="18" hidden="1" customHeight="1">
      <c r="A117" s="140" t="str">
        <f t="shared" si="117"/>
        <v/>
      </c>
      <c r="B117" s="153"/>
      <c r="C117" s="31" t="str">
        <f>IF(B117="","",VLOOKUP(B117,学連登録!$C$2:$G$3000,2,FALSE))</f>
        <v/>
      </c>
      <c r="D117" s="32" t="str">
        <f>IF(B117="","",VLOOKUP(B117,学連登録!$C$2:$G$3000,3,FALSE))</f>
        <v/>
      </c>
      <c r="E117" s="33" t="str">
        <f>IF(B117="","",VLOOKUP(B117,学連登録!$C$2:$G$3000,4,FALSE))</f>
        <v/>
      </c>
      <c r="F117" s="376" t="str">
        <f>IF(B117="","",VLOOKUP(B117,学連登録!$C$2:$I$3000,7,FALSE))</f>
        <v/>
      </c>
      <c r="G117" s="154"/>
      <c r="H117" s="915"/>
      <c r="I117" s="916"/>
      <c r="J117" s="155"/>
      <c r="K117" s="887"/>
      <c r="L117" s="888"/>
      <c r="M117" s="155"/>
      <c r="N117" s="881"/>
      <c r="O117" s="882"/>
      <c r="P117" s="154"/>
      <c r="Q117" s="887"/>
      <c r="R117" s="888"/>
      <c r="S117" s="154"/>
      <c r="T117" s="887"/>
      <c r="U117" s="888"/>
      <c r="V117" s="101" t="str">
        <f>IF(B117="","",VLOOKUP(B117,学連登録!$C$2:$H$3000,6,FALSE))</f>
        <v/>
      </c>
      <c r="W117" s="370"/>
      <c r="X117" s="152"/>
      <c r="Y117" s="116" t="str">
        <f t="shared" si="195"/>
        <v/>
      </c>
      <c r="Z117" s="97" t="str">
        <f>IF(G117="","",VLOOKUP(G117,種目名!$O$5:$T$104,3,0))</f>
        <v/>
      </c>
      <c r="AA117" s="98" t="str">
        <f>IF(J117="","",VLOOKUP(J117,種目名!$O$5:$T$104,3,0))</f>
        <v/>
      </c>
      <c r="AB117" s="117" t="str">
        <f>IF(M117="","",VLOOKUP(M117,種目名!$O$5:$T$104,3,0))</f>
        <v/>
      </c>
      <c r="AC117" s="117" t="str">
        <f>IF(P117="","",VLOOKUP(AF117,種目名!$O$5:$T$104,3,0))</f>
        <v/>
      </c>
      <c r="AD117" s="118" t="str">
        <f>IF(S117="","",VLOOKUP(AI117,種目名!$O$5:$T$104,3,0))</f>
        <v/>
      </c>
      <c r="AE117" s="115">
        <f t="shared" si="196"/>
        <v>0</v>
      </c>
      <c r="AF117" s="152" t="str">
        <f t="shared" si="197"/>
        <v/>
      </c>
      <c r="AG117" s="152" t="str">
        <f t="shared" si="198"/>
        <v/>
      </c>
      <c r="AH117" s="115">
        <f t="shared" si="199"/>
        <v>0</v>
      </c>
      <c r="AI117" s="152" t="str">
        <f t="shared" si="200"/>
        <v/>
      </c>
      <c r="AJ117" s="152" t="str">
        <f t="shared" si="201"/>
        <v/>
      </c>
      <c r="AK117" s="383"/>
      <c r="AL117" s="166">
        <f t="shared" si="118"/>
        <v>0</v>
      </c>
      <c r="AM117" s="392">
        <f t="shared" si="119"/>
        <v>0</v>
      </c>
      <c r="AN117" s="392">
        <f>COUNTIF($B$12:B117,B117)</f>
        <v>0</v>
      </c>
      <c r="AO117" s="392"/>
      <c r="AP117" s="392" t="str">
        <f t="shared" si="120"/>
        <v/>
      </c>
      <c r="AQ117" s="392" t="str">
        <f t="shared" si="121"/>
        <v/>
      </c>
      <c r="AR117" s="392" t="str">
        <f t="shared" si="122"/>
        <v/>
      </c>
      <c r="AS117" s="392" t="str">
        <f t="shared" si="123"/>
        <v/>
      </c>
      <c r="AT117" s="392">
        <f t="shared" si="124"/>
        <v>0</v>
      </c>
      <c r="AU117" s="392" t="str">
        <f t="shared" si="125"/>
        <v/>
      </c>
      <c r="AV117" s="392" t="str">
        <f t="shared" si="126"/>
        <v/>
      </c>
      <c r="AW117" s="392" t="str">
        <f t="shared" si="127"/>
        <v/>
      </c>
      <c r="AX117" s="392" t="str">
        <f t="shared" si="128"/>
        <v/>
      </c>
      <c r="AY117" s="392" t="str">
        <f t="shared" si="129"/>
        <v/>
      </c>
      <c r="AZ117" s="392" t="str">
        <f t="shared" si="130"/>
        <v/>
      </c>
      <c r="BA117" s="392" t="str">
        <f t="shared" si="131"/>
        <v/>
      </c>
      <c r="BB117" s="392" t="str">
        <f t="shared" si="132"/>
        <v/>
      </c>
      <c r="BC117" s="392" t="str">
        <f t="shared" si="133"/>
        <v/>
      </c>
      <c r="BD117" s="396" t="str">
        <f t="shared" si="134"/>
        <v/>
      </c>
      <c r="BE117" s="386">
        <f t="shared" si="135"/>
        <v>0</v>
      </c>
      <c r="BF117" s="152"/>
      <c r="BG117" s="392">
        <f t="shared" si="136"/>
        <v>0</v>
      </c>
      <c r="BH117" s="392">
        <f t="shared" si="137"/>
        <v>0</v>
      </c>
      <c r="BI117" s="405">
        <f t="shared" si="138"/>
        <v>0</v>
      </c>
      <c r="BJ117" s="406">
        <f t="shared" si="114"/>
        <v>0</v>
      </c>
      <c r="BK117" s="391" t="str">
        <f t="shared" si="115"/>
        <v>0</v>
      </c>
      <c r="BL117" s="391" t="str">
        <f t="shared" si="116"/>
        <v>0</v>
      </c>
      <c r="BM117" s="405">
        <f t="shared" si="139"/>
        <v>0</v>
      </c>
      <c r="BN117" s="405" t="str">
        <f t="shared" si="140"/>
        <v>0m0</v>
      </c>
      <c r="BO117" s="392">
        <f t="shared" si="141"/>
        <v>0</v>
      </c>
      <c r="BP117" s="392">
        <f t="shared" si="142"/>
        <v>0</v>
      </c>
      <c r="BQ117" s="405">
        <f t="shared" si="143"/>
        <v>0</v>
      </c>
      <c r="BR117" s="406">
        <f t="shared" si="144"/>
        <v>0</v>
      </c>
      <c r="BS117" s="391" t="str">
        <f t="shared" si="145"/>
        <v>0</v>
      </c>
      <c r="BT117" s="391" t="str">
        <f t="shared" si="146"/>
        <v>0</v>
      </c>
      <c r="BU117" s="405">
        <f t="shared" si="147"/>
        <v>0</v>
      </c>
      <c r="BV117" s="405" t="str">
        <f t="shared" si="148"/>
        <v>0m0</v>
      </c>
      <c r="BW117" s="392">
        <f t="shared" si="149"/>
        <v>0</v>
      </c>
      <c r="BX117" s="392">
        <f t="shared" si="150"/>
        <v>0</v>
      </c>
      <c r="BY117" s="405">
        <f t="shared" si="151"/>
        <v>0</v>
      </c>
      <c r="BZ117" s="406">
        <f t="shared" si="152"/>
        <v>0</v>
      </c>
      <c r="CA117" s="391" t="str">
        <f t="shared" si="153"/>
        <v>0</v>
      </c>
      <c r="CB117" s="391" t="str">
        <f t="shared" si="154"/>
        <v>0</v>
      </c>
      <c r="CC117" s="405">
        <f t="shared" si="155"/>
        <v>0</v>
      </c>
      <c r="CD117" s="405" t="str">
        <f t="shared" si="156"/>
        <v>0m0</v>
      </c>
      <c r="CE117" s="392">
        <f t="shared" si="157"/>
        <v>0</v>
      </c>
      <c r="CF117" s="392">
        <f t="shared" si="158"/>
        <v>0</v>
      </c>
      <c r="CG117" s="405">
        <f t="shared" si="159"/>
        <v>0</v>
      </c>
      <c r="CH117" s="406">
        <f t="shared" si="160"/>
        <v>0</v>
      </c>
      <c r="CI117" s="391" t="str">
        <f t="shared" si="161"/>
        <v>0</v>
      </c>
      <c r="CJ117" s="391" t="str">
        <f t="shared" si="162"/>
        <v>0</v>
      </c>
      <c r="CK117" s="405">
        <f t="shared" si="163"/>
        <v>0</v>
      </c>
      <c r="CL117" s="405" t="str">
        <f t="shared" si="164"/>
        <v>0m0</v>
      </c>
      <c r="CM117" s="392">
        <f t="shared" si="165"/>
        <v>0</v>
      </c>
      <c r="CN117" s="392">
        <f t="shared" si="166"/>
        <v>0</v>
      </c>
      <c r="CO117" s="405">
        <f t="shared" si="167"/>
        <v>0</v>
      </c>
      <c r="CP117" s="406">
        <f t="shared" si="168"/>
        <v>0</v>
      </c>
      <c r="CQ117" s="391" t="str">
        <f t="shared" si="169"/>
        <v>0</v>
      </c>
      <c r="CR117" s="391" t="str">
        <f t="shared" si="170"/>
        <v>0</v>
      </c>
      <c r="CS117" s="405">
        <f t="shared" si="171"/>
        <v>0</v>
      </c>
      <c r="CT117" s="405" t="str">
        <f t="shared" si="172"/>
        <v>0m0</v>
      </c>
      <c r="CU117" s="405">
        <f t="shared" si="173"/>
        <v>0</v>
      </c>
      <c r="CV117" s="405">
        <f t="shared" si="174"/>
        <v>0</v>
      </c>
      <c r="CW117" s="405">
        <f t="shared" si="175"/>
        <v>0</v>
      </c>
      <c r="CX117" s="405">
        <f t="shared" si="176"/>
        <v>0</v>
      </c>
      <c r="CY117" s="405">
        <f t="shared" si="177"/>
        <v>0</v>
      </c>
      <c r="CZ117" s="405" t="str">
        <f t="shared" si="178"/>
        <v/>
      </c>
      <c r="DA117" s="405" t="str">
        <f t="shared" si="179"/>
        <v/>
      </c>
      <c r="DB117" s="405" t="str">
        <f t="shared" si="180"/>
        <v/>
      </c>
      <c r="DC117" s="405" t="str">
        <f t="shared" si="181"/>
        <v/>
      </c>
      <c r="DD117" s="405" t="str">
        <f t="shared" si="182"/>
        <v/>
      </c>
      <c r="DE117" s="405"/>
      <c r="DG117" s="405" t="str">
        <f t="shared" si="183"/>
        <v/>
      </c>
      <c r="DH117" s="405" t="str">
        <f t="shared" si="184"/>
        <v/>
      </c>
      <c r="DI117" s="405">
        <f t="shared" si="185"/>
        <v>0</v>
      </c>
      <c r="DJ117" s="405" t="str">
        <f t="shared" si="186"/>
        <v/>
      </c>
      <c r="DK117" s="405" t="str">
        <f t="shared" si="187"/>
        <v/>
      </c>
      <c r="DL117" s="405" t="str">
        <f t="shared" si="188"/>
        <v/>
      </c>
      <c r="DM117" s="405" t="str">
        <f t="shared" si="189"/>
        <v/>
      </c>
      <c r="DN117" s="405" t="str">
        <f t="shared" si="190"/>
        <v/>
      </c>
      <c r="DO117" s="405" t="str">
        <f t="shared" si="191"/>
        <v/>
      </c>
      <c r="DS117" s="386">
        <f t="shared" si="194"/>
        <v>0</v>
      </c>
      <c r="DT117" s="386">
        <f t="shared" si="192"/>
        <v>0</v>
      </c>
      <c r="DU117" s="404">
        <f t="shared" si="193"/>
        <v>0</v>
      </c>
    </row>
    <row r="118" spans="1:125" s="404" customFormat="1" ht="18" hidden="1" customHeight="1">
      <c r="A118" s="140" t="str">
        <f t="shared" si="117"/>
        <v/>
      </c>
      <c r="B118" s="153"/>
      <c r="C118" s="31" t="str">
        <f>IF(B118="","",VLOOKUP(B118,学連登録!$C$2:$G$3000,2,FALSE))</f>
        <v/>
      </c>
      <c r="D118" s="32" t="str">
        <f>IF(B118="","",VLOOKUP(B118,学連登録!$C$2:$G$3000,3,FALSE))</f>
        <v/>
      </c>
      <c r="E118" s="33" t="str">
        <f>IF(B118="","",VLOOKUP(B118,学連登録!$C$2:$G$3000,4,FALSE))</f>
        <v/>
      </c>
      <c r="F118" s="376" t="str">
        <f>IF(B118="","",VLOOKUP(B118,学連登録!$C$2:$I$3000,7,FALSE))</f>
        <v/>
      </c>
      <c r="G118" s="154"/>
      <c r="H118" s="915"/>
      <c r="I118" s="916"/>
      <c r="J118" s="155"/>
      <c r="K118" s="887"/>
      <c r="L118" s="888"/>
      <c r="M118" s="155"/>
      <c r="N118" s="881"/>
      <c r="O118" s="882"/>
      <c r="P118" s="154"/>
      <c r="Q118" s="887"/>
      <c r="R118" s="888"/>
      <c r="S118" s="154"/>
      <c r="T118" s="887"/>
      <c r="U118" s="888"/>
      <c r="V118" s="101" t="str">
        <f>IF(B118="","",VLOOKUP(B118,学連登録!$C$2:$H$3000,6,FALSE))</f>
        <v/>
      </c>
      <c r="W118" s="370"/>
      <c r="X118" s="152"/>
      <c r="Y118" s="116" t="str">
        <f t="shared" si="195"/>
        <v/>
      </c>
      <c r="Z118" s="97" t="str">
        <f>IF(G118="","",VLOOKUP(G118,種目名!$O$5:$T$104,3,0))</f>
        <v/>
      </c>
      <c r="AA118" s="98" t="str">
        <f>IF(J118="","",VLOOKUP(J118,種目名!$O$5:$T$104,3,0))</f>
        <v/>
      </c>
      <c r="AB118" s="117" t="str">
        <f>IF(M118="","",VLOOKUP(M118,種目名!$O$5:$T$104,3,0))</f>
        <v/>
      </c>
      <c r="AC118" s="117" t="str">
        <f>IF(P118="","",VLOOKUP(AF118,種目名!$O$5:$T$104,3,0))</f>
        <v/>
      </c>
      <c r="AD118" s="118" t="str">
        <f>IF(S118="","",VLOOKUP(AI118,種目名!$O$5:$T$104,3,0))</f>
        <v/>
      </c>
      <c r="AE118" s="115">
        <f t="shared" si="196"/>
        <v>0</v>
      </c>
      <c r="AF118" s="152" t="str">
        <f t="shared" si="197"/>
        <v/>
      </c>
      <c r="AG118" s="152" t="str">
        <f t="shared" si="198"/>
        <v/>
      </c>
      <c r="AH118" s="115">
        <f t="shared" si="199"/>
        <v>0</v>
      </c>
      <c r="AI118" s="152" t="str">
        <f t="shared" si="200"/>
        <v/>
      </c>
      <c r="AJ118" s="152" t="str">
        <f t="shared" si="201"/>
        <v/>
      </c>
      <c r="AK118" s="383"/>
      <c r="AL118" s="166">
        <f t="shared" si="118"/>
        <v>0</v>
      </c>
      <c r="AM118" s="392">
        <f t="shared" si="119"/>
        <v>0</v>
      </c>
      <c r="AN118" s="392">
        <f>COUNTIF($B$12:B118,B118)</f>
        <v>0</v>
      </c>
      <c r="AO118" s="392"/>
      <c r="AP118" s="392" t="str">
        <f t="shared" si="120"/>
        <v/>
      </c>
      <c r="AQ118" s="392" t="str">
        <f t="shared" si="121"/>
        <v/>
      </c>
      <c r="AR118" s="392" t="str">
        <f t="shared" si="122"/>
        <v/>
      </c>
      <c r="AS118" s="392" t="str">
        <f t="shared" si="123"/>
        <v/>
      </c>
      <c r="AT118" s="392">
        <f t="shared" si="124"/>
        <v>0</v>
      </c>
      <c r="AU118" s="392" t="str">
        <f t="shared" si="125"/>
        <v/>
      </c>
      <c r="AV118" s="392" t="str">
        <f t="shared" si="126"/>
        <v/>
      </c>
      <c r="AW118" s="392" t="str">
        <f t="shared" si="127"/>
        <v/>
      </c>
      <c r="AX118" s="392" t="str">
        <f t="shared" si="128"/>
        <v/>
      </c>
      <c r="AY118" s="392" t="str">
        <f t="shared" si="129"/>
        <v/>
      </c>
      <c r="AZ118" s="392" t="str">
        <f t="shared" si="130"/>
        <v/>
      </c>
      <c r="BA118" s="392" t="str">
        <f t="shared" si="131"/>
        <v/>
      </c>
      <c r="BB118" s="392" t="str">
        <f t="shared" si="132"/>
        <v/>
      </c>
      <c r="BC118" s="392" t="str">
        <f t="shared" si="133"/>
        <v/>
      </c>
      <c r="BD118" s="396" t="str">
        <f t="shared" si="134"/>
        <v/>
      </c>
      <c r="BE118" s="386">
        <f t="shared" si="135"/>
        <v>0</v>
      </c>
      <c r="BF118" s="152"/>
      <c r="BG118" s="392">
        <f t="shared" si="136"/>
        <v>0</v>
      </c>
      <c r="BH118" s="392">
        <f t="shared" si="137"/>
        <v>0</v>
      </c>
      <c r="BI118" s="405">
        <f t="shared" si="138"/>
        <v>0</v>
      </c>
      <c r="BJ118" s="406">
        <f t="shared" si="114"/>
        <v>0</v>
      </c>
      <c r="BK118" s="391" t="str">
        <f t="shared" si="115"/>
        <v>0</v>
      </c>
      <c r="BL118" s="391" t="str">
        <f t="shared" si="116"/>
        <v>0</v>
      </c>
      <c r="BM118" s="405">
        <f t="shared" si="139"/>
        <v>0</v>
      </c>
      <c r="BN118" s="405" t="str">
        <f t="shared" si="140"/>
        <v>0m0</v>
      </c>
      <c r="BO118" s="392">
        <f t="shared" si="141"/>
        <v>0</v>
      </c>
      <c r="BP118" s="392">
        <f t="shared" si="142"/>
        <v>0</v>
      </c>
      <c r="BQ118" s="405">
        <f t="shared" si="143"/>
        <v>0</v>
      </c>
      <c r="BR118" s="406">
        <f t="shared" si="144"/>
        <v>0</v>
      </c>
      <c r="BS118" s="391" t="str">
        <f t="shared" si="145"/>
        <v>0</v>
      </c>
      <c r="BT118" s="391" t="str">
        <f t="shared" si="146"/>
        <v>0</v>
      </c>
      <c r="BU118" s="405">
        <f t="shared" si="147"/>
        <v>0</v>
      </c>
      <c r="BV118" s="405" t="str">
        <f t="shared" si="148"/>
        <v>0m0</v>
      </c>
      <c r="BW118" s="392">
        <f t="shared" si="149"/>
        <v>0</v>
      </c>
      <c r="BX118" s="392">
        <f t="shared" si="150"/>
        <v>0</v>
      </c>
      <c r="BY118" s="405">
        <f t="shared" si="151"/>
        <v>0</v>
      </c>
      <c r="BZ118" s="406">
        <f t="shared" si="152"/>
        <v>0</v>
      </c>
      <c r="CA118" s="391" t="str">
        <f t="shared" si="153"/>
        <v>0</v>
      </c>
      <c r="CB118" s="391" t="str">
        <f t="shared" si="154"/>
        <v>0</v>
      </c>
      <c r="CC118" s="405">
        <f t="shared" si="155"/>
        <v>0</v>
      </c>
      <c r="CD118" s="405" t="str">
        <f t="shared" si="156"/>
        <v>0m0</v>
      </c>
      <c r="CE118" s="392">
        <f t="shared" si="157"/>
        <v>0</v>
      </c>
      <c r="CF118" s="392">
        <f t="shared" si="158"/>
        <v>0</v>
      </c>
      <c r="CG118" s="405">
        <f t="shared" si="159"/>
        <v>0</v>
      </c>
      <c r="CH118" s="406">
        <f t="shared" si="160"/>
        <v>0</v>
      </c>
      <c r="CI118" s="391" t="str">
        <f t="shared" si="161"/>
        <v>0</v>
      </c>
      <c r="CJ118" s="391" t="str">
        <f t="shared" si="162"/>
        <v>0</v>
      </c>
      <c r="CK118" s="405">
        <f t="shared" si="163"/>
        <v>0</v>
      </c>
      <c r="CL118" s="405" t="str">
        <f t="shared" si="164"/>
        <v>0m0</v>
      </c>
      <c r="CM118" s="392">
        <f t="shared" si="165"/>
        <v>0</v>
      </c>
      <c r="CN118" s="392">
        <f t="shared" si="166"/>
        <v>0</v>
      </c>
      <c r="CO118" s="405">
        <f t="shared" si="167"/>
        <v>0</v>
      </c>
      <c r="CP118" s="406">
        <f t="shared" si="168"/>
        <v>0</v>
      </c>
      <c r="CQ118" s="391" t="str">
        <f t="shared" si="169"/>
        <v>0</v>
      </c>
      <c r="CR118" s="391" t="str">
        <f t="shared" si="170"/>
        <v>0</v>
      </c>
      <c r="CS118" s="405">
        <f t="shared" si="171"/>
        <v>0</v>
      </c>
      <c r="CT118" s="405" t="str">
        <f t="shared" si="172"/>
        <v>0m0</v>
      </c>
      <c r="CU118" s="405">
        <f t="shared" si="173"/>
        <v>0</v>
      </c>
      <c r="CV118" s="405">
        <f t="shared" si="174"/>
        <v>0</v>
      </c>
      <c r="CW118" s="405">
        <f t="shared" si="175"/>
        <v>0</v>
      </c>
      <c r="CX118" s="405">
        <f t="shared" si="176"/>
        <v>0</v>
      </c>
      <c r="CY118" s="405">
        <f t="shared" si="177"/>
        <v>0</v>
      </c>
      <c r="CZ118" s="405" t="str">
        <f t="shared" si="178"/>
        <v/>
      </c>
      <c r="DA118" s="405" t="str">
        <f t="shared" si="179"/>
        <v/>
      </c>
      <c r="DB118" s="405" t="str">
        <f t="shared" si="180"/>
        <v/>
      </c>
      <c r="DC118" s="405" t="str">
        <f t="shared" si="181"/>
        <v/>
      </c>
      <c r="DD118" s="405" t="str">
        <f t="shared" si="182"/>
        <v/>
      </c>
      <c r="DE118" s="405"/>
      <c r="DG118" s="405" t="str">
        <f t="shared" si="183"/>
        <v/>
      </c>
      <c r="DH118" s="405" t="str">
        <f t="shared" si="184"/>
        <v/>
      </c>
      <c r="DI118" s="405">
        <f t="shared" si="185"/>
        <v>0</v>
      </c>
      <c r="DJ118" s="405" t="str">
        <f t="shared" si="186"/>
        <v/>
      </c>
      <c r="DK118" s="405" t="str">
        <f t="shared" si="187"/>
        <v/>
      </c>
      <c r="DL118" s="405" t="str">
        <f t="shared" si="188"/>
        <v/>
      </c>
      <c r="DM118" s="405" t="str">
        <f t="shared" si="189"/>
        <v/>
      </c>
      <c r="DN118" s="405" t="str">
        <f t="shared" si="190"/>
        <v/>
      </c>
      <c r="DO118" s="405" t="str">
        <f t="shared" si="191"/>
        <v/>
      </c>
      <c r="DS118" s="386">
        <f t="shared" si="194"/>
        <v>0</v>
      </c>
      <c r="DT118" s="386">
        <f t="shared" si="192"/>
        <v>0</v>
      </c>
      <c r="DU118" s="404">
        <f t="shared" si="193"/>
        <v>0</v>
      </c>
    </row>
    <row r="119" spans="1:125" s="404" customFormat="1" ht="18" hidden="1" customHeight="1">
      <c r="A119" s="140" t="str">
        <f t="shared" si="117"/>
        <v/>
      </c>
      <c r="B119" s="153"/>
      <c r="C119" s="31" t="str">
        <f>IF(B119="","",VLOOKUP(B119,学連登録!$C$2:$G$3000,2,FALSE))</f>
        <v/>
      </c>
      <c r="D119" s="32" t="str">
        <f>IF(B119="","",VLOOKUP(B119,学連登録!$C$2:$G$3000,3,FALSE))</f>
        <v/>
      </c>
      <c r="E119" s="33" t="str">
        <f>IF(B119="","",VLOOKUP(B119,学連登録!$C$2:$G$3000,4,FALSE))</f>
        <v/>
      </c>
      <c r="F119" s="376" t="str">
        <f>IF(B119="","",VLOOKUP(B119,学連登録!$C$2:$I$3000,7,FALSE))</f>
        <v/>
      </c>
      <c r="G119" s="154"/>
      <c r="H119" s="915"/>
      <c r="I119" s="916"/>
      <c r="J119" s="155"/>
      <c r="K119" s="887"/>
      <c r="L119" s="888"/>
      <c r="M119" s="155"/>
      <c r="N119" s="881"/>
      <c r="O119" s="882"/>
      <c r="P119" s="154"/>
      <c r="Q119" s="887"/>
      <c r="R119" s="888"/>
      <c r="S119" s="154"/>
      <c r="T119" s="887"/>
      <c r="U119" s="888"/>
      <c r="V119" s="101" t="str">
        <f>IF(B119="","",VLOOKUP(B119,学連登録!$C$2:$H$3000,6,FALSE))</f>
        <v/>
      </c>
      <c r="W119" s="370"/>
      <c r="X119" s="152"/>
      <c r="Y119" s="116" t="str">
        <f t="shared" si="195"/>
        <v/>
      </c>
      <c r="Z119" s="97" t="str">
        <f>IF(G119="","",VLOOKUP(G119,種目名!$O$5:$T$104,3,0))</f>
        <v/>
      </c>
      <c r="AA119" s="98" t="str">
        <f>IF(J119="","",VLOOKUP(J119,種目名!$O$5:$T$104,3,0))</f>
        <v/>
      </c>
      <c r="AB119" s="117" t="str">
        <f>IF(M119="","",VLOOKUP(M119,種目名!$O$5:$T$104,3,0))</f>
        <v/>
      </c>
      <c r="AC119" s="117" t="str">
        <f>IF(P119="","",VLOOKUP(AF119,種目名!$O$5:$T$104,3,0))</f>
        <v/>
      </c>
      <c r="AD119" s="118" t="str">
        <f>IF(S119="","",VLOOKUP(AI119,種目名!$O$5:$T$104,3,0))</f>
        <v/>
      </c>
      <c r="AE119" s="115">
        <f t="shared" si="196"/>
        <v>0</v>
      </c>
      <c r="AF119" s="152" t="str">
        <f t="shared" si="197"/>
        <v/>
      </c>
      <c r="AG119" s="152" t="str">
        <f t="shared" si="198"/>
        <v/>
      </c>
      <c r="AH119" s="115">
        <f t="shared" si="199"/>
        <v>0</v>
      </c>
      <c r="AI119" s="152" t="str">
        <f t="shared" si="200"/>
        <v/>
      </c>
      <c r="AJ119" s="152" t="str">
        <f t="shared" si="201"/>
        <v/>
      </c>
      <c r="AK119" s="383"/>
      <c r="AL119" s="166">
        <f t="shared" si="118"/>
        <v>0</v>
      </c>
      <c r="AM119" s="392">
        <f t="shared" si="119"/>
        <v>0</v>
      </c>
      <c r="AN119" s="392">
        <f>COUNTIF($B$12:B119,B119)</f>
        <v>0</v>
      </c>
      <c r="AO119" s="392"/>
      <c r="AP119" s="392" t="str">
        <f t="shared" si="120"/>
        <v/>
      </c>
      <c r="AQ119" s="392" t="str">
        <f t="shared" si="121"/>
        <v/>
      </c>
      <c r="AR119" s="392" t="str">
        <f t="shared" si="122"/>
        <v/>
      </c>
      <c r="AS119" s="392" t="str">
        <f t="shared" si="123"/>
        <v/>
      </c>
      <c r="AT119" s="392">
        <f t="shared" si="124"/>
        <v>0</v>
      </c>
      <c r="AU119" s="392" t="str">
        <f t="shared" si="125"/>
        <v/>
      </c>
      <c r="AV119" s="392" t="str">
        <f t="shared" si="126"/>
        <v/>
      </c>
      <c r="AW119" s="392" t="str">
        <f t="shared" si="127"/>
        <v/>
      </c>
      <c r="AX119" s="392" t="str">
        <f t="shared" si="128"/>
        <v/>
      </c>
      <c r="AY119" s="392" t="str">
        <f t="shared" si="129"/>
        <v/>
      </c>
      <c r="AZ119" s="392" t="str">
        <f t="shared" si="130"/>
        <v/>
      </c>
      <c r="BA119" s="392" t="str">
        <f t="shared" si="131"/>
        <v/>
      </c>
      <c r="BB119" s="392" t="str">
        <f t="shared" si="132"/>
        <v/>
      </c>
      <c r="BC119" s="392" t="str">
        <f t="shared" si="133"/>
        <v/>
      </c>
      <c r="BD119" s="396" t="str">
        <f t="shared" si="134"/>
        <v/>
      </c>
      <c r="BE119" s="386">
        <f t="shared" si="135"/>
        <v>0</v>
      </c>
      <c r="BF119" s="152"/>
      <c r="BG119" s="392">
        <f t="shared" si="136"/>
        <v>0</v>
      </c>
      <c r="BH119" s="392">
        <f t="shared" si="137"/>
        <v>0</v>
      </c>
      <c r="BI119" s="405">
        <f t="shared" si="138"/>
        <v>0</v>
      </c>
      <c r="BJ119" s="406">
        <f t="shared" si="114"/>
        <v>0</v>
      </c>
      <c r="BK119" s="391" t="str">
        <f t="shared" si="115"/>
        <v>0</v>
      </c>
      <c r="BL119" s="391" t="str">
        <f t="shared" si="116"/>
        <v>0</v>
      </c>
      <c r="BM119" s="405">
        <f t="shared" si="139"/>
        <v>0</v>
      </c>
      <c r="BN119" s="405" t="str">
        <f t="shared" si="140"/>
        <v>0m0</v>
      </c>
      <c r="BO119" s="392">
        <f t="shared" si="141"/>
        <v>0</v>
      </c>
      <c r="BP119" s="392">
        <f t="shared" si="142"/>
        <v>0</v>
      </c>
      <c r="BQ119" s="405">
        <f t="shared" si="143"/>
        <v>0</v>
      </c>
      <c r="BR119" s="406">
        <f t="shared" si="144"/>
        <v>0</v>
      </c>
      <c r="BS119" s="391" t="str">
        <f t="shared" si="145"/>
        <v>0</v>
      </c>
      <c r="BT119" s="391" t="str">
        <f t="shared" si="146"/>
        <v>0</v>
      </c>
      <c r="BU119" s="405">
        <f t="shared" si="147"/>
        <v>0</v>
      </c>
      <c r="BV119" s="405" t="str">
        <f t="shared" si="148"/>
        <v>0m0</v>
      </c>
      <c r="BW119" s="392">
        <f t="shared" si="149"/>
        <v>0</v>
      </c>
      <c r="BX119" s="392">
        <f t="shared" si="150"/>
        <v>0</v>
      </c>
      <c r="BY119" s="405">
        <f t="shared" si="151"/>
        <v>0</v>
      </c>
      <c r="BZ119" s="406">
        <f t="shared" si="152"/>
        <v>0</v>
      </c>
      <c r="CA119" s="391" t="str">
        <f t="shared" si="153"/>
        <v>0</v>
      </c>
      <c r="CB119" s="391" t="str">
        <f t="shared" si="154"/>
        <v>0</v>
      </c>
      <c r="CC119" s="405">
        <f t="shared" si="155"/>
        <v>0</v>
      </c>
      <c r="CD119" s="405" t="str">
        <f t="shared" si="156"/>
        <v>0m0</v>
      </c>
      <c r="CE119" s="392">
        <f t="shared" si="157"/>
        <v>0</v>
      </c>
      <c r="CF119" s="392">
        <f t="shared" si="158"/>
        <v>0</v>
      </c>
      <c r="CG119" s="405">
        <f t="shared" si="159"/>
        <v>0</v>
      </c>
      <c r="CH119" s="406">
        <f t="shared" si="160"/>
        <v>0</v>
      </c>
      <c r="CI119" s="391" t="str">
        <f t="shared" si="161"/>
        <v>0</v>
      </c>
      <c r="CJ119" s="391" t="str">
        <f t="shared" si="162"/>
        <v>0</v>
      </c>
      <c r="CK119" s="405">
        <f t="shared" si="163"/>
        <v>0</v>
      </c>
      <c r="CL119" s="405" t="str">
        <f t="shared" si="164"/>
        <v>0m0</v>
      </c>
      <c r="CM119" s="392">
        <f t="shared" si="165"/>
        <v>0</v>
      </c>
      <c r="CN119" s="392">
        <f t="shared" si="166"/>
        <v>0</v>
      </c>
      <c r="CO119" s="405">
        <f t="shared" si="167"/>
        <v>0</v>
      </c>
      <c r="CP119" s="406">
        <f t="shared" si="168"/>
        <v>0</v>
      </c>
      <c r="CQ119" s="391" t="str">
        <f t="shared" si="169"/>
        <v>0</v>
      </c>
      <c r="CR119" s="391" t="str">
        <f t="shared" si="170"/>
        <v>0</v>
      </c>
      <c r="CS119" s="405">
        <f t="shared" si="171"/>
        <v>0</v>
      </c>
      <c r="CT119" s="405" t="str">
        <f t="shared" si="172"/>
        <v>0m0</v>
      </c>
      <c r="CU119" s="405">
        <f t="shared" si="173"/>
        <v>0</v>
      </c>
      <c r="CV119" s="405">
        <f t="shared" si="174"/>
        <v>0</v>
      </c>
      <c r="CW119" s="405">
        <f t="shared" si="175"/>
        <v>0</v>
      </c>
      <c r="CX119" s="405">
        <f t="shared" si="176"/>
        <v>0</v>
      </c>
      <c r="CY119" s="405">
        <f t="shared" si="177"/>
        <v>0</v>
      </c>
      <c r="CZ119" s="405" t="str">
        <f t="shared" si="178"/>
        <v/>
      </c>
      <c r="DA119" s="405" t="str">
        <f t="shared" si="179"/>
        <v/>
      </c>
      <c r="DB119" s="405" t="str">
        <f t="shared" si="180"/>
        <v/>
      </c>
      <c r="DC119" s="405" t="str">
        <f t="shared" si="181"/>
        <v/>
      </c>
      <c r="DD119" s="405" t="str">
        <f t="shared" si="182"/>
        <v/>
      </c>
      <c r="DE119" s="405"/>
      <c r="DG119" s="405" t="str">
        <f t="shared" si="183"/>
        <v/>
      </c>
      <c r="DH119" s="405" t="str">
        <f t="shared" si="184"/>
        <v/>
      </c>
      <c r="DI119" s="405">
        <f t="shared" si="185"/>
        <v>0</v>
      </c>
      <c r="DJ119" s="405" t="str">
        <f t="shared" si="186"/>
        <v/>
      </c>
      <c r="DK119" s="405" t="str">
        <f t="shared" si="187"/>
        <v/>
      </c>
      <c r="DL119" s="405" t="str">
        <f t="shared" si="188"/>
        <v/>
      </c>
      <c r="DM119" s="405" t="str">
        <f t="shared" si="189"/>
        <v/>
      </c>
      <c r="DN119" s="405" t="str">
        <f t="shared" si="190"/>
        <v/>
      </c>
      <c r="DO119" s="405" t="str">
        <f t="shared" si="191"/>
        <v/>
      </c>
      <c r="DS119" s="386">
        <f t="shared" si="194"/>
        <v>0</v>
      </c>
      <c r="DT119" s="386">
        <f t="shared" si="192"/>
        <v>0</v>
      </c>
      <c r="DU119" s="404">
        <f t="shared" si="193"/>
        <v>0</v>
      </c>
    </row>
    <row r="120" spans="1:125" s="404" customFormat="1" ht="18" hidden="1" customHeight="1">
      <c r="A120" s="140" t="str">
        <f t="shared" si="117"/>
        <v/>
      </c>
      <c r="B120" s="153"/>
      <c r="C120" s="31" t="str">
        <f>IF(B120="","",VLOOKUP(B120,学連登録!$C$2:$G$3000,2,FALSE))</f>
        <v/>
      </c>
      <c r="D120" s="32" t="str">
        <f>IF(B120="","",VLOOKUP(B120,学連登録!$C$2:$G$3000,3,FALSE))</f>
        <v/>
      </c>
      <c r="E120" s="33" t="str">
        <f>IF(B120="","",VLOOKUP(B120,学連登録!$C$2:$G$3000,4,FALSE))</f>
        <v/>
      </c>
      <c r="F120" s="376" t="str">
        <f>IF(B120="","",VLOOKUP(B120,学連登録!$C$2:$I$3000,7,FALSE))</f>
        <v/>
      </c>
      <c r="G120" s="154"/>
      <c r="H120" s="915"/>
      <c r="I120" s="916"/>
      <c r="J120" s="155"/>
      <c r="K120" s="887"/>
      <c r="L120" s="888"/>
      <c r="M120" s="155"/>
      <c r="N120" s="881"/>
      <c r="O120" s="882"/>
      <c r="P120" s="154"/>
      <c r="Q120" s="887"/>
      <c r="R120" s="888"/>
      <c r="S120" s="154"/>
      <c r="T120" s="887"/>
      <c r="U120" s="888"/>
      <c r="V120" s="101" t="str">
        <f>IF(B120="","",VLOOKUP(B120,学連登録!$C$2:$H$3000,6,FALSE))</f>
        <v/>
      </c>
      <c r="W120" s="370"/>
      <c r="X120" s="152"/>
      <c r="Y120" s="116" t="str">
        <f t="shared" si="195"/>
        <v/>
      </c>
      <c r="Z120" s="97" t="str">
        <f>IF(G120="","",VLOOKUP(G120,種目名!$O$5:$T$104,3,0))</f>
        <v/>
      </c>
      <c r="AA120" s="98" t="str">
        <f>IF(J120="","",VLOOKUP(J120,種目名!$O$5:$T$104,3,0))</f>
        <v/>
      </c>
      <c r="AB120" s="117" t="str">
        <f>IF(M120="","",VLOOKUP(M120,種目名!$O$5:$T$104,3,0))</f>
        <v/>
      </c>
      <c r="AC120" s="117" t="str">
        <f>IF(P120="","",VLOOKUP(AF120,種目名!$O$5:$T$104,3,0))</f>
        <v/>
      </c>
      <c r="AD120" s="118" t="str">
        <f>IF(S120="","",VLOOKUP(AI120,種目名!$O$5:$T$104,3,0))</f>
        <v/>
      </c>
      <c r="AE120" s="115">
        <f t="shared" si="196"/>
        <v>0</v>
      </c>
      <c r="AF120" s="152" t="str">
        <f t="shared" si="197"/>
        <v/>
      </c>
      <c r="AG120" s="152" t="str">
        <f t="shared" si="198"/>
        <v/>
      </c>
      <c r="AH120" s="115">
        <f t="shared" si="199"/>
        <v>0</v>
      </c>
      <c r="AI120" s="152" t="str">
        <f t="shared" si="200"/>
        <v/>
      </c>
      <c r="AJ120" s="152" t="str">
        <f t="shared" si="201"/>
        <v/>
      </c>
      <c r="AK120" s="383"/>
      <c r="AL120" s="166">
        <f t="shared" si="118"/>
        <v>0</v>
      </c>
      <c r="AM120" s="392">
        <f t="shared" si="119"/>
        <v>0</v>
      </c>
      <c r="AN120" s="392">
        <f>COUNTIF($B$12:B120,B120)</f>
        <v>0</v>
      </c>
      <c r="AO120" s="392"/>
      <c r="AP120" s="392" t="str">
        <f t="shared" si="120"/>
        <v/>
      </c>
      <c r="AQ120" s="392" t="str">
        <f t="shared" si="121"/>
        <v/>
      </c>
      <c r="AR120" s="392" t="str">
        <f t="shared" si="122"/>
        <v/>
      </c>
      <c r="AS120" s="392" t="str">
        <f t="shared" si="123"/>
        <v/>
      </c>
      <c r="AT120" s="392">
        <f t="shared" si="124"/>
        <v>0</v>
      </c>
      <c r="AU120" s="392" t="str">
        <f t="shared" si="125"/>
        <v/>
      </c>
      <c r="AV120" s="392" t="str">
        <f t="shared" si="126"/>
        <v/>
      </c>
      <c r="AW120" s="392" t="str">
        <f t="shared" si="127"/>
        <v/>
      </c>
      <c r="AX120" s="392" t="str">
        <f t="shared" si="128"/>
        <v/>
      </c>
      <c r="AY120" s="392" t="str">
        <f t="shared" si="129"/>
        <v/>
      </c>
      <c r="AZ120" s="392" t="str">
        <f t="shared" si="130"/>
        <v/>
      </c>
      <c r="BA120" s="392" t="str">
        <f t="shared" si="131"/>
        <v/>
      </c>
      <c r="BB120" s="392" t="str">
        <f t="shared" si="132"/>
        <v/>
      </c>
      <c r="BC120" s="392" t="str">
        <f t="shared" si="133"/>
        <v/>
      </c>
      <c r="BD120" s="396" t="str">
        <f t="shared" si="134"/>
        <v/>
      </c>
      <c r="BE120" s="386">
        <f t="shared" si="135"/>
        <v>0</v>
      </c>
      <c r="BF120" s="152"/>
      <c r="BG120" s="392">
        <f t="shared" si="136"/>
        <v>0</v>
      </c>
      <c r="BH120" s="392">
        <f t="shared" si="137"/>
        <v>0</v>
      </c>
      <c r="BI120" s="405">
        <f t="shared" si="138"/>
        <v>0</v>
      </c>
      <c r="BJ120" s="406">
        <f t="shared" si="114"/>
        <v>0</v>
      </c>
      <c r="BK120" s="391" t="str">
        <f t="shared" si="115"/>
        <v>0</v>
      </c>
      <c r="BL120" s="391" t="str">
        <f t="shared" si="116"/>
        <v>0</v>
      </c>
      <c r="BM120" s="405">
        <f t="shared" si="139"/>
        <v>0</v>
      </c>
      <c r="BN120" s="405" t="str">
        <f t="shared" si="140"/>
        <v>0m0</v>
      </c>
      <c r="BO120" s="392">
        <f t="shared" si="141"/>
        <v>0</v>
      </c>
      <c r="BP120" s="392">
        <f t="shared" si="142"/>
        <v>0</v>
      </c>
      <c r="BQ120" s="405">
        <f t="shared" si="143"/>
        <v>0</v>
      </c>
      <c r="BR120" s="406">
        <f t="shared" si="144"/>
        <v>0</v>
      </c>
      <c r="BS120" s="391" t="str">
        <f t="shared" si="145"/>
        <v>0</v>
      </c>
      <c r="BT120" s="391" t="str">
        <f t="shared" si="146"/>
        <v>0</v>
      </c>
      <c r="BU120" s="405">
        <f t="shared" si="147"/>
        <v>0</v>
      </c>
      <c r="BV120" s="405" t="str">
        <f t="shared" si="148"/>
        <v>0m0</v>
      </c>
      <c r="BW120" s="392">
        <f t="shared" si="149"/>
        <v>0</v>
      </c>
      <c r="BX120" s="392">
        <f t="shared" si="150"/>
        <v>0</v>
      </c>
      <c r="BY120" s="405">
        <f t="shared" si="151"/>
        <v>0</v>
      </c>
      <c r="BZ120" s="406">
        <f t="shared" si="152"/>
        <v>0</v>
      </c>
      <c r="CA120" s="391" t="str">
        <f t="shared" si="153"/>
        <v>0</v>
      </c>
      <c r="CB120" s="391" t="str">
        <f t="shared" si="154"/>
        <v>0</v>
      </c>
      <c r="CC120" s="405">
        <f t="shared" si="155"/>
        <v>0</v>
      </c>
      <c r="CD120" s="405" t="str">
        <f t="shared" si="156"/>
        <v>0m0</v>
      </c>
      <c r="CE120" s="392">
        <f t="shared" si="157"/>
        <v>0</v>
      </c>
      <c r="CF120" s="392">
        <f t="shared" si="158"/>
        <v>0</v>
      </c>
      <c r="CG120" s="405">
        <f t="shared" si="159"/>
        <v>0</v>
      </c>
      <c r="CH120" s="406">
        <f t="shared" si="160"/>
        <v>0</v>
      </c>
      <c r="CI120" s="391" t="str">
        <f t="shared" si="161"/>
        <v>0</v>
      </c>
      <c r="CJ120" s="391" t="str">
        <f t="shared" si="162"/>
        <v>0</v>
      </c>
      <c r="CK120" s="405">
        <f t="shared" si="163"/>
        <v>0</v>
      </c>
      <c r="CL120" s="405" t="str">
        <f t="shared" si="164"/>
        <v>0m0</v>
      </c>
      <c r="CM120" s="392">
        <f t="shared" si="165"/>
        <v>0</v>
      </c>
      <c r="CN120" s="392">
        <f t="shared" si="166"/>
        <v>0</v>
      </c>
      <c r="CO120" s="405">
        <f t="shared" si="167"/>
        <v>0</v>
      </c>
      <c r="CP120" s="406">
        <f t="shared" si="168"/>
        <v>0</v>
      </c>
      <c r="CQ120" s="391" t="str">
        <f t="shared" si="169"/>
        <v>0</v>
      </c>
      <c r="CR120" s="391" t="str">
        <f t="shared" si="170"/>
        <v>0</v>
      </c>
      <c r="CS120" s="405">
        <f t="shared" si="171"/>
        <v>0</v>
      </c>
      <c r="CT120" s="405" t="str">
        <f t="shared" si="172"/>
        <v>0m0</v>
      </c>
      <c r="CU120" s="405">
        <f t="shared" si="173"/>
        <v>0</v>
      </c>
      <c r="CV120" s="405">
        <f t="shared" si="174"/>
        <v>0</v>
      </c>
      <c r="CW120" s="405">
        <f t="shared" si="175"/>
        <v>0</v>
      </c>
      <c r="CX120" s="405">
        <f t="shared" si="176"/>
        <v>0</v>
      </c>
      <c r="CY120" s="405">
        <f t="shared" si="177"/>
        <v>0</v>
      </c>
      <c r="CZ120" s="405" t="str">
        <f t="shared" si="178"/>
        <v/>
      </c>
      <c r="DA120" s="405" t="str">
        <f t="shared" si="179"/>
        <v/>
      </c>
      <c r="DB120" s="405" t="str">
        <f t="shared" si="180"/>
        <v/>
      </c>
      <c r="DC120" s="405" t="str">
        <f t="shared" si="181"/>
        <v/>
      </c>
      <c r="DD120" s="405" t="str">
        <f t="shared" si="182"/>
        <v/>
      </c>
      <c r="DE120" s="405"/>
      <c r="DG120" s="405" t="str">
        <f t="shared" si="183"/>
        <v/>
      </c>
      <c r="DH120" s="405" t="str">
        <f t="shared" si="184"/>
        <v/>
      </c>
      <c r="DI120" s="405">
        <f t="shared" si="185"/>
        <v>0</v>
      </c>
      <c r="DJ120" s="405" t="str">
        <f t="shared" si="186"/>
        <v/>
      </c>
      <c r="DK120" s="405" t="str">
        <f t="shared" si="187"/>
        <v/>
      </c>
      <c r="DL120" s="405" t="str">
        <f t="shared" si="188"/>
        <v/>
      </c>
      <c r="DM120" s="405" t="str">
        <f t="shared" si="189"/>
        <v/>
      </c>
      <c r="DN120" s="405" t="str">
        <f t="shared" si="190"/>
        <v/>
      </c>
      <c r="DO120" s="405" t="str">
        <f t="shared" si="191"/>
        <v/>
      </c>
      <c r="DS120" s="386">
        <f t="shared" si="194"/>
        <v>0</v>
      </c>
      <c r="DT120" s="386">
        <f t="shared" si="192"/>
        <v>0</v>
      </c>
      <c r="DU120" s="404">
        <f t="shared" si="193"/>
        <v>0</v>
      </c>
    </row>
    <row r="121" spans="1:125" s="404" customFormat="1" ht="18" hidden="1" customHeight="1">
      <c r="A121" s="140" t="str">
        <f t="shared" si="117"/>
        <v/>
      </c>
      <c r="B121" s="153"/>
      <c r="C121" s="31" t="str">
        <f>IF(B121="","",VLOOKUP(B121,学連登録!$C$2:$G$3000,2,FALSE))</f>
        <v/>
      </c>
      <c r="D121" s="32" t="str">
        <f>IF(B121="","",VLOOKUP(B121,学連登録!$C$2:$G$3000,3,FALSE))</f>
        <v/>
      </c>
      <c r="E121" s="33" t="str">
        <f>IF(B121="","",VLOOKUP(B121,学連登録!$C$2:$G$3000,4,FALSE))</f>
        <v/>
      </c>
      <c r="F121" s="376" t="str">
        <f>IF(B121="","",VLOOKUP(B121,学連登録!$C$2:$I$3000,7,FALSE))</f>
        <v/>
      </c>
      <c r="G121" s="154"/>
      <c r="H121" s="915"/>
      <c r="I121" s="916"/>
      <c r="J121" s="155"/>
      <c r="K121" s="887"/>
      <c r="L121" s="888"/>
      <c r="M121" s="155"/>
      <c r="N121" s="881"/>
      <c r="O121" s="882"/>
      <c r="P121" s="154"/>
      <c r="Q121" s="887"/>
      <c r="R121" s="888"/>
      <c r="S121" s="154"/>
      <c r="T121" s="887"/>
      <c r="U121" s="888"/>
      <c r="V121" s="101" t="str">
        <f>IF(B121="","",VLOOKUP(B121,学連登録!$C$2:$H$3000,6,FALSE))</f>
        <v/>
      </c>
      <c r="W121" s="370"/>
      <c r="X121" s="152"/>
      <c r="Y121" s="116" t="str">
        <f t="shared" si="195"/>
        <v/>
      </c>
      <c r="Z121" s="97" t="str">
        <f>IF(G121="","",VLOOKUP(G121,種目名!$O$5:$T$104,3,0))</f>
        <v/>
      </c>
      <c r="AA121" s="98" t="str">
        <f>IF(J121="","",VLOOKUP(J121,種目名!$O$5:$T$104,3,0))</f>
        <v/>
      </c>
      <c r="AB121" s="117" t="str">
        <f>IF(M121="","",VLOOKUP(M121,種目名!$O$5:$T$104,3,0))</f>
        <v/>
      </c>
      <c r="AC121" s="117" t="str">
        <f>IF(P121="","",VLOOKUP(AF121,種目名!$O$5:$T$104,3,0))</f>
        <v/>
      </c>
      <c r="AD121" s="118" t="str">
        <f>IF(S121="","",VLOOKUP(AI121,種目名!$O$5:$T$104,3,0))</f>
        <v/>
      </c>
      <c r="AE121" s="115">
        <f t="shared" si="196"/>
        <v>0</v>
      </c>
      <c r="AF121" s="152" t="str">
        <f t="shared" si="197"/>
        <v/>
      </c>
      <c r="AG121" s="152" t="str">
        <f t="shared" si="198"/>
        <v/>
      </c>
      <c r="AH121" s="115">
        <f t="shared" si="199"/>
        <v>0</v>
      </c>
      <c r="AI121" s="152" t="str">
        <f t="shared" si="200"/>
        <v/>
      </c>
      <c r="AJ121" s="152" t="str">
        <f t="shared" si="201"/>
        <v/>
      </c>
      <c r="AK121" s="383"/>
      <c r="AL121" s="166">
        <f t="shared" si="118"/>
        <v>0</v>
      </c>
      <c r="AM121" s="392">
        <f t="shared" si="119"/>
        <v>0</v>
      </c>
      <c r="AN121" s="392">
        <f>COUNTIF($B$12:B121,B121)</f>
        <v>0</v>
      </c>
      <c r="AO121" s="392"/>
      <c r="AP121" s="392" t="str">
        <f t="shared" si="120"/>
        <v/>
      </c>
      <c r="AQ121" s="392" t="str">
        <f t="shared" si="121"/>
        <v/>
      </c>
      <c r="AR121" s="392" t="str">
        <f t="shared" si="122"/>
        <v/>
      </c>
      <c r="AS121" s="392" t="str">
        <f t="shared" si="123"/>
        <v/>
      </c>
      <c r="AT121" s="392">
        <f t="shared" si="124"/>
        <v>0</v>
      </c>
      <c r="AU121" s="392" t="str">
        <f t="shared" si="125"/>
        <v/>
      </c>
      <c r="AV121" s="392" t="str">
        <f t="shared" si="126"/>
        <v/>
      </c>
      <c r="AW121" s="392" t="str">
        <f t="shared" si="127"/>
        <v/>
      </c>
      <c r="AX121" s="392" t="str">
        <f t="shared" si="128"/>
        <v/>
      </c>
      <c r="AY121" s="392" t="str">
        <f t="shared" si="129"/>
        <v/>
      </c>
      <c r="AZ121" s="392" t="str">
        <f t="shared" si="130"/>
        <v/>
      </c>
      <c r="BA121" s="392" t="str">
        <f t="shared" si="131"/>
        <v/>
      </c>
      <c r="BB121" s="392" t="str">
        <f t="shared" si="132"/>
        <v/>
      </c>
      <c r="BC121" s="392" t="str">
        <f t="shared" si="133"/>
        <v/>
      </c>
      <c r="BD121" s="396" t="str">
        <f t="shared" si="134"/>
        <v/>
      </c>
      <c r="BE121" s="386">
        <f t="shared" si="135"/>
        <v>0</v>
      </c>
      <c r="BF121" s="152"/>
      <c r="BG121" s="392">
        <f t="shared" si="136"/>
        <v>0</v>
      </c>
      <c r="BH121" s="392">
        <f t="shared" si="137"/>
        <v>0</v>
      </c>
      <c r="BI121" s="405">
        <f t="shared" si="138"/>
        <v>0</v>
      </c>
      <c r="BJ121" s="406">
        <f t="shared" si="114"/>
        <v>0</v>
      </c>
      <c r="BK121" s="391" t="str">
        <f t="shared" si="115"/>
        <v>0</v>
      </c>
      <c r="BL121" s="391" t="str">
        <f t="shared" si="116"/>
        <v>0</v>
      </c>
      <c r="BM121" s="405">
        <f t="shared" si="139"/>
        <v>0</v>
      </c>
      <c r="BN121" s="405" t="str">
        <f t="shared" si="140"/>
        <v>0m0</v>
      </c>
      <c r="BO121" s="392">
        <f t="shared" si="141"/>
        <v>0</v>
      </c>
      <c r="BP121" s="392">
        <f t="shared" si="142"/>
        <v>0</v>
      </c>
      <c r="BQ121" s="405">
        <f t="shared" si="143"/>
        <v>0</v>
      </c>
      <c r="BR121" s="406">
        <f t="shared" si="144"/>
        <v>0</v>
      </c>
      <c r="BS121" s="391" t="str">
        <f t="shared" si="145"/>
        <v>0</v>
      </c>
      <c r="BT121" s="391" t="str">
        <f t="shared" si="146"/>
        <v>0</v>
      </c>
      <c r="BU121" s="405">
        <f t="shared" si="147"/>
        <v>0</v>
      </c>
      <c r="BV121" s="405" t="str">
        <f t="shared" si="148"/>
        <v>0m0</v>
      </c>
      <c r="BW121" s="392">
        <f t="shared" si="149"/>
        <v>0</v>
      </c>
      <c r="BX121" s="392">
        <f t="shared" si="150"/>
        <v>0</v>
      </c>
      <c r="BY121" s="405">
        <f t="shared" si="151"/>
        <v>0</v>
      </c>
      <c r="BZ121" s="406">
        <f t="shared" si="152"/>
        <v>0</v>
      </c>
      <c r="CA121" s="391" t="str">
        <f t="shared" si="153"/>
        <v>0</v>
      </c>
      <c r="CB121" s="391" t="str">
        <f t="shared" si="154"/>
        <v>0</v>
      </c>
      <c r="CC121" s="405">
        <f t="shared" si="155"/>
        <v>0</v>
      </c>
      <c r="CD121" s="405" t="str">
        <f t="shared" si="156"/>
        <v>0m0</v>
      </c>
      <c r="CE121" s="392">
        <f t="shared" si="157"/>
        <v>0</v>
      </c>
      <c r="CF121" s="392">
        <f t="shared" si="158"/>
        <v>0</v>
      </c>
      <c r="CG121" s="405">
        <f t="shared" si="159"/>
        <v>0</v>
      </c>
      <c r="CH121" s="406">
        <f t="shared" si="160"/>
        <v>0</v>
      </c>
      <c r="CI121" s="391" t="str">
        <f t="shared" si="161"/>
        <v>0</v>
      </c>
      <c r="CJ121" s="391" t="str">
        <f t="shared" si="162"/>
        <v>0</v>
      </c>
      <c r="CK121" s="405">
        <f t="shared" si="163"/>
        <v>0</v>
      </c>
      <c r="CL121" s="405" t="str">
        <f t="shared" si="164"/>
        <v>0m0</v>
      </c>
      <c r="CM121" s="392">
        <f t="shared" si="165"/>
        <v>0</v>
      </c>
      <c r="CN121" s="392">
        <f t="shared" si="166"/>
        <v>0</v>
      </c>
      <c r="CO121" s="405">
        <f t="shared" si="167"/>
        <v>0</v>
      </c>
      <c r="CP121" s="406">
        <f t="shared" si="168"/>
        <v>0</v>
      </c>
      <c r="CQ121" s="391" t="str">
        <f t="shared" si="169"/>
        <v>0</v>
      </c>
      <c r="CR121" s="391" t="str">
        <f t="shared" si="170"/>
        <v>0</v>
      </c>
      <c r="CS121" s="405">
        <f t="shared" si="171"/>
        <v>0</v>
      </c>
      <c r="CT121" s="405" t="str">
        <f t="shared" si="172"/>
        <v>0m0</v>
      </c>
      <c r="CU121" s="405">
        <f t="shared" si="173"/>
        <v>0</v>
      </c>
      <c r="CV121" s="405">
        <f t="shared" si="174"/>
        <v>0</v>
      </c>
      <c r="CW121" s="405">
        <f t="shared" si="175"/>
        <v>0</v>
      </c>
      <c r="CX121" s="405">
        <f t="shared" si="176"/>
        <v>0</v>
      </c>
      <c r="CY121" s="405">
        <f t="shared" si="177"/>
        <v>0</v>
      </c>
      <c r="CZ121" s="405" t="str">
        <f t="shared" si="178"/>
        <v/>
      </c>
      <c r="DA121" s="405" t="str">
        <f t="shared" si="179"/>
        <v/>
      </c>
      <c r="DB121" s="405" t="str">
        <f t="shared" si="180"/>
        <v/>
      </c>
      <c r="DC121" s="405" t="str">
        <f t="shared" si="181"/>
        <v/>
      </c>
      <c r="DD121" s="405" t="str">
        <f t="shared" si="182"/>
        <v/>
      </c>
      <c r="DE121" s="405"/>
      <c r="DG121" s="405" t="str">
        <f t="shared" si="183"/>
        <v/>
      </c>
      <c r="DH121" s="405" t="str">
        <f t="shared" si="184"/>
        <v/>
      </c>
      <c r="DI121" s="405">
        <f t="shared" si="185"/>
        <v>0</v>
      </c>
      <c r="DJ121" s="405" t="str">
        <f t="shared" si="186"/>
        <v/>
      </c>
      <c r="DK121" s="405" t="str">
        <f t="shared" si="187"/>
        <v/>
      </c>
      <c r="DL121" s="405" t="str">
        <f t="shared" si="188"/>
        <v/>
      </c>
      <c r="DM121" s="405" t="str">
        <f t="shared" si="189"/>
        <v/>
      </c>
      <c r="DN121" s="405" t="str">
        <f t="shared" si="190"/>
        <v/>
      </c>
      <c r="DO121" s="405" t="str">
        <f t="shared" si="191"/>
        <v/>
      </c>
      <c r="DS121" s="386">
        <f t="shared" si="194"/>
        <v>0</v>
      </c>
      <c r="DT121" s="386">
        <f t="shared" si="192"/>
        <v>0</v>
      </c>
      <c r="DU121" s="404">
        <f t="shared" si="193"/>
        <v>0</v>
      </c>
    </row>
    <row r="122" spans="1:125" s="404" customFormat="1" ht="18" hidden="1" customHeight="1">
      <c r="A122" s="140" t="str">
        <f t="shared" si="117"/>
        <v/>
      </c>
      <c r="B122" s="153"/>
      <c r="C122" s="31" t="str">
        <f>IF(B122="","",VLOOKUP(B122,学連登録!$C$2:$G$3000,2,FALSE))</f>
        <v/>
      </c>
      <c r="D122" s="32" t="str">
        <f>IF(B122="","",VLOOKUP(B122,学連登録!$C$2:$G$3000,3,FALSE))</f>
        <v/>
      </c>
      <c r="E122" s="33" t="str">
        <f>IF(B122="","",VLOOKUP(B122,学連登録!$C$2:$G$3000,4,FALSE))</f>
        <v/>
      </c>
      <c r="F122" s="376" t="str">
        <f>IF(B122="","",VLOOKUP(B122,学連登録!$C$2:$I$3000,7,FALSE))</f>
        <v/>
      </c>
      <c r="G122" s="154"/>
      <c r="H122" s="915"/>
      <c r="I122" s="916"/>
      <c r="J122" s="155"/>
      <c r="K122" s="887"/>
      <c r="L122" s="888"/>
      <c r="M122" s="155"/>
      <c r="N122" s="881"/>
      <c r="O122" s="882"/>
      <c r="P122" s="154"/>
      <c r="Q122" s="887"/>
      <c r="R122" s="888"/>
      <c r="S122" s="154"/>
      <c r="T122" s="887"/>
      <c r="U122" s="888"/>
      <c r="V122" s="101" t="str">
        <f>IF(B122="","",VLOOKUP(B122,学連登録!$C$2:$H$3000,6,FALSE))</f>
        <v/>
      </c>
      <c r="W122" s="370"/>
      <c r="X122" s="152"/>
      <c r="Y122" s="116" t="str">
        <f t="shared" si="195"/>
        <v/>
      </c>
      <c r="Z122" s="97" t="str">
        <f>IF(G122="","",VLOOKUP(G122,種目名!$O$5:$T$104,3,0))</f>
        <v/>
      </c>
      <c r="AA122" s="98" t="str">
        <f>IF(J122="","",VLOOKUP(J122,種目名!$O$5:$T$104,3,0))</f>
        <v/>
      </c>
      <c r="AB122" s="117" t="str">
        <f>IF(M122="","",VLOOKUP(M122,種目名!$O$5:$T$104,3,0))</f>
        <v/>
      </c>
      <c r="AC122" s="117" t="str">
        <f>IF(P122="","",VLOOKUP(AF122,種目名!$O$5:$T$104,3,0))</f>
        <v/>
      </c>
      <c r="AD122" s="118" t="str">
        <f>IF(S122="","",VLOOKUP(AI122,種目名!$O$5:$T$104,3,0))</f>
        <v/>
      </c>
      <c r="AE122" s="115">
        <f t="shared" si="196"/>
        <v>0</v>
      </c>
      <c r="AF122" s="152" t="str">
        <f t="shared" si="197"/>
        <v/>
      </c>
      <c r="AG122" s="152" t="str">
        <f t="shared" si="198"/>
        <v/>
      </c>
      <c r="AH122" s="115">
        <f t="shared" si="199"/>
        <v>0</v>
      </c>
      <c r="AI122" s="152" t="str">
        <f t="shared" si="200"/>
        <v/>
      </c>
      <c r="AJ122" s="152" t="str">
        <f t="shared" si="201"/>
        <v/>
      </c>
      <c r="AK122" s="383"/>
      <c r="AL122" s="166">
        <f t="shared" si="118"/>
        <v>0</v>
      </c>
      <c r="AM122" s="392">
        <f t="shared" si="119"/>
        <v>0</v>
      </c>
      <c r="AN122" s="392">
        <f>COUNTIF($B$12:B122,B122)</f>
        <v>0</v>
      </c>
      <c r="AO122" s="392"/>
      <c r="AP122" s="392" t="str">
        <f t="shared" si="120"/>
        <v/>
      </c>
      <c r="AQ122" s="392" t="str">
        <f t="shared" si="121"/>
        <v/>
      </c>
      <c r="AR122" s="392" t="str">
        <f t="shared" si="122"/>
        <v/>
      </c>
      <c r="AS122" s="392" t="str">
        <f t="shared" si="123"/>
        <v/>
      </c>
      <c r="AT122" s="392">
        <f t="shared" si="124"/>
        <v>0</v>
      </c>
      <c r="AU122" s="392" t="str">
        <f t="shared" si="125"/>
        <v/>
      </c>
      <c r="AV122" s="392" t="str">
        <f t="shared" si="126"/>
        <v/>
      </c>
      <c r="AW122" s="392" t="str">
        <f t="shared" si="127"/>
        <v/>
      </c>
      <c r="AX122" s="392" t="str">
        <f t="shared" si="128"/>
        <v/>
      </c>
      <c r="AY122" s="392" t="str">
        <f t="shared" si="129"/>
        <v/>
      </c>
      <c r="AZ122" s="392" t="str">
        <f t="shared" si="130"/>
        <v/>
      </c>
      <c r="BA122" s="392" t="str">
        <f t="shared" si="131"/>
        <v/>
      </c>
      <c r="BB122" s="392" t="str">
        <f t="shared" si="132"/>
        <v/>
      </c>
      <c r="BC122" s="392" t="str">
        <f t="shared" si="133"/>
        <v/>
      </c>
      <c r="BD122" s="396" t="str">
        <f t="shared" si="134"/>
        <v/>
      </c>
      <c r="BE122" s="386">
        <f t="shared" si="135"/>
        <v>0</v>
      </c>
      <c r="BF122" s="152"/>
      <c r="BG122" s="392">
        <f t="shared" si="136"/>
        <v>0</v>
      </c>
      <c r="BH122" s="392">
        <f t="shared" si="137"/>
        <v>0</v>
      </c>
      <c r="BI122" s="405">
        <f t="shared" si="138"/>
        <v>0</v>
      </c>
      <c r="BJ122" s="406">
        <f t="shared" si="114"/>
        <v>0</v>
      </c>
      <c r="BK122" s="391" t="str">
        <f t="shared" si="115"/>
        <v>0</v>
      </c>
      <c r="BL122" s="391" t="str">
        <f t="shared" si="116"/>
        <v>0</v>
      </c>
      <c r="BM122" s="405">
        <f t="shared" si="139"/>
        <v>0</v>
      </c>
      <c r="BN122" s="405" t="str">
        <f t="shared" si="140"/>
        <v>0m0</v>
      </c>
      <c r="BO122" s="392">
        <f t="shared" si="141"/>
        <v>0</v>
      </c>
      <c r="BP122" s="392">
        <f t="shared" si="142"/>
        <v>0</v>
      </c>
      <c r="BQ122" s="405">
        <f t="shared" si="143"/>
        <v>0</v>
      </c>
      <c r="BR122" s="406">
        <f t="shared" si="144"/>
        <v>0</v>
      </c>
      <c r="BS122" s="391" t="str">
        <f t="shared" si="145"/>
        <v>0</v>
      </c>
      <c r="BT122" s="391" t="str">
        <f t="shared" si="146"/>
        <v>0</v>
      </c>
      <c r="BU122" s="405">
        <f t="shared" si="147"/>
        <v>0</v>
      </c>
      <c r="BV122" s="405" t="str">
        <f t="shared" si="148"/>
        <v>0m0</v>
      </c>
      <c r="BW122" s="392">
        <f t="shared" si="149"/>
        <v>0</v>
      </c>
      <c r="BX122" s="392">
        <f t="shared" si="150"/>
        <v>0</v>
      </c>
      <c r="BY122" s="405">
        <f t="shared" si="151"/>
        <v>0</v>
      </c>
      <c r="BZ122" s="406">
        <f t="shared" si="152"/>
        <v>0</v>
      </c>
      <c r="CA122" s="391" t="str">
        <f t="shared" si="153"/>
        <v>0</v>
      </c>
      <c r="CB122" s="391" t="str">
        <f t="shared" si="154"/>
        <v>0</v>
      </c>
      <c r="CC122" s="405">
        <f t="shared" si="155"/>
        <v>0</v>
      </c>
      <c r="CD122" s="405" t="str">
        <f t="shared" si="156"/>
        <v>0m0</v>
      </c>
      <c r="CE122" s="392">
        <f t="shared" si="157"/>
        <v>0</v>
      </c>
      <c r="CF122" s="392">
        <f t="shared" si="158"/>
        <v>0</v>
      </c>
      <c r="CG122" s="405">
        <f t="shared" si="159"/>
        <v>0</v>
      </c>
      <c r="CH122" s="406">
        <f t="shared" si="160"/>
        <v>0</v>
      </c>
      <c r="CI122" s="391" t="str">
        <f t="shared" si="161"/>
        <v>0</v>
      </c>
      <c r="CJ122" s="391" t="str">
        <f t="shared" si="162"/>
        <v>0</v>
      </c>
      <c r="CK122" s="405">
        <f t="shared" si="163"/>
        <v>0</v>
      </c>
      <c r="CL122" s="405" t="str">
        <f t="shared" si="164"/>
        <v>0m0</v>
      </c>
      <c r="CM122" s="392">
        <f t="shared" si="165"/>
        <v>0</v>
      </c>
      <c r="CN122" s="392">
        <f t="shared" si="166"/>
        <v>0</v>
      </c>
      <c r="CO122" s="405">
        <f t="shared" si="167"/>
        <v>0</v>
      </c>
      <c r="CP122" s="406">
        <f t="shared" si="168"/>
        <v>0</v>
      </c>
      <c r="CQ122" s="391" t="str">
        <f t="shared" si="169"/>
        <v>0</v>
      </c>
      <c r="CR122" s="391" t="str">
        <f t="shared" si="170"/>
        <v>0</v>
      </c>
      <c r="CS122" s="405">
        <f t="shared" si="171"/>
        <v>0</v>
      </c>
      <c r="CT122" s="405" t="str">
        <f t="shared" si="172"/>
        <v>0m0</v>
      </c>
      <c r="CU122" s="405">
        <f t="shared" si="173"/>
        <v>0</v>
      </c>
      <c r="CV122" s="405">
        <f t="shared" si="174"/>
        <v>0</v>
      </c>
      <c r="CW122" s="405">
        <f t="shared" si="175"/>
        <v>0</v>
      </c>
      <c r="CX122" s="405">
        <f t="shared" si="176"/>
        <v>0</v>
      </c>
      <c r="CY122" s="405">
        <f t="shared" si="177"/>
        <v>0</v>
      </c>
      <c r="CZ122" s="405" t="str">
        <f t="shared" si="178"/>
        <v/>
      </c>
      <c r="DA122" s="405" t="str">
        <f t="shared" si="179"/>
        <v/>
      </c>
      <c r="DB122" s="405" t="str">
        <f t="shared" si="180"/>
        <v/>
      </c>
      <c r="DC122" s="405" t="str">
        <f t="shared" si="181"/>
        <v/>
      </c>
      <c r="DD122" s="405" t="str">
        <f t="shared" si="182"/>
        <v/>
      </c>
      <c r="DE122" s="405"/>
      <c r="DG122" s="405" t="str">
        <f t="shared" si="183"/>
        <v/>
      </c>
      <c r="DH122" s="405" t="str">
        <f t="shared" si="184"/>
        <v/>
      </c>
      <c r="DI122" s="405">
        <f t="shared" si="185"/>
        <v>0</v>
      </c>
      <c r="DJ122" s="405" t="str">
        <f t="shared" si="186"/>
        <v/>
      </c>
      <c r="DK122" s="405" t="str">
        <f t="shared" si="187"/>
        <v/>
      </c>
      <c r="DL122" s="405" t="str">
        <f t="shared" si="188"/>
        <v/>
      </c>
      <c r="DM122" s="405" t="str">
        <f t="shared" si="189"/>
        <v/>
      </c>
      <c r="DN122" s="405" t="str">
        <f t="shared" si="190"/>
        <v/>
      </c>
      <c r="DO122" s="405" t="str">
        <f t="shared" si="191"/>
        <v/>
      </c>
      <c r="DS122" s="386">
        <f t="shared" si="194"/>
        <v>0</v>
      </c>
      <c r="DT122" s="386">
        <f t="shared" si="192"/>
        <v>0</v>
      </c>
      <c r="DU122" s="404">
        <f t="shared" si="193"/>
        <v>0</v>
      </c>
    </row>
    <row r="123" spans="1:125" s="404" customFormat="1" ht="18" hidden="1" customHeight="1">
      <c r="A123" s="140" t="str">
        <f t="shared" si="117"/>
        <v/>
      </c>
      <c r="B123" s="153"/>
      <c r="C123" s="31" t="str">
        <f>IF(B123="","",VLOOKUP(B123,学連登録!$C$2:$G$3000,2,FALSE))</f>
        <v/>
      </c>
      <c r="D123" s="32" t="str">
        <f>IF(B123="","",VLOOKUP(B123,学連登録!$C$2:$G$3000,3,FALSE))</f>
        <v/>
      </c>
      <c r="E123" s="33" t="str">
        <f>IF(B123="","",VLOOKUP(B123,学連登録!$C$2:$G$3000,4,FALSE))</f>
        <v/>
      </c>
      <c r="F123" s="376" t="str">
        <f>IF(B123="","",VLOOKUP(B123,学連登録!$C$2:$I$3000,7,FALSE))</f>
        <v/>
      </c>
      <c r="G123" s="154"/>
      <c r="H123" s="915"/>
      <c r="I123" s="916"/>
      <c r="J123" s="155"/>
      <c r="K123" s="887"/>
      <c r="L123" s="888"/>
      <c r="M123" s="155"/>
      <c r="N123" s="881"/>
      <c r="O123" s="882"/>
      <c r="P123" s="154"/>
      <c r="Q123" s="887"/>
      <c r="R123" s="888"/>
      <c r="S123" s="154"/>
      <c r="T123" s="887"/>
      <c r="U123" s="888"/>
      <c r="V123" s="101" t="str">
        <f>IF(B123="","",VLOOKUP(B123,学連登録!$C$2:$H$3000,6,FALSE))</f>
        <v/>
      </c>
      <c r="W123" s="370"/>
      <c r="X123" s="152"/>
      <c r="Y123" s="116" t="str">
        <f t="shared" si="195"/>
        <v/>
      </c>
      <c r="Z123" s="97" t="str">
        <f>IF(G123="","",VLOOKUP(G123,種目名!$O$5:$T$104,3,0))</f>
        <v/>
      </c>
      <c r="AA123" s="98" t="str">
        <f>IF(J123="","",VLOOKUP(J123,種目名!$O$5:$T$104,3,0))</f>
        <v/>
      </c>
      <c r="AB123" s="117" t="str">
        <f>IF(M123="","",VLOOKUP(M123,種目名!$O$5:$T$104,3,0))</f>
        <v/>
      </c>
      <c r="AC123" s="117" t="str">
        <f>IF(P123="","",VLOOKUP(AF123,種目名!$O$5:$T$104,3,0))</f>
        <v/>
      </c>
      <c r="AD123" s="118" t="str">
        <f>IF(S123="","",VLOOKUP(AI123,種目名!$O$5:$T$104,3,0))</f>
        <v/>
      </c>
      <c r="AE123" s="115">
        <f t="shared" si="196"/>
        <v>0</v>
      </c>
      <c r="AF123" s="152" t="str">
        <f t="shared" si="197"/>
        <v/>
      </c>
      <c r="AG123" s="152" t="str">
        <f t="shared" si="198"/>
        <v/>
      </c>
      <c r="AH123" s="115">
        <f t="shared" si="199"/>
        <v>0</v>
      </c>
      <c r="AI123" s="152" t="str">
        <f t="shared" si="200"/>
        <v/>
      </c>
      <c r="AJ123" s="152" t="str">
        <f t="shared" si="201"/>
        <v/>
      </c>
      <c r="AK123" s="383"/>
      <c r="AL123" s="166">
        <f t="shared" si="118"/>
        <v>0</v>
      </c>
      <c r="AM123" s="392">
        <f t="shared" si="119"/>
        <v>0</v>
      </c>
      <c r="AN123" s="392">
        <f>COUNTIF($B$12:B123,B123)</f>
        <v>0</v>
      </c>
      <c r="AO123" s="392"/>
      <c r="AP123" s="392" t="str">
        <f t="shared" si="120"/>
        <v/>
      </c>
      <c r="AQ123" s="392" t="str">
        <f t="shared" si="121"/>
        <v/>
      </c>
      <c r="AR123" s="392" t="str">
        <f t="shared" si="122"/>
        <v/>
      </c>
      <c r="AS123" s="392" t="str">
        <f t="shared" si="123"/>
        <v/>
      </c>
      <c r="AT123" s="392">
        <f t="shared" si="124"/>
        <v>0</v>
      </c>
      <c r="AU123" s="392" t="str">
        <f t="shared" si="125"/>
        <v/>
      </c>
      <c r="AV123" s="392" t="str">
        <f t="shared" si="126"/>
        <v/>
      </c>
      <c r="AW123" s="392" t="str">
        <f t="shared" si="127"/>
        <v/>
      </c>
      <c r="AX123" s="392" t="str">
        <f t="shared" si="128"/>
        <v/>
      </c>
      <c r="AY123" s="392" t="str">
        <f t="shared" si="129"/>
        <v/>
      </c>
      <c r="AZ123" s="392" t="str">
        <f t="shared" si="130"/>
        <v/>
      </c>
      <c r="BA123" s="392" t="str">
        <f t="shared" si="131"/>
        <v/>
      </c>
      <c r="BB123" s="392" t="str">
        <f t="shared" si="132"/>
        <v/>
      </c>
      <c r="BC123" s="392" t="str">
        <f t="shared" si="133"/>
        <v/>
      </c>
      <c r="BD123" s="396" t="str">
        <f t="shared" si="134"/>
        <v/>
      </c>
      <c r="BE123" s="386">
        <f t="shared" si="135"/>
        <v>0</v>
      </c>
      <c r="BF123" s="152"/>
      <c r="BG123" s="392">
        <f t="shared" si="136"/>
        <v>0</v>
      </c>
      <c r="BH123" s="392">
        <f t="shared" si="137"/>
        <v>0</v>
      </c>
      <c r="BI123" s="405">
        <f t="shared" si="138"/>
        <v>0</v>
      </c>
      <c r="BJ123" s="406">
        <f t="shared" si="114"/>
        <v>0</v>
      </c>
      <c r="BK123" s="391" t="str">
        <f t="shared" si="115"/>
        <v>0</v>
      </c>
      <c r="BL123" s="391" t="str">
        <f t="shared" si="116"/>
        <v>0</v>
      </c>
      <c r="BM123" s="405">
        <f t="shared" si="139"/>
        <v>0</v>
      </c>
      <c r="BN123" s="405" t="str">
        <f t="shared" si="140"/>
        <v>0m0</v>
      </c>
      <c r="BO123" s="392">
        <f t="shared" si="141"/>
        <v>0</v>
      </c>
      <c r="BP123" s="392">
        <f t="shared" si="142"/>
        <v>0</v>
      </c>
      <c r="BQ123" s="405">
        <f t="shared" si="143"/>
        <v>0</v>
      </c>
      <c r="BR123" s="406">
        <f t="shared" si="144"/>
        <v>0</v>
      </c>
      <c r="BS123" s="391" t="str">
        <f t="shared" si="145"/>
        <v>0</v>
      </c>
      <c r="BT123" s="391" t="str">
        <f t="shared" si="146"/>
        <v>0</v>
      </c>
      <c r="BU123" s="405">
        <f t="shared" si="147"/>
        <v>0</v>
      </c>
      <c r="BV123" s="405" t="str">
        <f t="shared" si="148"/>
        <v>0m0</v>
      </c>
      <c r="BW123" s="392">
        <f t="shared" si="149"/>
        <v>0</v>
      </c>
      <c r="BX123" s="392">
        <f t="shared" si="150"/>
        <v>0</v>
      </c>
      <c r="BY123" s="405">
        <f t="shared" si="151"/>
        <v>0</v>
      </c>
      <c r="BZ123" s="406">
        <f t="shared" si="152"/>
        <v>0</v>
      </c>
      <c r="CA123" s="391" t="str">
        <f t="shared" si="153"/>
        <v>0</v>
      </c>
      <c r="CB123" s="391" t="str">
        <f t="shared" si="154"/>
        <v>0</v>
      </c>
      <c r="CC123" s="405">
        <f t="shared" si="155"/>
        <v>0</v>
      </c>
      <c r="CD123" s="405" t="str">
        <f t="shared" si="156"/>
        <v>0m0</v>
      </c>
      <c r="CE123" s="392">
        <f t="shared" si="157"/>
        <v>0</v>
      </c>
      <c r="CF123" s="392">
        <f t="shared" si="158"/>
        <v>0</v>
      </c>
      <c r="CG123" s="405">
        <f t="shared" si="159"/>
        <v>0</v>
      </c>
      <c r="CH123" s="406">
        <f t="shared" si="160"/>
        <v>0</v>
      </c>
      <c r="CI123" s="391" t="str">
        <f t="shared" si="161"/>
        <v>0</v>
      </c>
      <c r="CJ123" s="391" t="str">
        <f t="shared" si="162"/>
        <v>0</v>
      </c>
      <c r="CK123" s="405">
        <f t="shared" si="163"/>
        <v>0</v>
      </c>
      <c r="CL123" s="405" t="str">
        <f t="shared" si="164"/>
        <v>0m0</v>
      </c>
      <c r="CM123" s="392">
        <f t="shared" si="165"/>
        <v>0</v>
      </c>
      <c r="CN123" s="392">
        <f t="shared" si="166"/>
        <v>0</v>
      </c>
      <c r="CO123" s="405">
        <f t="shared" si="167"/>
        <v>0</v>
      </c>
      <c r="CP123" s="406">
        <f t="shared" si="168"/>
        <v>0</v>
      </c>
      <c r="CQ123" s="391" t="str">
        <f t="shared" si="169"/>
        <v>0</v>
      </c>
      <c r="CR123" s="391" t="str">
        <f t="shared" si="170"/>
        <v>0</v>
      </c>
      <c r="CS123" s="405">
        <f t="shared" si="171"/>
        <v>0</v>
      </c>
      <c r="CT123" s="405" t="str">
        <f t="shared" si="172"/>
        <v>0m0</v>
      </c>
      <c r="CU123" s="405">
        <f t="shared" si="173"/>
        <v>0</v>
      </c>
      <c r="CV123" s="405">
        <f t="shared" si="174"/>
        <v>0</v>
      </c>
      <c r="CW123" s="405">
        <f t="shared" si="175"/>
        <v>0</v>
      </c>
      <c r="CX123" s="405">
        <f t="shared" si="176"/>
        <v>0</v>
      </c>
      <c r="CY123" s="405">
        <f t="shared" si="177"/>
        <v>0</v>
      </c>
      <c r="CZ123" s="405" t="str">
        <f t="shared" si="178"/>
        <v/>
      </c>
      <c r="DA123" s="405" t="str">
        <f t="shared" si="179"/>
        <v/>
      </c>
      <c r="DB123" s="405" t="str">
        <f t="shared" si="180"/>
        <v/>
      </c>
      <c r="DC123" s="405" t="str">
        <f t="shared" si="181"/>
        <v/>
      </c>
      <c r="DD123" s="405" t="str">
        <f t="shared" si="182"/>
        <v/>
      </c>
      <c r="DE123" s="405"/>
      <c r="DG123" s="405" t="str">
        <f t="shared" si="183"/>
        <v/>
      </c>
      <c r="DH123" s="405" t="str">
        <f t="shared" si="184"/>
        <v/>
      </c>
      <c r="DI123" s="405">
        <f t="shared" si="185"/>
        <v>0</v>
      </c>
      <c r="DJ123" s="405" t="str">
        <f t="shared" si="186"/>
        <v/>
      </c>
      <c r="DK123" s="405" t="str">
        <f t="shared" si="187"/>
        <v/>
      </c>
      <c r="DL123" s="405" t="str">
        <f t="shared" si="188"/>
        <v/>
      </c>
      <c r="DM123" s="405" t="str">
        <f t="shared" si="189"/>
        <v/>
      </c>
      <c r="DN123" s="405" t="str">
        <f t="shared" si="190"/>
        <v/>
      </c>
      <c r="DO123" s="405" t="str">
        <f t="shared" si="191"/>
        <v/>
      </c>
      <c r="DS123" s="386">
        <f t="shared" si="194"/>
        <v>0</v>
      </c>
      <c r="DT123" s="386">
        <f t="shared" si="192"/>
        <v>0</v>
      </c>
      <c r="DU123" s="404">
        <f t="shared" si="193"/>
        <v>0</v>
      </c>
    </row>
    <row r="124" spans="1:125" s="404" customFormat="1" ht="18" hidden="1" customHeight="1">
      <c r="A124" s="140" t="str">
        <f t="shared" si="117"/>
        <v/>
      </c>
      <c r="B124" s="153"/>
      <c r="C124" s="31" t="str">
        <f>IF(B124="","",VLOOKUP(B124,学連登録!$C$2:$G$3000,2,FALSE))</f>
        <v/>
      </c>
      <c r="D124" s="32" t="str">
        <f>IF(B124="","",VLOOKUP(B124,学連登録!$C$2:$G$3000,3,FALSE))</f>
        <v/>
      </c>
      <c r="E124" s="33" t="str">
        <f>IF(B124="","",VLOOKUP(B124,学連登録!$C$2:$G$3000,4,FALSE))</f>
        <v/>
      </c>
      <c r="F124" s="376" t="str">
        <f>IF(B124="","",VLOOKUP(B124,学連登録!$C$2:$I$3000,7,FALSE))</f>
        <v/>
      </c>
      <c r="G124" s="154"/>
      <c r="H124" s="915"/>
      <c r="I124" s="916"/>
      <c r="J124" s="155"/>
      <c r="K124" s="887"/>
      <c r="L124" s="888"/>
      <c r="M124" s="155"/>
      <c r="N124" s="881"/>
      <c r="O124" s="882"/>
      <c r="P124" s="154"/>
      <c r="Q124" s="887"/>
      <c r="R124" s="888"/>
      <c r="S124" s="154"/>
      <c r="T124" s="887"/>
      <c r="U124" s="888"/>
      <c r="V124" s="101" t="str">
        <f>IF(B124="","",VLOOKUP(B124,学連登録!$C$2:$H$3000,6,FALSE))</f>
        <v/>
      </c>
      <c r="W124" s="370"/>
      <c r="X124" s="152"/>
      <c r="Y124" s="116" t="str">
        <f t="shared" si="195"/>
        <v/>
      </c>
      <c r="Z124" s="97" t="str">
        <f>IF(G124="","",VLOOKUP(G124,種目名!$O$5:$T$104,3,0))</f>
        <v/>
      </c>
      <c r="AA124" s="98" t="str">
        <f>IF(J124="","",VLOOKUP(J124,種目名!$O$5:$T$104,3,0))</f>
        <v/>
      </c>
      <c r="AB124" s="117" t="str">
        <f>IF(M124="","",VLOOKUP(M124,種目名!$O$5:$T$104,3,0))</f>
        <v/>
      </c>
      <c r="AC124" s="117" t="str">
        <f>IF(P124="","",VLOOKUP(AF124,種目名!$O$5:$T$104,3,0))</f>
        <v/>
      </c>
      <c r="AD124" s="118" t="str">
        <f>IF(S124="","",VLOOKUP(AI124,種目名!$O$5:$T$104,3,0))</f>
        <v/>
      </c>
      <c r="AE124" s="115">
        <f t="shared" si="196"/>
        <v>0</v>
      </c>
      <c r="AF124" s="152" t="str">
        <f t="shared" si="197"/>
        <v/>
      </c>
      <c r="AG124" s="152" t="str">
        <f t="shared" si="198"/>
        <v/>
      </c>
      <c r="AH124" s="115">
        <f t="shared" si="199"/>
        <v>0</v>
      </c>
      <c r="AI124" s="152" t="str">
        <f t="shared" si="200"/>
        <v/>
      </c>
      <c r="AJ124" s="152" t="str">
        <f t="shared" si="201"/>
        <v/>
      </c>
      <c r="AK124" s="383"/>
      <c r="AL124" s="166">
        <f t="shared" si="118"/>
        <v>0</v>
      </c>
      <c r="AM124" s="392">
        <f t="shared" si="119"/>
        <v>0</v>
      </c>
      <c r="AN124" s="392">
        <f>COUNTIF($B$12:B124,B124)</f>
        <v>0</v>
      </c>
      <c r="AO124" s="392"/>
      <c r="AP124" s="392" t="str">
        <f t="shared" si="120"/>
        <v/>
      </c>
      <c r="AQ124" s="392" t="str">
        <f t="shared" si="121"/>
        <v/>
      </c>
      <c r="AR124" s="392" t="str">
        <f t="shared" si="122"/>
        <v/>
      </c>
      <c r="AS124" s="392" t="str">
        <f t="shared" si="123"/>
        <v/>
      </c>
      <c r="AT124" s="392">
        <f t="shared" si="124"/>
        <v>0</v>
      </c>
      <c r="AU124" s="392" t="str">
        <f t="shared" si="125"/>
        <v/>
      </c>
      <c r="AV124" s="392" t="str">
        <f t="shared" si="126"/>
        <v/>
      </c>
      <c r="AW124" s="392" t="str">
        <f t="shared" si="127"/>
        <v/>
      </c>
      <c r="AX124" s="392" t="str">
        <f t="shared" si="128"/>
        <v/>
      </c>
      <c r="AY124" s="392" t="str">
        <f t="shared" si="129"/>
        <v/>
      </c>
      <c r="AZ124" s="392" t="str">
        <f t="shared" si="130"/>
        <v/>
      </c>
      <c r="BA124" s="392" t="str">
        <f t="shared" si="131"/>
        <v/>
      </c>
      <c r="BB124" s="392" t="str">
        <f t="shared" si="132"/>
        <v/>
      </c>
      <c r="BC124" s="392" t="str">
        <f t="shared" si="133"/>
        <v/>
      </c>
      <c r="BD124" s="396" t="str">
        <f t="shared" si="134"/>
        <v/>
      </c>
      <c r="BE124" s="386">
        <f t="shared" si="135"/>
        <v>0</v>
      </c>
      <c r="BF124" s="152"/>
      <c r="BG124" s="392">
        <f t="shared" si="136"/>
        <v>0</v>
      </c>
      <c r="BH124" s="392">
        <f t="shared" si="137"/>
        <v>0</v>
      </c>
      <c r="BI124" s="405">
        <f t="shared" si="138"/>
        <v>0</v>
      </c>
      <c r="BJ124" s="406">
        <f t="shared" si="114"/>
        <v>0</v>
      </c>
      <c r="BK124" s="391" t="str">
        <f t="shared" si="115"/>
        <v>0</v>
      </c>
      <c r="BL124" s="391" t="str">
        <f t="shared" si="116"/>
        <v>0</v>
      </c>
      <c r="BM124" s="405">
        <f t="shared" si="139"/>
        <v>0</v>
      </c>
      <c r="BN124" s="405" t="str">
        <f t="shared" si="140"/>
        <v>0m0</v>
      </c>
      <c r="BO124" s="392">
        <f t="shared" si="141"/>
        <v>0</v>
      </c>
      <c r="BP124" s="392">
        <f t="shared" si="142"/>
        <v>0</v>
      </c>
      <c r="BQ124" s="405">
        <f t="shared" si="143"/>
        <v>0</v>
      </c>
      <c r="BR124" s="406">
        <f t="shared" si="144"/>
        <v>0</v>
      </c>
      <c r="BS124" s="391" t="str">
        <f t="shared" si="145"/>
        <v>0</v>
      </c>
      <c r="BT124" s="391" t="str">
        <f t="shared" si="146"/>
        <v>0</v>
      </c>
      <c r="BU124" s="405">
        <f t="shared" si="147"/>
        <v>0</v>
      </c>
      <c r="BV124" s="405" t="str">
        <f t="shared" si="148"/>
        <v>0m0</v>
      </c>
      <c r="BW124" s="392">
        <f t="shared" si="149"/>
        <v>0</v>
      </c>
      <c r="BX124" s="392">
        <f t="shared" si="150"/>
        <v>0</v>
      </c>
      <c r="BY124" s="405">
        <f t="shared" si="151"/>
        <v>0</v>
      </c>
      <c r="BZ124" s="406">
        <f t="shared" si="152"/>
        <v>0</v>
      </c>
      <c r="CA124" s="391" t="str">
        <f t="shared" si="153"/>
        <v>0</v>
      </c>
      <c r="CB124" s="391" t="str">
        <f t="shared" si="154"/>
        <v>0</v>
      </c>
      <c r="CC124" s="405">
        <f t="shared" si="155"/>
        <v>0</v>
      </c>
      <c r="CD124" s="405" t="str">
        <f t="shared" si="156"/>
        <v>0m0</v>
      </c>
      <c r="CE124" s="392">
        <f t="shared" si="157"/>
        <v>0</v>
      </c>
      <c r="CF124" s="392">
        <f t="shared" si="158"/>
        <v>0</v>
      </c>
      <c r="CG124" s="405">
        <f t="shared" si="159"/>
        <v>0</v>
      </c>
      <c r="CH124" s="406">
        <f t="shared" si="160"/>
        <v>0</v>
      </c>
      <c r="CI124" s="391" t="str">
        <f t="shared" si="161"/>
        <v>0</v>
      </c>
      <c r="CJ124" s="391" t="str">
        <f t="shared" si="162"/>
        <v>0</v>
      </c>
      <c r="CK124" s="405">
        <f t="shared" si="163"/>
        <v>0</v>
      </c>
      <c r="CL124" s="405" t="str">
        <f t="shared" si="164"/>
        <v>0m0</v>
      </c>
      <c r="CM124" s="392">
        <f t="shared" si="165"/>
        <v>0</v>
      </c>
      <c r="CN124" s="392">
        <f t="shared" si="166"/>
        <v>0</v>
      </c>
      <c r="CO124" s="405">
        <f t="shared" si="167"/>
        <v>0</v>
      </c>
      <c r="CP124" s="406">
        <f t="shared" si="168"/>
        <v>0</v>
      </c>
      <c r="CQ124" s="391" t="str">
        <f t="shared" si="169"/>
        <v>0</v>
      </c>
      <c r="CR124" s="391" t="str">
        <f t="shared" si="170"/>
        <v>0</v>
      </c>
      <c r="CS124" s="405">
        <f t="shared" si="171"/>
        <v>0</v>
      </c>
      <c r="CT124" s="405" t="str">
        <f t="shared" si="172"/>
        <v>0m0</v>
      </c>
      <c r="CU124" s="405">
        <f t="shared" si="173"/>
        <v>0</v>
      </c>
      <c r="CV124" s="405">
        <f t="shared" si="174"/>
        <v>0</v>
      </c>
      <c r="CW124" s="405">
        <f t="shared" si="175"/>
        <v>0</v>
      </c>
      <c r="CX124" s="405">
        <f t="shared" si="176"/>
        <v>0</v>
      </c>
      <c r="CY124" s="405">
        <f t="shared" si="177"/>
        <v>0</v>
      </c>
      <c r="CZ124" s="405" t="str">
        <f t="shared" si="178"/>
        <v/>
      </c>
      <c r="DA124" s="405" t="str">
        <f t="shared" si="179"/>
        <v/>
      </c>
      <c r="DB124" s="405" t="str">
        <f t="shared" si="180"/>
        <v/>
      </c>
      <c r="DC124" s="405" t="str">
        <f t="shared" si="181"/>
        <v/>
      </c>
      <c r="DD124" s="405" t="str">
        <f t="shared" si="182"/>
        <v/>
      </c>
      <c r="DE124" s="405"/>
      <c r="DG124" s="405" t="str">
        <f t="shared" si="183"/>
        <v/>
      </c>
      <c r="DH124" s="405" t="str">
        <f t="shared" si="184"/>
        <v/>
      </c>
      <c r="DI124" s="405">
        <f t="shared" si="185"/>
        <v>0</v>
      </c>
      <c r="DJ124" s="405" t="str">
        <f t="shared" si="186"/>
        <v/>
      </c>
      <c r="DK124" s="405" t="str">
        <f t="shared" si="187"/>
        <v/>
      </c>
      <c r="DL124" s="405" t="str">
        <f t="shared" si="188"/>
        <v/>
      </c>
      <c r="DM124" s="405" t="str">
        <f t="shared" si="189"/>
        <v/>
      </c>
      <c r="DN124" s="405" t="str">
        <f t="shared" si="190"/>
        <v/>
      </c>
      <c r="DO124" s="405" t="str">
        <f t="shared" si="191"/>
        <v/>
      </c>
      <c r="DS124" s="386">
        <f t="shared" si="194"/>
        <v>0</v>
      </c>
      <c r="DT124" s="386">
        <f t="shared" si="192"/>
        <v>0</v>
      </c>
      <c r="DU124" s="404">
        <f t="shared" si="193"/>
        <v>0</v>
      </c>
    </row>
    <row r="125" spans="1:125" s="404" customFormat="1" ht="18" hidden="1" customHeight="1">
      <c r="A125" s="140" t="str">
        <f t="shared" si="117"/>
        <v/>
      </c>
      <c r="B125" s="153"/>
      <c r="C125" s="31" t="str">
        <f>IF(B125="","",VLOOKUP(B125,学連登録!$C$2:$G$3000,2,FALSE))</f>
        <v/>
      </c>
      <c r="D125" s="32" t="str">
        <f>IF(B125="","",VLOOKUP(B125,学連登録!$C$2:$G$3000,3,FALSE))</f>
        <v/>
      </c>
      <c r="E125" s="33" t="str">
        <f>IF(B125="","",VLOOKUP(B125,学連登録!$C$2:$G$3000,4,FALSE))</f>
        <v/>
      </c>
      <c r="F125" s="376" t="str">
        <f>IF(B125="","",VLOOKUP(B125,学連登録!$C$2:$I$3000,7,FALSE))</f>
        <v/>
      </c>
      <c r="G125" s="154"/>
      <c r="H125" s="915"/>
      <c r="I125" s="916"/>
      <c r="J125" s="155"/>
      <c r="K125" s="887"/>
      <c r="L125" s="888"/>
      <c r="M125" s="155"/>
      <c r="N125" s="881"/>
      <c r="O125" s="882"/>
      <c r="P125" s="154"/>
      <c r="Q125" s="887"/>
      <c r="R125" s="888"/>
      <c r="S125" s="154"/>
      <c r="T125" s="887"/>
      <c r="U125" s="888"/>
      <c r="V125" s="101" t="str">
        <f>IF(B125="","",VLOOKUP(B125,学連登録!$C$2:$H$3000,6,FALSE))</f>
        <v/>
      </c>
      <c r="W125" s="370"/>
      <c r="X125" s="152"/>
      <c r="Y125" s="116" t="str">
        <f t="shared" si="195"/>
        <v/>
      </c>
      <c r="Z125" s="97" t="str">
        <f>IF(G125="","",VLOOKUP(G125,種目名!$O$5:$T$104,3,0))</f>
        <v/>
      </c>
      <c r="AA125" s="98" t="str">
        <f>IF(J125="","",VLOOKUP(J125,種目名!$O$5:$T$104,3,0))</f>
        <v/>
      </c>
      <c r="AB125" s="117" t="str">
        <f>IF(M125="","",VLOOKUP(M125,種目名!$O$5:$T$104,3,0))</f>
        <v/>
      </c>
      <c r="AC125" s="117" t="str">
        <f>IF(P125="","",VLOOKUP(AF125,種目名!$O$5:$T$104,3,0))</f>
        <v/>
      </c>
      <c r="AD125" s="118" t="str">
        <f>IF(S125="","",VLOOKUP(AI125,種目名!$O$5:$T$104,3,0))</f>
        <v/>
      </c>
      <c r="AE125" s="115">
        <f t="shared" si="196"/>
        <v>0</v>
      </c>
      <c r="AF125" s="152" t="str">
        <f t="shared" si="197"/>
        <v/>
      </c>
      <c r="AG125" s="152" t="str">
        <f t="shared" si="198"/>
        <v/>
      </c>
      <c r="AH125" s="115">
        <f t="shared" si="199"/>
        <v>0</v>
      </c>
      <c r="AI125" s="152" t="str">
        <f t="shared" si="200"/>
        <v/>
      </c>
      <c r="AJ125" s="152" t="str">
        <f t="shared" si="201"/>
        <v/>
      </c>
      <c r="AK125" s="383"/>
      <c r="AL125" s="166">
        <f t="shared" si="118"/>
        <v>0</v>
      </c>
      <c r="AM125" s="392">
        <f t="shared" si="119"/>
        <v>0</v>
      </c>
      <c r="AN125" s="392">
        <f>COUNTIF($B$12:B125,B125)</f>
        <v>0</v>
      </c>
      <c r="AO125" s="392"/>
      <c r="AP125" s="392" t="str">
        <f t="shared" si="120"/>
        <v/>
      </c>
      <c r="AQ125" s="392" t="str">
        <f t="shared" si="121"/>
        <v/>
      </c>
      <c r="AR125" s="392" t="str">
        <f t="shared" si="122"/>
        <v/>
      </c>
      <c r="AS125" s="392" t="str">
        <f t="shared" si="123"/>
        <v/>
      </c>
      <c r="AT125" s="392">
        <f t="shared" si="124"/>
        <v>0</v>
      </c>
      <c r="AU125" s="392" t="str">
        <f t="shared" si="125"/>
        <v/>
      </c>
      <c r="AV125" s="392" t="str">
        <f t="shared" si="126"/>
        <v/>
      </c>
      <c r="AW125" s="392" t="str">
        <f t="shared" si="127"/>
        <v/>
      </c>
      <c r="AX125" s="392" t="str">
        <f t="shared" si="128"/>
        <v/>
      </c>
      <c r="AY125" s="392" t="str">
        <f t="shared" si="129"/>
        <v/>
      </c>
      <c r="AZ125" s="392" t="str">
        <f t="shared" si="130"/>
        <v/>
      </c>
      <c r="BA125" s="392" t="str">
        <f t="shared" si="131"/>
        <v/>
      </c>
      <c r="BB125" s="392" t="str">
        <f t="shared" si="132"/>
        <v/>
      </c>
      <c r="BC125" s="392" t="str">
        <f t="shared" si="133"/>
        <v/>
      </c>
      <c r="BD125" s="396" t="str">
        <f t="shared" si="134"/>
        <v/>
      </c>
      <c r="BE125" s="386">
        <f t="shared" si="135"/>
        <v>0</v>
      </c>
      <c r="BF125" s="152"/>
      <c r="BG125" s="392">
        <f t="shared" si="136"/>
        <v>0</v>
      </c>
      <c r="BH125" s="392">
        <f t="shared" si="137"/>
        <v>0</v>
      </c>
      <c r="BI125" s="405">
        <f t="shared" si="138"/>
        <v>0</v>
      </c>
      <c r="BJ125" s="406">
        <f t="shared" si="114"/>
        <v>0</v>
      </c>
      <c r="BK125" s="391" t="str">
        <f t="shared" si="115"/>
        <v>0</v>
      </c>
      <c r="BL125" s="391" t="str">
        <f t="shared" si="116"/>
        <v>0</v>
      </c>
      <c r="BM125" s="405">
        <f t="shared" si="139"/>
        <v>0</v>
      </c>
      <c r="BN125" s="405" t="str">
        <f t="shared" si="140"/>
        <v>0m0</v>
      </c>
      <c r="BO125" s="392">
        <f t="shared" si="141"/>
        <v>0</v>
      </c>
      <c r="BP125" s="392">
        <f t="shared" si="142"/>
        <v>0</v>
      </c>
      <c r="BQ125" s="405">
        <f t="shared" si="143"/>
        <v>0</v>
      </c>
      <c r="BR125" s="406">
        <f t="shared" si="144"/>
        <v>0</v>
      </c>
      <c r="BS125" s="391" t="str">
        <f t="shared" si="145"/>
        <v>0</v>
      </c>
      <c r="BT125" s="391" t="str">
        <f t="shared" si="146"/>
        <v>0</v>
      </c>
      <c r="BU125" s="405">
        <f t="shared" si="147"/>
        <v>0</v>
      </c>
      <c r="BV125" s="405" t="str">
        <f t="shared" si="148"/>
        <v>0m0</v>
      </c>
      <c r="BW125" s="392">
        <f t="shared" si="149"/>
        <v>0</v>
      </c>
      <c r="BX125" s="392">
        <f t="shared" si="150"/>
        <v>0</v>
      </c>
      <c r="BY125" s="405">
        <f t="shared" si="151"/>
        <v>0</v>
      </c>
      <c r="BZ125" s="406">
        <f t="shared" si="152"/>
        <v>0</v>
      </c>
      <c r="CA125" s="391" t="str">
        <f t="shared" si="153"/>
        <v>0</v>
      </c>
      <c r="CB125" s="391" t="str">
        <f t="shared" si="154"/>
        <v>0</v>
      </c>
      <c r="CC125" s="405">
        <f t="shared" si="155"/>
        <v>0</v>
      </c>
      <c r="CD125" s="405" t="str">
        <f t="shared" si="156"/>
        <v>0m0</v>
      </c>
      <c r="CE125" s="392">
        <f t="shared" si="157"/>
        <v>0</v>
      </c>
      <c r="CF125" s="392">
        <f t="shared" si="158"/>
        <v>0</v>
      </c>
      <c r="CG125" s="405">
        <f t="shared" si="159"/>
        <v>0</v>
      </c>
      <c r="CH125" s="406">
        <f t="shared" si="160"/>
        <v>0</v>
      </c>
      <c r="CI125" s="391" t="str">
        <f t="shared" si="161"/>
        <v>0</v>
      </c>
      <c r="CJ125" s="391" t="str">
        <f t="shared" si="162"/>
        <v>0</v>
      </c>
      <c r="CK125" s="405">
        <f t="shared" si="163"/>
        <v>0</v>
      </c>
      <c r="CL125" s="405" t="str">
        <f t="shared" si="164"/>
        <v>0m0</v>
      </c>
      <c r="CM125" s="392">
        <f t="shared" si="165"/>
        <v>0</v>
      </c>
      <c r="CN125" s="392">
        <f t="shared" si="166"/>
        <v>0</v>
      </c>
      <c r="CO125" s="405">
        <f t="shared" si="167"/>
        <v>0</v>
      </c>
      <c r="CP125" s="406">
        <f t="shared" si="168"/>
        <v>0</v>
      </c>
      <c r="CQ125" s="391" t="str">
        <f t="shared" si="169"/>
        <v>0</v>
      </c>
      <c r="CR125" s="391" t="str">
        <f t="shared" si="170"/>
        <v>0</v>
      </c>
      <c r="CS125" s="405">
        <f t="shared" si="171"/>
        <v>0</v>
      </c>
      <c r="CT125" s="405" t="str">
        <f t="shared" si="172"/>
        <v>0m0</v>
      </c>
      <c r="CU125" s="405">
        <f t="shared" si="173"/>
        <v>0</v>
      </c>
      <c r="CV125" s="405">
        <f t="shared" si="174"/>
        <v>0</v>
      </c>
      <c r="CW125" s="405">
        <f t="shared" si="175"/>
        <v>0</v>
      </c>
      <c r="CX125" s="405">
        <f t="shared" si="176"/>
        <v>0</v>
      </c>
      <c r="CY125" s="405">
        <f t="shared" si="177"/>
        <v>0</v>
      </c>
      <c r="CZ125" s="405" t="str">
        <f t="shared" si="178"/>
        <v/>
      </c>
      <c r="DA125" s="405" t="str">
        <f t="shared" si="179"/>
        <v/>
      </c>
      <c r="DB125" s="405" t="str">
        <f t="shared" si="180"/>
        <v/>
      </c>
      <c r="DC125" s="405" t="str">
        <f t="shared" si="181"/>
        <v/>
      </c>
      <c r="DD125" s="405" t="str">
        <f t="shared" si="182"/>
        <v/>
      </c>
      <c r="DE125" s="405"/>
      <c r="DG125" s="405" t="str">
        <f t="shared" si="183"/>
        <v/>
      </c>
      <c r="DH125" s="405" t="str">
        <f t="shared" si="184"/>
        <v/>
      </c>
      <c r="DI125" s="405">
        <f t="shared" si="185"/>
        <v>0</v>
      </c>
      <c r="DJ125" s="405" t="str">
        <f t="shared" si="186"/>
        <v/>
      </c>
      <c r="DK125" s="405" t="str">
        <f t="shared" si="187"/>
        <v/>
      </c>
      <c r="DL125" s="405" t="str">
        <f t="shared" si="188"/>
        <v/>
      </c>
      <c r="DM125" s="405" t="str">
        <f t="shared" si="189"/>
        <v/>
      </c>
      <c r="DN125" s="405" t="str">
        <f t="shared" si="190"/>
        <v/>
      </c>
      <c r="DO125" s="405" t="str">
        <f t="shared" si="191"/>
        <v/>
      </c>
      <c r="DS125" s="386">
        <f t="shared" si="194"/>
        <v>0</v>
      </c>
      <c r="DT125" s="386">
        <f t="shared" si="192"/>
        <v>0</v>
      </c>
      <c r="DU125" s="404">
        <f t="shared" si="193"/>
        <v>0</v>
      </c>
    </row>
    <row r="126" spans="1:125" s="404" customFormat="1" ht="18" hidden="1" customHeight="1">
      <c r="A126" s="140" t="str">
        <f t="shared" si="117"/>
        <v/>
      </c>
      <c r="B126" s="153"/>
      <c r="C126" s="31" t="str">
        <f>IF(B126="","",VLOOKUP(B126,学連登録!$C$2:$G$3000,2,FALSE))</f>
        <v/>
      </c>
      <c r="D126" s="32" t="str">
        <f>IF(B126="","",VLOOKUP(B126,学連登録!$C$2:$G$3000,3,FALSE))</f>
        <v/>
      </c>
      <c r="E126" s="33" t="str">
        <f>IF(B126="","",VLOOKUP(B126,学連登録!$C$2:$G$3000,4,FALSE))</f>
        <v/>
      </c>
      <c r="F126" s="376" t="str">
        <f>IF(B126="","",VLOOKUP(B126,学連登録!$C$2:$I$3000,7,FALSE))</f>
        <v/>
      </c>
      <c r="G126" s="154"/>
      <c r="H126" s="915"/>
      <c r="I126" s="916"/>
      <c r="J126" s="155"/>
      <c r="K126" s="887"/>
      <c r="L126" s="888"/>
      <c r="M126" s="155"/>
      <c r="N126" s="881"/>
      <c r="O126" s="882"/>
      <c r="P126" s="154"/>
      <c r="Q126" s="887"/>
      <c r="R126" s="888"/>
      <c r="S126" s="154"/>
      <c r="T126" s="887"/>
      <c r="U126" s="888"/>
      <c r="V126" s="101" t="str">
        <f>IF(B126="","",VLOOKUP(B126,学連登録!$C$2:$H$3000,6,FALSE))</f>
        <v/>
      </c>
      <c r="W126" s="370"/>
      <c r="X126" s="152"/>
      <c r="Y126" s="116" t="str">
        <f t="shared" si="195"/>
        <v/>
      </c>
      <c r="Z126" s="97" t="str">
        <f>IF(G126="","",VLOOKUP(G126,種目名!$O$5:$T$104,3,0))</f>
        <v/>
      </c>
      <c r="AA126" s="98" t="str">
        <f>IF(J126="","",VLOOKUP(J126,種目名!$O$5:$T$104,3,0))</f>
        <v/>
      </c>
      <c r="AB126" s="117" t="str">
        <f>IF(M126="","",VLOOKUP(M126,種目名!$O$5:$T$104,3,0))</f>
        <v/>
      </c>
      <c r="AC126" s="117" t="str">
        <f>IF(P126="","",VLOOKUP(AF126,種目名!$O$5:$T$104,3,0))</f>
        <v/>
      </c>
      <c r="AD126" s="118" t="str">
        <f>IF(S126="","",VLOOKUP(AI126,種目名!$O$5:$T$104,3,0))</f>
        <v/>
      </c>
      <c r="AE126" s="115">
        <f t="shared" si="196"/>
        <v>0</v>
      </c>
      <c r="AF126" s="152" t="str">
        <f t="shared" si="197"/>
        <v/>
      </c>
      <c r="AG126" s="152" t="str">
        <f t="shared" si="198"/>
        <v/>
      </c>
      <c r="AH126" s="115">
        <f t="shared" si="199"/>
        <v>0</v>
      </c>
      <c r="AI126" s="152" t="str">
        <f t="shared" si="200"/>
        <v/>
      </c>
      <c r="AJ126" s="152" t="str">
        <f t="shared" si="201"/>
        <v/>
      </c>
      <c r="AK126" s="383"/>
      <c r="AL126" s="166">
        <f t="shared" si="118"/>
        <v>0</v>
      </c>
      <c r="AM126" s="392">
        <f t="shared" si="119"/>
        <v>0</v>
      </c>
      <c r="AN126" s="392">
        <f>COUNTIF($B$12:B126,B126)</f>
        <v>0</v>
      </c>
      <c r="AO126" s="392"/>
      <c r="AP126" s="392" t="str">
        <f t="shared" si="120"/>
        <v/>
      </c>
      <c r="AQ126" s="392" t="str">
        <f t="shared" si="121"/>
        <v/>
      </c>
      <c r="AR126" s="392" t="str">
        <f t="shared" si="122"/>
        <v/>
      </c>
      <c r="AS126" s="392" t="str">
        <f t="shared" si="123"/>
        <v/>
      </c>
      <c r="AT126" s="392">
        <f t="shared" si="124"/>
        <v>0</v>
      </c>
      <c r="AU126" s="392" t="str">
        <f t="shared" si="125"/>
        <v/>
      </c>
      <c r="AV126" s="392" t="str">
        <f t="shared" si="126"/>
        <v/>
      </c>
      <c r="AW126" s="392" t="str">
        <f t="shared" si="127"/>
        <v/>
      </c>
      <c r="AX126" s="392" t="str">
        <f t="shared" si="128"/>
        <v/>
      </c>
      <c r="AY126" s="392" t="str">
        <f t="shared" si="129"/>
        <v/>
      </c>
      <c r="AZ126" s="392" t="str">
        <f t="shared" si="130"/>
        <v/>
      </c>
      <c r="BA126" s="392" t="str">
        <f t="shared" si="131"/>
        <v/>
      </c>
      <c r="BB126" s="392" t="str">
        <f t="shared" si="132"/>
        <v/>
      </c>
      <c r="BC126" s="392" t="str">
        <f t="shared" si="133"/>
        <v/>
      </c>
      <c r="BD126" s="396" t="str">
        <f t="shared" si="134"/>
        <v/>
      </c>
      <c r="BE126" s="386">
        <f t="shared" si="135"/>
        <v>0</v>
      </c>
      <c r="BF126" s="152"/>
      <c r="BG126" s="392">
        <f t="shared" si="136"/>
        <v>0</v>
      </c>
      <c r="BH126" s="392">
        <f t="shared" si="137"/>
        <v>0</v>
      </c>
      <c r="BI126" s="405">
        <f t="shared" si="138"/>
        <v>0</v>
      </c>
      <c r="BJ126" s="406">
        <f t="shared" si="114"/>
        <v>0</v>
      </c>
      <c r="BK126" s="391" t="str">
        <f t="shared" si="115"/>
        <v>0</v>
      </c>
      <c r="BL126" s="391" t="str">
        <f t="shared" si="116"/>
        <v>0</v>
      </c>
      <c r="BM126" s="405">
        <f t="shared" si="139"/>
        <v>0</v>
      </c>
      <c r="BN126" s="405" t="str">
        <f t="shared" si="140"/>
        <v>0m0</v>
      </c>
      <c r="BO126" s="392">
        <f t="shared" si="141"/>
        <v>0</v>
      </c>
      <c r="BP126" s="392">
        <f t="shared" si="142"/>
        <v>0</v>
      </c>
      <c r="BQ126" s="405">
        <f t="shared" si="143"/>
        <v>0</v>
      </c>
      <c r="BR126" s="406">
        <f t="shared" si="144"/>
        <v>0</v>
      </c>
      <c r="BS126" s="391" t="str">
        <f t="shared" si="145"/>
        <v>0</v>
      </c>
      <c r="BT126" s="391" t="str">
        <f t="shared" si="146"/>
        <v>0</v>
      </c>
      <c r="BU126" s="405">
        <f t="shared" si="147"/>
        <v>0</v>
      </c>
      <c r="BV126" s="405" t="str">
        <f t="shared" si="148"/>
        <v>0m0</v>
      </c>
      <c r="BW126" s="392">
        <f t="shared" si="149"/>
        <v>0</v>
      </c>
      <c r="BX126" s="392">
        <f t="shared" si="150"/>
        <v>0</v>
      </c>
      <c r="BY126" s="405">
        <f t="shared" si="151"/>
        <v>0</v>
      </c>
      <c r="BZ126" s="406">
        <f t="shared" si="152"/>
        <v>0</v>
      </c>
      <c r="CA126" s="391" t="str">
        <f t="shared" si="153"/>
        <v>0</v>
      </c>
      <c r="CB126" s="391" t="str">
        <f t="shared" si="154"/>
        <v>0</v>
      </c>
      <c r="CC126" s="405">
        <f t="shared" si="155"/>
        <v>0</v>
      </c>
      <c r="CD126" s="405" t="str">
        <f t="shared" si="156"/>
        <v>0m0</v>
      </c>
      <c r="CE126" s="392">
        <f t="shared" si="157"/>
        <v>0</v>
      </c>
      <c r="CF126" s="392">
        <f t="shared" si="158"/>
        <v>0</v>
      </c>
      <c r="CG126" s="405">
        <f t="shared" si="159"/>
        <v>0</v>
      </c>
      <c r="CH126" s="406">
        <f t="shared" si="160"/>
        <v>0</v>
      </c>
      <c r="CI126" s="391" t="str">
        <f t="shared" si="161"/>
        <v>0</v>
      </c>
      <c r="CJ126" s="391" t="str">
        <f t="shared" si="162"/>
        <v>0</v>
      </c>
      <c r="CK126" s="405">
        <f t="shared" si="163"/>
        <v>0</v>
      </c>
      <c r="CL126" s="405" t="str">
        <f t="shared" si="164"/>
        <v>0m0</v>
      </c>
      <c r="CM126" s="392">
        <f t="shared" si="165"/>
        <v>0</v>
      </c>
      <c r="CN126" s="392">
        <f t="shared" si="166"/>
        <v>0</v>
      </c>
      <c r="CO126" s="405">
        <f t="shared" si="167"/>
        <v>0</v>
      </c>
      <c r="CP126" s="406">
        <f t="shared" si="168"/>
        <v>0</v>
      </c>
      <c r="CQ126" s="391" t="str">
        <f t="shared" si="169"/>
        <v>0</v>
      </c>
      <c r="CR126" s="391" t="str">
        <f t="shared" si="170"/>
        <v>0</v>
      </c>
      <c r="CS126" s="405">
        <f t="shared" si="171"/>
        <v>0</v>
      </c>
      <c r="CT126" s="405" t="str">
        <f t="shared" si="172"/>
        <v>0m0</v>
      </c>
      <c r="CU126" s="405">
        <f t="shared" si="173"/>
        <v>0</v>
      </c>
      <c r="CV126" s="405">
        <f t="shared" si="174"/>
        <v>0</v>
      </c>
      <c r="CW126" s="405">
        <f t="shared" si="175"/>
        <v>0</v>
      </c>
      <c r="CX126" s="405">
        <f t="shared" si="176"/>
        <v>0</v>
      </c>
      <c r="CY126" s="405">
        <f t="shared" si="177"/>
        <v>0</v>
      </c>
      <c r="CZ126" s="405" t="str">
        <f t="shared" si="178"/>
        <v/>
      </c>
      <c r="DA126" s="405" t="str">
        <f t="shared" si="179"/>
        <v/>
      </c>
      <c r="DB126" s="405" t="str">
        <f t="shared" si="180"/>
        <v/>
      </c>
      <c r="DC126" s="405" t="str">
        <f t="shared" si="181"/>
        <v/>
      </c>
      <c r="DD126" s="405" t="str">
        <f t="shared" si="182"/>
        <v/>
      </c>
      <c r="DE126" s="405"/>
      <c r="DG126" s="405" t="str">
        <f t="shared" si="183"/>
        <v/>
      </c>
      <c r="DH126" s="405" t="str">
        <f t="shared" si="184"/>
        <v/>
      </c>
      <c r="DI126" s="405">
        <f t="shared" si="185"/>
        <v>0</v>
      </c>
      <c r="DJ126" s="405" t="str">
        <f t="shared" si="186"/>
        <v/>
      </c>
      <c r="DK126" s="405" t="str">
        <f t="shared" si="187"/>
        <v/>
      </c>
      <c r="DL126" s="405" t="str">
        <f t="shared" si="188"/>
        <v/>
      </c>
      <c r="DM126" s="405" t="str">
        <f t="shared" si="189"/>
        <v/>
      </c>
      <c r="DN126" s="405" t="str">
        <f t="shared" si="190"/>
        <v/>
      </c>
      <c r="DO126" s="405" t="str">
        <f t="shared" si="191"/>
        <v/>
      </c>
      <c r="DS126" s="386">
        <f t="shared" si="194"/>
        <v>0</v>
      </c>
      <c r="DT126" s="386">
        <f t="shared" si="192"/>
        <v>0</v>
      </c>
      <c r="DU126" s="404">
        <f t="shared" si="193"/>
        <v>0</v>
      </c>
    </row>
    <row r="127" spans="1:125" s="404" customFormat="1" ht="18" hidden="1" customHeight="1">
      <c r="A127" s="140" t="str">
        <f t="shared" si="117"/>
        <v/>
      </c>
      <c r="B127" s="153"/>
      <c r="C127" s="31" t="str">
        <f>IF(B127="","",VLOOKUP(B127,学連登録!$C$2:$G$3000,2,FALSE))</f>
        <v/>
      </c>
      <c r="D127" s="32" t="str">
        <f>IF(B127="","",VLOOKUP(B127,学連登録!$C$2:$G$3000,3,FALSE))</f>
        <v/>
      </c>
      <c r="E127" s="33" t="str">
        <f>IF(B127="","",VLOOKUP(B127,学連登録!$C$2:$G$3000,4,FALSE))</f>
        <v/>
      </c>
      <c r="F127" s="376" t="str">
        <f>IF(B127="","",VLOOKUP(B127,学連登録!$C$2:$I$3000,7,FALSE))</f>
        <v/>
      </c>
      <c r="G127" s="154"/>
      <c r="H127" s="915"/>
      <c r="I127" s="916"/>
      <c r="J127" s="155"/>
      <c r="K127" s="887"/>
      <c r="L127" s="888"/>
      <c r="M127" s="155"/>
      <c r="N127" s="881"/>
      <c r="O127" s="882"/>
      <c r="P127" s="154"/>
      <c r="Q127" s="887"/>
      <c r="R127" s="888"/>
      <c r="S127" s="154"/>
      <c r="T127" s="887"/>
      <c r="U127" s="888"/>
      <c r="V127" s="101" t="str">
        <f>IF(B127="","",VLOOKUP(B127,学連登録!$C$2:$H$3000,6,FALSE))</f>
        <v/>
      </c>
      <c r="W127" s="370"/>
      <c r="X127" s="152"/>
      <c r="Y127" s="116" t="str">
        <f t="shared" si="195"/>
        <v/>
      </c>
      <c r="Z127" s="97" t="str">
        <f>IF(G127="","",VLOOKUP(G127,種目名!$O$5:$T$104,3,0))</f>
        <v/>
      </c>
      <c r="AA127" s="98" t="str">
        <f>IF(J127="","",VLOOKUP(J127,種目名!$O$5:$T$104,3,0))</f>
        <v/>
      </c>
      <c r="AB127" s="117" t="str">
        <f>IF(M127="","",VLOOKUP(M127,種目名!$O$5:$T$104,3,0))</f>
        <v/>
      </c>
      <c r="AC127" s="117" t="str">
        <f>IF(P127="","",VLOOKUP(AF127,種目名!$O$5:$T$104,3,0))</f>
        <v/>
      </c>
      <c r="AD127" s="118" t="str">
        <f>IF(S127="","",VLOOKUP(AI127,種目名!$O$5:$T$104,3,0))</f>
        <v/>
      </c>
      <c r="AE127" s="115">
        <f t="shared" si="196"/>
        <v>0</v>
      </c>
      <c r="AF127" s="152" t="str">
        <f t="shared" si="197"/>
        <v/>
      </c>
      <c r="AG127" s="152" t="str">
        <f t="shared" si="198"/>
        <v/>
      </c>
      <c r="AH127" s="115">
        <f t="shared" si="199"/>
        <v>0</v>
      </c>
      <c r="AI127" s="152" t="str">
        <f t="shared" si="200"/>
        <v/>
      </c>
      <c r="AJ127" s="152" t="str">
        <f t="shared" si="201"/>
        <v/>
      </c>
      <c r="AK127" s="383"/>
      <c r="AL127" s="166">
        <f t="shared" si="118"/>
        <v>0</v>
      </c>
      <c r="AM127" s="392">
        <f t="shared" si="119"/>
        <v>0</v>
      </c>
      <c r="AN127" s="392">
        <f>COUNTIF($B$12:B127,B127)</f>
        <v>0</v>
      </c>
      <c r="AO127" s="392"/>
      <c r="AP127" s="392" t="str">
        <f t="shared" si="120"/>
        <v/>
      </c>
      <c r="AQ127" s="392" t="str">
        <f t="shared" si="121"/>
        <v/>
      </c>
      <c r="AR127" s="392" t="str">
        <f t="shared" si="122"/>
        <v/>
      </c>
      <c r="AS127" s="392" t="str">
        <f t="shared" si="123"/>
        <v/>
      </c>
      <c r="AT127" s="392">
        <f t="shared" si="124"/>
        <v>0</v>
      </c>
      <c r="AU127" s="392" t="str">
        <f t="shared" si="125"/>
        <v/>
      </c>
      <c r="AV127" s="392" t="str">
        <f t="shared" si="126"/>
        <v/>
      </c>
      <c r="AW127" s="392" t="str">
        <f t="shared" si="127"/>
        <v/>
      </c>
      <c r="AX127" s="392" t="str">
        <f t="shared" si="128"/>
        <v/>
      </c>
      <c r="AY127" s="392" t="str">
        <f t="shared" si="129"/>
        <v/>
      </c>
      <c r="AZ127" s="392" t="str">
        <f t="shared" si="130"/>
        <v/>
      </c>
      <c r="BA127" s="392" t="str">
        <f t="shared" si="131"/>
        <v/>
      </c>
      <c r="BB127" s="392" t="str">
        <f t="shared" si="132"/>
        <v/>
      </c>
      <c r="BC127" s="392" t="str">
        <f t="shared" si="133"/>
        <v/>
      </c>
      <c r="BD127" s="396" t="str">
        <f t="shared" si="134"/>
        <v/>
      </c>
      <c r="BE127" s="386">
        <f t="shared" si="135"/>
        <v>0</v>
      </c>
      <c r="BF127" s="152"/>
      <c r="BG127" s="392">
        <f t="shared" si="136"/>
        <v>0</v>
      </c>
      <c r="BH127" s="392">
        <f t="shared" si="137"/>
        <v>0</v>
      </c>
      <c r="BI127" s="405">
        <f t="shared" si="138"/>
        <v>0</v>
      </c>
      <c r="BJ127" s="406">
        <f t="shared" si="114"/>
        <v>0</v>
      </c>
      <c r="BK127" s="391" t="str">
        <f t="shared" si="115"/>
        <v>0</v>
      </c>
      <c r="BL127" s="391" t="str">
        <f t="shared" si="116"/>
        <v>0</v>
      </c>
      <c r="BM127" s="405">
        <f t="shared" si="139"/>
        <v>0</v>
      </c>
      <c r="BN127" s="405" t="str">
        <f t="shared" si="140"/>
        <v>0m0</v>
      </c>
      <c r="BO127" s="392">
        <f t="shared" si="141"/>
        <v>0</v>
      </c>
      <c r="BP127" s="392">
        <f t="shared" si="142"/>
        <v>0</v>
      </c>
      <c r="BQ127" s="405">
        <f t="shared" si="143"/>
        <v>0</v>
      </c>
      <c r="BR127" s="406">
        <f t="shared" si="144"/>
        <v>0</v>
      </c>
      <c r="BS127" s="391" t="str">
        <f t="shared" si="145"/>
        <v>0</v>
      </c>
      <c r="BT127" s="391" t="str">
        <f t="shared" si="146"/>
        <v>0</v>
      </c>
      <c r="BU127" s="405">
        <f t="shared" si="147"/>
        <v>0</v>
      </c>
      <c r="BV127" s="405" t="str">
        <f t="shared" si="148"/>
        <v>0m0</v>
      </c>
      <c r="BW127" s="392">
        <f t="shared" si="149"/>
        <v>0</v>
      </c>
      <c r="BX127" s="392">
        <f t="shared" si="150"/>
        <v>0</v>
      </c>
      <c r="BY127" s="405">
        <f t="shared" si="151"/>
        <v>0</v>
      </c>
      <c r="BZ127" s="406">
        <f t="shared" si="152"/>
        <v>0</v>
      </c>
      <c r="CA127" s="391" t="str">
        <f t="shared" si="153"/>
        <v>0</v>
      </c>
      <c r="CB127" s="391" t="str">
        <f t="shared" si="154"/>
        <v>0</v>
      </c>
      <c r="CC127" s="405">
        <f t="shared" si="155"/>
        <v>0</v>
      </c>
      <c r="CD127" s="405" t="str">
        <f t="shared" si="156"/>
        <v>0m0</v>
      </c>
      <c r="CE127" s="392">
        <f t="shared" si="157"/>
        <v>0</v>
      </c>
      <c r="CF127" s="392">
        <f t="shared" si="158"/>
        <v>0</v>
      </c>
      <c r="CG127" s="405">
        <f t="shared" si="159"/>
        <v>0</v>
      </c>
      <c r="CH127" s="406">
        <f t="shared" si="160"/>
        <v>0</v>
      </c>
      <c r="CI127" s="391" t="str">
        <f t="shared" si="161"/>
        <v>0</v>
      </c>
      <c r="CJ127" s="391" t="str">
        <f t="shared" si="162"/>
        <v>0</v>
      </c>
      <c r="CK127" s="405">
        <f t="shared" si="163"/>
        <v>0</v>
      </c>
      <c r="CL127" s="405" t="str">
        <f t="shared" si="164"/>
        <v>0m0</v>
      </c>
      <c r="CM127" s="392">
        <f t="shared" si="165"/>
        <v>0</v>
      </c>
      <c r="CN127" s="392">
        <f t="shared" si="166"/>
        <v>0</v>
      </c>
      <c r="CO127" s="405">
        <f t="shared" si="167"/>
        <v>0</v>
      </c>
      <c r="CP127" s="406">
        <f t="shared" si="168"/>
        <v>0</v>
      </c>
      <c r="CQ127" s="391" t="str">
        <f t="shared" si="169"/>
        <v>0</v>
      </c>
      <c r="CR127" s="391" t="str">
        <f t="shared" si="170"/>
        <v>0</v>
      </c>
      <c r="CS127" s="405">
        <f t="shared" si="171"/>
        <v>0</v>
      </c>
      <c r="CT127" s="405" t="str">
        <f t="shared" si="172"/>
        <v>0m0</v>
      </c>
      <c r="CU127" s="405">
        <f t="shared" si="173"/>
        <v>0</v>
      </c>
      <c r="CV127" s="405">
        <f t="shared" si="174"/>
        <v>0</v>
      </c>
      <c r="CW127" s="405">
        <f t="shared" si="175"/>
        <v>0</v>
      </c>
      <c r="CX127" s="405">
        <f t="shared" si="176"/>
        <v>0</v>
      </c>
      <c r="CY127" s="405">
        <f t="shared" si="177"/>
        <v>0</v>
      </c>
      <c r="CZ127" s="405" t="str">
        <f t="shared" si="178"/>
        <v/>
      </c>
      <c r="DA127" s="405" t="str">
        <f t="shared" si="179"/>
        <v/>
      </c>
      <c r="DB127" s="405" t="str">
        <f t="shared" si="180"/>
        <v/>
      </c>
      <c r="DC127" s="405" t="str">
        <f t="shared" si="181"/>
        <v/>
      </c>
      <c r="DD127" s="405" t="str">
        <f t="shared" si="182"/>
        <v/>
      </c>
      <c r="DE127" s="405"/>
      <c r="DG127" s="405" t="str">
        <f t="shared" si="183"/>
        <v/>
      </c>
      <c r="DH127" s="405" t="str">
        <f t="shared" si="184"/>
        <v/>
      </c>
      <c r="DI127" s="405">
        <f t="shared" si="185"/>
        <v>0</v>
      </c>
      <c r="DJ127" s="405" t="str">
        <f t="shared" si="186"/>
        <v/>
      </c>
      <c r="DK127" s="405" t="str">
        <f t="shared" si="187"/>
        <v/>
      </c>
      <c r="DL127" s="405" t="str">
        <f t="shared" si="188"/>
        <v/>
      </c>
      <c r="DM127" s="405" t="str">
        <f t="shared" si="189"/>
        <v/>
      </c>
      <c r="DN127" s="405" t="str">
        <f t="shared" si="190"/>
        <v/>
      </c>
      <c r="DO127" s="405" t="str">
        <f t="shared" si="191"/>
        <v/>
      </c>
      <c r="DS127" s="386">
        <f t="shared" si="194"/>
        <v>0</v>
      </c>
      <c r="DT127" s="386">
        <f t="shared" si="192"/>
        <v>0</v>
      </c>
      <c r="DU127" s="404">
        <f t="shared" si="193"/>
        <v>0</v>
      </c>
    </row>
    <row r="128" spans="1:125" s="404" customFormat="1" ht="18" hidden="1" customHeight="1">
      <c r="A128" s="140" t="str">
        <f t="shared" si="117"/>
        <v/>
      </c>
      <c r="B128" s="153"/>
      <c r="C128" s="31" t="str">
        <f>IF(B128="","",VLOOKUP(B128,学連登録!$C$2:$G$3000,2,FALSE))</f>
        <v/>
      </c>
      <c r="D128" s="32" t="str">
        <f>IF(B128="","",VLOOKUP(B128,学連登録!$C$2:$G$3000,3,FALSE))</f>
        <v/>
      </c>
      <c r="E128" s="33" t="str">
        <f>IF(B128="","",VLOOKUP(B128,学連登録!$C$2:$G$3000,4,FALSE))</f>
        <v/>
      </c>
      <c r="F128" s="376" t="str">
        <f>IF(B128="","",VLOOKUP(B128,学連登録!$C$2:$I$3000,7,FALSE))</f>
        <v/>
      </c>
      <c r="G128" s="154"/>
      <c r="H128" s="915"/>
      <c r="I128" s="916"/>
      <c r="J128" s="155"/>
      <c r="K128" s="887"/>
      <c r="L128" s="888"/>
      <c r="M128" s="155"/>
      <c r="N128" s="881"/>
      <c r="O128" s="882"/>
      <c r="P128" s="154"/>
      <c r="Q128" s="887"/>
      <c r="R128" s="888"/>
      <c r="S128" s="154"/>
      <c r="T128" s="887"/>
      <c r="U128" s="888"/>
      <c r="V128" s="101" t="str">
        <f>IF(B128="","",VLOOKUP(B128,学連登録!$C$2:$H$3000,6,FALSE))</f>
        <v/>
      </c>
      <c r="W128" s="370"/>
      <c r="X128" s="152"/>
      <c r="Y128" s="116" t="str">
        <f t="shared" si="195"/>
        <v/>
      </c>
      <c r="Z128" s="97" t="str">
        <f>IF(G128="","",VLOOKUP(G128,種目名!$O$5:$T$104,3,0))</f>
        <v/>
      </c>
      <c r="AA128" s="98" t="str">
        <f>IF(J128="","",VLOOKUP(J128,種目名!$O$5:$T$104,3,0))</f>
        <v/>
      </c>
      <c r="AB128" s="117" t="str">
        <f>IF(M128="","",VLOOKUP(M128,種目名!$O$5:$T$104,3,0))</f>
        <v/>
      </c>
      <c r="AC128" s="117" t="str">
        <f>IF(P128="","",VLOOKUP(AF128,種目名!$O$5:$T$104,3,0))</f>
        <v/>
      </c>
      <c r="AD128" s="118" t="str">
        <f>IF(S128="","",VLOOKUP(AI128,種目名!$O$5:$T$104,3,0))</f>
        <v/>
      </c>
      <c r="AE128" s="115">
        <f t="shared" si="196"/>
        <v>0</v>
      </c>
      <c r="AF128" s="152" t="str">
        <f t="shared" si="197"/>
        <v/>
      </c>
      <c r="AG128" s="152" t="str">
        <f t="shared" si="198"/>
        <v/>
      </c>
      <c r="AH128" s="115">
        <f t="shared" si="199"/>
        <v>0</v>
      </c>
      <c r="AI128" s="152" t="str">
        <f t="shared" si="200"/>
        <v/>
      </c>
      <c r="AJ128" s="152" t="str">
        <f t="shared" si="201"/>
        <v/>
      </c>
      <c r="AK128" s="383"/>
      <c r="AL128" s="166">
        <f t="shared" si="118"/>
        <v>0</v>
      </c>
      <c r="AM128" s="392">
        <f t="shared" si="119"/>
        <v>0</v>
      </c>
      <c r="AN128" s="392">
        <f>COUNTIF($B$12:B128,B128)</f>
        <v>0</v>
      </c>
      <c r="AO128" s="392"/>
      <c r="AP128" s="392" t="str">
        <f t="shared" si="120"/>
        <v/>
      </c>
      <c r="AQ128" s="392" t="str">
        <f t="shared" si="121"/>
        <v/>
      </c>
      <c r="AR128" s="392" t="str">
        <f t="shared" si="122"/>
        <v/>
      </c>
      <c r="AS128" s="392" t="str">
        <f t="shared" si="123"/>
        <v/>
      </c>
      <c r="AT128" s="392">
        <f t="shared" si="124"/>
        <v>0</v>
      </c>
      <c r="AU128" s="392" t="str">
        <f t="shared" si="125"/>
        <v/>
      </c>
      <c r="AV128" s="392" t="str">
        <f t="shared" si="126"/>
        <v/>
      </c>
      <c r="AW128" s="392" t="str">
        <f t="shared" si="127"/>
        <v/>
      </c>
      <c r="AX128" s="392" t="str">
        <f t="shared" si="128"/>
        <v/>
      </c>
      <c r="AY128" s="392" t="str">
        <f t="shared" si="129"/>
        <v/>
      </c>
      <c r="AZ128" s="392" t="str">
        <f t="shared" si="130"/>
        <v/>
      </c>
      <c r="BA128" s="392" t="str">
        <f t="shared" si="131"/>
        <v/>
      </c>
      <c r="BB128" s="392" t="str">
        <f t="shared" si="132"/>
        <v/>
      </c>
      <c r="BC128" s="392" t="str">
        <f t="shared" si="133"/>
        <v/>
      </c>
      <c r="BD128" s="396" t="str">
        <f t="shared" si="134"/>
        <v/>
      </c>
      <c r="BE128" s="386">
        <f t="shared" si="135"/>
        <v>0</v>
      </c>
      <c r="BF128" s="152"/>
      <c r="BG128" s="392">
        <f t="shared" si="136"/>
        <v>0</v>
      </c>
      <c r="BH128" s="392">
        <f t="shared" si="137"/>
        <v>0</v>
      </c>
      <c r="BI128" s="405">
        <f t="shared" si="138"/>
        <v>0</v>
      </c>
      <c r="BJ128" s="406">
        <f t="shared" si="114"/>
        <v>0</v>
      </c>
      <c r="BK128" s="391" t="str">
        <f t="shared" si="115"/>
        <v>0</v>
      </c>
      <c r="BL128" s="391" t="str">
        <f t="shared" si="116"/>
        <v>0</v>
      </c>
      <c r="BM128" s="405">
        <f t="shared" si="139"/>
        <v>0</v>
      </c>
      <c r="BN128" s="405" t="str">
        <f t="shared" si="140"/>
        <v>0m0</v>
      </c>
      <c r="BO128" s="392">
        <f t="shared" si="141"/>
        <v>0</v>
      </c>
      <c r="BP128" s="392">
        <f t="shared" si="142"/>
        <v>0</v>
      </c>
      <c r="BQ128" s="405">
        <f t="shared" si="143"/>
        <v>0</v>
      </c>
      <c r="BR128" s="406">
        <f t="shared" si="144"/>
        <v>0</v>
      </c>
      <c r="BS128" s="391" t="str">
        <f t="shared" si="145"/>
        <v>0</v>
      </c>
      <c r="BT128" s="391" t="str">
        <f t="shared" si="146"/>
        <v>0</v>
      </c>
      <c r="BU128" s="405">
        <f t="shared" si="147"/>
        <v>0</v>
      </c>
      <c r="BV128" s="405" t="str">
        <f t="shared" si="148"/>
        <v>0m0</v>
      </c>
      <c r="BW128" s="392">
        <f t="shared" si="149"/>
        <v>0</v>
      </c>
      <c r="BX128" s="392">
        <f t="shared" si="150"/>
        <v>0</v>
      </c>
      <c r="BY128" s="405">
        <f t="shared" si="151"/>
        <v>0</v>
      </c>
      <c r="BZ128" s="406">
        <f t="shared" si="152"/>
        <v>0</v>
      </c>
      <c r="CA128" s="391" t="str">
        <f t="shared" si="153"/>
        <v>0</v>
      </c>
      <c r="CB128" s="391" t="str">
        <f t="shared" si="154"/>
        <v>0</v>
      </c>
      <c r="CC128" s="405">
        <f t="shared" si="155"/>
        <v>0</v>
      </c>
      <c r="CD128" s="405" t="str">
        <f t="shared" si="156"/>
        <v>0m0</v>
      </c>
      <c r="CE128" s="392">
        <f t="shared" si="157"/>
        <v>0</v>
      </c>
      <c r="CF128" s="392">
        <f t="shared" si="158"/>
        <v>0</v>
      </c>
      <c r="CG128" s="405">
        <f t="shared" si="159"/>
        <v>0</v>
      </c>
      <c r="CH128" s="406">
        <f t="shared" si="160"/>
        <v>0</v>
      </c>
      <c r="CI128" s="391" t="str">
        <f t="shared" si="161"/>
        <v>0</v>
      </c>
      <c r="CJ128" s="391" t="str">
        <f t="shared" si="162"/>
        <v>0</v>
      </c>
      <c r="CK128" s="405">
        <f t="shared" si="163"/>
        <v>0</v>
      </c>
      <c r="CL128" s="405" t="str">
        <f t="shared" si="164"/>
        <v>0m0</v>
      </c>
      <c r="CM128" s="392">
        <f t="shared" si="165"/>
        <v>0</v>
      </c>
      <c r="CN128" s="392">
        <f t="shared" si="166"/>
        <v>0</v>
      </c>
      <c r="CO128" s="405">
        <f t="shared" si="167"/>
        <v>0</v>
      </c>
      <c r="CP128" s="406">
        <f t="shared" si="168"/>
        <v>0</v>
      </c>
      <c r="CQ128" s="391" t="str">
        <f t="shared" si="169"/>
        <v>0</v>
      </c>
      <c r="CR128" s="391" t="str">
        <f t="shared" si="170"/>
        <v>0</v>
      </c>
      <c r="CS128" s="405">
        <f t="shared" si="171"/>
        <v>0</v>
      </c>
      <c r="CT128" s="405" t="str">
        <f t="shared" si="172"/>
        <v>0m0</v>
      </c>
      <c r="CU128" s="405">
        <f t="shared" si="173"/>
        <v>0</v>
      </c>
      <c r="CV128" s="405">
        <f t="shared" si="174"/>
        <v>0</v>
      </c>
      <c r="CW128" s="405">
        <f t="shared" si="175"/>
        <v>0</v>
      </c>
      <c r="CX128" s="405">
        <f t="shared" si="176"/>
        <v>0</v>
      </c>
      <c r="CY128" s="405">
        <f t="shared" si="177"/>
        <v>0</v>
      </c>
      <c r="CZ128" s="405" t="str">
        <f t="shared" si="178"/>
        <v/>
      </c>
      <c r="DA128" s="405" t="str">
        <f t="shared" si="179"/>
        <v/>
      </c>
      <c r="DB128" s="405" t="str">
        <f t="shared" si="180"/>
        <v/>
      </c>
      <c r="DC128" s="405" t="str">
        <f t="shared" si="181"/>
        <v/>
      </c>
      <c r="DD128" s="405" t="str">
        <f t="shared" si="182"/>
        <v/>
      </c>
      <c r="DE128" s="405"/>
      <c r="DG128" s="405" t="str">
        <f t="shared" si="183"/>
        <v/>
      </c>
      <c r="DH128" s="405" t="str">
        <f t="shared" si="184"/>
        <v/>
      </c>
      <c r="DI128" s="405">
        <f t="shared" si="185"/>
        <v>0</v>
      </c>
      <c r="DJ128" s="405" t="str">
        <f t="shared" si="186"/>
        <v/>
      </c>
      <c r="DK128" s="405" t="str">
        <f t="shared" si="187"/>
        <v/>
      </c>
      <c r="DL128" s="405" t="str">
        <f t="shared" si="188"/>
        <v/>
      </c>
      <c r="DM128" s="405" t="str">
        <f t="shared" si="189"/>
        <v/>
      </c>
      <c r="DN128" s="405" t="str">
        <f t="shared" si="190"/>
        <v/>
      </c>
      <c r="DO128" s="405" t="str">
        <f t="shared" si="191"/>
        <v/>
      </c>
      <c r="DS128" s="386">
        <f t="shared" si="194"/>
        <v>0</v>
      </c>
      <c r="DT128" s="386">
        <f t="shared" si="192"/>
        <v>0</v>
      </c>
      <c r="DU128" s="404">
        <f t="shared" si="193"/>
        <v>0</v>
      </c>
    </row>
    <row r="129" spans="1:125" s="404" customFormat="1" ht="18" hidden="1" customHeight="1">
      <c r="A129" s="140" t="str">
        <f t="shared" si="117"/>
        <v/>
      </c>
      <c r="B129" s="153"/>
      <c r="C129" s="31" t="str">
        <f>IF(B129="","",VLOOKUP(B129,学連登録!$C$2:$G$3000,2,FALSE))</f>
        <v/>
      </c>
      <c r="D129" s="32" t="str">
        <f>IF(B129="","",VLOOKUP(B129,学連登録!$C$2:$G$3000,3,FALSE))</f>
        <v/>
      </c>
      <c r="E129" s="33" t="str">
        <f>IF(B129="","",VLOOKUP(B129,学連登録!$C$2:$G$3000,4,FALSE))</f>
        <v/>
      </c>
      <c r="F129" s="376" t="str">
        <f>IF(B129="","",VLOOKUP(B129,学連登録!$C$2:$I$3000,7,FALSE))</f>
        <v/>
      </c>
      <c r="G129" s="154"/>
      <c r="H129" s="915"/>
      <c r="I129" s="916"/>
      <c r="J129" s="155"/>
      <c r="K129" s="887"/>
      <c r="L129" s="888"/>
      <c r="M129" s="155"/>
      <c r="N129" s="881"/>
      <c r="O129" s="882"/>
      <c r="P129" s="154"/>
      <c r="Q129" s="887"/>
      <c r="R129" s="888"/>
      <c r="S129" s="154"/>
      <c r="T129" s="887"/>
      <c r="U129" s="888"/>
      <c r="V129" s="101" t="str">
        <f>IF(B129="","",VLOOKUP(B129,学連登録!$C$2:$H$3000,6,FALSE))</f>
        <v/>
      </c>
      <c r="W129" s="370"/>
      <c r="X129" s="152"/>
      <c r="Y129" s="116" t="str">
        <f t="shared" si="195"/>
        <v/>
      </c>
      <c r="Z129" s="97" t="str">
        <f>IF(G129="","",VLOOKUP(G129,種目名!$O$5:$T$104,3,0))</f>
        <v/>
      </c>
      <c r="AA129" s="98" t="str">
        <f>IF(J129="","",VLOOKUP(J129,種目名!$O$5:$T$104,3,0))</f>
        <v/>
      </c>
      <c r="AB129" s="117" t="str">
        <f>IF(M129="","",VLOOKUP(M129,種目名!$O$5:$T$104,3,0))</f>
        <v/>
      </c>
      <c r="AC129" s="117" t="str">
        <f>IF(P129="","",VLOOKUP(AF129,種目名!$O$5:$T$104,3,0))</f>
        <v/>
      </c>
      <c r="AD129" s="118" t="str">
        <f>IF(S129="","",VLOOKUP(AI129,種目名!$O$5:$T$104,3,0))</f>
        <v/>
      </c>
      <c r="AE129" s="115">
        <f t="shared" si="196"/>
        <v>0</v>
      </c>
      <c r="AF129" s="152" t="str">
        <f t="shared" si="197"/>
        <v/>
      </c>
      <c r="AG129" s="152" t="str">
        <f t="shared" si="198"/>
        <v/>
      </c>
      <c r="AH129" s="115">
        <f t="shared" si="199"/>
        <v>0</v>
      </c>
      <c r="AI129" s="152" t="str">
        <f t="shared" si="200"/>
        <v/>
      </c>
      <c r="AJ129" s="152" t="str">
        <f t="shared" si="201"/>
        <v/>
      </c>
      <c r="AK129" s="383"/>
      <c r="AL129" s="166">
        <f t="shared" si="118"/>
        <v>0</v>
      </c>
      <c r="AM129" s="392">
        <f t="shared" si="119"/>
        <v>0</v>
      </c>
      <c r="AN129" s="392">
        <f>COUNTIF($B$12:B129,B129)</f>
        <v>0</v>
      </c>
      <c r="AO129" s="392"/>
      <c r="AP129" s="392" t="str">
        <f t="shared" si="120"/>
        <v/>
      </c>
      <c r="AQ129" s="392" t="str">
        <f t="shared" si="121"/>
        <v/>
      </c>
      <c r="AR129" s="392" t="str">
        <f t="shared" si="122"/>
        <v/>
      </c>
      <c r="AS129" s="392" t="str">
        <f t="shared" si="123"/>
        <v/>
      </c>
      <c r="AT129" s="392">
        <f t="shared" si="124"/>
        <v>0</v>
      </c>
      <c r="AU129" s="392" t="str">
        <f t="shared" si="125"/>
        <v/>
      </c>
      <c r="AV129" s="392" t="str">
        <f t="shared" si="126"/>
        <v/>
      </c>
      <c r="AW129" s="392" t="str">
        <f t="shared" si="127"/>
        <v/>
      </c>
      <c r="AX129" s="392" t="str">
        <f t="shared" si="128"/>
        <v/>
      </c>
      <c r="AY129" s="392" t="str">
        <f t="shared" si="129"/>
        <v/>
      </c>
      <c r="AZ129" s="392" t="str">
        <f t="shared" si="130"/>
        <v/>
      </c>
      <c r="BA129" s="392" t="str">
        <f t="shared" si="131"/>
        <v/>
      </c>
      <c r="BB129" s="392" t="str">
        <f t="shared" si="132"/>
        <v/>
      </c>
      <c r="BC129" s="392" t="str">
        <f t="shared" si="133"/>
        <v/>
      </c>
      <c r="BD129" s="396" t="str">
        <f t="shared" si="134"/>
        <v/>
      </c>
      <c r="BE129" s="386">
        <f t="shared" si="135"/>
        <v>0</v>
      </c>
      <c r="BF129" s="152"/>
      <c r="BG129" s="392">
        <f t="shared" si="136"/>
        <v>0</v>
      </c>
      <c r="BH129" s="392">
        <f t="shared" si="137"/>
        <v>0</v>
      </c>
      <c r="BI129" s="405">
        <f t="shared" si="138"/>
        <v>0</v>
      </c>
      <c r="BJ129" s="406">
        <f t="shared" si="114"/>
        <v>0</v>
      </c>
      <c r="BK129" s="391" t="str">
        <f t="shared" si="115"/>
        <v>0</v>
      </c>
      <c r="BL129" s="391" t="str">
        <f t="shared" si="116"/>
        <v>0</v>
      </c>
      <c r="BM129" s="405">
        <f t="shared" si="139"/>
        <v>0</v>
      </c>
      <c r="BN129" s="405" t="str">
        <f t="shared" si="140"/>
        <v>0m0</v>
      </c>
      <c r="BO129" s="392">
        <f t="shared" si="141"/>
        <v>0</v>
      </c>
      <c r="BP129" s="392">
        <f t="shared" si="142"/>
        <v>0</v>
      </c>
      <c r="BQ129" s="405">
        <f t="shared" si="143"/>
        <v>0</v>
      </c>
      <c r="BR129" s="406">
        <f t="shared" si="144"/>
        <v>0</v>
      </c>
      <c r="BS129" s="391" t="str">
        <f t="shared" si="145"/>
        <v>0</v>
      </c>
      <c r="BT129" s="391" t="str">
        <f t="shared" si="146"/>
        <v>0</v>
      </c>
      <c r="BU129" s="405">
        <f t="shared" si="147"/>
        <v>0</v>
      </c>
      <c r="BV129" s="405" t="str">
        <f t="shared" si="148"/>
        <v>0m0</v>
      </c>
      <c r="BW129" s="392">
        <f t="shared" si="149"/>
        <v>0</v>
      </c>
      <c r="BX129" s="392">
        <f t="shared" si="150"/>
        <v>0</v>
      </c>
      <c r="BY129" s="405">
        <f t="shared" si="151"/>
        <v>0</v>
      </c>
      <c r="BZ129" s="406">
        <f t="shared" si="152"/>
        <v>0</v>
      </c>
      <c r="CA129" s="391" t="str">
        <f t="shared" si="153"/>
        <v>0</v>
      </c>
      <c r="CB129" s="391" t="str">
        <f t="shared" si="154"/>
        <v>0</v>
      </c>
      <c r="CC129" s="405">
        <f t="shared" si="155"/>
        <v>0</v>
      </c>
      <c r="CD129" s="405" t="str">
        <f t="shared" si="156"/>
        <v>0m0</v>
      </c>
      <c r="CE129" s="392">
        <f t="shared" si="157"/>
        <v>0</v>
      </c>
      <c r="CF129" s="392">
        <f t="shared" si="158"/>
        <v>0</v>
      </c>
      <c r="CG129" s="405">
        <f t="shared" si="159"/>
        <v>0</v>
      </c>
      <c r="CH129" s="406">
        <f t="shared" si="160"/>
        <v>0</v>
      </c>
      <c r="CI129" s="391" t="str">
        <f t="shared" si="161"/>
        <v>0</v>
      </c>
      <c r="CJ129" s="391" t="str">
        <f t="shared" si="162"/>
        <v>0</v>
      </c>
      <c r="CK129" s="405">
        <f t="shared" si="163"/>
        <v>0</v>
      </c>
      <c r="CL129" s="405" t="str">
        <f t="shared" si="164"/>
        <v>0m0</v>
      </c>
      <c r="CM129" s="392">
        <f t="shared" si="165"/>
        <v>0</v>
      </c>
      <c r="CN129" s="392">
        <f t="shared" si="166"/>
        <v>0</v>
      </c>
      <c r="CO129" s="405">
        <f t="shared" si="167"/>
        <v>0</v>
      </c>
      <c r="CP129" s="406">
        <f t="shared" si="168"/>
        <v>0</v>
      </c>
      <c r="CQ129" s="391" t="str">
        <f t="shared" si="169"/>
        <v>0</v>
      </c>
      <c r="CR129" s="391" t="str">
        <f t="shared" si="170"/>
        <v>0</v>
      </c>
      <c r="CS129" s="405">
        <f t="shared" si="171"/>
        <v>0</v>
      </c>
      <c r="CT129" s="405" t="str">
        <f t="shared" si="172"/>
        <v>0m0</v>
      </c>
      <c r="CU129" s="405">
        <f t="shared" si="173"/>
        <v>0</v>
      </c>
      <c r="CV129" s="405">
        <f t="shared" si="174"/>
        <v>0</v>
      </c>
      <c r="CW129" s="405">
        <f t="shared" si="175"/>
        <v>0</v>
      </c>
      <c r="CX129" s="405">
        <f t="shared" si="176"/>
        <v>0</v>
      </c>
      <c r="CY129" s="405">
        <f t="shared" si="177"/>
        <v>0</v>
      </c>
      <c r="CZ129" s="405" t="str">
        <f t="shared" si="178"/>
        <v/>
      </c>
      <c r="DA129" s="405" t="str">
        <f t="shared" si="179"/>
        <v/>
      </c>
      <c r="DB129" s="405" t="str">
        <f t="shared" si="180"/>
        <v/>
      </c>
      <c r="DC129" s="405" t="str">
        <f t="shared" si="181"/>
        <v/>
      </c>
      <c r="DD129" s="405" t="str">
        <f t="shared" si="182"/>
        <v/>
      </c>
      <c r="DE129" s="405"/>
      <c r="DG129" s="405" t="str">
        <f t="shared" si="183"/>
        <v/>
      </c>
      <c r="DH129" s="405" t="str">
        <f t="shared" si="184"/>
        <v/>
      </c>
      <c r="DI129" s="405">
        <f t="shared" si="185"/>
        <v>0</v>
      </c>
      <c r="DJ129" s="405" t="str">
        <f t="shared" si="186"/>
        <v/>
      </c>
      <c r="DK129" s="405" t="str">
        <f t="shared" si="187"/>
        <v/>
      </c>
      <c r="DL129" s="405" t="str">
        <f t="shared" si="188"/>
        <v/>
      </c>
      <c r="DM129" s="405" t="str">
        <f t="shared" si="189"/>
        <v/>
      </c>
      <c r="DN129" s="405" t="str">
        <f t="shared" si="190"/>
        <v/>
      </c>
      <c r="DO129" s="405" t="str">
        <f t="shared" si="191"/>
        <v/>
      </c>
      <c r="DS129" s="386">
        <f t="shared" si="194"/>
        <v>0</v>
      </c>
      <c r="DT129" s="386">
        <f t="shared" si="192"/>
        <v>0</v>
      </c>
      <c r="DU129" s="404">
        <f t="shared" si="193"/>
        <v>0</v>
      </c>
    </row>
    <row r="130" spans="1:125" s="404" customFormat="1" ht="18" hidden="1" customHeight="1">
      <c r="A130" s="140" t="str">
        <f t="shared" si="117"/>
        <v/>
      </c>
      <c r="B130" s="153"/>
      <c r="C130" s="31" t="str">
        <f>IF(B130="","",VLOOKUP(B130,学連登録!$C$2:$G$3000,2,FALSE))</f>
        <v/>
      </c>
      <c r="D130" s="32" t="str">
        <f>IF(B130="","",VLOOKUP(B130,学連登録!$C$2:$G$3000,3,FALSE))</f>
        <v/>
      </c>
      <c r="E130" s="33" t="str">
        <f>IF(B130="","",VLOOKUP(B130,学連登録!$C$2:$G$3000,4,FALSE))</f>
        <v/>
      </c>
      <c r="F130" s="376" t="str">
        <f>IF(B130="","",VLOOKUP(B130,学連登録!$C$2:$I$3000,7,FALSE))</f>
        <v/>
      </c>
      <c r="G130" s="154"/>
      <c r="H130" s="915"/>
      <c r="I130" s="916"/>
      <c r="J130" s="155"/>
      <c r="K130" s="887"/>
      <c r="L130" s="888"/>
      <c r="M130" s="155"/>
      <c r="N130" s="881"/>
      <c r="O130" s="882"/>
      <c r="P130" s="154"/>
      <c r="Q130" s="887"/>
      <c r="R130" s="888"/>
      <c r="S130" s="154"/>
      <c r="T130" s="887"/>
      <c r="U130" s="888"/>
      <c r="V130" s="101" t="str">
        <f>IF(B130="","",VLOOKUP(B130,学連登録!$C$2:$H$3000,6,FALSE))</f>
        <v/>
      </c>
      <c r="W130" s="370"/>
      <c r="X130" s="152"/>
      <c r="Y130" s="116" t="str">
        <f t="shared" si="195"/>
        <v/>
      </c>
      <c r="Z130" s="97" t="str">
        <f>IF(G130="","",VLOOKUP(G130,種目名!$O$5:$T$104,3,0))</f>
        <v/>
      </c>
      <c r="AA130" s="98" t="str">
        <f>IF(J130="","",VLOOKUP(J130,種目名!$O$5:$T$104,3,0))</f>
        <v/>
      </c>
      <c r="AB130" s="117" t="str">
        <f>IF(M130="","",VLOOKUP(M130,種目名!$O$5:$T$104,3,0))</f>
        <v/>
      </c>
      <c r="AC130" s="117" t="str">
        <f>IF(P130="","",VLOOKUP(AF130,種目名!$O$5:$T$104,3,0))</f>
        <v/>
      </c>
      <c r="AD130" s="118" t="str">
        <f>IF(S130="","",VLOOKUP(AI130,種目名!$O$5:$T$104,3,0))</f>
        <v/>
      </c>
      <c r="AE130" s="115">
        <f t="shared" si="196"/>
        <v>0</v>
      </c>
      <c r="AF130" s="152" t="str">
        <f t="shared" si="197"/>
        <v/>
      </c>
      <c r="AG130" s="152" t="str">
        <f t="shared" si="198"/>
        <v/>
      </c>
      <c r="AH130" s="115">
        <f t="shared" si="199"/>
        <v>0</v>
      </c>
      <c r="AI130" s="152" t="str">
        <f t="shared" si="200"/>
        <v/>
      </c>
      <c r="AJ130" s="152" t="str">
        <f t="shared" si="201"/>
        <v/>
      </c>
      <c r="AK130" s="383"/>
      <c r="AL130" s="166">
        <f t="shared" si="118"/>
        <v>0</v>
      </c>
      <c r="AM130" s="392">
        <f t="shared" si="119"/>
        <v>0</v>
      </c>
      <c r="AN130" s="392">
        <f>COUNTIF($B$12:B130,B130)</f>
        <v>0</v>
      </c>
      <c r="AO130" s="392"/>
      <c r="AP130" s="392" t="str">
        <f t="shared" si="120"/>
        <v/>
      </c>
      <c r="AQ130" s="392" t="str">
        <f t="shared" si="121"/>
        <v/>
      </c>
      <c r="AR130" s="392" t="str">
        <f t="shared" si="122"/>
        <v/>
      </c>
      <c r="AS130" s="392" t="str">
        <f t="shared" si="123"/>
        <v/>
      </c>
      <c r="AT130" s="392">
        <f t="shared" si="124"/>
        <v>0</v>
      </c>
      <c r="AU130" s="392" t="str">
        <f t="shared" si="125"/>
        <v/>
      </c>
      <c r="AV130" s="392" t="str">
        <f t="shared" si="126"/>
        <v/>
      </c>
      <c r="AW130" s="392" t="str">
        <f t="shared" si="127"/>
        <v/>
      </c>
      <c r="AX130" s="392" t="str">
        <f t="shared" si="128"/>
        <v/>
      </c>
      <c r="AY130" s="392" t="str">
        <f t="shared" si="129"/>
        <v/>
      </c>
      <c r="AZ130" s="392" t="str">
        <f t="shared" si="130"/>
        <v/>
      </c>
      <c r="BA130" s="392" t="str">
        <f t="shared" si="131"/>
        <v/>
      </c>
      <c r="BB130" s="392" t="str">
        <f t="shared" si="132"/>
        <v/>
      </c>
      <c r="BC130" s="392" t="str">
        <f t="shared" si="133"/>
        <v/>
      </c>
      <c r="BD130" s="396" t="str">
        <f t="shared" si="134"/>
        <v/>
      </c>
      <c r="BE130" s="386">
        <f t="shared" si="135"/>
        <v>0</v>
      </c>
      <c r="BF130" s="152"/>
      <c r="BG130" s="392">
        <f t="shared" si="136"/>
        <v>0</v>
      </c>
      <c r="BH130" s="392">
        <f t="shared" si="137"/>
        <v>0</v>
      </c>
      <c r="BI130" s="405">
        <f t="shared" si="138"/>
        <v>0</v>
      </c>
      <c r="BJ130" s="406">
        <f t="shared" si="114"/>
        <v>0</v>
      </c>
      <c r="BK130" s="391" t="str">
        <f t="shared" si="115"/>
        <v>0</v>
      </c>
      <c r="BL130" s="391" t="str">
        <f t="shared" si="116"/>
        <v>0</v>
      </c>
      <c r="BM130" s="405">
        <f t="shared" si="139"/>
        <v>0</v>
      </c>
      <c r="BN130" s="405" t="str">
        <f t="shared" si="140"/>
        <v>0m0</v>
      </c>
      <c r="BO130" s="392">
        <f t="shared" si="141"/>
        <v>0</v>
      </c>
      <c r="BP130" s="392">
        <f t="shared" si="142"/>
        <v>0</v>
      </c>
      <c r="BQ130" s="405">
        <f t="shared" si="143"/>
        <v>0</v>
      </c>
      <c r="BR130" s="406">
        <f t="shared" si="144"/>
        <v>0</v>
      </c>
      <c r="BS130" s="391" t="str">
        <f t="shared" si="145"/>
        <v>0</v>
      </c>
      <c r="BT130" s="391" t="str">
        <f t="shared" si="146"/>
        <v>0</v>
      </c>
      <c r="BU130" s="405">
        <f t="shared" si="147"/>
        <v>0</v>
      </c>
      <c r="BV130" s="405" t="str">
        <f t="shared" si="148"/>
        <v>0m0</v>
      </c>
      <c r="BW130" s="392">
        <f t="shared" si="149"/>
        <v>0</v>
      </c>
      <c r="BX130" s="392">
        <f t="shared" si="150"/>
        <v>0</v>
      </c>
      <c r="BY130" s="405">
        <f t="shared" si="151"/>
        <v>0</v>
      </c>
      <c r="BZ130" s="406">
        <f t="shared" si="152"/>
        <v>0</v>
      </c>
      <c r="CA130" s="391" t="str">
        <f t="shared" si="153"/>
        <v>0</v>
      </c>
      <c r="CB130" s="391" t="str">
        <f t="shared" si="154"/>
        <v>0</v>
      </c>
      <c r="CC130" s="405">
        <f t="shared" si="155"/>
        <v>0</v>
      </c>
      <c r="CD130" s="405" t="str">
        <f t="shared" si="156"/>
        <v>0m0</v>
      </c>
      <c r="CE130" s="392">
        <f t="shared" si="157"/>
        <v>0</v>
      </c>
      <c r="CF130" s="392">
        <f t="shared" si="158"/>
        <v>0</v>
      </c>
      <c r="CG130" s="405">
        <f t="shared" si="159"/>
        <v>0</v>
      </c>
      <c r="CH130" s="406">
        <f t="shared" si="160"/>
        <v>0</v>
      </c>
      <c r="CI130" s="391" t="str">
        <f t="shared" si="161"/>
        <v>0</v>
      </c>
      <c r="CJ130" s="391" t="str">
        <f t="shared" si="162"/>
        <v>0</v>
      </c>
      <c r="CK130" s="405">
        <f t="shared" si="163"/>
        <v>0</v>
      </c>
      <c r="CL130" s="405" t="str">
        <f t="shared" si="164"/>
        <v>0m0</v>
      </c>
      <c r="CM130" s="392">
        <f t="shared" si="165"/>
        <v>0</v>
      </c>
      <c r="CN130" s="392">
        <f t="shared" si="166"/>
        <v>0</v>
      </c>
      <c r="CO130" s="405">
        <f t="shared" si="167"/>
        <v>0</v>
      </c>
      <c r="CP130" s="406">
        <f t="shared" si="168"/>
        <v>0</v>
      </c>
      <c r="CQ130" s="391" t="str">
        <f t="shared" si="169"/>
        <v>0</v>
      </c>
      <c r="CR130" s="391" t="str">
        <f t="shared" si="170"/>
        <v>0</v>
      </c>
      <c r="CS130" s="405">
        <f t="shared" si="171"/>
        <v>0</v>
      </c>
      <c r="CT130" s="405" t="str">
        <f t="shared" si="172"/>
        <v>0m0</v>
      </c>
      <c r="CU130" s="405">
        <f t="shared" si="173"/>
        <v>0</v>
      </c>
      <c r="CV130" s="405">
        <f t="shared" si="174"/>
        <v>0</v>
      </c>
      <c r="CW130" s="405">
        <f t="shared" si="175"/>
        <v>0</v>
      </c>
      <c r="CX130" s="405">
        <f t="shared" si="176"/>
        <v>0</v>
      </c>
      <c r="CY130" s="405">
        <f t="shared" si="177"/>
        <v>0</v>
      </c>
      <c r="CZ130" s="405" t="str">
        <f t="shared" si="178"/>
        <v/>
      </c>
      <c r="DA130" s="405" t="str">
        <f t="shared" si="179"/>
        <v/>
      </c>
      <c r="DB130" s="405" t="str">
        <f t="shared" si="180"/>
        <v/>
      </c>
      <c r="DC130" s="405" t="str">
        <f t="shared" si="181"/>
        <v/>
      </c>
      <c r="DD130" s="405" t="str">
        <f t="shared" si="182"/>
        <v/>
      </c>
      <c r="DE130" s="405"/>
      <c r="DG130" s="405" t="str">
        <f t="shared" si="183"/>
        <v/>
      </c>
      <c r="DH130" s="405" t="str">
        <f t="shared" si="184"/>
        <v/>
      </c>
      <c r="DI130" s="405">
        <f t="shared" si="185"/>
        <v>0</v>
      </c>
      <c r="DJ130" s="405" t="str">
        <f t="shared" si="186"/>
        <v/>
      </c>
      <c r="DK130" s="405" t="str">
        <f t="shared" si="187"/>
        <v/>
      </c>
      <c r="DL130" s="405" t="str">
        <f t="shared" si="188"/>
        <v/>
      </c>
      <c r="DM130" s="405" t="str">
        <f t="shared" si="189"/>
        <v/>
      </c>
      <c r="DN130" s="405" t="str">
        <f t="shared" si="190"/>
        <v/>
      </c>
      <c r="DO130" s="405" t="str">
        <f t="shared" si="191"/>
        <v/>
      </c>
      <c r="DS130" s="386">
        <f t="shared" si="194"/>
        <v>0</v>
      </c>
      <c r="DT130" s="386">
        <f t="shared" si="192"/>
        <v>0</v>
      </c>
      <c r="DU130" s="404">
        <f t="shared" si="193"/>
        <v>0</v>
      </c>
    </row>
    <row r="131" spans="1:125" s="404" customFormat="1" ht="18" hidden="1" customHeight="1">
      <c r="A131" s="140" t="str">
        <f t="shared" si="117"/>
        <v/>
      </c>
      <c r="B131" s="153"/>
      <c r="C131" s="31" t="str">
        <f>IF(B131="","",VLOOKUP(B131,学連登録!$C$2:$G$3000,2,FALSE))</f>
        <v/>
      </c>
      <c r="D131" s="32" t="str">
        <f>IF(B131="","",VLOOKUP(B131,学連登録!$C$2:$G$3000,3,FALSE))</f>
        <v/>
      </c>
      <c r="E131" s="33" t="str">
        <f>IF(B131="","",VLOOKUP(B131,学連登録!$C$2:$G$3000,4,FALSE))</f>
        <v/>
      </c>
      <c r="F131" s="376" t="str">
        <f>IF(B131="","",VLOOKUP(B131,学連登録!$C$2:$I$3000,7,FALSE))</f>
        <v/>
      </c>
      <c r="G131" s="154"/>
      <c r="H131" s="915"/>
      <c r="I131" s="916"/>
      <c r="J131" s="155"/>
      <c r="K131" s="887"/>
      <c r="L131" s="888"/>
      <c r="M131" s="155"/>
      <c r="N131" s="881"/>
      <c r="O131" s="882"/>
      <c r="P131" s="154"/>
      <c r="Q131" s="887"/>
      <c r="R131" s="888"/>
      <c r="S131" s="154"/>
      <c r="T131" s="887"/>
      <c r="U131" s="888"/>
      <c r="V131" s="101" t="str">
        <f>IF(B131="","",VLOOKUP(B131,学連登録!$C$2:$H$3000,6,FALSE))</f>
        <v/>
      </c>
      <c r="W131" s="370"/>
      <c r="X131" s="152"/>
      <c r="Y131" s="116" t="str">
        <f t="shared" si="195"/>
        <v/>
      </c>
      <c r="Z131" s="97" t="str">
        <f>IF(G131="","",VLOOKUP(G131,種目名!$O$5:$T$104,3,0))</f>
        <v/>
      </c>
      <c r="AA131" s="98" t="str">
        <f>IF(J131="","",VLOOKUP(J131,種目名!$O$5:$T$104,3,0))</f>
        <v/>
      </c>
      <c r="AB131" s="117" t="str">
        <f>IF(M131="","",VLOOKUP(M131,種目名!$O$5:$T$104,3,0))</f>
        <v/>
      </c>
      <c r="AC131" s="117" t="str">
        <f>IF(P131="","",VLOOKUP(AF131,種目名!$O$5:$T$104,3,0))</f>
        <v/>
      </c>
      <c r="AD131" s="118" t="str">
        <f>IF(S131="","",VLOOKUP(AI131,種目名!$O$5:$T$104,3,0))</f>
        <v/>
      </c>
      <c r="AE131" s="115">
        <f t="shared" si="196"/>
        <v>0</v>
      </c>
      <c r="AF131" s="152" t="str">
        <f t="shared" si="197"/>
        <v/>
      </c>
      <c r="AG131" s="152" t="str">
        <f t="shared" si="198"/>
        <v/>
      </c>
      <c r="AH131" s="115">
        <f t="shared" si="199"/>
        <v>0</v>
      </c>
      <c r="AI131" s="152" t="str">
        <f t="shared" si="200"/>
        <v/>
      </c>
      <c r="AJ131" s="152" t="str">
        <f t="shared" si="201"/>
        <v/>
      </c>
      <c r="AK131" s="383"/>
      <c r="AL131" s="166">
        <f t="shared" si="118"/>
        <v>0</v>
      </c>
      <c r="AM131" s="392">
        <f t="shared" si="119"/>
        <v>0</v>
      </c>
      <c r="AN131" s="392">
        <f>COUNTIF($B$12:B131,B131)</f>
        <v>0</v>
      </c>
      <c r="AO131" s="392"/>
      <c r="AP131" s="392" t="str">
        <f t="shared" si="120"/>
        <v/>
      </c>
      <c r="AQ131" s="392" t="str">
        <f t="shared" si="121"/>
        <v/>
      </c>
      <c r="AR131" s="392" t="str">
        <f t="shared" si="122"/>
        <v/>
      </c>
      <c r="AS131" s="392" t="str">
        <f t="shared" si="123"/>
        <v/>
      </c>
      <c r="AT131" s="392">
        <f t="shared" si="124"/>
        <v>0</v>
      </c>
      <c r="AU131" s="392" t="str">
        <f t="shared" si="125"/>
        <v/>
      </c>
      <c r="AV131" s="392" t="str">
        <f t="shared" si="126"/>
        <v/>
      </c>
      <c r="AW131" s="392" t="str">
        <f t="shared" si="127"/>
        <v/>
      </c>
      <c r="AX131" s="392" t="str">
        <f t="shared" si="128"/>
        <v/>
      </c>
      <c r="AY131" s="392" t="str">
        <f t="shared" si="129"/>
        <v/>
      </c>
      <c r="AZ131" s="392" t="str">
        <f t="shared" si="130"/>
        <v/>
      </c>
      <c r="BA131" s="392" t="str">
        <f t="shared" si="131"/>
        <v/>
      </c>
      <c r="BB131" s="392" t="str">
        <f t="shared" si="132"/>
        <v/>
      </c>
      <c r="BC131" s="392" t="str">
        <f t="shared" si="133"/>
        <v/>
      </c>
      <c r="BD131" s="396" t="str">
        <f t="shared" si="134"/>
        <v/>
      </c>
      <c r="BE131" s="386">
        <f t="shared" si="135"/>
        <v>0</v>
      </c>
      <c r="BF131" s="152"/>
      <c r="BG131" s="392">
        <f t="shared" si="136"/>
        <v>0</v>
      </c>
      <c r="BH131" s="392">
        <f t="shared" si="137"/>
        <v>0</v>
      </c>
      <c r="BI131" s="405">
        <f t="shared" si="138"/>
        <v>0</v>
      </c>
      <c r="BJ131" s="406">
        <f t="shared" si="114"/>
        <v>0</v>
      </c>
      <c r="BK131" s="391" t="str">
        <f t="shared" si="115"/>
        <v>0</v>
      </c>
      <c r="BL131" s="391" t="str">
        <f t="shared" si="116"/>
        <v>0</v>
      </c>
      <c r="BM131" s="405">
        <f t="shared" si="139"/>
        <v>0</v>
      </c>
      <c r="BN131" s="405" t="str">
        <f t="shared" si="140"/>
        <v>0m0</v>
      </c>
      <c r="BO131" s="392">
        <f t="shared" si="141"/>
        <v>0</v>
      </c>
      <c r="BP131" s="392">
        <f t="shared" si="142"/>
        <v>0</v>
      </c>
      <c r="BQ131" s="405">
        <f t="shared" si="143"/>
        <v>0</v>
      </c>
      <c r="BR131" s="406">
        <f t="shared" si="144"/>
        <v>0</v>
      </c>
      <c r="BS131" s="391" t="str">
        <f t="shared" si="145"/>
        <v>0</v>
      </c>
      <c r="BT131" s="391" t="str">
        <f t="shared" si="146"/>
        <v>0</v>
      </c>
      <c r="BU131" s="405">
        <f t="shared" si="147"/>
        <v>0</v>
      </c>
      <c r="BV131" s="405" t="str">
        <f t="shared" si="148"/>
        <v>0m0</v>
      </c>
      <c r="BW131" s="392">
        <f t="shared" si="149"/>
        <v>0</v>
      </c>
      <c r="BX131" s="392">
        <f t="shared" si="150"/>
        <v>0</v>
      </c>
      <c r="BY131" s="405">
        <f t="shared" si="151"/>
        <v>0</v>
      </c>
      <c r="BZ131" s="406">
        <f t="shared" si="152"/>
        <v>0</v>
      </c>
      <c r="CA131" s="391" t="str">
        <f t="shared" si="153"/>
        <v>0</v>
      </c>
      <c r="CB131" s="391" t="str">
        <f t="shared" si="154"/>
        <v>0</v>
      </c>
      <c r="CC131" s="405">
        <f t="shared" si="155"/>
        <v>0</v>
      </c>
      <c r="CD131" s="405" t="str">
        <f t="shared" si="156"/>
        <v>0m0</v>
      </c>
      <c r="CE131" s="392">
        <f t="shared" si="157"/>
        <v>0</v>
      </c>
      <c r="CF131" s="392">
        <f t="shared" si="158"/>
        <v>0</v>
      </c>
      <c r="CG131" s="405">
        <f t="shared" si="159"/>
        <v>0</v>
      </c>
      <c r="CH131" s="406">
        <f t="shared" si="160"/>
        <v>0</v>
      </c>
      <c r="CI131" s="391" t="str">
        <f t="shared" si="161"/>
        <v>0</v>
      </c>
      <c r="CJ131" s="391" t="str">
        <f t="shared" si="162"/>
        <v>0</v>
      </c>
      <c r="CK131" s="405">
        <f t="shared" si="163"/>
        <v>0</v>
      </c>
      <c r="CL131" s="405" t="str">
        <f t="shared" si="164"/>
        <v>0m0</v>
      </c>
      <c r="CM131" s="392">
        <f t="shared" si="165"/>
        <v>0</v>
      </c>
      <c r="CN131" s="392">
        <f t="shared" si="166"/>
        <v>0</v>
      </c>
      <c r="CO131" s="405">
        <f t="shared" si="167"/>
        <v>0</v>
      </c>
      <c r="CP131" s="406">
        <f t="shared" si="168"/>
        <v>0</v>
      </c>
      <c r="CQ131" s="391" t="str">
        <f t="shared" si="169"/>
        <v>0</v>
      </c>
      <c r="CR131" s="391" t="str">
        <f t="shared" si="170"/>
        <v>0</v>
      </c>
      <c r="CS131" s="405">
        <f t="shared" si="171"/>
        <v>0</v>
      </c>
      <c r="CT131" s="405" t="str">
        <f t="shared" si="172"/>
        <v>0m0</v>
      </c>
      <c r="CU131" s="405">
        <f t="shared" si="173"/>
        <v>0</v>
      </c>
      <c r="CV131" s="405">
        <f t="shared" si="174"/>
        <v>0</v>
      </c>
      <c r="CW131" s="405">
        <f t="shared" si="175"/>
        <v>0</v>
      </c>
      <c r="CX131" s="405">
        <f t="shared" si="176"/>
        <v>0</v>
      </c>
      <c r="CY131" s="405">
        <f t="shared" si="177"/>
        <v>0</v>
      </c>
      <c r="CZ131" s="405" t="str">
        <f t="shared" si="178"/>
        <v/>
      </c>
      <c r="DA131" s="405" t="str">
        <f t="shared" si="179"/>
        <v/>
      </c>
      <c r="DB131" s="405" t="str">
        <f t="shared" si="180"/>
        <v/>
      </c>
      <c r="DC131" s="405" t="str">
        <f t="shared" si="181"/>
        <v/>
      </c>
      <c r="DD131" s="405" t="str">
        <f t="shared" si="182"/>
        <v/>
      </c>
      <c r="DE131" s="405"/>
      <c r="DG131" s="405" t="str">
        <f t="shared" si="183"/>
        <v/>
      </c>
      <c r="DH131" s="405" t="str">
        <f t="shared" si="184"/>
        <v/>
      </c>
      <c r="DI131" s="405">
        <f t="shared" si="185"/>
        <v>0</v>
      </c>
      <c r="DJ131" s="405" t="str">
        <f t="shared" si="186"/>
        <v/>
      </c>
      <c r="DK131" s="405" t="str">
        <f t="shared" si="187"/>
        <v/>
      </c>
      <c r="DL131" s="405" t="str">
        <f t="shared" si="188"/>
        <v/>
      </c>
      <c r="DM131" s="405" t="str">
        <f t="shared" si="189"/>
        <v/>
      </c>
      <c r="DN131" s="405" t="str">
        <f t="shared" si="190"/>
        <v/>
      </c>
      <c r="DO131" s="405" t="str">
        <f t="shared" si="191"/>
        <v/>
      </c>
      <c r="DS131" s="386">
        <f t="shared" si="194"/>
        <v>0</v>
      </c>
      <c r="DT131" s="386">
        <f t="shared" si="192"/>
        <v>0</v>
      </c>
      <c r="DU131" s="404">
        <f t="shared" si="193"/>
        <v>0</v>
      </c>
    </row>
    <row r="132" spans="1:125" s="404" customFormat="1" ht="18" hidden="1" customHeight="1">
      <c r="A132" s="140" t="str">
        <f t="shared" si="117"/>
        <v/>
      </c>
      <c r="B132" s="153"/>
      <c r="C132" s="31" t="str">
        <f>IF(B132="","",VLOOKUP(B132,学連登録!$C$2:$G$3000,2,FALSE))</f>
        <v/>
      </c>
      <c r="D132" s="32" t="str">
        <f>IF(B132="","",VLOOKUP(B132,学連登録!$C$2:$G$3000,3,FALSE))</f>
        <v/>
      </c>
      <c r="E132" s="33" t="str">
        <f>IF(B132="","",VLOOKUP(B132,学連登録!$C$2:$G$3000,4,FALSE))</f>
        <v/>
      </c>
      <c r="F132" s="376" t="str">
        <f>IF(B132="","",VLOOKUP(B132,学連登録!$C$2:$I$3000,7,FALSE))</f>
        <v/>
      </c>
      <c r="G132" s="154"/>
      <c r="H132" s="915"/>
      <c r="I132" s="916"/>
      <c r="J132" s="155"/>
      <c r="K132" s="887"/>
      <c r="L132" s="888"/>
      <c r="M132" s="155"/>
      <c r="N132" s="881"/>
      <c r="O132" s="882"/>
      <c r="P132" s="154"/>
      <c r="Q132" s="887"/>
      <c r="R132" s="888"/>
      <c r="S132" s="154"/>
      <c r="T132" s="887"/>
      <c r="U132" s="888"/>
      <c r="V132" s="101" t="str">
        <f>IF(B132="","",VLOOKUP(B132,学連登録!$C$2:$H$3000,6,FALSE))</f>
        <v/>
      </c>
      <c r="W132" s="370"/>
      <c r="X132" s="152"/>
      <c r="Y132" s="116" t="str">
        <f t="shared" si="195"/>
        <v/>
      </c>
      <c r="Z132" s="97" t="str">
        <f>IF(G132="","",VLOOKUP(G132,種目名!$O$5:$T$104,3,0))</f>
        <v/>
      </c>
      <c r="AA132" s="98" t="str">
        <f>IF(J132="","",VLOOKUP(J132,種目名!$O$5:$T$104,3,0))</f>
        <v/>
      </c>
      <c r="AB132" s="117" t="str">
        <f>IF(M132="","",VLOOKUP(M132,種目名!$O$5:$T$104,3,0))</f>
        <v/>
      </c>
      <c r="AC132" s="117" t="str">
        <f>IF(P132="","",VLOOKUP(AF132,種目名!$O$5:$T$104,3,0))</f>
        <v/>
      </c>
      <c r="AD132" s="118" t="str">
        <f>IF(S132="","",VLOOKUP(AI132,種目名!$O$5:$T$104,3,0))</f>
        <v/>
      </c>
      <c r="AE132" s="115">
        <f t="shared" si="196"/>
        <v>0</v>
      </c>
      <c r="AF132" s="152" t="str">
        <f t="shared" si="197"/>
        <v/>
      </c>
      <c r="AG132" s="152" t="str">
        <f t="shared" si="198"/>
        <v/>
      </c>
      <c r="AH132" s="115">
        <f t="shared" si="199"/>
        <v>0</v>
      </c>
      <c r="AI132" s="152" t="str">
        <f t="shared" si="200"/>
        <v/>
      </c>
      <c r="AJ132" s="152" t="str">
        <f t="shared" si="201"/>
        <v/>
      </c>
      <c r="AK132" s="383"/>
      <c r="AL132" s="166">
        <f t="shared" si="118"/>
        <v>0</v>
      </c>
      <c r="AM132" s="392">
        <f t="shared" si="119"/>
        <v>0</v>
      </c>
      <c r="AN132" s="392">
        <f>COUNTIF($B$12:B132,B132)</f>
        <v>0</v>
      </c>
      <c r="AO132" s="392"/>
      <c r="AP132" s="392" t="str">
        <f t="shared" si="120"/>
        <v/>
      </c>
      <c r="AQ132" s="392" t="str">
        <f t="shared" si="121"/>
        <v/>
      </c>
      <c r="AR132" s="392" t="str">
        <f t="shared" si="122"/>
        <v/>
      </c>
      <c r="AS132" s="392" t="str">
        <f t="shared" si="123"/>
        <v/>
      </c>
      <c r="AT132" s="392">
        <f t="shared" si="124"/>
        <v>0</v>
      </c>
      <c r="AU132" s="392" t="str">
        <f t="shared" si="125"/>
        <v/>
      </c>
      <c r="AV132" s="392" t="str">
        <f t="shared" si="126"/>
        <v/>
      </c>
      <c r="AW132" s="392" t="str">
        <f t="shared" si="127"/>
        <v/>
      </c>
      <c r="AX132" s="392" t="str">
        <f t="shared" si="128"/>
        <v/>
      </c>
      <c r="AY132" s="392" t="str">
        <f t="shared" si="129"/>
        <v/>
      </c>
      <c r="AZ132" s="392" t="str">
        <f t="shared" si="130"/>
        <v/>
      </c>
      <c r="BA132" s="392" t="str">
        <f t="shared" si="131"/>
        <v/>
      </c>
      <c r="BB132" s="392" t="str">
        <f t="shared" si="132"/>
        <v/>
      </c>
      <c r="BC132" s="392" t="str">
        <f t="shared" si="133"/>
        <v/>
      </c>
      <c r="BD132" s="396" t="str">
        <f t="shared" si="134"/>
        <v/>
      </c>
      <c r="BE132" s="386">
        <f t="shared" si="135"/>
        <v>0</v>
      </c>
      <c r="BF132" s="152"/>
      <c r="BG132" s="392">
        <f t="shared" si="136"/>
        <v>0</v>
      </c>
      <c r="BH132" s="392">
        <f t="shared" si="137"/>
        <v>0</v>
      </c>
      <c r="BI132" s="405">
        <f t="shared" si="138"/>
        <v>0</v>
      </c>
      <c r="BJ132" s="406">
        <f t="shared" si="114"/>
        <v>0</v>
      </c>
      <c r="BK132" s="391" t="str">
        <f t="shared" si="115"/>
        <v>0</v>
      </c>
      <c r="BL132" s="391" t="str">
        <f t="shared" si="116"/>
        <v>0</v>
      </c>
      <c r="BM132" s="405">
        <f t="shared" si="139"/>
        <v>0</v>
      </c>
      <c r="BN132" s="405" t="str">
        <f t="shared" si="140"/>
        <v>0m0</v>
      </c>
      <c r="BO132" s="392">
        <f t="shared" si="141"/>
        <v>0</v>
      </c>
      <c r="BP132" s="392">
        <f t="shared" si="142"/>
        <v>0</v>
      </c>
      <c r="BQ132" s="405">
        <f t="shared" si="143"/>
        <v>0</v>
      </c>
      <c r="BR132" s="406">
        <f t="shared" si="144"/>
        <v>0</v>
      </c>
      <c r="BS132" s="391" t="str">
        <f t="shared" si="145"/>
        <v>0</v>
      </c>
      <c r="BT132" s="391" t="str">
        <f t="shared" si="146"/>
        <v>0</v>
      </c>
      <c r="BU132" s="405">
        <f t="shared" si="147"/>
        <v>0</v>
      </c>
      <c r="BV132" s="405" t="str">
        <f t="shared" si="148"/>
        <v>0m0</v>
      </c>
      <c r="BW132" s="392">
        <f t="shared" si="149"/>
        <v>0</v>
      </c>
      <c r="BX132" s="392">
        <f t="shared" si="150"/>
        <v>0</v>
      </c>
      <c r="BY132" s="405">
        <f t="shared" si="151"/>
        <v>0</v>
      </c>
      <c r="BZ132" s="406">
        <f t="shared" si="152"/>
        <v>0</v>
      </c>
      <c r="CA132" s="391" t="str">
        <f t="shared" si="153"/>
        <v>0</v>
      </c>
      <c r="CB132" s="391" t="str">
        <f t="shared" si="154"/>
        <v>0</v>
      </c>
      <c r="CC132" s="405">
        <f t="shared" si="155"/>
        <v>0</v>
      </c>
      <c r="CD132" s="405" t="str">
        <f t="shared" si="156"/>
        <v>0m0</v>
      </c>
      <c r="CE132" s="392">
        <f t="shared" si="157"/>
        <v>0</v>
      </c>
      <c r="CF132" s="392">
        <f t="shared" si="158"/>
        <v>0</v>
      </c>
      <c r="CG132" s="405">
        <f t="shared" si="159"/>
        <v>0</v>
      </c>
      <c r="CH132" s="406">
        <f t="shared" si="160"/>
        <v>0</v>
      </c>
      <c r="CI132" s="391" t="str">
        <f t="shared" si="161"/>
        <v>0</v>
      </c>
      <c r="CJ132" s="391" t="str">
        <f t="shared" si="162"/>
        <v>0</v>
      </c>
      <c r="CK132" s="405">
        <f t="shared" si="163"/>
        <v>0</v>
      </c>
      <c r="CL132" s="405" t="str">
        <f t="shared" si="164"/>
        <v>0m0</v>
      </c>
      <c r="CM132" s="392">
        <f t="shared" si="165"/>
        <v>0</v>
      </c>
      <c r="CN132" s="392">
        <f t="shared" si="166"/>
        <v>0</v>
      </c>
      <c r="CO132" s="405">
        <f t="shared" si="167"/>
        <v>0</v>
      </c>
      <c r="CP132" s="406">
        <f t="shared" si="168"/>
        <v>0</v>
      </c>
      <c r="CQ132" s="391" t="str">
        <f t="shared" si="169"/>
        <v>0</v>
      </c>
      <c r="CR132" s="391" t="str">
        <f t="shared" si="170"/>
        <v>0</v>
      </c>
      <c r="CS132" s="405">
        <f t="shared" si="171"/>
        <v>0</v>
      </c>
      <c r="CT132" s="405" t="str">
        <f t="shared" si="172"/>
        <v>0m0</v>
      </c>
      <c r="CU132" s="405">
        <f t="shared" si="173"/>
        <v>0</v>
      </c>
      <c r="CV132" s="405">
        <f t="shared" si="174"/>
        <v>0</v>
      </c>
      <c r="CW132" s="405">
        <f t="shared" si="175"/>
        <v>0</v>
      </c>
      <c r="CX132" s="405">
        <f t="shared" si="176"/>
        <v>0</v>
      </c>
      <c r="CY132" s="405">
        <f t="shared" si="177"/>
        <v>0</v>
      </c>
      <c r="CZ132" s="405" t="str">
        <f t="shared" si="178"/>
        <v/>
      </c>
      <c r="DA132" s="405" t="str">
        <f t="shared" si="179"/>
        <v/>
      </c>
      <c r="DB132" s="405" t="str">
        <f t="shared" si="180"/>
        <v/>
      </c>
      <c r="DC132" s="405" t="str">
        <f t="shared" si="181"/>
        <v/>
      </c>
      <c r="DD132" s="405" t="str">
        <f t="shared" si="182"/>
        <v/>
      </c>
      <c r="DE132" s="405"/>
      <c r="DG132" s="405" t="str">
        <f t="shared" si="183"/>
        <v/>
      </c>
      <c r="DH132" s="405" t="str">
        <f t="shared" si="184"/>
        <v/>
      </c>
      <c r="DI132" s="405">
        <f t="shared" si="185"/>
        <v>0</v>
      </c>
      <c r="DJ132" s="405" t="str">
        <f t="shared" si="186"/>
        <v/>
      </c>
      <c r="DK132" s="405" t="str">
        <f t="shared" si="187"/>
        <v/>
      </c>
      <c r="DL132" s="405" t="str">
        <f t="shared" si="188"/>
        <v/>
      </c>
      <c r="DM132" s="405" t="str">
        <f t="shared" si="189"/>
        <v/>
      </c>
      <c r="DN132" s="405" t="str">
        <f t="shared" si="190"/>
        <v/>
      </c>
      <c r="DO132" s="405" t="str">
        <f t="shared" si="191"/>
        <v/>
      </c>
      <c r="DS132" s="386">
        <f t="shared" si="194"/>
        <v>0</v>
      </c>
      <c r="DT132" s="386">
        <f t="shared" si="192"/>
        <v>0</v>
      </c>
      <c r="DU132" s="404">
        <f t="shared" si="193"/>
        <v>0</v>
      </c>
    </row>
    <row r="133" spans="1:125" s="404" customFormat="1" ht="18" hidden="1" customHeight="1">
      <c r="A133" s="140" t="str">
        <f t="shared" si="117"/>
        <v/>
      </c>
      <c r="B133" s="153"/>
      <c r="C133" s="31" t="str">
        <f>IF(B133="","",VLOOKUP(B133,学連登録!$C$2:$G$3000,2,FALSE))</f>
        <v/>
      </c>
      <c r="D133" s="32" t="str">
        <f>IF(B133="","",VLOOKUP(B133,学連登録!$C$2:$G$3000,3,FALSE))</f>
        <v/>
      </c>
      <c r="E133" s="33" t="str">
        <f>IF(B133="","",VLOOKUP(B133,学連登録!$C$2:$G$3000,4,FALSE))</f>
        <v/>
      </c>
      <c r="F133" s="376" t="str">
        <f>IF(B133="","",VLOOKUP(B133,学連登録!$C$2:$I$3000,7,FALSE))</f>
        <v/>
      </c>
      <c r="G133" s="154"/>
      <c r="H133" s="915"/>
      <c r="I133" s="916"/>
      <c r="J133" s="155"/>
      <c r="K133" s="887"/>
      <c r="L133" s="888"/>
      <c r="M133" s="155"/>
      <c r="N133" s="881"/>
      <c r="O133" s="882"/>
      <c r="P133" s="154"/>
      <c r="Q133" s="887"/>
      <c r="R133" s="888"/>
      <c r="S133" s="154"/>
      <c r="T133" s="887"/>
      <c r="U133" s="888"/>
      <c r="V133" s="101" t="str">
        <f>IF(B133="","",VLOOKUP(B133,学連登録!$C$2:$H$3000,6,FALSE))</f>
        <v/>
      </c>
      <c r="W133" s="370"/>
      <c r="X133" s="152"/>
      <c r="Y133" s="116" t="str">
        <f t="shared" si="195"/>
        <v/>
      </c>
      <c r="Z133" s="97" t="str">
        <f>IF(G133="","",VLOOKUP(G133,種目名!$O$5:$T$104,3,0))</f>
        <v/>
      </c>
      <c r="AA133" s="98" t="str">
        <f>IF(J133="","",VLOOKUP(J133,種目名!$O$5:$T$104,3,0))</f>
        <v/>
      </c>
      <c r="AB133" s="117" t="str">
        <f>IF(M133="","",VLOOKUP(M133,種目名!$O$5:$T$104,3,0))</f>
        <v/>
      </c>
      <c r="AC133" s="117" t="str">
        <f>IF(P133="","",VLOOKUP(AF133,種目名!$O$5:$T$104,3,0))</f>
        <v/>
      </c>
      <c r="AD133" s="118" t="str">
        <f>IF(S133="","",VLOOKUP(AI133,種目名!$O$5:$T$104,3,0))</f>
        <v/>
      </c>
      <c r="AE133" s="115">
        <f t="shared" si="196"/>
        <v>0</v>
      </c>
      <c r="AF133" s="152" t="str">
        <f t="shared" si="197"/>
        <v/>
      </c>
      <c r="AG133" s="152" t="str">
        <f t="shared" si="198"/>
        <v/>
      </c>
      <c r="AH133" s="115">
        <f t="shared" si="199"/>
        <v>0</v>
      </c>
      <c r="AI133" s="152" t="str">
        <f t="shared" si="200"/>
        <v/>
      </c>
      <c r="AJ133" s="152" t="str">
        <f t="shared" si="201"/>
        <v/>
      </c>
      <c r="AK133" s="383"/>
      <c r="AL133" s="166">
        <f t="shared" si="118"/>
        <v>0</v>
      </c>
      <c r="AM133" s="392">
        <f t="shared" si="119"/>
        <v>0</v>
      </c>
      <c r="AN133" s="392">
        <f>COUNTIF($B$12:B133,B133)</f>
        <v>0</v>
      </c>
      <c r="AO133" s="392"/>
      <c r="AP133" s="392" t="str">
        <f t="shared" si="120"/>
        <v/>
      </c>
      <c r="AQ133" s="392" t="str">
        <f t="shared" si="121"/>
        <v/>
      </c>
      <c r="AR133" s="392" t="str">
        <f t="shared" si="122"/>
        <v/>
      </c>
      <c r="AS133" s="392" t="str">
        <f t="shared" si="123"/>
        <v/>
      </c>
      <c r="AT133" s="392">
        <f t="shared" si="124"/>
        <v>0</v>
      </c>
      <c r="AU133" s="392" t="str">
        <f t="shared" si="125"/>
        <v/>
      </c>
      <c r="AV133" s="392" t="str">
        <f t="shared" si="126"/>
        <v/>
      </c>
      <c r="AW133" s="392" t="str">
        <f t="shared" si="127"/>
        <v/>
      </c>
      <c r="AX133" s="392" t="str">
        <f t="shared" si="128"/>
        <v/>
      </c>
      <c r="AY133" s="392" t="str">
        <f t="shared" si="129"/>
        <v/>
      </c>
      <c r="AZ133" s="392" t="str">
        <f t="shared" si="130"/>
        <v/>
      </c>
      <c r="BA133" s="392" t="str">
        <f t="shared" si="131"/>
        <v/>
      </c>
      <c r="BB133" s="392" t="str">
        <f t="shared" si="132"/>
        <v/>
      </c>
      <c r="BC133" s="392" t="str">
        <f t="shared" si="133"/>
        <v/>
      </c>
      <c r="BD133" s="396" t="str">
        <f t="shared" si="134"/>
        <v/>
      </c>
      <c r="BE133" s="386">
        <f t="shared" si="135"/>
        <v>0</v>
      </c>
      <c r="BF133" s="152"/>
      <c r="BG133" s="392">
        <f t="shared" si="136"/>
        <v>0</v>
      </c>
      <c r="BH133" s="392">
        <f t="shared" si="137"/>
        <v>0</v>
      </c>
      <c r="BI133" s="405">
        <f t="shared" si="138"/>
        <v>0</v>
      </c>
      <c r="BJ133" s="406">
        <f t="shared" si="114"/>
        <v>0</v>
      </c>
      <c r="BK133" s="391" t="str">
        <f t="shared" si="115"/>
        <v>0</v>
      </c>
      <c r="BL133" s="391" t="str">
        <f t="shared" si="116"/>
        <v>0</v>
      </c>
      <c r="BM133" s="405">
        <f t="shared" si="139"/>
        <v>0</v>
      </c>
      <c r="BN133" s="405" t="str">
        <f t="shared" si="140"/>
        <v>0m0</v>
      </c>
      <c r="BO133" s="392">
        <f t="shared" si="141"/>
        <v>0</v>
      </c>
      <c r="BP133" s="392">
        <f t="shared" si="142"/>
        <v>0</v>
      </c>
      <c r="BQ133" s="405">
        <f t="shared" si="143"/>
        <v>0</v>
      </c>
      <c r="BR133" s="406">
        <f t="shared" si="144"/>
        <v>0</v>
      </c>
      <c r="BS133" s="391" t="str">
        <f t="shared" si="145"/>
        <v>0</v>
      </c>
      <c r="BT133" s="391" t="str">
        <f t="shared" si="146"/>
        <v>0</v>
      </c>
      <c r="BU133" s="405">
        <f t="shared" si="147"/>
        <v>0</v>
      </c>
      <c r="BV133" s="405" t="str">
        <f t="shared" si="148"/>
        <v>0m0</v>
      </c>
      <c r="BW133" s="392">
        <f t="shared" si="149"/>
        <v>0</v>
      </c>
      <c r="BX133" s="392">
        <f t="shared" si="150"/>
        <v>0</v>
      </c>
      <c r="BY133" s="405">
        <f t="shared" si="151"/>
        <v>0</v>
      </c>
      <c r="BZ133" s="406">
        <f t="shared" si="152"/>
        <v>0</v>
      </c>
      <c r="CA133" s="391" t="str">
        <f t="shared" si="153"/>
        <v>0</v>
      </c>
      <c r="CB133" s="391" t="str">
        <f t="shared" si="154"/>
        <v>0</v>
      </c>
      <c r="CC133" s="405">
        <f t="shared" si="155"/>
        <v>0</v>
      </c>
      <c r="CD133" s="405" t="str">
        <f t="shared" si="156"/>
        <v>0m0</v>
      </c>
      <c r="CE133" s="392">
        <f t="shared" si="157"/>
        <v>0</v>
      </c>
      <c r="CF133" s="392">
        <f t="shared" si="158"/>
        <v>0</v>
      </c>
      <c r="CG133" s="405">
        <f t="shared" si="159"/>
        <v>0</v>
      </c>
      <c r="CH133" s="406">
        <f t="shared" si="160"/>
        <v>0</v>
      </c>
      <c r="CI133" s="391" t="str">
        <f t="shared" si="161"/>
        <v>0</v>
      </c>
      <c r="CJ133" s="391" t="str">
        <f t="shared" si="162"/>
        <v>0</v>
      </c>
      <c r="CK133" s="405">
        <f t="shared" si="163"/>
        <v>0</v>
      </c>
      <c r="CL133" s="405" t="str">
        <f t="shared" si="164"/>
        <v>0m0</v>
      </c>
      <c r="CM133" s="392">
        <f t="shared" si="165"/>
        <v>0</v>
      </c>
      <c r="CN133" s="392">
        <f t="shared" si="166"/>
        <v>0</v>
      </c>
      <c r="CO133" s="405">
        <f t="shared" si="167"/>
        <v>0</v>
      </c>
      <c r="CP133" s="406">
        <f t="shared" si="168"/>
        <v>0</v>
      </c>
      <c r="CQ133" s="391" t="str">
        <f t="shared" si="169"/>
        <v>0</v>
      </c>
      <c r="CR133" s="391" t="str">
        <f t="shared" si="170"/>
        <v>0</v>
      </c>
      <c r="CS133" s="405">
        <f t="shared" si="171"/>
        <v>0</v>
      </c>
      <c r="CT133" s="405" t="str">
        <f t="shared" si="172"/>
        <v>0m0</v>
      </c>
      <c r="CU133" s="405">
        <f t="shared" si="173"/>
        <v>0</v>
      </c>
      <c r="CV133" s="405">
        <f t="shared" si="174"/>
        <v>0</v>
      </c>
      <c r="CW133" s="405">
        <f t="shared" si="175"/>
        <v>0</v>
      </c>
      <c r="CX133" s="405">
        <f t="shared" si="176"/>
        <v>0</v>
      </c>
      <c r="CY133" s="405">
        <f t="shared" si="177"/>
        <v>0</v>
      </c>
      <c r="CZ133" s="405" t="str">
        <f t="shared" si="178"/>
        <v/>
      </c>
      <c r="DA133" s="405" t="str">
        <f t="shared" si="179"/>
        <v/>
      </c>
      <c r="DB133" s="405" t="str">
        <f t="shared" si="180"/>
        <v/>
      </c>
      <c r="DC133" s="405" t="str">
        <f t="shared" si="181"/>
        <v/>
      </c>
      <c r="DD133" s="405" t="str">
        <f t="shared" si="182"/>
        <v/>
      </c>
      <c r="DE133" s="405"/>
      <c r="DG133" s="405" t="str">
        <f t="shared" si="183"/>
        <v/>
      </c>
      <c r="DH133" s="405" t="str">
        <f t="shared" si="184"/>
        <v/>
      </c>
      <c r="DI133" s="405">
        <f t="shared" si="185"/>
        <v>0</v>
      </c>
      <c r="DJ133" s="405" t="str">
        <f t="shared" si="186"/>
        <v/>
      </c>
      <c r="DK133" s="405" t="str">
        <f t="shared" si="187"/>
        <v/>
      </c>
      <c r="DL133" s="405" t="str">
        <f t="shared" si="188"/>
        <v/>
      </c>
      <c r="DM133" s="405" t="str">
        <f t="shared" si="189"/>
        <v/>
      </c>
      <c r="DN133" s="405" t="str">
        <f t="shared" si="190"/>
        <v/>
      </c>
      <c r="DO133" s="405" t="str">
        <f t="shared" si="191"/>
        <v/>
      </c>
      <c r="DS133" s="386">
        <f t="shared" si="194"/>
        <v>0</v>
      </c>
      <c r="DT133" s="386">
        <f t="shared" si="192"/>
        <v>0</v>
      </c>
      <c r="DU133" s="404">
        <f t="shared" si="193"/>
        <v>0</v>
      </c>
    </row>
    <row r="134" spans="1:125" s="404" customFormat="1" ht="18" hidden="1" customHeight="1">
      <c r="A134" s="140" t="str">
        <f t="shared" si="117"/>
        <v/>
      </c>
      <c r="B134" s="153"/>
      <c r="C134" s="31" t="str">
        <f>IF(B134="","",VLOOKUP(B134,学連登録!$C$2:$G$3000,2,FALSE))</f>
        <v/>
      </c>
      <c r="D134" s="32" t="str">
        <f>IF(B134="","",VLOOKUP(B134,学連登録!$C$2:$G$3000,3,FALSE))</f>
        <v/>
      </c>
      <c r="E134" s="33" t="str">
        <f>IF(B134="","",VLOOKUP(B134,学連登録!$C$2:$G$3000,4,FALSE))</f>
        <v/>
      </c>
      <c r="F134" s="376" t="str">
        <f>IF(B134="","",VLOOKUP(B134,学連登録!$C$2:$I$3000,7,FALSE))</f>
        <v/>
      </c>
      <c r="G134" s="154"/>
      <c r="H134" s="915"/>
      <c r="I134" s="916"/>
      <c r="J134" s="155"/>
      <c r="K134" s="887"/>
      <c r="L134" s="888"/>
      <c r="M134" s="155"/>
      <c r="N134" s="881"/>
      <c r="O134" s="882"/>
      <c r="P134" s="154"/>
      <c r="Q134" s="887"/>
      <c r="R134" s="888"/>
      <c r="S134" s="154"/>
      <c r="T134" s="887"/>
      <c r="U134" s="888"/>
      <c r="V134" s="101" t="str">
        <f>IF(B134="","",VLOOKUP(B134,学連登録!$C$2:$H$3000,6,FALSE))</f>
        <v/>
      </c>
      <c r="W134" s="370"/>
      <c r="X134" s="152"/>
      <c r="Y134" s="116" t="str">
        <f t="shared" si="195"/>
        <v/>
      </c>
      <c r="Z134" s="97" t="str">
        <f>IF(G134="","",VLOOKUP(G134,種目名!$O$5:$T$104,3,0))</f>
        <v/>
      </c>
      <c r="AA134" s="98" t="str">
        <f>IF(J134="","",VLOOKUP(J134,種目名!$O$5:$T$104,3,0))</f>
        <v/>
      </c>
      <c r="AB134" s="117" t="str">
        <f>IF(M134="","",VLOOKUP(M134,種目名!$O$5:$T$104,3,0))</f>
        <v/>
      </c>
      <c r="AC134" s="117" t="str">
        <f>IF(P134="","",VLOOKUP(AF134,種目名!$O$5:$T$104,3,0))</f>
        <v/>
      </c>
      <c r="AD134" s="118" t="str">
        <f>IF(S134="","",VLOOKUP(AI134,種目名!$O$5:$T$104,3,0))</f>
        <v/>
      </c>
      <c r="AE134" s="115">
        <f t="shared" si="196"/>
        <v>0</v>
      </c>
      <c r="AF134" s="152" t="str">
        <f t="shared" si="197"/>
        <v/>
      </c>
      <c r="AG134" s="152" t="str">
        <f t="shared" si="198"/>
        <v/>
      </c>
      <c r="AH134" s="115">
        <f t="shared" si="199"/>
        <v>0</v>
      </c>
      <c r="AI134" s="152" t="str">
        <f t="shared" si="200"/>
        <v/>
      </c>
      <c r="AJ134" s="152" t="str">
        <f t="shared" si="201"/>
        <v/>
      </c>
      <c r="AK134" s="383"/>
      <c r="AL134" s="166">
        <f t="shared" si="118"/>
        <v>0</v>
      </c>
      <c r="AM134" s="392">
        <f t="shared" si="119"/>
        <v>0</v>
      </c>
      <c r="AN134" s="392">
        <f>COUNTIF($B$12:B134,B134)</f>
        <v>0</v>
      </c>
      <c r="AO134" s="392"/>
      <c r="AP134" s="392" t="str">
        <f t="shared" si="120"/>
        <v/>
      </c>
      <c r="AQ134" s="392" t="str">
        <f t="shared" si="121"/>
        <v/>
      </c>
      <c r="AR134" s="392" t="str">
        <f t="shared" si="122"/>
        <v/>
      </c>
      <c r="AS134" s="392" t="str">
        <f t="shared" si="123"/>
        <v/>
      </c>
      <c r="AT134" s="392">
        <f t="shared" si="124"/>
        <v>0</v>
      </c>
      <c r="AU134" s="392" t="str">
        <f t="shared" si="125"/>
        <v/>
      </c>
      <c r="AV134" s="392" t="str">
        <f t="shared" si="126"/>
        <v/>
      </c>
      <c r="AW134" s="392" t="str">
        <f t="shared" si="127"/>
        <v/>
      </c>
      <c r="AX134" s="392" t="str">
        <f t="shared" si="128"/>
        <v/>
      </c>
      <c r="AY134" s="392" t="str">
        <f t="shared" si="129"/>
        <v/>
      </c>
      <c r="AZ134" s="392" t="str">
        <f t="shared" si="130"/>
        <v/>
      </c>
      <c r="BA134" s="392" t="str">
        <f t="shared" si="131"/>
        <v/>
      </c>
      <c r="BB134" s="392" t="str">
        <f t="shared" si="132"/>
        <v/>
      </c>
      <c r="BC134" s="392" t="str">
        <f t="shared" si="133"/>
        <v/>
      </c>
      <c r="BD134" s="396" t="str">
        <f t="shared" si="134"/>
        <v/>
      </c>
      <c r="BE134" s="386">
        <f t="shared" si="135"/>
        <v>0</v>
      </c>
      <c r="BF134" s="152"/>
      <c r="BG134" s="392">
        <f t="shared" si="136"/>
        <v>0</v>
      </c>
      <c r="BH134" s="392">
        <f t="shared" si="137"/>
        <v>0</v>
      </c>
      <c r="BI134" s="405">
        <f t="shared" si="138"/>
        <v>0</v>
      </c>
      <c r="BJ134" s="406">
        <f t="shared" si="114"/>
        <v>0</v>
      </c>
      <c r="BK134" s="391" t="str">
        <f t="shared" si="115"/>
        <v>0</v>
      </c>
      <c r="BL134" s="391" t="str">
        <f t="shared" si="116"/>
        <v>0</v>
      </c>
      <c r="BM134" s="405">
        <f t="shared" si="139"/>
        <v>0</v>
      </c>
      <c r="BN134" s="405" t="str">
        <f t="shared" si="140"/>
        <v>0m0</v>
      </c>
      <c r="BO134" s="392">
        <f t="shared" si="141"/>
        <v>0</v>
      </c>
      <c r="BP134" s="392">
        <f t="shared" si="142"/>
        <v>0</v>
      </c>
      <c r="BQ134" s="405">
        <f t="shared" si="143"/>
        <v>0</v>
      </c>
      <c r="BR134" s="406">
        <f t="shared" si="144"/>
        <v>0</v>
      </c>
      <c r="BS134" s="391" t="str">
        <f t="shared" si="145"/>
        <v>0</v>
      </c>
      <c r="BT134" s="391" t="str">
        <f t="shared" si="146"/>
        <v>0</v>
      </c>
      <c r="BU134" s="405">
        <f t="shared" si="147"/>
        <v>0</v>
      </c>
      <c r="BV134" s="405" t="str">
        <f t="shared" si="148"/>
        <v>0m0</v>
      </c>
      <c r="BW134" s="392">
        <f t="shared" si="149"/>
        <v>0</v>
      </c>
      <c r="BX134" s="392">
        <f t="shared" si="150"/>
        <v>0</v>
      </c>
      <c r="BY134" s="405">
        <f t="shared" si="151"/>
        <v>0</v>
      </c>
      <c r="BZ134" s="406">
        <f t="shared" si="152"/>
        <v>0</v>
      </c>
      <c r="CA134" s="391" t="str">
        <f t="shared" si="153"/>
        <v>0</v>
      </c>
      <c r="CB134" s="391" t="str">
        <f t="shared" si="154"/>
        <v>0</v>
      </c>
      <c r="CC134" s="405">
        <f t="shared" si="155"/>
        <v>0</v>
      </c>
      <c r="CD134" s="405" t="str">
        <f t="shared" si="156"/>
        <v>0m0</v>
      </c>
      <c r="CE134" s="392">
        <f t="shared" si="157"/>
        <v>0</v>
      </c>
      <c r="CF134" s="392">
        <f t="shared" si="158"/>
        <v>0</v>
      </c>
      <c r="CG134" s="405">
        <f t="shared" si="159"/>
        <v>0</v>
      </c>
      <c r="CH134" s="406">
        <f t="shared" si="160"/>
        <v>0</v>
      </c>
      <c r="CI134" s="391" t="str">
        <f t="shared" si="161"/>
        <v>0</v>
      </c>
      <c r="CJ134" s="391" t="str">
        <f t="shared" si="162"/>
        <v>0</v>
      </c>
      <c r="CK134" s="405">
        <f t="shared" si="163"/>
        <v>0</v>
      </c>
      <c r="CL134" s="405" t="str">
        <f t="shared" si="164"/>
        <v>0m0</v>
      </c>
      <c r="CM134" s="392">
        <f t="shared" si="165"/>
        <v>0</v>
      </c>
      <c r="CN134" s="392">
        <f t="shared" si="166"/>
        <v>0</v>
      </c>
      <c r="CO134" s="405">
        <f t="shared" si="167"/>
        <v>0</v>
      </c>
      <c r="CP134" s="406">
        <f t="shared" si="168"/>
        <v>0</v>
      </c>
      <c r="CQ134" s="391" t="str">
        <f t="shared" si="169"/>
        <v>0</v>
      </c>
      <c r="CR134" s="391" t="str">
        <f t="shared" si="170"/>
        <v>0</v>
      </c>
      <c r="CS134" s="405">
        <f t="shared" si="171"/>
        <v>0</v>
      </c>
      <c r="CT134" s="405" t="str">
        <f t="shared" si="172"/>
        <v>0m0</v>
      </c>
      <c r="CU134" s="405">
        <f t="shared" si="173"/>
        <v>0</v>
      </c>
      <c r="CV134" s="405">
        <f t="shared" si="174"/>
        <v>0</v>
      </c>
      <c r="CW134" s="405">
        <f t="shared" si="175"/>
        <v>0</v>
      </c>
      <c r="CX134" s="405">
        <f t="shared" si="176"/>
        <v>0</v>
      </c>
      <c r="CY134" s="405">
        <f t="shared" si="177"/>
        <v>0</v>
      </c>
      <c r="CZ134" s="405" t="str">
        <f t="shared" si="178"/>
        <v/>
      </c>
      <c r="DA134" s="405" t="str">
        <f t="shared" si="179"/>
        <v/>
      </c>
      <c r="DB134" s="405" t="str">
        <f t="shared" si="180"/>
        <v/>
      </c>
      <c r="DC134" s="405" t="str">
        <f t="shared" si="181"/>
        <v/>
      </c>
      <c r="DD134" s="405" t="str">
        <f t="shared" si="182"/>
        <v/>
      </c>
      <c r="DE134" s="405"/>
      <c r="DG134" s="405" t="str">
        <f t="shared" si="183"/>
        <v/>
      </c>
      <c r="DH134" s="405" t="str">
        <f t="shared" si="184"/>
        <v/>
      </c>
      <c r="DI134" s="405">
        <f t="shared" si="185"/>
        <v>0</v>
      </c>
      <c r="DJ134" s="405" t="str">
        <f t="shared" si="186"/>
        <v/>
      </c>
      <c r="DK134" s="405" t="str">
        <f t="shared" si="187"/>
        <v/>
      </c>
      <c r="DL134" s="405" t="str">
        <f t="shared" si="188"/>
        <v/>
      </c>
      <c r="DM134" s="405" t="str">
        <f t="shared" si="189"/>
        <v/>
      </c>
      <c r="DN134" s="405" t="str">
        <f t="shared" si="190"/>
        <v/>
      </c>
      <c r="DO134" s="405" t="str">
        <f t="shared" si="191"/>
        <v/>
      </c>
      <c r="DS134" s="386">
        <f t="shared" si="194"/>
        <v>0</v>
      </c>
      <c r="DT134" s="386">
        <f t="shared" si="192"/>
        <v>0</v>
      </c>
      <c r="DU134" s="404">
        <f t="shared" si="193"/>
        <v>0</v>
      </c>
    </row>
    <row r="135" spans="1:125" s="404" customFormat="1" ht="18" hidden="1" customHeight="1">
      <c r="A135" s="140" t="str">
        <f t="shared" si="117"/>
        <v/>
      </c>
      <c r="B135" s="153"/>
      <c r="C135" s="31" t="str">
        <f>IF(B135="","",VLOOKUP(B135,学連登録!$C$2:$G$3000,2,FALSE))</f>
        <v/>
      </c>
      <c r="D135" s="32" t="str">
        <f>IF(B135="","",VLOOKUP(B135,学連登録!$C$2:$G$3000,3,FALSE))</f>
        <v/>
      </c>
      <c r="E135" s="33" t="str">
        <f>IF(B135="","",VLOOKUP(B135,学連登録!$C$2:$G$3000,4,FALSE))</f>
        <v/>
      </c>
      <c r="F135" s="376" t="str">
        <f>IF(B135="","",VLOOKUP(B135,学連登録!$C$2:$I$3000,7,FALSE))</f>
        <v/>
      </c>
      <c r="G135" s="154"/>
      <c r="H135" s="915"/>
      <c r="I135" s="916"/>
      <c r="J135" s="155"/>
      <c r="K135" s="887"/>
      <c r="L135" s="888"/>
      <c r="M135" s="155"/>
      <c r="N135" s="881"/>
      <c r="O135" s="882"/>
      <c r="P135" s="154"/>
      <c r="Q135" s="887"/>
      <c r="R135" s="888"/>
      <c r="S135" s="154"/>
      <c r="T135" s="887"/>
      <c r="U135" s="888"/>
      <c r="V135" s="101" t="str">
        <f>IF(B135="","",VLOOKUP(B135,学連登録!$C$2:$H$3000,6,FALSE))</f>
        <v/>
      </c>
      <c r="W135" s="370"/>
      <c r="X135" s="152"/>
      <c r="Y135" s="116" t="str">
        <f t="shared" si="195"/>
        <v/>
      </c>
      <c r="Z135" s="97" t="str">
        <f>IF(G135="","",VLOOKUP(G135,種目名!$O$5:$T$104,3,0))</f>
        <v/>
      </c>
      <c r="AA135" s="98" t="str">
        <f>IF(J135="","",VLOOKUP(J135,種目名!$O$5:$T$104,3,0))</f>
        <v/>
      </c>
      <c r="AB135" s="117" t="str">
        <f>IF(M135="","",VLOOKUP(M135,種目名!$O$5:$T$104,3,0))</f>
        <v/>
      </c>
      <c r="AC135" s="117" t="str">
        <f>IF(P135="","",VLOOKUP(AF135,種目名!$O$5:$T$104,3,0))</f>
        <v/>
      </c>
      <c r="AD135" s="118" t="str">
        <f>IF(S135="","",VLOOKUP(AI135,種目名!$O$5:$T$104,3,0))</f>
        <v/>
      </c>
      <c r="AE135" s="115">
        <f t="shared" si="196"/>
        <v>0</v>
      </c>
      <c r="AF135" s="152" t="str">
        <f t="shared" si="197"/>
        <v/>
      </c>
      <c r="AG135" s="152" t="str">
        <f t="shared" si="198"/>
        <v/>
      </c>
      <c r="AH135" s="115">
        <f t="shared" si="199"/>
        <v>0</v>
      </c>
      <c r="AI135" s="152" t="str">
        <f t="shared" si="200"/>
        <v/>
      </c>
      <c r="AJ135" s="152" t="str">
        <f t="shared" si="201"/>
        <v/>
      </c>
      <c r="AK135" s="383"/>
      <c r="AL135" s="166">
        <f t="shared" si="118"/>
        <v>0</v>
      </c>
      <c r="AM135" s="392">
        <f t="shared" si="119"/>
        <v>0</v>
      </c>
      <c r="AN135" s="392">
        <f>COUNTIF($B$12:B135,B135)</f>
        <v>0</v>
      </c>
      <c r="AO135" s="392"/>
      <c r="AP135" s="392" t="str">
        <f t="shared" si="120"/>
        <v/>
      </c>
      <c r="AQ135" s="392" t="str">
        <f t="shared" si="121"/>
        <v/>
      </c>
      <c r="AR135" s="392" t="str">
        <f t="shared" si="122"/>
        <v/>
      </c>
      <c r="AS135" s="392" t="str">
        <f t="shared" si="123"/>
        <v/>
      </c>
      <c r="AT135" s="392">
        <f t="shared" si="124"/>
        <v>0</v>
      </c>
      <c r="AU135" s="392" t="str">
        <f t="shared" si="125"/>
        <v/>
      </c>
      <c r="AV135" s="392" t="str">
        <f t="shared" si="126"/>
        <v/>
      </c>
      <c r="AW135" s="392" t="str">
        <f t="shared" si="127"/>
        <v/>
      </c>
      <c r="AX135" s="392" t="str">
        <f t="shared" si="128"/>
        <v/>
      </c>
      <c r="AY135" s="392" t="str">
        <f t="shared" si="129"/>
        <v/>
      </c>
      <c r="AZ135" s="392" t="str">
        <f t="shared" si="130"/>
        <v/>
      </c>
      <c r="BA135" s="392" t="str">
        <f t="shared" si="131"/>
        <v/>
      </c>
      <c r="BB135" s="392" t="str">
        <f t="shared" si="132"/>
        <v/>
      </c>
      <c r="BC135" s="392" t="str">
        <f t="shared" si="133"/>
        <v/>
      </c>
      <c r="BD135" s="396" t="str">
        <f t="shared" si="134"/>
        <v/>
      </c>
      <c r="BE135" s="386">
        <f t="shared" si="135"/>
        <v>0</v>
      </c>
      <c r="BF135" s="152"/>
      <c r="BG135" s="392">
        <f t="shared" si="136"/>
        <v>0</v>
      </c>
      <c r="BH135" s="392">
        <f t="shared" si="137"/>
        <v>0</v>
      </c>
      <c r="BI135" s="405">
        <f t="shared" si="138"/>
        <v>0</v>
      </c>
      <c r="BJ135" s="406">
        <f t="shared" si="114"/>
        <v>0</v>
      </c>
      <c r="BK135" s="391" t="str">
        <f t="shared" si="115"/>
        <v>0</v>
      </c>
      <c r="BL135" s="391" t="str">
        <f t="shared" si="116"/>
        <v>0</v>
      </c>
      <c r="BM135" s="405">
        <f t="shared" si="139"/>
        <v>0</v>
      </c>
      <c r="BN135" s="405" t="str">
        <f t="shared" si="140"/>
        <v>0m0</v>
      </c>
      <c r="BO135" s="392">
        <f t="shared" si="141"/>
        <v>0</v>
      </c>
      <c r="BP135" s="392">
        <f t="shared" si="142"/>
        <v>0</v>
      </c>
      <c r="BQ135" s="405">
        <f t="shared" si="143"/>
        <v>0</v>
      </c>
      <c r="BR135" s="406">
        <f t="shared" si="144"/>
        <v>0</v>
      </c>
      <c r="BS135" s="391" t="str">
        <f t="shared" si="145"/>
        <v>0</v>
      </c>
      <c r="BT135" s="391" t="str">
        <f t="shared" si="146"/>
        <v>0</v>
      </c>
      <c r="BU135" s="405">
        <f t="shared" si="147"/>
        <v>0</v>
      </c>
      <c r="BV135" s="405" t="str">
        <f t="shared" si="148"/>
        <v>0m0</v>
      </c>
      <c r="BW135" s="392">
        <f t="shared" si="149"/>
        <v>0</v>
      </c>
      <c r="BX135" s="392">
        <f t="shared" si="150"/>
        <v>0</v>
      </c>
      <c r="BY135" s="405">
        <f t="shared" si="151"/>
        <v>0</v>
      </c>
      <c r="BZ135" s="406">
        <f t="shared" si="152"/>
        <v>0</v>
      </c>
      <c r="CA135" s="391" t="str">
        <f t="shared" si="153"/>
        <v>0</v>
      </c>
      <c r="CB135" s="391" t="str">
        <f t="shared" si="154"/>
        <v>0</v>
      </c>
      <c r="CC135" s="405">
        <f t="shared" si="155"/>
        <v>0</v>
      </c>
      <c r="CD135" s="405" t="str">
        <f t="shared" si="156"/>
        <v>0m0</v>
      </c>
      <c r="CE135" s="392">
        <f t="shared" si="157"/>
        <v>0</v>
      </c>
      <c r="CF135" s="392">
        <f t="shared" si="158"/>
        <v>0</v>
      </c>
      <c r="CG135" s="405">
        <f t="shared" si="159"/>
        <v>0</v>
      </c>
      <c r="CH135" s="406">
        <f t="shared" si="160"/>
        <v>0</v>
      </c>
      <c r="CI135" s="391" t="str">
        <f t="shared" si="161"/>
        <v>0</v>
      </c>
      <c r="CJ135" s="391" t="str">
        <f t="shared" si="162"/>
        <v>0</v>
      </c>
      <c r="CK135" s="405">
        <f t="shared" si="163"/>
        <v>0</v>
      </c>
      <c r="CL135" s="405" t="str">
        <f t="shared" si="164"/>
        <v>0m0</v>
      </c>
      <c r="CM135" s="392">
        <f t="shared" si="165"/>
        <v>0</v>
      </c>
      <c r="CN135" s="392">
        <f t="shared" si="166"/>
        <v>0</v>
      </c>
      <c r="CO135" s="405">
        <f t="shared" si="167"/>
        <v>0</v>
      </c>
      <c r="CP135" s="406">
        <f t="shared" si="168"/>
        <v>0</v>
      </c>
      <c r="CQ135" s="391" t="str">
        <f t="shared" si="169"/>
        <v>0</v>
      </c>
      <c r="CR135" s="391" t="str">
        <f t="shared" si="170"/>
        <v>0</v>
      </c>
      <c r="CS135" s="405">
        <f t="shared" si="171"/>
        <v>0</v>
      </c>
      <c r="CT135" s="405" t="str">
        <f t="shared" si="172"/>
        <v>0m0</v>
      </c>
      <c r="CU135" s="405">
        <f t="shared" si="173"/>
        <v>0</v>
      </c>
      <c r="CV135" s="405">
        <f t="shared" si="174"/>
        <v>0</v>
      </c>
      <c r="CW135" s="405">
        <f t="shared" si="175"/>
        <v>0</v>
      </c>
      <c r="CX135" s="405">
        <f t="shared" si="176"/>
        <v>0</v>
      </c>
      <c r="CY135" s="405">
        <f t="shared" si="177"/>
        <v>0</v>
      </c>
      <c r="CZ135" s="405" t="str">
        <f t="shared" si="178"/>
        <v/>
      </c>
      <c r="DA135" s="405" t="str">
        <f t="shared" si="179"/>
        <v/>
      </c>
      <c r="DB135" s="405" t="str">
        <f t="shared" si="180"/>
        <v/>
      </c>
      <c r="DC135" s="405" t="str">
        <f t="shared" si="181"/>
        <v/>
      </c>
      <c r="DD135" s="405" t="str">
        <f t="shared" si="182"/>
        <v/>
      </c>
      <c r="DE135" s="405"/>
      <c r="DG135" s="405" t="str">
        <f t="shared" si="183"/>
        <v/>
      </c>
      <c r="DH135" s="405" t="str">
        <f t="shared" si="184"/>
        <v/>
      </c>
      <c r="DI135" s="405">
        <f t="shared" si="185"/>
        <v>0</v>
      </c>
      <c r="DJ135" s="405" t="str">
        <f t="shared" si="186"/>
        <v/>
      </c>
      <c r="DK135" s="405" t="str">
        <f t="shared" si="187"/>
        <v/>
      </c>
      <c r="DL135" s="405" t="str">
        <f t="shared" si="188"/>
        <v/>
      </c>
      <c r="DM135" s="405" t="str">
        <f t="shared" si="189"/>
        <v/>
      </c>
      <c r="DN135" s="405" t="str">
        <f t="shared" si="190"/>
        <v/>
      </c>
      <c r="DO135" s="405" t="str">
        <f t="shared" si="191"/>
        <v/>
      </c>
      <c r="DS135" s="386">
        <f t="shared" si="194"/>
        <v>0</v>
      </c>
      <c r="DT135" s="386">
        <f t="shared" si="192"/>
        <v>0</v>
      </c>
      <c r="DU135" s="404">
        <f t="shared" si="193"/>
        <v>0</v>
      </c>
    </row>
    <row r="136" spans="1:125" s="404" customFormat="1" ht="18" hidden="1" customHeight="1">
      <c r="A136" s="140" t="str">
        <f t="shared" si="117"/>
        <v/>
      </c>
      <c r="B136" s="153"/>
      <c r="C136" s="31" t="str">
        <f>IF(B136="","",VLOOKUP(B136,学連登録!$C$2:$G$3000,2,FALSE))</f>
        <v/>
      </c>
      <c r="D136" s="32" t="str">
        <f>IF(B136="","",VLOOKUP(B136,学連登録!$C$2:$G$3000,3,FALSE))</f>
        <v/>
      </c>
      <c r="E136" s="33" t="str">
        <f>IF(B136="","",VLOOKUP(B136,学連登録!$C$2:$G$3000,4,FALSE))</f>
        <v/>
      </c>
      <c r="F136" s="376" t="str">
        <f>IF(B136="","",VLOOKUP(B136,学連登録!$C$2:$I$3000,7,FALSE))</f>
        <v/>
      </c>
      <c r="G136" s="154"/>
      <c r="H136" s="915"/>
      <c r="I136" s="916"/>
      <c r="J136" s="155"/>
      <c r="K136" s="887"/>
      <c r="L136" s="888"/>
      <c r="M136" s="155"/>
      <c r="N136" s="881"/>
      <c r="O136" s="882"/>
      <c r="P136" s="154"/>
      <c r="Q136" s="887"/>
      <c r="R136" s="888"/>
      <c r="S136" s="154"/>
      <c r="T136" s="887"/>
      <c r="U136" s="888"/>
      <c r="V136" s="101" t="str">
        <f>IF(B136="","",VLOOKUP(B136,学連登録!$C$2:$H$3000,6,FALSE))</f>
        <v/>
      </c>
      <c r="W136" s="370"/>
      <c r="X136" s="152"/>
      <c r="Y136" s="116" t="str">
        <f t="shared" si="195"/>
        <v/>
      </c>
      <c r="Z136" s="97" t="str">
        <f>IF(G136="","",VLOOKUP(G136,種目名!$O$5:$T$104,3,0))</f>
        <v/>
      </c>
      <c r="AA136" s="98" t="str">
        <f>IF(J136="","",VLOOKUP(J136,種目名!$O$5:$T$104,3,0))</f>
        <v/>
      </c>
      <c r="AB136" s="117" t="str">
        <f>IF(M136="","",VLOOKUP(M136,種目名!$O$5:$T$104,3,0))</f>
        <v/>
      </c>
      <c r="AC136" s="117" t="str">
        <f>IF(P136="","",VLOOKUP(AF136,種目名!$O$5:$T$104,3,0))</f>
        <v/>
      </c>
      <c r="AD136" s="118" t="str">
        <f>IF(S136="","",VLOOKUP(AI136,種目名!$O$5:$T$104,3,0))</f>
        <v/>
      </c>
      <c r="AE136" s="115">
        <f t="shared" si="196"/>
        <v>0</v>
      </c>
      <c r="AF136" s="152" t="str">
        <f t="shared" si="197"/>
        <v/>
      </c>
      <c r="AG136" s="152" t="str">
        <f t="shared" si="198"/>
        <v/>
      </c>
      <c r="AH136" s="115">
        <f t="shared" si="199"/>
        <v>0</v>
      </c>
      <c r="AI136" s="152" t="str">
        <f t="shared" si="200"/>
        <v/>
      </c>
      <c r="AJ136" s="152" t="str">
        <f t="shared" si="201"/>
        <v/>
      </c>
      <c r="AK136" s="383"/>
      <c r="AL136" s="166">
        <f t="shared" si="118"/>
        <v>0</v>
      </c>
      <c r="AM136" s="392">
        <f t="shared" si="119"/>
        <v>0</v>
      </c>
      <c r="AN136" s="392">
        <f>COUNTIF($B$12:B136,B136)</f>
        <v>0</v>
      </c>
      <c r="AO136" s="392"/>
      <c r="AP136" s="392" t="str">
        <f t="shared" si="120"/>
        <v/>
      </c>
      <c r="AQ136" s="392" t="str">
        <f t="shared" si="121"/>
        <v/>
      </c>
      <c r="AR136" s="392" t="str">
        <f t="shared" si="122"/>
        <v/>
      </c>
      <c r="AS136" s="392" t="str">
        <f t="shared" si="123"/>
        <v/>
      </c>
      <c r="AT136" s="392">
        <f t="shared" si="124"/>
        <v>0</v>
      </c>
      <c r="AU136" s="392" t="str">
        <f t="shared" si="125"/>
        <v/>
      </c>
      <c r="AV136" s="392" t="str">
        <f t="shared" si="126"/>
        <v/>
      </c>
      <c r="AW136" s="392" t="str">
        <f t="shared" si="127"/>
        <v/>
      </c>
      <c r="AX136" s="392" t="str">
        <f t="shared" si="128"/>
        <v/>
      </c>
      <c r="AY136" s="392" t="str">
        <f t="shared" si="129"/>
        <v/>
      </c>
      <c r="AZ136" s="392" t="str">
        <f t="shared" si="130"/>
        <v/>
      </c>
      <c r="BA136" s="392" t="str">
        <f t="shared" si="131"/>
        <v/>
      </c>
      <c r="BB136" s="392" t="str">
        <f t="shared" si="132"/>
        <v/>
      </c>
      <c r="BC136" s="392" t="str">
        <f t="shared" si="133"/>
        <v/>
      </c>
      <c r="BD136" s="396" t="str">
        <f t="shared" si="134"/>
        <v/>
      </c>
      <c r="BE136" s="386">
        <f t="shared" si="135"/>
        <v>0</v>
      </c>
      <c r="BF136" s="152"/>
      <c r="BG136" s="392">
        <f t="shared" si="136"/>
        <v>0</v>
      </c>
      <c r="BH136" s="392">
        <f t="shared" si="137"/>
        <v>0</v>
      </c>
      <c r="BI136" s="405">
        <f t="shared" si="138"/>
        <v>0</v>
      </c>
      <c r="BJ136" s="406">
        <f t="shared" si="114"/>
        <v>0</v>
      </c>
      <c r="BK136" s="391" t="str">
        <f t="shared" si="115"/>
        <v>0</v>
      </c>
      <c r="BL136" s="391" t="str">
        <f t="shared" si="116"/>
        <v>0</v>
      </c>
      <c r="BM136" s="405">
        <f t="shared" si="139"/>
        <v>0</v>
      </c>
      <c r="BN136" s="405" t="str">
        <f t="shared" si="140"/>
        <v>0m0</v>
      </c>
      <c r="BO136" s="392">
        <f t="shared" si="141"/>
        <v>0</v>
      </c>
      <c r="BP136" s="392">
        <f t="shared" si="142"/>
        <v>0</v>
      </c>
      <c r="BQ136" s="405">
        <f t="shared" si="143"/>
        <v>0</v>
      </c>
      <c r="BR136" s="406">
        <f t="shared" si="144"/>
        <v>0</v>
      </c>
      <c r="BS136" s="391" t="str">
        <f t="shared" si="145"/>
        <v>0</v>
      </c>
      <c r="BT136" s="391" t="str">
        <f t="shared" si="146"/>
        <v>0</v>
      </c>
      <c r="BU136" s="405">
        <f t="shared" si="147"/>
        <v>0</v>
      </c>
      <c r="BV136" s="405" t="str">
        <f t="shared" si="148"/>
        <v>0m0</v>
      </c>
      <c r="BW136" s="392">
        <f t="shared" si="149"/>
        <v>0</v>
      </c>
      <c r="BX136" s="392">
        <f t="shared" si="150"/>
        <v>0</v>
      </c>
      <c r="BY136" s="405">
        <f t="shared" si="151"/>
        <v>0</v>
      </c>
      <c r="BZ136" s="406">
        <f t="shared" si="152"/>
        <v>0</v>
      </c>
      <c r="CA136" s="391" t="str">
        <f t="shared" si="153"/>
        <v>0</v>
      </c>
      <c r="CB136" s="391" t="str">
        <f t="shared" si="154"/>
        <v>0</v>
      </c>
      <c r="CC136" s="405">
        <f t="shared" si="155"/>
        <v>0</v>
      </c>
      <c r="CD136" s="405" t="str">
        <f t="shared" si="156"/>
        <v>0m0</v>
      </c>
      <c r="CE136" s="392">
        <f t="shared" si="157"/>
        <v>0</v>
      </c>
      <c r="CF136" s="392">
        <f t="shared" si="158"/>
        <v>0</v>
      </c>
      <c r="CG136" s="405">
        <f t="shared" si="159"/>
        <v>0</v>
      </c>
      <c r="CH136" s="406">
        <f t="shared" si="160"/>
        <v>0</v>
      </c>
      <c r="CI136" s="391" t="str">
        <f t="shared" si="161"/>
        <v>0</v>
      </c>
      <c r="CJ136" s="391" t="str">
        <f t="shared" si="162"/>
        <v>0</v>
      </c>
      <c r="CK136" s="405">
        <f t="shared" si="163"/>
        <v>0</v>
      </c>
      <c r="CL136" s="405" t="str">
        <f t="shared" si="164"/>
        <v>0m0</v>
      </c>
      <c r="CM136" s="392">
        <f t="shared" si="165"/>
        <v>0</v>
      </c>
      <c r="CN136" s="392">
        <f t="shared" si="166"/>
        <v>0</v>
      </c>
      <c r="CO136" s="405">
        <f t="shared" si="167"/>
        <v>0</v>
      </c>
      <c r="CP136" s="406">
        <f t="shared" si="168"/>
        <v>0</v>
      </c>
      <c r="CQ136" s="391" t="str">
        <f t="shared" si="169"/>
        <v>0</v>
      </c>
      <c r="CR136" s="391" t="str">
        <f t="shared" si="170"/>
        <v>0</v>
      </c>
      <c r="CS136" s="405">
        <f t="shared" si="171"/>
        <v>0</v>
      </c>
      <c r="CT136" s="405" t="str">
        <f t="shared" si="172"/>
        <v>0m0</v>
      </c>
      <c r="CU136" s="405">
        <f t="shared" si="173"/>
        <v>0</v>
      </c>
      <c r="CV136" s="405">
        <f t="shared" si="174"/>
        <v>0</v>
      </c>
      <c r="CW136" s="405">
        <f t="shared" si="175"/>
        <v>0</v>
      </c>
      <c r="CX136" s="405">
        <f t="shared" si="176"/>
        <v>0</v>
      </c>
      <c r="CY136" s="405">
        <f t="shared" si="177"/>
        <v>0</v>
      </c>
      <c r="CZ136" s="405" t="str">
        <f t="shared" si="178"/>
        <v/>
      </c>
      <c r="DA136" s="405" t="str">
        <f t="shared" si="179"/>
        <v/>
      </c>
      <c r="DB136" s="405" t="str">
        <f t="shared" si="180"/>
        <v/>
      </c>
      <c r="DC136" s="405" t="str">
        <f t="shared" si="181"/>
        <v/>
      </c>
      <c r="DD136" s="405" t="str">
        <f t="shared" si="182"/>
        <v/>
      </c>
      <c r="DE136" s="405"/>
      <c r="DG136" s="405" t="str">
        <f t="shared" si="183"/>
        <v/>
      </c>
      <c r="DH136" s="405" t="str">
        <f t="shared" si="184"/>
        <v/>
      </c>
      <c r="DI136" s="405">
        <f t="shared" si="185"/>
        <v>0</v>
      </c>
      <c r="DJ136" s="405" t="str">
        <f t="shared" si="186"/>
        <v/>
      </c>
      <c r="DK136" s="405" t="str">
        <f t="shared" si="187"/>
        <v/>
      </c>
      <c r="DL136" s="405" t="str">
        <f t="shared" si="188"/>
        <v/>
      </c>
      <c r="DM136" s="405" t="str">
        <f t="shared" si="189"/>
        <v/>
      </c>
      <c r="DN136" s="405" t="str">
        <f t="shared" si="190"/>
        <v/>
      </c>
      <c r="DO136" s="405" t="str">
        <f t="shared" si="191"/>
        <v/>
      </c>
      <c r="DS136" s="386">
        <f t="shared" si="194"/>
        <v>0</v>
      </c>
      <c r="DT136" s="386">
        <f t="shared" si="192"/>
        <v>0</v>
      </c>
      <c r="DU136" s="404">
        <f t="shared" si="193"/>
        <v>0</v>
      </c>
    </row>
    <row r="137" spans="1:125" s="404" customFormat="1" ht="18" hidden="1" customHeight="1">
      <c r="A137" s="140" t="str">
        <f t="shared" si="117"/>
        <v/>
      </c>
      <c r="B137" s="153"/>
      <c r="C137" s="31" t="str">
        <f>IF(B137="","",VLOOKUP(B137,学連登録!$C$2:$G$3000,2,FALSE))</f>
        <v/>
      </c>
      <c r="D137" s="32" t="str">
        <f>IF(B137="","",VLOOKUP(B137,学連登録!$C$2:$G$3000,3,FALSE))</f>
        <v/>
      </c>
      <c r="E137" s="33" t="str">
        <f>IF(B137="","",VLOOKUP(B137,学連登録!$C$2:$G$3000,4,FALSE))</f>
        <v/>
      </c>
      <c r="F137" s="376" t="str">
        <f>IF(B137="","",VLOOKUP(B137,学連登録!$C$2:$I$3000,7,FALSE))</f>
        <v/>
      </c>
      <c r="G137" s="154"/>
      <c r="H137" s="915"/>
      <c r="I137" s="916"/>
      <c r="J137" s="155"/>
      <c r="K137" s="887"/>
      <c r="L137" s="888"/>
      <c r="M137" s="155"/>
      <c r="N137" s="881"/>
      <c r="O137" s="882"/>
      <c r="P137" s="154"/>
      <c r="Q137" s="887"/>
      <c r="R137" s="888"/>
      <c r="S137" s="154"/>
      <c r="T137" s="887"/>
      <c r="U137" s="888"/>
      <c r="V137" s="101" t="str">
        <f>IF(B137="","",VLOOKUP(B137,学連登録!$C$2:$H$3000,6,FALSE))</f>
        <v/>
      </c>
      <c r="W137" s="370"/>
      <c r="X137" s="152"/>
      <c r="Y137" s="116" t="str">
        <f t="shared" si="195"/>
        <v/>
      </c>
      <c r="Z137" s="97" t="str">
        <f>IF(G137="","",VLOOKUP(G137,種目名!$O$5:$T$104,3,0))</f>
        <v/>
      </c>
      <c r="AA137" s="98" t="str">
        <f>IF(J137="","",VLOOKUP(J137,種目名!$O$5:$T$104,3,0))</f>
        <v/>
      </c>
      <c r="AB137" s="117" t="str">
        <f>IF(M137="","",VLOOKUP(M137,種目名!$O$5:$T$104,3,0))</f>
        <v/>
      </c>
      <c r="AC137" s="117" t="str">
        <f>IF(P137="","",VLOOKUP(AF137,種目名!$O$5:$T$104,3,0))</f>
        <v/>
      </c>
      <c r="AD137" s="118" t="str">
        <f>IF(S137="","",VLOOKUP(AI137,種目名!$O$5:$T$104,3,0))</f>
        <v/>
      </c>
      <c r="AE137" s="115">
        <f t="shared" si="196"/>
        <v>0</v>
      </c>
      <c r="AF137" s="152" t="str">
        <f t="shared" si="197"/>
        <v/>
      </c>
      <c r="AG137" s="152" t="str">
        <f t="shared" si="198"/>
        <v/>
      </c>
      <c r="AH137" s="115">
        <f t="shared" si="199"/>
        <v>0</v>
      </c>
      <c r="AI137" s="152" t="str">
        <f t="shared" si="200"/>
        <v/>
      </c>
      <c r="AJ137" s="152" t="str">
        <f t="shared" si="201"/>
        <v/>
      </c>
      <c r="AK137" s="383"/>
      <c r="AL137" s="166">
        <f t="shared" si="118"/>
        <v>0</v>
      </c>
      <c r="AM137" s="392">
        <f t="shared" si="119"/>
        <v>0</v>
      </c>
      <c r="AN137" s="392">
        <f>COUNTIF($B$12:B137,B137)</f>
        <v>0</v>
      </c>
      <c r="AO137" s="392"/>
      <c r="AP137" s="392" t="str">
        <f t="shared" si="120"/>
        <v/>
      </c>
      <c r="AQ137" s="392" t="str">
        <f t="shared" si="121"/>
        <v/>
      </c>
      <c r="AR137" s="392" t="str">
        <f t="shared" si="122"/>
        <v/>
      </c>
      <c r="AS137" s="392" t="str">
        <f t="shared" si="123"/>
        <v/>
      </c>
      <c r="AT137" s="392">
        <f t="shared" si="124"/>
        <v>0</v>
      </c>
      <c r="AU137" s="392" t="str">
        <f t="shared" si="125"/>
        <v/>
      </c>
      <c r="AV137" s="392" t="str">
        <f t="shared" si="126"/>
        <v/>
      </c>
      <c r="AW137" s="392" t="str">
        <f t="shared" si="127"/>
        <v/>
      </c>
      <c r="AX137" s="392" t="str">
        <f t="shared" si="128"/>
        <v/>
      </c>
      <c r="AY137" s="392" t="str">
        <f t="shared" si="129"/>
        <v/>
      </c>
      <c r="AZ137" s="392" t="str">
        <f t="shared" si="130"/>
        <v/>
      </c>
      <c r="BA137" s="392" t="str">
        <f t="shared" si="131"/>
        <v/>
      </c>
      <c r="BB137" s="392" t="str">
        <f t="shared" si="132"/>
        <v/>
      </c>
      <c r="BC137" s="392" t="str">
        <f t="shared" si="133"/>
        <v/>
      </c>
      <c r="BD137" s="396" t="str">
        <f t="shared" si="134"/>
        <v/>
      </c>
      <c r="BE137" s="386">
        <f t="shared" si="135"/>
        <v>0</v>
      </c>
      <c r="BF137" s="152"/>
      <c r="BG137" s="392">
        <f t="shared" si="136"/>
        <v>0</v>
      </c>
      <c r="BH137" s="392">
        <f t="shared" si="137"/>
        <v>0</v>
      </c>
      <c r="BI137" s="405">
        <f t="shared" si="138"/>
        <v>0</v>
      </c>
      <c r="BJ137" s="406">
        <f t="shared" si="114"/>
        <v>0</v>
      </c>
      <c r="BK137" s="391" t="str">
        <f t="shared" si="115"/>
        <v>0</v>
      </c>
      <c r="BL137" s="391" t="str">
        <f t="shared" si="116"/>
        <v>0</v>
      </c>
      <c r="BM137" s="405">
        <f t="shared" si="139"/>
        <v>0</v>
      </c>
      <c r="BN137" s="405" t="str">
        <f t="shared" si="140"/>
        <v>0m0</v>
      </c>
      <c r="BO137" s="392">
        <f t="shared" si="141"/>
        <v>0</v>
      </c>
      <c r="BP137" s="392">
        <f t="shared" si="142"/>
        <v>0</v>
      </c>
      <c r="BQ137" s="405">
        <f t="shared" si="143"/>
        <v>0</v>
      </c>
      <c r="BR137" s="406">
        <f t="shared" si="144"/>
        <v>0</v>
      </c>
      <c r="BS137" s="391" t="str">
        <f t="shared" si="145"/>
        <v>0</v>
      </c>
      <c r="BT137" s="391" t="str">
        <f t="shared" si="146"/>
        <v>0</v>
      </c>
      <c r="BU137" s="405">
        <f t="shared" si="147"/>
        <v>0</v>
      </c>
      <c r="BV137" s="405" t="str">
        <f t="shared" si="148"/>
        <v>0m0</v>
      </c>
      <c r="BW137" s="392">
        <f t="shared" si="149"/>
        <v>0</v>
      </c>
      <c r="BX137" s="392">
        <f t="shared" si="150"/>
        <v>0</v>
      </c>
      <c r="BY137" s="405">
        <f t="shared" si="151"/>
        <v>0</v>
      </c>
      <c r="BZ137" s="406">
        <f t="shared" si="152"/>
        <v>0</v>
      </c>
      <c r="CA137" s="391" t="str">
        <f t="shared" si="153"/>
        <v>0</v>
      </c>
      <c r="CB137" s="391" t="str">
        <f t="shared" si="154"/>
        <v>0</v>
      </c>
      <c r="CC137" s="405">
        <f t="shared" si="155"/>
        <v>0</v>
      </c>
      <c r="CD137" s="405" t="str">
        <f t="shared" si="156"/>
        <v>0m0</v>
      </c>
      <c r="CE137" s="392">
        <f t="shared" si="157"/>
        <v>0</v>
      </c>
      <c r="CF137" s="392">
        <f t="shared" si="158"/>
        <v>0</v>
      </c>
      <c r="CG137" s="405">
        <f t="shared" si="159"/>
        <v>0</v>
      </c>
      <c r="CH137" s="406">
        <f t="shared" si="160"/>
        <v>0</v>
      </c>
      <c r="CI137" s="391" t="str">
        <f t="shared" si="161"/>
        <v>0</v>
      </c>
      <c r="CJ137" s="391" t="str">
        <f t="shared" si="162"/>
        <v>0</v>
      </c>
      <c r="CK137" s="405">
        <f t="shared" si="163"/>
        <v>0</v>
      </c>
      <c r="CL137" s="405" t="str">
        <f t="shared" si="164"/>
        <v>0m0</v>
      </c>
      <c r="CM137" s="392">
        <f t="shared" si="165"/>
        <v>0</v>
      </c>
      <c r="CN137" s="392">
        <f t="shared" si="166"/>
        <v>0</v>
      </c>
      <c r="CO137" s="405">
        <f t="shared" si="167"/>
        <v>0</v>
      </c>
      <c r="CP137" s="406">
        <f t="shared" si="168"/>
        <v>0</v>
      </c>
      <c r="CQ137" s="391" t="str">
        <f t="shared" si="169"/>
        <v>0</v>
      </c>
      <c r="CR137" s="391" t="str">
        <f t="shared" si="170"/>
        <v>0</v>
      </c>
      <c r="CS137" s="405">
        <f t="shared" si="171"/>
        <v>0</v>
      </c>
      <c r="CT137" s="405" t="str">
        <f t="shared" si="172"/>
        <v>0m0</v>
      </c>
      <c r="CU137" s="405">
        <f t="shared" si="173"/>
        <v>0</v>
      </c>
      <c r="CV137" s="405">
        <f t="shared" si="174"/>
        <v>0</v>
      </c>
      <c r="CW137" s="405">
        <f t="shared" si="175"/>
        <v>0</v>
      </c>
      <c r="CX137" s="405">
        <f t="shared" si="176"/>
        <v>0</v>
      </c>
      <c r="CY137" s="405">
        <f t="shared" si="177"/>
        <v>0</v>
      </c>
      <c r="CZ137" s="405" t="str">
        <f t="shared" si="178"/>
        <v/>
      </c>
      <c r="DA137" s="405" t="str">
        <f t="shared" si="179"/>
        <v/>
      </c>
      <c r="DB137" s="405" t="str">
        <f t="shared" si="180"/>
        <v/>
      </c>
      <c r="DC137" s="405" t="str">
        <f t="shared" si="181"/>
        <v/>
      </c>
      <c r="DD137" s="405" t="str">
        <f t="shared" si="182"/>
        <v/>
      </c>
      <c r="DE137" s="405"/>
      <c r="DG137" s="405" t="str">
        <f t="shared" si="183"/>
        <v/>
      </c>
      <c r="DH137" s="405" t="str">
        <f t="shared" si="184"/>
        <v/>
      </c>
      <c r="DI137" s="405">
        <f t="shared" si="185"/>
        <v>0</v>
      </c>
      <c r="DJ137" s="405" t="str">
        <f t="shared" si="186"/>
        <v/>
      </c>
      <c r="DK137" s="405" t="str">
        <f t="shared" si="187"/>
        <v/>
      </c>
      <c r="DL137" s="405" t="str">
        <f t="shared" si="188"/>
        <v/>
      </c>
      <c r="DM137" s="405" t="str">
        <f t="shared" si="189"/>
        <v/>
      </c>
      <c r="DN137" s="405" t="str">
        <f t="shared" si="190"/>
        <v/>
      </c>
      <c r="DO137" s="405" t="str">
        <f t="shared" si="191"/>
        <v/>
      </c>
      <c r="DS137" s="386">
        <f t="shared" si="194"/>
        <v>0</v>
      </c>
      <c r="DT137" s="386">
        <f t="shared" si="192"/>
        <v>0</v>
      </c>
      <c r="DU137" s="404">
        <f t="shared" si="193"/>
        <v>0</v>
      </c>
    </row>
    <row r="138" spans="1:125" s="404" customFormat="1" ht="18" hidden="1" customHeight="1">
      <c r="A138" s="140" t="str">
        <f t="shared" si="117"/>
        <v/>
      </c>
      <c r="B138" s="153"/>
      <c r="C138" s="31" t="str">
        <f>IF(B138="","",VLOOKUP(B138,学連登録!$C$2:$G$3000,2,FALSE))</f>
        <v/>
      </c>
      <c r="D138" s="32" t="str">
        <f>IF(B138="","",VLOOKUP(B138,学連登録!$C$2:$G$3000,3,FALSE))</f>
        <v/>
      </c>
      <c r="E138" s="33" t="str">
        <f>IF(B138="","",VLOOKUP(B138,学連登録!$C$2:$G$3000,4,FALSE))</f>
        <v/>
      </c>
      <c r="F138" s="376" t="str">
        <f>IF(B138="","",VLOOKUP(B138,学連登録!$C$2:$I$3000,7,FALSE))</f>
        <v/>
      </c>
      <c r="G138" s="154"/>
      <c r="H138" s="915"/>
      <c r="I138" s="916"/>
      <c r="J138" s="155"/>
      <c r="K138" s="887"/>
      <c r="L138" s="888"/>
      <c r="M138" s="155"/>
      <c r="N138" s="881"/>
      <c r="O138" s="882"/>
      <c r="P138" s="154"/>
      <c r="Q138" s="887"/>
      <c r="R138" s="888"/>
      <c r="S138" s="154"/>
      <c r="T138" s="887"/>
      <c r="U138" s="888"/>
      <c r="V138" s="101" t="str">
        <f>IF(B138="","",VLOOKUP(B138,学連登録!$C$2:$H$3000,6,FALSE))</f>
        <v/>
      </c>
      <c r="W138" s="370"/>
      <c r="X138" s="152"/>
      <c r="Y138" s="116" t="str">
        <f t="shared" si="195"/>
        <v/>
      </c>
      <c r="Z138" s="97" t="str">
        <f>IF(G138="","",VLOOKUP(G138,種目名!$O$5:$T$104,3,0))</f>
        <v/>
      </c>
      <c r="AA138" s="98" t="str">
        <f>IF(J138="","",VLOOKUP(J138,種目名!$O$5:$T$104,3,0))</f>
        <v/>
      </c>
      <c r="AB138" s="117" t="str">
        <f>IF(M138="","",VLOOKUP(M138,種目名!$O$5:$T$104,3,0))</f>
        <v/>
      </c>
      <c r="AC138" s="117" t="str">
        <f>IF(P138="","",VLOOKUP(AF138,種目名!$O$5:$T$104,3,0))</f>
        <v/>
      </c>
      <c r="AD138" s="118" t="str">
        <f>IF(S138="","",VLOOKUP(AI138,種目名!$O$5:$T$104,3,0))</f>
        <v/>
      </c>
      <c r="AE138" s="115">
        <f t="shared" si="196"/>
        <v>0</v>
      </c>
      <c r="AF138" s="152" t="str">
        <f t="shared" si="197"/>
        <v/>
      </c>
      <c r="AG138" s="152" t="str">
        <f t="shared" si="198"/>
        <v/>
      </c>
      <c r="AH138" s="115">
        <f t="shared" si="199"/>
        <v>0</v>
      </c>
      <c r="AI138" s="152" t="str">
        <f t="shared" si="200"/>
        <v/>
      </c>
      <c r="AJ138" s="152" t="str">
        <f t="shared" si="201"/>
        <v/>
      </c>
      <c r="AK138" s="383"/>
      <c r="AL138" s="166">
        <f t="shared" si="118"/>
        <v>0</v>
      </c>
      <c r="AM138" s="392">
        <f t="shared" si="119"/>
        <v>0</v>
      </c>
      <c r="AN138" s="392">
        <f>COUNTIF($B$12:B138,B138)</f>
        <v>0</v>
      </c>
      <c r="AO138" s="392"/>
      <c r="AP138" s="392" t="str">
        <f t="shared" si="120"/>
        <v/>
      </c>
      <c r="AQ138" s="392" t="str">
        <f t="shared" si="121"/>
        <v/>
      </c>
      <c r="AR138" s="392" t="str">
        <f t="shared" si="122"/>
        <v/>
      </c>
      <c r="AS138" s="392" t="str">
        <f t="shared" si="123"/>
        <v/>
      </c>
      <c r="AT138" s="392">
        <f t="shared" si="124"/>
        <v>0</v>
      </c>
      <c r="AU138" s="392" t="str">
        <f t="shared" si="125"/>
        <v/>
      </c>
      <c r="AV138" s="392" t="str">
        <f t="shared" si="126"/>
        <v/>
      </c>
      <c r="AW138" s="392" t="str">
        <f t="shared" si="127"/>
        <v/>
      </c>
      <c r="AX138" s="392" t="str">
        <f t="shared" si="128"/>
        <v/>
      </c>
      <c r="AY138" s="392" t="str">
        <f t="shared" si="129"/>
        <v/>
      </c>
      <c r="AZ138" s="392" t="str">
        <f t="shared" si="130"/>
        <v/>
      </c>
      <c r="BA138" s="392" t="str">
        <f t="shared" si="131"/>
        <v/>
      </c>
      <c r="BB138" s="392" t="str">
        <f t="shared" si="132"/>
        <v/>
      </c>
      <c r="BC138" s="392" t="str">
        <f t="shared" si="133"/>
        <v/>
      </c>
      <c r="BD138" s="396" t="str">
        <f t="shared" si="134"/>
        <v/>
      </c>
      <c r="BE138" s="386">
        <f t="shared" si="135"/>
        <v>0</v>
      </c>
      <c r="BF138" s="152"/>
      <c r="BG138" s="392">
        <f t="shared" si="136"/>
        <v>0</v>
      </c>
      <c r="BH138" s="392">
        <f t="shared" si="137"/>
        <v>0</v>
      </c>
      <c r="BI138" s="405">
        <f t="shared" si="138"/>
        <v>0</v>
      </c>
      <c r="BJ138" s="406">
        <f t="shared" si="114"/>
        <v>0</v>
      </c>
      <c r="BK138" s="391" t="str">
        <f t="shared" si="115"/>
        <v>0</v>
      </c>
      <c r="BL138" s="391" t="str">
        <f t="shared" si="116"/>
        <v>0</v>
      </c>
      <c r="BM138" s="405">
        <f t="shared" si="139"/>
        <v>0</v>
      </c>
      <c r="BN138" s="405" t="str">
        <f t="shared" si="140"/>
        <v>0m0</v>
      </c>
      <c r="BO138" s="392">
        <f t="shared" si="141"/>
        <v>0</v>
      </c>
      <c r="BP138" s="392">
        <f t="shared" si="142"/>
        <v>0</v>
      </c>
      <c r="BQ138" s="405">
        <f t="shared" si="143"/>
        <v>0</v>
      </c>
      <c r="BR138" s="406">
        <f t="shared" si="144"/>
        <v>0</v>
      </c>
      <c r="BS138" s="391" t="str">
        <f t="shared" si="145"/>
        <v>0</v>
      </c>
      <c r="BT138" s="391" t="str">
        <f t="shared" si="146"/>
        <v>0</v>
      </c>
      <c r="BU138" s="405">
        <f t="shared" si="147"/>
        <v>0</v>
      </c>
      <c r="BV138" s="405" t="str">
        <f t="shared" si="148"/>
        <v>0m0</v>
      </c>
      <c r="BW138" s="392">
        <f t="shared" si="149"/>
        <v>0</v>
      </c>
      <c r="BX138" s="392">
        <f t="shared" si="150"/>
        <v>0</v>
      </c>
      <c r="BY138" s="405">
        <f t="shared" si="151"/>
        <v>0</v>
      </c>
      <c r="BZ138" s="406">
        <f t="shared" si="152"/>
        <v>0</v>
      </c>
      <c r="CA138" s="391" t="str">
        <f t="shared" si="153"/>
        <v>0</v>
      </c>
      <c r="CB138" s="391" t="str">
        <f t="shared" si="154"/>
        <v>0</v>
      </c>
      <c r="CC138" s="405">
        <f t="shared" si="155"/>
        <v>0</v>
      </c>
      <c r="CD138" s="405" t="str">
        <f t="shared" si="156"/>
        <v>0m0</v>
      </c>
      <c r="CE138" s="392">
        <f t="shared" si="157"/>
        <v>0</v>
      </c>
      <c r="CF138" s="392">
        <f t="shared" si="158"/>
        <v>0</v>
      </c>
      <c r="CG138" s="405">
        <f t="shared" si="159"/>
        <v>0</v>
      </c>
      <c r="CH138" s="406">
        <f t="shared" si="160"/>
        <v>0</v>
      </c>
      <c r="CI138" s="391" t="str">
        <f t="shared" si="161"/>
        <v>0</v>
      </c>
      <c r="CJ138" s="391" t="str">
        <f t="shared" si="162"/>
        <v>0</v>
      </c>
      <c r="CK138" s="405">
        <f t="shared" si="163"/>
        <v>0</v>
      </c>
      <c r="CL138" s="405" t="str">
        <f t="shared" si="164"/>
        <v>0m0</v>
      </c>
      <c r="CM138" s="392">
        <f t="shared" si="165"/>
        <v>0</v>
      </c>
      <c r="CN138" s="392">
        <f t="shared" si="166"/>
        <v>0</v>
      </c>
      <c r="CO138" s="405">
        <f t="shared" si="167"/>
        <v>0</v>
      </c>
      <c r="CP138" s="406">
        <f t="shared" si="168"/>
        <v>0</v>
      </c>
      <c r="CQ138" s="391" t="str">
        <f t="shared" si="169"/>
        <v>0</v>
      </c>
      <c r="CR138" s="391" t="str">
        <f t="shared" si="170"/>
        <v>0</v>
      </c>
      <c r="CS138" s="405">
        <f t="shared" si="171"/>
        <v>0</v>
      </c>
      <c r="CT138" s="405" t="str">
        <f t="shared" si="172"/>
        <v>0m0</v>
      </c>
      <c r="CU138" s="405">
        <f t="shared" si="173"/>
        <v>0</v>
      </c>
      <c r="CV138" s="405">
        <f t="shared" si="174"/>
        <v>0</v>
      </c>
      <c r="CW138" s="405">
        <f t="shared" si="175"/>
        <v>0</v>
      </c>
      <c r="CX138" s="405">
        <f t="shared" si="176"/>
        <v>0</v>
      </c>
      <c r="CY138" s="405">
        <f t="shared" si="177"/>
        <v>0</v>
      </c>
      <c r="CZ138" s="405" t="str">
        <f t="shared" si="178"/>
        <v/>
      </c>
      <c r="DA138" s="405" t="str">
        <f t="shared" si="179"/>
        <v/>
      </c>
      <c r="DB138" s="405" t="str">
        <f t="shared" si="180"/>
        <v/>
      </c>
      <c r="DC138" s="405" t="str">
        <f t="shared" si="181"/>
        <v/>
      </c>
      <c r="DD138" s="405" t="str">
        <f t="shared" si="182"/>
        <v/>
      </c>
      <c r="DE138" s="405"/>
      <c r="DG138" s="405" t="str">
        <f t="shared" si="183"/>
        <v/>
      </c>
      <c r="DH138" s="405" t="str">
        <f t="shared" si="184"/>
        <v/>
      </c>
      <c r="DI138" s="405">
        <f t="shared" si="185"/>
        <v>0</v>
      </c>
      <c r="DJ138" s="405" t="str">
        <f t="shared" si="186"/>
        <v/>
      </c>
      <c r="DK138" s="405" t="str">
        <f t="shared" si="187"/>
        <v/>
      </c>
      <c r="DL138" s="405" t="str">
        <f t="shared" si="188"/>
        <v/>
      </c>
      <c r="DM138" s="405" t="str">
        <f t="shared" si="189"/>
        <v/>
      </c>
      <c r="DN138" s="405" t="str">
        <f t="shared" si="190"/>
        <v/>
      </c>
      <c r="DO138" s="405" t="str">
        <f t="shared" si="191"/>
        <v/>
      </c>
      <c r="DS138" s="386">
        <f t="shared" si="194"/>
        <v>0</v>
      </c>
      <c r="DT138" s="386">
        <f t="shared" si="192"/>
        <v>0</v>
      </c>
      <c r="DU138" s="404">
        <f t="shared" si="193"/>
        <v>0</v>
      </c>
    </row>
    <row r="139" spans="1:125" s="404" customFormat="1" ht="18" hidden="1" customHeight="1">
      <c r="A139" s="140" t="str">
        <f t="shared" si="117"/>
        <v/>
      </c>
      <c r="B139" s="153"/>
      <c r="C139" s="31" t="str">
        <f>IF(B139="","",VLOOKUP(B139,学連登録!$C$2:$G$3000,2,FALSE))</f>
        <v/>
      </c>
      <c r="D139" s="32" t="str">
        <f>IF(B139="","",VLOOKUP(B139,学連登録!$C$2:$G$3000,3,FALSE))</f>
        <v/>
      </c>
      <c r="E139" s="33" t="str">
        <f>IF(B139="","",VLOOKUP(B139,学連登録!$C$2:$G$3000,4,FALSE))</f>
        <v/>
      </c>
      <c r="F139" s="376" t="str">
        <f>IF(B139="","",VLOOKUP(B139,学連登録!$C$2:$I$3000,7,FALSE))</f>
        <v/>
      </c>
      <c r="G139" s="154"/>
      <c r="H139" s="915"/>
      <c r="I139" s="916"/>
      <c r="J139" s="155"/>
      <c r="K139" s="887"/>
      <c r="L139" s="888"/>
      <c r="M139" s="155"/>
      <c r="N139" s="881"/>
      <c r="O139" s="882"/>
      <c r="P139" s="154"/>
      <c r="Q139" s="887"/>
      <c r="R139" s="888"/>
      <c r="S139" s="154"/>
      <c r="T139" s="887"/>
      <c r="U139" s="888"/>
      <c r="V139" s="101" t="str">
        <f>IF(B139="","",VLOOKUP(B139,学連登録!$C$2:$H$3000,6,FALSE))</f>
        <v/>
      </c>
      <c r="W139" s="370"/>
      <c r="X139" s="152"/>
      <c r="Y139" s="116" t="str">
        <f t="shared" si="195"/>
        <v/>
      </c>
      <c r="Z139" s="97" t="str">
        <f>IF(G139="","",VLOOKUP(G139,種目名!$O$5:$T$104,3,0))</f>
        <v/>
      </c>
      <c r="AA139" s="98" t="str">
        <f>IF(J139="","",VLOOKUP(J139,種目名!$O$5:$T$104,3,0))</f>
        <v/>
      </c>
      <c r="AB139" s="117" t="str">
        <f>IF(M139="","",VLOOKUP(M139,種目名!$O$5:$T$104,3,0))</f>
        <v/>
      </c>
      <c r="AC139" s="117" t="str">
        <f>IF(P139="","",VLOOKUP(AF139,種目名!$O$5:$T$104,3,0))</f>
        <v/>
      </c>
      <c r="AD139" s="118" t="str">
        <f>IF(S139="","",VLOOKUP(AI139,種目名!$O$5:$T$104,3,0))</f>
        <v/>
      </c>
      <c r="AE139" s="115">
        <f t="shared" si="196"/>
        <v>0</v>
      </c>
      <c r="AF139" s="152" t="str">
        <f t="shared" si="197"/>
        <v/>
      </c>
      <c r="AG139" s="152" t="str">
        <f t="shared" si="198"/>
        <v/>
      </c>
      <c r="AH139" s="115">
        <f t="shared" si="199"/>
        <v>0</v>
      </c>
      <c r="AI139" s="152" t="str">
        <f t="shared" si="200"/>
        <v/>
      </c>
      <c r="AJ139" s="152" t="str">
        <f t="shared" si="201"/>
        <v/>
      </c>
      <c r="AK139" s="383"/>
      <c r="AL139" s="166">
        <f t="shared" si="118"/>
        <v>0</v>
      </c>
      <c r="AM139" s="392">
        <f t="shared" si="119"/>
        <v>0</v>
      </c>
      <c r="AN139" s="392">
        <f>COUNTIF($B$12:B139,B139)</f>
        <v>0</v>
      </c>
      <c r="AO139" s="392"/>
      <c r="AP139" s="392" t="str">
        <f t="shared" si="120"/>
        <v/>
      </c>
      <c r="AQ139" s="392" t="str">
        <f t="shared" si="121"/>
        <v/>
      </c>
      <c r="AR139" s="392" t="str">
        <f t="shared" si="122"/>
        <v/>
      </c>
      <c r="AS139" s="392" t="str">
        <f t="shared" si="123"/>
        <v/>
      </c>
      <c r="AT139" s="392">
        <f t="shared" si="124"/>
        <v>0</v>
      </c>
      <c r="AU139" s="392" t="str">
        <f t="shared" si="125"/>
        <v/>
      </c>
      <c r="AV139" s="392" t="str">
        <f t="shared" si="126"/>
        <v/>
      </c>
      <c r="AW139" s="392" t="str">
        <f t="shared" si="127"/>
        <v/>
      </c>
      <c r="AX139" s="392" t="str">
        <f t="shared" si="128"/>
        <v/>
      </c>
      <c r="AY139" s="392" t="str">
        <f t="shared" si="129"/>
        <v/>
      </c>
      <c r="AZ139" s="392" t="str">
        <f t="shared" si="130"/>
        <v/>
      </c>
      <c r="BA139" s="392" t="str">
        <f t="shared" si="131"/>
        <v/>
      </c>
      <c r="BB139" s="392" t="str">
        <f t="shared" si="132"/>
        <v/>
      </c>
      <c r="BC139" s="392" t="str">
        <f t="shared" si="133"/>
        <v/>
      </c>
      <c r="BD139" s="396" t="str">
        <f t="shared" si="134"/>
        <v/>
      </c>
      <c r="BE139" s="386">
        <f t="shared" si="135"/>
        <v>0</v>
      </c>
      <c r="BF139" s="152"/>
      <c r="BG139" s="392">
        <f t="shared" si="136"/>
        <v>0</v>
      </c>
      <c r="BH139" s="392">
        <f t="shared" si="137"/>
        <v>0</v>
      </c>
      <c r="BI139" s="405">
        <f t="shared" si="138"/>
        <v>0</v>
      </c>
      <c r="BJ139" s="406">
        <f t="shared" si="114"/>
        <v>0</v>
      </c>
      <c r="BK139" s="391" t="str">
        <f t="shared" si="115"/>
        <v>0</v>
      </c>
      <c r="BL139" s="391" t="str">
        <f t="shared" si="116"/>
        <v>0</v>
      </c>
      <c r="BM139" s="405">
        <f t="shared" si="139"/>
        <v>0</v>
      </c>
      <c r="BN139" s="405" t="str">
        <f t="shared" si="140"/>
        <v>0m0</v>
      </c>
      <c r="BO139" s="392">
        <f t="shared" si="141"/>
        <v>0</v>
      </c>
      <c r="BP139" s="392">
        <f t="shared" si="142"/>
        <v>0</v>
      </c>
      <c r="BQ139" s="405">
        <f t="shared" si="143"/>
        <v>0</v>
      </c>
      <c r="BR139" s="406">
        <f t="shared" si="144"/>
        <v>0</v>
      </c>
      <c r="BS139" s="391" t="str">
        <f t="shared" si="145"/>
        <v>0</v>
      </c>
      <c r="BT139" s="391" t="str">
        <f t="shared" si="146"/>
        <v>0</v>
      </c>
      <c r="BU139" s="405">
        <f t="shared" si="147"/>
        <v>0</v>
      </c>
      <c r="BV139" s="405" t="str">
        <f t="shared" si="148"/>
        <v>0m0</v>
      </c>
      <c r="BW139" s="392">
        <f t="shared" si="149"/>
        <v>0</v>
      </c>
      <c r="BX139" s="392">
        <f t="shared" si="150"/>
        <v>0</v>
      </c>
      <c r="BY139" s="405">
        <f t="shared" si="151"/>
        <v>0</v>
      </c>
      <c r="BZ139" s="406">
        <f t="shared" si="152"/>
        <v>0</v>
      </c>
      <c r="CA139" s="391" t="str">
        <f t="shared" si="153"/>
        <v>0</v>
      </c>
      <c r="CB139" s="391" t="str">
        <f t="shared" si="154"/>
        <v>0</v>
      </c>
      <c r="CC139" s="405">
        <f t="shared" si="155"/>
        <v>0</v>
      </c>
      <c r="CD139" s="405" t="str">
        <f t="shared" si="156"/>
        <v>0m0</v>
      </c>
      <c r="CE139" s="392">
        <f t="shared" si="157"/>
        <v>0</v>
      </c>
      <c r="CF139" s="392">
        <f t="shared" si="158"/>
        <v>0</v>
      </c>
      <c r="CG139" s="405">
        <f t="shared" si="159"/>
        <v>0</v>
      </c>
      <c r="CH139" s="406">
        <f t="shared" si="160"/>
        <v>0</v>
      </c>
      <c r="CI139" s="391" t="str">
        <f t="shared" si="161"/>
        <v>0</v>
      </c>
      <c r="CJ139" s="391" t="str">
        <f t="shared" si="162"/>
        <v>0</v>
      </c>
      <c r="CK139" s="405">
        <f t="shared" si="163"/>
        <v>0</v>
      </c>
      <c r="CL139" s="405" t="str">
        <f t="shared" si="164"/>
        <v>0m0</v>
      </c>
      <c r="CM139" s="392">
        <f t="shared" si="165"/>
        <v>0</v>
      </c>
      <c r="CN139" s="392">
        <f t="shared" si="166"/>
        <v>0</v>
      </c>
      <c r="CO139" s="405">
        <f t="shared" si="167"/>
        <v>0</v>
      </c>
      <c r="CP139" s="406">
        <f t="shared" si="168"/>
        <v>0</v>
      </c>
      <c r="CQ139" s="391" t="str">
        <f t="shared" si="169"/>
        <v>0</v>
      </c>
      <c r="CR139" s="391" t="str">
        <f t="shared" si="170"/>
        <v>0</v>
      </c>
      <c r="CS139" s="405">
        <f t="shared" si="171"/>
        <v>0</v>
      </c>
      <c r="CT139" s="405" t="str">
        <f t="shared" si="172"/>
        <v>0m0</v>
      </c>
      <c r="CU139" s="405">
        <f t="shared" si="173"/>
        <v>0</v>
      </c>
      <c r="CV139" s="405">
        <f t="shared" si="174"/>
        <v>0</v>
      </c>
      <c r="CW139" s="405">
        <f t="shared" si="175"/>
        <v>0</v>
      </c>
      <c r="CX139" s="405">
        <f t="shared" si="176"/>
        <v>0</v>
      </c>
      <c r="CY139" s="405">
        <f t="shared" si="177"/>
        <v>0</v>
      </c>
      <c r="CZ139" s="405" t="str">
        <f t="shared" si="178"/>
        <v/>
      </c>
      <c r="DA139" s="405" t="str">
        <f t="shared" si="179"/>
        <v/>
      </c>
      <c r="DB139" s="405" t="str">
        <f t="shared" si="180"/>
        <v/>
      </c>
      <c r="DC139" s="405" t="str">
        <f t="shared" si="181"/>
        <v/>
      </c>
      <c r="DD139" s="405" t="str">
        <f t="shared" si="182"/>
        <v/>
      </c>
      <c r="DE139" s="405"/>
      <c r="DG139" s="405" t="str">
        <f t="shared" si="183"/>
        <v/>
      </c>
      <c r="DH139" s="405" t="str">
        <f t="shared" si="184"/>
        <v/>
      </c>
      <c r="DI139" s="405">
        <f t="shared" si="185"/>
        <v>0</v>
      </c>
      <c r="DJ139" s="405" t="str">
        <f t="shared" si="186"/>
        <v/>
      </c>
      <c r="DK139" s="405" t="str">
        <f t="shared" si="187"/>
        <v/>
      </c>
      <c r="DL139" s="405" t="str">
        <f t="shared" si="188"/>
        <v/>
      </c>
      <c r="DM139" s="405" t="str">
        <f t="shared" si="189"/>
        <v/>
      </c>
      <c r="DN139" s="405" t="str">
        <f t="shared" si="190"/>
        <v/>
      </c>
      <c r="DO139" s="405" t="str">
        <f t="shared" si="191"/>
        <v/>
      </c>
      <c r="DS139" s="386">
        <f t="shared" si="194"/>
        <v>0</v>
      </c>
      <c r="DT139" s="386">
        <f t="shared" si="192"/>
        <v>0</v>
      </c>
      <c r="DU139" s="404">
        <f t="shared" si="193"/>
        <v>0</v>
      </c>
    </row>
    <row r="140" spans="1:125" s="404" customFormat="1" ht="18" hidden="1" customHeight="1">
      <c r="A140" s="140" t="str">
        <f t="shared" si="117"/>
        <v/>
      </c>
      <c r="B140" s="153"/>
      <c r="C140" s="31" t="str">
        <f>IF(B140="","",VLOOKUP(B140,学連登録!$C$2:$G$3000,2,FALSE))</f>
        <v/>
      </c>
      <c r="D140" s="32" t="str">
        <f>IF(B140="","",VLOOKUP(B140,学連登録!$C$2:$G$3000,3,FALSE))</f>
        <v/>
      </c>
      <c r="E140" s="33" t="str">
        <f>IF(B140="","",VLOOKUP(B140,学連登録!$C$2:$G$3000,4,FALSE))</f>
        <v/>
      </c>
      <c r="F140" s="376" t="str">
        <f>IF(B140="","",VLOOKUP(B140,学連登録!$C$2:$I$3000,7,FALSE))</f>
        <v/>
      </c>
      <c r="G140" s="154"/>
      <c r="H140" s="915"/>
      <c r="I140" s="916"/>
      <c r="J140" s="155"/>
      <c r="K140" s="887"/>
      <c r="L140" s="888"/>
      <c r="M140" s="155"/>
      <c r="N140" s="881"/>
      <c r="O140" s="882"/>
      <c r="P140" s="154"/>
      <c r="Q140" s="887"/>
      <c r="R140" s="888"/>
      <c r="S140" s="154"/>
      <c r="T140" s="887"/>
      <c r="U140" s="888"/>
      <c r="V140" s="101" t="str">
        <f>IF(B140="","",VLOOKUP(B140,学連登録!$C$2:$H$3000,6,FALSE))</f>
        <v/>
      </c>
      <c r="W140" s="370"/>
      <c r="X140" s="152"/>
      <c r="Y140" s="116" t="str">
        <f t="shared" si="195"/>
        <v/>
      </c>
      <c r="Z140" s="97" t="str">
        <f>IF(G140="","",VLOOKUP(G140,種目名!$O$5:$T$104,3,0))</f>
        <v/>
      </c>
      <c r="AA140" s="98" t="str">
        <f>IF(J140="","",VLOOKUP(J140,種目名!$O$5:$T$104,3,0))</f>
        <v/>
      </c>
      <c r="AB140" s="117" t="str">
        <f>IF(M140="","",VLOOKUP(M140,種目名!$O$5:$T$104,3,0))</f>
        <v/>
      </c>
      <c r="AC140" s="117" t="str">
        <f>IF(P140="","",VLOOKUP(AF140,種目名!$O$5:$T$104,3,0))</f>
        <v/>
      </c>
      <c r="AD140" s="118" t="str">
        <f>IF(S140="","",VLOOKUP(AI140,種目名!$O$5:$T$104,3,0))</f>
        <v/>
      </c>
      <c r="AE140" s="115">
        <f t="shared" si="196"/>
        <v>0</v>
      </c>
      <c r="AF140" s="152" t="str">
        <f t="shared" si="197"/>
        <v/>
      </c>
      <c r="AG140" s="152" t="str">
        <f t="shared" si="198"/>
        <v/>
      </c>
      <c r="AH140" s="115">
        <f t="shared" si="199"/>
        <v>0</v>
      </c>
      <c r="AI140" s="152" t="str">
        <f t="shared" si="200"/>
        <v/>
      </c>
      <c r="AJ140" s="152" t="str">
        <f t="shared" si="201"/>
        <v/>
      </c>
      <c r="AK140" s="383"/>
      <c r="AL140" s="166">
        <f t="shared" si="118"/>
        <v>0</v>
      </c>
      <c r="AM140" s="392">
        <f t="shared" si="119"/>
        <v>0</v>
      </c>
      <c r="AN140" s="392">
        <f>COUNTIF($B$12:B140,B140)</f>
        <v>0</v>
      </c>
      <c r="AO140" s="392"/>
      <c r="AP140" s="392" t="str">
        <f t="shared" si="120"/>
        <v/>
      </c>
      <c r="AQ140" s="392" t="str">
        <f t="shared" si="121"/>
        <v/>
      </c>
      <c r="AR140" s="392" t="str">
        <f t="shared" si="122"/>
        <v/>
      </c>
      <c r="AS140" s="392" t="str">
        <f t="shared" si="123"/>
        <v/>
      </c>
      <c r="AT140" s="392">
        <f t="shared" si="124"/>
        <v>0</v>
      </c>
      <c r="AU140" s="392" t="str">
        <f t="shared" si="125"/>
        <v/>
      </c>
      <c r="AV140" s="392" t="str">
        <f t="shared" si="126"/>
        <v/>
      </c>
      <c r="AW140" s="392" t="str">
        <f t="shared" si="127"/>
        <v/>
      </c>
      <c r="AX140" s="392" t="str">
        <f t="shared" si="128"/>
        <v/>
      </c>
      <c r="AY140" s="392" t="str">
        <f t="shared" si="129"/>
        <v/>
      </c>
      <c r="AZ140" s="392" t="str">
        <f t="shared" si="130"/>
        <v/>
      </c>
      <c r="BA140" s="392" t="str">
        <f t="shared" si="131"/>
        <v/>
      </c>
      <c r="BB140" s="392" t="str">
        <f t="shared" si="132"/>
        <v/>
      </c>
      <c r="BC140" s="392" t="str">
        <f t="shared" si="133"/>
        <v/>
      </c>
      <c r="BD140" s="396" t="str">
        <f t="shared" si="134"/>
        <v/>
      </c>
      <c r="BE140" s="386">
        <f t="shared" si="135"/>
        <v>0</v>
      </c>
      <c r="BF140" s="152"/>
      <c r="BG140" s="392">
        <f t="shared" si="136"/>
        <v>0</v>
      </c>
      <c r="BH140" s="392">
        <f t="shared" si="137"/>
        <v>0</v>
      </c>
      <c r="BI140" s="405">
        <f t="shared" si="138"/>
        <v>0</v>
      </c>
      <c r="BJ140" s="406">
        <f t="shared" ref="BJ140:BJ203" si="202">INT(BI140/10000)</f>
        <v>0</v>
      </c>
      <c r="BK140" s="391" t="str">
        <f t="shared" ref="BK140:BK203" si="203">RIGHT(INT(BI140/100),2)</f>
        <v>0</v>
      </c>
      <c r="BL140" s="391" t="str">
        <f t="shared" ref="BL140:BL203" si="204">RIGHT(INT(BI140/1),2)</f>
        <v>0</v>
      </c>
      <c r="BM140" s="405">
        <f t="shared" si="139"/>
        <v>0</v>
      </c>
      <c r="BN140" s="405" t="str">
        <f t="shared" si="140"/>
        <v>0m0</v>
      </c>
      <c r="BO140" s="392">
        <f t="shared" si="141"/>
        <v>0</v>
      </c>
      <c r="BP140" s="392">
        <f t="shared" si="142"/>
        <v>0</v>
      </c>
      <c r="BQ140" s="405">
        <f t="shared" si="143"/>
        <v>0</v>
      </c>
      <c r="BR140" s="406">
        <f t="shared" si="144"/>
        <v>0</v>
      </c>
      <c r="BS140" s="391" t="str">
        <f t="shared" si="145"/>
        <v>0</v>
      </c>
      <c r="BT140" s="391" t="str">
        <f t="shared" si="146"/>
        <v>0</v>
      </c>
      <c r="BU140" s="405">
        <f t="shared" si="147"/>
        <v>0</v>
      </c>
      <c r="BV140" s="405" t="str">
        <f t="shared" si="148"/>
        <v>0m0</v>
      </c>
      <c r="BW140" s="392">
        <f t="shared" si="149"/>
        <v>0</v>
      </c>
      <c r="BX140" s="392">
        <f t="shared" si="150"/>
        <v>0</v>
      </c>
      <c r="BY140" s="405">
        <f t="shared" si="151"/>
        <v>0</v>
      </c>
      <c r="BZ140" s="406">
        <f t="shared" si="152"/>
        <v>0</v>
      </c>
      <c r="CA140" s="391" t="str">
        <f t="shared" si="153"/>
        <v>0</v>
      </c>
      <c r="CB140" s="391" t="str">
        <f t="shared" si="154"/>
        <v>0</v>
      </c>
      <c r="CC140" s="405">
        <f t="shared" si="155"/>
        <v>0</v>
      </c>
      <c r="CD140" s="405" t="str">
        <f t="shared" si="156"/>
        <v>0m0</v>
      </c>
      <c r="CE140" s="392">
        <f t="shared" si="157"/>
        <v>0</v>
      </c>
      <c r="CF140" s="392">
        <f t="shared" si="158"/>
        <v>0</v>
      </c>
      <c r="CG140" s="405">
        <f t="shared" si="159"/>
        <v>0</v>
      </c>
      <c r="CH140" s="406">
        <f t="shared" si="160"/>
        <v>0</v>
      </c>
      <c r="CI140" s="391" t="str">
        <f t="shared" si="161"/>
        <v>0</v>
      </c>
      <c r="CJ140" s="391" t="str">
        <f t="shared" si="162"/>
        <v>0</v>
      </c>
      <c r="CK140" s="405">
        <f t="shared" si="163"/>
        <v>0</v>
      </c>
      <c r="CL140" s="405" t="str">
        <f t="shared" si="164"/>
        <v>0m0</v>
      </c>
      <c r="CM140" s="392">
        <f t="shared" si="165"/>
        <v>0</v>
      </c>
      <c r="CN140" s="392">
        <f t="shared" si="166"/>
        <v>0</v>
      </c>
      <c r="CO140" s="405">
        <f t="shared" si="167"/>
        <v>0</v>
      </c>
      <c r="CP140" s="406">
        <f t="shared" si="168"/>
        <v>0</v>
      </c>
      <c r="CQ140" s="391" t="str">
        <f t="shared" si="169"/>
        <v>0</v>
      </c>
      <c r="CR140" s="391" t="str">
        <f t="shared" si="170"/>
        <v>0</v>
      </c>
      <c r="CS140" s="405">
        <f t="shared" si="171"/>
        <v>0</v>
      </c>
      <c r="CT140" s="405" t="str">
        <f t="shared" si="172"/>
        <v>0m0</v>
      </c>
      <c r="CU140" s="405">
        <f t="shared" si="173"/>
        <v>0</v>
      </c>
      <c r="CV140" s="405">
        <f t="shared" si="174"/>
        <v>0</v>
      </c>
      <c r="CW140" s="405">
        <f t="shared" si="175"/>
        <v>0</v>
      </c>
      <c r="CX140" s="405">
        <f t="shared" si="176"/>
        <v>0</v>
      </c>
      <c r="CY140" s="405">
        <f t="shared" si="177"/>
        <v>0</v>
      </c>
      <c r="CZ140" s="405" t="str">
        <f t="shared" si="178"/>
        <v/>
      </c>
      <c r="DA140" s="405" t="str">
        <f t="shared" si="179"/>
        <v/>
      </c>
      <c r="DB140" s="405" t="str">
        <f t="shared" si="180"/>
        <v/>
      </c>
      <c r="DC140" s="405" t="str">
        <f t="shared" si="181"/>
        <v/>
      </c>
      <c r="DD140" s="405" t="str">
        <f t="shared" si="182"/>
        <v/>
      </c>
      <c r="DE140" s="405"/>
      <c r="DG140" s="405" t="str">
        <f t="shared" si="183"/>
        <v/>
      </c>
      <c r="DH140" s="405" t="str">
        <f t="shared" si="184"/>
        <v/>
      </c>
      <c r="DI140" s="405">
        <f t="shared" si="185"/>
        <v>0</v>
      </c>
      <c r="DJ140" s="405" t="str">
        <f t="shared" si="186"/>
        <v/>
      </c>
      <c r="DK140" s="405" t="str">
        <f t="shared" si="187"/>
        <v/>
      </c>
      <c r="DL140" s="405" t="str">
        <f t="shared" si="188"/>
        <v/>
      </c>
      <c r="DM140" s="405" t="str">
        <f t="shared" si="189"/>
        <v/>
      </c>
      <c r="DN140" s="405" t="str">
        <f t="shared" si="190"/>
        <v/>
      </c>
      <c r="DO140" s="405" t="str">
        <f t="shared" si="191"/>
        <v/>
      </c>
      <c r="DS140" s="386">
        <f t="shared" si="194"/>
        <v>0</v>
      </c>
      <c r="DT140" s="386">
        <f t="shared" si="192"/>
        <v>0</v>
      </c>
      <c r="DU140" s="404">
        <f t="shared" si="193"/>
        <v>0</v>
      </c>
    </row>
    <row r="141" spans="1:125" s="404" customFormat="1" ht="18" hidden="1" customHeight="1">
      <c r="A141" s="140" t="str">
        <f t="shared" ref="A141:A204" si="205">IF(C141="","",A140+1)</f>
        <v/>
      </c>
      <c r="B141" s="153"/>
      <c r="C141" s="31" t="str">
        <f>IF(B141="","",VLOOKUP(B141,学連登録!$C$2:$G$3000,2,FALSE))</f>
        <v/>
      </c>
      <c r="D141" s="32" t="str">
        <f>IF(B141="","",VLOOKUP(B141,学連登録!$C$2:$G$3000,3,FALSE))</f>
        <v/>
      </c>
      <c r="E141" s="33" t="str">
        <f>IF(B141="","",VLOOKUP(B141,学連登録!$C$2:$G$3000,4,FALSE))</f>
        <v/>
      </c>
      <c r="F141" s="376" t="str">
        <f>IF(B141="","",VLOOKUP(B141,学連登録!$C$2:$I$3000,7,FALSE))</f>
        <v/>
      </c>
      <c r="G141" s="154"/>
      <c r="H141" s="915"/>
      <c r="I141" s="916"/>
      <c r="J141" s="155"/>
      <c r="K141" s="887"/>
      <c r="L141" s="888"/>
      <c r="M141" s="155"/>
      <c r="N141" s="881"/>
      <c r="O141" s="882"/>
      <c r="P141" s="154"/>
      <c r="Q141" s="887"/>
      <c r="R141" s="888"/>
      <c r="S141" s="154"/>
      <c r="T141" s="887"/>
      <c r="U141" s="888"/>
      <c r="V141" s="101" t="str">
        <f>IF(B141="","",VLOOKUP(B141,学連登録!$C$2:$H$3000,6,FALSE))</f>
        <v/>
      </c>
      <c r="W141" s="370"/>
      <c r="X141" s="152"/>
      <c r="Y141" s="116" t="str">
        <f t="shared" si="195"/>
        <v/>
      </c>
      <c r="Z141" s="97" t="str">
        <f>IF(G141="","",VLOOKUP(G141,種目名!$O$5:$T$104,3,0))</f>
        <v/>
      </c>
      <c r="AA141" s="98" t="str">
        <f>IF(J141="","",VLOOKUP(J141,種目名!$O$5:$T$104,3,0))</f>
        <v/>
      </c>
      <c r="AB141" s="117" t="str">
        <f>IF(M141="","",VLOOKUP(M141,種目名!$O$5:$T$104,3,0))</f>
        <v/>
      </c>
      <c r="AC141" s="117" t="str">
        <f>IF(P141="","",VLOOKUP(AF141,種目名!$O$5:$T$104,3,0))</f>
        <v/>
      </c>
      <c r="AD141" s="118" t="str">
        <f>IF(S141="","",VLOOKUP(AI141,種目名!$O$5:$T$104,3,0))</f>
        <v/>
      </c>
      <c r="AE141" s="115">
        <f t="shared" si="196"/>
        <v>0</v>
      </c>
      <c r="AF141" s="152" t="str">
        <f t="shared" si="197"/>
        <v/>
      </c>
      <c r="AG141" s="152" t="str">
        <f t="shared" si="198"/>
        <v/>
      </c>
      <c r="AH141" s="115">
        <f t="shared" si="199"/>
        <v>0</v>
      </c>
      <c r="AI141" s="152" t="str">
        <f t="shared" si="200"/>
        <v/>
      </c>
      <c r="AJ141" s="152" t="str">
        <f t="shared" si="201"/>
        <v/>
      </c>
      <c r="AK141" s="383"/>
      <c r="AL141" s="166">
        <f t="shared" ref="AL141:AL204" si="206">IF(B141&gt;2000,1,0)</f>
        <v>0</v>
      </c>
      <c r="AM141" s="392">
        <f t="shared" ref="AM141:AM204" si="207">IF(B141="",0,IF(F141=$P$3,0,1))</f>
        <v>0</v>
      </c>
      <c r="AN141" s="392">
        <f>COUNTIF($B$12:B141,B141)</f>
        <v>0</v>
      </c>
      <c r="AO141" s="392"/>
      <c r="AP141" s="392" t="str">
        <f t="shared" ref="AP141:AP204" si="208">IF($B141="","",IF(C141="",1,0))</f>
        <v/>
      </c>
      <c r="AQ141" s="392" t="str">
        <f t="shared" ref="AQ141:AQ204" si="209">IF($B141="","",IF(D141="",1,0))</f>
        <v/>
      </c>
      <c r="AR141" s="392" t="str">
        <f t="shared" ref="AR141:AR204" si="210">IF($B141="","",IF(E141="",1,0))</f>
        <v/>
      </c>
      <c r="AS141" s="392" t="str">
        <f t="shared" ref="AS141:AS204" si="211">IF($B141="","",IF(F141="",1,0))</f>
        <v/>
      </c>
      <c r="AT141" s="392">
        <f t="shared" ref="AT141:AT204" si="212">IF(ISNA(OR(AO141:AS141)),1,SUM(AO141:AS141))</f>
        <v>0</v>
      </c>
      <c r="AU141" s="392" t="str">
        <f t="shared" ref="AU141:AU204" si="213">IF($B141="","",IF(G141="","",$B141&amp;"-"&amp;Z141))</f>
        <v/>
      </c>
      <c r="AV141" s="392" t="str">
        <f t="shared" ref="AV141:AV204" si="214">IF($B141="","",IF(J141="","",$B141&amp;"-"&amp;AA141))</f>
        <v/>
      </c>
      <c r="AW141" s="392" t="str">
        <f t="shared" ref="AW141:AW204" si="215">IF($B141="","",IF(M141="","",$B141&amp;"-"&amp;AB141))</f>
        <v/>
      </c>
      <c r="AX141" s="392" t="str">
        <f t="shared" ref="AX141:AX204" si="216">IF($B141="","",IF(P141="","",$B141&amp;"-"&amp;AC141))</f>
        <v/>
      </c>
      <c r="AY141" s="392" t="str">
        <f t="shared" ref="AY141:AY204" si="217">IF($B141="","",IF(S141="","",$B141&amp;"-"&amp;AD141))</f>
        <v/>
      </c>
      <c r="AZ141" s="392" t="str">
        <f t="shared" ref="AZ141:AZ204" si="218">IF(AU141="","",COUNTIF($AU$12:$AY$520,AU141))</f>
        <v/>
      </c>
      <c r="BA141" s="392" t="str">
        <f t="shared" ref="BA141:BA204" si="219">IF(AV141="","",COUNTIF($AU$12:$AY$520,AV141))</f>
        <v/>
      </c>
      <c r="BB141" s="392" t="str">
        <f t="shared" ref="BB141:BB204" si="220">IF(AW141="","",COUNTIF($AU$12:$AY$520,AW141))</f>
        <v/>
      </c>
      <c r="BC141" s="392" t="str">
        <f t="shared" ref="BC141:BC204" si="221">IF(AX141="","",COUNTIF($AU$12:$AY$520,AX141))</f>
        <v/>
      </c>
      <c r="BD141" s="396" t="str">
        <f t="shared" ref="BD141:BD204" si="222">IF(AY141="","",COUNTIF($AU$12:$AY$520,AY141))</f>
        <v/>
      </c>
      <c r="BE141" s="386">
        <f t="shared" ref="BE141:BE204" si="223">IF(MAX(AZ141:BD141)&gt;1,1,0)</f>
        <v>0</v>
      </c>
      <c r="BF141" s="152"/>
      <c r="BG141" s="392">
        <f t="shared" ref="BG141:BG204" si="224">IF(H141="",0,VALUE(SUBSTITUTE(H141,".","")))</f>
        <v>0</v>
      </c>
      <c r="BH141" s="392">
        <f t="shared" ref="BH141:BH204" si="225">IF(H141="",0,SUBSTITUTE(H141,"m",""))</f>
        <v>0</v>
      </c>
      <c r="BI141" s="405">
        <f t="shared" ref="BI141:BI204" si="226">VALUE(IF(COUNTIF(H141,"*.*")&gt;0,BG141,BH141))</f>
        <v>0</v>
      </c>
      <c r="BJ141" s="406">
        <f t="shared" si="202"/>
        <v>0</v>
      </c>
      <c r="BK141" s="391" t="str">
        <f t="shared" si="203"/>
        <v>0</v>
      </c>
      <c r="BL141" s="391" t="str">
        <f t="shared" si="204"/>
        <v>0</v>
      </c>
      <c r="BM141" s="405">
        <f t="shared" ref="BM141:BM204" si="227">IF(COUNTIF(H141,"*m*")&gt;0,"",IF(VALUE(BK141)&lt;60,0,1))</f>
        <v>0</v>
      </c>
      <c r="BN141" s="405" t="str">
        <f t="shared" ref="BN141:BN204" si="228">BK141&amp;"m"&amp;BL141</f>
        <v>0m0</v>
      </c>
      <c r="BO141" s="392">
        <f t="shared" ref="BO141:BO204" si="229">IF(K141="",0,VALUE(SUBSTITUTE(K141,".","")))</f>
        <v>0</v>
      </c>
      <c r="BP141" s="392">
        <f t="shared" ref="BP141:BP204" si="230">IF(K141="",0,SUBSTITUTE(K141,"m",""))</f>
        <v>0</v>
      </c>
      <c r="BQ141" s="405">
        <f t="shared" ref="BQ141:BQ204" si="231">VALUE(IF(COUNTIF(K141,"*.*")&gt;0,BO141,BP141))</f>
        <v>0</v>
      </c>
      <c r="BR141" s="406">
        <f t="shared" ref="BR141:BR204" si="232">INT(BQ141/10000)</f>
        <v>0</v>
      </c>
      <c r="BS141" s="391" t="str">
        <f t="shared" ref="BS141:BS204" si="233">RIGHT(INT(BQ141/100),2)</f>
        <v>0</v>
      </c>
      <c r="BT141" s="391" t="str">
        <f t="shared" ref="BT141:BT204" si="234">RIGHT(INT(BQ141/1),2)</f>
        <v>0</v>
      </c>
      <c r="BU141" s="405">
        <f t="shared" ref="BU141:BU204" si="235">IF(COUNTIF(K141,"*m*")&gt;0,"",IF(VALUE(BS141)&lt;60,0,1))</f>
        <v>0</v>
      </c>
      <c r="BV141" s="405" t="str">
        <f t="shared" ref="BV141:BV204" si="236">BS141&amp;"m"&amp;BT141</f>
        <v>0m0</v>
      </c>
      <c r="BW141" s="392">
        <f t="shared" ref="BW141:BW204" si="237">IF(N141="",0,VALUE(SUBSTITUTE(N141,".","")))</f>
        <v>0</v>
      </c>
      <c r="BX141" s="392">
        <f t="shared" ref="BX141:BX204" si="238">IF(N141="",0,SUBSTITUTE(N141,"m",""))</f>
        <v>0</v>
      </c>
      <c r="BY141" s="405">
        <f t="shared" ref="BY141:BY204" si="239">VALUE(IF(COUNTIF(N141,"*.*")&gt;0,BW141,BX141))</f>
        <v>0</v>
      </c>
      <c r="BZ141" s="406">
        <f t="shared" ref="BZ141:BZ204" si="240">INT(BY141/10000)</f>
        <v>0</v>
      </c>
      <c r="CA141" s="391" t="str">
        <f t="shared" ref="CA141:CA204" si="241">RIGHT(INT(BY141/100),2)</f>
        <v>0</v>
      </c>
      <c r="CB141" s="391" t="str">
        <f t="shared" ref="CB141:CB204" si="242">RIGHT(INT(BY141/1),2)</f>
        <v>0</v>
      </c>
      <c r="CC141" s="405">
        <f t="shared" ref="CC141:CC204" si="243">IF(COUNTIF(N141,"*m*")&gt;0,"",IF(VALUE(CA141)&lt;60,0,1))</f>
        <v>0</v>
      </c>
      <c r="CD141" s="405" t="str">
        <f t="shared" ref="CD141:CD204" si="244">CA141&amp;"m"&amp;CB141</f>
        <v>0m0</v>
      </c>
      <c r="CE141" s="392">
        <f t="shared" ref="CE141:CE204" si="245">IF(Q141="",0,VALUE(SUBSTITUTE(Q141,".","")))</f>
        <v>0</v>
      </c>
      <c r="CF141" s="392">
        <f t="shared" ref="CF141:CF204" si="246">IF(Q141="",0,SUBSTITUTE(Q141,"m",""))</f>
        <v>0</v>
      </c>
      <c r="CG141" s="405">
        <f t="shared" ref="CG141:CG204" si="247">VALUE(IF(COUNTIF(Q141,"*.*")&gt;0,CE141,CF141))</f>
        <v>0</v>
      </c>
      <c r="CH141" s="406">
        <f t="shared" ref="CH141:CH204" si="248">INT(CG141/10000)</f>
        <v>0</v>
      </c>
      <c r="CI141" s="391" t="str">
        <f t="shared" ref="CI141:CI204" si="249">RIGHT(INT(CG141/100),2)</f>
        <v>0</v>
      </c>
      <c r="CJ141" s="391" t="str">
        <f t="shared" ref="CJ141:CJ204" si="250">RIGHT(INT(CG141/1),2)</f>
        <v>0</v>
      </c>
      <c r="CK141" s="405">
        <f t="shared" ref="CK141:CK204" si="251">IF(COUNTIF(Q141,"*m*")&gt;0,"",IF(VALUE(CI141)&lt;60,0,1))</f>
        <v>0</v>
      </c>
      <c r="CL141" s="405" t="str">
        <f t="shared" ref="CL141:CL204" si="252">CI141&amp;"m"&amp;CJ141</f>
        <v>0m0</v>
      </c>
      <c r="CM141" s="392">
        <f t="shared" ref="CM141:CM204" si="253">IF(T141="",0,VALUE(SUBSTITUTE(T141,".","")))</f>
        <v>0</v>
      </c>
      <c r="CN141" s="392">
        <f t="shared" ref="CN141:CN204" si="254">IF(T141="",0,SUBSTITUTE(T141,"m",""))</f>
        <v>0</v>
      </c>
      <c r="CO141" s="405">
        <f t="shared" ref="CO141:CO204" si="255">VALUE(IF(COUNTIF(T141,"*.*")&gt;0,CM141,CN141))</f>
        <v>0</v>
      </c>
      <c r="CP141" s="406">
        <f t="shared" ref="CP141:CP204" si="256">INT(CO141/10000)</f>
        <v>0</v>
      </c>
      <c r="CQ141" s="391" t="str">
        <f t="shared" ref="CQ141:CQ204" si="257">RIGHT(INT(CO141/100),2)</f>
        <v>0</v>
      </c>
      <c r="CR141" s="391" t="str">
        <f t="shared" ref="CR141:CR204" si="258">RIGHT(INT(CO141/1),2)</f>
        <v>0</v>
      </c>
      <c r="CS141" s="405">
        <f t="shared" ref="CS141:CS204" si="259">IF(COUNTIF(T141,"*m*")&gt;0,"",IF(VALUE(CQ141)&lt;60,0,1))</f>
        <v>0</v>
      </c>
      <c r="CT141" s="405" t="str">
        <f t="shared" ref="CT141:CT204" si="260">CQ141&amp;"m"&amp;CR141</f>
        <v>0m0</v>
      </c>
      <c r="CU141" s="405">
        <f t="shared" ref="CU141:CU204" si="261">IF(AND($D141="",G141&gt;0),1,IF(AND($D141="",H141&gt;0),1,0))</f>
        <v>0</v>
      </c>
      <c r="CV141" s="405">
        <f t="shared" ref="CV141:CV204" si="262">IF(AND($D141="",J141&gt;0),1,IF(AND($D141="",K141&gt;0),1,0))</f>
        <v>0</v>
      </c>
      <c r="CW141" s="405">
        <f t="shared" ref="CW141:CW204" si="263">IF(AND($D141="",M141&gt;0),1,IF(AND($D141="",N141&gt;0),1,0))</f>
        <v>0</v>
      </c>
      <c r="CX141" s="405">
        <f t="shared" ref="CX141:CX204" si="264">IF(AND($D141="",P141&gt;0),1,IF(AND($D141="",Q141&gt;0),1,0))</f>
        <v>0</v>
      </c>
      <c r="CY141" s="405">
        <f t="shared" ref="CY141:CY204" si="265">IF(AND($D141="",S141&gt;0),1,IF(AND($D141="",T141&gt;0),1,0))</f>
        <v>0</v>
      </c>
      <c r="CZ141" s="405" t="str">
        <f t="shared" ref="CZ141:CZ204" si="266">IF(AND(G141="",H141&gt;0),1,"")</f>
        <v/>
      </c>
      <c r="DA141" s="405" t="str">
        <f t="shared" ref="DA141:DA204" si="267">IF(AND(J141="",K141&gt;0),1,"")</f>
        <v/>
      </c>
      <c r="DB141" s="405" t="str">
        <f t="shared" ref="DB141:DB204" si="268">IF(AND(M141="",N141&gt;0),1,"")</f>
        <v/>
      </c>
      <c r="DC141" s="405" t="str">
        <f t="shared" ref="DC141:DC204" si="269">IF(AND(P141="",Q141&gt;0),1,"")</f>
        <v/>
      </c>
      <c r="DD141" s="405" t="str">
        <f t="shared" ref="DD141:DD204" si="270">IF(AND(S141="",T141&gt;0),1,"")</f>
        <v/>
      </c>
      <c r="DE141" s="405"/>
      <c r="DG141" s="405" t="str">
        <f t="shared" ref="DG141:DG204" si="271">IF(B141="","",VALUE(Q141))</f>
        <v/>
      </c>
      <c r="DH141" s="405" t="str">
        <f t="shared" ref="DH141:DH204" si="272">IF(B141="","",VALUE(T141))</f>
        <v/>
      </c>
      <c r="DI141" s="405">
        <f t="shared" ref="DI141:DI204" si="273">IF(AND(B141&gt;0,COUNTA(G141:U141)=0),1,0)</f>
        <v>0</v>
      </c>
      <c r="DJ141" s="405" t="str">
        <f t="shared" ref="DJ141:DJ204" si="274">IF(AND(COUNTIF(G141,"*m*")&gt;0,COUNTIF(H141,"*m*")&gt;0),1,"")</f>
        <v/>
      </c>
      <c r="DK141" s="405" t="str">
        <f t="shared" ref="DK141:DK204" si="275">IF(AND(COUNTIF(J141,"*m*")&gt;0,COUNTIF(K141,"*m*")&gt;0),1,"")</f>
        <v/>
      </c>
      <c r="DL141" s="405" t="str">
        <f t="shared" ref="DL141:DL204" si="276">IF(AND(COUNTIF(M141,"*m*")&gt;0,COUNTIF(N141,"*m*")&gt;0),1,"")</f>
        <v/>
      </c>
      <c r="DM141" s="405" t="str">
        <f t="shared" ref="DM141:DM204" si="277">IF(AND(COUNTIF(G141,"*跳*")&gt;0,COUNTIF(H141,"*.*")&gt;0),1,IF(AND(COUNTIF(G141,"*投*")&gt;0,COUNTIF(H141,"*.*")&gt;0),1,""))</f>
        <v/>
      </c>
      <c r="DN141" s="405" t="str">
        <f t="shared" ref="DN141:DN204" si="278">IF(AND(COUNTIF(J141,"*跳*")&gt;0,COUNTIF(K141,"*.*")&gt;0),1,IF(AND(COUNTIF(J141,"*投*")&gt;0,COUNTIF(K141,"*.*")&gt;0),1,""))</f>
        <v/>
      </c>
      <c r="DO141" s="405" t="str">
        <f t="shared" ref="DO141:DO204" si="279">IF(AND(COUNTIF(M141,"*跳*")&gt;0,COUNTIF(N141,"*.*")&gt;0),1,IF(AND(COUNTIF(M141,"*投*")&gt;0,COUNTIF(N141,"*.*")&gt;0),1,""))</f>
        <v/>
      </c>
      <c r="DS141" s="386">
        <f t="shared" si="194"/>
        <v>0</v>
      </c>
      <c r="DT141" s="386">
        <f t="shared" ref="DT141:DT204" si="280">IF($M141="",0,IF($O141="",1,0))</f>
        <v>0</v>
      </c>
      <c r="DU141" s="404">
        <f t="shared" ref="DU141:DU204" si="281">IF(AND(DQ141="",DR141=""),0,IF(H141="",1,0))</f>
        <v>0</v>
      </c>
    </row>
    <row r="142" spans="1:125" s="404" customFormat="1" ht="18" hidden="1" customHeight="1">
      <c r="A142" s="140" t="str">
        <f t="shared" si="205"/>
        <v/>
      </c>
      <c r="B142" s="153"/>
      <c r="C142" s="31" t="str">
        <f>IF(B142="","",VLOOKUP(B142,学連登録!$C$2:$G$3000,2,FALSE))</f>
        <v/>
      </c>
      <c r="D142" s="32" t="str">
        <f>IF(B142="","",VLOOKUP(B142,学連登録!$C$2:$G$3000,3,FALSE))</f>
        <v/>
      </c>
      <c r="E142" s="33" t="str">
        <f>IF(B142="","",VLOOKUP(B142,学連登録!$C$2:$G$3000,4,FALSE))</f>
        <v/>
      </c>
      <c r="F142" s="376" t="str">
        <f>IF(B142="","",VLOOKUP(B142,学連登録!$C$2:$I$3000,7,FALSE))</f>
        <v/>
      </c>
      <c r="G142" s="154"/>
      <c r="H142" s="915"/>
      <c r="I142" s="916"/>
      <c r="J142" s="155"/>
      <c r="K142" s="887"/>
      <c r="L142" s="888"/>
      <c r="M142" s="155"/>
      <c r="N142" s="881"/>
      <c r="O142" s="882"/>
      <c r="P142" s="154"/>
      <c r="Q142" s="887"/>
      <c r="R142" s="888"/>
      <c r="S142" s="154"/>
      <c r="T142" s="887"/>
      <c r="U142" s="888"/>
      <c r="V142" s="101" t="str">
        <f>IF(B142="","",VLOOKUP(B142,学連登録!$C$2:$H$3000,6,FALSE))</f>
        <v/>
      </c>
      <c r="W142" s="370"/>
      <c r="X142" s="152"/>
      <c r="Y142" s="116" t="str">
        <f t="shared" si="195"/>
        <v/>
      </c>
      <c r="Z142" s="97" t="str">
        <f>IF(G142="","",VLOOKUP(G142,種目名!$O$5:$T$104,3,0))</f>
        <v/>
      </c>
      <c r="AA142" s="98" t="str">
        <f>IF(J142="","",VLOOKUP(J142,種目名!$O$5:$T$104,3,0))</f>
        <v/>
      </c>
      <c r="AB142" s="117" t="str">
        <f>IF(M142="","",VLOOKUP(M142,種目名!$O$5:$T$104,3,0))</f>
        <v/>
      </c>
      <c r="AC142" s="117" t="str">
        <f>IF(P142="","",VLOOKUP(AF142,種目名!$O$5:$T$104,3,0))</f>
        <v/>
      </c>
      <c r="AD142" s="118" t="str">
        <f>IF(S142="","",VLOOKUP(AI142,種目名!$O$5:$T$104,3,0))</f>
        <v/>
      </c>
      <c r="AE142" s="115">
        <f t="shared" si="196"/>
        <v>0</v>
      </c>
      <c r="AF142" s="152" t="str">
        <f t="shared" si="197"/>
        <v/>
      </c>
      <c r="AG142" s="152" t="str">
        <f t="shared" si="198"/>
        <v/>
      </c>
      <c r="AH142" s="115">
        <f t="shared" si="199"/>
        <v>0</v>
      </c>
      <c r="AI142" s="152" t="str">
        <f t="shared" si="200"/>
        <v/>
      </c>
      <c r="AJ142" s="152" t="str">
        <f t="shared" si="201"/>
        <v/>
      </c>
      <c r="AK142" s="383"/>
      <c r="AL142" s="166">
        <f t="shared" si="206"/>
        <v>0</v>
      </c>
      <c r="AM142" s="392">
        <f t="shared" si="207"/>
        <v>0</v>
      </c>
      <c r="AN142" s="392">
        <f>COUNTIF($B$12:B142,B142)</f>
        <v>0</v>
      </c>
      <c r="AO142" s="392"/>
      <c r="AP142" s="392" t="str">
        <f t="shared" si="208"/>
        <v/>
      </c>
      <c r="AQ142" s="392" t="str">
        <f t="shared" si="209"/>
        <v/>
      </c>
      <c r="AR142" s="392" t="str">
        <f t="shared" si="210"/>
        <v/>
      </c>
      <c r="AS142" s="392" t="str">
        <f t="shared" si="211"/>
        <v/>
      </c>
      <c r="AT142" s="392">
        <f t="shared" si="212"/>
        <v>0</v>
      </c>
      <c r="AU142" s="392" t="str">
        <f t="shared" si="213"/>
        <v/>
      </c>
      <c r="AV142" s="392" t="str">
        <f t="shared" si="214"/>
        <v/>
      </c>
      <c r="AW142" s="392" t="str">
        <f t="shared" si="215"/>
        <v/>
      </c>
      <c r="AX142" s="392" t="str">
        <f t="shared" si="216"/>
        <v/>
      </c>
      <c r="AY142" s="392" t="str">
        <f t="shared" si="217"/>
        <v/>
      </c>
      <c r="AZ142" s="392" t="str">
        <f t="shared" si="218"/>
        <v/>
      </c>
      <c r="BA142" s="392" t="str">
        <f t="shared" si="219"/>
        <v/>
      </c>
      <c r="BB142" s="392" t="str">
        <f t="shared" si="220"/>
        <v/>
      </c>
      <c r="BC142" s="392" t="str">
        <f t="shared" si="221"/>
        <v/>
      </c>
      <c r="BD142" s="396" t="str">
        <f t="shared" si="222"/>
        <v/>
      </c>
      <c r="BE142" s="386">
        <f t="shared" si="223"/>
        <v>0</v>
      </c>
      <c r="BF142" s="152"/>
      <c r="BG142" s="392">
        <f t="shared" si="224"/>
        <v>0</v>
      </c>
      <c r="BH142" s="392">
        <f t="shared" si="225"/>
        <v>0</v>
      </c>
      <c r="BI142" s="405">
        <f t="shared" si="226"/>
        <v>0</v>
      </c>
      <c r="BJ142" s="406">
        <f t="shared" si="202"/>
        <v>0</v>
      </c>
      <c r="BK142" s="391" t="str">
        <f t="shared" si="203"/>
        <v>0</v>
      </c>
      <c r="BL142" s="391" t="str">
        <f t="shared" si="204"/>
        <v>0</v>
      </c>
      <c r="BM142" s="405">
        <f t="shared" si="227"/>
        <v>0</v>
      </c>
      <c r="BN142" s="405" t="str">
        <f t="shared" si="228"/>
        <v>0m0</v>
      </c>
      <c r="BO142" s="392">
        <f t="shared" si="229"/>
        <v>0</v>
      </c>
      <c r="BP142" s="392">
        <f t="shared" si="230"/>
        <v>0</v>
      </c>
      <c r="BQ142" s="405">
        <f t="shared" si="231"/>
        <v>0</v>
      </c>
      <c r="BR142" s="406">
        <f t="shared" si="232"/>
        <v>0</v>
      </c>
      <c r="BS142" s="391" t="str">
        <f t="shared" si="233"/>
        <v>0</v>
      </c>
      <c r="BT142" s="391" t="str">
        <f t="shared" si="234"/>
        <v>0</v>
      </c>
      <c r="BU142" s="405">
        <f t="shared" si="235"/>
        <v>0</v>
      </c>
      <c r="BV142" s="405" t="str">
        <f t="shared" si="236"/>
        <v>0m0</v>
      </c>
      <c r="BW142" s="392">
        <f t="shared" si="237"/>
        <v>0</v>
      </c>
      <c r="BX142" s="392">
        <f t="shared" si="238"/>
        <v>0</v>
      </c>
      <c r="BY142" s="405">
        <f t="shared" si="239"/>
        <v>0</v>
      </c>
      <c r="BZ142" s="406">
        <f t="shared" si="240"/>
        <v>0</v>
      </c>
      <c r="CA142" s="391" t="str">
        <f t="shared" si="241"/>
        <v>0</v>
      </c>
      <c r="CB142" s="391" t="str">
        <f t="shared" si="242"/>
        <v>0</v>
      </c>
      <c r="CC142" s="405">
        <f t="shared" si="243"/>
        <v>0</v>
      </c>
      <c r="CD142" s="405" t="str">
        <f t="shared" si="244"/>
        <v>0m0</v>
      </c>
      <c r="CE142" s="392">
        <f t="shared" si="245"/>
        <v>0</v>
      </c>
      <c r="CF142" s="392">
        <f t="shared" si="246"/>
        <v>0</v>
      </c>
      <c r="CG142" s="405">
        <f t="shared" si="247"/>
        <v>0</v>
      </c>
      <c r="CH142" s="406">
        <f t="shared" si="248"/>
        <v>0</v>
      </c>
      <c r="CI142" s="391" t="str">
        <f t="shared" si="249"/>
        <v>0</v>
      </c>
      <c r="CJ142" s="391" t="str">
        <f t="shared" si="250"/>
        <v>0</v>
      </c>
      <c r="CK142" s="405">
        <f t="shared" si="251"/>
        <v>0</v>
      </c>
      <c r="CL142" s="405" t="str">
        <f t="shared" si="252"/>
        <v>0m0</v>
      </c>
      <c r="CM142" s="392">
        <f t="shared" si="253"/>
        <v>0</v>
      </c>
      <c r="CN142" s="392">
        <f t="shared" si="254"/>
        <v>0</v>
      </c>
      <c r="CO142" s="405">
        <f t="shared" si="255"/>
        <v>0</v>
      </c>
      <c r="CP142" s="406">
        <f t="shared" si="256"/>
        <v>0</v>
      </c>
      <c r="CQ142" s="391" t="str">
        <f t="shared" si="257"/>
        <v>0</v>
      </c>
      <c r="CR142" s="391" t="str">
        <f t="shared" si="258"/>
        <v>0</v>
      </c>
      <c r="CS142" s="405">
        <f t="shared" si="259"/>
        <v>0</v>
      </c>
      <c r="CT142" s="405" t="str">
        <f t="shared" si="260"/>
        <v>0m0</v>
      </c>
      <c r="CU142" s="405">
        <f t="shared" si="261"/>
        <v>0</v>
      </c>
      <c r="CV142" s="405">
        <f t="shared" si="262"/>
        <v>0</v>
      </c>
      <c r="CW142" s="405">
        <f t="shared" si="263"/>
        <v>0</v>
      </c>
      <c r="CX142" s="405">
        <f t="shared" si="264"/>
        <v>0</v>
      </c>
      <c r="CY142" s="405">
        <f t="shared" si="265"/>
        <v>0</v>
      </c>
      <c r="CZ142" s="405" t="str">
        <f t="shared" si="266"/>
        <v/>
      </c>
      <c r="DA142" s="405" t="str">
        <f t="shared" si="267"/>
        <v/>
      </c>
      <c r="DB142" s="405" t="str">
        <f t="shared" si="268"/>
        <v/>
      </c>
      <c r="DC142" s="405" t="str">
        <f t="shared" si="269"/>
        <v/>
      </c>
      <c r="DD142" s="405" t="str">
        <f t="shared" si="270"/>
        <v/>
      </c>
      <c r="DE142" s="405"/>
      <c r="DG142" s="405" t="str">
        <f t="shared" si="271"/>
        <v/>
      </c>
      <c r="DH142" s="405" t="str">
        <f t="shared" si="272"/>
        <v/>
      </c>
      <c r="DI142" s="405">
        <f t="shared" si="273"/>
        <v>0</v>
      </c>
      <c r="DJ142" s="405" t="str">
        <f t="shared" si="274"/>
        <v/>
      </c>
      <c r="DK142" s="405" t="str">
        <f t="shared" si="275"/>
        <v/>
      </c>
      <c r="DL142" s="405" t="str">
        <f t="shared" si="276"/>
        <v/>
      </c>
      <c r="DM142" s="405" t="str">
        <f t="shared" si="277"/>
        <v/>
      </c>
      <c r="DN142" s="405" t="str">
        <f t="shared" si="278"/>
        <v/>
      </c>
      <c r="DO142" s="405" t="str">
        <f t="shared" si="279"/>
        <v/>
      </c>
      <c r="DS142" s="386">
        <f t="shared" ref="DS142:DS205" si="282">IF(CN142="",0,IF(OR(CN142&lt;$AT$12,CN142&gt;$AT$13),1,0))</f>
        <v>0</v>
      </c>
      <c r="DT142" s="386">
        <f t="shared" si="280"/>
        <v>0</v>
      </c>
      <c r="DU142" s="404">
        <f t="shared" si="281"/>
        <v>0</v>
      </c>
    </row>
    <row r="143" spans="1:125" s="404" customFormat="1" ht="18" hidden="1" customHeight="1">
      <c r="A143" s="140" t="str">
        <f t="shared" si="205"/>
        <v/>
      </c>
      <c r="B143" s="153"/>
      <c r="C143" s="31" t="str">
        <f>IF(B143="","",VLOOKUP(B143,学連登録!$C$2:$G$3000,2,FALSE))</f>
        <v/>
      </c>
      <c r="D143" s="32" t="str">
        <f>IF(B143="","",VLOOKUP(B143,学連登録!$C$2:$G$3000,3,FALSE))</f>
        <v/>
      </c>
      <c r="E143" s="33" t="str">
        <f>IF(B143="","",VLOOKUP(B143,学連登録!$C$2:$G$3000,4,FALSE))</f>
        <v/>
      </c>
      <c r="F143" s="376" t="str">
        <f>IF(B143="","",VLOOKUP(B143,学連登録!$C$2:$I$3000,7,FALSE))</f>
        <v/>
      </c>
      <c r="G143" s="154"/>
      <c r="H143" s="915"/>
      <c r="I143" s="916"/>
      <c r="J143" s="155"/>
      <c r="K143" s="887"/>
      <c r="L143" s="888"/>
      <c r="M143" s="155"/>
      <c r="N143" s="881"/>
      <c r="O143" s="882"/>
      <c r="P143" s="154"/>
      <c r="Q143" s="887"/>
      <c r="R143" s="888"/>
      <c r="S143" s="154"/>
      <c r="T143" s="887"/>
      <c r="U143" s="888"/>
      <c r="V143" s="101" t="str">
        <f>IF(B143="","",VLOOKUP(B143,学連登録!$C$2:$H$3000,6,FALSE))</f>
        <v/>
      </c>
      <c r="W143" s="370"/>
      <c r="X143" s="152"/>
      <c r="Y143" s="116" t="str">
        <f t="shared" si="195"/>
        <v/>
      </c>
      <c r="Z143" s="97" t="str">
        <f>IF(G143="","",VLOOKUP(G143,種目名!$O$5:$T$104,3,0))</f>
        <v/>
      </c>
      <c r="AA143" s="98" t="str">
        <f>IF(J143="","",VLOOKUP(J143,種目名!$O$5:$T$104,3,0))</f>
        <v/>
      </c>
      <c r="AB143" s="117" t="str">
        <f>IF(M143="","",VLOOKUP(M143,種目名!$O$5:$T$104,3,0))</f>
        <v/>
      </c>
      <c r="AC143" s="117" t="str">
        <f>IF(P143="","",VLOOKUP(AF143,種目名!$O$5:$T$104,3,0))</f>
        <v/>
      </c>
      <c r="AD143" s="118" t="str">
        <f>IF(S143="","",VLOOKUP(AI143,種目名!$O$5:$T$104,3,0))</f>
        <v/>
      </c>
      <c r="AE143" s="115">
        <f t="shared" si="196"/>
        <v>0</v>
      </c>
      <c r="AF143" s="152" t="str">
        <f t="shared" si="197"/>
        <v/>
      </c>
      <c r="AG143" s="152" t="str">
        <f t="shared" si="198"/>
        <v/>
      </c>
      <c r="AH143" s="115">
        <f t="shared" si="199"/>
        <v>0</v>
      </c>
      <c r="AI143" s="152" t="str">
        <f t="shared" si="200"/>
        <v/>
      </c>
      <c r="AJ143" s="152" t="str">
        <f t="shared" si="201"/>
        <v/>
      </c>
      <c r="AK143" s="383"/>
      <c r="AL143" s="166">
        <f t="shared" si="206"/>
        <v>0</v>
      </c>
      <c r="AM143" s="392">
        <f t="shared" si="207"/>
        <v>0</v>
      </c>
      <c r="AN143" s="392">
        <f>COUNTIF($B$12:B143,B143)</f>
        <v>0</v>
      </c>
      <c r="AO143" s="392"/>
      <c r="AP143" s="392" t="str">
        <f t="shared" si="208"/>
        <v/>
      </c>
      <c r="AQ143" s="392" t="str">
        <f t="shared" si="209"/>
        <v/>
      </c>
      <c r="AR143" s="392" t="str">
        <f t="shared" si="210"/>
        <v/>
      </c>
      <c r="AS143" s="392" t="str">
        <f t="shared" si="211"/>
        <v/>
      </c>
      <c r="AT143" s="392">
        <f t="shared" si="212"/>
        <v>0</v>
      </c>
      <c r="AU143" s="392" t="str">
        <f t="shared" si="213"/>
        <v/>
      </c>
      <c r="AV143" s="392" t="str">
        <f t="shared" si="214"/>
        <v/>
      </c>
      <c r="AW143" s="392" t="str">
        <f t="shared" si="215"/>
        <v/>
      </c>
      <c r="AX143" s="392" t="str">
        <f t="shared" si="216"/>
        <v/>
      </c>
      <c r="AY143" s="392" t="str">
        <f t="shared" si="217"/>
        <v/>
      </c>
      <c r="AZ143" s="392" t="str">
        <f t="shared" si="218"/>
        <v/>
      </c>
      <c r="BA143" s="392" t="str">
        <f t="shared" si="219"/>
        <v/>
      </c>
      <c r="BB143" s="392" t="str">
        <f t="shared" si="220"/>
        <v/>
      </c>
      <c r="BC143" s="392" t="str">
        <f t="shared" si="221"/>
        <v/>
      </c>
      <c r="BD143" s="396" t="str">
        <f t="shared" si="222"/>
        <v/>
      </c>
      <c r="BE143" s="386">
        <f t="shared" si="223"/>
        <v>0</v>
      </c>
      <c r="BF143" s="152"/>
      <c r="BG143" s="392">
        <f t="shared" si="224"/>
        <v>0</v>
      </c>
      <c r="BH143" s="392">
        <f t="shared" si="225"/>
        <v>0</v>
      </c>
      <c r="BI143" s="405">
        <f t="shared" si="226"/>
        <v>0</v>
      </c>
      <c r="BJ143" s="406">
        <f t="shared" si="202"/>
        <v>0</v>
      </c>
      <c r="BK143" s="391" t="str">
        <f t="shared" si="203"/>
        <v>0</v>
      </c>
      <c r="BL143" s="391" t="str">
        <f t="shared" si="204"/>
        <v>0</v>
      </c>
      <c r="BM143" s="405">
        <f t="shared" si="227"/>
        <v>0</v>
      </c>
      <c r="BN143" s="405" t="str">
        <f t="shared" si="228"/>
        <v>0m0</v>
      </c>
      <c r="BO143" s="392">
        <f t="shared" si="229"/>
        <v>0</v>
      </c>
      <c r="BP143" s="392">
        <f t="shared" si="230"/>
        <v>0</v>
      </c>
      <c r="BQ143" s="405">
        <f t="shared" si="231"/>
        <v>0</v>
      </c>
      <c r="BR143" s="406">
        <f t="shared" si="232"/>
        <v>0</v>
      </c>
      <c r="BS143" s="391" t="str">
        <f t="shared" si="233"/>
        <v>0</v>
      </c>
      <c r="BT143" s="391" t="str">
        <f t="shared" si="234"/>
        <v>0</v>
      </c>
      <c r="BU143" s="405">
        <f t="shared" si="235"/>
        <v>0</v>
      </c>
      <c r="BV143" s="405" t="str">
        <f t="shared" si="236"/>
        <v>0m0</v>
      </c>
      <c r="BW143" s="392">
        <f t="shared" si="237"/>
        <v>0</v>
      </c>
      <c r="BX143" s="392">
        <f t="shared" si="238"/>
        <v>0</v>
      </c>
      <c r="BY143" s="405">
        <f t="shared" si="239"/>
        <v>0</v>
      </c>
      <c r="BZ143" s="406">
        <f t="shared" si="240"/>
        <v>0</v>
      </c>
      <c r="CA143" s="391" t="str">
        <f t="shared" si="241"/>
        <v>0</v>
      </c>
      <c r="CB143" s="391" t="str">
        <f t="shared" si="242"/>
        <v>0</v>
      </c>
      <c r="CC143" s="405">
        <f t="shared" si="243"/>
        <v>0</v>
      </c>
      <c r="CD143" s="405" t="str">
        <f t="shared" si="244"/>
        <v>0m0</v>
      </c>
      <c r="CE143" s="392">
        <f t="shared" si="245"/>
        <v>0</v>
      </c>
      <c r="CF143" s="392">
        <f t="shared" si="246"/>
        <v>0</v>
      </c>
      <c r="CG143" s="405">
        <f t="shared" si="247"/>
        <v>0</v>
      </c>
      <c r="CH143" s="406">
        <f t="shared" si="248"/>
        <v>0</v>
      </c>
      <c r="CI143" s="391" t="str">
        <f t="shared" si="249"/>
        <v>0</v>
      </c>
      <c r="CJ143" s="391" t="str">
        <f t="shared" si="250"/>
        <v>0</v>
      </c>
      <c r="CK143" s="405">
        <f t="shared" si="251"/>
        <v>0</v>
      </c>
      <c r="CL143" s="405" t="str">
        <f t="shared" si="252"/>
        <v>0m0</v>
      </c>
      <c r="CM143" s="392">
        <f t="shared" si="253"/>
        <v>0</v>
      </c>
      <c r="CN143" s="392">
        <f t="shared" si="254"/>
        <v>0</v>
      </c>
      <c r="CO143" s="405">
        <f t="shared" si="255"/>
        <v>0</v>
      </c>
      <c r="CP143" s="406">
        <f t="shared" si="256"/>
        <v>0</v>
      </c>
      <c r="CQ143" s="391" t="str">
        <f t="shared" si="257"/>
        <v>0</v>
      </c>
      <c r="CR143" s="391" t="str">
        <f t="shared" si="258"/>
        <v>0</v>
      </c>
      <c r="CS143" s="405">
        <f t="shared" si="259"/>
        <v>0</v>
      </c>
      <c r="CT143" s="405" t="str">
        <f t="shared" si="260"/>
        <v>0m0</v>
      </c>
      <c r="CU143" s="405">
        <f t="shared" si="261"/>
        <v>0</v>
      </c>
      <c r="CV143" s="405">
        <f t="shared" si="262"/>
        <v>0</v>
      </c>
      <c r="CW143" s="405">
        <f t="shared" si="263"/>
        <v>0</v>
      </c>
      <c r="CX143" s="405">
        <f t="shared" si="264"/>
        <v>0</v>
      </c>
      <c r="CY143" s="405">
        <f t="shared" si="265"/>
        <v>0</v>
      </c>
      <c r="CZ143" s="405" t="str">
        <f t="shared" si="266"/>
        <v/>
      </c>
      <c r="DA143" s="405" t="str">
        <f t="shared" si="267"/>
        <v/>
      </c>
      <c r="DB143" s="405" t="str">
        <f t="shared" si="268"/>
        <v/>
      </c>
      <c r="DC143" s="405" t="str">
        <f t="shared" si="269"/>
        <v/>
      </c>
      <c r="DD143" s="405" t="str">
        <f t="shared" si="270"/>
        <v/>
      </c>
      <c r="DE143" s="405"/>
      <c r="DG143" s="405" t="str">
        <f t="shared" si="271"/>
        <v/>
      </c>
      <c r="DH143" s="405" t="str">
        <f t="shared" si="272"/>
        <v/>
      </c>
      <c r="DI143" s="405">
        <f t="shared" si="273"/>
        <v>0</v>
      </c>
      <c r="DJ143" s="405" t="str">
        <f t="shared" si="274"/>
        <v/>
      </c>
      <c r="DK143" s="405" t="str">
        <f t="shared" si="275"/>
        <v/>
      </c>
      <c r="DL143" s="405" t="str">
        <f t="shared" si="276"/>
        <v/>
      </c>
      <c r="DM143" s="405" t="str">
        <f t="shared" si="277"/>
        <v/>
      </c>
      <c r="DN143" s="405" t="str">
        <f t="shared" si="278"/>
        <v/>
      </c>
      <c r="DO143" s="405" t="str">
        <f t="shared" si="279"/>
        <v/>
      </c>
      <c r="DS143" s="386">
        <f t="shared" si="282"/>
        <v>0</v>
      </c>
      <c r="DT143" s="386">
        <f t="shared" si="280"/>
        <v>0</v>
      </c>
      <c r="DU143" s="404">
        <f t="shared" si="281"/>
        <v>0</v>
      </c>
    </row>
    <row r="144" spans="1:125" s="404" customFormat="1" ht="18" hidden="1" customHeight="1">
      <c r="A144" s="140" t="str">
        <f t="shared" si="205"/>
        <v/>
      </c>
      <c r="B144" s="153"/>
      <c r="C144" s="31" t="str">
        <f>IF(B144="","",VLOOKUP(B144,学連登録!$C$2:$G$3000,2,FALSE))</f>
        <v/>
      </c>
      <c r="D144" s="32" t="str">
        <f>IF(B144="","",VLOOKUP(B144,学連登録!$C$2:$G$3000,3,FALSE))</f>
        <v/>
      </c>
      <c r="E144" s="33" t="str">
        <f>IF(B144="","",VLOOKUP(B144,学連登録!$C$2:$G$3000,4,FALSE))</f>
        <v/>
      </c>
      <c r="F144" s="376" t="str">
        <f>IF(B144="","",VLOOKUP(B144,学連登録!$C$2:$I$3000,7,FALSE))</f>
        <v/>
      </c>
      <c r="G144" s="154"/>
      <c r="H144" s="915"/>
      <c r="I144" s="916"/>
      <c r="J144" s="155"/>
      <c r="K144" s="887"/>
      <c r="L144" s="888"/>
      <c r="M144" s="155"/>
      <c r="N144" s="881"/>
      <c r="O144" s="882"/>
      <c r="P144" s="154"/>
      <c r="Q144" s="887"/>
      <c r="R144" s="888"/>
      <c r="S144" s="154"/>
      <c r="T144" s="887"/>
      <c r="U144" s="888"/>
      <c r="V144" s="101" t="str">
        <f>IF(B144="","",VLOOKUP(B144,学連登録!$C$2:$H$3000,6,FALSE))</f>
        <v/>
      </c>
      <c r="W144" s="370"/>
      <c r="X144" s="152"/>
      <c r="Y144" s="116" t="str">
        <f t="shared" si="195"/>
        <v/>
      </c>
      <c r="Z144" s="97" t="str">
        <f>IF(G144="","",VLOOKUP(G144,種目名!$O$5:$T$104,3,0))</f>
        <v/>
      </c>
      <c r="AA144" s="98" t="str">
        <f>IF(J144="","",VLOOKUP(J144,種目名!$O$5:$T$104,3,0))</f>
        <v/>
      </c>
      <c r="AB144" s="117" t="str">
        <f>IF(M144="","",VLOOKUP(M144,種目名!$O$5:$T$104,3,0))</f>
        <v/>
      </c>
      <c r="AC144" s="117" t="str">
        <f>IF(P144="","",VLOOKUP(AF144,種目名!$O$5:$T$104,3,0))</f>
        <v/>
      </c>
      <c r="AD144" s="118" t="str">
        <f>IF(S144="","",VLOOKUP(AI144,種目名!$O$5:$T$104,3,0))</f>
        <v/>
      </c>
      <c r="AE144" s="115">
        <f t="shared" si="196"/>
        <v>0</v>
      </c>
      <c r="AF144" s="152" t="str">
        <f t="shared" si="197"/>
        <v/>
      </c>
      <c r="AG144" s="152" t="str">
        <f t="shared" si="198"/>
        <v/>
      </c>
      <c r="AH144" s="115">
        <f t="shared" si="199"/>
        <v>0</v>
      </c>
      <c r="AI144" s="152" t="str">
        <f t="shared" si="200"/>
        <v/>
      </c>
      <c r="AJ144" s="152" t="str">
        <f t="shared" si="201"/>
        <v/>
      </c>
      <c r="AK144" s="383"/>
      <c r="AL144" s="166">
        <f t="shared" si="206"/>
        <v>0</v>
      </c>
      <c r="AM144" s="392">
        <f t="shared" si="207"/>
        <v>0</v>
      </c>
      <c r="AN144" s="392">
        <f>COUNTIF($B$12:B144,B144)</f>
        <v>0</v>
      </c>
      <c r="AO144" s="392"/>
      <c r="AP144" s="392" t="str">
        <f t="shared" si="208"/>
        <v/>
      </c>
      <c r="AQ144" s="392" t="str">
        <f t="shared" si="209"/>
        <v/>
      </c>
      <c r="AR144" s="392" t="str">
        <f t="shared" si="210"/>
        <v/>
      </c>
      <c r="AS144" s="392" t="str">
        <f t="shared" si="211"/>
        <v/>
      </c>
      <c r="AT144" s="392">
        <f t="shared" si="212"/>
        <v>0</v>
      </c>
      <c r="AU144" s="392" t="str">
        <f t="shared" si="213"/>
        <v/>
      </c>
      <c r="AV144" s="392" t="str">
        <f t="shared" si="214"/>
        <v/>
      </c>
      <c r="AW144" s="392" t="str">
        <f t="shared" si="215"/>
        <v/>
      </c>
      <c r="AX144" s="392" t="str">
        <f t="shared" si="216"/>
        <v/>
      </c>
      <c r="AY144" s="392" t="str">
        <f t="shared" si="217"/>
        <v/>
      </c>
      <c r="AZ144" s="392" t="str">
        <f t="shared" si="218"/>
        <v/>
      </c>
      <c r="BA144" s="392" t="str">
        <f t="shared" si="219"/>
        <v/>
      </c>
      <c r="BB144" s="392" t="str">
        <f t="shared" si="220"/>
        <v/>
      </c>
      <c r="BC144" s="392" t="str">
        <f t="shared" si="221"/>
        <v/>
      </c>
      <c r="BD144" s="396" t="str">
        <f t="shared" si="222"/>
        <v/>
      </c>
      <c r="BE144" s="386">
        <f t="shared" si="223"/>
        <v>0</v>
      </c>
      <c r="BF144" s="152"/>
      <c r="BG144" s="392">
        <f t="shared" si="224"/>
        <v>0</v>
      </c>
      <c r="BH144" s="392">
        <f t="shared" si="225"/>
        <v>0</v>
      </c>
      <c r="BI144" s="405">
        <f t="shared" si="226"/>
        <v>0</v>
      </c>
      <c r="BJ144" s="406">
        <f t="shared" si="202"/>
        <v>0</v>
      </c>
      <c r="BK144" s="391" t="str">
        <f t="shared" si="203"/>
        <v>0</v>
      </c>
      <c r="BL144" s="391" t="str">
        <f t="shared" si="204"/>
        <v>0</v>
      </c>
      <c r="BM144" s="405">
        <f t="shared" si="227"/>
        <v>0</v>
      </c>
      <c r="BN144" s="405" t="str">
        <f t="shared" si="228"/>
        <v>0m0</v>
      </c>
      <c r="BO144" s="392">
        <f t="shared" si="229"/>
        <v>0</v>
      </c>
      <c r="BP144" s="392">
        <f t="shared" si="230"/>
        <v>0</v>
      </c>
      <c r="BQ144" s="405">
        <f t="shared" si="231"/>
        <v>0</v>
      </c>
      <c r="BR144" s="406">
        <f t="shared" si="232"/>
        <v>0</v>
      </c>
      <c r="BS144" s="391" t="str">
        <f t="shared" si="233"/>
        <v>0</v>
      </c>
      <c r="BT144" s="391" t="str">
        <f t="shared" si="234"/>
        <v>0</v>
      </c>
      <c r="BU144" s="405">
        <f t="shared" si="235"/>
        <v>0</v>
      </c>
      <c r="BV144" s="405" t="str">
        <f t="shared" si="236"/>
        <v>0m0</v>
      </c>
      <c r="BW144" s="392">
        <f t="shared" si="237"/>
        <v>0</v>
      </c>
      <c r="BX144" s="392">
        <f t="shared" si="238"/>
        <v>0</v>
      </c>
      <c r="BY144" s="405">
        <f t="shared" si="239"/>
        <v>0</v>
      </c>
      <c r="BZ144" s="406">
        <f t="shared" si="240"/>
        <v>0</v>
      </c>
      <c r="CA144" s="391" t="str">
        <f t="shared" si="241"/>
        <v>0</v>
      </c>
      <c r="CB144" s="391" t="str">
        <f t="shared" si="242"/>
        <v>0</v>
      </c>
      <c r="CC144" s="405">
        <f t="shared" si="243"/>
        <v>0</v>
      </c>
      <c r="CD144" s="405" t="str">
        <f t="shared" si="244"/>
        <v>0m0</v>
      </c>
      <c r="CE144" s="392">
        <f t="shared" si="245"/>
        <v>0</v>
      </c>
      <c r="CF144" s="392">
        <f t="shared" si="246"/>
        <v>0</v>
      </c>
      <c r="CG144" s="405">
        <f t="shared" si="247"/>
        <v>0</v>
      </c>
      <c r="CH144" s="406">
        <f t="shared" si="248"/>
        <v>0</v>
      </c>
      <c r="CI144" s="391" t="str">
        <f t="shared" si="249"/>
        <v>0</v>
      </c>
      <c r="CJ144" s="391" t="str">
        <f t="shared" si="250"/>
        <v>0</v>
      </c>
      <c r="CK144" s="405">
        <f t="shared" si="251"/>
        <v>0</v>
      </c>
      <c r="CL144" s="405" t="str">
        <f t="shared" si="252"/>
        <v>0m0</v>
      </c>
      <c r="CM144" s="392">
        <f t="shared" si="253"/>
        <v>0</v>
      </c>
      <c r="CN144" s="392">
        <f t="shared" si="254"/>
        <v>0</v>
      </c>
      <c r="CO144" s="405">
        <f t="shared" si="255"/>
        <v>0</v>
      </c>
      <c r="CP144" s="406">
        <f t="shared" si="256"/>
        <v>0</v>
      </c>
      <c r="CQ144" s="391" t="str">
        <f t="shared" si="257"/>
        <v>0</v>
      </c>
      <c r="CR144" s="391" t="str">
        <f t="shared" si="258"/>
        <v>0</v>
      </c>
      <c r="CS144" s="405">
        <f t="shared" si="259"/>
        <v>0</v>
      </c>
      <c r="CT144" s="405" t="str">
        <f t="shared" si="260"/>
        <v>0m0</v>
      </c>
      <c r="CU144" s="405">
        <f t="shared" si="261"/>
        <v>0</v>
      </c>
      <c r="CV144" s="405">
        <f t="shared" si="262"/>
        <v>0</v>
      </c>
      <c r="CW144" s="405">
        <f t="shared" si="263"/>
        <v>0</v>
      </c>
      <c r="CX144" s="405">
        <f t="shared" si="264"/>
        <v>0</v>
      </c>
      <c r="CY144" s="405">
        <f t="shared" si="265"/>
        <v>0</v>
      </c>
      <c r="CZ144" s="405" t="str">
        <f t="shared" si="266"/>
        <v/>
      </c>
      <c r="DA144" s="405" t="str">
        <f t="shared" si="267"/>
        <v/>
      </c>
      <c r="DB144" s="405" t="str">
        <f t="shared" si="268"/>
        <v/>
      </c>
      <c r="DC144" s="405" t="str">
        <f t="shared" si="269"/>
        <v/>
      </c>
      <c r="DD144" s="405" t="str">
        <f t="shared" si="270"/>
        <v/>
      </c>
      <c r="DE144" s="405"/>
      <c r="DG144" s="405" t="str">
        <f t="shared" si="271"/>
        <v/>
      </c>
      <c r="DH144" s="405" t="str">
        <f t="shared" si="272"/>
        <v/>
      </c>
      <c r="DI144" s="405">
        <f t="shared" si="273"/>
        <v>0</v>
      </c>
      <c r="DJ144" s="405" t="str">
        <f t="shared" si="274"/>
        <v/>
      </c>
      <c r="DK144" s="405" t="str">
        <f t="shared" si="275"/>
        <v/>
      </c>
      <c r="DL144" s="405" t="str">
        <f t="shared" si="276"/>
        <v/>
      </c>
      <c r="DM144" s="405" t="str">
        <f t="shared" si="277"/>
        <v/>
      </c>
      <c r="DN144" s="405" t="str">
        <f t="shared" si="278"/>
        <v/>
      </c>
      <c r="DO144" s="405" t="str">
        <f t="shared" si="279"/>
        <v/>
      </c>
      <c r="DS144" s="386">
        <f t="shared" si="282"/>
        <v>0</v>
      </c>
      <c r="DT144" s="386">
        <f t="shared" si="280"/>
        <v>0</v>
      </c>
      <c r="DU144" s="404">
        <f t="shared" si="281"/>
        <v>0</v>
      </c>
    </row>
    <row r="145" spans="1:125" s="404" customFormat="1" ht="18" hidden="1" customHeight="1">
      <c r="A145" s="140" t="str">
        <f t="shared" si="205"/>
        <v/>
      </c>
      <c r="B145" s="153"/>
      <c r="C145" s="31" t="str">
        <f>IF(B145="","",VLOOKUP(B145,学連登録!$C$2:$G$3000,2,FALSE))</f>
        <v/>
      </c>
      <c r="D145" s="32" t="str">
        <f>IF(B145="","",VLOOKUP(B145,学連登録!$C$2:$G$3000,3,FALSE))</f>
        <v/>
      </c>
      <c r="E145" s="33" t="str">
        <f>IF(B145="","",VLOOKUP(B145,学連登録!$C$2:$G$3000,4,FALSE))</f>
        <v/>
      </c>
      <c r="F145" s="376" t="str">
        <f>IF(B145="","",VLOOKUP(B145,学連登録!$C$2:$I$3000,7,FALSE))</f>
        <v/>
      </c>
      <c r="G145" s="154"/>
      <c r="H145" s="915"/>
      <c r="I145" s="916"/>
      <c r="J145" s="155"/>
      <c r="K145" s="887"/>
      <c r="L145" s="888"/>
      <c r="M145" s="155"/>
      <c r="N145" s="881"/>
      <c r="O145" s="882"/>
      <c r="P145" s="154"/>
      <c r="Q145" s="887"/>
      <c r="R145" s="888"/>
      <c r="S145" s="154"/>
      <c r="T145" s="887"/>
      <c r="U145" s="888"/>
      <c r="V145" s="101" t="str">
        <f>IF(B145="","",VLOOKUP(B145,学連登録!$C$2:$H$3000,6,FALSE))</f>
        <v/>
      </c>
      <c r="W145" s="370"/>
      <c r="X145" s="152"/>
      <c r="Y145" s="116" t="str">
        <f t="shared" si="195"/>
        <v/>
      </c>
      <c r="Z145" s="97" t="str">
        <f>IF(G145="","",VLOOKUP(G145,種目名!$O$5:$T$104,3,0))</f>
        <v/>
      </c>
      <c r="AA145" s="98" t="str">
        <f>IF(J145="","",VLOOKUP(J145,種目名!$O$5:$T$104,3,0))</f>
        <v/>
      </c>
      <c r="AB145" s="117" t="str">
        <f>IF(M145="","",VLOOKUP(M145,種目名!$O$5:$T$104,3,0))</f>
        <v/>
      </c>
      <c r="AC145" s="117" t="str">
        <f>IF(P145="","",VLOOKUP(AF145,種目名!$O$5:$T$104,3,0))</f>
        <v/>
      </c>
      <c r="AD145" s="118" t="str">
        <f>IF(S145="","",VLOOKUP(AI145,種目名!$O$5:$T$104,3,0))</f>
        <v/>
      </c>
      <c r="AE145" s="115">
        <f t="shared" si="196"/>
        <v>0</v>
      </c>
      <c r="AF145" s="152" t="str">
        <f t="shared" si="197"/>
        <v/>
      </c>
      <c r="AG145" s="152" t="str">
        <f t="shared" si="198"/>
        <v/>
      </c>
      <c r="AH145" s="115">
        <f t="shared" si="199"/>
        <v>0</v>
      </c>
      <c r="AI145" s="152" t="str">
        <f t="shared" si="200"/>
        <v/>
      </c>
      <c r="AJ145" s="152" t="str">
        <f t="shared" si="201"/>
        <v/>
      </c>
      <c r="AK145" s="383"/>
      <c r="AL145" s="166">
        <f t="shared" si="206"/>
        <v>0</v>
      </c>
      <c r="AM145" s="392">
        <f t="shared" si="207"/>
        <v>0</v>
      </c>
      <c r="AN145" s="392">
        <f>COUNTIF($B$12:B145,B145)</f>
        <v>0</v>
      </c>
      <c r="AO145" s="392"/>
      <c r="AP145" s="392" t="str">
        <f t="shared" si="208"/>
        <v/>
      </c>
      <c r="AQ145" s="392" t="str">
        <f t="shared" si="209"/>
        <v/>
      </c>
      <c r="AR145" s="392" t="str">
        <f t="shared" si="210"/>
        <v/>
      </c>
      <c r="AS145" s="392" t="str">
        <f t="shared" si="211"/>
        <v/>
      </c>
      <c r="AT145" s="392">
        <f t="shared" si="212"/>
        <v>0</v>
      </c>
      <c r="AU145" s="392" t="str">
        <f t="shared" si="213"/>
        <v/>
      </c>
      <c r="AV145" s="392" t="str">
        <f t="shared" si="214"/>
        <v/>
      </c>
      <c r="AW145" s="392" t="str">
        <f t="shared" si="215"/>
        <v/>
      </c>
      <c r="AX145" s="392" t="str">
        <f t="shared" si="216"/>
        <v/>
      </c>
      <c r="AY145" s="392" t="str">
        <f t="shared" si="217"/>
        <v/>
      </c>
      <c r="AZ145" s="392" t="str">
        <f t="shared" si="218"/>
        <v/>
      </c>
      <c r="BA145" s="392" t="str">
        <f t="shared" si="219"/>
        <v/>
      </c>
      <c r="BB145" s="392" t="str">
        <f t="shared" si="220"/>
        <v/>
      </c>
      <c r="BC145" s="392" t="str">
        <f t="shared" si="221"/>
        <v/>
      </c>
      <c r="BD145" s="396" t="str">
        <f t="shared" si="222"/>
        <v/>
      </c>
      <c r="BE145" s="386">
        <f t="shared" si="223"/>
        <v>0</v>
      </c>
      <c r="BF145" s="152"/>
      <c r="BG145" s="392">
        <f t="shared" si="224"/>
        <v>0</v>
      </c>
      <c r="BH145" s="392">
        <f t="shared" si="225"/>
        <v>0</v>
      </c>
      <c r="BI145" s="405">
        <f t="shared" si="226"/>
        <v>0</v>
      </c>
      <c r="BJ145" s="406">
        <f t="shared" si="202"/>
        <v>0</v>
      </c>
      <c r="BK145" s="391" t="str">
        <f t="shared" si="203"/>
        <v>0</v>
      </c>
      <c r="BL145" s="391" t="str">
        <f t="shared" si="204"/>
        <v>0</v>
      </c>
      <c r="BM145" s="405">
        <f t="shared" si="227"/>
        <v>0</v>
      </c>
      <c r="BN145" s="405" t="str">
        <f t="shared" si="228"/>
        <v>0m0</v>
      </c>
      <c r="BO145" s="392">
        <f t="shared" si="229"/>
        <v>0</v>
      </c>
      <c r="BP145" s="392">
        <f t="shared" si="230"/>
        <v>0</v>
      </c>
      <c r="BQ145" s="405">
        <f t="shared" si="231"/>
        <v>0</v>
      </c>
      <c r="BR145" s="406">
        <f t="shared" si="232"/>
        <v>0</v>
      </c>
      <c r="BS145" s="391" t="str">
        <f t="shared" si="233"/>
        <v>0</v>
      </c>
      <c r="BT145" s="391" t="str">
        <f t="shared" si="234"/>
        <v>0</v>
      </c>
      <c r="BU145" s="405">
        <f t="shared" si="235"/>
        <v>0</v>
      </c>
      <c r="BV145" s="405" t="str">
        <f t="shared" si="236"/>
        <v>0m0</v>
      </c>
      <c r="BW145" s="392">
        <f t="shared" si="237"/>
        <v>0</v>
      </c>
      <c r="BX145" s="392">
        <f t="shared" si="238"/>
        <v>0</v>
      </c>
      <c r="BY145" s="405">
        <f t="shared" si="239"/>
        <v>0</v>
      </c>
      <c r="BZ145" s="406">
        <f t="shared" si="240"/>
        <v>0</v>
      </c>
      <c r="CA145" s="391" t="str">
        <f t="shared" si="241"/>
        <v>0</v>
      </c>
      <c r="CB145" s="391" t="str">
        <f t="shared" si="242"/>
        <v>0</v>
      </c>
      <c r="CC145" s="405">
        <f t="shared" si="243"/>
        <v>0</v>
      </c>
      <c r="CD145" s="405" t="str">
        <f t="shared" si="244"/>
        <v>0m0</v>
      </c>
      <c r="CE145" s="392">
        <f t="shared" si="245"/>
        <v>0</v>
      </c>
      <c r="CF145" s="392">
        <f t="shared" si="246"/>
        <v>0</v>
      </c>
      <c r="CG145" s="405">
        <f t="shared" si="247"/>
        <v>0</v>
      </c>
      <c r="CH145" s="406">
        <f t="shared" si="248"/>
        <v>0</v>
      </c>
      <c r="CI145" s="391" t="str">
        <f t="shared" si="249"/>
        <v>0</v>
      </c>
      <c r="CJ145" s="391" t="str">
        <f t="shared" si="250"/>
        <v>0</v>
      </c>
      <c r="CK145" s="405">
        <f t="shared" si="251"/>
        <v>0</v>
      </c>
      <c r="CL145" s="405" t="str">
        <f t="shared" si="252"/>
        <v>0m0</v>
      </c>
      <c r="CM145" s="392">
        <f t="shared" si="253"/>
        <v>0</v>
      </c>
      <c r="CN145" s="392">
        <f t="shared" si="254"/>
        <v>0</v>
      </c>
      <c r="CO145" s="405">
        <f t="shared" si="255"/>
        <v>0</v>
      </c>
      <c r="CP145" s="406">
        <f t="shared" si="256"/>
        <v>0</v>
      </c>
      <c r="CQ145" s="391" t="str">
        <f t="shared" si="257"/>
        <v>0</v>
      </c>
      <c r="CR145" s="391" t="str">
        <f t="shared" si="258"/>
        <v>0</v>
      </c>
      <c r="CS145" s="405">
        <f t="shared" si="259"/>
        <v>0</v>
      </c>
      <c r="CT145" s="405" t="str">
        <f t="shared" si="260"/>
        <v>0m0</v>
      </c>
      <c r="CU145" s="405">
        <f t="shared" si="261"/>
        <v>0</v>
      </c>
      <c r="CV145" s="405">
        <f t="shared" si="262"/>
        <v>0</v>
      </c>
      <c r="CW145" s="405">
        <f t="shared" si="263"/>
        <v>0</v>
      </c>
      <c r="CX145" s="405">
        <f t="shared" si="264"/>
        <v>0</v>
      </c>
      <c r="CY145" s="405">
        <f t="shared" si="265"/>
        <v>0</v>
      </c>
      <c r="CZ145" s="405" t="str">
        <f t="shared" si="266"/>
        <v/>
      </c>
      <c r="DA145" s="405" t="str">
        <f t="shared" si="267"/>
        <v/>
      </c>
      <c r="DB145" s="405" t="str">
        <f t="shared" si="268"/>
        <v/>
      </c>
      <c r="DC145" s="405" t="str">
        <f t="shared" si="269"/>
        <v/>
      </c>
      <c r="DD145" s="405" t="str">
        <f t="shared" si="270"/>
        <v/>
      </c>
      <c r="DE145" s="405"/>
      <c r="DG145" s="405" t="str">
        <f t="shared" si="271"/>
        <v/>
      </c>
      <c r="DH145" s="405" t="str">
        <f t="shared" si="272"/>
        <v/>
      </c>
      <c r="DI145" s="405">
        <f t="shared" si="273"/>
        <v>0</v>
      </c>
      <c r="DJ145" s="405" t="str">
        <f t="shared" si="274"/>
        <v/>
      </c>
      <c r="DK145" s="405" t="str">
        <f t="shared" si="275"/>
        <v/>
      </c>
      <c r="DL145" s="405" t="str">
        <f t="shared" si="276"/>
        <v/>
      </c>
      <c r="DM145" s="405" t="str">
        <f t="shared" si="277"/>
        <v/>
      </c>
      <c r="DN145" s="405" t="str">
        <f t="shared" si="278"/>
        <v/>
      </c>
      <c r="DO145" s="405" t="str">
        <f t="shared" si="279"/>
        <v/>
      </c>
      <c r="DS145" s="386">
        <f t="shared" si="282"/>
        <v>0</v>
      </c>
      <c r="DT145" s="386">
        <f t="shared" si="280"/>
        <v>0</v>
      </c>
      <c r="DU145" s="404">
        <f t="shared" si="281"/>
        <v>0</v>
      </c>
    </row>
    <row r="146" spans="1:125" s="404" customFormat="1" ht="18" hidden="1" customHeight="1">
      <c r="A146" s="140" t="str">
        <f t="shared" si="205"/>
        <v/>
      </c>
      <c r="B146" s="153"/>
      <c r="C146" s="31" t="str">
        <f>IF(B146="","",VLOOKUP(B146,学連登録!$C$2:$G$3000,2,FALSE))</f>
        <v/>
      </c>
      <c r="D146" s="32" t="str">
        <f>IF(B146="","",VLOOKUP(B146,学連登録!$C$2:$G$3000,3,FALSE))</f>
        <v/>
      </c>
      <c r="E146" s="33" t="str">
        <f>IF(B146="","",VLOOKUP(B146,学連登録!$C$2:$G$3000,4,FALSE))</f>
        <v/>
      </c>
      <c r="F146" s="376" t="str">
        <f>IF(B146="","",VLOOKUP(B146,学連登録!$C$2:$I$3000,7,FALSE))</f>
        <v/>
      </c>
      <c r="G146" s="154"/>
      <c r="H146" s="915"/>
      <c r="I146" s="916"/>
      <c r="J146" s="155"/>
      <c r="K146" s="887"/>
      <c r="L146" s="888"/>
      <c r="M146" s="155"/>
      <c r="N146" s="881"/>
      <c r="O146" s="882"/>
      <c r="P146" s="154"/>
      <c r="Q146" s="887"/>
      <c r="R146" s="888"/>
      <c r="S146" s="154"/>
      <c r="T146" s="887"/>
      <c r="U146" s="888"/>
      <c r="V146" s="101" t="str">
        <f>IF(B146="","",VLOOKUP(B146,学連登録!$C$2:$H$3000,6,FALSE))</f>
        <v/>
      </c>
      <c r="W146" s="370"/>
      <c r="X146" s="152"/>
      <c r="Y146" s="116" t="str">
        <f t="shared" si="195"/>
        <v/>
      </c>
      <c r="Z146" s="97" t="str">
        <f>IF(G146="","",VLOOKUP(G146,種目名!$O$5:$T$104,3,0))</f>
        <v/>
      </c>
      <c r="AA146" s="98" t="str">
        <f>IF(J146="","",VLOOKUP(J146,種目名!$O$5:$T$104,3,0))</f>
        <v/>
      </c>
      <c r="AB146" s="117" t="str">
        <f>IF(M146="","",VLOOKUP(M146,種目名!$O$5:$T$104,3,0))</f>
        <v/>
      </c>
      <c r="AC146" s="117" t="str">
        <f>IF(P146="","",VLOOKUP(AF146,種目名!$O$5:$T$104,3,0))</f>
        <v/>
      </c>
      <c r="AD146" s="118" t="str">
        <f>IF(S146="","",VLOOKUP(AI146,種目名!$O$5:$T$104,3,0))</f>
        <v/>
      </c>
      <c r="AE146" s="115">
        <f t="shared" si="196"/>
        <v>0</v>
      </c>
      <c r="AF146" s="152" t="str">
        <f t="shared" si="197"/>
        <v/>
      </c>
      <c r="AG146" s="152" t="str">
        <f t="shared" si="198"/>
        <v/>
      </c>
      <c r="AH146" s="115">
        <f t="shared" si="199"/>
        <v>0</v>
      </c>
      <c r="AI146" s="152" t="str">
        <f t="shared" si="200"/>
        <v/>
      </c>
      <c r="AJ146" s="152" t="str">
        <f t="shared" si="201"/>
        <v/>
      </c>
      <c r="AK146" s="383"/>
      <c r="AL146" s="166">
        <f t="shared" si="206"/>
        <v>0</v>
      </c>
      <c r="AM146" s="392">
        <f t="shared" si="207"/>
        <v>0</v>
      </c>
      <c r="AN146" s="392">
        <f>COUNTIF($B$12:B146,B146)</f>
        <v>0</v>
      </c>
      <c r="AO146" s="392"/>
      <c r="AP146" s="392" t="str">
        <f t="shared" si="208"/>
        <v/>
      </c>
      <c r="AQ146" s="392" t="str">
        <f t="shared" si="209"/>
        <v/>
      </c>
      <c r="AR146" s="392" t="str">
        <f t="shared" si="210"/>
        <v/>
      </c>
      <c r="AS146" s="392" t="str">
        <f t="shared" si="211"/>
        <v/>
      </c>
      <c r="AT146" s="392">
        <f t="shared" si="212"/>
        <v>0</v>
      </c>
      <c r="AU146" s="392" t="str">
        <f t="shared" si="213"/>
        <v/>
      </c>
      <c r="AV146" s="392" t="str">
        <f t="shared" si="214"/>
        <v/>
      </c>
      <c r="AW146" s="392" t="str">
        <f t="shared" si="215"/>
        <v/>
      </c>
      <c r="AX146" s="392" t="str">
        <f t="shared" si="216"/>
        <v/>
      </c>
      <c r="AY146" s="392" t="str">
        <f t="shared" si="217"/>
        <v/>
      </c>
      <c r="AZ146" s="392" t="str">
        <f t="shared" si="218"/>
        <v/>
      </c>
      <c r="BA146" s="392" t="str">
        <f t="shared" si="219"/>
        <v/>
      </c>
      <c r="BB146" s="392" t="str">
        <f t="shared" si="220"/>
        <v/>
      </c>
      <c r="BC146" s="392" t="str">
        <f t="shared" si="221"/>
        <v/>
      </c>
      <c r="BD146" s="396" t="str">
        <f t="shared" si="222"/>
        <v/>
      </c>
      <c r="BE146" s="386">
        <f t="shared" si="223"/>
        <v>0</v>
      </c>
      <c r="BF146" s="152"/>
      <c r="BG146" s="392">
        <f t="shared" si="224"/>
        <v>0</v>
      </c>
      <c r="BH146" s="392">
        <f t="shared" si="225"/>
        <v>0</v>
      </c>
      <c r="BI146" s="405">
        <f t="shared" si="226"/>
        <v>0</v>
      </c>
      <c r="BJ146" s="406">
        <f t="shared" si="202"/>
        <v>0</v>
      </c>
      <c r="BK146" s="391" t="str">
        <f t="shared" si="203"/>
        <v>0</v>
      </c>
      <c r="BL146" s="391" t="str">
        <f t="shared" si="204"/>
        <v>0</v>
      </c>
      <c r="BM146" s="405">
        <f t="shared" si="227"/>
        <v>0</v>
      </c>
      <c r="BN146" s="405" t="str">
        <f t="shared" si="228"/>
        <v>0m0</v>
      </c>
      <c r="BO146" s="392">
        <f t="shared" si="229"/>
        <v>0</v>
      </c>
      <c r="BP146" s="392">
        <f t="shared" si="230"/>
        <v>0</v>
      </c>
      <c r="BQ146" s="405">
        <f t="shared" si="231"/>
        <v>0</v>
      </c>
      <c r="BR146" s="406">
        <f t="shared" si="232"/>
        <v>0</v>
      </c>
      <c r="BS146" s="391" t="str">
        <f t="shared" si="233"/>
        <v>0</v>
      </c>
      <c r="BT146" s="391" t="str">
        <f t="shared" si="234"/>
        <v>0</v>
      </c>
      <c r="BU146" s="405">
        <f t="shared" si="235"/>
        <v>0</v>
      </c>
      <c r="BV146" s="405" t="str">
        <f t="shared" si="236"/>
        <v>0m0</v>
      </c>
      <c r="BW146" s="392">
        <f t="shared" si="237"/>
        <v>0</v>
      </c>
      <c r="BX146" s="392">
        <f t="shared" si="238"/>
        <v>0</v>
      </c>
      <c r="BY146" s="405">
        <f t="shared" si="239"/>
        <v>0</v>
      </c>
      <c r="BZ146" s="406">
        <f t="shared" si="240"/>
        <v>0</v>
      </c>
      <c r="CA146" s="391" t="str">
        <f t="shared" si="241"/>
        <v>0</v>
      </c>
      <c r="CB146" s="391" t="str">
        <f t="shared" si="242"/>
        <v>0</v>
      </c>
      <c r="CC146" s="405">
        <f t="shared" si="243"/>
        <v>0</v>
      </c>
      <c r="CD146" s="405" t="str">
        <f t="shared" si="244"/>
        <v>0m0</v>
      </c>
      <c r="CE146" s="392">
        <f t="shared" si="245"/>
        <v>0</v>
      </c>
      <c r="CF146" s="392">
        <f t="shared" si="246"/>
        <v>0</v>
      </c>
      <c r="CG146" s="405">
        <f t="shared" si="247"/>
        <v>0</v>
      </c>
      <c r="CH146" s="406">
        <f t="shared" si="248"/>
        <v>0</v>
      </c>
      <c r="CI146" s="391" t="str">
        <f t="shared" si="249"/>
        <v>0</v>
      </c>
      <c r="CJ146" s="391" t="str">
        <f t="shared" si="250"/>
        <v>0</v>
      </c>
      <c r="CK146" s="405">
        <f t="shared" si="251"/>
        <v>0</v>
      </c>
      <c r="CL146" s="405" t="str">
        <f t="shared" si="252"/>
        <v>0m0</v>
      </c>
      <c r="CM146" s="392">
        <f t="shared" si="253"/>
        <v>0</v>
      </c>
      <c r="CN146" s="392">
        <f t="shared" si="254"/>
        <v>0</v>
      </c>
      <c r="CO146" s="405">
        <f t="shared" si="255"/>
        <v>0</v>
      </c>
      <c r="CP146" s="406">
        <f t="shared" si="256"/>
        <v>0</v>
      </c>
      <c r="CQ146" s="391" t="str">
        <f t="shared" si="257"/>
        <v>0</v>
      </c>
      <c r="CR146" s="391" t="str">
        <f t="shared" si="258"/>
        <v>0</v>
      </c>
      <c r="CS146" s="405">
        <f t="shared" si="259"/>
        <v>0</v>
      </c>
      <c r="CT146" s="405" t="str">
        <f t="shared" si="260"/>
        <v>0m0</v>
      </c>
      <c r="CU146" s="405">
        <f t="shared" si="261"/>
        <v>0</v>
      </c>
      <c r="CV146" s="405">
        <f t="shared" si="262"/>
        <v>0</v>
      </c>
      <c r="CW146" s="405">
        <f t="shared" si="263"/>
        <v>0</v>
      </c>
      <c r="CX146" s="405">
        <f t="shared" si="264"/>
        <v>0</v>
      </c>
      <c r="CY146" s="405">
        <f t="shared" si="265"/>
        <v>0</v>
      </c>
      <c r="CZ146" s="405" t="str">
        <f t="shared" si="266"/>
        <v/>
      </c>
      <c r="DA146" s="405" t="str">
        <f t="shared" si="267"/>
        <v/>
      </c>
      <c r="DB146" s="405" t="str">
        <f t="shared" si="268"/>
        <v/>
      </c>
      <c r="DC146" s="405" t="str">
        <f t="shared" si="269"/>
        <v/>
      </c>
      <c r="DD146" s="405" t="str">
        <f t="shared" si="270"/>
        <v/>
      </c>
      <c r="DE146" s="405"/>
      <c r="DG146" s="405" t="str">
        <f t="shared" si="271"/>
        <v/>
      </c>
      <c r="DH146" s="405" t="str">
        <f t="shared" si="272"/>
        <v/>
      </c>
      <c r="DI146" s="405">
        <f t="shared" si="273"/>
        <v>0</v>
      </c>
      <c r="DJ146" s="405" t="str">
        <f t="shared" si="274"/>
        <v/>
      </c>
      <c r="DK146" s="405" t="str">
        <f t="shared" si="275"/>
        <v/>
      </c>
      <c r="DL146" s="405" t="str">
        <f t="shared" si="276"/>
        <v/>
      </c>
      <c r="DM146" s="405" t="str">
        <f t="shared" si="277"/>
        <v/>
      </c>
      <c r="DN146" s="405" t="str">
        <f t="shared" si="278"/>
        <v/>
      </c>
      <c r="DO146" s="405" t="str">
        <f t="shared" si="279"/>
        <v/>
      </c>
      <c r="DS146" s="386">
        <f t="shared" si="282"/>
        <v>0</v>
      </c>
      <c r="DT146" s="386">
        <f t="shared" si="280"/>
        <v>0</v>
      </c>
      <c r="DU146" s="404">
        <f t="shared" si="281"/>
        <v>0</v>
      </c>
    </row>
    <row r="147" spans="1:125" s="404" customFormat="1" ht="18" hidden="1" customHeight="1">
      <c r="A147" s="140" t="str">
        <f t="shared" si="205"/>
        <v/>
      </c>
      <c r="B147" s="153"/>
      <c r="C147" s="31" t="str">
        <f>IF(B147="","",VLOOKUP(B147,学連登録!$C$2:$G$3000,2,FALSE))</f>
        <v/>
      </c>
      <c r="D147" s="32" t="str">
        <f>IF(B147="","",VLOOKUP(B147,学連登録!$C$2:$G$3000,3,FALSE))</f>
        <v/>
      </c>
      <c r="E147" s="33" t="str">
        <f>IF(B147="","",VLOOKUP(B147,学連登録!$C$2:$G$3000,4,FALSE))</f>
        <v/>
      </c>
      <c r="F147" s="376" t="str">
        <f>IF(B147="","",VLOOKUP(B147,学連登録!$C$2:$I$3000,7,FALSE))</f>
        <v/>
      </c>
      <c r="G147" s="154"/>
      <c r="H147" s="915"/>
      <c r="I147" s="916"/>
      <c r="J147" s="155"/>
      <c r="K147" s="887"/>
      <c r="L147" s="888"/>
      <c r="M147" s="155"/>
      <c r="N147" s="881"/>
      <c r="O147" s="882"/>
      <c r="P147" s="154"/>
      <c r="Q147" s="887"/>
      <c r="R147" s="888"/>
      <c r="S147" s="154"/>
      <c r="T147" s="887"/>
      <c r="U147" s="888"/>
      <c r="V147" s="101" t="str">
        <f>IF(B147="","",VLOOKUP(B147,学連登録!$C$2:$H$3000,6,FALSE))</f>
        <v/>
      </c>
      <c r="W147" s="370"/>
      <c r="X147" s="152"/>
      <c r="Y147" s="116" t="str">
        <f t="shared" si="195"/>
        <v/>
      </c>
      <c r="Z147" s="97" t="str">
        <f>IF(G147="","",VLOOKUP(G147,種目名!$O$5:$T$104,3,0))</f>
        <v/>
      </c>
      <c r="AA147" s="98" t="str">
        <f>IF(J147="","",VLOOKUP(J147,種目名!$O$5:$T$104,3,0))</f>
        <v/>
      </c>
      <c r="AB147" s="117" t="str">
        <f>IF(M147="","",VLOOKUP(M147,種目名!$O$5:$T$104,3,0))</f>
        <v/>
      </c>
      <c r="AC147" s="117" t="str">
        <f>IF(P147="","",VLOOKUP(AF147,種目名!$O$5:$T$104,3,0))</f>
        <v/>
      </c>
      <c r="AD147" s="118" t="str">
        <f>IF(S147="","",VLOOKUP(AI147,種目名!$O$5:$T$104,3,0))</f>
        <v/>
      </c>
      <c r="AE147" s="115">
        <f t="shared" si="196"/>
        <v>0</v>
      </c>
      <c r="AF147" s="152" t="str">
        <f t="shared" si="197"/>
        <v/>
      </c>
      <c r="AG147" s="152" t="str">
        <f t="shared" si="198"/>
        <v/>
      </c>
      <c r="AH147" s="115">
        <f t="shared" si="199"/>
        <v>0</v>
      </c>
      <c r="AI147" s="152" t="str">
        <f t="shared" si="200"/>
        <v/>
      </c>
      <c r="AJ147" s="152" t="str">
        <f t="shared" si="201"/>
        <v/>
      </c>
      <c r="AK147" s="383"/>
      <c r="AL147" s="166">
        <f t="shared" si="206"/>
        <v>0</v>
      </c>
      <c r="AM147" s="392">
        <f t="shared" si="207"/>
        <v>0</v>
      </c>
      <c r="AN147" s="392">
        <f>COUNTIF($B$12:B147,B147)</f>
        <v>0</v>
      </c>
      <c r="AO147" s="392"/>
      <c r="AP147" s="392" t="str">
        <f t="shared" si="208"/>
        <v/>
      </c>
      <c r="AQ147" s="392" t="str">
        <f t="shared" si="209"/>
        <v/>
      </c>
      <c r="AR147" s="392" t="str">
        <f t="shared" si="210"/>
        <v/>
      </c>
      <c r="AS147" s="392" t="str">
        <f t="shared" si="211"/>
        <v/>
      </c>
      <c r="AT147" s="392">
        <f t="shared" si="212"/>
        <v>0</v>
      </c>
      <c r="AU147" s="392" t="str">
        <f t="shared" si="213"/>
        <v/>
      </c>
      <c r="AV147" s="392" t="str">
        <f t="shared" si="214"/>
        <v/>
      </c>
      <c r="AW147" s="392" t="str">
        <f t="shared" si="215"/>
        <v/>
      </c>
      <c r="AX147" s="392" t="str">
        <f t="shared" si="216"/>
        <v/>
      </c>
      <c r="AY147" s="392" t="str">
        <f t="shared" si="217"/>
        <v/>
      </c>
      <c r="AZ147" s="392" t="str">
        <f t="shared" si="218"/>
        <v/>
      </c>
      <c r="BA147" s="392" t="str">
        <f t="shared" si="219"/>
        <v/>
      </c>
      <c r="BB147" s="392" t="str">
        <f t="shared" si="220"/>
        <v/>
      </c>
      <c r="BC147" s="392" t="str">
        <f t="shared" si="221"/>
        <v/>
      </c>
      <c r="BD147" s="396" t="str">
        <f t="shared" si="222"/>
        <v/>
      </c>
      <c r="BE147" s="386">
        <f t="shared" si="223"/>
        <v>0</v>
      </c>
      <c r="BF147" s="152"/>
      <c r="BG147" s="392">
        <f t="shared" si="224"/>
        <v>0</v>
      </c>
      <c r="BH147" s="392">
        <f t="shared" si="225"/>
        <v>0</v>
      </c>
      <c r="BI147" s="405">
        <f t="shared" si="226"/>
        <v>0</v>
      </c>
      <c r="BJ147" s="406">
        <f t="shared" si="202"/>
        <v>0</v>
      </c>
      <c r="BK147" s="391" t="str">
        <f t="shared" si="203"/>
        <v>0</v>
      </c>
      <c r="BL147" s="391" t="str">
        <f t="shared" si="204"/>
        <v>0</v>
      </c>
      <c r="BM147" s="405">
        <f t="shared" si="227"/>
        <v>0</v>
      </c>
      <c r="BN147" s="405" t="str">
        <f t="shared" si="228"/>
        <v>0m0</v>
      </c>
      <c r="BO147" s="392">
        <f t="shared" si="229"/>
        <v>0</v>
      </c>
      <c r="BP147" s="392">
        <f t="shared" si="230"/>
        <v>0</v>
      </c>
      <c r="BQ147" s="405">
        <f t="shared" si="231"/>
        <v>0</v>
      </c>
      <c r="BR147" s="406">
        <f t="shared" si="232"/>
        <v>0</v>
      </c>
      <c r="BS147" s="391" t="str">
        <f t="shared" si="233"/>
        <v>0</v>
      </c>
      <c r="BT147" s="391" t="str">
        <f t="shared" si="234"/>
        <v>0</v>
      </c>
      <c r="BU147" s="405">
        <f t="shared" si="235"/>
        <v>0</v>
      </c>
      <c r="BV147" s="405" t="str">
        <f t="shared" si="236"/>
        <v>0m0</v>
      </c>
      <c r="BW147" s="392">
        <f t="shared" si="237"/>
        <v>0</v>
      </c>
      <c r="BX147" s="392">
        <f t="shared" si="238"/>
        <v>0</v>
      </c>
      <c r="BY147" s="405">
        <f t="shared" si="239"/>
        <v>0</v>
      </c>
      <c r="BZ147" s="406">
        <f t="shared" si="240"/>
        <v>0</v>
      </c>
      <c r="CA147" s="391" t="str">
        <f t="shared" si="241"/>
        <v>0</v>
      </c>
      <c r="CB147" s="391" t="str">
        <f t="shared" si="242"/>
        <v>0</v>
      </c>
      <c r="CC147" s="405">
        <f t="shared" si="243"/>
        <v>0</v>
      </c>
      <c r="CD147" s="405" t="str">
        <f t="shared" si="244"/>
        <v>0m0</v>
      </c>
      <c r="CE147" s="392">
        <f t="shared" si="245"/>
        <v>0</v>
      </c>
      <c r="CF147" s="392">
        <f t="shared" si="246"/>
        <v>0</v>
      </c>
      <c r="CG147" s="405">
        <f t="shared" si="247"/>
        <v>0</v>
      </c>
      <c r="CH147" s="406">
        <f t="shared" si="248"/>
        <v>0</v>
      </c>
      <c r="CI147" s="391" t="str">
        <f t="shared" si="249"/>
        <v>0</v>
      </c>
      <c r="CJ147" s="391" t="str">
        <f t="shared" si="250"/>
        <v>0</v>
      </c>
      <c r="CK147" s="405">
        <f t="shared" si="251"/>
        <v>0</v>
      </c>
      <c r="CL147" s="405" t="str">
        <f t="shared" si="252"/>
        <v>0m0</v>
      </c>
      <c r="CM147" s="392">
        <f t="shared" si="253"/>
        <v>0</v>
      </c>
      <c r="CN147" s="392">
        <f t="shared" si="254"/>
        <v>0</v>
      </c>
      <c r="CO147" s="405">
        <f t="shared" si="255"/>
        <v>0</v>
      </c>
      <c r="CP147" s="406">
        <f t="shared" si="256"/>
        <v>0</v>
      </c>
      <c r="CQ147" s="391" t="str">
        <f t="shared" si="257"/>
        <v>0</v>
      </c>
      <c r="CR147" s="391" t="str">
        <f t="shared" si="258"/>
        <v>0</v>
      </c>
      <c r="CS147" s="405">
        <f t="shared" si="259"/>
        <v>0</v>
      </c>
      <c r="CT147" s="405" t="str">
        <f t="shared" si="260"/>
        <v>0m0</v>
      </c>
      <c r="CU147" s="405">
        <f t="shared" si="261"/>
        <v>0</v>
      </c>
      <c r="CV147" s="405">
        <f t="shared" si="262"/>
        <v>0</v>
      </c>
      <c r="CW147" s="405">
        <f t="shared" si="263"/>
        <v>0</v>
      </c>
      <c r="CX147" s="405">
        <f t="shared" si="264"/>
        <v>0</v>
      </c>
      <c r="CY147" s="405">
        <f t="shared" si="265"/>
        <v>0</v>
      </c>
      <c r="CZ147" s="405" t="str">
        <f t="shared" si="266"/>
        <v/>
      </c>
      <c r="DA147" s="405" t="str">
        <f t="shared" si="267"/>
        <v/>
      </c>
      <c r="DB147" s="405" t="str">
        <f t="shared" si="268"/>
        <v/>
      </c>
      <c r="DC147" s="405" t="str">
        <f t="shared" si="269"/>
        <v/>
      </c>
      <c r="DD147" s="405" t="str">
        <f t="shared" si="270"/>
        <v/>
      </c>
      <c r="DE147" s="405"/>
      <c r="DG147" s="405" t="str">
        <f t="shared" si="271"/>
        <v/>
      </c>
      <c r="DH147" s="405" t="str">
        <f t="shared" si="272"/>
        <v/>
      </c>
      <c r="DI147" s="405">
        <f t="shared" si="273"/>
        <v>0</v>
      </c>
      <c r="DJ147" s="405" t="str">
        <f t="shared" si="274"/>
        <v/>
      </c>
      <c r="DK147" s="405" t="str">
        <f t="shared" si="275"/>
        <v/>
      </c>
      <c r="DL147" s="405" t="str">
        <f t="shared" si="276"/>
        <v/>
      </c>
      <c r="DM147" s="405" t="str">
        <f t="shared" si="277"/>
        <v/>
      </c>
      <c r="DN147" s="405" t="str">
        <f t="shared" si="278"/>
        <v/>
      </c>
      <c r="DO147" s="405" t="str">
        <f t="shared" si="279"/>
        <v/>
      </c>
      <c r="DS147" s="386">
        <f t="shared" si="282"/>
        <v>0</v>
      </c>
      <c r="DT147" s="386">
        <f t="shared" si="280"/>
        <v>0</v>
      </c>
      <c r="DU147" s="404">
        <f t="shared" si="281"/>
        <v>0</v>
      </c>
    </row>
    <row r="148" spans="1:125" s="404" customFormat="1" ht="18" hidden="1" customHeight="1">
      <c r="A148" s="140" t="str">
        <f t="shared" si="205"/>
        <v/>
      </c>
      <c r="B148" s="153"/>
      <c r="C148" s="31" t="str">
        <f>IF(B148="","",VLOOKUP(B148,学連登録!$C$2:$G$3000,2,FALSE))</f>
        <v/>
      </c>
      <c r="D148" s="32" t="str">
        <f>IF(B148="","",VLOOKUP(B148,学連登録!$C$2:$G$3000,3,FALSE))</f>
        <v/>
      </c>
      <c r="E148" s="33" t="str">
        <f>IF(B148="","",VLOOKUP(B148,学連登録!$C$2:$G$3000,4,FALSE))</f>
        <v/>
      </c>
      <c r="F148" s="376" t="str">
        <f>IF(B148="","",VLOOKUP(B148,学連登録!$C$2:$I$3000,7,FALSE))</f>
        <v/>
      </c>
      <c r="G148" s="154"/>
      <c r="H148" s="915"/>
      <c r="I148" s="916"/>
      <c r="J148" s="155"/>
      <c r="K148" s="887"/>
      <c r="L148" s="888"/>
      <c r="M148" s="155"/>
      <c r="N148" s="881"/>
      <c r="O148" s="882"/>
      <c r="P148" s="154"/>
      <c r="Q148" s="887"/>
      <c r="R148" s="888"/>
      <c r="S148" s="154"/>
      <c r="T148" s="887"/>
      <c r="U148" s="888"/>
      <c r="V148" s="101" t="str">
        <f>IF(B148="","",VLOOKUP(B148,学連登録!$C$2:$H$3000,6,FALSE))</f>
        <v/>
      </c>
      <c r="W148" s="370"/>
      <c r="X148" s="152"/>
      <c r="Y148" s="116" t="str">
        <f t="shared" si="195"/>
        <v/>
      </c>
      <c r="Z148" s="97" t="str">
        <f>IF(G148="","",VLOOKUP(G148,種目名!$O$5:$T$104,3,0))</f>
        <v/>
      </c>
      <c r="AA148" s="98" t="str">
        <f>IF(J148="","",VLOOKUP(J148,種目名!$O$5:$T$104,3,0))</f>
        <v/>
      </c>
      <c r="AB148" s="117" t="str">
        <f>IF(M148="","",VLOOKUP(M148,種目名!$O$5:$T$104,3,0))</f>
        <v/>
      </c>
      <c r="AC148" s="117" t="str">
        <f>IF(P148="","",VLOOKUP(AF148,種目名!$O$5:$T$104,3,0))</f>
        <v/>
      </c>
      <c r="AD148" s="118" t="str">
        <f>IF(S148="","",VLOOKUP(AI148,種目名!$O$5:$T$104,3,0))</f>
        <v/>
      </c>
      <c r="AE148" s="115">
        <f t="shared" si="196"/>
        <v>0</v>
      </c>
      <c r="AF148" s="152" t="str">
        <f t="shared" si="197"/>
        <v/>
      </c>
      <c r="AG148" s="152" t="str">
        <f t="shared" si="198"/>
        <v/>
      </c>
      <c r="AH148" s="115">
        <f t="shared" si="199"/>
        <v>0</v>
      </c>
      <c r="AI148" s="152" t="str">
        <f t="shared" si="200"/>
        <v/>
      </c>
      <c r="AJ148" s="152" t="str">
        <f t="shared" si="201"/>
        <v/>
      </c>
      <c r="AK148" s="383"/>
      <c r="AL148" s="166">
        <f t="shared" si="206"/>
        <v>0</v>
      </c>
      <c r="AM148" s="392">
        <f t="shared" si="207"/>
        <v>0</v>
      </c>
      <c r="AN148" s="392">
        <f>COUNTIF($B$12:B148,B148)</f>
        <v>0</v>
      </c>
      <c r="AO148" s="392"/>
      <c r="AP148" s="392" t="str">
        <f t="shared" si="208"/>
        <v/>
      </c>
      <c r="AQ148" s="392" t="str">
        <f t="shared" si="209"/>
        <v/>
      </c>
      <c r="AR148" s="392" t="str">
        <f t="shared" si="210"/>
        <v/>
      </c>
      <c r="AS148" s="392" t="str">
        <f t="shared" si="211"/>
        <v/>
      </c>
      <c r="AT148" s="392">
        <f t="shared" si="212"/>
        <v>0</v>
      </c>
      <c r="AU148" s="392" t="str">
        <f t="shared" si="213"/>
        <v/>
      </c>
      <c r="AV148" s="392" t="str">
        <f t="shared" si="214"/>
        <v/>
      </c>
      <c r="AW148" s="392" t="str">
        <f t="shared" si="215"/>
        <v/>
      </c>
      <c r="AX148" s="392" t="str">
        <f t="shared" si="216"/>
        <v/>
      </c>
      <c r="AY148" s="392" t="str">
        <f t="shared" si="217"/>
        <v/>
      </c>
      <c r="AZ148" s="392" t="str">
        <f t="shared" si="218"/>
        <v/>
      </c>
      <c r="BA148" s="392" t="str">
        <f t="shared" si="219"/>
        <v/>
      </c>
      <c r="BB148" s="392" t="str">
        <f t="shared" si="220"/>
        <v/>
      </c>
      <c r="BC148" s="392" t="str">
        <f t="shared" si="221"/>
        <v/>
      </c>
      <c r="BD148" s="396" t="str">
        <f t="shared" si="222"/>
        <v/>
      </c>
      <c r="BE148" s="386">
        <f t="shared" si="223"/>
        <v>0</v>
      </c>
      <c r="BF148" s="152"/>
      <c r="BG148" s="392">
        <f t="shared" si="224"/>
        <v>0</v>
      </c>
      <c r="BH148" s="392">
        <f t="shared" si="225"/>
        <v>0</v>
      </c>
      <c r="BI148" s="405">
        <f t="shared" si="226"/>
        <v>0</v>
      </c>
      <c r="BJ148" s="406">
        <f t="shared" si="202"/>
        <v>0</v>
      </c>
      <c r="BK148" s="391" t="str">
        <f t="shared" si="203"/>
        <v>0</v>
      </c>
      <c r="BL148" s="391" t="str">
        <f t="shared" si="204"/>
        <v>0</v>
      </c>
      <c r="BM148" s="405">
        <f t="shared" si="227"/>
        <v>0</v>
      </c>
      <c r="BN148" s="405" t="str">
        <f t="shared" si="228"/>
        <v>0m0</v>
      </c>
      <c r="BO148" s="392">
        <f t="shared" si="229"/>
        <v>0</v>
      </c>
      <c r="BP148" s="392">
        <f t="shared" si="230"/>
        <v>0</v>
      </c>
      <c r="BQ148" s="405">
        <f t="shared" si="231"/>
        <v>0</v>
      </c>
      <c r="BR148" s="406">
        <f t="shared" si="232"/>
        <v>0</v>
      </c>
      <c r="BS148" s="391" t="str">
        <f t="shared" si="233"/>
        <v>0</v>
      </c>
      <c r="BT148" s="391" t="str">
        <f t="shared" si="234"/>
        <v>0</v>
      </c>
      <c r="BU148" s="405">
        <f t="shared" si="235"/>
        <v>0</v>
      </c>
      <c r="BV148" s="405" t="str">
        <f t="shared" si="236"/>
        <v>0m0</v>
      </c>
      <c r="BW148" s="392">
        <f t="shared" si="237"/>
        <v>0</v>
      </c>
      <c r="BX148" s="392">
        <f t="shared" si="238"/>
        <v>0</v>
      </c>
      <c r="BY148" s="405">
        <f t="shared" si="239"/>
        <v>0</v>
      </c>
      <c r="BZ148" s="406">
        <f t="shared" si="240"/>
        <v>0</v>
      </c>
      <c r="CA148" s="391" t="str">
        <f t="shared" si="241"/>
        <v>0</v>
      </c>
      <c r="CB148" s="391" t="str">
        <f t="shared" si="242"/>
        <v>0</v>
      </c>
      <c r="CC148" s="405">
        <f t="shared" si="243"/>
        <v>0</v>
      </c>
      <c r="CD148" s="405" t="str">
        <f t="shared" si="244"/>
        <v>0m0</v>
      </c>
      <c r="CE148" s="392">
        <f t="shared" si="245"/>
        <v>0</v>
      </c>
      <c r="CF148" s="392">
        <f t="shared" si="246"/>
        <v>0</v>
      </c>
      <c r="CG148" s="405">
        <f t="shared" si="247"/>
        <v>0</v>
      </c>
      <c r="CH148" s="406">
        <f t="shared" si="248"/>
        <v>0</v>
      </c>
      <c r="CI148" s="391" t="str">
        <f t="shared" si="249"/>
        <v>0</v>
      </c>
      <c r="CJ148" s="391" t="str">
        <f t="shared" si="250"/>
        <v>0</v>
      </c>
      <c r="CK148" s="405">
        <f t="shared" si="251"/>
        <v>0</v>
      </c>
      <c r="CL148" s="405" t="str">
        <f t="shared" si="252"/>
        <v>0m0</v>
      </c>
      <c r="CM148" s="392">
        <f t="shared" si="253"/>
        <v>0</v>
      </c>
      <c r="CN148" s="392">
        <f t="shared" si="254"/>
        <v>0</v>
      </c>
      <c r="CO148" s="405">
        <f t="shared" si="255"/>
        <v>0</v>
      </c>
      <c r="CP148" s="406">
        <f t="shared" si="256"/>
        <v>0</v>
      </c>
      <c r="CQ148" s="391" t="str">
        <f t="shared" si="257"/>
        <v>0</v>
      </c>
      <c r="CR148" s="391" t="str">
        <f t="shared" si="258"/>
        <v>0</v>
      </c>
      <c r="CS148" s="405">
        <f t="shared" si="259"/>
        <v>0</v>
      </c>
      <c r="CT148" s="405" t="str">
        <f t="shared" si="260"/>
        <v>0m0</v>
      </c>
      <c r="CU148" s="405">
        <f t="shared" si="261"/>
        <v>0</v>
      </c>
      <c r="CV148" s="405">
        <f t="shared" si="262"/>
        <v>0</v>
      </c>
      <c r="CW148" s="405">
        <f t="shared" si="263"/>
        <v>0</v>
      </c>
      <c r="CX148" s="405">
        <f t="shared" si="264"/>
        <v>0</v>
      </c>
      <c r="CY148" s="405">
        <f t="shared" si="265"/>
        <v>0</v>
      </c>
      <c r="CZ148" s="405" t="str">
        <f t="shared" si="266"/>
        <v/>
      </c>
      <c r="DA148" s="405" t="str">
        <f t="shared" si="267"/>
        <v/>
      </c>
      <c r="DB148" s="405" t="str">
        <f t="shared" si="268"/>
        <v/>
      </c>
      <c r="DC148" s="405" t="str">
        <f t="shared" si="269"/>
        <v/>
      </c>
      <c r="DD148" s="405" t="str">
        <f t="shared" si="270"/>
        <v/>
      </c>
      <c r="DE148" s="405"/>
      <c r="DG148" s="405" t="str">
        <f t="shared" si="271"/>
        <v/>
      </c>
      <c r="DH148" s="405" t="str">
        <f t="shared" si="272"/>
        <v/>
      </c>
      <c r="DI148" s="405">
        <f t="shared" si="273"/>
        <v>0</v>
      </c>
      <c r="DJ148" s="405" t="str">
        <f t="shared" si="274"/>
        <v/>
      </c>
      <c r="DK148" s="405" t="str">
        <f t="shared" si="275"/>
        <v/>
      </c>
      <c r="DL148" s="405" t="str">
        <f t="shared" si="276"/>
        <v/>
      </c>
      <c r="DM148" s="405" t="str">
        <f t="shared" si="277"/>
        <v/>
      </c>
      <c r="DN148" s="405" t="str">
        <f t="shared" si="278"/>
        <v/>
      </c>
      <c r="DO148" s="405" t="str">
        <f t="shared" si="279"/>
        <v/>
      </c>
      <c r="DS148" s="386">
        <f t="shared" si="282"/>
        <v>0</v>
      </c>
      <c r="DT148" s="386">
        <f t="shared" si="280"/>
        <v>0</v>
      </c>
      <c r="DU148" s="404">
        <f t="shared" si="281"/>
        <v>0</v>
      </c>
    </row>
    <row r="149" spans="1:125" s="404" customFormat="1" ht="18" hidden="1" customHeight="1">
      <c r="A149" s="140" t="str">
        <f t="shared" si="205"/>
        <v/>
      </c>
      <c r="B149" s="153"/>
      <c r="C149" s="31" t="str">
        <f>IF(B149="","",VLOOKUP(B149,学連登録!$C$2:$G$3000,2,FALSE))</f>
        <v/>
      </c>
      <c r="D149" s="32" t="str">
        <f>IF(B149="","",VLOOKUP(B149,学連登録!$C$2:$G$3000,3,FALSE))</f>
        <v/>
      </c>
      <c r="E149" s="33" t="str">
        <f>IF(B149="","",VLOOKUP(B149,学連登録!$C$2:$G$3000,4,FALSE))</f>
        <v/>
      </c>
      <c r="F149" s="376" t="str">
        <f>IF(B149="","",VLOOKUP(B149,学連登録!$C$2:$I$3000,7,FALSE))</f>
        <v/>
      </c>
      <c r="G149" s="154"/>
      <c r="H149" s="915"/>
      <c r="I149" s="916"/>
      <c r="J149" s="155"/>
      <c r="K149" s="887"/>
      <c r="L149" s="888"/>
      <c r="M149" s="155"/>
      <c r="N149" s="881"/>
      <c r="O149" s="882"/>
      <c r="P149" s="154"/>
      <c r="Q149" s="887"/>
      <c r="R149" s="888"/>
      <c r="S149" s="154"/>
      <c r="T149" s="887"/>
      <c r="U149" s="888"/>
      <c r="V149" s="101" t="str">
        <f>IF(B149="","",VLOOKUP(B149,学連登録!$C$2:$H$3000,6,FALSE))</f>
        <v/>
      </c>
      <c r="W149" s="370"/>
      <c r="X149" s="152"/>
      <c r="Y149" s="116" t="str">
        <f t="shared" si="195"/>
        <v/>
      </c>
      <c r="Z149" s="97" t="str">
        <f>IF(G149="","",VLOOKUP(G149,種目名!$O$5:$T$104,3,0))</f>
        <v/>
      </c>
      <c r="AA149" s="98" t="str">
        <f>IF(J149="","",VLOOKUP(J149,種目名!$O$5:$T$104,3,0))</f>
        <v/>
      </c>
      <c r="AB149" s="117" t="str">
        <f>IF(M149="","",VLOOKUP(M149,種目名!$O$5:$T$104,3,0))</f>
        <v/>
      </c>
      <c r="AC149" s="117" t="str">
        <f>IF(P149="","",VLOOKUP(AF149,種目名!$O$5:$T$104,3,0))</f>
        <v/>
      </c>
      <c r="AD149" s="118" t="str">
        <f>IF(S149="","",VLOOKUP(AI149,種目名!$O$5:$T$104,3,0))</f>
        <v/>
      </c>
      <c r="AE149" s="115">
        <f t="shared" si="196"/>
        <v>0</v>
      </c>
      <c r="AF149" s="152" t="str">
        <f t="shared" si="197"/>
        <v/>
      </c>
      <c r="AG149" s="152" t="str">
        <f t="shared" si="198"/>
        <v/>
      </c>
      <c r="AH149" s="115">
        <f t="shared" si="199"/>
        <v>0</v>
      </c>
      <c r="AI149" s="152" t="str">
        <f t="shared" si="200"/>
        <v/>
      </c>
      <c r="AJ149" s="152" t="str">
        <f t="shared" si="201"/>
        <v/>
      </c>
      <c r="AK149" s="383"/>
      <c r="AL149" s="166">
        <f t="shared" si="206"/>
        <v>0</v>
      </c>
      <c r="AM149" s="392">
        <f t="shared" si="207"/>
        <v>0</v>
      </c>
      <c r="AN149" s="392">
        <f>COUNTIF($B$12:B149,B149)</f>
        <v>0</v>
      </c>
      <c r="AO149" s="392"/>
      <c r="AP149" s="392" t="str">
        <f t="shared" si="208"/>
        <v/>
      </c>
      <c r="AQ149" s="392" t="str">
        <f t="shared" si="209"/>
        <v/>
      </c>
      <c r="AR149" s="392" t="str">
        <f t="shared" si="210"/>
        <v/>
      </c>
      <c r="AS149" s="392" t="str">
        <f t="shared" si="211"/>
        <v/>
      </c>
      <c r="AT149" s="392">
        <f t="shared" si="212"/>
        <v>0</v>
      </c>
      <c r="AU149" s="392" t="str">
        <f t="shared" si="213"/>
        <v/>
      </c>
      <c r="AV149" s="392" t="str">
        <f t="shared" si="214"/>
        <v/>
      </c>
      <c r="AW149" s="392" t="str">
        <f t="shared" si="215"/>
        <v/>
      </c>
      <c r="AX149" s="392" t="str">
        <f t="shared" si="216"/>
        <v/>
      </c>
      <c r="AY149" s="392" t="str">
        <f t="shared" si="217"/>
        <v/>
      </c>
      <c r="AZ149" s="392" t="str">
        <f t="shared" si="218"/>
        <v/>
      </c>
      <c r="BA149" s="392" t="str">
        <f t="shared" si="219"/>
        <v/>
      </c>
      <c r="BB149" s="392" t="str">
        <f t="shared" si="220"/>
        <v/>
      </c>
      <c r="BC149" s="392" t="str">
        <f t="shared" si="221"/>
        <v/>
      </c>
      <c r="BD149" s="396" t="str">
        <f t="shared" si="222"/>
        <v/>
      </c>
      <c r="BE149" s="386">
        <f t="shared" si="223"/>
        <v>0</v>
      </c>
      <c r="BF149" s="152"/>
      <c r="BG149" s="392">
        <f t="shared" si="224"/>
        <v>0</v>
      </c>
      <c r="BH149" s="392">
        <f t="shared" si="225"/>
        <v>0</v>
      </c>
      <c r="BI149" s="405">
        <f t="shared" si="226"/>
        <v>0</v>
      </c>
      <c r="BJ149" s="406">
        <f t="shared" si="202"/>
        <v>0</v>
      </c>
      <c r="BK149" s="391" t="str">
        <f t="shared" si="203"/>
        <v>0</v>
      </c>
      <c r="BL149" s="391" t="str">
        <f t="shared" si="204"/>
        <v>0</v>
      </c>
      <c r="BM149" s="405">
        <f t="shared" si="227"/>
        <v>0</v>
      </c>
      <c r="BN149" s="405" t="str">
        <f t="shared" si="228"/>
        <v>0m0</v>
      </c>
      <c r="BO149" s="392">
        <f t="shared" si="229"/>
        <v>0</v>
      </c>
      <c r="BP149" s="392">
        <f t="shared" si="230"/>
        <v>0</v>
      </c>
      <c r="BQ149" s="405">
        <f t="shared" si="231"/>
        <v>0</v>
      </c>
      <c r="BR149" s="406">
        <f t="shared" si="232"/>
        <v>0</v>
      </c>
      <c r="BS149" s="391" t="str">
        <f t="shared" si="233"/>
        <v>0</v>
      </c>
      <c r="BT149" s="391" t="str">
        <f t="shared" si="234"/>
        <v>0</v>
      </c>
      <c r="BU149" s="405">
        <f t="shared" si="235"/>
        <v>0</v>
      </c>
      <c r="BV149" s="405" t="str">
        <f t="shared" si="236"/>
        <v>0m0</v>
      </c>
      <c r="BW149" s="392">
        <f t="shared" si="237"/>
        <v>0</v>
      </c>
      <c r="BX149" s="392">
        <f t="shared" si="238"/>
        <v>0</v>
      </c>
      <c r="BY149" s="405">
        <f t="shared" si="239"/>
        <v>0</v>
      </c>
      <c r="BZ149" s="406">
        <f t="shared" si="240"/>
        <v>0</v>
      </c>
      <c r="CA149" s="391" t="str">
        <f t="shared" si="241"/>
        <v>0</v>
      </c>
      <c r="CB149" s="391" t="str">
        <f t="shared" si="242"/>
        <v>0</v>
      </c>
      <c r="CC149" s="405">
        <f t="shared" si="243"/>
        <v>0</v>
      </c>
      <c r="CD149" s="405" t="str">
        <f t="shared" si="244"/>
        <v>0m0</v>
      </c>
      <c r="CE149" s="392">
        <f t="shared" si="245"/>
        <v>0</v>
      </c>
      <c r="CF149" s="392">
        <f t="shared" si="246"/>
        <v>0</v>
      </c>
      <c r="CG149" s="405">
        <f t="shared" si="247"/>
        <v>0</v>
      </c>
      <c r="CH149" s="406">
        <f t="shared" si="248"/>
        <v>0</v>
      </c>
      <c r="CI149" s="391" t="str">
        <f t="shared" si="249"/>
        <v>0</v>
      </c>
      <c r="CJ149" s="391" t="str">
        <f t="shared" si="250"/>
        <v>0</v>
      </c>
      <c r="CK149" s="405">
        <f t="shared" si="251"/>
        <v>0</v>
      </c>
      <c r="CL149" s="405" t="str">
        <f t="shared" si="252"/>
        <v>0m0</v>
      </c>
      <c r="CM149" s="392">
        <f t="shared" si="253"/>
        <v>0</v>
      </c>
      <c r="CN149" s="392">
        <f t="shared" si="254"/>
        <v>0</v>
      </c>
      <c r="CO149" s="405">
        <f t="shared" si="255"/>
        <v>0</v>
      </c>
      <c r="CP149" s="406">
        <f t="shared" si="256"/>
        <v>0</v>
      </c>
      <c r="CQ149" s="391" t="str">
        <f t="shared" si="257"/>
        <v>0</v>
      </c>
      <c r="CR149" s="391" t="str">
        <f t="shared" si="258"/>
        <v>0</v>
      </c>
      <c r="CS149" s="405">
        <f t="shared" si="259"/>
        <v>0</v>
      </c>
      <c r="CT149" s="405" t="str">
        <f t="shared" si="260"/>
        <v>0m0</v>
      </c>
      <c r="CU149" s="405">
        <f t="shared" si="261"/>
        <v>0</v>
      </c>
      <c r="CV149" s="405">
        <f t="shared" si="262"/>
        <v>0</v>
      </c>
      <c r="CW149" s="405">
        <f t="shared" si="263"/>
        <v>0</v>
      </c>
      <c r="CX149" s="405">
        <f t="shared" si="264"/>
        <v>0</v>
      </c>
      <c r="CY149" s="405">
        <f t="shared" si="265"/>
        <v>0</v>
      </c>
      <c r="CZ149" s="405" t="str">
        <f t="shared" si="266"/>
        <v/>
      </c>
      <c r="DA149" s="405" t="str">
        <f t="shared" si="267"/>
        <v/>
      </c>
      <c r="DB149" s="405" t="str">
        <f t="shared" si="268"/>
        <v/>
      </c>
      <c r="DC149" s="405" t="str">
        <f t="shared" si="269"/>
        <v/>
      </c>
      <c r="DD149" s="405" t="str">
        <f t="shared" si="270"/>
        <v/>
      </c>
      <c r="DE149" s="405"/>
      <c r="DG149" s="405" t="str">
        <f t="shared" si="271"/>
        <v/>
      </c>
      <c r="DH149" s="405" t="str">
        <f t="shared" si="272"/>
        <v/>
      </c>
      <c r="DI149" s="405">
        <f t="shared" si="273"/>
        <v>0</v>
      </c>
      <c r="DJ149" s="405" t="str">
        <f t="shared" si="274"/>
        <v/>
      </c>
      <c r="DK149" s="405" t="str">
        <f t="shared" si="275"/>
        <v/>
      </c>
      <c r="DL149" s="405" t="str">
        <f t="shared" si="276"/>
        <v/>
      </c>
      <c r="DM149" s="405" t="str">
        <f t="shared" si="277"/>
        <v/>
      </c>
      <c r="DN149" s="405" t="str">
        <f t="shared" si="278"/>
        <v/>
      </c>
      <c r="DO149" s="405" t="str">
        <f t="shared" si="279"/>
        <v/>
      </c>
      <c r="DS149" s="386">
        <f t="shared" si="282"/>
        <v>0</v>
      </c>
      <c r="DT149" s="386">
        <f t="shared" si="280"/>
        <v>0</v>
      </c>
      <c r="DU149" s="404">
        <f t="shared" si="281"/>
        <v>0</v>
      </c>
    </row>
    <row r="150" spans="1:125" s="404" customFormat="1" ht="18" hidden="1" customHeight="1">
      <c r="A150" s="140" t="str">
        <f t="shared" si="205"/>
        <v/>
      </c>
      <c r="B150" s="153"/>
      <c r="C150" s="31" t="str">
        <f>IF(B150="","",VLOOKUP(B150,学連登録!$C$2:$G$3000,2,FALSE))</f>
        <v/>
      </c>
      <c r="D150" s="32" t="str">
        <f>IF(B150="","",VLOOKUP(B150,学連登録!$C$2:$G$3000,3,FALSE))</f>
        <v/>
      </c>
      <c r="E150" s="33" t="str">
        <f>IF(B150="","",VLOOKUP(B150,学連登録!$C$2:$G$3000,4,FALSE))</f>
        <v/>
      </c>
      <c r="F150" s="376" t="str">
        <f>IF(B150="","",VLOOKUP(B150,学連登録!$C$2:$I$3000,7,FALSE))</f>
        <v/>
      </c>
      <c r="G150" s="154"/>
      <c r="H150" s="915"/>
      <c r="I150" s="916"/>
      <c r="J150" s="155"/>
      <c r="K150" s="887"/>
      <c r="L150" s="888"/>
      <c r="M150" s="155"/>
      <c r="N150" s="881"/>
      <c r="O150" s="882"/>
      <c r="P150" s="154"/>
      <c r="Q150" s="887"/>
      <c r="R150" s="888"/>
      <c r="S150" s="154"/>
      <c r="T150" s="887"/>
      <c r="U150" s="888"/>
      <c r="V150" s="101" t="str">
        <f>IF(B150="","",VLOOKUP(B150,学連登録!$C$2:$H$3000,6,FALSE))</f>
        <v/>
      </c>
      <c r="W150" s="370"/>
      <c r="X150" s="152"/>
      <c r="Y150" s="116" t="str">
        <f t="shared" ref="Y150:Y213" si="283">IF(C150="","",$S$3)</f>
        <v/>
      </c>
      <c r="Z150" s="97" t="str">
        <f>IF(G150="","",VLOOKUP(G150,種目名!$O$5:$T$104,3,0))</f>
        <v/>
      </c>
      <c r="AA150" s="98" t="str">
        <f>IF(J150="","",VLOOKUP(J150,種目名!$O$5:$T$104,3,0))</f>
        <v/>
      </c>
      <c r="AB150" s="117" t="str">
        <f>IF(M150="","",VLOOKUP(M150,種目名!$O$5:$T$104,3,0))</f>
        <v/>
      </c>
      <c r="AC150" s="117" t="str">
        <f>IF(P150="","",VLOOKUP(AF150,種目名!$O$5:$T$104,3,0))</f>
        <v/>
      </c>
      <c r="AD150" s="118" t="str">
        <f>IF(S150="","",VLOOKUP(AI150,種目名!$O$5:$T$104,3,0))</f>
        <v/>
      </c>
      <c r="AE150" s="115">
        <f t="shared" ref="AE150:AE213" si="284">LENB(P150)</f>
        <v>0</v>
      </c>
      <c r="AF150" s="152" t="str">
        <f t="shared" ref="AF150:AF213" si="285">IF(AE150,LEFTB(P150,AE150-1),"")</f>
        <v/>
      </c>
      <c r="AG150" s="152" t="str">
        <f t="shared" ref="AG150:AG213" si="286">IF(AE150,MIDB(P150,AE150,1),"")</f>
        <v/>
      </c>
      <c r="AH150" s="115">
        <f t="shared" ref="AH150:AH213" si="287">LENB(S150)</f>
        <v>0</v>
      </c>
      <c r="AI150" s="152" t="str">
        <f t="shared" ref="AI150:AI213" si="288">IF(AH150,LEFTB(S150,AH150-1),"")</f>
        <v/>
      </c>
      <c r="AJ150" s="152" t="str">
        <f t="shared" ref="AJ150:AJ213" si="289">IF(AH150,MIDB(S150,AH150,1),"")</f>
        <v/>
      </c>
      <c r="AK150" s="383"/>
      <c r="AL150" s="166">
        <f t="shared" si="206"/>
        <v>0</v>
      </c>
      <c r="AM150" s="392">
        <f t="shared" si="207"/>
        <v>0</v>
      </c>
      <c r="AN150" s="392">
        <f>COUNTIF($B$12:B150,B150)</f>
        <v>0</v>
      </c>
      <c r="AO150" s="392"/>
      <c r="AP150" s="392" t="str">
        <f t="shared" si="208"/>
        <v/>
      </c>
      <c r="AQ150" s="392" t="str">
        <f t="shared" si="209"/>
        <v/>
      </c>
      <c r="AR150" s="392" t="str">
        <f t="shared" si="210"/>
        <v/>
      </c>
      <c r="AS150" s="392" t="str">
        <f t="shared" si="211"/>
        <v/>
      </c>
      <c r="AT150" s="392">
        <f t="shared" si="212"/>
        <v>0</v>
      </c>
      <c r="AU150" s="392" t="str">
        <f t="shared" si="213"/>
        <v/>
      </c>
      <c r="AV150" s="392" t="str">
        <f t="shared" si="214"/>
        <v/>
      </c>
      <c r="AW150" s="392" t="str">
        <f t="shared" si="215"/>
        <v/>
      </c>
      <c r="AX150" s="392" t="str">
        <f t="shared" si="216"/>
        <v/>
      </c>
      <c r="AY150" s="392" t="str">
        <f t="shared" si="217"/>
        <v/>
      </c>
      <c r="AZ150" s="392" t="str">
        <f t="shared" si="218"/>
        <v/>
      </c>
      <c r="BA150" s="392" t="str">
        <f t="shared" si="219"/>
        <v/>
      </c>
      <c r="BB150" s="392" t="str">
        <f t="shared" si="220"/>
        <v/>
      </c>
      <c r="BC150" s="392" t="str">
        <f t="shared" si="221"/>
        <v/>
      </c>
      <c r="BD150" s="396" t="str">
        <f t="shared" si="222"/>
        <v/>
      </c>
      <c r="BE150" s="386">
        <f t="shared" si="223"/>
        <v>0</v>
      </c>
      <c r="BF150" s="152"/>
      <c r="BG150" s="392">
        <f t="shared" si="224"/>
        <v>0</v>
      </c>
      <c r="BH150" s="392">
        <f t="shared" si="225"/>
        <v>0</v>
      </c>
      <c r="BI150" s="405">
        <f t="shared" si="226"/>
        <v>0</v>
      </c>
      <c r="BJ150" s="406">
        <f t="shared" si="202"/>
        <v>0</v>
      </c>
      <c r="BK150" s="391" t="str">
        <f t="shared" si="203"/>
        <v>0</v>
      </c>
      <c r="BL150" s="391" t="str">
        <f t="shared" si="204"/>
        <v>0</v>
      </c>
      <c r="BM150" s="405">
        <f t="shared" si="227"/>
        <v>0</v>
      </c>
      <c r="BN150" s="405" t="str">
        <f t="shared" si="228"/>
        <v>0m0</v>
      </c>
      <c r="BO150" s="392">
        <f t="shared" si="229"/>
        <v>0</v>
      </c>
      <c r="BP150" s="392">
        <f t="shared" si="230"/>
        <v>0</v>
      </c>
      <c r="BQ150" s="405">
        <f t="shared" si="231"/>
        <v>0</v>
      </c>
      <c r="BR150" s="406">
        <f t="shared" si="232"/>
        <v>0</v>
      </c>
      <c r="BS150" s="391" t="str">
        <f t="shared" si="233"/>
        <v>0</v>
      </c>
      <c r="BT150" s="391" t="str">
        <f t="shared" si="234"/>
        <v>0</v>
      </c>
      <c r="BU150" s="405">
        <f t="shared" si="235"/>
        <v>0</v>
      </c>
      <c r="BV150" s="405" t="str">
        <f t="shared" si="236"/>
        <v>0m0</v>
      </c>
      <c r="BW150" s="392">
        <f t="shared" si="237"/>
        <v>0</v>
      </c>
      <c r="BX150" s="392">
        <f t="shared" si="238"/>
        <v>0</v>
      </c>
      <c r="BY150" s="405">
        <f t="shared" si="239"/>
        <v>0</v>
      </c>
      <c r="BZ150" s="406">
        <f t="shared" si="240"/>
        <v>0</v>
      </c>
      <c r="CA150" s="391" t="str">
        <f t="shared" si="241"/>
        <v>0</v>
      </c>
      <c r="CB150" s="391" t="str">
        <f t="shared" si="242"/>
        <v>0</v>
      </c>
      <c r="CC150" s="405">
        <f t="shared" si="243"/>
        <v>0</v>
      </c>
      <c r="CD150" s="405" t="str">
        <f t="shared" si="244"/>
        <v>0m0</v>
      </c>
      <c r="CE150" s="392">
        <f t="shared" si="245"/>
        <v>0</v>
      </c>
      <c r="CF150" s="392">
        <f t="shared" si="246"/>
        <v>0</v>
      </c>
      <c r="CG150" s="405">
        <f t="shared" si="247"/>
        <v>0</v>
      </c>
      <c r="CH150" s="406">
        <f t="shared" si="248"/>
        <v>0</v>
      </c>
      <c r="CI150" s="391" t="str">
        <f t="shared" si="249"/>
        <v>0</v>
      </c>
      <c r="CJ150" s="391" t="str">
        <f t="shared" si="250"/>
        <v>0</v>
      </c>
      <c r="CK150" s="405">
        <f t="shared" si="251"/>
        <v>0</v>
      </c>
      <c r="CL150" s="405" t="str">
        <f t="shared" si="252"/>
        <v>0m0</v>
      </c>
      <c r="CM150" s="392">
        <f t="shared" si="253"/>
        <v>0</v>
      </c>
      <c r="CN150" s="392">
        <f t="shared" si="254"/>
        <v>0</v>
      </c>
      <c r="CO150" s="405">
        <f t="shared" si="255"/>
        <v>0</v>
      </c>
      <c r="CP150" s="406">
        <f t="shared" si="256"/>
        <v>0</v>
      </c>
      <c r="CQ150" s="391" t="str">
        <f t="shared" si="257"/>
        <v>0</v>
      </c>
      <c r="CR150" s="391" t="str">
        <f t="shared" si="258"/>
        <v>0</v>
      </c>
      <c r="CS150" s="405">
        <f t="shared" si="259"/>
        <v>0</v>
      </c>
      <c r="CT150" s="405" t="str">
        <f t="shared" si="260"/>
        <v>0m0</v>
      </c>
      <c r="CU150" s="405">
        <f t="shared" si="261"/>
        <v>0</v>
      </c>
      <c r="CV150" s="405">
        <f t="shared" si="262"/>
        <v>0</v>
      </c>
      <c r="CW150" s="405">
        <f t="shared" si="263"/>
        <v>0</v>
      </c>
      <c r="CX150" s="405">
        <f t="shared" si="264"/>
        <v>0</v>
      </c>
      <c r="CY150" s="405">
        <f t="shared" si="265"/>
        <v>0</v>
      </c>
      <c r="CZ150" s="405" t="str">
        <f t="shared" si="266"/>
        <v/>
      </c>
      <c r="DA150" s="405" t="str">
        <f t="shared" si="267"/>
        <v/>
      </c>
      <c r="DB150" s="405" t="str">
        <f t="shared" si="268"/>
        <v/>
      </c>
      <c r="DC150" s="405" t="str">
        <f t="shared" si="269"/>
        <v/>
      </c>
      <c r="DD150" s="405" t="str">
        <f t="shared" si="270"/>
        <v/>
      </c>
      <c r="DE150" s="405"/>
      <c r="DG150" s="405" t="str">
        <f t="shared" si="271"/>
        <v/>
      </c>
      <c r="DH150" s="405" t="str">
        <f t="shared" si="272"/>
        <v/>
      </c>
      <c r="DI150" s="405">
        <f t="shared" si="273"/>
        <v>0</v>
      </c>
      <c r="DJ150" s="405" t="str">
        <f t="shared" si="274"/>
        <v/>
      </c>
      <c r="DK150" s="405" t="str">
        <f t="shared" si="275"/>
        <v/>
      </c>
      <c r="DL150" s="405" t="str">
        <f t="shared" si="276"/>
        <v/>
      </c>
      <c r="DM150" s="405" t="str">
        <f t="shared" si="277"/>
        <v/>
      </c>
      <c r="DN150" s="405" t="str">
        <f t="shared" si="278"/>
        <v/>
      </c>
      <c r="DO150" s="405" t="str">
        <f t="shared" si="279"/>
        <v/>
      </c>
      <c r="DS150" s="386">
        <f t="shared" si="282"/>
        <v>0</v>
      </c>
      <c r="DT150" s="386">
        <f t="shared" si="280"/>
        <v>0</v>
      </c>
      <c r="DU150" s="404">
        <f t="shared" si="281"/>
        <v>0</v>
      </c>
    </row>
    <row r="151" spans="1:125" s="404" customFormat="1" ht="18" hidden="1" customHeight="1">
      <c r="A151" s="140" t="str">
        <f t="shared" si="205"/>
        <v/>
      </c>
      <c r="B151" s="153"/>
      <c r="C151" s="31" t="str">
        <f>IF(B151="","",VLOOKUP(B151,学連登録!$C$2:$G$3000,2,FALSE))</f>
        <v/>
      </c>
      <c r="D151" s="32" t="str">
        <f>IF(B151="","",VLOOKUP(B151,学連登録!$C$2:$G$3000,3,FALSE))</f>
        <v/>
      </c>
      <c r="E151" s="33" t="str">
        <f>IF(B151="","",VLOOKUP(B151,学連登録!$C$2:$G$3000,4,FALSE))</f>
        <v/>
      </c>
      <c r="F151" s="376" t="str">
        <f>IF(B151="","",VLOOKUP(B151,学連登録!$C$2:$I$3000,7,FALSE))</f>
        <v/>
      </c>
      <c r="G151" s="154"/>
      <c r="H151" s="915"/>
      <c r="I151" s="916"/>
      <c r="J151" s="155"/>
      <c r="K151" s="887"/>
      <c r="L151" s="888"/>
      <c r="M151" s="155"/>
      <c r="N151" s="881"/>
      <c r="O151" s="882"/>
      <c r="P151" s="154"/>
      <c r="Q151" s="887"/>
      <c r="R151" s="888"/>
      <c r="S151" s="154"/>
      <c r="T151" s="887"/>
      <c r="U151" s="888"/>
      <c r="V151" s="101" t="str">
        <f>IF(B151="","",VLOOKUP(B151,学連登録!$C$2:$H$3000,6,FALSE))</f>
        <v/>
      </c>
      <c r="W151" s="370"/>
      <c r="X151" s="152"/>
      <c r="Y151" s="116" t="str">
        <f t="shared" si="283"/>
        <v/>
      </c>
      <c r="Z151" s="97" t="str">
        <f>IF(G151="","",VLOOKUP(G151,種目名!$O$5:$T$104,3,0))</f>
        <v/>
      </c>
      <c r="AA151" s="98" t="str">
        <f>IF(J151="","",VLOOKUP(J151,種目名!$O$5:$T$104,3,0))</f>
        <v/>
      </c>
      <c r="AB151" s="117" t="str">
        <f>IF(M151="","",VLOOKUP(M151,種目名!$O$5:$T$104,3,0))</f>
        <v/>
      </c>
      <c r="AC151" s="117" t="str">
        <f>IF(P151="","",VLOOKUP(AF151,種目名!$O$5:$T$104,3,0))</f>
        <v/>
      </c>
      <c r="AD151" s="118" t="str">
        <f>IF(S151="","",VLOOKUP(AI151,種目名!$O$5:$T$104,3,0))</f>
        <v/>
      </c>
      <c r="AE151" s="115">
        <f t="shared" si="284"/>
        <v>0</v>
      </c>
      <c r="AF151" s="152" t="str">
        <f t="shared" si="285"/>
        <v/>
      </c>
      <c r="AG151" s="152" t="str">
        <f t="shared" si="286"/>
        <v/>
      </c>
      <c r="AH151" s="115">
        <f t="shared" si="287"/>
        <v>0</v>
      </c>
      <c r="AI151" s="152" t="str">
        <f t="shared" si="288"/>
        <v/>
      </c>
      <c r="AJ151" s="152" t="str">
        <f t="shared" si="289"/>
        <v/>
      </c>
      <c r="AK151" s="383"/>
      <c r="AL151" s="166">
        <f t="shared" si="206"/>
        <v>0</v>
      </c>
      <c r="AM151" s="392">
        <f t="shared" si="207"/>
        <v>0</v>
      </c>
      <c r="AN151" s="392">
        <f>COUNTIF($B$12:B151,B151)</f>
        <v>0</v>
      </c>
      <c r="AO151" s="392"/>
      <c r="AP151" s="392" t="str">
        <f t="shared" si="208"/>
        <v/>
      </c>
      <c r="AQ151" s="392" t="str">
        <f t="shared" si="209"/>
        <v/>
      </c>
      <c r="AR151" s="392" t="str">
        <f t="shared" si="210"/>
        <v/>
      </c>
      <c r="AS151" s="392" t="str">
        <f t="shared" si="211"/>
        <v/>
      </c>
      <c r="AT151" s="392">
        <f t="shared" si="212"/>
        <v>0</v>
      </c>
      <c r="AU151" s="392" t="str">
        <f t="shared" si="213"/>
        <v/>
      </c>
      <c r="AV151" s="392" t="str">
        <f t="shared" si="214"/>
        <v/>
      </c>
      <c r="AW151" s="392" t="str">
        <f t="shared" si="215"/>
        <v/>
      </c>
      <c r="AX151" s="392" t="str">
        <f t="shared" si="216"/>
        <v/>
      </c>
      <c r="AY151" s="392" t="str">
        <f t="shared" si="217"/>
        <v/>
      </c>
      <c r="AZ151" s="392" t="str">
        <f t="shared" si="218"/>
        <v/>
      </c>
      <c r="BA151" s="392" t="str">
        <f t="shared" si="219"/>
        <v/>
      </c>
      <c r="BB151" s="392" t="str">
        <f t="shared" si="220"/>
        <v/>
      </c>
      <c r="BC151" s="392" t="str">
        <f t="shared" si="221"/>
        <v/>
      </c>
      <c r="BD151" s="396" t="str">
        <f t="shared" si="222"/>
        <v/>
      </c>
      <c r="BE151" s="386">
        <f t="shared" si="223"/>
        <v>0</v>
      </c>
      <c r="BF151" s="152"/>
      <c r="BG151" s="392">
        <f t="shared" si="224"/>
        <v>0</v>
      </c>
      <c r="BH151" s="392">
        <f t="shared" si="225"/>
        <v>0</v>
      </c>
      <c r="BI151" s="405">
        <f t="shared" si="226"/>
        <v>0</v>
      </c>
      <c r="BJ151" s="406">
        <f t="shared" si="202"/>
        <v>0</v>
      </c>
      <c r="BK151" s="391" t="str">
        <f t="shared" si="203"/>
        <v>0</v>
      </c>
      <c r="BL151" s="391" t="str">
        <f t="shared" si="204"/>
        <v>0</v>
      </c>
      <c r="BM151" s="405">
        <f t="shared" si="227"/>
        <v>0</v>
      </c>
      <c r="BN151" s="405" t="str">
        <f t="shared" si="228"/>
        <v>0m0</v>
      </c>
      <c r="BO151" s="392">
        <f t="shared" si="229"/>
        <v>0</v>
      </c>
      <c r="BP151" s="392">
        <f t="shared" si="230"/>
        <v>0</v>
      </c>
      <c r="BQ151" s="405">
        <f t="shared" si="231"/>
        <v>0</v>
      </c>
      <c r="BR151" s="406">
        <f t="shared" si="232"/>
        <v>0</v>
      </c>
      <c r="BS151" s="391" t="str">
        <f t="shared" si="233"/>
        <v>0</v>
      </c>
      <c r="BT151" s="391" t="str">
        <f t="shared" si="234"/>
        <v>0</v>
      </c>
      <c r="BU151" s="405">
        <f t="shared" si="235"/>
        <v>0</v>
      </c>
      <c r="BV151" s="405" t="str">
        <f t="shared" si="236"/>
        <v>0m0</v>
      </c>
      <c r="BW151" s="392">
        <f t="shared" si="237"/>
        <v>0</v>
      </c>
      <c r="BX151" s="392">
        <f t="shared" si="238"/>
        <v>0</v>
      </c>
      <c r="BY151" s="405">
        <f t="shared" si="239"/>
        <v>0</v>
      </c>
      <c r="BZ151" s="406">
        <f t="shared" si="240"/>
        <v>0</v>
      </c>
      <c r="CA151" s="391" t="str">
        <f t="shared" si="241"/>
        <v>0</v>
      </c>
      <c r="CB151" s="391" t="str">
        <f t="shared" si="242"/>
        <v>0</v>
      </c>
      <c r="CC151" s="405">
        <f t="shared" si="243"/>
        <v>0</v>
      </c>
      <c r="CD151" s="405" t="str">
        <f t="shared" si="244"/>
        <v>0m0</v>
      </c>
      <c r="CE151" s="392">
        <f t="shared" si="245"/>
        <v>0</v>
      </c>
      <c r="CF151" s="392">
        <f t="shared" si="246"/>
        <v>0</v>
      </c>
      <c r="CG151" s="405">
        <f t="shared" si="247"/>
        <v>0</v>
      </c>
      <c r="CH151" s="406">
        <f t="shared" si="248"/>
        <v>0</v>
      </c>
      <c r="CI151" s="391" t="str">
        <f t="shared" si="249"/>
        <v>0</v>
      </c>
      <c r="CJ151" s="391" t="str">
        <f t="shared" si="250"/>
        <v>0</v>
      </c>
      <c r="CK151" s="405">
        <f t="shared" si="251"/>
        <v>0</v>
      </c>
      <c r="CL151" s="405" t="str">
        <f t="shared" si="252"/>
        <v>0m0</v>
      </c>
      <c r="CM151" s="392">
        <f t="shared" si="253"/>
        <v>0</v>
      </c>
      <c r="CN151" s="392">
        <f t="shared" si="254"/>
        <v>0</v>
      </c>
      <c r="CO151" s="405">
        <f t="shared" si="255"/>
        <v>0</v>
      </c>
      <c r="CP151" s="406">
        <f t="shared" si="256"/>
        <v>0</v>
      </c>
      <c r="CQ151" s="391" t="str">
        <f t="shared" si="257"/>
        <v>0</v>
      </c>
      <c r="CR151" s="391" t="str">
        <f t="shared" si="258"/>
        <v>0</v>
      </c>
      <c r="CS151" s="405">
        <f t="shared" si="259"/>
        <v>0</v>
      </c>
      <c r="CT151" s="405" t="str">
        <f t="shared" si="260"/>
        <v>0m0</v>
      </c>
      <c r="CU151" s="405">
        <f t="shared" si="261"/>
        <v>0</v>
      </c>
      <c r="CV151" s="405">
        <f t="shared" si="262"/>
        <v>0</v>
      </c>
      <c r="CW151" s="405">
        <f t="shared" si="263"/>
        <v>0</v>
      </c>
      <c r="CX151" s="405">
        <f t="shared" si="264"/>
        <v>0</v>
      </c>
      <c r="CY151" s="405">
        <f t="shared" si="265"/>
        <v>0</v>
      </c>
      <c r="CZ151" s="405" t="str">
        <f t="shared" si="266"/>
        <v/>
      </c>
      <c r="DA151" s="405" t="str">
        <f t="shared" si="267"/>
        <v/>
      </c>
      <c r="DB151" s="405" t="str">
        <f t="shared" si="268"/>
        <v/>
      </c>
      <c r="DC151" s="405" t="str">
        <f t="shared" si="269"/>
        <v/>
      </c>
      <c r="DD151" s="405" t="str">
        <f t="shared" si="270"/>
        <v/>
      </c>
      <c r="DE151" s="405"/>
      <c r="DG151" s="405" t="str">
        <f t="shared" si="271"/>
        <v/>
      </c>
      <c r="DH151" s="405" t="str">
        <f t="shared" si="272"/>
        <v/>
      </c>
      <c r="DI151" s="405">
        <f t="shared" si="273"/>
        <v>0</v>
      </c>
      <c r="DJ151" s="405" t="str">
        <f t="shared" si="274"/>
        <v/>
      </c>
      <c r="DK151" s="405" t="str">
        <f t="shared" si="275"/>
        <v/>
      </c>
      <c r="DL151" s="405" t="str">
        <f t="shared" si="276"/>
        <v/>
      </c>
      <c r="DM151" s="405" t="str">
        <f t="shared" si="277"/>
        <v/>
      </c>
      <c r="DN151" s="405" t="str">
        <f t="shared" si="278"/>
        <v/>
      </c>
      <c r="DO151" s="405" t="str">
        <f t="shared" si="279"/>
        <v/>
      </c>
      <c r="DS151" s="386">
        <f t="shared" si="282"/>
        <v>0</v>
      </c>
      <c r="DT151" s="386">
        <f t="shared" si="280"/>
        <v>0</v>
      </c>
      <c r="DU151" s="404">
        <f t="shared" si="281"/>
        <v>0</v>
      </c>
    </row>
    <row r="152" spans="1:125" s="404" customFormat="1" ht="18" hidden="1" customHeight="1">
      <c r="A152" s="140" t="str">
        <f t="shared" si="205"/>
        <v/>
      </c>
      <c r="B152" s="153"/>
      <c r="C152" s="31" t="str">
        <f>IF(B152="","",VLOOKUP(B152,学連登録!$C$2:$G$3000,2,FALSE))</f>
        <v/>
      </c>
      <c r="D152" s="32" t="str">
        <f>IF(B152="","",VLOOKUP(B152,学連登録!$C$2:$G$3000,3,FALSE))</f>
        <v/>
      </c>
      <c r="E152" s="33" t="str">
        <f>IF(B152="","",VLOOKUP(B152,学連登録!$C$2:$G$3000,4,FALSE))</f>
        <v/>
      </c>
      <c r="F152" s="376" t="str">
        <f>IF(B152="","",VLOOKUP(B152,学連登録!$C$2:$I$3000,7,FALSE))</f>
        <v/>
      </c>
      <c r="G152" s="154"/>
      <c r="H152" s="915"/>
      <c r="I152" s="916"/>
      <c r="J152" s="155"/>
      <c r="K152" s="887"/>
      <c r="L152" s="888"/>
      <c r="M152" s="155"/>
      <c r="N152" s="881"/>
      <c r="O152" s="882"/>
      <c r="P152" s="154"/>
      <c r="Q152" s="887"/>
      <c r="R152" s="888"/>
      <c r="S152" s="154"/>
      <c r="T152" s="887"/>
      <c r="U152" s="888"/>
      <c r="V152" s="101" t="str">
        <f>IF(B152="","",VLOOKUP(B152,学連登録!$C$2:$H$3000,6,FALSE))</f>
        <v/>
      </c>
      <c r="W152" s="370"/>
      <c r="X152" s="152"/>
      <c r="Y152" s="116" t="str">
        <f t="shared" si="283"/>
        <v/>
      </c>
      <c r="Z152" s="97" t="str">
        <f>IF(G152="","",VLOOKUP(G152,種目名!$O$5:$T$104,3,0))</f>
        <v/>
      </c>
      <c r="AA152" s="98" t="str">
        <f>IF(J152="","",VLOOKUP(J152,種目名!$O$5:$T$104,3,0))</f>
        <v/>
      </c>
      <c r="AB152" s="117" t="str">
        <f>IF(M152="","",VLOOKUP(M152,種目名!$O$5:$T$104,3,0))</f>
        <v/>
      </c>
      <c r="AC152" s="117" t="str">
        <f>IF(P152="","",VLOOKUP(AF152,種目名!$O$5:$T$104,3,0))</f>
        <v/>
      </c>
      <c r="AD152" s="118" t="str">
        <f>IF(S152="","",VLOOKUP(AI152,種目名!$O$5:$T$104,3,0))</f>
        <v/>
      </c>
      <c r="AE152" s="115">
        <f t="shared" si="284"/>
        <v>0</v>
      </c>
      <c r="AF152" s="152" t="str">
        <f t="shared" si="285"/>
        <v/>
      </c>
      <c r="AG152" s="152" t="str">
        <f t="shared" si="286"/>
        <v/>
      </c>
      <c r="AH152" s="115">
        <f t="shared" si="287"/>
        <v>0</v>
      </c>
      <c r="AI152" s="152" t="str">
        <f t="shared" si="288"/>
        <v/>
      </c>
      <c r="AJ152" s="152" t="str">
        <f t="shared" si="289"/>
        <v/>
      </c>
      <c r="AK152" s="383"/>
      <c r="AL152" s="166">
        <f t="shared" si="206"/>
        <v>0</v>
      </c>
      <c r="AM152" s="392">
        <f t="shared" si="207"/>
        <v>0</v>
      </c>
      <c r="AN152" s="392">
        <f>COUNTIF($B$12:B152,B152)</f>
        <v>0</v>
      </c>
      <c r="AO152" s="392"/>
      <c r="AP152" s="392" t="str">
        <f t="shared" si="208"/>
        <v/>
      </c>
      <c r="AQ152" s="392" t="str">
        <f t="shared" si="209"/>
        <v/>
      </c>
      <c r="AR152" s="392" t="str">
        <f t="shared" si="210"/>
        <v/>
      </c>
      <c r="AS152" s="392" t="str">
        <f t="shared" si="211"/>
        <v/>
      </c>
      <c r="AT152" s="392">
        <f t="shared" si="212"/>
        <v>0</v>
      </c>
      <c r="AU152" s="392" t="str">
        <f t="shared" si="213"/>
        <v/>
      </c>
      <c r="AV152" s="392" t="str">
        <f t="shared" si="214"/>
        <v/>
      </c>
      <c r="AW152" s="392" t="str">
        <f t="shared" si="215"/>
        <v/>
      </c>
      <c r="AX152" s="392" t="str">
        <f t="shared" si="216"/>
        <v/>
      </c>
      <c r="AY152" s="392" t="str">
        <f t="shared" si="217"/>
        <v/>
      </c>
      <c r="AZ152" s="392" t="str">
        <f t="shared" si="218"/>
        <v/>
      </c>
      <c r="BA152" s="392" t="str">
        <f t="shared" si="219"/>
        <v/>
      </c>
      <c r="BB152" s="392" t="str">
        <f t="shared" si="220"/>
        <v/>
      </c>
      <c r="BC152" s="392" t="str">
        <f t="shared" si="221"/>
        <v/>
      </c>
      <c r="BD152" s="396" t="str">
        <f t="shared" si="222"/>
        <v/>
      </c>
      <c r="BE152" s="386">
        <f t="shared" si="223"/>
        <v>0</v>
      </c>
      <c r="BF152" s="152"/>
      <c r="BG152" s="392">
        <f t="shared" si="224"/>
        <v>0</v>
      </c>
      <c r="BH152" s="392">
        <f t="shared" si="225"/>
        <v>0</v>
      </c>
      <c r="BI152" s="405">
        <f t="shared" si="226"/>
        <v>0</v>
      </c>
      <c r="BJ152" s="406">
        <f t="shared" si="202"/>
        <v>0</v>
      </c>
      <c r="BK152" s="391" t="str">
        <f t="shared" si="203"/>
        <v>0</v>
      </c>
      <c r="BL152" s="391" t="str">
        <f t="shared" si="204"/>
        <v>0</v>
      </c>
      <c r="BM152" s="405">
        <f t="shared" si="227"/>
        <v>0</v>
      </c>
      <c r="BN152" s="405" t="str">
        <f t="shared" si="228"/>
        <v>0m0</v>
      </c>
      <c r="BO152" s="392">
        <f t="shared" si="229"/>
        <v>0</v>
      </c>
      <c r="BP152" s="392">
        <f t="shared" si="230"/>
        <v>0</v>
      </c>
      <c r="BQ152" s="405">
        <f t="shared" si="231"/>
        <v>0</v>
      </c>
      <c r="BR152" s="406">
        <f t="shared" si="232"/>
        <v>0</v>
      </c>
      <c r="BS152" s="391" t="str">
        <f t="shared" si="233"/>
        <v>0</v>
      </c>
      <c r="BT152" s="391" t="str">
        <f t="shared" si="234"/>
        <v>0</v>
      </c>
      <c r="BU152" s="405">
        <f t="shared" si="235"/>
        <v>0</v>
      </c>
      <c r="BV152" s="405" t="str">
        <f t="shared" si="236"/>
        <v>0m0</v>
      </c>
      <c r="BW152" s="392">
        <f t="shared" si="237"/>
        <v>0</v>
      </c>
      <c r="BX152" s="392">
        <f t="shared" si="238"/>
        <v>0</v>
      </c>
      <c r="BY152" s="405">
        <f t="shared" si="239"/>
        <v>0</v>
      </c>
      <c r="BZ152" s="406">
        <f t="shared" si="240"/>
        <v>0</v>
      </c>
      <c r="CA152" s="391" t="str">
        <f t="shared" si="241"/>
        <v>0</v>
      </c>
      <c r="CB152" s="391" t="str">
        <f t="shared" si="242"/>
        <v>0</v>
      </c>
      <c r="CC152" s="405">
        <f t="shared" si="243"/>
        <v>0</v>
      </c>
      <c r="CD152" s="405" t="str">
        <f t="shared" si="244"/>
        <v>0m0</v>
      </c>
      <c r="CE152" s="392">
        <f t="shared" si="245"/>
        <v>0</v>
      </c>
      <c r="CF152" s="392">
        <f t="shared" si="246"/>
        <v>0</v>
      </c>
      <c r="CG152" s="405">
        <f t="shared" si="247"/>
        <v>0</v>
      </c>
      <c r="CH152" s="406">
        <f t="shared" si="248"/>
        <v>0</v>
      </c>
      <c r="CI152" s="391" t="str">
        <f t="shared" si="249"/>
        <v>0</v>
      </c>
      <c r="CJ152" s="391" t="str">
        <f t="shared" si="250"/>
        <v>0</v>
      </c>
      <c r="CK152" s="405">
        <f t="shared" si="251"/>
        <v>0</v>
      </c>
      <c r="CL152" s="405" t="str">
        <f t="shared" si="252"/>
        <v>0m0</v>
      </c>
      <c r="CM152" s="392">
        <f t="shared" si="253"/>
        <v>0</v>
      </c>
      <c r="CN152" s="392">
        <f t="shared" si="254"/>
        <v>0</v>
      </c>
      <c r="CO152" s="405">
        <f t="shared" si="255"/>
        <v>0</v>
      </c>
      <c r="CP152" s="406">
        <f t="shared" si="256"/>
        <v>0</v>
      </c>
      <c r="CQ152" s="391" t="str">
        <f t="shared" si="257"/>
        <v>0</v>
      </c>
      <c r="CR152" s="391" t="str">
        <f t="shared" si="258"/>
        <v>0</v>
      </c>
      <c r="CS152" s="405">
        <f t="shared" si="259"/>
        <v>0</v>
      </c>
      <c r="CT152" s="405" t="str">
        <f t="shared" si="260"/>
        <v>0m0</v>
      </c>
      <c r="CU152" s="405">
        <f t="shared" si="261"/>
        <v>0</v>
      </c>
      <c r="CV152" s="405">
        <f t="shared" si="262"/>
        <v>0</v>
      </c>
      <c r="CW152" s="405">
        <f t="shared" si="263"/>
        <v>0</v>
      </c>
      <c r="CX152" s="405">
        <f t="shared" si="264"/>
        <v>0</v>
      </c>
      <c r="CY152" s="405">
        <f t="shared" si="265"/>
        <v>0</v>
      </c>
      <c r="CZ152" s="405" t="str">
        <f t="shared" si="266"/>
        <v/>
      </c>
      <c r="DA152" s="405" t="str">
        <f t="shared" si="267"/>
        <v/>
      </c>
      <c r="DB152" s="405" t="str">
        <f t="shared" si="268"/>
        <v/>
      </c>
      <c r="DC152" s="405" t="str">
        <f t="shared" si="269"/>
        <v/>
      </c>
      <c r="DD152" s="405" t="str">
        <f t="shared" si="270"/>
        <v/>
      </c>
      <c r="DE152" s="405"/>
      <c r="DG152" s="405" t="str">
        <f t="shared" si="271"/>
        <v/>
      </c>
      <c r="DH152" s="405" t="str">
        <f t="shared" si="272"/>
        <v/>
      </c>
      <c r="DI152" s="405">
        <f t="shared" si="273"/>
        <v>0</v>
      </c>
      <c r="DJ152" s="405" t="str">
        <f t="shared" si="274"/>
        <v/>
      </c>
      <c r="DK152" s="405" t="str">
        <f t="shared" si="275"/>
        <v/>
      </c>
      <c r="DL152" s="405" t="str">
        <f t="shared" si="276"/>
        <v/>
      </c>
      <c r="DM152" s="405" t="str">
        <f t="shared" si="277"/>
        <v/>
      </c>
      <c r="DN152" s="405" t="str">
        <f t="shared" si="278"/>
        <v/>
      </c>
      <c r="DO152" s="405" t="str">
        <f t="shared" si="279"/>
        <v/>
      </c>
      <c r="DS152" s="386">
        <f t="shared" si="282"/>
        <v>0</v>
      </c>
      <c r="DT152" s="386">
        <f t="shared" si="280"/>
        <v>0</v>
      </c>
      <c r="DU152" s="404">
        <f t="shared" si="281"/>
        <v>0</v>
      </c>
    </row>
    <row r="153" spans="1:125" s="404" customFormat="1" ht="18" hidden="1" customHeight="1">
      <c r="A153" s="140" t="str">
        <f t="shared" si="205"/>
        <v/>
      </c>
      <c r="B153" s="153"/>
      <c r="C153" s="31" t="str">
        <f>IF(B153="","",VLOOKUP(B153,学連登録!$C$2:$G$3000,2,FALSE))</f>
        <v/>
      </c>
      <c r="D153" s="32" t="str">
        <f>IF(B153="","",VLOOKUP(B153,学連登録!$C$2:$G$3000,3,FALSE))</f>
        <v/>
      </c>
      <c r="E153" s="33" t="str">
        <f>IF(B153="","",VLOOKUP(B153,学連登録!$C$2:$G$3000,4,FALSE))</f>
        <v/>
      </c>
      <c r="F153" s="376" t="str">
        <f>IF(B153="","",VLOOKUP(B153,学連登録!$C$2:$I$3000,7,FALSE))</f>
        <v/>
      </c>
      <c r="G153" s="154"/>
      <c r="H153" s="915"/>
      <c r="I153" s="916"/>
      <c r="J153" s="155"/>
      <c r="K153" s="887"/>
      <c r="L153" s="888"/>
      <c r="M153" s="155"/>
      <c r="N153" s="881"/>
      <c r="O153" s="882"/>
      <c r="P153" s="154"/>
      <c r="Q153" s="887"/>
      <c r="R153" s="888"/>
      <c r="S153" s="154"/>
      <c r="T153" s="887"/>
      <c r="U153" s="888"/>
      <c r="V153" s="101" t="str">
        <f>IF(B153="","",VLOOKUP(B153,学連登録!$C$2:$H$3000,6,FALSE))</f>
        <v/>
      </c>
      <c r="W153" s="370"/>
      <c r="X153" s="152"/>
      <c r="Y153" s="116" t="str">
        <f t="shared" si="283"/>
        <v/>
      </c>
      <c r="Z153" s="97" t="str">
        <f>IF(G153="","",VLOOKUP(G153,種目名!$O$5:$T$104,3,0))</f>
        <v/>
      </c>
      <c r="AA153" s="98" t="str">
        <f>IF(J153="","",VLOOKUP(J153,種目名!$O$5:$T$104,3,0))</f>
        <v/>
      </c>
      <c r="AB153" s="117" t="str">
        <f>IF(M153="","",VLOOKUP(M153,種目名!$O$5:$T$104,3,0))</f>
        <v/>
      </c>
      <c r="AC153" s="117" t="str">
        <f>IF(P153="","",VLOOKUP(AF153,種目名!$O$5:$T$104,3,0))</f>
        <v/>
      </c>
      <c r="AD153" s="118" t="str">
        <f>IF(S153="","",VLOOKUP(AI153,種目名!$O$5:$T$104,3,0))</f>
        <v/>
      </c>
      <c r="AE153" s="115">
        <f t="shared" si="284"/>
        <v>0</v>
      </c>
      <c r="AF153" s="152" t="str">
        <f t="shared" si="285"/>
        <v/>
      </c>
      <c r="AG153" s="152" t="str">
        <f t="shared" si="286"/>
        <v/>
      </c>
      <c r="AH153" s="115">
        <f t="shared" si="287"/>
        <v>0</v>
      </c>
      <c r="AI153" s="152" t="str">
        <f t="shared" si="288"/>
        <v/>
      </c>
      <c r="AJ153" s="152" t="str">
        <f t="shared" si="289"/>
        <v/>
      </c>
      <c r="AK153" s="383"/>
      <c r="AL153" s="166">
        <f t="shared" si="206"/>
        <v>0</v>
      </c>
      <c r="AM153" s="392">
        <f t="shared" si="207"/>
        <v>0</v>
      </c>
      <c r="AN153" s="392">
        <f>COUNTIF($B$12:B153,B153)</f>
        <v>0</v>
      </c>
      <c r="AO153" s="392"/>
      <c r="AP153" s="392" t="str">
        <f t="shared" si="208"/>
        <v/>
      </c>
      <c r="AQ153" s="392" t="str">
        <f t="shared" si="209"/>
        <v/>
      </c>
      <c r="AR153" s="392" t="str">
        <f t="shared" si="210"/>
        <v/>
      </c>
      <c r="AS153" s="392" t="str">
        <f t="shared" si="211"/>
        <v/>
      </c>
      <c r="AT153" s="392">
        <f t="shared" si="212"/>
        <v>0</v>
      </c>
      <c r="AU153" s="392" t="str">
        <f t="shared" si="213"/>
        <v/>
      </c>
      <c r="AV153" s="392" t="str">
        <f t="shared" si="214"/>
        <v/>
      </c>
      <c r="AW153" s="392" t="str">
        <f t="shared" si="215"/>
        <v/>
      </c>
      <c r="AX153" s="392" t="str">
        <f t="shared" si="216"/>
        <v/>
      </c>
      <c r="AY153" s="392" t="str">
        <f t="shared" si="217"/>
        <v/>
      </c>
      <c r="AZ153" s="392" t="str">
        <f t="shared" si="218"/>
        <v/>
      </c>
      <c r="BA153" s="392" t="str">
        <f t="shared" si="219"/>
        <v/>
      </c>
      <c r="BB153" s="392" t="str">
        <f t="shared" si="220"/>
        <v/>
      </c>
      <c r="BC153" s="392" t="str">
        <f t="shared" si="221"/>
        <v/>
      </c>
      <c r="BD153" s="396" t="str">
        <f t="shared" si="222"/>
        <v/>
      </c>
      <c r="BE153" s="386">
        <f t="shared" si="223"/>
        <v>0</v>
      </c>
      <c r="BF153" s="152"/>
      <c r="BG153" s="392">
        <f t="shared" si="224"/>
        <v>0</v>
      </c>
      <c r="BH153" s="392">
        <f t="shared" si="225"/>
        <v>0</v>
      </c>
      <c r="BI153" s="405">
        <f t="shared" si="226"/>
        <v>0</v>
      </c>
      <c r="BJ153" s="406">
        <f t="shared" si="202"/>
        <v>0</v>
      </c>
      <c r="BK153" s="391" t="str">
        <f t="shared" si="203"/>
        <v>0</v>
      </c>
      <c r="BL153" s="391" t="str">
        <f t="shared" si="204"/>
        <v>0</v>
      </c>
      <c r="BM153" s="405">
        <f t="shared" si="227"/>
        <v>0</v>
      </c>
      <c r="BN153" s="405" t="str">
        <f t="shared" si="228"/>
        <v>0m0</v>
      </c>
      <c r="BO153" s="392">
        <f t="shared" si="229"/>
        <v>0</v>
      </c>
      <c r="BP153" s="392">
        <f t="shared" si="230"/>
        <v>0</v>
      </c>
      <c r="BQ153" s="405">
        <f t="shared" si="231"/>
        <v>0</v>
      </c>
      <c r="BR153" s="406">
        <f t="shared" si="232"/>
        <v>0</v>
      </c>
      <c r="BS153" s="391" t="str">
        <f t="shared" si="233"/>
        <v>0</v>
      </c>
      <c r="BT153" s="391" t="str">
        <f t="shared" si="234"/>
        <v>0</v>
      </c>
      <c r="BU153" s="405">
        <f t="shared" si="235"/>
        <v>0</v>
      </c>
      <c r="BV153" s="405" t="str">
        <f t="shared" si="236"/>
        <v>0m0</v>
      </c>
      <c r="BW153" s="392">
        <f t="shared" si="237"/>
        <v>0</v>
      </c>
      <c r="BX153" s="392">
        <f t="shared" si="238"/>
        <v>0</v>
      </c>
      <c r="BY153" s="405">
        <f t="shared" si="239"/>
        <v>0</v>
      </c>
      <c r="BZ153" s="406">
        <f t="shared" si="240"/>
        <v>0</v>
      </c>
      <c r="CA153" s="391" t="str">
        <f t="shared" si="241"/>
        <v>0</v>
      </c>
      <c r="CB153" s="391" t="str">
        <f t="shared" si="242"/>
        <v>0</v>
      </c>
      <c r="CC153" s="405">
        <f t="shared" si="243"/>
        <v>0</v>
      </c>
      <c r="CD153" s="405" t="str">
        <f t="shared" si="244"/>
        <v>0m0</v>
      </c>
      <c r="CE153" s="392">
        <f t="shared" si="245"/>
        <v>0</v>
      </c>
      <c r="CF153" s="392">
        <f t="shared" si="246"/>
        <v>0</v>
      </c>
      <c r="CG153" s="405">
        <f t="shared" si="247"/>
        <v>0</v>
      </c>
      <c r="CH153" s="406">
        <f t="shared" si="248"/>
        <v>0</v>
      </c>
      <c r="CI153" s="391" t="str">
        <f t="shared" si="249"/>
        <v>0</v>
      </c>
      <c r="CJ153" s="391" t="str">
        <f t="shared" si="250"/>
        <v>0</v>
      </c>
      <c r="CK153" s="405">
        <f t="shared" si="251"/>
        <v>0</v>
      </c>
      <c r="CL153" s="405" t="str">
        <f t="shared" si="252"/>
        <v>0m0</v>
      </c>
      <c r="CM153" s="392">
        <f t="shared" si="253"/>
        <v>0</v>
      </c>
      <c r="CN153" s="392">
        <f t="shared" si="254"/>
        <v>0</v>
      </c>
      <c r="CO153" s="405">
        <f t="shared" si="255"/>
        <v>0</v>
      </c>
      <c r="CP153" s="406">
        <f t="shared" si="256"/>
        <v>0</v>
      </c>
      <c r="CQ153" s="391" t="str">
        <f t="shared" si="257"/>
        <v>0</v>
      </c>
      <c r="CR153" s="391" t="str">
        <f t="shared" si="258"/>
        <v>0</v>
      </c>
      <c r="CS153" s="405">
        <f t="shared" si="259"/>
        <v>0</v>
      </c>
      <c r="CT153" s="405" t="str">
        <f t="shared" si="260"/>
        <v>0m0</v>
      </c>
      <c r="CU153" s="405">
        <f t="shared" si="261"/>
        <v>0</v>
      </c>
      <c r="CV153" s="405">
        <f t="shared" si="262"/>
        <v>0</v>
      </c>
      <c r="CW153" s="405">
        <f t="shared" si="263"/>
        <v>0</v>
      </c>
      <c r="CX153" s="405">
        <f t="shared" si="264"/>
        <v>0</v>
      </c>
      <c r="CY153" s="405">
        <f t="shared" si="265"/>
        <v>0</v>
      </c>
      <c r="CZ153" s="405" t="str">
        <f t="shared" si="266"/>
        <v/>
      </c>
      <c r="DA153" s="405" t="str">
        <f t="shared" si="267"/>
        <v/>
      </c>
      <c r="DB153" s="405" t="str">
        <f t="shared" si="268"/>
        <v/>
      </c>
      <c r="DC153" s="405" t="str">
        <f t="shared" si="269"/>
        <v/>
      </c>
      <c r="DD153" s="405" t="str">
        <f t="shared" si="270"/>
        <v/>
      </c>
      <c r="DE153" s="405"/>
      <c r="DG153" s="405" t="str">
        <f t="shared" si="271"/>
        <v/>
      </c>
      <c r="DH153" s="405" t="str">
        <f t="shared" si="272"/>
        <v/>
      </c>
      <c r="DI153" s="405">
        <f t="shared" si="273"/>
        <v>0</v>
      </c>
      <c r="DJ153" s="405" t="str">
        <f t="shared" si="274"/>
        <v/>
      </c>
      <c r="DK153" s="405" t="str">
        <f t="shared" si="275"/>
        <v/>
      </c>
      <c r="DL153" s="405" t="str">
        <f t="shared" si="276"/>
        <v/>
      </c>
      <c r="DM153" s="405" t="str">
        <f t="shared" si="277"/>
        <v/>
      </c>
      <c r="DN153" s="405" t="str">
        <f t="shared" si="278"/>
        <v/>
      </c>
      <c r="DO153" s="405" t="str">
        <f t="shared" si="279"/>
        <v/>
      </c>
      <c r="DS153" s="386">
        <f t="shared" si="282"/>
        <v>0</v>
      </c>
      <c r="DT153" s="386">
        <f t="shared" si="280"/>
        <v>0</v>
      </c>
      <c r="DU153" s="404">
        <f t="shared" si="281"/>
        <v>0</v>
      </c>
    </row>
    <row r="154" spans="1:125" s="404" customFormat="1" ht="18" hidden="1" customHeight="1">
      <c r="A154" s="140" t="str">
        <f t="shared" si="205"/>
        <v/>
      </c>
      <c r="B154" s="153"/>
      <c r="C154" s="31" t="str">
        <f>IF(B154="","",VLOOKUP(B154,学連登録!$C$2:$G$3000,2,FALSE))</f>
        <v/>
      </c>
      <c r="D154" s="32" t="str">
        <f>IF(B154="","",VLOOKUP(B154,学連登録!$C$2:$G$3000,3,FALSE))</f>
        <v/>
      </c>
      <c r="E154" s="33" t="str">
        <f>IF(B154="","",VLOOKUP(B154,学連登録!$C$2:$G$3000,4,FALSE))</f>
        <v/>
      </c>
      <c r="F154" s="376" t="str">
        <f>IF(B154="","",VLOOKUP(B154,学連登録!$C$2:$I$3000,7,FALSE))</f>
        <v/>
      </c>
      <c r="G154" s="154"/>
      <c r="H154" s="915"/>
      <c r="I154" s="916"/>
      <c r="J154" s="155"/>
      <c r="K154" s="887"/>
      <c r="L154" s="888"/>
      <c r="M154" s="155"/>
      <c r="N154" s="881"/>
      <c r="O154" s="882"/>
      <c r="P154" s="154"/>
      <c r="Q154" s="887"/>
      <c r="R154" s="888"/>
      <c r="S154" s="154"/>
      <c r="T154" s="887"/>
      <c r="U154" s="888"/>
      <c r="V154" s="101" t="str">
        <f>IF(B154="","",VLOOKUP(B154,学連登録!$C$2:$H$3000,6,FALSE))</f>
        <v/>
      </c>
      <c r="W154" s="370"/>
      <c r="X154" s="152"/>
      <c r="Y154" s="116" t="str">
        <f t="shared" si="283"/>
        <v/>
      </c>
      <c r="Z154" s="97" t="str">
        <f>IF(G154="","",VLOOKUP(G154,種目名!$O$5:$T$104,3,0))</f>
        <v/>
      </c>
      <c r="AA154" s="98" t="str">
        <f>IF(J154="","",VLOOKUP(J154,種目名!$O$5:$T$104,3,0))</f>
        <v/>
      </c>
      <c r="AB154" s="117" t="str">
        <f>IF(M154="","",VLOOKUP(M154,種目名!$O$5:$T$104,3,0))</f>
        <v/>
      </c>
      <c r="AC154" s="117" t="str">
        <f>IF(P154="","",VLOOKUP(AF154,種目名!$O$5:$T$104,3,0))</f>
        <v/>
      </c>
      <c r="AD154" s="118" t="str">
        <f>IF(S154="","",VLOOKUP(AI154,種目名!$O$5:$T$104,3,0))</f>
        <v/>
      </c>
      <c r="AE154" s="115">
        <f t="shared" si="284"/>
        <v>0</v>
      </c>
      <c r="AF154" s="152" t="str">
        <f t="shared" si="285"/>
        <v/>
      </c>
      <c r="AG154" s="152" t="str">
        <f t="shared" si="286"/>
        <v/>
      </c>
      <c r="AH154" s="115">
        <f t="shared" si="287"/>
        <v>0</v>
      </c>
      <c r="AI154" s="152" t="str">
        <f t="shared" si="288"/>
        <v/>
      </c>
      <c r="AJ154" s="152" t="str">
        <f t="shared" si="289"/>
        <v/>
      </c>
      <c r="AK154" s="383"/>
      <c r="AL154" s="166">
        <f t="shared" si="206"/>
        <v>0</v>
      </c>
      <c r="AM154" s="392">
        <f t="shared" si="207"/>
        <v>0</v>
      </c>
      <c r="AN154" s="392">
        <f>COUNTIF($B$12:B154,B154)</f>
        <v>0</v>
      </c>
      <c r="AO154" s="392"/>
      <c r="AP154" s="392" t="str">
        <f t="shared" si="208"/>
        <v/>
      </c>
      <c r="AQ154" s="392" t="str">
        <f t="shared" si="209"/>
        <v/>
      </c>
      <c r="AR154" s="392" t="str">
        <f t="shared" si="210"/>
        <v/>
      </c>
      <c r="AS154" s="392" t="str">
        <f t="shared" si="211"/>
        <v/>
      </c>
      <c r="AT154" s="392">
        <f t="shared" si="212"/>
        <v>0</v>
      </c>
      <c r="AU154" s="392" t="str">
        <f t="shared" si="213"/>
        <v/>
      </c>
      <c r="AV154" s="392" t="str">
        <f t="shared" si="214"/>
        <v/>
      </c>
      <c r="AW154" s="392" t="str">
        <f t="shared" si="215"/>
        <v/>
      </c>
      <c r="AX154" s="392" t="str">
        <f t="shared" si="216"/>
        <v/>
      </c>
      <c r="AY154" s="392" t="str">
        <f t="shared" si="217"/>
        <v/>
      </c>
      <c r="AZ154" s="392" t="str">
        <f t="shared" si="218"/>
        <v/>
      </c>
      <c r="BA154" s="392" t="str">
        <f t="shared" si="219"/>
        <v/>
      </c>
      <c r="BB154" s="392" t="str">
        <f t="shared" si="220"/>
        <v/>
      </c>
      <c r="BC154" s="392" t="str">
        <f t="shared" si="221"/>
        <v/>
      </c>
      <c r="BD154" s="396" t="str">
        <f t="shared" si="222"/>
        <v/>
      </c>
      <c r="BE154" s="386">
        <f t="shared" si="223"/>
        <v>0</v>
      </c>
      <c r="BF154" s="152"/>
      <c r="BG154" s="392">
        <f t="shared" si="224"/>
        <v>0</v>
      </c>
      <c r="BH154" s="392">
        <f t="shared" si="225"/>
        <v>0</v>
      </c>
      <c r="BI154" s="405">
        <f t="shared" si="226"/>
        <v>0</v>
      </c>
      <c r="BJ154" s="406">
        <f t="shared" si="202"/>
        <v>0</v>
      </c>
      <c r="BK154" s="391" t="str">
        <f t="shared" si="203"/>
        <v>0</v>
      </c>
      <c r="BL154" s="391" t="str">
        <f t="shared" si="204"/>
        <v>0</v>
      </c>
      <c r="BM154" s="405">
        <f t="shared" si="227"/>
        <v>0</v>
      </c>
      <c r="BN154" s="405" t="str">
        <f t="shared" si="228"/>
        <v>0m0</v>
      </c>
      <c r="BO154" s="392">
        <f t="shared" si="229"/>
        <v>0</v>
      </c>
      <c r="BP154" s="392">
        <f t="shared" si="230"/>
        <v>0</v>
      </c>
      <c r="BQ154" s="405">
        <f t="shared" si="231"/>
        <v>0</v>
      </c>
      <c r="BR154" s="406">
        <f t="shared" si="232"/>
        <v>0</v>
      </c>
      <c r="BS154" s="391" t="str">
        <f t="shared" si="233"/>
        <v>0</v>
      </c>
      <c r="BT154" s="391" t="str">
        <f t="shared" si="234"/>
        <v>0</v>
      </c>
      <c r="BU154" s="405">
        <f t="shared" si="235"/>
        <v>0</v>
      </c>
      <c r="BV154" s="405" t="str">
        <f t="shared" si="236"/>
        <v>0m0</v>
      </c>
      <c r="BW154" s="392">
        <f t="shared" si="237"/>
        <v>0</v>
      </c>
      <c r="BX154" s="392">
        <f t="shared" si="238"/>
        <v>0</v>
      </c>
      <c r="BY154" s="405">
        <f t="shared" si="239"/>
        <v>0</v>
      </c>
      <c r="BZ154" s="406">
        <f t="shared" si="240"/>
        <v>0</v>
      </c>
      <c r="CA154" s="391" t="str">
        <f t="shared" si="241"/>
        <v>0</v>
      </c>
      <c r="CB154" s="391" t="str">
        <f t="shared" si="242"/>
        <v>0</v>
      </c>
      <c r="CC154" s="405">
        <f t="shared" si="243"/>
        <v>0</v>
      </c>
      <c r="CD154" s="405" t="str">
        <f t="shared" si="244"/>
        <v>0m0</v>
      </c>
      <c r="CE154" s="392">
        <f t="shared" si="245"/>
        <v>0</v>
      </c>
      <c r="CF154" s="392">
        <f t="shared" si="246"/>
        <v>0</v>
      </c>
      <c r="CG154" s="405">
        <f t="shared" si="247"/>
        <v>0</v>
      </c>
      <c r="CH154" s="406">
        <f t="shared" si="248"/>
        <v>0</v>
      </c>
      <c r="CI154" s="391" t="str">
        <f t="shared" si="249"/>
        <v>0</v>
      </c>
      <c r="CJ154" s="391" t="str">
        <f t="shared" si="250"/>
        <v>0</v>
      </c>
      <c r="CK154" s="405">
        <f t="shared" si="251"/>
        <v>0</v>
      </c>
      <c r="CL154" s="405" t="str">
        <f t="shared" si="252"/>
        <v>0m0</v>
      </c>
      <c r="CM154" s="392">
        <f t="shared" si="253"/>
        <v>0</v>
      </c>
      <c r="CN154" s="392">
        <f t="shared" si="254"/>
        <v>0</v>
      </c>
      <c r="CO154" s="405">
        <f t="shared" si="255"/>
        <v>0</v>
      </c>
      <c r="CP154" s="406">
        <f t="shared" si="256"/>
        <v>0</v>
      </c>
      <c r="CQ154" s="391" t="str">
        <f t="shared" si="257"/>
        <v>0</v>
      </c>
      <c r="CR154" s="391" t="str">
        <f t="shared" si="258"/>
        <v>0</v>
      </c>
      <c r="CS154" s="405">
        <f t="shared" si="259"/>
        <v>0</v>
      </c>
      <c r="CT154" s="405" t="str">
        <f t="shared" si="260"/>
        <v>0m0</v>
      </c>
      <c r="CU154" s="405">
        <f t="shared" si="261"/>
        <v>0</v>
      </c>
      <c r="CV154" s="405">
        <f t="shared" si="262"/>
        <v>0</v>
      </c>
      <c r="CW154" s="405">
        <f t="shared" si="263"/>
        <v>0</v>
      </c>
      <c r="CX154" s="405">
        <f t="shared" si="264"/>
        <v>0</v>
      </c>
      <c r="CY154" s="405">
        <f t="shared" si="265"/>
        <v>0</v>
      </c>
      <c r="CZ154" s="405" t="str">
        <f t="shared" si="266"/>
        <v/>
      </c>
      <c r="DA154" s="405" t="str">
        <f t="shared" si="267"/>
        <v/>
      </c>
      <c r="DB154" s="405" t="str">
        <f t="shared" si="268"/>
        <v/>
      </c>
      <c r="DC154" s="405" t="str">
        <f t="shared" si="269"/>
        <v/>
      </c>
      <c r="DD154" s="405" t="str">
        <f t="shared" si="270"/>
        <v/>
      </c>
      <c r="DE154" s="405"/>
      <c r="DG154" s="405" t="str">
        <f t="shared" si="271"/>
        <v/>
      </c>
      <c r="DH154" s="405" t="str">
        <f t="shared" si="272"/>
        <v/>
      </c>
      <c r="DI154" s="405">
        <f t="shared" si="273"/>
        <v>0</v>
      </c>
      <c r="DJ154" s="405" t="str">
        <f t="shared" si="274"/>
        <v/>
      </c>
      <c r="DK154" s="405" t="str">
        <f t="shared" si="275"/>
        <v/>
      </c>
      <c r="DL154" s="405" t="str">
        <f t="shared" si="276"/>
        <v/>
      </c>
      <c r="DM154" s="405" t="str">
        <f t="shared" si="277"/>
        <v/>
      </c>
      <c r="DN154" s="405" t="str">
        <f t="shared" si="278"/>
        <v/>
      </c>
      <c r="DO154" s="405" t="str">
        <f t="shared" si="279"/>
        <v/>
      </c>
      <c r="DS154" s="386">
        <f t="shared" si="282"/>
        <v>0</v>
      </c>
      <c r="DT154" s="386">
        <f t="shared" si="280"/>
        <v>0</v>
      </c>
      <c r="DU154" s="404">
        <f t="shared" si="281"/>
        <v>0</v>
      </c>
    </row>
    <row r="155" spans="1:125" s="404" customFormat="1" ht="18" hidden="1" customHeight="1">
      <c r="A155" s="140" t="str">
        <f t="shared" si="205"/>
        <v/>
      </c>
      <c r="B155" s="153"/>
      <c r="C155" s="31" t="str">
        <f>IF(B155="","",VLOOKUP(B155,学連登録!$C$2:$G$3000,2,FALSE))</f>
        <v/>
      </c>
      <c r="D155" s="32" t="str">
        <f>IF(B155="","",VLOOKUP(B155,学連登録!$C$2:$G$3000,3,FALSE))</f>
        <v/>
      </c>
      <c r="E155" s="33" t="str">
        <f>IF(B155="","",VLOOKUP(B155,学連登録!$C$2:$G$3000,4,FALSE))</f>
        <v/>
      </c>
      <c r="F155" s="376" t="str">
        <f>IF(B155="","",VLOOKUP(B155,学連登録!$C$2:$I$3000,7,FALSE))</f>
        <v/>
      </c>
      <c r="G155" s="154"/>
      <c r="H155" s="915"/>
      <c r="I155" s="916"/>
      <c r="J155" s="155"/>
      <c r="K155" s="887"/>
      <c r="L155" s="888"/>
      <c r="M155" s="155"/>
      <c r="N155" s="881"/>
      <c r="O155" s="882"/>
      <c r="P155" s="154"/>
      <c r="Q155" s="887"/>
      <c r="R155" s="888"/>
      <c r="S155" s="154"/>
      <c r="T155" s="887"/>
      <c r="U155" s="888"/>
      <c r="V155" s="101" t="str">
        <f>IF(B155="","",VLOOKUP(B155,学連登録!$C$2:$H$3000,6,FALSE))</f>
        <v/>
      </c>
      <c r="W155" s="370"/>
      <c r="X155" s="152"/>
      <c r="Y155" s="116" t="str">
        <f t="shared" si="283"/>
        <v/>
      </c>
      <c r="Z155" s="97" t="str">
        <f>IF(G155="","",VLOOKUP(G155,種目名!$O$5:$T$104,3,0))</f>
        <v/>
      </c>
      <c r="AA155" s="98" t="str">
        <f>IF(J155="","",VLOOKUP(J155,種目名!$O$5:$T$104,3,0))</f>
        <v/>
      </c>
      <c r="AB155" s="117" t="str">
        <f>IF(M155="","",VLOOKUP(M155,種目名!$O$5:$T$104,3,0))</f>
        <v/>
      </c>
      <c r="AC155" s="117" t="str">
        <f>IF(P155="","",VLOOKUP(AF155,種目名!$O$5:$T$104,3,0))</f>
        <v/>
      </c>
      <c r="AD155" s="118" t="str">
        <f>IF(S155="","",VLOOKUP(AI155,種目名!$O$5:$T$104,3,0))</f>
        <v/>
      </c>
      <c r="AE155" s="115">
        <f t="shared" si="284"/>
        <v>0</v>
      </c>
      <c r="AF155" s="152" t="str">
        <f t="shared" si="285"/>
        <v/>
      </c>
      <c r="AG155" s="152" t="str">
        <f t="shared" si="286"/>
        <v/>
      </c>
      <c r="AH155" s="115">
        <f t="shared" si="287"/>
        <v>0</v>
      </c>
      <c r="AI155" s="152" t="str">
        <f t="shared" si="288"/>
        <v/>
      </c>
      <c r="AJ155" s="152" t="str">
        <f t="shared" si="289"/>
        <v/>
      </c>
      <c r="AK155" s="383"/>
      <c r="AL155" s="166">
        <f t="shared" si="206"/>
        <v>0</v>
      </c>
      <c r="AM155" s="392">
        <f t="shared" si="207"/>
        <v>0</v>
      </c>
      <c r="AN155" s="392">
        <f>COUNTIF($B$12:B155,B155)</f>
        <v>0</v>
      </c>
      <c r="AO155" s="392"/>
      <c r="AP155" s="392" t="str">
        <f t="shared" si="208"/>
        <v/>
      </c>
      <c r="AQ155" s="392" t="str">
        <f t="shared" si="209"/>
        <v/>
      </c>
      <c r="AR155" s="392" t="str">
        <f t="shared" si="210"/>
        <v/>
      </c>
      <c r="AS155" s="392" t="str">
        <f t="shared" si="211"/>
        <v/>
      </c>
      <c r="AT155" s="392">
        <f t="shared" si="212"/>
        <v>0</v>
      </c>
      <c r="AU155" s="392" t="str">
        <f t="shared" si="213"/>
        <v/>
      </c>
      <c r="AV155" s="392" t="str">
        <f t="shared" si="214"/>
        <v/>
      </c>
      <c r="AW155" s="392" t="str">
        <f t="shared" si="215"/>
        <v/>
      </c>
      <c r="AX155" s="392" t="str">
        <f t="shared" si="216"/>
        <v/>
      </c>
      <c r="AY155" s="392" t="str">
        <f t="shared" si="217"/>
        <v/>
      </c>
      <c r="AZ155" s="392" t="str">
        <f t="shared" si="218"/>
        <v/>
      </c>
      <c r="BA155" s="392" t="str">
        <f t="shared" si="219"/>
        <v/>
      </c>
      <c r="BB155" s="392" t="str">
        <f t="shared" si="220"/>
        <v/>
      </c>
      <c r="BC155" s="392" t="str">
        <f t="shared" si="221"/>
        <v/>
      </c>
      <c r="BD155" s="396" t="str">
        <f t="shared" si="222"/>
        <v/>
      </c>
      <c r="BE155" s="386">
        <f t="shared" si="223"/>
        <v>0</v>
      </c>
      <c r="BF155" s="152"/>
      <c r="BG155" s="392">
        <f t="shared" si="224"/>
        <v>0</v>
      </c>
      <c r="BH155" s="392">
        <f t="shared" si="225"/>
        <v>0</v>
      </c>
      <c r="BI155" s="405">
        <f t="shared" si="226"/>
        <v>0</v>
      </c>
      <c r="BJ155" s="406">
        <f t="shared" si="202"/>
        <v>0</v>
      </c>
      <c r="BK155" s="391" t="str">
        <f t="shared" si="203"/>
        <v>0</v>
      </c>
      <c r="BL155" s="391" t="str">
        <f t="shared" si="204"/>
        <v>0</v>
      </c>
      <c r="BM155" s="405">
        <f t="shared" si="227"/>
        <v>0</v>
      </c>
      <c r="BN155" s="405" t="str">
        <f t="shared" si="228"/>
        <v>0m0</v>
      </c>
      <c r="BO155" s="392">
        <f t="shared" si="229"/>
        <v>0</v>
      </c>
      <c r="BP155" s="392">
        <f t="shared" si="230"/>
        <v>0</v>
      </c>
      <c r="BQ155" s="405">
        <f t="shared" si="231"/>
        <v>0</v>
      </c>
      <c r="BR155" s="406">
        <f t="shared" si="232"/>
        <v>0</v>
      </c>
      <c r="BS155" s="391" t="str">
        <f t="shared" si="233"/>
        <v>0</v>
      </c>
      <c r="BT155" s="391" t="str">
        <f t="shared" si="234"/>
        <v>0</v>
      </c>
      <c r="BU155" s="405">
        <f t="shared" si="235"/>
        <v>0</v>
      </c>
      <c r="BV155" s="405" t="str">
        <f t="shared" si="236"/>
        <v>0m0</v>
      </c>
      <c r="BW155" s="392">
        <f t="shared" si="237"/>
        <v>0</v>
      </c>
      <c r="BX155" s="392">
        <f t="shared" si="238"/>
        <v>0</v>
      </c>
      <c r="BY155" s="405">
        <f t="shared" si="239"/>
        <v>0</v>
      </c>
      <c r="BZ155" s="406">
        <f t="shared" si="240"/>
        <v>0</v>
      </c>
      <c r="CA155" s="391" t="str">
        <f t="shared" si="241"/>
        <v>0</v>
      </c>
      <c r="CB155" s="391" t="str">
        <f t="shared" si="242"/>
        <v>0</v>
      </c>
      <c r="CC155" s="405">
        <f t="shared" si="243"/>
        <v>0</v>
      </c>
      <c r="CD155" s="405" t="str">
        <f t="shared" si="244"/>
        <v>0m0</v>
      </c>
      <c r="CE155" s="392">
        <f t="shared" si="245"/>
        <v>0</v>
      </c>
      <c r="CF155" s="392">
        <f t="shared" si="246"/>
        <v>0</v>
      </c>
      <c r="CG155" s="405">
        <f t="shared" si="247"/>
        <v>0</v>
      </c>
      <c r="CH155" s="406">
        <f t="shared" si="248"/>
        <v>0</v>
      </c>
      <c r="CI155" s="391" t="str">
        <f t="shared" si="249"/>
        <v>0</v>
      </c>
      <c r="CJ155" s="391" t="str">
        <f t="shared" si="250"/>
        <v>0</v>
      </c>
      <c r="CK155" s="405">
        <f t="shared" si="251"/>
        <v>0</v>
      </c>
      <c r="CL155" s="405" t="str">
        <f t="shared" si="252"/>
        <v>0m0</v>
      </c>
      <c r="CM155" s="392">
        <f t="shared" si="253"/>
        <v>0</v>
      </c>
      <c r="CN155" s="392">
        <f t="shared" si="254"/>
        <v>0</v>
      </c>
      <c r="CO155" s="405">
        <f t="shared" si="255"/>
        <v>0</v>
      </c>
      <c r="CP155" s="406">
        <f t="shared" si="256"/>
        <v>0</v>
      </c>
      <c r="CQ155" s="391" t="str">
        <f t="shared" si="257"/>
        <v>0</v>
      </c>
      <c r="CR155" s="391" t="str">
        <f t="shared" si="258"/>
        <v>0</v>
      </c>
      <c r="CS155" s="405">
        <f t="shared" si="259"/>
        <v>0</v>
      </c>
      <c r="CT155" s="405" t="str">
        <f t="shared" si="260"/>
        <v>0m0</v>
      </c>
      <c r="CU155" s="405">
        <f t="shared" si="261"/>
        <v>0</v>
      </c>
      <c r="CV155" s="405">
        <f t="shared" si="262"/>
        <v>0</v>
      </c>
      <c r="CW155" s="405">
        <f t="shared" si="263"/>
        <v>0</v>
      </c>
      <c r="CX155" s="405">
        <f t="shared" si="264"/>
        <v>0</v>
      </c>
      <c r="CY155" s="405">
        <f t="shared" si="265"/>
        <v>0</v>
      </c>
      <c r="CZ155" s="405" t="str">
        <f t="shared" si="266"/>
        <v/>
      </c>
      <c r="DA155" s="405" t="str">
        <f t="shared" si="267"/>
        <v/>
      </c>
      <c r="DB155" s="405" t="str">
        <f t="shared" si="268"/>
        <v/>
      </c>
      <c r="DC155" s="405" t="str">
        <f t="shared" si="269"/>
        <v/>
      </c>
      <c r="DD155" s="405" t="str">
        <f t="shared" si="270"/>
        <v/>
      </c>
      <c r="DE155" s="405"/>
      <c r="DG155" s="405" t="str">
        <f t="shared" si="271"/>
        <v/>
      </c>
      <c r="DH155" s="405" t="str">
        <f t="shared" si="272"/>
        <v/>
      </c>
      <c r="DI155" s="405">
        <f t="shared" si="273"/>
        <v>0</v>
      </c>
      <c r="DJ155" s="405" t="str">
        <f t="shared" si="274"/>
        <v/>
      </c>
      <c r="DK155" s="405" t="str">
        <f t="shared" si="275"/>
        <v/>
      </c>
      <c r="DL155" s="405" t="str">
        <f t="shared" si="276"/>
        <v/>
      </c>
      <c r="DM155" s="405" t="str">
        <f t="shared" si="277"/>
        <v/>
      </c>
      <c r="DN155" s="405" t="str">
        <f t="shared" si="278"/>
        <v/>
      </c>
      <c r="DO155" s="405" t="str">
        <f t="shared" si="279"/>
        <v/>
      </c>
      <c r="DS155" s="386">
        <f t="shared" si="282"/>
        <v>0</v>
      </c>
      <c r="DT155" s="386">
        <f t="shared" si="280"/>
        <v>0</v>
      </c>
      <c r="DU155" s="404">
        <f t="shared" si="281"/>
        <v>0</v>
      </c>
    </row>
    <row r="156" spans="1:125" s="404" customFormat="1" ht="18" hidden="1" customHeight="1">
      <c r="A156" s="140" t="str">
        <f t="shared" si="205"/>
        <v/>
      </c>
      <c r="B156" s="153"/>
      <c r="C156" s="31" t="str">
        <f>IF(B156="","",VLOOKUP(B156,学連登録!$C$2:$G$3000,2,FALSE))</f>
        <v/>
      </c>
      <c r="D156" s="32" t="str">
        <f>IF(B156="","",VLOOKUP(B156,学連登録!$C$2:$G$3000,3,FALSE))</f>
        <v/>
      </c>
      <c r="E156" s="33" t="str">
        <f>IF(B156="","",VLOOKUP(B156,学連登録!$C$2:$G$3000,4,FALSE))</f>
        <v/>
      </c>
      <c r="F156" s="376" t="str">
        <f>IF(B156="","",VLOOKUP(B156,学連登録!$C$2:$I$3000,7,FALSE))</f>
        <v/>
      </c>
      <c r="G156" s="154"/>
      <c r="H156" s="915"/>
      <c r="I156" s="916"/>
      <c r="J156" s="155"/>
      <c r="K156" s="887"/>
      <c r="L156" s="888"/>
      <c r="M156" s="155"/>
      <c r="N156" s="881"/>
      <c r="O156" s="882"/>
      <c r="P156" s="154"/>
      <c r="Q156" s="887"/>
      <c r="R156" s="888"/>
      <c r="S156" s="154"/>
      <c r="T156" s="887"/>
      <c r="U156" s="888"/>
      <c r="V156" s="101" t="str">
        <f>IF(B156="","",VLOOKUP(B156,学連登録!$C$2:$H$3000,6,FALSE))</f>
        <v/>
      </c>
      <c r="W156" s="370"/>
      <c r="X156" s="152"/>
      <c r="Y156" s="116" t="str">
        <f t="shared" si="283"/>
        <v/>
      </c>
      <c r="Z156" s="97" t="str">
        <f>IF(G156="","",VLOOKUP(G156,種目名!$O$5:$T$104,3,0))</f>
        <v/>
      </c>
      <c r="AA156" s="98" t="str">
        <f>IF(J156="","",VLOOKUP(J156,種目名!$O$5:$T$104,3,0))</f>
        <v/>
      </c>
      <c r="AB156" s="117" t="str">
        <f>IF(M156="","",VLOOKUP(M156,種目名!$O$5:$T$104,3,0))</f>
        <v/>
      </c>
      <c r="AC156" s="117" t="str">
        <f>IF(P156="","",VLOOKUP(AF156,種目名!$O$5:$T$104,3,0))</f>
        <v/>
      </c>
      <c r="AD156" s="118" t="str">
        <f>IF(S156="","",VLOOKUP(AI156,種目名!$O$5:$T$104,3,0))</f>
        <v/>
      </c>
      <c r="AE156" s="115">
        <f t="shared" si="284"/>
        <v>0</v>
      </c>
      <c r="AF156" s="152" t="str">
        <f t="shared" si="285"/>
        <v/>
      </c>
      <c r="AG156" s="152" t="str">
        <f t="shared" si="286"/>
        <v/>
      </c>
      <c r="AH156" s="115">
        <f t="shared" si="287"/>
        <v>0</v>
      </c>
      <c r="AI156" s="152" t="str">
        <f t="shared" si="288"/>
        <v/>
      </c>
      <c r="AJ156" s="152" t="str">
        <f t="shared" si="289"/>
        <v/>
      </c>
      <c r="AK156" s="383"/>
      <c r="AL156" s="166">
        <f t="shared" si="206"/>
        <v>0</v>
      </c>
      <c r="AM156" s="392">
        <f t="shared" si="207"/>
        <v>0</v>
      </c>
      <c r="AN156" s="392">
        <f>COUNTIF($B$12:B156,B156)</f>
        <v>0</v>
      </c>
      <c r="AO156" s="392"/>
      <c r="AP156" s="392" t="str">
        <f t="shared" si="208"/>
        <v/>
      </c>
      <c r="AQ156" s="392" t="str">
        <f t="shared" si="209"/>
        <v/>
      </c>
      <c r="AR156" s="392" t="str">
        <f t="shared" si="210"/>
        <v/>
      </c>
      <c r="AS156" s="392" t="str">
        <f t="shared" si="211"/>
        <v/>
      </c>
      <c r="AT156" s="392">
        <f t="shared" si="212"/>
        <v>0</v>
      </c>
      <c r="AU156" s="392" t="str">
        <f t="shared" si="213"/>
        <v/>
      </c>
      <c r="AV156" s="392" t="str">
        <f t="shared" si="214"/>
        <v/>
      </c>
      <c r="AW156" s="392" t="str">
        <f t="shared" si="215"/>
        <v/>
      </c>
      <c r="AX156" s="392" t="str">
        <f t="shared" si="216"/>
        <v/>
      </c>
      <c r="AY156" s="392" t="str">
        <f t="shared" si="217"/>
        <v/>
      </c>
      <c r="AZ156" s="392" t="str">
        <f t="shared" si="218"/>
        <v/>
      </c>
      <c r="BA156" s="392" t="str">
        <f t="shared" si="219"/>
        <v/>
      </c>
      <c r="BB156" s="392" t="str">
        <f t="shared" si="220"/>
        <v/>
      </c>
      <c r="BC156" s="392" t="str">
        <f t="shared" si="221"/>
        <v/>
      </c>
      <c r="BD156" s="396" t="str">
        <f t="shared" si="222"/>
        <v/>
      </c>
      <c r="BE156" s="386">
        <f t="shared" si="223"/>
        <v>0</v>
      </c>
      <c r="BF156" s="152"/>
      <c r="BG156" s="392">
        <f t="shared" si="224"/>
        <v>0</v>
      </c>
      <c r="BH156" s="392">
        <f t="shared" si="225"/>
        <v>0</v>
      </c>
      <c r="BI156" s="405">
        <f t="shared" si="226"/>
        <v>0</v>
      </c>
      <c r="BJ156" s="406">
        <f t="shared" si="202"/>
        <v>0</v>
      </c>
      <c r="BK156" s="391" t="str">
        <f t="shared" si="203"/>
        <v>0</v>
      </c>
      <c r="BL156" s="391" t="str">
        <f t="shared" si="204"/>
        <v>0</v>
      </c>
      <c r="BM156" s="405">
        <f t="shared" si="227"/>
        <v>0</v>
      </c>
      <c r="BN156" s="405" t="str">
        <f t="shared" si="228"/>
        <v>0m0</v>
      </c>
      <c r="BO156" s="392">
        <f t="shared" si="229"/>
        <v>0</v>
      </c>
      <c r="BP156" s="392">
        <f t="shared" si="230"/>
        <v>0</v>
      </c>
      <c r="BQ156" s="405">
        <f t="shared" si="231"/>
        <v>0</v>
      </c>
      <c r="BR156" s="406">
        <f t="shared" si="232"/>
        <v>0</v>
      </c>
      <c r="BS156" s="391" t="str">
        <f t="shared" si="233"/>
        <v>0</v>
      </c>
      <c r="BT156" s="391" t="str">
        <f t="shared" si="234"/>
        <v>0</v>
      </c>
      <c r="BU156" s="405">
        <f t="shared" si="235"/>
        <v>0</v>
      </c>
      <c r="BV156" s="405" t="str">
        <f t="shared" si="236"/>
        <v>0m0</v>
      </c>
      <c r="BW156" s="392">
        <f t="shared" si="237"/>
        <v>0</v>
      </c>
      <c r="BX156" s="392">
        <f t="shared" si="238"/>
        <v>0</v>
      </c>
      <c r="BY156" s="405">
        <f t="shared" si="239"/>
        <v>0</v>
      </c>
      <c r="BZ156" s="406">
        <f t="shared" si="240"/>
        <v>0</v>
      </c>
      <c r="CA156" s="391" t="str">
        <f t="shared" si="241"/>
        <v>0</v>
      </c>
      <c r="CB156" s="391" t="str">
        <f t="shared" si="242"/>
        <v>0</v>
      </c>
      <c r="CC156" s="405">
        <f t="shared" si="243"/>
        <v>0</v>
      </c>
      <c r="CD156" s="405" t="str">
        <f t="shared" si="244"/>
        <v>0m0</v>
      </c>
      <c r="CE156" s="392">
        <f t="shared" si="245"/>
        <v>0</v>
      </c>
      <c r="CF156" s="392">
        <f t="shared" si="246"/>
        <v>0</v>
      </c>
      <c r="CG156" s="405">
        <f t="shared" si="247"/>
        <v>0</v>
      </c>
      <c r="CH156" s="406">
        <f t="shared" si="248"/>
        <v>0</v>
      </c>
      <c r="CI156" s="391" t="str">
        <f t="shared" si="249"/>
        <v>0</v>
      </c>
      <c r="CJ156" s="391" t="str">
        <f t="shared" si="250"/>
        <v>0</v>
      </c>
      <c r="CK156" s="405">
        <f t="shared" si="251"/>
        <v>0</v>
      </c>
      <c r="CL156" s="405" t="str">
        <f t="shared" si="252"/>
        <v>0m0</v>
      </c>
      <c r="CM156" s="392">
        <f t="shared" si="253"/>
        <v>0</v>
      </c>
      <c r="CN156" s="392">
        <f t="shared" si="254"/>
        <v>0</v>
      </c>
      <c r="CO156" s="405">
        <f t="shared" si="255"/>
        <v>0</v>
      </c>
      <c r="CP156" s="406">
        <f t="shared" si="256"/>
        <v>0</v>
      </c>
      <c r="CQ156" s="391" t="str">
        <f t="shared" si="257"/>
        <v>0</v>
      </c>
      <c r="CR156" s="391" t="str">
        <f t="shared" si="258"/>
        <v>0</v>
      </c>
      <c r="CS156" s="405">
        <f t="shared" si="259"/>
        <v>0</v>
      </c>
      <c r="CT156" s="405" t="str">
        <f t="shared" si="260"/>
        <v>0m0</v>
      </c>
      <c r="CU156" s="405">
        <f t="shared" si="261"/>
        <v>0</v>
      </c>
      <c r="CV156" s="405">
        <f t="shared" si="262"/>
        <v>0</v>
      </c>
      <c r="CW156" s="405">
        <f t="shared" si="263"/>
        <v>0</v>
      </c>
      <c r="CX156" s="405">
        <f t="shared" si="264"/>
        <v>0</v>
      </c>
      <c r="CY156" s="405">
        <f t="shared" si="265"/>
        <v>0</v>
      </c>
      <c r="CZ156" s="405" t="str">
        <f t="shared" si="266"/>
        <v/>
      </c>
      <c r="DA156" s="405" t="str">
        <f t="shared" si="267"/>
        <v/>
      </c>
      <c r="DB156" s="405" t="str">
        <f t="shared" si="268"/>
        <v/>
      </c>
      <c r="DC156" s="405" t="str">
        <f t="shared" si="269"/>
        <v/>
      </c>
      <c r="DD156" s="405" t="str">
        <f t="shared" si="270"/>
        <v/>
      </c>
      <c r="DE156" s="405"/>
      <c r="DG156" s="405" t="str">
        <f t="shared" si="271"/>
        <v/>
      </c>
      <c r="DH156" s="405" t="str">
        <f t="shared" si="272"/>
        <v/>
      </c>
      <c r="DI156" s="405">
        <f t="shared" si="273"/>
        <v>0</v>
      </c>
      <c r="DJ156" s="405" t="str">
        <f t="shared" si="274"/>
        <v/>
      </c>
      <c r="DK156" s="405" t="str">
        <f t="shared" si="275"/>
        <v/>
      </c>
      <c r="DL156" s="405" t="str">
        <f t="shared" si="276"/>
        <v/>
      </c>
      <c r="DM156" s="405" t="str">
        <f t="shared" si="277"/>
        <v/>
      </c>
      <c r="DN156" s="405" t="str">
        <f t="shared" si="278"/>
        <v/>
      </c>
      <c r="DO156" s="405" t="str">
        <f t="shared" si="279"/>
        <v/>
      </c>
      <c r="DS156" s="386">
        <f t="shared" si="282"/>
        <v>0</v>
      </c>
      <c r="DT156" s="386">
        <f t="shared" si="280"/>
        <v>0</v>
      </c>
      <c r="DU156" s="404">
        <f t="shared" si="281"/>
        <v>0</v>
      </c>
    </row>
    <row r="157" spans="1:125" s="404" customFormat="1" ht="18" hidden="1" customHeight="1">
      <c r="A157" s="140" t="str">
        <f t="shared" si="205"/>
        <v/>
      </c>
      <c r="B157" s="153"/>
      <c r="C157" s="31" t="str">
        <f>IF(B157="","",VLOOKUP(B157,学連登録!$C$2:$G$3000,2,FALSE))</f>
        <v/>
      </c>
      <c r="D157" s="32" t="str">
        <f>IF(B157="","",VLOOKUP(B157,学連登録!$C$2:$G$3000,3,FALSE))</f>
        <v/>
      </c>
      <c r="E157" s="33" t="str">
        <f>IF(B157="","",VLOOKUP(B157,学連登録!$C$2:$G$3000,4,FALSE))</f>
        <v/>
      </c>
      <c r="F157" s="376" t="str">
        <f>IF(B157="","",VLOOKUP(B157,学連登録!$C$2:$I$3000,7,FALSE))</f>
        <v/>
      </c>
      <c r="G157" s="154"/>
      <c r="H157" s="915"/>
      <c r="I157" s="916"/>
      <c r="J157" s="155"/>
      <c r="K157" s="887"/>
      <c r="L157" s="888"/>
      <c r="M157" s="155"/>
      <c r="N157" s="881"/>
      <c r="O157" s="882"/>
      <c r="P157" s="154"/>
      <c r="Q157" s="887"/>
      <c r="R157" s="888"/>
      <c r="S157" s="154"/>
      <c r="T157" s="887"/>
      <c r="U157" s="888"/>
      <c r="V157" s="101" t="str">
        <f>IF(B157="","",VLOOKUP(B157,学連登録!$C$2:$H$3000,6,FALSE))</f>
        <v/>
      </c>
      <c r="W157" s="370"/>
      <c r="X157" s="152"/>
      <c r="Y157" s="116" t="str">
        <f t="shared" si="283"/>
        <v/>
      </c>
      <c r="Z157" s="97" t="str">
        <f>IF(G157="","",VLOOKUP(G157,種目名!$O$5:$T$104,3,0))</f>
        <v/>
      </c>
      <c r="AA157" s="98" t="str">
        <f>IF(J157="","",VLOOKUP(J157,種目名!$O$5:$T$104,3,0))</f>
        <v/>
      </c>
      <c r="AB157" s="117" t="str">
        <f>IF(M157="","",VLOOKUP(M157,種目名!$O$5:$T$104,3,0))</f>
        <v/>
      </c>
      <c r="AC157" s="117" t="str">
        <f>IF(P157="","",VLOOKUP(AF157,種目名!$O$5:$T$104,3,0))</f>
        <v/>
      </c>
      <c r="AD157" s="118" t="str">
        <f>IF(S157="","",VLOOKUP(AI157,種目名!$O$5:$T$104,3,0))</f>
        <v/>
      </c>
      <c r="AE157" s="115">
        <f t="shared" si="284"/>
        <v>0</v>
      </c>
      <c r="AF157" s="152" t="str">
        <f t="shared" si="285"/>
        <v/>
      </c>
      <c r="AG157" s="152" t="str">
        <f t="shared" si="286"/>
        <v/>
      </c>
      <c r="AH157" s="115">
        <f t="shared" si="287"/>
        <v>0</v>
      </c>
      <c r="AI157" s="152" t="str">
        <f t="shared" si="288"/>
        <v/>
      </c>
      <c r="AJ157" s="152" t="str">
        <f t="shared" si="289"/>
        <v/>
      </c>
      <c r="AK157" s="383"/>
      <c r="AL157" s="166">
        <f t="shared" si="206"/>
        <v>0</v>
      </c>
      <c r="AM157" s="392">
        <f t="shared" si="207"/>
        <v>0</v>
      </c>
      <c r="AN157" s="392">
        <f>COUNTIF($B$12:B157,B157)</f>
        <v>0</v>
      </c>
      <c r="AO157" s="392"/>
      <c r="AP157" s="392" t="str">
        <f t="shared" si="208"/>
        <v/>
      </c>
      <c r="AQ157" s="392" t="str">
        <f t="shared" si="209"/>
        <v/>
      </c>
      <c r="AR157" s="392" t="str">
        <f t="shared" si="210"/>
        <v/>
      </c>
      <c r="AS157" s="392" t="str">
        <f t="shared" si="211"/>
        <v/>
      </c>
      <c r="AT157" s="392">
        <f t="shared" si="212"/>
        <v>0</v>
      </c>
      <c r="AU157" s="392" t="str">
        <f t="shared" si="213"/>
        <v/>
      </c>
      <c r="AV157" s="392" t="str">
        <f t="shared" si="214"/>
        <v/>
      </c>
      <c r="AW157" s="392" t="str">
        <f t="shared" si="215"/>
        <v/>
      </c>
      <c r="AX157" s="392" t="str">
        <f t="shared" si="216"/>
        <v/>
      </c>
      <c r="AY157" s="392" t="str">
        <f t="shared" si="217"/>
        <v/>
      </c>
      <c r="AZ157" s="392" t="str">
        <f t="shared" si="218"/>
        <v/>
      </c>
      <c r="BA157" s="392" t="str">
        <f t="shared" si="219"/>
        <v/>
      </c>
      <c r="BB157" s="392" t="str">
        <f t="shared" si="220"/>
        <v/>
      </c>
      <c r="BC157" s="392" t="str">
        <f t="shared" si="221"/>
        <v/>
      </c>
      <c r="BD157" s="396" t="str">
        <f t="shared" si="222"/>
        <v/>
      </c>
      <c r="BE157" s="386">
        <f t="shared" si="223"/>
        <v>0</v>
      </c>
      <c r="BF157" s="152"/>
      <c r="BG157" s="392">
        <f t="shared" si="224"/>
        <v>0</v>
      </c>
      <c r="BH157" s="392">
        <f t="shared" si="225"/>
        <v>0</v>
      </c>
      <c r="BI157" s="405">
        <f t="shared" si="226"/>
        <v>0</v>
      </c>
      <c r="BJ157" s="406">
        <f t="shared" si="202"/>
        <v>0</v>
      </c>
      <c r="BK157" s="391" t="str">
        <f t="shared" si="203"/>
        <v>0</v>
      </c>
      <c r="BL157" s="391" t="str">
        <f t="shared" si="204"/>
        <v>0</v>
      </c>
      <c r="BM157" s="405">
        <f t="shared" si="227"/>
        <v>0</v>
      </c>
      <c r="BN157" s="405" t="str">
        <f t="shared" si="228"/>
        <v>0m0</v>
      </c>
      <c r="BO157" s="392">
        <f t="shared" si="229"/>
        <v>0</v>
      </c>
      <c r="BP157" s="392">
        <f t="shared" si="230"/>
        <v>0</v>
      </c>
      <c r="BQ157" s="405">
        <f t="shared" si="231"/>
        <v>0</v>
      </c>
      <c r="BR157" s="406">
        <f t="shared" si="232"/>
        <v>0</v>
      </c>
      <c r="BS157" s="391" t="str">
        <f t="shared" si="233"/>
        <v>0</v>
      </c>
      <c r="BT157" s="391" t="str">
        <f t="shared" si="234"/>
        <v>0</v>
      </c>
      <c r="BU157" s="405">
        <f t="shared" si="235"/>
        <v>0</v>
      </c>
      <c r="BV157" s="405" t="str">
        <f t="shared" si="236"/>
        <v>0m0</v>
      </c>
      <c r="BW157" s="392">
        <f t="shared" si="237"/>
        <v>0</v>
      </c>
      <c r="BX157" s="392">
        <f t="shared" si="238"/>
        <v>0</v>
      </c>
      <c r="BY157" s="405">
        <f t="shared" si="239"/>
        <v>0</v>
      </c>
      <c r="BZ157" s="406">
        <f t="shared" si="240"/>
        <v>0</v>
      </c>
      <c r="CA157" s="391" t="str">
        <f t="shared" si="241"/>
        <v>0</v>
      </c>
      <c r="CB157" s="391" t="str">
        <f t="shared" si="242"/>
        <v>0</v>
      </c>
      <c r="CC157" s="405">
        <f t="shared" si="243"/>
        <v>0</v>
      </c>
      <c r="CD157" s="405" t="str">
        <f t="shared" si="244"/>
        <v>0m0</v>
      </c>
      <c r="CE157" s="392">
        <f t="shared" si="245"/>
        <v>0</v>
      </c>
      <c r="CF157" s="392">
        <f t="shared" si="246"/>
        <v>0</v>
      </c>
      <c r="CG157" s="405">
        <f t="shared" si="247"/>
        <v>0</v>
      </c>
      <c r="CH157" s="406">
        <f t="shared" si="248"/>
        <v>0</v>
      </c>
      <c r="CI157" s="391" t="str">
        <f t="shared" si="249"/>
        <v>0</v>
      </c>
      <c r="CJ157" s="391" t="str">
        <f t="shared" si="250"/>
        <v>0</v>
      </c>
      <c r="CK157" s="405">
        <f t="shared" si="251"/>
        <v>0</v>
      </c>
      <c r="CL157" s="405" t="str">
        <f t="shared" si="252"/>
        <v>0m0</v>
      </c>
      <c r="CM157" s="392">
        <f t="shared" si="253"/>
        <v>0</v>
      </c>
      <c r="CN157" s="392">
        <f t="shared" si="254"/>
        <v>0</v>
      </c>
      <c r="CO157" s="405">
        <f t="shared" si="255"/>
        <v>0</v>
      </c>
      <c r="CP157" s="406">
        <f t="shared" si="256"/>
        <v>0</v>
      </c>
      <c r="CQ157" s="391" t="str">
        <f t="shared" si="257"/>
        <v>0</v>
      </c>
      <c r="CR157" s="391" t="str">
        <f t="shared" si="258"/>
        <v>0</v>
      </c>
      <c r="CS157" s="405">
        <f t="shared" si="259"/>
        <v>0</v>
      </c>
      <c r="CT157" s="405" t="str">
        <f t="shared" si="260"/>
        <v>0m0</v>
      </c>
      <c r="CU157" s="405">
        <f t="shared" si="261"/>
        <v>0</v>
      </c>
      <c r="CV157" s="405">
        <f t="shared" si="262"/>
        <v>0</v>
      </c>
      <c r="CW157" s="405">
        <f t="shared" si="263"/>
        <v>0</v>
      </c>
      <c r="CX157" s="405">
        <f t="shared" si="264"/>
        <v>0</v>
      </c>
      <c r="CY157" s="405">
        <f t="shared" si="265"/>
        <v>0</v>
      </c>
      <c r="CZ157" s="405" t="str">
        <f t="shared" si="266"/>
        <v/>
      </c>
      <c r="DA157" s="405" t="str">
        <f t="shared" si="267"/>
        <v/>
      </c>
      <c r="DB157" s="405" t="str">
        <f t="shared" si="268"/>
        <v/>
      </c>
      <c r="DC157" s="405" t="str">
        <f t="shared" si="269"/>
        <v/>
      </c>
      <c r="DD157" s="405" t="str">
        <f t="shared" si="270"/>
        <v/>
      </c>
      <c r="DE157" s="405"/>
      <c r="DG157" s="405" t="str">
        <f t="shared" si="271"/>
        <v/>
      </c>
      <c r="DH157" s="405" t="str">
        <f t="shared" si="272"/>
        <v/>
      </c>
      <c r="DI157" s="405">
        <f t="shared" si="273"/>
        <v>0</v>
      </c>
      <c r="DJ157" s="405" t="str">
        <f t="shared" si="274"/>
        <v/>
      </c>
      <c r="DK157" s="405" t="str">
        <f t="shared" si="275"/>
        <v/>
      </c>
      <c r="DL157" s="405" t="str">
        <f t="shared" si="276"/>
        <v/>
      </c>
      <c r="DM157" s="405" t="str">
        <f t="shared" si="277"/>
        <v/>
      </c>
      <c r="DN157" s="405" t="str">
        <f t="shared" si="278"/>
        <v/>
      </c>
      <c r="DO157" s="405" t="str">
        <f t="shared" si="279"/>
        <v/>
      </c>
      <c r="DS157" s="386">
        <f t="shared" si="282"/>
        <v>0</v>
      </c>
      <c r="DT157" s="386">
        <f t="shared" si="280"/>
        <v>0</v>
      </c>
      <c r="DU157" s="404">
        <f t="shared" si="281"/>
        <v>0</v>
      </c>
    </row>
    <row r="158" spans="1:125" s="404" customFormat="1" ht="18" hidden="1" customHeight="1">
      <c r="A158" s="140" t="str">
        <f t="shared" si="205"/>
        <v/>
      </c>
      <c r="B158" s="153"/>
      <c r="C158" s="31" t="str">
        <f>IF(B158="","",VLOOKUP(B158,学連登録!$C$2:$G$3000,2,FALSE))</f>
        <v/>
      </c>
      <c r="D158" s="32" t="str">
        <f>IF(B158="","",VLOOKUP(B158,学連登録!$C$2:$G$3000,3,FALSE))</f>
        <v/>
      </c>
      <c r="E158" s="33" t="str">
        <f>IF(B158="","",VLOOKUP(B158,学連登録!$C$2:$G$3000,4,FALSE))</f>
        <v/>
      </c>
      <c r="F158" s="376" t="str">
        <f>IF(B158="","",VLOOKUP(B158,学連登録!$C$2:$I$3000,7,FALSE))</f>
        <v/>
      </c>
      <c r="G158" s="154"/>
      <c r="H158" s="915"/>
      <c r="I158" s="916"/>
      <c r="J158" s="155"/>
      <c r="K158" s="887"/>
      <c r="L158" s="888"/>
      <c r="M158" s="155"/>
      <c r="N158" s="881"/>
      <c r="O158" s="882"/>
      <c r="P158" s="154"/>
      <c r="Q158" s="887"/>
      <c r="R158" s="888"/>
      <c r="S158" s="154"/>
      <c r="T158" s="887"/>
      <c r="U158" s="888"/>
      <c r="V158" s="101" t="str">
        <f>IF(B158="","",VLOOKUP(B158,学連登録!$C$2:$H$3000,6,FALSE))</f>
        <v/>
      </c>
      <c r="W158" s="370"/>
      <c r="X158" s="152"/>
      <c r="Y158" s="116" t="str">
        <f t="shared" si="283"/>
        <v/>
      </c>
      <c r="Z158" s="97" t="str">
        <f>IF(G158="","",VLOOKUP(G158,種目名!$O$5:$T$104,3,0))</f>
        <v/>
      </c>
      <c r="AA158" s="98" t="str">
        <f>IF(J158="","",VLOOKUP(J158,種目名!$O$5:$T$104,3,0))</f>
        <v/>
      </c>
      <c r="AB158" s="117" t="str">
        <f>IF(M158="","",VLOOKUP(M158,種目名!$O$5:$T$104,3,0))</f>
        <v/>
      </c>
      <c r="AC158" s="117" t="str">
        <f>IF(P158="","",VLOOKUP(AF158,種目名!$O$5:$T$104,3,0))</f>
        <v/>
      </c>
      <c r="AD158" s="118" t="str">
        <f>IF(S158="","",VLOOKUP(AI158,種目名!$O$5:$T$104,3,0))</f>
        <v/>
      </c>
      <c r="AE158" s="115">
        <f t="shared" si="284"/>
        <v>0</v>
      </c>
      <c r="AF158" s="152" t="str">
        <f t="shared" si="285"/>
        <v/>
      </c>
      <c r="AG158" s="152" t="str">
        <f t="shared" si="286"/>
        <v/>
      </c>
      <c r="AH158" s="115">
        <f t="shared" si="287"/>
        <v>0</v>
      </c>
      <c r="AI158" s="152" t="str">
        <f t="shared" si="288"/>
        <v/>
      </c>
      <c r="AJ158" s="152" t="str">
        <f t="shared" si="289"/>
        <v/>
      </c>
      <c r="AK158" s="383"/>
      <c r="AL158" s="166">
        <f t="shared" si="206"/>
        <v>0</v>
      </c>
      <c r="AM158" s="392">
        <f t="shared" si="207"/>
        <v>0</v>
      </c>
      <c r="AN158" s="392">
        <f>COUNTIF($B$12:B158,B158)</f>
        <v>0</v>
      </c>
      <c r="AO158" s="392"/>
      <c r="AP158" s="392" t="str">
        <f t="shared" si="208"/>
        <v/>
      </c>
      <c r="AQ158" s="392" t="str">
        <f t="shared" si="209"/>
        <v/>
      </c>
      <c r="AR158" s="392" t="str">
        <f t="shared" si="210"/>
        <v/>
      </c>
      <c r="AS158" s="392" t="str">
        <f t="shared" si="211"/>
        <v/>
      </c>
      <c r="AT158" s="392">
        <f t="shared" si="212"/>
        <v>0</v>
      </c>
      <c r="AU158" s="392" t="str">
        <f t="shared" si="213"/>
        <v/>
      </c>
      <c r="AV158" s="392" t="str">
        <f t="shared" si="214"/>
        <v/>
      </c>
      <c r="AW158" s="392" t="str">
        <f t="shared" si="215"/>
        <v/>
      </c>
      <c r="AX158" s="392" t="str">
        <f t="shared" si="216"/>
        <v/>
      </c>
      <c r="AY158" s="392" t="str">
        <f t="shared" si="217"/>
        <v/>
      </c>
      <c r="AZ158" s="392" t="str">
        <f t="shared" si="218"/>
        <v/>
      </c>
      <c r="BA158" s="392" t="str">
        <f t="shared" si="219"/>
        <v/>
      </c>
      <c r="BB158" s="392" t="str">
        <f t="shared" si="220"/>
        <v/>
      </c>
      <c r="BC158" s="392" t="str">
        <f t="shared" si="221"/>
        <v/>
      </c>
      <c r="BD158" s="396" t="str">
        <f t="shared" si="222"/>
        <v/>
      </c>
      <c r="BE158" s="386">
        <f t="shared" si="223"/>
        <v>0</v>
      </c>
      <c r="BF158" s="152"/>
      <c r="BG158" s="392">
        <f t="shared" si="224"/>
        <v>0</v>
      </c>
      <c r="BH158" s="392">
        <f t="shared" si="225"/>
        <v>0</v>
      </c>
      <c r="BI158" s="405">
        <f t="shared" si="226"/>
        <v>0</v>
      </c>
      <c r="BJ158" s="406">
        <f t="shared" si="202"/>
        <v>0</v>
      </c>
      <c r="BK158" s="391" t="str">
        <f t="shared" si="203"/>
        <v>0</v>
      </c>
      <c r="BL158" s="391" t="str">
        <f t="shared" si="204"/>
        <v>0</v>
      </c>
      <c r="BM158" s="405">
        <f t="shared" si="227"/>
        <v>0</v>
      </c>
      <c r="BN158" s="405" t="str">
        <f t="shared" si="228"/>
        <v>0m0</v>
      </c>
      <c r="BO158" s="392">
        <f t="shared" si="229"/>
        <v>0</v>
      </c>
      <c r="BP158" s="392">
        <f t="shared" si="230"/>
        <v>0</v>
      </c>
      <c r="BQ158" s="405">
        <f t="shared" si="231"/>
        <v>0</v>
      </c>
      <c r="BR158" s="406">
        <f t="shared" si="232"/>
        <v>0</v>
      </c>
      <c r="BS158" s="391" t="str">
        <f t="shared" si="233"/>
        <v>0</v>
      </c>
      <c r="BT158" s="391" t="str">
        <f t="shared" si="234"/>
        <v>0</v>
      </c>
      <c r="BU158" s="405">
        <f t="shared" si="235"/>
        <v>0</v>
      </c>
      <c r="BV158" s="405" t="str">
        <f t="shared" si="236"/>
        <v>0m0</v>
      </c>
      <c r="BW158" s="392">
        <f t="shared" si="237"/>
        <v>0</v>
      </c>
      <c r="BX158" s="392">
        <f t="shared" si="238"/>
        <v>0</v>
      </c>
      <c r="BY158" s="405">
        <f t="shared" si="239"/>
        <v>0</v>
      </c>
      <c r="BZ158" s="406">
        <f t="shared" si="240"/>
        <v>0</v>
      </c>
      <c r="CA158" s="391" t="str">
        <f t="shared" si="241"/>
        <v>0</v>
      </c>
      <c r="CB158" s="391" t="str">
        <f t="shared" si="242"/>
        <v>0</v>
      </c>
      <c r="CC158" s="405">
        <f t="shared" si="243"/>
        <v>0</v>
      </c>
      <c r="CD158" s="405" t="str">
        <f t="shared" si="244"/>
        <v>0m0</v>
      </c>
      <c r="CE158" s="392">
        <f t="shared" si="245"/>
        <v>0</v>
      </c>
      <c r="CF158" s="392">
        <f t="shared" si="246"/>
        <v>0</v>
      </c>
      <c r="CG158" s="405">
        <f t="shared" si="247"/>
        <v>0</v>
      </c>
      <c r="CH158" s="406">
        <f t="shared" si="248"/>
        <v>0</v>
      </c>
      <c r="CI158" s="391" t="str">
        <f t="shared" si="249"/>
        <v>0</v>
      </c>
      <c r="CJ158" s="391" t="str">
        <f t="shared" si="250"/>
        <v>0</v>
      </c>
      <c r="CK158" s="405">
        <f t="shared" si="251"/>
        <v>0</v>
      </c>
      <c r="CL158" s="405" t="str">
        <f t="shared" si="252"/>
        <v>0m0</v>
      </c>
      <c r="CM158" s="392">
        <f t="shared" si="253"/>
        <v>0</v>
      </c>
      <c r="CN158" s="392">
        <f t="shared" si="254"/>
        <v>0</v>
      </c>
      <c r="CO158" s="405">
        <f t="shared" si="255"/>
        <v>0</v>
      </c>
      <c r="CP158" s="406">
        <f t="shared" si="256"/>
        <v>0</v>
      </c>
      <c r="CQ158" s="391" t="str">
        <f t="shared" si="257"/>
        <v>0</v>
      </c>
      <c r="CR158" s="391" t="str">
        <f t="shared" si="258"/>
        <v>0</v>
      </c>
      <c r="CS158" s="405">
        <f t="shared" si="259"/>
        <v>0</v>
      </c>
      <c r="CT158" s="405" t="str">
        <f t="shared" si="260"/>
        <v>0m0</v>
      </c>
      <c r="CU158" s="405">
        <f t="shared" si="261"/>
        <v>0</v>
      </c>
      <c r="CV158" s="405">
        <f t="shared" si="262"/>
        <v>0</v>
      </c>
      <c r="CW158" s="405">
        <f t="shared" si="263"/>
        <v>0</v>
      </c>
      <c r="CX158" s="405">
        <f t="shared" si="264"/>
        <v>0</v>
      </c>
      <c r="CY158" s="405">
        <f t="shared" si="265"/>
        <v>0</v>
      </c>
      <c r="CZ158" s="405" t="str">
        <f t="shared" si="266"/>
        <v/>
      </c>
      <c r="DA158" s="405" t="str">
        <f t="shared" si="267"/>
        <v/>
      </c>
      <c r="DB158" s="405" t="str">
        <f t="shared" si="268"/>
        <v/>
      </c>
      <c r="DC158" s="405" t="str">
        <f t="shared" si="269"/>
        <v/>
      </c>
      <c r="DD158" s="405" t="str">
        <f t="shared" si="270"/>
        <v/>
      </c>
      <c r="DE158" s="405"/>
      <c r="DG158" s="405" t="str">
        <f t="shared" si="271"/>
        <v/>
      </c>
      <c r="DH158" s="405" t="str">
        <f t="shared" si="272"/>
        <v/>
      </c>
      <c r="DI158" s="405">
        <f t="shared" si="273"/>
        <v>0</v>
      </c>
      <c r="DJ158" s="405" t="str">
        <f t="shared" si="274"/>
        <v/>
      </c>
      <c r="DK158" s="405" t="str">
        <f t="shared" si="275"/>
        <v/>
      </c>
      <c r="DL158" s="405" t="str">
        <f t="shared" si="276"/>
        <v/>
      </c>
      <c r="DM158" s="405" t="str">
        <f t="shared" si="277"/>
        <v/>
      </c>
      <c r="DN158" s="405" t="str">
        <f t="shared" si="278"/>
        <v/>
      </c>
      <c r="DO158" s="405" t="str">
        <f t="shared" si="279"/>
        <v/>
      </c>
      <c r="DS158" s="386">
        <f t="shared" si="282"/>
        <v>0</v>
      </c>
      <c r="DT158" s="386">
        <f t="shared" si="280"/>
        <v>0</v>
      </c>
      <c r="DU158" s="404">
        <f t="shared" si="281"/>
        <v>0</v>
      </c>
    </row>
    <row r="159" spans="1:125" s="404" customFormat="1" ht="18" hidden="1" customHeight="1">
      <c r="A159" s="140" t="str">
        <f t="shared" si="205"/>
        <v/>
      </c>
      <c r="B159" s="153"/>
      <c r="C159" s="31" t="str">
        <f>IF(B159="","",VLOOKUP(B159,学連登録!$C$2:$G$3000,2,FALSE))</f>
        <v/>
      </c>
      <c r="D159" s="32" t="str">
        <f>IF(B159="","",VLOOKUP(B159,学連登録!$C$2:$G$3000,3,FALSE))</f>
        <v/>
      </c>
      <c r="E159" s="33" t="str">
        <f>IF(B159="","",VLOOKUP(B159,学連登録!$C$2:$G$3000,4,FALSE))</f>
        <v/>
      </c>
      <c r="F159" s="376" t="str">
        <f>IF(B159="","",VLOOKUP(B159,学連登録!$C$2:$I$3000,7,FALSE))</f>
        <v/>
      </c>
      <c r="G159" s="154"/>
      <c r="H159" s="915"/>
      <c r="I159" s="916"/>
      <c r="J159" s="155"/>
      <c r="K159" s="887"/>
      <c r="L159" s="888"/>
      <c r="M159" s="155"/>
      <c r="N159" s="881"/>
      <c r="O159" s="882"/>
      <c r="P159" s="154"/>
      <c r="Q159" s="887"/>
      <c r="R159" s="888"/>
      <c r="S159" s="154"/>
      <c r="T159" s="887"/>
      <c r="U159" s="888"/>
      <c r="V159" s="101" t="str">
        <f>IF(B159="","",VLOOKUP(B159,学連登録!$C$2:$H$3000,6,FALSE))</f>
        <v/>
      </c>
      <c r="W159" s="370"/>
      <c r="X159" s="152"/>
      <c r="Y159" s="116" t="str">
        <f t="shared" si="283"/>
        <v/>
      </c>
      <c r="Z159" s="97" t="str">
        <f>IF(G159="","",VLOOKUP(G159,種目名!$O$5:$T$104,3,0))</f>
        <v/>
      </c>
      <c r="AA159" s="98" t="str">
        <f>IF(J159="","",VLOOKUP(J159,種目名!$O$5:$T$104,3,0))</f>
        <v/>
      </c>
      <c r="AB159" s="117" t="str">
        <f>IF(M159="","",VLOOKUP(M159,種目名!$O$5:$T$104,3,0))</f>
        <v/>
      </c>
      <c r="AC159" s="117" t="str">
        <f>IF(P159="","",VLOOKUP(AF159,種目名!$O$5:$T$104,3,0))</f>
        <v/>
      </c>
      <c r="AD159" s="118" t="str">
        <f>IF(S159="","",VLOOKUP(AI159,種目名!$O$5:$T$104,3,0))</f>
        <v/>
      </c>
      <c r="AE159" s="115">
        <f t="shared" si="284"/>
        <v>0</v>
      </c>
      <c r="AF159" s="152" t="str">
        <f t="shared" si="285"/>
        <v/>
      </c>
      <c r="AG159" s="152" t="str">
        <f t="shared" si="286"/>
        <v/>
      </c>
      <c r="AH159" s="115">
        <f t="shared" si="287"/>
        <v>0</v>
      </c>
      <c r="AI159" s="152" t="str">
        <f t="shared" si="288"/>
        <v/>
      </c>
      <c r="AJ159" s="152" t="str">
        <f t="shared" si="289"/>
        <v/>
      </c>
      <c r="AK159" s="383"/>
      <c r="AL159" s="166">
        <f t="shared" si="206"/>
        <v>0</v>
      </c>
      <c r="AM159" s="392">
        <f t="shared" si="207"/>
        <v>0</v>
      </c>
      <c r="AN159" s="392">
        <f>COUNTIF($B$12:B159,B159)</f>
        <v>0</v>
      </c>
      <c r="AO159" s="392"/>
      <c r="AP159" s="392" t="str">
        <f t="shared" si="208"/>
        <v/>
      </c>
      <c r="AQ159" s="392" t="str">
        <f t="shared" si="209"/>
        <v/>
      </c>
      <c r="AR159" s="392" t="str">
        <f t="shared" si="210"/>
        <v/>
      </c>
      <c r="AS159" s="392" t="str">
        <f t="shared" si="211"/>
        <v/>
      </c>
      <c r="AT159" s="392">
        <f t="shared" si="212"/>
        <v>0</v>
      </c>
      <c r="AU159" s="392" t="str">
        <f t="shared" si="213"/>
        <v/>
      </c>
      <c r="AV159" s="392" t="str">
        <f t="shared" si="214"/>
        <v/>
      </c>
      <c r="AW159" s="392" t="str">
        <f t="shared" si="215"/>
        <v/>
      </c>
      <c r="AX159" s="392" t="str">
        <f t="shared" si="216"/>
        <v/>
      </c>
      <c r="AY159" s="392" t="str">
        <f t="shared" si="217"/>
        <v/>
      </c>
      <c r="AZ159" s="392" t="str">
        <f t="shared" si="218"/>
        <v/>
      </c>
      <c r="BA159" s="392" t="str">
        <f t="shared" si="219"/>
        <v/>
      </c>
      <c r="BB159" s="392" t="str">
        <f t="shared" si="220"/>
        <v/>
      </c>
      <c r="BC159" s="392" t="str">
        <f t="shared" si="221"/>
        <v/>
      </c>
      <c r="BD159" s="396" t="str">
        <f t="shared" si="222"/>
        <v/>
      </c>
      <c r="BE159" s="386">
        <f t="shared" si="223"/>
        <v>0</v>
      </c>
      <c r="BF159" s="152"/>
      <c r="BG159" s="392">
        <f t="shared" si="224"/>
        <v>0</v>
      </c>
      <c r="BH159" s="392">
        <f t="shared" si="225"/>
        <v>0</v>
      </c>
      <c r="BI159" s="405">
        <f t="shared" si="226"/>
        <v>0</v>
      </c>
      <c r="BJ159" s="406">
        <f t="shared" si="202"/>
        <v>0</v>
      </c>
      <c r="BK159" s="391" t="str">
        <f t="shared" si="203"/>
        <v>0</v>
      </c>
      <c r="BL159" s="391" t="str">
        <f t="shared" si="204"/>
        <v>0</v>
      </c>
      <c r="BM159" s="405">
        <f t="shared" si="227"/>
        <v>0</v>
      </c>
      <c r="BN159" s="405" t="str">
        <f t="shared" si="228"/>
        <v>0m0</v>
      </c>
      <c r="BO159" s="392">
        <f t="shared" si="229"/>
        <v>0</v>
      </c>
      <c r="BP159" s="392">
        <f t="shared" si="230"/>
        <v>0</v>
      </c>
      <c r="BQ159" s="405">
        <f t="shared" si="231"/>
        <v>0</v>
      </c>
      <c r="BR159" s="406">
        <f t="shared" si="232"/>
        <v>0</v>
      </c>
      <c r="BS159" s="391" t="str">
        <f t="shared" si="233"/>
        <v>0</v>
      </c>
      <c r="BT159" s="391" t="str">
        <f t="shared" si="234"/>
        <v>0</v>
      </c>
      <c r="BU159" s="405">
        <f t="shared" si="235"/>
        <v>0</v>
      </c>
      <c r="BV159" s="405" t="str">
        <f t="shared" si="236"/>
        <v>0m0</v>
      </c>
      <c r="BW159" s="392">
        <f t="shared" si="237"/>
        <v>0</v>
      </c>
      <c r="BX159" s="392">
        <f t="shared" si="238"/>
        <v>0</v>
      </c>
      <c r="BY159" s="405">
        <f t="shared" si="239"/>
        <v>0</v>
      </c>
      <c r="BZ159" s="406">
        <f t="shared" si="240"/>
        <v>0</v>
      </c>
      <c r="CA159" s="391" t="str">
        <f t="shared" si="241"/>
        <v>0</v>
      </c>
      <c r="CB159" s="391" t="str">
        <f t="shared" si="242"/>
        <v>0</v>
      </c>
      <c r="CC159" s="405">
        <f t="shared" si="243"/>
        <v>0</v>
      </c>
      <c r="CD159" s="405" t="str">
        <f t="shared" si="244"/>
        <v>0m0</v>
      </c>
      <c r="CE159" s="392">
        <f t="shared" si="245"/>
        <v>0</v>
      </c>
      <c r="CF159" s="392">
        <f t="shared" si="246"/>
        <v>0</v>
      </c>
      <c r="CG159" s="405">
        <f t="shared" si="247"/>
        <v>0</v>
      </c>
      <c r="CH159" s="406">
        <f t="shared" si="248"/>
        <v>0</v>
      </c>
      <c r="CI159" s="391" t="str">
        <f t="shared" si="249"/>
        <v>0</v>
      </c>
      <c r="CJ159" s="391" t="str">
        <f t="shared" si="250"/>
        <v>0</v>
      </c>
      <c r="CK159" s="405">
        <f t="shared" si="251"/>
        <v>0</v>
      </c>
      <c r="CL159" s="405" t="str">
        <f t="shared" si="252"/>
        <v>0m0</v>
      </c>
      <c r="CM159" s="392">
        <f t="shared" si="253"/>
        <v>0</v>
      </c>
      <c r="CN159" s="392">
        <f t="shared" si="254"/>
        <v>0</v>
      </c>
      <c r="CO159" s="405">
        <f t="shared" si="255"/>
        <v>0</v>
      </c>
      <c r="CP159" s="406">
        <f t="shared" si="256"/>
        <v>0</v>
      </c>
      <c r="CQ159" s="391" t="str">
        <f t="shared" si="257"/>
        <v>0</v>
      </c>
      <c r="CR159" s="391" t="str">
        <f t="shared" si="258"/>
        <v>0</v>
      </c>
      <c r="CS159" s="405">
        <f t="shared" si="259"/>
        <v>0</v>
      </c>
      <c r="CT159" s="405" t="str">
        <f t="shared" si="260"/>
        <v>0m0</v>
      </c>
      <c r="CU159" s="405">
        <f t="shared" si="261"/>
        <v>0</v>
      </c>
      <c r="CV159" s="405">
        <f t="shared" si="262"/>
        <v>0</v>
      </c>
      <c r="CW159" s="405">
        <f t="shared" si="263"/>
        <v>0</v>
      </c>
      <c r="CX159" s="405">
        <f t="shared" si="264"/>
        <v>0</v>
      </c>
      <c r="CY159" s="405">
        <f t="shared" si="265"/>
        <v>0</v>
      </c>
      <c r="CZ159" s="405" t="str">
        <f t="shared" si="266"/>
        <v/>
      </c>
      <c r="DA159" s="405" t="str">
        <f t="shared" si="267"/>
        <v/>
      </c>
      <c r="DB159" s="405" t="str">
        <f t="shared" si="268"/>
        <v/>
      </c>
      <c r="DC159" s="405" t="str">
        <f t="shared" si="269"/>
        <v/>
      </c>
      <c r="DD159" s="405" t="str">
        <f t="shared" si="270"/>
        <v/>
      </c>
      <c r="DE159" s="405"/>
      <c r="DG159" s="405" t="str">
        <f t="shared" si="271"/>
        <v/>
      </c>
      <c r="DH159" s="405" t="str">
        <f t="shared" si="272"/>
        <v/>
      </c>
      <c r="DI159" s="405">
        <f t="shared" si="273"/>
        <v>0</v>
      </c>
      <c r="DJ159" s="405" t="str">
        <f t="shared" si="274"/>
        <v/>
      </c>
      <c r="DK159" s="405" t="str">
        <f t="shared" si="275"/>
        <v/>
      </c>
      <c r="DL159" s="405" t="str">
        <f t="shared" si="276"/>
        <v/>
      </c>
      <c r="DM159" s="405" t="str">
        <f t="shared" si="277"/>
        <v/>
      </c>
      <c r="DN159" s="405" t="str">
        <f t="shared" si="278"/>
        <v/>
      </c>
      <c r="DO159" s="405" t="str">
        <f t="shared" si="279"/>
        <v/>
      </c>
      <c r="DS159" s="386">
        <f t="shared" si="282"/>
        <v>0</v>
      </c>
      <c r="DT159" s="386">
        <f t="shared" si="280"/>
        <v>0</v>
      </c>
      <c r="DU159" s="404">
        <f t="shared" si="281"/>
        <v>0</v>
      </c>
    </row>
    <row r="160" spans="1:125" s="404" customFormat="1" ht="18" hidden="1" customHeight="1">
      <c r="A160" s="140" t="str">
        <f t="shared" si="205"/>
        <v/>
      </c>
      <c r="B160" s="153"/>
      <c r="C160" s="31" t="str">
        <f>IF(B160="","",VLOOKUP(B160,学連登録!$C$2:$G$3000,2,FALSE))</f>
        <v/>
      </c>
      <c r="D160" s="32" t="str">
        <f>IF(B160="","",VLOOKUP(B160,学連登録!$C$2:$G$3000,3,FALSE))</f>
        <v/>
      </c>
      <c r="E160" s="33" t="str">
        <f>IF(B160="","",VLOOKUP(B160,学連登録!$C$2:$G$3000,4,FALSE))</f>
        <v/>
      </c>
      <c r="F160" s="376" t="str">
        <f>IF(B160="","",VLOOKUP(B160,学連登録!$C$2:$I$3000,7,FALSE))</f>
        <v/>
      </c>
      <c r="G160" s="154"/>
      <c r="H160" s="915"/>
      <c r="I160" s="916"/>
      <c r="J160" s="155"/>
      <c r="K160" s="887"/>
      <c r="L160" s="888"/>
      <c r="M160" s="155"/>
      <c r="N160" s="881"/>
      <c r="O160" s="882"/>
      <c r="P160" s="154"/>
      <c r="Q160" s="887"/>
      <c r="R160" s="888"/>
      <c r="S160" s="154"/>
      <c r="T160" s="887"/>
      <c r="U160" s="888"/>
      <c r="V160" s="101" t="str">
        <f>IF(B160="","",VLOOKUP(B160,学連登録!$C$2:$H$3000,6,FALSE))</f>
        <v/>
      </c>
      <c r="W160" s="370"/>
      <c r="X160" s="152"/>
      <c r="Y160" s="116" t="str">
        <f t="shared" si="283"/>
        <v/>
      </c>
      <c r="Z160" s="97" t="str">
        <f>IF(G160="","",VLOOKUP(G160,種目名!$O$5:$T$104,3,0))</f>
        <v/>
      </c>
      <c r="AA160" s="98" t="str">
        <f>IF(J160="","",VLOOKUP(J160,種目名!$O$5:$T$104,3,0))</f>
        <v/>
      </c>
      <c r="AB160" s="117" t="str">
        <f>IF(M160="","",VLOOKUP(M160,種目名!$O$5:$T$104,3,0))</f>
        <v/>
      </c>
      <c r="AC160" s="117" t="str">
        <f>IF(P160="","",VLOOKUP(AF160,種目名!$O$5:$T$104,3,0))</f>
        <v/>
      </c>
      <c r="AD160" s="118" t="str">
        <f>IF(S160="","",VLOOKUP(AI160,種目名!$O$5:$T$104,3,0))</f>
        <v/>
      </c>
      <c r="AE160" s="115">
        <f t="shared" si="284"/>
        <v>0</v>
      </c>
      <c r="AF160" s="152" t="str">
        <f t="shared" si="285"/>
        <v/>
      </c>
      <c r="AG160" s="152" t="str">
        <f t="shared" si="286"/>
        <v/>
      </c>
      <c r="AH160" s="115">
        <f t="shared" si="287"/>
        <v>0</v>
      </c>
      <c r="AI160" s="152" t="str">
        <f t="shared" si="288"/>
        <v/>
      </c>
      <c r="AJ160" s="152" t="str">
        <f t="shared" si="289"/>
        <v/>
      </c>
      <c r="AK160" s="383"/>
      <c r="AL160" s="166">
        <f t="shared" si="206"/>
        <v>0</v>
      </c>
      <c r="AM160" s="392">
        <f t="shared" si="207"/>
        <v>0</v>
      </c>
      <c r="AN160" s="392">
        <f>COUNTIF($B$12:B160,B160)</f>
        <v>0</v>
      </c>
      <c r="AO160" s="392"/>
      <c r="AP160" s="392" t="str">
        <f t="shared" si="208"/>
        <v/>
      </c>
      <c r="AQ160" s="392" t="str">
        <f t="shared" si="209"/>
        <v/>
      </c>
      <c r="AR160" s="392" t="str">
        <f t="shared" si="210"/>
        <v/>
      </c>
      <c r="AS160" s="392" t="str">
        <f t="shared" si="211"/>
        <v/>
      </c>
      <c r="AT160" s="392">
        <f t="shared" si="212"/>
        <v>0</v>
      </c>
      <c r="AU160" s="392" t="str">
        <f t="shared" si="213"/>
        <v/>
      </c>
      <c r="AV160" s="392" t="str">
        <f t="shared" si="214"/>
        <v/>
      </c>
      <c r="AW160" s="392" t="str">
        <f t="shared" si="215"/>
        <v/>
      </c>
      <c r="AX160" s="392" t="str">
        <f t="shared" si="216"/>
        <v/>
      </c>
      <c r="AY160" s="392" t="str">
        <f t="shared" si="217"/>
        <v/>
      </c>
      <c r="AZ160" s="392" t="str">
        <f t="shared" si="218"/>
        <v/>
      </c>
      <c r="BA160" s="392" t="str">
        <f t="shared" si="219"/>
        <v/>
      </c>
      <c r="BB160" s="392" t="str">
        <f t="shared" si="220"/>
        <v/>
      </c>
      <c r="BC160" s="392" t="str">
        <f t="shared" si="221"/>
        <v/>
      </c>
      <c r="BD160" s="396" t="str">
        <f t="shared" si="222"/>
        <v/>
      </c>
      <c r="BE160" s="386">
        <f t="shared" si="223"/>
        <v>0</v>
      </c>
      <c r="BF160" s="152"/>
      <c r="BG160" s="392">
        <f t="shared" si="224"/>
        <v>0</v>
      </c>
      <c r="BH160" s="392">
        <f t="shared" si="225"/>
        <v>0</v>
      </c>
      <c r="BI160" s="405">
        <f t="shared" si="226"/>
        <v>0</v>
      </c>
      <c r="BJ160" s="406">
        <f t="shared" si="202"/>
        <v>0</v>
      </c>
      <c r="BK160" s="391" t="str">
        <f t="shared" si="203"/>
        <v>0</v>
      </c>
      <c r="BL160" s="391" t="str">
        <f t="shared" si="204"/>
        <v>0</v>
      </c>
      <c r="BM160" s="405">
        <f t="shared" si="227"/>
        <v>0</v>
      </c>
      <c r="BN160" s="405" t="str">
        <f t="shared" si="228"/>
        <v>0m0</v>
      </c>
      <c r="BO160" s="392">
        <f t="shared" si="229"/>
        <v>0</v>
      </c>
      <c r="BP160" s="392">
        <f t="shared" si="230"/>
        <v>0</v>
      </c>
      <c r="BQ160" s="405">
        <f t="shared" si="231"/>
        <v>0</v>
      </c>
      <c r="BR160" s="406">
        <f t="shared" si="232"/>
        <v>0</v>
      </c>
      <c r="BS160" s="391" t="str">
        <f t="shared" si="233"/>
        <v>0</v>
      </c>
      <c r="BT160" s="391" t="str">
        <f t="shared" si="234"/>
        <v>0</v>
      </c>
      <c r="BU160" s="405">
        <f t="shared" si="235"/>
        <v>0</v>
      </c>
      <c r="BV160" s="405" t="str">
        <f t="shared" si="236"/>
        <v>0m0</v>
      </c>
      <c r="BW160" s="392">
        <f t="shared" si="237"/>
        <v>0</v>
      </c>
      <c r="BX160" s="392">
        <f t="shared" si="238"/>
        <v>0</v>
      </c>
      <c r="BY160" s="405">
        <f t="shared" si="239"/>
        <v>0</v>
      </c>
      <c r="BZ160" s="406">
        <f t="shared" si="240"/>
        <v>0</v>
      </c>
      <c r="CA160" s="391" t="str">
        <f t="shared" si="241"/>
        <v>0</v>
      </c>
      <c r="CB160" s="391" t="str">
        <f t="shared" si="242"/>
        <v>0</v>
      </c>
      <c r="CC160" s="405">
        <f t="shared" si="243"/>
        <v>0</v>
      </c>
      <c r="CD160" s="405" t="str">
        <f t="shared" si="244"/>
        <v>0m0</v>
      </c>
      <c r="CE160" s="392">
        <f t="shared" si="245"/>
        <v>0</v>
      </c>
      <c r="CF160" s="392">
        <f t="shared" si="246"/>
        <v>0</v>
      </c>
      <c r="CG160" s="405">
        <f t="shared" si="247"/>
        <v>0</v>
      </c>
      <c r="CH160" s="406">
        <f t="shared" si="248"/>
        <v>0</v>
      </c>
      <c r="CI160" s="391" t="str">
        <f t="shared" si="249"/>
        <v>0</v>
      </c>
      <c r="CJ160" s="391" t="str">
        <f t="shared" si="250"/>
        <v>0</v>
      </c>
      <c r="CK160" s="405">
        <f t="shared" si="251"/>
        <v>0</v>
      </c>
      <c r="CL160" s="405" t="str">
        <f t="shared" si="252"/>
        <v>0m0</v>
      </c>
      <c r="CM160" s="392">
        <f t="shared" si="253"/>
        <v>0</v>
      </c>
      <c r="CN160" s="392">
        <f t="shared" si="254"/>
        <v>0</v>
      </c>
      <c r="CO160" s="405">
        <f t="shared" si="255"/>
        <v>0</v>
      </c>
      <c r="CP160" s="406">
        <f t="shared" si="256"/>
        <v>0</v>
      </c>
      <c r="CQ160" s="391" t="str">
        <f t="shared" si="257"/>
        <v>0</v>
      </c>
      <c r="CR160" s="391" t="str">
        <f t="shared" si="258"/>
        <v>0</v>
      </c>
      <c r="CS160" s="405">
        <f t="shared" si="259"/>
        <v>0</v>
      </c>
      <c r="CT160" s="405" t="str">
        <f t="shared" si="260"/>
        <v>0m0</v>
      </c>
      <c r="CU160" s="405">
        <f t="shared" si="261"/>
        <v>0</v>
      </c>
      <c r="CV160" s="405">
        <f t="shared" si="262"/>
        <v>0</v>
      </c>
      <c r="CW160" s="405">
        <f t="shared" si="263"/>
        <v>0</v>
      </c>
      <c r="CX160" s="405">
        <f t="shared" si="264"/>
        <v>0</v>
      </c>
      <c r="CY160" s="405">
        <f t="shared" si="265"/>
        <v>0</v>
      </c>
      <c r="CZ160" s="405" t="str">
        <f t="shared" si="266"/>
        <v/>
      </c>
      <c r="DA160" s="405" t="str">
        <f t="shared" si="267"/>
        <v/>
      </c>
      <c r="DB160" s="405" t="str">
        <f t="shared" si="268"/>
        <v/>
      </c>
      <c r="DC160" s="405" t="str">
        <f t="shared" si="269"/>
        <v/>
      </c>
      <c r="DD160" s="405" t="str">
        <f t="shared" si="270"/>
        <v/>
      </c>
      <c r="DE160" s="405"/>
      <c r="DG160" s="405" t="str">
        <f t="shared" si="271"/>
        <v/>
      </c>
      <c r="DH160" s="405" t="str">
        <f t="shared" si="272"/>
        <v/>
      </c>
      <c r="DI160" s="405">
        <f t="shared" si="273"/>
        <v>0</v>
      </c>
      <c r="DJ160" s="405" t="str">
        <f t="shared" si="274"/>
        <v/>
      </c>
      <c r="DK160" s="405" t="str">
        <f t="shared" si="275"/>
        <v/>
      </c>
      <c r="DL160" s="405" t="str">
        <f t="shared" si="276"/>
        <v/>
      </c>
      <c r="DM160" s="405" t="str">
        <f t="shared" si="277"/>
        <v/>
      </c>
      <c r="DN160" s="405" t="str">
        <f t="shared" si="278"/>
        <v/>
      </c>
      <c r="DO160" s="405" t="str">
        <f t="shared" si="279"/>
        <v/>
      </c>
      <c r="DS160" s="386">
        <f t="shared" si="282"/>
        <v>0</v>
      </c>
      <c r="DT160" s="386">
        <f t="shared" si="280"/>
        <v>0</v>
      </c>
      <c r="DU160" s="404">
        <f t="shared" si="281"/>
        <v>0</v>
      </c>
    </row>
    <row r="161" spans="1:125" s="404" customFormat="1" ht="18" hidden="1" customHeight="1">
      <c r="A161" s="140" t="str">
        <f t="shared" si="205"/>
        <v/>
      </c>
      <c r="B161" s="153"/>
      <c r="C161" s="31" t="str">
        <f>IF(B161="","",VLOOKUP(B161,学連登録!$C$2:$G$3000,2,FALSE))</f>
        <v/>
      </c>
      <c r="D161" s="32" t="str">
        <f>IF(B161="","",VLOOKUP(B161,学連登録!$C$2:$G$3000,3,FALSE))</f>
        <v/>
      </c>
      <c r="E161" s="33" t="str">
        <f>IF(B161="","",VLOOKUP(B161,学連登録!$C$2:$G$3000,4,FALSE))</f>
        <v/>
      </c>
      <c r="F161" s="376" t="str">
        <f>IF(B161="","",VLOOKUP(B161,学連登録!$C$2:$I$3000,7,FALSE))</f>
        <v/>
      </c>
      <c r="G161" s="154"/>
      <c r="H161" s="915"/>
      <c r="I161" s="916"/>
      <c r="J161" s="155"/>
      <c r="K161" s="887"/>
      <c r="L161" s="888"/>
      <c r="M161" s="155"/>
      <c r="N161" s="881"/>
      <c r="O161" s="882"/>
      <c r="P161" s="154"/>
      <c r="Q161" s="887"/>
      <c r="R161" s="888"/>
      <c r="S161" s="154"/>
      <c r="T161" s="887"/>
      <c r="U161" s="888"/>
      <c r="V161" s="101" t="str">
        <f>IF(B161="","",VLOOKUP(B161,学連登録!$C$2:$H$3000,6,FALSE))</f>
        <v/>
      </c>
      <c r="W161" s="370"/>
      <c r="X161" s="152"/>
      <c r="Y161" s="116" t="str">
        <f t="shared" si="283"/>
        <v/>
      </c>
      <c r="Z161" s="97" t="str">
        <f>IF(G161="","",VLOOKUP(G161,種目名!$O$5:$T$104,3,0))</f>
        <v/>
      </c>
      <c r="AA161" s="98" t="str">
        <f>IF(J161="","",VLOOKUP(J161,種目名!$O$5:$T$104,3,0))</f>
        <v/>
      </c>
      <c r="AB161" s="117" t="str">
        <f>IF(M161="","",VLOOKUP(M161,種目名!$O$5:$T$104,3,0))</f>
        <v/>
      </c>
      <c r="AC161" s="117" t="str">
        <f>IF(P161="","",VLOOKUP(AF161,種目名!$O$5:$T$104,3,0))</f>
        <v/>
      </c>
      <c r="AD161" s="118" t="str">
        <f>IF(S161="","",VLOOKUP(AI161,種目名!$O$5:$T$104,3,0))</f>
        <v/>
      </c>
      <c r="AE161" s="115">
        <f t="shared" si="284"/>
        <v>0</v>
      </c>
      <c r="AF161" s="152" t="str">
        <f t="shared" si="285"/>
        <v/>
      </c>
      <c r="AG161" s="152" t="str">
        <f t="shared" si="286"/>
        <v/>
      </c>
      <c r="AH161" s="115">
        <f t="shared" si="287"/>
        <v>0</v>
      </c>
      <c r="AI161" s="152" t="str">
        <f t="shared" si="288"/>
        <v/>
      </c>
      <c r="AJ161" s="152" t="str">
        <f t="shared" si="289"/>
        <v/>
      </c>
      <c r="AK161" s="383"/>
      <c r="AL161" s="166">
        <f t="shared" si="206"/>
        <v>0</v>
      </c>
      <c r="AM161" s="392">
        <f t="shared" si="207"/>
        <v>0</v>
      </c>
      <c r="AN161" s="392">
        <f>COUNTIF($B$12:B161,B161)</f>
        <v>0</v>
      </c>
      <c r="AO161" s="392"/>
      <c r="AP161" s="392" t="str">
        <f t="shared" si="208"/>
        <v/>
      </c>
      <c r="AQ161" s="392" t="str">
        <f t="shared" si="209"/>
        <v/>
      </c>
      <c r="AR161" s="392" t="str">
        <f t="shared" si="210"/>
        <v/>
      </c>
      <c r="AS161" s="392" t="str">
        <f t="shared" si="211"/>
        <v/>
      </c>
      <c r="AT161" s="392">
        <f t="shared" si="212"/>
        <v>0</v>
      </c>
      <c r="AU161" s="392" t="str">
        <f t="shared" si="213"/>
        <v/>
      </c>
      <c r="AV161" s="392" t="str">
        <f t="shared" si="214"/>
        <v/>
      </c>
      <c r="AW161" s="392" t="str">
        <f t="shared" si="215"/>
        <v/>
      </c>
      <c r="AX161" s="392" t="str">
        <f t="shared" si="216"/>
        <v/>
      </c>
      <c r="AY161" s="392" t="str">
        <f t="shared" si="217"/>
        <v/>
      </c>
      <c r="AZ161" s="392" t="str">
        <f t="shared" si="218"/>
        <v/>
      </c>
      <c r="BA161" s="392" t="str">
        <f t="shared" si="219"/>
        <v/>
      </c>
      <c r="BB161" s="392" t="str">
        <f t="shared" si="220"/>
        <v/>
      </c>
      <c r="BC161" s="392" t="str">
        <f t="shared" si="221"/>
        <v/>
      </c>
      <c r="BD161" s="396" t="str">
        <f t="shared" si="222"/>
        <v/>
      </c>
      <c r="BE161" s="386">
        <f t="shared" si="223"/>
        <v>0</v>
      </c>
      <c r="BF161" s="152"/>
      <c r="BG161" s="392">
        <f t="shared" si="224"/>
        <v>0</v>
      </c>
      <c r="BH161" s="392">
        <f t="shared" si="225"/>
        <v>0</v>
      </c>
      <c r="BI161" s="405">
        <f t="shared" si="226"/>
        <v>0</v>
      </c>
      <c r="BJ161" s="406">
        <f t="shared" si="202"/>
        <v>0</v>
      </c>
      <c r="BK161" s="391" t="str">
        <f t="shared" si="203"/>
        <v>0</v>
      </c>
      <c r="BL161" s="391" t="str">
        <f t="shared" si="204"/>
        <v>0</v>
      </c>
      <c r="BM161" s="405">
        <f t="shared" si="227"/>
        <v>0</v>
      </c>
      <c r="BN161" s="405" t="str">
        <f t="shared" si="228"/>
        <v>0m0</v>
      </c>
      <c r="BO161" s="392">
        <f t="shared" si="229"/>
        <v>0</v>
      </c>
      <c r="BP161" s="392">
        <f t="shared" si="230"/>
        <v>0</v>
      </c>
      <c r="BQ161" s="405">
        <f t="shared" si="231"/>
        <v>0</v>
      </c>
      <c r="BR161" s="406">
        <f t="shared" si="232"/>
        <v>0</v>
      </c>
      <c r="BS161" s="391" t="str">
        <f t="shared" si="233"/>
        <v>0</v>
      </c>
      <c r="BT161" s="391" t="str">
        <f t="shared" si="234"/>
        <v>0</v>
      </c>
      <c r="BU161" s="405">
        <f t="shared" si="235"/>
        <v>0</v>
      </c>
      <c r="BV161" s="405" t="str">
        <f t="shared" si="236"/>
        <v>0m0</v>
      </c>
      <c r="BW161" s="392">
        <f t="shared" si="237"/>
        <v>0</v>
      </c>
      <c r="BX161" s="392">
        <f t="shared" si="238"/>
        <v>0</v>
      </c>
      <c r="BY161" s="405">
        <f t="shared" si="239"/>
        <v>0</v>
      </c>
      <c r="BZ161" s="406">
        <f t="shared" si="240"/>
        <v>0</v>
      </c>
      <c r="CA161" s="391" t="str">
        <f t="shared" si="241"/>
        <v>0</v>
      </c>
      <c r="CB161" s="391" t="str">
        <f t="shared" si="242"/>
        <v>0</v>
      </c>
      <c r="CC161" s="405">
        <f t="shared" si="243"/>
        <v>0</v>
      </c>
      <c r="CD161" s="405" t="str">
        <f t="shared" si="244"/>
        <v>0m0</v>
      </c>
      <c r="CE161" s="392">
        <f t="shared" si="245"/>
        <v>0</v>
      </c>
      <c r="CF161" s="392">
        <f t="shared" si="246"/>
        <v>0</v>
      </c>
      <c r="CG161" s="405">
        <f t="shared" si="247"/>
        <v>0</v>
      </c>
      <c r="CH161" s="406">
        <f t="shared" si="248"/>
        <v>0</v>
      </c>
      <c r="CI161" s="391" t="str">
        <f t="shared" si="249"/>
        <v>0</v>
      </c>
      <c r="CJ161" s="391" t="str">
        <f t="shared" si="250"/>
        <v>0</v>
      </c>
      <c r="CK161" s="405">
        <f t="shared" si="251"/>
        <v>0</v>
      </c>
      <c r="CL161" s="405" t="str">
        <f t="shared" si="252"/>
        <v>0m0</v>
      </c>
      <c r="CM161" s="392">
        <f t="shared" si="253"/>
        <v>0</v>
      </c>
      <c r="CN161" s="392">
        <f t="shared" si="254"/>
        <v>0</v>
      </c>
      <c r="CO161" s="405">
        <f t="shared" si="255"/>
        <v>0</v>
      </c>
      <c r="CP161" s="406">
        <f t="shared" si="256"/>
        <v>0</v>
      </c>
      <c r="CQ161" s="391" t="str">
        <f t="shared" si="257"/>
        <v>0</v>
      </c>
      <c r="CR161" s="391" t="str">
        <f t="shared" si="258"/>
        <v>0</v>
      </c>
      <c r="CS161" s="405">
        <f t="shared" si="259"/>
        <v>0</v>
      </c>
      <c r="CT161" s="405" t="str">
        <f t="shared" si="260"/>
        <v>0m0</v>
      </c>
      <c r="CU161" s="405">
        <f t="shared" si="261"/>
        <v>0</v>
      </c>
      <c r="CV161" s="405">
        <f t="shared" si="262"/>
        <v>0</v>
      </c>
      <c r="CW161" s="405">
        <f t="shared" si="263"/>
        <v>0</v>
      </c>
      <c r="CX161" s="405">
        <f t="shared" si="264"/>
        <v>0</v>
      </c>
      <c r="CY161" s="405">
        <f t="shared" si="265"/>
        <v>0</v>
      </c>
      <c r="CZ161" s="405" t="str">
        <f t="shared" si="266"/>
        <v/>
      </c>
      <c r="DA161" s="405" t="str">
        <f t="shared" si="267"/>
        <v/>
      </c>
      <c r="DB161" s="405" t="str">
        <f t="shared" si="268"/>
        <v/>
      </c>
      <c r="DC161" s="405" t="str">
        <f t="shared" si="269"/>
        <v/>
      </c>
      <c r="DD161" s="405" t="str">
        <f t="shared" si="270"/>
        <v/>
      </c>
      <c r="DE161" s="405"/>
      <c r="DG161" s="405" t="str">
        <f t="shared" si="271"/>
        <v/>
      </c>
      <c r="DH161" s="405" t="str">
        <f t="shared" si="272"/>
        <v/>
      </c>
      <c r="DI161" s="405">
        <f t="shared" si="273"/>
        <v>0</v>
      </c>
      <c r="DJ161" s="405" t="str">
        <f t="shared" si="274"/>
        <v/>
      </c>
      <c r="DK161" s="405" t="str">
        <f t="shared" si="275"/>
        <v/>
      </c>
      <c r="DL161" s="405" t="str">
        <f t="shared" si="276"/>
        <v/>
      </c>
      <c r="DM161" s="405" t="str">
        <f t="shared" si="277"/>
        <v/>
      </c>
      <c r="DN161" s="405" t="str">
        <f t="shared" si="278"/>
        <v/>
      </c>
      <c r="DO161" s="405" t="str">
        <f t="shared" si="279"/>
        <v/>
      </c>
      <c r="DS161" s="386">
        <f t="shared" si="282"/>
        <v>0</v>
      </c>
      <c r="DT161" s="386">
        <f t="shared" si="280"/>
        <v>0</v>
      </c>
      <c r="DU161" s="404">
        <f t="shared" si="281"/>
        <v>0</v>
      </c>
    </row>
    <row r="162" spans="1:125" s="404" customFormat="1" ht="18" hidden="1" customHeight="1">
      <c r="A162" s="140" t="str">
        <f t="shared" si="205"/>
        <v/>
      </c>
      <c r="B162" s="153"/>
      <c r="C162" s="31" t="str">
        <f>IF(B162="","",VLOOKUP(B162,学連登録!$C$2:$G$3000,2,FALSE))</f>
        <v/>
      </c>
      <c r="D162" s="32" t="str">
        <f>IF(B162="","",VLOOKUP(B162,学連登録!$C$2:$G$3000,3,FALSE))</f>
        <v/>
      </c>
      <c r="E162" s="33" t="str">
        <f>IF(B162="","",VLOOKUP(B162,学連登録!$C$2:$G$3000,4,FALSE))</f>
        <v/>
      </c>
      <c r="F162" s="376" t="str">
        <f>IF(B162="","",VLOOKUP(B162,学連登録!$C$2:$I$3000,7,FALSE))</f>
        <v/>
      </c>
      <c r="G162" s="154"/>
      <c r="H162" s="915"/>
      <c r="I162" s="916"/>
      <c r="J162" s="155"/>
      <c r="K162" s="887"/>
      <c r="L162" s="888"/>
      <c r="M162" s="155"/>
      <c r="N162" s="881"/>
      <c r="O162" s="882"/>
      <c r="P162" s="154"/>
      <c r="Q162" s="887"/>
      <c r="R162" s="888"/>
      <c r="S162" s="154"/>
      <c r="T162" s="887"/>
      <c r="U162" s="888"/>
      <c r="V162" s="101" t="str">
        <f>IF(B162="","",VLOOKUP(B162,学連登録!$C$2:$H$3000,6,FALSE))</f>
        <v/>
      </c>
      <c r="W162" s="370"/>
      <c r="X162" s="152"/>
      <c r="Y162" s="116" t="str">
        <f t="shared" si="283"/>
        <v/>
      </c>
      <c r="Z162" s="97" t="str">
        <f>IF(G162="","",VLOOKUP(G162,種目名!$O$5:$T$104,3,0))</f>
        <v/>
      </c>
      <c r="AA162" s="98" t="str">
        <f>IF(J162="","",VLOOKUP(J162,種目名!$O$5:$T$104,3,0))</f>
        <v/>
      </c>
      <c r="AB162" s="117" t="str">
        <f>IF(M162="","",VLOOKUP(M162,種目名!$O$5:$T$104,3,0))</f>
        <v/>
      </c>
      <c r="AC162" s="117" t="str">
        <f>IF(P162="","",VLOOKUP(AF162,種目名!$O$5:$T$104,3,0))</f>
        <v/>
      </c>
      <c r="AD162" s="118" t="str">
        <f>IF(S162="","",VLOOKUP(AI162,種目名!$O$5:$T$104,3,0))</f>
        <v/>
      </c>
      <c r="AE162" s="115">
        <f t="shared" si="284"/>
        <v>0</v>
      </c>
      <c r="AF162" s="152" t="str">
        <f t="shared" si="285"/>
        <v/>
      </c>
      <c r="AG162" s="152" t="str">
        <f t="shared" si="286"/>
        <v/>
      </c>
      <c r="AH162" s="115">
        <f t="shared" si="287"/>
        <v>0</v>
      </c>
      <c r="AI162" s="152" t="str">
        <f t="shared" si="288"/>
        <v/>
      </c>
      <c r="AJ162" s="152" t="str">
        <f t="shared" si="289"/>
        <v/>
      </c>
      <c r="AK162" s="383"/>
      <c r="AL162" s="166">
        <f t="shared" si="206"/>
        <v>0</v>
      </c>
      <c r="AM162" s="392">
        <f t="shared" si="207"/>
        <v>0</v>
      </c>
      <c r="AN162" s="392">
        <f>COUNTIF($B$12:B162,B162)</f>
        <v>0</v>
      </c>
      <c r="AO162" s="392"/>
      <c r="AP162" s="392" t="str">
        <f t="shared" si="208"/>
        <v/>
      </c>
      <c r="AQ162" s="392" t="str">
        <f t="shared" si="209"/>
        <v/>
      </c>
      <c r="AR162" s="392" t="str">
        <f t="shared" si="210"/>
        <v/>
      </c>
      <c r="AS162" s="392" t="str">
        <f t="shared" si="211"/>
        <v/>
      </c>
      <c r="AT162" s="392">
        <f t="shared" si="212"/>
        <v>0</v>
      </c>
      <c r="AU162" s="392" t="str">
        <f t="shared" si="213"/>
        <v/>
      </c>
      <c r="AV162" s="392" t="str">
        <f t="shared" si="214"/>
        <v/>
      </c>
      <c r="AW162" s="392" t="str">
        <f t="shared" si="215"/>
        <v/>
      </c>
      <c r="AX162" s="392" t="str">
        <f t="shared" si="216"/>
        <v/>
      </c>
      <c r="AY162" s="392" t="str">
        <f t="shared" si="217"/>
        <v/>
      </c>
      <c r="AZ162" s="392" t="str">
        <f t="shared" si="218"/>
        <v/>
      </c>
      <c r="BA162" s="392" t="str">
        <f t="shared" si="219"/>
        <v/>
      </c>
      <c r="BB162" s="392" t="str">
        <f t="shared" si="220"/>
        <v/>
      </c>
      <c r="BC162" s="392" t="str">
        <f t="shared" si="221"/>
        <v/>
      </c>
      <c r="BD162" s="396" t="str">
        <f t="shared" si="222"/>
        <v/>
      </c>
      <c r="BE162" s="386">
        <f t="shared" si="223"/>
        <v>0</v>
      </c>
      <c r="BF162" s="152"/>
      <c r="BG162" s="392">
        <f t="shared" si="224"/>
        <v>0</v>
      </c>
      <c r="BH162" s="392">
        <f t="shared" si="225"/>
        <v>0</v>
      </c>
      <c r="BI162" s="405">
        <f t="shared" si="226"/>
        <v>0</v>
      </c>
      <c r="BJ162" s="406">
        <f t="shared" si="202"/>
        <v>0</v>
      </c>
      <c r="BK162" s="391" t="str">
        <f t="shared" si="203"/>
        <v>0</v>
      </c>
      <c r="BL162" s="391" t="str">
        <f t="shared" si="204"/>
        <v>0</v>
      </c>
      <c r="BM162" s="405">
        <f t="shared" si="227"/>
        <v>0</v>
      </c>
      <c r="BN162" s="405" t="str">
        <f t="shared" si="228"/>
        <v>0m0</v>
      </c>
      <c r="BO162" s="392">
        <f t="shared" si="229"/>
        <v>0</v>
      </c>
      <c r="BP162" s="392">
        <f t="shared" si="230"/>
        <v>0</v>
      </c>
      <c r="BQ162" s="405">
        <f t="shared" si="231"/>
        <v>0</v>
      </c>
      <c r="BR162" s="406">
        <f t="shared" si="232"/>
        <v>0</v>
      </c>
      <c r="BS162" s="391" t="str">
        <f t="shared" si="233"/>
        <v>0</v>
      </c>
      <c r="BT162" s="391" t="str">
        <f t="shared" si="234"/>
        <v>0</v>
      </c>
      <c r="BU162" s="405">
        <f t="shared" si="235"/>
        <v>0</v>
      </c>
      <c r="BV162" s="405" t="str">
        <f t="shared" si="236"/>
        <v>0m0</v>
      </c>
      <c r="BW162" s="392">
        <f t="shared" si="237"/>
        <v>0</v>
      </c>
      <c r="BX162" s="392">
        <f t="shared" si="238"/>
        <v>0</v>
      </c>
      <c r="BY162" s="405">
        <f t="shared" si="239"/>
        <v>0</v>
      </c>
      <c r="BZ162" s="406">
        <f t="shared" si="240"/>
        <v>0</v>
      </c>
      <c r="CA162" s="391" t="str">
        <f t="shared" si="241"/>
        <v>0</v>
      </c>
      <c r="CB162" s="391" t="str">
        <f t="shared" si="242"/>
        <v>0</v>
      </c>
      <c r="CC162" s="405">
        <f t="shared" si="243"/>
        <v>0</v>
      </c>
      <c r="CD162" s="405" t="str">
        <f t="shared" si="244"/>
        <v>0m0</v>
      </c>
      <c r="CE162" s="392">
        <f t="shared" si="245"/>
        <v>0</v>
      </c>
      <c r="CF162" s="392">
        <f t="shared" si="246"/>
        <v>0</v>
      </c>
      <c r="CG162" s="405">
        <f t="shared" si="247"/>
        <v>0</v>
      </c>
      <c r="CH162" s="406">
        <f t="shared" si="248"/>
        <v>0</v>
      </c>
      <c r="CI162" s="391" t="str">
        <f t="shared" si="249"/>
        <v>0</v>
      </c>
      <c r="CJ162" s="391" t="str">
        <f t="shared" si="250"/>
        <v>0</v>
      </c>
      <c r="CK162" s="405">
        <f t="shared" si="251"/>
        <v>0</v>
      </c>
      <c r="CL162" s="405" t="str">
        <f t="shared" si="252"/>
        <v>0m0</v>
      </c>
      <c r="CM162" s="392">
        <f t="shared" si="253"/>
        <v>0</v>
      </c>
      <c r="CN162" s="392">
        <f t="shared" si="254"/>
        <v>0</v>
      </c>
      <c r="CO162" s="405">
        <f t="shared" si="255"/>
        <v>0</v>
      </c>
      <c r="CP162" s="406">
        <f t="shared" si="256"/>
        <v>0</v>
      </c>
      <c r="CQ162" s="391" t="str">
        <f t="shared" si="257"/>
        <v>0</v>
      </c>
      <c r="CR162" s="391" t="str">
        <f t="shared" si="258"/>
        <v>0</v>
      </c>
      <c r="CS162" s="405">
        <f t="shared" si="259"/>
        <v>0</v>
      </c>
      <c r="CT162" s="405" t="str">
        <f t="shared" si="260"/>
        <v>0m0</v>
      </c>
      <c r="CU162" s="405">
        <f t="shared" si="261"/>
        <v>0</v>
      </c>
      <c r="CV162" s="405">
        <f t="shared" si="262"/>
        <v>0</v>
      </c>
      <c r="CW162" s="405">
        <f t="shared" si="263"/>
        <v>0</v>
      </c>
      <c r="CX162" s="405">
        <f t="shared" si="264"/>
        <v>0</v>
      </c>
      <c r="CY162" s="405">
        <f t="shared" si="265"/>
        <v>0</v>
      </c>
      <c r="CZ162" s="405" t="str">
        <f t="shared" si="266"/>
        <v/>
      </c>
      <c r="DA162" s="405" t="str">
        <f t="shared" si="267"/>
        <v/>
      </c>
      <c r="DB162" s="405" t="str">
        <f t="shared" si="268"/>
        <v/>
      </c>
      <c r="DC162" s="405" t="str">
        <f t="shared" si="269"/>
        <v/>
      </c>
      <c r="DD162" s="405" t="str">
        <f t="shared" si="270"/>
        <v/>
      </c>
      <c r="DE162" s="405"/>
      <c r="DG162" s="405" t="str">
        <f t="shared" si="271"/>
        <v/>
      </c>
      <c r="DH162" s="405" t="str">
        <f t="shared" si="272"/>
        <v/>
      </c>
      <c r="DI162" s="405">
        <f t="shared" si="273"/>
        <v>0</v>
      </c>
      <c r="DJ162" s="405" t="str">
        <f t="shared" si="274"/>
        <v/>
      </c>
      <c r="DK162" s="405" t="str">
        <f t="shared" si="275"/>
        <v/>
      </c>
      <c r="DL162" s="405" t="str">
        <f t="shared" si="276"/>
        <v/>
      </c>
      <c r="DM162" s="405" t="str">
        <f t="shared" si="277"/>
        <v/>
      </c>
      <c r="DN162" s="405" t="str">
        <f t="shared" si="278"/>
        <v/>
      </c>
      <c r="DO162" s="405" t="str">
        <f t="shared" si="279"/>
        <v/>
      </c>
      <c r="DS162" s="386">
        <f t="shared" si="282"/>
        <v>0</v>
      </c>
      <c r="DT162" s="386">
        <f t="shared" si="280"/>
        <v>0</v>
      </c>
      <c r="DU162" s="404">
        <f t="shared" si="281"/>
        <v>0</v>
      </c>
    </row>
    <row r="163" spans="1:125" s="404" customFormat="1" ht="18" hidden="1" customHeight="1">
      <c r="A163" s="140" t="str">
        <f t="shared" si="205"/>
        <v/>
      </c>
      <c r="B163" s="153"/>
      <c r="C163" s="31" t="str">
        <f>IF(B163="","",VLOOKUP(B163,学連登録!$C$2:$G$3000,2,FALSE))</f>
        <v/>
      </c>
      <c r="D163" s="32" t="str">
        <f>IF(B163="","",VLOOKUP(B163,学連登録!$C$2:$G$3000,3,FALSE))</f>
        <v/>
      </c>
      <c r="E163" s="33" t="str">
        <f>IF(B163="","",VLOOKUP(B163,学連登録!$C$2:$G$3000,4,FALSE))</f>
        <v/>
      </c>
      <c r="F163" s="376" t="str">
        <f>IF(B163="","",VLOOKUP(B163,学連登録!$C$2:$I$3000,7,FALSE))</f>
        <v/>
      </c>
      <c r="G163" s="154"/>
      <c r="H163" s="915"/>
      <c r="I163" s="916"/>
      <c r="J163" s="155"/>
      <c r="K163" s="887"/>
      <c r="L163" s="888"/>
      <c r="M163" s="155"/>
      <c r="N163" s="881"/>
      <c r="O163" s="882"/>
      <c r="P163" s="154"/>
      <c r="Q163" s="887"/>
      <c r="R163" s="888"/>
      <c r="S163" s="154"/>
      <c r="T163" s="887"/>
      <c r="U163" s="888"/>
      <c r="V163" s="101" t="str">
        <f>IF(B163="","",VLOOKUP(B163,学連登録!$C$2:$H$3000,6,FALSE))</f>
        <v/>
      </c>
      <c r="W163" s="370"/>
      <c r="X163" s="152"/>
      <c r="Y163" s="116" t="str">
        <f t="shared" si="283"/>
        <v/>
      </c>
      <c r="Z163" s="97" t="str">
        <f>IF(G163="","",VLOOKUP(G163,種目名!$O$5:$T$104,3,0))</f>
        <v/>
      </c>
      <c r="AA163" s="98" t="str">
        <f>IF(J163="","",VLOOKUP(J163,種目名!$O$5:$T$104,3,0))</f>
        <v/>
      </c>
      <c r="AB163" s="117" t="str">
        <f>IF(M163="","",VLOOKUP(M163,種目名!$O$5:$T$104,3,0))</f>
        <v/>
      </c>
      <c r="AC163" s="117" t="str">
        <f>IF(P163="","",VLOOKUP(AF163,種目名!$O$5:$T$104,3,0))</f>
        <v/>
      </c>
      <c r="AD163" s="118" t="str">
        <f>IF(S163="","",VLOOKUP(AI163,種目名!$O$5:$T$104,3,0))</f>
        <v/>
      </c>
      <c r="AE163" s="115">
        <f t="shared" si="284"/>
        <v>0</v>
      </c>
      <c r="AF163" s="152" t="str">
        <f t="shared" si="285"/>
        <v/>
      </c>
      <c r="AG163" s="152" t="str">
        <f t="shared" si="286"/>
        <v/>
      </c>
      <c r="AH163" s="115">
        <f t="shared" si="287"/>
        <v>0</v>
      </c>
      <c r="AI163" s="152" t="str">
        <f t="shared" si="288"/>
        <v/>
      </c>
      <c r="AJ163" s="152" t="str">
        <f t="shared" si="289"/>
        <v/>
      </c>
      <c r="AK163" s="383"/>
      <c r="AL163" s="166">
        <f t="shared" si="206"/>
        <v>0</v>
      </c>
      <c r="AM163" s="392">
        <f t="shared" si="207"/>
        <v>0</v>
      </c>
      <c r="AN163" s="392">
        <f>COUNTIF($B$12:B163,B163)</f>
        <v>0</v>
      </c>
      <c r="AO163" s="392"/>
      <c r="AP163" s="392" t="str">
        <f t="shared" si="208"/>
        <v/>
      </c>
      <c r="AQ163" s="392" t="str">
        <f t="shared" si="209"/>
        <v/>
      </c>
      <c r="AR163" s="392" t="str">
        <f t="shared" si="210"/>
        <v/>
      </c>
      <c r="AS163" s="392" t="str">
        <f t="shared" si="211"/>
        <v/>
      </c>
      <c r="AT163" s="392">
        <f t="shared" si="212"/>
        <v>0</v>
      </c>
      <c r="AU163" s="392" t="str">
        <f t="shared" si="213"/>
        <v/>
      </c>
      <c r="AV163" s="392" t="str">
        <f t="shared" si="214"/>
        <v/>
      </c>
      <c r="AW163" s="392" t="str">
        <f t="shared" si="215"/>
        <v/>
      </c>
      <c r="AX163" s="392" t="str">
        <f t="shared" si="216"/>
        <v/>
      </c>
      <c r="AY163" s="392" t="str">
        <f t="shared" si="217"/>
        <v/>
      </c>
      <c r="AZ163" s="392" t="str">
        <f t="shared" si="218"/>
        <v/>
      </c>
      <c r="BA163" s="392" t="str">
        <f t="shared" si="219"/>
        <v/>
      </c>
      <c r="BB163" s="392" t="str">
        <f t="shared" si="220"/>
        <v/>
      </c>
      <c r="BC163" s="392" t="str">
        <f t="shared" si="221"/>
        <v/>
      </c>
      <c r="BD163" s="396" t="str">
        <f t="shared" si="222"/>
        <v/>
      </c>
      <c r="BE163" s="386">
        <f t="shared" si="223"/>
        <v>0</v>
      </c>
      <c r="BF163" s="152"/>
      <c r="BG163" s="392">
        <f t="shared" si="224"/>
        <v>0</v>
      </c>
      <c r="BH163" s="392">
        <f t="shared" si="225"/>
        <v>0</v>
      </c>
      <c r="BI163" s="405">
        <f t="shared" si="226"/>
        <v>0</v>
      </c>
      <c r="BJ163" s="406">
        <f t="shared" si="202"/>
        <v>0</v>
      </c>
      <c r="BK163" s="391" t="str">
        <f t="shared" si="203"/>
        <v>0</v>
      </c>
      <c r="BL163" s="391" t="str">
        <f t="shared" si="204"/>
        <v>0</v>
      </c>
      <c r="BM163" s="405">
        <f t="shared" si="227"/>
        <v>0</v>
      </c>
      <c r="BN163" s="405" t="str">
        <f t="shared" si="228"/>
        <v>0m0</v>
      </c>
      <c r="BO163" s="392">
        <f t="shared" si="229"/>
        <v>0</v>
      </c>
      <c r="BP163" s="392">
        <f t="shared" si="230"/>
        <v>0</v>
      </c>
      <c r="BQ163" s="405">
        <f t="shared" si="231"/>
        <v>0</v>
      </c>
      <c r="BR163" s="406">
        <f t="shared" si="232"/>
        <v>0</v>
      </c>
      <c r="BS163" s="391" t="str">
        <f t="shared" si="233"/>
        <v>0</v>
      </c>
      <c r="BT163" s="391" t="str">
        <f t="shared" si="234"/>
        <v>0</v>
      </c>
      <c r="BU163" s="405">
        <f t="shared" si="235"/>
        <v>0</v>
      </c>
      <c r="BV163" s="405" t="str">
        <f t="shared" si="236"/>
        <v>0m0</v>
      </c>
      <c r="BW163" s="392">
        <f t="shared" si="237"/>
        <v>0</v>
      </c>
      <c r="BX163" s="392">
        <f t="shared" si="238"/>
        <v>0</v>
      </c>
      <c r="BY163" s="405">
        <f t="shared" si="239"/>
        <v>0</v>
      </c>
      <c r="BZ163" s="406">
        <f t="shared" si="240"/>
        <v>0</v>
      </c>
      <c r="CA163" s="391" t="str">
        <f t="shared" si="241"/>
        <v>0</v>
      </c>
      <c r="CB163" s="391" t="str">
        <f t="shared" si="242"/>
        <v>0</v>
      </c>
      <c r="CC163" s="405">
        <f t="shared" si="243"/>
        <v>0</v>
      </c>
      <c r="CD163" s="405" t="str">
        <f t="shared" si="244"/>
        <v>0m0</v>
      </c>
      <c r="CE163" s="392">
        <f t="shared" si="245"/>
        <v>0</v>
      </c>
      <c r="CF163" s="392">
        <f t="shared" si="246"/>
        <v>0</v>
      </c>
      <c r="CG163" s="405">
        <f t="shared" si="247"/>
        <v>0</v>
      </c>
      <c r="CH163" s="406">
        <f t="shared" si="248"/>
        <v>0</v>
      </c>
      <c r="CI163" s="391" t="str">
        <f t="shared" si="249"/>
        <v>0</v>
      </c>
      <c r="CJ163" s="391" t="str">
        <f t="shared" si="250"/>
        <v>0</v>
      </c>
      <c r="CK163" s="405">
        <f t="shared" si="251"/>
        <v>0</v>
      </c>
      <c r="CL163" s="405" t="str">
        <f t="shared" si="252"/>
        <v>0m0</v>
      </c>
      <c r="CM163" s="392">
        <f t="shared" si="253"/>
        <v>0</v>
      </c>
      <c r="CN163" s="392">
        <f t="shared" si="254"/>
        <v>0</v>
      </c>
      <c r="CO163" s="405">
        <f t="shared" si="255"/>
        <v>0</v>
      </c>
      <c r="CP163" s="406">
        <f t="shared" si="256"/>
        <v>0</v>
      </c>
      <c r="CQ163" s="391" t="str">
        <f t="shared" si="257"/>
        <v>0</v>
      </c>
      <c r="CR163" s="391" t="str">
        <f t="shared" si="258"/>
        <v>0</v>
      </c>
      <c r="CS163" s="405">
        <f t="shared" si="259"/>
        <v>0</v>
      </c>
      <c r="CT163" s="405" t="str">
        <f t="shared" si="260"/>
        <v>0m0</v>
      </c>
      <c r="CU163" s="405">
        <f t="shared" si="261"/>
        <v>0</v>
      </c>
      <c r="CV163" s="405">
        <f t="shared" si="262"/>
        <v>0</v>
      </c>
      <c r="CW163" s="405">
        <f t="shared" si="263"/>
        <v>0</v>
      </c>
      <c r="CX163" s="405">
        <f t="shared" si="264"/>
        <v>0</v>
      </c>
      <c r="CY163" s="405">
        <f t="shared" si="265"/>
        <v>0</v>
      </c>
      <c r="CZ163" s="405" t="str">
        <f t="shared" si="266"/>
        <v/>
      </c>
      <c r="DA163" s="405" t="str">
        <f t="shared" si="267"/>
        <v/>
      </c>
      <c r="DB163" s="405" t="str">
        <f t="shared" si="268"/>
        <v/>
      </c>
      <c r="DC163" s="405" t="str">
        <f t="shared" si="269"/>
        <v/>
      </c>
      <c r="DD163" s="405" t="str">
        <f t="shared" si="270"/>
        <v/>
      </c>
      <c r="DE163" s="405"/>
      <c r="DG163" s="405" t="str">
        <f t="shared" si="271"/>
        <v/>
      </c>
      <c r="DH163" s="405" t="str">
        <f t="shared" si="272"/>
        <v/>
      </c>
      <c r="DI163" s="405">
        <f t="shared" si="273"/>
        <v>0</v>
      </c>
      <c r="DJ163" s="405" t="str">
        <f t="shared" si="274"/>
        <v/>
      </c>
      <c r="DK163" s="405" t="str">
        <f t="shared" si="275"/>
        <v/>
      </c>
      <c r="DL163" s="405" t="str">
        <f t="shared" si="276"/>
        <v/>
      </c>
      <c r="DM163" s="405" t="str">
        <f t="shared" si="277"/>
        <v/>
      </c>
      <c r="DN163" s="405" t="str">
        <f t="shared" si="278"/>
        <v/>
      </c>
      <c r="DO163" s="405" t="str">
        <f t="shared" si="279"/>
        <v/>
      </c>
      <c r="DS163" s="386">
        <f t="shared" si="282"/>
        <v>0</v>
      </c>
      <c r="DT163" s="386">
        <f t="shared" si="280"/>
        <v>0</v>
      </c>
      <c r="DU163" s="404">
        <f t="shared" si="281"/>
        <v>0</v>
      </c>
    </row>
    <row r="164" spans="1:125" s="404" customFormat="1" ht="18" hidden="1" customHeight="1">
      <c r="A164" s="140" t="str">
        <f t="shared" si="205"/>
        <v/>
      </c>
      <c r="B164" s="153"/>
      <c r="C164" s="31" t="str">
        <f>IF(B164="","",VLOOKUP(B164,学連登録!$C$2:$G$3000,2,FALSE))</f>
        <v/>
      </c>
      <c r="D164" s="32" t="str">
        <f>IF(B164="","",VLOOKUP(B164,学連登録!$C$2:$G$3000,3,FALSE))</f>
        <v/>
      </c>
      <c r="E164" s="33" t="str">
        <f>IF(B164="","",VLOOKUP(B164,学連登録!$C$2:$G$3000,4,FALSE))</f>
        <v/>
      </c>
      <c r="F164" s="376" t="str">
        <f>IF(B164="","",VLOOKUP(B164,学連登録!$C$2:$I$3000,7,FALSE))</f>
        <v/>
      </c>
      <c r="G164" s="154"/>
      <c r="H164" s="915"/>
      <c r="I164" s="916"/>
      <c r="J164" s="155"/>
      <c r="K164" s="887"/>
      <c r="L164" s="888"/>
      <c r="M164" s="155"/>
      <c r="N164" s="881"/>
      <c r="O164" s="882"/>
      <c r="P164" s="154"/>
      <c r="Q164" s="887"/>
      <c r="R164" s="888"/>
      <c r="S164" s="154"/>
      <c r="T164" s="887"/>
      <c r="U164" s="888"/>
      <c r="V164" s="101" t="str">
        <f>IF(B164="","",VLOOKUP(B164,学連登録!$C$2:$H$3000,6,FALSE))</f>
        <v/>
      </c>
      <c r="W164" s="370"/>
      <c r="X164" s="152"/>
      <c r="Y164" s="116" t="str">
        <f t="shared" si="283"/>
        <v/>
      </c>
      <c r="Z164" s="97" t="str">
        <f>IF(G164="","",VLOOKUP(G164,種目名!$O$5:$T$104,3,0))</f>
        <v/>
      </c>
      <c r="AA164" s="98" t="str">
        <f>IF(J164="","",VLOOKUP(J164,種目名!$O$5:$T$104,3,0))</f>
        <v/>
      </c>
      <c r="AB164" s="117" t="str">
        <f>IF(M164="","",VLOOKUP(M164,種目名!$O$5:$T$104,3,0))</f>
        <v/>
      </c>
      <c r="AC164" s="117" t="str">
        <f>IF(P164="","",VLOOKUP(AF164,種目名!$O$5:$T$104,3,0))</f>
        <v/>
      </c>
      <c r="AD164" s="118" t="str">
        <f>IF(S164="","",VLOOKUP(AI164,種目名!$O$5:$T$104,3,0))</f>
        <v/>
      </c>
      <c r="AE164" s="115">
        <f t="shared" si="284"/>
        <v>0</v>
      </c>
      <c r="AF164" s="152" t="str">
        <f t="shared" si="285"/>
        <v/>
      </c>
      <c r="AG164" s="152" t="str">
        <f t="shared" si="286"/>
        <v/>
      </c>
      <c r="AH164" s="115">
        <f t="shared" si="287"/>
        <v>0</v>
      </c>
      <c r="AI164" s="152" t="str">
        <f t="shared" si="288"/>
        <v/>
      </c>
      <c r="AJ164" s="152" t="str">
        <f t="shared" si="289"/>
        <v/>
      </c>
      <c r="AK164" s="383"/>
      <c r="AL164" s="166">
        <f t="shared" si="206"/>
        <v>0</v>
      </c>
      <c r="AM164" s="392">
        <f t="shared" si="207"/>
        <v>0</v>
      </c>
      <c r="AN164" s="392">
        <f>COUNTIF($B$12:B164,B164)</f>
        <v>0</v>
      </c>
      <c r="AO164" s="392"/>
      <c r="AP164" s="392" t="str">
        <f t="shared" si="208"/>
        <v/>
      </c>
      <c r="AQ164" s="392" t="str">
        <f t="shared" si="209"/>
        <v/>
      </c>
      <c r="AR164" s="392" t="str">
        <f t="shared" si="210"/>
        <v/>
      </c>
      <c r="AS164" s="392" t="str">
        <f t="shared" si="211"/>
        <v/>
      </c>
      <c r="AT164" s="392">
        <f t="shared" si="212"/>
        <v>0</v>
      </c>
      <c r="AU164" s="392" t="str">
        <f t="shared" si="213"/>
        <v/>
      </c>
      <c r="AV164" s="392" t="str">
        <f t="shared" si="214"/>
        <v/>
      </c>
      <c r="AW164" s="392" t="str">
        <f t="shared" si="215"/>
        <v/>
      </c>
      <c r="AX164" s="392" t="str">
        <f t="shared" si="216"/>
        <v/>
      </c>
      <c r="AY164" s="392" t="str">
        <f t="shared" si="217"/>
        <v/>
      </c>
      <c r="AZ164" s="392" t="str">
        <f t="shared" si="218"/>
        <v/>
      </c>
      <c r="BA164" s="392" t="str">
        <f t="shared" si="219"/>
        <v/>
      </c>
      <c r="BB164" s="392" t="str">
        <f t="shared" si="220"/>
        <v/>
      </c>
      <c r="BC164" s="392" t="str">
        <f t="shared" si="221"/>
        <v/>
      </c>
      <c r="BD164" s="396" t="str">
        <f t="shared" si="222"/>
        <v/>
      </c>
      <c r="BE164" s="386">
        <f t="shared" si="223"/>
        <v>0</v>
      </c>
      <c r="BF164" s="152"/>
      <c r="BG164" s="392">
        <f t="shared" si="224"/>
        <v>0</v>
      </c>
      <c r="BH164" s="392">
        <f t="shared" si="225"/>
        <v>0</v>
      </c>
      <c r="BI164" s="405">
        <f t="shared" si="226"/>
        <v>0</v>
      </c>
      <c r="BJ164" s="406">
        <f t="shared" si="202"/>
        <v>0</v>
      </c>
      <c r="BK164" s="391" t="str">
        <f t="shared" si="203"/>
        <v>0</v>
      </c>
      <c r="BL164" s="391" t="str">
        <f t="shared" si="204"/>
        <v>0</v>
      </c>
      <c r="BM164" s="405">
        <f t="shared" si="227"/>
        <v>0</v>
      </c>
      <c r="BN164" s="405" t="str">
        <f t="shared" si="228"/>
        <v>0m0</v>
      </c>
      <c r="BO164" s="392">
        <f t="shared" si="229"/>
        <v>0</v>
      </c>
      <c r="BP164" s="392">
        <f t="shared" si="230"/>
        <v>0</v>
      </c>
      <c r="BQ164" s="405">
        <f t="shared" si="231"/>
        <v>0</v>
      </c>
      <c r="BR164" s="406">
        <f t="shared" si="232"/>
        <v>0</v>
      </c>
      <c r="BS164" s="391" t="str">
        <f t="shared" si="233"/>
        <v>0</v>
      </c>
      <c r="BT164" s="391" t="str">
        <f t="shared" si="234"/>
        <v>0</v>
      </c>
      <c r="BU164" s="405">
        <f t="shared" si="235"/>
        <v>0</v>
      </c>
      <c r="BV164" s="405" t="str">
        <f t="shared" si="236"/>
        <v>0m0</v>
      </c>
      <c r="BW164" s="392">
        <f t="shared" si="237"/>
        <v>0</v>
      </c>
      <c r="BX164" s="392">
        <f t="shared" si="238"/>
        <v>0</v>
      </c>
      <c r="BY164" s="405">
        <f t="shared" si="239"/>
        <v>0</v>
      </c>
      <c r="BZ164" s="406">
        <f t="shared" si="240"/>
        <v>0</v>
      </c>
      <c r="CA164" s="391" t="str">
        <f t="shared" si="241"/>
        <v>0</v>
      </c>
      <c r="CB164" s="391" t="str">
        <f t="shared" si="242"/>
        <v>0</v>
      </c>
      <c r="CC164" s="405">
        <f t="shared" si="243"/>
        <v>0</v>
      </c>
      <c r="CD164" s="405" t="str">
        <f t="shared" si="244"/>
        <v>0m0</v>
      </c>
      <c r="CE164" s="392">
        <f t="shared" si="245"/>
        <v>0</v>
      </c>
      <c r="CF164" s="392">
        <f t="shared" si="246"/>
        <v>0</v>
      </c>
      <c r="CG164" s="405">
        <f t="shared" si="247"/>
        <v>0</v>
      </c>
      <c r="CH164" s="406">
        <f t="shared" si="248"/>
        <v>0</v>
      </c>
      <c r="CI164" s="391" t="str">
        <f t="shared" si="249"/>
        <v>0</v>
      </c>
      <c r="CJ164" s="391" t="str">
        <f t="shared" si="250"/>
        <v>0</v>
      </c>
      <c r="CK164" s="405">
        <f t="shared" si="251"/>
        <v>0</v>
      </c>
      <c r="CL164" s="405" t="str">
        <f t="shared" si="252"/>
        <v>0m0</v>
      </c>
      <c r="CM164" s="392">
        <f t="shared" si="253"/>
        <v>0</v>
      </c>
      <c r="CN164" s="392">
        <f t="shared" si="254"/>
        <v>0</v>
      </c>
      <c r="CO164" s="405">
        <f t="shared" si="255"/>
        <v>0</v>
      </c>
      <c r="CP164" s="406">
        <f t="shared" si="256"/>
        <v>0</v>
      </c>
      <c r="CQ164" s="391" t="str">
        <f t="shared" si="257"/>
        <v>0</v>
      </c>
      <c r="CR164" s="391" t="str">
        <f t="shared" si="258"/>
        <v>0</v>
      </c>
      <c r="CS164" s="405">
        <f t="shared" si="259"/>
        <v>0</v>
      </c>
      <c r="CT164" s="405" t="str">
        <f t="shared" si="260"/>
        <v>0m0</v>
      </c>
      <c r="CU164" s="405">
        <f t="shared" si="261"/>
        <v>0</v>
      </c>
      <c r="CV164" s="405">
        <f t="shared" si="262"/>
        <v>0</v>
      </c>
      <c r="CW164" s="405">
        <f t="shared" si="263"/>
        <v>0</v>
      </c>
      <c r="CX164" s="405">
        <f t="shared" si="264"/>
        <v>0</v>
      </c>
      <c r="CY164" s="405">
        <f t="shared" si="265"/>
        <v>0</v>
      </c>
      <c r="CZ164" s="405" t="str">
        <f t="shared" si="266"/>
        <v/>
      </c>
      <c r="DA164" s="405" t="str">
        <f t="shared" si="267"/>
        <v/>
      </c>
      <c r="DB164" s="405" t="str">
        <f t="shared" si="268"/>
        <v/>
      </c>
      <c r="DC164" s="405" t="str">
        <f t="shared" si="269"/>
        <v/>
      </c>
      <c r="DD164" s="405" t="str">
        <f t="shared" si="270"/>
        <v/>
      </c>
      <c r="DE164" s="405"/>
      <c r="DG164" s="405" t="str">
        <f t="shared" si="271"/>
        <v/>
      </c>
      <c r="DH164" s="405" t="str">
        <f t="shared" si="272"/>
        <v/>
      </c>
      <c r="DI164" s="405">
        <f t="shared" si="273"/>
        <v>0</v>
      </c>
      <c r="DJ164" s="405" t="str">
        <f t="shared" si="274"/>
        <v/>
      </c>
      <c r="DK164" s="405" t="str">
        <f t="shared" si="275"/>
        <v/>
      </c>
      <c r="DL164" s="405" t="str">
        <f t="shared" si="276"/>
        <v/>
      </c>
      <c r="DM164" s="405" t="str">
        <f t="shared" si="277"/>
        <v/>
      </c>
      <c r="DN164" s="405" t="str">
        <f t="shared" si="278"/>
        <v/>
      </c>
      <c r="DO164" s="405" t="str">
        <f t="shared" si="279"/>
        <v/>
      </c>
      <c r="DS164" s="386">
        <f t="shared" si="282"/>
        <v>0</v>
      </c>
      <c r="DT164" s="386">
        <f t="shared" si="280"/>
        <v>0</v>
      </c>
      <c r="DU164" s="404">
        <f t="shared" si="281"/>
        <v>0</v>
      </c>
    </row>
    <row r="165" spans="1:125" s="404" customFormat="1" ht="18" hidden="1" customHeight="1">
      <c r="A165" s="140" t="str">
        <f t="shared" si="205"/>
        <v/>
      </c>
      <c r="B165" s="153"/>
      <c r="C165" s="31" t="str">
        <f>IF(B165="","",VLOOKUP(B165,学連登録!$C$2:$G$3000,2,FALSE))</f>
        <v/>
      </c>
      <c r="D165" s="32" t="str">
        <f>IF(B165="","",VLOOKUP(B165,学連登録!$C$2:$G$3000,3,FALSE))</f>
        <v/>
      </c>
      <c r="E165" s="33" t="str">
        <f>IF(B165="","",VLOOKUP(B165,学連登録!$C$2:$G$3000,4,FALSE))</f>
        <v/>
      </c>
      <c r="F165" s="376" t="str">
        <f>IF(B165="","",VLOOKUP(B165,学連登録!$C$2:$I$3000,7,FALSE))</f>
        <v/>
      </c>
      <c r="G165" s="154"/>
      <c r="H165" s="915"/>
      <c r="I165" s="916"/>
      <c r="J165" s="155"/>
      <c r="K165" s="887"/>
      <c r="L165" s="888"/>
      <c r="M165" s="155"/>
      <c r="N165" s="881"/>
      <c r="O165" s="882"/>
      <c r="P165" s="154"/>
      <c r="Q165" s="887"/>
      <c r="R165" s="888"/>
      <c r="S165" s="154"/>
      <c r="T165" s="887"/>
      <c r="U165" s="888"/>
      <c r="V165" s="101" t="str">
        <f>IF(B165="","",VLOOKUP(B165,学連登録!$C$2:$H$3000,6,FALSE))</f>
        <v/>
      </c>
      <c r="W165" s="370"/>
      <c r="X165" s="152"/>
      <c r="Y165" s="116" t="str">
        <f t="shared" si="283"/>
        <v/>
      </c>
      <c r="Z165" s="97" t="str">
        <f>IF(G165="","",VLOOKUP(G165,種目名!$O$5:$T$104,3,0))</f>
        <v/>
      </c>
      <c r="AA165" s="98" t="str">
        <f>IF(J165="","",VLOOKUP(J165,種目名!$O$5:$T$104,3,0))</f>
        <v/>
      </c>
      <c r="AB165" s="117" t="str">
        <f>IF(M165="","",VLOOKUP(M165,種目名!$O$5:$T$104,3,0))</f>
        <v/>
      </c>
      <c r="AC165" s="117" t="str">
        <f>IF(P165="","",VLOOKUP(AF165,種目名!$O$5:$T$104,3,0))</f>
        <v/>
      </c>
      <c r="AD165" s="118" t="str">
        <f>IF(S165="","",VLOOKUP(AI165,種目名!$O$5:$T$104,3,0))</f>
        <v/>
      </c>
      <c r="AE165" s="115">
        <f t="shared" si="284"/>
        <v>0</v>
      </c>
      <c r="AF165" s="152" t="str">
        <f t="shared" si="285"/>
        <v/>
      </c>
      <c r="AG165" s="152" t="str">
        <f t="shared" si="286"/>
        <v/>
      </c>
      <c r="AH165" s="115">
        <f t="shared" si="287"/>
        <v>0</v>
      </c>
      <c r="AI165" s="152" t="str">
        <f t="shared" si="288"/>
        <v/>
      </c>
      <c r="AJ165" s="152" t="str">
        <f t="shared" si="289"/>
        <v/>
      </c>
      <c r="AK165" s="383"/>
      <c r="AL165" s="166">
        <f t="shared" si="206"/>
        <v>0</v>
      </c>
      <c r="AM165" s="392">
        <f t="shared" si="207"/>
        <v>0</v>
      </c>
      <c r="AN165" s="392">
        <f>COUNTIF($B$12:B165,B165)</f>
        <v>0</v>
      </c>
      <c r="AO165" s="392"/>
      <c r="AP165" s="392" t="str">
        <f t="shared" si="208"/>
        <v/>
      </c>
      <c r="AQ165" s="392" t="str">
        <f t="shared" si="209"/>
        <v/>
      </c>
      <c r="AR165" s="392" t="str">
        <f t="shared" si="210"/>
        <v/>
      </c>
      <c r="AS165" s="392" t="str">
        <f t="shared" si="211"/>
        <v/>
      </c>
      <c r="AT165" s="392">
        <f t="shared" si="212"/>
        <v>0</v>
      </c>
      <c r="AU165" s="392" t="str">
        <f t="shared" si="213"/>
        <v/>
      </c>
      <c r="AV165" s="392" t="str">
        <f t="shared" si="214"/>
        <v/>
      </c>
      <c r="AW165" s="392" t="str">
        <f t="shared" si="215"/>
        <v/>
      </c>
      <c r="AX165" s="392" t="str">
        <f t="shared" si="216"/>
        <v/>
      </c>
      <c r="AY165" s="392" t="str">
        <f t="shared" si="217"/>
        <v/>
      </c>
      <c r="AZ165" s="392" t="str">
        <f t="shared" si="218"/>
        <v/>
      </c>
      <c r="BA165" s="392" t="str">
        <f t="shared" si="219"/>
        <v/>
      </c>
      <c r="BB165" s="392" t="str">
        <f t="shared" si="220"/>
        <v/>
      </c>
      <c r="BC165" s="392" t="str">
        <f t="shared" si="221"/>
        <v/>
      </c>
      <c r="BD165" s="396" t="str">
        <f t="shared" si="222"/>
        <v/>
      </c>
      <c r="BE165" s="386">
        <f t="shared" si="223"/>
        <v>0</v>
      </c>
      <c r="BF165" s="152"/>
      <c r="BG165" s="392">
        <f t="shared" si="224"/>
        <v>0</v>
      </c>
      <c r="BH165" s="392">
        <f t="shared" si="225"/>
        <v>0</v>
      </c>
      <c r="BI165" s="405">
        <f t="shared" si="226"/>
        <v>0</v>
      </c>
      <c r="BJ165" s="406">
        <f t="shared" si="202"/>
        <v>0</v>
      </c>
      <c r="BK165" s="391" t="str">
        <f t="shared" si="203"/>
        <v>0</v>
      </c>
      <c r="BL165" s="391" t="str">
        <f t="shared" si="204"/>
        <v>0</v>
      </c>
      <c r="BM165" s="405">
        <f t="shared" si="227"/>
        <v>0</v>
      </c>
      <c r="BN165" s="405" t="str">
        <f t="shared" si="228"/>
        <v>0m0</v>
      </c>
      <c r="BO165" s="392">
        <f t="shared" si="229"/>
        <v>0</v>
      </c>
      <c r="BP165" s="392">
        <f t="shared" si="230"/>
        <v>0</v>
      </c>
      <c r="BQ165" s="405">
        <f t="shared" si="231"/>
        <v>0</v>
      </c>
      <c r="BR165" s="406">
        <f t="shared" si="232"/>
        <v>0</v>
      </c>
      <c r="BS165" s="391" t="str">
        <f t="shared" si="233"/>
        <v>0</v>
      </c>
      <c r="BT165" s="391" t="str">
        <f t="shared" si="234"/>
        <v>0</v>
      </c>
      <c r="BU165" s="405">
        <f t="shared" si="235"/>
        <v>0</v>
      </c>
      <c r="BV165" s="405" t="str">
        <f t="shared" si="236"/>
        <v>0m0</v>
      </c>
      <c r="BW165" s="392">
        <f t="shared" si="237"/>
        <v>0</v>
      </c>
      <c r="BX165" s="392">
        <f t="shared" si="238"/>
        <v>0</v>
      </c>
      <c r="BY165" s="405">
        <f t="shared" si="239"/>
        <v>0</v>
      </c>
      <c r="BZ165" s="406">
        <f t="shared" si="240"/>
        <v>0</v>
      </c>
      <c r="CA165" s="391" t="str">
        <f t="shared" si="241"/>
        <v>0</v>
      </c>
      <c r="CB165" s="391" t="str">
        <f t="shared" si="242"/>
        <v>0</v>
      </c>
      <c r="CC165" s="405">
        <f t="shared" si="243"/>
        <v>0</v>
      </c>
      <c r="CD165" s="405" t="str">
        <f t="shared" si="244"/>
        <v>0m0</v>
      </c>
      <c r="CE165" s="392">
        <f t="shared" si="245"/>
        <v>0</v>
      </c>
      <c r="CF165" s="392">
        <f t="shared" si="246"/>
        <v>0</v>
      </c>
      <c r="CG165" s="405">
        <f t="shared" si="247"/>
        <v>0</v>
      </c>
      <c r="CH165" s="406">
        <f t="shared" si="248"/>
        <v>0</v>
      </c>
      <c r="CI165" s="391" t="str">
        <f t="shared" si="249"/>
        <v>0</v>
      </c>
      <c r="CJ165" s="391" t="str">
        <f t="shared" si="250"/>
        <v>0</v>
      </c>
      <c r="CK165" s="405">
        <f t="shared" si="251"/>
        <v>0</v>
      </c>
      <c r="CL165" s="405" t="str">
        <f t="shared" si="252"/>
        <v>0m0</v>
      </c>
      <c r="CM165" s="392">
        <f t="shared" si="253"/>
        <v>0</v>
      </c>
      <c r="CN165" s="392">
        <f t="shared" si="254"/>
        <v>0</v>
      </c>
      <c r="CO165" s="405">
        <f t="shared" si="255"/>
        <v>0</v>
      </c>
      <c r="CP165" s="406">
        <f t="shared" si="256"/>
        <v>0</v>
      </c>
      <c r="CQ165" s="391" t="str">
        <f t="shared" si="257"/>
        <v>0</v>
      </c>
      <c r="CR165" s="391" t="str">
        <f t="shared" si="258"/>
        <v>0</v>
      </c>
      <c r="CS165" s="405">
        <f t="shared" si="259"/>
        <v>0</v>
      </c>
      <c r="CT165" s="405" t="str">
        <f t="shared" si="260"/>
        <v>0m0</v>
      </c>
      <c r="CU165" s="405">
        <f t="shared" si="261"/>
        <v>0</v>
      </c>
      <c r="CV165" s="405">
        <f t="shared" si="262"/>
        <v>0</v>
      </c>
      <c r="CW165" s="405">
        <f t="shared" si="263"/>
        <v>0</v>
      </c>
      <c r="CX165" s="405">
        <f t="shared" si="264"/>
        <v>0</v>
      </c>
      <c r="CY165" s="405">
        <f t="shared" si="265"/>
        <v>0</v>
      </c>
      <c r="CZ165" s="405" t="str">
        <f t="shared" si="266"/>
        <v/>
      </c>
      <c r="DA165" s="405" t="str">
        <f t="shared" si="267"/>
        <v/>
      </c>
      <c r="DB165" s="405" t="str">
        <f t="shared" si="268"/>
        <v/>
      </c>
      <c r="DC165" s="405" t="str">
        <f t="shared" si="269"/>
        <v/>
      </c>
      <c r="DD165" s="405" t="str">
        <f t="shared" si="270"/>
        <v/>
      </c>
      <c r="DE165" s="405"/>
      <c r="DG165" s="405" t="str">
        <f t="shared" si="271"/>
        <v/>
      </c>
      <c r="DH165" s="405" t="str">
        <f t="shared" si="272"/>
        <v/>
      </c>
      <c r="DI165" s="405">
        <f t="shared" si="273"/>
        <v>0</v>
      </c>
      <c r="DJ165" s="405" t="str">
        <f t="shared" si="274"/>
        <v/>
      </c>
      <c r="DK165" s="405" t="str">
        <f t="shared" si="275"/>
        <v/>
      </c>
      <c r="DL165" s="405" t="str">
        <f t="shared" si="276"/>
        <v/>
      </c>
      <c r="DM165" s="405" t="str">
        <f t="shared" si="277"/>
        <v/>
      </c>
      <c r="DN165" s="405" t="str">
        <f t="shared" si="278"/>
        <v/>
      </c>
      <c r="DO165" s="405" t="str">
        <f t="shared" si="279"/>
        <v/>
      </c>
      <c r="DS165" s="386">
        <f t="shared" si="282"/>
        <v>0</v>
      </c>
      <c r="DT165" s="386">
        <f t="shared" si="280"/>
        <v>0</v>
      </c>
      <c r="DU165" s="404">
        <f t="shared" si="281"/>
        <v>0</v>
      </c>
    </row>
    <row r="166" spans="1:125" s="404" customFormat="1" ht="18" hidden="1" customHeight="1">
      <c r="A166" s="140" t="str">
        <f t="shared" si="205"/>
        <v/>
      </c>
      <c r="B166" s="153"/>
      <c r="C166" s="31" t="str">
        <f>IF(B166="","",VLOOKUP(B166,学連登録!$C$2:$G$3000,2,FALSE))</f>
        <v/>
      </c>
      <c r="D166" s="32" t="str">
        <f>IF(B166="","",VLOOKUP(B166,学連登録!$C$2:$G$3000,3,FALSE))</f>
        <v/>
      </c>
      <c r="E166" s="33" t="str">
        <f>IF(B166="","",VLOOKUP(B166,学連登録!$C$2:$G$3000,4,FALSE))</f>
        <v/>
      </c>
      <c r="F166" s="376" t="str">
        <f>IF(B166="","",VLOOKUP(B166,学連登録!$C$2:$I$3000,7,FALSE))</f>
        <v/>
      </c>
      <c r="G166" s="154"/>
      <c r="H166" s="915"/>
      <c r="I166" s="916"/>
      <c r="J166" s="155"/>
      <c r="K166" s="887"/>
      <c r="L166" s="888"/>
      <c r="M166" s="155"/>
      <c r="N166" s="881"/>
      <c r="O166" s="882"/>
      <c r="P166" s="154"/>
      <c r="Q166" s="887"/>
      <c r="R166" s="888"/>
      <c r="S166" s="154"/>
      <c r="T166" s="887"/>
      <c r="U166" s="888"/>
      <c r="V166" s="101" t="str">
        <f>IF(B166="","",VLOOKUP(B166,学連登録!$C$2:$H$3000,6,FALSE))</f>
        <v/>
      </c>
      <c r="W166" s="370"/>
      <c r="X166" s="152"/>
      <c r="Y166" s="116" t="str">
        <f t="shared" si="283"/>
        <v/>
      </c>
      <c r="Z166" s="97" t="str">
        <f>IF(G166="","",VLOOKUP(G166,種目名!$O$5:$T$104,3,0))</f>
        <v/>
      </c>
      <c r="AA166" s="98" t="str">
        <f>IF(J166="","",VLOOKUP(J166,種目名!$O$5:$T$104,3,0))</f>
        <v/>
      </c>
      <c r="AB166" s="117" t="str">
        <f>IF(M166="","",VLOOKUP(M166,種目名!$O$5:$T$104,3,0))</f>
        <v/>
      </c>
      <c r="AC166" s="117" t="str">
        <f>IF(P166="","",VLOOKUP(AF166,種目名!$O$5:$T$104,3,0))</f>
        <v/>
      </c>
      <c r="AD166" s="118" t="str">
        <f>IF(S166="","",VLOOKUP(AI166,種目名!$O$5:$T$104,3,0))</f>
        <v/>
      </c>
      <c r="AE166" s="115">
        <f t="shared" si="284"/>
        <v>0</v>
      </c>
      <c r="AF166" s="152" t="str">
        <f t="shared" si="285"/>
        <v/>
      </c>
      <c r="AG166" s="152" t="str">
        <f t="shared" si="286"/>
        <v/>
      </c>
      <c r="AH166" s="115">
        <f t="shared" si="287"/>
        <v>0</v>
      </c>
      <c r="AI166" s="152" t="str">
        <f t="shared" si="288"/>
        <v/>
      </c>
      <c r="AJ166" s="152" t="str">
        <f t="shared" si="289"/>
        <v/>
      </c>
      <c r="AK166" s="383"/>
      <c r="AL166" s="166">
        <f t="shared" si="206"/>
        <v>0</v>
      </c>
      <c r="AM166" s="392">
        <f t="shared" si="207"/>
        <v>0</v>
      </c>
      <c r="AN166" s="392">
        <f>COUNTIF($B$12:B166,B166)</f>
        <v>0</v>
      </c>
      <c r="AO166" s="392"/>
      <c r="AP166" s="392" t="str">
        <f t="shared" si="208"/>
        <v/>
      </c>
      <c r="AQ166" s="392" t="str">
        <f t="shared" si="209"/>
        <v/>
      </c>
      <c r="AR166" s="392" t="str">
        <f t="shared" si="210"/>
        <v/>
      </c>
      <c r="AS166" s="392" t="str">
        <f t="shared" si="211"/>
        <v/>
      </c>
      <c r="AT166" s="392">
        <f t="shared" si="212"/>
        <v>0</v>
      </c>
      <c r="AU166" s="392" t="str">
        <f t="shared" si="213"/>
        <v/>
      </c>
      <c r="AV166" s="392" t="str">
        <f t="shared" si="214"/>
        <v/>
      </c>
      <c r="AW166" s="392" t="str">
        <f t="shared" si="215"/>
        <v/>
      </c>
      <c r="AX166" s="392" t="str">
        <f t="shared" si="216"/>
        <v/>
      </c>
      <c r="AY166" s="392" t="str">
        <f t="shared" si="217"/>
        <v/>
      </c>
      <c r="AZ166" s="392" t="str">
        <f t="shared" si="218"/>
        <v/>
      </c>
      <c r="BA166" s="392" t="str">
        <f t="shared" si="219"/>
        <v/>
      </c>
      <c r="BB166" s="392" t="str">
        <f t="shared" si="220"/>
        <v/>
      </c>
      <c r="BC166" s="392" t="str">
        <f t="shared" si="221"/>
        <v/>
      </c>
      <c r="BD166" s="396" t="str">
        <f t="shared" si="222"/>
        <v/>
      </c>
      <c r="BE166" s="386">
        <f t="shared" si="223"/>
        <v>0</v>
      </c>
      <c r="BF166" s="152"/>
      <c r="BG166" s="392">
        <f t="shared" si="224"/>
        <v>0</v>
      </c>
      <c r="BH166" s="392">
        <f t="shared" si="225"/>
        <v>0</v>
      </c>
      <c r="BI166" s="405">
        <f t="shared" si="226"/>
        <v>0</v>
      </c>
      <c r="BJ166" s="406">
        <f t="shared" si="202"/>
        <v>0</v>
      </c>
      <c r="BK166" s="391" t="str">
        <f t="shared" si="203"/>
        <v>0</v>
      </c>
      <c r="BL166" s="391" t="str">
        <f t="shared" si="204"/>
        <v>0</v>
      </c>
      <c r="BM166" s="405">
        <f t="shared" si="227"/>
        <v>0</v>
      </c>
      <c r="BN166" s="405" t="str">
        <f t="shared" si="228"/>
        <v>0m0</v>
      </c>
      <c r="BO166" s="392">
        <f t="shared" si="229"/>
        <v>0</v>
      </c>
      <c r="BP166" s="392">
        <f t="shared" si="230"/>
        <v>0</v>
      </c>
      <c r="BQ166" s="405">
        <f t="shared" si="231"/>
        <v>0</v>
      </c>
      <c r="BR166" s="406">
        <f t="shared" si="232"/>
        <v>0</v>
      </c>
      <c r="BS166" s="391" t="str">
        <f t="shared" si="233"/>
        <v>0</v>
      </c>
      <c r="BT166" s="391" t="str">
        <f t="shared" si="234"/>
        <v>0</v>
      </c>
      <c r="BU166" s="405">
        <f t="shared" si="235"/>
        <v>0</v>
      </c>
      <c r="BV166" s="405" t="str">
        <f t="shared" si="236"/>
        <v>0m0</v>
      </c>
      <c r="BW166" s="392">
        <f t="shared" si="237"/>
        <v>0</v>
      </c>
      <c r="BX166" s="392">
        <f t="shared" si="238"/>
        <v>0</v>
      </c>
      <c r="BY166" s="405">
        <f t="shared" si="239"/>
        <v>0</v>
      </c>
      <c r="BZ166" s="406">
        <f t="shared" si="240"/>
        <v>0</v>
      </c>
      <c r="CA166" s="391" t="str">
        <f t="shared" si="241"/>
        <v>0</v>
      </c>
      <c r="CB166" s="391" t="str">
        <f t="shared" si="242"/>
        <v>0</v>
      </c>
      <c r="CC166" s="405">
        <f t="shared" si="243"/>
        <v>0</v>
      </c>
      <c r="CD166" s="405" t="str">
        <f t="shared" si="244"/>
        <v>0m0</v>
      </c>
      <c r="CE166" s="392">
        <f t="shared" si="245"/>
        <v>0</v>
      </c>
      <c r="CF166" s="392">
        <f t="shared" si="246"/>
        <v>0</v>
      </c>
      <c r="CG166" s="405">
        <f t="shared" si="247"/>
        <v>0</v>
      </c>
      <c r="CH166" s="406">
        <f t="shared" si="248"/>
        <v>0</v>
      </c>
      <c r="CI166" s="391" t="str">
        <f t="shared" si="249"/>
        <v>0</v>
      </c>
      <c r="CJ166" s="391" t="str">
        <f t="shared" si="250"/>
        <v>0</v>
      </c>
      <c r="CK166" s="405">
        <f t="shared" si="251"/>
        <v>0</v>
      </c>
      <c r="CL166" s="405" t="str">
        <f t="shared" si="252"/>
        <v>0m0</v>
      </c>
      <c r="CM166" s="392">
        <f t="shared" si="253"/>
        <v>0</v>
      </c>
      <c r="CN166" s="392">
        <f t="shared" si="254"/>
        <v>0</v>
      </c>
      <c r="CO166" s="405">
        <f t="shared" si="255"/>
        <v>0</v>
      </c>
      <c r="CP166" s="406">
        <f t="shared" si="256"/>
        <v>0</v>
      </c>
      <c r="CQ166" s="391" t="str">
        <f t="shared" si="257"/>
        <v>0</v>
      </c>
      <c r="CR166" s="391" t="str">
        <f t="shared" si="258"/>
        <v>0</v>
      </c>
      <c r="CS166" s="405">
        <f t="shared" si="259"/>
        <v>0</v>
      </c>
      <c r="CT166" s="405" t="str">
        <f t="shared" si="260"/>
        <v>0m0</v>
      </c>
      <c r="CU166" s="405">
        <f t="shared" si="261"/>
        <v>0</v>
      </c>
      <c r="CV166" s="405">
        <f t="shared" si="262"/>
        <v>0</v>
      </c>
      <c r="CW166" s="405">
        <f t="shared" si="263"/>
        <v>0</v>
      </c>
      <c r="CX166" s="405">
        <f t="shared" si="264"/>
        <v>0</v>
      </c>
      <c r="CY166" s="405">
        <f t="shared" si="265"/>
        <v>0</v>
      </c>
      <c r="CZ166" s="405" t="str">
        <f t="shared" si="266"/>
        <v/>
      </c>
      <c r="DA166" s="405" t="str">
        <f t="shared" si="267"/>
        <v/>
      </c>
      <c r="DB166" s="405" t="str">
        <f t="shared" si="268"/>
        <v/>
      </c>
      <c r="DC166" s="405" t="str">
        <f t="shared" si="269"/>
        <v/>
      </c>
      <c r="DD166" s="405" t="str">
        <f t="shared" si="270"/>
        <v/>
      </c>
      <c r="DE166" s="405"/>
      <c r="DG166" s="405" t="str">
        <f t="shared" si="271"/>
        <v/>
      </c>
      <c r="DH166" s="405" t="str">
        <f t="shared" si="272"/>
        <v/>
      </c>
      <c r="DI166" s="405">
        <f t="shared" si="273"/>
        <v>0</v>
      </c>
      <c r="DJ166" s="405" t="str">
        <f t="shared" si="274"/>
        <v/>
      </c>
      <c r="DK166" s="405" t="str">
        <f t="shared" si="275"/>
        <v/>
      </c>
      <c r="DL166" s="405" t="str">
        <f t="shared" si="276"/>
        <v/>
      </c>
      <c r="DM166" s="405" t="str">
        <f t="shared" si="277"/>
        <v/>
      </c>
      <c r="DN166" s="405" t="str">
        <f t="shared" si="278"/>
        <v/>
      </c>
      <c r="DO166" s="405" t="str">
        <f t="shared" si="279"/>
        <v/>
      </c>
      <c r="DS166" s="386">
        <f t="shared" si="282"/>
        <v>0</v>
      </c>
      <c r="DT166" s="386">
        <f t="shared" si="280"/>
        <v>0</v>
      </c>
      <c r="DU166" s="404">
        <f t="shared" si="281"/>
        <v>0</v>
      </c>
    </row>
    <row r="167" spans="1:125" s="404" customFormat="1" ht="18" hidden="1" customHeight="1">
      <c r="A167" s="140" t="str">
        <f t="shared" si="205"/>
        <v/>
      </c>
      <c r="B167" s="153"/>
      <c r="C167" s="31" t="str">
        <f>IF(B167="","",VLOOKUP(B167,学連登録!$C$2:$G$3000,2,FALSE))</f>
        <v/>
      </c>
      <c r="D167" s="32" t="str">
        <f>IF(B167="","",VLOOKUP(B167,学連登録!$C$2:$G$3000,3,FALSE))</f>
        <v/>
      </c>
      <c r="E167" s="33" t="str">
        <f>IF(B167="","",VLOOKUP(B167,学連登録!$C$2:$G$3000,4,FALSE))</f>
        <v/>
      </c>
      <c r="F167" s="376" t="str">
        <f>IF(B167="","",VLOOKUP(B167,学連登録!$C$2:$I$3000,7,FALSE))</f>
        <v/>
      </c>
      <c r="G167" s="154"/>
      <c r="H167" s="915"/>
      <c r="I167" s="916"/>
      <c r="J167" s="155"/>
      <c r="K167" s="887"/>
      <c r="L167" s="888"/>
      <c r="M167" s="155"/>
      <c r="N167" s="881"/>
      <c r="O167" s="882"/>
      <c r="P167" s="154"/>
      <c r="Q167" s="887"/>
      <c r="R167" s="888"/>
      <c r="S167" s="154"/>
      <c r="T167" s="887"/>
      <c r="U167" s="888"/>
      <c r="V167" s="101" t="str">
        <f>IF(B167="","",VLOOKUP(B167,学連登録!$C$2:$H$3000,6,FALSE))</f>
        <v/>
      </c>
      <c r="W167" s="370"/>
      <c r="X167" s="152"/>
      <c r="Y167" s="116" t="str">
        <f t="shared" si="283"/>
        <v/>
      </c>
      <c r="Z167" s="97" t="str">
        <f>IF(G167="","",VLOOKUP(G167,種目名!$O$5:$T$104,3,0))</f>
        <v/>
      </c>
      <c r="AA167" s="98" t="str">
        <f>IF(J167="","",VLOOKUP(J167,種目名!$O$5:$T$104,3,0))</f>
        <v/>
      </c>
      <c r="AB167" s="117" t="str">
        <f>IF(M167="","",VLOOKUP(M167,種目名!$O$5:$T$104,3,0))</f>
        <v/>
      </c>
      <c r="AC167" s="117" t="str">
        <f>IF(P167="","",VLOOKUP(AF167,種目名!$O$5:$T$104,3,0))</f>
        <v/>
      </c>
      <c r="AD167" s="118" t="str">
        <f>IF(S167="","",VLOOKUP(AI167,種目名!$O$5:$T$104,3,0))</f>
        <v/>
      </c>
      <c r="AE167" s="115">
        <f t="shared" si="284"/>
        <v>0</v>
      </c>
      <c r="AF167" s="152" t="str">
        <f t="shared" si="285"/>
        <v/>
      </c>
      <c r="AG167" s="152" t="str">
        <f t="shared" si="286"/>
        <v/>
      </c>
      <c r="AH167" s="115">
        <f t="shared" si="287"/>
        <v>0</v>
      </c>
      <c r="AI167" s="152" t="str">
        <f t="shared" si="288"/>
        <v/>
      </c>
      <c r="AJ167" s="152" t="str">
        <f t="shared" si="289"/>
        <v/>
      </c>
      <c r="AK167" s="383"/>
      <c r="AL167" s="166">
        <f t="shared" si="206"/>
        <v>0</v>
      </c>
      <c r="AM167" s="392">
        <f t="shared" si="207"/>
        <v>0</v>
      </c>
      <c r="AN167" s="392">
        <f>COUNTIF($B$12:B167,B167)</f>
        <v>0</v>
      </c>
      <c r="AO167" s="392"/>
      <c r="AP167" s="392" t="str">
        <f t="shared" si="208"/>
        <v/>
      </c>
      <c r="AQ167" s="392" t="str">
        <f t="shared" si="209"/>
        <v/>
      </c>
      <c r="AR167" s="392" t="str">
        <f t="shared" si="210"/>
        <v/>
      </c>
      <c r="AS167" s="392" t="str">
        <f t="shared" si="211"/>
        <v/>
      </c>
      <c r="AT167" s="392">
        <f t="shared" si="212"/>
        <v>0</v>
      </c>
      <c r="AU167" s="392" t="str">
        <f t="shared" si="213"/>
        <v/>
      </c>
      <c r="AV167" s="392" t="str">
        <f t="shared" si="214"/>
        <v/>
      </c>
      <c r="AW167" s="392" t="str">
        <f t="shared" si="215"/>
        <v/>
      </c>
      <c r="AX167" s="392" t="str">
        <f t="shared" si="216"/>
        <v/>
      </c>
      <c r="AY167" s="392" t="str">
        <f t="shared" si="217"/>
        <v/>
      </c>
      <c r="AZ167" s="392" t="str">
        <f t="shared" si="218"/>
        <v/>
      </c>
      <c r="BA167" s="392" t="str">
        <f t="shared" si="219"/>
        <v/>
      </c>
      <c r="BB167" s="392" t="str">
        <f t="shared" si="220"/>
        <v/>
      </c>
      <c r="BC167" s="392" t="str">
        <f t="shared" si="221"/>
        <v/>
      </c>
      <c r="BD167" s="396" t="str">
        <f t="shared" si="222"/>
        <v/>
      </c>
      <c r="BE167" s="386">
        <f t="shared" si="223"/>
        <v>0</v>
      </c>
      <c r="BF167" s="152"/>
      <c r="BG167" s="392">
        <f t="shared" si="224"/>
        <v>0</v>
      </c>
      <c r="BH167" s="392">
        <f t="shared" si="225"/>
        <v>0</v>
      </c>
      <c r="BI167" s="405">
        <f t="shared" si="226"/>
        <v>0</v>
      </c>
      <c r="BJ167" s="406">
        <f t="shared" si="202"/>
        <v>0</v>
      </c>
      <c r="BK167" s="391" t="str">
        <f t="shared" si="203"/>
        <v>0</v>
      </c>
      <c r="BL167" s="391" t="str">
        <f t="shared" si="204"/>
        <v>0</v>
      </c>
      <c r="BM167" s="405">
        <f t="shared" si="227"/>
        <v>0</v>
      </c>
      <c r="BN167" s="405" t="str">
        <f t="shared" si="228"/>
        <v>0m0</v>
      </c>
      <c r="BO167" s="392">
        <f t="shared" si="229"/>
        <v>0</v>
      </c>
      <c r="BP167" s="392">
        <f t="shared" si="230"/>
        <v>0</v>
      </c>
      <c r="BQ167" s="405">
        <f t="shared" si="231"/>
        <v>0</v>
      </c>
      <c r="BR167" s="406">
        <f t="shared" si="232"/>
        <v>0</v>
      </c>
      <c r="BS167" s="391" t="str">
        <f t="shared" si="233"/>
        <v>0</v>
      </c>
      <c r="BT167" s="391" t="str">
        <f t="shared" si="234"/>
        <v>0</v>
      </c>
      <c r="BU167" s="405">
        <f t="shared" si="235"/>
        <v>0</v>
      </c>
      <c r="BV167" s="405" t="str">
        <f t="shared" si="236"/>
        <v>0m0</v>
      </c>
      <c r="BW167" s="392">
        <f t="shared" si="237"/>
        <v>0</v>
      </c>
      <c r="BX167" s="392">
        <f t="shared" si="238"/>
        <v>0</v>
      </c>
      <c r="BY167" s="405">
        <f t="shared" si="239"/>
        <v>0</v>
      </c>
      <c r="BZ167" s="406">
        <f t="shared" si="240"/>
        <v>0</v>
      </c>
      <c r="CA167" s="391" t="str">
        <f t="shared" si="241"/>
        <v>0</v>
      </c>
      <c r="CB167" s="391" t="str">
        <f t="shared" si="242"/>
        <v>0</v>
      </c>
      <c r="CC167" s="405">
        <f t="shared" si="243"/>
        <v>0</v>
      </c>
      <c r="CD167" s="405" t="str">
        <f t="shared" si="244"/>
        <v>0m0</v>
      </c>
      <c r="CE167" s="392">
        <f t="shared" si="245"/>
        <v>0</v>
      </c>
      <c r="CF167" s="392">
        <f t="shared" si="246"/>
        <v>0</v>
      </c>
      <c r="CG167" s="405">
        <f t="shared" si="247"/>
        <v>0</v>
      </c>
      <c r="CH167" s="406">
        <f t="shared" si="248"/>
        <v>0</v>
      </c>
      <c r="CI167" s="391" t="str">
        <f t="shared" si="249"/>
        <v>0</v>
      </c>
      <c r="CJ167" s="391" t="str">
        <f t="shared" si="250"/>
        <v>0</v>
      </c>
      <c r="CK167" s="405">
        <f t="shared" si="251"/>
        <v>0</v>
      </c>
      <c r="CL167" s="405" t="str">
        <f t="shared" si="252"/>
        <v>0m0</v>
      </c>
      <c r="CM167" s="392">
        <f t="shared" si="253"/>
        <v>0</v>
      </c>
      <c r="CN167" s="392">
        <f t="shared" si="254"/>
        <v>0</v>
      </c>
      <c r="CO167" s="405">
        <f t="shared" si="255"/>
        <v>0</v>
      </c>
      <c r="CP167" s="406">
        <f t="shared" si="256"/>
        <v>0</v>
      </c>
      <c r="CQ167" s="391" t="str">
        <f t="shared" si="257"/>
        <v>0</v>
      </c>
      <c r="CR167" s="391" t="str">
        <f t="shared" si="258"/>
        <v>0</v>
      </c>
      <c r="CS167" s="405">
        <f t="shared" si="259"/>
        <v>0</v>
      </c>
      <c r="CT167" s="405" t="str">
        <f t="shared" si="260"/>
        <v>0m0</v>
      </c>
      <c r="CU167" s="405">
        <f t="shared" si="261"/>
        <v>0</v>
      </c>
      <c r="CV167" s="405">
        <f t="shared" si="262"/>
        <v>0</v>
      </c>
      <c r="CW167" s="405">
        <f t="shared" si="263"/>
        <v>0</v>
      </c>
      <c r="CX167" s="405">
        <f t="shared" si="264"/>
        <v>0</v>
      </c>
      <c r="CY167" s="405">
        <f t="shared" si="265"/>
        <v>0</v>
      </c>
      <c r="CZ167" s="405" t="str">
        <f t="shared" si="266"/>
        <v/>
      </c>
      <c r="DA167" s="405" t="str">
        <f t="shared" si="267"/>
        <v/>
      </c>
      <c r="DB167" s="405" t="str">
        <f t="shared" si="268"/>
        <v/>
      </c>
      <c r="DC167" s="405" t="str">
        <f t="shared" si="269"/>
        <v/>
      </c>
      <c r="DD167" s="405" t="str">
        <f t="shared" si="270"/>
        <v/>
      </c>
      <c r="DE167" s="405"/>
      <c r="DG167" s="405" t="str">
        <f t="shared" si="271"/>
        <v/>
      </c>
      <c r="DH167" s="405" t="str">
        <f t="shared" si="272"/>
        <v/>
      </c>
      <c r="DI167" s="405">
        <f t="shared" si="273"/>
        <v>0</v>
      </c>
      <c r="DJ167" s="405" t="str">
        <f t="shared" si="274"/>
        <v/>
      </c>
      <c r="DK167" s="405" t="str">
        <f t="shared" si="275"/>
        <v/>
      </c>
      <c r="DL167" s="405" t="str">
        <f t="shared" si="276"/>
        <v/>
      </c>
      <c r="DM167" s="405" t="str">
        <f t="shared" si="277"/>
        <v/>
      </c>
      <c r="DN167" s="405" t="str">
        <f t="shared" si="278"/>
        <v/>
      </c>
      <c r="DO167" s="405" t="str">
        <f t="shared" si="279"/>
        <v/>
      </c>
      <c r="DS167" s="386">
        <f t="shared" si="282"/>
        <v>0</v>
      </c>
      <c r="DT167" s="386">
        <f t="shared" si="280"/>
        <v>0</v>
      </c>
      <c r="DU167" s="404">
        <f t="shared" si="281"/>
        <v>0</v>
      </c>
    </row>
    <row r="168" spans="1:125" s="404" customFormat="1" ht="18" hidden="1" customHeight="1">
      <c r="A168" s="140" t="str">
        <f t="shared" si="205"/>
        <v/>
      </c>
      <c r="B168" s="153"/>
      <c r="C168" s="31" t="str">
        <f>IF(B168="","",VLOOKUP(B168,学連登録!$C$2:$G$3000,2,FALSE))</f>
        <v/>
      </c>
      <c r="D168" s="32" t="str">
        <f>IF(B168="","",VLOOKUP(B168,学連登録!$C$2:$G$3000,3,FALSE))</f>
        <v/>
      </c>
      <c r="E168" s="33" t="str">
        <f>IF(B168="","",VLOOKUP(B168,学連登録!$C$2:$G$3000,4,FALSE))</f>
        <v/>
      </c>
      <c r="F168" s="376" t="str">
        <f>IF(B168="","",VLOOKUP(B168,学連登録!$C$2:$I$3000,7,FALSE))</f>
        <v/>
      </c>
      <c r="G168" s="154"/>
      <c r="H168" s="915"/>
      <c r="I168" s="916"/>
      <c r="J168" s="155"/>
      <c r="K168" s="887"/>
      <c r="L168" s="888"/>
      <c r="M168" s="155"/>
      <c r="N168" s="881"/>
      <c r="O168" s="882"/>
      <c r="P168" s="154"/>
      <c r="Q168" s="887"/>
      <c r="R168" s="888"/>
      <c r="S168" s="154"/>
      <c r="T168" s="887"/>
      <c r="U168" s="888"/>
      <c r="V168" s="101" t="str">
        <f>IF(B168="","",VLOOKUP(B168,学連登録!$C$2:$H$3000,6,FALSE))</f>
        <v/>
      </c>
      <c r="W168" s="370"/>
      <c r="X168" s="152"/>
      <c r="Y168" s="116" t="str">
        <f t="shared" si="283"/>
        <v/>
      </c>
      <c r="Z168" s="97" t="str">
        <f>IF(G168="","",VLOOKUP(G168,種目名!$O$5:$T$104,3,0))</f>
        <v/>
      </c>
      <c r="AA168" s="98" t="str">
        <f>IF(J168="","",VLOOKUP(J168,種目名!$O$5:$T$104,3,0))</f>
        <v/>
      </c>
      <c r="AB168" s="117" t="str">
        <f>IF(M168="","",VLOOKUP(M168,種目名!$O$5:$T$104,3,0))</f>
        <v/>
      </c>
      <c r="AC168" s="117" t="str">
        <f>IF(P168="","",VLOOKUP(AF168,種目名!$O$5:$T$104,3,0))</f>
        <v/>
      </c>
      <c r="AD168" s="118" t="str">
        <f>IF(S168="","",VLOOKUP(AI168,種目名!$O$5:$T$104,3,0))</f>
        <v/>
      </c>
      <c r="AE168" s="115">
        <f t="shared" si="284"/>
        <v>0</v>
      </c>
      <c r="AF168" s="152" t="str">
        <f t="shared" si="285"/>
        <v/>
      </c>
      <c r="AG168" s="152" t="str">
        <f t="shared" si="286"/>
        <v/>
      </c>
      <c r="AH168" s="115">
        <f t="shared" si="287"/>
        <v>0</v>
      </c>
      <c r="AI168" s="152" t="str">
        <f t="shared" si="288"/>
        <v/>
      </c>
      <c r="AJ168" s="152" t="str">
        <f t="shared" si="289"/>
        <v/>
      </c>
      <c r="AK168" s="383"/>
      <c r="AL168" s="166">
        <f t="shared" si="206"/>
        <v>0</v>
      </c>
      <c r="AM168" s="392">
        <f t="shared" si="207"/>
        <v>0</v>
      </c>
      <c r="AN168" s="392">
        <f>COUNTIF($B$12:B168,B168)</f>
        <v>0</v>
      </c>
      <c r="AO168" s="392"/>
      <c r="AP168" s="392" t="str">
        <f t="shared" si="208"/>
        <v/>
      </c>
      <c r="AQ168" s="392" t="str">
        <f t="shared" si="209"/>
        <v/>
      </c>
      <c r="AR168" s="392" t="str">
        <f t="shared" si="210"/>
        <v/>
      </c>
      <c r="AS168" s="392" t="str">
        <f t="shared" si="211"/>
        <v/>
      </c>
      <c r="AT168" s="392">
        <f t="shared" si="212"/>
        <v>0</v>
      </c>
      <c r="AU168" s="392" t="str">
        <f t="shared" si="213"/>
        <v/>
      </c>
      <c r="AV168" s="392" t="str">
        <f t="shared" si="214"/>
        <v/>
      </c>
      <c r="AW168" s="392" t="str">
        <f t="shared" si="215"/>
        <v/>
      </c>
      <c r="AX168" s="392" t="str">
        <f t="shared" si="216"/>
        <v/>
      </c>
      <c r="AY168" s="392" t="str">
        <f t="shared" si="217"/>
        <v/>
      </c>
      <c r="AZ168" s="392" t="str">
        <f t="shared" si="218"/>
        <v/>
      </c>
      <c r="BA168" s="392" t="str">
        <f t="shared" si="219"/>
        <v/>
      </c>
      <c r="BB168" s="392" t="str">
        <f t="shared" si="220"/>
        <v/>
      </c>
      <c r="BC168" s="392" t="str">
        <f t="shared" si="221"/>
        <v/>
      </c>
      <c r="BD168" s="396" t="str">
        <f t="shared" si="222"/>
        <v/>
      </c>
      <c r="BE168" s="386">
        <f t="shared" si="223"/>
        <v>0</v>
      </c>
      <c r="BF168" s="152"/>
      <c r="BG168" s="392">
        <f t="shared" si="224"/>
        <v>0</v>
      </c>
      <c r="BH168" s="392">
        <f t="shared" si="225"/>
        <v>0</v>
      </c>
      <c r="BI168" s="405">
        <f t="shared" si="226"/>
        <v>0</v>
      </c>
      <c r="BJ168" s="406">
        <f t="shared" si="202"/>
        <v>0</v>
      </c>
      <c r="BK168" s="391" t="str">
        <f t="shared" si="203"/>
        <v>0</v>
      </c>
      <c r="BL168" s="391" t="str">
        <f t="shared" si="204"/>
        <v>0</v>
      </c>
      <c r="BM168" s="405">
        <f t="shared" si="227"/>
        <v>0</v>
      </c>
      <c r="BN168" s="405" t="str">
        <f t="shared" si="228"/>
        <v>0m0</v>
      </c>
      <c r="BO168" s="392">
        <f t="shared" si="229"/>
        <v>0</v>
      </c>
      <c r="BP168" s="392">
        <f t="shared" si="230"/>
        <v>0</v>
      </c>
      <c r="BQ168" s="405">
        <f t="shared" si="231"/>
        <v>0</v>
      </c>
      <c r="BR168" s="406">
        <f t="shared" si="232"/>
        <v>0</v>
      </c>
      <c r="BS168" s="391" t="str">
        <f t="shared" si="233"/>
        <v>0</v>
      </c>
      <c r="BT168" s="391" t="str">
        <f t="shared" si="234"/>
        <v>0</v>
      </c>
      <c r="BU168" s="405">
        <f t="shared" si="235"/>
        <v>0</v>
      </c>
      <c r="BV168" s="405" t="str">
        <f t="shared" si="236"/>
        <v>0m0</v>
      </c>
      <c r="BW168" s="392">
        <f t="shared" si="237"/>
        <v>0</v>
      </c>
      <c r="BX168" s="392">
        <f t="shared" si="238"/>
        <v>0</v>
      </c>
      <c r="BY168" s="405">
        <f t="shared" si="239"/>
        <v>0</v>
      </c>
      <c r="BZ168" s="406">
        <f t="shared" si="240"/>
        <v>0</v>
      </c>
      <c r="CA168" s="391" t="str">
        <f t="shared" si="241"/>
        <v>0</v>
      </c>
      <c r="CB168" s="391" t="str">
        <f t="shared" si="242"/>
        <v>0</v>
      </c>
      <c r="CC168" s="405">
        <f t="shared" si="243"/>
        <v>0</v>
      </c>
      <c r="CD168" s="405" t="str">
        <f t="shared" si="244"/>
        <v>0m0</v>
      </c>
      <c r="CE168" s="392">
        <f t="shared" si="245"/>
        <v>0</v>
      </c>
      <c r="CF168" s="392">
        <f t="shared" si="246"/>
        <v>0</v>
      </c>
      <c r="CG168" s="405">
        <f t="shared" si="247"/>
        <v>0</v>
      </c>
      <c r="CH168" s="406">
        <f t="shared" si="248"/>
        <v>0</v>
      </c>
      <c r="CI168" s="391" t="str">
        <f t="shared" si="249"/>
        <v>0</v>
      </c>
      <c r="CJ168" s="391" t="str">
        <f t="shared" si="250"/>
        <v>0</v>
      </c>
      <c r="CK168" s="405">
        <f t="shared" si="251"/>
        <v>0</v>
      </c>
      <c r="CL168" s="405" t="str">
        <f t="shared" si="252"/>
        <v>0m0</v>
      </c>
      <c r="CM168" s="392">
        <f t="shared" si="253"/>
        <v>0</v>
      </c>
      <c r="CN168" s="392">
        <f t="shared" si="254"/>
        <v>0</v>
      </c>
      <c r="CO168" s="405">
        <f t="shared" si="255"/>
        <v>0</v>
      </c>
      <c r="CP168" s="406">
        <f t="shared" si="256"/>
        <v>0</v>
      </c>
      <c r="CQ168" s="391" t="str">
        <f t="shared" si="257"/>
        <v>0</v>
      </c>
      <c r="CR168" s="391" t="str">
        <f t="shared" si="258"/>
        <v>0</v>
      </c>
      <c r="CS168" s="405">
        <f t="shared" si="259"/>
        <v>0</v>
      </c>
      <c r="CT168" s="405" t="str">
        <f t="shared" si="260"/>
        <v>0m0</v>
      </c>
      <c r="CU168" s="405">
        <f t="shared" si="261"/>
        <v>0</v>
      </c>
      <c r="CV168" s="405">
        <f t="shared" si="262"/>
        <v>0</v>
      </c>
      <c r="CW168" s="405">
        <f t="shared" si="263"/>
        <v>0</v>
      </c>
      <c r="CX168" s="405">
        <f t="shared" si="264"/>
        <v>0</v>
      </c>
      <c r="CY168" s="405">
        <f t="shared" si="265"/>
        <v>0</v>
      </c>
      <c r="CZ168" s="405" t="str">
        <f t="shared" si="266"/>
        <v/>
      </c>
      <c r="DA168" s="405" t="str">
        <f t="shared" si="267"/>
        <v/>
      </c>
      <c r="DB168" s="405" t="str">
        <f t="shared" si="268"/>
        <v/>
      </c>
      <c r="DC168" s="405" t="str">
        <f t="shared" si="269"/>
        <v/>
      </c>
      <c r="DD168" s="405" t="str">
        <f t="shared" si="270"/>
        <v/>
      </c>
      <c r="DE168" s="405"/>
      <c r="DG168" s="405" t="str">
        <f t="shared" si="271"/>
        <v/>
      </c>
      <c r="DH168" s="405" t="str">
        <f t="shared" si="272"/>
        <v/>
      </c>
      <c r="DI168" s="405">
        <f t="shared" si="273"/>
        <v>0</v>
      </c>
      <c r="DJ168" s="405" t="str">
        <f t="shared" si="274"/>
        <v/>
      </c>
      <c r="DK168" s="405" t="str">
        <f t="shared" si="275"/>
        <v/>
      </c>
      <c r="DL168" s="405" t="str">
        <f t="shared" si="276"/>
        <v/>
      </c>
      <c r="DM168" s="405" t="str">
        <f t="shared" si="277"/>
        <v/>
      </c>
      <c r="DN168" s="405" t="str">
        <f t="shared" si="278"/>
        <v/>
      </c>
      <c r="DO168" s="405" t="str">
        <f t="shared" si="279"/>
        <v/>
      </c>
      <c r="DS168" s="386">
        <f t="shared" si="282"/>
        <v>0</v>
      </c>
      <c r="DT168" s="386">
        <f t="shared" si="280"/>
        <v>0</v>
      </c>
      <c r="DU168" s="404">
        <f t="shared" si="281"/>
        <v>0</v>
      </c>
    </row>
    <row r="169" spans="1:125" s="404" customFormat="1" ht="18" hidden="1" customHeight="1">
      <c r="A169" s="140" t="str">
        <f t="shared" si="205"/>
        <v/>
      </c>
      <c r="B169" s="153"/>
      <c r="C169" s="31" t="str">
        <f>IF(B169="","",VLOOKUP(B169,学連登録!$C$2:$G$3000,2,FALSE))</f>
        <v/>
      </c>
      <c r="D169" s="32" t="str">
        <f>IF(B169="","",VLOOKUP(B169,学連登録!$C$2:$G$3000,3,FALSE))</f>
        <v/>
      </c>
      <c r="E169" s="33" t="str">
        <f>IF(B169="","",VLOOKUP(B169,学連登録!$C$2:$G$3000,4,FALSE))</f>
        <v/>
      </c>
      <c r="F169" s="376" t="str">
        <f>IF(B169="","",VLOOKUP(B169,学連登録!$C$2:$I$3000,7,FALSE))</f>
        <v/>
      </c>
      <c r="G169" s="154"/>
      <c r="H169" s="915"/>
      <c r="I169" s="916"/>
      <c r="J169" s="155"/>
      <c r="K169" s="887"/>
      <c r="L169" s="888"/>
      <c r="M169" s="155"/>
      <c r="N169" s="881"/>
      <c r="O169" s="882"/>
      <c r="P169" s="154"/>
      <c r="Q169" s="887"/>
      <c r="R169" s="888"/>
      <c r="S169" s="154"/>
      <c r="T169" s="887"/>
      <c r="U169" s="888"/>
      <c r="V169" s="101" t="str">
        <f>IF(B169="","",VLOOKUP(B169,学連登録!$C$2:$H$3000,6,FALSE))</f>
        <v/>
      </c>
      <c r="W169" s="370"/>
      <c r="X169" s="152"/>
      <c r="Y169" s="116" t="str">
        <f t="shared" si="283"/>
        <v/>
      </c>
      <c r="Z169" s="97" t="str">
        <f>IF(G169="","",VLOOKUP(G169,種目名!$O$5:$T$104,3,0))</f>
        <v/>
      </c>
      <c r="AA169" s="98" t="str">
        <f>IF(J169="","",VLOOKUP(J169,種目名!$O$5:$T$104,3,0))</f>
        <v/>
      </c>
      <c r="AB169" s="117" t="str">
        <f>IF(M169="","",VLOOKUP(M169,種目名!$O$5:$T$104,3,0))</f>
        <v/>
      </c>
      <c r="AC169" s="117" t="str">
        <f>IF(P169="","",VLOOKUP(AF169,種目名!$O$5:$T$104,3,0))</f>
        <v/>
      </c>
      <c r="AD169" s="118" t="str">
        <f>IF(S169="","",VLOOKUP(AI169,種目名!$O$5:$T$104,3,0))</f>
        <v/>
      </c>
      <c r="AE169" s="115">
        <f t="shared" si="284"/>
        <v>0</v>
      </c>
      <c r="AF169" s="152" t="str">
        <f t="shared" si="285"/>
        <v/>
      </c>
      <c r="AG169" s="152" t="str">
        <f t="shared" si="286"/>
        <v/>
      </c>
      <c r="AH169" s="115">
        <f t="shared" si="287"/>
        <v>0</v>
      </c>
      <c r="AI169" s="152" t="str">
        <f t="shared" si="288"/>
        <v/>
      </c>
      <c r="AJ169" s="152" t="str">
        <f t="shared" si="289"/>
        <v/>
      </c>
      <c r="AK169" s="383"/>
      <c r="AL169" s="166">
        <f t="shared" si="206"/>
        <v>0</v>
      </c>
      <c r="AM169" s="392">
        <f t="shared" si="207"/>
        <v>0</v>
      </c>
      <c r="AN169" s="392">
        <f>COUNTIF($B$12:B169,B169)</f>
        <v>0</v>
      </c>
      <c r="AO169" s="392"/>
      <c r="AP169" s="392" t="str">
        <f t="shared" si="208"/>
        <v/>
      </c>
      <c r="AQ169" s="392" t="str">
        <f t="shared" si="209"/>
        <v/>
      </c>
      <c r="AR169" s="392" t="str">
        <f t="shared" si="210"/>
        <v/>
      </c>
      <c r="AS169" s="392" t="str">
        <f t="shared" si="211"/>
        <v/>
      </c>
      <c r="AT169" s="392">
        <f t="shared" si="212"/>
        <v>0</v>
      </c>
      <c r="AU169" s="392" t="str">
        <f t="shared" si="213"/>
        <v/>
      </c>
      <c r="AV169" s="392" t="str">
        <f t="shared" si="214"/>
        <v/>
      </c>
      <c r="AW169" s="392" t="str">
        <f t="shared" si="215"/>
        <v/>
      </c>
      <c r="AX169" s="392" t="str">
        <f t="shared" si="216"/>
        <v/>
      </c>
      <c r="AY169" s="392" t="str">
        <f t="shared" si="217"/>
        <v/>
      </c>
      <c r="AZ169" s="392" t="str">
        <f t="shared" si="218"/>
        <v/>
      </c>
      <c r="BA169" s="392" t="str">
        <f t="shared" si="219"/>
        <v/>
      </c>
      <c r="BB169" s="392" t="str">
        <f t="shared" si="220"/>
        <v/>
      </c>
      <c r="BC169" s="392" t="str">
        <f t="shared" si="221"/>
        <v/>
      </c>
      <c r="BD169" s="396" t="str">
        <f t="shared" si="222"/>
        <v/>
      </c>
      <c r="BE169" s="386">
        <f t="shared" si="223"/>
        <v>0</v>
      </c>
      <c r="BF169" s="152"/>
      <c r="BG169" s="392">
        <f t="shared" si="224"/>
        <v>0</v>
      </c>
      <c r="BH169" s="392">
        <f t="shared" si="225"/>
        <v>0</v>
      </c>
      <c r="BI169" s="405">
        <f t="shared" si="226"/>
        <v>0</v>
      </c>
      <c r="BJ169" s="406">
        <f t="shared" si="202"/>
        <v>0</v>
      </c>
      <c r="BK169" s="391" t="str">
        <f t="shared" si="203"/>
        <v>0</v>
      </c>
      <c r="BL169" s="391" t="str">
        <f t="shared" si="204"/>
        <v>0</v>
      </c>
      <c r="BM169" s="405">
        <f t="shared" si="227"/>
        <v>0</v>
      </c>
      <c r="BN169" s="405" t="str">
        <f t="shared" si="228"/>
        <v>0m0</v>
      </c>
      <c r="BO169" s="392">
        <f t="shared" si="229"/>
        <v>0</v>
      </c>
      <c r="BP169" s="392">
        <f t="shared" si="230"/>
        <v>0</v>
      </c>
      <c r="BQ169" s="405">
        <f t="shared" si="231"/>
        <v>0</v>
      </c>
      <c r="BR169" s="406">
        <f t="shared" si="232"/>
        <v>0</v>
      </c>
      <c r="BS169" s="391" t="str">
        <f t="shared" si="233"/>
        <v>0</v>
      </c>
      <c r="BT169" s="391" t="str">
        <f t="shared" si="234"/>
        <v>0</v>
      </c>
      <c r="BU169" s="405">
        <f t="shared" si="235"/>
        <v>0</v>
      </c>
      <c r="BV169" s="405" t="str">
        <f t="shared" si="236"/>
        <v>0m0</v>
      </c>
      <c r="BW169" s="392">
        <f t="shared" si="237"/>
        <v>0</v>
      </c>
      <c r="BX169" s="392">
        <f t="shared" si="238"/>
        <v>0</v>
      </c>
      <c r="BY169" s="405">
        <f t="shared" si="239"/>
        <v>0</v>
      </c>
      <c r="BZ169" s="406">
        <f t="shared" si="240"/>
        <v>0</v>
      </c>
      <c r="CA169" s="391" t="str">
        <f t="shared" si="241"/>
        <v>0</v>
      </c>
      <c r="CB169" s="391" t="str">
        <f t="shared" si="242"/>
        <v>0</v>
      </c>
      <c r="CC169" s="405">
        <f t="shared" si="243"/>
        <v>0</v>
      </c>
      <c r="CD169" s="405" t="str">
        <f t="shared" si="244"/>
        <v>0m0</v>
      </c>
      <c r="CE169" s="392">
        <f t="shared" si="245"/>
        <v>0</v>
      </c>
      <c r="CF169" s="392">
        <f t="shared" si="246"/>
        <v>0</v>
      </c>
      <c r="CG169" s="405">
        <f t="shared" si="247"/>
        <v>0</v>
      </c>
      <c r="CH169" s="406">
        <f t="shared" si="248"/>
        <v>0</v>
      </c>
      <c r="CI169" s="391" t="str">
        <f t="shared" si="249"/>
        <v>0</v>
      </c>
      <c r="CJ169" s="391" t="str">
        <f t="shared" si="250"/>
        <v>0</v>
      </c>
      <c r="CK169" s="405">
        <f t="shared" si="251"/>
        <v>0</v>
      </c>
      <c r="CL169" s="405" t="str">
        <f t="shared" si="252"/>
        <v>0m0</v>
      </c>
      <c r="CM169" s="392">
        <f t="shared" si="253"/>
        <v>0</v>
      </c>
      <c r="CN169" s="392">
        <f t="shared" si="254"/>
        <v>0</v>
      </c>
      <c r="CO169" s="405">
        <f t="shared" si="255"/>
        <v>0</v>
      </c>
      <c r="CP169" s="406">
        <f t="shared" si="256"/>
        <v>0</v>
      </c>
      <c r="CQ169" s="391" t="str">
        <f t="shared" si="257"/>
        <v>0</v>
      </c>
      <c r="CR169" s="391" t="str">
        <f t="shared" si="258"/>
        <v>0</v>
      </c>
      <c r="CS169" s="405">
        <f t="shared" si="259"/>
        <v>0</v>
      </c>
      <c r="CT169" s="405" t="str">
        <f t="shared" si="260"/>
        <v>0m0</v>
      </c>
      <c r="CU169" s="405">
        <f t="shared" si="261"/>
        <v>0</v>
      </c>
      <c r="CV169" s="405">
        <f t="shared" si="262"/>
        <v>0</v>
      </c>
      <c r="CW169" s="405">
        <f t="shared" si="263"/>
        <v>0</v>
      </c>
      <c r="CX169" s="405">
        <f t="shared" si="264"/>
        <v>0</v>
      </c>
      <c r="CY169" s="405">
        <f t="shared" si="265"/>
        <v>0</v>
      </c>
      <c r="CZ169" s="405" t="str">
        <f t="shared" si="266"/>
        <v/>
      </c>
      <c r="DA169" s="405" t="str">
        <f t="shared" si="267"/>
        <v/>
      </c>
      <c r="DB169" s="405" t="str">
        <f t="shared" si="268"/>
        <v/>
      </c>
      <c r="DC169" s="405" t="str">
        <f t="shared" si="269"/>
        <v/>
      </c>
      <c r="DD169" s="405" t="str">
        <f t="shared" si="270"/>
        <v/>
      </c>
      <c r="DE169" s="405"/>
      <c r="DG169" s="405" t="str">
        <f t="shared" si="271"/>
        <v/>
      </c>
      <c r="DH169" s="405" t="str">
        <f t="shared" si="272"/>
        <v/>
      </c>
      <c r="DI169" s="405">
        <f t="shared" si="273"/>
        <v>0</v>
      </c>
      <c r="DJ169" s="405" t="str">
        <f t="shared" si="274"/>
        <v/>
      </c>
      <c r="DK169" s="405" t="str">
        <f t="shared" si="275"/>
        <v/>
      </c>
      <c r="DL169" s="405" t="str">
        <f t="shared" si="276"/>
        <v/>
      </c>
      <c r="DM169" s="405" t="str">
        <f t="shared" si="277"/>
        <v/>
      </c>
      <c r="DN169" s="405" t="str">
        <f t="shared" si="278"/>
        <v/>
      </c>
      <c r="DO169" s="405" t="str">
        <f t="shared" si="279"/>
        <v/>
      </c>
      <c r="DS169" s="386">
        <f t="shared" si="282"/>
        <v>0</v>
      </c>
      <c r="DT169" s="386">
        <f t="shared" si="280"/>
        <v>0</v>
      </c>
      <c r="DU169" s="404">
        <f t="shared" si="281"/>
        <v>0</v>
      </c>
    </row>
    <row r="170" spans="1:125" s="404" customFormat="1" ht="18" hidden="1" customHeight="1">
      <c r="A170" s="140" t="str">
        <f t="shared" si="205"/>
        <v/>
      </c>
      <c r="B170" s="153"/>
      <c r="C170" s="31" t="str">
        <f>IF(B170="","",VLOOKUP(B170,学連登録!$C$2:$G$3000,2,FALSE))</f>
        <v/>
      </c>
      <c r="D170" s="32" t="str">
        <f>IF(B170="","",VLOOKUP(B170,学連登録!$C$2:$G$3000,3,FALSE))</f>
        <v/>
      </c>
      <c r="E170" s="33" t="str">
        <f>IF(B170="","",VLOOKUP(B170,学連登録!$C$2:$G$3000,4,FALSE))</f>
        <v/>
      </c>
      <c r="F170" s="376" t="str">
        <f>IF(B170="","",VLOOKUP(B170,学連登録!$C$2:$I$3000,7,FALSE))</f>
        <v/>
      </c>
      <c r="G170" s="154"/>
      <c r="H170" s="915"/>
      <c r="I170" s="916"/>
      <c r="J170" s="155"/>
      <c r="K170" s="887"/>
      <c r="L170" s="888"/>
      <c r="M170" s="155"/>
      <c r="N170" s="881"/>
      <c r="O170" s="882"/>
      <c r="P170" s="154"/>
      <c r="Q170" s="887"/>
      <c r="R170" s="888"/>
      <c r="S170" s="154"/>
      <c r="T170" s="887"/>
      <c r="U170" s="888"/>
      <c r="V170" s="101" t="str">
        <f>IF(B170="","",VLOOKUP(B170,学連登録!$C$2:$H$3000,6,FALSE))</f>
        <v/>
      </c>
      <c r="W170" s="370"/>
      <c r="X170" s="152"/>
      <c r="Y170" s="116" t="str">
        <f t="shared" si="283"/>
        <v/>
      </c>
      <c r="Z170" s="97" t="str">
        <f>IF(G170="","",VLOOKUP(G170,種目名!$O$5:$T$104,3,0))</f>
        <v/>
      </c>
      <c r="AA170" s="98" t="str">
        <f>IF(J170="","",VLOOKUP(J170,種目名!$O$5:$T$104,3,0))</f>
        <v/>
      </c>
      <c r="AB170" s="117" t="str">
        <f>IF(M170="","",VLOOKUP(M170,種目名!$O$5:$T$104,3,0))</f>
        <v/>
      </c>
      <c r="AC170" s="117" t="str">
        <f>IF(P170="","",VLOOKUP(AF170,種目名!$O$5:$T$104,3,0))</f>
        <v/>
      </c>
      <c r="AD170" s="118" t="str">
        <f>IF(S170="","",VLOOKUP(AI170,種目名!$O$5:$T$104,3,0))</f>
        <v/>
      </c>
      <c r="AE170" s="115">
        <f t="shared" si="284"/>
        <v>0</v>
      </c>
      <c r="AF170" s="152" t="str">
        <f t="shared" si="285"/>
        <v/>
      </c>
      <c r="AG170" s="152" t="str">
        <f t="shared" si="286"/>
        <v/>
      </c>
      <c r="AH170" s="115">
        <f t="shared" si="287"/>
        <v>0</v>
      </c>
      <c r="AI170" s="152" t="str">
        <f t="shared" si="288"/>
        <v/>
      </c>
      <c r="AJ170" s="152" t="str">
        <f t="shared" si="289"/>
        <v/>
      </c>
      <c r="AK170" s="383"/>
      <c r="AL170" s="166">
        <f t="shared" si="206"/>
        <v>0</v>
      </c>
      <c r="AM170" s="392">
        <f t="shared" si="207"/>
        <v>0</v>
      </c>
      <c r="AN170" s="392">
        <f>COUNTIF($B$12:B170,B170)</f>
        <v>0</v>
      </c>
      <c r="AO170" s="392"/>
      <c r="AP170" s="392" t="str">
        <f t="shared" si="208"/>
        <v/>
      </c>
      <c r="AQ170" s="392" t="str">
        <f t="shared" si="209"/>
        <v/>
      </c>
      <c r="AR170" s="392" t="str">
        <f t="shared" si="210"/>
        <v/>
      </c>
      <c r="AS170" s="392" t="str">
        <f t="shared" si="211"/>
        <v/>
      </c>
      <c r="AT170" s="392">
        <f t="shared" si="212"/>
        <v>0</v>
      </c>
      <c r="AU170" s="392" t="str">
        <f t="shared" si="213"/>
        <v/>
      </c>
      <c r="AV170" s="392" t="str">
        <f t="shared" si="214"/>
        <v/>
      </c>
      <c r="AW170" s="392" t="str">
        <f t="shared" si="215"/>
        <v/>
      </c>
      <c r="AX170" s="392" t="str">
        <f t="shared" si="216"/>
        <v/>
      </c>
      <c r="AY170" s="392" t="str">
        <f t="shared" si="217"/>
        <v/>
      </c>
      <c r="AZ170" s="392" t="str">
        <f t="shared" si="218"/>
        <v/>
      </c>
      <c r="BA170" s="392" t="str">
        <f t="shared" si="219"/>
        <v/>
      </c>
      <c r="BB170" s="392" t="str">
        <f t="shared" si="220"/>
        <v/>
      </c>
      <c r="BC170" s="392" t="str">
        <f t="shared" si="221"/>
        <v/>
      </c>
      <c r="BD170" s="396" t="str">
        <f t="shared" si="222"/>
        <v/>
      </c>
      <c r="BE170" s="386">
        <f t="shared" si="223"/>
        <v>0</v>
      </c>
      <c r="BF170" s="152"/>
      <c r="BG170" s="392">
        <f t="shared" si="224"/>
        <v>0</v>
      </c>
      <c r="BH170" s="392">
        <f t="shared" si="225"/>
        <v>0</v>
      </c>
      <c r="BI170" s="405">
        <f t="shared" si="226"/>
        <v>0</v>
      </c>
      <c r="BJ170" s="406">
        <f t="shared" si="202"/>
        <v>0</v>
      </c>
      <c r="BK170" s="391" t="str">
        <f t="shared" si="203"/>
        <v>0</v>
      </c>
      <c r="BL170" s="391" t="str">
        <f t="shared" si="204"/>
        <v>0</v>
      </c>
      <c r="BM170" s="405">
        <f t="shared" si="227"/>
        <v>0</v>
      </c>
      <c r="BN170" s="405" t="str">
        <f t="shared" si="228"/>
        <v>0m0</v>
      </c>
      <c r="BO170" s="392">
        <f t="shared" si="229"/>
        <v>0</v>
      </c>
      <c r="BP170" s="392">
        <f t="shared" si="230"/>
        <v>0</v>
      </c>
      <c r="BQ170" s="405">
        <f t="shared" si="231"/>
        <v>0</v>
      </c>
      <c r="BR170" s="406">
        <f t="shared" si="232"/>
        <v>0</v>
      </c>
      <c r="BS170" s="391" t="str">
        <f t="shared" si="233"/>
        <v>0</v>
      </c>
      <c r="BT170" s="391" t="str">
        <f t="shared" si="234"/>
        <v>0</v>
      </c>
      <c r="BU170" s="405">
        <f t="shared" si="235"/>
        <v>0</v>
      </c>
      <c r="BV170" s="405" t="str">
        <f t="shared" si="236"/>
        <v>0m0</v>
      </c>
      <c r="BW170" s="392">
        <f t="shared" si="237"/>
        <v>0</v>
      </c>
      <c r="BX170" s="392">
        <f t="shared" si="238"/>
        <v>0</v>
      </c>
      <c r="BY170" s="405">
        <f t="shared" si="239"/>
        <v>0</v>
      </c>
      <c r="BZ170" s="406">
        <f t="shared" si="240"/>
        <v>0</v>
      </c>
      <c r="CA170" s="391" t="str">
        <f t="shared" si="241"/>
        <v>0</v>
      </c>
      <c r="CB170" s="391" t="str">
        <f t="shared" si="242"/>
        <v>0</v>
      </c>
      <c r="CC170" s="405">
        <f t="shared" si="243"/>
        <v>0</v>
      </c>
      <c r="CD170" s="405" t="str">
        <f t="shared" si="244"/>
        <v>0m0</v>
      </c>
      <c r="CE170" s="392">
        <f t="shared" si="245"/>
        <v>0</v>
      </c>
      <c r="CF170" s="392">
        <f t="shared" si="246"/>
        <v>0</v>
      </c>
      <c r="CG170" s="405">
        <f t="shared" si="247"/>
        <v>0</v>
      </c>
      <c r="CH170" s="406">
        <f t="shared" si="248"/>
        <v>0</v>
      </c>
      <c r="CI170" s="391" t="str">
        <f t="shared" si="249"/>
        <v>0</v>
      </c>
      <c r="CJ170" s="391" t="str">
        <f t="shared" si="250"/>
        <v>0</v>
      </c>
      <c r="CK170" s="405">
        <f t="shared" si="251"/>
        <v>0</v>
      </c>
      <c r="CL170" s="405" t="str">
        <f t="shared" si="252"/>
        <v>0m0</v>
      </c>
      <c r="CM170" s="392">
        <f t="shared" si="253"/>
        <v>0</v>
      </c>
      <c r="CN170" s="392">
        <f t="shared" si="254"/>
        <v>0</v>
      </c>
      <c r="CO170" s="405">
        <f t="shared" si="255"/>
        <v>0</v>
      </c>
      <c r="CP170" s="406">
        <f t="shared" si="256"/>
        <v>0</v>
      </c>
      <c r="CQ170" s="391" t="str">
        <f t="shared" si="257"/>
        <v>0</v>
      </c>
      <c r="CR170" s="391" t="str">
        <f t="shared" si="258"/>
        <v>0</v>
      </c>
      <c r="CS170" s="405">
        <f t="shared" si="259"/>
        <v>0</v>
      </c>
      <c r="CT170" s="405" t="str">
        <f t="shared" si="260"/>
        <v>0m0</v>
      </c>
      <c r="CU170" s="405">
        <f t="shared" si="261"/>
        <v>0</v>
      </c>
      <c r="CV170" s="405">
        <f t="shared" si="262"/>
        <v>0</v>
      </c>
      <c r="CW170" s="405">
        <f t="shared" si="263"/>
        <v>0</v>
      </c>
      <c r="CX170" s="405">
        <f t="shared" si="264"/>
        <v>0</v>
      </c>
      <c r="CY170" s="405">
        <f t="shared" si="265"/>
        <v>0</v>
      </c>
      <c r="CZ170" s="405" t="str">
        <f t="shared" si="266"/>
        <v/>
      </c>
      <c r="DA170" s="405" t="str">
        <f t="shared" si="267"/>
        <v/>
      </c>
      <c r="DB170" s="405" t="str">
        <f t="shared" si="268"/>
        <v/>
      </c>
      <c r="DC170" s="405" t="str">
        <f t="shared" si="269"/>
        <v/>
      </c>
      <c r="DD170" s="405" t="str">
        <f t="shared" si="270"/>
        <v/>
      </c>
      <c r="DE170" s="405"/>
      <c r="DG170" s="405" t="str">
        <f t="shared" si="271"/>
        <v/>
      </c>
      <c r="DH170" s="405" t="str">
        <f t="shared" si="272"/>
        <v/>
      </c>
      <c r="DI170" s="405">
        <f t="shared" si="273"/>
        <v>0</v>
      </c>
      <c r="DJ170" s="405" t="str">
        <f t="shared" si="274"/>
        <v/>
      </c>
      <c r="DK170" s="405" t="str">
        <f t="shared" si="275"/>
        <v/>
      </c>
      <c r="DL170" s="405" t="str">
        <f t="shared" si="276"/>
        <v/>
      </c>
      <c r="DM170" s="405" t="str">
        <f t="shared" si="277"/>
        <v/>
      </c>
      <c r="DN170" s="405" t="str">
        <f t="shared" si="278"/>
        <v/>
      </c>
      <c r="DO170" s="405" t="str">
        <f t="shared" si="279"/>
        <v/>
      </c>
      <c r="DS170" s="386">
        <f t="shared" si="282"/>
        <v>0</v>
      </c>
      <c r="DT170" s="386">
        <f t="shared" si="280"/>
        <v>0</v>
      </c>
      <c r="DU170" s="404">
        <f t="shared" si="281"/>
        <v>0</v>
      </c>
    </row>
    <row r="171" spans="1:125" s="404" customFormat="1" ht="18" hidden="1" customHeight="1">
      <c r="A171" s="140" t="str">
        <f t="shared" si="205"/>
        <v/>
      </c>
      <c r="B171" s="153"/>
      <c r="C171" s="31" t="str">
        <f>IF(B171="","",VLOOKUP(B171,学連登録!$C$2:$G$3000,2,FALSE))</f>
        <v/>
      </c>
      <c r="D171" s="32" t="str">
        <f>IF(B171="","",VLOOKUP(B171,学連登録!$C$2:$G$3000,3,FALSE))</f>
        <v/>
      </c>
      <c r="E171" s="33" t="str">
        <f>IF(B171="","",VLOOKUP(B171,学連登録!$C$2:$G$3000,4,FALSE))</f>
        <v/>
      </c>
      <c r="F171" s="376" t="str">
        <f>IF(B171="","",VLOOKUP(B171,学連登録!$C$2:$I$3000,7,FALSE))</f>
        <v/>
      </c>
      <c r="G171" s="154"/>
      <c r="H171" s="915"/>
      <c r="I171" s="916"/>
      <c r="J171" s="155"/>
      <c r="K171" s="887"/>
      <c r="L171" s="888"/>
      <c r="M171" s="155"/>
      <c r="N171" s="881"/>
      <c r="O171" s="882"/>
      <c r="P171" s="154"/>
      <c r="Q171" s="887"/>
      <c r="R171" s="888"/>
      <c r="S171" s="154"/>
      <c r="T171" s="887"/>
      <c r="U171" s="888"/>
      <c r="V171" s="101" t="str">
        <f>IF(B171="","",VLOOKUP(B171,学連登録!$C$2:$H$3000,6,FALSE))</f>
        <v/>
      </c>
      <c r="W171" s="370"/>
      <c r="X171" s="152"/>
      <c r="Y171" s="116" t="str">
        <f t="shared" si="283"/>
        <v/>
      </c>
      <c r="Z171" s="97" t="str">
        <f>IF(G171="","",VLOOKUP(G171,種目名!$O$5:$T$104,3,0))</f>
        <v/>
      </c>
      <c r="AA171" s="98" t="str">
        <f>IF(J171="","",VLOOKUP(J171,種目名!$O$5:$T$104,3,0))</f>
        <v/>
      </c>
      <c r="AB171" s="117" t="str">
        <f>IF(M171="","",VLOOKUP(M171,種目名!$O$5:$T$104,3,0))</f>
        <v/>
      </c>
      <c r="AC171" s="117" t="str">
        <f>IF(P171="","",VLOOKUP(AF171,種目名!$O$5:$T$104,3,0))</f>
        <v/>
      </c>
      <c r="AD171" s="118" t="str">
        <f>IF(S171="","",VLOOKUP(AI171,種目名!$O$5:$T$104,3,0))</f>
        <v/>
      </c>
      <c r="AE171" s="115">
        <f t="shared" si="284"/>
        <v>0</v>
      </c>
      <c r="AF171" s="152" t="str">
        <f t="shared" si="285"/>
        <v/>
      </c>
      <c r="AG171" s="152" t="str">
        <f t="shared" si="286"/>
        <v/>
      </c>
      <c r="AH171" s="115">
        <f t="shared" si="287"/>
        <v>0</v>
      </c>
      <c r="AI171" s="152" t="str">
        <f t="shared" si="288"/>
        <v/>
      </c>
      <c r="AJ171" s="152" t="str">
        <f t="shared" si="289"/>
        <v/>
      </c>
      <c r="AK171" s="383"/>
      <c r="AL171" s="166">
        <f t="shared" si="206"/>
        <v>0</v>
      </c>
      <c r="AM171" s="392">
        <f t="shared" si="207"/>
        <v>0</v>
      </c>
      <c r="AN171" s="392">
        <f>COUNTIF($B$12:B171,B171)</f>
        <v>0</v>
      </c>
      <c r="AO171" s="392"/>
      <c r="AP171" s="392" t="str">
        <f t="shared" si="208"/>
        <v/>
      </c>
      <c r="AQ171" s="392" t="str">
        <f t="shared" si="209"/>
        <v/>
      </c>
      <c r="AR171" s="392" t="str">
        <f t="shared" si="210"/>
        <v/>
      </c>
      <c r="AS171" s="392" t="str">
        <f t="shared" si="211"/>
        <v/>
      </c>
      <c r="AT171" s="392">
        <f t="shared" si="212"/>
        <v>0</v>
      </c>
      <c r="AU171" s="392" t="str">
        <f t="shared" si="213"/>
        <v/>
      </c>
      <c r="AV171" s="392" t="str">
        <f t="shared" si="214"/>
        <v/>
      </c>
      <c r="AW171" s="392" t="str">
        <f t="shared" si="215"/>
        <v/>
      </c>
      <c r="AX171" s="392" t="str">
        <f t="shared" si="216"/>
        <v/>
      </c>
      <c r="AY171" s="392" t="str">
        <f t="shared" si="217"/>
        <v/>
      </c>
      <c r="AZ171" s="392" t="str">
        <f t="shared" si="218"/>
        <v/>
      </c>
      <c r="BA171" s="392" t="str">
        <f t="shared" si="219"/>
        <v/>
      </c>
      <c r="BB171" s="392" t="str">
        <f t="shared" si="220"/>
        <v/>
      </c>
      <c r="BC171" s="392" t="str">
        <f t="shared" si="221"/>
        <v/>
      </c>
      <c r="BD171" s="396" t="str">
        <f t="shared" si="222"/>
        <v/>
      </c>
      <c r="BE171" s="386">
        <f t="shared" si="223"/>
        <v>0</v>
      </c>
      <c r="BF171" s="152"/>
      <c r="BG171" s="392">
        <f t="shared" si="224"/>
        <v>0</v>
      </c>
      <c r="BH171" s="392">
        <f t="shared" si="225"/>
        <v>0</v>
      </c>
      <c r="BI171" s="405">
        <f t="shared" si="226"/>
        <v>0</v>
      </c>
      <c r="BJ171" s="406">
        <f t="shared" si="202"/>
        <v>0</v>
      </c>
      <c r="BK171" s="391" t="str">
        <f t="shared" si="203"/>
        <v>0</v>
      </c>
      <c r="BL171" s="391" t="str">
        <f t="shared" si="204"/>
        <v>0</v>
      </c>
      <c r="BM171" s="405">
        <f t="shared" si="227"/>
        <v>0</v>
      </c>
      <c r="BN171" s="405" t="str">
        <f t="shared" si="228"/>
        <v>0m0</v>
      </c>
      <c r="BO171" s="392">
        <f t="shared" si="229"/>
        <v>0</v>
      </c>
      <c r="BP171" s="392">
        <f t="shared" si="230"/>
        <v>0</v>
      </c>
      <c r="BQ171" s="405">
        <f t="shared" si="231"/>
        <v>0</v>
      </c>
      <c r="BR171" s="406">
        <f t="shared" si="232"/>
        <v>0</v>
      </c>
      <c r="BS171" s="391" t="str">
        <f t="shared" si="233"/>
        <v>0</v>
      </c>
      <c r="BT171" s="391" t="str">
        <f t="shared" si="234"/>
        <v>0</v>
      </c>
      <c r="BU171" s="405">
        <f t="shared" si="235"/>
        <v>0</v>
      </c>
      <c r="BV171" s="405" t="str">
        <f t="shared" si="236"/>
        <v>0m0</v>
      </c>
      <c r="BW171" s="392">
        <f t="shared" si="237"/>
        <v>0</v>
      </c>
      <c r="BX171" s="392">
        <f t="shared" si="238"/>
        <v>0</v>
      </c>
      <c r="BY171" s="405">
        <f t="shared" si="239"/>
        <v>0</v>
      </c>
      <c r="BZ171" s="406">
        <f t="shared" si="240"/>
        <v>0</v>
      </c>
      <c r="CA171" s="391" t="str">
        <f t="shared" si="241"/>
        <v>0</v>
      </c>
      <c r="CB171" s="391" t="str">
        <f t="shared" si="242"/>
        <v>0</v>
      </c>
      <c r="CC171" s="405">
        <f t="shared" si="243"/>
        <v>0</v>
      </c>
      <c r="CD171" s="405" t="str">
        <f t="shared" si="244"/>
        <v>0m0</v>
      </c>
      <c r="CE171" s="392">
        <f t="shared" si="245"/>
        <v>0</v>
      </c>
      <c r="CF171" s="392">
        <f t="shared" si="246"/>
        <v>0</v>
      </c>
      <c r="CG171" s="405">
        <f t="shared" si="247"/>
        <v>0</v>
      </c>
      <c r="CH171" s="406">
        <f t="shared" si="248"/>
        <v>0</v>
      </c>
      <c r="CI171" s="391" t="str">
        <f t="shared" si="249"/>
        <v>0</v>
      </c>
      <c r="CJ171" s="391" t="str">
        <f t="shared" si="250"/>
        <v>0</v>
      </c>
      <c r="CK171" s="405">
        <f t="shared" si="251"/>
        <v>0</v>
      </c>
      <c r="CL171" s="405" t="str">
        <f t="shared" si="252"/>
        <v>0m0</v>
      </c>
      <c r="CM171" s="392">
        <f t="shared" si="253"/>
        <v>0</v>
      </c>
      <c r="CN171" s="392">
        <f t="shared" si="254"/>
        <v>0</v>
      </c>
      <c r="CO171" s="405">
        <f t="shared" si="255"/>
        <v>0</v>
      </c>
      <c r="CP171" s="406">
        <f t="shared" si="256"/>
        <v>0</v>
      </c>
      <c r="CQ171" s="391" t="str">
        <f t="shared" si="257"/>
        <v>0</v>
      </c>
      <c r="CR171" s="391" t="str">
        <f t="shared" si="258"/>
        <v>0</v>
      </c>
      <c r="CS171" s="405">
        <f t="shared" si="259"/>
        <v>0</v>
      </c>
      <c r="CT171" s="405" t="str">
        <f t="shared" si="260"/>
        <v>0m0</v>
      </c>
      <c r="CU171" s="405">
        <f t="shared" si="261"/>
        <v>0</v>
      </c>
      <c r="CV171" s="405">
        <f t="shared" si="262"/>
        <v>0</v>
      </c>
      <c r="CW171" s="405">
        <f t="shared" si="263"/>
        <v>0</v>
      </c>
      <c r="CX171" s="405">
        <f t="shared" si="264"/>
        <v>0</v>
      </c>
      <c r="CY171" s="405">
        <f t="shared" si="265"/>
        <v>0</v>
      </c>
      <c r="CZ171" s="405" t="str">
        <f t="shared" si="266"/>
        <v/>
      </c>
      <c r="DA171" s="405" t="str">
        <f t="shared" si="267"/>
        <v/>
      </c>
      <c r="DB171" s="405" t="str">
        <f t="shared" si="268"/>
        <v/>
      </c>
      <c r="DC171" s="405" t="str">
        <f t="shared" si="269"/>
        <v/>
      </c>
      <c r="DD171" s="405" t="str">
        <f t="shared" si="270"/>
        <v/>
      </c>
      <c r="DE171" s="405"/>
      <c r="DG171" s="405" t="str">
        <f t="shared" si="271"/>
        <v/>
      </c>
      <c r="DH171" s="405" t="str">
        <f t="shared" si="272"/>
        <v/>
      </c>
      <c r="DI171" s="405">
        <f t="shared" si="273"/>
        <v>0</v>
      </c>
      <c r="DJ171" s="405" t="str">
        <f t="shared" si="274"/>
        <v/>
      </c>
      <c r="DK171" s="405" t="str">
        <f t="shared" si="275"/>
        <v/>
      </c>
      <c r="DL171" s="405" t="str">
        <f t="shared" si="276"/>
        <v/>
      </c>
      <c r="DM171" s="405" t="str">
        <f t="shared" si="277"/>
        <v/>
      </c>
      <c r="DN171" s="405" t="str">
        <f t="shared" si="278"/>
        <v/>
      </c>
      <c r="DO171" s="405" t="str">
        <f t="shared" si="279"/>
        <v/>
      </c>
      <c r="DS171" s="386">
        <f t="shared" si="282"/>
        <v>0</v>
      </c>
      <c r="DT171" s="386">
        <f t="shared" si="280"/>
        <v>0</v>
      </c>
      <c r="DU171" s="404">
        <f t="shared" si="281"/>
        <v>0</v>
      </c>
    </row>
    <row r="172" spans="1:125" s="404" customFormat="1" ht="18" hidden="1" customHeight="1">
      <c r="A172" s="140" t="str">
        <f t="shared" si="205"/>
        <v/>
      </c>
      <c r="B172" s="153"/>
      <c r="C172" s="31" t="str">
        <f>IF(B172="","",VLOOKUP(B172,学連登録!$C$2:$G$3000,2,FALSE))</f>
        <v/>
      </c>
      <c r="D172" s="32" t="str">
        <f>IF(B172="","",VLOOKUP(B172,学連登録!$C$2:$G$3000,3,FALSE))</f>
        <v/>
      </c>
      <c r="E172" s="33" t="str">
        <f>IF(B172="","",VLOOKUP(B172,学連登録!$C$2:$G$3000,4,FALSE))</f>
        <v/>
      </c>
      <c r="F172" s="376" t="str">
        <f>IF(B172="","",VLOOKUP(B172,学連登録!$C$2:$I$3000,7,FALSE))</f>
        <v/>
      </c>
      <c r="G172" s="154"/>
      <c r="H172" s="915"/>
      <c r="I172" s="916"/>
      <c r="J172" s="155"/>
      <c r="K172" s="887"/>
      <c r="L172" s="888"/>
      <c r="M172" s="155"/>
      <c r="N172" s="881"/>
      <c r="O172" s="882"/>
      <c r="P172" s="154"/>
      <c r="Q172" s="887"/>
      <c r="R172" s="888"/>
      <c r="S172" s="154"/>
      <c r="T172" s="887"/>
      <c r="U172" s="888"/>
      <c r="V172" s="101" t="str">
        <f>IF(B172="","",VLOOKUP(B172,学連登録!$C$2:$H$3000,6,FALSE))</f>
        <v/>
      </c>
      <c r="W172" s="370"/>
      <c r="X172" s="152"/>
      <c r="Y172" s="116" t="str">
        <f t="shared" si="283"/>
        <v/>
      </c>
      <c r="Z172" s="97" t="str">
        <f>IF(G172="","",VLOOKUP(G172,種目名!$O$5:$T$104,3,0))</f>
        <v/>
      </c>
      <c r="AA172" s="98" t="str">
        <f>IF(J172="","",VLOOKUP(J172,種目名!$O$5:$T$104,3,0))</f>
        <v/>
      </c>
      <c r="AB172" s="117" t="str">
        <f>IF(M172="","",VLOOKUP(M172,種目名!$O$5:$T$104,3,0))</f>
        <v/>
      </c>
      <c r="AC172" s="117" t="str">
        <f>IF(P172="","",VLOOKUP(AF172,種目名!$O$5:$T$104,3,0))</f>
        <v/>
      </c>
      <c r="AD172" s="118" t="str">
        <f>IF(S172="","",VLOOKUP(AI172,種目名!$O$5:$T$104,3,0))</f>
        <v/>
      </c>
      <c r="AE172" s="115">
        <f t="shared" si="284"/>
        <v>0</v>
      </c>
      <c r="AF172" s="152" t="str">
        <f t="shared" si="285"/>
        <v/>
      </c>
      <c r="AG172" s="152" t="str">
        <f t="shared" si="286"/>
        <v/>
      </c>
      <c r="AH172" s="115">
        <f t="shared" si="287"/>
        <v>0</v>
      </c>
      <c r="AI172" s="152" t="str">
        <f t="shared" si="288"/>
        <v/>
      </c>
      <c r="AJ172" s="152" t="str">
        <f t="shared" si="289"/>
        <v/>
      </c>
      <c r="AK172" s="383"/>
      <c r="AL172" s="166">
        <f t="shared" si="206"/>
        <v>0</v>
      </c>
      <c r="AM172" s="392">
        <f t="shared" si="207"/>
        <v>0</v>
      </c>
      <c r="AN172" s="392">
        <f>COUNTIF($B$12:B172,B172)</f>
        <v>0</v>
      </c>
      <c r="AO172" s="392"/>
      <c r="AP172" s="392" t="str">
        <f t="shared" si="208"/>
        <v/>
      </c>
      <c r="AQ172" s="392" t="str">
        <f t="shared" si="209"/>
        <v/>
      </c>
      <c r="AR172" s="392" t="str">
        <f t="shared" si="210"/>
        <v/>
      </c>
      <c r="AS172" s="392" t="str">
        <f t="shared" si="211"/>
        <v/>
      </c>
      <c r="AT172" s="392">
        <f t="shared" si="212"/>
        <v>0</v>
      </c>
      <c r="AU172" s="392" t="str">
        <f t="shared" si="213"/>
        <v/>
      </c>
      <c r="AV172" s="392" t="str">
        <f t="shared" si="214"/>
        <v/>
      </c>
      <c r="AW172" s="392" t="str">
        <f t="shared" si="215"/>
        <v/>
      </c>
      <c r="AX172" s="392" t="str">
        <f t="shared" si="216"/>
        <v/>
      </c>
      <c r="AY172" s="392" t="str">
        <f t="shared" si="217"/>
        <v/>
      </c>
      <c r="AZ172" s="392" t="str">
        <f t="shared" si="218"/>
        <v/>
      </c>
      <c r="BA172" s="392" t="str">
        <f t="shared" si="219"/>
        <v/>
      </c>
      <c r="BB172" s="392" t="str">
        <f t="shared" si="220"/>
        <v/>
      </c>
      <c r="BC172" s="392" t="str">
        <f t="shared" si="221"/>
        <v/>
      </c>
      <c r="BD172" s="396" t="str">
        <f t="shared" si="222"/>
        <v/>
      </c>
      <c r="BE172" s="386">
        <f t="shared" si="223"/>
        <v>0</v>
      </c>
      <c r="BF172" s="152"/>
      <c r="BG172" s="392">
        <f t="shared" si="224"/>
        <v>0</v>
      </c>
      <c r="BH172" s="392">
        <f t="shared" si="225"/>
        <v>0</v>
      </c>
      <c r="BI172" s="405">
        <f t="shared" si="226"/>
        <v>0</v>
      </c>
      <c r="BJ172" s="406">
        <f t="shared" si="202"/>
        <v>0</v>
      </c>
      <c r="BK172" s="391" t="str">
        <f t="shared" si="203"/>
        <v>0</v>
      </c>
      <c r="BL172" s="391" t="str">
        <f t="shared" si="204"/>
        <v>0</v>
      </c>
      <c r="BM172" s="405">
        <f t="shared" si="227"/>
        <v>0</v>
      </c>
      <c r="BN172" s="405" t="str">
        <f t="shared" si="228"/>
        <v>0m0</v>
      </c>
      <c r="BO172" s="392">
        <f t="shared" si="229"/>
        <v>0</v>
      </c>
      <c r="BP172" s="392">
        <f t="shared" si="230"/>
        <v>0</v>
      </c>
      <c r="BQ172" s="405">
        <f t="shared" si="231"/>
        <v>0</v>
      </c>
      <c r="BR172" s="406">
        <f t="shared" si="232"/>
        <v>0</v>
      </c>
      <c r="BS172" s="391" t="str">
        <f t="shared" si="233"/>
        <v>0</v>
      </c>
      <c r="BT172" s="391" t="str">
        <f t="shared" si="234"/>
        <v>0</v>
      </c>
      <c r="BU172" s="405">
        <f t="shared" si="235"/>
        <v>0</v>
      </c>
      <c r="BV172" s="405" t="str">
        <f t="shared" si="236"/>
        <v>0m0</v>
      </c>
      <c r="BW172" s="392">
        <f t="shared" si="237"/>
        <v>0</v>
      </c>
      <c r="BX172" s="392">
        <f t="shared" si="238"/>
        <v>0</v>
      </c>
      <c r="BY172" s="405">
        <f t="shared" si="239"/>
        <v>0</v>
      </c>
      <c r="BZ172" s="406">
        <f t="shared" si="240"/>
        <v>0</v>
      </c>
      <c r="CA172" s="391" t="str">
        <f t="shared" si="241"/>
        <v>0</v>
      </c>
      <c r="CB172" s="391" t="str">
        <f t="shared" si="242"/>
        <v>0</v>
      </c>
      <c r="CC172" s="405">
        <f t="shared" si="243"/>
        <v>0</v>
      </c>
      <c r="CD172" s="405" t="str">
        <f t="shared" si="244"/>
        <v>0m0</v>
      </c>
      <c r="CE172" s="392">
        <f t="shared" si="245"/>
        <v>0</v>
      </c>
      <c r="CF172" s="392">
        <f t="shared" si="246"/>
        <v>0</v>
      </c>
      <c r="CG172" s="405">
        <f t="shared" si="247"/>
        <v>0</v>
      </c>
      <c r="CH172" s="406">
        <f t="shared" si="248"/>
        <v>0</v>
      </c>
      <c r="CI172" s="391" t="str">
        <f t="shared" si="249"/>
        <v>0</v>
      </c>
      <c r="CJ172" s="391" t="str">
        <f t="shared" si="250"/>
        <v>0</v>
      </c>
      <c r="CK172" s="405">
        <f t="shared" si="251"/>
        <v>0</v>
      </c>
      <c r="CL172" s="405" t="str">
        <f t="shared" si="252"/>
        <v>0m0</v>
      </c>
      <c r="CM172" s="392">
        <f t="shared" si="253"/>
        <v>0</v>
      </c>
      <c r="CN172" s="392">
        <f t="shared" si="254"/>
        <v>0</v>
      </c>
      <c r="CO172" s="405">
        <f t="shared" si="255"/>
        <v>0</v>
      </c>
      <c r="CP172" s="406">
        <f t="shared" si="256"/>
        <v>0</v>
      </c>
      <c r="CQ172" s="391" t="str">
        <f t="shared" si="257"/>
        <v>0</v>
      </c>
      <c r="CR172" s="391" t="str">
        <f t="shared" si="258"/>
        <v>0</v>
      </c>
      <c r="CS172" s="405">
        <f t="shared" si="259"/>
        <v>0</v>
      </c>
      <c r="CT172" s="405" t="str">
        <f t="shared" si="260"/>
        <v>0m0</v>
      </c>
      <c r="CU172" s="405">
        <f t="shared" si="261"/>
        <v>0</v>
      </c>
      <c r="CV172" s="405">
        <f t="shared" si="262"/>
        <v>0</v>
      </c>
      <c r="CW172" s="405">
        <f t="shared" si="263"/>
        <v>0</v>
      </c>
      <c r="CX172" s="405">
        <f t="shared" si="264"/>
        <v>0</v>
      </c>
      <c r="CY172" s="405">
        <f t="shared" si="265"/>
        <v>0</v>
      </c>
      <c r="CZ172" s="405" t="str">
        <f t="shared" si="266"/>
        <v/>
      </c>
      <c r="DA172" s="405" t="str">
        <f t="shared" si="267"/>
        <v/>
      </c>
      <c r="DB172" s="405" t="str">
        <f t="shared" si="268"/>
        <v/>
      </c>
      <c r="DC172" s="405" t="str">
        <f t="shared" si="269"/>
        <v/>
      </c>
      <c r="DD172" s="405" t="str">
        <f t="shared" si="270"/>
        <v/>
      </c>
      <c r="DE172" s="405"/>
      <c r="DG172" s="405" t="str">
        <f t="shared" si="271"/>
        <v/>
      </c>
      <c r="DH172" s="405" t="str">
        <f t="shared" si="272"/>
        <v/>
      </c>
      <c r="DI172" s="405">
        <f t="shared" si="273"/>
        <v>0</v>
      </c>
      <c r="DJ172" s="405" t="str">
        <f t="shared" si="274"/>
        <v/>
      </c>
      <c r="DK172" s="405" t="str">
        <f t="shared" si="275"/>
        <v/>
      </c>
      <c r="DL172" s="405" t="str">
        <f t="shared" si="276"/>
        <v/>
      </c>
      <c r="DM172" s="405" t="str">
        <f t="shared" si="277"/>
        <v/>
      </c>
      <c r="DN172" s="405" t="str">
        <f t="shared" si="278"/>
        <v/>
      </c>
      <c r="DO172" s="405" t="str">
        <f t="shared" si="279"/>
        <v/>
      </c>
      <c r="DS172" s="386">
        <f t="shared" si="282"/>
        <v>0</v>
      </c>
      <c r="DT172" s="386">
        <f t="shared" si="280"/>
        <v>0</v>
      </c>
      <c r="DU172" s="404">
        <f t="shared" si="281"/>
        <v>0</v>
      </c>
    </row>
    <row r="173" spans="1:125" s="404" customFormat="1" ht="18" hidden="1" customHeight="1">
      <c r="A173" s="140" t="str">
        <f t="shared" si="205"/>
        <v/>
      </c>
      <c r="B173" s="153"/>
      <c r="C173" s="31" t="str">
        <f>IF(B173="","",VLOOKUP(B173,学連登録!$C$2:$G$3000,2,FALSE))</f>
        <v/>
      </c>
      <c r="D173" s="32" t="str">
        <f>IF(B173="","",VLOOKUP(B173,学連登録!$C$2:$G$3000,3,FALSE))</f>
        <v/>
      </c>
      <c r="E173" s="33" t="str">
        <f>IF(B173="","",VLOOKUP(B173,学連登録!$C$2:$G$3000,4,FALSE))</f>
        <v/>
      </c>
      <c r="F173" s="376" t="str">
        <f>IF(B173="","",VLOOKUP(B173,学連登録!$C$2:$I$3000,7,FALSE))</f>
        <v/>
      </c>
      <c r="G173" s="154"/>
      <c r="H173" s="915"/>
      <c r="I173" s="916"/>
      <c r="J173" s="155"/>
      <c r="K173" s="887"/>
      <c r="L173" s="888"/>
      <c r="M173" s="155"/>
      <c r="N173" s="881"/>
      <c r="O173" s="882"/>
      <c r="P173" s="154"/>
      <c r="Q173" s="887"/>
      <c r="R173" s="888"/>
      <c r="S173" s="154"/>
      <c r="T173" s="887"/>
      <c r="U173" s="888"/>
      <c r="V173" s="101" t="str">
        <f>IF(B173="","",VLOOKUP(B173,学連登録!$C$2:$H$3000,6,FALSE))</f>
        <v/>
      </c>
      <c r="W173" s="370"/>
      <c r="X173" s="152"/>
      <c r="Y173" s="116" t="str">
        <f t="shared" si="283"/>
        <v/>
      </c>
      <c r="Z173" s="97" t="str">
        <f>IF(G173="","",VLOOKUP(G173,種目名!$O$5:$T$104,3,0))</f>
        <v/>
      </c>
      <c r="AA173" s="98" t="str">
        <f>IF(J173="","",VLOOKUP(J173,種目名!$O$5:$T$104,3,0))</f>
        <v/>
      </c>
      <c r="AB173" s="117" t="str">
        <f>IF(M173="","",VLOOKUP(M173,種目名!$O$5:$T$104,3,0))</f>
        <v/>
      </c>
      <c r="AC173" s="117" t="str">
        <f>IF(P173="","",VLOOKUP(AF173,種目名!$O$5:$T$104,3,0))</f>
        <v/>
      </c>
      <c r="AD173" s="118" t="str">
        <f>IF(S173="","",VLOOKUP(AI173,種目名!$O$5:$T$104,3,0))</f>
        <v/>
      </c>
      <c r="AE173" s="115">
        <f t="shared" si="284"/>
        <v>0</v>
      </c>
      <c r="AF173" s="152" t="str">
        <f t="shared" si="285"/>
        <v/>
      </c>
      <c r="AG173" s="152" t="str">
        <f t="shared" si="286"/>
        <v/>
      </c>
      <c r="AH173" s="115">
        <f t="shared" si="287"/>
        <v>0</v>
      </c>
      <c r="AI173" s="152" t="str">
        <f t="shared" si="288"/>
        <v/>
      </c>
      <c r="AJ173" s="152" t="str">
        <f t="shared" si="289"/>
        <v/>
      </c>
      <c r="AK173" s="383"/>
      <c r="AL173" s="166">
        <f t="shared" si="206"/>
        <v>0</v>
      </c>
      <c r="AM173" s="392">
        <f t="shared" si="207"/>
        <v>0</v>
      </c>
      <c r="AN173" s="392">
        <f>COUNTIF($B$12:B173,B173)</f>
        <v>0</v>
      </c>
      <c r="AO173" s="392"/>
      <c r="AP173" s="392" t="str">
        <f t="shared" si="208"/>
        <v/>
      </c>
      <c r="AQ173" s="392" t="str">
        <f t="shared" si="209"/>
        <v/>
      </c>
      <c r="AR173" s="392" t="str">
        <f t="shared" si="210"/>
        <v/>
      </c>
      <c r="AS173" s="392" t="str">
        <f t="shared" si="211"/>
        <v/>
      </c>
      <c r="AT173" s="392">
        <f t="shared" si="212"/>
        <v>0</v>
      </c>
      <c r="AU173" s="392" t="str">
        <f t="shared" si="213"/>
        <v/>
      </c>
      <c r="AV173" s="392" t="str">
        <f t="shared" si="214"/>
        <v/>
      </c>
      <c r="AW173" s="392" t="str">
        <f t="shared" si="215"/>
        <v/>
      </c>
      <c r="AX173" s="392" t="str">
        <f t="shared" si="216"/>
        <v/>
      </c>
      <c r="AY173" s="392" t="str">
        <f t="shared" si="217"/>
        <v/>
      </c>
      <c r="AZ173" s="392" t="str">
        <f t="shared" si="218"/>
        <v/>
      </c>
      <c r="BA173" s="392" t="str">
        <f t="shared" si="219"/>
        <v/>
      </c>
      <c r="BB173" s="392" t="str">
        <f t="shared" si="220"/>
        <v/>
      </c>
      <c r="BC173" s="392" t="str">
        <f t="shared" si="221"/>
        <v/>
      </c>
      <c r="BD173" s="396" t="str">
        <f t="shared" si="222"/>
        <v/>
      </c>
      <c r="BE173" s="386">
        <f t="shared" si="223"/>
        <v>0</v>
      </c>
      <c r="BF173" s="152"/>
      <c r="BG173" s="392">
        <f t="shared" si="224"/>
        <v>0</v>
      </c>
      <c r="BH173" s="392">
        <f t="shared" si="225"/>
        <v>0</v>
      </c>
      <c r="BI173" s="405">
        <f t="shared" si="226"/>
        <v>0</v>
      </c>
      <c r="BJ173" s="406">
        <f t="shared" si="202"/>
        <v>0</v>
      </c>
      <c r="BK173" s="391" t="str">
        <f t="shared" si="203"/>
        <v>0</v>
      </c>
      <c r="BL173" s="391" t="str">
        <f t="shared" si="204"/>
        <v>0</v>
      </c>
      <c r="BM173" s="405">
        <f t="shared" si="227"/>
        <v>0</v>
      </c>
      <c r="BN173" s="405" t="str">
        <f t="shared" si="228"/>
        <v>0m0</v>
      </c>
      <c r="BO173" s="392">
        <f t="shared" si="229"/>
        <v>0</v>
      </c>
      <c r="BP173" s="392">
        <f t="shared" si="230"/>
        <v>0</v>
      </c>
      <c r="BQ173" s="405">
        <f t="shared" si="231"/>
        <v>0</v>
      </c>
      <c r="BR173" s="406">
        <f t="shared" si="232"/>
        <v>0</v>
      </c>
      <c r="BS173" s="391" t="str">
        <f t="shared" si="233"/>
        <v>0</v>
      </c>
      <c r="BT173" s="391" t="str">
        <f t="shared" si="234"/>
        <v>0</v>
      </c>
      <c r="BU173" s="405">
        <f t="shared" si="235"/>
        <v>0</v>
      </c>
      <c r="BV173" s="405" t="str">
        <f t="shared" si="236"/>
        <v>0m0</v>
      </c>
      <c r="BW173" s="392">
        <f t="shared" si="237"/>
        <v>0</v>
      </c>
      <c r="BX173" s="392">
        <f t="shared" si="238"/>
        <v>0</v>
      </c>
      <c r="BY173" s="405">
        <f t="shared" si="239"/>
        <v>0</v>
      </c>
      <c r="BZ173" s="406">
        <f t="shared" si="240"/>
        <v>0</v>
      </c>
      <c r="CA173" s="391" t="str">
        <f t="shared" si="241"/>
        <v>0</v>
      </c>
      <c r="CB173" s="391" t="str">
        <f t="shared" si="242"/>
        <v>0</v>
      </c>
      <c r="CC173" s="405">
        <f t="shared" si="243"/>
        <v>0</v>
      </c>
      <c r="CD173" s="405" t="str">
        <f t="shared" si="244"/>
        <v>0m0</v>
      </c>
      <c r="CE173" s="392">
        <f t="shared" si="245"/>
        <v>0</v>
      </c>
      <c r="CF173" s="392">
        <f t="shared" si="246"/>
        <v>0</v>
      </c>
      <c r="CG173" s="405">
        <f t="shared" si="247"/>
        <v>0</v>
      </c>
      <c r="CH173" s="406">
        <f t="shared" si="248"/>
        <v>0</v>
      </c>
      <c r="CI173" s="391" t="str">
        <f t="shared" si="249"/>
        <v>0</v>
      </c>
      <c r="CJ173" s="391" t="str">
        <f t="shared" si="250"/>
        <v>0</v>
      </c>
      <c r="CK173" s="405">
        <f t="shared" si="251"/>
        <v>0</v>
      </c>
      <c r="CL173" s="405" t="str">
        <f t="shared" si="252"/>
        <v>0m0</v>
      </c>
      <c r="CM173" s="392">
        <f t="shared" si="253"/>
        <v>0</v>
      </c>
      <c r="CN173" s="392">
        <f t="shared" si="254"/>
        <v>0</v>
      </c>
      <c r="CO173" s="405">
        <f t="shared" si="255"/>
        <v>0</v>
      </c>
      <c r="CP173" s="406">
        <f t="shared" si="256"/>
        <v>0</v>
      </c>
      <c r="CQ173" s="391" t="str">
        <f t="shared" si="257"/>
        <v>0</v>
      </c>
      <c r="CR173" s="391" t="str">
        <f t="shared" si="258"/>
        <v>0</v>
      </c>
      <c r="CS173" s="405">
        <f t="shared" si="259"/>
        <v>0</v>
      </c>
      <c r="CT173" s="405" t="str">
        <f t="shared" si="260"/>
        <v>0m0</v>
      </c>
      <c r="CU173" s="405">
        <f t="shared" si="261"/>
        <v>0</v>
      </c>
      <c r="CV173" s="405">
        <f t="shared" si="262"/>
        <v>0</v>
      </c>
      <c r="CW173" s="405">
        <f t="shared" si="263"/>
        <v>0</v>
      </c>
      <c r="CX173" s="405">
        <f t="shared" si="264"/>
        <v>0</v>
      </c>
      <c r="CY173" s="405">
        <f t="shared" si="265"/>
        <v>0</v>
      </c>
      <c r="CZ173" s="405" t="str">
        <f t="shared" si="266"/>
        <v/>
      </c>
      <c r="DA173" s="405" t="str">
        <f t="shared" si="267"/>
        <v/>
      </c>
      <c r="DB173" s="405" t="str">
        <f t="shared" si="268"/>
        <v/>
      </c>
      <c r="DC173" s="405" t="str">
        <f t="shared" si="269"/>
        <v/>
      </c>
      <c r="DD173" s="405" t="str">
        <f t="shared" si="270"/>
        <v/>
      </c>
      <c r="DE173" s="405"/>
      <c r="DG173" s="405" t="str">
        <f t="shared" si="271"/>
        <v/>
      </c>
      <c r="DH173" s="405" t="str">
        <f t="shared" si="272"/>
        <v/>
      </c>
      <c r="DI173" s="405">
        <f t="shared" si="273"/>
        <v>0</v>
      </c>
      <c r="DJ173" s="405" t="str">
        <f t="shared" si="274"/>
        <v/>
      </c>
      <c r="DK173" s="405" t="str">
        <f t="shared" si="275"/>
        <v/>
      </c>
      <c r="DL173" s="405" t="str">
        <f t="shared" si="276"/>
        <v/>
      </c>
      <c r="DM173" s="405" t="str">
        <f t="shared" si="277"/>
        <v/>
      </c>
      <c r="DN173" s="405" t="str">
        <f t="shared" si="278"/>
        <v/>
      </c>
      <c r="DO173" s="405" t="str">
        <f t="shared" si="279"/>
        <v/>
      </c>
      <c r="DS173" s="386">
        <f t="shared" si="282"/>
        <v>0</v>
      </c>
      <c r="DT173" s="386">
        <f t="shared" si="280"/>
        <v>0</v>
      </c>
      <c r="DU173" s="404">
        <f t="shared" si="281"/>
        <v>0</v>
      </c>
    </row>
    <row r="174" spans="1:125" s="404" customFormat="1" ht="18" hidden="1" customHeight="1">
      <c r="A174" s="140" t="str">
        <f t="shared" si="205"/>
        <v/>
      </c>
      <c r="B174" s="153"/>
      <c r="C174" s="31" t="str">
        <f>IF(B174="","",VLOOKUP(B174,学連登録!$C$2:$G$3000,2,FALSE))</f>
        <v/>
      </c>
      <c r="D174" s="32" t="str">
        <f>IF(B174="","",VLOOKUP(B174,学連登録!$C$2:$G$3000,3,FALSE))</f>
        <v/>
      </c>
      <c r="E174" s="33" t="str">
        <f>IF(B174="","",VLOOKUP(B174,学連登録!$C$2:$G$3000,4,FALSE))</f>
        <v/>
      </c>
      <c r="F174" s="376" t="str">
        <f>IF(B174="","",VLOOKUP(B174,学連登録!$C$2:$I$3000,7,FALSE))</f>
        <v/>
      </c>
      <c r="G174" s="154"/>
      <c r="H174" s="915"/>
      <c r="I174" s="916"/>
      <c r="J174" s="155"/>
      <c r="K174" s="887"/>
      <c r="L174" s="888"/>
      <c r="M174" s="155"/>
      <c r="N174" s="881"/>
      <c r="O174" s="882"/>
      <c r="P174" s="154"/>
      <c r="Q174" s="887"/>
      <c r="R174" s="888"/>
      <c r="S174" s="154"/>
      <c r="T174" s="887"/>
      <c r="U174" s="888"/>
      <c r="V174" s="101" t="str">
        <f>IF(B174="","",VLOOKUP(B174,学連登録!$C$2:$H$3000,6,FALSE))</f>
        <v/>
      </c>
      <c r="W174" s="370"/>
      <c r="X174" s="152"/>
      <c r="Y174" s="116" t="str">
        <f t="shared" si="283"/>
        <v/>
      </c>
      <c r="Z174" s="97" t="str">
        <f>IF(G174="","",VLOOKUP(G174,種目名!$O$5:$T$104,3,0))</f>
        <v/>
      </c>
      <c r="AA174" s="98" t="str">
        <f>IF(J174="","",VLOOKUP(J174,種目名!$O$5:$T$104,3,0))</f>
        <v/>
      </c>
      <c r="AB174" s="117" t="str">
        <f>IF(M174="","",VLOOKUP(M174,種目名!$O$5:$T$104,3,0))</f>
        <v/>
      </c>
      <c r="AC174" s="117" t="str">
        <f>IF(P174="","",VLOOKUP(AF174,種目名!$O$5:$T$104,3,0))</f>
        <v/>
      </c>
      <c r="AD174" s="118" t="str">
        <f>IF(S174="","",VLOOKUP(AI174,種目名!$O$5:$T$104,3,0))</f>
        <v/>
      </c>
      <c r="AE174" s="115">
        <f t="shared" si="284"/>
        <v>0</v>
      </c>
      <c r="AF174" s="152" t="str">
        <f t="shared" si="285"/>
        <v/>
      </c>
      <c r="AG174" s="152" t="str">
        <f t="shared" si="286"/>
        <v/>
      </c>
      <c r="AH174" s="115">
        <f t="shared" si="287"/>
        <v>0</v>
      </c>
      <c r="AI174" s="152" t="str">
        <f t="shared" si="288"/>
        <v/>
      </c>
      <c r="AJ174" s="152" t="str">
        <f t="shared" si="289"/>
        <v/>
      </c>
      <c r="AK174" s="383"/>
      <c r="AL174" s="166">
        <f t="shared" si="206"/>
        <v>0</v>
      </c>
      <c r="AM174" s="392">
        <f t="shared" si="207"/>
        <v>0</v>
      </c>
      <c r="AN174" s="392">
        <f>COUNTIF($B$12:B174,B174)</f>
        <v>0</v>
      </c>
      <c r="AO174" s="392"/>
      <c r="AP174" s="392" t="str">
        <f t="shared" si="208"/>
        <v/>
      </c>
      <c r="AQ174" s="392" t="str">
        <f t="shared" si="209"/>
        <v/>
      </c>
      <c r="AR174" s="392" t="str">
        <f t="shared" si="210"/>
        <v/>
      </c>
      <c r="AS174" s="392" t="str">
        <f t="shared" si="211"/>
        <v/>
      </c>
      <c r="AT174" s="392">
        <f t="shared" si="212"/>
        <v>0</v>
      </c>
      <c r="AU174" s="392" t="str">
        <f t="shared" si="213"/>
        <v/>
      </c>
      <c r="AV174" s="392" t="str">
        <f t="shared" si="214"/>
        <v/>
      </c>
      <c r="AW174" s="392" t="str">
        <f t="shared" si="215"/>
        <v/>
      </c>
      <c r="AX174" s="392" t="str">
        <f t="shared" si="216"/>
        <v/>
      </c>
      <c r="AY174" s="392" t="str">
        <f t="shared" si="217"/>
        <v/>
      </c>
      <c r="AZ174" s="392" t="str">
        <f t="shared" si="218"/>
        <v/>
      </c>
      <c r="BA174" s="392" t="str">
        <f t="shared" si="219"/>
        <v/>
      </c>
      <c r="BB174" s="392" t="str">
        <f t="shared" si="220"/>
        <v/>
      </c>
      <c r="BC174" s="392" t="str">
        <f t="shared" si="221"/>
        <v/>
      </c>
      <c r="BD174" s="396" t="str">
        <f t="shared" si="222"/>
        <v/>
      </c>
      <c r="BE174" s="386">
        <f t="shared" si="223"/>
        <v>0</v>
      </c>
      <c r="BF174" s="152"/>
      <c r="BG174" s="392">
        <f t="shared" si="224"/>
        <v>0</v>
      </c>
      <c r="BH174" s="392">
        <f t="shared" si="225"/>
        <v>0</v>
      </c>
      <c r="BI174" s="405">
        <f t="shared" si="226"/>
        <v>0</v>
      </c>
      <c r="BJ174" s="406">
        <f t="shared" si="202"/>
        <v>0</v>
      </c>
      <c r="BK174" s="391" t="str">
        <f t="shared" si="203"/>
        <v>0</v>
      </c>
      <c r="BL174" s="391" t="str">
        <f t="shared" si="204"/>
        <v>0</v>
      </c>
      <c r="BM174" s="405">
        <f t="shared" si="227"/>
        <v>0</v>
      </c>
      <c r="BN174" s="405" t="str">
        <f t="shared" si="228"/>
        <v>0m0</v>
      </c>
      <c r="BO174" s="392">
        <f t="shared" si="229"/>
        <v>0</v>
      </c>
      <c r="BP174" s="392">
        <f t="shared" si="230"/>
        <v>0</v>
      </c>
      <c r="BQ174" s="405">
        <f t="shared" si="231"/>
        <v>0</v>
      </c>
      <c r="BR174" s="406">
        <f t="shared" si="232"/>
        <v>0</v>
      </c>
      <c r="BS174" s="391" t="str">
        <f t="shared" si="233"/>
        <v>0</v>
      </c>
      <c r="BT174" s="391" t="str">
        <f t="shared" si="234"/>
        <v>0</v>
      </c>
      <c r="BU174" s="405">
        <f t="shared" si="235"/>
        <v>0</v>
      </c>
      <c r="BV174" s="405" t="str">
        <f t="shared" si="236"/>
        <v>0m0</v>
      </c>
      <c r="BW174" s="392">
        <f t="shared" si="237"/>
        <v>0</v>
      </c>
      <c r="BX174" s="392">
        <f t="shared" si="238"/>
        <v>0</v>
      </c>
      <c r="BY174" s="405">
        <f t="shared" si="239"/>
        <v>0</v>
      </c>
      <c r="BZ174" s="406">
        <f t="shared" si="240"/>
        <v>0</v>
      </c>
      <c r="CA174" s="391" t="str">
        <f t="shared" si="241"/>
        <v>0</v>
      </c>
      <c r="CB174" s="391" t="str">
        <f t="shared" si="242"/>
        <v>0</v>
      </c>
      <c r="CC174" s="405">
        <f t="shared" si="243"/>
        <v>0</v>
      </c>
      <c r="CD174" s="405" t="str">
        <f t="shared" si="244"/>
        <v>0m0</v>
      </c>
      <c r="CE174" s="392">
        <f t="shared" si="245"/>
        <v>0</v>
      </c>
      <c r="CF174" s="392">
        <f t="shared" si="246"/>
        <v>0</v>
      </c>
      <c r="CG174" s="405">
        <f t="shared" si="247"/>
        <v>0</v>
      </c>
      <c r="CH174" s="406">
        <f t="shared" si="248"/>
        <v>0</v>
      </c>
      <c r="CI174" s="391" t="str">
        <f t="shared" si="249"/>
        <v>0</v>
      </c>
      <c r="CJ174" s="391" t="str">
        <f t="shared" si="250"/>
        <v>0</v>
      </c>
      <c r="CK174" s="405">
        <f t="shared" si="251"/>
        <v>0</v>
      </c>
      <c r="CL174" s="405" t="str">
        <f t="shared" si="252"/>
        <v>0m0</v>
      </c>
      <c r="CM174" s="392">
        <f t="shared" si="253"/>
        <v>0</v>
      </c>
      <c r="CN174" s="392">
        <f t="shared" si="254"/>
        <v>0</v>
      </c>
      <c r="CO174" s="405">
        <f t="shared" si="255"/>
        <v>0</v>
      </c>
      <c r="CP174" s="406">
        <f t="shared" si="256"/>
        <v>0</v>
      </c>
      <c r="CQ174" s="391" t="str">
        <f t="shared" si="257"/>
        <v>0</v>
      </c>
      <c r="CR174" s="391" t="str">
        <f t="shared" si="258"/>
        <v>0</v>
      </c>
      <c r="CS174" s="405">
        <f t="shared" si="259"/>
        <v>0</v>
      </c>
      <c r="CT174" s="405" t="str">
        <f t="shared" si="260"/>
        <v>0m0</v>
      </c>
      <c r="CU174" s="405">
        <f t="shared" si="261"/>
        <v>0</v>
      </c>
      <c r="CV174" s="405">
        <f t="shared" si="262"/>
        <v>0</v>
      </c>
      <c r="CW174" s="405">
        <f t="shared" si="263"/>
        <v>0</v>
      </c>
      <c r="CX174" s="405">
        <f t="shared" si="264"/>
        <v>0</v>
      </c>
      <c r="CY174" s="405">
        <f t="shared" si="265"/>
        <v>0</v>
      </c>
      <c r="CZ174" s="405" t="str">
        <f t="shared" si="266"/>
        <v/>
      </c>
      <c r="DA174" s="405" t="str">
        <f t="shared" si="267"/>
        <v/>
      </c>
      <c r="DB174" s="405" t="str">
        <f t="shared" si="268"/>
        <v/>
      </c>
      <c r="DC174" s="405" t="str">
        <f t="shared" si="269"/>
        <v/>
      </c>
      <c r="DD174" s="405" t="str">
        <f t="shared" si="270"/>
        <v/>
      </c>
      <c r="DE174" s="405"/>
      <c r="DG174" s="405" t="str">
        <f t="shared" si="271"/>
        <v/>
      </c>
      <c r="DH174" s="405" t="str">
        <f t="shared" si="272"/>
        <v/>
      </c>
      <c r="DI174" s="405">
        <f t="shared" si="273"/>
        <v>0</v>
      </c>
      <c r="DJ174" s="405" t="str">
        <f t="shared" si="274"/>
        <v/>
      </c>
      <c r="DK174" s="405" t="str">
        <f t="shared" si="275"/>
        <v/>
      </c>
      <c r="DL174" s="405" t="str">
        <f t="shared" si="276"/>
        <v/>
      </c>
      <c r="DM174" s="405" t="str">
        <f t="shared" si="277"/>
        <v/>
      </c>
      <c r="DN174" s="405" t="str">
        <f t="shared" si="278"/>
        <v/>
      </c>
      <c r="DO174" s="405" t="str">
        <f t="shared" si="279"/>
        <v/>
      </c>
      <c r="DS174" s="386">
        <f t="shared" si="282"/>
        <v>0</v>
      </c>
      <c r="DT174" s="386">
        <f t="shared" si="280"/>
        <v>0</v>
      </c>
      <c r="DU174" s="404">
        <f t="shared" si="281"/>
        <v>0</v>
      </c>
    </row>
    <row r="175" spans="1:125" s="404" customFormat="1" ht="18" hidden="1" customHeight="1">
      <c r="A175" s="140" t="str">
        <f t="shared" si="205"/>
        <v/>
      </c>
      <c r="B175" s="153"/>
      <c r="C175" s="31" t="str">
        <f>IF(B175="","",VLOOKUP(B175,学連登録!$C$2:$G$3000,2,FALSE))</f>
        <v/>
      </c>
      <c r="D175" s="32" t="str">
        <f>IF(B175="","",VLOOKUP(B175,学連登録!$C$2:$G$3000,3,FALSE))</f>
        <v/>
      </c>
      <c r="E175" s="33" t="str">
        <f>IF(B175="","",VLOOKUP(B175,学連登録!$C$2:$G$3000,4,FALSE))</f>
        <v/>
      </c>
      <c r="F175" s="376" t="str">
        <f>IF(B175="","",VLOOKUP(B175,学連登録!$C$2:$I$3000,7,FALSE))</f>
        <v/>
      </c>
      <c r="G175" s="154"/>
      <c r="H175" s="915"/>
      <c r="I175" s="916"/>
      <c r="J175" s="155"/>
      <c r="K175" s="887"/>
      <c r="L175" s="888"/>
      <c r="M175" s="155"/>
      <c r="N175" s="881"/>
      <c r="O175" s="882"/>
      <c r="P175" s="154"/>
      <c r="Q175" s="887"/>
      <c r="R175" s="888"/>
      <c r="S175" s="154"/>
      <c r="T175" s="887"/>
      <c r="U175" s="888"/>
      <c r="V175" s="101" t="str">
        <f>IF(B175="","",VLOOKUP(B175,学連登録!$C$2:$H$3000,6,FALSE))</f>
        <v/>
      </c>
      <c r="W175" s="370"/>
      <c r="X175" s="152"/>
      <c r="Y175" s="116" t="str">
        <f t="shared" si="283"/>
        <v/>
      </c>
      <c r="Z175" s="97" t="str">
        <f>IF(G175="","",VLOOKUP(G175,種目名!$O$5:$T$104,3,0))</f>
        <v/>
      </c>
      <c r="AA175" s="98" t="str">
        <f>IF(J175="","",VLOOKUP(J175,種目名!$O$5:$T$104,3,0))</f>
        <v/>
      </c>
      <c r="AB175" s="117" t="str">
        <f>IF(M175="","",VLOOKUP(M175,種目名!$O$5:$T$104,3,0))</f>
        <v/>
      </c>
      <c r="AC175" s="117" t="str">
        <f>IF(P175="","",VLOOKUP(AF175,種目名!$O$5:$T$104,3,0))</f>
        <v/>
      </c>
      <c r="AD175" s="118" t="str">
        <f>IF(S175="","",VLOOKUP(AI175,種目名!$O$5:$T$104,3,0))</f>
        <v/>
      </c>
      <c r="AE175" s="115">
        <f t="shared" si="284"/>
        <v>0</v>
      </c>
      <c r="AF175" s="152" t="str">
        <f t="shared" si="285"/>
        <v/>
      </c>
      <c r="AG175" s="152" t="str">
        <f t="shared" si="286"/>
        <v/>
      </c>
      <c r="AH175" s="115">
        <f t="shared" si="287"/>
        <v>0</v>
      </c>
      <c r="AI175" s="152" t="str">
        <f t="shared" si="288"/>
        <v/>
      </c>
      <c r="AJ175" s="152" t="str">
        <f t="shared" si="289"/>
        <v/>
      </c>
      <c r="AK175" s="383"/>
      <c r="AL175" s="166">
        <f t="shared" si="206"/>
        <v>0</v>
      </c>
      <c r="AM175" s="392">
        <f t="shared" si="207"/>
        <v>0</v>
      </c>
      <c r="AN175" s="392">
        <f>COUNTIF($B$12:B175,B175)</f>
        <v>0</v>
      </c>
      <c r="AO175" s="392"/>
      <c r="AP175" s="392" t="str">
        <f t="shared" si="208"/>
        <v/>
      </c>
      <c r="AQ175" s="392" t="str">
        <f t="shared" si="209"/>
        <v/>
      </c>
      <c r="AR175" s="392" t="str">
        <f t="shared" si="210"/>
        <v/>
      </c>
      <c r="AS175" s="392" t="str">
        <f t="shared" si="211"/>
        <v/>
      </c>
      <c r="AT175" s="392">
        <f t="shared" si="212"/>
        <v>0</v>
      </c>
      <c r="AU175" s="392" t="str">
        <f t="shared" si="213"/>
        <v/>
      </c>
      <c r="AV175" s="392" t="str">
        <f t="shared" si="214"/>
        <v/>
      </c>
      <c r="AW175" s="392" t="str">
        <f t="shared" si="215"/>
        <v/>
      </c>
      <c r="AX175" s="392" t="str">
        <f t="shared" si="216"/>
        <v/>
      </c>
      <c r="AY175" s="392" t="str">
        <f t="shared" si="217"/>
        <v/>
      </c>
      <c r="AZ175" s="392" t="str">
        <f t="shared" si="218"/>
        <v/>
      </c>
      <c r="BA175" s="392" t="str">
        <f t="shared" si="219"/>
        <v/>
      </c>
      <c r="BB175" s="392" t="str">
        <f t="shared" si="220"/>
        <v/>
      </c>
      <c r="BC175" s="392" t="str">
        <f t="shared" si="221"/>
        <v/>
      </c>
      <c r="BD175" s="396" t="str">
        <f t="shared" si="222"/>
        <v/>
      </c>
      <c r="BE175" s="386">
        <f t="shared" si="223"/>
        <v>0</v>
      </c>
      <c r="BF175" s="152"/>
      <c r="BG175" s="392">
        <f t="shared" si="224"/>
        <v>0</v>
      </c>
      <c r="BH175" s="392">
        <f t="shared" si="225"/>
        <v>0</v>
      </c>
      <c r="BI175" s="405">
        <f t="shared" si="226"/>
        <v>0</v>
      </c>
      <c r="BJ175" s="406">
        <f t="shared" si="202"/>
        <v>0</v>
      </c>
      <c r="BK175" s="391" t="str">
        <f t="shared" si="203"/>
        <v>0</v>
      </c>
      <c r="BL175" s="391" t="str">
        <f t="shared" si="204"/>
        <v>0</v>
      </c>
      <c r="BM175" s="405">
        <f t="shared" si="227"/>
        <v>0</v>
      </c>
      <c r="BN175" s="405" t="str">
        <f t="shared" si="228"/>
        <v>0m0</v>
      </c>
      <c r="BO175" s="392">
        <f t="shared" si="229"/>
        <v>0</v>
      </c>
      <c r="BP175" s="392">
        <f t="shared" si="230"/>
        <v>0</v>
      </c>
      <c r="BQ175" s="405">
        <f t="shared" si="231"/>
        <v>0</v>
      </c>
      <c r="BR175" s="406">
        <f t="shared" si="232"/>
        <v>0</v>
      </c>
      <c r="BS175" s="391" t="str">
        <f t="shared" si="233"/>
        <v>0</v>
      </c>
      <c r="BT175" s="391" t="str">
        <f t="shared" si="234"/>
        <v>0</v>
      </c>
      <c r="BU175" s="405">
        <f t="shared" si="235"/>
        <v>0</v>
      </c>
      <c r="BV175" s="405" t="str">
        <f t="shared" si="236"/>
        <v>0m0</v>
      </c>
      <c r="BW175" s="392">
        <f t="shared" si="237"/>
        <v>0</v>
      </c>
      <c r="BX175" s="392">
        <f t="shared" si="238"/>
        <v>0</v>
      </c>
      <c r="BY175" s="405">
        <f t="shared" si="239"/>
        <v>0</v>
      </c>
      <c r="BZ175" s="406">
        <f t="shared" si="240"/>
        <v>0</v>
      </c>
      <c r="CA175" s="391" t="str">
        <f t="shared" si="241"/>
        <v>0</v>
      </c>
      <c r="CB175" s="391" t="str">
        <f t="shared" si="242"/>
        <v>0</v>
      </c>
      <c r="CC175" s="405">
        <f t="shared" si="243"/>
        <v>0</v>
      </c>
      <c r="CD175" s="405" t="str">
        <f t="shared" si="244"/>
        <v>0m0</v>
      </c>
      <c r="CE175" s="392">
        <f t="shared" si="245"/>
        <v>0</v>
      </c>
      <c r="CF175" s="392">
        <f t="shared" si="246"/>
        <v>0</v>
      </c>
      <c r="CG175" s="405">
        <f t="shared" si="247"/>
        <v>0</v>
      </c>
      <c r="CH175" s="406">
        <f t="shared" si="248"/>
        <v>0</v>
      </c>
      <c r="CI175" s="391" t="str">
        <f t="shared" si="249"/>
        <v>0</v>
      </c>
      <c r="CJ175" s="391" t="str">
        <f t="shared" si="250"/>
        <v>0</v>
      </c>
      <c r="CK175" s="405">
        <f t="shared" si="251"/>
        <v>0</v>
      </c>
      <c r="CL175" s="405" t="str">
        <f t="shared" si="252"/>
        <v>0m0</v>
      </c>
      <c r="CM175" s="392">
        <f t="shared" si="253"/>
        <v>0</v>
      </c>
      <c r="CN175" s="392">
        <f t="shared" si="254"/>
        <v>0</v>
      </c>
      <c r="CO175" s="405">
        <f t="shared" si="255"/>
        <v>0</v>
      </c>
      <c r="CP175" s="406">
        <f t="shared" si="256"/>
        <v>0</v>
      </c>
      <c r="CQ175" s="391" t="str">
        <f t="shared" si="257"/>
        <v>0</v>
      </c>
      <c r="CR175" s="391" t="str">
        <f t="shared" si="258"/>
        <v>0</v>
      </c>
      <c r="CS175" s="405">
        <f t="shared" si="259"/>
        <v>0</v>
      </c>
      <c r="CT175" s="405" t="str">
        <f t="shared" si="260"/>
        <v>0m0</v>
      </c>
      <c r="CU175" s="405">
        <f t="shared" si="261"/>
        <v>0</v>
      </c>
      <c r="CV175" s="405">
        <f t="shared" si="262"/>
        <v>0</v>
      </c>
      <c r="CW175" s="405">
        <f t="shared" si="263"/>
        <v>0</v>
      </c>
      <c r="CX175" s="405">
        <f t="shared" si="264"/>
        <v>0</v>
      </c>
      <c r="CY175" s="405">
        <f t="shared" si="265"/>
        <v>0</v>
      </c>
      <c r="CZ175" s="405" t="str">
        <f t="shared" si="266"/>
        <v/>
      </c>
      <c r="DA175" s="405" t="str">
        <f t="shared" si="267"/>
        <v/>
      </c>
      <c r="DB175" s="405" t="str">
        <f t="shared" si="268"/>
        <v/>
      </c>
      <c r="DC175" s="405" t="str">
        <f t="shared" si="269"/>
        <v/>
      </c>
      <c r="DD175" s="405" t="str">
        <f t="shared" si="270"/>
        <v/>
      </c>
      <c r="DE175" s="405"/>
      <c r="DG175" s="405" t="str">
        <f t="shared" si="271"/>
        <v/>
      </c>
      <c r="DH175" s="405" t="str">
        <f t="shared" si="272"/>
        <v/>
      </c>
      <c r="DI175" s="405">
        <f t="shared" si="273"/>
        <v>0</v>
      </c>
      <c r="DJ175" s="405" t="str">
        <f t="shared" si="274"/>
        <v/>
      </c>
      <c r="DK175" s="405" t="str">
        <f t="shared" si="275"/>
        <v/>
      </c>
      <c r="DL175" s="405" t="str">
        <f t="shared" si="276"/>
        <v/>
      </c>
      <c r="DM175" s="405" t="str">
        <f t="shared" si="277"/>
        <v/>
      </c>
      <c r="DN175" s="405" t="str">
        <f t="shared" si="278"/>
        <v/>
      </c>
      <c r="DO175" s="405" t="str">
        <f t="shared" si="279"/>
        <v/>
      </c>
      <c r="DS175" s="386">
        <f t="shared" si="282"/>
        <v>0</v>
      </c>
      <c r="DT175" s="386">
        <f t="shared" si="280"/>
        <v>0</v>
      </c>
      <c r="DU175" s="404">
        <f t="shared" si="281"/>
        <v>0</v>
      </c>
    </row>
    <row r="176" spans="1:125" s="404" customFormat="1" ht="18" hidden="1" customHeight="1">
      <c r="A176" s="140" t="str">
        <f t="shared" si="205"/>
        <v/>
      </c>
      <c r="B176" s="153"/>
      <c r="C176" s="31" t="str">
        <f>IF(B176="","",VLOOKUP(B176,学連登録!$C$2:$G$3000,2,FALSE))</f>
        <v/>
      </c>
      <c r="D176" s="32" t="str">
        <f>IF(B176="","",VLOOKUP(B176,学連登録!$C$2:$G$3000,3,FALSE))</f>
        <v/>
      </c>
      <c r="E176" s="33" t="str">
        <f>IF(B176="","",VLOOKUP(B176,学連登録!$C$2:$G$3000,4,FALSE))</f>
        <v/>
      </c>
      <c r="F176" s="376" t="str">
        <f>IF(B176="","",VLOOKUP(B176,学連登録!$C$2:$I$3000,7,FALSE))</f>
        <v/>
      </c>
      <c r="G176" s="154"/>
      <c r="H176" s="915"/>
      <c r="I176" s="916"/>
      <c r="J176" s="155"/>
      <c r="K176" s="887"/>
      <c r="L176" s="888"/>
      <c r="M176" s="155"/>
      <c r="N176" s="881"/>
      <c r="O176" s="882"/>
      <c r="P176" s="154"/>
      <c r="Q176" s="887"/>
      <c r="R176" s="888"/>
      <c r="S176" s="154"/>
      <c r="T176" s="887"/>
      <c r="U176" s="888"/>
      <c r="V176" s="101" t="str">
        <f>IF(B176="","",VLOOKUP(B176,学連登録!$C$2:$H$3000,6,FALSE))</f>
        <v/>
      </c>
      <c r="W176" s="370"/>
      <c r="X176" s="152"/>
      <c r="Y176" s="116" t="str">
        <f t="shared" si="283"/>
        <v/>
      </c>
      <c r="Z176" s="97" t="str">
        <f>IF(G176="","",VLOOKUP(G176,種目名!$O$5:$T$104,3,0))</f>
        <v/>
      </c>
      <c r="AA176" s="98" t="str">
        <f>IF(J176="","",VLOOKUP(J176,種目名!$O$5:$T$104,3,0))</f>
        <v/>
      </c>
      <c r="AB176" s="117" t="str">
        <f>IF(M176="","",VLOOKUP(M176,種目名!$O$5:$T$104,3,0))</f>
        <v/>
      </c>
      <c r="AC176" s="117" t="str">
        <f>IF(P176="","",VLOOKUP(AF176,種目名!$O$5:$T$104,3,0))</f>
        <v/>
      </c>
      <c r="AD176" s="118" t="str">
        <f>IF(S176="","",VLOOKUP(AI176,種目名!$O$5:$T$104,3,0))</f>
        <v/>
      </c>
      <c r="AE176" s="115">
        <f t="shared" si="284"/>
        <v>0</v>
      </c>
      <c r="AF176" s="152" t="str">
        <f t="shared" si="285"/>
        <v/>
      </c>
      <c r="AG176" s="152" t="str">
        <f t="shared" si="286"/>
        <v/>
      </c>
      <c r="AH176" s="115">
        <f t="shared" si="287"/>
        <v>0</v>
      </c>
      <c r="AI176" s="152" t="str">
        <f t="shared" si="288"/>
        <v/>
      </c>
      <c r="AJ176" s="152" t="str">
        <f t="shared" si="289"/>
        <v/>
      </c>
      <c r="AK176" s="383"/>
      <c r="AL176" s="166">
        <f t="shared" si="206"/>
        <v>0</v>
      </c>
      <c r="AM176" s="392">
        <f t="shared" si="207"/>
        <v>0</v>
      </c>
      <c r="AN176" s="392">
        <f>COUNTIF($B$12:B176,B176)</f>
        <v>0</v>
      </c>
      <c r="AO176" s="392"/>
      <c r="AP176" s="392" t="str">
        <f t="shared" si="208"/>
        <v/>
      </c>
      <c r="AQ176" s="392" t="str">
        <f t="shared" si="209"/>
        <v/>
      </c>
      <c r="AR176" s="392" t="str">
        <f t="shared" si="210"/>
        <v/>
      </c>
      <c r="AS176" s="392" t="str">
        <f t="shared" si="211"/>
        <v/>
      </c>
      <c r="AT176" s="392">
        <f t="shared" si="212"/>
        <v>0</v>
      </c>
      <c r="AU176" s="392" t="str">
        <f t="shared" si="213"/>
        <v/>
      </c>
      <c r="AV176" s="392" t="str">
        <f t="shared" si="214"/>
        <v/>
      </c>
      <c r="AW176" s="392" t="str">
        <f t="shared" si="215"/>
        <v/>
      </c>
      <c r="AX176" s="392" t="str">
        <f t="shared" si="216"/>
        <v/>
      </c>
      <c r="AY176" s="392" t="str">
        <f t="shared" si="217"/>
        <v/>
      </c>
      <c r="AZ176" s="392" t="str">
        <f t="shared" si="218"/>
        <v/>
      </c>
      <c r="BA176" s="392" t="str">
        <f t="shared" si="219"/>
        <v/>
      </c>
      <c r="BB176" s="392" t="str">
        <f t="shared" si="220"/>
        <v/>
      </c>
      <c r="BC176" s="392" t="str">
        <f t="shared" si="221"/>
        <v/>
      </c>
      <c r="BD176" s="396" t="str">
        <f t="shared" si="222"/>
        <v/>
      </c>
      <c r="BE176" s="386">
        <f t="shared" si="223"/>
        <v>0</v>
      </c>
      <c r="BF176" s="152"/>
      <c r="BG176" s="392">
        <f t="shared" si="224"/>
        <v>0</v>
      </c>
      <c r="BH176" s="392">
        <f t="shared" si="225"/>
        <v>0</v>
      </c>
      <c r="BI176" s="405">
        <f t="shared" si="226"/>
        <v>0</v>
      </c>
      <c r="BJ176" s="406">
        <f t="shared" si="202"/>
        <v>0</v>
      </c>
      <c r="BK176" s="391" t="str">
        <f t="shared" si="203"/>
        <v>0</v>
      </c>
      <c r="BL176" s="391" t="str">
        <f t="shared" si="204"/>
        <v>0</v>
      </c>
      <c r="BM176" s="405">
        <f t="shared" si="227"/>
        <v>0</v>
      </c>
      <c r="BN176" s="405" t="str">
        <f t="shared" si="228"/>
        <v>0m0</v>
      </c>
      <c r="BO176" s="392">
        <f t="shared" si="229"/>
        <v>0</v>
      </c>
      <c r="BP176" s="392">
        <f t="shared" si="230"/>
        <v>0</v>
      </c>
      <c r="BQ176" s="405">
        <f t="shared" si="231"/>
        <v>0</v>
      </c>
      <c r="BR176" s="406">
        <f t="shared" si="232"/>
        <v>0</v>
      </c>
      <c r="BS176" s="391" t="str">
        <f t="shared" si="233"/>
        <v>0</v>
      </c>
      <c r="BT176" s="391" t="str">
        <f t="shared" si="234"/>
        <v>0</v>
      </c>
      <c r="BU176" s="405">
        <f t="shared" si="235"/>
        <v>0</v>
      </c>
      <c r="BV176" s="405" t="str">
        <f t="shared" si="236"/>
        <v>0m0</v>
      </c>
      <c r="BW176" s="392">
        <f t="shared" si="237"/>
        <v>0</v>
      </c>
      <c r="BX176" s="392">
        <f t="shared" si="238"/>
        <v>0</v>
      </c>
      <c r="BY176" s="405">
        <f t="shared" si="239"/>
        <v>0</v>
      </c>
      <c r="BZ176" s="406">
        <f t="shared" si="240"/>
        <v>0</v>
      </c>
      <c r="CA176" s="391" t="str">
        <f t="shared" si="241"/>
        <v>0</v>
      </c>
      <c r="CB176" s="391" t="str">
        <f t="shared" si="242"/>
        <v>0</v>
      </c>
      <c r="CC176" s="405">
        <f t="shared" si="243"/>
        <v>0</v>
      </c>
      <c r="CD176" s="405" t="str">
        <f t="shared" si="244"/>
        <v>0m0</v>
      </c>
      <c r="CE176" s="392">
        <f t="shared" si="245"/>
        <v>0</v>
      </c>
      <c r="CF176" s="392">
        <f t="shared" si="246"/>
        <v>0</v>
      </c>
      <c r="CG176" s="405">
        <f t="shared" si="247"/>
        <v>0</v>
      </c>
      <c r="CH176" s="406">
        <f t="shared" si="248"/>
        <v>0</v>
      </c>
      <c r="CI176" s="391" t="str">
        <f t="shared" si="249"/>
        <v>0</v>
      </c>
      <c r="CJ176" s="391" t="str">
        <f t="shared" si="250"/>
        <v>0</v>
      </c>
      <c r="CK176" s="405">
        <f t="shared" si="251"/>
        <v>0</v>
      </c>
      <c r="CL176" s="405" t="str">
        <f t="shared" si="252"/>
        <v>0m0</v>
      </c>
      <c r="CM176" s="392">
        <f t="shared" si="253"/>
        <v>0</v>
      </c>
      <c r="CN176" s="392">
        <f t="shared" si="254"/>
        <v>0</v>
      </c>
      <c r="CO176" s="405">
        <f t="shared" si="255"/>
        <v>0</v>
      </c>
      <c r="CP176" s="406">
        <f t="shared" si="256"/>
        <v>0</v>
      </c>
      <c r="CQ176" s="391" t="str">
        <f t="shared" si="257"/>
        <v>0</v>
      </c>
      <c r="CR176" s="391" t="str">
        <f t="shared" si="258"/>
        <v>0</v>
      </c>
      <c r="CS176" s="405">
        <f t="shared" si="259"/>
        <v>0</v>
      </c>
      <c r="CT176" s="405" t="str">
        <f t="shared" si="260"/>
        <v>0m0</v>
      </c>
      <c r="CU176" s="405">
        <f t="shared" si="261"/>
        <v>0</v>
      </c>
      <c r="CV176" s="405">
        <f t="shared" si="262"/>
        <v>0</v>
      </c>
      <c r="CW176" s="405">
        <f t="shared" si="263"/>
        <v>0</v>
      </c>
      <c r="CX176" s="405">
        <f t="shared" si="264"/>
        <v>0</v>
      </c>
      <c r="CY176" s="405">
        <f t="shared" si="265"/>
        <v>0</v>
      </c>
      <c r="CZ176" s="405" t="str">
        <f t="shared" si="266"/>
        <v/>
      </c>
      <c r="DA176" s="405" t="str">
        <f t="shared" si="267"/>
        <v/>
      </c>
      <c r="DB176" s="405" t="str">
        <f t="shared" si="268"/>
        <v/>
      </c>
      <c r="DC176" s="405" t="str">
        <f t="shared" si="269"/>
        <v/>
      </c>
      <c r="DD176" s="405" t="str">
        <f t="shared" si="270"/>
        <v/>
      </c>
      <c r="DE176" s="405"/>
      <c r="DG176" s="405" t="str">
        <f t="shared" si="271"/>
        <v/>
      </c>
      <c r="DH176" s="405" t="str">
        <f t="shared" si="272"/>
        <v/>
      </c>
      <c r="DI176" s="405">
        <f t="shared" si="273"/>
        <v>0</v>
      </c>
      <c r="DJ176" s="405" t="str">
        <f t="shared" si="274"/>
        <v/>
      </c>
      <c r="DK176" s="405" t="str">
        <f t="shared" si="275"/>
        <v/>
      </c>
      <c r="DL176" s="405" t="str">
        <f t="shared" si="276"/>
        <v/>
      </c>
      <c r="DM176" s="405" t="str">
        <f t="shared" si="277"/>
        <v/>
      </c>
      <c r="DN176" s="405" t="str">
        <f t="shared" si="278"/>
        <v/>
      </c>
      <c r="DO176" s="405" t="str">
        <f t="shared" si="279"/>
        <v/>
      </c>
      <c r="DS176" s="386">
        <f t="shared" si="282"/>
        <v>0</v>
      </c>
      <c r="DT176" s="386">
        <f t="shared" si="280"/>
        <v>0</v>
      </c>
      <c r="DU176" s="404">
        <f t="shared" si="281"/>
        <v>0</v>
      </c>
    </row>
    <row r="177" spans="1:125" s="404" customFormat="1" ht="18" hidden="1" customHeight="1">
      <c r="A177" s="140" t="str">
        <f t="shared" si="205"/>
        <v/>
      </c>
      <c r="B177" s="153"/>
      <c r="C177" s="31" t="str">
        <f>IF(B177="","",VLOOKUP(B177,学連登録!$C$2:$G$3000,2,FALSE))</f>
        <v/>
      </c>
      <c r="D177" s="32" t="str">
        <f>IF(B177="","",VLOOKUP(B177,学連登録!$C$2:$G$3000,3,FALSE))</f>
        <v/>
      </c>
      <c r="E177" s="33" t="str">
        <f>IF(B177="","",VLOOKUP(B177,学連登録!$C$2:$G$3000,4,FALSE))</f>
        <v/>
      </c>
      <c r="F177" s="376" t="str">
        <f>IF(B177="","",VLOOKUP(B177,学連登録!$C$2:$I$3000,7,FALSE))</f>
        <v/>
      </c>
      <c r="G177" s="154"/>
      <c r="H177" s="915"/>
      <c r="I177" s="916"/>
      <c r="J177" s="155"/>
      <c r="K177" s="887"/>
      <c r="L177" s="888"/>
      <c r="M177" s="155"/>
      <c r="N177" s="881"/>
      <c r="O177" s="882"/>
      <c r="P177" s="154"/>
      <c r="Q177" s="887"/>
      <c r="R177" s="888"/>
      <c r="S177" s="154"/>
      <c r="T177" s="887"/>
      <c r="U177" s="888"/>
      <c r="V177" s="101" t="str">
        <f>IF(B177="","",VLOOKUP(B177,学連登録!$C$2:$H$3000,6,FALSE))</f>
        <v/>
      </c>
      <c r="W177" s="370"/>
      <c r="X177" s="152"/>
      <c r="Y177" s="116" t="str">
        <f t="shared" si="283"/>
        <v/>
      </c>
      <c r="Z177" s="97" t="str">
        <f>IF(G177="","",VLOOKUP(G177,種目名!$O$5:$T$104,3,0))</f>
        <v/>
      </c>
      <c r="AA177" s="98" t="str">
        <f>IF(J177="","",VLOOKUP(J177,種目名!$O$5:$T$104,3,0))</f>
        <v/>
      </c>
      <c r="AB177" s="117" t="str">
        <f>IF(M177="","",VLOOKUP(M177,種目名!$O$5:$T$104,3,0))</f>
        <v/>
      </c>
      <c r="AC177" s="117" t="str">
        <f>IF(P177="","",VLOOKUP(AF177,種目名!$O$5:$T$104,3,0))</f>
        <v/>
      </c>
      <c r="AD177" s="118" t="str">
        <f>IF(S177="","",VLOOKUP(AI177,種目名!$O$5:$T$104,3,0))</f>
        <v/>
      </c>
      <c r="AE177" s="115">
        <f t="shared" si="284"/>
        <v>0</v>
      </c>
      <c r="AF177" s="152" t="str">
        <f t="shared" si="285"/>
        <v/>
      </c>
      <c r="AG177" s="152" t="str">
        <f t="shared" si="286"/>
        <v/>
      </c>
      <c r="AH177" s="115">
        <f t="shared" si="287"/>
        <v>0</v>
      </c>
      <c r="AI177" s="152" t="str">
        <f t="shared" si="288"/>
        <v/>
      </c>
      <c r="AJ177" s="152" t="str">
        <f t="shared" si="289"/>
        <v/>
      </c>
      <c r="AK177" s="383"/>
      <c r="AL177" s="166">
        <f t="shared" si="206"/>
        <v>0</v>
      </c>
      <c r="AM177" s="392">
        <f t="shared" si="207"/>
        <v>0</v>
      </c>
      <c r="AN177" s="392">
        <f>COUNTIF($B$12:B177,B177)</f>
        <v>0</v>
      </c>
      <c r="AO177" s="392"/>
      <c r="AP177" s="392" t="str">
        <f t="shared" si="208"/>
        <v/>
      </c>
      <c r="AQ177" s="392" t="str">
        <f t="shared" si="209"/>
        <v/>
      </c>
      <c r="AR177" s="392" t="str">
        <f t="shared" si="210"/>
        <v/>
      </c>
      <c r="AS177" s="392" t="str">
        <f t="shared" si="211"/>
        <v/>
      </c>
      <c r="AT177" s="392">
        <f t="shared" si="212"/>
        <v>0</v>
      </c>
      <c r="AU177" s="392" t="str">
        <f t="shared" si="213"/>
        <v/>
      </c>
      <c r="AV177" s="392" t="str">
        <f t="shared" si="214"/>
        <v/>
      </c>
      <c r="AW177" s="392" t="str">
        <f t="shared" si="215"/>
        <v/>
      </c>
      <c r="AX177" s="392" t="str">
        <f t="shared" si="216"/>
        <v/>
      </c>
      <c r="AY177" s="392" t="str">
        <f t="shared" si="217"/>
        <v/>
      </c>
      <c r="AZ177" s="392" t="str">
        <f t="shared" si="218"/>
        <v/>
      </c>
      <c r="BA177" s="392" t="str">
        <f t="shared" si="219"/>
        <v/>
      </c>
      <c r="BB177" s="392" t="str">
        <f t="shared" si="220"/>
        <v/>
      </c>
      <c r="BC177" s="392" t="str">
        <f t="shared" si="221"/>
        <v/>
      </c>
      <c r="BD177" s="396" t="str">
        <f t="shared" si="222"/>
        <v/>
      </c>
      <c r="BE177" s="386">
        <f t="shared" si="223"/>
        <v>0</v>
      </c>
      <c r="BF177" s="152"/>
      <c r="BG177" s="392">
        <f t="shared" si="224"/>
        <v>0</v>
      </c>
      <c r="BH177" s="392">
        <f t="shared" si="225"/>
        <v>0</v>
      </c>
      <c r="BI177" s="405">
        <f t="shared" si="226"/>
        <v>0</v>
      </c>
      <c r="BJ177" s="406">
        <f t="shared" si="202"/>
        <v>0</v>
      </c>
      <c r="BK177" s="391" t="str">
        <f t="shared" si="203"/>
        <v>0</v>
      </c>
      <c r="BL177" s="391" t="str">
        <f t="shared" si="204"/>
        <v>0</v>
      </c>
      <c r="BM177" s="405">
        <f t="shared" si="227"/>
        <v>0</v>
      </c>
      <c r="BN177" s="405" t="str">
        <f t="shared" si="228"/>
        <v>0m0</v>
      </c>
      <c r="BO177" s="392">
        <f t="shared" si="229"/>
        <v>0</v>
      </c>
      <c r="BP177" s="392">
        <f t="shared" si="230"/>
        <v>0</v>
      </c>
      <c r="BQ177" s="405">
        <f t="shared" si="231"/>
        <v>0</v>
      </c>
      <c r="BR177" s="406">
        <f t="shared" si="232"/>
        <v>0</v>
      </c>
      <c r="BS177" s="391" t="str">
        <f t="shared" si="233"/>
        <v>0</v>
      </c>
      <c r="BT177" s="391" t="str">
        <f t="shared" si="234"/>
        <v>0</v>
      </c>
      <c r="BU177" s="405">
        <f t="shared" si="235"/>
        <v>0</v>
      </c>
      <c r="BV177" s="405" t="str">
        <f t="shared" si="236"/>
        <v>0m0</v>
      </c>
      <c r="BW177" s="392">
        <f t="shared" si="237"/>
        <v>0</v>
      </c>
      <c r="BX177" s="392">
        <f t="shared" si="238"/>
        <v>0</v>
      </c>
      <c r="BY177" s="405">
        <f t="shared" si="239"/>
        <v>0</v>
      </c>
      <c r="BZ177" s="406">
        <f t="shared" si="240"/>
        <v>0</v>
      </c>
      <c r="CA177" s="391" t="str">
        <f t="shared" si="241"/>
        <v>0</v>
      </c>
      <c r="CB177" s="391" t="str">
        <f t="shared" si="242"/>
        <v>0</v>
      </c>
      <c r="CC177" s="405">
        <f t="shared" si="243"/>
        <v>0</v>
      </c>
      <c r="CD177" s="405" t="str">
        <f t="shared" si="244"/>
        <v>0m0</v>
      </c>
      <c r="CE177" s="392">
        <f t="shared" si="245"/>
        <v>0</v>
      </c>
      <c r="CF177" s="392">
        <f t="shared" si="246"/>
        <v>0</v>
      </c>
      <c r="CG177" s="405">
        <f t="shared" si="247"/>
        <v>0</v>
      </c>
      <c r="CH177" s="406">
        <f t="shared" si="248"/>
        <v>0</v>
      </c>
      <c r="CI177" s="391" t="str">
        <f t="shared" si="249"/>
        <v>0</v>
      </c>
      <c r="CJ177" s="391" t="str">
        <f t="shared" si="250"/>
        <v>0</v>
      </c>
      <c r="CK177" s="405">
        <f t="shared" si="251"/>
        <v>0</v>
      </c>
      <c r="CL177" s="405" t="str">
        <f t="shared" si="252"/>
        <v>0m0</v>
      </c>
      <c r="CM177" s="392">
        <f t="shared" si="253"/>
        <v>0</v>
      </c>
      <c r="CN177" s="392">
        <f t="shared" si="254"/>
        <v>0</v>
      </c>
      <c r="CO177" s="405">
        <f t="shared" si="255"/>
        <v>0</v>
      </c>
      <c r="CP177" s="406">
        <f t="shared" si="256"/>
        <v>0</v>
      </c>
      <c r="CQ177" s="391" t="str">
        <f t="shared" si="257"/>
        <v>0</v>
      </c>
      <c r="CR177" s="391" t="str">
        <f t="shared" si="258"/>
        <v>0</v>
      </c>
      <c r="CS177" s="405">
        <f t="shared" si="259"/>
        <v>0</v>
      </c>
      <c r="CT177" s="405" t="str">
        <f t="shared" si="260"/>
        <v>0m0</v>
      </c>
      <c r="CU177" s="405">
        <f t="shared" si="261"/>
        <v>0</v>
      </c>
      <c r="CV177" s="405">
        <f t="shared" si="262"/>
        <v>0</v>
      </c>
      <c r="CW177" s="405">
        <f t="shared" si="263"/>
        <v>0</v>
      </c>
      <c r="CX177" s="405">
        <f t="shared" si="264"/>
        <v>0</v>
      </c>
      <c r="CY177" s="405">
        <f t="shared" si="265"/>
        <v>0</v>
      </c>
      <c r="CZ177" s="405" t="str">
        <f t="shared" si="266"/>
        <v/>
      </c>
      <c r="DA177" s="405" t="str">
        <f t="shared" si="267"/>
        <v/>
      </c>
      <c r="DB177" s="405" t="str">
        <f t="shared" si="268"/>
        <v/>
      </c>
      <c r="DC177" s="405" t="str">
        <f t="shared" si="269"/>
        <v/>
      </c>
      <c r="DD177" s="405" t="str">
        <f t="shared" si="270"/>
        <v/>
      </c>
      <c r="DE177" s="405"/>
      <c r="DG177" s="405" t="str">
        <f t="shared" si="271"/>
        <v/>
      </c>
      <c r="DH177" s="405" t="str">
        <f t="shared" si="272"/>
        <v/>
      </c>
      <c r="DI177" s="405">
        <f t="shared" si="273"/>
        <v>0</v>
      </c>
      <c r="DJ177" s="405" t="str">
        <f t="shared" si="274"/>
        <v/>
      </c>
      <c r="DK177" s="405" t="str">
        <f t="shared" si="275"/>
        <v/>
      </c>
      <c r="DL177" s="405" t="str">
        <f t="shared" si="276"/>
        <v/>
      </c>
      <c r="DM177" s="405" t="str">
        <f t="shared" si="277"/>
        <v/>
      </c>
      <c r="DN177" s="405" t="str">
        <f t="shared" si="278"/>
        <v/>
      </c>
      <c r="DO177" s="405" t="str">
        <f t="shared" si="279"/>
        <v/>
      </c>
      <c r="DS177" s="386">
        <f t="shared" si="282"/>
        <v>0</v>
      </c>
      <c r="DT177" s="386">
        <f t="shared" si="280"/>
        <v>0</v>
      </c>
      <c r="DU177" s="404">
        <f t="shared" si="281"/>
        <v>0</v>
      </c>
    </row>
    <row r="178" spans="1:125" s="404" customFormat="1" ht="18" hidden="1" customHeight="1">
      <c r="A178" s="140" t="str">
        <f t="shared" si="205"/>
        <v/>
      </c>
      <c r="B178" s="153"/>
      <c r="C178" s="31" t="str">
        <f>IF(B178="","",VLOOKUP(B178,学連登録!$C$2:$G$3000,2,FALSE))</f>
        <v/>
      </c>
      <c r="D178" s="32" t="str">
        <f>IF(B178="","",VLOOKUP(B178,学連登録!$C$2:$G$3000,3,FALSE))</f>
        <v/>
      </c>
      <c r="E178" s="33" t="str">
        <f>IF(B178="","",VLOOKUP(B178,学連登録!$C$2:$G$3000,4,FALSE))</f>
        <v/>
      </c>
      <c r="F178" s="376" t="str">
        <f>IF(B178="","",VLOOKUP(B178,学連登録!$C$2:$I$3000,7,FALSE))</f>
        <v/>
      </c>
      <c r="G178" s="154"/>
      <c r="H178" s="915"/>
      <c r="I178" s="916"/>
      <c r="J178" s="155"/>
      <c r="K178" s="887"/>
      <c r="L178" s="888"/>
      <c r="M178" s="155"/>
      <c r="N178" s="881"/>
      <c r="O178" s="882"/>
      <c r="P178" s="154"/>
      <c r="Q178" s="887"/>
      <c r="R178" s="888"/>
      <c r="S178" s="154"/>
      <c r="T178" s="887"/>
      <c r="U178" s="888"/>
      <c r="V178" s="101" t="str">
        <f>IF(B178="","",VLOOKUP(B178,学連登録!$C$2:$H$3000,6,FALSE))</f>
        <v/>
      </c>
      <c r="W178" s="370"/>
      <c r="X178" s="152"/>
      <c r="Y178" s="116" t="str">
        <f t="shared" si="283"/>
        <v/>
      </c>
      <c r="Z178" s="97" t="str">
        <f>IF(G178="","",VLOOKUP(G178,種目名!$O$5:$T$104,3,0))</f>
        <v/>
      </c>
      <c r="AA178" s="98" t="str">
        <f>IF(J178="","",VLOOKUP(J178,種目名!$O$5:$T$104,3,0))</f>
        <v/>
      </c>
      <c r="AB178" s="117" t="str">
        <f>IF(M178="","",VLOOKUP(M178,種目名!$O$5:$T$104,3,0))</f>
        <v/>
      </c>
      <c r="AC178" s="117" t="str">
        <f>IF(P178="","",VLOOKUP(AF178,種目名!$O$5:$T$104,3,0))</f>
        <v/>
      </c>
      <c r="AD178" s="118" t="str">
        <f>IF(S178="","",VLOOKUP(AI178,種目名!$O$5:$T$104,3,0))</f>
        <v/>
      </c>
      <c r="AE178" s="115">
        <f t="shared" si="284"/>
        <v>0</v>
      </c>
      <c r="AF178" s="152" t="str">
        <f t="shared" si="285"/>
        <v/>
      </c>
      <c r="AG178" s="152" t="str">
        <f t="shared" si="286"/>
        <v/>
      </c>
      <c r="AH178" s="115">
        <f t="shared" si="287"/>
        <v>0</v>
      </c>
      <c r="AI178" s="152" t="str">
        <f t="shared" si="288"/>
        <v/>
      </c>
      <c r="AJ178" s="152" t="str">
        <f t="shared" si="289"/>
        <v/>
      </c>
      <c r="AK178" s="383"/>
      <c r="AL178" s="166">
        <f t="shared" si="206"/>
        <v>0</v>
      </c>
      <c r="AM178" s="392">
        <f t="shared" si="207"/>
        <v>0</v>
      </c>
      <c r="AN178" s="392">
        <f>COUNTIF($B$12:B178,B178)</f>
        <v>0</v>
      </c>
      <c r="AO178" s="392"/>
      <c r="AP178" s="392" t="str">
        <f t="shared" si="208"/>
        <v/>
      </c>
      <c r="AQ178" s="392" t="str">
        <f t="shared" si="209"/>
        <v/>
      </c>
      <c r="AR178" s="392" t="str">
        <f t="shared" si="210"/>
        <v/>
      </c>
      <c r="AS178" s="392" t="str">
        <f t="shared" si="211"/>
        <v/>
      </c>
      <c r="AT178" s="392">
        <f t="shared" si="212"/>
        <v>0</v>
      </c>
      <c r="AU178" s="392" t="str">
        <f t="shared" si="213"/>
        <v/>
      </c>
      <c r="AV178" s="392" t="str">
        <f t="shared" si="214"/>
        <v/>
      </c>
      <c r="AW178" s="392" t="str">
        <f t="shared" si="215"/>
        <v/>
      </c>
      <c r="AX178" s="392" t="str">
        <f t="shared" si="216"/>
        <v/>
      </c>
      <c r="AY178" s="392" t="str">
        <f t="shared" si="217"/>
        <v/>
      </c>
      <c r="AZ178" s="392" t="str">
        <f t="shared" si="218"/>
        <v/>
      </c>
      <c r="BA178" s="392" t="str">
        <f t="shared" si="219"/>
        <v/>
      </c>
      <c r="BB178" s="392" t="str">
        <f t="shared" si="220"/>
        <v/>
      </c>
      <c r="BC178" s="392" t="str">
        <f t="shared" si="221"/>
        <v/>
      </c>
      <c r="BD178" s="396" t="str">
        <f t="shared" si="222"/>
        <v/>
      </c>
      <c r="BE178" s="386">
        <f t="shared" si="223"/>
        <v>0</v>
      </c>
      <c r="BF178" s="152"/>
      <c r="BG178" s="392">
        <f t="shared" si="224"/>
        <v>0</v>
      </c>
      <c r="BH178" s="392">
        <f t="shared" si="225"/>
        <v>0</v>
      </c>
      <c r="BI178" s="405">
        <f t="shared" si="226"/>
        <v>0</v>
      </c>
      <c r="BJ178" s="406">
        <f t="shared" si="202"/>
        <v>0</v>
      </c>
      <c r="BK178" s="391" t="str">
        <f t="shared" si="203"/>
        <v>0</v>
      </c>
      <c r="BL178" s="391" t="str">
        <f t="shared" si="204"/>
        <v>0</v>
      </c>
      <c r="BM178" s="405">
        <f t="shared" si="227"/>
        <v>0</v>
      </c>
      <c r="BN178" s="405" t="str">
        <f t="shared" si="228"/>
        <v>0m0</v>
      </c>
      <c r="BO178" s="392">
        <f t="shared" si="229"/>
        <v>0</v>
      </c>
      <c r="BP178" s="392">
        <f t="shared" si="230"/>
        <v>0</v>
      </c>
      <c r="BQ178" s="405">
        <f t="shared" si="231"/>
        <v>0</v>
      </c>
      <c r="BR178" s="406">
        <f t="shared" si="232"/>
        <v>0</v>
      </c>
      <c r="BS178" s="391" t="str">
        <f t="shared" si="233"/>
        <v>0</v>
      </c>
      <c r="BT178" s="391" t="str">
        <f t="shared" si="234"/>
        <v>0</v>
      </c>
      <c r="BU178" s="405">
        <f t="shared" si="235"/>
        <v>0</v>
      </c>
      <c r="BV178" s="405" t="str">
        <f t="shared" si="236"/>
        <v>0m0</v>
      </c>
      <c r="BW178" s="392">
        <f t="shared" si="237"/>
        <v>0</v>
      </c>
      <c r="BX178" s="392">
        <f t="shared" si="238"/>
        <v>0</v>
      </c>
      <c r="BY178" s="405">
        <f t="shared" si="239"/>
        <v>0</v>
      </c>
      <c r="BZ178" s="406">
        <f t="shared" si="240"/>
        <v>0</v>
      </c>
      <c r="CA178" s="391" t="str">
        <f t="shared" si="241"/>
        <v>0</v>
      </c>
      <c r="CB178" s="391" t="str">
        <f t="shared" si="242"/>
        <v>0</v>
      </c>
      <c r="CC178" s="405">
        <f t="shared" si="243"/>
        <v>0</v>
      </c>
      <c r="CD178" s="405" t="str">
        <f t="shared" si="244"/>
        <v>0m0</v>
      </c>
      <c r="CE178" s="392">
        <f t="shared" si="245"/>
        <v>0</v>
      </c>
      <c r="CF178" s="392">
        <f t="shared" si="246"/>
        <v>0</v>
      </c>
      <c r="CG178" s="405">
        <f t="shared" si="247"/>
        <v>0</v>
      </c>
      <c r="CH178" s="406">
        <f t="shared" si="248"/>
        <v>0</v>
      </c>
      <c r="CI178" s="391" t="str">
        <f t="shared" si="249"/>
        <v>0</v>
      </c>
      <c r="CJ178" s="391" t="str">
        <f t="shared" si="250"/>
        <v>0</v>
      </c>
      <c r="CK178" s="405">
        <f t="shared" si="251"/>
        <v>0</v>
      </c>
      <c r="CL178" s="405" t="str">
        <f t="shared" si="252"/>
        <v>0m0</v>
      </c>
      <c r="CM178" s="392">
        <f t="shared" si="253"/>
        <v>0</v>
      </c>
      <c r="CN178" s="392">
        <f t="shared" si="254"/>
        <v>0</v>
      </c>
      <c r="CO178" s="405">
        <f t="shared" si="255"/>
        <v>0</v>
      </c>
      <c r="CP178" s="406">
        <f t="shared" si="256"/>
        <v>0</v>
      </c>
      <c r="CQ178" s="391" t="str">
        <f t="shared" si="257"/>
        <v>0</v>
      </c>
      <c r="CR178" s="391" t="str">
        <f t="shared" si="258"/>
        <v>0</v>
      </c>
      <c r="CS178" s="405">
        <f t="shared" si="259"/>
        <v>0</v>
      </c>
      <c r="CT178" s="405" t="str">
        <f t="shared" si="260"/>
        <v>0m0</v>
      </c>
      <c r="CU178" s="405">
        <f t="shared" si="261"/>
        <v>0</v>
      </c>
      <c r="CV178" s="405">
        <f t="shared" si="262"/>
        <v>0</v>
      </c>
      <c r="CW178" s="405">
        <f t="shared" si="263"/>
        <v>0</v>
      </c>
      <c r="CX178" s="405">
        <f t="shared" si="264"/>
        <v>0</v>
      </c>
      <c r="CY178" s="405">
        <f t="shared" si="265"/>
        <v>0</v>
      </c>
      <c r="CZ178" s="405" t="str">
        <f t="shared" si="266"/>
        <v/>
      </c>
      <c r="DA178" s="405" t="str">
        <f t="shared" si="267"/>
        <v/>
      </c>
      <c r="DB178" s="405" t="str">
        <f t="shared" si="268"/>
        <v/>
      </c>
      <c r="DC178" s="405" t="str">
        <f t="shared" si="269"/>
        <v/>
      </c>
      <c r="DD178" s="405" t="str">
        <f t="shared" si="270"/>
        <v/>
      </c>
      <c r="DE178" s="405"/>
      <c r="DG178" s="405" t="str">
        <f t="shared" si="271"/>
        <v/>
      </c>
      <c r="DH178" s="405" t="str">
        <f t="shared" si="272"/>
        <v/>
      </c>
      <c r="DI178" s="405">
        <f t="shared" si="273"/>
        <v>0</v>
      </c>
      <c r="DJ178" s="405" t="str">
        <f t="shared" si="274"/>
        <v/>
      </c>
      <c r="DK178" s="405" t="str">
        <f t="shared" si="275"/>
        <v/>
      </c>
      <c r="DL178" s="405" t="str">
        <f t="shared" si="276"/>
        <v/>
      </c>
      <c r="DM178" s="405" t="str">
        <f t="shared" si="277"/>
        <v/>
      </c>
      <c r="DN178" s="405" t="str">
        <f t="shared" si="278"/>
        <v/>
      </c>
      <c r="DO178" s="405" t="str">
        <f t="shared" si="279"/>
        <v/>
      </c>
      <c r="DS178" s="386">
        <f t="shared" si="282"/>
        <v>0</v>
      </c>
      <c r="DT178" s="386">
        <f t="shared" si="280"/>
        <v>0</v>
      </c>
      <c r="DU178" s="404">
        <f t="shared" si="281"/>
        <v>0</v>
      </c>
    </row>
    <row r="179" spans="1:125" s="404" customFormat="1" ht="18" hidden="1" customHeight="1">
      <c r="A179" s="140" t="str">
        <f t="shared" si="205"/>
        <v/>
      </c>
      <c r="B179" s="153"/>
      <c r="C179" s="31" t="str">
        <f>IF(B179="","",VLOOKUP(B179,学連登録!$C$2:$G$3000,2,FALSE))</f>
        <v/>
      </c>
      <c r="D179" s="32" t="str">
        <f>IF(B179="","",VLOOKUP(B179,学連登録!$C$2:$G$3000,3,FALSE))</f>
        <v/>
      </c>
      <c r="E179" s="33" t="str">
        <f>IF(B179="","",VLOOKUP(B179,学連登録!$C$2:$G$3000,4,FALSE))</f>
        <v/>
      </c>
      <c r="F179" s="376" t="str">
        <f>IF(B179="","",VLOOKUP(B179,学連登録!$C$2:$I$3000,7,FALSE))</f>
        <v/>
      </c>
      <c r="G179" s="154"/>
      <c r="H179" s="915"/>
      <c r="I179" s="916"/>
      <c r="J179" s="155"/>
      <c r="K179" s="887"/>
      <c r="L179" s="888"/>
      <c r="M179" s="155"/>
      <c r="N179" s="881"/>
      <c r="O179" s="882"/>
      <c r="P179" s="154"/>
      <c r="Q179" s="887"/>
      <c r="R179" s="888"/>
      <c r="S179" s="154"/>
      <c r="T179" s="887"/>
      <c r="U179" s="888"/>
      <c r="V179" s="101" t="str">
        <f>IF(B179="","",VLOOKUP(B179,学連登録!$C$2:$H$3000,6,FALSE))</f>
        <v/>
      </c>
      <c r="W179" s="370"/>
      <c r="X179" s="152"/>
      <c r="Y179" s="116" t="str">
        <f t="shared" si="283"/>
        <v/>
      </c>
      <c r="Z179" s="97" t="str">
        <f>IF(G179="","",VLOOKUP(G179,種目名!$O$5:$T$104,3,0))</f>
        <v/>
      </c>
      <c r="AA179" s="98" t="str">
        <f>IF(J179="","",VLOOKUP(J179,種目名!$O$5:$T$104,3,0))</f>
        <v/>
      </c>
      <c r="AB179" s="117" t="str">
        <f>IF(M179="","",VLOOKUP(M179,種目名!$O$5:$T$104,3,0))</f>
        <v/>
      </c>
      <c r="AC179" s="117" t="str">
        <f>IF(P179="","",VLOOKUP(AF179,種目名!$O$5:$T$104,3,0))</f>
        <v/>
      </c>
      <c r="AD179" s="118" t="str">
        <f>IF(S179="","",VLOOKUP(AI179,種目名!$O$5:$T$104,3,0))</f>
        <v/>
      </c>
      <c r="AE179" s="115">
        <f t="shared" si="284"/>
        <v>0</v>
      </c>
      <c r="AF179" s="152" t="str">
        <f t="shared" si="285"/>
        <v/>
      </c>
      <c r="AG179" s="152" t="str">
        <f t="shared" si="286"/>
        <v/>
      </c>
      <c r="AH179" s="115">
        <f t="shared" si="287"/>
        <v>0</v>
      </c>
      <c r="AI179" s="152" t="str">
        <f t="shared" si="288"/>
        <v/>
      </c>
      <c r="AJ179" s="152" t="str">
        <f t="shared" si="289"/>
        <v/>
      </c>
      <c r="AK179" s="383"/>
      <c r="AL179" s="166">
        <f t="shared" si="206"/>
        <v>0</v>
      </c>
      <c r="AM179" s="392">
        <f t="shared" si="207"/>
        <v>0</v>
      </c>
      <c r="AN179" s="392">
        <f>COUNTIF($B$12:B179,B179)</f>
        <v>0</v>
      </c>
      <c r="AO179" s="392"/>
      <c r="AP179" s="392" t="str">
        <f t="shared" si="208"/>
        <v/>
      </c>
      <c r="AQ179" s="392" t="str">
        <f t="shared" si="209"/>
        <v/>
      </c>
      <c r="AR179" s="392" t="str">
        <f t="shared" si="210"/>
        <v/>
      </c>
      <c r="AS179" s="392" t="str">
        <f t="shared" si="211"/>
        <v/>
      </c>
      <c r="AT179" s="392">
        <f t="shared" si="212"/>
        <v>0</v>
      </c>
      <c r="AU179" s="392" t="str">
        <f t="shared" si="213"/>
        <v/>
      </c>
      <c r="AV179" s="392" t="str">
        <f t="shared" si="214"/>
        <v/>
      </c>
      <c r="AW179" s="392" t="str">
        <f t="shared" si="215"/>
        <v/>
      </c>
      <c r="AX179" s="392" t="str">
        <f t="shared" si="216"/>
        <v/>
      </c>
      <c r="AY179" s="392" t="str">
        <f t="shared" si="217"/>
        <v/>
      </c>
      <c r="AZ179" s="392" t="str">
        <f t="shared" si="218"/>
        <v/>
      </c>
      <c r="BA179" s="392" t="str">
        <f t="shared" si="219"/>
        <v/>
      </c>
      <c r="BB179" s="392" t="str">
        <f t="shared" si="220"/>
        <v/>
      </c>
      <c r="BC179" s="392" t="str">
        <f t="shared" si="221"/>
        <v/>
      </c>
      <c r="BD179" s="396" t="str">
        <f t="shared" si="222"/>
        <v/>
      </c>
      <c r="BE179" s="386">
        <f t="shared" si="223"/>
        <v>0</v>
      </c>
      <c r="BF179" s="152"/>
      <c r="BG179" s="392">
        <f t="shared" si="224"/>
        <v>0</v>
      </c>
      <c r="BH179" s="392">
        <f t="shared" si="225"/>
        <v>0</v>
      </c>
      <c r="BI179" s="405">
        <f t="shared" si="226"/>
        <v>0</v>
      </c>
      <c r="BJ179" s="406">
        <f t="shared" si="202"/>
        <v>0</v>
      </c>
      <c r="BK179" s="391" t="str">
        <f t="shared" si="203"/>
        <v>0</v>
      </c>
      <c r="BL179" s="391" t="str">
        <f t="shared" si="204"/>
        <v>0</v>
      </c>
      <c r="BM179" s="405">
        <f t="shared" si="227"/>
        <v>0</v>
      </c>
      <c r="BN179" s="405" t="str">
        <f t="shared" si="228"/>
        <v>0m0</v>
      </c>
      <c r="BO179" s="392">
        <f t="shared" si="229"/>
        <v>0</v>
      </c>
      <c r="BP179" s="392">
        <f t="shared" si="230"/>
        <v>0</v>
      </c>
      <c r="BQ179" s="405">
        <f t="shared" si="231"/>
        <v>0</v>
      </c>
      <c r="BR179" s="406">
        <f t="shared" si="232"/>
        <v>0</v>
      </c>
      <c r="BS179" s="391" t="str">
        <f t="shared" si="233"/>
        <v>0</v>
      </c>
      <c r="BT179" s="391" t="str">
        <f t="shared" si="234"/>
        <v>0</v>
      </c>
      <c r="BU179" s="405">
        <f t="shared" si="235"/>
        <v>0</v>
      </c>
      <c r="BV179" s="405" t="str">
        <f t="shared" si="236"/>
        <v>0m0</v>
      </c>
      <c r="BW179" s="392">
        <f t="shared" si="237"/>
        <v>0</v>
      </c>
      <c r="BX179" s="392">
        <f t="shared" si="238"/>
        <v>0</v>
      </c>
      <c r="BY179" s="405">
        <f t="shared" si="239"/>
        <v>0</v>
      </c>
      <c r="BZ179" s="406">
        <f t="shared" si="240"/>
        <v>0</v>
      </c>
      <c r="CA179" s="391" t="str">
        <f t="shared" si="241"/>
        <v>0</v>
      </c>
      <c r="CB179" s="391" t="str">
        <f t="shared" si="242"/>
        <v>0</v>
      </c>
      <c r="CC179" s="405">
        <f t="shared" si="243"/>
        <v>0</v>
      </c>
      <c r="CD179" s="405" t="str">
        <f t="shared" si="244"/>
        <v>0m0</v>
      </c>
      <c r="CE179" s="392">
        <f t="shared" si="245"/>
        <v>0</v>
      </c>
      <c r="CF179" s="392">
        <f t="shared" si="246"/>
        <v>0</v>
      </c>
      <c r="CG179" s="405">
        <f t="shared" si="247"/>
        <v>0</v>
      </c>
      <c r="CH179" s="406">
        <f t="shared" si="248"/>
        <v>0</v>
      </c>
      <c r="CI179" s="391" t="str">
        <f t="shared" si="249"/>
        <v>0</v>
      </c>
      <c r="CJ179" s="391" t="str">
        <f t="shared" si="250"/>
        <v>0</v>
      </c>
      <c r="CK179" s="405">
        <f t="shared" si="251"/>
        <v>0</v>
      </c>
      <c r="CL179" s="405" t="str">
        <f t="shared" si="252"/>
        <v>0m0</v>
      </c>
      <c r="CM179" s="392">
        <f t="shared" si="253"/>
        <v>0</v>
      </c>
      <c r="CN179" s="392">
        <f t="shared" si="254"/>
        <v>0</v>
      </c>
      <c r="CO179" s="405">
        <f t="shared" si="255"/>
        <v>0</v>
      </c>
      <c r="CP179" s="406">
        <f t="shared" si="256"/>
        <v>0</v>
      </c>
      <c r="CQ179" s="391" t="str">
        <f t="shared" si="257"/>
        <v>0</v>
      </c>
      <c r="CR179" s="391" t="str">
        <f t="shared" si="258"/>
        <v>0</v>
      </c>
      <c r="CS179" s="405">
        <f t="shared" si="259"/>
        <v>0</v>
      </c>
      <c r="CT179" s="405" t="str">
        <f t="shared" si="260"/>
        <v>0m0</v>
      </c>
      <c r="CU179" s="405">
        <f t="shared" si="261"/>
        <v>0</v>
      </c>
      <c r="CV179" s="405">
        <f t="shared" si="262"/>
        <v>0</v>
      </c>
      <c r="CW179" s="405">
        <f t="shared" si="263"/>
        <v>0</v>
      </c>
      <c r="CX179" s="405">
        <f t="shared" si="264"/>
        <v>0</v>
      </c>
      <c r="CY179" s="405">
        <f t="shared" si="265"/>
        <v>0</v>
      </c>
      <c r="CZ179" s="405" t="str">
        <f t="shared" si="266"/>
        <v/>
      </c>
      <c r="DA179" s="405" t="str">
        <f t="shared" si="267"/>
        <v/>
      </c>
      <c r="DB179" s="405" t="str">
        <f t="shared" si="268"/>
        <v/>
      </c>
      <c r="DC179" s="405" t="str">
        <f t="shared" si="269"/>
        <v/>
      </c>
      <c r="DD179" s="405" t="str">
        <f t="shared" si="270"/>
        <v/>
      </c>
      <c r="DE179" s="405"/>
      <c r="DG179" s="405" t="str">
        <f t="shared" si="271"/>
        <v/>
      </c>
      <c r="DH179" s="405" t="str">
        <f t="shared" si="272"/>
        <v/>
      </c>
      <c r="DI179" s="405">
        <f t="shared" si="273"/>
        <v>0</v>
      </c>
      <c r="DJ179" s="405" t="str">
        <f t="shared" si="274"/>
        <v/>
      </c>
      <c r="DK179" s="405" t="str">
        <f t="shared" si="275"/>
        <v/>
      </c>
      <c r="DL179" s="405" t="str">
        <f t="shared" si="276"/>
        <v/>
      </c>
      <c r="DM179" s="405" t="str">
        <f t="shared" si="277"/>
        <v/>
      </c>
      <c r="DN179" s="405" t="str">
        <f t="shared" si="278"/>
        <v/>
      </c>
      <c r="DO179" s="405" t="str">
        <f t="shared" si="279"/>
        <v/>
      </c>
      <c r="DS179" s="386">
        <f t="shared" si="282"/>
        <v>0</v>
      </c>
      <c r="DT179" s="386">
        <f t="shared" si="280"/>
        <v>0</v>
      </c>
      <c r="DU179" s="404">
        <f t="shared" si="281"/>
        <v>0</v>
      </c>
    </row>
    <row r="180" spans="1:125" s="404" customFormat="1" ht="18" hidden="1" customHeight="1">
      <c r="A180" s="140" t="str">
        <f t="shared" si="205"/>
        <v/>
      </c>
      <c r="B180" s="153"/>
      <c r="C180" s="31" t="str">
        <f>IF(B180="","",VLOOKUP(B180,学連登録!$C$2:$G$3000,2,FALSE))</f>
        <v/>
      </c>
      <c r="D180" s="32" t="str">
        <f>IF(B180="","",VLOOKUP(B180,学連登録!$C$2:$G$3000,3,FALSE))</f>
        <v/>
      </c>
      <c r="E180" s="33" t="str">
        <f>IF(B180="","",VLOOKUP(B180,学連登録!$C$2:$G$3000,4,FALSE))</f>
        <v/>
      </c>
      <c r="F180" s="376" t="str">
        <f>IF(B180="","",VLOOKUP(B180,学連登録!$C$2:$I$3000,7,FALSE))</f>
        <v/>
      </c>
      <c r="G180" s="154"/>
      <c r="H180" s="915"/>
      <c r="I180" s="916"/>
      <c r="J180" s="155"/>
      <c r="K180" s="887"/>
      <c r="L180" s="888"/>
      <c r="M180" s="155"/>
      <c r="N180" s="881"/>
      <c r="O180" s="882"/>
      <c r="P180" s="154"/>
      <c r="Q180" s="887"/>
      <c r="R180" s="888"/>
      <c r="S180" s="154"/>
      <c r="T180" s="887"/>
      <c r="U180" s="888"/>
      <c r="V180" s="101" t="str">
        <f>IF(B180="","",VLOOKUP(B180,学連登録!$C$2:$H$3000,6,FALSE))</f>
        <v/>
      </c>
      <c r="W180" s="370"/>
      <c r="X180" s="152"/>
      <c r="Y180" s="116" t="str">
        <f t="shared" si="283"/>
        <v/>
      </c>
      <c r="Z180" s="97" t="str">
        <f>IF(G180="","",VLOOKUP(G180,種目名!$O$5:$T$104,3,0))</f>
        <v/>
      </c>
      <c r="AA180" s="98" t="str">
        <f>IF(J180="","",VLOOKUP(J180,種目名!$O$5:$T$104,3,0))</f>
        <v/>
      </c>
      <c r="AB180" s="117" t="str">
        <f>IF(M180="","",VLOOKUP(M180,種目名!$O$5:$T$104,3,0))</f>
        <v/>
      </c>
      <c r="AC180" s="117" t="str">
        <f>IF(P180="","",VLOOKUP(AF180,種目名!$O$5:$T$104,3,0))</f>
        <v/>
      </c>
      <c r="AD180" s="118" t="str">
        <f>IF(S180="","",VLOOKUP(AI180,種目名!$O$5:$T$104,3,0))</f>
        <v/>
      </c>
      <c r="AE180" s="115">
        <f t="shared" si="284"/>
        <v>0</v>
      </c>
      <c r="AF180" s="152" t="str">
        <f t="shared" si="285"/>
        <v/>
      </c>
      <c r="AG180" s="152" t="str">
        <f t="shared" si="286"/>
        <v/>
      </c>
      <c r="AH180" s="115">
        <f t="shared" si="287"/>
        <v>0</v>
      </c>
      <c r="AI180" s="152" t="str">
        <f t="shared" si="288"/>
        <v/>
      </c>
      <c r="AJ180" s="152" t="str">
        <f t="shared" si="289"/>
        <v/>
      </c>
      <c r="AK180" s="383"/>
      <c r="AL180" s="166">
        <f t="shared" si="206"/>
        <v>0</v>
      </c>
      <c r="AM180" s="392">
        <f t="shared" si="207"/>
        <v>0</v>
      </c>
      <c r="AN180" s="392">
        <f>COUNTIF($B$12:B180,B180)</f>
        <v>0</v>
      </c>
      <c r="AO180" s="392"/>
      <c r="AP180" s="392" t="str">
        <f t="shared" si="208"/>
        <v/>
      </c>
      <c r="AQ180" s="392" t="str">
        <f t="shared" si="209"/>
        <v/>
      </c>
      <c r="AR180" s="392" t="str">
        <f t="shared" si="210"/>
        <v/>
      </c>
      <c r="AS180" s="392" t="str">
        <f t="shared" si="211"/>
        <v/>
      </c>
      <c r="AT180" s="392">
        <f t="shared" si="212"/>
        <v>0</v>
      </c>
      <c r="AU180" s="392" t="str">
        <f t="shared" si="213"/>
        <v/>
      </c>
      <c r="AV180" s="392" t="str">
        <f t="shared" si="214"/>
        <v/>
      </c>
      <c r="AW180" s="392" t="str">
        <f t="shared" si="215"/>
        <v/>
      </c>
      <c r="AX180" s="392" t="str">
        <f t="shared" si="216"/>
        <v/>
      </c>
      <c r="AY180" s="392" t="str">
        <f t="shared" si="217"/>
        <v/>
      </c>
      <c r="AZ180" s="392" t="str">
        <f t="shared" si="218"/>
        <v/>
      </c>
      <c r="BA180" s="392" t="str">
        <f t="shared" si="219"/>
        <v/>
      </c>
      <c r="BB180" s="392" t="str">
        <f t="shared" si="220"/>
        <v/>
      </c>
      <c r="BC180" s="392" t="str">
        <f t="shared" si="221"/>
        <v/>
      </c>
      <c r="BD180" s="396" t="str">
        <f t="shared" si="222"/>
        <v/>
      </c>
      <c r="BE180" s="386">
        <f t="shared" si="223"/>
        <v>0</v>
      </c>
      <c r="BF180" s="152"/>
      <c r="BG180" s="392">
        <f t="shared" si="224"/>
        <v>0</v>
      </c>
      <c r="BH180" s="392">
        <f t="shared" si="225"/>
        <v>0</v>
      </c>
      <c r="BI180" s="405">
        <f t="shared" si="226"/>
        <v>0</v>
      </c>
      <c r="BJ180" s="406">
        <f t="shared" si="202"/>
        <v>0</v>
      </c>
      <c r="BK180" s="391" t="str">
        <f t="shared" si="203"/>
        <v>0</v>
      </c>
      <c r="BL180" s="391" t="str">
        <f t="shared" si="204"/>
        <v>0</v>
      </c>
      <c r="BM180" s="405">
        <f t="shared" si="227"/>
        <v>0</v>
      </c>
      <c r="BN180" s="405" t="str">
        <f t="shared" si="228"/>
        <v>0m0</v>
      </c>
      <c r="BO180" s="392">
        <f t="shared" si="229"/>
        <v>0</v>
      </c>
      <c r="BP180" s="392">
        <f t="shared" si="230"/>
        <v>0</v>
      </c>
      <c r="BQ180" s="405">
        <f t="shared" si="231"/>
        <v>0</v>
      </c>
      <c r="BR180" s="406">
        <f t="shared" si="232"/>
        <v>0</v>
      </c>
      <c r="BS180" s="391" t="str">
        <f t="shared" si="233"/>
        <v>0</v>
      </c>
      <c r="BT180" s="391" t="str">
        <f t="shared" si="234"/>
        <v>0</v>
      </c>
      <c r="BU180" s="405">
        <f t="shared" si="235"/>
        <v>0</v>
      </c>
      <c r="BV180" s="405" t="str">
        <f t="shared" si="236"/>
        <v>0m0</v>
      </c>
      <c r="BW180" s="392">
        <f t="shared" si="237"/>
        <v>0</v>
      </c>
      <c r="BX180" s="392">
        <f t="shared" si="238"/>
        <v>0</v>
      </c>
      <c r="BY180" s="405">
        <f t="shared" si="239"/>
        <v>0</v>
      </c>
      <c r="BZ180" s="406">
        <f t="shared" si="240"/>
        <v>0</v>
      </c>
      <c r="CA180" s="391" t="str">
        <f t="shared" si="241"/>
        <v>0</v>
      </c>
      <c r="CB180" s="391" t="str">
        <f t="shared" si="242"/>
        <v>0</v>
      </c>
      <c r="CC180" s="405">
        <f t="shared" si="243"/>
        <v>0</v>
      </c>
      <c r="CD180" s="405" t="str">
        <f t="shared" si="244"/>
        <v>0m0</v>
      </c>
      <c r="CE180" s="392">
        <f t="shared" si="245"/>
        <v>0</v>
      </c>
      <c r="CF180" s="392">
        <f t="shared" si="246"/>
        <v>0</v>
      </c>
      <c r="CG180" s="405">
        <f t="shared" si="247"/>
        <v>0</v>
      </c>
      <c r="CH180" s="406">
        <f t="shared" si="248"/>
        <v>0</v>
      </c>
      <c r="CI180" s="391" t="str">
        <f t="shared" si="249"/>
        <v>0</v>
      </c>
      <c r="CJ180" s="391" t="str">
        <f t="shared" si="250"/>
        <v>0</v>
      </c>
      <c r="CK180" s="405">
        <f t="shared" si="251"/>
        <v>0</v>
      </c>
      <c r="CL180" s="405" t="str">
        <f t="shared" si="252"/>
        <v>0m0</v>
      </c>
      <c r="CM180" s="392">
        <f t="shared" si="253"/>
        <v>0</v>
      </c>
      <c r="CN180" s="392">
        <f t="shared" si="254"/>
        <v>0</v>
      </c>
      <c r="CO180" s="405">
        <f t="shared" si="255"/>
        <v>0</v>
      </c>
      <c r="CP180" s="406">
        <f t="shared" si="256"/>
        <v>0</v>
      </c>
      <c r="CQ180" s="391" t="str">
        <f t="shared" si="257"/>
        <v>0</v>
      </c>
      <c r="CR180" s="391" t="str">
        <f t="shared" si="258"/>
        <v>0</v>
      </c>
      <c r="CS180" s="405">
        <f t="shared" si="259"/>
        <v>0</v>
      </c>
      <c r="CT180" s="405" t="str">
        <f t="shared" si="260"/>
        <v>0m0</v>
      </c>
      <c r="CU180" s="405">
        <f t="shared" si="261"/>
        <v>0</v>
      </c>
      <c r="CV180" s="405">
        <f t="shared" si="262"/>
        <v>0</v>
      </c>
      <c r="CW180" s="405">
        <f t="shared" si="263"/>
        <v>0</v>
      </c>
      <c r="CX180" s="405">
        <f t="shared" si="264"/>
        <v>0</v>
      </c>
      <c r="CY180" s="405">
        <f t="shared" si="265"/>
        <v>0</v>
      </c>
      <c r="CZ180" s="405" t="str">
        <f t="shared" si="266"/>
        <v/>
      </c>
      <c r="DA180" s="405" t="str">
        <f t="shared" si="267"/>
        <v/>
      </c>
      <c r="DB180" s="405" t="str">
        <f t="shared" si="268"/>
        <v/>
      </c>
      <c r="DC180" s="405" t="str">
        <f t="shared" si="269"/>
        <v/>
      </c>
      <c r="DD180" s="405" t="str">
        <f t="shared" si="270"/>
        <v/>
      </c>
      <c r="DE180" s="405"/>
      <c r="DG180" s="405" t="str">
        <f t="shared" si="271"/>
        <v/>
      </c>
      <c r="DH180" s="405" t="str">
        <f t="shared" si="272"/>
        <v/>
      </c>
      <c r="DI180" s="405">
        <f t="shared" si="273"/>
        <v>0</v>
      </c>
      <c r="DJ180" s="405" t="str">
        <f t="shared" si="274"/>
        <v/>
      </c>
      <c r="DK180" s="405" t="str">
        <f t="shared" si="275"/>
        <v/>
      </c>
      <c r="DL180" s="405" t="str">
        <f t="shared" si="276"/>
        <v/>
      </c>
      <c r="DM180" s="405" t="str">
        <f t="shared" si="277"/>
        <v/>
      </c>
      <c r="DN180" s="405" t="str">
        <f t="shared" si="278"/>
        <v/>
      </c>
      <c r="DO180" s="405" t="str">
        <f t="shared" si="279"/>
        <v/>
      </c>
      <c r="DS180" s="386">
        <f t="shared" si="282"/>
        <v>0</v>
      </c>
      <c r="DT180" s="386">
        <f t="shared" si="280"/>
        <v>0</v>
      </c>
      <c r="DU180" s="404">
        <f t="shared" si="281"/>
        <v>0</v>
      </c>
    </row>
    <row r="181" spans="1:125" s="404" customFormat="1" ht="18" hidden="1" customHeight="1">
      <c r="A181" s="140" t="str">
        <f t="shared" si="205"/>
        <v/>
      </c>
      <c r="B181" s="153"/>
      <c r="C181" s="31" t="str">
        <f>IF(B181="","",VLOOKUP(B181,学連登録!$C$2:$G$3000,2,FALSE))</f>
        <v/>
      </c>
      <c r="D181" s="32" t="str">
        <f>IF(B181="","",VLOOKUP(B181,学連登録!$C$2:$G$3000,3,FALSE))</f>
        <v/>
      </c>
      <c r="E181" s="33" t="str">
        <f>IF(B181="","",VLOOKUP(B181,学連登録!$C$2:$G$3000,4,FALSE))</f>
        <v/>
      </c>
      <c r="F181" s="376" t="str">
        <f>IF(B181="","",VLOOKUP(B181,学連登録!$C$2:$I$3000,7,FALSE))</f>
        <v/>
      </c>
      <c r="G181" s="154"/>
      <c r="H181" s="915"/>
      <c r="I181" s="916"/>
      <c r="J181" s="155"/>
      <c r="K181" s="887"/>
      <c r="L181" s="888"/>
      <c r="M181" s="155"/>
      <c r="N181" s="881"/>
      <c r="O181" s="882"/>
      <c r="P181" s="154"/>
      <c r="Q181" s="887"/>
      <c r="R181" s="888"/>
      <c r="S181" s="154"/>
      <c r="T181" s="887"/>
      <c r="U181" s="888"/>
      <c r="V181" s="101" t="str">
        <f>IF(B181="","",VLOOKUP(B181,学連登録!$C$2:$H$3000,6,FALSE))</f>
        <v/>
      </c>
      <c r="W181" s="370"/>
      <c r="X181" s="152"/>
      <c r="Y181" s="116" t="str">
        <f t="shared" si="283"/>
        <v/>
      </c>
      <c r="Z181" s="97" t="str">
        <f>IF(G181="","",VLOOKUP(G181,種目名!$O$5:$T$104,3,0))</f>
        <v/>
      </c>
      <c r="AA181" s="98" t="str">
        <f>IF(J181="","",VLOOKUP(J181,種目名!$O$5:$T$104,3,0))</f>
        <v/>
      </c>
      <c r="AB181" s="117" t="str">
        <f>IF(M181="","",VLOOKUP(M181,種目名!$O$5:$T$104,3,0))</f>
        <v/>
      </c>
      <c r="AC181" s="117" t="str">
        <f>IF(P181="","",VLOOKUP(AF181,種目名!$O$5:$T$104,3,0))</f>
        <v/>
      </c>
      <c r="AD181" s="118" t="str">
        <f>IF(S181="","",VLOOKUP(AI181,種目名!$O$5:$T$104,3,0))</f>
        <v/>
      </c>
      <c r="AE181" s="115">
        <f t="shared" si="284"/>
        <v>0</v>
      </c>
      <c r="AF181" s="152" t="str">
        <f t="shared" si="285"/>
        <v/>
      </c>
      <c r="AG181" s="152" t="str">
        <f t="shared" si="286"/>
        <v/>
      </c>
      <c r="AH181" s="115">
        <f t="shared" si="287"/>
        <v>0</v>
      </c>
      <c r="AI181" s="152" t="str">
        <f t="shared" si="288"/>
        <v/>
      </c>
      <c r="AJ181" s="152" t="str">
        <f t="shared" si="289"/>
        <v/>
      </c>
      <c r="AK181" s="383"/>
      <c r="AL181" s="166">
        <f t="shared" si="206"/>
        <v>0</v>
      </c>
      <c r="AM181" s="392">
        <f t="shared" si="207"/>
        <v>0</v>
      </c>
      <c r="AN181" s="392">
        <f>COUNTIF($B$12:B181,B181)</f>
        <v>0</v>
      </c>
      <c r="AO181" s="392"/>
      <c r="AP181" s="392" t="str">
        <f t="shared" si="208"/>
        <v/>
      </c>
      <c r="AQ181" s="392" t="str">
        <f t="shared" si="209"/>
        <v/>
      </c>
      <c r="AR181" s="392" t="str">
        <f t="shared" si="210"/>
        <v/>
      </c>
      <c r="AS181" s="392" t="str">
        <f t="shared" si="211"/>
        <v/>
      </c>
      <c r="AT181" s="392">
        <f t="shared" si="212"/>
        <v>0</v>
      </c>
      <c r="AU181" s="392" t="str">
        <f t="shared" si="213"/>
        <v/>
      </c>
      <c r="AV181" s="392" t="str">
        <f t="shared" si="214"/>
        <v/>
      </c>
      <c r="AW181" s="392" t="str">
        <f t="shared" si="215"/>
        <v/>
      </c>
      <c r="AX181" s="392" t="str">
        <f t="shared" si="216"/>
        <v/>
      </c>
      <c r="AY181" s="392" t="str">
        <f t="shared" si="217"/>
        <v/>
      </c>
      <c r="AZ181" s="392" t="str">
        <f t="shared" si="218"/>
        <v/>
      </c>
      <c r="BA181" s="392" t="str">
        <f t="shared" si="219"/>
        <v/>
      </c>
      <c r="BB181" s="392" t="str">
        <f t="shared" si="220"/>
        <v/>
      </c>
      <c r="BC181" s="392" t="str">
        <f t="shared" si="221"/>
        <v/>
      </c>
      <c r="BD181" s="396" t="str">
        <f t="shared" si="222"/>
        <v/>
      </c>
      <c r="BE181" s="386">
        <f t="shared" si="223"/>
        <v>0</v>
      </c>
      <c r="BF181" s="152"/>
      <c r="BG181" s="392">
        <f t="shared" si="224"/>
        <v>0</v>
      </c>
      <c r="BH181" s="392">
        <f t="shared" si="225"/>
        <v>0</v>
      </c>
      <c r="BI181" s="405">
        <f t="shared" si="226"/>
        <v>0</v>
      </c>
      <c r="BJ181" s="406">
        <f t="shared" si="202"/>
        <v>0</v>
      </c>
      <c r="BK181" s="391" t="str">
        <f t="shared" si="203"/>
        <v>0</v>
      </c>
      <c r="BL181" s="391" t="str">
        <f t="shared" si="204"/>
        <v>0</v>
      </c>
      <c r="BM181" s="405">
        <f t="shared" si="227"/>
        <v>0</v>
      </c>
      <c r="BN181" s="405" t="str">
        <f t="shared" si="228"/>
        <v>0m0</v>
      </c>
      <c r="BO181" s="392">
        <f t="shared" si="229"/>
        <v>0</v>
      </c>
      <c r="BP181" s="392">
        <f t="shared" si="230"/>
        <v>0</v>
      </c>
      <c r="BQ181" s="405">
        <f t="shared" si="231"/>
        <v>0</v>
      </c>
      <c r="BR181" s="406">
        <f t="shared" si="232"/>
        <v>0</v>
      </c>
      <c r="BS181" s="391" t="str">
        <f t="shared" si="233"/>
        <v>0</v>
      </c>
      <c r="BT181" s="391" t="str">
        <f t="shared" si="234"/>
        <v>0</v>
      </c>
      <c r="BU181" s="405">
        <f t="shared" si="235"/>
        <v>0</v>
      </c>
      <c r="BV181" s="405" t="str">
        <f t="shared" si="236"/>
        <v>0m0</v>
      </c>
      <c r="BW181" s="392">
        <f t="shared" si="237"/>
        <v>0</v>
      </c>
      <c r="BX181" s="392">
        <f t="shared" si="238"/>
        <v>0</v>
      </c>
      <c r="BY181" s="405">
        <f t="shared" si="239"/>
        <v>0</v>
      </c>
      <c r="BZ181" s="406">
        <f t="shared" si="240"/>
        <v>0</v>
      </c>
      <c r="CA181" s="391" t="str">
        <f t="shared" si="241"/>
        <v>0</v>
      </c>
      <c r="CB181" s="391" t="str">
        <f t="shared" si="242"/>
        <v>0</v>
      </c>
      <c r="CC181" s="405">
        <f t="shared" si="243"/>
        <v>0</v>
      </c>
      <c r="CD181" s="405" t="str">
        <f t="shared" si="244"/>
        <v>0m0</v>
      </c>
      <c r="CE181" s="392">
        <f t="shared" si="245"/>
        <v>0</v>
      </c>
      <c r="CF181" s="392">
        <f t="shared" si="246"/>
        <v>0</v>
      </c>
      <c r="CG181" s="405">
        <f t="shared" si="247"/>
        <v>0</v>
      </c>
      <c r="CH181" s="406">
        <f t="shared" si="248"/>
        <v>0</v>
      </c>
      <c r="CI181" s="391" t="str">
        <f t="shared" si="249"/>
        <v>0</v>
      </c>
      <c r="CJ181" s="391" t="str">
        <f t="shared" si="250"/>
        <v>0</v>
      </c>
      <c r="CK181" s="405">
        <f t="shared" si="251"/>
        <v>0</v>
      </c>
      <c r="CL181" s="405" t="str">
        <f t="shared" si="252"/>
        <v>0m0</v>
      </c>
      <c r="CM181" s="392">
        <f t="shared" si="253"/>
        <v>0</v>
      </c>
      <c r="CN181" s="392">
        <f t="shared" si="254"/>
        <v>0</v>
      </c>
      <c r="CO181" s="405">
        <f t="shared" si="255"/>
        <v>0</v>
      </c>
      <c r="CP181" s="406">
        <f t="shared" si="256"/>
        <v>0</v>
      </c>
      <c r="CQ181" s="391" t="str">
        <f t="shared" si="257"/>
        <v>0</v>
      </c>
      <c r="CR181" s="391" t="str">
        <f t="shared" si="258"/>
        <v>0</v>
      </c>
      <c r="CS181" s="405">
        <f t="shared" si="259"/>
        <v>0</v>
      </c>
      <c r="CT181" s="405" t="str">
        <f t="shared" si="260"/>
        <v>0m0</v>
      </c>
      <c r="CU181" s="405">
        <f t="shared" si="261"/>
        <v>0</v>
      </c>
      <c r="CV181" s="405">
        <f t="shared" si="262"/>
        <v>0</v>
      </c>
      <c r="CW181" s="405">
        <f t="shared" si="263"/>
        <v>0</v>
      </c>
      <c r="CX181" s="405">
        <f t="shared" si="264"/>
        <v>0</v>
      </c>
      <c r="CY181" s="405">
        <f t="shared" si="265"/>
        <v>0</v>
      </c>
      <c r="CZ181" s="405" t="str">
        <f t="shared" si="266"/>
        <v/>
      </c>
      <c r="DA181" s="405" t="str">
        <f t="shared" si="267"/>
        <v/>
      </c>
      <c r="DB181" s="405" t="str">
        <f t="shared" si="268"/>
        <v/>
      </c>
      <c r="DC181" s="405" t="str">
        <f t="shared" si="269"/>
        <v/>
      </c>
      <c r="DD181" s="405" t="str">
        <f t="shared" si="270"/>
        <v/>
      </c>
      <c r="DE181" s="405"/>
      <c r="DG181" s="405" t="str">
        <f t="shared" si="271"/>
        <v/>
      </c>
      <c r="DH181" s="405" t="str">
        <f t="shared" si="272"/>
        <v/>
      </c>
      <c r="DI181" s="405">
        <f t="shared" si="273"/>
        <v>0</v>
      </c>
      <c r="DJ181" s="405" t="str">
        <f t="shared" si="274"/>
        <v/>
      </c>
      <c r="DK181" s="405" t="str">
        <f t="shared" si="275"/>
        <v/>
      </c>
      <c r="DL181" s="405" t="str">
        <f t="shared" si="276"/>
        <v/>
      </c>
      <c r="DM181" s="405" t="str">
        <f t="shared" si="277"/>
        <v/>
      </c>
      <c r="DN181" s="405" t="str">
        <f t="shared" si="278"/>
        <v/>
      </c>
      <c r="DO181" s="405" t="str">
        <f t="shared" si="279"/>
        <v/>
      </c>
      <c r="DS181" s="386">
        <f t="shared" si="282"/>
        <v>0</v>
      </c>
      <c r="DT181" s="386">
        <f t="shared" si="280"/>
        <v>0</v>
      </c>
      <c r="DU181" s="404">
        <f t="shared" si="281"/>
        <v>0</v>
      </c>
    </row>
    <row r="182" spans="1:125" s="404" customFormat="1" ht="18" hidden="1" customHeight="1">
      <c r="A182" s="140" t="str">
        <f t="shared" si="205"/>
        <v/>
      </c>
      <c r="B182" s="153"/>
      <c r="C182" s="31" t="str">
        <f>IF(B182="","",VLOOKUP(B182,学連登録!$C$2:$G$3000,2,FALSE))</f>
        <v/>
      </c>
      <c r="D182" s="32" t="str">
        <f>IF(B182="","",VLOOKUP(B182,学連登録!$C$2:$G$3000,3,FALSE))</f>
        <v/>
      </c>
      <c r="E182" s="33" t="str">
        <f>IF(B182="","",VLOOKUP(B182,学連登録!$C$2:$G$3000,4,FALSE))</f>
        <v/>
      </c>
      <c r="F182" s="376" t="str">
        <f>IF(B182="","",VLOOKUP(B182,学連登録!$C$2:$I$3000,7,FALSE))</f>
        <v/>
      </c>
      <c r="G182" s="154"/>
      <c r="H182" s="915"/>
      <c r="I182" s="916"/>
      <c r="J182" s="155"/>
      <c r="K182" s="887"/>
      <c r="L182" s="888"/>
      <c r="M182" s="155"/>
      <c r="N182" s="881"/>
      <c r="O182" s="882"/>
      <c r="P182" s="154"/>
      <c r="Q182" s="887"/>
      <c r="R182" s="888"/>
      <c r="S182" s="154"/>
      <c r="T182" s="887"/>
      <c r="U182" s="888"/>
      <c r="V182" s="101" t="str">
        <f>IF(B182="","",VLOOKUP(B182,学連登録!$C$2:$H$3000,6,FALSE))</f>
        <v/>
      </c>
      <c r="W182" s="370"/>
      <c r="X182" s="152"/>
      <c r="Y182" s="116" t="str">
        <f t="shared" si="283"/>
        <v/>
      </c>
      <c r="Z182" s="97" t="str">
        <f>IF(G182="","",VLOOKUP(G182,種目名!$O$5:$T$104,3,0))</f>
        <v/>
      </c>
      <c r="AA182" s="98" t="str">
        <f>IF(J182="","",VLOOKUP(J182,種目名!$O$5:$T$104,3,0))</f>
        <v/>
      </c>
      <c r="AB182" s="117" t="str">
        <f>IF(M182="","",VLOOKUP(M182,種目名!$O$5:$T$104,3,0))</f>
        <v/>
      </c>
      <c r="AC182" s="117" t="str">
        <f>IF(P182="","",VLOOKUP(AF182,種目名!$O$5:$T$104,3,0))</f>
        <v/>
      </c>
      <c r="AD182" s="118" t="str">
        <f>IF(S182="","",VLOOKUP(AI182,種目名!$O$5:$T$104,3,0))</f>
        <v/>
      </c>
      <c r="AE182" s="115">
        <f t="shared" si="284"/>
        <v>0</v>
      </c>
      <c r="AF182" s="152" t="str">
        <f t="shared" si="285"/>
        <v/>
      </c>
      <c r="AG182" s="152" t="str">
        <f t="shared" si="286"/>
        <v/>
      </c>
      <c r="AH182" s="115">
        <f t="shared" si="287"/>
        <v>0</v>
      </c>
      <c r="AI182" s="152" t="str">
        <f t="shared" si="288"/>
        <v/>
      </c>
      <c r="AJ182" s="152" t="str">
        <f t="shared" si="289"/>
        <v/>
      </c>
      <c r="AK182" s="383"/>
      <c r="AL182" s="166">
        <f t="shared" si="206"/>
        <v>0</v>
      </c>
      <c r="AM182" s="392">
        <f t="shared" si="207"/>
        <v>0</v>
      </c>
      <c r="AN182" s="392">
        <f>COUNTIF($B$12:B182,B182)</f>
        <v>0</v>
      </c>
      <c r="AO182" s="392"/>
      <c r="AP182" s="392" t="str">
        <f t="shared" si="208"/>
        <v/>
      </c>
      <c r="AQ182" s="392" t="str">
        <f t="shared" si="209"/>
        <v/>
      </c>
      <c r="AR182" s="392" t="str">
        <f t="shared" si="210"/>
        <v/>
      </c>
      <c r="AS182" s="392" t="str">
        <f t="shared" si="211"/>
        <v/>
      </c>
      <c r="AT182" s="392">
        <f t="shared" si="212"/>
        <v>0</v>
      </c>
      <c r="AU182" s="392" t="str">
        <f t="shared" si="213"/>
        <v/>
      </c>
      <c r="AV182" s="392" t="str">
        <f t="shared" si="214"/>
        <v/>
      </c>
      <c r="AW182" s="392" t="str">
        <f t="shared" si="215"/>
        <v/>
      </c>
      <c r="AX182" s="392" t="str">
        <f t="shared" si="216"/>
        <v/>
      </c>
      <c r="AY182" s="392" t="str">
        <f t="shared" si="217"/>
        <v/>
      </c>
      <c r="AZ182" s="392" t="str">
        <f t="shared" si="218"/>
        <v/>
      </c>
      <c r="BA182" s="392" t="str">
        <f t="shared" si="219"/>
        <v/>
      </c>
      <c r="BB182" s="392" t="str">
        <f t="shared" si="220"/>
        <v/>
      </c>
      <c r="BC182" s="392" t="str">
        <f t="shared" si="221"/>
        <v/>
      </c>
      <c r="BD182" s="396" t="str">
        <f t="shared" si="222"/>
        <v/>
      </c>
      <c r="BE182" s="386">
        <f t="shared" si="223"/>
        <v>0</v>
      </c>
      <c r="BF182" s="152"/>
      <c r="BG182" s="392">
        <f t="shared" si="224"/>
        <v>0</v>
      </c>
      <c r="BH182" s="392">
        <f t="shared" si="225"/>
        <v>0</v>
      </c>
      <c r="BI182" s="405">
        <f t="shared" si="226"/>
        <v>0</v>
      </c>
      <c r="BJ182" s="406">
        <f t="shared" si="202"/>
        <v>0</v>
      </c>
      <c r="BK182" s="391" t="str">
        <f t="shared" si="203"/>
        <v>0</v>
      </c>
      <c r="BL182" s="391" t="str">
        <f t="shared" si="204"/>
        <v>0</v>
      </c>
      <c r="BM182" s="405">
        <f t="shared" si="227"/>
        <v>0</v>
      </c>
      <c r="BN182" s="405" t="str">
        <f t="shared" si="228"/>
        <v>0m0</v>
      </c>
      <c r="BO182" s="392">
        <f t="shared" si="229"/>
        <v>0</v>
      </c>
      <c r="BP182" s="392">
        <f t="shared" si="230"/>
        <v>0</v>
      </c>
      <c r="BQ182" s="405">
        <f t="shared" si="231"/>
        <v>0</v>
      </c>
      <c r="BR182" s="406">
        <f t="shared" si="232"/>
        <v>0</v>
      </c>
      <c r="BS182" s="391" t="str">
        <f t="shared" si="233"/>
        <v>0</v>
      </c>
      <c r="BT182" s="391" t="str">
        <f t="shared" si="234"/>
        <v>0</v>
      </c>
      <c r="BU182" s="405">
        <f t="shared" si="235"/>
        <v>0</v>
      </c>
      <c r="BV182" s="405" t="str">
        <f t="shared" si="236"/>
        <v>0m0</v>
      </c>
      <c r="BW182" s="392">
        <f t="shared" si="237"/>
        <v>0</v>
      </c>
      <c r="BX182" s="392">
        <f t="shared" si="238"/>
        <v>0</v>
      </c>
      <c r="BY182" s="405">
        <f t="shared" si="239"/>
        <v>0</v>
      </c>
      <c r="BZ182" s="406">
        <f t="shared" si="240"/>
        <v>0</v>
      </c>
      <c r="CA182" s="391" t="str">
        <f t="shared" si="241"/>
        <v>0</v>
      </c>
      <c r="CB182" s="391" t="str">
        <f t="shared" si="242"/>
        <v>0</v>
      </c>
      <c r="CC182" s="405">
        <f t="shared" si="243"/>
        <v>0</v>
      </c>
      <c r="CD182" s="405" t="str">
        <f t="shared" si="244"/>
        <v>0m0</v>
      </c>
      <c r="CE182" s="392">
        <f t="shared" si="245"/>
        <v>0</v>
      </c>
      <c r="CF182" s="392">
        <f t="shared" si="246"/>
        <v>0</v>
      </c>
      <c r="CG182" s="405">
        <f t="shared" si="247"/>
        <v>0</v>
      </c>
      <c r="CH182" s="406">
        <f t="shared" si="248"/>
        <v>0</v>
      </c>
      <c r="CI182" s="391" t="str">
        <f t="shared" si="249"/>
        <v>0</v>
      </c>
      <c r="CJ182" s="391" t="str">
        <f t="shared" si="250"/>
        <v>0</v>
      </c>
      <c r="CK182" s="405">
        <f t="shared" si="251"/>
        <v>0</v>
      </c>
      <c r="CL182" s="405" t="str">
        <f t="shared" si="252"/>
        <v>0m0</v>
      </c>
      <c r="CM182" s="392">
        <f t="shared" si="253"/>
        <v>0</v>
      </c>
      <c r="CN182" s="392">
        <f t="shared" si="254"/>
        <v>0</v>
      </c>
      <c r="CO182" s="405">
        <f t="shared" si="255"/>
        <v>0</v>
      </c>
      <c r="CP182" s="406">
        <f t="shared" si="256"/>
        <v>0</v>
      </c>
      <c r="CQ182" s="391" t="str">
        <f t="shared" si="257"/>
        <v>0</v>
      </c>
      <c r="CR182" s="391" t="str">
        <f t="shared" si="258"/>
        <v>0</v>
      </c>
      <c r="CS182" s="405">
        <f t="shared" si="259"/>
        <v>0</v>
      </c>
      <c r="CT182" s="405" t="str">
        <f t="shared" si="260"/>
        <v>0m0</v>
      </c>
      <c r="CU182" s="405">
        <f t="shared" si="261"/>
        <v>0</v>
      </c>
      <c r="CV182" s="405">
        <f t="shared" si="262"/>
        <v>0</v>
      </c>
      <c r="CW182" s="405">
        <f t="shared" si="263"/>
        <v>0</v>
      </c>
      <c r="CX182" s="405">
        <f t="shared" si="264"/>
        <v>0</v>
      </c>
      <c r="CY182" s="405">
        <f t="shared" si="265"/>
        <v>0</v>
      </c>
      <c r="CZ182" s="405" t="str">
        <f t="shared" si="266"/>
        <v/>
      </c>
      <c r="DA182" s="405" t="str">
        <f t="shared" si="267"/>
        <v/>
      </c>
      <c r="DB182" s="405" t="str">
        <f t="shared" si="268"/>
        <v/>
      </c>
      <c r="DC182" s="405" t="str">
        <f t="shared" si="269"/>
        <v/>
      </c>
      <c r="DD182" s="405" t="str">
        <f t="shared" si="270"/>
        <v/>
      </c>
      <c r="DE182" s="405"/>
      <c r="DG182" s="405" t="str">
        <f t="shared" si="271"/>
        <v/>
      </c>
      <c r="DH182" s="405" t="str">
        <f t="shared" si="272"/>
        <v/>
      </c>
      <c r="DI182" s="405">
        <f t="shared" si="273"/>
        <v>0</v>
      </c>
      <c r="DJ182" s="405" t="str">
        <f t="shared" si="274"/>
        <v/>
      </c>
      <c r="DK182" s="405" t="str">
        <f t="shared" si="275"/>
        <v/>
      </c>
      <c r="DL182" s="405" t="str">
        <f t="shared" si="276"/>
        <v/>
      </c>
      <c r="DM182" s="405" t="str">
        <f t="shared" si="277"/>
        <v/>
      </c>
      <c r="DN182" s="405" t="str">
        <f t="shared" si="278"/>
        <v/>
      </c>
      <c r="DO182" s="405" t="str">
        <f t="shared" si="279"/>
        <v/>
      </c>
      <c r="DS182" s="386">
        <f t="shared" si="282"/>
        <v>0</v>
      </c>
      <c r="DT182" s="386">
        <f t="shared" si="280"/>
        <v>0</v>
      </c>
      <c r="DU182" s="404">
        <f t="shared" si="281"/>
        <v>0</v>
      </c>
    </row>
    <row r="183" spans="1:125" s="404" customFormat="1" ht="18" hidden="1" customHeight="1">
      <c r="A183" s="140" t="str">
        <f t="shared" si="205"/>
        <v/>
      </c>
      <c r="B183" s="153"/>
      <c r="C183" s="31" t="str">
        <f>IF(B183="","",VLOOKUP(B183,学連登録!$C$2:$G$3000,2,FALSE))</f>
        <v/>
      </c>
      <c r="D183" s="32" t="str">
        <f>IF(B183="","",VLOOKUP(B183,学連登録!$C$2:$G$3000,3,FALSE))</f>
        <v/>
      </c>
      <c r="E183" s="33" t="str">
        <f>IF(B183="","",VLOOKUP(B183,学連登録!$C$2:$G$3000,4,FALSE))</f>
        <v/>
      </c>
      <c r="F183" s="376" t="str">
        <f>IF(B183="","",VLOOKUP(B183,学連登録!$C$2:$I$3000,7,FALSE))</f>
        <v/>
      </c>
      <c r="G183" s="154"/>
      <c r="H183" s="915"/>
      <c r="I183" s="916"/>
      <c r="J183" s="155"/>
      <c r="K183" s="887"/>
      <c r="L183" s="888"/>
      <c r="M183" s="155"/>
      <c r="N183" s="881"/>
      <c r="O183" s="882"/>
      <c r="P183" s="154"/>
      <c r="Q183" s="887"/>
      <c r="R183" s="888"/>
      <c r="S183" s="154"/>
      <c r="T183" s="887"/>
      <c r="U183" s="888"/>
      <c r="V183" s="101" t="str">
        <f>IF(B183="","",VLOOKUP(B183,学連登録!$C$2:$H$3000,6,FALSE))</f>
        <v/>
      </c>
      <c r="W183" s="370"/>
      <c r="X183" s="152"/>
      <c r="Y183" s="116" t="str">
        <f t="shared" si="283"/>
        <v/>
      </c>
      <c r="Z183" s="97" t="str">
        <f>IF(G183="","",VLOOKUP(G183,種目名!$O$5:$T$104,3,0))</f>
        <v/>
      </c>
      <c r="AA183" s="98" t="str">
        <f>IF(J183="","",VLOOKUP(J183,種目名!$O$5:$T$104,3,0))</f>
        <v/>
      </c>
      <c r="AB183" s="117" t="str">
        <f>IF(M183="","",VLOOKUP(M183,種目名!$O$5:$T$104,3,0))</f>
        <v/>
      </c>
      <c r="AC183" s="117" t="str">
        <f>IF(P183="","",VLOOKUP(AF183,種目名!$O$5:$T$104,3,0))</f>
        <v/>
      </c>
      <c r="AD183" s="118" t="str">
        <f>IF(S183="","",VLOOKUP(AI183,種目名!$O$5:$T$104,3,0))</f>
        <v/>
      </c>
      <c r="AE183" s="115">
        <f t="shared" si="284"/>
        <v>0</v>
      </c>
      <c r="AF183" s="152" t="str">
        <f t="shared" si="285"/>
        <v/>
      </c>
      <c r="AG183" s="152" t="str">
        <f t="shared" si="286"/>
        <v/>
      </c>
      <c r="AH183" s="115">
        <f t="shared" si="287"/>
        <v>0</v>
      </c>
      <c r="AI183" s="152" t="str">
        <f t="shared" si="288"/>
        <v/>
      </c>
      <c r="AJ183" s="152" t="str">
        <f t="shared" si="289"/>
        <v/>
      </c>
      <c r="AK183" s="383"/>
      <c r="AL183" s="166">
        <f t="shared" si="206"/>
        <v>0</v>
      </c>
      <c r="AM183" s="392">
        <f t="shared" si="207"/>
        <v>0</v>
      </c>
      <c r="AN183" s="392">
        <f>COUNTIF($B$12:B183,B183)</f>
        <v>0</v>
      </c>
      <c r="AO183" s="392"/>
      <c r="AP183" s="392" t="str">
        <f t="shared" si="208"/>
        <v/>
      </c>
      <c r="AQ183" s="392" t="str">
        <f t="shared" si="209"/>
        <v/>
      </c>
      <c r="AR183" s="392" t="str">
        <f t="shared" si="210"/>
        <v/>
      </c>
      <c r="AS183" s="392" t="str">
        <f t="shared" si="211"/>
        <v/>
      </c>
      <c r="AT183" s="392">
        <f t="shared" si="212"/>
        <v>0</v>
      </c>
      <c r="AU183" s="392" t="str">
        <f t="shared" si="213"/>
        <v/>
      </c>
      <c r="AV183" s="392" t="str">
        <f t="shared" si="214"/>
        <v/>
      </c>
      <c r="AW183" s="392" t="str">
        <f t="shared" si="215"/>
        <v/>
      </c>
      <c r="AX183" s="392" t="str">
        <f t="shared" si="216"/>
        <v/>
      </c>
      <c r="AY183" s="392" t="str">
        <f t="shared" si="217"/>
        <v/>
      </c>
      <c r="AZ183" s="392" t="str">
        <f t="shared" si="218"/>
        <v/>
      </c>
      <c r="BA183" s="392" t="str">
        <f t="shared" si="219"/>
        <v/>
      </c>
      <c r="BB183" s="392" t="str">
        <f t="shared" si="220"/>
        <v/>
      </c>
      <c r="BC183" s="392" t="str">
        <f t="shared" si="221"/>
        <v/>
      </c>
      <c r="BD183" s="396" t="str">
        <f t="shared" si="222"/>
        <v/>
      </c>
      <c r="BE183" s="386">
        <f t="shared" si="223"/>
        <v>0</v>
      </c>
      <c r="BF183" s="152"/>
      <c r="BG183" s="392">
        <f t="shared" si="224"/>
        <v>0</v>
      </c>
      <c r="BH183" s="392">
        <f t="shared" si="225"/>
        <v>0</v>
      </c>
      <c r="BI183" s="405">
        <f t="shared" si="226"/>
        <v>0</v>
      </c>
      <c r="BJ183" s="406">
        <f t="shared" si="202"/>
        <v>0</v>
      </c>
      <c r="BK183" s="391" t="str">
        <f t="shared" si="203"/>
        <v>0</v>
      </c>
      <c r="BL183" s="391" t="str">
        <f t="shared" si="204"/>
        <v>0</v>
      </c>
      <c r="BM183" s="405">
        <f t="shared" si="227"/>
        <v>0</v>
      </c>
      <c r="BN183" s="405" t="str">
        <f t="shared" si="228"/>
        <v>0m0</v>
      </c>
      <c r="BO183" s="392">
        <f t="shared" si="229"/>
        <v>0</v>
      </c>
      <c r="BP183" s="392">
        <f t="shared" si="230"/>
        <v>0</v>
      </c>
      <c r="BQ183" s="405">
        <f t="shared" si="231"/>
        <v>0</v>
      </c>
      <c r="BR183" s="406">
        <f t="shared" si="232"/>
        <v>0</v>
      </c>
      <c r="BS183" s="391" t="str">
        <f t="shared" si="233"/>
        <v>0</v>
      </c>
      <c r="BT183" s="391" t="str">
        <f t="shared" si="234"/>
        <v>0</v>
      </c>
      <c r="BU183" s="405">
        <f t="shared" si="235"/>
        <v>0</v>
      </c>
      <c r="BV183" s="405" t="str">
        <f t="shared" si="236"/>
        <v>0m0</v>
      </c>
      <c r="BW183" s="392">
        <f t="shared" si="237"/>
        <v>0</v>
      </c>
      <c r="BX183" s="392">
        <f t="shared" si="238"/>
        <v>0</v>
      </c>
      <c r="BY183" s="405">
        <f t="shared" si="239"/>
        <v>0</v>
      </c>
      <c r="BZ183" s="406">
        <f t="shared" si="240"/>
        <v>0</v>
      </c>
      <c r="CA183" s="391" t="str">
        <f t="shared" si="241"/>
        <v>0</v>
      </c>
      <c r="CB183" s="391" t="str">
        <f t="shared" si="242"/>
        <v>0</v>
      </c>
      <c r="CC183" s="405">
        <f t="shared" si="243"/>
        <v>0</v>
      </c>
      <c r="CD183" s="405" t="str">
        <f t="shared" si="244"/>
        <v>0m0</v>
      </c>
      <c r="CE183" s="392">
        <f t="shared" si="245"/>
        <v>0</v>
      </c>
      <c r="CF183" s="392">
        <f t="shared" si="246"/>
        <v>0</v>
      </c>
      <c r="CG183" s="405">
        <f t="shared" si="247"/>
        <v>0</v>
      </c>
      <c r="CH183" s="406">
        <f t="shared" si="248"/>
        <v>0</v>
      </c>
      <c r="CI183" s="391" t="str">
        <f t="shared" si="249"/>
        <v>0</v>
      </c>
      <c r="CJ183" s="391" t="str">
        <f t="shared" si="250"/>
        <v>0</v>
      </c>
      <c r="CK183" s="405">
        <f t="shared" si="251"/>
        <v>0</v>
      </c>
      <c r="CL183" s="405" t="str">
        <f t="shared" si="252"/>
        <v>0m0</v>
      </c>
      <c r="CM183" s="392">
        <f t="shared" si="253"/>
        <v>0</v>
      </c>
      <c r="CN183" s="392">
        <f t="shared" si="254"/>
        <v>0</v>
      </c>
      <c r="CO183" s="405">
        <f t="shared" si="255"/>
        <v>0</v>
      </c>
      <c r="CP183" s="406">
        <f t="shared" si="256"/>
        <v>0</v>
      </c>
      <c r="CQ183" s="391" t="str">
        <f t="shared" si="257"/>
        <v>0</v>
      </c>
      <c r="CR183" s="391" t="str">
        <f t="shared" si="258"/>
        <v>0</v>
      </c>
      <c r="CS183" s="405">
        <f t="shared" si="259"/>
        <v>0</v>
      </c>
      <c r="CT183" s="405" t="str">
        <f t="shared" si="260"/>
        <v>0m0</v>
      </c>
      <c r="CU183" s="405">
        <f t="shared" si="261"/>
        <v>0</v>
      </c>
      <c r="CV183" s="405">
        <f t="shared" si="262"/>
        <v>0</v>
      </c>
      <c r="CW183" s="405">
        <f t="shared" si="263"/>
        <v>0</v>
      </c>
      <c r="CX183" s="405">
        <f t="shared" si="264"/>
        <v>0</v>
      </c>
      <c r="CY183" s="405">
        <f t="shared" si="265"/>
        <v>0</v>
      </c>
      <c r="CZ183" s="405" t="str">
        <f t="shared" si="266"/>
        <v/>
      </c>
      <c r="DA183" s="405" t="str">
        <f t="shared" si="267"/>
        <v/>
      </c>
      <c r="DB183" s="405" t="str">
        <f t="shared" si="268"/>
        <v/>
      </c>
      <c r="DC183" s="405" t="str">
        <f t="shared" si="269"/>
        <v/>
      </c>
      <c r="DD183" s="405" t="str">
        <f t="shared" si="270"/>
        <v/>
      </c>
      <c r="DE183" s="405"/>
      <c r="DG183" s="405" t="str">
        <f t="shared" si="271"/>
        <v/>
      </c>
      <c r="DH183" s="405" t="str">
        <f t="shared" si="272"/>
        <v/>
      </c>
      <c r="DI183" s="405">
        <f t="shared" si="273"/>
        <v>0</v>
      </c>
      <c r="DJ183" s="405" t="str">
        <f t="shared" si="274"/>
        <v/>
      </c>
      <c r="DK183" s="405" t="str">
        <f t="shared" si="275"/>
        <v/>
      </c>
      <c r="DL183" s="405" t="str">
        <f t="shared" si="276"/>
        <v/>
      </c>
      <c r="DM183" s="405" t="str">
        <f t="shared" si="277"/>
        <v/>
      </c>
      <c r="DN183" s="405" t="str">
        <f t="shared" si="278"/>
        <v/>
      </c>
      <c r="DO183" s="405" t="str">
        <f t="shared" si="279"/>
        <v/>
      </c>
      <c r="DS183" s="386">
        <f t="shared" si="282"/>
        <v>0</v>
      </c>
      <c r="DT183" s="386">
        <f t="shared" si="280"/>
        <v>0</v>
      </c>
      <c r="DU183" s="404">
        <f t="shared" si="281"/>
        <v>0</v>
      </c>
    </row>
    <row r="184" spans="1:125" s="404" customFormat="1" ht="18" hidden="1" customHeight="1">
      <c r="A184" s="140" t="str">
        <f t="shared" si="205"/>
        <v/>
      </c>
      <c r="B184" s="153"/>
      <c r="C184" s="31" t="str">
        <f>IF(B184="","",VLOOKUP(B184,学連登録!$C$2:$G$3000,2,FALSE))</f>
        <v/>
      </c>
      <c r="D184" s="32" t="str">
        <f>IF(B184="","",VLOOKUP(B184,学連登録!$C$2:$G$3000,3,FALSE))</f>
        <v/>
      </c>
      <c r="E184" s="33" t="str">
        <f>IF(B184="","",VLOOKUP(B184,学連登録!$C$2:$G$3000,4,FALSE))</f>
        <v/>
      </c>
      <c r="F184" s="376" t="str">
        <f>IF(B184="","",VLOOKUP(B184,学連登録!$C$2:$I$3000,7,FALSE))</f>
        <v/>
      </c>
      <c r="G184" s="154"/>
      <c r="H184" s="915"/>
      <c r="I184" s="916"/>
      <c r="J184" s="155"/>
      <c r="K184" s="887"/>
      <c r="L184" s="888"/>
      <c r="M184" s="155"/>
      <c r="N184" s="881"/>
      <c r="O184" s="882"/>
      <c r="P184" s="154"/>
      <c r="Q184" s="887"/>
      <c r="R184" s="888"/>
      <c r="S184" s="154"/>
      <c r="T184" s="887"/>
      <c r="U184" s="888"/>
      <c r="V184" s="101" t="str">
        <f>IF(B184="","",VLOOKUP(B184,学連登録!$C$2:$H$3000,6,FALSE))</f>
        <v/>
      </c>
      <c r="W184" s="370"/>
      <c r="X184" s="152"/>
      <c r="Y184" s="116" t="str">
        <f t="shared" si="283"/>
        <v/>
      </c>
      <c r="Z184" s="97" t="str">
        <f>IF(G184="","",VLOOKUP(G184,種目名!$O$5:$T$104,3,0))</f>
        <v/>
      </c>
      <c r="AA184" s="98" t="str">
        <f>IF(J184="","",VLOOKUP(J184,種目名!$O$5:$T$104,3,0))</f>
        <v/>
      </c>
      <c r="AB184" s="117" t="str">
        <f>IF(M184="","",VLOOKUP(M184,種目名!$O$5:$T$104,3,0))</f>
        <v/>
      </c>
      <c r="AC184" s="117" t="str">
        <f>IF(P184="","",VLOOKUP(AF184,種目名!$O$5:$T$104,3,0))</f>
        <v/>
      </c>
      <c r="AD184" s="118" t="str">
        <f>IF(S184="","",VLOOKUP(AI184,種目名!$O$5:$T$104,3,0))</f>
        <v/>
      </c>
      <c r="AE184" s="115">
        <f t="shared" si="284"/>
        <v>0</v>
      </c>
      <c r="AF184" s="152" t="str">
        <f t="shared" si="285"/>
        <v/>
      </c>
      <c r="AG184" s="152" t="str">
        <f t="shared" si="286"/>
        <v/>
      </c>
      <c r="AH184" s="115">
        <f t="shared" si="287"/>
        <v>0</v>
      </c>
      <c r="AI184" s="152" t="str">
        <f t="shared" si="288"/>
        <v/>
      </c>
      <c r="AJ184" s="152" t="str">
        <f t="shared" si="289"/>
        <v/>
      </c>
      <c r="AK184" s="383"/>
      <c r="AL184" s="166">
        <f t="shared" si="206"/>
        <v>0</v>
      </c>
      <c r="AM184" s="392">
        <f t="shared" si="207"/>
        <v>0</v>
      </c>
      <c r="AN184" s="392">
        <f>COUNTIF($B$12:B184,B184)</f>
        <v>0</v>
      </c>
      <c r="AO184" s="392"/>
      <c r="AP184" s="392" t="str">
        <f t="shared" si="208"/>
        <v/>
      </c>
      <c r="AQ184" s="392" t="str">
        <f t="shared" si="209"/>
        <v/>
      </c>
      <c r="AR184" s="392" t="str">
        <f t="shared" si="210"/>
        <v/>
      </c>
      <c r="AS184" s="392" t="str">
        <f t="shared" si="211"/>
        <v/>
      </c>
      <c r="AT184" s="392">
        <f t="shared" si="212"/>
        <v>0</v>
      </c>
      <c r="AU184" s="392" t="str">
        <f t="shared" si="213"/>
        <v/>
      </c>
      <c r="AV184" s="392" t="str">
        <f t="shared" si="214"/>
        <v/>
      </c>
      <c r="AW184" s="392" t="str">
        <f t="shared" si="215"/>
        <v/>
      </c>
      <c r="AX184" s="392" t="str">
        <f t="shared" si="216"/>
        <v/>
      </c>
      <c r="AY184" s="392" t="str">
        <f t="shared" si="217"/>
        <v/>
      </c>
      <c r="AZ184" s="392" t="str">
        <f t="shared" si="218"/>
        <v/>
      </c>
      <c r="BA184" s="392" t="str">
        <f t="shared" si="219"/>
        <v/>
      </c>
      <c r="BB184" s="392" t="str">
        <f t="shared" si="220"/>
        <v/>
      </c>
      <c r="BC184" s="392" t="str">
        <f t="shared" si="221"/>
        <v/>
      </c>
      <c r="BD184" s="396" t="str">
        <f t="shared" si="222"/>
        <v/>
      </c>
      <c r="BE184" s="386">
        <f t="shared" si="223"/>
        <v>0</v>
      </c>
      <c r="BF184" s="152"/>
      <c r="BG184" s="392">
        <f t="shared" si="224"/>
        <v>0</v>
      </c>
      <c r="BH184" s="392">
        <f t="shared" si="225"/>
        <v>0</v>
      </c>
      <c r="BI184" s="405">
        <f t="shared" si="226"/>
        <v>0</v>
      </c>
      <c r="BJ184" s="406">
        <f t="shared" si="202"/>
        <v>0</v>
      </c>
      <c r="BK184" s="391" t="str">
        <f t="shared" si="203"/>
        <v>0</v>
      </c>
      <c r="BL184" s="391" t="str">
        <f t="shared" si="204"/>
        <v>0</v>
      </c>
      <c r="BM184" s="405">
        <f t="shared" si="227"/>
        <v>0</v>
      </c>
      <c r="BN184" s="405" t="str">
        <f t="shared" si="228"/>
        <v>0m0</v>
      </c>
      <c r="BO184" s="392">
        <f t="shared" si="229"/>
        <v>0</v>
      </c>
      <c r="BP184" s="392">
        <f t="shared" si="230"/>
        <v>0</v>
      </c>
      <c r="BQ184" s="405">
        <f t="shared" si="231"/>
        <v>0</v>
      </c>
      <c r="BR184" s="406">
        <f t="shared" si="232"/>
        <v>0</v>
      </c>
      <c r="BS184" s="391" t="str">
        <f t="shared" si="233"/>
        <v>0</v>
      </c>
      <c r="BT184" s="391" t="str">
        <f t="shared" si="234"/>
        <v>0</v>
      </c>
      <c r="BU184" s="405">
        <f t="shared" si="235"/>
        <v>0</v>
      </c>
      <c r="BV184" s="405" t="str">
        <f t="shared" si="236"/>
        <v>0m0</v>
      </c>
      <c r="BW184" s="392">
        <f t="shared" si="237"/>
        <v>0</v>
      </c>
      <c r="BX184" s="392">
        <f t="shared" si="238"/>
        <v>0</v>
      </c>
      <c r="BY184" s="405">
        <f t="shared" si="239"/>
        <v>0</v>
      </c>
      <c r="BZ184" s="406">
        <f t="shared" si="240"/>
        <v>0</v>
      </c>
      <c r="CA184" s="391" t="str">
        <f t="shared" si="241"/>
        <v>0</v>
      </c>
      <c r="CB184" s="391" t="str">
        <f t="shared" si="242"/>
        <v>0</v>
      </c>
      <c r="CC184" s="405">
        <f t="shared" si="243"/>
        <v>0</v>
      </c>
      <c r="CD184" s="405" t="str">
        <f t="shared" si="244"/>
        <v>0m0</v>
      </c>
      <c r="CE184" s="392">
        <f t="shared" si="245"/>
        <v>0</v>
      </c>
      <c r="CF184" s="392">
        <f t="shared" si="246"/>
        <v>0</v>
      </c>
      <c r="CG184" s="405">
        <f t="shared" si="247"/>
        <v>0</v>
      </c>
      <c r="CH184" s="406">
        <f t="shared" si="248"/>
        <v>0</v>
      </c>
      <c r="CI184" s="391" t="str">
        <f t="shared" si="249"/>
        <v>0</v>
      </c>
      <c r="CJ184" s="391" t="str">
        <f t="shared" si="250"/>
        <v>0</v>
      </c>
      <c r="CK184" s="405">
        <f t="shared" si="251"/>
        <v>0</v>
      </c>
      <c r="CL184" s="405" t="str">
        <f t="shared" si="252"/>
        <v>0m0</v>
      </c>
      <c r="CM184" s="392">
        <f t="shared" si="253"/>
        <v>0</v>
      </c>
      <c r="CN184" s="392">
        <f t="shared" si="254"/>
        <v>0</v>
      </c>
      <c r="CO184" s="405">
        <f t="shared" si="255"/>
        <v>0</v>
      </c>
      <c r="CP184" s="406">
        <f t="shared" si="256"/>
        <v>0</v>
      </c>
      <c r="CQ184" s="391" t="str">
        <f t="shared" si="257"/>
        <v>0</v>
      </c>
      <c r="CR184" s="391" t="str">
        <f t="shared" si="258"/>
        <v>0</v>
      </c>
      <c r="CS184" s="405">
        <f t="shared" si="259"/>
        <v>0</v>
      </c>
      <c r="CT184" s="405" t="str">
        <f t="shared" si="260"/>
        <v>0m0</v>
      </c>
      <c r="CU184" s="405">
        <f t="shared" si="261"/>
        <v>0</v>
      </c>
      <c r="CV184" s="405">
        <f t="shared" si="262"/>
        <v>0</v>
      </c>
      <c r="CW184" s="405">
        <f t="shared" si="263"/>
        <v>0</v>
      </c>
      <c r="CX184" s="405">
        <f t="shared" si="264"/>
        <v>0</v>
      </c>
      <c r="CY184" s="405">
        <f t="shared" si="265"/>
        <v>0</v>
      </c>
      <c r="CZ184" s="405" t="str">
        <f t="shared" si="266"/>
        <v/>
      </c>
      <c r="DA184" s="405" t="str">
        <f t="shared" si="267"/>
        <v/>
      </c>
      <c r="DB184" s="405" t="str">
        <f t="shared" si="268"/>
        <v/>
      </c>
      <c r="DC184" s="405" t="str">
        <f t="shared" si="269"/>
        <v/>
      </c>
      <c r="DD184" s="405" t="str">
        <f t="shared" si="270"/>
        <v/>
      </c>
      <c r="DE184" s="405"/>
      <c r="DG184" s="405" t="str">
        <f t="shared" si="271"/>
        <v/>
      </c>
      <c r="DH184" s="405" t="str">
        <f t="shared" si="272"/>
        <v/>
      </c>
      <c r="DI184" s="405">
        <f t="shared" si="273"/>
        <v>0</v>
      </c>
      <c r="DJ184" s="405" t="str">
        <f t="shared" si="274"/>
        <v/>
      </c>
      <c r="DK184" s="405" t="str">
        <f t="shared" si="275"/>
        <v/>
      </c>
      <c r="DL184" s="405" t="str">
        <f t="shared" si="276"/>
        <v/>
      </c>
      <c r="DM184" s="405" t="str">
        <f t="shared" si="277"/>
        <v/>
      </c>
      <c r="DN184" s="405" t="str">
        <f t="shared" si="278"/>
        <v/>
      </c>
      <c r="DO184" s="405" t="str">
        <f t="shared" si="279"/>
        <v/>
      </c>
      <c r="DS184" s="386">
        <f t="shared" si="282"/>
        <v>0</v>
      </c>
      <c r="DT184" s="386">
        <f t="shared" si="280"/>
        <v>0</v>
      </c>
      <c r="DU184" s="404">
        <f t="shared" si="281"/>
        <v>0</v>
      </c>
    </row>
    <row r="185" spans="1:125" s="404" customFormat="1" ht="18" hidden="1" customHeight="1">
      <c r="A185" s="140" t="str">
        <f t="shared" si="205"/>
        <v/>
      </c>
      <c r="B185" s="153"/>
      <c r="C185" s="31" t="str">
        <f>IF(B185="","",VLOOKUP(B185,学連登録!$C$2:$G$3000,2,FALSE))</f>
        <v/>
      </c>
      <c r="D185" s="32" t="str">
        <f>IF(B185="","",VLOOKUP(B185,学連登録!$C$2:$G$3000,3,FALSE))</f>
        <v/>
      </c>
      <c r="E185" s="33" t="str">
        <f>IF(B185="","",VLOOKUP(B185,学連登録!$C$2:$G$3000,4,FALSE))</f>
        <v/>
      </c>
      <c r="F185" s="376" t="str">
        <f>IF(B185="","",VLOOKUP(B185,学連登録!$C$2:$I$3000,7,FALSE))</f>
        <v/>
      </c>
      <c r="G185" s="154"/>
      <c r="H185" s="915"/>
      <c r="I185" s="916"/>
      <c r="J185" s="155"/>
      <c r="K185" s="887"/>
      <c r="L185" s="888"/>
      <c r="M185" s="155"/>
      <c r="N185" s="881"/>
      <c r="O185" s="882"/>
      <c r="P185" s="154"/>
      <c r="Q185" s="887"/>
      <c r="R185" s="888"/>
      <c r="S185" s="154"/>
      <c r="T185" s="887"/>
      <c r="U185" s="888"/>
      <c r="V185" s="101" t="str">
        <f>IF(B185="","",VLOOKUP(B185,学連登録!$C$2:$H$3000,6,FALSE))</f>
        <v/>
      </c>
      <c r="W185" s="370"/>
      <c r="X185" s="152"/>
      <c r="Y185" s="116" t="str">
        <f t="shared" si="283"/>
        <v/>
      </c>
      <c r="Z185" s="97" t="str">
        <f>IF(G185="","",VLOOKUP(G185,種目名!$O$5:$T$104,3,0))</f>
        <v/>
      </c>
      <c r="AA185" s="98" t="str">
        <f>IF(J185="","",VLOOKUP(J185,種目名!$O$5:$T$104,3,0))</f>
        <v/>
      </c>
      <c r="AB185" s="117" t="str">
        <f>IF(M185="","",VLOOKUP(M185,種目名!$O$5:$T$104,3,0))</f>
        <v/>
      </c>
      <c r="AC185" s="117" t="str">
        <f>IF(P185="","",VLOOKUP(AF185,種目名!$O$5:$T$104,3,0))</f>
        <v/>
      </c>
      <c r="AD185" s="118" t="str">
        <f>IF(S185="","",VLOOKUP(AI185,種目名!$O$5:$T$104,3,0))</f>
        <v/>
      </c>
      <c r="AE185" s="115">
        <f t="shared" si="284"/>
        <v>0</v>
      </c>
      <c r="AF185" s="152" t="str">
        <f t="shared" si="285"/>
        <v/>
      </c>
      <c r="AG185" s="152" t="str">
        <f t="shared" si="286"/>
        <v/>
      </c>
      <c r="AH185" s="115">
        <f t="shared" si="287"/>
        <v>0</v>
      </c>
      <c r="AI185" s="152" t="str">
        <f t="shared" si="288"/>
        <v/>
      </c>
      <c r="AJ185" s="152" t="str">
        <f t="shared" si="289"/>
        <v/>
      </c>
      <c r="AK185" s="383"/>
      <c r="AL185" s="166">
        <f t="shared" si="206"/>
        <v>0</v>
      </c>
      <c r="AM185" s="392">
        <f t="shared" si="207"/>
        <v>0</v>
      </c>
      <c r="AN185" s="392">
        <f>COUNTIF($B$12:B185,B185)</f>
        <v>0</v>
      </c>
      <c r="AO185" s="392"/>
      <c r="AP185" s="392" t="str">
        <f t="shared" si="208"/>
        <v/>
      </c>
      <c r="AQ185" s="392" t="str">
        <f t="shared" si="209"/>
        <v/>
      </c>
      <c r="AR185" s="392" t="str">
        <f t="shared" si="210"/>
        <v/>
      </c>
      <c r="AS185" s="392" t="str">
        <f t="shared" si="211"/>
        <v/>
      </c>
      <c r="AT185" s="392">
        <f t="shared" si="212"/>
        <v>0</v>
      </c>
      <c r="AU185" s="392" t="str">
        <f t="shared" si="213"/>
        <v/>
      </c>
      <c r="AV185" s="392" t="str">
        <f t="shared" si="214"/>
        <v/>
      </c>
      <c r="AW185" s="392" t="str">
        <f t="shared" si="215"/>
        <v/>
      </c>
      <c r="AX185" s="392" t="str">
        <f t="shared" si="216"/>
        <v/>
      </c>
      <c r="AY185" s="392" t="str">
        <f t="shared" si="217"/>
        <v/>
      </c>
      <c r="AZ185" s="392" t="str">
        <f t="shared" si="218"/>
        <v/>
      </c>
      <c r="BA185" s="392" t="str">
        <f t="shared" si="219"/>
        <v/>
      </c>
      <c r="BB185" s="392" t="str">
        <f t="shared" si="220"/>
        <v/>
      </c>
      <c r="BC185" s="392" t="str">
        <f t="shared" si="221"/>
        <v/>
      </c>
      <c r="BD185" s="396" t="str">
        <f t="shared" si="222"/>
        <v/>
      </c>
      <c r="BE185" s="386">
        <f t="shared" si="223"/>
        <v>0</v>
      </c>
      <c r="BF185" s="152"/>
      <c r="BG185" s="392">
        <f t="shared" si="224"/>
        <v>0</v>
      </c>
      <c r="BH185" s="392">
        <f t="shared" si="225"/>
        <v>0</v>
      </c>
      <c r="BI185" s="405">
        <f t="shared" si="226"/>
        <v>0</v>
      </c>
      <c r="BJ185" s="406">
        <f t="shared" si="202"/>
        <v>0</v>
      </c>
      <c r="BK185" s="391" t="str">
        <f t="shared" si="203"/>
        <v>0</v>
      </c>
      <c r="BL185" s="391" t="str">
        <f t="shared" si="204"/>
        <v>0</v>
      </c>
      <c r="BM185" s="405">
        <f t="shared" si="227"/>
        <v>0</v>
      </c>
      <c r="BN185" s="405" t="str">
        <f t="shared" si="228"/>
        <v>0m0</v>
      </c>
      <c r="BO185" s="392">
        <f t="shared" si="229"/>
        <v>0</v>
      </c>
      <c r="BP185" s="392">
        <f t="shared" si="230"/>
        <v>0</v>
      </c>
      <c r="BQ185" s="405">
        <f t="shared" si="231"/>
        <v>0</v>
      </c>
      <c r="BR185" s="406">
        <f t="shared" si="232"/>
        <v>0</v>
      </c>
      <c r="BS185" s="391" t="str">
        <f t="shared" si="233"/>
        <v>0</v>
      </c>
      <c r="BT185" s="391" t="str">
        <f t="shared" si="234"/>
        <v>0</v>
      </c>
      <c r="BU185" s="405">
        <f t="shared" si="235"/>
        <v>0</v>
      </c>
      <c r="BV185" s="405" t="str">
        <f t="shared" si="236"/>
        <v>0m0</v>
      </c>
      <c r="BW185" s="392">
        <f t="shared" si="237"/>
        <v>0</v>
      </c>
      <c r="BX185" s="392">
        <f t="shared" si="238"/>
        <v>0</v>
      </c>
      <c r="BY185" s="405">
        <f t="shared" si="239"/>
        <v>0</v>
      </c>
      <c r="BZ185" s="406">
        <f t="shared" si="240"/>
        <v>0</v>
      </c>
      <c r="CA185" s="391" t="str">
        <f t="shared" si="241"/>
        <v>0</v>
      </c>
      <c r="CB185" s="391" t="str">
        <f t="shared" si="242"/>
        <v>0</v>
      </c>
      <c r="CC185" s="405">
        <f t="shared" si="243"/>
        <v>0</v>
      </c>
      <c r="CD185" s="405" t="str">
        <f t="shared" si="244"/>
        <v>0m0</v>
      </c>
      <c r="CE185" s="392">
        <f t="shared" si="245"/>
        <v>0</v>
      </c>
      <c r="CF185" s="392">
        <f t="shared" si="246"/>
        <v>0</v>
      </c>
      <c r="CG185" s="405">
        <f t="shared" si="247"/>
        <v>0</v>
      </c>
      <c r="CH185" s="406">
        <f t="shared" si="248"/>
        <v>0</v>
      </c>
      <c r="CI185" s="391" t="str">
        <f t="shared" si="249"/>
        <v>0</v>
      </c>
      <c r="CJ185" s="391" t="str">
        <f t="shared" si="250"/>
        <v>0</v>
      </c>
      <c r="CK185" s="405">
        <f t="shared" si="251"/>
        <v>0</v>
      </c>
      <c r="CL185" s="405" t="str">
        <f t="shared" si="252"/>
        <v>0m0</v>
      </c>
      <c r="CM185" s="392">
        <f t="shared" si="253"/>
        <v>0</v>
      </c>
      <c r="CN185" s="392">
        <f t="shared" si="254"/>
        <v>0</v>
      </c>
      <c r="CO185" s="405">
        <f t="shared" si="255"/>
        <v>0</v>
      </c>
      <c r="CP185" s="406">
        <f t="shared" si="256"/>
        <v>0</v>
      </c>
      <c r="CQ185" s="391" t="str">
        <f t="shared" si="257"/>
        <v>0</v>
      </c>
      <c r="CR185" s="391" t="str">
        <f t="shared" si="258"/>
        <v>0</v>
      </c>
      <c r="CS185" s="405">
        <f t="shared" si="259"/>
        <v>0</v>
      </c>
      <c r="CT185" s="405" t="str">
        <f t="shared" si="260"/>
        <v>0m0</v>
      </c>
      <c r="CU185" s="405">
        <f t="shared" si="261"/>
        <v>0</v>
      </c>
      <c r="CV185" s="405">
        <f t="shared" si="262"/>
        <v>0</v>
      </c>
      <c r="CW185" s="405">
        <f t="shared" si="263"/>
        <v>0</v>
      </c>
      <c r="CX185" s="405">
        <f t="shared" si="264"/>
        <v>0</v>
      </c>
      <c r="CY185" s="405">
        <f t="shared" si="265"/>
        <v>0</v>
      </c>
      <c r="CZ185" s="405" t="str">
        <f t="shared" si="266"/>
        <v/>
      </c>
      <c r="DA185" s="405" t="str">
        <f t="shared" si="267"/>
        <v/>
      </c>
      <c r="DB185" s="405" t="str">
        <f t="shared" si="268"/>
        <v/>
      </c>
      <c r="DC185" s="405" t="str">
        <f t="shared" si="269"/>
        <v/>
      </c>
      <c r="DD185" s="405" t="str">
        <f t="shared" si="270"/>
        <v/>
      </c>
      <c r="DE185" s="405"/>
      <c r="DG185" s="405" t="str">
        <f t="shared" si="271"/>
        <v/>
      </c>
      <c r="DH185" s="405" t="str">
        <f t="shared" si="272"/>
        <v/>
      </c>
      <c r="DI185" s="405">
        <f t="shared" si="273"/>
        <v>0</v>
      </c>
      <c r="DJ185" s="405" t="str">
        <f t="shared" si="274"/>
        <v/>
      </c>
      <c r="DK185" s="405" t="str">
        <f t="shared" si="275"/>
        <v/>
      </c>
      <c r="DL185" s="405" t="str">
        <f t="shared" si="276"/>
        <v/>
      </c>
      <c r="DM185" s="405" t="str">
        <f t="shared" si="277"/>
        <v/>
      </c>
      <c r="DN185" s="405" t="str">
        <f t="shared" si="278"/>
        <v/>
      </c>
      <c r="DO185" s="405" t="str">
        <f t="shared" si="279"/>
        <v/>
      </c>
      <c r="DS185" s="386">
        <f t="shared" si="282"/>
        <v>0</v>
      </c>
      <c r="DT185" s="386">
        <f t="shared" si="280"/>
        <v>0</v>
      </c>
      <c r="DU185" s="404">
        <f t="shared" si="281"/>
        <v>0</v>
      </c>
    </row>
    <row r="186" spans="1:125" s="404" customFormat="1" ht="18" hidden="1" customHeight="1">
      <c r="A186" s="140" t="str">
        <f t="shared" si="205"/>
        <v/>
      </c>
      <c r="B186" s="153"/>
      <c r="C186" s="31" t="str">
        <f>IF(B186="","",VLOOKUP(B186,学連登録!$C$2:$G$3000,2,FALSE))</f>
        <v/>
      </c>
      <c r="D186" s="32" t="str">
        <f>IF(B186="","",VLOOKUP(B186,学連登録!$C$2:$G$3000,3,FALSE))</f>
        <v/>
      </c>
      <c r="E186" s="33" t="str">
        <f>IF(B186="","",VLOOKUP(B186,学連登録!$C$2:$G$3000,4,FALSE))</f>
        <v/>
      </c>
      <c r="F186" s="376" t="str">
        <f>IF(B186="","",VLOOKUP(B186,学連登録!$C$2:$I$3000,7,FALSE))</f>
        <v/>
      </c>
      <c r="G186" s="154"/>
      <c r="H186" s="915"/>
      <c r="I186" s="916"/>
      <c r="J186" s="155"/>
      <c r="K186" s="887"/>
      <c r="L186" s="888"/>
      <c r="M186" s="155"/>
      <c r="N186" s="881"/>
      <c r="O186" s="882"/>
      <c r="P186" s="154"/>
      <c r="Q186" s="887"/>
      <c r="R186" s="888"/>
      <c r="S186" s="154"/>
      <c r="T186" s="887"/>
      <c r="U186" s="888"/>
      <c r="V186" s="101" t="str">
        <f>IF(B186="","",VLOOKUP(B186,学連登録!$C$2:$H$3000,6,FALSE))</f>
        <v/>
      </c>
      <c r="W186" s="370"/>
      <c r="X186" s="152"/>
      <c r="Y186" s="116" t="str">
        <f t="shared" si="283"/>
        <v/>
      </c>
      <c r="Z186" s="97" t="str">
        <f>IF(G186="","",VLOOKUP(G186,種目名!$O$5:$T$104,3,0))</f>
        <v/>
      </c>
      <c r="AA186" s="98" t="str">
        <f>IF(J186="","",VLOOKUP(J186,種目名!$O$5:$T$104,3,0))</f>
        <v/>
      </c>
      <c r="AB186" s="117" t="str">
        <f>IF(M186="","",VLOOKUP(M186,種目名!$O$5:$T$104,3,0))</f>
        <v/>
      </c>
      <c r="AC186" s="117" t="str">
        <f>IF(P186="","",VLOOKUP(AF186,種目名!$O$5:$T$104,3,0))</f>
        <v/>
      </c>
      <c r="AD186" s="118" t="str">
        <f>IF(S186="","",VLOOKUP(AI186,種目名!$O$5:$T$104,3,0))</f>
        <v/>
      </c>
      <c r="AE186" s="115">
        <f t="shared" si="284"/>
        <v>0</v>
      </c>
      <c r="AF186" s="152" t="str">
        <f t="shared" si="285"/>
        <v/>
      </c>
      <c r="AG186" s="152" t="str">
        <f t="shared" si="286"/>
        <v/>
      </c>
      <c r="AH186" s="115">
        <f t="shared" si="287"/>
        <v>0</v>
      </c>
      <c r="AI186" s="152" t="str">
        <f t="shared" si="288"/>
        <v/>
      </c>
      <c r="AJ186" s="152" t="str">
        <f t="shared" si="289"/>
        <v/>
      </c>
      <c r="AK186" s="383"/>
      <c r="AL186" s="166">
        <f t="shared" si="206"/>
        <v>0</v>
      </c>
      <c r="AM186" s="392">
        <f t="shared" si="207"/>
        <v>0</v>
      </c>
      <c r="AN186" s="392">
        <f>COUNTIF($B$12:B186,B186)</f>
        <v>0</v>
      </c>
      <c r="AO186" s="392"/>
      <c r="AP186" s="392" t="str">
        <f t="shared" si="208"/>
        <v/>
      </c>
      <c r="AQ186" s="392" t="str">
        <f t="shared" si="209"/>
        <v/>
      </c>
      <c r="AR186" s="392" t="str">
        <f t="shared" si="210"/>
        <v/>
      </c>
      <c r="AS186" s="392" t="str">
        <f t="shared" si="211"/>
        <v/>
      </c>
      <c r="AT186" s="392">
        <f t="shared" si="212"/>
        <v>0</v>
      </c>
      <c r="AU186" s="392" t="str">
        <f t="shared" si="213"/>
        <v/>
      </c>
      <c r="AV186" s="392" t="str">
        <f t="shared" si="214"/>
        <v/>
      </c>
      <c r="AW186" s="392" t="str">
        <f t="shared" si="215"/>
        <v/>
      </c>
      <c r="AX186" s="392" t="str">
        <f t="shared" si="216"/>
        <v/>
      </c>
      <c r="AY186" s="392" t="str">
        <f t="shared" si="217"/>
        <v/>
      </c>
      <c r="AZ186" s="392" t="str">
        <f t="shared" si="218"/>
        <v/>
      </c>
      <c r="BA186" s="392" t="str">
        <f t="shared" si="219"/>
        <v/>
      </c>
      <c r="BB186" s="392" t="str">
        <f t="shared" si="220"/>
        <v/>
      </c>
      <c r="BC186" s="392" t="str">
        <f t="shared" si="221"/>
        <v/>
      </c>
      <c r="BD186" s="396" t="str">
        <f t="shared" si="222"/>
        <v/>
      </c>
      <c r="BE186" s="386">
        <f t="shared" si="223"/>
        <v>0</v>
      </c>
      <c r="BF186" s="152"/>
      <c r="BG186" s="392">
        <f t="shared" si="224"/>
        <v>0</v>
      </c>
      <c r="BH186" s="392">
        <f t="shared" si="225"/>
        <v>0</v>
      </c>
      <c r="BI186" s="405">
        <f t="shared" si="226"/>
        <v>0</v>
      </c>
      <c r="BJ186" s="406">
        <f t="shared" si="202"/>
        <v>0</v>
      </c>
      <c r="BK186" s="391" t="str">
        <f t="shared" si="203"/>
        <v>0</v>
      </c>
      <c r="BL186" s="391" t="str">
        <f t="shared" si="204"/>
        <v>0</v>
      </c>
      <c r="BM186" s="405">
        <f t="shared" si="227"/>
        <v>0</v>
      </c>
      <c r="BN186" s="405" t="str">
        <f t="shared" si="228"/>
        <v>0m0</v>
      </c>
      <c r="BO186" s="392">
        <f t="shared" si="229"/>
        <v>0</v>
      </c>
      <c r="BP186" s="392">
        <f t="shared" si="230"/>
        <v>0</v>
      </c>
      <c r="BQ186" s="405">
        <f t="shared" si="231"/>
        <v>0</v>
      </c>
      <c r="BR186" s="406">
        <f t="shared" si="232"/>
        <v>0</v>
      </c>
      <c r="BS186" s="391" t="str">
        <f t="shared" si="233"/>
        <v>0</v>
      </c>
      <c r="BT186" s="391" t="str">
        <f t="shared" si="234"/>
        <v>0</v>
      </c>
      <c r="BU186" s="405">
        <f t="shared" si="235"/>
        <v>0</v>
      </c>
      <c r="BV186" s="405" t="str">
        <f t="shared" si="236"/>
        <v>0m0</v>
      </c>
      <c r="BW186" s="392">
        <f t="shared" si="237"/>
        <v>0</v>
      </c>
      <c r="BX186" s="392">
        <f t="shared" si="238"/>
        <v>0</v>
      </c>
      <c r="BY186" s="405">
        <f t="shared" si="239"/>
        <v>0</v>
      </c>
      <c r="BZ186" s="406">
        <f t="shared" si="240"/>
        <v>0</v>
      </c>
      <c r="CA186" s="391" t="str">
        <f t="shared" si="241"/>
        <v>0</v>
      </c>
      <c r="CB186" s="391" t="str">
        <f t="shared" si="242"/>
        <v>0</v>
      </c>
      <c r="CC186" s="405">
        <f t="shared" si="243"/>
        <v>0</v>
      </c>
      <c r="CD186" s="405" t="str">
        <f t="shared" si="244"/>
        <v>0m0</v>
      </c>
      <c r="CE186" s="392">
        <f t="shared" si="245"/>
        <v>0</v>
      </c>
      <c r="CF186" s="392">
        <f t="shared" si="246"/>
        <v>0</v>
      </c>
      <c r="CG186" s="405">
        <f t="shared" si="247"/>
        <v>0</v>
      </c>
      <c r="CH186" s="406">
        <f t="shared" si="248"/>
        <v>0</v>
      </c>
      <c r="CI186" s="391" t="str">
        <f t="shared" si="249"/>
        <v>0</v>
      </c>
      <c r="CJ186" s="391" t="str">
        <f t="shared" si="250"/>
        <v>0</v>
      </c>
      <c r="CK186" s="405">
        <f t="shared" si="251"/>
        <v>0</v>
      </c>
      <c r="CL186" s="405" t="str">
        <f t="shared" si="252"/>
        <v>0m0</v>
      </c>
      <c r="CM186" s="392">
        <f t="shared" si="253"/>
        <v>0</v>
      </c>
      <c r="CN186" s="392">
        <f t="shared" si="254"/>
        <v>0</v>
      </c>
      <c r="CO186" s="405">
        <f t="shared" si="255"/>
        <v>0</v>
      </c>
      <c r="CP186" s="406">
        <f t="shared" si="256"/>
        <v>0</v>
      </c>
      <c r="CQ186" s="391" t="str">
        <f t="shared" si="257"/>
        <v>0</v>
      </c>
      <c r="CR186" s="391" t="str">
        <f t="shared" si="258"/>
        <v>0</v>
      </c>
      <c r="CS186" s="405">
        <f t="shared" si="259"/>
        <v>0</v>
      </c>
      <c r="CT186" s="405" t="str">
        <f t="shared" si="260"/>
        <v>0m0</v>
      </c>
      <c r="CU186" s="405">
        <f t="shared" si="261"/>
        <v>0</v>
      </c>
      <c r="CV186" s="405">
        <f t="shared" si="262"/>
        <v>0</v>
      </c>
      <c r="CW186" s="405">
        <f t="shared" si="263"/>
        <v>0</v>
      </c>
      <c r="CX186" s="405">
        <f t="shared" si="264"/>
        <v>0</v>
      </c>
      <c r="CY186" s="405">
        <f t="shared" si="265"/>
        <v>0</v>
      </c>
      <c r="CZ186" s="405" t="str">
        <f t="shared" si="266"/>
        <v/>
      </c>
      <c r="DA186" s="405" t="str">
        <f t="shared" si="267"/>
        <v/>
      </c>
      <c r="DB186" s="405" t="str">
        <f t="shared" si="268"/>
        <v/>
      </c>
      <c r="DC186" s="405" t="str">
        <f t="shared" si="269"/>
        <v/>
      </c>
      <c r="DD186" s="405" t="str">
        <f t="shared" si="270"/>
        <v/>
      </c>
      <c r="DE186" s="405"/>
      <c r="DG186" s="405" t="str">
        <f t="shared" si="271"/>
        <v/>
      </c>
      <c r="DH186" s="405" t="str">
        <f t="shared" si="272"/>
        <v/>
      </c>
      <c r="DI186" s="405">
        <f t="shared" si="273"/>
        <v>0</v>
      </c>
      <c r="DJ186" s="405" t="str">
        <f t="shared" si="274"/>
        <v/>
      </c>
      <c r="DK186" s="405" t="str">
        <f t="shared" si="275"/>
        <v/>
      </c>
      <c r="DL186" s="405" t="str">
        <f t="shared" si="276"/>
        <v/>
      </c>
      <c r="DM186" s="405" t="str">
        <f t="shared" si="277"/>
        <v/>
      </c>
      <c r="DN186" s="405" t="str">
        <f t="shared" si="278"/>
        <v/>
      </c>
      <c r="DO186" s="405" t="str">
        <f t="shared" si="279"/>
        <v/>
      </c>
      <c r="DS186" s="386">
        <f t="shared" si="282"/>
        <v>0</v>
      </c>
      <c r="DT186" s="386">
        <f t="shared" si="280"/>
        <v>0</v>
      </c>
      <c r="DU186" s="404">
        <f t="shared" si="281"/>
        <v>0</v>
      </c>
    </row>
    <row r="187" spans="1:125" s="404" customFormat="1" ht="18" hidden="1" customHeight="1">
      <c r="A187" s="140" t="str">
        <f t="shared" si="205"/>
        <v/>
      </c>
      <c r="B187" s="153"/>
      <c r="C187" s="31" t="str">
        <f>IF(B187="","",VLOOKUP(B187,学連登録!$C$2:$G$3000,2,FALSE))</f>
        <v/>
      </c>
      <c r="D187" s="32" t="str">
        <f>IF(B187="","",VLOOKUP(B187,学連登録!$C$2:$G$3000,3,FALSE))</f>
        <v/>
      </c>
      <c r="E187" s="33" t="str">
        <f>IF(B187="","",VLOOKUP(B187,学連登録!$C$2:$G$3000,4,FALSE))</f>
        <v/>
      </c>
      <c r="F187" s="376" t="str">
        <f>IF(B187="","",VLOOKUP(B187,学連登録!$C$2:$I$3000,7,FALSE))</f>
        <v/>
      </c>
      <c r="G187" s="154"/>
      <c r="H187" s="915"/>
      <c r="I187" s="916"/>
      <c r="J187" s="155"/>
      <c r="K187" s="887"/>
      <c r="L187" s="888"/>
      <c r="M187" s="155"/>
      <c r="N187" s="881"/>
      <c r="O187" s="882"/>
      <c r="P187" s="154"/>
      <c r="Q187" s="887"/>
      <c r="R187" s="888"/>
      <c r="S187" s="154"/>
      <c r="T187" s="887"/>
      <c r="U187" s="888"/>
      <c r="V187" s="101" t="str">
        <f>IF(B187="","",VLOOKUP(B187,学連登録!$C$2:$H$3000,6,FALSE))</f>
        <v/>
      </c>
      <c r="W187" s="370"/>
      <c r="X187" s="152"/>
      <c r="Y187" s="116" t="str">
        <f t="shared" si="283"/>
        <v/>
      </c>
      <c r="Z187" s="97" t="str">
        <f>IF(G187="","",VLOOKUP(G187,種目名!$O$5:$T$104,3,0))</f>
        <v/>
      </c>
      <c r="AA187" s="98" t="str">
        <f>IF(J187="","",VLOOKUP(J187,種目名!$O$5:$T$104,3,0))</f>
        <v/>
      </c>
      <c r="AB187" s="117" t="str">
        <f>IF(M187="","",VLOOKUP(M187,種目名!$O$5:$T$104,3,0))</f>
        <v/>
      </c>
      <c r="AC187" s="117" t="str">
        <f>IF(P187="","",VLOOKUP(AF187,種目名!$O$5:$T$104,3,0))</f>
        <v/>
      </c>
      <c r="AD187" s="118" t="str">
        <f>IF(S187="","",VLOOKUP(AI187,種目名!$O$5:$T$104,3,0))</f>
        <v/>
      </c>
      <c r="AE187" s="115">
        <f t="shared" si="284"/>
        <v>0</v>
      </c>
      <c r="AF187" s="152" t="str">
        <f t="shared" si="285"/>
        <v/>
      </c>
      <c r="AG187" s="152" t="str">
        <f t="shared" si="286"/>
        <v/>
      </c>
      <c r="AH187" s="115">
        <f t="shared" si="287"/>
        <v>0</v>
      </c>
      <c r="AI187" s="152" t="str">
        <f t="shared" si="288"/>
        <v/>
      </c>
      <c r="AJ187" s="152" t="str">
        <f t="shared" si="289"/>
        <v/>
      </c>
      <c r="AK187" s="383"/>
      <c r="AL187" s="166">
        <f t="shared" si="206"/>
        <v>0</v>
      </c>
      <c r="AM187" s="392">
        <f t="shared" si="207"/>
        <v>0</v>
      </c>
      <c r="AN187" s="392">
        <f>COUNTIF($B$12:B187,B187)</f>
        <v>0</v>
      </c>
      <c r="AO187" s="392"/>
      <c r="AP187" s="392" t="str">
        <f t="shared" si="208"/>
        <v/>
      </c>
      <c r="AQ187" s="392" t="str">
        <f t="shared" si="209"/>
        <v/>
      </c>
      <c r="AR187" s="392" t="str">
        <f t="shared" si="210"/>
        <v/>
      </c>
      <c r="AS187" s="392" t="str">
        <f t="shared" si="211"/>
        <v/>
      </c>
      <c r="AT187" s="392">
        <f t="shared" si="212"/>
        <v>0</v>
      </c>
      <c r="AU187" s="392" t="str">
        <f t="shared" si="213"/>
        <v/>
      </c>
      <c r="AV187" s="392" t="str">
        <f t="shared" si="214"/>
        <v/>
      </c>
      <c r="AW187" s="392" t="str">
        <f t="shared" si="215"/>
        <v/>
      </c>
      <c r="AX187" s="392" t="str">
        <f t="shared" si="216"/>
        <v/>
      </c>
      <c r="AY187" s="392" t="str">
        <f t="shared" si="217"/>
        <v/>
      </c>
      <c r="AZ187" s="392" t="str">
        <f t="shared" si="218"/>
        <v/>
      </c>
      <c r="BA187" s="392" t="str">
        <f t="shared" si="219"/>
        <v/>
      </c>
      <c r="BB187" s="392" t="str">
        <f t="shared" si="220"/>
        <v/>
      </c>
      <c r="BC187" s="392" t="str">
        <f t="shared" si="221"/>
        <v/>
      </c>
      <c r="BD187" s="396" t="str">
        <f t="shared" si="222"/>
        <v/>
      </c>
      <c r="BE187" s="386">
        <f t="shared" si="223"/>
        <v>0</v>
      </c>
      <c r="BF187" s="152"/>
      <c r="BG187" s="392">
        <f t="shared" si="224"/>
        <v>0</v>
      </c>
      <c r="BH187" s="392">
        <f t="shared" si="225"/>
        <v>0</v>
      </c>
      <c r="BI187" s="405">
        <f t="shared" si="226"/>
        <v>0</v>
      </c>
      <c r="BJ187" s="406">
        <f t="shared" si="202"/>
        <v>0</v>
      </c>
      <c r="BK187" s="391" t="str">
        <f t="shared" si="203"/>
        <v>0</v>
      </c>
      <c r="BL187" s="391" t="str">
        <f t="shared" si="204"/>
        <v>0</v>
      </c>
      <c r="BM187" s="405">
        <f t="shared" si="227"/>
        <v>0</v>
      </c>
      <c r="BN187" s="405" t="str">
        <f t="shared" si="228"/>
        <v>0m0</v>
      </c>
      <c r="BO187" s="392">
        <f t="shared" si="229"/>
        <v>0</v>
      </c>
      <c r="BP187" s="392">
        <f t="shared" si="230"/>
        <v>0</v>
      </c>
      <c r="BQ187" s="405">
        <f t="shared" si="231"/>
        <v>0</v>
      </c>
      <c r="BR187" s="406">
        <f t="shared" si="232"/>
        <v>0</v>
      </c>
      <c r="BS187" s="391" t="str">
        <f t="shared" si="233"/>
        <v>0</v>
      </c>
      <c r="BT187" s="391" t="str">
        <f t="shared" si="234"/>
        <v>0</v>
      </c>
      <c r="BU187" s="405">
        <f t="shared" si="235"/>
        <v>0</v>
      </c>
      <c r="BV187" s="405" t="str">
        <f t="shared" si="236"/>
        <v>0m0</v>
      </c>
      <c r="BW187" s="392">
        <f t="shared" si="237"/>
        <v>0</v>
      </c>
      <c r="BX187" s="392">
        <f t="shared" si="238"/>
        <v>0</v>
      </c>
      <c r="BY187" s="405">
        <f t="shared" si="239"/>
        <v>0</v>
      </c>
      <c r="BZ187" s="406">
        <f t="shared" si="240"/>
        <v>0</v>
      </c>
      <c r="CA187" s="391" t="str">
        <f t="shared" si="241"/>
        <v>0</v>
      </c>
      <c r="CB187" s="391" t="str">
        <f t="shared" si="242"/>
        <v>0</v>
      </c>
      <c r="CC187" s="405">
        <f t="shared" si="243"/>
        <v>0</v>
      </c>
      <c r="CD187" s="405" t="str">
        <f t="shared" si="244"/>
        <v>0m0</v>
      </c>
      <c r="CE187" s="392">
        <f t="shared" si="245"/>
        <v>0</v>
      </c>
      <c r="CF187" s="392">
        <f t="shared" si="246"/>
        <v>0</v>
      </c>
      <c r="CG187" s="405">
        <f t="shared" si="247"/>
        <v>0</v>
      </c>
      <c r="CH187" s="406">
        <f t="shared" si="248"/>
        <v>0</v>
      </c>
      <c r="CI187" s="391" t="str">
        <f t="shared" si="249"/>
        <v>0</v>
      </c>
      <c r="CJ187" s="391" t="str">
        <f t="shared" si="250"/>
        <v>0</v>
      </c>
      <c r="CK187" s="405">
        <f t="shared" si="251"/>
        <v>0</v>
      </c>
      <c r="CL187" s="405" t="str">
        <f t="shared" si="252"/>
        <v>0m0</v>
      </c>
      <c r="CM187" s="392">
        <f t="shared" si="253"/>
        <v>0</v>
      </c>
      <c r="CN187" s="392">
        <f t="shared" si="254"/>
        <v>0</v>
      </c>
      <c r="CO187" s="405">
        <f t="shared" si="255"/>
        <v>0</v>
      </c>
      <c r="CP187" s="406">
        <f t="shared" si="256"/>
        <v>0</v>
      </c>
      <c r="CQ187" s="391" t="str">
        <f t="shared" si="257"/>
        <v>0</v>
      </c>
      <c r="CR187" s="391" t="str">
        <f t="shared" si="258"/>
        <v>0</v>
      </c>
      <c r="CS187" s="405">
        <f t="shared" si="259"/>
        <v>0</v>
      </c>
      <c r="CT187" s="405" t="str">
        <f t="shared" si="260"/>
        <v>0m0</v>
      </c>
      <c r="CU187" s="405">
        <f t="shared" si="261"/>
        <v>0</v>
      </c>
      <c r="CV187" s="405">
        <f t="shared" si="262"/>
        <v>0</v>
      </c>
      <c r="CW187" s="405">
        <f t="shared" si="263"/>
        <v>0</v>
      </c>
      <c r="CX187" s="405">
        <f t="shared" si="264"/>
        <v>0</v>
      </c>
      <c r="CY187" s="405">
        <f t="shared" si="265"/>
        <v>0</v>
      </c>
      <c r="CZ187" s="405" t="str">
        <f t="shared" si="266"/>
        <v/>
      </c>
      <c r="DA187" s="405" t="str">
        <f t="shared" si="267"/>
        <v/>
      </c>
      <c r="DB187" s="405" t="str">
        <f t="shared" si="268"/>
        <v/>
      </c>
      <c r="DC187" s="405" t="str">
        <f t="shared" si="269"/>
        <v/>
      </c>
      <c r="DD187" s="405" t="str">
        <f t="shared" si="270"/>
        <v/>
      </c>
      <c r="DE187" s="405"/>
      <c r="DG187" s="405" t="str">
        <f t="shared" si="271"/>
        <v/>
      </c>
      <c r="DH187" s="405" t="str">
        <f t="shared" si="272"/>
        <v/>
      </c>
      <c r="DI187" s="405">
        <f t="shared" si="273"/>
        <v>0</v>
      </c>
      <c r="DJ187" s="405" t="str">
        <f t="shared" si="274"/>
        <v/>
      </c>
      <c r="DK187" s="405" t="str">
        <f t="shared" si="275"/>
        <v/>
      </c>
      <c r="DL187" s="405" t="str">
        <f t="shared" si="276"/>
        <v/>
      </c>
      <c r="DM187" s="405" t="str">
        <f t="shared" si="277"/>
        <v/>
      </c>
      <c r="DN187" s="405" t="str">
        <f t="shared" si="278"/>
        <v/>
      </c>
      <c r="DO187" s="405" t="str">
        <f t="shared" si="279"/>
        <v/>
      </c>
      <c r="DS187" s="386">
        <f t="shared" si="282"/>
        <v>0</v>
      </c>
      <c r="DT187" s="386">
        <f t="shared" si="280"/>
        <v>0</v>
      </c>
      <c r="DU187" s="404">
        <f t="shared" si="281"/>
        <v>0</v>
      </c>
    </row>
    <row r="188" spans="1:125" s="404" customFormat="1" ht="18" hidden="1" customHeight="1">
      <c r="A188" s="140" t="str">
        <f t="shared" si="205"/>
        <v/>
      </c>
      <c r="B188" s="153"/>
      <c r="C188" s="31" t="str">
        <f>IF(B188="","",VLOOKUP(B188,学連登録!$C$2:$G$3000,2,FALSE))</f>
        <v/>
      </c>
      <c r="D188" s="32" t="str">
        <f>IF(B188="","",VLOOKUP(B188,学連登録!$C$2:$G$3000,3,FALSE))</f>
        <v/>
      </c>
      <c r="E188" s="33" t="str">
        <f>IF(B188="","",VLOOKUP(B188,学連登録!$C$2:$G$3000,4,FALSE))</f>
        <v/>
      </c>
      <c r="F188" s="376" t="str">
        <f>IF(B188="","",VLOOKUP(B188,学連登録!$C$2:$I$3000,7,FALSE))</f>
        <v/>
      </c>
      <c r="G188" s="154"/>
      <c r="H188" s="915"/>
      <c r="I188" s="916"/>
      <c r="J188" s="155"/>
      <c r="K188" s="887"/>
      <c r="L188" s="888"/>
      <c r="M188" s="155"/>
      <c r="N188" s="881"/>
      <c r="O188" s="882"/>
      <c r="P188" s="154"/>
      <c r="Q188" s="887"/>
      <c r="R188" s="888"/>
      <c r="S188" s="154"/>
      <c r="T188" s="887"/>
      <c r="U188" s="888"/>
      <c r="V188" s="101" t="str">
        <f>IF(B188="","",VLOOKUP(B188,学連登録!$C$2:$H$3000,6,FALSE))</f>
        <v/>
      </c>
      <c r="W188" s="370"/>
      <c r="X188" s="152"/>
      <c r="Y188" s="116" t="str">
        <f t="shared" si="283"/>
        <v/>
      </c>
      <c r="Z188" s="97" t="str">
        <f>IF(G188="","",VLOOKUP(G188,種目名!$O$5:$T$104,3,0))</f>
        <v/>
      </c>
      <c r="AA188" s="98" t="str">
        <f>IF(J188="","",VLOOKUP(J188,種目名!$O$5:$T$104,3,0))</f>
        <v/>
      </c>
      <c r="AB188" s="117" t="str">
        <f>IF(M188="","",VLOOKUP(M188,種目名!$O$5:$T$104,3,0))</f>
        <v/>
      </c>
      <c r="AC188" s="117" t="str">
        <f>IF(P188="","",VLOOKUP(AF188,種目名!$O$5:$T$104,3,0))</f>
        <v/>
      </c>
      <c r="AD188" s="118" t="str">
        <f>IF(S188="","",VLOOKUP(AI188,種目名!$O$5:$T$104,3,0))</f>
        <v/>
      </c>
      <c r="AE188" s="115">
        <f t="shared" si="284"/>
        <v>0</v>
      </c>
      <c r="AF188" s="152" t="str">
        <f t="shared" si="285"/>
        <v/>
      </c>
      <c r="AG188" s="152" t="str">
        <f t="shared" si="286"/>
        <v/>
      </c>
      <c r="AH188" s="115">
        <f t="shared" si="287"/>
        <v>0</v>
      </c>
      <c r="AI188" s="152" t="str">
        <f t="shared" si="288"/>
        <v/>
      </c>
      <c r="AJ188" s="152" t="str">
        <f t="shared" si="289"/>
        <v/>
      </c>
      <c r="AK188" s="383"/>
      <c r="AL188" s="166">
        <f t="shared" si="206"/>
        <v>0</v>
      </c>
      <c r="AM188" s="392">
        <f t="shared" si="207"/>
        <v>0</v>
      </c>
      <c r="AN188" s="392">
        <f>COUNTIF($B$12:B188,B188)</f>
        <v>0</v>
      </c>
      <c r="AO188" s="392"/>
      <c r="AP188" s="392" t="str">
        <f t="shared" si="208"/>
        <v/>
      </c>
      <c r="AQ188" s="392" t="str">
        <f t="shared" si="209"/>
        <v/>
      </c>
      <c r="AR188" s="392" t="str">
        <f t="shared" si="210"/>
        <v/>
      </c>
      <c r="AS188" s="392" t="str">
        <f t="shared" si="211"/>
        <v/>
      </c>
      <c r="AT188" s="392">
        <f t="shared" si="212"/>
        <v>0</v>
      </c>
      <c r="AU188" s="392" t="str">
        <f t="shared" si="213"/>
        <v/>
      </c>
      <c r="AV188" s="392" t="str">
        <f t="shared" si="214"/>
        <v/>
      </c>
      <c r="AW188" s="392" t="str">
        <f t="shared" si="215"/>
        <v/>
      </c>
      <c r="AX188" s="392" t="str">
        <f t="shared" si="216"/>
        <v/>
      </c>
      <c r="AY188" s="392" t="str">
        <f t="shared" si="217"/>
        <v/>
      </c>
      <c r="AZ188" s="392" t="str">
        <f t="shared" si="218"/>
        <v/>
      </c>
      <c r="BA188" s="392" t="str">
        <f t="shared" si="219"/>
        <v/>
      </c>
      <c r="BB188" s="392" t="str">
        <f t="shared" si="220"/>
        <v/>
      </c>
      <c r="BC188" s="392" t="str">
        <f t="shared" si="221"/>
        <v/>
      </c>
      <c r="BD188" s="396" t="str">
        <f t="shared" si="222"/>
        <v/>
      </c>
      <c r="BE188" s="386">
        <f t="shared" si="223"/>
        <v>0</v>
      </c>
      <c r="BF188" s="152"/>
      <c r="BG188" s="392">
        <f t="shared" si="224"/>
        <v>0</v>
      </c>
      <c r="BH188" s="392">
        <f t="shared" si="225"/>
        <v>0</v>
      </c>
      <c r="BI188" s="405">
        <f t="shared" si="226"/>
        <v>0</v>
      </c>
      <c r="BJ188" s="406">
        <f t="shared" si="202"/>
        <v>0</v>
      </c>
      <c r="BK188" s="391" t="str">
        <f t="shared" si="203"/>
        <v>0</v>
      </c>
      <c r="BL188" s="391" t="str">
        <f t="shared" si="204"/>
        <v>0</v>
      </c>
      <c r="BM188" s="405">
        <f t="shared" si="227"/>
        <v>0</v>
      </c>
      <c r="BN188" s="405" t="str">
        <f t="shared" si="228"/>
        <v>0m0</v>
      </c>
      <c r="BO188" s="392">
        <f t="shared" si="229"/>
        <v>0</v>
      </c>
      <c r="BP188" s="392">
        <f t="shared" si="230"/>
        <v>0</v>
      </c>
      <c r="BQ188" s="405">
        <f t="shared" si="231"/>
        <v>0</v>
      </c>
      <c r="BR188" s="406">
        <f t="shared" si="232"/>
        <v>0</v>
      </c>
      <c r="BS188" s="391" t="str">
        <f t="shared" si="233"/>
        <v>0</v>
      </c>
      <c r="BT188" s="391" t="str">
        <f t="shared" si="234"/>
        <v>0</v>
      </c>
      <c r="BU188" s="405">
        <f t="shared" si="235"/>
        <v>0</v>
      </c>
      <c r="BV188" s="405" t="str">
        <f t="shared" si="236"/>
        <v>0m0</v>
      </c>
      <c r="BW188" s="392">
        <f t="shared" si="237"/>
        <v>0</v>
      </c>
      <c r="BX188" s="392">
        <f t="shared" si="238"/>
        <v>0</v>
      </c>
      <c r="BY188" s="405">
        <f t="shared" si="239"/>
        <v>0</v>
      </c>
      <c r="BZ188" s="406">
        <f t="shared" si="240"/>
        <v>0</v>
      </c>
      <c r="CA188" s="391" t="str">
        <f t="shared" si="241"/>
        <v>0</v>
      </c>
      <c r="CB188" s="391" t="str">
        <f t="shared" si="242"/>
        <v>0</v>
      </c>
      <c r="CC188" s="405">
        <f t="shared" si="243"/>
        <v>0</v>
      </c>
      <c r="CD188" s="405" t="str">
        <f t="shared" si="244"/>
        <v>0m0</v>
      </c>
      <c r="CE188" s="392">
        <f t="shared" si="245"/>
        <v>0</v>
      </c>
      <c r="CF188" s="392">
        <f t="shared" si="246"/>
        <v>0</v>
      </c>
      <c r="CG188" s="405">
        <f t="shared" si="247"/>
        <v>0</v>
      </c>
      <c r="CH188" s="406">
        <f t="shared" si="248"/>
        <v>0</v>
      </c>
      <c r="CI188" s="391" t="str">
        <f t="shared" si="249"/>
        <v>0</v>
      </c>
      <c r="CJ188" s="391" t="str">
        <f t="shared" si="250"/>
        <v>0</v>
      </c>
      <c r="CK188" s="405">
        <f t="shared" si="251"/>
        <v>0</v>
      </c>
      <c r="CL188" s="405" t="str">
        <f t="shared" si="252"/>
        <v>0m0</v>
      </c>
      <c r="CM188" s="392">
        <f t="shared" si="253"/>
        <v>0</v>
      </c>
      <c r="CN188" s="392">
        <f t="shared" si="254"/>
        <v>0</v>
      </c>
      <c r="CO188" s="405">
        <f t="shared" si="255"/>
        <v>0</v>
      </c>
      <c r="CP188" s="406">
        <f t="shared" si="256"/>
        <v>0</v>
      </c>
      <c r="CQ188" s="391" t="str">
        <f t="shared" si="257"/>
        <v>0</v>
      </c>
      <c r="CR188" s="391" t="str">
        <f t="shared" si="258"/>
        <v>0</v>
      </c>
      <c r="CS188" s="405">
        <f t="shared" si="259"/>
        <v>0</v>
      </c>
      <c r="CT188" s="405" t="str">
        <f t="shared" si="260"/>
        <v>0m0</v>
      </c>
      <c r="CU188" s="405">
        <f t="shared" si="261"/>
        <v>0</v>
      </c>
      <c r="CV188" s="405">
        <f t="shared" si="262"/>
        <v>0</v>
      </c>
      <c r="CW188" s="405">
        <f t="shared" si="263"/>
        <v>0</v>
      </c>
      <c r="CX188" s="405">
        <f t="shared" si="264"/>
        <v>0</v>
      </c>
      <c r="CY188" s="405">
        <f t="shared" si="265"/>
        <v>0</v>
      </c>
      <c r="CZ188" s="405" t="str">
        <f t="shared" si="266"/>
        <v/>
      </c>
      <c r="DA188" s="405" t="str">
        <f t="shared" si="267"/>
        <v/>
      </c>
      <c r="DB188" s="405" t="str">
        <f t="shared" si="268"/>
        <v/>
      </c>
      <c r="DC188" s="405" t="str">
        <f t="shared" si="269"/>
        <v/>
      </c>
      <c r="DD188" s="405" t="str">
        <f t="shared" si="270"/>
        <v/>
      </c>
      <c r="DE188" s="405"/>
      <c r="DG188" s="405" t="str">
        <f t="shared" si="271"/>
        <v/>
      </c>
      <c r="DH188" s="405" t="str">
        <f t="shared" si="272"/>
        <v/>
      </c>
      <c r="DI188" s="405">
        <f t="shared" si="273"/>
        <v>0</v>
      </c>
      <c r="DJ188" s="405" t="str">
        <f t="shared" si="274"/>
        <v/>
      </c>
      <c r="DK188" s="405" t="str">
        <f t="shared" si="275"/>
        <v/>
      </c>
      <c r="DL188" s="405" t="str">
        <f t="shared" si="276"/>
        <v/>
      </c>
      <c r="DM188" s="405" t="str">
        <f t="shared" si="277"/>
        <v/>
      </c>
      <c r="DN188" s="405" t="str">
        <f t="shared" si="278"/>
        <v/>
      </c>
      <c r="DO188" s="405" t="str">
        <f t="shared" si="279"/>
        <v/>
      </c>
      <c r="DS188" s="386">
        <f t="shared" si="282"/>
        <v>0</v>
      </c>
      <c r="DT188" s="386">
        <f t="shared" si="280"/>
        <v>0</v>
      </c>
      <c r="DU188" s="404">
        <f t="shared" si="281"/>
        <v>0</v>
      </c>
    </row>
    <row r="189" spans="1:125" s="404" customFormat="1" ht="18" hidden="1" customHeight="1">
      <c r="A189" s="140" t="str">
        <f t="shared" si="205"/>
        <v/>
      </c>
      <c r="B189" s="153"/>
      <c r="C189" s="31" t="str">
        <f>IF(B189="","",VLOOKUP(B189,学連登録!$C$2:$G$3000,2,FALSE))</f>
        <v/>
      </c>
      <c r="D189" s="32" t="str">
        <f>IF(B189="","",VLOOKUP(B189,学連登録!$C$2:$G$3000,3,FALSE))</f>
        <v/>
      </c>
      <c r="E189" s="33" t="str">
        <f>IF(B189="","",VLOOKUP(B189,学連登録!$C$2:$G$3000,4,FALSE))</f>
        <v/>
      </c>
      <c r="F189" s="376" t="str">
        <f>IF(B189="","",VLOOKUP(B189,学連登録!$C$2:$I$3000,7,FALSE))</f>
        <v/>
      </c>
      <c r="G189" s="154"/>
      <c r="H189" s="915"/>
      <c r="I189" s="916"/>
      <c r="J189" s="155"/>
      <c r="K189" s="887"/>
      <c r="L189" s="888"/>
      <c r="M189" s="155"/>
      <c r="N189" s="881"/>
      <c r="O189" s="882"/>
      <c r="P189" s="154"/>
      <c r="Q189" s="887"/>
      <c r="R189" s="888"/>
      <c r="S189" s="154"/>
      <c r="T189" s="887"/>
      <c r="U189" s="888"/>
      <c r="V189" s="101" t="str">
        <f>IF(B189="","",VLOOKUP(B189,学連登録!$C$2:$H$3000,6,FALSE))</f>
        <v/>
      </c>
      <c r="W189" s="370"/>
      <c r="X189" s="152"/>
      <c r="Y189" s="116" t="str">
        <f t="shared" si="283"/>
        <v/>
      </c>
      <c r="Z189" s="97" t="str">
        <f>IF(G189="","",VLOOKUP(G189,種目名!$O$5:$T$104,3,0))</f>
        <v/>
      </c>
      <c r="AA189" s="98" t="str">
        <f>IF(J189="","",VLOOKUP(J189,種目名!$O$5:$T$104,3,0))</f>
        <v/>
      </c>
      <c r="AB189" s="117" t="str">
        <f>IF(M189="","",VLOOKUP(M189,種目名!$O$5:$T$104,3,0))</f>
        <v/>
      </c>
      <c r="AC189" s="117" t="str">
        <f>IF(P189="","",VLOOKUP(AF189,種目名!$O$5:$T$104,3,0))</f>
        <v/>
      </c>
      <c r="AD189" s="118" t="str">
        <f>IF(S189="","",VLOOKUP(AI189,種目名!$O$5:$T$104,3,0))</f>
        <v/>
      </c>
      <c r="AE189" s="115">
        <f t="shared" si="284"/>
        <v>0</v>
      </c>
      <c r="AF189" s="152" t="str">
        <f t="shared" si="285"/>
        <v/>
      </c>
      <c r="AG189" s="152" t="str">
        <f t="shared" si="286"/>
        <v/>
      </c>
      <c r="AH189" s="115">
        <f t="shared" si="287"/>
        <v>0</v>
      </c>
      <c r="AI189" s="152" t="str">
        <f t="shared" si="288"/>
        <v/>
      </c>
      <c r="AJ189" s="152" t="str">
        <f t="shared" si="289"/>
        <v/>
      </c>
      <c r="AK189" s="383"/>
      <c r="AL189" s="166">
        <f t="shared" si="206"/>
        <v>0</v>
      </c>
      <c r="AM189" s="392">
        <f t="shared" si="207"/>
        <v>0</v>
      </c>
      <c r="AN189" s="392">
        <f>COUNTIF($B$12:B189,B189)</f>
        <v>0</v>
      </c>
      <c r="AO189" s="392"/>
      <c r="AP189" s="392" t="str">
        <f t="shared" si="208"/>
        <v/>
      </c>
      <c r="AQ189" s="392" t="str">
        <f t="shared" si="209"/>
        <v/>
      </c>
      <c r="AR189" s="392" t="str">
        <f t="shared" si="210"/>
        <v/>
      </c>
      <c r="AS189" s="392" t="str">
        <f t="shared" si="211"/>
        <v/>
      </c>
      <c r="AT189" s="392">
        <f t="shared" si="212"/>
        <v>0</v>
      </c>
      <c r="AU189" s="392" t="str">
        <f t="shared" si="213"/>
        <v/>
      </c>
      <c r="AV189" s="392" t="str">
        <f t="shared" si="214"/>
        <v/>
      </c>
      <c r="AW189" s="392" t="str">
        <f t="shared" si="215"/>
        <v/>
      </c>
      <c r="AX189" s="392" t="str">
        <f t="shared" si="216"/>
        <v/>
      </c>
      <c r="AY189" s="392" t="str">
        <f t="shared" si="217"/>
        <v/>
      </c>
      <c r="AZ189" s="392" t="str">
        <f t="shared" si="218"/>
        <v/>
      </c>
      <c r="BA189" s="392" t="str">
        <f t="shared" si="219"/>
        <v/>
      </c>
      <c r="BB189" s="392" t="str">
        <f t="shared" si="220"/>
        <v/>
      </c>
      <c r="BC189" s="392" t="str">
        <f t="shared" si="221"/>
        <v/>
      </c>
      <c r="BD189" s="396" t="str">
        <f t="shared" si="222"/>
        <v/>
      </c>
      <c r="BE189" s="386">
        <f t="shared" si="223"/>
        <v>0</v>
      </c>
      <c r="BF189" s="152"/>
      <c r="BG189" s="392">
        <f t="shared" si="224"/>
        <v>0</v>
      </c>
      <c r="BH189" s="392">
        <f t="shared" si="225"/>
        <v>0</v>
      </c>
      <c r="BI189" s="405">
        <f t="shared" si="226"/>
        <v>0</v>
      </c>
      <c r="BJ189" s="406">
        <f t="shared" si="202"/>
        <v>0</v>
      </c>
      <c r="BK189" s="391" t="str">
        <f t="shared" si="203"/>
        <v>0</v>
      </c>
      <c r="BL189" s="391" t="str">
        <f t="shared" si="204"/>
        <v>0</v>
      </c>
      <c r="BM189" s="405">
        <f t="shared" si="227"/>
        <v>0</v>
      </c>
      <c r="BN189" s="405" t="str">
        <f t="shared" si="228"/>
        <v>0m0</v>
      </c>
      <c r="BO189" s="392">
        <f t="shared" si="229"/>
        <v>0</v>
      </c>
      <c r="BP189" s="392">
        <f t="shared" si="230"/>
        <v>0</v>
      </c>
      <c r="BQ189" s="405">
        <f t="shared" si="231"/>
        <v>0</v>
      </c>
      <c r="BR189" s="406">
        <f t="shared" si="232"/>
        <v>0</v>
      </c>
      <c r="BS189" s="391" t="str">
        <f t="shared" si="233"/>
        <v>0</v>
      </c>
      <c r="BT189" s="391" t="str">
        <f t="shared" si="234"/>
        <v>0</v>
      </c>
      <c r="BU189" s="405">
        <f t="shared" si="235"/>
        <v>0</v>
      </c>
      <c r="BV189" s="405" t="str">
        <f t="shared" si="236"/>
        <v>0m0</v>
      </c>
      <c r="BW189" s="392">
        <f t="shared" si="237"/>
        <v>0</v>
      </c>
      <c r="BX189" s="392">
        <f t="shared" si="238"/>
        <v>0</v>
      </c>
      <c r="BY189" s="405">
        <f t="shared" si="239"/>
        <v>0</v>
      </c>
      <c r="BZ189" s="406">
        <f t="shared" si="240"/>
        <v>0</v>
      </c>
      <c r="CA189" s="391" t="str">
        <f t="shared" si="241"/>
        <v>0</v>
      </c>
      <c r="CB189" s="391" t="str">
        <f t="shared" si="242"/>
        <v>0</v>
      </c>
      <c r="CC189" s="405">
        <f t="shared" si="243"/>
        <v>0</v>
      </c>
      <c r="CD189" s="405" t="str">
        <f t="shared" si="244"/>
        <v>0m0</v>
      </c>
      <c r="CE189" s="392">
        <f t="shared" si="245"/>
        <v>0</v>
      </c>
      <c r="CF189" s="392">
        <f t="shared" si="246"/>
        <v>0</v>
      </c>
      <c r="CG189" s="405">
        <f t="shared" si="247"/>
        <v>0</v>
      </c>
      <c r="CH189" s="406">
        <f t="shared" si="248"/>
        <v>0</v>
      </c>
      <c r="CI189" s="391" t="str">
        <f t="shared" si="249"/>
        <v>0</v>
      </c>
      <c r="CJ189" s="391" t="str">
        <f t="shared" si="250"/>
        <v>0</v>
      </c>
      <c r="CK189" s="405">
        <f t="shared" si="251"/>
        <v>0</v>
      </c>
      <c r="CL189" s="405" t="str">
        <f t="shared" si="252"/>
        <v>0m0</v>
      </c>
      <c r="CM189" s="392">
        <f t="shared" si="253"/>
        <v>0</v>
      </c>
      <c r="CN189" s="392">
        <f t="shared" si="254"/>
        <v>0</v>
      </c>
      <c r="CO189" s="405">
        <f t="shared" si="255"/>
        <v>0</v>
      </c>
      <c r="CP189" s="406">
        <f t="shared" si="256"/>
        <v>0</v>
      </c>
      <c r="CQ189" s="391" t="str">
        <f t="shared" si="257"/>
        <v>0</v>
      </c>
      <c r="CR189" s="391" t="str">
        <f t="shared" si="258"/>
        <v>0</v>
      </c>
      <c r="CS189" s="405">
        <f t="shared" si="259"/>
        <v>0</v>
      </c>
      <c r="CT189" s="405" t="str">
        <f t="shared" si="260"/>
        <v>0m0</v>
      </c>
      <c r="CU189" s="405">
        <f t="shared" si="261"/>
        <v>0</v>
      </c>
      <c r="CV189" s="405">
        <f t="shared" si="262"/>
        <v>0</v>
      </c>
      <c r="CW189" s="405">
        <f t="shared" si="263"/>
        <v>0</v>
      </c>
      <c r="CX189" s="405">
        <f t="shared" si="264"/>
        <v>0</v>
      </c>
      <c r="CY189" s="405">
        <f t="shared" si="265"/>
        <v>0</v>
      </c>
      <c r="CZ189" s="405" t="str">
        <f t="shared" si="266"/>
        <v/>
      </c>
      <c r="DA189" s="405" t="str">
        <f t="shared" si="267"/>
        <v/>
      </c>
      <c r="DB189" s="405" t="str">
        <f t="shared" si="268"/>
        <v/>
      </c>
      <c r="DC189" s="405" t="str">
        <f t="shared" si="269"/>
        <v/>
      </c>
      <c r="DD189" s="405" t="str">
        <f t="shared" si="270"/>
        <v/>
      </c>
      <c r="DE189" s="405"/>
      <c r="DG189" s="405" t="str">
        <f t="shared" si="271"/>
        <v/>
      </c>
      <c r="DH189" s="405" t="str">
        <f t="shared" si="272"/>
        <v/>
      </c>
      <c r="DI189" s="405">
        <f t="shared" si="273"/>
        <v>0</v>
      </c>
      <c r="DJ189" s="405" t="str">
        <f t="shared" si="274"/>
        <v/>
      </c>
      <c r="DK189" s="405" t="str">
        <f t="shared" si="275"/>
        <v/>
      </c>
      <c r="DL189" s="405" t="str">
        <f t="shared" si="276"/>
        <v/>
      </c>
      <c r="DM189" s="405" t="str">
        <f t="shared" si="277"/>
        <v/>
      </c>
      <c r="DN189" s="405" t="str">
        <f t="shared" si="278"/>
        <v/>
      </c>
      <c r="DO189" s="405" t="str">
        <f t="shared" si="279"/>
        <v/>
      </c>
      <c r="DS189" s="386">
        <f t="shared" si="282"/>
        <v>0</v>
      </c>
      <c r="DT189" s="386">
        <f t="shared" si="280"/>
        <v>0</v>
      </c>
      <c r="DU189" s="404">
        <f t="shared" si="281"/>
        <v>0</v>
      </c>
    </row>
    <row r="190" spans="1:125" s="404" customFormat="1" ht="18" hidden="1" customHeight="1">
      <c r="A190" s="140" t="str">
        <f t="shared" si="205"/>
        <v/>
      </c>
      <c r="B190" s="153"/>
      <c r="C190" s="31" t="str">
        <f>IF(B190="","",VLOOKUP(B190,学連登録!$C$2:$G$3000,2,FALSE))</f>
        <v/>
      </c>
      <c r="D190" s="32" t="str">
        <f>IF(B190="","",VLOOKUP(B190,学連登録!$C$2:$G$3000,3,FALSE))</f>
        <v/>
      </c>
      <c r="E190" s="33" t="str">
        <f>IF(B190="","",VLOOKUP(B190,学連登録!$C$2:$G$3000,4,FALSE))</f>
        <v/>
      </c>
      <c r="F190" s="376" t="str">
        <f>IF(B190="","",VLOOKUP(B190,学連登録!$C$2:$I$3000,7,FALSE))</f>
        <v/>
      </c>
      <c r="G190" s="154"/>
      <c r="H190" s="915"/>
      <c r="I190" s="916"/>
      <c r="J190" s="155"/>
      <c r="K190" s="887"/>
      <c r="L190" s="888"/>
      <c r="M190" s="155"/>
      <c r="N190" s="881"/>
      <c r="O190" s="882"/>
      <c r="P190" s="154"/>
      <c r="Q190" s="887"/>
      <c r="R190" s="888"/>
      <c r="S190" s="154"/>
      <c r="T190" s="887"/>
      <c r="U190" s="888"/>
      <c r="V190" s="101" t="str">
        <f>IF(B190="","",VLOOKUP(B190,学連登録!$C$2:$H$3000,6,FALSE))</f>
        <v/>
      </c>
      <c r="W190" s="370"/>
      <c r="X190" s="152"/>
      <c r="Y190" s="116" t="str">
        <f t="shared" si="283"/>
        <v/>
      </c>
      <c r="Z190" s="97" t="str">
        <f>IF(G190="","",VLOOKUP(G190,種目名!$O$5:$T$104,3,0))</f>
        <v/>
      </c>
      <c r="AA190" s="98" t="str">
        <f>IF(J190="","",VLOOKUP(J190,種目名!$O$5:$T$104,3,0))</f>
        <v/>
      </c>
      <c r="AB190" s="117" t="str">
        <f>IF(M190="","",VLOOKUP(M190,種目名!$O$5:$T$104,3,0))</f>
        <v/>
      </c>
      <c r="AC190" s="117" t="str">
        <f>IF(P190="","",VLOOKUP(AF190,種目名!$O$5:$T$104,3,0))</f>
        <v/>
      </c>
      <c r="AD190" s="118" t="str">
        <f>IF(S190="","",VLOOKUP(AI190,種目名!$O$5:$T$104,3,0))</f>
        <v/>
      </c>
      <c r="AE190" s="115">
        <f t="shared" si="284"/>
        <v>0</v>
      </c>
      <c r="AF190" s="152" t="str">
        <f t="shared" si="285"/>
        <v/>
      </c>
      <c r="AG190" s="152" t="str">
        <f t="shared" si="286"/>
        <v/>
      </c>
      <c r="AH190" s="115">
        <f t="shared" si="287"/>
        <v>0</v>
      </c>
      <c r="AI190" s="152" t="str">
        <f t="shared" si="288"/>
        <v/>
      </c>
      <c r="AJ190" s="152" t="str">
        <f t="shared" si="289"/>
        <v/>
      </c>
      <c r="AK190" s="383"/>
      <c r="AL190" s="166">
        <f t="shared" si="206"/>
        <v>0</v>
      </c>
      <c r="AM190" s="392">
        <f t="shared" si="207"/>
        <v>0</v>
      </c>
      <c r="AN190" s="392">
        <f>COUNTIF($B$12:B190,B190)</f>
        <v>0</v>
      </c>
      <c r="AO190" s="392"/>
      <c r="AP190" s="392" t="str">
        <f t="shared" si="208"/>
        <v/>
      </c>
      <c r="AQ190" s="392" t="str">
        <f t="shared" si="209"/>
        <v/>
      </c>
      <c r="AR190" s="392" t="str">
        <f t="shared" si="210"/>
        <v/>
      </c>
      <c r="AS190" s="392" t="str">
        <f t="shared" si="211"/>
        <v/>
      </c>
      <c r="AT190" s="392">
        <f t="shared" si="212"/>
        <v>0</v>
      </c>
      <c r="AU190" s="392" t="str">
        <f t="shared" si="213"/>
        <v/>
      </c>
      <c r="AV190" s="392" t="str">
        <f t="shared" si="214"/>
        <v/>
      </c>
      <c r="AW190" s="392" t="str">
        <f t="shared" si="215"/>
        <v/>
      </c>
      <c r="AX190" s="392" t="str">
        <f t="shared" si="216"/>
        <v/>
      </c>
      <c r="AY190" s="392" t="str">
        <f t="shared" si="217"/>
        <v/>
      </c>
      <c r="AZ190" s="392" t="str">
        <f t="shared" si="218"/>
        <v/>
      </c>
      <c r="BA190" s="392" t="str">
        <f t="shared" si="219"/>
        <v/>
      </c>
      <c r="BB190" s="392" t="str">
        <f t="shared" si="220"/>
        <v/>
      </c>
      <c r="BC190" s="392" t="str">
        <f t="shared" si="221"/>
        <v/>
      </c>
      <c r="BD190" s="396" t="str">
        <f t="shared" si="222"/>
        <v/>
      </c>
      <c r="BE190" s="386">
        <f t="shared" si="223"/>
        <v>0</v>
      </c>
      <c r="BF190" s="152"/>
      <c r="BG190" s="392">
        <f t="shared" si="224"/>
        <v>0</v>
      </c>
      <c r="BH190" s="392">
        <f t="shared" si="225"/>
        <v>0</v>
      </c>
      <c r="BI190" s="405">
        <f t="shared" si="226"/>
        <v>0</v>
      </c>
      <c r="BJ190" s="406">
        <f t="shared" si="202"/>
        <v>0</v>
      </c>
      <c r="BK190" s="391" t="str">
        <f t="shared" si="203"/>
        <v>0</v>
      </c>
      <c r="BL190" s="391" t="str">
        <f t="shared" si="204"/>
        <v>0</v>
      </c>
      <c r="BM190" s="405">
        <f t="shared" si="227"/>
        <v>0</v>
      </c>
      <c r="BN190" s="405" t="str">
        <f t="shared" si="228"/>
        <v>0m0</v>
      </c>
      <c r="BO190" s="392">
        <f t="shared" si="229"/>
        <v>0</v>
      </c>
      <c r="BP190" s="392">
        <f t="shared" si="230"/>
        <v>0</v>
      </c>
      <c r="BQ190" s="405">
        <f t="shared" si="231"/>
        <v>0</v>
      </c>
      <c r="BR190" s="406">
        <f t="shared" si="232"/>
        <v>0</v>
      </c>
      <c r="BS190" s="391" t="str">
        <f t="shared" si="233"/>
        <v>0</v>
      </c>
      <c r="BT190" s="391" t="str">
        <f t="shared" si="234"/>
        <v>0</v>
      </c>
      <c r="BU190" s="405">
        <f t="shared" si="235"/>
        <v>0</v>
      </c>
      <c r="BV190" s="405" t="str">
        <f t="shared" si="236"/>
        <v>0m0</v>
      </c>
      <c r="BW190" s="392">
        <f t="shared" si="237"/>
        <v>0</v>
      </c>
      <c r="BX190" s="392">
        <f t="shared" si="238"/>
        <v>0</v>
      </c>
      <c r="BY190" s="405">
        <f t="shared" si="239"/>
        <v>0</v>
      </c>
      <c r="BZ190" s="406">
        <f t="shared" si="240"/>
        <v>0</v>
      </c>
      <c r="CA190" s="391" t="str">
        <f t="shared" si="241"/>
        <v>0</v>
      </c>
      <c r="CB190" s="391" t="str">
        <f t="shared" si="242"/>
        <v>0</v>
      </c>
      <c r="CC190" s="405">
        <f t="shared" si="243"/>
        <v>0</v>
      </c>
      <c r="CD190" s="405" t="str">
        <f t="shared" si="244"/>
        <v>0m0</v>
      </c>
      <c r="CE190" s="392">
        <f t="shared" si="245"/>
        <v>0</v>
      </c>
      <c r="CF190" s="392">
        <f t="shared" si="246"/>
        <v>0</v>
      </c>
      <c r="CG190" s="405">
        <f t="shared" si="247"/>
        <v>0</v>
      </c>
      <c r="CH190" s="406">
        <f t="shared" si="248"/>
        <v>0</v>
      </c>
      <c r="CI190" s="391" t="str">
        <f t="shared" si="249"/>
        <v>0</v>
      </c>
      <c r="CJ190" s="391" t="str">
        <f t="shared" si="250"/>
        <v>0</v>
      </c>
      <c r="CK190" s="405">
        <f t="shared" si="251"/>
        <v>0</v>
      </c>
      <c r="CL190" s="405" t="str">
        <f t="shared" si="252"/>
        <v>0m0</v>
      </c>
      <c r="CM190" s="392">
        <f t="shared" si="253"/>
        <v>0</v>
      </c>
      <c r="CN190" s="392">
        <f t="shared" si="254"/>
        <v>0</v>
      </c>
      <c r="CO190" s="405">
        <f t="shared" si="255"/>
        <v>0</v>
      </c>
      <c r="CP190" s="406">
        <f t="shared" si="256"/>
        <v>0</v>
      </c>
      <c r="CQ190" s="391" t="str">
        <f t="shared" si="257"/>
        <v>0</v>
      </c>
      <c r="CR190" s="391" t="str">
        <f t="shared" si="258"/>
        <v>0</v>
      </c>
      <c r="CS190" s="405">
        <f t="shared" si="259"/>
        <v>0</v>
      </c>
      <c r="CT190" s="405" t="str">
        <f t="shared" si="260"/>
        <v>0m0</v>
      </c>
      <c r="CU190" s="405">
        <f t="shared" si="261"/>
        <v>0</v>
      </c>
      <c r="CV190" s="405">
        <f t="shared" si="262"/>
        <v>0</v>
      </c>
      <c r="CW190" s="405">
        <f t="shared" si="263"/>
        <v>0</v>
      </c>
      <c r="CX190" s="405">
        <f t="shared" si="264"/>
        <v>0</v>
      </c>
      <c r="CY190" s="405">
        <f t="shared" si="265"/>
        <v>0</v>
      </c>
      <c r="CZ190" s="405" t="str">
        <f t="shared" si="266"/>
        <v/>
      </c>
      <c r="DA190" s="405" t="str">
        <f t="shared" si="267"/>
        <v/>
      </c>
      <c r="DB190" s="405" t="str">
        <f t="shared" si="268"/>
        <v/>
      </c>
      <c r="DC190" s="405" t="str">
        <f t="shared" si="269"/>
        <v/>
      </c>
      <c r="DD190" s="405" t="str">
        <f t="shared" si="270"/>
        <v/>
      </c>
      <c r="DE190" s="405"/>
      <c r="DG190" s="405" t="str">
        <f t="shared" si="271"/>
        <v/>
      </c>
      <c r="DH190" s="405" t="str">
        <f t="shared" si="272"/>
        <v/>
      </c>
      <c r="DI190" s="405">
        <f t="shared" si="273"/>
        <v>0</v>
      </c>
      <c r="DJ190" s="405" t="str">
        <f t="shared" si="274"/>
        <v/>
      </c>
      <c r="DK190" s="405" t="str">
        <f t="shared" si="275"/>
        <v/>
      </c>
      <c r="DL190" s="405" t="str">
        <f t="shared" si="276"/>
        <v/>
      </c>
      <c r="DM190" s="405" t="str">
        <f t="shared" si="277"/>
        <v/>
      </c>
      <c r="DN190" s="405" t="str">
        <f t="shared" si="278"/>
        <v/>
      </c>
      <c r="DO190" s="405" t="str">
        <f t="shared" si="279"/>
        <v/>
      </c>
      <c r="DS190" s="386">
        <f t="shared" si="282"/>
        <v>0</v>
      </c>
      <c r="DT190" s="386">
        <f t="shared" si="280"/>
        <v>0</v>
      </c>
      <c r="DU190" s="404">
        <f t="shared" si="281"/>
        <v>0</v>
      </c>
    </row>
    <row r="191" spans="1:125" s="404" customFormat="1" ht="18" hidden="1" customHeight="1">
      <c r="A191" s="140" t="str">
        <f t="shared" si="205"/>
        <v/>
      </c>
      <c r="B191" s="153"/>
      <c r="C191" s="31" t="str">
        <f>IF(B191="","",VLOOKUP(B191,学連登録!$C$2:$G$3000,2,FALSE))</f>
        <v/>
      </c>
      <c r="D191" s="32" t="str">
        <f>IF(B191="","",VLOOKUP(B191,学連登録!$C$2:$G$3000,3,FALSE))</f>
        <v/>
      </c>
      <c r="E191" s="33" t="str">
        <f>IF(B191="","",VLOOKUP(B191,学連登録!$C$2:$G$3000,4,FALSE))</f>
        <v/>
      </c>
      <c r="F191" s="376" t="str">
        <f>IF(B191="","",VLOOKUP(B191,学連登録!$C$2:$I$3000,7,FALSE))</f>
        <v/>
      </c>
      <c r="G191" s="154"/>
      <c r="H191" s="915"/>
      <c r="I191" s="916"/>
      <c r="J191" s="155"/>
      <c r="K191" s="887"/>
      <c r="L191" s="888"/>
      <c r="M191" s="155"/>
      <c r="N191" s="881"/>
      <c r="O191" s="882"/>
      <c r="P191" s="154"/>
      <c r="Q191" s="887"/>
      <c r="R191" s="888"/>
      <c r="S191" s="154"/>
      <c r="T191" s="887"/>
      <c r="U191" s="888"/>
      <c r="V191" s="101" t="str">
        <f>IF(B191="","",VLOOKUP(B191,学連登録!$C$2:$H$3000,6,FALSE))</f>
        <v/>
      </c>
      <c r="W191" s="370"/>
      <c r="X191" s="152"/>
      <c r="Y191" s="116" t="str">
        <f t="shared" si="283"/>
        <v/>
      </c>
      <c r="Z191" s="97" t="str">
        <f>IF(G191="","",VLOOKUP(G191,種目名!$O$5:$T$104,3,0))</f>
        <v/>
      </c>
      <c r="AA191" s="98" t="str">
        <f>IF(J191="","",VLOOKUP(J191,種目名!$O$5:$T$104,3,0))</f>
        <v/>
      </c>
      <c r="AB191" s="117" t="str">
        <f>IF(M191="","",VLOOKUP(M191,種目名!$O$5:$T$104,3,0))</f>
        <v/>
      </c>
      <c r="AC191" s="117" t="str">
        <f>IF(P191="","",VLOOKUP(AF191,種目名!$O$5:$T$104,3,0))</f>
        <v/>
      </c>
      <c r="AD191" s="118" t="str">
        <f>IF(S191="","",VLOOKUP(AI191,種目名!$O$5:$T$104,3,0))</f>
        <v/>
      </c>
      <c r="AE191" s="115">
        <f t="shared" si="284"/>
        <v>0</v>
      </c>
      <c r="AF191" s="152" t="str">
        <f t="shared" si="285"/>
        <v/>
      </c>
      <c r="AG191" s="152" t="str">
        <f t="shared" si="286"/>
        <v/>
      </c>
      <c r="AH191" s="115">
        <f t="shared" si="287"/>
        <v>0</v>
      </c>
      <c r="AI191" s="152" t="str">
        <f t="shared" si="288"/>
        <v/>
      </c>
      <c r="AJ191" s="152" t="str">
        <f t="shared" si="289"/>
        <v/>
      </c>
      <c r="AK191" s="383"/>
      <c r="AL191" s="166">
        <f t="shared" si="206"/>
        <v>0</v>
      </c>
      <c r="AM191" s="392">
        <f t="shared" si="207"/>
        <v>0</v>
      </c>
      <c r="AN191" s="392">
        <f>COUNTIF($B$12:B191,B191)</f>
        <v>0</v>
      </c>
      <c r="AO191" s="392"/>
      <c r="AP191" s="392" t="str">
        <f t="shared" si="208"/>
        <v/>
      </c>
      <c r="AQ191" s="392" t="str">
        <f t="shared" si="209"/>
        <v/>
      </c>
      <c r="AR191" s="392" t="str">
        <f t="shared" si="210"/>
        <v/>
      </c>
      <c r="AS191" s="392" t="str">
        <f t="shared" si="211"/>
        <v/>
      </c>
      <c r="AT191" s="392">
        <f t="shared" si="212"/>
        <v>0</v>
      </c>
      <c r="AU191" s="392" t="str">
        <f t="shared" si="213"/>
        <v/>
      </c>
      <c r="AV191" s="392" t="str">
        <f t="shared" si="214"/>
        <v/>
      </c>
      <c r="AW191" s="392" t="str">
        <f t="shared" si="215"/>
        <v/>
      </c>
      <c r="AX191" s="392" t="str">
        <f t="shared" si="216"/>
        <v/>
      </c>
      <c r="AY191" s="392" t="str">
        <f t="shared" si="217"/>
        <v/>
      </c>
      <c r="AZ191" s="392" t="str">
        <f t="shared" si="218"/>
        <v/>
      </c>
      <c r="BA191" s="392" t="str">
        <f t="shared" si="219"/>
        <v/>
      </c>
      <c r="BB191" s="392" t="str">
        <f t="shared" si="220"/>
        <v/>
      </c>
      <c r="BC191" s="392" t="str">
        <f t="shared" si="221"/>
        <v/>
      </c>
      <c r="BD191" s="396" t="str">
        <f t="shared" si="222"/>
        <v/>
      </c>
      <c r="BE191" s="386">
        <f t="shared" si="223"/>
        <v>0</v>
      </c>
      <c r="BF191" s="152"/>
      <c r="BG191" s="392">
        <f t="shared" si="224"/>
        <v>0</v>
      </c>
      <c r="BH191" s="392">
        <f t="shared" si="225"/>
        <v>0</v>
      </c>
      <c r="BI191" s="405">
        <f t="shared" si="226"/>
        <v>0</v>
      </c>
      <c r="BJ191" s="406">
        <f t="shared" si="202"/>
        <v>0</v>
      </c>
      <c r="BK191" s="391" t="str">
        <f t="shared" si="203"/>
        <v>0</v>
      </c>
      <c r="BL191" s="391" t="str">
        <f t="shared" si="204"/>
        <v>0</v>
      </c>
      <c r="BM191" s="405">
        <f t="shared" si="227"/>
        <v>0</v>
      </c>
      <c r="BN191" s="405" t="str">
        <f t="shared" si="228"/>
        <v>0m0</v>
      </c>
      <c r="BO191" s="392">
        <f t="shared" si="229"/>
        <v>0</v>
      </c>
      <c r="BP191" s="392">
        <f t="shared" si="230"/>
        <v>0</v>
      </c>
      <c r="BQ191" s="405">
        <f t="shared" si="231"/>
        <v>0</v>
      </c>
      <c r="BR191" s="406">
        <f t="shared" si="232"/>
        <v>0</v>
      </c>
      <c r="BS191" s="391" t="str">
        <f t="shared" si="233"/>
        <v>0</v>
      </c>
      <c r="BT191" s="391" t="str">
        <f t="shared" si="234"/>
        <v>0</v>
      </c>
      <c r="BU191" s="405">
        <f t="shared" si="235"/>
        <v>0</v>
      </c>
      <c r="BV191" s="405" t="str">
        <f t="shared" si="236"/>
        <v>0m0</v>
      </c>
      <c r="BW191" s="392">
        <f t="shared" si="237"/>
        <v>0</v>
      </c>
      <c r="BX191" s="392">
        <f t="shared" si="238"/>
        <v>0</v>
      </c>
      <c r="BY191" s="405">
        <f t="shared" si="239"/>
        <v>0</v>
      </c>
      <c r="BZ191" s="406">
        <f t="shared" si="240"/>
        <v>0</v>
      </c>
      <c r="CA191" s="391" t="str">
        <f t="shared" si="241"/>
        <v>0</v>
      </c>
      <c r="CB191" s="391" t="str">
        <f t="shared" si="242"/>
        <v>0</v>
      </c>
      <c r="CC191" s="405">
        <f t="shared" si="243"/>
        <v>0</v>
      </c>
      <c r="CD191" s="405" t="str">
        <f t="shared" si="244"/>
        <v>0m0</v>
      </c>
      <c r="CE191" s="392">
        <f t="shared" si="245"/>
        <v>0</v>
      </c>
      <c r="CF191" s="392">
        <f t="shared" si="246"/>
        <v>0</v>
      </c>
      <c r="CG191" s="405">
        <f t="shared" si="247"/>
        <v>0</v>
      </c>
      <c r="CH191" s="406">
        <f t="shared" si="248"/>
        <v>0</v>
      </c>
      <c r="CI191" s="391" t="str">
        <f t="shared" si="249"/>
        <v>0</v>
      </c>
      <c r="CJ191" s="391" t="str">
        <f t="shared" si="250"/>
        <v>0</v>
      </c>
      <c r="CK191" s="405">
        <f t="shared" si="251"/>
        <v>0</v>
      </c>
      <c r="CL191" s="405" t="str">
        <f t="shared" si="252"/>
        <v>0m0</v>
      </c>
      <c r="CM191" s="392">
        <f t="shared" si="253"/>
        <v>0</v>
      </c>
      <c r="CN191" s="392">
        <f t="shared" si="254"/>
        <v>0</v>
      </c>
      <c r="CO191" s="405">
        <f t="shared" si="255"/>
        <v>0</v>
      </c>
      <c r="CP191" s="406">
        <f t="shared" si="256"/>
        <v>0</v>
      </c>
      <c r="CQ191" s="391" t="str">
        <f t="shared" si="257"/>
        <v>0</v>
      </c>
      <c r="CR191" s="391" t="str">
        <f t="shared" si="258"/>
        <v>0</v>
      </c>
      <c r="CS191" s="405">
        <f t="shared" si="259"/>
        <v>0</v>
      </c>
      <c r="CT191" s="405" t="str">
        <f t="shared" si="260"/>
        <v>0m0</v>
      </c>
      <c r="CU191" s="405">
        <f t="shared" si="261"/>
        <v>0</v>
      </c>
      <c r="CV191" s="405">
        <f t="shared" si="262"/>
        <v>0</v>
      </c>
      <c r="CW191" s="405">
        <f t="shared" si="263"/>
        <v>0</v>
      </c>
      <c r="CX191" s="405">
        <f t="shared" si="264"/>
        <v>0</v>
      </c>
      <c r="CY191" s="405">
        <f t="shared" si="265"/>
        <v>0</v>
      </c>
      <c r="CZ191" s="405" t="str">
        <f t="shared" si="266"/>
        <v/>
      </c>
      <c r="DA191" s="405" t="str">
        <f t="shared" si="267"/>
        <v/>
      </c>
      <c r="DB191" s="405" t="str">
        <f t="shared" si="268"/>
        <v/>
      </c>
      <c r="DC191" s="405" t="str">
        <f t="shared" si="269"/>
        <v/>
      </c>
      <c r="DD191" s="405" t="str">
        <f t="shared" si="270"/>
        <v/>
      </c>
      <c r="DE191" s="405"/>
      <c r="DG191" s="405" t="str">
        <f t="shared" si="271"/>
        <v/>
      </c>
      <c r="DH191" s="405" t="str">
        <f t="shared" si="272"/>
        <v/>
      </c>
      <c r="DI191" s="405">
        <f t="shared" si="273"/>
        <v>0</v>
      </c>
      <c r="DJ191" s="405" t="str">
        <f t="shared" si="274"/>
        <v/>
      </c>
      <c r="DK191" s="405" t="str">
        <f t="shared" si="275"/>
        <v/>
      </c>
      <c r="DL191" s="405" t="str">
        <f t="shared" si="276"/>
        <v/>
      </c>
      <c r="DM191" s="405" t="str">
        <f t="shared" si="277"/>
        <v/>
      </c>
      <c r="DN191" s="405" t="str">
        <f t="shared" si="278"/>
        <v/>
      </c>
      <c r="DO191" s="405" t="str">
        <f t="shared" si="279"/>
        <v/>
      </c>
      <c r="DS191" s="386">
        <f t="shared" si="282"/>
        <v>0</v>
      </c>
      <c r="DT191" s="386">
        <f t="shared" si="280"/>
        <v>0</v>
      </c>
      <c r="DU191" s="404">
        <f t="shared" si="281"/>
        <v>0</v>
      </c>
    </row>
    <row r="192" spans="1:125" s="404" customFormat="1" ht="18" hidden="1" customHeight="1">
      <c r="A192" s="140" t="str">
        <f t="shared" si="205"/>
        <v/>
      </c>
      <c r="B192" s="153"/>
      <c r="C192" s="31" t="str">
        <f>IF(B192="","",VLOOKUP(B192,学連登録!$C$2:$G$3000,2,FALSE))</f>
        <v/>
      </c>
      <c r="D192" s="32" t="str">
        <f>IF(B192="","",VLOOKUP(B192,学連登録!$C$2:$G$3000,3,FALSE))</f>
        <v/>
      </c>
      <c r="E192" s="33" t="str">
        <f>IF(B192="","",VLOOKUP(B192,学連登録!$C$2:$G$3000,4,FALSE))</f>
        <v/>
      </c>
      <c r="F192" s="376" t="str">
        <f>IF(B192="","",VLOOKUP(B192,学連登録!$C$2:$I$3000,7,FALSE))</f>
        <v/>
      </c>
      <c r="G192" s="154"/>
      <c r="H192" s="915"/>
      <c r="I192" s="916"/>
      <c r="J192" s="155"/>
      <c r="K192" s="887"/>
      <c r="L192" s="888"/>
      <c r="M192" s="155"/>
      <c r="N192" s="881"/>
      <c r="O192" s="882"/>
      <c r="P192" s="154"/>
      <c r="Q192" s="887"/>
      <c r="R192" s="888"/>
      <c r="S192" s="154"/>
      <c r="T192" s="887"/>
      <c r="U192" s="888"/>
      <c r="V192" s="101" t="str">
        <f>IF(B192="","",VLOOKUP(B192,学連登録!$C$2:$H$3000,6,FALSE))</f>
        <v/>
      </c>
      <c r="W192" s="370"/>
      <c r="X192" s="152"/>
      <c r="Y192" s="116" t="str">
        <f t="shared" si="283"/>
        <v/>
      </c>
      <c r="Z192" s="97" t="str">
        <f>IF(G192="","",VLOOKUP(G192,種目名!$O$5:$T$104,3,0))</f>
        <v/>
      </c>
      <c r="AA192" s="98" t="str">
        <f>IF(J192="","",VLOOKUP(J192,種目名!$O$5:$T$104,3,0))</f>
        <v/>
      </c>
      <c r="AB192" s="117" t="str">
        <f>IF(M192="","",VLOOKUP(M192,種目名!$O$5:$T$104,3,0))</f>
        <v/>
      </c>
      <c r="AC192" s="117" t="str">
        <f>IF(P192="","",VLOOKUP(AF192,種目名!$O$5:$T$104,3,0))</f>
        <v/>
      </c>
      <c r="AD192" s="118" t="str">
        <f>IF(S192="","",VLOOKUP(AI192,種目名!$O$5:$T$104,3,0))</f>
        <v/>
      </c>
      <c r="AE192" s="115">
        <f t="shared" si="284"/>
        <v>0</v>
      </c>
      <c r="AF192" s="152" t="str">
        <f t="shared" si="285"/>
        <v/>
      </c>
      <c r="AG192" s="152" t="str">
        <f t="shared" si="286"/>
        <v/>
      </c>
      <c r="AH192" s="115">
        <f t="shared" si="287"/>
        <v>0</v>
      </c>
      <c r="AI192" s="152" t="str">
        <f t="shared" si="288"/>
        <v/>
      </c>
      <c r="AJ192" s="152" t="str">
        <f t="shared" si="289"/>
        <v/>
      </c>
      <c r="AK192" s="383"/>
      <c r="AL192" s="166">
        <f t="shared" si="206"/>
        <v>0</v>
      </c>
      <c r="AM192" s="392">
        <f t="shared" si="207"/>
        <v>0</v>
      </c>
      <c r="AN192" s="392">
        <f>COUNTIF($B$12:B192,B192)</f>
        <v>0</v>
      </c>
      <c r="AO192" s="392"/>
      <c r="AP192" s="392" t="str">
        <f t="shared" si="208"/>
        <v/>
      </c>
      <c r="AQ192" s="392" t="str">
        <f t="shared" si="209"/>
        <v/>
      </c>
      <c r="AR192" s="392" t="str">
        <f t="shared" si="210"/>
        <v/>
      </c>
      <c r="AS192" s="392" t="str">
        <f t="shared" si="211"/>
        <v/>
      </c>
      <c r="AT192" s="392">
        <f t="shared" si="212"/>
        <v>0</v>
      </c>
      <c r="AU192" s="392" t="str">
        <f t="shared" si="213"/>
        <v/>
      </c>
      <c r="AV192" s="392" t="str">
        <f t="shared" si="214"/>
        <v/>
      </c>
      <c r="AW192" s="392" t="str">
        <f t="shared" si="215"/>
        <v/>
      </c>
      <c r="AX192" s="392" t="str">
        <f t="shared" si="216"/>
        <v/>
      </c>
      <c r="AY192" s="392" t="str">
        <f t="shared" si="217"/>
        <v/>
      </c>
      <c r="AZ192" s="392" t="str">
        <f t="shared" si="218"/>
        <v/>
      </c>
      <c r="BA192" s="392" t="str">
        <f t="shared" si="219"/>
        <v/>
      </c>
      <c r="BB192" s="392" t="str">
        <f t="shared" si="220"/>
        <v/>
      </c>
      <c r="BC192" s="392" t="str">
        <f t="shared" si="221"/>
        <v/>
      </c>
      <c r="BD192" s="396" t="str">
        <f t="shared" si="222"/>
        <v/>
      </c>
      <c r="BE192" s="386">
        <f t="shared" si="223"/>
        <v>0</v>
      </c>
      <c r="BF192" s="152"/>
      <c r="BG192" s="392">
        <f t="shared" si="224"/>
        <v>0</v>
      </c>
      <c r="BH192" s="392">
        <f t="shared" si="225"/>
        <v>0</v>
      </c>
      <c r="BI192" s="405">
        <f t="shared" si="226"/>
        <v>0</v>
      </c>
      <c r="BJ192" s="406">
        <f t="shared" si="202"/>
        <v>0</v>
      </c>
      <c r="BK192" s="391" t="str">
        <f t="shared" si="203"/>
        <v>0</v>
      </c>
      <c r="BL192" s="391" t="str">
        <f t="shared" si="204"/>
        <v>0</v>
      </c>
      <c r="BM192" s="405">
        <f t="shared" si="227"/>
        <v>0</v>
      </c>
      <c r="BN192" s="405" t="str">
        <f t="shared" si="228"/>
        <v>0m0</v>
      </c>
      <c r="BO192" s="392">
        <f t="shared" si="229"/>
        <v>0</v>
      </c>
      <c r="BP192" s="392">
        <f t="shared" si="230"/>
        <v>0</v>
      </c>
      <c r="BQ192" s="405">
        <f t="shared" si="231"/>
        <v>0</v>
      </c>
      <c r="BR192" s="406">
        <f t="shared" si="232"/>
        <v>0</v>
      </c>
      <c r="BS192" s="391" t="str">
        <f t="shared" si="233"/>
        <v>0</v>
      </c>
      <c r="BT192" s="391" t="str">
        <f t="shared" si="234"/>
        <v>0</v>
      </c>
      <c r="BU192" s="405">
        <f t="shared" si="235"/>
        <v>0</v>
      </c>
      <c r="BV192" s="405" t="str">
        <f t="shared" si="236"/>
        <v>0m0</v>
      </c>
      <c r="BW192" s="392">
        <f t="shared" si="237"/>
        <v>0</v>
      </c>
      <c r="BX192" s="392">
        <f t="shared" si="238"/>
        <v>0</v>
      </c>
      <c r="BY192" s="405">
        <f t="shared" si="239"/>
        <v>0</v>
      </c>
      <c r="BZ192" s="406">
        <f t="shared" si="240"/>
        <v>0</v>
      </c>
      <c r="CA192" s="391" t="str">
        <f t="shared" si="241"/>
        <v>0</v>
      </c>
      <c r="CB192" s="391" t="str">
        <f t="shared" si="242"/>
        <v>0</v>
      </c>
      <c r="CC192" s="405">
        <f t="shared" si="243"/>
        <v>0</v>
      </c>
      <c r="CD192" s="405" t="str">
        <f t="shared" si="244"/>
        <v>0m0</v>
      </c>
      <c r="CE192" s="392">
        <f t="shared" si="245"/>
        <v>0</v>
      </c>
      <c r="CF192" s="392">
        <f t="shared" si="246"/>
        <v>0</v>
      </c>
      <c r="CG192" s="405">
        <f t="shared" si="247"/>
        <v>0</v>
      </c>
      <c r="CH192" s="406">
        <f t="shared" si="248"/>
        <v>0</v>
      </c>
      <c r="CI192" s="391" t="str">
        <f t="shared" si="249"/>
        <v>0</v>
      </c>
      <c r="CJ192" s="391" t="str">
        <f t="shared" si="250"/>
        <v>0</v>
      </c>
      <c r="CK192" s="405">
        <f t="shared" si="251"/>
        <v>0</v>
      </c>
      <c r="CL192" s="405" t="str">
        <f t="shared" si="252"/>
        <v>0m0</v>
      </c>
      <c r="CM192" s="392">
        <f t="shared" si="253"/>
        <v>0</v>
      </c>
      <c r="CN192" s="392">
        <f t="shared" si="254"/>
        <v>0</v>
      </c>
      <c r="CO192" s="405">
        <f t="shared" si="255"/>
        <v>0</v>
      </c>
      <c r="CP192" s="406">
        <f t="shared" si="256"/>
        <v>0</v>
      </c>
      <c r="CQ192" s="391" t="str">
        <f t="shared" si="257"/>
        <v>0</v>
      </c>
      <c r="CR192" s="391" t="str">
        <f t="shared" si="258"/>
        <v>0</v>
      </c>
      <c r="CS192" s="405">
        <f t="shared" si="259"/>
        <v>0</v>
      </c>
      <c r="CT192" s="405" t="str">
        <f t="shared" si="260"/>
        <v>0m0</v>
      </c>
      <c r="CU192" s="405">
        <f t="shared" si="261"/>
        <v>0</v>
      </c>
      <c r="CV192" s="405">
        <f t="shared" si="262"/>
        <v>0</v>
      </c>
      <c r="CW192" s="405">
        <f t="shared" si="263"/>
        <v>0</v>
      </c>
      <c r="CX192" s="405">
        <f t="shared" si="264"/>
        <v>0</v>
      </c>
      <c r="CY192" s="405">
        <f t="shared" si="265"/>
        <v>0</v>
      </c>
      <c r="CZ192" s="405" t="str">
        <f t="shared" si="266"/>
        <v/>
      </c>
      <c r="DA192" s="405" t="str">
        <f t="shared" si="267"/>
        <v/>
      </c>
      <c r="DB192" s="405" t="str">
        <f t="shared" si="268"/>
        <v/>
      </c>
      <c r="DC192" s="405" t="str">
        <f t="shared" si="269"/>
        <v/>
      </c>
      <c r="DD192" s="405" t="str">
        <f t="shared" si="270"/>
        <v/>
      </c>
      <c r="DE192" s="405"/>
      <c r="DG192" s="405" t="str">
        <f t="shared" si="271"/>
        <v/>
      </c>
      <c r="DH192" s="405" t="str">
        <f t="shared" si="272"/>
        <v/>
      </c>
      <c r="DI192" s="405">
        <f t="shared" si="273"/>
        <v>0</v>
      </c>
      <c r="DJ192" s="405" t="str">
        <f t="shared" si="274"/>
        <v/>
      </c>
      <c r="DK192" s="405" t="str">
        <f t="shared" si="275"/>
        <v/>
      </c>
      <c r="DL192" s="405" t="str">
        <f t="shared" si="276"/>
        <v/>
      </c>
      <c r="DM192" s="405" t="str">
        <f t="shared" si="277"/>
        <v/>
      </c>
      <c r="DN192" s="405" t="str">
        <f t="shared" si="278"/>
        <v/>
      </c>
      <c r="DO192" s="405" t="str">
        <f t="shared" si="279"/>
        <v/>
      </c>
      <c r="DS192" s="386">
        <f t="shared" si="282"/>
        <v>0</v>
      </c>
      <c r="DT192" s="386">
        <f t="shared" si="280"/>
        <v>0</v>
      </c>
      <c r="DU192" s="404">
        <f t="shared" si="281"/>
        <v>0</v>
      </c>
    </row>
    <row r="193" spans="1:125" s="404" customFormat="1" ht="18" hidden="1" customHeight="1">
      <c r="A193" s="140" t="str">
        <f t="shared" si="205"/>
        <v/>
      </c>
      <c r="B193" s="153"/>
      <c r="C193" s="31" t="str">
        <f>IF(B193="","",VLOOKUP(B193,学連登録!$C$2:$G$3000,2,FALSE))</f>
        <v/>
      </c>
      <c r="D193" s="32" t="str">
        <f>IF(B193="","",VLOOKUP(B193,学連登録!$C$2:$G$3000,3,FALSE))</f>
        <v/>
      </c>
      <c r="E193" s="33" t="str">
        <f>IF(B193="","",VLOOKUP(B193,学連登録!$C$2:$G$3000,4,FALSE))</f>
        <v/>
      </c>
      <c r="F193" s="376" t="str">
        <f>IF(B193="","",VLOOKUP(B193,学連登録!$C$2:$I$3000,7,FALSE))</f>
        <v/>
      </c>
      <c r="G193" s="154"/>
      <c r="H193" s="915"/>
      <c r="I193" s="916"/>
      <c r="J193" s="155"/>
      <c r="K193" s="887"/>
      <c r="L193" s="888"/>
      <c r="M193" s="155"/>
      <c r="N193" s="881"/>
      <c r="O193" s="882"/>
      <c r="P193" s="154"/>
      <c r="Q193" s="887"/>
      <c r="R193" s="888"/>
      <c r="S193" s="154"/>
      <c r="T193" s="887"/>
      <c r="U193" s="888"/>
      <c r="V193" s="101" t="str">
        <f>IF(B193="","",VLOOKUP(B193,学連登録!$C$2:$H$3000,6,FALSE))</f>
        <v/>
      </c>
      <c r="W193" s="370"/>
      <c r="X193" s="152"/>
      <c r="Y193" s="116" t="str">
        <f t="shared" si="283"/>
        <v/>
      </c>
      <c r="Z193" s="97" t="str">
        <f>IF(G193="","",VLOOKUP(G193,種目名!$O$5:$T$104,3,0))</f>
        <v/>
      </c>
      <c r="AA193" s="98" t="str">
        <f>IF(J193="","",VLOOKUP(J193,種目名!$O$5:$T$104,3,0))</f>
        <v/>
      </c>
      <c r="AB193" s="117" t="str">
        <f>IF(M193="","",VLOOKUP(M193,種目名!$O$5:$T$104,3,0))</f>
        <v/>
      </c>
      <c r="AC193" s="117" t="str">
        <f>IF(P193="","",VLOOKUP(AF193,種目名!$O$5:$T$104,3,0))</f>
        <v/>
      </c>
      <c r="AD193" s="118" t="str">
        <f>IF(S193="","",VLOOKUP(AI193,種目名!$O$5:$T$104,3,0))</f>
        <v/>
      </c>
      <c r="AE193" s="115">
        <f t="shared" si="284"/>
        <v>0</v>
      </c>
      <c r="AF193" s="152" t="str">
        <f t="shared" si="285"/>
        <v/>
      </c>
      <c r="AG193" s="152" t="str">
        <f t="shared" si="286"/>
        <v/>
      </c>
      <c r="AH193" s="115">
        <f t="shared" si="287"/>
        <v>0</v>
      </c>
      <c r="AI193" s="152" t="str">
        <f t="shared" si="288"/>
        <v/>
      </c>
      <c r="AJ193" s="152" t="str">
        <f t="shared" si="289"/>
        <v/>
      </c>
      <c r="AK193" s="383"/>
      <c r="AL193" s="166">
        <f t="shared" si="206"/>
        <v>0</v>
      </c>
      <c r="AM193" s="392">
        <f t="shared" si="207"/>
        <v>0</v>
      </c>
      <c r="AN193" s="392">
        <f>COUNTIF($B$12:B193,B193)</f>
        <v>0</v>
      </c>
      <c r="AO193" s="392"/>
      <c r="AP193" s="392" t="str">
        <f t="shared" si="208"/>
        <v/>
      </c>
      <c r="AQ193" s="392" t="str">
        <f t="shared" si="209"/>
        <v/>
      </c>
      <c r="AR193" s="392" t="str">
        <f t="shared" si="210"/>
        <v/>
      </c>
      <c r="AS193" s="392" t="str">
        <f t="shared" si="211"/>
        <v/>
      </c>
      <c r="AT193" s="392">
        <f t="shared" si="212"/>
        <v>0</v>
      </c>
      <c r="AU193" s="392" t="str">
        <f t="shared" si="213"/>
        <v/>
      </c>
      <c r="AV193" s="392" t="str">
        <f t="shared" si="214"/>
        <v/>
      </c>
      <c r="AW193" s="392" t="str">
        <f t="shared" si="215"/>
        <v/>
      </c>
      <c r="AX193" s="392" t="str">
        <f t="shared" si="216"/>
        <v/>
      </c>
      <c r="AY193" s="392" t="str">
        <f t="shared" si="217"/>
        <v/>
      </c>
      <c r="AZ193" s="392" t="str">
        <f t="shared" si="218"/>
        <v/>
      </c>
      <c r="BA193" s="392" t="str">
        <f t="shared" si="219"/>
        <v/>
      </c>
      <c r="BB193" s="392" t="str">
        <f t="shared" si="220"/>
        <v/>
      </c>
      <c r="BC193" s="392" t="str">
        <f t="shared" si="221"/>
        <v/>
      </c>
      <c r="BD193" s="396" t="str">
        <f t="shared" si="222"/>
        <v/>
      </c>
      <c r="BE193" s="386">
        <f t="shared" si="223"/>
        <v>0</v>
      </c>
      <c r="BF193" s="152"/>
      <c r="BG193" s="392">
        <f t="shared" si="224"/>
        <v>0</v>
      </c>
      <c r="BH193" s="392">
        <f t="shared" si="225"/>
        <v>0</v>
      </c>
      <c r="BI193" s="405">
        <f t="shared" si="226"/>
        <v>0</v>
      </c>
      <c r="BJ193" s="406">
        <f t="shared" si="202"/>
        <v>0</v>
      </c>
      <c r="BK193" s="391" t="str">
        <f t="shared" si="203"/>
        <v>0</v>
      </c>
      <c r="BL193" s="391" t="str">
        <f t="shared" si="204"/>
        <v>0</v>
      </c>
      <c r="BM193" s="405">
        <f t="shared" si="227"/>
        <v>0</v>
      </c>
      <c r="BN193" s="405" t="str">
        <f t="shared" si="228"/>
        <v>0m0</v>
      </c>
      <c r="BO193" s="392">
        <f t="shared" si="229"/>
        <v>0</v>
      </c>
      <c r="BP193" s="392">
        <f t="shared" si="230"/>
        <v>0</v>
      </c>
      <c r="BQ193" s="405">
        <f t="shared" si="231"/>
        <v>0</v>
      </c>
      <c r="BR193" s="406">
        <f t="shared" si="232"/>
        <v>0</v>
      </c>
      <c r="BS193" s="391" t="str">
        <f t="shared" si="233"/>
        <v>0</v>
      </c>
      <c r="BT193" s="391" t="str">
        <f t="shared" si="234"/>
        <v>0</v>
      </c>
      <c r="BU193" s="405">
        <f t="shared" si="235"/>
        <v>0</v>
      </c>
      <c r="BV193" s="405" t="str">
        <f t="shared" si="236"/>
        <v>0m0</v>
      </c>
      <c r="BW193" s="392">
        <f t="shared" si="237"/>
        <v>0</v>
      </c>
      <c r="BX193" s="392">
        <f t="shared" si="238"/>
        <v>0</v>
      </c>
      <c r="BY193" s="405">
        <f t="shared" si="239"/>
        <v>0</v>
      </c>
      <c r="BZ193" s="406">
        <f t="shared" si="240"/>
        <v>0</v>
      </c>
      <c r="CA193" s="391" t="str">
        <f t="shared" si="241"/>
        <v>0</v>
      </c>
      <c r="CB193" s="391" t="str">
        <f t="shared" si="242"/>
        <v>0</v>
      </c>
      <c r="CC193" s="405">
        <f t="shared" si="243"/>
        <v>0</v>
      </c>
      <c r="CD193" s="405" t="str">
        <f t="shared" si="244"/>
        <v>0m0</v>
      </c>
      <c r="CE193" s="392">
        <f t="shared" si="245"/>
        <v>0</v>
      </c>
      <c r="CF193" s="392">
        <f t="shared" si="246"/>
        <v>0</v>
      </c>
      <c r="CG193" s="405">
        <f t="shared" si="247"/>
        <v>0</v>
      </c>
      <c r="CH193" s="406">
        <f t="shared" si="248"/>
        <v>0</v>
      </c>
      <c r="CI193" s="391" t="str">
        <f t="shared" si="249"/>
        <v>0</v>
      </c>
      <c r="CJ193" s="391" t="str">
        <f t="shared" si="250"/>
        <v>0</v>
      </c>
      <c r="CK193" s="405">
        <f t="shared" si="251"/>
        <v>0</v>
      </c>
      <c r="CL193" s="405" t="str">
        <f t="shared" si="252"/>
        <v>0m0</v>
      </c>
      <c r="CM193" s="392">
        <f t="shared" si="253"/>
        <v>0</v>
      </c>
      <c r="CN193" s="392">
        <f t="shared" si="254"/>
        <v>0</v>
      </c>
      <c r="CO193" s="405">
        <f t="shared" si="255"/>
        <v>0</v>
      </c>
      <c r="CP193" s="406">
        <f t="shared" si="256"/>
        <v>0</v>
      </c>
      <c r="CQ193" s="391" t="str">
        <f t="shared" si="257"/>
        <v>0</v>
      </c>
      <c r="CR193" s="391" t="str">
        <f t="shared" si="258"/>
        <v>0</v>
      </c>
      <c r="CS193" s="405">
        <f t="shared" si="259"/>
        <v>0</v>
      </c>
      <c r="CT193" s="405" t="str">
        <f t="shared" si="260"/>
        <v>0m0</v>
      </c>
      <c r="CU193" s="405">
        <f t="shared" si="261"/>
        <v>0</v>
      </c>
      <c r="CV193" s="405">
        <f t="shared" si="262"/>
        <v>0</v>
      </c>
      <c r="CW193" s="405">
        <f t="shared" si="263"/>
        <v>0</v>
      </c>
      <c r="CX193" s="405">
        <f t="shared" si="264"/>
        <v>0</v>
      </c>
      <c r="CY193" s="405">
        <f t="shared" si="265"/>
        <v>0</v>
      </c>
      <c r="CZ193" s="405" t="str">
        <f t="shared" si="266"/>
        <v/>
      </c>
      <c r="DA193" s="405" t="str">
        <f t="shared" si="267"/>
        <v/>
      </c>
      <c r="DB193" s="405" t="str">
        <f t="shared" si="268"/>
        <v/>
      </c>
      <c r="DC193" s="405" t="str">
        <f t="shared" si="269"/>
        <v/>
      </c>
      <c r="DD193" s="405" t="str">
        <f t="shared" si="270"/>
        <v/>
      </c>
      <c r="DE193" s="405"/>
      <c r="DG193" s="405" t="str">
        <f t="shared" si="271"/>
        <v/>
      </c>
      <c r="DH193" s="405" t="str">
        <f t="shared" si="272"/>
        <v/>
      </c>
      <c r="DI193" s="405">
        <f t="shared" si="273"/>
        <v>0</v>
      </c>
      <c r="DJ193" s="405" t="str">
        <f t="shared" si="274"/>
        <v/>
      </c>
      <c r="DK193" s="405" t="str">
        <f t="shared" si="275"/>
        <v/>
      </c>
      <c r="DL193" s="405" t="str">
        <f t="shared" si="276"/>
        <v/>
      </c>
      <c r="DM193" s="405" t="str">
        <f t="shared" si="277"/>
        <v/>
      </c>
      <c r="DN193" s="405" t="str">
        <f t="shared" si="278"/>
        <v/>
      </c>
      <c r="DO193" s="405" t="str">
        <f t="shared" si="279"/>
        <v/>
      </c>
      <c r="DS193" s="386">
        <f t="shared" si="282"/>
        <v>0</v>
      </c>
      <c r="DT193" s="386">
        <f t="shared" si="280"/>
        <v>0</v>
      </c>
      <c r="DU193" s="404">
        <f t="shared" si="281"/>
        <v>0</v>
      </c>
    </row>
    <row r="194" spans="1:125" s="404" customFormat="1" ht="18" hidden="1" customHeight="1">
      <c r="A194" s="140" t="str">
        <f t="shared" si="205"/>
        <v/>
      </c>
      <c r="B194" s="153"/>
      <c r="C194" s="31" t="str">
        <f>IF(B194="","",VLOOKUP(B194,学連登録!$C$2:$G$3000,2,FALSE))</f>
        <v/>
      </c>
      <c r="D194" s="32" t="str">
        <f>IF(B194="","",VLOOKUP(B194,学連登録!$C$2:$G$3000,3,FALSE))</f>
        <v/>
      </c>
      <c r="E194" s="33" t="str">
        <f>IF(B194="","",VLOOKUP(B194,学連登録!$C$2:$G$3000,4,FALSE))</f>
        <v/>
      </c>
      <c r="F194" s="376" t="str">
        <f>IF(B194="","",VLOOKUP(B194,学連登録!$C$2:$I$3000,7,FALSE))</f>
        <v/>
      </c>
      <c r="G194" s="154"/>
      <c r="H194" s="915"/>
      <c r="I194" s="916"/>
      <c r="J194" s="155"/>
      <c r="K194" s="887"/>
      <c r="L194" s="888"/>
      <c r="M194" s="155"/>
      <c r="N194" s="881"/>
      <c r="O194" s="882"/>
      <c r="P194" s="154"/>
      <c r="Q194" s="887"/>
      <c r="R194" s="888"/>
      <c r="S194" s="154"/>
      <c r="T194" s="887"/>
      <c r="U194" s="888"/>
      <c r="V194" s="101" t="str">
        <f>IF(B194="","",VLOOKUP(B194,学連登録!$C$2:$H$3000,6,FALSE))</f>
        <v/>
      </c>
      <c r="W194" s="370"/>
      <c r="X194" s="152"/>
      <c r="Y194" s="116" t="str">
        <f t="shared" si="283"/>
        <v/>
      </c>
      <c r="Z194" s="97" t="str">
        <f>IF(G194="","",VLOOKUP(G194,種目名!$O$5:$T$104,3,0))</f>
        <v/>
      </c>
      <c r="AA194" s="98" t="str">
        <f>IF(J194="","",VLOOKUP(J194,種目名!$O$5:$T$104,3,0))</f>
        <v/>
      </c>
      <c r="AB194" s="117" t="str">
        <f>IF(M194="","",VLOOKUP(M194,種目名!$O$5:$T$104,3,0))</f>
        <v/>
      </c>
      <c r="AC194" s="117" t="str">
        <f>IF(P194="","",VLOOKUP(AF194,種目名!$O$5:$T$104,3,0))</f>
        <v/>
      </c>
      <c r="AD194" s="118" t="str">
        <f>IF(S194="","",VLOOKUP(AI194,種目名!$O$5:$T$104,3,0))</f>
        <v/>
      </c>
      <c r="AE194" s="115">
        <f t="shared" si="284"/>
        <v>0</v>
      </c>
      <c r="AF194" s="152" t="str">
        <f t="shared" si="285"/>
        <v/>
      </c>
      <c r="AG194" s="152" t="str">
        <f t="shared" si="286"/>
        <v/>
      </c>
      <c r="AH194" s="115">
        <f t="shared" si="287"/>
        <v>0</v>
      </c>
      <c r="AI194" s="152" t="str">
        <f t="shared" si="288"/>
        <v/>
      </c>
      <c r="AJ194" s="152" t="str">
        <f t="shared" si="289"/>
        <v/>
      </c>
      <c r="AK194" s="383"/>
      <c r="AL194" s="166">
        <f t="shared" si="206"/>
        <v>0</v>
      </c>
      <c r="AM194" s="392">
        <f t="shared" si="207"/>
        <v>0</v>
      </c>
      <c r="AN194" s="392">
        <f>COUNTIF($B$12:B194,B194)</f>
        <v>0</v>
      </c>
      <c r="AO194" s="392"/>
      <c r="AP194" s="392" t="str">
        <f t="shared" si="208"/>
        <v/>
      </c>
      <c r="AQ194" s="392" t="str">
        <f t="shared" si="209"/>
        <v/>
      </c>
      <c r="AR194" s="392" t="str">
        <f t="shared" si="210"/>
        <v/>
      </c>
      <c r="AS194" s="392" t="str">
        <f t="shared" si="211"/>
        <v/>
      </c>
      <c r="AT194" s="392">
        <f t="shared" si="212"/>
        <v>0</v>
      </c>
      <c r="AU194" s="392" t="str">
        <f t="shared" si="213"/>
        <v/>
      </c>
      <c r="AV194" s="392" t="str">
        <f t="shared" si="214"/>
        <v/>
      </c>
      <c r="AW194" s="392" t="str">
        <f t="shared" si="215"/>
        <v/>
      </c>
      <c r="AX194" s="392" t="str">
        <f t="shared" si="216"/>
        <v/>
      </c>
      <c r="AY194" s="392" t="str">
        <f t="shared" si="217"/>
        <v/>
      </c>
      <c r="AZ194" s="392" t="str">
        <f t="shared" si="218"/>
        <v/>
      </c>
      <c r="BA194" s="392" t="str">
        <f t="shared" si="219"/>
        <v/>
      </c>
      <c r="BB194" s="392" t="str">
        <f t="shared" si="220"/>
        <v/>
      </c>
      <c r="BC194" s="392" t="str">
        <f t="shared" si="221"/>
        <v/>
      </c>
      <c r="BD194" s="396" t="str">
        <f t="shared" si="222"/>
        <v/>
      </c>
      <c r="BE194" s="386">
        <f t="shared" si="223"/>
        <v>0</v>
      </c>
      <c r="BF194" s="152"/>
      <c r="BG194" s="392">
        <f t="shared" si="224"/>
        <v>0</v>
      </c>
      <c r="BH194" s="392">
        <f t="shared" si="225"/>
        <v>0</v>
      </c>
      <c r="BI194" s="405">
        <f t="shared" si="226"/>
        <v>0</v>
      </c>
      <c r="BJ194" s="406">
        <f t="shared" si="202"/>
        <v>0</v>
      </c>
      <c r="BK194" s="391" t="str">
        <f t="shared" si="203"/>
        <v>0</v>
      </c>
      <c r="BL194" s="391" t="str">
        <f t="shared" si="204"/>
        <v>0</v>
      </c>
      <c r="BM194" s="405">
        <f t="shared" si="227"/>
        <v>0</v>
      </c>
      <c r="BN194" s="405" t="str">
        <f t="shared" si="228"/>
        <v>0m0</v>
      </c>
      <c r="BO194" s="392">
        <f t="shared" si="229"/>
        <v>0</v>
      </c>
      <c r="BP194" s="392">
        <f t="shared" si="230"/>
        <v>0</v>
      </c>
      <c r="BQ194" s="405">
        <f t="shared" si="231"/>
        <v>0</v>
      </c>
      <c r="BR194" s="406">
        <f t="shared" si="232"/>
        <v>0</v>
      </c>
      <c r="BS194" s="391" t="str">
        <f t="shared" si="233"/>
        <v>0</v>
      </c>
      <c r="BT194" s="391" t="str">
        <f t="shared" si="234"/>
        <v>0</v>
      </c>
      <c r="BU194" s="405">
        <f t="shared" si="235"/>
        <v>0</v>
      </c>
      <c r="BV194" s="405" t="str">
        <f t="shared" si="236"/>
        <v>0m0</v>
      </c>
      <c r="BW194" s="392">
        <f t="shared" si="237"/>
        <v>0</v>
      </c>
      <c r="BX194" s="392">
        <f t="shared" si="238"/>
        <v>0</v>
      </c>
      <c r="BY194" s="405">
        <f t="shared" si="239"/>
        <v>0</v>
      </c>
      <c r="BZ194" s="406">
        <f t="shared" si="240"/>
        <v>0</v>
      </c>
      <c r="CA194" s="391" t="str">
        <f t="shared" si="241"/>
        <v>0</v>
      </c>
      <c r="CB194" s="391" t="str">
        <f t="shared" si="242"/>
        <v>0</v>
      </c>
      <c r="CC194" s="405">
        <f t="shared" si="243"/>
        <v>0</v>
      </c>
      <c r="CD194" s="405" t="str">
        <f t="shared" si="244"/>
        <v>0m0</v>
      </c>
      <c r="CE194" s="392">
        <f t="shared" si="245"/>
        <v>0</v>
      </c>
      <c r="CF194" s="392">
        <f t="shared" si="246"/>
        <v>0</v>
      </c>
      <c r="CG194" s="405">
        <f t="shared" si="247"/>
        <v>0</v>
      </c>
      <c r="CH194" s="406">
        <f t="shared" si="248"/>
        <v>0</v>
      </c>
      <c r="CI194" s="391" t="str">
        <f t="shared" si="249"/>
        <v>0</v>
      </c>
      <c r="CJ194" s="391" t="str">
        <f t="shared" si="250"/>
        <v>0</v>
      </c>
      <c r="CK194" s="405">
        <f t="shared" si="251"/>
        <v>0</v>
      </c>
      <c r="CL194" s="405" t="str">
        <f t="shared" si="252"/>
        <v>0m0</v>
      </c>
      <c r="CM194" s="392">
        <f t="shared" si="253"/>
        <v>0</v>
      </c>
      <c r="CN194" s="392">
        <f t="shared" si="254"/>
        <v>0</v>
      </c>
      <c r="CO194" s="405">
        <f t="shared" si="255"/>
        <v>0</v>
      </c>
      <c r="CP194" s="406">
        <f t="shared" si="256"/>
        <v>0</v>
      </c>
      <c r="CQ194" s="391" t="str">
        <f t="shared" si="257"/>
        <v>0</v>
      </c>
      <c r="CR194" s="391" t="str">
        <f t="shared" si="258"/>
        <v>0</v>
      </c>
      <c r="CS194" s="405">
        <f t="shared" si="259"/>
        <v>0</v>
      </c>
      <c r="CT194" s="405" t="str">
        <f t="shared" si="260"/>
        <v>0m0</v>
      </c>
      <c r="CU194" s="405">
        <f t="shared" si="261"/>
        <v>0</v>
      </c>
      <c r="CV194" s="405">
        <f t="shared" si="262"/>
        <v>0</v>
      </c>
      <c r="CW194" s="405">
        <f t="shared" si="263"/>
        <v>0</v>
      </c>
      <c r="CX194" s="405">
        <f t="shared" si="264"/>
        <v>0</v>
      </c>
      <c r="CY194" s="405">
        <f t="shared" si="265"/>
        <v>0</v>
      </c>
      <c r="CZ194" s="405" t="str">
        <f t="shared" si="266"/>
        <v/>
      </c>
      <c r="DA194" s="405" t="str">
        <f t="shared" si="267"/>
        <v/>
      </c>
      <c r="DB194" s="405" t="str">
        <f t="shared" si="268"/>
        <v/>
      </c>
      <c r="DC194" s="405" t="str">
        <f t="shared" si="269"/>
        <v/>
      </c>
      <c r="DD194" s="405" t="str">
        <f t="shared" si="270"/>
        <v/>
      </c>
      <c r="DE194" s="405"/>
      <c r="DG194" s="405" t="str">
        <f t="shared" si="271"/>
        <v/>
      </c>
      <c r="DH194" s="405" t="str">
        <f t="shared" si="272"/>
        <v/>
      </c>
      <c r="DI194" s="405">
        <f t="shared" si="273"/>
        <v>0</v>
      </c>
      <c r="DJ194" s="405" t="str">
        <f t="shared" si="274"/>
        <v/>
      </c>
      <c r="DK194" s="405" t="str">
        <f t="shared" si="275"/>
        <v/>
      </c>
      <c r="DL194" s="405" t="str">
        <f t="shared" si="276"/>
        <v/>
      </c>
      <c r="DM194" s="405" t="str">
        <f t="shared" si="277"/>
        <v/>
      </c>
      <c r="DN194" s="405" t="str">
        <f t="shared" si="278"/>
        <v/>
      </c>
      <c r="DO194" s="405" t="str">
        <f t="shared" si="279"/>
        <v/>
      </c>
      <c r="DS194" s="386">
        <f t="shared" si="282"/>
        <v>0</v>
      </c>
      <c r="DT194" s="386">
        <f t="shared" si="280"/>
        <v>0</v>
      </c>
      <c r="DU194" s="404">
        <f t="shared" si="281"/>
        <v>0</v>
      </c>
    </row>
    <row r="195" spans="1:125" s="404" customFormat="1" ht="18" hidden="1" customHeight="1">
      <c r="A195" s="140" t="str">
        <f t="shared" si="205"/>
        <v/>
      </c>
      <c r="B195" s="153"/>
      <c r="C195" s="31" t="str">
        <f>IF(B195="","",VLOOKUP(B195,学連登録!$C$2:$G$3000,2,FALSE))</f>
        <v/>
      </c>
      <c r="D195" s="32" t="str">
        <f>IF(B195="","",VLOOKUP(B195,学連登録!$C$2:$G$3000,3,FALSE))</f>
        <v/>
      </c>
      <c r="E195" s="33" t="str">
        <f>IF(B195="","",VLOOKUP(B195,学連登録!$C$2:$G$3000,4,FALSE))</f>
        <v/>
      </c>
      <c r="F195" s="376" t="str">
        <f>IF(B195="","",VLOOKUP(B195,学連登録!$C$2:$I$3000,7,FALSE))</f>
        <v/>
      </c>
      <c r="G195" s="154"/>
      <c r="H195" s="915"/>
      <c r="I195" s="916"/>
      <c r="J195" s="155"/>
      <c r="K195" s="887"/>
      <c r="L195" s="888"/>
      <c r="M195" s="155"/>
      <c r="N195" s="881"/>
      <c r="O195" s="882"/>
      <c r="P195" s="154"/>
      <c r="Q195" s="887"/>
      <c r="R195" s="888"/>
      <c r="S195" s="154"/>
      <c r="T195" s="887"/>
      <c r="U195" s="888"/>
      <c r="V195" s="101" t="str">
        <f>IF(B195="","",VLOOKUP(B195,学連登録!$C$2:$H$3000,6,FALSE))</f>
        <v/>
      </c>
      <c r="W195" s="370"/>
      <c r="X195" s="152"/>
      <c r="Y195" s="116" t="str">
        <f t="shared" si="283"/>
        <v/>
      </c>
      <c r="Z195" s="97" t="str">
        <f>IF(G195="","",VLOOKUP(G195,種目名!$O$5:$T$104,3,0))</f>
        <v/>
      </c>
      <c r="AA195" s="98" t="str">
        <f>IF(J195="","",VLOOKUP(J195,種目名!$O$5:$T$104,3,0))</f>
        <v/>
      </c>
      <c r="AB195" s="117" t="str">
        <f>IF(M195="","",VLOOKUP(M195,種目名!$O$5:$T$104,3,0))</f>
        <v/>
      </c>
      <c r="AC195" s="117" t="str">
        <f>IF(P195="","",VLOOKUP(AF195,種目名!$O$5:$T$104,3,0))</f>
        <v/>
      </c>
      <c r="AD195" s="118" t="str">
        <f>IF(S195="","",VLOOKUP(AI195,種目名!$O$5:$T$104,3,0))</f>
        <v/>
      </c>
      <c r="AE195" s="115">
        <f t="shared" si="284"/>
        <v>0</v>
      </c>
      <c r="AF195" s="152" t="str">
        <f t="shared" si="285"/>
        <v/>
      </c>
      <c r="AG195" s="152" t="str">
        <f t="shared" si="286"/>
        <v/>
      </c>
      <c r="AH195" s="115">
        <f t="shared" si="287"/>
        <v>0</v>
      </c>
      <c r="AI195" s="152" t="str">
        <f t="shared" si="288"/>
        <v/>
      </c>
      <c r="AJ195" s="152" t="str">
        <f t="shared" si="289"/>
        <v/>
      </c>
      <c r="AK195" s="383"/>
      <c r="AL195" s="166">
        <f t="shared" si="206"/>
        <v>0</v>
      </c>
      <c r="AM195" s="392">
        <f t="shared" si="207"/>
        <v>0</v>
      </c>
      <c r="AN195" s="392">
        <f>COUNTIF($B$12:B195,B195)</f>
        <v>0</v>
      </c>
      <c r="AO195" s="392"/>
      <c r="AP195" s="392" t="str">
        <f t="shared" si="208"/>
        <v/>
      </c>
      <c r="AQ195" s="392" t="str">
        <f t="shared" si="209"/>
        <v/>
      </c>
      <c r="AR195" s="392" t="str">
        <f t="shared" si="210"/>
        <v/>
      </c>
      <c r="AS195" s="392" t="str">
        <f t="shared" si="211"/>
        <v/>
      </c>
      <c r="AT195" s="392">
        <f t="shared" si="212"/>
        <v>0</v>
      </c>
      <c r="AU195" s="392" t="str">
        <f t="shared" si="213"/>
        <v/>
      </c>
      <c r="AV195" s="392" t="str">
        <f t="shared" si="214"/>
        <v/>
      </c>
      <c r="AW195" s="392" t="str">
        <f t="shared" si="215"/>
        <v/>
      </c>
      <c r="AX195" s="392" t="str">
        <f t="shared" si="216"/>
        <v/>
      </c>
      <c r="AY195" s="392" t="str">
        <f t="shared" si="217"/>
        <v/>
      </c>
      <c r="AZ195" s="392" t="str">
        <f t="shared" si="218"/>
        <v/>
      </c>
      <c r="BA195" s="392" t="str">
        <f t="shared" si="219"/>
        <v/>
      </c>
      <c r="BB195" s="392" t="str">
        <f t="shared" si="220"/>
        <v/>
      </c>
      <c r="BC195" s="392" t="str">
        <f t="shared" si="221"/>
        <v/>
      </c>
      <c r="BD195" s="396" t="str">
        <f t="shared" si="222"/>
        <v/>
      </c>
      <c r="BE195" s="386">
        <f t="shared" si="223"/>
        <v>0</v>
      </c>
      <c r="BF195" s="152"/>
      <c r="BG195" s="392">
        <f t="shared" si="224"/>
        <v>0</v>
      </c>
      <c r="BH195" s="392">
        <f t="shared" si="225"/>
        <v>0</v>
      </c>
      <c r="BI195" s="405">
        <f t="shared" si="226"/>
        <v>0</v>
      </c>
      <c r="BJ195" s="406">
        <f t="shared" si="202"/>
        <v>0</v>
      </c>
      <c r="BK195" s="391" t="str">
        <f t="shared" si="203"/>
        <v>0</v>
      </c>
      <c r="BL195" s="391" t="str">
        <f t="shared" si="204"/>
        <v>0</v>
      </c>
      <c r="BM195" s="405">
        <f t="shared" si="227"/>
        <v>0</v>
      </c>
      <c r="BN195" s="405" t="str">
        <f t="shared" si="228"/>
        <v>0m0</v>
      </c>
      <c r="BO195" s="392">
        <f t="shared" si="229"/>
        <v>0</v>
      </c>
      <c r="BP195" s="392">
        <f t="shared" si="230"/>
        <v>0</v>
      </c>
      <c r="BQ195" s="405">
        <f t="shared" si="231"/>
        <v>0</v>
      </c>
      <c r="BR195" s="406">
        <f t="shared" si="232"/>
        <v>0</v>
      </c>
      <c r="BS195" s="391" t="str">
        <f t="shared" si="233"/>
        <v>0</v>
      </c>
      <c r="BT195" s="391" t="str">
        <f t="shared" si="234"/>
        <v>0</v>
      </c>
      <c r="BU195" s="405">
        <f t="shared" si="235"/>
        <v>0</v>
      </c>
      <c r="BV195" s="405" t="str">
        <f t="shared" si="236"/>
        <v>0m0</v>
      </c>
      <c r="BW195" s="392">
        <f t="shared" si="237"/>
        <v>0</v>
      </c>
      <c r="BX195" s="392">
        <f t="shared" si="238"/>
        <v>0</v>
      </c>
      <c r="BY195" s="405">
        <f t="shared" si="239"/>
        <v>0</v>
      </c>
      <c r="BZ195" s="406">
        <f t="shared" si="240"/>
        <v>0</v>
      </c>
      <c r="CA195" s="391" t="str">
        <f t="shared" si="241"/>
        <v>0</v>
      </c>
      <c r="CB195" s="391" t="str">
        <f t="shared" si="242"/>
        <v>0</v>
      </c>
      <c r="CC195" s="405">
        <f t="shared" si="243"/>
        <v>0</v>
      </c>
      <c r="CD195" s="405" t="str">
        <f t="shared" si="244"/>
        <v>0m0</v>
      </c>
      <c r="CE195" s="392">
        <f t="shared" si="245"/>
        <v>0</v>
      </c>
      <c r="CF195" s="392">
        <f t="shared" si="246"/>
        <v>0</v>
      </c>
      <c r="CG195" s="405">
        <f t="shared" si="247"/>
        <v>0</v>
      </c>
      <c r="CH195" s="406">
        <f t="shared" si="248"/>
        <v>0</v>
      </c>
      <c r="CI195" s="391" t="str">
        <f t="shared" si="249"/>
        <v>0</v>
      </c>
      <c r="CJ195" s="391" t="str">
        <f t="shared" si="250"/>
        <v>0</v>
      </c>
      <c r="CK195" s="405">
        <f t="shared" si="251"/>
        <v>0</v>
      </c>
      <c r="CL195" s="405" t="str">
        <f t="shared" si="252"/>
        <v>0m0</v>
      </c>
      <c r="CM195" s="392">
        <f t="shared" si="253"/>
        <v>0</v>
      </c>
      <c r="CN195" s="392">
        <f t="shared" si="254"/>
        <v>0</v>
      </c>
      <c r="CO195" s="405">
        <f t="shared" si="255"/>
        <v>0</v>
      </c>
      <c r="CP195" s="406">
        <f t="shared" si="256"/>
        <v>0</v>
      </c>
      <c r="CQ195" s="391" t="str">
        <f t="shared" si="257"/>
        <v>0</v>
      </c>
      <c r="CR195" s="391" t="str">
        <f t="shared" si="258"/>
        <v>0</v>
      </c>
      <c r="CS195" s="405">
        <f t="shared" si="259"/>
        <v>0</v>
      </c>
      <c r="CT195" s="405" t="str">
        <f t="shared" si="260"/>
        <v>0m0</v>
      </c>
      <c r="CU195" s="405">
        <f t="shared" si="261"/>
        <v>0</v>
      </c>
      <c r="CV195" s="405">
        <f t="shared" si="262"/>
        <v>0</v>
      </c>
      <c r="CW195" s="405">
        <f t="shared" si="263"/>
        <v>0</v>
      </c>
      <c r="CX195" s="405">
        <f t="shared" si="264"/>
        <v>0</v>
      </c>
      <c r="CY195" s="405">
        <f t="shared" si="265"/>
        <v>0</v>
      </c>
      <c r="CZ195" s="405" t="str">
        <f t="shared" si="266"/>
        <v/>
      </c>
      <c r="DA195" s="405" t="str">
        <f t="shared" si="267"/>
        <v/>
      </c>
      <c r="DB195" s="405" t="str">
        <f t="shared" si="268"/>
        <v/>
      </c>
      <c r="DC195" s="405" t="str">
        <f t="shared" si="269"/>
        <v/>
      </c>
      <c r="DD195" s="405" t="str">
        <f t="shared" si="270"/>
        <v/>
      </c>
      <c r="DE195" s="405"/>
      <c r="DG195" s="405" t="str">
        <f t="shared" si="271"/>
        <v/>
      </c>
      <c r="DH195" s="405" t="str">
        <f t="shared" si="272"/>
        <v/>
      </c>
      <c r="DI195" s="405">
        <f t="shared" si="273"/>
        <v>0</v>
      </c>
      <c r="DJ195" s="405" t="str">
        <f t="shared" si="274"/>
        <v/>
      </c>
      <c r="DK195" s="405" t="str">
        <f t="shared" si="275"/>
        <v/>
      </c>
      <c r="DL195" s="405" t="str">
        <f t="shared" si="276"/>
        <v/>
      </c>
      <c r="DM195" s="405" t="str">
        <f t="shared" si="277"/>
        <v/>
      </c>
      <c r="DN195" s="405" t="str">
        <f t="shared" si="278"/>
        <v/>
      </c>
      <c r="DO195" s="405" t="str">
        <f t="shared" si="279"/>
        <v/>
      </c>
      <c r="DS195" s="386">
        <f t="shared" si="282"/>
        <v>0</v>
      </c>
      <c r="DT195" s="386">
        <f t="shared" si="280"/>
        <v>0</v>
      </c>
      <c r="DU195" s="404">
        <f t="shared" si="281"/>
        <v>0</v>
      </c>
    </row>
    <row r="196" spans="1:125" s="404" customFormat="1" ht="18" hidden="1" customHeight="1">
      <c r="A196" s="140" t="str">
        <f t="shared" si="205"/>
        <v/>
      </c>
      <c r="B196" s="153"/>
      <c r="C196" s="31" t="str">
        <f>IF(B196="","",VLOOKUP(B196,学連登録!$C$2:$G$3000,2,FALSE))</f>
        <v/>
      </c>
      <c r="D196" s="32" t="str">
        <f>IF(B196="","",VLOOKUP(B196,学連登録!$C$2:$G$3000,3,FALSE))</f>
        <v/>
      </c>
      <c r="E196" s="33" t="str">
        <f>IF(B196="","",VLOOKUP(B196,学連登録!$C$2:$G$3000,4,FALSE))</f>
        <v/>
      </c>
      <c r="F196" s="376" t="str">
        <f>IF(B196="","",VLOOKUP(B196,学連登録!$C$2:$I$3000,7,FALSE))</f>
        <v/>
      </c>
      <c r="G196" s="154"/>
      <c r="H196" s="915"/>
      <c r="I196" s="916"/>
      <c r="J196" s="155"/>
      <c r="K196" s="887"/>
      <c r="L196" s="888"/>
      <c r="M196" s="155"/>
      <c r="N196" s="881"/>
      <c r="O196" s="882"/>
      <c r="P196" s="154"/>
      <c r="Q196" s="887"/>
      <c r="R196" s="888"/>
      <c r="S196" s="154"/>
      <c r="T196" s="887"/>
      <c r="U196" s="888"/>
      <c r="V196" s="101" t="str">
        <f>IF(B196="","",VLOOKUP(B196,学連登録!$C$2:$H$3000,6,FALSE))</f>
        <v/>
      </c>
      <c r="W196" s="370"/>
      <c r="X196" s="152"/>
      <c r="Y196" s="116" t="str">
        <f t="shared" si="283"/>
        <v/>
      </c>
      <c r="Z196" s="97" t="str">
        <f>IF(G196="","",VLOOKUP(G196,種目名!$O$5:$T$104,3,0))</f>
        <v/>
      </c>
      <c r="AA196" s="98" t="str">
        <f>IF(J196="","",VLOOKUP(J196,種目名!$O$5:$T$104,3,0))</f>
        <v/>
      </c>
      <c r="AB196" s="117" t="str">
        <f>IF(M196="","",VLOOKUP(M196,種目名!$O$5:$T$104,3,0))</f>
        <v/>
      </c>
      <c r="AC196" s="117" t="str">
        <f>IF(P196="","",VLOOKUP(AF196,種目名!$O$5:$T$104,3,0))</f>
        <v/>
      </c>
      <c r="AD196" s="118" t="str">
        <f>IF(S196="","",VLOOKUP(AI196,種目名!$O$5:$T$104,3,0))</f>
        <v/>
      </c>
      <c r="AE196" s="115">
        <f t="shared" si="284"/>
        <v>0</v>
      </c>
      <c r="AF196" s="152" t="str">
        <f t="shared" si="285"/>
        <v/>
      </c>
      <c r="AG196" s="152" t="str">
        <f t="shared" si="286"/>
        <v/>
      </c>
      <c r="AH196" s="115">
        <f t="shared" si="287"/>
        <v>0</v>
      </c>
      <c r="AI196" s="152" t="str">
        <f t="shared" si="288"/>
        <v/>
      </c>
      <c r="AJ196" s="152" t="str">
        <f t="shared" si="289"/>
        <v/>
      </c>
      <c r="AK196" s="383"/>
      <c r="AL196" s="166">
        <f t="shared" si="206"/>
        <v>0</v>
      </c>
      <c r="AM196" s="392">
        <f t="shared" si="207"/>
        <v>0</v>
      </c>
      <c r="AN196" s="392">
        <f>COUNTIF($B$12:B196,B196)</f>
        <v>0</v>
      </c>
      <c r="AO196" s="392"/>
      <c r="AP196" s="392" t="str">
        <f t="shared" si="208"/>
        <v/>
      </c>
      <c r="AQ196" s="392" t="str">
        <f t="shared" si="209"/>
        <v/>
      </c>
      <c r="AR196" s="392" t="str">
        <f t="shared" si="210"/>
        <v/>
      </c>
      <c r="AS196" s="392" t="str">
        <f t="shared" si="211"/>
        <v/>
      </c>
      <c r="AT196" s="392">
        <f t="shared" si="212"/>
        <v>0</v>
      </c>
      <c r="AU196" s="392" t="str">
        <f t="shared" si="213"/>
        <v/>
      </c>
      <c r="AV196" s="392" t="str">
        <f t="shared" si="214"/>
        <v/>
      </c>
      <c r="AW196" s="392" t="str">
        <f t="shared" si="215"/>
        <v/>
      </c>
      <c r="AX196" s="392" t="str">
        <f t="shared" si="216"/>
        <v/>
      </c>
      <c r="AY196" s="392" t="str">
        <f t="shared" si="217"/>
        <v/>
      </c>
      <c r="AZ196" s="392" t="str">
        <f t="shared" si="218"/>
        <v/>
      </c>
      <c r="BA196" s="392" t="str">
        <f t="shared" si="219"/>
        <v/>
      </c>
      <c r="BB196" s="392" t="str">
        <f t="shared" si="220"/>
        <v/>
      </c>
      <c r="BC196" s="392" t="str">
        <f t="shared" si="221"/>
        <v/>
      </c>
      <c r="BD196" s="396" t="str">
        <f t="shared" si="222"/>
        <v/>
      </c>
      <c r="BE196" s="386">
        <f t="shared" si="223"/>
        <v>0</v>
      </c>
      <c r="BF196" s="152"/>
      <c r="BG196" s="392">
        <f t="shared" si="224"/>
        <v>0</v>
      </c>
      <c r="BH196" s="392">
        <f t="shared" si="225"/>
        <v>0</v>
      </c>
      <c r="BI196" s="405">
        <f t="shared" si="226"/>
        <v>0</v>
      </c>
      <c r="BJ196" s="406">
        <f t="shared" si="202"/>
        <v>0</v>
      </c>
      <c r="BK196" s="391" t="str">
        <f t="shared" si="203"/>
        <v>0</v>
      </c>
      <c r="BL196" s="391" t="str">
        <f t="shared" si="204"/>
        <v>0</v>
      </c>
      <c r="BM196" s="405">
        <f t="shared" si="227"/>
        <v>0</v>
      </c>
      <c r="BN196" s="405" t="str">
        <f t="shared" si="228"/>
        <v>0m0</v>
      </c>
      <c r="BO196" s="392">
        <f t="shared" si="229"/>
        <v>0</v>
      </c>
      <c r="BP196" s="392">
        <f t="shared" si="230"/>
        <v>0</v>
      </c>
      <c r="BQ196" s="405">
        <f t="shared" si="231"/>
        <v>0</v>
      </c>
      <c r="BR196" s="406">
        <f t="shared" si="232"/>
        <v>0</v>
      </c>
      <c r="BS196" s="391" t="str">
        <f t="shared" si="233"/>
        <v>0</v>
      </c>
      <c r="BT196" s="391" t="str">
        <f t="shared" si="234"/>
        <v>0</v>
      </c>
      <c r="BU196" s="405">
        <f t="shared" si="235"/>
        <v>0</v>
      </c>
      <c r="BV196" s="405" t="str">
        <f t="shared" si="236"/>
        <v>0m0</v>
      </c>
      <c r="BW196" s="392">
        <f t="shared" si="237"/>
        <v>0</v>
      </c>
      <c r="BX196" s="392">
        <f t="shared" si="238"/>
        <v>0</v>
      </c>
      <c r="BY196" s="405">
        <f t="shared" si="239"/>
        <v>0</v>
      </c>
      <c r="BZ196" s="406">
        <f t="shared" si="240"/>
        <v>0</v>
      </c>
      <c r="CA196" s="391" t="str">
        <f t="shared" si="241"/>
        <v>0</v>
      </c>
      <c r="CB196" s="391" t="str">
        <f t="shared" si="242"/>
        <v>0</v>
      </c>
      <c r="CC196" s="405">
        <f t="shared" si="243"/>
        <v>0</v>
      </c>
      <c r="CD196" s="405" t="str">
        <f t="shared" si="244"/>
        <v>0m0</v>
      </c>
      <c r="CE196" s="392">
        <f t="shared" si="245"/>
        <v>0</v>
      </c>
      <c r="CF196" s="392">
        <f t="shared" si="246"/>
        <v>0</v>
      </c>
      <c r="CG196" s="405">
        <f t="shared" si="247"/>
        <v>0</v>
      </c>
      <c r="CH196" s="406">
        <f t="shared" si="248"/>
        <v>0</v>
      </c>
      <c r="CI196" s="391" t="str">
        <f t="shared" si="249"/>
        <v>0</v>
      </c>
      <c r="CJ196" s="391" t="str">
        <f t="shared" si="250"/>
        <v>0</v>
      </c>
      <c r="CK196" s="405">
        <f t="shared" si="251"/>
        <v>0</v>
      </c>
      <c r="CL196" s="405" t="str">
        <f t="shared" si="252"/>
        <v>0m0</v>
      </c>
      <c r="CM196" s="392">
        <f t="shared" si="253"/>
        <v>0</v>
      </c>
      <c r="CN196" s="392">
        <f t="shared" si="254"/>
        <v>0</v>
      </c>
      <c r="CO196" s="405">
        <f t="shared" si="255"/>
        <v>0</v>
      </c>
      <c r="CP196" s="406">
        <f t="shared" si="256"/>
        <v>0</v>
      </c>
      <c r="CQ196" s="391" t="str">
        <f t="shared" si="257"/>
        <v>0</v>
      </c>
      <c r="CR196" s="391" t="str">
        <f t="shared" si="258"/>
        <v>0</v>
      </c>
      <c r="CS196" s="405">
        <f t="shared" si="259"/>
        <v>0</v>
      </c>
      <c r="CT196" s="405" t="str">
        <f t="shared" si="260"/>
        <v>0m0</v>
      </c>
      <c r="CU196" s="405">
        <f t="shared" si="261"/>
        <v>0</v>
      </c>
      <c r="CV196" s="405">
        <f t="shared" si="262"/>
        <v>0</v>
      </c>
      <c r="CW196" s="405">
        <f t="shared" si="263"/>
        <v>0</v>
      </c>
      <c r="CX196" s="405">
        <f t="shared" si="264"/>
        <v>0</v>
      </c>
      <c r="CY196" s="405">
        <f t="shared" si="265"/>
        <v>0</v>
      </c>
      <c r="CZ196" s="405" t="str">
        <f t="shared" si="266"/>
        <v/>
      </c>
      <c r="DA196" s="405" t="str">
        <f t="shared" si="267"/>
        <v/>
      </c>
      <c r="DB196" s="405" t="str">
        <f t="shared" si="268"/>
        <v/>
      </c>
      <c r="DC196" s="405" t="str">
        <f t="shared" si="269"/>
        <v/>
      </c>
      <c r="DD196" s="405" t="str">
        <f t="shared" si="270"/>
        <v/>
      </c>
      <c r="DE196" s="405"/>
      <c r="DG196" s="405" t="str">
        <f t="shared" si="271"/>
        <v/>
      </c>
      <c r="DH196" s="405" t="str">
        <f t="shared" si="272"/>
        <v/>
      </c>
      <c r="DI196" s="405">
        <f t="shared" si="273"/>
        <v>0</v>
      </c>
      <c r="DJ196" s="405" t="str">
        <f t="shared" si="274"/>
        <v/>
      </c>
      <c r="DK196" s="405" t="str">
        <f t="shared" si="275"/>
        <v/>
      </c>
      <c r="DL196" s="405" t="str">
        <f t="shared" si="276"/>
        <v/>
      </c>
      <c r="DM196" s="405" t="str">
        <f t="shared" si="277"/>
        <v/>
      </c>
      <c r="DN196" s="405" t="str">
        <f t="shared" si="278"/>
        <v/>
      </c>
      <c r="DO196" s="405" t="str">
        <f t="shared" si="279"/>
        <v/>
      </c>
      <c r="DS196" s="386">
        <f t="shared" si="282"/>
        <v>0</v>
      </c>
      <c r="DT196" s="386">
        <f t="shared" si="280"/>
        <v>0</v>
      </c>
      <c r="DU196" s="404">
        <f t="shared" si="281"/>
        <v>0</v>
      </c>
    </row>
    <row r="197" spans="1:125" s="404" customFormat="1" ht="18" hidden="1" customHeight="1">
      <c r="A197" s="140" t="str">
        <f t="shared" si="205"/>
        <v/>
      </c>
      <c r="B197" s="153"/>
      <c r="C197" s="31" t="str">
        <f>IF(B197="","",VLOOKUP(B197,学連登録!$C$2:$G$3000,2,FALSE))</f>
        <v/>
      </c>
      <c r="D197" s="32" t="str">
        <f>IF(B197="","",VLOOKUP(B197,学連登録!$C$2:$G$3000,3,FALSE))</f>
        <v/>
      </c>
      <c r="E197" s="33" t="str">
        <f>IF(B197="","",VLOOKUP(B197,学連登録!$C$2:$G$3000,4,FALSE))</f>
        <v/>
      </c>
      <c r="F197" s="376" t="str">
        <f>IF(B197="","",VLOOKUP(B197,学連登録!$C$2:$I$3000,7,FALSE))</f>
        <v/>
      </c>
      <c r="G197" s="154"/>
      <c r="H197" s="915"/>
      <c r="I197" s="916"/>
      <c r="J197" s="155"/>
      <c r="K197" s="887"/>
      <c r="L197" s="888"/>
      <c r="M197" s="155"/>
      <c r="N197" s="881"/>
      <c r="O197" s="882"/>
      <c r="P197" s="154"/>
      <c r="Q197" s="887"/>
      <c r="R197" s="888"/>
      <c r="S197" s="154"/>
      <c r="T197" s="887"/>
      <c r="U197" s="888"/>
      <c r="V197" s="101" t="str">
        <f>IF(B197="","",VLOOKUP(B197,学連登録!$C$2:$H$3000,6,FALSE))</f>
        <v/>
      </c>
      <c r="W197" s="370"/>
      <c r="X197" s="152"/>
      <c r="Y197" s="116" t="str">
        <f t="shared" si="283"/>
        <v/>
      </c>
      <c r="Z197" s="97" t="str">
        <f>IF(G197="","",VLOOKUP(G197,種目名!$O$5:$T$104,3,0))</f>
        <v/>
      </c>
      <c r="AA197" s="98" t="str">
        <f>IF(J197="","",VLOOKUP(J197,種目名!$O$5:$T$104,3,0))</f>
        <v/>
      </c>
      <c r="AB197" s="117" t="str">
        <f>IF(M197="","",VLOOKUP(M197,種目名!$O$5:$T$104,3,0))</f>
        <v/>
      </c>
      <c r="AC197" s="117" t="str">
        <f>IF(P197="","",VLOOKUP(AF197,種目名!$O$5:$T$104,3,0))</f>
        <v/>
      </c>
      <c r="AD197" s="118" t="str">
        <f>IF(S197="","",VLOOKUP(AI197,種目名!$O$5:$T$104,3,0))</f>
        <v/>
      </c>
      <c r="AE197" s="115">
        <f t="shared" si="284"/>
        <v>0</v>
      </c>
      <c r="AF197" s="152" t="str">
        <f t="shared" si="285"/>
        <v/>
      </c>
      <c r="AG197" s="152" t="str">
        <f t="shared" si="286"/>
        <v/>
      </c>
      <c r="AH197" s="115">
        <f t="shared" si="287"/>
        <v>0</v>
      </c>
      <c r="AI197" s="152" t="str">
        <f t="shared" si="288"/>
        <v/>
      </c>
      <c r="AJ197" s="152" t="str">
        <f t="shared" si="289"/>
        <v/>
      </c>
      <c r="AK197" s="383"/>
      <c r="AL197" s="166">
        <f t="shared" si="206"/>
        <v>0</v>
      </c>
      <c r="AM197" s="392">
        <f t="shared" si="207"/>
        <v>0</v>
      </c>
      <c r="AN197" s="392">
        <f>COUNTIF($B$12:B197,B197)</f>
        <v>0</v>
      </c>
      <c r="AO197" s="392"/>
      <c r="AP197" s="392" t="str">
        <f t="shared" si="208"/>
        <v/>
      </c>
      <c r="AQ197" s="392" t="str">
        <f t="shared" si="209"/>
        <v/>
      </c>
      <c r="AR197" s="392" t="str">
        <f t="shared" si="210"/>
        <v/>
      </c>
      <c r="AS197" s="392" t="str">
        <f t="shared" si="211"/>
        <v/>
      </c>
      <c r="AT197" s="392">
        <f t="shared" si="212"/>
        <v>0</v>
      </c>
      <c r="AU197" s="392" t="str">
        <f t="shared" si="213"/>
        <v/>
      </c>
      <c r="AV197" s="392" t="str">
        <f t="shared" si="214"/>
        <v/>
      </c>
      <c r="AW197" s="392" t="str">
        <f t="shared" si="215"/>
        <v/>
      </c>
      <c r="AX197" s="392" t="str">
        <f t="shared" si="216"/>
        <v/>
      </c>
      <c r="AY197" s="392" t="str">
        <f t="shared" si="217"/>
        <v/>
      </c>
      <c r="AZ197" s="392" t="str">
        <f t="shared" si="218"/>
        <v/>
      </c>
      <c r="BA197" s="392" t="str">
        <f t="shared" si="219"/>
        <v/>
      </c>
      <c r="BB197" s="392" t="str">
        <f t="shared" si="220"/>
        <v/>
      </c>
      <c r="BC197" s="392" t="str">
        <f t="shared" si="221"/>
        <v/>
      </c>
      <c r="BD197" s="396" t="str">
        <f t="shared" si="222"/>
        <v/>
      </c>
      <c r="BE197" s="386">
        <f t="shared" si="223"/>
        <v>0</v>
      </c>
      <c r="BF197" s="152"/>
      <c r="BG197" s="392">
        <f t="shared" si="224"/>
        <v>0</v>
      </c>
      <c r="BH197" s="392">
        <f t="shared" si="225"/>
        <v>0</v>
      </c>
      <c r="BI197" s="405">
        <f t="shared" si="226"/>
        <v>0</v>
      </c>
      <c r="BJ197" s="406">
        <f t="shared" si="202"/>
        <v>0</v>
      </c>
      <c r="BK197" s="391" t="str">
        <f t="shared" si="203"/>
        <v>0</v>
      </c>
      <c r="BL197" s="391" t="str">
        <f t="shared" si="204"/>
        <v>0</v>
      </c>
      <c r="BM197" s="405">
        <f t="shared" si="227"/>
        <v>0</v>
      </c>
      <c r="BN197" s="405" t="str">
        <f t="shared" si="228"/>
        <v>0m0</v>
      </c>
      <c r="BO197" s="392">
        <f t="shared" si="229"/>
        <v>0</v>
      </c>
      <c r="BP197" s="392">
        <f t="shared" si="230"/>
        <v>0</v>
      </c>
      <c r="BQ197" s="405">
        <f t="shared" si="231"/>
        <v>0</v>
      </c>
      <c r="BR197" s="406">
        <f t="shared" si="232"/>
        <v>0</v>
      </c>
      <c r="BS197" s="391" t="str">
        <f t="shared" si="233"/>
        <v>0</v>
      </c>
      <c r="BT197" s="391" t="str">
        <f t="shared" si="234"/>
        <v>0</v>
      </c>
      <c r="BU197" s="405">
        <f t="shared" si="235"/>
        <v>0</v>
      </c>
      <c r="BV197" s="405" t="str">
        <f t="shared" si="236"/>
        <v>0m0</v>
      </c>
      <c r="BW197" s="392">
        <f t="shared" si="237"/>
        <v>0</v>
      </c>
      <c r="BX197" s="392">
        <f t="shared" si="238"/>
        <v>0</v>
      </c>
      <c r="BY197" s="405">
        <f t="shared" si="239"/>
        <v>0</v>
      </c>
      <c r="BZ197" s="406">
        <f t="shared" si="240"/>
        <v>0</v>
      </c>
      <c r="CA197" s="391" t="str">
        <f t="shared" si="241"/>
        <v>0</v>
      </c>
      <c r="CB197" s="391" t="str">
        <f t="shared" si="242"/>
        <v>0</v>
      </c>
      <c r="CC197" s="405">
        <f t="shared" si="243"/>
        <v>0</v>
      </c>
      <c r="CD197" s="405" t="str">
        <f t="shared" si="244"/>
        <v>0m0</v>
      </c>
      <c r="CE197" s="392">
        <f t="shared" si="245"/>
        <v>0</v>
      </c>
      <c r="CF197" s="392">
        <f t="shared" si="246"/>
        <v>0</v>
      </c>
      <c r="CG197" s="405">
        <f t="shared" si="247"/>
        <v>0</v>
      </c>
      <c r="CH197" s="406">
        <f t="shared" si="248"/>
        <v>0</v>
      </c>
      <c r="CI197" s="391" t="str">
        <f t="shared" si="249"/>
        <v>0</v>
      </c>
      <c r="CJ197" s="391" t="str">
        <f t="shared" si="250"/>
        <v>0</v>
      </c>
      <c r="CK197" s="405">
        <f t="shared" si="251"/>
        <v>0</v>
      </c>
      <c r="CL197" s="405" t="str">
        <f t="shared" si="252"/>
        <v>0m0</v>
      </c>
      <c r="CM197" s="392">
        <f t="shared" si="253"/>
        <v>0</v>
      </c>
      <c r="CN197" s="392">
        <f t="shared" si="254"/>
        <v>0</v>
      </c>
      <c r="CO197" s="405">
        <f t="shared" si="255"/>
        <v>0</v>
      </c>
      <c r="CP197" s="406">
        <f t="shared" si="256"/>
        <v>0</v>
      </c>
      <c r="CQ197" s="391" t="str">
        <f t="shared" si="257"/>
        <v>0</v>
      </c>
      <c r="CR197" s="391" t="str">
        <f t="shared" si="258"/>
        <v>0</v>
      </c>
      <c r="CS197" s="405">
        <f t="shared" si="259"/>
        <v>0</v>
      </c>
      <c r="CT197" s="405" t="str">
        <f t="shared" si="260"/>
        <v>0m0</v>
      </c>
      <c r="CU197" s="405">
        <f t="shared" si="261"/>
        <v>0</v>
      </c>
      <c r="CV197" s="405">
        <f t="shared" si="262"/>
        <v>0</v>
      </c>
      <c r="CW197" s="405">
        <f t="shared" si="263"/>
        <v>0</v>
      </c>
      <c r="CX197" s="405">
        <f t="shared" si="264"/>
        <v>0</v>
      </c>
      <c r="CY197" s="405">
        <f t="shared" si="265"/>
        <v>0</v>
      </c>
      <c r="CZ197" s="405" t="str">
        <f t="shared" si="266"/>
        <v/>
      </c>
      <c r="DA197" s="405" t="str">
        <f t="shared" si="267"/>
        <v/>
      </c>
      <c r="DB197" s="405" t="str">
        <f t="shared" si="268"/>
        <v/>
      </c>
      <c r="DC197" s="405" t="str">
        <f t="shared" si="269"/>
        <v/>
      </c>
      <c r="DD197" s="405" t="str">
        <f t="shared" si="270"/>
        <v/>
      </c>
      <c r="DE197" s="405"/>
      <c r="DG197" s="405" t="str">
        <f t="shared" si="271"/>
        <v/>
      </c>
      <c r="DH197" s="405" t="str">
        <f t="shared" si="272"/>
        <v/>
      </c>
      <c r="DI197" s="405">
        <f t="shared" si="273"/>
        <v>0</v>
      </c>
      <c r="DJ197" s="405" t="str">
        <f t="shared" si="274"/>
        <v/>
      </c>
      <c r="DK197" s="405" t="str">
        <f t="shared" si="275"/>
        <v/>
      </c>
      <c r="DL197" s="405" t="str">
        <f t="shared" si="276"/>
        <v/>
      </c>
      <c r="DM197" s="405" t="str">
        <f t="shared" si="277"/>
        <v/>
      </c>
      <c r="DN197" s="405" t="str">
        <f t="shared" si="278"/>
        <v/>
      </c>
      <c r="DO197" s="405" t="str">
        <f t="shared" si="279"/>
        <v/>
      </c>
      <c r="DS197" s="386">
        <f t="shared" si="282"/>
        <v>0</v>
      </c>
      <c r="DT197" s="386">
        <f t="shared" si="280"/>
        <v>0</v>
      </c>
      <c r="DU197" s="404">
        <f t="shared" si="281"/>
        <v>0</v>
      </c>
    </row>
    <row r="198" spans="1:125" s="404" customFormat="1" ht="18" hidden="1" customHeight="1">
      <c r="A198" s="140" t="str">
        <f t="shared" si="205"/>
        <v/>
      </c>
      <c r="B198" s="153"/>
      <c r="C198" s="31" t="str">
        <f>IF(B198="","",VLOOKUP(B198,学連登録!$C$2:$G$3000,2,FALSE))</f>
        <v/>
      </c>
      <c r="D198" s="32" t="str">
        <f>IF(B198="","",VLOOKUP(B198,学連登録!$C$2:$G$3000,3,FALSE))</f>
        <v/>
      </c>
      <c r="E198" s="33" t="str">
        <f>IF(B198="","",VLOOKUP(B198,学連登録!$C$2:$G$3000,4,FALSE))</f>
        <v/>
      </c>
      <c r="F198" s="376" t="str">
        <f>IF(B198="","",VLOOKUP(B198,学連登録!$C$2:$I$3000,7,FALSE))</f>
        <v/>
      </c>
      <c r="G198" s="154"/>
      <c r="H198" s="915"/>
      <c r="I198" s="916"/>
      <c r="J198" s="155"/>
      <c r="K198" s="887"/>
      <c r="L198" s="888"/>
      <c r="M198" s="155"/>
      <c r="N198" s="881"/>
      <c r="O198" s="882"/>
      <c r="P198" s="154"/>
      <c r="Q198" s="887"/>
      <c r="R198" s="888"/>
      <c r="S198" s="154"/>
      <c r="T198" s="887"/>
      <c r="U198" s="888"/>
      <c r="V198" s="101" t="str">
        <f>IF(B198="","",VLOOKUP(B198,学連登録!$C$2:$H$3000,6,FALSE))</f>
        <v/>
      </c>
      <c r="W198" s="370"/>
      <c r="X198" s="152"/>
      <c r="Y198" s="116" t="str">
        <f t="shared" si="283"/>
        <v/>
      </c>
      <c r="Z198" s="97" t="str">
        <f>IF(G198="","",VLOOKUP(G198,種目名!$O$5:$T$104,3,0))</f>
        <v/>
      </c>
      <c r="AA198" s="98" t="str">
        <f>IF(J198="","",VLOOKUP(J198,種目名!$O$5:$T$104,3,0))</f>
        <v/>
      </c>
      <c r="AB198" s="117" t="str">
        <f>IF(M198="","",VLOOKUP(M198,種目名!$O$5:$T$104,3,0))</f>
        <v/>
      </c>
      <c r="AC198" s="117" t="str">
        <f>IF(P198="","",VLOOKUP(AF198,種目名!$O$5:$T$104,3,0))</f>
        <v/>
      </c>
      <c r="AD198" s="118" t="str">
        <f>IF(S198="","",VLOOKUP(AI198,種目名!$O$5:$T$104,3,0))</f>
        <v/>
      </c>
      <c r="AE198" s="115">
        <f t="shared" si="284"/>
        <v>0</v>
      </c>
      <c r="AF198" s="152" t="str">
        <f t="shared" si="285"/>
        <v/>
      </c>
      <c r="AG198" s="152" t="str">
        <f t="shared" si="286"/>
        <v/>
      </c>
      <c r="AH198" s="115">
        <f t="shared" si="287"/>
        <v>0</v>
      </c>
      <c r="AI198" s="152" t="str">
        <f t="shared" si="288"/>
        <v/>
      </c>
      <c r="AJ198" s="152" t="str">
        <f t="shared" si="289"/>
        <v/>
      </c>
      <c r="AK198" s="383"/>
      <c r="AL198" s="166">
        <f t="shared" si="206"/>
        <v>0</v>
      </c>
      <c r="AM198" s="392">
        <f t="shared" si="207"/>
        <v>0</v>
      </c>
      <c r="AN198" s="392">
        <f>COUNTIF($B$12:B198,B198)</f>
        <v>0</v>
      </c>
      <c r="AO198" s="392"/>
      <c r="AP198" s="392" t="str">
        <f t="shared" si="208"/>
        <v/>
      </c>
      <c r="AQ198" s="392" t="str">
        <f t="shared" si="209"/>
        <v/>
      </c>
      <c r="AR198" s="392" t="str">
        <f t="shared" si="210"/>
        <v/>
      </c>
      <c r="AS198" s="392" t="str">
        <f t="shared" si="211"/>
        <v/>
      </c>
      <c r="AT198" s="392">
        <f t="shared" si="212"/>
        <v>0</v>
      </c>
      <c r="AU198" s="392" t="str">
        <f t="shared" si="213"/>
        <v/>
      </c>
      <c r="AV198" s="392" t="str">
        <f t="shared" si="214"/>
        <v/>
      </c>
      <c r="AW198" s="392" t="str">
        <f t="shared" si="215"/>
        <v/>
      </c>
      <c r="AX198" s="392" t="str">
        <f t="shared" si="216"/>
        <v/>
      </c>
      <c r="AY198" s="392" t="str">
        <f t="shared" si="217"/>
        <v/>
      </c>
      <c r="AZ198" s="392" t="str">
        <f t="shared" si="218"/>
        <v/>
      </c>
      <c r="BA198" s="392" t="str">
        <f t="shared" si="219"/>
        <v/>
      </c>
      <c r="BB198" s="392" t="str">
        <f t="shared" si="220"/>
        <v/>
      </c>
      <c r="BC198" s="392" t="str">
        <f t="shared" si="221"/>
        <v/>
      </c>
      <c r="BD198" s="396" t="str">
        <f t="shared" si="222"/>
        <v/>
      </c>
      <c r="BE198" s="386">
        <f t="shared" si="223"/>
        <v>0</v>
      </c>
      <c r="BF198" s="152"/>
      <c r="BG198" s="392">
        <f t="shared" si="224"/>
        <v>0</v>
      </c>
      <c r="BH198" s="392">
        <f t="shared" si="225"/>
        <v>0</v>
      </c>
      <c r="BI198" s="405">
        <f t="shared" si="226"/>
        <v>0</v>
      </c>
      <c r="BJ198" s="406">
        <f t="shared" si="202"/>
        <v>0</v>
      </c>
      <c r="BK198" s="391" t="str">
        <f t="shared" si="203"/>
        <v>0</v>
      </c>
      <c r="BL198" s="391" t="str">
        <f t="shared" si="204"/>
        <v>0</v>
      </c>
      <c r="BM198" s="405">
        <f t="shared" si="227"/>
        <v>0</v>
      </c>
      <c r="BN198" s="405" t="str">
        <f t="shared" si="228"/>
        <v>0m0</v>
      </c>
      <c r="BO198" s="392">
        <f t="shared" si="229"/>
        <v>0</v>
      </c>
      <c r="BP198" s="392">
        <f t="shared" si="230"/>
        <v>0</v>
      </c>
      <c r="BQ198" s="405">
        <f t="shared" si="231"/>
        <v>0</v>
      </c>
      <c r="BR198" s="406">
        <f t="shared" si="232"/>
        <v>0</v>
      </c>
      <c r="BS198" s="391" t="str">
        <f t="shared" si="233"/>
        <v>0</v>
      </c>
      <c r="BT198" s="391" t="str">
        <f t="shared" si="234"/>
        <v>0</v>
      </c>
      <c r="BU198" s="405">
        <f t="shared" si="235"/>
        <v>0</v>
      </c>
      <c r="BV198" s="405" t="str">
        <f t="shared" si="236"/>
        <v>0m0</v>
      </c>
      <c r="BW198" s="392">
        <f t="shared" si="237"/>
        <v>0</v>
      </c>
      <c r="BX198" s="392">
        <f t="shared" si="238"/>
        <v>0</v>
      </c>
      <c r="BY198" s="405">
        <f t="shared" si="239"/>
        <v>0</v>
      </c>
      <c r="BZ198" s="406">
        <f t="shared" si="240"/>
        <v>0</v>
      </c>
      <c r="CA198" s="391" t="str">
        <f t="shared" si="241"/>
        <v>0</v>
      </c>
      <c r="CB198" s="391" t="str">
        <f t="shared" si="242"/>
        <v>0</v>
      </c>
      <c r="CC198" s="405">
        <f t="shared" si="243"/>
        <v>0</v>
      </c>
      <c r="CD198" s="405" t="str">
        <f t="shared" si="244"/>
        <v>0m0</v>
      </c>
      <c r="CE198" s="392">
        <f t="shared" si="245"/>
        <v>0</v>
      </c>
      <c r="CF198" s="392">
        <f t="shared" si="246"/>
        <v>0</v>
      </c>
      <c r="CG198" s="405">
        <f t="shared" si="247"/>
        <v>0</v>
      </c>
      <c r="CH198" s="406">
        <f t="shared" si="248"/>
        <v>0</v>
      </c>
      <c r="CI198" s="391" t="str">
        <f t="shared" si="249"/>
        <v>0</v>
      </c>
      <c r="CJ198" s="391" t="str">
        <f t="shared" si="250"/>
        <v>0</v>
      </c>
      <c r="CK198" s="405">
        <f t="shared" si="251"/>
        <v>0</v>
      </c>
      <c r="CL198" s="405" t="str">
        <f t="shared" si="252"/>
        <v>0m0</v>
      </c>
      <c r="CM198" s="392">
        <f t="shared" si="253"/>
        <v>0</v>
      </c>
      <c r="CN198" s="392">
        <f t="shared" si="254"/>
        <v>0</v>
      </c>
      <c r="CO198" s="405">
        <f t="shared" si="255"/>
        <v>0</v>
      </c>
      <c r="CP198" s="406">
        <f t="shared" si="256"/>
        <v>0</v>
      </c>
      <c r="CQ198" s="391" t="str">
        <f t="shared" si="257"/>
        <v>0</v>
      </c>
      <c r="CR198" s="391" t="str">
        <f t="shared" si="258"/>
        <v>0</v>
      </c>
      <c r="CS198" s="405">
        <f t="shared" si="259"/>
        <v>0</v>
      </c>
      <c r="CT198" s="405" t="str">
        <f t="shared" si="260"/>
        <v>0m0</v>
      </c>
      <c r="CU198" s="405">
        <f t="shared" si="261"/>
        <v>0</v>
      </c>
      <c r="CV198" s="405">
        <f t="shared" si="262"/>
        <v>0</v>
      </c>
      <c r="CW198" s="405">
        <f t="shared" si="263"/>
        <v>0</v>
      </c>
      <c r="CX198" s="405">
        <f t="shared" si="264"/>
        <v>0</v>
      </c>
      <c r="CY198" s="405">
        <f t="shared" si="265"/>
        <v>0</v>
      </c>
      <c r="CZ198" s="405" t="str">
        <f t="shared" si="266"/>
        <v/>
      </c>
      <c r="DA198" s="405" t="str">
        <f t="shared" si="267"/>
        <v/>
      </c>
      <c r="DB198" s="405" t="str">
        <f t="shared" si="268"/>
        <v/>
      </c>
      <c r="DC198" s="405" t="str">
        <f t="shared" si="269"/>
        <v/>
      </c>
      <c r="DD198" s="405" t="str">
        <f t="shared" si="270"/>
        <v/>
      </c>
      <c r="DE198" s="405"/>
      <c r="DG198" s="405" t="str">
        <f t="shared" si="271"/>
        <v/>
      </c>
      <c r="DH198" s="405" t="str">
        <f t="shared" si="272"/>
        <v/>
      </c>
      <c r="DI198" s="405">
        <f t="shared" si="273"/>
        <v>0</v>
      </c>
      <c r="DJ198" s="405" t="str">
        <f t="shared" si="274"/>
        <v/>
      </c>
      <c r="DK198" s="405" t="str">
        <f t="shared" si="275"/>
        <v/>
      </c>
      <c r="DL198" s="405" t="str">
        <f t="shared" si="276"/>
        <v/>
      </c>
      <c r="DM198" s="405" t="str">
        <f t="shared" si="277"/>
        <v/>
      </c>
      <c r="DN198" s="405" t="str">
        <f t="shared" si="278"/>
        <v/>
      </c>
      <c r="DO198" s="405" t="str">
        <f t="shared" si="279"/>
        <v/>
      </c>
      <c r="DS198" s="386">
        <f t="shared" si="282"/>
        <v>0</v>
      </c>
      <c r="DT198" s="386">
        <f t="shared" si="280"/>
        <v>0</v>
      </c>
      <c r="DU198" s="404">
        <f t="shared" si="281"/>
        <v>0</v>
      </c>
    </row>
    <row r="199" spans="1:125" s="404" customFormat="1" ht="18" hidden="1" customHeight="1">
      <c r="A199" s="140" t="str">
        <f t="shared" si="205"/>
        <v/>
      </c>
      <c r="B199" s="153"/>
      <c r="C199" s="31" t="str">
        <f>IF(B199="","",VLOOKUP(B199,学連登録!$C$2:$G$3000,2,FALSE))</f>
        <v/>
      </c>
      <c r="D199" s="32" t="str">
        <f>IF(B199="","",VLOOKUP(B199,学連登録!$C$2:$G$3000,3,FALSE))</f>
        <v/>
      </c>
      <c r="E199" s="33" t="str">
        <f>IF(B199="","",VLOOKUP(B199,学連登録!$C$2:$G$3000,4,FALSE))</f>
        <v/>
      </c>
      <c r="F199" s="376" t="str">
        <f>IF(B199="","",VLOOKUP(B199,学連登録!$C$2:$I$3000,7,FALSE))</f>
        <v/>
      </c>
      <c r="G199" s="154"/>
      <c r="H199" s="915"/>
      <c r="I199" s="916"/>
      <c r="J199" s="155"/>
      <c r="K199" s="887"/>
      <c r="L199" s="888"/>
      <c r="M199" s="155"/>
      <c r="N199" s="881"/>
      <c r="O199" s="882"/>
      <c r="P199" s="154"/>
      <c r="Q199" s="887"/>
      <c r="R199" s="888"/>
      <c r="S199" s="154"/>
      <c r="T199" s="887"/>
      <c r="U199" s="888"/>
      <c r="V199" s="101" t="str">
        <f>IF(B199="","",VLOOKUP(B199,学連登録!$C$2:$H$3000,6,FALSE))</f>
        <v/>
      </c>
      <c r="W199" s="370"/>
      <c r="X199" s="152"/>
      <c r="Y199" s="116" t="str">
        <f t="shared" si="283"/>
        <v/>
      </c>
      <c r="Z199" s="97" t="str">
        <f>IF(G199="","",VLOOKUP(G199,種目名!$O$5:$T$104,3,0))</f>
        <v/>
      </c>
      <c r="AA199" s="98" t="str">
        <f>IF(J199="","",VLOOKUP(J199,種目名!$O$5:$T$104,3,0))</f>
        <v/>
      </c>
      <c r="AB199" s="117" t="str">
        <f>IF(M199="","",VLOOKUP(M199,種目名!$O$5:$T$104,3,0))</f>
        <v/>
      </c>
      <c r="AC199" s="117" t="str">
        <f>IF(P199="","",VLOOKUP(AF199,種目名!$O$5:$T$104,3,0))</f>
        <v/>
      </c>
      <c r="AD199" s="118" t="str">
        <f>IF(S199="","",VLOOKUP(AI199,種目名!$O$5:$T$104,3,0))</f>
        <v/>
      </c>
      <c r="AE199" s="115">
        <f t="shared" si="284"/>
        <v>0</v>
      </c>
      <c r="AF199" s="152" t="str">
        <f t="shared" si="285"/>
        <v/>
      </c>
      <c r="AG199" s="152" t="str">
        <f t="shared" si="286"/>
        <v/>
      </c>
      <c r="AH199" s="115">
        <f t="shared" si="287"/>
        <v>0</v>
      </c>
      <c r="AI199" s="152" t="str">
        <f t="shared" si="288"/>
        <v/>
      </c>
      <c r="AJ199" s="152" t="str">
        <f t="shared" si="289"/>
        <v/>
      </c>
      <c r="AK199" s="383"/>
      <c r="AL199" s="166">
        <f t="shared" si="206"/>
        <v>0</v>
      </c>
      <c r="AM199" s="392">
        <f t="shared" si="207"/>
        <v>0</v>
      </c>
      <c r="AN199" s="392">
        <f>COUNTIF($B$12:B199,B199)</f>
        <v>0</v>
      </c>
      <c r="AO199" s="392"/>
      <c r="AP199" s="392" t="str">
        <f t="shared" si="208"/>
        <v/>
      </c>
      <c r="AQ199" s="392" t="str">
        <f t="shared" si="209"/>
        <v/>
      </c>
      <c r="AR199" s="392" t="str">
        <f t="shared" si="210"/>
        <v/>
      </c>
      <c r="AS199" s="392" t="str">
        <f t="shared" si="211"/>
        <v/>
      </c>
      <c r="AT199" s="392">
        <f t="shared" si="212"/>
        <v>0</v>
      </c>
      <c r="AU199" s="392" t="str">
        <f t="shared" si="213"/>
        <v/>
      </c>
      <c r="AV199" s="392" t="str">
        <f t="shared" si="214"/>
        <v/>
      </c>
      <c r="AW199" s="392" t="str">
        <f t="shared" si="215"/>
        <v/>
      </c>
      <c r="AX199" s="392" t="str">
        <f t="shared" si="216"/>
        <v/>
      </c>
      <c r="AY199" s="392" t="str">
        <f t="shared" si="217"/>
        <v/>
      </c>
      <c r="AZ199" s="392" t="str">
        <f t="shared" si="218"/>
        <v/>
      </c>
      <c r="BA199" s="392" t="str">
        <f t="shared" si="219"/>
        <v/>
      </c>
      <c r="BB199" s="392" t="str">
        <f t="shared" si="220"/>
        <v/>
      </c>
      <c r="BC199" s="392" t="str">
        <f t="shared" si="221"/>
        <v/>
      </c>
      <c r="BD199" s="396" t="str">
        <f t="shared" si="222"/>
        <v/>
      </c>
      <c r="BE199" s="386">
        <f t="shared" si="223"/>
        <v>0</v>
      </c>
      <c r="BF199" s="152"/>
      <c r="BG199" s="392">
        <f t="shared" si="224"/>
        <v>0</v>
      </c>
      <c r="BH199" s="392">
        <f t="shared" si="225"/>
        <v>0</v>
      </c>
      <c r="BI199" s="405">
        <f t="shared" si="226"/>
        <v>0</v>
      </c>
      <c r="BJ199" s="406">
        <f t="shared" si="202"/>
        <v>0</v>
      </c>
      <c r="BK199" s="391" t="str">
        <f t="shared" si="203"/>
        <v>0</v>
      </c>
      <c r="BL199" s="391" t="str">
        <f t="shared" si="204"/>
        <v>0</v>
      </c>
      <c r="BM199" s="405">
        <f t="shared" si="227"/>
        <v>0</v>
      </c>
      <c r="BN199" s="405" t="str">
        <f t="shared" si="228"/>
        <v>0m0</v>
      </c>
      <c r="BO199" s="392">
        <f t="shared" si="229"/>
        <v>0</v>
      </c>
      <c r="BP199" s="392">
        <f t="shared" si="230"/>
        <v>0</v>
      </c>
      <c r="BQ199" s="405">
        <f t="shared" si="231"/>
        <v>0</v>
      </c>
      <c r="BR199" s="406">
        <f t="shared" si="232"/>
        <v>0</v>
      </c>
      <c r="BS199" s="391" t="str">
        <f t="shared" si="233"/>
        <v>0</v>
      </c>
      <c r="BT199" s="391" t="str">
        <f t="shared" si="234"/>
        <v>0</v>
      </c>
      <c r="BU199" s="405">
        <f t="shared" si="235"/>
        <v>0</v>
      </c>
      <c r="BV199" s="405" t="str">
        <f t="shared" si="236"/>
        <v>0m0</v>
      </c>
      <c r="BW199" s="392">
        <f t="shared" si="237"/>
        <v>0</v>
      </c>
      <c r="BX199" s="392">
        <f t="shared" si="238"/>
        <v>0</v>
      </c>
      <c r="BY199" s="405">
        <f t="shared" si="239"/>
        <v>0</v>
      </c>
      <c r="BZ199" s="406">
        <f t="shared" si="240"/>
        <v>0</v>
      </c>
      <c r="CA199" s="391" t="str">
        <f t="shared" si="241"/>
        <v>0</v>
      </c>
      <c r="CB199" s="391" t="str">
        <f t="shared" si="242"/>
        <v>0</v>
      </c>
      <c r="CC199" s="405">
        <f t="shared" si="243"/>
        <v>0</v>
      </c>
      <c r="CD199" s="405" t="str">
        <f t="shared" si="244"/>
        <v>0m0</v>
      </c>
      <c r="CE199" s="392">
        <f t="shared" si="245"/>
        <v>0</v>
      </c>
      <c r="CF199" s="392">
        <f t="shared" si="246"/>
        <v>0</v>
      </c>
      <c r="CG199" s="405">
        <f t="shared" si="247"/>
        <v>0</v>
      </c>
      <c r="CH199" s="406">
        <f t="shared" si="248"/>
        <v>0</v>
      </c>
      <c r="CI199" s="391" t="str">
        <f t="shared" si="249"/>
        <v>0</v>
      </c>
      <c r="CJ199" s="391" t="str">
        <f t="shared" si="250"/>
        <v>0</v>
      </c>
      <c r="CK199" s="405">
        <f t="shared" si="251"/>
        <v>0</v>
      </c>
      <c r="CL199" s="405" t="str">
        <f t="shared" si="252"/>
        <v>0m0</v>
      </c>
      <c r="CM199" s="392">
        <f t="shared" si="253"/>
        <v>0</v>
      </c>
      <c r="CN199" s="392">
        <f t="shared" si="254"/>
        <v>0</v>
      </c>
      <c r="CO199" s="405">
        <f t="shared" si="255"/>
        <v>0</v>
      </c>
      <c r="CP199" s="406">
        <f t="shared" si="256"/>
        <v>0</v>
      </c>
      <c r="CQ199" s="391" t="str">
        <f t="shared" si="257"/>
        <v>0</v>
      </c>
      <c r="CR199" s="391" t="str">
        <f t="shared" si="258"/>
        <v>0</v>
      </c>
      <c r="CS199" s="405">
        <f t="shared" si="259"/>
        <v>0</v>
      </c>
      <c r="CT199" s="405" t="str">
        <f t="shared" si="260"/>
        <v>0m0</v>
      </c>
      <c r="CU199" s="405">
        <f t="shared" si="261"/>
        <v>0</v>
      </c>
      <c r="CV199" s="405">
        <f t="shared" si="262"/>
        <v>0</v>
      </c>
      <c r="CW199" s="405">
        <f t="shared" si="263"/>
        <v>0</v>
      </c>
      <c r="CX199" s="405">
        <f t="shared" si="264"/>
        <v>0</v>
      </c>
      <c r="CY199" s="405">
        <f t="shared" si="265"/>
        <v>0</v>
      </c>
      <c r="CZ199" s="405" t="str">
        <f t="shared" si="266"/>
        <v/>
      </c>
      <c r="DA199" s="405" t="str">
        <f t="shared" si="267"/>
        <v/>
      </c>
      <c r="DB199" s="405" t="str">
        <f t="shared" si="268"/>
        <v/>
      </c>
      <c r="DC199" s="405" t="str">
        <f t="shared" si="269"/>
        <v/>
      </c>
      <c r="DD199" s="405" t="str">
        <f t="shared" si="270"/>
        <v/>
      </c>
      <c r="DE199" s="405"/>
      <c r="DG199" s="405" t="str">
        <f t="shared" si="271"/>
        <v/>
      </c>
      <c r="DH199" s="405" t="str">
        <f t="shared" si="272"/>
        <v/>
      </c>
      <c r="DI199" s="405">
        <f t="shared" si="273"/>
        <v>0</v>
      </c>
      <c r="DJ199" s="405" t="str">
        <f t="shared" si="274"/>
        <v/>
      </c>
      <c r="DK199" s="405" t="str">
        <f t="shared" si="275"/>
        <v/>
      </c>
      <c r="DL199" s="405" t="str">
        <f t="shared" si="276"/>
        <v/>
      </c>
      <c r="DM199" s="405" t="str">
        <f t="shared" si="277"/>
        <v/>
      </c>
      <c r="DN199" s="405" t="str">
        <f t="shared" si="278"/>
        <v/>
      </c>
      <c r="DO199" s="405" t="str">
        <f t="shared" si="279"/>
        <v/>
      </c>
      <c r="DS199" s="386">
        <f t="shared" si="282"/>
        <v>0</v>
      </c>
      <c r="DT199" s="386">
        <f t="shared" si="280"/>
        <v>0</v>
      </c>
      <c r="DU199" s="404">
        <f t="shared" si="281"/>
        <v>0</v>
      </c>
    </row>
    <row r="200" spans="1:125" s="404" customFormat="1" ht="18" hidden="1" customHeight="1">
      <c r="A200" s="140" t="str">
        <f t="shared" si="205"/>
        <v/>
      </c>
      <c r="B200" s="153"/>
      <c r="C200" s="31" t="str">
        <f>IF(B200="","",VLOOKUP(B200,学連登録!$C$2:$G$3000,2,FALSE))</f>
        <v/>
      </c>
      <c r="D200" s="32" t="str">
        <f>IF(B200="","",VLOOKUP(B200,学連登録!$C$2:$G$3000,3,FALSE))</f>
        <v/>
      </c>
      <c r="E200" s="33" t="str">
        <f>IF(B200="","",VLOOKUP(B200,学連登録!$C$2:$G$3000,4,FALSE))</f>
        <v/>
      </c>
      <c r="F200" s="376" t="str">
        <f>IF(B200="","",VLOOKUP(B200,学連登録!$C$2:$I$3000,7,FALSE))</f>
        <v/>
      </c>
      <c r="G200" s="154"/>
      <c r="H200" s="915"/>
      <c r="I200" s="916"/>
      <c r="J200" s="155"/>
      <c r="K200" s="887"/>
      <c r="L200" s="888"/>
      <c r="M200" s="155"/>
      <c r="N200" s="881"/>
      <c r="O200" s="882"/>
      <c r="P200" s="154"/>
      <c r="Q200" s="887"/>
      <c r="R200" s="888"/>
      <c r="S200" s="154"/>
      <c r="T200" s="887"/>
      <c r="U200" s="888"/>
      <c r="V200" s="101" t="str">
        <f>IF(B200="","",VLOOKUP(B200,学連登録!$C$2:$H$3000,6,FALSE))</f>
        <v/>
      </c>
      <c r="W200" s="370"/>
      <c r="X200" s="152"/>
      <c r="Y200" s="116" t="str">
        <f t="shared" si="283"/>
        <v/>
      </c>
      <c r="Z200" s="97" t="str">
        <f>IF(G200="","",VLOOKUP(G200,種目名!$O$5:$T$104,3,0))</f>
        <v/>
      </c>
      <c r="AA200" s="98" t="str">
        <f>IF(J200="","",VLOOKUP(J200,種目名!$O$5:$T$104,3,0))</f>
        <v/>
      </c>
      <c r="AB200" s="117" t="str">
        <f>IF(M200="","",VLOOKUP(M200,種目名!$O$5:$T$104,3,0))</f>
        <v/>
      </c>
      <c r="AC200" s="117" t="str">
        <f>IF(P200="","",VLOOKUP(AF200,種目名!$O$5:$T$104,3,0))</f>
        <v/>
      </c>
      <c r="AD200" s="118" t="str">
        <f>IF(S200="","",VLOOKUP(AI200,種目名!$O$5:$T$104,3,0))</f>
        <v/>
      </c>
      <c r="AE200" s="115">
        <f t="shared" si="284"/>
        <v>0</v>
      </c>
      <c r="AF200" s="152" t="str">
        <f t="shared" si="285"/>
        <v/>
      </c>
      <c r="AG200" s="152" t="str">
        <f t="shared" si="286"/>
        <v/>
      </c>
      <c r="AH200" s="115">
        <f t="shared" si="287"/>
        <v>0</v>
      </c>
      <c r="AI200" s="152" t="str">
        <f t="shared" si="288"/>
        <v/>
      </c>
      <c r="AJ200" s="152" t="str">
        <f t="shared" si="289"/>
        <v/>
      </c>
      <c r="AK200" s="383"/>
      <c r="AL200" s="166">
        <f t="shared" si="206"/>
        <v>0</v>
      </c>
      <c r="AM200" s="392">
        <f t="shared" si="207"/>
        <v>0</v>
      </c>
      <c r="AN200" s="392">
        <f>COUNTIF($B$12:B200,B200)</f>
        <v>0</v>
      </c>
      <c r="AO200" s="392"/>
      <c r="AP200" s="392" t="str">
        <f t="shared" si="208"/>
        <v/>
      </c>
      <c r="AQ200" s="392" t="str">
        <f t="shared" si="209"/>
        <v/>
      </c>
      <c r="AR200" s="392" t="str">
        <f t="shared" si="210"/>
        <v/>
      </c>
      <c r="AS200" s="392" t="str">
        <f t="shared" si="211"/>
        <v/>
      </c>
      <c r="AT200" s="392">
        <f t="shared" si="212"/>
        <v>0</v>
      </c>
      <c r="AU200" s="392" t="str">
        <f t="shared" si="213"/>
        <v/>
      </c>
      <c r="AV200" s="392" t="str">
        <f t="shared" si="214"/>
        <v/>
      </c>
      <c r="AW200" s="392" t="str">
        <f t="shared" si="215"/>
        <v/>
      </c>
      <c r="AX200" s="392" t="str">
        <f t="shared" si="216"/>
        <v/>
      </c>
      <c r="AY200" s="392" t="str">
        <f t="shared" si="217"/>
        <v/>
      </c>
      <c r="AZ200" s="392" t="str">
        <f t="shared" si="218"/>
        <v/>
      </c>
      <c r="BA200" s="392" t="str">
        <f t="shared" si="219"/>
        <v/>
      </c>
      <c r="BB200" s="392" t="str">
        <f t="shared" si="220"/>
        <v/>
      </c>
      <c r="BC200" s="392" t="str">
        <f t="shared" si="221"/>
        <v/>
      </c>
      <c r="BD200" s="396" t="str">
        <f t="shared" si="222"/>
        <v/>
      </c>
      <c r="BE200" s="386">
        <f t="shared" si="223"/>
        <v>0</v>
      </c>
      <c r="BF200" s="152"/>
      <c r="BG200" s="392">
        <f t="shared" si="224"/>
        <v>0</v>
      </c>
      <c r="BH200" s="392">
        <f t="shared" si="225"/>
        <v>0</v>
      </c>
      <c r="BI200" s="405">
        <f t="shared" si="226"/>
        <v>0</v>
      </c>
      <c r="BJ200" s="406">
        <f t="shared" si="202"/>
        <v>0</v>
      </c>
      <c r="BK200" s="391" t="str">
        <f t="shared" si="203"/>
        <v>0</v>
      </c>
      <c r="BL200" s="391" t="str">
        <f t="shared" si="204"/>
        <v>0</v>
      </c>
      <c r="BM200" s="405">
        <f t="shared" si="227"/>
        <v>0</v>
      </c>
      <c r="BN200" s="405" t="str">
        <f t="shared" si="228"/>
        <v>0m0</v>
      </c>
      <c r="BO200" s="392">
        <f t="shared" si="229"/>
        <v>0</v>
      </c>
      <c r="BP200" s="392">
        <f t="shared" si="230"/>
        <v>0</v>
      </c>
      <c r="BQ200" s="405">
        <f t="shared" si="231"/>
        <v>0</v>
      </c>
      <c r="BR200" s="406">
        <f t="shared" si="232"/>
        <v>0</v>
      </c>
      <c r="BS200" s="391" t="str">
        <f t="shared" si="233"/>
        <v>0</v>
      </c>
      <c r="BT200" s="391" t="str">
        <f t="shared" si="234"/>
        <v>0</v>
      </c>
      <c r="BU200" s="405">
        <f t="shared" si="235"/>
        <v>0</v>
      </c>
      <c r="BV200" s="405" t="str">
        <f t="shared" si="236"/>
        <v>0m0</v>
      </c>
      <c r="BW200" s="392">
        <f t="shared" si="237"/>
        <v>0</v>
      </c>
      <c r="BX200" s="392">
        <f t="shared" si="238"/>
        <v>0</v>
      </c>
      <c r="BY200" s="405">
        <f t="shared" si="239"/>
        <v>0</v>
      </c>
      <c r="BZ200" s="406">
        <f t="shared" si="240"/>
        <v>0</v>
      </c>
      <c r="CA200" s="391" t="str">
        <f t="shared" si="241"/>
        <v>0</v>
      </c>
      <c r="CB200" s="391" t="str">
        <f t="shared" si="242"/>
        <v>0</v>
      </c>
      <c r="CC200" s="405">
        <f t="shared" si="243"/>
        <v>0</v>
      </c>
      <c r="CD200" s="405" t="str">
        <f t="shared" si="244"/>
        <v>0m0</v>
      </c>
      <c r="CE200" s="392">
        <f t="shared" si="245"/>
        <v>0</v>
      </c>
      <c r="CF200" s="392">
        <f t="shared" si="246"/>
        <v>0</v>
      </c>
      <c r="CG200" s="405">
        <f t="shared" si="247"/>
        <v>0</v>
      </c>
      <c r="CH200" s="406">
        <f t="shared" si="248"/>
        <v>0</v>
      </c>
      <c r="CI200" s="391" t="str">
        <f t="shared" si="249"/>
        <v>0</v>
      </c>
      <c r="CJ200" s="391" t="str">
        <f t="shared" si="250"/>
        <v>0</v>
      </c>
      <c r="CK200" s="405">
        <f t="shared" si="251"/>
        <v>0</v>
      </c>
      <c r="CL200" s="405" t="str">
        <f t="shared" si="252"/>
        <v>0m0</v>
      </c>
      <c r="CM200" s="392">
        <f t="shared" si="253"/>
        <v>0</v>
      </c>
      <c r="CN200" s="392">
        <f t="shared" si="254"/>
        <v>0</v>
      </c>
      <c r="CO200" s="405">
        <f t="shared" si="255"/>
        <v>0</v>
      </c>
      <c r="CP200" s="406">
        <f t="shared" si="256"/>
        <v>0</v>
      </c>
      <c r="CQ200" s="391" t="str">
        <f t="shared" si="257"/>
        <v>0</v>
      </c>
      <c r="CR200" s="391" t="str">
        <f t="shared" si="258"/>
        <v>0</v>
      </c>
      <c r="CS200" s="405">
        <f t="shared" si="259"/>
        <v>0</v>
      </c>
      <c r="CT200" s="405" t="str">
        <f t="shared" si="260"/>
        <v>0m0</v>
      </c>
      <c r="CU200" s="405">
        <f t="shared" si="261"/>
        <v>0</v>
      </c>
      <c r="CV200" s="405">
        <f t="shared" si="262"/>
        <v>0</v>
      </c>
      <c r="CW200" s="405">
        <f t="shared" si="263"/>
        <v>0</v>
      </c>
      <c r="CX200" s="405">
        <f t="shared" si="264"/>
        <v>0</v>
      </c>
      <c r="CY200" s="405">
        <f t="shared" si="265"/>
        <v>0</v>
      </c>
      <c r="CZ200" s="405" t="str">
        <f t="shared" si="266"/>
        <v/>
      </c>
      <c r="DA200" s="405" t="str">
        <f t="shared" si="267"/>
        <v/>
      </c>
      <c r="DB200" s="405" t="str">
        <f t="shared" si="268"/>
        <v/>
      </c>
      <c r="DC200" s="405" t="str">
        <f t="shared" si="269"/>
        <v/>
      </c>
      <c r="DD200" s="405" t="str">
        <f t="shared" si="270"/>
        <v/>
      </c>
      <c r="DE200" s="405"/>
      <c r="DG200" s="405" t="str">
        <f t="shared" si="271"/>
        <v/>
      </c>
      <c r="DH200" s="405" t="str">
        <f t="shared" si="272"/>
        <v/>
      </c>
      <c r="DI200" s="405">
        <f t="shared" si="273"/>
        <v>0</v>
      </c>
      <c r="DJ200" s="405" t="str">
        <f t="shared" si="274"/>
        <v/>
      </c>
      <c r="DK200" s="405" t="str">
        <f t="shared" si="275"/>
        <v/>
      </c>
      <c r="DL200" s="405" t="str">
        <f t="shared" si="276"/>
        <v/>
      </c>
      <c r="DM200" s="405" t="str">
        <f t="shared" si="277"/>
        <v/>
      </c>
      <c r="DN200" s="405" t="str">
        <f t="shared" si="278"/>
        <v/>
      </c>
      <c r="DO200" s="405" t="str">
        <f t="shared" si="279"/>
        <v/>
      </c>
      <c r="DS200" s="386">
        <f t="shared" si="282"/>
        <v>0</v>
      </c>
      <c r="DT200" s="386">
        <f t="shared" si="280"/>
        <v>0</v>
      </c>
      <c r="DU200" s="404">
        <f t="shared" si="281"/>
        <v>0</v>
      </c>
    </row>
    <row r="201" spans="1:125" s="404" customFormat="1" ht="18" hidden="1" customHeight="1">
      <c r="A201" s="140" t="str">
        <f t="shared" si="205"/>
        <v/>
      </c>
      <c r="B201" s="153"/>
      <c r="C201" s="31" t="str">
        <f>IF(B201="","",VLOOKUP(B201,学連登録!$C$2:$G$3000,2,FALSE))</f>
        <v/>
      </c>
      <c r="D201" s="32" t="str">
        <f>IF(B201="","",VLOOKUP(B201,学連登録!$C$2:$G$3000,3,FALSE))</f>
        <v/>
      </c>
      <c r="E201" s="33" t="str">
        <f>IF(B201="","",VLOOKUP(B201,学連登録!$C$2:$G$3000,4,FALSE))</f>
        <v/>
      </c>
      <c r="F201" s="376" t="str">
        <f>IF(B201="","",VLOOKUP(B201,学連登録!$C$2:$I$3000,7,FALSE))</f>
        <v/>
      </c>
      <c r="G201" s="154"/>
      <c r="H201" s="915"/>
      <c r="I201" s="916"/>
      <c r="J201" s="155"/>
      <c r="K201" s="887"/>
      <c r="L201" s="888"/>
      <c r="M201" s="155"/>
      <c r="N201" s="881"/>
      <c r="O201" s="882"/>
      <c r="P201" s="154"/>
      <c r="Q201" s="887"/>
      <c r="R201" s="888"/>
      <c r="S201" s="154"/>
      <c r="T201" s="887"/>
      <c r="U201" s="888"/>
      <c r="V201" s="101" t="str">
        <f>IF(B201="","",VLOOKUP(B201,学連登録!$C$2:$H$3000,6,FALSE))</f>
        <v/>
      </c>
      <c r="W201" s="370"/>
      <c r="X201" s="152"/>
      <c r="Y201" s="116" t="str">
        <f t="shared" si="283"/>
        <v/>
      </c>
      <c r="Z201" s="97" t="str">
        <f>IF(G201="","",VLOOKUP(G201,種目名!$O$5:$T$104,3,0))</f>
        <v/>
      </c>
      <c r="AA201" s="98" t="str">
        <f>IF(J201="","",VLOOKUP(J201,種目名!$O$5:$T$104,3,0))</f>
        <v/>
      </c>
      <c r="AB201" s="117" t="str">
        <f>IF(M201="","",VLOOKUP(M201,種目名!$O$5:$T$104,3,0))</f>
        <v/>
      </c>
      <c r="AC201" s="117" t="str">
        <f>IF(P201="","",VLOOKUP(AF201,種目名!$O$5:$T$104,3,0))</f>
        <v/>
      </c>
      <c r="AD201" s="118" t="str">
        <f>IF(S201="","",VLOOKUP(AI201,種目名!$O$5:$T$104,3,0))</f>
        <v/>
      </c>
      <c r="AE201" s="115">
        <f t="shared" si="284"/>
        <v>0</v>
      </c>
      <c r="AF201" s="152" t="str">
        <f t="shared" si="285"/>
        <v/>
      </c>
      <c r="AG201" s="152" t="str">
        <f t="shared" si="286"/>
        <v/>
      </c>
      <c r="AH201" s="115">
        <f t="shared" si="287"/>
        <v>0</v>
      </c>
      <c r="AI201" s="152" t="str">
        <f t="shared" si="288"/>
        <v/>
      </c>
      <c r="AJ201" s="152" t="str">
        <f t="shared" si="289"/>
        <v/>
      </c>
      <c r="AK201" s="383"/>
      <c r="AL201" s="166">
        <f t="shared" si="206"/>
        <v>0</v>
      </c>
      <c r="AM201" s="392">
        <f t="shared" si="207"/>
        <v>0</v>
      </c>
      <c r="AN201" s="392">
        <f>COUNTIF($B$12:B201,B201)</f>
        <v>0</v>
      </c>
      <c r="AO201" s="392"/>
      <c r="AP201" s="392" t="str">
        <f t="shared" si="208"/>
        <v/>
      </c>
      <c r="AQ201" s="392" t="str">
        <f t="shared" si="209"/>
        <v/>
      </c>
      <c r="AR201" s="392" t="str">
        <f t="shared" si="210"/>
        <v/>
      </c>
      <c r="AS201" s="392" t="str">
        <f t="shared" si="211"/>
        <v/>
      </c>
      <c r="AT201" s="392">
        <f t="shared" si="212"/>
        <v>0</v>
      </c>
      <c r="AU201" s="392" t="str">
        <f t="shared" si="213"/>
        <v/>
      </c>
      <c r="AV201" s="392" t="str">
        <f t="shared" si="214"/>
        <v/>
      </c>
      <c r="AW201" s="392" t="str">
        <f t="shared" si="215"/>
        <v/>
      </c>
      <c r="AX201" s="392" t="str">
        <f t="shared" si="216"/>
        <v/>
      </c>
      <c r="AY201" s="392" t="str">
        <f t="shared" si="217"/>
        <v/>
      </c>
      <c r="AZ201" s="392" t="str">
        <f t="shared" si="218"/>
        <v/>
      </c>
      <c r="BA201" s="392" t="str">
        <f t="shared" si="219"/>
        <v/>
      </c>
      <c r="BB201" s="392" t="str">
        <f t="shared" si="220"/>
        <v/>
      </c>
      <c r="BC201" s="392" t="str">
        <f t="shared" si="221"/>
        <v/>
      </c>
      <c r="BD201" s="396" t="str">
        <f t="shared" si="222"/>
        <v/>
      </c>
      <c r="BE201" s="386">
        <f t="shared" si="223"/>
        <v>0</v>
      </c>
      <c r="BF201" s="152"/>
      <c r="BG201" s="392">
        <f t="shared" si="224"/>
        <v>0</v>
      </c>
      <c r="BH201" s="392">
        <f t="shared" si="225"/>
        <v>0</v>
      </c>
      <c r="BI201" s="405">
        <f t="shared" si="226"/>
        <v>0</v>
      </c>
      <c r="BJ201" s="406">
        <f t="shared" si="202"/>
        <v>0</v>
      </c>
      <c r="BK201" s="391" t="str">
        <f t="shared" si="203"/>
        <v>0</v>
      </c>
      <c r="BL201" s="391" t="str">
        <f t="shared" si="204"/>
        <v>0</v>
      </c>
      <c r="BM201" s="405">
        <f t="shared" si="227"/>
        <v>0</v>
      </c>
      <c r="BN201" s="405" t="str">
        <f t="shared" si="228"/>
        <v>0m0</v>
      </c>
      <c r="BO201" s="392">
        <f t="shared" si="229"/>
        <v>0</v>
      </c>
      <c r="BP201" s="392">
        <f t="shared" si="230"/>
        <v>0</v>
      </c>
      <c r="BQ201" s="405">
        <f t="shared" si="231"/>
        <v>0</v>
      </c>
      <c r="BR201" s="406">
        <f t="shared" si="232"/>
        <v>0</v>
      </c>
      <c r="BS201" s="391" t="str">
        <f t="shared" si="233"/>
        <v>0</v>
      </c>
      <c r="BT201" s="391" t="str">
        <f t="shared" si="234"/>
        <v>0</v>
      </c>
      <c r="BU201" s="405">
        <f t="shared" si="235"/>
        <v>0</v>
      </c>
      <c r="BV201" s="405" t="str">
        <f t="shared" si="236"/>
        <v>0m0</v>
      </c>
      <c r="BW201" s="392">
        <f t="shared" si="237"/>
        <v>0</v>
      </c>
      <c r="BX201" s="392">
        <f t="shared" si="238"/>
        <v>0</v>
      </c>
      <c r="BY201" s="405">
        <f t="shared" si="239"/>
        <v>0</v>
      </c>
      <c r="BZ201" s="406">
        <f t="shared" si="240"/>
        <v>0</v>
      </c>
      <c r="CA201" s="391" t="str">
        <f t="shared" si="241"/>
        <v>0</v>
      </c>
      <c r="CB201" s="391" t="str">
        <f t="shared" si="242"/>
        <v>0</v>
      </c>
      <c r="CC201" s="405">
        <f t="shared" si="243"/>
        <v>0</v>
      </c>
      <c r="CD201" s="405" t="str">
        <f t="shared" si="244"/>
        <v>0m0</v>
      </c>
      <c r="CE201" s="392">
        <f t="shared" si="245"/>
        <v>0</v>
      </c>
      <c r="CF201" s="392">
        <f t="shared" si="246"/>
        <v>0</v>
      </c>
      <c r="CG201" s="405">
        <f t="shared" si="247"/>
        <v>0</v>
      </c>
      <c r="CH201" s="406">
        <f t="shared" si="248"/>
        <v>0</v>
      </c>
      <c r="CI201" s="391" t="str">
        <f t="shared" si="249"/>
        <v>0</v>
      </c>
      <c r="CJ201" s="391" t="str">
        <f t="shared" si="250"/>
        <v>0</v>
      </c>
      <c r="CK201" s="405">
        <f t="shared" si="251"/>
        <v>0</v>
      </c>
      <c r="CL201" s="405" t="str">
        <f t="shared" si="252"/>
        <v>0m0</v>
      </c>
      <c r="CM201" s="392">
        <f t="shared" si="253"/>
        <v>0</v>
      </c>
      <c r="CN201" s="392">
        <f t="shared" si="254"/>
        <v>0</v>
      </c>
      <c r="CO201" s="405">
        <f t="shared" si="255"/>
        <v>0</v>
      </c>
      <c r="CP201" s="406">
        <f t="shared" si="256"/>
        <v>0</v>
      </c>
      <c r="CQ201" s="391" t="str">
        <f t="shared" si="257"/>
        <v>0</v>
      </c>
      <c r="CR201" s="391" t="str">
        <f t="shared" si="258"/>
        <v>0</v>
      </c>
      <c r="CS201" s="405">
        <f t="shared" si="259"/>
        <v>0</v>
      </c>
      <c r="CT201" s="405" t="str">
        <f t="shared" si="260"/>
        <v>0m0</v>
      </c>
      <c r="CU201" s="405">
        <f t="shared" si="261"/>
        <v>0</v>
      </c>
      <c r="CV201" s="405">
        <f t="shared" si="262"/>
        <v>0</v>
      </c>
      <c r="CW201" s="405">
        <f t="shared" si="263"/>
        <v>0</v>
      </c>
      <c r="CX201" s="405">
        <f t="shared" si="264"/>
        <v>0</v>
      </c>
      <c r="CY201" s="405">
        <f t="shared" si="265"/>
        <v>0</v>
      </c>
      <c r="CZ201" s="405" t="str">
        <f t="shared" si="266"/>
        <v/>
      </c>
      <c r="DA201" s="405" t="str">
        <f t="shared" si="267"/>
        <v/>
      </c>
      <c r="DB201" s="405" t="str">
        <f t="shared" si="268"/>
        <v/>
      </c>
      <c r="DC201" s="405" t="str">
        <f t="shared" si="269"/>
        <v/>
      </c>
      <c r="DD201" s="405" t="str">
        <f t="shared" si="270"/>
        <v/>
      </c>
      <c r="DE201" s="405"/>
      <c r="DG201" s="405" t="str">
        <f t="shared" si="271"/>
        <v/>
      </c>
      <c r="DH201" s="405" t="str">
        <f t="shared" si="272"/>
        <v/>
      </c>
      <c r="DI201" s="405">
        <f t="shared" si="273"/>
        <v>0</v>
      </c>
      <c r="DJ201" s="405" t="str">
        <f t="shared" si="274"/>
        <v/>
      </c>
      <c r="DK201" s="405" t="str">
        <f t="shared" si="275"/>
        <v/>
      </c>
      <c r="DL201" s="405" t="str">
        <f t="shared" si="276"/>
        <v/>
      </c>
      <c r="DM201" s="405" t="str">
        <f t="shared" si="277"/>
        <v/>
      </c>
      <c r="DN201" s="405" t="str">
        <f t="shared" si="278"/>
        <v/>
      </c>
      <c r="DO201" s="405" t="str">
        <f t="shared" si="279"/>
        <v/>
      </c>
      <c r="DS201" s="386">
        <f t="shared" si="282"/>
        <v>0</v>
      </c>
      <c r="DT201" s="386">
        <f t="shared" si="280"/>
        <v>0</v>
      </c>
      <c r="DU201" s="404">
        <f t="shared" si="281"/>
        <v>0</v>
      </c>
    </row>
    <row r="202" spans="1:125" s="404" customFormat="1" ht="18" hidden="1" customHeight="1">
      <c r="A202" s="140" t="str">
        <f t="shared" si="205"/>
        <v/>
      </c>
      <c r="B202" s="153"/>
      <c r="C202" s="31" t="str">
        <f>IF(B202="","",VLOOKUP(B202,学連登録!$C$2:$G$3000,2,FALSE))</f>
        <v/>
      </c>
      <c r="D202" s="32" t="str">
        <f>IF(B202="","",VLOOKUP(B202,学連登録!$C$2:$G$3000,3,FALSE))</f>
        <v/>
      </c>
      <c r="E202" s="33" t="str">
        <f>IF(B202="","",VLOOKUP(B202,学連登録!$C$2:$G$3000,4,FALSE))</f>
        <v/>
      </c>
      <c r="F202" s="376" t="str">
        <f>IF(B202="","",VLOOKUP(B202,学連登録!$C$2:$I$3000,7,FALSE))</f>
        <v/>
      </c>
      <c r="G202" s="154"/>
      <c r="H202" s="915"/>
      <c r="I202" s="916"/>
      <c r="J202" s="155"/>
      <c r="K202" s="887"/>
      <c r="L202" s="888"/>
      <c r="M202" s="155"/>
      <c r="N202" s="881"/>
      <c r="O202" s="882"/>
      <c r="P202" s="154"/>
      <c r="Q202" s="887"/>
      <c r="R202" s="888"/>
      <c r="S202" s="154"/>
      <c r="T202" s="887"/>
      <c r="U202" s="888"/>
      <c r="V202" s="101" t="str">
        <f>IF(B202="","",VLOOKUP(B202,学連登録!$C$2:$H$3000,6,FALSE))</f>
        <v/>
      </c>
      <c r="W202" s="370"/>
      <c r="X202" s="152"/>
      <c r="Y202" s="116" t="str">
        <f t="shared" si="283"/>
        <v/>
      </c>
      <c r="Z202" s="97" t="str">
        <f>IF(G202="","",VLOOKUP(G202,種目名!$O$5:$T$104,3,0))</f>
        <v/>
      </c>
      <c r="AA202" s="98" t="str">
        <f>IF(J202="","",VLOOKUP(J202,種目名!$O$5:$T$104,3,0))</f>
        <v/>
      </c>
      <c r="AB202" s="117" t="str">
        <f>IF(M202="","",VLOOKUP(M202,種目名!$O$5:$T$104,3,0))</f>
        <v/>
      </c>
      <c r="AC202" s="117" t="str">
        <f>IF(P202="","",VLOOKUP(AF202,種目名!$O$5:$T$104,3,0))</f>
        <v/>
      </c>
      <c r="AD202" s="118" t="str">
        <f>IF(S202="","",VLOOKUP(AI202,種目名!$O$5:$T$104,3,0))</f>
        <v/>
      </c>
      <c r="AE202" s="115">
        <f t="shared" si="284"/>
        <v>0</v>
      </c>
      <c r="AF202" s="152" t="str">
        <f t="shared" si="285"/>
        <v/>
      </c>
      <c r="AG202" s="152" t="str">
        <f t="shared" si="286"/>
        <v/>
      </c>
      <c r="AH202" s="115">
        <f t="shared" si="287"/>
        <v>0</v>
      </c>
      <c r="AI202" s="152" t="str">
        <f t="shared" si="288"/>
        <v/>
      </c>
      <c r="AJ202" s="152" t="str">
        <f t="shared" si="289"/>
        <v/>
      </c>
      <c r="AK202" s="383"/>
      <c r="AL202" s="166">
        <f t="shared" si="206"/>
        <v>0</v>
      </c>
      <c r="AM202" s="392">
        <f t="shared" si="207"/>
        <v>0</v>
      </c>
      <c r="AN202" s="392">
        <f>COUNTIF($B$12:B202,B202)</f>
        <v>0</v>
      </c>
      <c r="AO202" s="392"/>
      <c r="AP202" s="392" t="str">
        <f t="shared" si="208"/>
        <v/>
      </c>
      <c r="AQ202" s="392" t="str">
        <f t="shared" si="209"/>
        <v/>
      </c>
      <c r="AR202" s="392" t="str">
        <f t="shared" si="210"/>
        <v/>
      </c>
      <c r="AS202" s="392" t="str">
        <f t="shared" si="211"/>
        <v/>
      </c>
      <c r="AT202" s="392">
        <f t="shared" si="212"/>
        <v>0</v>
      </c>
      <c r="AU202" s="392" t="str">
        <f t="shared" si="213"/>
        <v/>
      </c>
      <c r="AV202" s="392" t="str">
        <f t="shared" si="214"/>
        <v/>
      </c>
      <c r="AW202" s="392" t="str">
        <f t="shared" si="215"/>
        <v/>
      </c>
      <c r="AX202" s="392" t="str">
        <f t="shared" si="216"/>
        <v/>
      </c>
      <c r="AY202" s="392" t="str">
        <f t="shared" si="217"/>
        <v/>
      </c>
      <c r="AZ202" s="392" t="str">
        <f t="shared" si="218"/>
        <v/>
      </c>
      <c r="BA202" s="392" t="str">
        <f t="shared" si="219"/>
        <v/>
      </c>
      <c r="BB202" s="392" t="str">
        <f t="shared" si="220"/>
        <v/>
      </c>
      <c r="BC202" s="392" t="str">
        <f t="shared" si="221"/>
        <v/>
      </c>
      <c r="BD202" s="396" t="str">
        <f t="shared" si="222"/>
        <v/>
      </c>
      <c r="BE202" s="386">
        <f t="shared" si="223"/>
        <v>0</v>
      </c>
      <c r="BF202" s="152"/>
      <c r="BG202" s="392">
        <f t="shared" si="224"/>
        <v>0</v>
      </c>
      <c r="BH202" s="392">
        <f t="shared" si="225"/>
        <v>0</v>
      </c>
      <c r="BI202" s="405">
        <f t="shared" si="226"/>
        <v>0</v>
      </c>
      <c r="BJ202" s="406">
        <f t="shared" si="202"/>
        <v>0</v>
      </c>
      <c r="BK202" s="391" t="str">
        <f t="shared" si="203"/>
        <v>0</v>
      </c>
      <c r="BL202" s="391" t="str">
        <f t="shared" si="204"/>
        <v>0</v>
      </c>
      <c r="BM202" s="405">
        <f t="shared" si="227"/>
        <v>0</v>
      </c>
      <c r="BN202" s="405" t="str">
        <f t="shared" si="228"/>
        <v>0m0</v>
      </c>
      <c r="BO202" s="392">
        <f t="shared" si="229"/>
        <v>0</v>
      </c>
      <c r="BP202" s="392">
        <f t="shared" si="230"/>
        <v>0</v>
      </c>
      <c r="BQ202" s="405">
        <f t="shared" si="231"/>
        <v>0</v>
      </c>
      <c r="BR202" s="406">
        <f t="shared" si="232"/>
        <v>0</v>
      </c>
      <c r="BS202" s="391" t="str">
        <f t="shared" si="233"/>
        <v>0</v>
      </c>
      <c r="BT202" s="391" t="str">
        <f t="shared" si="234"/>
        <v>0</v>
      </c>
      <c r="BU202" s="405">
        <f t="shared" si="235"/>
        <v>0</v>
      </c>
      <c r="BV202" s="405" t="str">
        <f t="shared" si="236"/>
        <v>0m0</v>
      </c>
      <c r="BW202" s="392">
        <f t="shared" si="237"/>
        <v>0</v>
      </c>
      <c r="BX202" s="392">
        <f t="shared" si="238"/>
        <v>0</v>
      </c>
      <c r="BY202" s="405">
        <f t="shared" si="239"/>
        <v>0</v>
      </c>
      <c r="BZ202" s="406">
        <f t="shared" si="240"/>
        <v>0</v>
      </c>
      <c r="CA202" s="391" t="str">
        <f t="shared" si="241"/>
        <v>0</v>
      </c>
      <c r="CB202" s="391" t="str">
        <f t="shared" si="242"/>
        <v>0</v>
      </c>
      <c r="CC202" s="405">
        <f t="shared" si="243"/>
        <v>0</v>
      </c>
      <c r="CD202" s="405" t="str">
        <f t="shared" si="244"/>
        <v>0m0</v>
      </c>
      <c r="CE202" s="392">
        <f t="shared" si="245"/>
        <v>0</v>
      </c>
      <c r="CF202" s="392">
        <f t="shared" si="246"/>
        <v>0</v>
      </c>
      <c r="CG202" s="405">
        <f t="shared" si="247"/>
        <v>0</v>
      </c>
      <c r="CH202" s="406">
        <f t="shared" si="248"/>
        <v>0</v>
      </c>
      <c r="CI202" s="391" t="str">
        <f t="shared" si="249"/>
        <v>0</v>
      </c>
      <c r="CJ202" s="391" t="str">
        <f t="shared" si="250"/>
        <v>0</v>
      </c>
      <c r="CK202" s="405">
        <f t="shared" si="251"/>
        <v>0</v>
      </c>
      <c r="CL202" s="405" t="str">
        <f t="shared" si="252"/>
        <v>0m0</v>
      </c>
      <c r="CM202" s="392">
        <f t="shared" si="253"/>
        <v>0</v>
      </c>
      <c r="CN202" s="392">
        <f t="shared" si="254"/>
        <v>0</v>
      </c>
      <c r="CO202" s="405">
        <f t="shared" si="255"/>
        <v>0</v>
      </c>
      <c r="CP202" s="406">
        <f t="shared" si="256"/>
        <v>0</v>
      </c>
      <c r="CQ202" s="391" t="str">
        <f t="shared" si="257"/>
        <v>0</v>
      </c>
      <c r="CR202" s="391" t="str">
        <f t="shared" si="258"/>
        <v>0</v>
      </c>
      <c r="CS202" s="405">
        <f t="shared" si="259"/>
        <v>0</v>
      </c>
      <c r="CT202" s="405" t="str">
        <f t="shared" si="260"/>
        <v>0m0</v>
      </c>
      <c r="CU202" s="405">
        <f t="shared" si="261"/>
        <v>0</v>
      </c>
      <c r="CV202" s="405">
        <f t="shared" si="262"/>
        <v>0</v>
      </c>
      <c r="CW202" s="405">
        <f t="shared" si="263"/>
        <v>0</v>
      </c>
      <c r="CX202" s="405">
        <f t="shared" si="264"/>
        <v>0</v>
      </c>
      <c r="CY202" s="405">
        <f t="shared" si="265"/>
        <v>0</v>
      </c>
      <c r="CZ202" s="405" t="str">
        <f t="shared" si="266"/>
        <v/>
      </c>
      <c r="DA202" s="405" t="str">
        <f t="shared" si="267"/>
        <v/>
      </c>
      <c r="DB202" s="405" t="str">
        <f t="shared" si="268"/>
        <v/>
      </c>
      <c r="DC202" s="405" t="str">
        <f t="shared" si="269"/>
        <v/>
      </c>
      <c r="DD202" s="405" t="str">
        <f t="shared" si="270"/>
        <v/>
      </c>
      <c r="DE202" s="405"/>
      <c r="DG202" s="405" t="str">
        <f t="shared" si="271"/>
        <v/>
      </c>
      <c r="DH202" s="405" t="str">
        <f t="shared" si="272"/>
        <v/>
      </c>
      <c r="DI202" s="405">
        <f t="shared" si="273"/>
        <v>0</v>
      </c>
      <c r="DJ202" s="405" t="str">
        <f t="shared" si="274"/>
        <v/>
      </c>
      <c r="DK202" s="405" t="str">
        <f t="shared" si="275"/>
        <v/>
      </c>
      <c r="DL202" s="405" t="str">
        <f t="shared" si="276"/>
        <v/>
      </c>
      <c r="DM202" s="405" t="str">
        <f t="shared" si="277"/>
        <v/>
      </c>
      <c r="DN202" s="405" t="str">
        <f t="shared" si="278"/>
        <v/>
      </c>
      <c r="DO202" s="405" t="str">
        <f t="shared" si="279"/>
        <v/>
      </c>
      <c r="DS202" s="386">
        <f t="shared" si="282"/>
        <v>0</v>
      </c>
      <c r="DT202" s="386">
        <f t="shared" si="280"/>
        <v>0</v>
      </c>
      <c r="DU202" s="404">
        <f t="shared" si="281"/>
        <v>0</v>
      </c>
    </row>
    <row r="203" spans="1:125" s="404" customFormat="1" ht="18" hidden="1" customHeight="1">
      <c r="A203" s="140" t="str">
        <f t="shared" si="205"/>
        <v/>
      </c>
      <c r="B203" s="153"/>
      <c r="C203" s="31" t="str">
        <f>IF(B203="","",VLOOKUP(B203,学連登録!$C$2:$G$3000,2,FALSE))</f>
        <v/>
      </c>
      <c r="D203" s="32" t="str">
        <f>IF(B203="","",VLOOKUP(B203,学連登録!$C$2:$G$3000,3,FALSE))</f>
        <v/>
      </c>
      <c r="E203" s="33" t="str">
        <f>IF(B203="","",VLOOKUP(B203,学連登録!$C$2:$G$3000,4,FALSE))</f>
        <v/>
      </c>
      <c r="F203" s="376" t="str">
        <f>IF(B203="","",VLOOKUP(B203,学連登録!$C$2:$I$3000,7,FALSE))</f>
        <v/>
      </c>
      <c r="G203" s="154"/>
      <c r="H203" s="915"/>
      <c r="I203" s="916"/>
      <c r="J203" s="155"/>
      <c r="K203" s="887"/>
      <c r="L203" s="888"/>
      <c r="M203" s="155"/>
      <c r="N203" s="881"/>
      <c r="O203" s="882"/>
      <c r="P203" s="154"/>
      <c r="Q203" s="887"/>
      <c r="R203" s="888"/>
      <c r="S203" s="154"/>
      <c r="T203" s="887"/>
      <c r="U203" s="888"/>
      <c r="V203" s="101" t="str">
        <f>IF(B203="","",VLOOKUP(B203,学連登録!$C$2:$H$3000,6,FALSE))</f>
        <v/>
      </c>
      <c r="W203" s="370"/>
      <c r="X203" s="152"/>
      <c r="Y203" s="116" t="str">
        <f t="shared" si="283"/>
        <v/>
      </c>
      <c r="Z203" s="97" t="str">
        <f>IF(G203="","",VLOOKUP(G203,種目名!$O$5:$T$104,3,0))</f>
        <v/>
      </c>
      <c r="AA203" s="98" t="str">
        <f>IF(J203="","",VLOOKUP(J203,種目名!$O$5:$T$104,3,0))</f>
        <v/>
      </c>
      <c r="AB203" s="117" t="str">
        <f>IF(M203="","",VLOOKUP(M203,種目名!$O$5:$T$104,3,0))</f>
        <v/>
      </c>
      <c r="AC203" s="117" t="str">
        <f>IF(P203="","",VLOOKUP(AF203,種目名!$O$5:$T$104,3,0))</f>
        <v/>
      </c>
      <c r="AD203" s="118" t="str">
        <f>IF(S203="","",VLOOKUP(AI203,種目名!$O$5:$T$104,3,0))</f>
        <v/>
      </c>
      <c r="AE203" s="115">
        <f t="shared" si="284"/>
        <v>0</v>
      </c>
      <c r="AF203" s="152" t="str">
        <f t="shared" si="285"/>
        <v/>
      </c>
      <c r="AG203" s="152" t="str">
        <f t="shared" si="286"/>
        <v/>
      </c>
      <c r="AH203" s="115">
        <f t="shared" si="287"/>
        <v>0</v>
      </c>
      <c r="AI203" s="152" t="str">
        <f t="shared" si="288"/>
        <v/>
      </c>
      <c r="AJ203" s="152" t="str">
        <f t="shared" si="289"/>
        <v/>
      </c>
      <c r="AK203" s="383"/>
      <c r="AL203" s="166">
        <f t="shared" si="206"/>
        <v>0</v>
      </c>
      <c r="AM203" s="392">
        <f t="shared" si="207"/>
        <v>0</v>
      </c>
      <c r="AN203" s="392">
        <f>COUNTIF($B$12:B203,B203)</f>
        <v>0</v>
      </c>
      <c r="AO203" s="392"/>
      <c r="AP203" s="392" t="str">
        <f t="shared" si="208"/>
        <v/>
      </c>
      <c r="AQ203" s="392" t="str">
        <f t="shared" si="209"/>
        <v/>
      </c>
      <c r="AR203" s="392" t="str">
        <f t="shared" si="210"/>
        <v/>
      </c>
      <c r="AS203" s="392" t="str">
        <f t="shared" si="211"/>
        <v/>
      </c>
      <c r="AT203" s="392">
        <f t="shared" si="212"/>
        <v>0</v>
      </c>
      <c r="AU203" s="392" t="str">
        <f t="shared" si="213"/>
        <v/>
      </c>
      <c r="AV203" s="392" t="str">
        <f t="shared" si="214"/>
        <v/>
      </c>
      <c r="AW203" s="392" t="str">
        <f t="shared" si="215"/>
        <v/>
      </c>
      <c r="AX203" s="392" t="str">
        <f t="shared" si="216"/>
        <v/>
      </c>
      <c r="AY203" s="392" t="str">
        <f t="shared" si="217"/>
        <v/>
      </c>
      <c r="AZ203" s="392" t="str">
        <f t="shared" si="218"/>
        <v/>
      </c>
      <c r="BA203" s="392" t="str">
        <f t="shared" si="219"/>
        <v/>
      </c>
      <c r="BB203" s="392" t="str">
        <f t="shared" si="220"/>
        <v/>
      </c>
      <c r="BC203" s="392" t="str">
        <f t="shared" si="221"/>
        <v/>
      </c>
      <c r="BD203" s="396" t="str">
        <f t="shared" si="222"/>
        <v/>
      </c>
      <c r="BE203" s="386">
        <f t="shared" si="223"/>
        <v>0</v>
      </c>
      <c r="BF203" s="152"/>
      <c r="BG203" s="392">
        <f t="shared" si="224"/>
        <v>0</v>
      </c>
      <c r="BH203" s="392">
        <f t="shared" si="225"/>
        <v>0</v>
      </c>
      <c r="BI203" s="405">
        <f t="shared" si="226"/>
        <v>0</v>
      </c>
      <c r="BJ203" s="406">
        <f t="shared" si="202"/>
        <v>0</v>
      </c>
      <c r="BK203" s="391" t="str">
        <f t="shared" si="203"/>
        <v>0</v>
      </c>
      <c r="BL203" s="391" t="str">
        <f t="shared" si="204"/>
        <v>0</v>
      </c>
      <c r="BM203" s="405">
        <f t="shared" si="227"/>
        <v>0</v>
      </c>
      <c r="BN203" s="405" t="str">
        <f t="shared" si="228"/>
        <v>0m0</v>
      </c>
      <c r="BO203" s="392">
        <f t="shared" si="229"/>
        <v>0</v>
      </c>
      <c r="BP203" s="392">
        <f t="shared" si="230"/>
        <v>0</v>
      </c>
      <c r="BQ203" s="405">
        <f t="shared" si="231"/>
        <v>0</v>
      </c>
      <c r="BR203" s="406">
        <f t="shared" si="232"/>
        <v>0</v>
      </c>
      <c r="BS203" s="391" t="str">
        <f t="shared" si="233"/>
        <v>0</v>
      </c>
      <c r="BT203" s="391" t="str">
        <f t="shared" si="234"/>
        <v>0</v>
      </c>
      <c r="BU203" s="405">
        <f t="shared" si="235"/>
        <v>0</v>
      </c>
      <c r="BV203" s="405" t="str">
        <f t="shared" si="236"/>
        <v>0m0</v>
      </c>
      <c r="BW203" s="392">
        <f t="shared" si="237"/>
        <v>0</v>
      </c>
      <c r="BX203" s="392">
        <f t="shared" si="238"/>
        <v>0</v>
      </c>
      <c r="BY203" s="405">
        <f t="shared" si="239"/>
        <v>0</v>
      </c>
      <c r="BZ203" s="406">
        <f t="shared" si="240"/>
        <v>0</v>
      </c>
      <c r="CA203" s="391" t="str">
        <f t="shared" si="241"/>
        <v>0</v>
      </c>
      <c r="CB203" s="391" t="str">
        <f t="shared" si="242"/>
        <v>0</v>
      </c>
      <c r="CC203" s="405">
        <f t="shared" si="243"/>
        <v>0</v>
      </c>
      <c r="CD203" s="405" t="str">
        <f t="shared" si="244"/>
        <v>0m0</v>
      </c>
      <c r="CE203" s="392">
        <f t="shared" si="245"/>
        <v>0</v>
      </c>
      <c r="CF203" s="392">
        <f t="shared" si="246"/>
        <v>0</v>
      </c>
      <c r="CG203" s="405">
        <f t="shared" si="247"/>
        <v>0</v>
      </c>
      <c r="CH203" s="406">
        <f t="shared" si="248"/>
        <v>0</v>
      </c>
      <c r="CI203" s="391" t="str">
        <f t="shared" si="249"/>
        <v>0</v>
      </c>
      <c r="CJ203" s="391" t="str">
        <f t="shared" si="250"/>
        <v>0</v>
      </c>
      <c r="CK203" s="405">
        <f t="shared" si="251"/>
        <v>0</v>
      </c>
      <c r="CL203" s="405" t="str">
        <f t="shared" si="252"/>
        <v>0m0</v>
      </c>
      <c r="CM203" s="392">
        <f t="shared" si="253"/>
        <v>0</v>
      </c>
      <c r="CN203" s="392">
        <f t="shared" si="254"/>
        <v>0</v>
      </c>
      <c r="CO203" s="405">
        <f t="shared" si="255"/>
        <v>0</v>
      </c>
      <c r="CP203" s="406">
        <f t="shared" si="256"/>
        <v>0</v>
      </c>
      <c r="CQ203" s="391" t="str">
        <f t="shared" si="257"/>
        <v>0</v>
      </c>
      <c r="CR203" s="391" t="str">
        <f t="shared" si="258"/>
        <v>0</v>
      </c>
      <c r="CS203" s="405">
        <f t="shared" si="259"/>
        <v>0</v>
      </c>
      <c r="CT203" s="405" t="str">
        <f t="shared" si="260"/>
        <v>0m0</v>
      </c>
      <c r="CU203" s="405">
        <f t="shared" si="261"/>
        <v>0</v>
      </c>
      <c r="CV203" s="405">
        <f t="shared" si="262"/>
        <v>0</v>
      </c>
      <c r="CW203" s="405">
        <f t="shared" si="263"/>
        <v>0</v>
      </c>
      <c r="CX203" s="405">
        <f t="shared" si="264"/>
        <v>0</v>
      </c>
      <c r="CY203" s="405">
        <f t="shared" si="265"/>
        <v>0</v>
      </c>
      <c r="CZ203" s="405" t="str">
        <f t="shared" si="266"/>
        <v/>
      </c>
      <c r="DA203" s="405" t="str">
        <f t="shared" si="267"/>
        <v/>
      </c>
      <c r="DB203" s="405" t="str">
        <f t="shared" si="268"/>
        <v/>
      </c>
      <c r="DC203" s="405" t="str">
        <f t="shared" si="269"/>
        <v/>
      </c>
      <c r="DD203" s="405" t="str">
        <f t="shared" si="270"/>
        <v/>
      </c>
      <c r="DE203" s="405"/>
      <c r="DG203" s="405" t="str">
        <f t="shared" si="271"/>
        <v/>
      </c>
      <c r="DH203" s="405" t="str">
        <f t="shared" si="272"/>
        <v/>
      </c>
      <c r="DI203" s="405">
        <f t="shared" si="273"/>
        <v>0</v>
      </c>
      <c r="DJ203" s="405" t="str">
        <f t="shared" si="274"/>
        <v/>
      </c>
      <c r="DK203" s="405" t="str">
        <f t="shared" si="275"/>
        <v/>
      </c>
      <c r="DL203" s="405" t="str">
        <f t="shared" si="276"/>
        <v/>
      </c>
      <c r="DM203" s="405" t="str">
        <f t="shared" si="277"/>
        <v/>
      </c>
      <c r="DN203" s="405" t="str">
        <f t="shared" si="278"/>
        <v/>
      </c>
      <c r="DO203" s="405" t="str">
        <f t="shared" si="279"/>
        <v/>
      </c>
      <c r="DS203" s="386">
        <f t="shared" si="282"/>
        <v>0</v>
      </c>
      <c r="DT203" s="386">
        <f t="shared" si="280"/>
        <v>0</v>
      </c>
      <c r="DU203" s="404">
        <f t="shared" si="281"/>
        <v>0</v>
      </c>
    </row>
    <row r="204" spans="1:125" s="404" customFormat="1" ht="18" hidden="1" customHeight="1">
      <c r="A204" s="140" t="str">
        <f t="shared" si="205"/>
        <v/>
      </c>
      <c r="B204" s="153"/>
      <c r="C204" s="31" t="str">
        <f>IF(B204="","",VLOOKUP(B204,学連登録!$C$2:$G$3000,2,FALSE))</f>
        <v/>
      </c>
      <c r="D204" s="32" t="str">
        <f>IF(B204="","",VLOOKUP(B204,学連登録!$C$2:$G$3000,3,FALSE))</f>
        <v/>
      </c>
      <c r="E204" s="33" t="str">
        <f>IF(B204="","",VLOOKUP(B204,学連登録!$C$2:$G$3000,4,FALSE))</f>
        <v/>
      </c>
      <c r="F204" s="376" t="str">
        <f>IF(B204="","",VLOOKUP(B204,学連登録!$C$2:$I$3000,7,FALSE))</f>
        <v/>
      </c>
      <c r="G204" s="154"/>
      <c r="H204" s="915"/>
      <c r="I204" s="916"/>
      <c r="J204" s="155"/>
      <c r="K204" s="887"/>
      <c r="L204" s="888"/>
      <c r="M204" s="155"/>
      <c r="N204" s="881"/>
      <c r="O204" s="882"/>
      <c r="P204" s="154"/>
      <c r="Q204" s="887"/>
      <c r="R204" s="888"/>
      <c r="S204" s="154"/>
      <c r="T204" s="887"/>
      <c r="U204" s="888"/>
      <c r="V204" s="101" t="str">
        <f>IF(B204="","",VLOOKUP(B204,学連登録!$C$2:$H$3000,6,FALSE))</f>
        <v/>
      </c>
      <c r="W204" s="370"/>
      <c r="X204" s="152"/>
      <c r="Y204" s="116" t="str">
        <f t="shared" si="283"/>
        <v/>
      </c>
      <c r="Z204" s="97" t="str">
        <f>IF(G204="","",VLOOKUP(G204,種目名!$O$5:$T$104,3,0))</f>
        <v/>
      </c>
      <c r="AA204" s="98" t="str">
        <f>IF(J204="","",VLOOKUP(J204,種目名!$O$5:$T$104,3,0))</f>
        <v/>
      </c>
      <c r="AB204" s="117" t="str">
        <f>IF(M204="","",VLOOKUP(M204,種目名!$O$5:$T$104,3,0))</f>
        <v/>
      </c>
      <c r="AC204" s="117" t="str">
        <f>IF(P204="","",VLOOKUP(AF204,種目名!$O$5:$T$104,3,0))</f>
        <v/>
      </c>
      <c r="AD204" s="118" t="str">
        <f>IF(S204="","",VLOOKUP(AI204,種目名!$O$5:$T$104,3,0))</f>
        <v/>
      </c>
      <c r="AE204" s="115">
        <f t="shared" si="284"/>
        <v>0</v>
      </c>
      <c r="AF204" s="152" t="str">
        <f t="shared" si="285"/>
        <v/>
      </c>
      <c r="AG204" s="152" t="str">
        <f t="shared" si="286"/>
        <v/>
      </c>
      <c r="AH204" s="115">
        <f t="shared" si="287"/>
        <v>0</v>
      </c>
      <c r="AI204" s="152" t="str">
        <f t="shared" si="288"/>
        <v/>
      </c>
      <c r="AJ204" s="152" t="str">
        <f t="shared" si="289"/>
        <v/>
      </c>
      <c r="AK204" s="383"/>
      <c r="AL204" s="166">
        <f t="shared" si="206"/>
        <v>0</v>
      </c>
      <c r="AM204" s="392">
        <f t="shared" si="207"/>
        <v>0</v>
      </c>
      <c r="AN204" s="392">
        <f>COUNTIF($B$12:B204,B204)</f>
        <v>0</v>
      </c>
      <c r="AO204" s="392"/>
      <c r="AP204" s="392" t="str">
        <f t="shared" si="208"/>
        <v/>
      </c>
      <c r="AQ204" s="392" t="str">
        <f t="shared" si="209"/>
        <v/>
      </c>
      <c r="AR204" s="392" t="str">
        <f t="shared" si="210"/>
        <v/>
      </c>
      <c r="AS204" s="392" t="str">
        <f t="shared" si="211"/>
        <v/>
      </c>
      <c r="AT204" s="392">
        <f t="shared" si="212"/>
        <v>0</v>
      </c>
      <c r="AU204" s="392" t="str">
        <f t="shared" si="213"/>
        <v/>
      </c>
      <c r="AV204" s="392" t="str">
        <f t="shared" si="214"/>
        <v/>
      </c>
      <c r="AW204" s="392" t="str">
        <f t="shared" si="215"/>
        <v/>
      </c>
      <c r="AX204" s="392" t="str">
        <f t="shared" si="216"/>
        <v/>
      </c>
      <c r="AY204" s="392" t="str">
        <f t="shared" si="217"/>
        <v/>
      </c>
      <c r="AZ204" s="392" t="str">
        <f t="shared" si="218"/>
        <v/>
      </c>
      <c r="BA204" s="392" t="str">
        <f t="shared" si="219"/>
        <v/>
      </c>
      <c r="BB204" s="392" t="str">
        <f t="shared" si="220"/>
        <v/>
      </c>
      <c r="BC204" s="392" t="str">
        <f t="shared" si="221"/>
        <v/>
      </c>
      <c r="BD204" s="396" t="str">
        <f t="shared" si="222"/>
        <v/>
      </c>
      <c r="BE204" s="386">
        <f t="shared" si="223"/>
        <v>0</v>
      </c>
      <c r="BF204" s="152"/>
      <c r="BG204" s="392">
        <f t="shared" si="224"/>
        <v>0</v>
      </c>
      <c r="BH204" s="392">
        <f t="shared" si="225"/>
        <v>0</v>
      </c>
      <c r="BI204" s="405">
        <f t="shared" si="226"/>
        <v>0</v>
      </c>
      <c r="BJ204" s="406">
        <f t="shared" ref="BJ204:BJ267" si="290">INT(BI204/10000)</f>
        <v>0</v>
      </c>
      <c r="BK204" s="391" t="str">
        <f t="shared" ref="BK204:BK267" si="291">RIGHT(INT(BI204/100),2)</f>
        <v>0</v>
      </c>
      <c r="BL204" s="391" t="str">
        <f t="shared" ref="BL204:BL267" si="292">RIGHT(INT(BI204/1),2)</f>
        <v>0</v>
      </c>
      <c r="BM204" s="405">
        <f t="shared" si="227"/>
        <v>0</v>
      </c>
      <c r="BN204" s="405" t="str">
        <f t="shared" si="228"/>
        <v>0m0</v>
      </c>
      <c r="BO204" s="392">
        <f t="shared" si="229"/>
        <v>0</v>
      </c>
      <c r="BP204" s="392">
        <f t="shared" si="230"/>
        <v>0</v>
      </c>
      <c r="BQ204" s="405">
        <f t="shared" si="231"/>
        <v>0</v>
      </c>
      <c r="BR204" s="406">
        <f t="shared" si="232"/>
        <v>0</v>
      </c>
      <c r="BS204" s="391" t="str">
        <f t="shared" si="233"/>
        <v>0</v>
      </c>
      <c r="BT204" s="391" t="str">
        <f t="shared" si="234"/>
        <v>0</v>
      </c>
      <c r="BU204" s="405">
        <f t="shared" si="235"/>
        <v>0</v>
      </c>
      <c r="BV204" s="405" t="str">
        <f t="shared" si="236"/>
        <v>0m0</v>
      </c>
      <c r="BW204" s="392">
        <f t="shared" si="237"/>
        <v>0</v>
      </c>
      <c r="BX204" s="392">
        <f t="shared" si="238"/>
        <v>0</v>
      </c>
      <c r="BY204" s="405">
        <f t="shared" si="239"/>
        <v>0</v>
      </c>
      <c r="BZ204" s="406">
        <f t="shared" si="240"/>
        <v>0</v>
      </c>
      <c r="CA204" s="391" t="str">
        <f t="shared" si="241"/>
        <v>0</v>
      </c>
      <c r="CB204" s="391" t="str">
        <f t="shared" si="242"/>
        <v>0</v>
      </c>
      <c r="CC204" s="405">
        <f t="shared" si="243"/>
        <v>0</v>
      </c>
      <c r="CD204" s="405" t="str">
        <f t="shared" si="244"/>
        <v>0m0</v>
      </c>
      <c r="CE204" s="392">
        <f t="shared" si="245"/>
        <v>0</v>
      </c>
      <c r="CF204" s="392">
        <f t="shared" si="246"/>
        <v>0</v>
      </c>
      <c r="CG204" s="405">
        <f t="shared" si="247"/>
        <v>0</v>
      </c>
      <c r="CH204" s="406">
        <f t="shared" si="248"/>
        <v>0</v>
      </c>
      <c r="CI204" s="391" t="str">
        <f t="shared" si="249"/>
        <v>0</v>
      </c>
      <c r="CJ204" s="391" t="str">
        <f t="shared" si="250"/>
        <v>0</v>
      </c>
      <c r="CK204" s="405">
        <f t="shared" si="251"/>
        <v>0</v>
      </c>
      <c r="CL204" s="405" t="str">
        <f t="shared" si="252"/>
        <v>0m0</v>
      </c>
      <c r="CM204" s="392">
        <f t="shared" si="253"/>
        <v>0</v>
      </c>
      <c r="CN204" s="392">
        <f t="shared" si="254"/>
        <v>0</v>
      </c>
      <c r="CO204" s="405">
        <f t="shared" si="255"/>
        <v>0</v>
      </c>
      <c r="CP204" s="406">
        <f t="shared" si="256"/>
        <v>0</v>
      </c>
      <c r="CQ204" s="391" t="str">
        <f t="shared" si="257"/>
        <v>0</v>
      </c>
      <c r="CR204" s="391" t="str">
        <f t="shared" si="258"/>
        <v>0</v>
      </c>
      <c r="CS204" s="405">
        <f t="shared" si="259"/>
        <v>0</v>
      </c>
      <c r="CT204" s="405" t="str">
        <f t="shared" si="260"/>
        <v>0m0</v>
      </c>
      <c r="CU204" s="405">
        <f t="shared" si="261"/>
        <v>0</v>
      </c>
      <c r="CV204" s="405">
        <f t="shared" si="262"/>
        <v>0</v>
      </c>
      <c r="CW204" s="405">
        <f t="shared" si="263"/>
        <v>0</v>
      </c>
      <c r="CX204" s="405">
        <f t="shared" si="264"/>
        <v>0</v>
      </c>
      <c r="CY204" s="405">
        <f t="shared" si="265"/>
        <v>0</v>
      </c>
      <c r="CZ204" s="405" t="str">
        <f t="shared" si="266"/>
        <v/>
      </c>
      <c r="DA204" s="405" t="str">
        <f t="shared" si="267"/>
        <v/>
      </c>
      <c r="DB204" s="405" t="str">
        <f t="shared" si="268"/>
        <v/>
      </c>
      <c r="DC204" s="405" t="str">
        <f t="shared" si="269"/>
        <v/>
      </c>
      <c r="DD204" s="405" t="str">
        <f t="shared" si="270"/>
        <v/>
      </c>
      <c r="DE204" s="405"/>
      <c r="DG204" s="405" t="str">
        <f t="shared" si="271"/>
        <v/>
      </c>
      <c r="DH204" s="405" t="str">
        <f t="shared" si="272"/>
        <v/>
      </c>
      <c r="DI204" s="405">
        <f t="shared" si="273"/>
        <v>0</v>
      </c>
      <c r="DJ204" s="405" t="str">
        <f t="shared" si="274"/>
        <v/>
      </c>
      <c r="DK204" s="405" t="str">
        <f t="shared" si="275"/>
        <v/>
      </c>
      <c r="DL204" s="405" t="str">
        <f t="shared" si="276"/>
        <v/>
      </c>
      <c r="DM204" s="405" t="str">
        <f t="shared" si="277"/>
        <v/>
      </c>
      <c r="DN204" s="405" t="str">
        <f t="shared" si="278"/>
        <v/>
      </c>
      <c r="DO204" s="405" t="str">
        <f t="shared" si="279"/>
        <v/>
      </c>
      <c r="DS204" s="386">
        <f t="shared" si="282"/>
        <v>0</v>
      </c>
      <c r="DT204" s="386">
        <f t="shared" si="280"/>
        <v>0</v>
      </c>
      <c r="DU204" s="404">
        <f t="shared" si="281"/>
        <v>0</v>
      </c>
    </row>
    <row r="205" spans="1:125" s="404" customFormat="1" ht="18" hidden="1" customHeight="1">
      <c r="A205" s="140" t="str">
        <f t="shared" ref="A205:A268" si="293">IF(C205="","",A204+1)</f>
        <v/>
      </c>
      <c r="B205" s="153"/>
      <c r="C205" s="31" t="str">
        <f>IF(B205="","",VLOOKUP(B205,学連登録!$C$2:$G$3000,2,FALSE))</f>
        <v/>
      </c>
      <c r="D205" s="32" t="str">
        <f>IF(B205="","",VLOOKUP(B205,学連登録!$C$2:$G$3000,3,FALSE))</f>
        <v/>
      </c>
      <c r="E205" s="33" t="str">
        <f>IF(B205="","",VLOOKUP(B205,学連登録!$C$2:$G$3000,4,FALSE))</f>
        <v/>
      </c>
      <c r="F205" s="376" t="str">
        <f>IF(B205="","",VLOOKUP(B205,学連登録!$C$2:$I$3000,7,FALSE))</f>
        <v/>
      </c>
      <c r="G205" s="154"/>
      <c r="H205" s="915"/>
      <c r="I205" s="916"/>
      <c r="J205" s="155"/>
      <c r="K205" s="887"/>
      <c r="L205" s="888"/>
      <c r="M205" s="155"/>
      <c r="N205" s="881"/>
      <c r="O205" s="882"/>
      <c r="P205" s="154"/>
      <c r="Q205" s="887"/>
      <c r="R205" s="888"/>
      <c r="S205" s="154"/>
      <c r="T205" s="887"/>
      <c r="U205" s="888"/>
      <c r="V205" s="101" t="str">
        <f>IF(B205="","",VLOOKUP(B205,学連登録!$C$2:$H$3000,6,FALSE))</f>
        <v/>
      </c>
      <c r="W205" s="370"/>
      <c r="X205" s="152"/>
      <c r="Y205" s="116" t="str">
        <f t="shared" si="283"/>
        <v/>
      </c>
      <c r="Z205" s="97" t="str">
        <f>IF(G205="","",VLOOKUP(G205,種目名!$O$5:$T$104,3,0))</f>
        <v/>
      </c>
      <c r="AA205" s="98" t="str">
        <f>IF(J205="","",VLOOKUP(J205,種目名!$O$5:$T$104,3,0))</f>
        <v/>
      </c>
      <c r="AB205" s="117" t="str">
        <f>IF(M205="","",VLOOKUP(M205,種目名!$O$5:$T$104,3,0))</f>
        <v/>
      </c>
      <c r="AC205" s="117" t="str">
        <f>IF(P205="","",VLOOKUP(AF205,種目名!$O$5:$T$104,3,0))</f>
        <v/>
      </c>
      <c r="AD205" s="118" t="str">
        <f>IF(S205="","",VLOOKUP(AI205,種目名!$O$5:$T$104,3,0))</f>
        <v/>
      </c>
      <c r="AE205" s="115">
        <f t="shared" si="284"/>
        <v>0</v>
      </c>
      <c r="AF205" s="152" t="str">
        <f t="shared" si="285"/>
        <v/>
      </c>
      <c r="AG205" s="152" t="str">
        <f t="shared" si="286"/>
        <v/>
      </c>
      <c r="AH205" s="115">
        <f t="shared" si="287"/>
        <v>0</v>
      </c>
      <c r="AI205" s="152" t="str">
        <f t="shared" si="288"/>
        <v/>
      </c>
      <c r="AJ205" s="152" t="str">
        <f t="shared" si="289"/>
        <v/>
      </c>
      <c r="AK205" s="383"/>
      <c r="AL205" s="166">
        <f t="shared" ref="AL205:AL268" si="294">IF(B205&gt;2000,1,0)</f>
        <v>0</v>
      </c>
      <c r="AM205" s="392">
        <f t="shared" ref="AM205:AM268" si="295">IF(B205="",0,IF(F205=$P$3,0,1))</f>
        <v>0</v>
      </c>
      <c r="AN205" s="392">
        <f>COUNTIF($B$12:B205,B205)</f>
        <v>0</v>
      </c>
      <c r="AO205" s="392"/>
      <c r="AP205" s="392" t="str">
        <f t="shared" ref="AP205:AP268" si="296">IF($B205="","",IF(C205="",1,0))</f>
        <v/>
      </c>
      <c r="AQ205" s="392" t="str">
        <f t="shared" ref="AQ205:AQ268" si="297">IF($B205="","",IF(D205="",1,0))</f>
        <v/>
      </c>
      <c r="AR205" s="392" t="str">
        <f t="shared" ref="AR205:AR268" si="298">IF($B205="","",IF(E205="",1,0))</f>
        <v/>
      </c>
      <c r="AS205" s="392" t="str">
        <f t="shared" ref="AS205:AS268" si="299">IF($B205="","",IF(F205="",1,0))</f>
        <v/>
      </c>
      <c r="AT205" s="392">
        <f t="shared" ref="AT205:AT268" si="300">IF(ISNA(OR(AO205:AS205)),1,SUM(AO205:AS205))</f>
        <v>0</v>
      </c>
      <c r="AU205" s="392" t="str">
        <f t="shared" ref="AU205:AU268" si="301">IF($B205="","",IF(G205="","",$B205&amp;"-"&amp;Z205))</f>
        <v/>
      </c>
      <c r="AV205" s="392" t="str">
        <f t="shared" ref="AV205:AV268" si="302">IF($B205="","",IF(J205="","",$B205&amp;"-"&amp;AA205))</f>
        <v/>
      </c>
      <c r="AW205" s="392" t="str">
        <f t="shared" ref="AW205:AW268" si="303">IF($B205="","",IF(M205="","",$B205&amp;"-"&amp;AB205))</f>
        <v/>
      </c>
      <c r="AX205" s="392" t="str">
        <f t="shared" ref="AX205:AX268" si="304">IF($B205="","",IF(P205="","",$B205&amp;"-"&amp;AC205))</f>
        <v/>
      </c>
      <c r="AY205" s="392" t="str">
        <f t="shared" ref="AY205:AY268" si="305">IF($B205="","",IF(S205="","",$B205&amp;"-"&amp;AD205))</f>
        <v/>
      </c>
      <c r="AZ205" s="392" t="str">
        <f t="shared" ref="AZ205:AZ268" si="306">IF(AU205="","",COUNTIF($AU$12:$AY$520,AU205))</f>
        <v/>
      </c>
      <c r="BA205" s="392" t="str">
        <f t="shared" ref="BA205:BA268" si="307">IF(AV205="","",COUNTIF($AU$12:$AY$520,AV205))</f>
        <v/>
      </c>
      <c r="BB205" s="392" t="str">
        <f t="shared" ref="BB205:BB268" si="308">IF(AW205="","",COUNTIF($AU$12:$AY$520,AW205))</f>
        <v/>
      </c>
      <c r="BC205" s="392" t="str">
        <f t="shared" ref="BC205:BC268" si="309">IF(AX205="","",COUNTIF($AU$12:$AY$520,AX205))</f>
        <v/>
      </c>
      <c r="BD205" s="396" t="str">
        <f t="shared" ref="BD205:BD268" si="310">IF(AY205="","",COUNTIF($AU$12:$AY$520,AY205))</f>
        <v/>
      </c>
      <c r="BE205" s="386">
        <f t="shared" ref="BE205:BE268" si="311">IF(MAX(AZ205:BD205)&gt;1,1,0)</f>
        <v>0</v>
      </c>
      <c r="BF205" s="152"/>
      <c r="BG205" s="392">
        <f t="shared" ref="BG205:BG268" si="312">IF(H205="",0,VALUE(SUBSTITUTE(H205,".","")))</f>
        <v>0</v>
      </c>
      <c r="BH205" s="392">
        <f t="shared" ref="BH205:BH268" si="313">IF(H205="",0,SUBSTITUTE(H205,"m",""))</f>
        <v>0</v>
      </c>
      <c r="BI205" s="405">
        <f t="shared" ref="BI205:BI268" si="314">VALUE(IF(COUNTIF(H205,"*.*")&gt;0,BG205,BH205))</f>
        <v>0</v>
      </c>
      <c r="BJ205" s="406">
        <f t="shared" si="290"/>
        <v>0</v>
      </c>
      <c r="BK205" s="391" t="str">
        <f t="shared" si="291"/>
        <v>0</v>
      </c>
      <c r="BL205" s="391" t="str">
        <f t="shared" si="292"/>
        <v>0</v>
      </c>
      <c r="BM205" s="405">
        <f t="shared" ref="BM205:BM268" si="315">IF(COUNTIF(H205,"*m*")&gt;0,"",IF(VALUE(BK205)&lt;60,0,1))</f>
        <v>0</v>
      </c>
      <c r="BN205" s="405" t="str">
        <f t="shared" ref="BN205:BN268" si="316">BK205&amp;"m"&amp;BL205</f>
        <v>0m0</v>
      </c>
      <c r="BO205" s="392">
        <f t="shared" ref="BO205:BO268" si="317">IF(K205="",0,VALUE(SUBSTITUTE(K205,".","")))</f>
        <v>0</v>
      </c>
      <c r="BP205" s="392">
        <f t="shared" ref="BP205:BP268" si="318">IF(K205="",0,SUBSTITUTE(K205,"m",""))</f>
        <v>0</v>
      </c>
      <c r="BQ205" s="405">
        <f t="shared" ref="BQ205:BQ268" si="319">VALUE(IF(COUNTIF(K205,"*.*")&gt;0,BO205,BP205))</f>
        <v>0</v>
      </c>
      <c r="BR205" s="406">
        <f t="shared" ref="BR205:BR268" si="320">INT(BQ205/10000)</f>
        <v>0</v>
      </c>
      <c r="BS205" s="391" t="str">
        <f t="shared" ref="BS205:BS268" si="321">RIGHT(INT(BQ205/100),2)</f>
        <v>0</v>
      </c>
      <c r="BT205" s="391" t="str">
        <f t="shared" ref="BT205:BT268" si="322">RIGHT(INT(BQ205/1),2)</f>
        <v>0</v>
      </c>
      <c r="BU205" s="405">
        <f t="shared" ref="BU205:BU268" si="323">IF(COUNTIF(K205,"*m*")&gt;0,"",IF(VALUE(BS205)&lt;60,0,1))</f>
        <v>0</v>
      </c>
      <c r="BV205" s="405" t="str">
        <f t="shared" ref="BV205:BV268" si="324">BS205&amp;"m"&amp;BT205</f>
        <v>0m0</v>
      </c>
      <c r="BW205" s="392">
        <f t="shared" ref="BW205:BW268" si="325">IF(N205="",0,VALUE(SUBSTITUTE(N205,".","")))</f>
        <v>0</v>
      </c>
      <c r="BX205" s="392">
        <f t="shared" ref="BX205:BX268" si="326">IF(N205="",0,SUBSTITUTE(N205,"m",""))</f>
        <v>0</v>
      </c>
      <c r="BY205" s="405">
        <f t="shared" ref="BY205:BY268" si="327">VALUE(IF(COUNTIF(N205,"*.*")&gt;0,BW205,BX205))</f>
        <v>0</v>
      </c>
      <c r="BZ205" s="406">
        <f t="shared" ref="BZ205:BZ268" si="328">INT(BY205/10000)</f>
        <v>0</v>
      </c>
      <c r="CA205" s="391" t="str">
        <f t="shared" ref="CA205:CA268" si="329">RIGHT(INT(BY205/100),2)</f>
        <v>0</v>
      </c>
      <c r="CB205" s="391" t="str">
        <f t="shared" ref="CB205:CB268" si="330">RIGHT(INT(BY205/1),2)</f>
        <v>0</v>
      </c>
      <c r="CC205" s="405">
        <f t="shared" ref="CC205:CC268" si="331">IF(COUNTIF(N205,"*m*")&gt;0,"",IF(VALUE(CA205)&lt;60,0,1))</f>
        <v>0</v>
      </c>
      <c r="CD205" s="405" t="str">
        <f t="shared" ref="CD205:CD268" si="332">CA205&amp;"m"&amp;CB205</f>
        <v>0m0</v>
      </c>
      <c r="CE205" s="392">
        <f t="shared" ref="CE205:CE268" si="333">IF(Q205="",0,VALUE(SUBSTITUTE(Q205,".","")))</f>
        <v>0</v>
      </c>
      <c r="CF205" s="392">
        <f t="shared" ref="CF205:CF268" si="334">IF(Q205="",0,SUBSTITUTE(Q205,"m",""))</f>
        <v>0</v>
      </c>
      <c r="CG205" s="405">
        <f t="shared" ref="CG205:CG268" si="335">VALUE(IF(COUNTIF(Q205,"*.*")&gt;0,CE205,CF205))</f>
        <v>0</v>
      </c>
      <c r="CH205" s="406">
        <f t="shared" ref="CH205:CH268" si="336">INT(CG205/10000)</f>
        <v>0</v>
      </c>
      <c r="CI205" s="391" t="str">
        <f t="shared" ref="CI205:CI268" si="337">RIGHT(INT(CG205/100),2)</f>
        <v>0</v>
      </c>
      <c r="CJ205" s="391" t="str">
        <f t="shared" ref="CJ205:CJ268" si="338">RIGHT(INT(CG205/1),2)</f>
        <v>0</v>
      </c>
      <c r="CK205" s="405">
        <f t="shared" ref="CK205:CK268" si="339">IF(COUNTIF(Q205,"*m*")&gt;0,"",IF(VALUE(CI205)&lt;60,0,1))</f>
        <v>0</v>
      </c>
      <c r="CL205" s="405" t="str">
        <f t="shared" ref="CL205:CL268" si="340">CI205&amp;"m"&amp;CJ205</f>
        <v>0m0</v>
      </c>
      <c r="CM205" s="392">
        <f t="shared" ref="CM205:CM268" si="341">IF(T205="",0,VALUE(SUBSTITUTE(T205,".","")))</f>
        <v>0</v>
      </c>
      <c r="CN205" s="392">
        <f t="shared" ref="CN205:CN268" si="342">IF(T205="",0,SUBSTITUTE(T205,"m",""))</f>
        <v>0</v>
      </c>
      <c r="CO205" s="405">
        <f t="shared" ref="CO205:CO268" si="343">VALUE(IF(COUNTIF(T205,"*.*")&gt;0,CM205,CN205))</f>
        <v>0</v>
      </c>
      <c r="CP205" s="406">
        <f t="shared" ref="CP205:CP268" si="344">INT(CO205/10000)</f>
        <v>0</v>
      </c>
      <c r="CQ205" s="391" t="str">
        <f t="shared" ref="CQ205:CQ268" si="345">RIGHT(INT(CO205/100),2)</f>
        <v>0</v>
      </c>
      <c r="CR205" s="391" t="str">
        <f t="shared" ref="CR205:CR268" si="346">RIGHT(INT(CO205/1),2)</f>
        <v>0</v>
      </c>
      <c r="CS205" s="405">
        <f t="shared" ref="CS205:CS268" si="347">IF(COUNTIF(T205,"*m*")&gt;0,"",IF(VALUE(CQ205)&lt;60,0,1))</f>
        <v>0</v>
      </c>
      <c r="CT205" s="405" t="str">
        <f t="shared" ref="CT205:CT268" si="348">CQ205&amp;"m"&amp;CR205</f>
        <v>0m0</v>
      </c>
      <c r="CU205" s="405">
        <f t="shared" ref="CU205:CU268" si="349">IF(AND($D205="",G205&gt;0),1,IF(AND($D205="",H205&gt;0),1,0))</f>
        <v>0</v>
      </c>
      <c r="CV205" s="405">
        <f t="shared" ref="CV205:CV268" si="350">IF(AND($D205="",J205&gt;0),1,IF(AND($D205="",K205&gt;0),1,0))</f>
        <v>0</v>
      </c>
      <c r="CW205" s="405">
        <f t="shared" ref="CW205:CW268" si="351">IF(AND($D205="",M205&gt;0),1,IF(AND($D205="",N205&gt;0),1,0))</f>
        <v>0</v>
      </c>
      <c r="CX205" s="405">
        <f t="shared" ref="CX205:CX268" si="352">IF(AND($D205="",P205&gt;0),1,IF(AND($D205="",Q205&gt;0),1,0))</f>
        <v>0</v>
      </c>
      <c r="CY205" s="405">
        <f t="shared" ref="CY205:CY268" si="353">IF(AND($D205="",S205&gt;0),1,IF(AND($D205="",T205&gt;0),1,0))</f>
        <v>0</v>
      </c>
      <c r="CZ205" s="405" t="str">
        <f t="shared" ref="CZ205:CZ268" si="354">IF(AND(G205="",H205&gt;0),1,"")</f>
        <v/>
      </c>
      <c r="DA205" s="405" t="str">
        <f t="shared" ref="DA205:DA268" si="355">IF(AND(J205="",K205&gt;0),1,"")</f>
        <v/>
      </c>
      <c r="DB205" s="405" t="str">
        <f t="shared" ref="DB205:DB268" si="356">IF(AND(M205="",N205&gt;0),1,"")</f>
        <v/>
      </c>
      <c r="DC205" s="405" t="str">
        <f t="shared" ref="DC205:DC268" si="357">IF(AND(P205="",Q205&gt;0),1,"")</f>
        <v/>
      </c>
      <c r="DD205" s="405" t="str">
        <f t="shared" ref="DD205:DD268" si="358">IF(AND(S205="",T205&gt;0),1,"")</f>
        <v/>
      </c>
      <c r="DE205" s="405"/>
      <c r="DG205" s="405" t="str">
        <f t="shared" ref="DG205:DG268" si="359">IF(B205="","",VALUE(Q205))</f>
        <v/>
      </c>
      <c r="DH205" s="405" t="str">
        <f t="shared" ref="DH205:DH268" si="360">IF(B205="","",VALUE(T205))</f>
        <v/>
      </c>
      <c r="DI205" s="405">
        <f t="shared" ref="DI205:DI268" si="361">IF(AND(B205&gt;0,COUNTA(G205:U205)=0),1,0)</f>
        <v>0</v>
      </c>
      <c r="DJ205" s="405" t="str">
        <f t="shared" ref="DJ205:DJ268" si="362">IF(AND(COUNTIF(G205,"*m*")&gt;0,COUNTIF(H205,"*m*")&gt;0),1,"")</f>
        <v/>
      </c>
      <c r="DK205" s="405" t="str">
        <f t="shared" ref="DK205:DK268" si="363">IF(AND(COUNTIF(J205,"*m*")&gt;0,COUNTIF(K205,"*m*")&gt;0),1,"")</f>
        <v/>
      </c>
      <c r="DL205" s="405" t="str">
        <f t="shared" ref="DL205:DL268" si="364">IF(AND(COUNTIF(M205,"*m*")&gt;0,COUNTIF(N205,"*m*")&gt;0),1,"")</f>
        <v/>
      </c>
      <c r="DM205" s="405" t="str">
        <f t="shared" ref="DM205:DM268" si="365">IF(AND(COUNTIF(G205,"*跳*")&gt;0,COUNTIF(H205,"*.*")&gt;0),1,IF(AND(COUNTIF(G205,"*投*")&gt;0,COUNTIF(H205,"*.*")&gt;0),1,""))</f>
        <v/>
      </c>
      <c r="DN205" s="405" t="str">
        <f t="shared" ref="DN205:DN268" si="366">IF(AND(COUNTIF(J205,"*跳*")&gt;0,COUNTIF(K205,"*.*")&gt;0),1,IF(AND(COUNTIF(J205,"*投*")&gt;0,COUNTIF(K205,"*.*")&gt;0),1,""))</f>
        <v/>
      </c>
      <c r="DO205" s="405" t="str">
        <f t="shared" ref="DO205:DO268" si="367">IF(AND(COUNTIF(M205,"*跳*")&gt;0,COUNTIF(N205,"*.*")&gt;0),1,IF(AND(COUNTIF(M205,"*投*")&gt;0,COUNTIF(N205,"*.*")&gt;0),1,""))</f>
        <v/>
      </c>
      <c r="DS205" s="386">
        <f t="shared" si="282"/>
        <v>0</v>
      </c>
      <c r="DT205" s="386">
        <f t="shared" ref="DT205:DT268" si="368">IF($M205="",0,IF($O205="",1,0))</f>
        <v>0</v>
      </c>
      <c r="DU205" s="404">
        <f t="shared" ref="DU205:DU268" si="369">IF(AND(DQ205="",DR205=""),0,IF(H205="",1,0))</f>
        <v>0</v>
      </c>
    </row>
    <row r="206" spans="1:125" s="404" customFormat="1" ht="18" hidden="1" customHeight="1">
      <c r="A206" s="140" t="str">
        <f t="shared" si="293"/>
        <v/>
      </c>
      <c r="B206" s="153"/>
      <c r="C206" s="31" t="str">
        <f>IF(B206="","",VLOOKUP(B206,学連登録!$C$2:$G$3000,2,FALSE))</f>
        <v/>
      </c>
      <c r="D206" s="32" t="str">
        <f>IF(B206="","",VLOOKUP(B206,学連登録!$C$2:$G$3000,3,FALSE))</f>
        <v/>
      </c>
      <c r="E206" s="33" t="str">
        <f>IF(B206="","",VLOOKUP(B206,学連登録!$C$2:$G$3000,4,FALSE))</f>
        <v/>
      </c>
      <c r="F206" s="376" t="str">
        <f>IF(B206="","",VLOOKUP(B206,学連登録!$C$2:$I$3000,7,FALSE))</f>
        <v/>
      </c>
      <c r="G206" s="154"/>
      <c r="H206" s="915"/>
      <c r="I206" s="916"/>
      <c r="J206" s="155"/>
      <c r="K206" s="887"/>
      <c r="L206" s="888"/>
      <c r="M206" s="155"/>
      <c r="N206" s="881"/>
      <c r="O206" s="882"/>
      <c r="P206" s="154"/>
      <c r="Q206" s="887"/>
      <c r="R206" s="888"/>
      <c r="S206" s="154"/>
      <c r="T206" s="887"/>
      <c r="U206" s="888"/>
      <c r="V206" s="101" t="str">
        <f>IF(B206="","",VLOOKUP(B206,学連登録!$C$2:$H$3000,6,FALSE))</f>
        <v/>
      </c>
      <c r="W206" s="370"/>
      <c r="X206" s="152"/>
      <c r="Y206" s="116" t="str">
        <f t="shared" si="283"/>
        <v/>
      </c>
      <c r="Z206" s="97" t="str">
        <f>IF(G206="","",VLOOKUP(G206,種目名!$O$5:$T$104,3,0))</f>
        <v/>
      </c>
      <c r="AA206" s="98" t="str">
        <f>IF(J206="","",VLOOKUP(J206,種目名!$O$5:$T$104,3,0))</f>
        <v/>
      </c>
      <c r="AB206" s="117" t="str">
        <f>IF(M206="","",VLOOKUP(M206,種目名!$O$5:$T$104,3,0))</f>
        <v/>
      </c>
      <c r="AC206" s="117" t="str">
        <f>IF(P206="","",VLOOKUP(AF206,種目名!$O$5:$T$104,3,0))</f>
        <v/>
      </c>
      <c r="AD206" s="118" t="str">
        <f>IF(S206="","",VLOOKUP(AI206,種目名!$O$5:$T$104,3,0))</f>
        <v/>
      </c>
      <c r="AE206" s="115">
        <f t="shared" si="284"/>
        <v>0</v>
      </c>
      <c r="AF206" s="152" t="str">
        <f t="shared" si="285"/>
        <v/>
      </c>
      <c r="AG206" s="152" t="str">
        <f t="shared" si="286"/>
        <v/>
      </c>
      <c r="AH206" s="115">
        <f t="shared" si="287"/>
        <v>0</v>
      </c>
      <c r="AI206" s="152" t="str">
        <f t="shared" si="288"/>
        <v/>
      </c>
      <c r="AJ206" s="152" t="str">
        <f t="shared" si="289"/>
        <v/>
      </c>
      <c r="AK206" s="383"/>
      <c r="AL206" s="166">
        <f t="shared" si="294"/>
        <v>0</v>
      </c>
      <c r="AM206" s="392">
        <f t="shared" si="295"/>
        <v>0</v>
      </c>
      <c r="AN206" s="392">
        <f>COUNTIF($B$12:B206,B206)</f>
        <v>0</v>
      </c>
      <c r="AO206" s="392"/>
      <c r="AP206" s="392" t="str">
        <f t="shared" si="296"/>
        <v/>
      </c>
      <c r="AQ206" s="392" t="str">
        <f t="shared" si="297"/>
        <v/>
      </c>
      <c r="AR206" s="392" t="str">
        <f t="shared" si="298"/>
        <v/>
      </c>
      <c r="AS206" s="392" t="str">
        <f t="shared" si="299"/>
        <v/>
      </c>
      <c r="AT206" s="392">
        <f t="shared" si="300"/>
        <v>0</v>
      </c>
      <c r="AU206" s="392" t="str">
        <f t="shared" si="301"/>
        <v/>
      </c>
      <c r="AV206" s="392" t="str">
        <f t="shared" si="302"/>
        <v/>
      </c>
      <c r="AW206" s="392" t="str">
        <f t="shared" si="303"/>
        <v/>
      </c>
      <c r="AX206" s="392" t="str">
        <f t="shared" si="304"/>
        <v/>
      </c>
      <c r="AY206" s="392" t="str">
        <f t="shared" si="305"/>
        <v/>
      </c>
      <c r="AZ206" s="392" t="str">
        <f t="shared" si="306"/>
        <v/>
      </c>
      <c r="BA206" s="392" t="str">
        <f t="shared" si="307"/>
        <v/>
      </c>
      <c r="BB206" s="392" t="str">
        <f t="shared" si="308"/>
        <v/>
      </c>
      <c r="BC206" s="392" t="str">
        <f t="shared" si="309"/>
        <v/>
      </c>
      <c r="BD206" s="396" t="str">
        <f t="shared" si="310"/>
        <v/>
      </c>
      <c r="BE206" s="386">
        <f t="shared" si="311"/>
        <v>0</v>
      </c>
      <c r="BF206" s="152"/>
      <c r="BG206" s="392">
        <f t="shared" si="312"/>
        <v>0</v>
      </c>
      <c r="BH206" s="392">
        <f t="shared" si="313"/>
        <v>0</v>
      </c>
      <c r="BI206" s="405">
        <f t="shared" si="314"/>
        <v>0</v>
      </c>
      <c r="BJ206" s="406">
        <f t="shared" si="290"/>
        <v>0</v>
      </c>
      <c r="BK206" s="391" t="str">
        <f t="shared" si="291"/>
        <v>0</v>
      </c>
      <c r="BL206" s="391" t="str">
        <f t="shared" si="292"/>
        <v>0</v>
      </c>
      <c r="BM206" s="405">
        <f t="shared" si="315"/>
        <v>0</v>
      </c>
      <c r="BN206" s="405" t="str">
        <f t="shared" si="316"/>
        <v>0m0</v>
      </c>
      <c r="BO206" s="392">
        <f t="shared" si="317"/>
        <v>0</v>
      </c>
      <c r="BP206" s="392">
        <f t="shared" si="318"/>
        <v>0</v>
      </c>
      <c r="BQ206" s="405">
        <f t="shared" si="319"/>
        <v>0</v>
      </c>
      <c r="BR206" s="406">
        <f t="shared" si="320"/>
        <v>0</v>
      </c>
      <c r="BS206" s="391" t="str">
        <f t="shared" si="321"/>
        <v>0</v>
      </c>
      <c r="BT206" s="391" t="str">
        <f t="shared" si="322"/>
        <v>0</v>
      </c>
      <c r="BU206" s="405">
        <f t="shared" si="323"/>
        <v>0</v>
      </c>
      <c r="BV206" s="405" t="str">
        <f t="shared" si="324"/>
        <v>0m0</v>
      </c>
      <c r="BW206" s="392">
        <f t="shared" si="325"/>
        <v>0</v>
      </c>
      <c r="BX206" s="392">
        <f t="shared" si="326"/>
        <v>0</v>
      </c>
      <c r="BY206" s="405">
        <f t="shared" si="327"/>
        <v>0</v>
      </c>
      <c r="BZ206" s="406">
        <f t="shared" si="328"/>
        <v>0</v>
      </c>
      <c r="CA206" s="391" t="str">
        <f t="shared" si="329"/>
        <v>0</v>
      </c>
      <c r="CB206" s="391" t="str">
        <f t="shared" si="330"/>
        <v>0</v>
      </c>
      <c r="CC206" s="405">
        <f t="shared" si="331"/>
        <v>0</v>
      </c>
      <c r="CD206" s="405" t="str">
        <f t="shared" si="332"/>
        <v>0m0</v>
      </c>
      <c r="CE206" s="392">
        <f t="shared" si="333"/>
        <v>0</v>
      </c>
      <c r="CF206" s="392">
        <f t="shared" si="334"/>
        <v>0</v>
      </c>
      <c r="CG206" s="405">
        <f t="shared" si="335"/>
        <v>0</v>
      </c>
      <c r="CH206" s="406">
        <f t="shared" si="336"/>
        <v>0</v>
      </c>
      <c r="CI206" s="391" t="str">
        <f t="shared" si="337"/>
        <v>0</v>
      </c>
      <c r="CJ206" s="391" t="str">
        <f t="shared" si="338"/>
        <v>0</v>
      </c>
      <c r="CK206" s="405">
        <f t="shared" si="339"/>
        <v>0</v>
      </c>
      <c r="CL206" s="405" t="str">
        <f t="shared" si="340"/>
        <v>0m0</v>
      </c>
      <c r="CM206" s="392">
        <f t="shared" si="341"/>
        <v>0</v>
      </c>
      <c r="CN206" s="392">
        <f t="shared" si="342"/>
        <v>0</v>
      </c>
      <c r="CO206" s="405">
        <f t="shared" si="343"/>
        <v>0</v>
      </c>
      <c r="CP206" s="406">
        <f t="shared" si="344"/>
        <v>0</v>
      </c>
      <c r="CQ206" s="391" t="str">
        <f t="shared" si="345"/>
        <v>0</v>
      </c>
      <c r="CR206" s="391" t="str">
        <f t="shared" si="346"/>
        <v>0</v>
      </c>
      <c r="CS206" s="405">
        <f t="shared" si="347"/>
        <v>0</v>
      </c>
      <c r="CT206" s="405" t="str">
        <f t="shared" si="348"/>
        <v>0m0</v>
      </c>
      <c r="CU206" s="405">
        <f t="shared" si="349"/>
        <v>0</v>
      </c>
      <c r="CV206" s="405">
        <f t="shared" si="350"/>
        <v>0</v>
      </c>
      <c r="CW206" s="405">
        <f t="shared" si="351"/>
        <v>0</v>
      </c>
      <c r="CX206" s="405">
        <f t="shared" si="352"/>
        <v>0</v>
      </c>
      <c r="CY206" s="405">
        <f t="shared" si="353"/>
        <v>0</v>
      </c>
      <c r="CZ206" s="405" t="str">
        <f t="shared" si="354"/>
        <v/>
      </c>
      <c r="DA206" s="405" t="str">
        <f t="shared" si="355"/>
        <v/>
      </c>
      <c r="DB206" s="405" t="str">
        <f t="shared" si="356"/>
        <v/>
      </c>
      <c r="DC206" s="405" t="str">
        <f t="shared" si="357"/>
        <v/>
      </c>
      <c r="DD206" s="405" t="str">
        <f t="shared" si="358"/>
        <v/>
      </c>
      <c r="DE206" s="405"/>
      <c r="DG206" s="405" t="str">
        <f t="shared" si="359"/>
        <v/>
      </c>
      <c r="DH206" s="405" t="str">
        <f t="shared" si="360"/>
        <v/>
      </c>
      <c r="DI206" s="405">
        <f t="shared" si="361"/>
        <v>0</v>
      </c>
      <c r="DJ206" s="405" t="str">
        <f t="shared" si="362"/>
        <v/>
      </c>
      <c r="DK206" s="405" t="str">
        <f t="shared" si="363"/>
        <v/>
      </c>
      <c r="DL206" s="405" t="str">
        <f t="shared" si="364"/>
        <v/>
      </c>
      <c r="DM206" s="405" t="str">
        <f t="shared" si="365"/>
        <v/>
      </c>
      <c r="DN206" s="405" t="str">
        <f t="shared" si="366"/>
        <v/>
      </c>
      <c r="DO206" s="405" t="str">
        <f t="shared" si="367"/>
        <v/>
      </c>
      <c r="DS206" s="386">
        <f t="shared" ref="DS206:DS269" si="370">IF(CN206="",0,IF(OR(CN206&lt;$AT$12,CN206&gt;$AT$13),1,0))</f>
        <v>0</v>
      </c>
      <c r="DT206" s="386">
        <f t="shared" si="368"/>
        <v>0</v>
      </c>
      <c r="DU206" s="404">
        <f t="shared" si="369"/>
        <v>0</v>
      </c>
    </row>
    <row r="207" spans="1:125" s="404" customFormat="1" ht="18" hidden="1" customHeight="1">
      <c r="A207" s="140" t="str">
        <f t="shared" si="293"/>
        <v/>
      </c>
      <c r="B207" s="153"/>
      <c r="C207" s="31" t="str">
        <f>IF(B207="","",VLOOKUP(B207,学連登録!$C$2:$G$3000,2,FALSE))</f>
        <v/>
      </c>
      <c r="D207" s="32" t="str">
        <f>IF(B207="","",VLOOKUP(B207,学連登録!$C$2:$G$3000,3,FALSE))</f>
        <v/>
      </c>
      <c r="E207" s="33" t="str">
        <f>IF(B207="","",VLOOKUP(B207,学連登録!$C$2:$G$3000,4,FALSE))</f>
        <v/>
      </c>
      <c r="F207" s="376" t="str">
        <f>IF(B207="","",VLOOKUP(B207,学連登録!$C$2:$I$3000,7,FALSE))</f>
        <v/>
      </c>
      <c r="G207" s="154"/>
      <c r="H207" s="915"/>
      <c r="I207" s="916"/>
      <c r="J207" s="155"/>
      <c r="K207" s="887"/>
      <c r="L207" s="888"/>
      <c r="M207" s="155"/>
      <c r="N207" s="881"/>
      <c r="O207" s="882"/>
      <c r="P207" s="154"/>
      <c r="Q207" s="887"/>
      <c r="R207" s="888"/>
      <c r="S207" s="154"/>
      <c r="T207" s="887"/>
      <c r="U207" s="888"/>
      <c r="V207" s="101" t="str">
        <f>IF(B207="","",VLOOKUP(B207,学連登録!$C$2:$H$3000,6,FALSE))</f>
        <v/>
      </c>
      <c r="W207" s="370"/>
      <c r="X207" s="152"/>
      <c r="Y207" s="116" t="str">
        <f t="shared" si="283"/>
        <v/>
      </c>
      <c r="Z207" s="97" t="str">
        <f>IF(G207="","",VLOOKUP(G207,種目名!$O$5:$T$104,3,0))</f>
        <v/>
      </c>
      <c r="AA207" s="98" t="str">
        <f>IF(J207="","",VLOOKUP(J207,種目名!$O$5:$T$104,3,0))</f>
        <v/>
      </c>
      <c r="AB207" s="117" t="str">
        <f>IF(M207="","",VLOOKUP(M207,種目名!$O$5:$T$104,3,0))</f>
        <v/>
      </c>
      <c r="AC207" s="117" t="str">
        <f>IF(P207="","",VLOOKUP(AF207,種目名!$O$5:$T$104,3,0))</f>
        <v/>
      </c>
      <c r="AD207" s="118" t="str">
        <f>IF(S207="","",VLOOKUP(AI207,種目名!$O$5:$T$104,3,0))</f>
        <v/>
      </c>
      <c r="AE207" s="115">
        <f t="shared" si="284"/>
        <v>0</v>
      </c>
      <c r="AF207" s="152" t="str">
        <f t="shared" si="285"/>
        <v/>
      </c>
      <c r="AG207" s="152" t="str">
        <f t="shared" si="286"/>
        <v/>
      </c>
      <c r="AH207" s="115">
        <f t="shared" si="287"/>
        <v>0</v>
      </c>
      <c r="AI207" s="152" t="str">
        <f t="shared" si="288"/>
        <v/>
      </c>
      <c r="AJ207" s="152" t="str">
        <f t="shared" si="289"/>
        <v/>
      </c>
      <c r="AK207" s="383"/>
      <c r="AL207" s="166">
        <f t="shared" si="294"/>
        <v>0</v>
      </c>
      <c r="AM207" s="392">
        <f t="shared" si="295"/>
        <v>0</v>
      </c>
      <c r="AN207" s="392">
        <f>COUNTIF($B$12:B207,B207)</f>
        <v>0</v>
      </c>
      <c r="AO207" s="392"/>
      <c r="AP207" s="392" t="str">
        <f t="shared" si="296"/>
        <v/>
      </c>
      <c r="AQ207" s="392" t="str">
        <f t="shared" si="297"/>
        <v/>
      </c>
      <c r="AR207" s="392" t="str">
        <f t="shared" si="298"/>
        <v/>
      </c>
      <c r="AS207" s="392" t="str">
        <f t="shared" si="299"/>
        <v/>
      </c>
      <c r="AT207" s="392">
        <f t="shared" si="300"/>
        <v>0</v>
      </c>
      <c r="AU207" s="392" t="str">
        <f t="shared" si="301"/>
        <v/>
      </c>
      <c r="AV207" s="392" t="str">
        <f t="shared" si="302"/>
        <v/>
      </c>
      <c r="AW207" s="392" t="str">
        <f t="shared" si="303"/>
        <v/>
      </c>
      <c r="AX207" s="392" t="str">
        <f t="shared" si="304"/>
        <v/>
      </c>
      <c r="AY207" s="392" t="str">
        <f t="shared" si="305"/>
        <v/>
      </c>
      <c r="AZ207" s="392" t="str">
        <f t="shared" si="306"/>
        <v/>
      </c>
      <c r="BA207" s="392" t="str">
        <f t="shared" si="307"/>
        <v/>
      </c>
      <c r="BB207" s="392" t="str">
        <f t="shared" si="308"/>
        <v/>
      </c>
      <c r="BC207" s="392" t="str">
        <f t="shared" si="309"/>
        <v/>
      </c>
      <c r="BD207" s="396" t="str">
        <f t="shared" si="310"/>
        <v/>
      </c>
      <c r="BE207" s="386">
        <f t="shared" si="311"/>
        <v>0</v>
      </c>
      <c r="BF207" s="152"/>
      <c r="BG207" s="392">
        <f t="shared" si="312"/>
        <v>0</v>
      </c>
      <c r="BH207" s="392">
        <f t="shared" si="313"/>
        <v>0</v>
      </c>
      <c r="BI207" s="405">
        <f t="shared" si="314"/>
        <v>0</v>
      </c>
      <c r="BJ207" s="406">
        <f t="shared" si="290"/>
        <v>0</v>
      </c>
      <c r="BK207" s="391" t="str">
        <f t="shared" si="291"/>
        <v>0</v>
      </c>
      <c r="BL207" s="391" t="str">
        <f t="shared" si="292"/>
        <v>0</v>
      </c>
      <c r="BM207" s="405">
        <f t="shared" si="315"/>
        <v>0</v>
      </c>
      <c r="BN207" s="405" t="str">
        <f t="shared" si="316"/>
        <v>0m0</v>
      </c>
      <c r="BO207" s="392">
        <f t="shared" si="317"/>
        <v>0</v>
      </c>
      <c r="BP207" s="392">
        <f t="shared" si="318"/>
        <v>0</v>
      </c>
      <c r="BQ207" s="405">
        <f t="shared" si="319"/>
        <v>0</v>
      </c>
      <c r="BR207" s="406">
        <f t="shared" si="320"/>
        <v>0</v>
      </c>
      <c r="BS207" s="391" t="str">
        <f t="shared" si="321"/>
        <v>0</v>
      </c>
      <c r="BT207" s="391" t="str">
        <f t="shared" si="322"/>
        <v>0</v>
      </c>
      <c r="BU207" s="405">
        <f t="shared" si="323"/>
        <v>0</v>
      </c>
      <c r="BV207" s="405" t="str">
        <f t="shared" si="324"/>
        <v>0m0</v>
      </c>
      <c r="BW207" s="392">
        <f t="shared" si="325"/>
        <v>0</v>
      </c>
      <c r="BX207" s="392">
        <f t="shared" si="326"/>
        <v>0</v>
      </c>
      <c r="BY207" s="405">
        <f t="shared" si="327"/>
        <v>0</v>
      </c>
      <c r="BZ207" s="406">
        <f t="shared" si="328"/>
        <v>0</v>
      </c>
      <c r="CA207" s="391" t="str">
        <f t="shared" si="329"/>
        <v>0</v>
      </c>
      <c r="CB207" s="391" t="str">
        <f t="shared" si="330"/>
        <v>0</v>
      </c>
      <c r="CC207" s="405">
        <f t="shared" si="331"/>
        <v>0</v>
      </c>
      <c r="CD207" s="405" t="str">
        <f t="shared" si="332"/>
        <v>0m0</v>
      </c>
      <c r="CE207" s="392">
        <f t="shared" si="333"/>
        <v>0</v>
      </c>
      <c r="CF207" s="392">
        <f t="shared" si="334"/>
        <v>0</v>
      </c>
      <c r="CG207" s="405">
        <f t="shared" si="335"/>
        <v>0</v>
      </c>
      <c r="CH207" s="406">
        <f t="shared" si="336"/>
        <v>0</v>
      </c>
      <c r="CI207" s="391" t="str">
        <f t="shared" si="337"/>
        <v>0</v>
      </c>
      <c r="CJ207" s="391" t="str">
        <f t="shared" si="338"/>
        <v>0</v>
      </c>
      <c r="CK207" s="405">
        <f t="shared" si="339"/>
        <v>0</v>
      </c>
      <c r="CL207" s="405" t="str">
        <f t="shared" si="340"/>
        <v>0m0</v>
      </c>
      <c r="CM207" s="392">
        <f t="shared" si="341"/>
        <v>0</v>
      </c>
      <c r="CN207" s="392">
        <f t="shared" si="342"/>
        <v>0</v>
      </c>
      <c r="CO207" s="405">
        <f t="shared" si="343"/>
        <v>0</v>
      </c>
      <c r="CP207" s="406">
        <f t="shared" si="344"/>
        <v>0</v>
      </c>
      <c r="CQ207" s="391" t="str">
        <f t="shared" si="345"/>
        <v>0</v>
      </c>
      <c r="CR207" s="391" t="str">
        <f t="shared" si="346"/>
        <v>0</v>
      </c>
      <c r="CS207" s="405">
        <f t="shared" si="347"/>
        <v>0</v>
      </c>
      <c r="CT207" s="405" t="str">
        <f t="shared" si="348"/>
        <v>0m0</v>
      </c>
      <c r="CU207" s="405">
        <f t="shared" si="349"/>
        <v>0</v>
      </c>
      <c r="CV207" s="405">
        <f t="shared" si="350"/>
        <v>0</v>
      </c>
      <c r="CW207" s="405">
        <f t="shared" si="351"/>
        <v>0</v>
      </c>
      <c r="CX207" s="405">
        <f t="shared" si="352"/>
        <v>0</v>
      </c>
      <c r="CY207" s="405">
        <f t="shared" si="353"/>
        <v>0</v>
      </c>
      <c r="CZ207" s="405" t="str">
        <f t="shared" si="354"/>
        <v/>
      </c>
      <c r="DA207" s="405" t="str">
        <f t="shared" si="355"/>
        <v/>
      </c>
      <c r="DB207" s="405" t="str">
        <f t="shared" si="356"/>
        <v/>
      </c>
      <c r="DC207" s="405" t="str">
        <f t="shared" si="357"/>
        <v/>
      </c>
      <c r="DD207" s="405" t="str">
        <f t="shared" si="358"/>
        <v/>
      </c>
      <c r="DE207" s="405"/>
      <c r="DG207" s="405" t="str">
        <f t="shared" si="359"/>
        <v/>
      </c>
      <c r="DH207" s="405" t="str">
        <f t="shared" si="360"/>
        <v/>
      </c>
      <c r="DI207" s="405">
        <f t="shared" si="361"/>
        <v>0</v>
      </c>
      <c r="DJ207" s="405" t="str">
        <f t="shared" si="362"/>
        <v/>
      </c>
      <c r="DK207" s="405" t="str">
        <f t="shared" si="363"/>
        <v/>
      </c>
      <c r="DL207" s="405" t="str">
        <f t="shared" si="364"/>
        <v/>
      </c>
      <c r="DM207" s="405" t="str">
        <f t="shared" si="365"/>
        <v/>
      </c>
      <c r="DN207" s="405" t="str">
        <f t="shared" si="366"/>
        <v/>
      </c>
      <c r="DO207" s="405" t="str">
        <f t="shared" si="367"/>
        <v/>
      </c>
      <c r="DS207" s="386">
        <f t="shared" si="370"/>
        <v>0</v>
      </c>
      <c r="DT207" s="386">
        <f t="shared" si="368"/>
        <v>0</v>
      </c>
      <c r="DU207" s="404">
        <f t="shared" si="369"/>
        <v>0</v>
      </c>
    </row>
    <row r="208" spans="1:125" s="404" customFormat="1" ht="18" hidden="1" customHeight="1">
      <c r="A208" s="140" t="str">
        <f t="shared" si="293"/>
        <v/>
      </c>
      <c r="B208" s="153"/>
      <c r="C208" s="31" t="str">
        <f>IF(B208="","",VLOOKUP(B208,学連登録!$C$2:$G$3000,2,FALSE))</f>
        <v/>
      </c>
      <c r="D208" s="32" t="str">
        <f>IF(B208="","",VLOOKUP(B208,学連登録!$C$2:$G$3000,3,FALSE))</f>
        <v/>
      </c>
      <c r="E208" s="33" t="str">
        <f>IF(B208="","",VLOOKUP(B208,学連登録!$C$2:$G$3000,4,FALSE))</f>
        <v/>
      </c>
      <c r="F208" s="376" t="str">
        <f>IF(B208="","",VLOOKUP(B208,学連登録!$C$2:$I$3000,7,FALSE))</f>
        <v/>
      </c>
      <c r="G208" s="154"/>
      <c r="H208" s="915"/>
      <c r="I208" s="916"/>
      <c r="J208" s="155"/>
      <c r="K208" s="887"/>
      <c r="L208" s="888"/>
      <c r="M208" s="155"/>
      <c r="N208" s="881"/>
      <c r="O208" s="882"/>
      <c r="P208" s="154"/>
      <c r="Q208" s="887"/>
      <c r="R208" s="888"/>
      <c r="S208" s="154"/>
      <c r="T208" s="887"/>
      <c r="U208" s="888"/>
      <c r="V208" s="101" t="str">
        <f>IF(B208="","",VLOOKUP(B208,学連登録!$C$2:$H$3000,6,FALSE))</f>
        <v/>
      </c>
      <c r="W208" s="370"/>
      <c r="X208" s="152"/>
      <c r="Y208" s="116" t="str">
        <f t="shared" si="283"/>
        <v/>
      </c>
      <c r="Z208" s="97" t="str">
        <f>IF(G208="","",VLOOKUP(G208,種目名!$O$5:$T$104,3,0))</f>
        <v/>
      </c>
      <c r="AA208" s="98" t="str">
        <f>IF(J208="","",VLOOKUP(J208,種目名!$O$5:$T$104,3,0))</f>
        <v/>
      </c>
      <c r="AB208" s="117" t="str">
        <f>IF(M208="","",VLOOKUP(M208,種目名!$O$5:$T$104,3,0))</f>
        <v/>
      </c>
      <c r="AC208" s="117" t="str">
        <f>IF(P208="","",VLOOKUP(AF208,種目名!$O$5:$T$104,3,0))</f>
        <v/>
      </c>
      <c r="AD208" s="118" t="str">
        <f>IF(S208="","",VLOOKUP(AI208,種目名!$O$5:$T$104,3,0))</f>
        <v/>
      </c>
      <c r="AE208" s="115">
        <f t="shared" si="284"/>
        <v>0</v>
      </c>
      <c r="AF208" s="152" t="str">
        <f t="shared" si="285"/>
        <v/>
      </c>
      <c r="AG208" s="152" t="str">
        <f t="shared" si="286"/>
        <v/>
      </c>
      <c r="AH208" s="115">
        <f t="shared" si="287"/>
        <v>0</v>
      </c>
      <c r="AI208" s="152" t="str">
        <f t="shared" si="288"/>
        <v/>
      </c>
      <c r="AJ208" s="152" t="str">
        <f t="shared" si="289"/>
        <v/>
      </c>
      <c r="AK208" s="383"/>
      <c r="AL208" s="166">
        <f t="shared" si="294"/>
        <v>0</v>
      </c>
      <c r="AM208" s="392">
        <f t="shared" si="295"/>
        <v>0</v>
      </c>
      <c r="AN208" s="392">
        <f>COUNTIF($B$12:B208,B208)</f>
        <v>0</v>
      </c>
      <c r="AO208" s="392"/>
      <c r="AP208" s="392" t="str">
        <f t="shared" si="296"/>
        <v/>
      </c>
      <c r="AQ208" s="392" t="str">
        <f t="shared" si="297"/>
        <v/>
      </c>
      <c r="AR208" s="392" t="str">
        <f t="shared" si="298"/>
        <v/>
      </c>
      <c r="AS208" s="392" t="str">
        <f t="shared" si="299"/>
        <v/>
      </c>
      <c r="AT208" s="392">
        <f t="shared" si="300"/>
        <v>0</v>
      </c>
      <c r="AU208" s="392" t="str">
        <f t="shared" si="301"/>
        <v/>
      </c>
      <c r="AV208" s="392" t="str">
        <f t="shared" si="302"/>
        <v/>
      </c>
      <c r="AW208" s="392" t="str">
        <f t="shared" si="303"/>
        <v/>
      </c>
      <c r="AX208" s="392" t="str">
        <f t="shared" si="304"/>
        <v/>
      </c>
      <c r="AY208" s="392" t="str">
        <f t="shared" si="305"/>
        <v/>
      </c>
      <c r="AZ208" s="392" t="str">
        <f t="shared" si="306"/>
        <v/>
      </c>
      <c r="BA208" s="392" t="str">
        <f t="shared" si="307"/>
        <v/>
      </c>
      <c r="BB208" s="392" t="str">
        <f t="shared" si="308"/>
        <v/>
      </c>
      <c r="BC208" s="392" t="str">
        <f t="shared" si="309"/>
        <v/>
      </c>
      <c r="BD208" s="396" t="str">
        <f t="shared" si="310"/>
        <v/>
      </c>
      <c r="BE208" s="386">
        <f t="shared" si="311"/>
        <v>0</v>
      </c>
      <c r="BF208" s="152"/>
      <c r="BG208" s="392">
        <f t="shared" si="312"/>
        <v>0</v>
      </c>
      <c r="BH208" s="392">
        <f t="shared" si="313"/>
        <v>0</v>
      </c>
      <c r="BI208" s="405">
        <f t="shared" si="314"/>
        <v>0</v>
      </c>
      <c r="BJ208" s="406">
        <f t="shared" si="290"/>
        <v>0</v>
      </c>
      <c r="BK208" s="391" t="str">
        <f t="shared" si="291"/>
        <v>0</v>
      </c>
      <c r="BL208" s="391" t="str">
        <f t="shared" si="292"/>
        <v>0</v>
      </c>
      <c r="BM208" s="405">
        <f t="shared" si="315"/>
        <v>0</v>
      </c>
      <c r="BN208" s="405" t="str">
        <f t="shared" si="316"/>
        <v>0m0</v>
      </c>
      <c r="BO208" s="392">
        <f t="shared" si="317"/>
        <v>0</v>
      </c>
      <c r="BP208" s="392">
        <f t="shared" si="318"/>
        <v>0</v>
      </c>
      <c r="BQ208" s="405">
        <f t="shared" si="319"/>
        <v>0</v>
      </c>
      <c r="BR208" s="406">
        <f t="shared" si="320"/>
        <v>0</v>
      </c>
      <c r="BS208" s="391" t="str">
        <f t="shared" si="321"/>
        <v>0</v>
      </c>
      <c r="BT208" s="391" t="str">
        <f t="shared" si="322"/>
        <v>0</v>
      </c>
      <c r="BU208" s="405">
        <f t="shared" si="323"/>
        <v>0</v>
      </c>
      <c r="BV208" s="405" t="str">
        <f t="shared" si="324"/>
        <v>0m0</v>
      </c>
      <c r="BW208" s="392">
        <f t="shared" si="325"/>
        <v>0</v>
      </c>
      <c r="BX208" s="392">
        <f t="shared" si="326"/>
        <v>0</v>
      </c>
      <c r="BY208" s="405">
        <f t="shared" si="327"/>
        <v>0</v>
      </c>
      <c r="BZ208" s="406">
        <f t="shared" si="328"/>
        <v>0</v>
      </c>
      <c r="CA208" s="391" t="str">
        <f t="shared" si="329"/>
        <v>0</v>
      </c>
      <c r="CB208" s="391" t="str">
        <f t="shared" si="330"/>
        <v>0</v>
      </c>
      <c r="CC208" s="405">
        <f t="shared" si="331"/>
        <v>0</v>
      </c>
      <c r="CD208" s="405" t="str">
        <f t="shared" si="332"/>
        <v>0m0</v>
      </c>
      <c r="CE208" s="392">
        <f t="shared" si="333"/>
        <v>0</v>
      </c>
      <c r="CF208" s="392">
        <f t="shared" si="334"/>
        <v>0</v>
      </c>
      <c r="CG208" s="405">
        <f t="shared" si="335"/>
        <v>0</v>
      </c>
      <c r="CH208" s="406">
        <f t="shared" si="336"/>
        <v>0</v>
      </c>
      <c r="CI208" s="391" t="str">
        <f t="shared" si="337"/>
        <v>0</v>
      </c>
      <c r="CJ208" s="391" t="str">
        <f t="shared" si="338"/>
        <v>0</v>
      </c>
      <c r="CK208" s="405">
        <f t="shared" si="339"/>
        <v>0</v>
      </c>
      <c r="CL208" s="405" t="str">
        <f t="shared" si="340"/>
        <v>0m0</v>
      </c>
      <c r="CM208" s="392">
        <f t="shared" si="341"/>
        <v>0</v>
      </c>
      <c r="CN208" s="392">
        <f t="shared" si="342"/>
        <v>0</v>
      </c>
      <c r="CO208" s="405">
        <f t="shared" si="343"/>
        <v>0</v>
      </c>
      <c r="CP208" s="406">
        <f t="shared" si="344"/>
        <v>0</v>
      </c>
      <c r="CQ208" s="391" t="str">
        <f t="shared" si="345"/>
        <v>0</v>
      </c>
      <c r="CR208" s="391" t="str">
        <f t="shared" si="346"/>
        <v>0</v>
      </c>
      <c r="CS208" s="405">
        <f t="shared" si="347"/>
        <v>0</v>
      </c>
      <c r="CT208" s="405" t="str">
        <f t="shared" si="348"/>
        <v>0m0</v>
      </c>
      <c r="CU208" s="405">
        <f t="shared" si="349"/>
        <v>0</v>
      </c>
      <c r="CV208" s="405">
        <f t="shared" si="350"/>
        <v>0</v>
      </c>
      <c r="CW208" s="405">
        <f t="shared" si="351"/>
        <v>0</v>
      </c>
      <c r="CX208" s="405">
        <f t="shared" si="352"/>
        <v>0</v>
      </c>
      <c r="CY208" s="405">
        <f t="shared" si="353"/>
        <v>0</v>
      </c>
      <c r="CZ208" s="405" t="str">
        <f t="shared" si="354"/>
        <v/>
      </c>
      <c r="DA208" s="405" t="str">
        <f t="shared" si="355"/>
        <v/>
      </c>
      <c r="DB208" s="405" t="str">
        <f t="shared" si="356"/>
        <v/>
      </c>
      <c r="DC208" s="405" t="str">
        <f t="shared" si="357"/>
        <v/>
      </c>
      <c r="DD208" s="405" t="str">
        <f t="shared" si="358"/>
        <v/>
      </c>
      <c r="DE208" s="405"/>
      <c r="DG208" s="405" t="str">
        <f t="shared" si="359"/>
        <v/>
      </c>
      <c r="DH208" s="405" t="str">
        <f t="shared" si="360"/>
        <v/>
      </c>
      <c r="DI208" s="405">
        <f t="shared" si="361"/>
        <v>0</v>
      </c>
      <c r="DJ208" s="405" t="str">
        <f t="shared" si="362"/>
        <v/>
      </c>
      <c r="DK208" s="405" t="str">
        <f t="shared" si="363"/>
        <v/>
      </c>
      <c r="DL208" s="405" t="str">
        <f t="shared" si="364"/>
        <v/>
      </c>
      <c r="DM208" s="405" t="str">
        <f t="shared" si="365"/>
        <v/>
      </c>
      <c r="DN208" s="405" t="str">
        <f t="shared" si="366"/>
        <v/>
      </c>
      <c r="DO208" s="405" t="str">
        <f t="shared" si="367"/>
        <v/>
      </c>
      <c r="DS208" s="386">
        <f t="shared" si="370"/>
        <v>0</v>
      </c>
      <c r="DT208" s="386">
        <f t="shared" si="368"/>
        <v>0</v>
      </c>
      <c r="DU208" s="404">
        <f t="shared" si="369"/>
        <v>0</v>
      </c>
    </row>
    <row r="209" spans="1:125" s="404" customFormat="1" ht="18" hidden="1" customHeight="1">
      <c r="A209" s="140" t="str">
        <f t="shared" si="293"/>
        <v/>
      </c>
      <c r="B209" s="153"/>
      <c r="C209" s="31" t="str">
        <f>IF(B209="","",VLOOKUP(B209,学連登録!$C$2:$G$3000,2,FALSE))</f>
        <v/>
      </c>
      <c r="D209" s="32" t="str">
        <f>IF(B209="","",VLOOKUP(B209,学連登録!$C$2:$G$3000,3,FALSE))</f>
        <v/>
      </c>
      <c r="E209" s="33" t="str">
        <f>IF(B209="","",VLOOKUP(B209,学連登録!$C$2:$G$3000,4,FALSE))</f>
        <v/>
      </c>
      <c r="F209" s="376" t="str">
        <f>IF(B209="","",VLOOKUP(B209,学連登録!$C$2:$I$3000,7,FALSE))</f>
        <v/>
      </c>
      <c r="G209" s="154"/>
      <c r="H209" s="915"/>
      <c r="I209" s="916"/>
      <c r="J209" s="155"/>
      <c r="K209" s="887"/>
      <c r="L209" s="888"/>
      <c r="M209" s="155"/>
      <c r="N209" s="881"/>
      <c r="O209" s="882"/>
      <c r="P209" s="154"/>
      <c r="Q209" s="887"/>
      <c r="R209" s="888"/>
      <c r="S209" s="154"/>
      <c r="T209" s="887"/>
      <c r="U209" s="888"/>
      <c r="V209" s="101" t="str">
        <f>IF(B209="","",VLOOKUP(B209,学連登録!$C$2:$H$3000,6,FALSE))</f>
        <v/>
      </c>
      <c r="W209" s="370"/>
      <c r="X209" s="152"/>
      <c r="Y209" s="116" t="str">
        <f t="shared" si="283"/>
        <v/>
      </c>
      <c r="Z209" s="97" t="str">
        <f>IF(G209="","",VLOOKUP(G209,種目名!$O$5:$T$104,3,0))</f>
        <v/>
      </c>
      <c r="AA209" s="98" t="str">
        <f>IF(J209="","",VLOOKUP(J209,種目名!$O$5:$T$104,3,0))</f>
        <v/>
      </c>
      <c r="AB209" s="117" t="str">
        <f>IF(M209="","",VLOOKUP(M209,種目名!$O$5:$T$104,3,0))</f>
        <v/>
      </c>
      <c r="AC209" s="117" t="str">
        <f>IF(P209="","",VLOOKUP(AF209,種目名!$O$5:$T$104,3,0))</f>
        <v/>
      </c>
      <c r="AD209" s="118" t="str">
        <f>IF(S209="","",VLOOKUP(AI209,種目名!$O$5:$T$104,3,0))</f>
        <v/>
      </c>
      <c r="AE209" s="115">
        <f t="shared" si="284"/>
        <v>0</v>
      </c>
      <c r="AF209" s="152" t="str">
        <f t="shared" si="285"/>
        <v/>
      </c>
      <c r="AG209" s="152" t="str">
        <f t="shared" si="286"/>
        <v/>
      </c>
      <c r="AH209" s="115">
        <f t="shared" si="287"/>
        <v>0</v>
      </c>
      <c r="AI209" s="152" t="str">
        <f t="shared" si="288"/>
        <v/>
      </c>
      <c r="AJ209" s="152" t="str">
        <f t="shared" si="289"/>
        <v/>
      </c>
      <c r="AK209" s="383"/>
      <c r="AL209" s="166">
        <f t="shared" si="294"/>
        <v>0</v>
      </c>
      <c r="AM209" s="392">
        <f t="shared" si="295"/>
        <v>0</v>
      </c>
      <c r="AN209" s="392">
        <f>COUNTIF($B$12:B209,B209)</f>
        <v>0</v>
      </c>
      <c r="AO209" s="392"/>
      <c r="AP209" s="392" t="str">
        <f t="shared" si="296"/>
        <v/>
      </c>
      <c r="AQ209" s="392" t="str">
        <f t="shared" si="297"/>
        <v/>
      </c>
      <c r="AR209" s="392" t="str">
        <f t="shared" si="298"/>
        <v/>
      </c>
      <c r="AS209" s="392" t="str">
        <f t="shared" si="299"/>
        <v/>
      </c>
      <c r="AT209" s="392">
        <f t="shared" si="300"/>
        <v>0</v>
      </c>
      <c r="AU209" s="392" t="str">
        <f t="shared" si="301"/>
        <v/>
      </c>
      <c r="AV209" s="392" t="str">
        <f t="shared" si="302"/>
        <v/>
      </c>
      <c r="AW209" s="392" t="str">
        <f t="shared" si="303"/>
        <v/>
      </c>
      <c r="AX209" s="392" t="str">
        <f t="shared" si="304"/>
        <v/>
      </c>
      <c r="AY209" s="392" t="str">
        <f t="shared" si="305"/>
        <v/>
      </c>
      <c r="AZ209" s="392" t="str">
        <f t="shared" si="306"/>
        <v/>
      </c>
      <c r="BA209" s="392" t="str">
        <f t="shared" si="307"/>
        <v/>
      </c>
      <c r="BB209" s="392" t="str">
        <f t="shared" si="308"/>
        <v/>
      </c>
      <c r="BC209" s="392" t="str">
        <f t="shared" si="309"/>
        <v/>
      </c>
      <c r="BD209" s="396" t="str">
        <f t="shared" si="310"/>
        <v/>
      </c>
      <c r="BE209" s="386">
        <f t="shared" si="311"/>
        <v>0</v>
      </c>
      <c r="BF209" s="152"/>
      <c r="BG209" s="392">
        <f t="shared" si="312"/>
        <v>0</v>
      </c>
      <c r="BH209" s="392">
        <f t="shared" si="313"/>
        <v>0</v>
      </c>
      <c r="BI209" s="405">
        <f t="shared" si="314"/>
        <v>0</v>
      </c>
      <c r="BJ209" s="406">
        <f t="shared" si="290"/>
        <v>0</v>
      </c>
      <c r="BK209" s="391" t="str">
        <f t="shared" si="291"/>
        <v>0</v>
      </c>
      <c r="BL209" s="391" t="str">
        <f t="shared" si="292"/>
        <v>0</v>
      </c>
      <c r="BM209" s="405">
        <f t="shared" si="315"/>
        <v>0</v>
      </c>
      <c r="BN209" s="405" t="str">
        <f t="shared" si="316"/>
        <v>0m0</v>
      </c>
      <c r="BO209" s="392">
        <f t="shared" si="317"/>
        <v>0</v>
      </c>
      <c r="BP209" s="392">
        <f t="shared" si="318"/>
        <v>0</v>
      </c>
      <c r="BQ209" s="405">
        <f t="shared" si="319"/>
        <v>0</v>
      </c>
      <c r="BR209" s="406">
        <f t="shared" si="320"/>
        <v>0</v>
      </c>
      <c r="BS209" s="391" t="str">
        <f t="shared" si="321"/>
        <v>0</v>
      </c>
      <c r="BT209" s="391" t="str">
        <f t="shared" si="322"/>
        <v>0</v>
      </c>
      <c r="BU209" s="405">
        <f t="shared" si="323"/>
        <v>0</v>
      </c>
      <c r="BV209" s="405" t="str">
        <f t="shared" si="324"/>
        <v>0m0</v>
      </c>
      <c r="BW209" s="392">
        <f t="shared" si="325"/>
        <v>0</v>
      </c>
      <c r="BX209" s="392">
        <f t="shared" si="326"/>
        <v>0</v>
      </c>
      <c r="BY209" s="405">
        <f t="shared" si="327"/>
        <v>0</v>
      </c>
      <c r="BZ209" s="406">
        <f t="shared" si="328"/>
        <v>0</v>
      </c>
      <c r="CA209" s="391" t="str">
        <f t="shared" si="329"/>
        <v>0</v>
      </c>
      <c r="CB209" s="391" t="str">
        <f t="shared" si="330"/>
        <v>0</v>
      </c>
      <c r="CC209" s="405">
        <f t="shared" si="331"/>
        <v>0</v>
      </c>
      <c r="CD209" s="405" t="str">
        <f t="shared" si="332"/>
        <v>0m0</v>
      </c>
      <c r="CE209" s="392">
        <f t="shared" si="333"/>
        <v>0</v>
      </c>
      <c r="CF209" s="392">
        <f t="shared" si="334"/>
        <v>0</v>
      </c>
      <c r="CG209" s="405">
        <f t="shared" si="335"/>
        <v>0</v>
      </c>
      <c r="CH209" s="406">
        <f t="shared" si="336"/>
        <v>0</v>
      </c>
      <c r="CI209" s="391" t="str">
        <f t="shared" si="337"/>
        <v>0</v>
      </c>
      <c r="CJ209" s="391" t="str">
        <f t="shared" si="338"/>
        <v>0</v>
      </c>
      <c r="CK209" s="405">
        <f t="shared" si="339"/>
        <v>0</v>
      </c>
      <c r="CL209" s="405" t="str">
        <f t="shared" si="340"/>
        <v>0m0</v>
      </c>
      <c r="CM209" s="392">
        <f t="shared" si="341"/>
        <v>0</v>
      </c>
      <c r="CN209" s="392">
        <f t="shared" si="342"/>
        <v>0</v>
      </c>
      <c r="CO209" s="405">
        <f t="shared" si="343"/>
        <v>0</v>
      </c>
      <c r="CP209" s="406">
        <f t="shared" si="344"/>
        <v>0</v>
      </c>
      <c r="CQ209" s="391" t="str">
        <f t="shared" si="345"/>
        <v>0</v>
      </c>
      <c r="CR209" s="391" t="str">
        <f t="shared" si="346"/>
        <v>0</v>
      </c>
      <c r="CS209" s="405">
        <f t="shared" si="347"/>
        <v>0</v>
      </c>
      <c r="CT209" s="405" t="str">
        <f t="shared" si="348"/>
        <v>0m0</v>
      </c>
      <c r="CU209" s="405">
        <f t="shared" si="349"/>
        <v>0</v>
      </c>
      <c r="CV209" s="405">
        <f t="shared" si="350"/>
        <v>0</v>
      </c>
      <c r="CW209" s="405">
        <f t="shared" si="351"/>
        <v>0</v>
      </c>
      <c r="CX209" s="405">
        <f t="shared" si="352"/>
        <v>0</v>
      </c>
      <c r="CY209" s="405">
        <f t="shared" si="353"/>
        <v>0</v>
      </c>
      <c r="CZ209" s="405" t="str">
        <f t="shared" si="354"/>
        <v/>
      </c>
      <c r="DA209" s="405" t="str">
        <f t="shared" si="355"/>
        <v/>
      </c>
      <c r="DB209" s="405" t="str">
        <f t="shared" si="356"/>
        <v/>
      </c>
      <c r="DC209" s="405" t="str">
        <f t="shared" si="357"/>
        <v/>
      </c>
      <c r="DD209" s="405" t="str">
        <f t="shared" si="358"/>
        <v/>
      </c>
      <c r="DE209" s="405"/>
      <c r="DG209" s="405" t="str">
        <f t="shared" si="359"/>
        <v/>
      </c>
      <c r="DH209" s="405" t="str">
        <f t="shared" si="360"/>
        <v/>
      </c>
      <c r="DI209" s="405">
        <f t="shared" si="361"/>
        <v>0</v>
      </c>
      <c r="DJ209" s="405" t="str">
        <f t="shared" si="362"/>
        <v/>
      </c>
      <c r="DK209" s="405" t="str">
        <f t="shared" si="363"/>
        <v/>
      </c>
      <c r="DL209" s="405" t="str">
        <f t="shared" si="364"/>
        <v/>
      </c>
      <c r="DM209" s="405" t="str">
        <f t="shared" si="365"/>
        <v/>
      </c>
      <c r="DN209" s="405" t="str">
        <f t="shared" si="366"/>
        <v/>
      </c>
      <c r="DO209" s="405" t="str">
        <f t="shared" si="367"/>
        <v/>
      </c>
      <c r="DS209" s="386">
        <f t="shared" si="370"/>
        <v>0</v>
      </c>
      <c r="DT209" s="386">
        <f t="shared" si="368"/>
        <v>0</v>
      </c>
      <c r="DU209" s="404">
        <f t="shared" si="369"/>
        <v>0</v>
      </c>
    </row>
    <row r="210" spans="1:125" s="404" customFormat="1" ht="18" hidden="1" customHeight="1">
      <c r="A210" s="140" t="str">
        <f t="shared" si="293"/>
        <v/>
      </c>
      <c r="B210" s="153"/>
      <c r="C210" s="31" t="str">
        <f>IF(B210="","",VLOOKUP(B210,学連登録!$C$2:$G$3000,2,FALSE))</f>
        <v/>
      </c>
      <c r="D210" s="32" t="str">
        <f>IF(B210="","",VLOOKUP(B210,学連登録!$C$2:$G$3000,3,FALSE))</f>
        <v/>
      </c>
      <c r="E210" s="33" t="str">
        <f>IF(B210="","",VLOOKUP(B210,学連登録!$C$2:$G$3000,4,FALSE))</f>
        <v/>
      </c>
      <c r="F210" s="376" t="str">
        <f>IF(B210="","",VLOOKUP(B210,学連登録!$C$2:$I$3000,7,FALSE))</f>
        <v/>
      </c>
      <c r="G210" s="154"/>
      <c r="H210" s="915"/>
      <c r="I210" s="916"/>
      <c r="J210" s="155"/>
      <c r="K210" s="887"/>
      <c r="L210" s="888"/>
      <c r="M210" s="155"/>
      <c r="N210" s="881"/>
      <c r="O210" s="882"/>
      <c r="P210" s="154"/>
      <c r="Q210" s="887"/>
      <c r="R210" s="888"/>
      <c r="S210" s="154"/>
      <c r="T210" s="887"/>
      <c r="U210" s="888"/>
      <c r="V210" s="101" t="str">
        <f>IF(B210="","",VLOOKUP(B210,学連登録!$C$2:$H$3000,6,FALSE))</f>
        <v/>
      </c>
      <c r="W210" s="370"/>
      <c r="X210" s="152"/>
      <c r="Y210" s="116" t="str">
        <f t="shared" si="283"/>
        <v/>
      </c>
      <c r="Z210" s="97" t="str">
        <f>IF(G210="","",VLOOKUP(G210,種目名!$O$5:$T$104,3,0))</f>
        <v/>
      </c>
      <c r="AA210" s="98" t="str">
        <f>IF(J210="","",VLOOKUP(J210,種目名!$O$5:$T$104,3,0))</f>
        <v/>
      </c>
      <c r="AB210" s="117" t="str">
        <f>IF(M210="","",VLOOKUP(M210,種目名!$O$5:$T$104,3,0))</f>
        <v/>
      </c>
      <c r="AC210" s="117" t="str">
        <f>IF(P210="","",VLOOKUP(AF210,種目名!$O$5:$T$104,3,0))</f>
        <v/>
      </c>
      <c r="AD210" s="118" t="str">
        <f>IF(S210="","",VLOOKUP(AI210,種目名!$O$5:$T$104,3,0))</f>
        <v/>
      </c>
      <c r="AE210" s="115">
        <f t="shared" si="284"/>
        <v>0</v>
      </c>
      <c r="AF210" s="152" t="str">
        <f t="shared" si="285"/>
        <v/>
      </c>
      <c r="AG210" s="152" t="str">
        <f t="shared" si="286"/>
        <v/>
      </c>
      <c r="AH210" s="115">
        <f t="shared" si="287"/>
        <v>0</v>
      </c>
      <c r="AI210" s="152" t="str">
        <f t="shared" si="288"/>
        <v/>
      </c>
      <c r="AJ210" s="152" t="str">
        <f t="shared" si="289"/>
        <v/>
      </c>
      <c r="AK210" s="383"/>
      <c r="AL210" s="166">
        <f t="shared" si="294"/>
        <v>0</v>
      </c>
      <c r="AM210" s="392">
        <f t="shared" si="295"/>
        <v>0</v>
      </c>
      <c r="AN210" s="392">
        <f>COUNTIF($B$12:B210,B210)</f>
        <v>0</v>
      </c>
      <c r="AO210" s="392"/>
      <c r="AP210" s="392" t="str">
        <f t="shared" si="296"/>
        <v/>
      </c>
      <c r="AQ210" s="392" t="str">
        <f t="shared" si="297"/>
        <v/>
      </c>
      <c r="AR210" s="392" t="str">
        <f t="shared" si="298"/>
        <v/>
      </c>
      <c r="AS210" s="392" t="str">
        <f t="shared" si="299"/>
        <v/>
      </c>
      <c r="AT210" s="392">
        <f t="shared" si="300"/>
        <v>0</v>
      </c>
      <c r="AU210" s="392" t="str">
        <f t="shared" si="301"/>
        <v/>
      </c>
      <c r="AV210" s="392" t="str">
        <f t="shared" si="302"/>
        <v/>
      </c>
      <c r="AW210" s="392" t="str">
        <f t="shared" si="303"/>
        <v/>
      </c>
      <c r="AX210" s="392" t="str">
        <f t="shared" si="304"/>
        <v/>
      </c>
      <c r="AY210" s="392" t="str">
        <f t="shared" si="305"/>
        <v/>
      </c>
      <c r="AZ210" s="392" t="str">
        <f t="shared" si="306"/>
        <v/>
      </c>
      <c r="BA210" s="392" t="str">
        <f t="shared" si="307"/>
        <v/>
      </c>
      <c r="BB210" s="392" t="str">
        <f t="shared" si="308"/>
        <v/>
      </c>
      <c r="BC210" s="392" t="str">
        <f t="shared" si="309"/>
        <v/>
      </c>
      <c r="BD210" s="396" t="str">
        <f t="shared" si="310"/>
        <v/>
      </c>
      <c r="BE210" s="386">
        <f t="shared" si="311"/>
        <v>0</v>
      </c>
      <c r="BF210" s="152"/>
      <c r="BG210" s="392">
        <f t="shared" si="312"/>
        <v>0</v>
      </c>
      <c r="BH210" s="392">
        <f t="shared" si="313"/>
        <v>0</v>
      </c>
      <c r="BI210" s="405">
        <f t="shared" si="314"/>
        <v>0</v>
      </c>
      <c r="BJ210" s="406">
        <f t="shared" si="290"/>
        <v>0</v>
      </c>
      <c r="BK210" s="391" t="str">
        <f t="shared" si="291"/>
        <v>0</v>
      </c>
      <c r="BL210" s="391" t="str">
        <f t="shared" si="292"/>
        <v>0</v>
      </c>
      <c r="BM210" s="405">
        <f t="shared" si="315"/>
        <v>0</v>
      </c>
      <c r="BN210" s="405" t="str">
        <f t="shared" si="316"/>
        <v>0m0</v>
      </c>
      <c r="BO210" s="392">
        <f t="shared" si="317"/>
        <v>0</v>
      </c>
      <c r="BP210" s="392">
        <f t="shared" si="318"/>
        <v>0</v>
      </c>
      <c r="BQ210" s="405">
        <f t="shared" si="319"/>
        <v>0</v>
      </c>
      <c r="BR210" s="406">
        <f t="shared" si="320"/>
        <v>0</v>
      </c>
      <c r="BS210" s="391" t="str">
        <f t="shared" si="321"/>
        <v>0</v>
      </c>
      <c r="BT210" s="391" t="str">
        <f t="shared" si="322"/>
        <v>0</v>
      </c>
      <c r="BU210" s="405">
        <f t="shared" si="323"/>
        <v>0</v>
      </c>
      <c r="BV210" s="405" t="str">
        <f t="shared" si="324"/>
        <v>0m0</v>
      </c>
      <c r="BW210" s="392">
        <f t="shared" si="325"/>
        <v>0</v>
      </c>
      <c r="BX210" s="392">
        <f t="shared" si="326"/>
        <v>0</v>
      </c>
      <c r="BY210" s="405">
        <f t="shared" si="327"/>
        <v>0</v>
      </c>
      <c r="BZ210" s="406">
        <f t="shared" si="328"/>
        <v>0</v>
      </c>
      <c r="CA210" s="391" t="str">
        <f t="shared" si="329"/>
        <v>0</v>
      </c>
      <c r="CB210" s="391" t="str">
        <f t="shared" si="330"/>
        <v>0</v>
      </c>
      <c r="CC210" s="405">
        <f t="shared" si="331"/>
        <v>0</v>
      </c>
      <c r="CD210" s="405" t="str">
        <f t="shared" si="332"/>
        <v>0m0</v>
      </c>
      <c r="CE210" s="392">
        <f t="shared" si="333"/>
        <v>0</v>
      </c>
      <c r="CF210" s="392">
        <f t="shared" si="334"/>
        <v>0</v>
      </c>
      <c r="CG210" s="405">
        <f t="shared" si="335"/>
        <v>0</v>
      </c>
      <c r="CH210" s="406">
        <f t="shared" si="336"/>
        <v>0</v>
      </c>
      <c r="CI210" s="391" t="str">
        <f t="shared" si="337"/>
        <v>0</v>
      </c>
      <c r="CJ210" s="391" t="str">
        <f t="shared" si="338"/>
        <v>0</v>
      </c>
      <c r="CK210" s="405">
        <f t="shared" si="339"/>
        <v>0</v>
      </c>
      <c r="CL210" s="405" t="str">
        <f t="shared" si="340"/>
        <v>0m0</v>
      </c>
      <c r="CM210" s="392">
        <f t="shared" si="341"/>
        <v>0</v>
      </c>
      <c r="CN210" s="392">
        <f t="shared" si="342"/>
        <v>0</v>
      </c>
      <c r="CO210" s="405">
        <f t="shared" si="343"/>
        <v>0</v>
      </c>
      <c r="CP210" s="406">
        <f t="shared" si="344"/>
        <v>0</v>
      </c>
      <c r="CQ210" s="391" t="str">
        <f t="shared" si="345"/>
        <v>0</v>
      </c>
      <c r="CR210" s="391" t="str">
        <f t="shared" si="346"/>
        <v>0</v>
      </c>
      <c r="CS210" s="405">
        <f t="shared" si="347"/>
        <v>0</v>
      </c>
      <c r="CT210" s="405" t="str">
        <f t="shared" si="348"/>
        <v>0m0</v>
      </c>
      <c r="CU210" s="405">
        <f t="shared" si="349"/>
        <v>0</v>
      </c>
      <c r="CV210" s="405">
        <f t="shared" si="350"/>
        <v>0</v>
      </c>
      <c r="CW210" s="405">
        <f t="shared" si="351"/>
        <v>0</v>
      </c>
      <c r="CX210" s="405">
        <f t="shared" si="352"/>
        <v>0</v>
      </c>
      <c r="CY210" s="405">
        <f t="shared" si="353"/>
        <v>0</v>
      </c>
      <c r="CZ210" s="405" t="str">
        <f t="shared" si="354"/>
        <v/>
      </c>
      <c r="DA210" s="405" t="str">
        <f t="shared" si="355"/>
        <v/>
      </c>
      <c r="DB210" s="405" t="str">
        <f t="shared" si="356"/>
        <v/>
      </c>
      <c r="DC210" s="405" t="str">
        <f t="shared" si="357"/>
        <v/>
      </c>
      <c r="DD210" s="405" t="str">
        <f t="shared" si="358"/>
        <v/>
      </c>
      <c r="DE210" s="405"/>
      <c r="DG210" s="405" t="str">
        <f t="shared" si="359"/>
        <v/>
      </c>
      <c r="DH210" s="405" t="str">
        <f t="shared" si="360"/>
        <v/>
      </c>
      <c r="DI210" s="405">
        <f t="shared" si="361"/>
        <v>0</v>
      </c>
      <c r="DJ210" s="405" t="str">
        <f t="shared" si="362"/>
        <v/>
      </c>
      <c r="DK210" s="405" t="str">
        <f t="shared" si="363"/>
        <v/>
      </c>
      <c r="DL210" s="405" t="str">
        <f t="shared" si="364"/>
        <v/>
      </c>
      <c r="DM210" s="405" t="str">
        <f t="shared" si="365"/>
        <v/>
      </c>
      <c r="DN210" s="405" t="str">
        <f t="shared" si="366"/>
        <v/>
      </c>
      <c r="DO210" s="405" t="str">
        <f t="shared" si="367"/>
        <v/>
      </c>
      <c r="DS210" s="386">
        <f t="shared" si="370"/>
        <v>0</v>
      </c>
      <c r="DT210" s="386">
        <f t="shared" si="368"/>
        <v>0</v>
      </c>
      <c r="DU210" s="404">
        <f t="shared" si="369"/>
        <v>0</v>
      </c>
    </row>
    <row r="211" spans="1:125" s="404" customFormat="1" ht="18" hidden="1" customHeight="1">
      <c r="A211" s="140" t="str">
        <f t="shared" si="293"/>
        <v/>
      </c>
      <c r="B211" s="153"/>
      <c r="C211" s="31" t="str">
        <f>IF(B211="","",VLOOKUP(B211,学連登録!$C$2:$G$3000,2,FALSE))</f>
        <v/>
      </c>
      <c r="D211" s="32" t="str">
        <f>IF(B211="","",VLOOKUP(B211,学連登録!$C$2:$G$3000,3,FALSE))</f>
        <v/>
      </c>
      <c r="E211" s="33" t="str">
        <f>IF(B211="","",VLOOKUP(B211,学連登録!$C$2:$G$3000,4,FALSE))</f>
        <v/>
      </c>
      <c r="F211" s="376" t="str">
        <f>IF(B211="","",VLOOKUP(B211,学連登録!$C$2:$I$3000,7,FALSE))</f>
        <v/>
      </c>
      <c r="G211" s="154"/>
      <c r="H211" s="915"/>
      <c r="I211" s="916"/>
      <c r="J211" s="155"/>
      <c r="K211" s="887"/>
      <c r="L211" s="888"/>
      <c r="M211" s="155"/>
      <c r="N211" s="881"/>
      <c r="O211" s="882"/>
      <c r="P211" s="154"/>
      <c r="Q211" s="887"/>
      <c r="R211" s="888"/>
      <c r="S211" s="154"/>
      <c r="T211" s="887"/>
      <c r="U211" s="888"/>
      <c r="V211" s="101" t="str">
        <f>IF(B211="","",VLOOKUP(B211,学連登録!$C$2:$H$3000,6,FALSE))</f>
        <v/>
      </c>
      <c r="W211" s="370"/>
      <c r="X211" s="152"/>
      <c r="Y211" s="116" t="str">
        <f t="shared" si="283"/>
        <v/>
      </c>
      <c r="Z211" s="97" t="str">
        <f>IF(G211="","",VLOOKUP(G211,種目名!$O$5:$T$104,3,0))</f>
        <v/>
      </c>
      <c r="AA211" s="98" t="str">
        <f>IF(J211="","",VLOOKUP(J211,種目名!$O$5:$T$104,3,0))</f>
        <v/>
      </c>
      <c r="AB211" s="117" t="str">
        <f>IF(M211="","",VLOOKUP(M211,種目名!$O$5:$T$104,3,0))</f>
        <v/>
      </c>
      <c r="AC211" s="117" t="str">
        <f>IF(P211="","",VLOOKUP(AF211,種目名!$O$5:$T$104,3,0))</f>
        <v/>
      </c>
      <c r="AD211" s="118" t="str">
        <f>IF(S211="","",VLOOKUP(AI211,種目名!$O$5:$T$104,3,0))</f>
        <v/>
      </c>
      <c r="AE211" s="115">
        <f t="shared" si="284"/>
        <v>0</v>
      </c>
      <c r="AF211" s="152" t="str">
        <f t="shared" si="285"/>
        <v/>
      </c>
      <c r="AG211" s="152" t="str">
        <f t="shared" si="286"/>
        <v/>
      </c>
      <c r="AH211" s="115">
        <f t="shared" si="287"/>
        <v>0</v>
      </c>
      <c r="AI211" s="152" t="str">
        <f t="shared" si="288"/>
        <v/>
      </c>
      <c r="AJ211" s="152" t="str">
        <f t="shared" si="289"/>
        <v/>
      </c>
      <c r="AK211" s="383"/>
      <c r="AL211" s="166">
        <f t="shared" si="294"/>
        <v>0</v>
      </c>
      <c r="AM211" s="392">
        <f t="shared" si="295"/>
        <v>0</v>
      </c>
      <c r="AN211" s="392">
        <f>COUNTIF($B$12:B211,B211)</f>
        <v>0</v>
      </c>
      <c r="AO211" s="392"/>
      <c r="AP211" s="392" t="str">
        <f t="shared" si="296"/>
        <v/>
      </c>
      <c r="AQ211" s="392" t="str">
        <f t="shared" si="297"/>
        <v/>
      </c>
      <c r="AR211" s="392" t="str">
        <f t="shared" si="298"/>
        <v/>
      </c>
      <c r="AS211" s="392" t="str">
        <f t="shared" si="299"/>
        <v/>
      </c>
      <c r="AT211" s="392">
        <f t="shared" si="300"/>
        <v>0</v>
      </c>
      <c r="AU211" s="392" t="str">
        <f t="shared" si="301"/>
        <v/>
      </c>
      <c r="AV211" s="392" t="str">
        <f t="shared" si="302"/>
        <v/>
      </c>
      <c r="AW211" s="392" t="str">
        <f t="shared" si="303"/>
        <v/>
      </c>
      <c r="AX211" s="392" t="str">
        <f t="shared" si="304"/>
        <v/>
      </c>
      <c r="AY211" s="392" t="str">
        <f t="shared" si="305"/>
        <v/>
      </c>
      <c r="AZ211" s="392" t="str">
        <f t="shared" si="306"/>
        <v/>
      </c>
      <c r="BA211" s="392" t="str">
        <f t="shared" si="307"/>
        <v/>
      </c>
      <c r="BB211" s="392" t="str">
        <f t="shared" si="308"/>
        <v/>
      </c>
      <c r="BC211" s="392" t="str">
        <f t="shared" si="309"/>
        <v/>
      </c>
      <c r="BD211" s="396" t="str">
        <f t="shared" si="310"/>
        <v/>
      </c>
      <c r="BE211" s="386">
        <f t="shared" si="311"/>
        <v>0</v>
      </c>
      <c r="BF211" s="152"/>
      <c r="BG211" s="392">
        <f t="shared" si="312"/>
        <v>0</v>
      </c>
      <c r="BH211" s="392">
        <f t="shared" si="313"/>
        <v>0</v>
      </c>
      <c r="BI211" s="405">
        <f t="shared" si="314"/>
        <v>0</v>
      </c>
      <c r="BJ211" s="406">
        <f t="shared" si="290"/>
        <v>0</v>
      </c>
      <c r="BK211" s="391" t="str">
        <f t="shared" si="291"/>
        <v>0</v>
      </c>
      <c r="BL211" s="391" t="str">
        <f t="shared" si="292"/>
        <v>0</v>
      </c>
      <c r="BM211" s="405">
        <f t="shared" si="315"/>
        <v>0</v>
      </c>
      <c r="BN211" s="405" t="str">
        <f t="shared" si="316"/>
        <v>0m0</v>
      </c>
      <c r="BO211" s="392">
        <f t="shared" si="317"/>
        <v>0</v>
      </c>
      <c r="BP211" s="392">
        <f t="shared" si="318"/>
        <v>0</v>
      </c>
      <c r="BQ211" s="405">
        <f t="shared" si="319"/>
        <v>0</v>
      </c>
      <c r="BR211" s="406">
        <f t="shared" si="320"/>
        <v>0</v>
      </c>
      <c r="BS211" s="391" t="str">
        <f t="shared" si="321"/>
        <v>0</v>
      </c>
      <c r="BT211" s="391" t="str">
        <f t="shared" si="322"/>
        <v>0</v>
      </c>
      <c r="BU211" s="405">
        <f t="shared" si="323"/>
        <v>0</v>
      </c>
      <c r="BV211" s="405" t="str">
        <f t="shared" si="324"/>
        <v>0m0</v>
      </c>
      <c r="BW211" s="392">
        <f t="shared" si="325"/>
        <v>0</v>
      </c>
      <c r="BX211" s="392">
        <f t="shared" si="326"/>
        <v>0</v>
      </c>
      <c r="BY211" s="405">
        <f t="shared" si="327"/>
        <v>0</v>
      </c>
      <c r="BZ211" s="406">
        <f t="shared" si="328"/>
        <v>0</v>
      </c>
      <c r="CA211" s="391" t="str">
        <f t="shared" si="329"/>
        <v>0</v>
      </c>
      <c r="CB211" s="391" t="str">
        <f t="shared" si="330"/>
        <v>0</v>
      </c>
      <c r="CC211" s="405">
        <f t="shared" si="331"/>
        <v>0</v>
      </c>
      <c r="CD211" s="405" t="str">
        <f t="shared" si="332"/>
        <v>0m0</v>
      </c>
      <c r="CE211" s="392">
        <f t="shared" si="333"/>
        <v>0</v>
      </c>
      <c r="CF211" s="392">
        <f t="shared" si="334"/>
        <v>0</v>
      </c>
      <c r="CG211" s="405">
        <f t="shared" si="335"/>
        <v>0</v>
      </c>
      <c r="CH211" s="406">
        <f t="shared" si="336"/>
        <v>0</v>
      </c>
      <c r="CI211" s="391" t="str">
        <f t="shared" si="337"/>
        <v>0</v>
      </c>
      <c r="CJ211" s="391" t="str">
        <f t="shared" si="338"/>
        <v>0</v>
      </c>
      <c r="CK211" s="405">
        <f t="shared" si="339"/>
        <v>0</v>
      </c>
      <c r="CL211" s="405" t="str">
        <f t="shared" si="340"/>
        <v>0m0</v>
      </c>
      <c r="CM211" s="392">
        <f t="shared" si="341"/>
        <v>0</v>
      </c>
      <c r="CN211" s="392">
        <f t="shared" si="342"/>
        <v>0</v>
      </c>
      <c r="CO211" s="405">
        <f t="shared" si="343"/>
        <v>0</v>
      </c>
      <c r="CP211" s="406">
        <f t="shared" si="344"/>
        <v>0</v>
      </c>
      <c r="CQ211" s="391" t="str">
        <f t="shared" si="345"/>
        <v>0</v>
      </c>
      <c r="CR211" s="391" t="str">
        <f t="shared" si="346"/>
        <v>0</v>
      </c>
      <c r="CS211" s="405">
        <f t="shared" si="347"/>
        <v>0</v>
      </c>
      <c r="CT211" s="405" t="str">
        <f t="shared" si="348"/>
        <v>0m0</v>
      </c>
      <c r="CU211" s="405">
        <f t="shared" si="349"/>
        <v>0</v>
      </c>
      <c r="CV211" s="405">
        <f t="shared" si="350"/>
        <v>0</v>
      </c>
      <c r="CW211" s="405">
        <f t="shared" si="351"/>
        <v>0</v>
      </c>
      <c r="CX211" s="405">
        <f t="shared" si="352"/>
        <v>0</v>
      </c>
      <c r="CY211" s="405">
        <f t="shared" si="353"/>
        <v>0</v>
      </c>
      <c r="CZ211" s="405" t="str">
        <f t="shared" si="354"/>
        <v/>
      </c>
      <c r="DA211" s="405" t="str">
        <f t="shared" si="355"/>
        <v/>
      </c>
      <c r="DB211" s="405" t="str">
        <f t="shared" si="356"/>
        <v/>
      </c>
      <c r="DC211" s="405" t="str">
        <f t="shared" si="357"/>
        <v/>
      </c>
      <c r="DD211" s="405" t="str">
        <f t="shared" si="358"/>
        <v/>
      </c>
      <c r="DE211" s="405"/>
      <c r="DG211" s="405" t="str">
        <f t="shared" si="359"/>
        <v/>
      </c>
      <c r="DH211" s="405" t="str">
        <f t="shared" si="360"/>
        <v/>
      </c>
      <c r="DI211" s="405">
        <f t="shared" si="361"/>
        <v>0</v>
      </c>
      <c r="DJ211" s="405" t="str">
        <f t="shared" si="362"/>
        <v/>
      </c>
      <c r="DK211" s="405" t="str">
        <f t="shared" si="363"/>
        <v/>
      </c>
      <c r="DL211" s="405" t="str">
        <f t="shared" si="364"/>
        <v/>
      </c>
      <c r="DM211" s="405" t="str">
        <f t="shared" si="365"/>
        <v/>
      </c>
      <c r="DN211" s="405" t="str">
        <f t="shared" si="366"/>
        <v/>
      </c>
      <c r="DO211" s="405" t="str">
        <f t="shared" si="367"/>
        <v/>
      </c>
      <c r="DS211" s="386">
        <f t="shared" si="370"/>
        <v>0</v>
      </c>
      <c r="DT211" s="386">
        <f t="shared" si="368"/>
        <v>0</v>
      </c>
      <c r="DU211" s="404">
        <f t="shared" si="369"/>
        <v>0</v>
      </c>
    </row>
    <row r="212" spans="1:125" s="404" customFormat="1" ht="18" hidden="1" customHeight="1">
      <c r="A212" s="140" t="str">
        <f t="shared" si="293"/>
        <v/>
      </c>
      <c r="B212" s="153"/>
      <c r="C212" s="31" t="str">
        <f>IF(B212="","",VLOOKUP(B212,学連登録!$C$2:$G$3000,2,FALSE))</f>
        <v/>
      </c>
      <c r="D212" s="32" t="str">
        <f>IF(B212="","",VLOOKUP(B212,学連登録!$C$2:$G$3000,3,FALSE))</f>
        <v/>
      </c>
      <c r="E212" s="33" t="str">
        <f>IF(B212="","",VLOOKUP(B212,学連登録!$C$2:$G$3000,4,FALSE))</f>
        <v/>
      </c>
      <c r="F212" s="376" t="str">
        <f>IF(B212="","",VLOOKUP(B212,学連登録!$C$2:$I$3000,7,FALSE))</f>
        <v/>
      </c>
      <c r="G212" s="154"/>
      <c r="H212" s="915"/>
      <c r="I212" s="916"/>
      <c r="J212" s="155"/>
      <c r="K212" s="887"/>
      <c r="L212" s="888"/>
      <c r="M212" s="155"/>
      <c r="N212" s="881"/>
      <c r="O212" s="882"/>
      <c r="P212" s="154"/>
      <c r="Q212" s="887"/>
      <c r="R212" s="888"/>
      <c r="S212" s="154"/>
      <c r="T212" s="887"/>
      <c r="U212" s="888"/>
      <c r="V212" s="101" t="str">
        <f>IF(B212="","",VLOOKUP(B212,学連登録!$C$2:$H$3000,6,FALSE))</f>
        <v/>
      </c>
      <c r="W212" s="370"/>
      <c r="X212" s="152"/>
      <c r="Y212" s="116" t="str">
        <f t="shared" si="283"/>
        <v/>
      </c>
      <c r="Z212" s="97" t="str">
        <f>IF(G212="","",VLOOKUP(G212,種目名!$O$5:$T$104,3,0))</f>
        <v/>
      </c>
      <c r="AA212" s="98" t="str">
        <f>IF(J212="","",VLOOKUP(J212,種目名!$O$5:$T$104,3,0))</f>
        <v/>
      </c>
      <c r="AB212" s="117" t="str">
        <f>IF(M212="","",VLOOKUP(M212,種目名!$O$5:$T$104,3,0))</f>
        <v/>
      </c>
      <c r="AC212" s="117" t="str">
        <f>IF(P212="","",VLOOKUP(AF212,種目名!$O$5:$T$104,3,0))</f>
        <v/>
      </c>
      <c r="AD212" s="118" t="str">
        <f>IF(S212="","",VLOOKUP(AI212,種目名!$O$5:$T$104,3,0))</f>
        <v/>
      </c>
      <c r="AE212" s="115">
        <f t="shared" si="284"/>
        <v>0</v>
      </c>
      <c r="AF212" s="152" t="str">
        <f t="shared" si="285"/>
        <v/>
      </c>
      <c r="AG212" s="152" t="str">
        <f t="shared" si="286"/>
        <v/>
      </c>
      <c r="AH212" s="115">
        <f t="shared" si="287"/>
        <v>0</v>
      </c>
      <c r="AI212" s="152" t="str">
        <f t="shared" si="288"/>
        <v/>
      </c>
      <c r="AJ212" s="152" t="str">
        <f t="shared" si="289"/>
        <v/>
      </c>
      <c r="AK212" s="383"/>
      <c r="AL212" s="166">
        <f t="shared" si="294"/>
        <v>0</v>
      </c>
      <c r="AM212" s="392">
        <f t="shared" si="295"/>
        <v>0</v>
      </c>
      <c r="AN212" s="392">
        <f>COUNTIF($B$12:B212,B212)</f>
        <v>0</v>
      </c>
      <c r="AO212" s="392"/>
      <c r="AP212" s="392" t="str">
        <f t="shared" si="296"/>
        <v/>
      </c>
      <c r="AQ212" s="392" t="str">
        <f t="shared" si="297"/>
        <v/>
      </c>
      <c r="AR212" s="392" t="str">
        <f t="shared" si="298"/>
        <v/>
      </c>
      <c r="AS212" s="392" t="str">
        <f t="shared" si="299"/>
        <v/>
      </c>
      <c r="AT212" s="392">
        <f t="shared" si="300"/>
        <v>0</v>
      </c>
      <c r="AU212" s="392" t="str">
        <f t="shared" si="301"/>
        <v/>
      </c>
      <c r="AV212" s="392" t="str">
        <f t="shared" si="302"/>
        <v/>
      </c>
      <c r="AW212" s="392" t="str">
        <f t="shared" si="303"/>
        <v/>
      </c>
      <c r="AX212" s="392" t="str">
        <f t="shared" si="304"/>
        <v/>
      </c>
      <c r="AY212" s="392" t="str">
        <f t="shared" si="305"/>
        <v/>
      </c>
      <c r="AZ212" s="392" t="str">
        <f t="shared" si="306"/>
        <v/>
      </c>
      <c r="BA212" s="392" t="str">
        <f t="shared" si="307"/>
        <v/>
      </c>
      <c r="BB212" s="392" t="str">
        <f t="shared" si="308"/>
        <v/>
      </c>
      <c r="BC212" s="392" t="str">
        <f t="shared" si="309"/>
        <v/>
      </c>
      <c r="BD212" s="396" t="str">
        <f t="shared" si="310"/>
        <v/>
      </c>
      <c r="BE212" s="386">
        <f t="shared" si="311"/>
        <v>0</v>
      </c>
      <c r="BF212" s="152"/>
      <c r="BG212" s="392">
        <f t="shared" si="312"/>
        <v>0</v>
      </c>
      <c r="BH212" s="392">
        <f t="shared" si="313"/>
        <v>0</v>
      </c>
      <c r="BI212" s="405">
        <f t="shared" si="314"/>
        <v>0</v>
      </c>
      <c r="BJ212" s="406">
        <f t="shared" si="290"/>
        <v>0</v>
      </c>
      <c r="BK212" s="391" t="str">
        <f t="shared" si="291"/>
        <v>0</v>
      </c>
      <c r="BL212" s="391" t="str">
        <f t="shared" si="292"/>
        <v>0</v>
      </c>
      <c r="BM212" s="405">
        <f t="shared" si="315"/>
        <v>0</v>
      </c>
      <c r="BN212" s="405" t="str">
        <f t="shared" si="316"/>
        <v>0m0</v>
      </c>
      <c r="BO212" s="392">
        <f t="shared" si="317"/>
        <v>0</v>
      </c>
      <c r="BP212" s="392">
        <f t="shared" si="318"/>
        <v>0</v>
      </c>
      <c r="BQ212" s="405">
        <f t="shared" si="319"/>
        <v>0</v>
      </c>
      <c r="BR212" s="406">
        <f t="shared" si="320"/>
        <v>0</v>
      </c>
      <c r="BS212" s="391" t="str">
        <f t="shared" si="321"/>
        <v>0</v>
      </c>
      <c r="BT212" s="391" t="str">
        <f t="shared" si="322"/>
        <v>0</v>
      </c>
      <c r="BU212" s="405">
        <f t="shared" si="323"/>
        <v>0</v>
      </c>
      <c r="BV212" s="405" t="str">
        <f t="shared" si="324"/>
        <v>0m0</v>
      </c>
      <c r="BW212" s="392">
        <f t="shared" si="325"/>
        <v>0</v>
      </c>
      <c r="BX212" s="392">
        <f t="shared" si="326"/>
        <v>0</v>
      </c>
      <c r="BY212" s="405">
        <f t="shared" si="327"/>
        <v>0</v>
      </c>
      <c r="BZ212" s="406">
        <f t="shared" si="328"/>
        <v>0</v>
      </c>
      <c r="CA212" s="391" t="str">
        <f t="shared" si="329"/>
        <v>0</v>
      </c>
      <c r="CB212" s="391" t="str">
        <f t="shared" si="330"/>
        <v>0</v>
      </c>
      <c r="CC212" s="405">
        <f t="shared" si="331"/>
        <v>0</v>
      </c>
      <c r="CD212" s="405" t="str">
        <f t="shared" si="332"/>
        <v>0m0</v>
      </c>
      <c r="CE212" s="392">
        <f t="shared" si="333"/>
        <v>0</v>
      </c>
      <c r="CF212" s="392">
        <f t="shared" si="334"/>
        <v>0</v>
      </c>
      <c r="CG212" s="405">
        <f t="shared" si="335"/>
        <v>0</v>
      </c>
      <c r="CH212" s="406">
        <f t="shared" si="336"/>
        <v>0</v>
      </c>
      <c r="CI212" s="391" t="str">
        <f t="shared" si="337"/>
        <v>0</v>
      </c>
      <c r="CJ212" s="391" t="str">
        <f t="shared" si="338"/>
        <v>0</v>
      </c>
      <c r="CK212" s="405">
        <f t="shared" si="339"/>
        <v>0</v>
      </c>
      <c r="CL212" s="405" t="str">
        <f t="shared" si="340"/>
        <v>0m0</v>
      </c>
      <c r="CM212" s="392">
        <f t="shared" si="341"/>
        <v>0</v>
      </c>
      <c r="CN212" s="392">
        <f t="shared" si="342"/>
        <v>0</v>
      </c>
      <c r="CO212" s="405">
        <f t="shared" si="343"/>
        <v>0</v>
      </c>
      <c r="CP212" s="406">
        <f t="shared" si="344"/>
        <v>0</v>
      </c>
      <c r="CQ212" s="391" t="str">
        <f t="shared" si="345"/>
        <v>0</v>
      </c>
      <c r="CR212" s="391" t="str">
        <f t="shared" si="346"/>
        <v>0</v>
      </c>
      <c r="CS212" s="405">
        <f t="shared" si="347"/>
        <v>0</v>
      </c>
      <c r="CT212" s="405" t="str">
        <f t="shared" si="348"/>
        <v>0m0</v>
      </c>
      <c r="CU212" s="405">
        <f t="shared" si="349"/>
        <v>0</v>
      </c>
      <c r="CV212" s="405">
        <f t="shared" si="350"/>
        <v>0</v>
      </c>
      <c r="CW212" s="405">
        <f t="shared" si="351"/>
        <v>0</v>
      </c>
      <c r="CX212" s="405">
        <f t="shared" si="352"/>
        <v>0</v>
      </c>
      <c r="CY212" s="405">
        <f t="shared" si="353"/>
        <v>0</v>
      </c>
      <c r="CZ212" s="405" t="str">
        <f t="shared" si="354"/>
        <v/>
      </c>
      <c r="DA212" s="405" t="str">
        <f t="shared" si="355"/>
        <v/>
      </c>
      <c r="DB212" s="405" t="str">
        <f t="shared" si="356"/>
        <v/>
      </c>
      <c r="DC212" s="405" t="str">
        <f t="shared" si="357"/>
        <v/>
      </c>
      <c r="DD212" s="405" t="str">
        <f t="shared" si="358"/>
        <v/>
      </c>
      <c r="DE212" s="405"/>
      <c r="DG212" s="405" t="str">
        <f t="shared" si="359"/>
        <v/>
      </c>
      <c r="DH212" s="405" t="str">
        <f t="shared" si="360"/>
        <v/>
      </c>
      <c r="DI212" s="405">
        <f t="shared" si="361"/>
        <v>0</v>
      </c>
      <c r="DJ212" s="405" t="str">
        <f t="shared" si="362"/>
        <v/>
      </c>
      <c r="DK212" s="405" t="str">
        <f t="shared" si="363"/>
        <v/>
      </c>
      <c r="DL212" s="405" t="str">
        <f t="shared" si="364"/>
        <v/>
      </c>
      <c r="DM212" s="405" t="str">
        <f t="shared" si="365"/>
        <v/>
      </c>
      <c r="DN212" s="405" t="str">
        <f t="shared" si="366"/>
        <v/>
      </c>
      <c r="DO212" s="405" t="str">
        <f t="shared" si="367"/>
        <v/>
      </c>
      <c r="DS212" s="386">
        <f t="shared" si="370"/>
        <v>0</v>
      </c>
      <c r="DT212" s="386">
        <f t="shared" si="368"/>
        <v>0</v>
      </c>
      <c r="DU212" s="404">
        <f t="shared" si="369"/>
        <v>0</v>
      </c>
    </row>
    <row r="213" spans="1:125" s="404" customFormat="1" ht="18" hidden="1" customHeight="1">
      <c r="A213" s="140" t="str">
        <f t="shared" si="293"/>
        <v/>
      </c>
      <c r="B213" s="153"/>
      <c r="C213" s="31" t="str">
        <f>IF(B213="","",VLOOKUP(B213,学連登録!$C$2:$G$3000,2,FALSE))</f>
        <v/>
      </c>
      <c r="D213" s="32" t="str">
        <f>IF(B213="","",VLOOKUP(B213,学連登録!$C$2:$G$3000,3,FALSE))</f>
        <v/>
      </c>
      <c r="E213" s="33" t="str">
        <f>IF(B213="","",VLOOKUP(B213,学連登録!$C$2:$G$3000,4,FALSE))</f>
        <v/>
      </c>
      <c r="F213" s="376" t="str">
        <f>IF(B213="","",VLOOKUP(B213,学連登録!$C$2:$I$3000,7,FALSE))</f>
        <v/>
      </c>
      <c r="G213" s="154"/>
      <c r="H213" s="915"/>
      <c r="I213" s="916"/>
      <c r="J213" s="155"/>
      <c r="K213" s="887"/>
      <c r="L213" s="888"/>
      <c r="M213" s="155"/>
      <c r="N213" s="881"/>
      <c r="O213" s="882"/>
      <c r="P213" s="154"/>
      <c r="Q213" s="887"/>
      <c r="R213" s="888"/>
      <c r="S213" s="154"/>
      <c r="T213" s="887"/>
      <c r="U213" s="888"/>
      <c r="V213" s="101" t="str">
        <f>IF(B213="","",VLOOKUP(B213,学連登録!$C$2:$H$3000,6,FALSE))</f>
        <v/>
      </c>
      <c r="W213" s="370"/>
      <c r="X213" s="152"/>
      <c r="Y213" s="116" t="str">
        <f t="shared" si="283"/>
        <v/>
      </c>
      <c r="Z213" s="97" t="str">
        <f>IF(G213="","",VLOOKUP(G213,種目名!$O$5:$T$104,3,0))</f>
        <v/>
      </c>
      <c r="AA213" s="98" t="str">
        <f>IF(J213="","",VLOOKUP(J213,種目名!$O$5:$T$104,3,0))</f>
        <v/>
      </c>
      <c r="AB213" s="117" t="str">
        <f>IF(M213="","",VLOOKUP(M213,種目名!$O$5:$T$104,3,0))</f>
        <v/>
      </c>
      <c r="AC213" s="117" t="str">
        <f>IF(P213="","",VLOOKUP(AF213,種目名!$O$5:$T$104,3,0))</f>
        <v/>
      </c>
      <c r="AD213" s="118" t="str">
        <f>IF(S213="","",VLOOKUP(AI213,種目名!$O$5:$T$104,3,0))</f>
        <v/>
      </c>
      <c r="AE213" s="115">
        <f t="shared" si="284"/>
        <v>0</v>
      </c>
      <c r="AF213" s="152" t="str">
        <f t="shared" si="285"/>
        <v/>
      </c>
      <c r="AG213" s="152" t="str">
        <f t="shared" si="286"/>
        <v/>
      </c>
      <c r="AH213" s="115">
        <f t="shared" si="287"/>
        <v>0</v>
      </c>
      <c r="AI213" s="152" t="str">
        <f t="shared" si="288"/>
        <v/>
      </c>
      <c r="AJ213" s="152" t="str">
        <f t="shared" si="289"/>
        <v/>
      </c>
      <c r="AK213" s="383"/>
      <c r="AL213" s="166">
        <f t="shared" si="294"/>
        <v>0</v>
      </c>
      <c r="AM213" s="392">
        <f t="shared" si="295"/>
        <v>0</v>
      </c>
      <c r="AN213" s="392">
        <f>COUNTIF($B$12:B213,B213)</f>
        <v>0</v>
      </c>
      <c r="AO213" s="392"/>
      <c r="AP213" s="392" t="str">
        <f t="shared" si="296"/>
        <v/>
      </c>
      <c r="AQ213" s="392" t="str">
        <f t="shared" si="297"/>
        <v/>
      </c>
      <c r="AR213" s="392" t="str">
        <f t="shared" si="298"/>
        <v/>
      </c>
      <c r="AS213" s="392" t="str">
        <f t="shared" si="299"/>
        <v/>
      </c>
      <c r="AT213" s="392">
        <f t="shared" si="300"/>
        <v>0</v>
      </c>
      <c r="AU213" s="392" t="str">
        <f t="shared" si="301"/>
        <v/>
      </c>
      <c r="AV213" s="392" t="str">
        <f t="shared" si="302"/>
        <v/>
      </c>
      <c r="AW213" s="392" t="str">
        <f t="shared" si="303"/>
        <v/>
      </c>
      <c r="AX213" s="392" t="str">
        <f t="shared" si="304"/>
        <v/>
      </c>
      <c r="AY213" s="392" t="str">
        <f t="shared" si="305"/>
        <v/>
      </c>
      <c r="AZ213" s="392" t="str">
        <f t="shared" si="306"/>
        <v/>
      </c>
      <c r="BA213" s="392" t="str">
        <f t="shared" si="307"/>
        <v/>
      </c>
      <c r="BB213" s="392" t="str">
        <f t="shared" si="308"/>
        <v/>
      </c>
      <c r="BC213" s="392" t="str">
        <f t="shared" si="309"/>
        <v/>
      </c>
      <c r="BD213" s="396" t="str">
        <f t="shared" si="310"/>
        <v/>
      </c>
      <c r="BE213" s="386">
        <f t="shared" si="311"/>
        <v>0</v>
      </c>
      <c r="BF213" s="152"/>
      <c r="BG213" s="392">
        <f t="shared" si="312"/>
        <v>0</v>
      </c>
      <c r="BH213" s="392">
        <f t="shared" si="313"/>
        <v>0</v>
      </c>
      <c r="BI213" s="405">
        <f t="shared" si="314"/>
        <v>0</v>
      </c>
      <c r="BJ213" s="406">
        <f t="shared" si="290"/>
        <v>0</v>
      </c>
      <c r="BK213" s="391" t="str">
        <f t="shared" si="291"/>
        <v>0</v>
      </c>
      <c r="BL213" s="391" t="str">
        <f t="shared" si="292"/>
        <v>0</v>
      </c>
      <c r="BM213" s="405">
        <f t="shared" si="315"/>
        <v>0</v>
      </c>
      <c r="BN213" s="405" t="str">
        <f t="shared" si="316"/>
        <v>0m0</v>
      </c>
      <c r="BO213" s="392">
        <f t="shared" si="317"/>
        <v>0</v>
      </c>
      <c r="BP213" s="392">
        <f t="shared" si="318"/>
        <v>0</v>
      </c>
      <c r="BQ213" s="405">
        <f t="shared" si="319"/>
        <v>0</v>
      </c>
      <c r="BR213" s="406">
        <f t="shared" si="320"/>
        <v>0</v>
      </c>
      <c r="BS213" s="391" t="str">
        <f t="shared" si="321"/>
        <v>0</v>
      </c>
      <c r="BT213" s="391" t="str">
        <f t="shared" si="322"/>
        <v>0</v>
      </c>
      <c r="BU213" s="405">
        <f t="shared" si="323"/>
        <v>0</v>
      </c>
      <c r="BV213" s="405" t="str">
        <f t="shared" si="324"/>
        <v>0m0</v>
      </c>
      <c r="BW213" s="392">
        <f t="shared" si="325"/>
        <v>0</v>
      </c>
      <c r="BX213" s="392">
        <f t="shared" si="326"/>
        <v>0</v>
      </c>
      <c r="BY213" s="405">
        <f t="shared" si="327"/>
        <v>0</v>
      </c>
      <c r="BZ213" s="406">
        <f t="shared" si="328"/>
        <v>0</v>
      </c>
      <c r="CA213" s="391" t="str">
        <f t="shared" si="329"/>
        <v>0</v>
      </c>
      <c r="CB213" s="391" t="str">
        <f t="shared" si="330"/>
        <v>0</v>
      </c>
      <c r="CC213" s="405">
        <f t="shared" si="331"/>
        <v>0</v>
      </c>
      <c r="CD213" s="405" t="str">
        <f t="shared" si="332"/>
        <v>0m0</v>
      </c>
      <c r="CE213" s="392">
        <f t="shared" si="333"/>
        <v>0</v>
      </c>
      <c r="CF213" s="392">
        <f t="shared" si="334"/>
        <v>0</v>
      </c>
      <c r="CG213" s="405">
        <f t="shared" si="335"/>
        <v>0</v>
      </c>
      <c r="CH213" s="406">
        <f t="shared" si="336"/>
        <v>0</v>
      </c>
      <c r="CI213" s="391" t="str">
        <f t="shared" si="337"/>
        <v>0</v>
      </c>
      <c r="CJ213" s="391" t="str">
        <f t="shared" si="338"/>
        <v>0</v>
      </c>
      <c r="CK213" s="405">
        <f t="shared" si="339"/>
        <v>0</v>
      </c>
      <c r="CL213" s="405" t="str">
        <f t="shared" si="340"/>
        <v>0m0</v>
      </c>
      <c r="CM213" s="392">
        <f t="shared" si="341"/>
        <v>0</v>
      </c>
      <c r="CN213" s="392">
        <f t="shared" si="342"/>
        <v>0</v>
      </c>
      <c r="CO213" s="405">
        <f t="shared" si="343"/>
        <v>0</v>
      </c>
      <c r="CP213" s="406">
        <f t="shared" si="344"/>
        <v>0</v>
      </c>
      <c r="CQ213" s="391" t="str">
        <f t="shared" si="345"/>
        <v>0</v>
      </c>
      <c r="CR213" s="391" t="str">
        <f t="shared" si="346"/>
        <v>0</v>
      </c>
      <c r="CS213" s="405">
        <f t="shared" si="347"/>
        <v>0</v>
      </c>
      <c r="CT213" s="405" t="str">
        <f t="shared" si="348"/>
        <v>0m0</v>
      </c>
      <c r="CU213" s="405">
        <f t="shared" si="349"/>
        <v>0</v>
      </c>
      <c r="CV213" s="405">
        <f t="shared" si="350"/>
        <v>0</v>
      </c>
      <c r="CW213" s="405">
        <f t="shared" si="351"/>
        <v>0</v>
      </c>
      <c r="CX213" s="405">
        <f t="shared" si="352"/>
        <v>0</v>
      </c>
      <c r="CY213" s="405">
        <f t="shared" si="353"/>
        <v>0</v>
      </c>
      <c r="CZ213" s="405" t="str">
        <f t="shared" si="354"/>
        <v/>
      </c>
      <c r="DA213" s="405" t="str">
        <f t="shared" si="355"/>
        <v/>
      </c>
      <c r="DB213" s="405" t="str">
        <f t="shared" si="356"/>
        <v/>
      </c>
      <c r="DC213" s="405" t="str">
        <f t="shared" si="357"/>
        <v/>
      </c>
      <c r="DD213" s="405" t="str">
        <f t="shared" si="358"/>
        <v/>
      </c>
      <c r="DE213" s="405"/>
      <c r="DG213" s="405" t="str">
        <f t="shared" si="359"/>
        <v/>
      </c>
      <c r="DH213" s="405" t="str">
        <f t="shared" si="360"/>
        <v/>
      </c>
      <c r="DI213" s="405">
        <f t="shared" si="361"/>
        <v>0</v>
      </c>
      <c r="DJ213" s="405" t="str">
        <f t="shared" si="362"/>
        <v/>
      </c>
      <c r="DK213" s="405" t="str">
        <f t="shared" si="363"/>
        <v/>
      </c>
      <c r="DL213" s="405" t="str">
        <f t="shared" si="364"/>
        <v/>
      </c>
      <c r="DM213" s="405" t="str">
        <f t="shared" si="365"/>
        <v/>
      </c>
      <c r="DN213" s="405" t="str">
        <f t="shared" si="366"/>
        <v/>
      </c>
      <c r="DO213" s="405" t="str">
        <f t="shared" si="367"/>
        <v/>
      </c>
      <c r="DS213" s="386">
        <f t="shared" si="370"/>
        <v>0</v>
      </c>
      <c r="DT213" s="386">
        <f t="shared" si="368"/>
        <v>0</v>
      </c>
      <c r="DU213" s="404">
        <f t="shared" si="369"/>
        <v>0</v>
      </c>
    </row>
    <row r="214" spans="1:125" s="404" customFormat="1" ht="18" hidden="1" customHeight="1">
      <c r="A214" s="140" t="str">
        <f t="shared" si="293"/>
        <v/>
      </c>
      <c r="B214" s="153"/>
      <c r="C214" s="31" t="str">
        <f>IF(B214="","",VLOOKUP(B214,学連登録!$C$2:$G$3000,2,FALSE))</f>
        <v/>
      </c>
      <c r="D214" s="32" t="str">
        <f>IF(B214="","",VLOOKUP(B214,学連登録!$C$2:$G$3000,3,FALSE))</f>
        <v/>
      </c>
      <c r="E214" s="33" t="str">
        <f>IF(B214="","",VLOOKUP(B214,学連登録!$C$2:$G$3000,4,FALSE))</f>
        <v/>
      </c>
      <c r="F214" s="376" t="str">
        <f>IF(B214="","",VLOOKUP(B214,学連登録!$C$2:$I$3000,7,FALSE))</f>
        <v/>
      </c>
      <c r="G214" s="154"/>
      <c r="H214" s="915"/>
      <c r="I214" s="916"/>
      <c r="J214" s="155"/>
      <c r="K214" s="887"/>
      <c r="L214" s="888"/>
      <c r="M214" s="155"/>
      <c r="N214" s="881"/>
      <c r="O214" s="882"/>
      <c r="P214" s="154"/>
      <c r="Q214" s="887"/>
      <c r="R214" s="888"/>
      <c r="S214" s="154"/>
      <c r="T214" s="887"/>
      <c r="U214" s="888"/>
      <c r="V214" s="101" t="str">
        <f>IF(B214="","",VLOOKUP(B214,学連登録!$C$2:$H$3000,6,FALSE))</f>
        <v/>
      </c>
      <c r="W214" s="370"/>
      <c r="X214" s="152"/>
      <c r="Y214" s="116" t="str">
        <f t="shared" ref="Y214:Y277" si="371">IF(C214="","",$S$3)</f>
        <v/>
      </c>
      <c r="Z214" s="97" t="str">
        <f>IF(G214="","",VLOOKUP(G214,種目名!$O$5:$T$104,3,0))</f>
        <v/>
      </c>
      <c r="AA214" s="98" t="str">
        <f>IF(J214="","",VLOOKUP(J214,種目名!$O$5:$T$104,3,0))</f>
        <v/>
      </c>
      <c r="AB214" s="117" t="str">
        <f>IF(M214="","",VLOOKUP(M214,種目名!$O$5:$T$104,3,0))</f>
        <v/>
      </c>
      <c r="AC214" s="117" t="str">
        <f>IF(P214="","",VLOOKUP(AF214,種目名!$O$5:$T$104,3,0))</f>
        <v/>
      </c>
      <c r="AD214" s="118" t="str">
        <f>IF(S214="","",VLOOKUP(AI214,種目名!$O$5:$T$104,3,0))</f>
        <v/>
      </c>
      <c r="AE214" s="115">
        <f t="shared" ref="AE214:AE277" si="372">LENB(P214)</f>
        <v>0</v>
      </c>
      <c r="AF214" s="152" t="str">
        <f t="shared" ref="AF214:AF277" si="373">IF(AE214,LEFTB(P214,AE214-1),"")</f>
        <v/>
      </c>
      <c r="AG214" s="152" t="str">
        <f t="shared" ref="AG214:AG277" si="374">IF(AE214,MIDB(P214,AE214,1),"")</f>
        <v/>
      </c>
      <c r="AH214" s="115">
        <f t="shared" ref="AH214:AH277" si="375">LENB(S214)</f>
        <v>0</v>
      </c>
      <c r="AI214" s="152" t="str">
        <f t="shared" ref="AI214:AI277" si="376">IF(AH214,LEFTB(S214,AH214-1),"")</f>
        <v/>
      </c>
      <c r="AJ214" s="152" t="str">
        <f t="shared" ref="AJ214:AJ277" si="377">IF(AH214,MIDB(S214,AH214,1),"")</f>
        <v/>
      </c>
      <c r="AK214" s="383"/>
      <c r="AL214" s="166">
        <f t="shared" si="294"/>
        <v>0</v>
      </c>
      <c r="AM214" s="392">
        <f t="shared" si="295"/>
        <v>0</v>
      </c>
      <c r="AN214" s="392">
        <f>COUNTIF($B$12:B214,B214)</f>
        <v>0</v>
      </c>
      <c r="AO214" s="392"/>
      <c r="AP214" s="392" t="str">
        <f t="shared" si="296"/>
        <v/>
      </c>
      <c r="AQ214" s="392" t="str">
        <f t="shared" si="297"/>
        <v/>
      </c>
      <c r="AR214" s="392" t="str">
        <f t="shared" si="298"/>
        <v/>
      </c>
      <c r="AS214" s="392" t="str">
        <f t="shared" si="299"/>
        <v/>
      </c>
      <c r="AT214" s="392">
        <f t="shared" si="300"/>
        <v>0</v>
      </c>
      <c r="AU214" s="392" t="str">
        <f t="shared" si="301"/>
        <v/>
      </c>
      <c r="AV214" s="392" t="str">
        <f t="shared" si="302"/>
        <v/>
      </c>
      <c r="AW214" s="392" t="str">
        <f t="shared" si="303"/>
        <v/>
      </c>
      <c r="AX214" s="392" t="str">
        <f t="shared" si="304"/>
        <v/>
      </c>
      <c r="AY214" s="392" t="str">
        <f t="shared" si="305"/>
        <v/>
      </c>
      <c r="AZ214" s="392" t="str">
        <f t="shared" si="306"/>
        <v/>
      </c>
      <c r="BA214" s="392" t="str">
        <f t="shared" si="307"/>
        <v/>
      </c>
      <c r="BB214" s="392" t="str">
        <f t="shared" si="308"/>
        <v/>
      </c>
      <c r="BC214" s="392" t="str">
        <f t="shared" si="309"/>
        <v/>
      </c>
      <c r="BD214" s="396" t="str">
        <f t="shared" si="310"/>
        <v/>
      </c>
      <c r="BE214" s="386">
        <f t="shared" si="311"/>
        <v>0</v>
      </c>
      <c r="BF214" s="152"/>
      <c r="BG214" s="392">
        <f t="shared" si="312"/>
        <v>0</v>
      </c>
      <c r="BH214" s="392">
        <f t="shared" si="313"/>
        <v>0</v>
      </c>
      <c r="BI214" s="405">
        <f t="shared" si="314"/>
        <v>0</v>
      </c>
      <c r="BJ214" s="406">
        <f t="shared" si="290"/>
        <v>0</v>
      </c>
      <c r="BK214" s="391" t="str">
        <f t="shared" si="291"/>
        <v>0</v>
      </c>
      <c r="BL214" s="391" t="str">
        <f t="shared" si="292"/>
        <v>0</v>
      </c>
      <c r="BM214" s="405">
        <f t="shared" si="315"/>
        <v>0</v>
      </c>
      <c r="BN214" s="405" t="str">
        <f t="shared" si="316"/>
        <v>0m0</v>
      </c>
      <c r="BO214" s="392">
        <f t="shared" si="317"/>
        <v>0</v>
      </c>
      <c r="BP214" s="392">
        <f t="shared" si="318"/>
        <v>0</v>
      </c>
      <c r="BQ214" s="405">
        <f t="shared" si="319"/>
        <v>0</v>
      </c>
      <c r="BR214" s="406">
        <f t="shared" si="320"/>
        <v>0</v>
      </c>
      <c r="BS214" s="391" t="str">
        <f t="shared" si="321"/>
        <v>0</v>
      </c>
      <c r="BT214" s="391" t="str">
        <f t="shared" si="322"/>
        <v>0</v>
      </c>
      <c r="BU214" s="405">
        <f t="shared" si="323"/>
        <v>0</v>
      </c>
      <c r="BV214" s="405" t="str">
        <f t="shared" si="324"/>
        <v>0m0</v>
      </c>
      <c r="BW214" s="392">
        <f t="shared" si="325"/>
        <v>0</v>
      </c>
      <c r="BX214" s="392">
        <f t="shared" si="326"/>
        <v>0</v>
      </c>
      <c r="BY214" s="405">
        <f t="shared" si="327"/>
        <v>0</v>
      </c>
      <c r="BZ214" s="406">
        <f t="shared" si="328"/>
        <v>0</v>
      </c>
      <c r="CA214" s="391" t="str">
        <f t="shared" si="329"/>
        <v>0</v>
      </c>
      <c r="CB214" s="391" t="str">
        <f t="shared" si="330"/>
        <v>0</v>
      </c>
      <c r="CC214" s="405">
        <f t="shared" si="331"/>
        <v>0</v>
      </c>
      <c r="CD214" s="405" t="str">
        <f t="shared" si="332"/>
        <v>0m0</v>
      </c>
      <c r="CE214" s="392">
        <f t="shared" si="333"/>
        <v>0</v>
      </c>
      <c r="CF214" s="392">
        <f t="shared" si="334"/>
        <v>0</v>
      </c>
      <c r="CG214" s="405">
        <f t="shared" si="335"/>
        <v>0</v>
      </c>
      <c r="CH214" s="406">
        <f t="shared" si="336"/>
        <v>0</v>
      </c>
      <c r="CI214" s="391" t="str">
        <f t="shared" si="337"/>
        <v>0</v>
      </c>
      <c r="CJ214" s="391" t="str">
        <f t="shared" si="338"/>
        <v>0</v>
      </c>
      <c r="CK214" s="405">
        <f t="shared" si="339"/>
        <v>0</v>
      </c>
      <c r="CL214" s="405" t="str">
        <f t="shared" si="340"/>
        <v>0m0</v>
      </c>
      <c r="CM214" s="392">
        <f t="shared" si="341"/>
        <v>0</v>
      </c>
      <c r="CN214" s="392">
        <f t="shared" si="342"/>
        <v>0</v>
      </c>
      <c r="CO214" s="405">
        <f t="shared" si="343"/>
        <v>0</v>
      </c>
      <c r="CP214" s="406">
        <f t="shared" si="344"/>
        <v>0</v>
      </c>
      <c r="CQ214" s="391" t="str">
        <f t="shared" si="345"/>
        <v>0</v>
      </c>
      <c r="CR214" s="391" t="str">
        <f t="shared" si="346"/>
        <v>0</v>
      </c>
      <c r="CS214" s="405">
        <f t="shared" si="347"/>
        <v>0</v>
      </c>
      <c r="CT214" s="405" t="str">
        <f t="shared" si="348"/>
        <v>0m0</v>
      </c>
      <c r="CU214" s="405">
        <f t="shared" si="349"/>
        <v>0</v>
      </c>
      <c r="CV214" s="405">
        <f t="shared" si="350"/>
        <v>0</v>
      </c>
      <c r="CW214" s="405">
        <f t="shared" si="351"/>
        <v>0</v>
      </c>
      <c r="CX214" s="405">
        <f t="shared" si="352"/>
        <v>0</v>
      </c>
      <c r="CY214" s="405">
        <f t="shared" si="353"/>
        <v>0</v>
      </c>
      <c r="CZ214" s="405" t="str">
        <f t="shared" si="354"/>
        <v/>
      </c>
      <c r="DA214" s="405" t="str">
        <f t="shared" si="355"/>
        <v/>
      </c>
      <c r="DB214" s="405" t="str">
        <f t="shared" si="356"/>
        <v/>
      </c>
      <c r="DC214" s="405" t="str">
        <f t="shared" si="357"/>
        <v/>
      </c>
      <c r="DD214" s="405" t="str">
        <f t="shared" si="358"/>
        <v/>
      </c>
      <c r="DE214" s="405"/>
      <c r="DG214" s="405" t="str">
        <f t="shared" si="359"/>
        <v/>
      </c>
      <c r="DH214" s="405" t="str">
        <f t="shared" si="360"/>
        <v/>
      </c>
      <c r="DI214" s="405">
        <f t="shared" si="361"/>
        <v>0</v>
      </c>
      <c r="DJ214" s="405" t="str">
        <f t="shared" si="362"/>
        <v/>
      </c>
      <c r="DK214" s="405" t="str">
        <f t="shared" si="363"/>
        <v/>
      </c>
      <c r="DL214" s="405" t="str">
        <f t="shared" si="364"/>
        <v/>
      </c>
      <c r="DM214" s="405" t="str">
        <f t="shared" si="365"/>
        <v/>
      </c>
      <c r="DN214" s="405" t="str">
        <f t="shared" si="366"/>
        <v/>
      </c>
      <c r="DO214" s="405" t="str">
        <f t="shared" si="367"/>
        <v/>
      </c>
      <c r="DS214" s="386">
        <f t="shared" si="370"/>
        <v>0</v>
      </c>
      <c r="DT214" s="386">
        <f t="shared" si="368"/>
        <v>0</v>
      </c>
      <c r="DU214" s="404">
        <f t="shared" si="369"/>
        <v>0</v>
      </c>
    </row>
    <row r="215" spans="1:125" s="404" customFormat="1" ht="18" hidden="1" customHeight="1">
      <c r="A215" s="140" t="str">
        <f t="shared" si="293"/>
        <v/>
      </c>
      <c r="B215" s="153"/>
      <c r="C215" s="31" t="str">
        <f>IF(B215="","",VLOOKUP(B215,学連登録!$C$2:$G$3000,2,FALSE))</f>
        <v/>
      </c>
      <c r="D215" s="32" t="str">
        <f>IF(B215="","",VLOOKUP(B215,学連登録!$C$2:$G$3000,3,FALSE))</f>
        <v/>
      </c>
      <c r="E215" s="33" t="str">
        <f>IF(B215="","",VLOOKUP(B215,学連登録!$C$2:$G$3000,4,FALSE))</f>
        <v/>
      </c>
      <c r="F215" s="376" t="str">
        <f>IF(B215="","",VLOOKUP(B215,学連登録!$C$2:$I$3000,7,FALSE))</f>
        <v/>
      </c>
      <c r="G215" s="154"/>
      <c r="H215" s="915"/>
      <c r="I215" s="916"/>
      <c r="J215" s="155"/>
      <c r="K215" s="887"/>
      <c r="L215" s="888"/>
      <c r="M215" s="155"/>
      <c r="N215" s="881"/>
      <c r="O215" s="882"/>
      <c r="P215" s="154"/>
      <c r="Q215" s="887"/>
      <c r="R215" s="888"/>
      <c r="S215" s="154"/>
      <c r="T215" s="887"/>
      <c r="U215" s="888"/>
      <c r="V215" s="101" t="str">
        <f>IF(B215="","",VLOOKUP(B215,学連登録!$C$2:$H$3000,6,FALSE))</f>
        <v/>
      </c>
      <c r="W215" s="370"/>
      <c r="X215" s="152"/>
      <c r="Y215" s="116" t="str">
        <f t="shared" si="371"/>
        <v/>
      </c>
      <c r="Z215" s="97" t="str">
        <f>IF(G215="","",VLOOKUP(G215,種目名!$O$5:$T$104,3,0))</f>
        <v/>
      </c>
      <c r="AA215" s="98" t="str">
        <f>IF(J215="","",VLOOKUP(J215,種目名!$O$5:$T$104,3,0))</f>
        <v/>
      </c>
      <c r="AB215" s="117" t="str">
        <f>IF(M215="","",VLOOKUP(M215,種目名!$O$5:$T$104,3,0))</f>
        <v/>
      </c>
      <c r="AC215" s="117" t="str">
        <f>IF(P215="","",VLOOKUP(AF215,種目名!$O$5:$T$104,3,0))</f>
        <v/>
      </c>
      <c r="AD215" s="118" t="str">
        <f>IF(S215="","",VLOOKUP(AI215,種目名!$O$5:$T$104,3,0))</f>
        <v/>
      </c>
      <c r="AE215" s="115">
        <f t="shared" si="372"/>
        <v>0</v>
      </c>
      <c r="AF215" s="152" t="str">
        <f t="shared" si="373"/>
        <v/>
      </c>
      <c r="AG215" s="152" t="str">
        <f t="shared" si="374"/>
        <v/>
      </c>
      <c r="AH215" s="115">
        <f t="shared" si="375"/>
        <v>0</v>
      </c>
      <c r="AI215" s="152" t="str">
        <f t="shared" si="376"/>
        <v/>
      </c>
      <c r="AJ215" s="152" t="str">
        <f t="shared" si="377"/>
        <v/>
      </c>
      <c r="AK215" s="383"/>
      <c r="AL215" s="166">
        <f t="shared" si="294"/>
        <v>0</v>
      </c>
      <c r="AM215" s="392">
        <f t="shared" si="295"/>
        <v>0</v>
      </c>
      <c r="AN215" s="392">
        <f>COUNTIF($B$12:B215,B215)</f>
        <v>0</v>
      </c>
      <c r="AO215" s="392"/>
      <c r="AP215" s="392" t="str">
        <f t="shared" si="296"/>
        <v/>
      </c>
      <c r="AQ215" s="392" t="str">
        <f t="shared" si="297"/>
        <v/>
      </c>
      <c r="AR215" s="392" t="str">
        <f t="shared" si="298"/>
        <v/>
      </c>
      <c r="AS215" s="392" t="str">
        <f t="shared" si="299"/>
        <v/>
      </c>
      <c r="AT215" s="392">
        <f t="shared" si="300"/>
        <v>0</v>
      </c>
      <c r="AU215" s="392" t="str">
        <f t="shared" si="301"/>
        <v/>
      </c>
      <c r="AV215" s="392" t="str">
        <f t="shared" si="302"/>
        <v/>
      </c>
      <c r="AW215" s="392" t="str">
        <f t="shared" si="303"/>
        <v/>
      </c>
      <c r="AX215" s="392" t="str">
        <f t="shared" si="304"/>
        <v/>
      </c>
      <c r="AY215" s="392" t="str">
        <f t="shared" si="305"/>
        <v/>
      </c>
      <c r="AZ215" s="392" t="str">
        <f t="shared" si="306"/>
        <v/>
      </c>
      <c r="BA215" s="392" t="str">
        <f t="shared" si="307"/>
        <v/>
      </c>
      <c r="BB215" s="392" t="str">
        <f t="shared" si="308"/>
        <v/>
      </c>
      <c r="BC215" s="392" t="str">
        <f t="shared" si="309"/>
        <v/>
      </c>
      <c r="BD215" s="396" t="str">
        <f t="shared" si="310"/>
        <v/>
      </c>
      <c r="BE215" s="386">
        <f t="shared" si="311"/>
        <v>0</v>
      </c>
      <c r="BF215" s="152"/>
      <c r="BG215" s="392">
        <f t="shared" si="312"/>
        <v>0</v>
      </c>
      <c r="BH215" s="392">
        <f t="shared" si="313"/>
        <v>0</v>
      </c>
      <c r="BI215" s="405">
        <f t="shared" si="314"/>
        <v>0</v>
      </c>
      <c r="BJ215" s="406">
        <f t="shared" si="290"/>
        <v>0</v>
      </c>
      <c r="BK215" s="391" t="str">
        <f t="shared" si="291"/>
        <v>0</v>
      </c>
      <c r="BL215" s="391" t="str">
        <f t="shared" si="292"/>
        <v>0</v>
      </c>
      <c r="BM215" s="405">
        <f t="shared" si="315"/>
        <v>0</v>
      </c>
      <c r="BN215" s="405" t="str">
        <f t="shared" si="316"/>
        <v>0m0</v>
      </c>
      <c r="BO215" s="392">
        <f t="shared" si="317"/>
        <v>0</v>
      </c>
      <c r="BP215" s="392">
        <f t="shared" si="318"/>
        <v>0</v>
      </c>
      <c r="BQ215" s="405">
        <f t="shared" si="319"/>
        <v>0</v>
      </c>
      <c r="BR215" s="406">
        <f t="shared" si="320"/>
        <v>0</v>
      </c>
      <c r="BS215" s="391" t="str">
        <f t="shared" si="321"/>
        <v>0</v>
      </c>
      <c r="BT215" s="391" t="str">
        <f t="shared" si="322"/>
        <v>0</v>
      </c>
      <c r="BU215" s="405">
        <f t="shared" si="323"/>
        <v>0</v>
      </c>
      <c r="BV215" s="405" t="str">
        <f t="shared" si="324"/>
        <v>0m0</v>
      </c>
      <c r="BW215" s="392">
        <f t="shared" si="325"/>
        <v>0</v>
      </c>
      <c r="BX215" s="392">
        <f t="shared" si="326"/>
        <v>0</v>
      </c>
      <c r="BY215" s="405">
        <f t="shared" si="327"/>
        <v>0</v>
      </c>
      <c r="BZ215" s="406">
        <f t="shared" si="328"/>
        <v>0</v>
      </c>
      <c r="CA215" s="391" t="str">
        <f t="shared" si="329"/>
        <v>0</v>
      </c>
      <c r="CB215" s="391" t="str">
        <f t="shared" si="330"/>
        <v>0</v>
      </c>
      <c r="CC215" s="405">
        <f t="shared" si="331"/>
        <v>0</v>
      </c>
      <c r="CD215" s="405" t="str">
        <f t="shared" si="332"/>
        <v>0m0</v>
      </c>
      <c r="CE215" s="392">
        <f t="shared" si="333"/>
        <v>0</v>
      </c>
      <c r="CF215" s="392">
        <f t="shared" si="334"/>
        <v>0</v>
      </c>
      <c r="CG215" s="405">
        <f t="shared" si="335"/>
        <v>0</v>
      </c>
      <c r="CH215" s="406">
        <f t="shared" si="336"/>
        <v>0</v>
      </c>
      <c r="CI215" s="391" t="str">
        <f t="shared" si="337"/>
        <v>0</v>
      </c>
      <c r="CJ215" s="391" t="str">
        <f t="shared" si="338"/>
        <v>0</v>
      </c>
      <c r="CK215" s="405">
        <f t="shared" si="339"/>
        <v>0</v>
      </c>
      <c r="CL215" s="405" t="str">
        <f t="shared" si="340"/>
        <v>0m0</v>
      </c>
      <c r="CM215" s="392">
        <f t="shared" si="341"/>
        <v>0</v>
      </c>
      <c r="CN215" s="392">
        <f t="shared" si="342"/>
        <v>0</v>
      </c>
      <c r="CO215" s="405">
        <f t="shared" si="343"/>
        <v>0</v>
      </c>
      <c r="CP215" s="406">
        <f t="shared" si="344"/>
        <v>0</v>
      </c>
      <c r="CQ215" s="391" t="str">
        <f t="shared" si="345"/>
        <v>0</v>
      </c>
      <c r="CR215" s="391" t="str">
        <f t="shared" si="346"/>
        <v>0</v>
      </c>
      <c r="CS215" s="405">
        <f t="shared" si="347"/>
        <v>0</v>
      </c>
      <c r="CT215" s="405" t="str">
        <f t="shared" si="348"/>
        <v>0m0</v>
      </c>
      <c r="CU215" s="405">
        <f t="shared" si="349"/>
        <v>0</v>
      </c>
      <c r="CV215" s="405">
        <f t="shared" si="350"/>
        <v>0</v>
      </c>
      <c r="CW215" s="405">
        <f t="shared" si="351"/>
        <v>0</v>
      </c>
      <c r="CX215" s="405">
        <f t="shared" si="352"/>
        <v>0</v>
      </c>
      <c r="CY215" s="405">
        <f t="shared" si="353"/>
        <v>0</v>
      </c>
      <c r="CZ215" s="405" t="str">
        <f t="shared" si="354"/>
        <v/>
      </c>
      <c r="DA215" s="405" t="str">
        <f t="shared" si="355"/>
        <v/>
      </c>
      <c r="DB215" s="405" t="str">
        <f t="shared" si="356"/>
        <v/>
      </c>
      <c r="DC215" s="405" t="str">
        <f t="shared" si="357"/>
        <v/>
      </c>
      <c r="DD215" s="405" t="str">
        <f t="shared" si="358"/>
        <v/>
      </c>
      <c r="DE215" s="405"/>
      <c r="DG215" s="405" t="str">
        <f t="shared" si="359"/>
        <v/>
      </c>
      <c r="DH215" s="405" t="str">
        <f t="shared" si="360"/>
        <v/>
      </c>
      <c r="DI215" s="405">
        <f t="shared" si="361"/>
        <v>0</v>
      </c>
      <c r="DJ215" s="405" t="str">
        <f t="shared" si="362"/>
        <v/>
      </c>
      <c r="DK215" s="405" t="str">
        <f t="shared" si="363"/>
        <v/>
      </c>
      <c r="DL215" s="405" t="str">
        <f t="shared" si="364"/>
        <v/>
      </c>
      <c r="DM215" s="405" t="str">
        <f t="shared" si="365"/>
        <v/>
      </c>
      <c r="DN215" s="405" t="str">
        <f t="shared" si="366"/>
        <v/>
      </c>
      <c r="DO215" s="405" t="str">
        <f t="shared" si="367"/>
        <v/>
      </c>
      <c r="DS215" s="386">
        <f t="shared" si="370"/>
        <v>0</v>
      </c>
      <c r="DT215" s="386">
        <f t="shared" si="368"/>
        <v>0</v>
      </c>
      <c r="DU215" s="404">
        <f t="shared" si="369"/>
        <v>0</v>
      </c>
    </row>
    <row r="216" spans="1:125" s="404" customFormat="1" ht="18" hidden="1" customHeight="1">
      <c r="A216" s="140" t="str">
        <f t="shared" si="293"/>
        <v/>
      </c>
      <c r="B216" s="153"/>
      <c r="C216" s="31" t="str">
        <f>IF(B216="","",VLOOKUP(B216,学連登録!$C$2:$G$3000,2,FALSE))</f>
        <v/>
      </c>
      <c r="D216" s="32" t="str">
        <f>IF(B216="","",VLOOKUP(B216,学連登録!$C$2:$G$3000,3,FALSE))</f>
        <v/>
      </c>
      <c r="E216" s="33" t="str">
        <f>IF(B216="","",VLOOKUP(B216,学連登録!$C$2:$G$3000,4,FALSE))</f>
        <v/>
      </c>
      <c r="F216" s="376" t="str">
        <f>IF(B216="","",VLOOKUP(B216,学連登録!$C$2:$I$3000,7,FALSE))</f>
        <v/>
      </c>
      <c r="G216" s="154"/>
      <c r="H216" s="915"/>
      <c r="I216" s="916"/>
      <c r="J216" s="155"/>
      <c r="K216" s="887"/>
      <c r="L216" s="888"/>
      <c r="M216" s="155"/>
      <c r="N216" s="881"/>
      <c r="O216" s="882"/>
      <c r="P216" s="154"/>
      <c r="Q216" s="887"/>
      <c r="R216" s="888"/>
      <c r="S216" s="154"/>
      <c r="T216" s="887"/>
      <c r="U216" s="888"/>
      <c r="V216" s="101" t="str">
        <f>IF(B216="","",VLOOKUP(B216,学連登録!$C$2:$H$3000,6,FALSE))</f>
        <v/>
      </c>
      <c r="W216" s="370"/>
      <c r="X216" s="152"/>
      <c r="Y216" s="116" t="str">
        <f t="shared" si="371"/>
        <v/>
      </c>
      <c r="Z216" s="97" t="str">
        <f>IF(G216="","",VLOOKUP(G216,種目名!$O$5:$T$104,3,0))</f>
        <v/>
      </c>
      <c r="AA216" s="98" t="str">
        <f>IF(J216="","",VLOOKUP(J216,種目名!$O$5:$T$104,3,0))</f>
        <v/>
      </c>
      <c r="AB216" s="117" t="str">
        <f>IF(M216="","",VLOOKUP(M216,種目名!$O$5:$T$104,3,0))</f>
        <v/>
      </c>
      <c r="AC216" s="117" t="str">
        <f>IF(P216="","",VLOOKUP(AF216,種目名!$O$5:$T$104,3,0))</f>
        <v/>
      </c>
      <c r="AD216" s="118" t="str">
        <f>IF(S216="","",VLOOKUP(AI216,種目名!$O$5:$T$104,3,0))</f>
        <v/>
      </c>
      <c r="AE216" s="115">
        <f t="shared" si="372"/>
        <v>0</v>
      </c>
      <c r="AF216" s="152" t="str">
        <f t="shared" si="373"/>
        <v/>
      </c>
      <c r="AG216" s="152" t="str">
        <f t="shared" si="374"/>
        <v/>
      </c>
      <c r="AH216" s="115">
        <f t="shared" si="375"/>
        <v>0</v>
      </c>
      <c r="AI216" s="152" t="str">
        <f t="shared" si="376"/>
        <v/>
      </c>
      <c r="AJ216" s="152" t="str">
        <f t="shared" si="377"/>
        <v/>
      </c>
      <c r="AK216" s="383"/>
      <c r="AL216" s="166">
        <f t="shared" si="294"/>
        <v>0</v>
      </c>
      <c r="AM216" s="392">
        <f t="shared" si="295"/>
        <v>0</v>
      </c>
      <c r="AN216" s="392">
        <f>COUNTIF($B$12:B216,B216)</f>
        <v>0</v>
      </c>
      <c r="AO216" s="392"/>
      <c r="AP216" s="392" t="str">
        <f t="shared" si="296"/>
        <v/>
      </c>
      <c r="AQ216" s="392" t="str">
        <f t="shared" si="297"/>
        <v/>
      </c>
      <c r="AR216" s="392" t="str">
        <f t="shared" si="298"/>
        <v/>
      </c>
      <c r="AS216" s="392" t="str">
        <f t="shared" si="299"/>
        <v/>
      </c>
      <c r="AT216" s="392">
        <f t="shared" si="300"/>
        <v>0</v>
      </c>
      <c r="AU216" s="392" t="str">
        <f t="shared" si="301"/>
        <v/>
      </c>
      <c r="AV216" s="392" t="str">
        <f t="shared" si="302"/>
        <v/>
      </c>
      <c r="AW216" s="392" t="str">
        <f t="shared" si="303"/>
        <v/>
      </c>
      <c r="AX216" s="392" t="str">
        <f t="shared" si="304"/>
        <v/>
      </c>
      <c r="AY216" s="392" t="str">
        <f t="shared" si="305"/>
        <v/>
      </c>
      <c r="AZ216" s="392" t="str">
        <f t="shared" si="306"/>
        <v/>
      </c>
      <c r="BA216" s="392" t="str">
        <f t="shared" si="307"/>
        <v/>
      </c>
      <c r="BB216" s="392" t="str">
        <f t="shared" si="308"/>
        <v/>
      </c>
      <c r="BC216" s="392" t="str">
        <f t="shared" si="309"/>
        <v/>
      </c>
      <c r="BD216" s="396" t="str">
        <f t="shared" si="310"/>
        <v/>
      </c>
      <c r="BE216" s="386">
        <f t="shared" si="311"/>
        <v>0</v>
      </c>
      <c r="BF216" s="152"/>
      <c r="BG216" s="392">
        <f t="shared" si="312"/>
        <v>0</v>
      </c>
      <c r="BH216" s="392">
        <f t="shared" si="313"/>
        <v>0</v>
      </c>
      <c r="BI216" s="405">
        <f t="shared" si="314"/>
        <v>0</v>
      </c>
      <c r="BJ216" s="406">
        <f t="shared" si="290"/>
        <v>0</v>
      </c>
      <c r="BK216" s="391" t="str">
        <f t="shared" si="291"/>
        <v>0</v>
      </c>
      <c r="BL216" s="391" t="str">
        <f t="shared" si="292"/>
        <v>0</v>
      </c>
      <c r="BM216" s="405">
        <f t="shared" si="315"/>
        <v>0</v>
      </c>
      <c r="BN216" s="405" t="str">
        <f t="shared" si="316"/>
        <v>0m0</v>
      </c>
      <c r="BO216" s="392">
        <f t="shared" si="317"/>
        <v>0</v>
      </c>
      <c r="BP216" s="392">
        <f t="shared" si="318"/>
        <v>0</v>
      </c>
      <c r="BQ216" s="405">
        <f t="shared" si="319"/>
        <v>0</v>
      </c>
      <c r="BR216" s="406">
        <f t="shared" si="320"/>
        <v>0</v>
      </c>
      <c r="BS216" s="391" t="str">
        <f t="shared" si="321"/>
        <v>0</v>
      </c>
      <c r="BT216" s="391" t="str">
        <f t="shared" si="322"/>
        <v>0</v>
      </c>
      <c r="BU216" s="405">
        <f t="shared" si="323"/>
        <v>0</v>
      </c>
      <c r="BV216" s="405" t="str">
        <f t="shared" si="324"/>
        <v>0m0</v>
      </c>
      <c r="BW216" s="392">
        <f t="shared" si="325"/>
        <v>0</v>
      </c>
      <c r="BX216" s="392">
        <f t="shared" si="326"/>
        <v>0</v>
      </c>
      <c r="BY216" s="405">
        <f t="shared" si="327"/>
        <v>0</v>
      </c>
      <c r="BZ216" s="406">
        <f t="shared" si="328"/>
        <v>0</v>
      </c>
      <c r="CA216" s="391" t="str">
        <f t="shared" si="329"/>
        <v>0</v>
      </c>
      <c r="CB216" s="391" t="str">
        <f t="shared" si="330"/>
        <v>0</v>
      </c>
      <c r="CC216" s="405">
        <f t="shared" si="331"/>
        <v>0</v>
      </c>
      <c r="CD216" s="405" t="str">
        <f t="shared" si="332"/>
        <v>0m0</v>
      </c>
      <c r="CE216" s="392">
        <f t="shared" si="333"/>
        <v>0</v>
      </c>
      <c r="CF216" s="392">
        <f t="shared" si="334"/>
        <v>0</v>
      </c>
      <c r="CG216" s="405">
        <f t="shared" si="335"/>
        <v>0</v>
      </c>
      <c r="CH216" s="406">
        <f t="shared" si="336"/>
        <v>0</v>
      </c>
      <c r="CI216" s="391" t="str">
        <f t="shared" si="337"/>
        <v>0</v>
      </c>
      <c r="CJ216" s="391" t="str">
        <f t="shared" si="338"/>
        <v>0</v>
      </c>
      <c r="CK216" s="405">
        <f t="shared" si="339"/>
        <v>0</v>
      </c>
      <c r="CL216" s="405" t="str">
        <f t="shared" si="340"/>
        <v>0m0</v>
      </c>
      <c r="CM216" s="392">
        <f t="shared" si="341"/>
        <v>0</v>
      </c>
      <c r="CN216" s="392">
        <f t="shared" si="342"/>
        <v>0</v>
      </c>
      <c r="CO216" s="405">
        <f t="shared" si="343"/>
        <v>0</v>
      </c>
      <c r="CP216" s="406">
        <f t="shared" si="344"/>
        <v>0</v>
      </c>
      <c r="CQ216" s="391" t="str">
        <f t="shared" si="345"/>
        <v>0</v>
      </c>
      <c r="CR216" s="391" t="str">
        <f t="shared" si="346"/>
        <v>0</v>
      </c>
      <c r="CS216" s="405">
        <f t="shared" si="347"/>
        <v>0</v>
      </c>
      <c r="CT216" s="405" t="str">
        <f t="shared" si="348"/>
        <v>0m0</v>
      </c>
      <c r="CU216" s="405">
        <f t="shared" si="349"/>
        <v>0</v>
      </c>
      <c r="CV216" s="405">
        <f t="shared" si="350"/>
        <v>0</v>
      </c>
      <c r="CW216" s="405">
        <f t="shared" si="351"/>
        <v>0</v>
      </c>
      <c r="CX216" s="405">
        <f t="shared" si="352"/>
        <v>0</v>
      </c>
      <c r="CY216" s="405">
        <f t="shared" si="353"/>
        <v>0</v>
      </c>
      <c r="CZ216" s="405" t="str">
        <f t="shared" si="354"/>
        <v/>
      </c>
      <c r="DA216" s="405" t="str">
        <f t="shared" si="355"/>
        <v/>
      </c>
      <c r="DB216" s="405" t="str">
        <f t="shared" si="356"/>
        <v/>
      </c>
      <c r="DC216" s="405" t="str">
        <f t="shared" si="357"/>
        <v/>
      </c>
      <c r="DD216" s="405" t="str">
        <f t="shared" si="358"/>
        <v/>
      </c>
      <c r="DE216" s="405"/>
      <c r="DG216" s="405" t="str">
        <f t="shared" si="359"/>
        <v/>
      </c>
      <c r="DH216" s="405" t="str">
        <f t="shared" si="360"/>
        <v/>
      </c>
      <c r="DI216" s="405">
        <f t="shared" si="361"/>
        <v>0</v>
      </c>
      <c r="DJ216" s="405" t="str">
        <f t="shared" si="362"/>
        <v/>
      </c>
      <c r="DK216" s="405" t="str">
        <f t="shared" si="363"/>
        <v/>
      </c>
      <c r="DL216" s="405" t="str">
        <f t="shared" si="364"/>
        <v/>
      </c>
      <c r="DM216" s="405" t="str">
        <f t="shared" si="365"/>
        <v/>
      </c>
      <c r="DN216" s="405" t="str">
        <f t="shared" si="366"/>
        <v/>
      </c>
      <c r="DO216" s="405" t="str">
        <f t="shared" si="367"/>
        <v/>
      </c>
      <c r="DS216" s="386">
        <f t="shared" si="370"/>
        <v>0</v>
      </c>
      <c r="DT216" s="386">
        <f t="shared" si="368"/>
        <v>0</v>
      </c>
      <c r="DU216" s="404">
        <f t="shared" si="369"/>
        <v>0</v>
      </c>
    </row>
    <row r="217" spans="1:125" s="404" customFormat="1" ht="18" hidden="1" customHeight="1">
      <c r="A217" s="140" t="str">
        <f t="shared" si="293"/>
        <v/>
      </c>
      <c r="B217" s="153"/>
      <c r="C217" s="31" t="str">
        <f>IF(B217="","",VLOOKUP(B217,学連登録!$C$2:$G$3000,2,FALSE))</f>
        <v/>
      </c>
      <c r="D217" s="32" t="str">
        <f>IF(B217="","",VLOOKUP(B217,学連登録!$C$2:$G$3000,3,FALSE))</f>
        <v/>
      </c>
      <c r="E217" s="33" t="str">
        <f>IF(B217="","",VLOOKUP(B217,学連登録!$C$2:$G$3000,4,FALSE))</f>
        <v/>
      </c>
      <c r="F217" s="376" t="str">
        <f>IF(B217="","",VLOOKUP(B217,学連登録!$C$2:$I$3000,7,FALSE))</f>
        <v/>
      </c>
      <c r="G217" s="154"/>
      <c r="H217" s="915"/>
      <c r="I217" s="916"/>
      <c r="J217" s="155"/>
      <c r="K217" s="887"/>
      <c r="L217" s="888"/>
      <c r="M217" s="155"/>
      <c r="N217" s="881"/>
      <c r="O217" s="882"/>
      <c r="P217" s="154"/>
      <c r="Q217" s="887"/>
      <c r="R217" s="888"/>
      <c r="S217" s="154"/>
      <c r="T217" s="887"/>
      <c r="U217" s="888"/>
      <c r="V217" s="101" t="str">
        <f>IF(B217="","",VLOOKUP(B217,学連登録!$C$2:$H$3000,6,FALSE))</f>
        <v/>
      </c>
      <c r="W217" s="370"/>
      <c r="X217" s="152"/>
      <c r="Y217" s="116" t="str">
        <f t="shared" si="371"/>
        <v/>
      </c>
      <c r="Z217" s="97" t="str">
        <f>IF(G217="","",VLOOKUP(G217,種目名!$O$5:$T$104,3,0))</f>
        <v/>
      </c>
      <c r="AA217" s="98" t="str">
        <f>IF(J217="","",VLOOKUP(J217,種目名!$O$5:$T$104,3,0))</f>
        <v/>
      </c>
      <c r="AB217" s="117" t="str">
        <f>IF(M217="","",VLOOKUP(M217,種目名!$O$5:$T$104,3,0))</f>
        <v/>
      </c>
      <c r="AC217" s="117" t="str">
        <f>IF(P217="","",VLOOKUP(AF217,種目名!$O$5:$T$104,3,0))</f>
        <v/>
      </c>
      <c r="AD217" s="118" t="str">
        <f>IF(S217="","",VLOOKUP(AI217,種目名!$O$5:$T$104,3,0))</f>
        <v/>
      </c>
      <c r="AE217" s="115">
        <f t="shared" si="372"/>
        <v>0</v>
      </c>
      <c r="AF217" s="152" t="str">
        <f t="shared" si="373"/>
        <v/>
      </c>
      <c r="AG217" s="152" t="str">
        <f t="shared" si="374"/>
        <v/>
      </c>
      <c r="AH217" s="115">
        <f t="shared" si="375"/>
        <v>0</v>
      </c>
      <c r="AI217" s="152" t="str">
        <f t="shared" si="376"/>
        <v/>
      </c>
      <c r="AJ217" s="152" t="str">
        <f t="shared" si="377"/>
        <v/>
      </c>
      <c r="AK217" s="383"/>
      <c r="AL217" s="166">
        <f t="shared" si="294"/>
        <v>0</v>
      </c>
      <c r="AM217" s="392">
        <f t="shared" si="295"/>
        <v>0</v>
      </c>
      <c r="AN217" s="392">
        <f>COUNTIF($B$12:B217,B217)</f>
        <v>0</v>
      </c>
      <c r="AO217" s="392"/>
      <c r="AP217" s="392" t="str">
        <f t="shared" si="296"/>
        <v/>
      </c>
      <c r="AQ217" s="392" t="str">
        <f t="shared" si="297"/>
        <v/>
      </c>
      <c r="AR217" s="392" t="str">
        <f t="shared" si="298"/>
        <v/>
      </c>
      <c r="AS217" s="392" t="str">
        <f t="shared" si="299"/>
        <v/>
      </c>
      <c r="AT217" s="392">
        <f t="shared" si="300"/>
        <v>0</v>
      </c>
      <c r="AU217" s="392" t="str">
        <f t="shared" si="301"/>
        <v/>
      </c>
      <c r="AV217" s="392" t="str">
        <f t="shared" si="302"/>
        <v/>
      </c>
      <c r="AW217" s="392" t="str">
        <f t="shared" si="303"/>
        <v/>
      </c>
      <c r="AX217" s="392" t="str">
        <f t="shared" si="304"/>
        <v/>
      </c>
      <c r="AY217" s="392" t="str">
        <f t="shared" si="305"/>
        <v/>
      </c>
      <c r="AZ217" s="392" t="str">
        <f t="shared" si="306"/>
        <v/>
      </c>
      <c r="BA217" s="392" t="str">
        <f t="shared" si="307"/>
        <v/>
      </c>
      <c r="BB217" s="392" t="str">
        <f t="shared" si="308"/>
        <v/>
      </c>
      <c r="BC217" s="392" t="str">
        <f t="shared" si="309"/>
        <v/>
      </c>
      <c r="BD217" s="396" t="str">
        <f t="shared" si="310"/>
        <v/>
      </c>
      <c r="BE217" s="386">
        <f t="shared" si="311"/>
        <v>0</v>
      </c>
      <c r="BF217" s="152"/>
      <c r="BG217" s="392">
        <f t="shared" si="312"/>
        <v>0</v>
      </c>
      <c r="BH217" s="392">
        <f t="shared" si="313"/>
        <v>0</v>
      </c>
      <c r="BI217" s="405">
        <f t="shared" si="314"/>
        <v>0</v>
      </c>
      <c r="BJ217" s="406">
        <f t="shared" si="290"/>
        <v>0</v>
      </c>
      <c r="BK217" s="391" t="str">
        <f t="shared" si="291"/>
        <v>0</v>
      </c>
      <c r="BL217" s="391" t="str">
        <f t="shared" si="292"/>
        <v>0</v>
      </c>
      <c r="BM217" s="405">
        <f t="shared" si="315"/>
        <v>0</v>
      </c>
      <c r="BN217" s="405" t="str">
        <f t="shared" si="316"/>
        <v>0m0</v>
      </c>
      <c r="BO217" s="392">
        <f t="shared" si="317"/>
        <v>0</v>
      </c>
      <c r="BP217" s="392">
        <f t="shared" si="318"/>
        <v>0</v>
      </c>
      <c r="BQ217" s="405">
        <f t="shared" si="319"/>
        <v>0</v>
      </c>
      <c r="BR217" s="406">
        <f t="shared" si="320"/>
        <v>0</v>
      </c>
      <c r="BS217" s="391" t="str">
        <f t="shared" si="321"/>
        <v>0</v>
      </c>
      <c r="BT217" s="391" t="str">
        <f t="shared" si="322"/>
        <v>0</v>
      </c>
      <c r="BU217" s="405">
        <f t="shared" si="323"/>
        <v>0</v>
      </c>
      <c r="BV217" s="405" t="str">
        <f t="shared" si="324"/>
        <v>0m0</v>
      </c>
      <c r="BW217" s="392">
        <f t="shared" si="325"/>
        <v>0</v>
      </c>
      <c r="BX217" s="392">
        <f t="shared" si="326"/>
        <v>0</v>
      </c>
      <c r="BY217" s="405">
        <f t="shared" si="327"/>
        <v>0</v>
      </c>
      <c r="BZ217" s="406">
        <f t="shared" si="328"/>
        <v>0</v>
      </c>
      <c r="CA217" s="391" t="str">
        <f t="shared" si="329"/>
        <v>0</v>
      </c>
      <c r="CB217" s="391" t="str">
        <f t="shared" si="330"/>
        <v>0</v>
      </c>
      <c r="CC217" s="405">
        <f t="shared" si="331"/>
        <v>0</v>
      </c>
      <c r="CD217" s="405" t="str">
        <f t="shared" si="332"/>
        <v>0m0</v>
      </c>
      <c r="CE217" s="392">
        <f t="shared" si="333"/>
        <v>0</v>
      </c>
      <c r="CF217" s="392">
        <f t="shared" si="334"/>
        <v>0</v>
      </c>
      <c r="CG217" s="405">
        <f t="shared" si="335"/>
        <v>0</v>
      </c>
      <c r="CH217" s="406">
        <f t="shared" si="336"/>
        <v>0</v>
      </c>
      <c r="CI217" s="391" t="str">
        <f t="shared" si="337"/>
        <v>0</v>
      </c>
      <c r="CJ217" s="391" t="str">
        <f t="shared" si="338"/>
        <v>0</v>
      </c>
      <c r="CK217" s="405">
        <f t="shared" si="339"/>
        <v>0</v>
      </c>
      <c r="CL217" s="405" t="str">
        <f t="shared" si="340"/>
        <v>0m0</v>
      </c>
      <c r="CM217" s="392">
        <f t="shared" si="341"/>
        <v>0</v>
      </c>
      <c r="CN217" s="392">
        <f t="shared" si="342"/>
        <v>0</v>
      </c>
      <c r="CO217" s="405">
        <f t="shared" si="343"/>
        <v>0</v>
      </c>
      <c r="CP217" s="406">
        <f t="shared" si="344"/>
        <v>0</v>
      </c>
      <c r="CQ217" s="391" t="str">
        <f t="shared" si="345"/>
        <v>0</v>
      </c>
      <c r="CR217" s="391" t="str">
        <f t="shared" si="346"/>
        <v>0</v>
      </c>
      <c r="CS217" s="405">
        <f t="shared" si="347"/>
        <v>0</v>
      </c>
      <c r="CT217" s="405" t="str">
        <f t="shared" si="348"/>
        <v>0m0</v>
      </c>
      <c r="CU217" s="405">
        <f t="shared" si="349"/>
        <v>0</v>
      </c>
      <c r="CV217" s="405">
        <f t="shared" si="350"/>
        <v>0</v>
      </c>
      <c r="CW217" s="405">
        <f t="shared" si="351"/>
        <v>0</v>
      </c>
      <c r="CX217" s="405">
        <f t="shared" si="352"/>
        <v>0</v>
      </c>
      <c r="CY217" s="405">
        <f t="shared" si="353"/>
        <v>0</v>
      </c>
      <c r="CZ217" s="405" t="str">
        <f t="shared" si="354"/>
        <v/>
      </c>
      <c r="DA217" s="405" t="str">
        <f t="shared" si="355"/>
        <v/>
      </c>
      <c r="DB217" s="405" t="str">
        <f t="shared" si="356"/>
        <v/>
      </c>
      <c r="DC217" s="405" t="str">
        <f t="shared" si="357"/>
        <v/>
      </c>
      <c r="DD217" s="405" t="str">
        <f t="shared" si="358"/>
        <v/>
      </c>
      <c r="DE217" s="405"/>
      <c r="DG217" s="405" t="str">
        <f t="shared" si="359"/>
        <v/>
      </c>
      <c r="DH217" s="405" t="str">
        <f t="shared" si="360"/>
        <v/>
      </c>
      <c r="DI217" s="405">
        <f t="shared" si="361"/>
        <v>0</v>
      </c>
      <c r="DJ217" s="405" t="str">
        <f t="shared" si="362"/>
        <v/>
      </c>
      <c r="DK217" s="405" t="str">
        <f t="shared" si="363"/>
        <v/>
      </c>
      <c r="DL217" s="405" t="str">
        <f t="shared" si="364"/>
        <v/>
      </c>
      <c r="DM217" s="405" t="str">
        <f t="shared" si="365"/>
        <v/>
      </c>
      <c r="DN217" s="405" t="str">
        <f t="shared" si="366"/>
        <v/>
      </c>
      <c r="DO217" s="405" t="str">
        <f t="shared" si="367"/>
        <v/>
      </c>
      <c r="DS217" s="386">
        <f t="shared" si="370"/>
        <v>0</v>
      </c>
      <c r="DT217" s="386">
        <f t="shared" si="368"/>
        <v>0</v>
      </c>
      <c r="DU217" s="404">
        <f t="shared" si="369"/>
        <v>0</v>
      </c>
    </row>
    <row r="218" spans="1:125" s="404" customFormat="1" ht="18" hidden="1" customHeight="1">
      <c r="A218" s="140" t="str">
        <f t="shared" si="293"/>
        <v/>
      </c>
      <c r="B218" s="153"/>
      <c r="C218" s="31" t="str">
        <f>IF(B218="","",VLOOKUP(B218,学連登録!$C$2:$G$3000,2,FALSE))</f>
        <v/>
      </c>
      <c r="D218" s="32" t="str">
        <f>IF(B218="","",VLOOKUP(B218,学連登録!$C$2:$G$3000,3,FALSE))</f>
        <v/>
      </c>
      <c r="E218" s="33" t="str">
        <f>IF(B218="","",VLOOKUP(B218,学連登録!$C$2:$G$3000,4,FALSE))</f>
        <v/>
      </c>
      <c r="F218" s="376" t="str">
        <f>IF(B218="","",VLOOKUP(B218,学連登録!$C$2:$I$3000,7,FALSE))</f>
        <v/>
      </c>
      <c r="G218" s="154"/>
      <c r="H218" s="915"/>
      <c r="I218" s="916"/>
      <c r="J218" s="155"/>
      <c r="K218" s="887"/>
      <c r="L218" s="888"/>
      <c r="M218" s="155"/>
      <c r="N218" s="881"/>
      <c r="O218" s="882"/>
      <c r="P218" s="154"/>
      <c r="Q218" s="887"/>
      <c r="R218" s="888"/>
      <c r="S218" s="154"/>
      <c r="T218" s="887"/>
      <c r="U218" s="888"/>
      <c r="V218" s="101" t="str">
        <f>IF(B218="","",VLOOKUP(B218,学連登録!$C$2:$H$3000,6,FALSE))</f>
        <v/>
      </c>
      <c r="W218" s="370"/>
      <c r="X218" s="152"/>
      <c r="Y218" s="116" t="str">
        <f t="shared" si="371"/>
        <v/>
      </c>
      <c r="Z218" s="97" t="str">
        <f>IF(G218="","",VLOOKUP(G218,種目名!$O$5:$T$104,3,0))</f>
        <v/>
      </c>
      <c r="AA218" s="98" t="str">
        <f>IF(J218="","",VLOOKUP(J218,種目名!$O$5:$T$104,3,0))</f>
        <v/>
      </c>
      <c r="AB218" s="117" t="str">
        <f>IF(M218="","",VLOOKUP(M218,種目名!$O$5:$T$104,3,0))</f>
        <v/>
      </c>
      <c r="AC218" s="117" t="str">
        <f>IF(P218="","",VLOOKUP(AF218,種目名!$O$5:$T$104,3,0))</f>
        <v/>
      </c>
      <c r="AD218" s="118" t="str">
        <f>IF(S218="","",VLOOKUP(AI218,種目名!$O$5:$T$104,3,0))</f>
        <v/>
      </c>
      <c r="AE218" s="115">
        <f t="shared" si="372"/>
        <v>0</v>
      </c>
      <c r="AF218" s="152" t="str">
        <f t="shared" si="373"/>
        <v/>
      </c>
      <c r="AG218" s="152" t="str">
        <f t="shared" si="374"/>
        <v/>
      </c>
      <c r="AH218" s="115">
        <f t="shared" si="375"/>
        <v>0</v>
      </c>
      <c r="AI218" s="152" t="str">
        <f t="shared" si="376"/>
        <v/>
      </c>
      <c r="AJ218" s="152" t="str">
        <f t="shared" si="377"/>
        <v/>
      </c>
      <c r="AK218" s="383"/>
      <c r="AL218" s="166">
        <f t="shared" si="294"/>
        <v>0</v>
      </c>
      <c r="AM218" s="392">
        <f t="shared" si="295"/>
        <v>0</v>
      </c>
      <c r="AN218" s="392">
        <f>COUNTIF($B$12:B218,B218)</f>
        <v>0</v>
      </c>
      <c r="AO218" s="392"/>
      <c r="AP218" s="392" t="str">
        <f t="shared" si="296"/>
        <v/>
      </c>
      <c r="AQ218" s="392" t="str">
        <f t="shared" si="297"/>
        <v/>
      </c>
      <c r="AR218" s="392" t="str">
        <f t="shared" si="298"/>
        <v/>
      </c>
      <c r="AS218" s="392" t="str">
        <f t="shared" si="299"/>
        <v/>
      </c>
      <c r="AT218" s="392">
        <f t="shared" si="300"/>
        <v>0</v>
      </c>
      <c r="AU218" s="392" t="str">
        <f t="shared" si="301"/>
        <v/>
      </c>
      <c r="AV218" s="392" t="str">
        <f t="shared" si="302"/>
        <v/>
      </c>
      <c r="AW218" s="392" t="str">
        <f t="shared" si="303"/>
        <v/>
      </c>
      <c r="AX218" s="392" t="str">
        <f t="shared" si="304"/>
        <v/>
      </c>
      <c r="AY218" s="392" t="str">
        <f t="shared" si="305"/>
        <v/>
      </c>
      <c r="AZ218" s="392" t="str">
        <f t="shared" si="306"/>
        <v/>
      </c>
      <c r="BA218" s="392" t="str">
        <f t="shared" si="307"/>
        <v/>
      </c>
      <c r="BB218" s="392" t="str">
        <f t="shared" si="308"/>
        <v/>
      </c>
      <c r="BC218" s="392" t="str">
        <f t="shared" si="309"/>
        <v/>
      </c>
      <c r="BD218" s="396" t="str">
        <f t="shared" si="310"/>
        <v/>
      </c>
      <c r="BE218" s="386">
        <f t="shared" si="311"/>
        <v>0</v>
      </c>
      <c r="BF218" s="152"/>
      <c r="BG218" s="392">
        <f t="shared" si="312"/>
        <v>0</v>
      </c>
      <c r="BH218" s="392">
        <f t="shared" si="313"/>
        <v>0</v>
      </c>
      <c r="BI218" s="405">
        <f t="shared" si="314"/>
        <v>0</v>
      </c>
      <c r="BJ218" s="406">
        <f t="shared" si="290"/>
        <v>0</v>
      </c>
      <c r="BK218" s="391" t="str">
        <f t="shared" si="291"/>
        <v>0</v>
      </c>
      <c r="BL218" s="391" t="str">
        <f t="shared" si="292"/>
        <v>0</v>
      </c>
      <c r="BM218" s="405">
        <f t="shared" si="315"/>
        <v>0</v>
      </c>
      <c r="BN218" s="405" t="str">
        <f t="shared" si="316"/>
        <v>0m0</v>
      </c>
      <c r="BO218" s="392">
        <f t="shared" si="317"/>
        <v>0</v>
      </c>
      <c r="BP218" s="392">
        <f t="shared" si="318"/>
        <v>0</v>
      </c>
      <c r="BQ218" s="405">
        <f t="shared" si="319"/>
        <v>0</v>
      </c>
      <c r="BR218" s="406">
        <f t="shared" si="320"/>
        <v>0</v>
      </c>
      <c r="BS218" s="391" t="str">
        <f t="shared" si="321"/>
        <v>0</v>
      </c>
      <c r="BT218" s="391" t="str">
        <f t="shared" si="322"/>
        <v>0</v>
      </c>
      <c r="BU218" s="405">
        <f t="shared" si="323"/>
        <v>0</v>
      </c>
      <c r="BV218" s="405" t="str">
        <f t="shared" si="324"/>
        <v>0m0</v>
      </c>
      <c r="BW218" s="392">
        <f t="shared" si="325"/>
        <v>0</v>
      </c>
      <c r="BX218" s="392">
        <f t="shared" si="326"/>
        <v>0</v>
      </c>
      <c r="BY218" s="405">
        <f t="shared" si="327"/>
        <v>0</v>
      </c>
      <c r="BZ218" s="406">
        <f t="shared" si="328"/>
        <v>0</v>
      </c>
      <c r="CA218" s="391" t="str">
        <f t="shared" si="329"/>
        <v>0</v>
      </c>
      <c r="CB218" s="391" t="str">
        <f t="shared" si="330"/>
        <v>0</v>
      </c>
      <c r="CC218" s="405">
        <f t="shared" si="331"/>
        <v>0</v>
      </c>
      <c r="CD218" s="405" t="str">
        <f t="shared" si="332"/>
        <v>0m0</v>
      </c>
      <c r="CE218" s="392">
        <f t="shared" si="333"/>
        <v>0</v>
      </c>
      <c r="CF218" s="392">
        <f t="shared" si="334"/>
        <v>0</v>
      </c>
      <c r="CG218" s="405">
        <f t="shared" si="335"/>
        <v>0</v>
      </c>
      <c r="CH218" s="406">
        <f t="shared" si="336"/>
        <v>0</v>
      </c>
      <c r="CI218" s="391" t="str">
        <f t="shared" si="337"/>
        <v>0</v>
      </c>
      <c r="CJ218" s="391" t="str">
        <f t="shared" si="338"/>
        <v>0</v>
      </c>
      <c r="CK218" s="405">
        <f t="shared" si="339"/>
        <v>0</v>
      </c>
      <c r="CL218" s="405" t="str">
        <f t="shared" si="340"/>
        <v>0m0</v>
      </c>
      <c r="CM218" s="392">
        <f t="shared" si="341"/>
        <v>0</v>
      </c>
      <c r="CN218" s="392">
        <f t="shared" si="342"/>
        <v>0</v>
      </c>
      <c r="CO218" s="405">
        <f t="shared" si="343"/>
        <v>0</v>
      </c>
      <c r="CP218" s="406">
        <f t="shared" si="344"/>
        <v>0</v>
      </c>
      <c r="CQ218" s="391" t="str">
        <f t="shared" si="345"/>
        <v>0</v>
      </c>
      <c r="CR218" s="391" t="str">
        <f t="shared" si="346"/>
        <v>0</v>
      </c>
      <c r="CS218" s="405">
        <f t="shared" si="347"/>
        <v>0</v>
      </c>
      <c r="CT218" s="405" t="str">
        <f t="shared" si="348"/>
        <v>0m0</v>
      </c>
      <c r="CU218" s="405">
        <f t="shared" si="349"/>
        <v>0</v>
      </c>
      <c r="CV218" s="405">
        <f t="shared" si="350"/>
        <v>0</v>
      </c>
      <c r="CW218" s="405">
        <f t="shared" si="351"/>
        <v>0</v>
      </c>
      <c r="CX218" s="405">
        <f t="shared" si="352"/>
        <v>0</v>
      </c>
      <c r="CY218" s="405">
        <f t="shared" si="353"/>
        <v>0</v>
      </c>
      <c r="CZ218" s="405" t="str">
        <f t="shared" si="354"/>
        <v/>
      </c>
      <c r="DA218" s="405" t="str">
        <f t="shared" si="355"/>
        <v/>
      </c>
      <c r="DB218" s="405" t="str">
        <f t="shared" si="356"/>
        <v/>
      </c>
      <c r="DC218" s="405" t="str">
        <f t="shared" si="357"/>
        <v/>
      </c>
      <c r="DD218" s="405" t="str">
        <f t="shared" si="358"/>
        <v/>
      </c>
      <c r="DE218" s="405"/>
      <c r="DG218" s="405" t="str">
        <f t="shared" si="359"/>
        <v/>
      </c>
      <c r="DH218" s="405" t="str">
        <f t="shared" si="360"/>
        <v/>
      </c>
      <c r="DI218" s="405">
        <f t="shared" si="361"/>
        <v>0</v>
      </c>
      <c r="DJ218" s="405" t="str">
        <f t="shared" si="362"/>
        <v/>
      </c>
      <c r="DK218" s="405" t="str">
        <f t="shared" si="363"/>
        <v/>
      </c>
      <c r="DL218" s="405" t="str">
        <f t="shared" si="364"/>
        <v/>
      </c>
      <c r="DM218" s="405" t="str">
        <f t="shared" si="365"/>
        <v/>
      </c>
      <c r="DN218" s="405" t="str">
        <f t="shared" si="366"/>
        <v/>
      </c>
      <c r="DO218" s="405" t="str">
        <f t="shared" si="367"/>
        <v/>
      </c>
      <c r="DS218" s="386">
        <f t="shared" si="370"/>
        <v>0</v>
      </c>
      <c r="DT218" s="386">
        <f t="shared" si="368"/>
        <v>0</v>
      </c>
      <c r="DU218" s="404">
        <f t="shared" si="369"/>
        <v>0</v>
      </c>
    </row>
    <row r="219" spans="1:125" s="404" customFormat="1" ht="18" hidden="1" customHeight="1">
      <c r="A219" s="140" t="str">
        <f t="shared" si="293"/>
        <v/>
      </c>
      <c r="B219" s="153"/>
      <c r="C219" s="31" t="str">
        <f>IF(B219="","",VLOOKUP(B219,学連登録!$C$2:$G$3000,2,FALSE))</f>
        <v/>
      </c>
      <c r="D219" s="32" t="str">
        <f>IF(B219="","",VLOOKUP(B219,学連登録!$C$2:$G$3000,3,FALSE))</f>
        <v/>
      </c>
      <c r="E219" s="33" t="str">
        <f>IF(B219="","",VLOOKUP(B219,学連登録!$C$2:$G$3000,4,FALSE))</f>
        <v/>
      </c>
      <c r="F219" s="376" t="str">
        <f>IF(B219="","",VLOOKUP(B219,学連登録!$C$2:$I$3000,7,FALSE))</f>
        <v/>
      </c>
      <c r="G219" s="154"/>
      <c r="H219" s="915"/>
      <c r="I219" s="916"/>
      <c r="J219" s="155"/>
      <c r="K219" s="887"/>
      <c r="L219" s="888"/>
      <c r="M219" s="155"/>
      <c r="N219" s="881"/>
      <c r="O219" s="882"/>
      <c r="P219" s="154"/>
      <c r="Q219" s="887"/>
      <c r="R219" s="888"/>
      <c r="S219" s="154"/>
      <c r="T219" s="887"/>
      <c r="U219" s="888"/>
      <c r="V219" s="101" t="str">
        <f>IF(B219="","",VLOOKUP(B219,学連登録!$C$2:$H$3000,6,FALSE))</f>
        <v/>
      </c>
      <c r="W219" s="370"/>
      <c r="X219" s="152"/>
      <c r="Y219" s="116" t="str">
        <f t="shared" si="371"/>
        <v/>
      </c>
      <c r="Z219" s="97" t="str">
        <f>IF(G219="","",VLOOKUP(G219,種目名!$O$5:$T$104,3,0))</f>
        <v/>
      </c>
      <c r="AA219" s="98" t="str">
        <f>IF(J219="","",VLOOKUP(J219,種目名!$O$5:$T$104,3,0))</f>
        <v/>
      </c>
      <c r="AB219" s="117" t="str">
        <f>IF(M219="","",VLOOKUP(M219,種目名!$O$5:$T$104,3,0))</f>
        <v/>
      </c>
      <c r="AC219" s="117" t="str">
        <f>IF(P219="","",VLOOKUP(AF219,種目名!$O$5:$T$104,3,0))</f>
        <v/>
      </c>
      <c r="AD219" s="118" t="str">
        <f>IF(S219="","",VLOOKUP(AI219,種目名!$O$5:$T$104,3,0))</f>
        <v/>
      </c>
      <c r="AE219" s="115">
        <f t="shared" si="372"/>
        <v>0</v>
      </c>
      <c r="AF219" s="152" t="str">
        <f t="shared" si="373"/>
        <v/>
      </c>
      <c r="AG219" s="152" t="str">
        <f t="shared" si="374"/>
        <v/>
      </c>
      <c r="AH219" s="115">
        <f t="shared" si="375"/>
        <v>0</v>
      </c>
      <c r="AI219" s="152" t="str">
        <f t="shared" si="376"/>
        <v/>
      </c>
      <c r="AJ219" s="152" t="str">
        <f t="shared" si="377"/>
        <v/>
      </c>
      <c r="AK219" s="383"/>
      <c r="AL219" s="166">
        <f t="shared" si="294"/>
        <v>0</v>
      </c>
      <c r="AM219" s="392">
        <f t="shared" si="295"/>
        <v>0</v>
      </c>
      <c r="AN219" s="392">
        <f>COUNTIF($B$12:B219,B219)</f>
        <v>0</v>
      </c>
      <c r="AO219" s="392"/>
      <c r="AP219" s="392" t="str">
        <f t="shared" si="296"/>
        <v/>
      </c>
      <c r="AQ219" s="392" t="str">
        <f t="shared" si="297"/>
        <v/>
      </c>
      <c r="AR219" s="392" t="str">
        <f t="shared" si="298"/>
        <v/>
      </c>
      <c r="AS219" s="392" t="str">
        <f t="shared" si="299"/>
        <v/>
      </c>
      <c r="AT219" s="392">
        <f t="shared" si="300"/>
        <v>0</v>
      </c>
      <c r="AU219" s="392" t="str">
        <f t="shared" si="301"/>
        <v/>
      </c>
      <c r="AV219" s="392" t="str">
        <f t="shared" si="302"/>
        <v/>
      </c>
      <c r="AW219" s="392" t="str">
        <f t="shared" si="303"/>
        <v/>
      </c>
      <c r="AX219" s="392" t="str">
        <f t="shared" si="304"/>
        <v/>
      </c>
      <c r="AY219" s="392" t="str">
        <f t="shared" si="305"/>
        <v/>
      </c>
      <c r="AZ219" s="392" t="str">
        <f t="shared" si="306"/>
        <v/>
      </c>
      <c r="BA219" s="392" t="str">
        <f t="shared" si="307"/>
        <v/>
      </c>
      <c r="BB219" s="392" t="str">
        <f t="shared" si="308"/>
        <v/>
      </c>
      <c r="BC219" s="392" t="str">
        <f t="shared" si="309"/>
        <v/>
      </c>
      <c r="BD219" s="396" t="str">
        <f t="shared" si="310"/>
        <v/>
      </c>
      <c r="BE219" s="386">
        <f t="shared" si="311"/>
        <v>0</v>
      </c>
      <c r="BF219" s="152"/>
      <c r="BG219" s="392">
        <f t="shared" si="312"/>
        <v>0</v>
      </c>
      <c r="BH219" s="392">
        <f t="shared" si="313"/>
        <v>0</v>
      </c>
      <c r="BI219" s="405">
        <f t="shared" si="314"/>
        <v>0</v>
      </c>
      <c r="BJ219" s="406">
        <f t="shared" si="290"/>
        <v>0</v>
      </c>
      <c r="BK219" s="391" t="str">
        <f t="shared" si="291"/>
        <v>0</v>
      </c>
      <c r="BL219" s="391" t="str">
        <f t="shared" si="292"/>
        <v>0</v>
      </c>
      <c r="BM219" s="405">
        <f t="shared" si="315"/>
        <v>0</v>
      </c>
      <c r="BN219" s="405" t="str">
        <f t="shared" si="316"/>
        <v>0m0</v>
      </c>
      <c r="BO219" s="392">
        <f t="shared" si="317"/>
        <v>0</v>
      </c>
      <c r="BP219" s="392">
        <f t="shared" si="318"/>
        <v>0</v>
      </c>
      <c r="BQ219" s="405">
        <f t="shared" si="319"/>
        <v>0</v>
      </c>
      <c r="BR219" s="406">
        <f t="shared" si="320"/>
        <v>0</v>
      </c>
      <c r="BS219" s="391" t="str">
        <f t="shared" si="321"/>
        <v>0</v>
      </c>
      <c r="BT219" s="391" t="str">
        <f t="shared" si="322"/>
        <v>0</v>
      </c>
      <c r="BU219" s="405">
        <f t="shared" si="323"/>
        <v>0</v>
      </c>
      <c r="BV219" s="405" t="str">
        <f t="shared" si="324"/>
        <v>0m0</v>
      </c>
      <c r="BW219" s="392">
        <f t="shared" si="325"/>
        <v>0</v>
      </c>
      <c r="BX219" s="392">
        <f t="shared" si="326"/>
        <v>0</v>
      </c>
      <c r="BY219" s="405">
        <f t="shared" si="327"/>
        <v>0</v>
      </c>
      <c r="BZ219" s="406">
        <f t="shared" si="328"/>
        <v>0</v>
      </c>
      <c r="CA219" s="391" t="str">
        <f t="shared" si="329"/>
        <v>0</v>
      </c>
      <c r="CB219" s="391" t="str">
        <f t="shared" si="330"/>
        <v>0</v>
      </c>
      <c r="CC219" s="405">
        <f t="shared" si="331"/>
        <v>0</v>
      </c>
      <c r="CD219" s="405" t="str">
        <f t="shared" si="332"/>
        <v>0m0</v>
      </c>
      <c r="CE219" s="392">
        <f t="shared" si="333"/>
        <v>0</v>
      </c>
      <c r="CF219" s="392">
        <f t="shared" si="334"/>
        <v>0</v>
      </c>
      <c r="CG219" s="405">
        <f t="shared" si="335"/>
        <v>0</v>
      </c>
      <c r="CH219" s="406">
        <f t="shared" si="336"/>
        <v>0</v>
      </c>
      <c r="CI219" s="391" t="str">
        <f t="shared" si="337"/>
        <v>0</v>
      </c>
      <c r="CJ219" s="391" t="str">
        <f t="shared" si="338"/>
        <v>0</v>
      </c>
      <c r="CK219" s="405">
        <f t="shared" si="339"/>
        <v>0</v>
      </c>
      <c r="CL219" s="405" t="str">
        <f t="shared" si="340"/>
        <v>0m0</v>
      </c>
      <c r="CM219" s="392">
        <f t="shared" si="341"/>
        <v>0</v>
      </c>
      <c r="CN219" s="392">
        <f t="shared" si="342"/>
        <v>0</v>
      </c>
      <c r="CO219" s="405">
        <f t="shared" si="343"/>
        <v>0</v>
      </c>
      <c r="CP219" s="406">
        <f t="shared" si="344"/>
        <v>0</v>
      </c>
      <c r="CQ219" s="391" t="str">
        <f t="shared" si="345"/>
        <v>0</v>
      </c>
      <c r="CR219" s="391" t="str">
        <f t="shared" si="346"/>
        <v>0</v>
      </c>
      <c r="CS219" s="405">
        <f t="shared" si="347"/>
        <v>0</v>
      </c>
      <c r="CT219" s="405" t="str">
        <f t="shared" si="348"/>
        <v>0m0</v>
      </c>
      <c r="CU219" s="405">
        <f t="shared" si="349"/>
        <v>0</v>
      </c>
      <c r="CV219" s="405">
        <f t="shared" si="350"/>
        <v>0</v>
      </c>
      <c r="CW219" s="405">
        <f t="shared" si="351"/>
        <v>0</v>
      </c>
      <c r="CX219" s="405">
        <f t="shared" si="352"/>
        <v>0</v>
      </c>
      <c r="CY219" s="405">
        <f t="shared" si="353"/>
        <v>0</v>
      </c>
      <c r="CZ219" s="405" t="str">
        <f t="shared" si="354"/>
        <v/>
      </c>
      <c r="DA219" s="405" t="str">
        <f t="shared" si="355"/>
        <v/>
      </c>
      <c r="DB219" s="405" t="str">
        <f t="shared" si="356"/>
        <v/>
      </c>
      <c r="DC219" s="405" t="str">
        <f t="shared" si="357"/>
        <v/>
      </c>
      <c r="DD219" s="405" t="str">
        <f t="shared" si="358"/>
        <v/>
      </c>
      <c r="DE219" s="405"/>
      <c r="DG219" s="405" t="str">
        <f t="shared" si="359"/>
        <v/>
      </c>
      <c r="DH219" s="405" t="str">
        <f t="shared" si="360"/>
        <v/>
      </c>
      <c r="DI219" s="405">
        <f t="shared" si="361"/>
        <v>0</v>
      </c>
      <c r="DJ219" s="405" t="str">
        <f t="shared" si="362"/>
        <v/>
      </c>
      <c r="DK219" s="405" t="str">
        <f t="shared" si="363"/>
        <v/>
      </c>
      <c r="DL219" s="405" t="str">
        <f t="shared" si="364"/>
        <v/>
      </c>
      <c r="DM219" s="405" t="str">
        <f t="shared" si="365"/>
        <v/>
      </c>
      <c r="DN219" s="405" t="str">
        <f t="shared" si="366"/>
        <v/>
      </c>
      <c r="DO219" s="405" t="str">
        <f t="shared" si="367"/>
        <v/>
      </c>
      <c r="DS219" s="386">
        <f t="shared" si="370"/>
        <v>0</v>
      </c>
      <c r="DT219" s="386">
        <f t="shared" si="368"/>
        <v>0</v>
      </c>
      <c r="DU219" s="404">
        <f t="shared" si="369"/>
        <v>0</v>
      </c>
    </row>
    <row r="220" spans="1:125" s="404" customFormat="1" ht="18" hidden="1" customHeight="1">
      <c r="A220" s="140" t="str">
        <f t="shared" si="293"/>
        <v/>
      </c>
      <c r="B220" s="153"/>
      <c r="C220" s="31" t="str">
        <f>IF(B220="","",VLOOKUP(B220,学連登録!$C$2:$G$3000,2,FALSE))</f>
        <v/>
      </c>
      <c r="D220" s="32" t="str">
        <f>IF(B220="","",VLOOKUP(B220,学連登録!$C$2:$G$3000,3,FALSE))</f>
        <v/>
      </c>
      <c r="E220" s="33" t="str">
        <f>IF(B220="","",VLOOKUP(B220,学連登録!$C$2:$G$3000,4,FALSE))</f>
        <v/>
      </c>
      <c r="F220" s="376" t="str">
        <f>IF(B220="","",VLOOKUP(B220,学連登録!$C$2:$I$3000,7,FALSE))</f>
        <v/>
      </c>
      <c r="G220" s="154"/>
      <c r="H220" s="915"/>
      <c r="I220" s="916"/>
      <c r="J220" s="155"/>
      <c r="K220" s="887"/>
      <c r="L220" s="888"/>
      <c r="M220" s="155"/>
      <c r="N220" s="881"/>
      <c r="O220" s="882"/>
      <c r="P220" s="154"/>
      <c r="Q220" s="887"/>
      <c r="R220" s="888"/>
      <c r="S220" s="154"/>
      <c r="T220" s="887"/>
      <c r="U220" s="888"/>
      <c r="V220" s="101" t="str">
        <f>IF(B220="","",VLOOKUP(B220,学連登録!$C$2:$H$3000,6,FALSE))</f>
        <v/>
      </c>
      <c r="W220" s="370"/>
      <c r="X220" s="152"/>
      <c r="Y220" s="116" t="str">
        <f t="shared" si="371"/>
        <v/>
      </c>
      <c r="Z220" s="97" t="str">
        <f>IF(G220="","",VLOOKUP(G220,種目名!$O$5:$T$104,3,0))</f>
        <v/>
      </c>
      <c r="AA220" s="98" t="str">
        <f>IF(J220="","",VLOOKUP(J220,種目名!$O$5:$T$104,3,0))</f>
        <v/>
      </c>
      <c r="AB220" s="117" t="str">
        <f>IF(M220="","",VLOOKUP(M220,種目名!$O$5:$T$104,3,0))</f>
        <v/>
      </c>
      <c r="AC220" s="117" t="str">
        <f>IF(P220="","",VLOOKUP(AF220,種目名!$O$5:$T$104,3,0))</f>
        <v/>
      </c>
      <c r="AD220" s="118" t="str">
        <f>IF(S220="","",VLOOKUP(AI220,種目名!$O$5:$T$104,3,0))</f>
        <v/>
      </c>
      <c r="AE220" s="115">
        <f t="shared" si="372"/>
        <v>0</v>
      </c>
      <c r="AF220" s="152" t="str">
        <f t="shared" si="373"/>
        <v/>
      </c>
      <c r="AG220" s="152" t="str">
        <f t="shared" si="374"/>
        <v/>
      </c>
      <c r="AH220" s="115">
        <f t="shared" si="375"/>
        <v>0</v>
      </c>
      <c r="AI220" s="152" t="str">
        <f t="shared" si="376"/>
        <v/>
      </c>
      <c r="AJ220" s="152" t="str">
        <f t="shared" si="377"/>
        <v/>
      </c>
      <c r="AK220" s="383"/>
      <c r="AL220" s="166">
        <f t="shared" si="294"/>
        <v>0</v>
      </c>
      <c r="AM220" s="392">
        <f t="shared" si="295"/>
        <v>0</v>
      </c>
      <c r="AN220" s="392">
        <f>COUNTIF($B$12:B220,B220)</f>
        <v>0</v>
      </c>
      <c r="AO220" s="392"/>
      <c r="AP220" s="392" t="str">
        <f t="shared" si="296"/>
        <v/>
      </c>
      <c r="AQ220" s="392" t="str">
        <f t="shared" si="297"/>
        <v/>
      </c>
      <c r="AR220" s="392" t="str">
        <f t="shared" si="298"/>
        <v/>
      </c>
      <c r="AS220" s="392" t="str">
        <f t="shared" si="299"/>
        <v/>
      </c>
      <c r="AT220" s="392">
        <f t="shared" si="300"/>
        <v>0</v>
      </c>
      <c r="AU220" s="392" t="str">
        <f t="shared" si="301"/>
        <v/>
      </c>
      <c r="AV220" s="392" t="str">
        <f t="shared" si="302"/>
        <v/>
      </c>
      <c r="AW220" s="392" t="str">
        <f t="shared" si="303"/>
        <v/>
      </c>
      <c r="AX220" s="392" t="str">
        <f t="shared" si="304"/>
        <v/>
      </c>
      <c r="AY220" s="392" t="str">
        <f t="shared" si="305"/>
        <v/>
      </c>
      <c r="AZ220" s="392" t="str">
        <f t="shared" si="306"/>
        <v/>
      </c>
      <c r="BA220" s="392" t="str">
        <f t="shared" si="307"/>
        <v/>
      </c>
      <c r="BB220" s="392" t="str">
        <f t="shared" si="308"/>
        <v/>
      </c>
      <c r="BC220" s="392" t="str">
        <f t="shared" si="309"/>
        <v/>
      </c>
      <c r="BD220" s="396" t="str">
        <f t="shared" si="310"/>
        <v/>
      </c>
      <c r="BE220" s="386">
        <f t="shared" si="311"/>
        <v>0</v>
      </c>
      <c r="BF220" s="152"/>
      <c r="BG220" s="392">
        <f t="shared" si="312"/>
        <v>0</v>
      </c>
      <c r="BH220" s="392">
        <f t="shared" si="313"/>
        <v>0</v>
      </c>
      <c r="BI220" s="405">
        <f t="shared" si="314"/>
        <v>0</v>
      </c>
      <c r="BJ220" s="406">
        <f t="shared" si="290"/>
        <v>0</v>
      </c>
      <c r="BK220" s="391" t="str">
        <f t="shared" si="291"/>
        <v>0</v>
      </c>
      <c r="BL220" s="391" t="str">
        <f t="shared" si="292"/>
        <v>0</v>
      </c>
      <c r="BM220" s="405">
        <f t="shared" si="315"/>
        <v>0</v>
      </c>
      <c r="BN220" s="405" t="str">
        <f t="shared" si="316"/>
        <v>0m0</v>
      </c>
      <c r="BO220" s="392">
        <f t="shared" si="317"/>
        <v>0</v>
      </c>
      <c r="BP220" s="392">
        <f t="shared" si="318"/>
        <v>0</v>
      </c>
      <c r="BQ220" s="405">
        <f t="shared" si="319"/>
        <v>0</v>
      </c>
      <c r="BR220" s="406">
        <f t="shared" si="320"/>
        <v>0</v>
      </c>
      <c r="BS220" s="391" t="str">
        <f t="shared" si="321"/>
        <v>0</v>
      </c>
      <c r="BT220" s="391" t="str">
        <f t="shared" si="322"/>
        <v>0</v>
      </c>
      <c r="BU220" s="405">
        <f t="shared" si="323"/>
        <v>0</v>
      </c>
      <c r="BV220" s="405" t="str">
        <f t="shared" si="324"/>
        <v>0m0</v>
      </c>
      <c r="BW220" s="392">
        <f t="shared" si="325"/>
        <v>0</v>
      </c>
      <c r="BX220" s="392">
        <f t="shared" si="326"/>
        <v>0</v>
      </c>
      <c r="BY220" s="405">
        <f t="shared" si="327"/>
        <v>0</v>
      </c>
      <c r="BZ220" s="406">
        <f t="shared" si="328"/>
        <v>0</v>
      </c>
      <c r="CA220" s="391" t="str">
        <f t="shared" si="329"/>
        <v>0</v>
      </c>
      <c r="CB220" s="391" t="str">
        <f t="shared" si="330"/>
        <v>0</v>
      </c>
      <c r="CC220" s="405">
        <f t="shared" si="331"/>
        <v>0</v>
      </c>
      <c r="CD220" s="405" t="str">
        <f t="shared" si="332"/>
        <v>0m0</v>
      </c>
      <c r="CE220" s="392">
        <f t="shared" si="333"/>
        <v>0</v>
      </c>
      <c r="CF220" s="392">
        <f t="shared" si="334"/>
        <v>0</v>
      </c>
      <c r="CG220" s="405">
        <f t="shared" si="335"/>
        <v>0</v>
      </c>
      <c r="CH220" s="406">
        <f t="shared" si="336"/>
        <v>0</v>
      </c>
      <c r="CI220" s="391" t="str">
        <f t="shared" si="337"/>
        <v>0</v>
      </c>
      <c r="CJ220" s="391" t="str">
        <f t="shared" si="338"/>
        <v>0</v>
      </c>
      <c r="CK220" s="405">
        <f t="shared" si="339"/>
        <v>0</v>
      </c>
      <c r="CL220" s="405" t="str">
        <f t="shared" si="340"/>
        <v>0m0</v>
      </c>
      <c r="CM220" s="392">
        <f t="shared" si="341"/>
        <v>0</v>
      </c>
      <c r="CN220" s="392">
        <f t="shared" si="342"/>
        <v>0</v>
      </c>
      <c r="CO220" s="405">
        <f t="shared" si="343"/>
        <v>0</v>
      </c>
      <c r="CP220" s="406">
        <f t="shared" si="344"/>
        <v>0</v>
      </c>
      <c r="CQ220" s="391" t="str">
        <f t="shared" si="345"/>
        <v>0</v>
      </c>
      <c r="CR220" s="391" t="str">
        <f t="shared" si="346"/>
        <v>0</v>
      </c>
      <c r="CS220" s="405">
        <f t="shared" si="347"/>
        <v>0</v>
      </c>
      <c r="CT220" s="405" t="str">
        <f t="shared" si="348"/>
        <v>0m0</v>
      </c>
      <c r="CU220" s="405">
        <f t="shared" si="349"/>
        <v>0</v>
      </c>
      <c r="CV220" s="405">
        <f t="shared" si="350"/>
        <v>0</v>
      </c>
      <c r="CW220" s="405">
        <f t="shared" si="351"/>
        <v>0</v>
      </c>
      <c r="CX220" s="405">
        <f t="shared" si="352"/>
        <v>0</v>
      </c>
      <c r="CY220" s="405">
        <f t="shared" si="353"/>
        <v>0</v>
      </c>
      <c r="CZ220" s="405" t="str">
        <f t="shared" si="354"/>
        <v/>
      </c>
      <c r="DA220" s="405" t="str">
        <f t="shared" si="355"/>
        <v/>
      </c>
      <c r="DB220" s="405" t="str">
        <f t="shared" si="356"/>
        <v/>
      </c>
      <c r="DC220" s="405" t="str">
        <f t="shared" si="357"/>
        <v/>
      </c>
      <c r="DD220" s="405" t="str">
        <f t="shared" si="358"/>
        <v/>
      </c>
      <c r="DE220" s="405"/>
      <c r="DG220" s="405" t="str">
        <f t="shared" si="359"/>
        <v/>
      </c>
      <c r="DH220" s="405" t="str">
        <f t="shared" si="360"/>
        <v/>
      </c>
      <c r="DI220" s="405">
        <f t="shared" si="361"/>
        <v>0</v>
      </c>
      <c r="DJ220" s="405" t="str">
        <f t="shared" si="362"/>
        <v/>
      </c>
      <c r="DK220" s="405" t="str">
        <f t="shared" si="363"/>
        <v/>
      </c>
      <c r="DL220" s="405" t="str">
        <f t="shared" si="364"/>
        <v/>
      </c>
      <c r="DM220" s="405" t="str">
        <f t="shared" si="365"/>
        <v/>
      </c>
      <c r="DN220" s="405" t="str">
        <f t="shared" si="366"/>
        <v/>
      </c>
      <c r="DO220" s="405" t="str">
        <f t="shared" si="367"/>
        <v/>
      </c>
      <c r="DS220" s="386">
        <f t="shared" si="370"/>
        <v>0</v>
      </c>
      <c r="DT220" s="386">
        <f t="shared" si="368"/>
        <v>0</v>
      </c>
      <c r="DU220" s="404">
        <f t="shared" si="369"/>
        <v>0</v>
      </c>
    </row>
    <row r="221" spans="1:125" s="404" customFormat="1" ht="18" hidden="1" customHeight="1">
      <c r="A221" s="140" t="str">
        <f t="shared" si="293"/>
        <v/>
      </c>
      <c r="B221" s="153"/>
      <c r="C221" s="31" t="str">
        <f>IF(B221="","",VLOOKUP(B221,学連登録!$C$2:$G$3000,2,FALSE))</f>
        <v/>
      </c>
      <c r="D221" s="32" t="str">
        <f>IF(B221="","",VLOOKUP(B221,学連登録!$C$2:$G$3000,3,FALSE))</f>
        <v/>
      </c>
      <c r="E221" s="33" t="str">
        <f>IF(B221="","",VLOOKUP(B221,学連登録!$C$2:$G$3000,4,FALSE))</f>
        <v/>
      </c>
      <c r="F221" s="376" t="str">
        <f>IF(B221="","",VLOOKUP(B221,学連登録!$C$2:$I$3000,7,FALSE))</f>
        <v/>
      </c>
      <c r="G221" s="154"/>
      <c r="H221" s="915"/>
      <c r="I221" s="916"/>
      <c r="J221" s="155"/>
      <c r="K221" s="887"/>
      <c r="L221" s="888"/>
      <c r="M221" s="155"/>
      <c r="N221" s="881"/>
      <c r="O221" s="882"/>
      <c r="P221" s="154"/>
      <c r="Q221" s="887"/>
      <c r="R221" s="888"/>
      <c r="S221" s="154"/>
      <c r="T221" s="887"/>
      <c r="U221" s="888"/>
      <c r="V221" s="101" t="str">
        <f>IF(B221="","",VLOOKUP(B221,学連登録!$C$2:$H$3000,6,FALSE))</f>
        <v/>
      </c>
      <c r="W221" s="370"/>
      <c r="X221" s="152"/>
      <c r="Y221" s="116" t="str">
        <f t="shared" si="371"/>
        <v/>
      </c>
      <c r="Z221" s="97" t="str">
        <f>IF(G221="","",VLOOKUP(G221,種目名!$O$5:$T$104,3,0))</f>
        <v/>
      </c>
      <c r="AA221" s="98" t="str">
        <f>IF(J221="","",VLOOKUP(J221,種目名!$O$5:$T$104,3,0))</f>
        <v/>
      </c>
      <c r="AB221" s="117" t="str">
        <f>IF(M221="","",VLOOKUP(M221,種目名!$O$5:$T$104,3,0))</f>
        <v/>
      </c>
      <c r="AC221" s="117" t="str">
        <f>IF(P221="","",VLOOKUP(AF221,種目名!$O$5:$T$104,3,0))</f>
        <v/>
      </c>
      <c r="AD221" s="118" t="str">
        <f>IF(S221="","",VLOOKUP(AI221,種目名!$O$5:$T$104,3,0))</f>
        <v/>
      </c>
      <c r="AE221" s="115">
        <f t="shared" si="372"/>
        <v>0</v>
      </c>
      <c r="AF221" s="152" t="str">
        <f t="shared" si="373"/>
        <v/>
      </c>
      <c r="AG221" s="152" t="str">
        <f t="shared" si="374"/>
        <v/>
      </c>
      <c r="AH221" s="115">
        <f t="shared" si="375"/>
        <v>0</v>
      </c>
      <c r="AI221" s="152" t="str">
        <f t="shared" si="376"/>
        <v/>
      </c>
      <c r="AJ221" s="152" t="str">
        <f t="shared" si="377"/>
        <v/>
      </c>
      <c r="AK221" s="383"/>
      <c r="AL221" s="166">
        <f t="shared" si="294"/>
        <v>0</v>
      </c>
      <c r="AM221" s="392">
        <f t="shared" si="295"/>
        <v>0</v>
      </c>
      <c r="AN221" s="392">
        <f>COUNTIF($B$12:B221,B221)</f>
        <v>0</v>
      </c>
      <c r="AO221" s="392"/>
      <c r="AP221" s="392" t="str">
        <f t="shared" si="296"/>
        <v/>
      </c>
      <c r="AQ221" s="392" t="str">
        <f t="shared" si="297"/>
        <v/>
      </c>
      <c r="AR221" s="392" t="str">
        <f t="shared" si="298"/>
        <v/>
      </c>
      <c r="AS221" s="392" t="str">
        <f t="shared" si="299"/>
        <v/>
      </c>
      <c r="AT221" s="392">
        <f t="shared" si="300"/>
        <v>0</v>
      </c>
      <c r="AU221" s="392" t="str">
        <f t="shared" si="301"/>
        <v/>
      </c>
      <c r="AV221" s="392" t="str">
        <f t="shared" si="302"/>
        <v/>
      </c>
      <c r="AW221" s="392" t="str">
        <f t="shared" si="303"/>
        <v/>
      </c>
      <c r="AX221" s="392" t="str">
        <f t="shared" si="304"/>
        <v/>
      </c>
      <c r="AY221" s="392" t="str">
        <f t="shared" si="305"/>
        <v/>
      </c>
      <c r="AZ221" s="392" t="str">
        <f t="shared" si="306"/>
        <v/>
      </c>
      <c r="BA221" s="392" t="str">
        <f t="shared" si="307"/>
        <v/>
      </c>
      <c r="BB221" s="392" t="str">
        <f t="shared" si="308"/>
        <v/>
      </c>
      <c r="BC221" s="392" t="str">
        <f t="shared" si="309"/>
        <v/>
      </c>
      <c r="BD221" s="396" t="str">
        <f t="shared" si="310"/>
        <v/>
      </c>
      <c r="BE221" s="386">
        <f t="shared" si="311"/>
        <v>0</v>
      </c>
      <c r="BF221" s="152"/>
      <c r="BG221" s="392">
        <f t="shared" si="312"/>
        <v>0</v>
      </c>
      <c r="BH221" s="392">
        <f t="shared" si="313"/>
        <v>0</v>
      </c>
      <c r="BI221" s="405">
        <f t="shared" si="314"/>
        <v>0</v>
      </c>
      <c r="BJ221" s="406">
        <f t="shared" si="290"/>
        <v>0</v>
      </c>
      <c r="BK221" s="391" t="str">
        <f t="shared" si="291"/>
        <v>0</v>
      </c>
      <c r="BL221" s="391" t="str">
        <f t="shared" si="292"/>
        <v>0</v>
      </c>
      <c r="BM221" s="405">
        <f t="shared" si="315"/>
        <v>0</v>
      </c>
      <c r="BN221" s="405" t="str">
        <f t="shared" si="316"/>
        <v>0m0</v>
      </c>
      <c r="BO221" s="392">
        <f t="shared" si="317"/>
        <v>0</v>
      </c>
      <c r="BP221" s="392">
        <f t="shared" si="318"/>
        <v>0</v>
      </c>
      <c r="BQ221" s="405">
        <f t="shared" si="319"/>
        <v>0</v>
      </c>
      <c r="BR221" s="406">
        <f t="shared" si="320"/>
        <v>0</v>
      </c>
      <c r="BS221" s="391" t="str">
        <f t="shared" si="321"/>
        <v>0</v>
      </c>
      <c r="BT221" s="391" t="str">
        <f t="shared" si="322"/>
        <v>0</v>
      </c>
      <c r="BU221" s="405">
        <f t="shared" si="323"/>
        <v>0</v>
      </c>
      <c r="BV221" s="405" t="str">
        <f t="shared" si="324"/>
        <v>0m0</v>
      </c>
      <c r="BW221" s="392">
        <f t="shared" si="325"/>
        <v>0</v>
      </c>
      <c r="BX221" s="392">
        <f t="shared" si="326"/>
        <v>0</v>
      </c>
      <c r="BY221" s="405">
        <f t="shared" si="327"/>
        <v>0</v>
      </c>
      <c r="BZ221" s="406">
        <f t="shared" si="328"/>
        <v>0</v>
      </c>
      <c r="CA221" s="391" t="str">
        <f t="shared" si="329"/>
        <v>0</v>
      </c>
      <c r="CB221" s="391" t="str">
        <f t="shared" si="330"/>
        <v>0</v>
      </c>
      <c r="CC221" s="405">
        <f t="shared" si="331"/>
        <v>0</v>
      </c>
      <c r="CD221" s="405" t="str">
        <f t="shared" si="332"/>
        <v>0m0</v>
      </c>
      <c r="CE221" s="392">
        <f t="shared" si="333"/>
        <v>0</v>
      </c>
      <c r="CF221" s="392">
        <f t="shared" si="334"/>
        <v>0</v>
      </c>
      <c r="CG221" s="405">
        <f t="shared" si="335"/>
        <v>0</v>
      </c>
      <c r="CH221" s="406">
        <f t="shared" si="336"/>
        <v>0</v>
      </c>
      <c r="CI221" s="391" t="str">
        <f t="shared" si="337"/>
        <v>0</v>
      </c>
      <c r="CJ221" s="391" t="str">
        <f t="shared" si="338"/>
        <v>0</v>
      </c>
      <c r="CK221" s="405">
        <f t="shared" si="339"/>
        <v>0</v>
      </c>
      <c r="CL221" s="405" t="str">
        <f t="shared" si="340"/>
        <v>0m0</v>
      </c>
      <c r="CM221" s="392">
        <f t="shared" si="341"/>
        <v>0</v>
      </c>
      <c r="CN221" s="392">
        <f t="shared" si="342"/>
        <v>0</v>
      </c>
      <c r="CO221" s="405">
        <f t="shared" si="343"/>
        <v>0</v>
      </c>
      <c r="CP221" s="406">
        <f t="shared" si="344"/>
        <v>0</v>
      </c>
      <c r="CQ221" s="391" t="str">
        <f t="shared" si="345"/>
        <v>0</v>
      </c>
      <c r="CR221" s="391" t="str">
        <f t="shared" si="346"/>
        <v>0</v>
      </c>
      <c r="CS221" s="405">
        <f t="shared" si="347"/>
        <v>0</v>
      </c>
      <c r="CT221" s="405" t="str">
        <f t="shared" si="348"/>
        <v>0m0</v>
      </c>
      <c r="CU221" s="405">
        <f t="shared" si="349"/>
        <v>0</v>
      </c>
      <c r="CV221" s="405">
        <f t="shared" si="350"/>
        <v>0</v>
      </c>
      <c r="CW221" s="405">
        <f t="shared" si="351"/>
        <v>0</v>
      </c>
      <c r="CX221" s="405">
        <f t="shared" si="352"/>
        <v>0</v>
      </c>
      <c r="CY221" s="405">
        <f t="shared" si="353"/>
        <v>0</v>
      </c>
      <c r="CZ221" s="405" t="str">
        <f t="shared" si="354"/>
        <v/>
      </c>
      <c r="DA221" s="405" t="str">
        <f t="shared" si="355"/>
        <v/>
      </c>
      <c r="DB221" s="405" t="str">
        <f t="shared" si="356"/>
        <v/>
      </c>
      <c r="DC221" s="405" t="str">
        <f t="shared" si="357"/>
        <v/>
      </c>
      <c r="DD221" s="405" t="str">
        <f t="shared" si="358"/>
        <v/>
      </c>
      <c r="DE221" s="405"/>
      <c r="DG221" s="405" t="str">
        <f t="shared" si="359"/>
        <v/>
      </c>
      <c r="DH221" s="405" t="str">
        <f t="shared" si="360"/>
        <v/>
      </c>
      <c r="DI221" s="405">
        <f t="shared" si="361"/>
        <v>0</v>
      </c>
      <c r="DJ221" s="405" t="str">
        <f t="shared" si="362"/>
        <v/>
      </c>
      <c r="DK221" s="405" t="str">
        <f t="shared" si="363"/>
        <v/>
      </c>
      <c r="DL221" s="405" t="str">
        <f t="shared" si="364"/>
        <v/>
      </c>
      <c r="DM221" s="405" t="str">
        <f t="shared" si="365"/>
        <v/>
      </c>
      <c r="DN221" s="405" t="str">
        <f t="shared" si="366"/>
        <v/>
      </c>
      <c r="DO221" s="405" t="str">
        <f t="shared" si="367"/>
        <v/>
      </c>
      <c r="DS221" s="386">
        <f t="shared" si="370"/>
        <v>0</v>
      </c>
      <c r="DT221" s="386">
        <f t="shared" si="368"/>
        <v>0</v>
      </c>
      <c r="DU221" s="404">
        <f t="shared" si="369"/>
        <v>0</v>
      </c>
    </row>
    <row r="222" spans="1:125" s="404" customFormat="1" ht="18" hidden="1" customHeight="1">
      <c r="A222" s="140" t="str">
        <f t="shared" si="293"/>
        <v/>
      </c>
      <c r="B222" s="153"/>
      <c r="C222" s="31" t="str">
        <f>IF(B222="","",VLOOKUP(B222,学連登録!$C$2:$G$3000,2,FALSE))</f>
        <v/>
      </c>
      <c r="D222" s="32" t="str">
        <f>IF(B222="","",VLOOKUP(B222,学連登録!$C$2:$G$3000,3,FALSE))</f>
        <v/>
      </c>
      <c r="E222" s="33" t="str">
        <f>IF(B222="","",VLOOKUP(B222,学連登録!$C$2:$G$3000,4,FALSE))</f>
        <v/>
      </c>
      <c r="F222" s="376" t="str">
        <f>IF(B222="","",VLOOKUP(B222,学連登録!$C$2:$I$3000,7,FALSE))</f>
        <v/>
      </c>
      <c r="G222" s="154"/>
      <c r="H222" s="915"/>
      <c r="I222" s="916"/>
      <c r="J222" s="155"/>
      <c r="K222" s="887"/>
      <c r="L222" s="888"/>
      <c r="M222" s="155"/>
      <c r="N222" s="881"/>
      <c r="O222" s="882"/>
      <c r="P222" s="154"/>
      <c r="Q222" s="887"/>
      <c r="R222" s="888"/>
      <c r="S222" s="154"/>
      <c r="T222" s="887"/>
      <c r="U222" s="888"/>
      <c r="V222" s="101" t="str">
        <f>IF(B222="","",VLOOKUP(B222,学連登録!$C$2:$H$3000,6,FALSE))</f>
        <v/>
      </c>
      <c r="W222" s="370"/>
      <c r="X222" s="152"/>
      <c r="Y222" s="116" t="str">
        <f t="shared" si="371"/>
        <v/>
      </c>
      <c r="Z222" s="97" t="str">
        <f>IF(G222="","",VLOOKUP(G222,種目名!$O$5:$T$104,3,0))</f>
        <v/>
      </c>
      <c r="AA222" s="98" t="str">
        <f>IF(J222="","",VLOOKUP(J222,種目名!$O$5:$T$104,3,0))</f>
        <v/>
      </c>
      <c r="AB222" s="117" t="str">
        <f>IF(M222="","",VLOOKUP(M222,種目名!$O$5:$T$104,3,0))</f>
        <v/>
      </c>
      <c r="AC222" s="117" t="str">
        <f>IF(P222="","",VLOOKUP(AF222,種目名!$O$5:$T$104,3,0))</f>
        <v/>
      </c>
      <c r="AD222" s="118" t="str">
        <f>IF(S222="","",VLOOKUP(AI222,種目名!$O$5:$T$104,3,0))</f>
        <v/>
      </c>
      <c r="AE222" s="115">
        <f t="shared" si="372"/>
        <v>0</v>
      </c>
      <c r="AF222" s="152" t="str">
        <f t="shared" si="373"/>
        <v/>
      </c>
      <c r="AG222" s="152" t="str">
        <f t="shared" si="374"/>
        <v/>
      </c>
      <c r="AH222" s="115">
        <f t="shared" si="375"/>
        <v>0</v>
      </c>
      <c r="AI222" s="152" t="str">
        <f t="shared" si="376"/>
        <v/>
      </c>
      <c r="AJ222" s="152" t="str">
        <f t="shared" si="377"/>
        <v/>
      </c>
      <c r="AK222" s="383"/>
      <c r="AL222" s="166">
        <f t="shared" si="294"/>
        <v>0</v>
      </c>
      <c r="AM222" s="392">
        <f t="shared" si="295"/>
        <v>0</v>
      </c>
      <c r="AN222" s="392">
        <f>COUNTIF($B$12:B222,B222)</f>
        <v>0</v>
      </c>
      <c r="AO222" s="392"/>
      <c r="AP222" s="392" t="str">
        <f t="shared" si="296"/>
        <v/>
      </c>
      <c r="AQ222" s="392" t="str">
        <f t="shared" si="297"/>
        <v/>
      </c>
      <c r="AR222" s="392" t="str">
        <f t="shared" si="298"/>
        <v/>
      </c>
      <c r="AS222" s="392" t="str">
        <f t="shared" si="299"/>
        <v/>
      </c>
      <c r="AT222" s="392">
        <f t="shared" si="300"/>
        <v>0</v>
      </c>
      <c r="AU222" s="392" t="str">
        <f t="shared" si="301"/>
        <v/>
      </c>
      <c r="AV222" s="392" t="str">
        <f t="shared" si="302"/>
        <v/>
      </c>
      <c r="AW222" s="392" t="str">
        <f t="shared" si="303"/>
        <v/>
      </c>
      <c r="AX222" s="392" t="str">
        <f t="shared" si="304"/>
        <v/>
      </c>
      <c r="AY222" s="392" t="str">
        <f t="shared" si="305"/>
        <v/>
      </c>
      <c r="AZ222" s="392" t="str">
        <f t="shared" si="306"/>
        <v/>
      </c>
      <c r="BA222" s="392" t="str">
        <f t="shared" si="307"/>
        <v/>
      </c>
      <c r="BB222" s="392" t="str">
        <f t="shared" si="308"/>
        <v/>
      </c>
      <c r="BC222" s="392" t="str">
        <f t="shared" si="309"/>
        <v/>
      </c>
      <c r="BD222" s="396" t="str">
        <f t="shared" si="310"/>
        <v/>
      </c>
      <c r="BE222" s="386">
        <f t="shared" si="311"/>
        <v>0</v>
      </c>
      <c r="BF222" s="152"/>
      <c r="BG222" s="392">
        <f t="shared" si="312"/>
        <v>0</v>
      </c>
      <c r="BH222" s="392">
        <f t="shared" si="313"/>
        <v>0</v>
      </c>
      <c r="BI222" s="405">
        <f t="shared" si="314"/>
        <v>0</v>
      </c>
      <c r="BJ222" s="406">
        <f t="shared" si="290"/>
        <v>0</v>
      </c>
      <c r="BK222" s="391" t="str">
        <f t="shared" si="291"/>
        <v>0</v>
      </c>
      <c r="BL222" s="391" t="str">
        <f t="shared" si="292"/>
        <v>0</v>
      </c>
      <c r="BM222" s="405">
        <f t="shared" si="315"/>
        <v>0</v>
      </c>
      <c r="BN222" s="405" t="str">
        <f t="shared" si="316"/>
        <v>0m0</v>
      </c>
      <c r="BO222" s="392">
        <f t="shared" si="317"/>
        <v>0</v>
      </c>
      <c r="BP222" s="392">
        <f t="shared" si="318"/>
        <v>0</v>
      </c>
      <c r="BQ222" s="405">
        <f t="shared" si="319"/>
        <v>0</v>
      </c>
      <c r="BR222" s="406">
        <f t="shared" si="320"/>
        <v>0</v>
      </c>
      <c r="BS222" s="391" t="str">
        <f t="shared" si="321"/>
        <v>0</v>
      </c>
      <c r="BT222" s="391" t="str">
        <f t="shared" si="322"/>
        <v>0</v>
      </c>
      <c r="BU222" s="405">
        <f t="shared" si="323"/>
        <v>0</v>
      </c>
      <c r="BV222" s="405" t="str">
        <f t="shared" si="324"/>
        <v>0m0</v>
      </c>
      <c r="BW222" s="392">
        <f t="shared" si="325"/>
        <v>0</v>
      </c>
      <c r="BX222" s="392">
        <f t="shared" si="326"/>
        <v>0</v>
      </c>
      <c r="BY222" s="405">
        <f t="shared" si="327"/>
        <v>0</v>
      </c>
      <c r="BZ222" s="406">
        <f t="shared" si="328"/>
        <v>0</v>
      </c>
      <c r="CA222" s="391" t="str">
        <f t="shared" si="329"/>
        <v>0</v>
      </c>
      <c r="CB222" s="391" t="str">
        <f t="shared" si="330"/>
        <v>0</v>
      </c>
      <c r="CC222" s="405">
        <f t="shared" si="331"/>
        <v>0</v>
      </c>
      <c r="CD222" s="405" t="str">
        <f t="shared" si="332"/>
        <v>0m0</v>
      </c>
      <c r="CE222" s="392">
        <f t="shared" si="333"/>
        <v>0</v>
      </c>
      <c r="CF222" s="392">
        <f t="shared" si="334"/>
        <v>0</v>
      </c>
      <c r="CG222" s="405">
        <f t="shared" si="335"/>
        <v>0</v>
      </c>
      <c r="CH222" s="406">
        <f t="shared" si="336"/>
        <v>0</v>
      </c>
      <c r="CI222" s="391" t="str">
        <f t="shared" si="337"/>
        <v>0</v>
      </c>
      <c r="CJ222" s="391" t="str">
        <f t="shared" si="338"/>
        <v>0</v>
      </c>
      <c r="CK222" s="405">
        <f t="shared" si="339"/>
        <v>0</v>
      </c>
      <c r="CL222" s="405" t="str">
        <f t="shared" si="340"/>
        <v>0m0</v>
      </c>
      <c r="CM222" s="392">
        <f t="shared" si="341"/>
        <v>0</v>
      </c>
      <c r="CN222" s="392">
        <f t="shared" si="342"/>
        <v>0</v>
      </c>
      <c r="CO222" s="405">
        <f t="shared" si="343"/>
        <v>0</v>
      </c>
      <c r="CP222" s="406">
        <f t="shared" si="344"/>
        <v>0</v>
      </c>
      <c r="CQ222" s="391" t="str">
        <f t="shared" si="345"/>
        <v>0</v>
      </c>
      <c r="CR222" s="391" t="str">
        <f t="shared" si="346"/>
        <v>0</v>
      </c>
      <c r="CS222" s="405">
        <f t="shared" si="347"/>
        <v>0</v>
      </c>
      <c r="CT222" s="405" t="str">
        <f t="shared" si="348"/>
        <v>0m0</v>
      </c>
      <c r="CU222" s="405">
        <f t="shared" si="349"/>
        <v>0</v>
      </c>
      <c r="CV222" s="405">
        <f t="shared" si="350"/>
        <v>0</v>
      </c>
      <c r="CW222" s="405">
        <f t="shared" si="351"/>
        <v>0</v>
      </c>
      <c r="CX222" s="405">
        <f t="shared" si="352"/>
        <v>0</v>
      </c>
      <c r="CY222" s="405">
        <f t="shared" si="353"/>
        <v>0</v>
      </c>
      <c r="CZ222" s="405" t="str">
        <f t="shared" si="354"/>
        <v/>
      </c>
      <c r="DA222" s="405" t="str">
        <f t="shared" si="355"/>
        <v/>
      </c>
      <c r="DB222" s="405" t="str">
        <f t="shared" si="356"/>
        <v/>
      </c>
      <c r="DC222" s="405" t="str">
        <f t="shared" si="357"/>
        <v/>
      </c>
      <c r="DD222" s="405" t="str">
        <f t="shared" si="358"/>
        <v/>
      </c>
      <c r="DE222" s="405"/>
      <c r="DG222" s="405" t="str">
        <f t="shared" si="359"/>
        <v/>
      </c>
      <c r="DH222" s="405" t="str">
        <f t="shared" si="360"/>
        <v/>
      </c>
      <c r="DI222" s="405">
        <f t="shared" si="361"/>
        <v>0</v>
      </c>
      <c r="DJ222" s="405" t="str">
        <f t="shared" si="362"/>
        <v/>
      </c>
      <c r="DK222" s="405" t="str">
        <f t="shared" si="363"/>
        <v/>
      </c>
      <c r="DL222" s="405" t="str">
        <f t="shared" si="364"/>
        <v/>
      </c>
      <c r="DM222" s="405" t="str">
        <f t="shared" si="365"/>
        <v/>
      </c>
      <c r="DN222" s="405" t="str">
        <f t="shared" si="366"/>
        <v/>
      </c>
      <c r="DO222" s="405" t="str">
        <f t="shared" si="367"/>
        <v/>
      </c>
      <c r="DS222" s="386">
        <f t="shared" si="370"/>
        <v>0</v>
      </c>
      <c r="DT222" s="386">
        <f t="shared" si="368"/>
        <v>0</v>
      </c>
      <c r="DU222" s="404">
        <f t="shared" si="369"/>
        <v>0</v>
      </c>
    </row>
    <row r="223" spans="1:125" s="404" customFormat="1" ht="18" hidden="1" customHeight="1">
      <c r="A223" s="140" t="str">
        <f t="shared" si="293"/>
        <v/>
      </c>
      <c r="B223" s="153"/>
      <c r="C223" s="31" t="str">
        <f>IF(B223="","",VLOOKUP(B223,学連登録!$C$2:$G$3000,2,FALSE))</f>
        <v/>
      </c>
      <c r="D223" s="32" t="str">
        <f>IF(B223="","",VLOOKUP(B223,学連登録!$C$2:$G$3000,3,FALSE))</f>
        <v/>
      </c>
      <c r="E223" s="33" t="str">
        <f>IF(B223="","",VLOOKUP(B223,学連登録!$C$2:$G$3000,4,FALSE))</f>
        <v/>
      </c>
      <c r="F223" s="376" t="str">
        <f>IF(B223="","",VLOOKUP(B223,学連登録!$C$2:$I$3000,7,FALSE))</f>
        <v/>
      </c>
      <c r="G223" s="154"/>
      <c r="H223" s="915"/>
      <c r="I223" s="916"/>
      <c r="J223" s="155"/>
      <c r="K223" s="887"/>
      <c r="L223" s="888"/>
      <c r="M223" s="155"/>
      <c r="N223" s="881"/>
      <c r="O223" s="882"/>
      <c r="P223" s="154"/>
      <c r="Q223" s="887"/>
      <c r="R223" s="888"/>
      <c r="S223" s="154"/>
      <c r="T223" s="887"/>
      <c r="U223" s="888"/>
      <c r="V223" s="101" t="str">
        <f>IF(B223="","",VLOOKUP(B223,学連登録!$C$2:$H$3000,6,FALSE))</f>
        <v/>
      </c>
      <c r="W223" s="370"/>
      <c r="X223" s="152"/>
      <c r="Y223" s="116" t="str">
        <f t="shared" si="371"/>
        <v/>
      </c>
      <c r="Z223" s="97" t="str">
        <f>IF(G223="","",VLOOKUP(G223,種目名!$O$5:$T$104,3,0))</f>
        <v/>
      </c>
      <c r="AA223" s="98" t="str">
        <f>IF(J223="","",VLOOKUP(J223,種目名!$O$5:$T$104,3,0))</f>
        <v/>
      </c>
      <c r="AB223" s="117" t="str">
        <f>IF(M223="","",VLOOKUP(M223,種目名!$O$5:$T$104,3,0))</f>
        <v/>
      </c>
      <c r="AC223" s="117" t="str">
        <f>IF(P223="","",VLOOKUP(AF223,種目名!$O$5:$T$104,3,0))</f>
        <v/>
      </c>
      <c r="AD223" s="118" t="str">
        <f>IF(S223="","",VLOOKUP(AI223,種目名!$O$5:$T$104,3,0))</f>
        <v/>
      </c>
      <c r="AE223" s="115">
        <f t="shared" si="372"/>
        <v>0</v>
      </c>
      <c r="AF223" s="152" t="str">
        <f t="shared" si="373"/>
        <v/>
      </c>
      <c r="AG223" s="152" t="str">
        <f t="shared" si="374"/>
        <v/>
      </c>
      <c r="AH223" s="115">
        <f t="shared" si="375"/>
        <v>0</v>
      </c>
      <c r="AI223" s="152" t="str">
        <f t="shared" si="376"/>
        <v/>
      </c>
      <c r="AJ223" s="152" t="str">
        <f t="shared" si="377"/>
        <v/>
      </c>
      <c r="AK223" s="383"/>
      <c r="AL223" s="166">
        <f t="shared" si="294"/>
        <v>0</v>
      </c>
      <c r="AM223" s="392">
        <f t="shared" si="295"/>
        <v>0</v>
      </c>
      <c r="AN223" s="392">
        <f>COUNTIF($B$12:B223,B223)</f>
        <v>0</v>
      </c>
      <c r="AO223" s="392"/>
      <c r="AP223" s="392" t="str">
        <f t="shared" si="296"/>
        <v/>
      </c>
      <c r="AQ223" s="392" t="str">
        <f t="shared" si="297"/>
        <v/>
      </c>
      <c r="AR223" s="392" t="str">
        <f t="shared" si="298"/>
        <v/>
      </c>
      <c r="AS223" s="392" t="str">
        <f t="shared" si="299"/>
        <v/>
      </c>
      <c r="AT223" s="392">
        <f t="shared" si="300"/>
        <v>0</v>
      </c>
      <c r="AU223" s="392" t="str">
        <f t="shared" si="301"/>
        <v/>
      </c>
      <c r="AV223" s="392" t="str">
        <f t="shared" si="302"/>
        <v/>
      </c>
      <c r="AW223" s="392" t="str">
        <f t="shared" si="303"/>
        <v/>
      </c>
      <c r="AX223" s="392" t="str">
        <f t="shared" si="304"/>
        <v/>
      </c>
      <c r="AY223" s="392" t="str">
        <f t="shared" si="305"/>
        <v/>
      </c>
      <c r="AZ223" s="392" t="str">
        <f t="shared" si="306"/>
        <v/>
      </c>
      <c r="BA223" s="392" t="str">
        <f t="shared" si="307"/>
        <v/>
      </c>
      <c r="BB223" s="392" t="str">
        <f t="shared" si="308"/>
        <v/>
      </c>
      <c r="BC223" s="392" t="str">
        <f t="shared" si="309"/>
        <v/>
      </c>
      <c r="BD223" s="396" t="str">
        <f t="shared" si="310"/>
        <v/>
      </c>
      <c r="BE223" s="386">
        <f t="shared" si="311"/>
        <v>0</v>
      </c>
      <c r="BF223" s="152"/>
      <c r="BG223" s="392">
        <f t="shared" si="312"/>
        <v>0</v>
      </c>
      <c r="BH223" s="392">
        <f t="shared" si="313"/>
        <v>0</v>
      </c>
      <c r="BI223" s="405">
        <f t="shared" si="314"/>
        <v>0</v>
      </c>
      <c r="BJ223" s="406">
        <f t="shared" si="290"/>
        <v>0</v>
      </c>
      <c r="BK223" s="391" t="str">
        <f t="shared" si="291"/>
        <v>0</v>
      </c>
      <c r="BL223" s="391" t="str">
        <f t="shared" si="292"/>
        <v>0</v>
      </c>
      <c r="BM223" s="405">
        <f t="shared" si="315"/>
        <v>0</v>
      </c>
      <c r="BN223" s="405" t="str">
        <f t="shared" si="316"/>
        <v>0m0</v>
      </c>
      <c r="BO223" s="392">
        <f t="shared" si="317"/>
        <v>0</v>
      </c>
      <c r="BP223" s="392">
        <f t="shared" si="318"/>
        <v>0</v>
      </c>
      <c r="BQ223" s="405">
        <f t="shared" si="319"/>
        <v>0</v>
      </c>
      <c r="BR223" s="406">
        <f t="shared" si="320"/>
        <v>0</v>
      </c>
      <c r="BS223" s="391" t="str">
        <f t="shared" si="321"/>
        <v>0</v>
      </c>
      <c r="BT223" s="391" t="str">
        <f t="shared" si="322"/>
        <v>0</v>
      </c>
      <c r="BU223" s="405">
        <f t="shared" si="323"/>
        <v>0</v>
      </c>
      <c r="BV223" s="405" t="str">
        <f t="shared" si="324"/>
        <v>0m0</v>
      </c>
      <c r="BW223" s="392">
        <f t="shared" si="325"/>
        <v>0</v>
      </c>
      <c r="BX223" s="392">
        <f t="shared" si="326"/>
        <v>0</v>
      </c>
      <c r="BY223" s="405">
        <f t="shared" si="327"/>
        <v>0</v>
      </c>
      <c r="BZ223" s="406">
        <f t="shared" si="328"/>
        <v>0</v>
      </c>
      <c r="CA223" s="391" t="str">
        <f t="shared" si="329"/>
        <v>0</v>
      </c>
      <c r="CB223" s="391" t="str">
        <f t="shared" si="330"/>
        <v>0</v>
      </c>
      <c r="CC223" s="405">
        <f t="shared" si="331"/>
        <v>0</v>
      </c>
      <c r="CD223" s="405" t="str">
        <f t="shared" si="332"/>
        <v>0m0</v>
      </c>
      <c r="CE223" s="392">
        <f t="shared" si="333"/>
        <v>0</v>
      </c>
      <c r="CF223" s="392">
        <f t="shared" si="334"/>
        <v>0</v>
      </c>
      <c r="CG223" s="405">
        <f t="shared" si="335"/>
        <v>0</v>
      </c>
      <c r="CH223" s="406">
        <f t="shared" si="336"/>
        <v>0</v>
      </c>
      <c r="CI223" s="391" t="str">
        <f t="shared" si="337"/>
        <v>0</v>
      </c>
      <c r="CJ223" s="391" t="str">
        <f t="shared" si="338"/>
        <v>0</v>
      </c>
      <c r="CK223" s="405">
        <f t="shared" si="339"/>
        <v>0</v>
      </c>
      <c r="CL223" s="405" t="str">
        <f t="shared" si="340"/>
        <v>0m0</v>
      </c>
      <c r="CM223" s="392">
        <f t="shared" si="341"/>
        <v>0</v>
      </c>
      <c r="CN223" s="392">
        <f t="shared" si="342"/>
        <v>0</v>
      </c>
      <c r="CO223" s="405">
        <f t="shared" si="343"/>
        <v>0</v>
      </c>
      <c r="CP223" s="406">
        <f t="shared" si="344"/>
        <v>0</v>
      </c>
      <c r="CQ223" s="391" t="str">
        <f t="shared" si="345"/>
        <v>0</v>
      </c>
      <c r="CR223" s="391" t="str">
        <f t="shared" si="346"/>
        <v>0</v>
      </c>
      <c r="CS223" s="405">
        <f t="shared" si="347"/>
        <v>0</v>
      </c>
      <c r="CT223" s="405" t="str">
        <f t="shared" si="348"/>
        <v>0m0</v>
      </c>
      <c r="CU223" s="405">
        <f t="shared" si="349"/>
        <v>0</v>
      </c>
      <c r="CV223" s="405">
        <f t="shared" si="350"/>
        <v>0</v>
      </c>
      <c r="CW223" s="405">
        <f t="shared" si="351"/>
        <v>0</v>
      </c>
      <c r="CX223" s="405">
        <f t="shared" si="352"/>
        <v>0</v>
      </c>
      <c r="CY223" s="405">
        <f t="shared" si="353"/>
        <v>0</v>
      </c>
      <c r="CZ223" s="405" t="str">
        <f t="shared" si="354"/>
        <v/>
      </c>
      <c r="DA223" s="405" t="str">
        <f t="shared" si="355"/>
        <v/>
      </c>
      <c r="DB223" s="405" t="str">
        <f t="shared" si="356"/>
        <v/>
      </c>
      <c r="DC223" s="405" t="str">
        <f t="shared" si="357"/>
        <v/>
      </c>
      <c r="DD223" s="405" t="str">
        <f t="shared" si="358"/>
        <v/>
      </c>
      <c r="DE223" s="405"/>
      <c r="DG223" s="405" t="str">
        <f t="shared" si="359"/>
        <v/>
      </c>
      <c r="DH223" s="405" t="str">
        <f t="shared" si="360"/>
        <v/>
      </c>
      <c r="DI223" s="405">
        <f t="shared" si="361"/>
        <v>0</v>
      </c>
      <c r="DJ223" s="405" t="str">
        <f t="shared" si="362"/>
        <v/>
      </c>
      <c r="DK223" s="405" t="str">
        <f t="shared" si="363"/>
        <v/>
      </c>
      <c r="DL223" s="405" t="str">
        <f t="shared" si="364"/>
        <v/>
      </c>
      <c r="DM223" s="405" t="str">
        <f t="shared" si="365"/>
        <v/>
      </c>
      <c r="DN223" s="405" t="str">
        <f t="shared" si="366"/>
        <v/>
      </c>
      <c r="DO223" s="405" t="str">
        <f t="shared" si="367"/>
        <v/>
      </c>
      <c r="DS223" s="386">
        <f t="shared" si="370"/>
        <v>0</v>
      </c>
      <c r="DT223" s="386">
        <f t="shared" si="368"/>
        <v>0</v>
      </c>
      <c r="DU223" s="404">
        <f t="shared" si="369"/>
        <v>0</v>
      </c>
    </row>
    <row r="224" spans="1:125" s="404" customFormat="1" ht="18" hidden="1" customHeight="1">
      <c r="A224" s="140" t="str">
        <f t="shared" si="293"/>
        <v/>
      </c>
      <c r="B224" s="153"/>
      <c r="C224" s="31" t="str">
        <f>IF(B224="","",VLOOKUP(B224,学連登録!$C$2:$G$3000,2,FALSE))</f>
        <v/>
      </c>
      <c r="D224" s="32" t="str">
        <f>IF(B224="","",VLOOKUP(B224,学連登録!$C$2:$G$3000,3,FALSE))</f>
        <v/>
      </c>
      <c r="E224" s="33" t="str">
        <f>IF(B224="","",VLOOKUP(B224,学連登録!$C$2:$G$3000,4,FALSE))</f>
        <v/>
      </c>
      <c r="F224" s="376" t="str">
        <f>IF(B224="","",VLOOKUP(B224,学連登録!$C$2:$I$3000,7,FALSE))</f>
        <v/>
      </c>
      <c r="G224" s="154"/>
      <c r="H224" s="915"/>
      <c r="I224" s="916"/>
      <c r="J224" s="155"/>
      <c r="K224" s="887"/>
      <c r="L224" s="888"/>
      <c r="M224" s="155"/>
      <c r="N224" s="881"/>
      <c r="O224" s="882"/>
      <c r="P224" s="154"/>
      <c r="Q224" s="887"/>
      <c r="R224" s="888"/>
      <c r="S224" s="154"/>
      <c r="T224" s="887"/>
      <c r="U224" s="888"/>
      <c r="V224" s="101" t="str">
        <f>IF(B224="","",VLOOKUP(B224,学連登録!$C$2:$H$3000,6,FALSE))</f>
        <v/>
      </c>
      <c r="W224" s="370"/>
      <c r="X224" s="152"/>
      <c r="Y224" s="116" t="str">
        <f t="shared" si="371"/>
        <v/>
      </c>
      <c r="Z224" s="97" t="str">
        <f>IF(G224="","",VLOOKUP(G224,種目名!$O$5:$T$104,3,0))</f>
        <v/>
      </c>
      <c r="AA224" s="98" t="str">
        <f>IF(J224="","",VLOOKUP(J224,種目名!$O$5:$T$104,3,0))</f>
        <v/>
      </c>
      <c r="AB224" s="117" t="str">
        <f>IF(M224="","",VLOOKUP(M224,種目名!$O$5:$T$104,3,0))</f>
        <v/>
      </c>
      <c r="AC224" s="117" t="str">
        <f>IF(P224="","",VLOOKUP(AF224,種目名!$O$5:$T$104,3,0))</f>
        <v/>
      </c>
      <c r="AD224" s="118" t="str">
        <f>IF(S224="","",VLOOKUP(AI224,種目名!$O$5:$T$104,3,0))</f>
        <v/>
      </c>
      <c r="AE224" s="115">
        <f t="shared" si="372"/>
        <v>0</v>
      </c>
      <c r="AF224" s="152" t="str">
        <f t="shared" si="373"/>
        <v/>
      </c>
      <c r="AG224" s="152" t="str">
        <f t="shared" si="374"/>
        <v/>
      </c>
      <c r="AH224" s="115">
        <f t="shared" si="375"/>
        <v>0</v>
      </c>
      <c r="AI224" s="152" t="str">
        <f t="shared" si="376"/>
        <v/>
      </c>
      <c r="AJ224" s="152" t="str">
        <f t="shared" si="377"/>
        <v/>
      </c>
      <c r="AK224" s="383"/>
      <c r="AL224" s="166">
        <f t="shared" si="294"/>
        <v>0</v>
      </c>
      <c r="AM224" s="392">
        <f t="shared" si="295"/>
        <v>0</v>
      </c>
      <c r="AN224" s="392">
        <f>COUNTIF($B$12:B224,B224)</f>
        <v>0</v>
      </c>
      <c r="AO224" s="392"/>
      <c r="AP224" s="392" t="str">
        <f t="shared" si="296"/>
        <v/>
      </c>
      <c r="AQ224" s="392" t="str">
        <f t="shared" si="297"/>
        <v/>
      </c>
      <c r="AR224" s="392" t="str">
        <f t="shared" si="298"/>
        <v/>
      </c>
      <c r="AS224" s="392" t="str">
        <f t="shared" si="299"/>
        <v/>
      </c>
      <c r="AT224" s="392">
        <f t="shared" si="300"/>
        <v>0</v>
      </c>
      <c r="AU224" s="392" t="str">
        <f t="shared" si="301"/>
        <v/>
      </c>
      <c r="AV224" s="392" t="str">
        <f t="shared" si="302"/>
        <v/>
      </c>
      <c r="AW224" s="392" t="str">
        <f t="shared" si="303"/>
        <v/>
      </c>
      <c r="AX224" s="392" t="str">
        <f t="shared" si="304"/>
        <v/>
      </c>
      <c r="AY224" s="392" t="str">
        <f t="shared" si="305"/>
        <v/>
      </c>
      <c r="AZ224" s="392" t="str">
        <f t="shared" si="306"/>
        <v/>
      </c>
      <c r="BA224" s="392" t="str">
        <f t="shared" si="307"/>
        <v/>
      </c>
      <c r="BB224" s="392" t="str">
        <f t="shared" si="308"/>
        <v/>
      </c>
      <c r="BC224" s="392" t="str">
        <f t="shared" si="309"/>
        <v/>
      </c>
      <c r="BD224" s="396" t="str">
        <f t="shared" si="310"/>
        <v/>
      </c>
      <c r="BE224" s="386">
        <f t="shared" si="311"/>
        <v>0</v>
      </c>
      <c r="BF224" s="152"/>
      <c r="BG224" s="392">
        <f t="shared" si="312"/>
        <v>0</v>
      </c>
      <c r="BH224" s="392">
        <f t="shared" si="313"/>
        <v>0</v>
      </c>
      <c r="BI224" s="405">
        <f t="shared" si="314"/>
        <v>0</v>
      </c>
      <c r="BJ224" s="406">
        <f t="shared" si="290"/>
        <v>0</v>
      </c>
      <c r="BK224" s="391" t="str">
        <f t="shared" si="291"/>
        <v>0</v>
      </c>
      <c r="BL224" s="391" t="str">
        <f t="shared" si="292"/>
        <v>0</v>
      </c>
      <c r="BM224" s="405">
        <f t="shared" si="315"/>
        <v>0</v>
      </c>
      <c r="BN224" s="405" t="str">
        <f t="shared" si="316"/>
        <v>0m0</v>
      </c>
      <c r="BO224" s="392">
        <f t="shared" si="317"/>
        <v>0</v>
      </c>
      <c r="BP224" s="392">
        <f t="shared" si="318"/>
        <v>0</v>
      </c>
      <c r="BQ224" s="405">
        <f t="shared" si="319"/>
        <v>0</v>
      </c>
      <c r="BR224" s="406">
        <f t="shared" si="320"/>
        <v>0</v>
      </c>
      <c r="BS224" s="391" t="str">
        <f t="shared" si="321"/>
        <v>0</v>
      </c>
      <c r="BT224" s="391" t="str">
        <f t="shared" si="322"/>
        <v>0</v>
      </c>
      <c r="BU224" s="405">
        <f t="shared" si="323"/>
        <v>0</v>
      </c>
      <c r="BV224" s="405" t="str">
        <f t="shared" si="324"/>
        <v>0m0</v>
      </c>
      <c r="BW224" s="392">
        <f t="shared" si="325"/>
        <v>0</v>
      </c>
      <c r="BX224" s="392">
        <f t="shared" si="326"/>
        <v>0</v>
      </c>
      <c r="BY224" s="405">
        <f t="shared" si="327"/>
        <v>0</v>
      </c>
      <c r="BZ224" s="406">
        <f t="shared" si="328"/>
        <v>0</v>
      </c>
      <c r="CA224" s="391" t="str">
        <f t="shared" si="329"/>
        <v>0</v>
      </c>
      <c r="CB224" s="391" t="str">
        <f t="shared" si="330"/>
        <v>0</v>
      </c>
      <c r="CC224" s="405">
        <f t="shared" si="331"/>
        <v>0</v>
      </c>
      <c r="CD224" s="405" t="str">
        <f t="shared" si="332"/>
        <v>0m0</v>
      </c>
      <c r="CE224" s="392">
        <f t="shared" si="333"/>
        <v>0</v>
      </c>
      <c r="CF224" s="392">
        <f t="shared" si="334"/>
        <v>0</v>
      </c>
      <c r="CG224" s="405">
        <f t="shared" si="335"/>
        <v>0</v>
      </c>
      <c r="CH224" s="406">
        <f t="shared" si="336"/>
        <v>0</v>
      </c>
      <c r="CI224" s="391" t="str">
        <f t="shared" si="337"/>
        <v>0</v>
      </c>
      <c r="CJ224" s="391" t="str">
        <f t="shared" si="338"/>
        <v>0</v>
      </c>
      <c r="CK224" s="405">
        <f t="shared" si="339"/>
        <v>0</v>
      </c>
      <c r="CL224" s="405" t="str">
        <f t="shared" si="340"/>
        <v>0m0</v>
      </c>
      <c r="CM224" s="392">
        <f t="shared" si="341"/>
        <v>0</v>
      </c>
      <c r="CN224" s="392">
        <f t="shared" si="342"/>
        <v>0</v>
      </c>
      <c r="CO224" s="405">
        <f t="shared" si="343"/>
        <v>0</v>
      </c>
      <c r="CP224" s="406">
        <f t="shared" si="344"/>
        <v>0</v>
      </c>
      <c r="CQ224" s="391" t="str">
        <f t="shared" si="345"/>
        <v>0</v>
      </c>
      <c r="CR224" s="391" t="str">
        <f t="shared" si="346"/>
        <v>0</v>
      </c>
      <c r="CS224" s="405">
        <f t="shared" si="347"/>
        <v>0</v>
      </c>
      <c r="CT224" s="405" t="str">
        <f t="shared" si="348"/>
        <v>0m0</v>
      </c>
      <c r="CU224" s="405">
        <f t="shared" si="349"/>
        <v>0</v>
      </c>
      <c r="CV224" s="405">
        <f t="shared" si="350"/>
        <v>0</v>
      </c>
      <c r="CW224" s="405">
        <f t="shared" si="351"/>
        <v>0</v>
      </c>
      <c r="CX224" s="405">
        <f t="shared" si="352"/>
        <v>0</v>
      </c>
      <c r="CY224" s="405">
        <f t="shared" si="353"/>
        <v>0</v>
      </c>
      <c r="CZ224" s="405" t="str">
        <f t="shared" si="354"/>
        <v/>
      </c>
      <c r="DA224" s="405" t="str">
        <f t="shared" si="355"/>
        <v/>
      </c>
      <c r="DB224" s="405" t="str">
        <f t="shared" si="356"/>
        <v/>
      </c>
      <c r="DC224" s="405" t="str">
        <f t="shared" si="357"/>
        <v/>
      </c>
      <c r="DD224" s="405" t="str">
        <f t="shared" si="358"/>
        <v/>
      </c>
      <c r="DE224" s="405"/>
      <c r="DG224" s="405" t="str">
        <f t="shared" si="359"/>
        <v/>
      </c>
      <c r="DH224" s="405" t="str">
        <f t="shared" si="360"/>
        <v/>
      </c>
      <c r="DI224" s="405">
        <f t="shared" si="361"/>
        <v>0</v>
      </c>
      <c r="DJ224" s="405" t="str">
        <f t="shared" si="362"/>
        <v/>
      </c>
      <c r="DK224" s="405" t="str">
        <f t="shared" si="363"/>
        <v/>
      </c>
      <c r="DL224" s="405" t="str">
        <f t="shared" si="364"/>
        <v/>
      </c>
      <c r="DM224" s="405" t="str">
        <f t="shared" si="365"/>
        <v/>
      </c>
      <c r="DN224" s="405" t="str">
        <f t="shared" si="366"/>
        <v/>
      </c>
      <c r="DO224" s="405" t="str">
        <f t="shared" si="367"/>
        <v/>
      </c>
      <c r="DS224" s="386">
        <f t="shared" si="370"/>
        <v>0</v>
      </c>
      <c r="DT224" s="386">
        <f t="shared" si="368"/>
        <v>0</v>
      </c>
      <c r="DU224" s="404">
        <f t="shared" si="369"/>
        <v>0</v>
      </c>
    </row>
    <row r="225" spans="1:125" s="404" customFormat="1" ht="18" hidden="1" customHeight="1">
      <c r="A225" s="140" t="str">
        <f t="shared" si="293"/>
        <v/>
      </c>
      <c r="B225" s="153"/>
      <c r="C225" s="31" t="str">
        <f>IF(B225="","",VLOOKUP(B225,学連登録!$C$2:$G$3000,2,FALSE))</f>
        <v/>
      </c>
      <c r="D225" s="32" t="str">
        <f>IF(B225="","",VLOOKUP(B225,学連登録!$C$2:$G$3000,3,FALSE))</f>
        <v/>
      </c>
      <c r="E225" s="33" t="str">
        <f>IF(B225="","",VLOOKUP(B225,学連登録!$C$2:$G$3000,4,FALSE))</f>
        <v/>
      </c>
      <c r="F225" s="376" t="str">
        <f>IF(B225="","",VLOOKUP(B225,学連登録!$C$2:$I$3000,7,FALSE))</f>
        <v/>
      </c>
      <c r="G225" s="154"/>
      <c r="H225" s="915"/>
      <c r="I225" s="916"/>
      <c r="J225" s="155"/>
      <c r="K225" s="887"/>
      <c r="L225" s="888"/>
      <c r="M225" s="155"/>
      <c r="N225" s="881"/>
      <c r="O225" s="882"/>
      <c r="P225" s="154"/>
      <c r="Q225" s="887"/>
      <c r="R225" s="888"/>
      <c r="S225" s="154"/>
      <c r="T225" s="887"/>
      <c r="U225" s="888"/>
      <c r="V225" s="101" t="str">
        <f>IF(B225="","",VLOOKUP(B225,学連登録!$C$2:$H$3000,6,FALSE))</f>
        <v/>
      </c>
      <c r="W225" s="370"/>
      <c r="X225" s="152"/>
      <c r="Y225" s="116" t="str">
        <f t="shared" si="371"/>
        <v/>
      </c>
      <c r="Z225" s="97" t="str">
        <f>IF(G225="","",VLOOKUP(G225,種目名!$O$5:$T$104,3,0))</f>
        <v/>
      </c>
      <c r="AA225" s="98" t="str">
        <f>IF(J225="","",VLOOKUP(J225,種目名!$O$5:$T$104,3,0))</f>
        <v/>
      </c>
      <c r="AB225" s="117" t="str">
        <f>IF(M225="","",VLOOKUP(M225,種目名!$O$5:$T$104,3,0))</f>
        <v/>
      </c>
      <c r="AC225" s="117" t="str">
        <f>IF(P225="","",VLOOKUP(AF225,種目名!$O$5:$T$104,3,0))</f>
        <v/>
      </c>
      <c r="AD225" s="118" t="str">
        <f>IF(S225="","",VLOOKUP(AI225,種目名!$O$5:$T$104,3,0))</f>
        <v/>
      </c>
      <c r="AE225" s="115">
        <f t="shared" si="372"/>
        <v>0</v>
      </c>
      <c r="AF225" s="152" t="str">
        <f t="shared" si="373"/>
        <v/>
      </c>
      <c r="AG225" s="152" t="str">
        <f t="shared" si="374"/>
        <v/>
      </c>
      <c r="AH225" s="115">
        <f t="shared" si="375"/>
        <v>0</v>
      </c>
      <c r="AI225" s="152" t="str">
        <f t="shared" si="376"/>
        <v/>
      </c>
      <c r="AJ225" s="152" t="str">
        <f t="shared" si="377"/>
        <v/>
      </c>
      <c r="AK225" s="383"/>
      <c r="AL225" s="166">
        <f t="shared" si="294"/>
        <v>0</v>
      </c>
      <c r="AM225" s="392">
        <f t="shared" si="295"/>
        <v>0</v>
      </c>
      <c r="AN225" s="392">
        <f>COUNTIF($B$12:B225,B225)</f>
        <v>0</v>
      </c>
      <c r="AO225" s="392"/>
      <c r="AP225" s="392" t="str">
        <f t="shared" si="296"/>
        <v/>
      </c>
      <c r="AQ225" s="392" t="str">
        <f t="shared" si="297"/>
        <v/>
      </c>
      <c r="AR225" s="392" t="str">
        <f t="shared" si="298"/>
        <v/>
      </c>
      <c r="AS225" s="392" t="str">
        <f t="shared" si="299"/>
        <v/>
      </c>
      <c r="AT225" s="392">
        <f t="shared" si="300"/>
        <v>0</v>
      </c>
      <c r="AU225" s="392" t="str">
        <f t="shared" si="301"/>
        <v/>
      </c>
      <c r="AV225" s="392" t="str">
        <f t="shared" si="302"/>
        <v/>
      </c>
      <c r="AW225" s="392" t="str">
        <f t="shared" si="303"/>
        <v/>
      </c>
      <c r="AX225" s="392" t="str">
        <f t="shared" si="304"/>
        <v/>
      </c>
      <c r="AY225" s="392" t="str">
        <f t="shared" si="305"/>
        <v/>
      </c>
      <c r="AZ225" s="392" t="str">
        <f t="shared" si="306"/>
        <v/>
      </c>
      <c r="BA225" s="392" t="str">
        <f t="shared" si="307"/>
        <v/>
      </c>
      <c r="BB225" s="392" t="str">
        <f t="shared" si="308"/>
        <v/>
      </c>
      <c r="BC225" s="392" t="str">
        <f t="shared" si="309"/>
        <v/>
      </c>
      <c r="BD225" s="396" t="str">
        <f t="shared" si="310"/>
        <v/>
      </c>
      <c r="BE225" s="386">
        <f t="shared" si="311"/>
        <v>0</v>
      </c>
      <c r="BF225" s="152"/>
      <c r="BG225" s="392">
        <f t="shared" si="312"/>
        <v>0</v>
      </c>
      <c r="BH225" s="392">
        <f t="shared" si="313"/>
        <v>0</v>
      </c>
      <c r="BI225" s="405">
        <f t="shared" si="314"/>
        <v>0</v>
      </c>
      <c r="BJ225" s="406">
        <f t="shared" si="290"/>
        <v>0</v>
      </c>
      <c r="BK225" s="391" t="str">
        <f t="shared" si="291"/>
        <v>0</v>
      </c>
      <c r="BL225" s="391" t="str">
        <f t="shared" si="292"/>
        <v>0</v>
      </c>
      <c r="BM225" s="405">
        <f t="shared" si="315"/>
        <v>0</v>
      </c>
      <c r="BN225" s="405" t="str">
        <f t="shared" si="316"/>
        <v>0m0</v>
      </c>
      <c r="BO225" s="392">
        <f t="shared" si="317"/>
        <v>0</v>
      </c>
      <c r="BP225" s="392">
        <f t="shared" si="318"/>
        <v>0</v>
      </c>
      <c r="BQ225" s="405">
        <f t="shared" si="319"/>
        <v>0</v>
      </c>
      <c r="BR225" s="406">
        <f t="shared" si="320"/>
        <v>0</v>
      </c>
      <c r="BS225" s="391" t="str">
        <f t="shared" si="321"/>
        <v>0</v>
      </c>
      <c r="BT225" s="391" t="str">
        <f t="shared" si="322"/>
        <v>0</v>
      </c>
      <c r="BU225" s="405">
        <f t="shared" si="323"/>
        <v>0</v>
      </c>
      <c r="BV225" s="405" t="str">
        <f t="shared" si="324"/>
        <v>0m0</v>
      </c>
      <c r="BW225" s="392">
        <f t="shared" si="325"/>
        <v>0</v>
      </c>
      <c r="BX225" s="392">
        <f t="shared" si="326"/>
        <v>0</v>
      </c>
      <c r="BY225" s="405">
        <f t="shared" si="327"/>
        <v>0</v>
      </c>
      <c r="BZ225" s="406">
        <f t="shared" si="328"/>
        <v>0</v>
      </c>
      <c r="CA225" s="391" t="str">
        <f t="shared" si="329"/>
        <v>0</v>
      </c>
      <c r="CB225" s="391" t="str">
        <f t="shared" si="330"/>
        <v>0</v>
      </c>
      <c r="CC225" s="405">
        <f t="shared" si="331"/>
        <v>0</v>
      </c>
      <c r="CD225" s="405" t="str">
        <f t="shared" si="332"/>
        <v>0m0</v>
      </c>
      <c r="CE225" s="392">
        <f t="shared" si="333"/>
        <v>0</v>
      </c>
      <c r="CF225" s="392">
        <f t="shared" si="334"/>
        <v>0</v>
      </c>
      <c r="CG225" s="405">
        <f t="shared" si="335"/>
        <v>0</v>
      </c>
      <c r="CH225" s="406">
        <f t="shared" si="336"/>
        <v>0</v>
      </c>
      <c r="CI225" s="391" t="str">
        <f t="shared" si="337"/>
        <v>0</v>
      </c>
      <c r="CJ225" s="391" t="str">
        <f t="shared" si="338"/>
        <v>0</v>
      </c>
      <c r="CK225" s="405">
        <f t="shared" si="339"/>
        <v>0</v>
      </c>
      <c r="CL225" s="405" t="str">
        <f t="shared" si="340"/>
        <v>0m0</v>
      </c>
      <c r="CM225" s="392">
        <f t="shared" si="341"/>
        <v>0</v>
      </c>
      <c r="CN225" s="392">
        <f t="shared" si="342"/>
        <v>0</v>
      </c>
      <c r="CO225" s="405">
        <f t="shared" si="343"/>
        <v>0</v>
      </c>
      <c r="CP225" s="406">
        <f t="shared" si="344"/>
        <v>0</v>
      </c>
      <c r="CQ225" s="391" t="str">
        <f t="shared" si="345"/>
        <v>0</v>
      </c>
      <c r="CR225" s="391" t="str">
        <f t="shared" si="346"/>
        <v>0</v>
      </c>
      <c r="CS225" s="405">
        <f t="shared" si="347"/>
        <v>0</v>
      </c>
      <c r="CT225" s="405" t="str">
        <f t="shared" si="348"/>
        <v>0m0</v>
      </c>
      <c r="CU225" s="405">
        <f t="shared" si="349"/>
        <v>0</v>
      </c>
      <c r="CV225" s="405">
        <f t="shared" si="350"/>
        <v>0</v>
      </c>
      <c r="CW225" s="405">
        <f t="shared" si="351"/>
        <v>0</v>
      </c>
      <c r="CX225" s="405">
        <f t="shared" si="352"/>
        <v>0</v>
      </c>
      <c r="CY225" s="405">
        <f t="shared" si="353"/>
        <v>0</v>
      </c>
      <c r="CZ225" s="405" t="str">
        <f t="shared" si="354"/>
        <v/>
      </c>
      <c r="DA225" s="405" t="str">
        <f t="shared" si="355"/>
        <v/>
      </c>
      <c r="DB225" s="405" t="str">
        <f t="shared" si="356"/>
        <v/>
      </c>
      <c r="DC225" s="405" t="str">
        <f t="shared" si="357"/>
        <v/>
      </c>
      <c r="DD225" s="405" t="str">
        <f t="shared" si="358"/>
        <v/>
      </c>
      <c r="DE225" s="405"/>
      <c r="DG225" s="405" t="str">
        <f t="shared" si="359"/>
        <v/>
      </c>
      <c r="DH225" s="405" t="str">
        <f t="shared" si="360"/>
        <v/>
      </c>
      <c r="DI225" s="405">
        <f t="shared" si="361"/>
        <v>0</v>
      </c>
      <c r="DJ225" s="405" t="str">
        <f t="shared" si="362"/>
        <v/>
      </c>
      <c r="DK225" s="405" t="str">
        <f t="shared" si="363"/>
        <v/>
      </c>
      <c r="DL225" s="405" t="str">
        <f t="shared" si="364"/>
        <v/>
      </c>
      <c r="DM225" s="405" t="str">
        <f t="shared" si="365"/>
        <v/>
      </c>
      <c r="DN225" s="405" t="str">
        <f t="shared" si="366"/>
        <v/>
      </c>
      <c r="DO225" s="405" t="str">
        <f t="shared" si="367"/>
        <v/>
      </c>
      <c r="DS225" s="386">
        <f t="shared" si="370"/>
        <v>0</v>
      </c>
      <c r="DT225" s="386">
        <f t="shared" si="368"/>
        <v>0</v>
      </c>
      <c r="DU225" s="404">
        <f t="shared" si="369"/>
        <v>0</v>
      </c>
    </row>
    <row r="226" spans="1:125" s="404" customFormat="1" ht="18" hidden="1" customHeight="1">
      <c r="A226" s="140" t="str">
        <f t="shared" si="293"/>
        <v/>
      </c>
      <c r="B226" s="153"/>
      <c r="C226" s="31" t="str">
        <f>IF(B226="","",VLOOKUP(B226,学連登録!$C$2:$G$3000,2,FALSE))</f>
        <v/>
      </c>
      <c r="D226" s="32" t="str">
        <f>IF(B226="","",VLOOKUP(B226,学連登録!$C$2:$G$3000,3,FALSE))</f>
        <v/>
      </c>
      <c r="E226" s="33" t="str">
        <f>IF(B226="","",VLOOKUP(B226,学連登録!$C$2:$G$3000,4,FALSE))</f>
        <v/>
      </c>
      <c r="F226" s="376" t="str">
        <f>IF(B226="","",VLOOKUP(B226,学連登録!$C$2:$I$3000,7,FALSE))</f>
        <v/>
      </c>
      <c r="G226" s="154"/>
      <c r="H226" s="915"/>
      <c r="I226" s="916"/>
      <c r="J226" s="155"/>
      <c r="K226" s="887"/>
      <c r="L226" s="888"/>
      <c r="M226" s="155"/>
      <c r="N226" s="881"/>
      <c r="O226" s="882"/>
      <c r="P226" s="154"/>
      <c r="Q226" s="887"/>
      <c r="R226" s="888"/>
      <c r="S226" s="154"/>
      <c r="T226" s="887"/>
      <c r="U226" s="888"/>
      <c r="V226" s="101" t="str">
        <f>IF(B226="","",VLOOKUP(B226,学連登録!$C$2:$H$3000,6,FALSE))</f>
        <v/>
      </c>
      <c r="W226" s="370"/>
      <c r="X226" s="152"/>
      <c r="Y226" s="116" t="str">
        <f t="shared" si="371"/>
        <v/>
      </c>
      <c r="Z226" s="97" t="str">
        <f>IF(G226="","",VLOOKUP(G226,種目名!$O$5:$T$104,3,0))</f>
        <v/>
      </c>
      <c r="AA226" s="98" t="str">
        <f>IF(J226="","",VLOOKUP(J226,種目名!$O$5:$T$104,3,0))</f>
        <v/>
      </c>
      <c r="AB226" s="117" t="str">
        <f>IF(M226="","",VLOOKUP(M226,種目名!$O$5:$T$104,3,0))</f>
        <v/>
      </c>
      <c r="AC226" s="117" t="str">
        <f>IF(P226="","",VLOOKUP(AF226,種目名!$O$5:$T$104,3,0))</f>
        <v/>
      </c>
      <c r="AD226" s="118" t="str">
        <f>IF(S226="","",VLOOKUP(AI226,種目名!$O$5:$T$104,3,0))</f>
        <v/>
      </c>
      <c r="AE226" s="115">
        <f t="shared" si="372"/>
        <v>0</v>
      </c>
      <c r="AF226" s="152" t="str">
        <f t="shared" si="373"/>
        <v/>
      </c>
      <c r="AG226" s="152" t="str">
        <f t="shared" si="374"/>
        <v/>
      </c>
      <c r="AH226" s="115">
        <f t="shared" si="375"/>
        <v>0</v>
      </c>
      <c r="AI226" s="152" t="str">
        <f t="shared" si="376"/>
        <v/>
      </c>
      <c r="AJ226" s="152" t="str">
        <f t="shared" si="377"/>
        <v/>
      </c>
      <c r="AK226" s="383"/>
      <c r="AL226" s="166">
        <f t="shared" si="294"/>
        <v>0</v>
      </c>
      <c r="AM226" s="392">
        <f t="shared" si="295"/>
        <v>0</v>
      </c>
      <c r="AN226" s="392">
        <f>COUNTIF($B$12:B226,B226)</f>
        <v>0</v>
      </c>
      <c r="AO226" s="392"/>
      <c r="AP226" s="392" t="str">
        <f t="shared" si="296"/>
        <v/>
      </c>
      <c r="AQ226" s="392" t="str">
        <f t="shared" si="297"/>
        <v/>
      </c>
      <c r="AR226" s="392" t="str">
        <f t="shared" si="298"/>
        <v/>
      </c>
      <c r="AS226" s="392" t="str">
        <f t="shared" si="299"/>
        <v/>
      </c>
      <c r="AT226" s="392">
        <f t="shared" si="300"/>
        <v>0</v>
      </c>
      <c r="AU226" s="392" t="str">
        <f t="shared" si="301"/>
        <v/>
      </c>
      <c r="AV226" s="392" t="str">
        <f t="shared" si="302"/>
        <v/>
      </c>
      <c r="AW226" s="392" t="str">
        <f t="shared" si="303"/>
        <v/>
      </c>
      <c r="AX226" s="392" t="str">
        <f t="shared" si="304"/>
        <v/>
      </c>
      <c r="AY226" s="392" t="str">
        <f t="shared" si="305"/>
        <v/>
      </c>
      <c r="AZ226" s="392" t="str">
        <f t="shared" si="306"/>
        <v/>
      </c>
      <c r="BA226" s="392" t="str">
        <f t="shared" si="307"/>
        <v/>
      </c>
      <c r="BB226" s="392" t="str">
        <f t="shared" si="308"/>
        <v/>
      </c>
      <c r="BC226" s="392" t="str">
        <f t="shared" si="309"/>
        <v/>
      </c>
      <c r="BD226" s="396" t="str">
        <f t="shared" si="310"/>
        <v/>
      </c>
      <c r="BE226" s="386">
        <f t="shared" si="311"/>
        <v>0</v>
      </c>
      <c r="BF226" s="152"/>
      <c r="BG226" s="392">
        <f t="shared" si="312"/>
        <v>0</v>
      </c>
      <c r="BH226" s="392">
        <f t="shared" si="313"/>
        <v>0</v>
      </c>
      <c r="BI226" s="405">
        <f t="shared" si="314"/>
        <v>0</v>
      </c>
      <c r="BJ226" s="406">
        <f t="shared" si="290"/>
        <v>0</v>
      </c>
      <c r="BK226" s="391" t="str">
        <f t="shared" si="291"/>
        <v>0</v>
      </c>
      <c r="BL226" s="391" t="str">
        <f t="shared" si="292"/>
        <v>0</v>
      </c>
      <c r="BM226" s="405">
        <f t="shared" si="315"/>
        <v>0</v>
      </c>
      <c r="BN226" s="405" t="str">
        <f t="shared" si="316"/>
        <v>0m0</v>
      </c>
      <c r="BO226" s="392">
        <f t="shared" si="317"/>
        <v>0</v>
      </c>
      <c r="BP226" s="392">
        <f t="shared" si="318"/>
        <v>0</v>
      </c>
      <c r="BQ226" s="405">
        <f t="shared" si="319"/>
        <v>0</v>
      </c>
      <c r="BR226" s="406">
        <f t="shared" si="320"/>
        <v>0</v>
      </c>
      <c r="BS226" s="391" t="str">
        <f t="shared" si="321"/>
        <v>0</v>
      </c>
      <c r="BT226" s="391" t="str">
        <f t="shared" si="322"/>
        <v>0</v>
      </c>
      <c r="BU226" s="405">
        <f t="shared" si="323"/>
        <v>0</v>
      </c>
      <c r="BV226" s="405" t="str">
        <f t="shared" si="324"/>
        <v>0m0</v>
      </c>
      <c r="BW226" s="392">
        <f t="shared" si="325"/>
        <v>0</v>
      </c>
      <c r="BX226" s="392">
        <f t="shared" si="326"/>
        <v>0</v>
      </c>
      <c r="BY226" s="405">
        <f t="shared" si="327"/>
        <v>0</v>
      </c>
      <c r="BZ226" s="406">
        <f t="shared" si="328"/>
        <v>0</v>
      </c>
      <c r="CA226" s="391" t="str">
        <f t="shared" si="329"/>
        <v>0</v>
      </c>
      <c r="CB226" s="391" t="str">
        <f t="shared" si="330"/>
        <v>0</v>
      </c>
      <c r="CC226" s="405">
        <f t="shared" si="331"/>
        <v>0</v>
      </c>
      <c r="CD226" s="405" t="str">
        <f t="shared" si="332"/>
        <v>0m0</v>
      </c>
      <c r="CE226" s="392">
        <f t="shared" si="333"/>
        <v>0</v>
      </c>
      <c r="CF226" s="392">
        <f t="shared" si="334"/>
        <v>0</v>
      </c>
      <c r="CG226" s="405">
        <f t="shared" si="335"/>
        <v>0</v>
      </c>
      <c r="CH226" s="406">
        <f t="shared" si="336"/>
        <v>0</v>
      </c>
      <c r="CI226" s="391" t="str">
        <f t="shared" si="337"/>
        <v>0</v>
      </c>
      <c r="CJ226" s="391" t="str">
        <f t="shared" si="338"/>
        <v>0</v>
      </c>
      <c r="CK226" s="405">
        <f t="shared" si="339"/>
        <v>0</v>
      </c>
      <c r="CL226" s="405" t="str">
        <f t="shared" si="340"/>
        <v>0m0</v>
      </c>
      <c r="CM226" s="392">
        <f t="shared" si="341"/>
        <v>0</v>
      </c>
      <c r="CN226" s="392">
        <f t="shared" si="342"/>
        <v>0</v>
      </c>
      <c r="CO226" s="405">
        <f t="shared" si="343"/>
        <v>0</v>
      </c>
      <c r="CP226" s="406">
        <f t="shared" si="344"/>
        <v>0</v>
      </c>
      <c r="CQ226" s="391" t="str">
        <f t="shared" si="345"/>
        <v>0</v>
      </c>
      <c r="CR226" s="391" t="str">
        <f t="shared" si="346"/>
        <v>0</v>
      </c>
      <c r="CS226" s="405">
        <f t="shared" si="347"/>
        <v>0</v>
      </c>
      <c r="CT226" s="405" t="str">
        <f t="shared" si="348"/>
        <v>0m0</v>
      </c>
      <c r="CU226" s="405">
        <f t="shared" si="349"/>
        <v>0</v>
      </c>
      <c r="CV226" s="405">
        <f t="shared" si="350"/>
        <v>0</v>
      </c>
      <c r="CW226" s="405">
        <f t="shared" si="351"/>
        <v>0</v>
      </c>
      <c r="CX226" s="405">
        <f t="shared" si="352"/>
        <v>0</v>
      </c>
      <c r="CY226" s="405">
        <f t="shared" si="353"/>
        <v>0</v>
      </c>
      <c r="CZ226" s="405" t="str">
        <f t="shared" si="354"/>
        <v/>
      </c>
      <c r="DA226" s="405" t="str">
        <f t="shared" si="355"/>
        <v/>
      </c>
      <c r="DB226" s="405" t="str">
        <f t="shared" si="356"/>
        <v/>
      </c>
      <c r="DC226" s="405" t="str">
        <f t="shared" si="357"/>
        <v/>
      </c>
      <c r="DD226" s="405" t="str">
        <f t="shared" si="358"/>
        <v/>
      </c>
      <c r="DE226" s="405"/>
      <c r="DG226" s="405" t="str">
        <f t="shared" si="359"/>
        <v/>
      </c>
      <c r="DH226" s="405" t="str">
        <f t="shared" si="360"/>
        <v/>
      </c>
      <c r="DI226" s="405">
        <f t="shared" si="361"/>
        <v>0</v>
      </c>
      <c r="DJ226" s="405" t="str">
        <f t="shared" si="362"/>
        <v/>
      </c>
      <c r="DK226" s="405" t="str">
        <f t="shared" si="363"/>
        <v/>
      </c>
      <c r="DL226" s="405" t="str">
        <f t="shared" si="364"/>
        <v/>
      </c>
      <c r="DM226" s="405" t="str">
        <f t="shared" si="365"/>
        <v/>
      </c>
      <c r="DN226" s="405" t="str">
        <f t="shared" si="366"/>
        <v/>
      </c>
      <c r="DO226" s="405" t="str">
        <f t="shared" si="367"/>
        <v/>
      </c>
      <c r="DS226" s="386">
        <f t="shared" si="370"/>
        <v>0</v>
      </c>
      <c r="DT226" s="386">
        <f t="shared" si="368"/>
        <v>0</v>
      </c>
      <c r="DU226" s="404">
        <f t="shared" si="369"/>
        <v>0</v>
      </c>
    </row>
    <row r="227" spans="1:125" s="404" customFormat="1" ht="18" hidden="1" customHeight="1">
      <c r="A227" s="140" t="str">
        <f t="shared" si="293"/>
        <v/>
      </c>
      <c r="B227" s="153"/>
      <c r="C227" s="31" t="str">
        <f>IF(B227="","",VLOOKUP(B227,学連登録!$C$2:$G$3000,2,FALSE))</f>
        <v/>
      </c>
      <c r="D227" s="32" t="str">
        <f>IF(B227="","",VLOOKUP(B227,学連登録!$C$2:$G$3000,3,FALSE))</f>
        <v/>
      </c>
      <c r="E227" s="33" t="str">
        <f>IF(B227="","",VLOOKUP(B227,学連登録!$C$2:$G$3000,4,FALSE))</f>
        <v/>
      </c>
      <c r="F227" s="376" t="str">
        <f>IF(B227="","",VLOOKUP(B227,学連登録!$C$2:$I$3000,7,FALSE))</f>
        <v/>
      </c>
      <c r="G227" s="154"/>
      <c r="H227" s="915"/>
      <c r="I227" s="916"/>
      <c r="J227" s="155"/>
      <c r="K227" s="887"/>
      <c r="L227" s="888"/>
      <c r="M227" s="155"/>
      <c r="N227" s="881"/>
      <c r="O227" s="882"/>
      <c r="P227" s="154"/>
      <c r="Q227" s="887"/>
      <c r="R227" s="888"/>
      <c r="S227" s="154"/>
      <c r="T227" s="887"/>
      <c r="U227" s="888"/>
      <c r="V227" s="101" t="str">
        <f>IF(B227="","",VLOOKUP(B227,学連登録!$C$2:$H$3000,6,FALSE))</f>
        <v/>
      </c>
      <c r="W227" s="370"/>
      <c r="X227" s="152"/>
      <c r="Y227" s="116" t="str">
        <f t="shared" si="371"/>
        <v/>
      </c>
      <c r="Z227" s="97" t="str">
        <f>IF(G227="","",VLOOKUP(G227,種目名!$O$5:$T$104,3,0))</f>
        <v/>
      </c>
      <c r="AA227" s="98" t="str">
        <f>IF(J227="","",VLOOKUP(J227,種目名!$O$5:$T$104,3,0))</f>
        <v/>
      </c>
      <c r="AB227" s="117" t="str">
        <f>IF(M227="","",VLOOKUP(M227,種目名!$O$5:$T$104,3,0))</f>
        <v/>
      </c>
      <c r="AC227" s="117" t="str">
        <f>IF(P227="","",VLOOKUP(AF227,種目名!$O$5:$T$104,3,0))</f>
        <v/>
      </c>
      <c r="AD227" s="118" t="str">
        <f>IF(S227="","",VLOOKUP(AI227,種目名!$O$5:$T$104,3,0))</f>
        <v/>
      </c>
      <c r="AE227" s="115">
        <f t="shared" si="372"/>
        <v>0</v>
      </c>
      <c r="AF227" s="152" t="str">
        <f t="shared" si="373"/>
        <v/>
      </c>
      <c r="AG227" s="152" t="str">
        <f t="shared" si="374"/>
        <v/>
      </c>
      <c r="AH227" s="115">
        <f t="shared" si="375"/>
        <v>0</v>
      </c>
      <c r="AI227" s="152" t="str">
        <f t="shared" si="376"/>
        <v/>
      </c>
      <c r="AJ227" s="152" t="str">
        <f t="shared" si="377"/>
        <v/>
      </c>
      <c r="AK227" s="383"/>
      <c r="AL227" s="166">
        <f t="shared" si="294"/>
        <v>0</v>
      </c>
      <c r="AM227" s="392">
        <f t="shared" si="295"/>
        <v>0</v>
      </c>
      <c r="AN227" s="392">
        <f>COUNTIF($B$12:B227,B227)</f>
        <v>0</v>
      </c>
      <c r="AO227" s="392"/>
      <c r="AP227" s="392" t="str">
        <f t="shared" si="296"/>
        <v/>
      </c>
      <c r="AQ227" s="392" t="str">
        <f t="shared" si="297"/>
        <v/>
      </c>
      <c r="AR227" s="392" t="str">
        <f t="shared" si="298"/>
        <v/>
      </c>
      <c r="AS227" s="392" t="str">
        <f t="shared" si="299"/>
        <v/>
      </c>
      <c r="AT227" s="392">
        <f t="shared" si="300"/>
        <v>0</v>
      </c>
      <c r="AU227" s="392" t="str">
        <f t="shared" si="301"/>
        <v/>
      </c>
      <c r="AV227" s="392" t="str">
        <f t="shared" si="302"/>
        <v/>
      </c>
      <c r="AW227" s="392" t="str">
        <f t="shared" si="303"/>
        <v/>
      </c>
      <c r="AX227" s="392" t="str">
        <f t="shared" si="304"/>
        <v/>
      </c>
      <c r="AY227" s="392" t="str">
        <f t="shared" si="305"/>
        <v/>
      </c>
      <c r="AZ227" s="392" t="str">
        <f t="shared" si="306"/>
        <v/>
      </c>
      <c r="BA227" s="392" t="str">
        <f t="shared" si="307"/>
        <v/>
      </c>
      <c r="BB227" s="392" t="str">
        <f t="shared" si="308"/>
        <v/>
      </c>
      <c r="BC227" s="392" t="str">
        <f t="shared" si="309"/>
        <v/>
      </c>
      <c r="BD227" s="396" t="str">
        <f t="shared" si="310"/>
        <v/>
      </c>
      <c r="BE227" s="386">
        <f t="shared" si="311"/>
        <v>0</v>
      </c>
      <c r="BF227" s="152"/>
      <c r="BG227" s="392">
        <f t="shared" si="312"/>
        <v>0</v>
      </c>
      <c r="BH227" s="392">
        <f t="shared" si="313"/>
        <v>0</v>
      </c>
      <c r="BI227" s="405">
        <f t="shared" si="314"/>
        <v>0</v>
      </c>
      <c r="BJ227" s="406">
        <f t="shared" si="290"/>
        <v>0</v>
      </c>
      <c r="BK227" s="391" t="str">
        <f t="shared" si="291"/>
        <v>0</v>
      </c>
      <c r="BL227" s="391" t="str">
        <f t="shared" si="292"/>
        <v>0</v>
      </c>
      <c r="BM227" s="405">
        <f t="shared" si="315"/>
        <v>0</v>
      </c>
      <c r="BN227" s="405" t="str">
        <f t="shared" si="316"/>
        <v>0m0</v>
      </c>
      <c r="BO227" s="392">
        <f t="shared" si="317"/>
        <v>0</v>
      </c>
      <c r="BP227" s="392">
        <f t="shared" si="318"/>
        <v>0</v>
      </c>
      <c r="BQ227" s="405">
        <f t="shared" si="319"/>
        <v>0</v>
      </c>
      <c r="BR227" s="406">
        <f t="shared" si="320"/>
        <v>0</v>
      </c>
      <c r="BS227" s="391" t="str">
        <f t="shared" si="321"/>
        <v>0</v>
      </c>
      <c r="BT227" s="391" t="str">
        <f t="shared" si="322"/>
        <v>0</v>
      </c>
      <c r="BU227" s="405">
        <f t="shared" si="323"/>
        <v>0</v>
      </c>
      <c r="BV227" s="405" t="str">
        <f t="shared" si="324"/>
        <v>0m0</v>
      </c>
      <c r="BW227" s="392">
        <f t="shared" si="325"/>
        <v>0</v>
      </c>
      <c r="BX227" s="392">
        <f t="shared" si="326"/>
        <v>0</v>
      </c>
      <c r="BY227" s="405">
        <f t="shared" si="327"/>
        <v>0</v>
      </c>
      <c r="BZ227" s="406">
        <f t="shared" si="328"/>
        <v>0</v>
      </c>
      <c r="CA227" s="391" t="str">
        <f t="shared" si="329"/>
        <v>0</v>
      </c>
      <c r="CB227" s="391" t="str">
        <f t="shared" si="330"/>
        <v>0</v>
      </c>
      <c r="CC227" s="405">
        <f t="shared" si="331"/>
        <v>0</v>
      </c>
      <c r="CD227" s="405" t="str">
        <f t="shared" si="332"/>
        <v>0m0</v>
      </c>
      <c r="CE227" s="392">
        <f t="shared" si="333"/>
        <v>0</v>
      </c>
      <c r="CF227" s="392">
        <f t="shared" si="334"/>
        <v>0</v>
      </c>
      <c r="CG227" s="405">
        <f t="shared" si="335"/>
        <v>0</v>
      </c>
      <c r="CH227" s="406">
        <f t="shared" si="336"/>
        <v>0</v>
      </c>
      <c r="CI227" s="391" t="str">
        <f t="shared" si="337"/>
        <v>0</v>
      </c>
      <c r="CJ227" s="391" t="str">
        <f t="shared" si="338"/>
        <v>0</v>
      </c>
      <c r="CK227" s="405">
        <f t="shared" si="339"/>
        <v>0</v>
      </c>
      <c r="CL227" s="405" t="str">
        <f t="shared" si="340"/>
        <v>0m0</v>
      </c>
      <c r="CM227" s="392">
        <f t="shared" si="341"/>
        <v>0</v>
      </c>
      <c r="CN227" s="392">
        <f t="shared" si="342"/>
        <v>0</v>
      </c>
      <c r="CO227" s="405">
        <f t="shared" si="343"/>
        <v>0</v>
      </c>
      <c r="CP227" s="406">
        <f t="shared" si="344"/>
        <v>0</v>
      </c>
      <c r="CQ227" s="391" t="str">
        <f t="shared" si="345"/>
        <v>0</v>
      </c>
      <c r="CR227" s="391" t="str">
        <f t="shared" si="346"/>
        <v>0</v>
      </c>
      <c r="CS227" s="405">
        <f t="shared" si="347"/>
        <v>0</v>
      </c>
      <c r="CT227" s="405" t="str">
        <f t="shared" si="348"/>
        <v>0m0</v>
      </c>
      <c r="CU227" s="405">
        <f t="shared" si="349"/>
        <v>0</v>
      </c>
      <c r="CV227" s="405">
        <f t="shared" si="350"/>
        <v>0</v>
      </c>
      <c r="CW227" s="405">
        <f t="shared" si="351"/>
        <v>0</v>
      </c>
      <c r="CX227" s="405">
        <f t="shared" si="352"/>
        <v>0</v>
      </c>
      <c r="CY227" s="405">
        <f t="shared" si="353"/>
        <v>0</v>
      </c>
      <c r="CZ227" s="405" t="str">
        <f t="shared" si="354"/>
        <v/>
      </c>
      <c r="DA227" s="405" t="str">
        <f t="shared" si="355"/>
        <v/>
      </c>
      <c r="DB227" s="405" t="str">
        <f t="shared" si="356"/>
        <v/>
      </c>
      <c r="DC227" s="405" t="str">
        <f t="shared" si="357"/>
        <v/>
      </c>
      <c r="DD227" s="405" t="str">
        <f t="shared" si="358"/>
        <v/>
      </c>
      <c r="DE227" s="405"/>
      <c r="DG227" s="405" t="str">
        <f t="shared" si="359"/>
        <v/>
      </c>
      <c r="DH227" s="405" t="str">
        <f t="shared" si="360"/>
        <v/>
      </c>
      <c r="DI227" s="405">
        <f t="shared" si="361"/>
        <v>0</v>
      </c>
      <c r="DJ227" s="405" t="str">
        <f t="shared" si="362"/>
        <v/>
      </c>
      <c r="DK227" s="405" t="str">
        <f t="shared" si="363"/>
        <v/>
      </c>
      <c r="DL227" s="405" t="str">
        <f t="shared" si="364"/>
        <v/>
      </c>
      <c r="DM227" s="405" t="str">
        <f t="shared" si="365"/>
        <v/>
      </c>
      <c r="DN227" s="405" t="str">
        <f t="shared" si="366"/>
        <v/>
      </c>
      <c r="DO227" s="405" t="str">
        <f t="shared" si="367"/>
        <v/>
      </c>
      <c r="DS227" s="386">
        <f t="shared" si="370"/>
        <v>0</v>
      </c>
      <c r="DT227" s="386">
        <f t="shared" si="368"/>
        <v>0</v>
      </c>
      <c r="DU227" s="404">
        <f t="shared" si="369"/>
        <v>0</v>
      </c>
    </row>
    <row r="228" spans="1:125" s="404" customFormat="1" ht="18" hidden="1" customHeight="1">
      <c r="A228" s="140" t="str">
        <f t="shared" si="293"/>
        <v/>
      </c>
      <c r="B228" s="153"/>
      <c r="C228" s="31" t="str">
        <f>IF(B228="","",VLOOKUP(B228,学連登録!$C$2:$G$3000,2,FALSE))</f>
        <v/>
      </c>
      <c r="D228" s="32" t="str">
        <f>IF(B228="","",VLOOKUP(B228,学連登録!$C$2:$G$3000,3,FALSE))</f>
        <v/>
      </c>
      <c r="E228" s="33" t="str">
        <f>IF(B228="","",VLOOKUP(B228,学連登録!$C$2:$G$3000,4,FALSE))</f>
        <v/>
      </c>
      <c r="F228" s="376" t="str">
        <f>IF(B228="","",VLOOKUP(B228,学連登録!$C$2:$I$3000,7,FALSE))</f>
        <v/>
      </c>
      <c r="G228" s="154"/>
      <c r="H228" s="915"/>
      <c r="I228" s="916"/>
      <c r="J228" s="155"/>
      <c r="K228" s="887"/>
      <c r="L228" s="888"/>
      <c r="M228" s="155"/>
      <c r="N228" s="881"/>
      <c r="O228" s="882"/>
      <c r="P228" s="154"/>
      <c r="Q228" s="887"/>
      <c r="R228" s="888"/>
      <c r="S228" s="154"/>
      <c r="T228" s="887"/>
      <c r="U228" s="888"/>
      <c r="V228" s="101" t="str">
        <f>IF(B228="","",VLOOKUP(B228,学連登録!$C$2:$H$3000,6,FALSE))</f>
        <v/>
      </c>
      <c r="W228" s="370"/>
      <c r="X228" s="152"/>
      <c r="Y228" s="116" t="str">
        <f t="shared" si="371"/>
        <v/>
      </c>
      <c r="Z228" s="97" t="str">
        <f>IF(G228="","",VLOOKUP(G228,種目名!$O$5:$T$104,3,0))</f>
        <v/>
      </c>
      <c r="AA228" s="98" t="str">
        <f>IF(J228="","",VLOOKUP(J228,種目名!$O$5:$T$104,3,0))</f>
        <v/>
      </c>
      <c r="AB228" s="117" t="str">
        <f>IF(M228="","",VLOOKUP(M228,種目名!$O$5:$T$104,3,0))</f>
        <v/>
      </c>
      <c r="AC228" s="117" t="str">
        <f>IF(P228="","",VLOOKUP(AF228,種目名!$O$5:$T$104,3,0))</f>
        <v/>
      </c>
      <c r="AD228" s="118" t="str">
        <f>IF(S228="","",VLOOKUP(AI228,種目名!$O$5:$T$104,3,0))</f>
        <v/>
      </c>
      <c r="AE228" s="115">
        <f t="shared" si="372"/>
        <v>0</v>
      </c>
      <c r="AF228" s="152" t="str">
        <f t="shared" si="373"/>
        <v/>
      </c>
      <c r="AG228" s="152" t="str">
        <f t="shared" si="374"/>
        <v/>
      </c>
      <c r="AH228" s="115">
        <f t="shared" si="375"/>
        <v>0</v>
      </c>
      <c r="AI228" s="152" t="str">
        <f t="shared" si="376"/>
        <v/>
      </c>
      <c r="AJ228" s="152" t="str">
        <f t="shared" si="377"/>
        <v/>
      </c>
      <c r="AK228" s="383"/>
      <c r="AL228" s="166">
        <f t="shared" si="294"/>
        <v>0</v>
      </c>
      <c r="AM228" s="392">
        <f t="shared" si="295"/>
        <v>0</v>
      </c>
      <c r="AN228" s="392">
        <f>COUNTIF($B$12:B228,B228)</f>
        <v>0</v>
      </c>
      <c r="AO228" s="392"/>
      <c r="AP228" s="392" t="str">
        <f t="shared" si="296"/>
        <v/>
      </c>
      <c r="AQ228" s="392" t="str">
        <f t="shared" si="297"/>
        <v/>
      </c>
      <c r="AR228" s="392" t="str">
        <f t="shared" si="298"/>
        <v/>
      </c>
      <c r="AS228" s="392" t="str">
        <f t="shared" si="299"/>
        <v/>
      </c>
      <c r="AT228" s="392">
        <f t="shared" si="300"/>
        <v>0</v>
      </c>
      <c r="AU228" s="392" t="str">
        <f t="shared" si="301"/>
        <v/>
      </c>
      <c r="AV228" s="392" t="str">
        <f t="shared" si="302"/>
        <v/>
      </c>
      <c r="AW228" s="392" t="str">
        <f t="shared" si="303"/>
        <v/>
      </c>
      <c r="AX228" s="392" t="str">
        <f t="shared" si="304"/>
        <v/>
      </c>
      <c r="AY228" s="392" t="str">
        <f t="shared" si="305"/>
        <v/>
      </c>
      <c r="AZ228" s="392" t="str">
        <f t="shared" si="306"/>
        <v/>
      </c>
      <c r="BA228" s="392" t="str">
        <f t="shared" si="307"/>
        <v/>
      </c>
      <c r="BB228" s="392" t="str">
        <f t="shared" si="308"/>
        <v/>
      </c>
      <c r="BC228" s="392" t="str">
        <f t="shared" si="309"/>
        <v/>
      </c>
      <c r="BD228" s="396" t="str">
        <f t="shared" si="310"/>
        <v/>
      </c>
      <c r="BE228" s="386">
        <f t="shared" si="311"/>
        <v>0</v>
      </c>
      <c r="BF228" s="152"/>
      <c r="BG228" s="392">
        <f t="shared" si="312"/>
        <v>0</v>
      </c>
      <c r="BH228" s="392">
        <f t="shared" si="313"/>
        <v>0</v>
      </c>
      <c r="BI228" s="405">
        <f t="shared" si="314"/>
        <v>0</v>
      </c>
      <c r="BJ228" s="406">
        <f t="shared" si="290"/>
        <v>0</v>
      </c>
      <c r="BK228" s="391" t="str">
        <f t="shared" si="291"/>
        <v>0</v>
      </c>
      <c r="BL228" s="391" t="str">
        <f t="shared" si="292"/>
        <v>0</v>
      </c>
      <c r="BM228" s="405">
        <f t="shared" si="315"/>
        <v>0</v>
      </c>
      <c r="BN228" s="405" t="str">
        <f t="shared" si="316"/>
        <v>0m0</v>
      </c>
      <c r="BO228" s="392">
        <f t="shared" si="317"/>
        <v>0</v>
      </c>
      <c r="BP228" s="392">
        <f t="shared" si="318"/>
        <v>0</v>
      </c>
      <c r="BQ228" s="405">
        <f t="shared" si="319"/>
        <v>0</v>
      </c>
      <c r="BR228" s="406">
        <f t="shared" si="320"/>
        <v>0</v>
      </c>
      <c r="BS228" s="391" t="str">
        <f t="shared" si="321"/>
        <v>0</v>
      </c>
      <c r="BT228" s="391" t="str">
        <f t="shared" si="322"/>
        <v>0</v>
      </c>
      <c r="BU228" s="405">
        <f t="shared" si="323"/>
        <v>0</v>
      </c>
      <c r="BV228" s="405" t="str">
        <f t="shared" si="324"/>
        <v>0m0</v>
      </c>
      <c r="BW228" s="392">
        <f t="shared" si="325"/>
        <v>0</v>
      </c>
      <c r="BX228" s="392">
        <f t="shared" si="326"/>
        <v>0</v>
      </c>
      <c r="BY228" s="405">
        <f t="shared" si="327"/>
        <v>0</v>
      </c>
      <c r="BZ228" s="406">
        <f t="shared" si="328"/>
        <v>0</v>
      </c>
      <c r="CA228" s="391" t="str">
        <f t="shared" si="329"/>
        <v>0</v>
      </c>
      <c r="CB228" s="391" t="str">
        <f t="shared" si="330"/>
        <v>0</v>
      </c>
      <c r="CC228" s="405">
        <f t="shared" si="331"/>
        <v>0</v>
      </c>
      <c r="CD228" s="405" t="str">
        <f t="shared" si="332"/>
        <v>0m0</v>
      </c>
      <c r="CE228" s="392">
        <f t="shared" si="333"/>
        <v>0</v>
      </c>
      <c r="CF228" s="392">
        <f t="shared" si="334"/>
        <v>0</v>
      </c>
      <c r="CG228" s="405">
        <f t="shared" si="335"/>
        <v>0</v>
      </c>
      <c r="CH228" s="406">
        <f t="shared" si="336"/>
        <v>0</v>
      </c>
      <c r="CI228" s="391" t="str">
        <f t="shared" si="337"/>
        <v>0</v>
      </c>
      <c r="CJ228" s="391" t="str">
        <f t="shared" si="338"/>
        <v>0</v>
      </c>
      <c r="CK228" s="405">
        <f t="shared" si="339"/>
        <v>0</v>
      </c>
      <c r="CL228" s="405" t="str">
        <f t="shared" si="340"/>
        <v>0m0</v>
      </c>
      <c r="CM228" s="392">
        <f t="shared" si="341"/>
        <v>0</v>
      </c>
      <c r="CN228" s="392">
        <f t="shared" si="342"/>
        <v>0</v>
      </c>
      <c r="CO228" s="405">
        <f t="shared" si="343"/>
        <v>0</v>
      </c>
      <c r="CP228" s="406">
        <f t="shared" si="344"/>
        <v>0</v>
      </c>
      <c r="CQ228" s="391" t="str">
        <f t="shared" si="345"/>
        <v>0</v>
      </c>
      <c r="CR228" s="391" t="str">
        <f t="shared" si="346"/>
        <v>0</v>
      </c>
      <c r="CS228" s="405">
        <f t="shared" si="347"/>
        <v>0</v>
      </c>
      <c r="CT228" s="405" t="str">
        <f t="shared" si="348"/>
        <v>0m0</v>
      </c>
      <c r="CU228" s="405">
        <f t="shared" si="349"/>
        <v>0</v>
      </c>
      <c r="CV228" s="405">
        <f t="shared" si="350"/>
        <v>0</v>
      </c>
      <c r="CW228" s="405">
        <f t="shared" si="351"/>
        <v>0</v>
      </c>
      <c r="CX228" s="405">
        <f t="shared" si="352"/>
        <v>0</v>
      </c>
      <c r="CY228" s="405">
        <f t="shared" si="353"/>
        <v>0</v>
      </c>
      <c r="CZ228" s="405" t="str">
        <f t="shared" si="354"/>
        <v/>
      </c>
      <c r="DA228" s="405" t="str">
        <f t="shared" si="355"/>
        <v/>
      </c>
      <c r="DB228" s="405" t="str">
        <f t="shared" si="356"/>
        <v/>
      </c>
      <c r="DC228" s="405" t="str">
        <f t="shared" si="357"/>
        <v/>
      </c>
      <c r="DD228" s="405" t="str">
        <f t="shared" si="358"/>
        <v/>
      </c>
      <c r="DE228" s="405"/>
      <c r="DG228" s="405" t="str">
        <f t="shared" si="359"/>
        <v/>
      </c>
      <c r="DH228" s="405" t="str">
        <f t="shared" si="360"/>
        <v/>
      </c>
      <c r="DI228" s="405">
        <f t="shared" si="361"/>
        <v>0</v>
      </c>
      <c r="DJ228" s="405" t="str">
        <f t="shared" si="362"/>
        <v/>
      </c>
      <c r="DK228" s="405" t="str">
        <f t="shared" si="363"/>
        <v/>
      </c>
      <c r="DL228" s="405" t="str">
        <f t="shared" si="364"/>
        <v/>
      </c>
      <c r="DM228" s="405" t="str">
        <f t="shared" si="365"/>
        <v/>
      </c>
      <c r="DN228" s="405" t="str">
        <f t="shared" si="366"/>
        <v/>
      </c>
      <c r="DO228" s="405" t="str">
        <f t="shared" si="367"/>
        <v/>
      </c>
      <c r="DS228" s="386">
        <f t="shared" si="370"/>
        <v>0</v>
      </c>
      <c r="DT228" s="386">
        <f t="shared" si="368"/>
        <v>0</v>
      </c>
      <c r="DU228" s="404">
        <f t="shared" si="369"/>
        <v>0</v>
      </c>
    </row>
    <row r="229" spans="1:125" s="404" customFormat="1" ht="18" hidden="1" customHeight="1">
      <c r="A229" s="140" t="str">
        <f t="shared" si="293"/>
        <v/>
      </c>
      <c r="B229" s="153"/>
      <c r="C229" s="31" t="str">
        <f>IF(B229="","",VLOOKUP(B229,学連登録!$C$2:$G$3000,2,FALSE))</f>
        <v/>
      </c>
      <c r="D229" s="32" t="str">
        <f>IF(B229="","",VLOOKUP(B229,学連登録!$C$2:$G$3000,3,FALSE))</f>
        <v/>
      </c>
      <c r="E229" s="33" t="str">
        <f>IF(B229="","",VLOOKUP(B229,学連登録!$C$2:$G$3000,4,FALSE))</f>
        <v/>
      </c>
      <c r="F229" s="376" t="str">
        <f>IF(B229="","",VLOOKUP(B229,学連登録!$C$2:$I$3000,7,FALSE))</f>
        <v/>
      </c>
      <c r="G229" s="154"/>
      <c r="H229" s="915"/>
      <c r="I229" s="916"/>
      <c r="J229" s="155"/>
      <c r="K229" s="887"/>
      <c r="L229" s="888"/>
      <c r="M229" s="155"/>
      <c r="N229" s="881"/>
      <c r="O229" s="882"/>
      <c r="P229" s="154"/>
      <c r="Q229" s="887"/>
      <c r="R229" s="888"/>
      <c r="S229" s="154"/>
      <c r="T229" s="887"/>
      <c r="U229" s="888"/>
      <c r="V229" s="101" t="str">
        <f>IF(B229="","",VLOOKUP(B229,学連登録!$C$2:$H$3000,6,FALSE))</f>
        <v/>
      </c>
      <c r="W229" s="370"/>
      <c r="X229" s="152"/>
      <c r="Y229" s="116" t="str">
        <f t="shared" si="371"/>
        <v/>
      </c>
      <c r="Z229" s="97" t="str">
        <f>IF(G229="","",VLOOKUP(G229,種目名!$O$5:$T$104,3,0))</f>
        <v/>
      </c>
      <c r="AA229" s="98" t="str">
        <f>IF(J229="","",VLOOKUP(J229,種目名!$O$5:$T$104,3,0))</f>
        <v/>
      </c>
      <c r="AB229" s="117" t="str">
        <f>IF(M229="","",VLOOKUP(M229,種目名!$O$5:$T$104,3,0))</f>
        <v/>
      </c>
      <c r="AC229" s="117" t="str">
        <f>IF(P229="","",VLOOKUP(AF229,種目名!$O$5:$T$104,3,0))</f>
        <v/>
      </c>
      <c r="AD229" s="118" t="str">
        <f>IF(S229="","",VLOOKUP(AI229,種目名!$O$5:$T$104,3,0))</f>
        <v/>
      </c>
      <c r="AE229" s="115">
        <f t="shared" si="372"/>
        <v>0</v>
      </c>
      <c r="AF229" s="152" t="str">
        <f t="shared" si="373"/>
        <v/>
      </c>
      <c r="AG229" s="152" t="str">
        <f t="shared" si="374"/>
        <v/>
      </c>
      <c r="AH229" s="115">
        <f t="shared" si="375"/>
        <v>0</v>
      </c>
      <c r="AI229" s="152" t="str">
        <f t="shared" si="376"/>
        <v/>
      </c>
      <c r="AJ229" s="152" t="str">
        <f t="shared" si="377"/>
        <v/>
      </c>
      <c r="AK229" s="383"/>
      <c r="AL229" s="166">
        <f t="shared" si="294"/>
        <v>0</v>
      </c>
      <c r="AM229" s="392">
        <f t="shared" si="295"/>
        <v>0</v>
      </c>
      <c r="AN229" s="392">
        <f>COUNTIF($B$12:B229,B229)</f>
        <v>0</v>
      </c>
      <c r="AO229" s="392"/>
      <c r="AP229" s="392" t="str">
        <f t="shared" si="296"/>
        <v/>
      </c>
      <c r="AQ229" s="392" t="str">
        <f t="shared" si="297"/>
        <v/>
      </c>
      <c r="AR229" s="392" t="str">
        <f t="shared" si="298"/>
        <v/>
      </c>
      <c r="AS229" s="392" t="str">
        <f t="shared" si="299"/>
        <v/>
      </c>
      <c r="AT229" s="392">
        <f t="shared" si="300"/>
        <v>0</v>
      </c>
      <c r="AU229" s="392" t="str">
        <f t="shared" si="301"/>
        <v/>
      </c>
      <c r="AV229" s="392" t="str">
        <f t="shared" si="302"/>
        <v/>
      </c>
      <c r="AW229" s="392" t="str">
        <f t="shared" si="303"/>
        <v/>
      </c>
      <c r="AX229" s="392" t="str">
        <f t="shared" si="304"/>
        <v/>
      </c>
      <c r="AY229" s="392" t="str">
        <f t="shared" si="305"/>
        <v/>
      </c>
      <c r="AZ229" s="392" t="str">
        <f t="shared" si="306"/>
        <v/>
      </c>
      <c r="BA229" s="392" t="str">
        <f t="shared" si="307"/>
        <v/>
      </c>
      <c r="BB229" s="392" t="str">
        <f t="shared" si="308"/>
        <v/>
      </c>
      <c r="BC229" s="392" t="str">
        <f t="shared" si="309"/>
        <v/>
      </c>
      <c r="BD229" s="396" t="str">
        <f t="shared" si="310"/>
        <v/>
      </c>
      <c r="BE229" s="386">
        <f t="shared" si="311"/>
        <v>0</v>
      </c>
      <c r="BF229" s="152"/>
      <c r="BG229" s="392">
        <f t="shared" si="312"/>
        <v>0</v>
      </c>
      <c r="BH229" s="392">
        <f t="shared" si="313"/>
        <v>0</v>
      </c>
      <c r="BI229" s="405">
        <f t="shared" si="314"/>
        <v>0</v>
      </c>
      <c r="BJ229" s="406">
        <f t="shared" si="290"/>
        <v>0</v>
      </c>
      <c r="BK229" s="391" t="str">
        <f t="shared" si="291"/>
        <v>0</v>
      </c>
      <c r="BL229" s="391" t="str">
        <f t="shared" si="292"/>
        <v>0</v>
      </c>
      <c r="BM229" s="405">
        <f t="shared" si="315"/>
        <v>0</v>
      </c>
      <c r="BN229" s="405" t="str">
        <f t="shared" si="316"/>
        <v>0m0</v>
      </c>
      <c r="BO229" s="392">
        <f t="shared" si="317"/>
        <v>0</v>
      </c>
      <c r="BP229" s="392">
        <f t="shared" si="318"/>
        <v>0</v>
      </c>
      <c r="BQ229" s="405">
        <f t="shared" si="319"/>
        <v>0</v>
      </c>
      <c r="BR229" s="406">
        <f t="shared" si="320"/>
        <v>0</v>
      </c>
      <c r="BS229" s="391" t="str">
        <f t="shared" si="321"/>
        <v>0</v>
      </c>
      <c r="BT229" s="391" t="str">
        <f t="shared" si="322"/>
        <v>0</v>
      </c>
      <c r="BU229" s="405">
        <f t="shared" si="323"/>
        <v>0</v>
      </c>
      <c r="BV229" s="405" t="str">
        <f t="shared" si="324"/>
        <v>0m0</v>
      </c>
      <c r="BW229" s="392">
        <f t="shared" si="325"/>
        <v>0</v>
      </c>
      <c r="BX229" s="392">
        <f t="shared" si="326"/>
        <v>0</v>
      </c>
      <c r="BY229" s="405">
        <f t="shared" si="327"/>
        <v>0</v>
      </c>
      <c r="BZ229" s="406">
        <f t="shared" si="328"/>
        <v>0</v>
      </c>
      <c r="CA229" s="391" t="str">
        <f t="shared" si="329"/>
        <v>0</v>
      </c>
      <c r="CB229" s="391" t="str">
        <f t="shared" si="330"/>
        <v>0</v>
      </c>
      <c r="CC229" s="405">
        <f t="shared" si="331"/>
        <v>0</v>
      </c>
      <c r="CD229" s="405" t="str">
        <f t="shared" si="332"/>
        <v>0m0</v>
      </c>
      <c r="CE229" s="392">
        <f t="shared" si="333"/>
        <v>0</v>
      </c>
      <c r="CF229" s="392">
        <f t="shared" si="334"/>
        <v>0</v>
      </c>
      <c r="CG229" s="405">
        <f t="shared" si="335"/>
        <v>0</v>
      </c>
      <c r="CH229" s="406">
        <f t="shared" si="336"/>
        <v>0</v>
      </c>
      <c r="CI229" s="391" t="str">
        <f t="shared" si="337"/>
        <v>0</v>
      </c>
      <c r="CJ229" s="391" t="str">
        <f t="shared" si="338"/>
        <v>0</v>
      </c>
      <c r="CK229" s="405">
        <f t="shared" si="339"/>
        <v>0</v>
      </c>
      <c r="CL229" s="405" t="str">
        <f t="shared" si="340"/>
        <v>0m0</v>
      </c>
      <c r="CM229" s="392">
        <f t="shared" si="341"/>
        <v>0</v>
      </c>
      <c r="CN229" s="392">
        <f t="shared" si="342"/>
        <v>0</v>
      </c>
      <c r="CO229" s="405">
        <f t="shared" si="343"/>
        <v>0</v>
      </c>
      <c r="CP229" s="406">
        <f t="shared" si="344"/>
        <v>0</v>
      </c>
      <c r="CQ229" s="391" t="str">
        <f t="shared" si="345"/>
        <v>0</v>
      </c>
      <c r="CR229" s="391" t="str">
        <f t="shared" si="346"/>
        <v>0</v>
      </c>
      <c r="CS229" s="405">
        <f t="shared" si="347"/>
        <v>0</v>
      </c>
      <c r="CT229" s="405" t="str">
        <f t="shared" si="348"/>
        <v>0m0</v>
      </c>
      <c r="CU229" s="405">
        <f t="shared" si="349"/>
        <v>0</v>
      </c>
      <c r="CV229" s="405">
        <f t="shared" si="350"/>
        <v>0</v>
      </c>
      <c r="CW229" s="405">
        <f t="shared" si="351"/>
        <v>0</v>
      </c>
      <c r="CX229" s="405">
        <f t="shared" si="352"/>
        <v>0</v>
      </c>
      <c r="CY229" s="405">
        <f t="shared" si="353"/>
        <v>0</v>
      </c>
      <c r="CZ229" s="405" t="str">
        <f t="shared" si="354"/>
        <v/>
      </c>
      <c r="DA229" s="405" t="str">
        <f t="shared" si="355"/>
        <v/>
      </c>
      <c r="DB229" s="405" t="str">
        <f t="shared" si="356"/>
        <v/>
      </c>
      <c r="DC229" s="405" t="str">
        <f t="shared" si="357"/>
        <v/>
      </c>
      <c r="DD229" s="405" t="str">
        <f t="shared" si="358"/>
        <v/>
      </c>
      <c r="DE229" s="405"/>
      <c r="DG229" s="405" t="str">
        <f t="shared" si="359"/>
        <v/>
      </c>
      <c r="DH229" s="405" t="str">
        <f t="shared" si="360"/>
        <v/>
      </c>
      <c r="DI229" s="405">
        <f t="shared" si="361"/>
        <v>0</v>
      </c>
      <c r="DJ229" s="405" t="str">
        <f t="shared" si="362"/>
        <v/>
      </c>
      <c r="DK229" s="405" t="str">
        <f t="shared" si="363"/>
        <v/>
      </c>
      <c r="DL229" s="405" t="str">
        <f t="shared" si="364"/>
        <v/>
      </c>
      <c r="DM229" s="405" t="str">
        <f t="shared" si="365"/>
        <v/>
      </c>
      <c r="DN229" s="405" t="str">
        <f t="shared" si="366"/>
        <v/>
      </c>
      <c r="DO229" s="405" t="str">
        <f t="shared" si="367"/>
        <v/>
      </c>
      <c r="DS229" s="386">
        <f t="shared" si="370"/>
        <v>0</v>
      </c>
      <c r="DT229" s="386">
        <f t="shared" si="368"/>
        <v>0</v>
      </c>
      <c r="DU229" s="404">
        <f t="shared" si="369"/>
        <v>0</v>
      </c>
    </row>
    <row r="230" spans="1:125" s="404" customFormat="1" ht="18" hidden="1" customHeight="1">
      <c r="A230" s="140" t="str">
        <f t="shared" si="293"/>
        <v/>
      </c>
      <c r="B230" s="153"/>
      <c r="C230" s="31" t="str">
        <f>IF(B230="","",VLOOKUP(B230,学連登録!$C$2:$G$3000,2,FALSE))</f>
        <v/>
      </c>
      <c r="D230" s="32" t="str">
        <f>IF(B230="","",VLOOKUP(B230,学連登録!$C$2:$G$3000,3,FALSE))</f>
        <v/>
      </c>
      <c r="E230" s="33" t="str">
        <f>IF(B230="","",VLOOKUP(B230,学連登録!$C$2:$G$3000,4,FALSE))</f>
        <v/>
      </c>
      <c r="F230" s="376" t="str">
        <f>IF(B230="","",VLOOKUP(B230,学連登録!$C$2:$I$3000,7,FALSE))</f>
        <v/>
      </c>
      <c r="G230" s="154"/>
      <c r="H230" s="915"/>
      <c r="I230" s="916"/>
      <c r="J230" s="155"/>
      <c r="K230" s="887"/>
      <c r="L230" s="888"/>
      <c r="M230" s="155"/>
      <c r="N230" s="881"/>
      <c r="O230" s="882"/>
      <c r="P230" s="154"/>
      <c r="Q230" s="887"/>
      <c r="R230" s="888"/>
      <c r="S230" s="154"/>
      <c r="T230" s="887"/>
      <c r="U230" s="888"/>
      <c r="V230" s="101" t="str">
        <f>IF(B230="","",VLOOKUP(B230,学連登録!$C$2:$H$3000,6,FALSE))</f>
        <v/>
      </c>
      <c r="W230" s="370"/>
      <c r="X230" s="152"/>
      <c r="Y230" s="116" t="str">
        <f t="shared" si="371"/>
        <v/>
      </c>
      <c r="Z230" s="97" t="str">
        <f>IF(G230="","",VLOOKUP(G230,種目名!$O$5:$T$104,3,0))</f>
        <v/>
      </c>
      <c r="AA230" s="98" t="str">
        <f>IF(J230="","",VLOOKUP(J230,種目名!$O$5:$T$104,3,0))</f>
        <v/>
      </c>
      <c r="AB230" s="117" t="str">
        <f>IF(M230="","",VLOOKUP(M230,種目名!$O$5:$T$104,3,0))</f>
        <v/>
      </c>
      <c r="AC230" s="117" t="str">
        <f>IF(P230="","",VLOOKUP(AF230,種目名!$O$5:$T$104,3,0))</f>
        <v/>
      </c>
      <c r="AD230" s="118" t="str">
        <f>IF(S230="","",VLOOKUP(AI230,種目名!$O$5:$T$104,3,0))</f>
        <v/>
      </c>
      <c r="AE230" s="115">
        <f t="shared" si="372"/>
        <v>0</v>
      </c>
      <c r="AF230" s="152" t="str">
        <f t="shared" si="373"/>
        <v/>
      </c>
      <c r="AG230" s="152" t="str">
        <f t="shared" si="374"/>
        <v/>
      </c>
      <c r="AH230" s="115">
        <f t="shared" si="375"/>
        <v>0</v>
      </c>
      <c r="AI230" s="152" t="str">
        <f t="shared" si="376"/>
        <v/>
      </c>
      <c r="AJ230" s="152" t="str">
        <f t="shared" si="377"/>
        <v/>
      </c>
      <c r="AK230" s="383"/>
      <c r="AL230" s="166">
        <f t="shared" si="294"/>
        <v>0</v>
      </c>
      <c r="AM230" s="392">
        <f t="shared" si="295"/>
        <v>0</v>
      </c>
      <c r="AN230" s="392">
        <f>COUNTIF($B$12:B230,B230)</f>
        <v>0</v>
      </c>
      <c r="AO230" s="392"/>
      <c r="AP230" s="392" t="str">
        <f t="shared" si="296"/>
        <v/>
      </c>
      <c r="AQ230" s="392" t="str">
        <f t="shared" si="297"/>
        <v/>
      </c>
      <c r="AR230" s="392" t="str">
        <f t="shared" si="298"/>
        <v/>
      </c>
      <c r="AS230" s="392" t="str">
        <f t="shared" si="299"/>
        <v/>
      </c>
      <c r="AT230" s="392">
        <f t="shared" si="300"/>
        <v>0</v>
      </c>
      <c r="AU230" s="392" t="str">
        <f t="shared" si="301"/>
        <v/>
      </c>
      <c r="AV230" s="392" t="str">
        <f t="shared" si="302"/>
        <v/>
      </c>
      <c r="AW230" s="392" t="str">
        <f t="shared" si="303"/>
        <v/>
      </c>
      <c r="AX230" s="392" t="str">
        <f t="shared" si="304"/>
        <v/>
      </c>
      <c r="AY230" s="392" t="str">
        <f t="shared" si="305"/>
        <v/>
      </c>
      <c r="AZ230" s="392" t="str">
        <f t="shared" si="306"/>
        <v/>
      </c>
      <c r="BA230" s="392" t="str">
        <f t="shared" si="307"/>
        <v/>
      </c>
      <c r="BB230" s="392" t="str">
        <f t="shared" si="308"/>
        <v/>
      </c>
      <c r="BC230" s="392" t="str">
        <f t="shared" si="309"/>
        <v/>
      </c>
      <c r="BD230" s="396" t="str">
        <f t="shared" si="310"/>
        <v/>
      </c>
      <c r="BE230" s="386">
        <f t="shared" si="311"/>
        <v>0</v>
      </c>
      <c r="BF230" s="152"/>
      <c r="BG230" s="392">
        <f t="shared" si="312"/>
        <v>0</v>
      </c>
      <c r="BH230" s="392">
        <f t="shared" si="313"/>
        <v>0</v>
      </c>
      <c r="BI230" s="405">
        <f t="shared" si="314"/>
        <v>0</v>
      </c>
      <c r="BJ230" s="406">
        <f t="shared" si="290"/>
        <v>0</v>
      </c>
      <c r="BK230" s="391" t="str">
        <f t="shared" si="291"/>
        <v>0</v>
      </c>
      <c r="BL230" s="391" t="str">
        <f t="shared" si="292"/>
        <v>0</v>
      </c>
      <c r="BM230" s="405">
        <f t="shared" si="315"/>
        <v>0</v>
      </c>
      <c r="BN230" s="405" t="str">
        <f t="shared" si="316"/>
        <v>0m0</v>
      </c>
      <c r="BO230" s="392">
        <f t="shared" si="317"/>
        <v>0</v>
      </c>
      <c r="BP230" s="392">
        <f t="shared" si="318"/>
        <v>0</v>
      </c>
      <c r="BQ230" s="405">
        <f t="shared" si="319"/>
        <v>0</v>
      </c>
      <c r="BR230" s="406">
        <f t="shared" si="320"/>
        <v>0</v>
      </c>
      <c r="BS230" s="391" t="str">
        <f t="shared" si="321"/>
        <v>0</v>
      </c>
      <c r="BT230" s="391" t="str">
        <f t="shared" si="322"/>
        <v>0</v>
      </c>
      <c r="BU230" s="405">
        <f t="shared" si="323"/>
        <v>0</v>
      </c>
      <c r="BV230" s="405" t="str">
        <f t="shared" si="324"/>
        <v>0m0</v>
      </c>
      <c r="BW230" s="392">
        <f t="shared" si="325"/>
        <v>0</v>
      </c>
      <c r="BX230" s="392">
        <f t="shared" si="326"/>
        <v>0</v>
      </c>
      <c r="BY230" s="405">
        <f t="shared" si="327"/>
        <v>0</v>
      </c>
      <c r="BZ230" s="406">
        <f t="shared" si="328"/>
        <v>0</v>
      </c>
      <c r="CA230" s="391" t="str">
        <f t="shared" si="329"/>
        <v>0</v>
      </c>
      <c r="CB230" s="391" t="str">
        <f t="shared" si="330"/>
        <v>0</v>
      </c>
      <c r="CC230" s="405">
        <f t="shared" si="331"/>
        <v>0</v>
      </c>
      <c r="CD230" s="405" t="str">
        <f t="shared" si="332"/>
        <v>0m0</v>
      </c>
      <c r="CE230" s="392">
        <f t="shared" si="333"/>
        <v>0</v>
      </c>
      <c r="CF230" s="392">
        <f t="shared" si="334"/>
        <v>0</v>
      </c>
      <c r="CG230" s="405">
        <f t="shared" si="335"/>
        <v>0</v>
      </c>
      <c r="CH230" s="406">
        <f t="shared" si="336"/>
        <v>0</v>
      </c>
      <c r="CI230" s="391" t="str">
        <f t="shared" si="337"/>
        <v>0</v>
      </c>
      <c r="CJ230" s="391" t="str">
        <f t="shared" si="338"/>
        <v>0</v>
      </c>
      <c r="CK230" s="405">
        <f t="shared" si="339"/>
        <v>0</v>
      </c>
      <c r="CL230" s="405" t="str">
        <f t="shared" si="340"/>
        <v>0m0</v>
      </c>
      <c r="CM230" s="392">
        <f t="shared" si="341"/>
        <v>0</v>
      </c>
      <c r="CN230" s="392">
        <f t="shared" si="342"/>
        <v>0</v>
      </c>
      <c r="CO230" s="405">
        <f t="shared" si="343"/>
        <v>0</v>
      </c>
      <c r="CP230" s="406">
        <f t="shared" si="344"/>
        <v>0</v>
      </c>
      <c r="CQ230" s="391" t="str">
        <f t="shared" si="345"/>
        <v>0</v>
      </c>
      <c r="CR230" s="391" t="str">
        <f t="shared" si="346"/>
        <v>0</v>
      </c>
      <c r="CS230" s="405">
        <f t="shared" si="347"/>
        <v>0</v>
      </c>
      <c r="CT230" s="405" t="str">
        <f t="shared" si="348"/>
        <v>0m0</v>
      </c>
      <c r="CU230" s="405">
        <f t="shared" si="349"/>
        <v>0</v>
      </c>
      <c r="CV230" s="405">
        <f t="shared" si="350"/>
        <v>0</v>
      </c>
      <c r="CW230" s="405">
        <f t="shared" si="351"/>
        <v>0</v>
      </c>
      <c r="CX230" s="405">
        <f t="shared" si="352"/>
        <v>0</v>
      </c>
      <c r="CY230" s="405">
        <f t="shared" si="353"/>
        <v>0</v>
      </c>
      <c r="CZ230" s="405" t="str">
        <f t="shared" si="354"/>
        <v/>
      </c>
      <c r="DA230" s="405" t="str">
        <f t="shared" si="355"/>
        <v/>
      </c>
      <c r="DB230" s="405" t="str">
        <f t="shared" si="356"/>
        <v/>
      </c>
      <c r="DC230" s="405" t="str">
        <f t="shared" si="357"/>
        <v/>
      </c>
      <c r="DD230" s="405" t="str">
        <f t="shared" si="358"/>
        <v/>
      </c>
      <c r="DE230" s="405"/>
      <c r="DG230" s="405" t="str">
        <f t="shared" si="359"/>
        <v/>
      </c>
      <c r="DH230" s="405" t="str">
        <f t="shared" si="360"/>
        <v/>
      </c>
      <c r="DI230" s="405">
        <f t="shared" si="361"/>
        <v>0</v>
      </c>
      <c r="DJ230" s="405" t="str">
        <f t="shared" si="362"/>
        <v/>
      </c>
      <c r="DK230" s="405" t="str">
        <f t="shared" si="363"/>
        <v/>
      </c>
      <c r="DL230" s="405" t="str">
        <f t="shared" si="364"/>
        <v/>
      </c>
      <c r="DM230" s="405" t="str">
        <f t="shared" si="365"/>
        <v/>
      </c>
      <c r="DN230" s="405" t="str">
        <f t="shared" si="366"/>
        <v/>
      </c>
      <c r="DO230" s="405" t="str">
        <f t="shared" si="367"/>
        <v/>
      </c>
      <c r="DS230" s="386">
        <f t="shared" si="370"/>
        <v>0</v>
      </c>
      <c r="DT230" s="386">
        <f t="shared" si="368"/>
        <v>0</v>
      </c>
      <c r="DU230" s="404">
        <f t="shared" si="369"/>
        <v>0</v>
      </c>
    </row>
    <row r="231" spans="1:125" s="404" customFormat="1" ht="18" hidden="1" customHeight="1">
      <c r="A231" s="140" t="str">
        <f t="shared" si="293"/>
        <v/>
      </c>
      <c r="B231" s="153"/>
      <c r="C231" s="31" t="str">
        <f>IF(B231="","",VLOOKUP(B231,学連登録!$C$2:$G$3000,2,FALSE))</f>
        <v/>
      </c>
      <c r="D231" s="32" t="str">
        <f>IF(B231="","",VLOOKUP(B231,学連登録!$C$2:$G$3000,3,FALSE))</f>
        <v/>
      </c>
      <c r="E231" s="33" t="str">
        <f>IF(B231="","",VLOOKUP(B231,学連登録!$C$2:$G$3000,4,FALSE))</f>
        <v/>
      </c>
      <c r="F231" s="376" t="str">
        <f>IF(B231="","",VLOOKUP(B231,学連登録!$C$2:$I$3000,7,FALSE))</f>
        <v/>
      </c>
      <c r="G231" s="154"/>
      <c r="H231" s="915"/>
      <c r="I231" s="916"/>
      <c r="J231" s="155"/>
      <c r="K231" s="887"/>
      <c r="L231" s="888"/>
      <c r="M231" s="155"/>
      <c r="N231" s="881"/>
      <c r="O231" s="882"/>
      <c r="P231" s="154"/>
      <c r="Q231" s="887"/>
      <c r="R231" s="888"/>
      <c r="S231" s="154"/>
      <c r="T231" s="887"/>
      <c r="U231" s="888"/>
      <c r="V231" s="101" t="str">
        <f>IF(B231="","",VLOOKUP(B231,学連登録!$C$2:$H$3000,6,FALSE))</f>
        <v/>
      </c>
      <c r="W231" s="370"/>
      <c r="X231" s="152"/>
      <c r="Y231" s="116" t="str">
        <f t="shared" si="371"/>
        <v/>
      </c>
      <c r="Z231" s="97" t="str">
        <f>IF(G231="","",VLOOKUP(G231,種目名!$O$5:$T$104,3,0))</f>
        <v/>
      </c>
      <c r="AA231" s="98" t="str">
        <f>IF(J231="","",VLOOKUP(J231,種目名!$O$5:$T$104,3,0))</f>
        <v/>
      </c>
      <c r="AB231" s="117" t="str">
        <f>IF(M231="","",VLOOKUP(M231,種目名!$O$5:$T$104,3,0))</f>
        <v/>
      </c>
      <c r="AC231" s="117" t="str">
        <f>IF(P231="","",VLOOKUP(AF231,種目名!$O$5:$T$104,3,0))</f>
        <v/>
      </c>
      <c r="AD231" s="118" t="str">
        <f>IF(S231="","",VLOOKUP(AI231,種目名!$O$5:$T$104,3,0))</f>
        <v/>
      </c>
      <c r="AE231" s="115">
        <f t="shared" si="372"/>
        <v>0</v>
      </c>
      <c r="AF231" s="152" t="str">
        <f t="shared" si="373"/>
        <v/>
      </c>
      <c r="AG231" s="152" t="str">
        <f t="shared" si="374"/>
        <v/>
      </c>
      <c r="AH231" s="115">
        <f t="shared" si="375"/>
        <v>0</v>
      </c>
      <c r="AI231" s="152" t="str">
        <f t="shared" si="376"/>
        <v/>
      </c>
      <c r="AJ231" s="152" t="str">
        <f t="shared" si="377"/>
        <v/>
      </c>
      <c r="AK231" s="383"/>
      <c r="AL231" s="166">
        <f t="shared" si="294"/>
        <v>0</v>
      </c>
      <c r="AM231" s="392">
        <f t="shared" si="295"/>
        <v>0</v>
      </c>
      <c r="AN231" s="392">
        <f>COUNTIF($B$12:B231,B231)</f>
        <v>0</v>
      </c>
      <c r="AO231" s="392"/>
      <c r="AP231" s="392" t="str">
        <f t="shared" si="296"/>
        <v/>
      </c>
      <c r="AQ231" s="392" t="str">
        <f t="shared" si="297"/>
        <v/>
      </c>
      <c r="AR231" s="392" t="str">
        <f t="shared" si="298"/>
        <v/>
      </c>
      <c r="AS231" s="392" t="str">
        <f t="shared" si="299"/>
        <v/>
      </c>
      <c r="AT231" s="392">
        <f t="shared" si="300"/>
        <v>0</v>
      </c>
      <c r="AU231" s="392" t="str">
        <f t="shared" si="301"/>
        <v/>
      </c>
      <c r="AV231" s="392" t="str">
        <f t="shared" si="302"/>
        <v/>
      </c>
      <c r="AW231" s="392" t="str">
        <f t="shared" si="303"/>
        <v/>
      </c>
      <c r="AX231" s="392" t="str">
        <f t="shared" si="304"/>
        <v/>
      </c>
      <c r="AY231" s="392" t="str">
        <f t="shared" si="305"/>
        <v/>
      </c>
      <c r="AZ231" s="392" t="str">
        <f t="shared" si="306"/>
        <v/>
      </c>
      <c r="BA231" s="392" t="str">
        <f t="shared" si="307"/>
        <v/>
      </c>
      <c r="BB231" s="392" t="str">
        <f t="shared" si="308"/>
        <v/>
      </c>
      <c r="BC231" s="392" t="str">
        <f t="shared" si="309"/>
        <v/>
      </c>
      <c r="BD231" s="396" t="str">
        <f t="shared" si="310"/>
        <v/>
      </c>
      <c r="BE231" s="386">
        <f t="shared" si="311"/>
        <v>0</v>
      </c>
      <c r="BF231" s="152"/>
      <c r="BG231" s="392">
        <f t="shared" si="312"/>
        <v>0</v>
      </c>
      <c r="BH231" s="392">
        <f t="shared" si="313"/>
        <v>0</v>
      </c>
      <c r="BI231" s="405">
        <f t="shared" si="314"/>
        <v>0</v>
      </c>
      <c r="BJ231" s="406">
        <f t="shared" si="290"/>
        <v>0</v>
      </c>
      <c r="BK231" s="391" t="str">
        <f t="shared" si="291"/>
        <v>0</v>
      </c>
      <c r="BL231" s="391" t="str">
        <f t="shared" si="292"/>
        <v>0</v>
      </c>
      <c r="BM231" s="405">
        <f t="shared" si="315"/>
        <v>0</v>
      </c>
      <c r="BN231" s="405" t="str">
        <f t="shared" si="316"/>
        <v>0m0</v>
      </c>
      <c r="BO231" s="392">
        <f t="shared" si="317"/>
        <v>0</v>
      </c>
      <c r="BP231" s="392">
        <f t="shared" si="318"/>
        <v>0</v>
      </c>
      <c r="BQ231" s="405">
        <f t="shared" si="319"/>
        <v>0</v>
      </c>
      <c r="BR231" s="406">
        <f t="shared" si="320"/>
        <v>0</v>
      </c>
      <c r="BS231" s="391" t="str">
        <f t="shared" si="321"/>
        <v>0</v>
      </c>
      <c r="BT231" s="391" t="str">
        <f t="shared" si="322"/>
        <v>0</v>
      </c>
      <c r="BU231" s="405">
        <f t="shared" si="323"/>
        <v>0</v>
      </c>
      <c r="BV231" s="405" t="str">
        <f t="shared" si="324"/>
        <v>0m0</v>
      </c>
      <c r="BW231" s="392">
        <f t="shared" si="325"/>
        <v>0</v>
      </c>
      <c r="BX231" s="392">
        <f t="shared" si="326"/>
        <v>0</v>
      </c>
      <c r="BY231" s="405">
        <f t="shared" si="327"/>
        <v>0</v>
      </c>
      <c r="BZ231" s="406">
        <f t="shared" si="328"/>
        <v>0</v>
      </c>
      <c r="CA231" s="391" t="str">
        <f t="shared" si="329"/>
        <v>0</v>
      </c>
      <c r="CB231" s="391" t="str">
        <f t="shared" si="330"/>
        <v>0</v>
      </c>
      <c r="CC231" s="405">
        <f t="shared" si="331"/>
        <v>0</v>
      </c>
      <c r="CD231" s="405" t="str">
        <f t="shared" si="332"/>
        <v>0m0</v>
      </c>
      <c r="CE231" s="392">
        <f t="shared" si="333"/>
        <v>0</v>
      </c>
      <c r="CF231" s="392">
        <f t="shared" si="334"/>
        <v>0</v>
      </c>
      <c r="CG231" s="405">
        <f t="shared" si="335"/>
        <v>0</v>
      </c>
      <c r="CH231" s="406">
        <f t="shared" si="336"/>
        <v>0</v>
      </c>
      <c r="CI231" s="391" t="str">
        <f t="shared" si="337"/>
        <v>0</v>
      </c>
      <c r="CJ231" s="391" t="str">
        <f t="shared" si="338"/>
        <v>0</v>
      </c>
      <c r="CK231" s="405">
        <f t="shared" si="339"/>
        <v>0</v>
      </c>
      <c r="CL231" s="405" t="str">
        <f t="shared" si="340"/>
        <v>0m0</v>
      </c>
      <c r="CM231" s="392">
        <f t="shared" si="341"/>
        <v>0</v>
      </c>
      <c r="CN231" s="392">
        <f t="shared" si="342"/>
        <v>0</v>
      </c>
      <c r="CO231" s="405">
        <f t="shared" si="343"/>
        <v>0</v>
      </c>
      <c r="CP231" s="406">
        <f t="shared" si="344"/>
        <v>0</v>
      </c>
      <c r="CQ231" s="391" t="str">
        <f t="shared" si="345"/>
        <v>0</v>
      </c>
      <c r="CR231" s="391" t="str">
        <f t="shared" si="346"/>
        <v>0</v>
      </c>
      <c r="CS231" s="405">
        <f t="shared" si="347"/>
        <v>0</v>
      </c>
      <c r="CT231" s="405" t="str">
        <f t="shared" si="348"/>
        <v>0m0</v>
      </c>
      <c r="CU231" s="405">
        <f t="shared" si="349"/>
        <v>0</v>
      </c>
      <c r="CV231" s="405">
        <f t="shared" si="350"/>
        <v>0</v>
      </c>
      <c r="CW231" s="405">
        <f t="shared" si="351"/>
        <v>0</v>
      </c>
      <c r="CX231" s="405">
        <f t="shared" si="352"/>
        <v>0</v>
      </c>
      <c r="CY231" s="405">
        <f t="shared" si="353"/>
        <v>0</v>
      </c>
      <c r="CZ231" s="405" t="str">
        <f t="shared" si="354"/>
        <v/>
      </c>
      <c r="DA231" s="405" t="str">
        <f t="shared" si="355"/>
        <v/>
      </c>
      <c r="DB231" s="405" t="str">
        <f t="shared" si="356"/>
        <v/>
      </c>
      <c r="DC231" s="405" t="str">
        <f t="shared" si="357"/>
        <v/>
      </c>
      <c r="DD231" s="405" t="str">
        <f t="shared" si="358"/>
        <v/>
      </c>
      <c r="DE231" s="405"/>
      <c r="DG231" s="405" t="str">
        <f t="shared" si="359"/>
        <v/>
      </c>
      <c r="DH231" s="405" t="str">
        <f t="shared" si="360"/>
        <v/>
      </c>
      <c r="DI231" s="405">
        <f t="shared" si="361"/>
        <v>0</v>
      </c>
      <c r="DJ231" s="405" t="str">
        <f t="shared" si="362"/>
        <v/>
      </c>
      <c r="DK231" s="405" t="str">
        <f t="shared" si="363"/>
        <v/>
      </c>
      <c r="DL231" s="405" t="str">
        <f t="shared" si="364"/>
        <v/>
      </c>
      <c r="DM231" s="405" t="str">
        <f t="shared" si="365"/>
        <v/>
      </c>
      <c r="DN231" s="405" t="str">
        <f t="shared" si="366"/>
        <v/>
      </c>
      <c r="DO231" s="405" t="str">
        <f t="shared" si="367"/>
        <v/>
      </c>
      <c r="DS231" s="386">
        <f t="shared" si="370"/>
        <v>0</v>
      </c>
      <c r="DT231" s="386">
        <f t="shared" si="368"/>
        <v>0</v>
      </c>
      <c r="DU231" s="404">
        <f t="shared" si="369"/>
        <v>0</v>
      </c>
    </row>
    <row r="232" spans="1:125" s="404" customFormat="1" ht="18" hidden="1" customHeight="1">
      <c r="A232" s="140" t="str">
        <f t="shared" si="293"/>
        <v/>
      </c>
      <c r="B232" s="153"/>
      <c r="C232" s="31" t="str">
        <f>IF(B232="","",VLOOKUP(B232,学連登録!$C$2:$G$3000,2,FALSE))</f>
        <v/>
      </c>
      <c r="D232" s="32" t="str">
        <f>IF(B232="","",VLOOKUP(B232,学連登録!$C$2:$G$3000,3,FALSE))</f>
        <v/>
      </c>
      <c r="E232" s="33" t="str">
        <f>IF(B232="","",VLOOKUP(B232,学連登録!$C$2:$G$3000,4,FALSE))</f>
        <v/>
      </c>
      <c r="F232" s="376" t="str">
        <f>IF(B232="","",VLOOKUP(B232,学連登録!$C$2:$I$3000,7,FALSE))</f>
        <v/>
      </c>
      <c r="G232" s="154"/>
      <c r="H232" s="915"/>
      <c r="I232" s="916"/>
      <c r="J232" s="155"/>
      <c r="K232" s="887"/>
      <c r="L232" s="888"/>
      <c r="M232" s="155"/>
      <c r="N232" s="881"/>
      <c r="O232" s="882"/>
      <c r="P232" s="154"/>
      <c r="Q232" s="887"/>
      <c r="R232" s="888"/>
      <c r="S232" s="154"/>
      <c r="T232" s="887"/>
      <c r="U232" s="888"/>
      <c r="V232" s="101" t="str">
        <f>IF(B232="","",VLOOKUP(B232,学連登録!$C$2:$H$3000,6,FALSE))</f>
        <v/>
      </c>
      <c r="W232" s="370"/>
      <c r="X232" s="152"/>
      <c r="Y232" s="116" t="str">
        <f t="shared" si="371"/>
        <v/>
      </c>
      <c r="Z232" s="97" t="str">
        <f>IF(G232="","",VLOOKUP(G232,種目名!$O$5:$T$104,3,0))</f>
        <v/>
      </c>
      <c r="AA232" s="98" t="str">
        <f>IF(J232="","",VLOOKUP(J232,種目名!$O$5:$T$104,3,0))</f>
        <v/>
      </c>
      <c r="AB232" s="117" t="str">
        <f>IF(M232="","",VLOOKUP(M232,種目名!$O$5:$T$104,3,0))</f>
        <v/>
      </c>
      <c r="AC232" s="117" t="str">
        <f>IF(P232="","",VLOOKUP(AF232,種目名!$O$5:$T$104,3,0))</f>
        <v/>
      </c>
      <c r="AD232" s="118" t="str">
        <f>IF(S232="","",VLOOKUP(AI232,種目名!$O$5:$T$104,3,0))</f>
        <v/>
      </c>
      <c r="AE232" s="115">
        <f t="shared" si="372"/>
        <v>0</v>
      </c>
      <c r="AF232" s="152" t="str">
        <f t="shared" si="373"/>
        <v/>
      </c>
      <c r="AG232" s="152" t="str">
        <f t="shared" si="374"/>
        <v/>
      </c>
      <c r="AH232" s="115">
        <f t="shared" si="375"/>
        <v>0</v>
      </c>
      <c r="AI232" s="152" t="str">
        <f t="shared" si="376"/>
        <v/>
      </c>
      <c r="AJ232" s="152" t="str">
        <f t="shared" si="377"/>
        <v/>
      </c>
      <c r="AK232" s="383"/>
      <c r="AL232" s="166">
        <f t="shared" si="294"/>
        <v>0</v>
      </c>
      <c r="AM232" s="392">
        <f t="shared" si="295"/>
        <v>0</v>
      </c>
      <c r="AN232" s="392">
        <f>COUNTIF($B$12:B232,B232)</f>
        <v>0</v>
      </c>
      <c r="AO232" s="392"/>
      <c r="AP232" s="392" t="str">
        <f t="shared" si="296"/>
        <v/>
      </c>
      <c r="AQ232" s="392" t="str">
        <f t="shared" si="297"/>
        <v/>
      </c>
      <c r="AR232" s="392" t="str">
        <f t="shared" si="298"/>
        <v/>
      </c>
      <c r="AS232" s="392" t="str">
        <f t="shared" si="299"/>
        <v/>
      </c>
      <c r="AT232" s="392">
        <f t="shared" si="300"/>
        <v>0</v>
      </c>
      <c r="AU232" s="392" t="str">
        <f t="shared" si="301"/>
        <v/>
      </c>
      <c r="AV232" s="392" t="str">
        <f t="shared" si="302"/>
        <v/>
      </c>
      <c r="AW232" s="392" t="str">
        <f t="shared" si="303"/>
        <v/>
      </c>
      <c r="AX232" s="392" t="str">
        <f t="shared" si="304"/>
        <v/>
      </c>
      <c r="AY232" s="392" t="str">
        <f t="shared" si="305"/>
        <v/>
      </c>
      <c r="AZ232" s="392" t="str">
        <f t="shared" si="306"/>
        <v/>
      </c>
      <c r="BA232" s="392" t="str">
        <f t="shared" si="307"/>
        <v/>
      </c>
      <c r="BB232" s="392" t="str">
        <f t="shared" si="308"/>
        <v/>
      </c>
      <c r="BC232" s="392" t="str">
        <f t="shared" si="309"/>
        <v/>
      </c>
      <c r="BD232" s="396" t="str">
        <f t="shared" si="310"/>
        <v/>
      </c>
      <c r="BE232" s="386">
        <f t="shared" si="311"/>
        <v>0</v>
      </c>
      <c r="BF232" s="152"/>
      <c r="BG232" s="392">
        <f t="shared" si="312"/>
        <v>0</v>
      </c>
      <c r="BH232" s="392">
        <f t="shared" si="313"/>
        <v>0</v>
      </c>
      <c r="BI232" s="405">
        <f t="shared" si="314"/>
        <v>0</v>
      </c>
      <c r="BJ232" s="406">
        <f t="shared" si="290"/>
        <v>0</v>
      </c>
      <c r="BK232" s="391" t="str">
        <f t="shared" si="291"/>
        <v>0</v>
      </c>
      <c r="BL232" s="391" t="str">
        <f t="shared" si="292"/>
        <v>0</v>
      </c>
      <c r="BM232" s="405">
        <f t="shared" si="315"/>
        <v>0</v>
      </c>
      <c r="BN232" s="405" t="str">
        <f t="shared" si="316"/>
        <v>0m0</v>
      </c>
      <c r="BO232" s="392">
        <f t="shared" si="317"/>
        <v>0</v>
      </c>
      <c r="BP232" s="392">
        <f t="shared" si="318"/>
        <v>0</v>
      </c>
      <c r="BQ232" s="405">
        <f t="shared" si="319"/>
        <v>0</v>
      </c>
      <c r="BR232" s="406">
        <f t="shared" si="320"/>
        <v>0</v>
      </c>
      <c r="BS232" s="391" t="str">
        <f t="shared" si="321"/>
        <v>0</v>
      </c>
      <c r="BT232" s="391" t="str">
        <f t="shared" si="322"/>
        <v>0</v>
      </c>
      <c r="BU232" s="405">
        <f t="shared" si="323"/>
        <v>0</v>
      </c>
      <c r="BV232" s="405" t="str">
        <f t="shared" si="324"/>
        <v>0m0</v>
      </c>
      <c r="BW232" s="392">
        <f t="shared" si="325"/>
        <v>0</v>
      </c>
      <c r="BX232" s="392">
        <f t="shared" si="326"/>
        <v>0</v>
      </c>
      <c r="BY232" s="405">
        <f t="shared" si="327"/>
        <v>0</v>
      </c>
      <c r="BZ232" s="406">
        <f t="shared" si="328"/>
        <v>0</v>
      </c>
      <c r="CA232" s="391" t="str">
        <f t="shared" si="329"/>
        <v>0</v>
      </c>
      <c r="CB232" s="391" t="str">
        <f t="shared" si="330"/>
        <v>0</v>
      </c>
      <c r="CC232" s="405">
        <f t="shared" si="331"/>
        <v>0</v>
      </c>
      <c r="CD232" s="405" t="str">
        <f t="shared" si="332"/>
        <v>0m0</v>
      </c>
      <c r="CE232" s="392">
        <f t="shared" si="333"/>
        <v>0</v>
      </c>
      <c r="CF232" s="392">
        <f t="shared" si="334"/>
        <v>0</v>
      </c>
      <c r="CG232" s="405">
        <f t="shared" si="335"/>
        <v>0</v>
      </c>
      <c r="CH232" s="406">
        <f t="shared" si="336"/>
        <v>0</v>
      </c>
      <c r="CI232" s="391" t="str">
        <f t="shared" si="337"/>
        <v>0</v>
      </c>
      <c r="CJ232" s="391" t="str">
        <f t="shared" si="338"/>
        <v>0</v>
      </c>
      <c r="CK232" s="405">
        <f t="shared" si="339"/>
        <v>0</v>
      </c>
      <c r="CL232" s="405" t="str">
        <f t="shared" si="340"/>
        <v>0m0</v>
      </c>
      <c r="CM232" s="392">
        <f t="shared" si="341"/>
        <v>0</v>
      </c>
      <c r="CN232" s="392">
        <f t="shared" si="342"/>
        <v>0</v>
      </c>
      <c r="CO232" s="405">
        <f t="shared" si="343"/>
        <v>0</v>
      </c>
      <c r="CP232" s="406">
        <f t="shared" si="344"/>
        <v>0</v>
      </c>
      <c r="CQ232" s="391" t="str">
        <f t="shared" si="345"/>
        <v>0</v>
      </c>
      <c r="CR232" s="391" t="str">
        <f t="shared" si="346"/>
        <v>0</v>
      </c>
      <c r="CS232" s="405">
        <f t="shared" si="347"/>
        <v>0</v>
      </c>
      <c r="CT232" s="405" t="str">
        <f t="shared" si="348"/>
        <v>0m0</v>
      </c>
      <c r="CU232" s="405">
        <f t="shared" si="349"/>
        <v>0</v>
      </c>
      <c r="CV232" s="405">
        <f t="shared" si="350"/>
        <v>0</v>
      </c>
      <c r="CW232" s="405">
        <f t="shared" si="351"/>
        <v>0</v>
      </c>
      <c r="CX232" s="405">
        <f t="shared" si="352"/>
        <v>0</v>
      </c>
      <c r="CY232" s="405">
        <f t="shared" si="353"/>
        <v>0</v>
      </c>
      <c r="CZ232" s="405" t="str">
        <f t="shared" si="354"/>
        <v/>
      </c>
      <c r="DA232" s="405" t="str">
        <f t="shared" si="355"/>
        <v/>
      </c>
      <c r="DB232" s="405" t="str">
        <f t="shared" si="356"/>
        <v/>
      </c>
      <c r="DC232" s="405" t="str">
        <f t="shared" si="357"/>
        <v/>
      </c>
      <c r="DD232" s="405" t="str">
        <f t="shared" si="358"/>
        <v/>
      </c>
      <c r="DE232" s="405"/>
      <c r="DG232" s="405" t="str">
        <f t="shared" si="359"/>
        <v/>
      </c>
      <c r="DH232" s="405" t="str">
        <f t="shared" si="360"/>
        <v/>
      </c>
      <c r="DI232" s="405">
        <f t="shared" si="361"/>
        <v>0</v>
      </c>
      <c r="DJ232" s="405" t="str">
        <f t="shared" si="362"/>
        <v/>
      </c>
      <c r="DK232" s="405" t="str">
        <f t="shared" si="363"/>
        <v/>
      </c>
      <c r="DL232" s="405" t="str">
        <f t="shared" si="364"/>
        <v/>
      </c>
      <c r="DM232" s="405" t="str">
        <f t="shared" si="365"/>
        <v/>
      </c>
      <c r="DN232" s="405" t="str">
        <f t="shared" si="366"/>
        <v/>
      </c>
      <c r="DO232" s="405" t="str">
        <f t="shared" si="367"/>
        <v/>
      </c>
      <c r="DS232" s="386">
        <f t="shared" si="370"/>
        <v>0</v>
      </c>
      <c r="DT232" s="386">
        <f t="shared" si="368"/>
        <v>0</v>
      </c>
      <c r="DU232" s="404">
        <f t="shared" si="369"/>
        <v>0</v>
      </c>
    </row>
    <row r="233" spans="1:125" s="404" customFormat="1" ht="18" hidden="1" customHeight="1">
      <c r="A233" s="140" t="str">
        <f t="shared" si="293"/>
        <v/>
      </c>
      <c r="B233" s="153"/>
      <c r="C233" s="31" t="str">
        <f>IF(B233="","",VLOOKUP(B233,学連登録!$C$2:$G$3000,2,FALSE))</f>
        <v/>
      </c>
      <c r="D233" s="32" t="str">
        <f>IF(B233="","",VLOOKUP(B233,学連登録!$C$2:$G$3000,3,FALSE))</f>
        <v/>
      </c>
      <c r="E233" s="33" t="str">
        <f>IF(B233="","",VLOOKUP(B233,学連登録!$C$2:$G$3000,4,FALSE))</f>
        <v/>
      </c>
      <c r="F233" s="376" t="str">
        <f>IF(B233="","",VLOOKUP(B233,学連登録!$C$2:$I$3000,7,FALSE))</f>
        <v/>
      </c>
      <c r="G233" s="154"/>
      <c r="H233" s="915"/>
      <c r="I233" s="916"/>
      <c r="J233" s="155"/>
      <c r="K233" s="887"/>
      <c r="L233" s="888"/>
      <c r="M233" s="155"/>
      <c r="N233" s="881"/>
      <c r="O233" s="882"/>
      <c r="P233" s="154"/>
      <c r="Q233" s="887"/>
      <c r="R233" s="888"/>
      <c r="S233" s="154"/>
      <c r="T233" s="887"/>
      <c r="U233" s="888"/>
      <c r="V233" s="101" t="str">
        <f>IF(B233="","",VLOOKUP(B233,学連登録!$C$2:$H$3000,6,FALSE))</f>
        <v/>
      </c>
      <c r="W233" s="370"/>
      <c r="X233" s="152"/>
      <c r="Y233" s="116" t="str">
        <f t="shared" si="371"/>
        <v/>
      </c>
      <c r="Z233" s="97" t="str">
        <f>IF(G233="","",VLOOKUP(G233,種目名!$O$5:$T$104,3,0))</f>
        <v/>
      </c>
      <c r="AA233" s="98" t="str">
        <f>IF(J233="","",VLOOKUP(J233,種目名!$O$5:$T$104,3,0))</f>
        <v/>
      </c>
      <c r="AB233" s="117" t="str">
        <f>IF(M233="","",VLOOKUP(M233,種目名!$O$5:$T$104,3,0))</f>
        <v/>
      </c>
      <c r="AC233" s="117" t="str">
        <f>IF(P233="","",VLOOKUP(AF233,種目名!$O$5:$T$104,3,0))</f>
        <v/>
      </c>
      <c r="AD233" s="118" t="str">
        <f>IF(S233="","",VLOOKUP(AI233,種目名!$O$5:$T$104,3,0))</f>
        <v/>
      </c>
      <c r="AE233" s="115">
        <f t="shared" si="372"/>
        <v>0</v>
      </c>
      <c r="AF233" s="152" t="str">
        <f t="shared" si="373"/>
        <v/>
      </c>
      <c r="AG233" s="152" t="str">
        <f t="shared" si="374"/>
        <v/>
      </c>
      <c r="AH233" s="115">
        <f t="shared" si="375"/>
        <v>0</v>
      </c>
      <c r="AI233" s="152" t="str">
        <f t="shared" si="376"/>
        <v/>
      </c>
      <c r="AJ233" s="152" t="str">
        <f t="shared" si="377"/>
        <v/>
      </c>
      <c r="AK233" s="383"/>
      <c r="AL233" s="166">
        <f t="shared" si="294"/>
        <v>0</v>
      </c>
      <c r="AM233" s="392">
        <f t="shared" si="295"/>
        <v>0</v>
      </c>
      <c r="AN233" s="392">
        <f>COUNTIF($B$12:B233,B233)</f>
        <v>0</v>
      </c>
      <c r="AO233" s="392"/>
      <c r="AP233" s="392" t="str">
        <f t="shared" si="296"/>
        <v/>
      </c>
      <c r="AQ233" s="392" t="str">
        <f t="shared" si="297"/>
        <v/>
      </c>
      <c r="AR233" s="392" t="str">
        <f t="shared" si="298"/>
        <v/>
      </c>
      <c r="AS233" s="392" t="str">
        <f t="shared" si="299"/>
        <v/>
      </c>
      <c r="AT233" s="392">
        <f t="shared" si="300"/>
        <v>0</v>
      </c>
      <c r="AU233" s="392" t="str">
        <f t="shared" si="301"/>
        <v/>
      </c>
      <c r="AV233" s="392" t="str">
        <f t="shared" si="302"/>
        <v/>
      </c>
      <c r="AW233" s="392" t="str">
        <f t="shared" si="303"/>
        <v/>
      </c>
      <c r="AX233" s="392" t="str">
        <f t="shared" si="304"/>
        <v/>
      </c>
      <c r="AY233" s="392" t="str">
        <f t="shared" si="305"/>
        <v/>
      </c>
      <c r="AZ233" s="392" t="str">
        <f t="shared" si="306"/>
        <v/>
      </c>
      <c r="BA233" s="392" t="str">
        <f t="shared" si="307"/>
        <v/>
      </c>
      <c r="BB233" s="392" t="str">
        <f t="shared" si="308"/>
        <v/>
      </c>
      <c r="BC233" s="392" t="str">
        <f t="shared" si="309"/>
        <v/>
      </c>
      <c r="BD233" s="396" t="str">
        <f t="shared" si="310"/>
        <v/>
      </c>
      <c r="BE233" s="386">
        <f t="shared" si="311"/>
        <v>0</v>
      </c>
      <c r="BF233" s="152"/>
      <c r="BG233" s="392">
        <f t="shared" si="312"/>
        <v>0</v>
      </c>
      <c r="BH233" s="392">
        <f t="shared" si="313"/>
        <v>0</v>
      </c>
      <c r="BI233" s="405">
        <f t="shared" si="314"/>
        <v>0</v>
      </c>
      <c r="BJ233" s="406">
        <f t="shared" si="290"/>
        <v>0</v>
      </c>
      <c r="BK233" s="391" t="str">
        <f t="shared" si="291"/>
        <v>0</v>
      </c>
      <c r="BL233" s="391" t="str">
        <f t="shared" si="292"/>
        <v>0</v>
      </c>
      <c r="BM233" s="405">
        <f t="shared" si="315"/>
        <v>0</v>
      </c>
      <c r="BN233" s="405" t="str">
        <f t="shared" si="316"/>
        <v>0m0</v>
      </c>
      <c r="BO233" s="392">
        <f t="shared" si="317"/>
        <v>0</v>
      </c>
      <c r="BP233" s="392">
        <f t="shared" si="318"/>
        <v>0</v>
      </c>
      <c r="BQ233" s="405">
        <f t="shared" si="319"/>
        <v>0</v>
      </c>
      <c r="BR233" s="406">
        <f t="shared" si="320"/>
        <v>0</v>
      </c>
      <c r="BS233" s="391" t="str">
        <f t="shared" si="321"/>
        <v>0</v>
      </c>
      <c r="BT233" s="391" t="str">
        <f t="shared" si="322"/>
        <v>0</v>
      </c>
      <c r="BU233" s="405">
        <f t="shared" si="323"/>
        <v>0</v>
      </c>
      <c r="BV233" s="405" t="str">
        <f t="shared" si="324"/>
        <v>0m0</v>
      </c>
      <c r="BW233" s="392">
        <f t="shared" si="325"/>
        <v>0</v>
      </c>
      <c r="BX233" s="392">
        <f t="shared" si="326"/>
        <v>0</v>
      </c>
      <c r="BY233" s="405">
        <f t="shared" si="327"/>
        <v>0</v>
      </c>
      <c r="BZ233" s="406">
        <f t="shared" si="328"/>
        <v>0</v>
      </c>
      <c r="CA233" s="391" t="str">
        <f t="shared" si="329"/>
        <v>0</v>
      </c>
      <c r="CB233" s="391" t="str">
        <f t="shared" si="330"/>
        <v>0</v>
      </c>
      <c r="CC233" s="405">
        <f t="shared" si="331"/>
        <v>0</v>
      </c>
      <c r="CD233" s="405" t="str">
        <f t="shared" si="332"/>
        <v>0m0</v>
      </c>
      <c r="CE233" s="392">
        <f t="shared" si="333"/>
        <v>0</v>
      </c>
      <c r="CF233" s="392">
        <f t="shared" si="334"/>
        <v>0</v>
      </c>
      <c r="CG233" s="405">
        <f t="shared" si="335"/>
        <v>0</v>
      </c>
      <c r="CH233" s="406">
        <f t="shared" si="336"/>
        <v>0</v>
      </c>
      <c r="CI233" s="391" t="str">
        <f t="shared" si="337"/>
        <v>0</v>
      </c>
      <c r="CJ233" s="391" t="str">
        <f t="shared" si="338"/>
        <v>0</v>
      </c>
      <c r="CK233" s="405">
        <f t="shared" si="339"/>
        <v>0</v>
      </c>
      <c r="CL233" s="405" t="str">
        <f t="shared" si="340"/>
        <v>0m0</v>
      </c>
      <c r="CM233" s="392">
        <f t="shared" si="341"/>
        <v>0</v>
      </c>
      <c r="CN233" s="392">
        <f t="shared" si="342"/>
        <v>0</v>
      </c>
      <c r="CO233" s="405">
        <f t="shared" si="343"/>
        <v>0</v>
      </c>
      <c r="CP233" s="406">
        <f t="shared" si="344"/>
        <v>0</v>
      </c>
      <c r="CQ233" s="391" t="str">
        <f t="shared" si="345"/>
        <v>0</v>
      </c>
      <c r="CR233" s="391" t="str">
        <f t="shared" si="346"/>
        <v>0</v>
      </c>
      <c r="CS233" s="405">
        <f t="shared" si="347"/>
        <v>0</v>
      </c>
      <c r="CT233" s="405" t="str">
        <f t="shared" si="348"/>
        <v>0m0</v>
      </c>
      <c r="CU233" s="405">
        <f t="shared" si="349"/>
        <v>0</v>
      </c>
      <c r="CV233" s="405">
        <f t="shared" si="350"/>
        <v>0</v>
      </c>
      <c r="CW233" s="405">
        <f t="shared" si="351"/>
        <v>0</v>
      </c>
      <c r="CX233" s="405">
        <f t="shared" si="352"/>
        <v>0</v>
      </c>
      <c r="CY233" s="405">
        <f t="shared" si="353"/>
        <v>0</v>
      </c>
      <c r="CZ233" s="405" t="str">
        <f t="shared" si="354"/>
        <v/>
      </c>
      <c r="DA233" s="405" t="str">
        <f t="shared" si="355"/>
        <v/>
      </c>
      <c r="DB233" s="405" t="str">
        <f t="shared" si="356"/>
        <v/>
      </c>
      <c r="DC233" s="405" t="str">
        <f t="shared" si="357"/>
        <v/>
      </c>
      <c r="DD233" s="405" t="str">
        <f t="shared" si="358"/>
        <v/>
      </c>
      <c r="DE233" s="405"/>
      <c r="DG233" s="405" t="str">
        <f t="shared" si="359"/>
        <v/>
      </c>
      <c r="DH233" s="405" t="str">
        <f t="shared" si="360"/>
        <v/>
      </c>
      <c r="DI233" s="405">
        <f t="shared" si="361"/>
        <v>0</v>
      </c>
      <c r="DJ233" s="405" t="str">
        <f t="shared" si="362"/>
        <v/>
      </c>
      <c r="DK233" s="405" t="str">
        <f t="shared" si="363"/>
        <v/>
      </c>
      <c r="DL233" s="405" t="str">
        <f t="shared" si="364"/>
        <v/>
      </c>
      <c r="DM233" s="405" t="str">
        <f t="shared" si="365"/>
        <v/>
      </c>
      <c r="DN233" s="405" t="str">
        <f t="shared" si="366"/>
        <v/>
      </c>
      <c r="DO233" s="405" t="str">
        <f t="shared" si="367"/>
        <v/>
      </c>
      <c r="DS233" s="386">
        <f t="shared" si="370"/>
        <v>0</v>
      </c>
      <c r="DT233" s="386">
        <f t="shared" si="368"/>
        <v>0</v>
      </c>
      <c r="DU233" s="404">
        <f t="shared" si="369"/>
        <v>0</v>
      </c>
    </row>
    <row r="234" spans="1:125" s="404" customFormat="1" ht="18" hidden="1" customHeight="1">
      <c r="A234" s="140" t="str">
        <f t="shared" si="293"/>
        <v/>
      </c>
      <c r="B234" s="153"/>
      <c r="C234" s="31" t="str">
        <f>IF(B234="","",VLOOKUP(B234,学連登録!$C$2:$G$3000,2,FALSE))</f>
        <v/>
      </c>
      <c r="D234" s="32" t="str">
        <f>IF(B234="","",VLOOKUP(B234,学連登録!$C$2:$G$3000,3,FALSE))</f>
        <v/>
      </c>
      <c r="E234" s="33" t="str">
        <f>IF(B234="","",VLOOKUP(B234,学連登録!$C$2:$G$3000,4,FALSE))</f>
        <v/>
      </c>
      <c r="F234" s="376" t="str">
        <f>IF(B234="","",VLOOKUP(B234,学連登録!$C$2:$I$3000,7,FALSE))</f>
        <v/>
      </c>
      <c r="G234" s="154"/>
      <c r="H234" s="915"/>
      <c r="I234" s="916"/>
      <c r="J234" s="155"/>
      <c r="K234" s="887"/>
      <c r="L234" s="888"/>
      <c r="M234" s="155"/>
      <c r="N234" s="881"/>
      <c r="O234" s="882"/>
      <c r="P234" s="154"/>
      <c r="Q234" s="887"/>
      <c r="R234" s="888"/>
      <c r="S234" s="154"/>
      <c r="T234" s="887"/>
      <c r="U234" s="888"/>
      <c r="V234" s="101" t="str">
        <f>IF(B234="","",VLOOKUP(B234,学連登録!$C$2:$H$3000,6,FALSE))</f>
        <v/>
      </c>
      <c r="W234" s="370"/>
      <c r="X234" s="152"/>
      <c r="Y234" s="116" t="str">
        <f t="shared" si="371"/>
        <v/>
      </c>
      <c r="Z234" s="97" t="str">
        <f>IF(G234="","",VLOOKUP(G234,種目名!$O$5:$T$104,3,0))</f>
        <v/>
      </c>
      <c r="AA234" s="98" t="str">
        <f>IF(J234="","",VLOOKUP(J234,種目名!$O$5:$T$104,3,0))</f>
        <v/>
      </c>
      <c r="AB234" s="117" t="str">
        <f>IF(M234="","",VLOOKUP(M234,種目名!$O$5:$T$104,3,0))</f>
        <v/>
      </c>
      <c r="AC234" s="117" t="str">
        <f>IF(P234="","",VLOOKUP(AF234,種目名!$O$5:$T$104,3,0))</f>
        <v/>
      </c>
      <c r="AD234" s="118" t="str">
        <f>IF(S234="","",VLOOKUP(AI234,種目名!$O$5:$T$104,3,0))</f>
        <v/>
      </c>
      <c r="AE234" s="115">
        <f t="shared" si="372"/>
        <v>0</v>
      </c>
      <c r="AF234" s="152" t="str">
        <f t="shared" si="373"/>
        <v/>
      </c>
      <c r="AG234" s="152" t="str">
        <f t="shared" si="374"/>
        <v/>
      </c>
      <c r="AH234" s="115">
        <f t="shared" si="375"/>
        <v>0</v>
      </c>
      <c r="AI234" s="152" t="str">
        <f t="shared" si="376"/>
        <v/>
      </c>
      <c r="AJ234" s="152" t="str">
        <f t="shared" si="377"/>
        <v/>
      </c>
      <c r="AK234" s="383"/>
      <c r="AL234" s="166">
        <f t="shared" si="294"/>
        <v>0</v>
      </c>
      <c r="AM234" s="392">
        <f t="shared" si="295"/>
        <v>0</v>
      </c>
      <c r="AN234" s="392">
        <f>COUNTIF($B$12:B234,B234)</f>
        <v>0</v>
      </c>
      <c r="AO234" s="392"/>
      <c r="AP234" s="392" t="str">
        <f t="shared" si="296"/>
        <v/>
      </c>
      <c r="AQ234" s="392" t="str">
        <f t="shared" si="297"/>
        <v/>
      </c>
      <c r="AR234" s="392" t="str">
        <f t="shared" si="298"/>
        <v/>
      </c>
      <c r="AS234" s="392" t="str">
        <f t="shared" si="299"/>
        <v/>
      </c>
      <c r="AT234" s="392">
        <f t="shared" si="300"/>
        <v>0</v>
      </c>
      <c r="AU234" s="392" t="str">
        <f t="shared" si="301"/>
        <v/>
      </c>
      <c r="AV234" s="392" t="str">
        <f t="shared" si="302"/>
        <v/>
      </c>
      <c r="AW234" s="392" t="str">
        <f t="shared" si="303"/>
        <v/>
      </c>
      <c r="AX234" s="392" t="str">
        <f t="shared" si="304"/>
        <v/>
      </c>
      <c r="AY234" s="392" t="str">
        <f t="shared" si="305"/>
        <v/>
      </c>
      <c r="AZ234" s="392" t="str">
        <f t="shared" si="306"/>
        <v/>
      </c>
      <c r="BA234" s="392" t="str">
        <f t="shared" si="307"/>
        <v/>
      </c>
      <c r="BB234" s="392" t="str">
        <f t="shared" si="308"/>
        <v/>
      </c>
      <c r="BC234" s="392" t="str">
        <f t="shared" si="309"/>
        <v/>
      </c>
      <c r="BD234" s="396" t="str">
        <f t="shared" si="310"/>
        <v/>
      </c>
      <c r="BE234" s="386">
        <f t="shared" si="311"/>
        <v>0</v>
      </c>
      <c r="BF234" s="152"/>
      <c r="BG234" s="392">
        <f t="shared" si="312"/>
        <v>0</v>
      </c>
      <c r="BH234" s="392">
        <f t="shared" si="313"/>
        <v>0</v>
      </c>
      <c r="BI234" s="405">
        <f t="shared" si="314"/>
        <v>0</v>
      </c>
      <c r="BJ234" s="406">
        <f t="shared" si="290"/>
        <v>0</v>
      </c>
      <c r="BK234" s="391" t="str">
        <f t="shared" si="291"/>
        <v>0</v>
      </c>
      <c r="BL234" s="391" t="str">
        <f t="shared" si="292"/>
        <v>0</v>
      </c>
      <c r="BM234" s="405">
        <f t="shared" si="315"/>
        <v>0</v>
      </c>
      <c r="BN234" s="405" t="str">
        <f t="shared" si="316"/>
        <v>0m0</v>
      </c>
      <c r="BO234" s="392">
        <f t="shared" si="317"/>
        <v>0</v>
      </c>
      <c r="BP234" s="392">
        <f t="shared" si="318"/>
        <v>0</v>
      </c>
      <c r="BQ234" s="405">
        <f t="shared" si="319"/>
        <v>0</v>
      </c>
      <c r="BR234" s="406">
        <f t="shared" si="320"/>
        <v>0</v>
      </c>
      <c r="BS234" s="391" t="str">
        <f t="shared" si="321"/>
        <v>0</v>
      </c>
      <c r="BT234" s="391" t="str">
        <f t="shared" si="322"/>
        <v>0</v>
      </c>
      <c r="BU234" s="405">
        <f t="shared" si="323"/>
        <v>0</v>
      </c>
      <c r="BV234" s="405" t="str">
        <f t="shared" si="324"/>
        <v>0m0</v>
      </c>
      <c r="BW234" s="392">
        <f t="shared" si="325"/>
        <v>0</v>
      </c>
      <c r="BX234" s="392">
        <f t="shared" si="326"/>
        <v>0</v>
      </c>
      <c r="BY234" s="405">
        <f t="shared" si="327"/>
        <v>0</v>
      </c>
      <c r="BZ234" s="406">
        <f t="shared" si="328"/>
        <v>0</v>
      </c>
      <c r="CA234" s="391" t="str">
        <f t="shared" si="329"/>
        <v>0</v>
      </c>
      <c r="CB234" s="391" t="str">
        <f t="shared" si="330"/>
        <v>0</v>
      </c>
      <c r="CC234" s="405">
        <f t="shared" si="331"/>
        <v>0</v>
      </c>
      <c r="CD234" s="405" t="str">
        <f t="shared" si="332"/>
        <v>0m0</v>
      </c>
      <c r="CE234" s="392">
        <f t="shared" si="333"/>
        <v>0</v>
      </c>
      <c r="CF234" s="392">
        <f t="shared" si="334"/>
        <v>0</v>
      </c>
      <c r="CG234" s="405">
        <f t="shared" si="335"/>
        <v>0</v>
      </c>
      <c r="CH234" s="406">
        <f t="shared" si="336"/>
        <v>0</v>
      </c>
      <c r="CI234" s="391" t="str">
        <f t="shared" si="337"/>
        <v>0</v>
      </c>
      <c r="CJ234" s="391" t="str">
        <f t="shared" si="338"/>
        <v>0</v>
      </c>
      <c r="CK234" s="405">
        <f t="shared" si="339"/>
        <v>0</v>
      </c>
      <c r="CL234" s="405" t="str">
        <f t="shared" si="340"/>
        <v>0m0</v>
      </c>
      <c r="CM234" s="392">
        <f t="shared" si="341"/>
        <v>0</v>
      </c>
      <c r="CN234" s="392">
        <f t="shared" si="342"/>
        <v>0</v>
      </c>
      <c r="CO234" s="405">
        <f t="shared" si="343"/>
        <v>0</v>
      </c>
      <c r="CP234" s="406">
        <f t="shared" si="344"/>
        <v>0</v>
      </c>
      <c r="CQ234" s="391" t="str">
        <f t="shared" si="345"/>
        <v>0</v>
      </c>
      <c r="CR234" s="391" t="str">
        <f t="shared" si="346"/>
        <v>0</v>
      </c>
      <c r="CS234" s="405">
        <f t="shared" si="347"/>
        <v>0</v>
      </c>
      <c r="CT234" s="405" t="str">
        <f t="shared" si="348"/>
        <v>0m0</v>
      </c>
      <c r="CU234" s="405">
        <f t="shared" si="349"/>
        <v>0</v>
      </c>
      <c r="CV234" s="405">
        <f t="shared" si="350"/>
        <v>0</v>
      </c>
      <c r="CW234" s="405">
        <f t="shared" si="351"/>
        <v>0</v>
      </c>
      <c r="CX234" s="405">
        <f t="shared" si="352"/>
        <v>0</v>
      </c>
      <c r="CY234" s="405">
        <f t="shared" si="353"/>
        <v>0</v>
      </c>
      <c r="CZ234" s="405" t="str">
        <f t="shared" si="354"/>
        <v/>
      </c>
      <c r="DA234" s="405" t="str">
        <f t="shared" si="355"/>
        <v/>
      </c>
      <c r="DB234" s="405" t="str">
        <f t="shared" si="356"/>
        <v/>
      </c>
      <c r="DC234" s="405" t="str">
        <f t="shared" si="357"/>
        <v/>
      </c>
      <c r="DD234" s="405" t="str">
        <f t="shared" si="358"/>
        <v/>
      </c>
      <c r="DE234" s="405"/>
      <c r="DG234" s="405" t="str">
        <f t="shared" si="359"/>
        <v/>
      </c>
      <c r="DH234" s="405" t="str">
        <f t="shared" si="360"/>
        <v/>
      </c>
      <c r="DI234" s="405">
        <f t="shared" si="361"/>
        <v>0</v>
      </c>
      <c r="DJ234" s="405" t="str">
        <f t="shared" si="362"/>
        <v/>
      </c>
      <c r="DK234" s="405" t="str">
        <f t="shared" si="363"/>
        <v/>
      </c>
      <c r="DL234" s="405" t="str">
        <f t="shared" si="364"/>
        <v/>
      </c>
      <c r="DM234" s="405" t="str">
        <f t="shared" si="365"/>
        <v/>
      </c>
      <c r="DN234" s="405" t="str">
        <f t="shared" si="366"/>
        <v/>
      </c>
      <c r="DO234" s="405" t="str">
        <f t="shared" si="367"/>
        <v/>
      </c>
      <c r="DS234" s="386">
        <f t="shared" si="370"/>
        <v>0</v>
      </c>
      <c r="DT234" s="386">
        <f t="shared" si="368"/>
        <v>0</v>
      </c>
      <c r="DU234" s="404">
        <f t="shared" si="369"/>
        <v>0</v>
      </c>
    </row>
    <row r="235" spans="1:125" s="404" customFormat="1" ht="18" hidden="1" customHeight="1">
      <c r="A235" s="140" t="str">
        <f t="shared" si="293"/>
        <v/>
      </c>
      <c r="B235" s="153"/>
      <c r="C235" s="31" t="str">
        <f>IF(B235="","",VLOOKUP(B235,学連登録!$C$2:$G$3000,2,FALSE))</f>
        <v/>
      </c>
      <c r="D235" s="32" t="str">
        <f>IF(B235="","",VLOOKUP(B235,学連登録!$C$2:$G$3000,3,FALSE))</f>
        <v/>
      </c>
      <c r="E235" s="33" t="str">
        <f>IF(B235="","",VLOOKUP(B235,学連登録!$C$2:$G$3000,4,FALSE))</f>
        <v/>
      </c>
      <c r="F235" s="376" t="str">
        <f>IF(B235="","",VLOOKUP(B235,学連登録!$C$2:$I$3000,7,FALSE))</f>
        <v/>
      </c>
      <c r="G235" s="154"/>
      <c r="H235" s="915"/>
      <c r="I235" s="916"/>
      <c r="J235" s="155"/>
      <c r="K235" s="887"/>
      <c r="L235" s="888"/>
      <c r="M235" s="155"/>
      <c r="N235" s="881"/>
      <c r="O235" s="882"/>
      <c r="P235" s="154"/>
      <c r="Q235" s="887"/>
      <c r="R235" s="888"/>
      <c r="S235" s="154"/>
      <c r="T235" s="887"/>
      <c r="U235" s="888"/>
      <c r="V235" s="101" t="str">
        <f>IF(B235="","",VLOOKUP(B235,学連登録!$C$2:$H$3000,6,FALSE))</f>
        <v/>
      </c>
      <c r="W235" s="370"/>
      <c r="X235" s="152"/>
      <c r="Y235" s="116" t="str">
        <f t="shared" si="371"/>
        <v/>
      </c>
      <c r="Z235" s="97" t="str">
        <f>IF(G235="","",VLOOKUP(G235,種目名!$O$5:$T$104,3,0))</f>
        <v/>
      </c>
      <c r="AA235" s="98" t="str">
        <f>IF(J235="","",VLOOKUP(J235,種目名!$O$5:$T$104,3,0))</f>
        <v/>
      </c>
      <c r="AB235" s="117" t="str">
        <f>IF(M235="","",VLOOKUP(M235,種目名!$O$5:$T$104,3,0))</f>
        <v/>
      </c>
      <c r="AC235" s="117" t="str">
        <f>IF(P235="","",VLOOKUP(AF235,種目名!$O$5:$T$104,3,0))</f>
        <v/>
      </c>
      <c r="AD235" s="118" t="str">
        <f>IF(S235="","",VLOOKUP(AI235,種目名!$O$5:$T$104,3,0))</f>
        <v/>
      </c>
      <c r="AE235" s="115">
        <f t="shared" si="372"/>
        <v>0</v>
      </c>
      <c r="AF235" s="152" t="str">
        <f t="shared" si="373"/>
        <v/>
      </c>
      <c r="AG235" s="152" t="str">
        <f t="shared" si="374"/>
        <v/>
      </c>
      <c r="AH235" s="115">
        <f t="shared" si="375"/>
        <v>0</v>
      </c>
      <c r="AI235" s="152" t="str">
        <f t="shared" si="376"/>
        <v/>
      </c>
      <c r="AJ235" s="152" t="str">
        <f t="shared" si="377"/>
        <v/>
      </c>
      <c r="AK235" s="383"/>
      <c r="AL235" s="166">
        <f t="shared" si="294"/>
        <v>0</v>
      </c>
      <c r="AM235" s="392">
        <f t="shared" si="295"/>
        <v>0</v>
      </c>
      <c r="AN235" s="392">
        <f>COUNTIF($B$12:B235,B235)</f>
        <v>0</v>
      </c>
      <c r="AO235" s="392"/>
      <c r="AP235" s="392" t="str">
        <f t="shared" si="296"/>
        <v/>
      </c>
      <c r="AQ235" s="392" t="str">
        <f t="shared" si="297"/>
        <v/>
      </c>
      <c r="AR235" s="392" t="str">
        <f t="shared" si="298"/>
        <v/>
      </c>
      <c r="AS235" s="392" t="str">
        <f t="shared" si="299"/>
        <v/>
      </c>
      <c r="AT235" s="392">
        <f t="shared" si="300"/>
        <v>0</v>
      </c>
      <c r="AU235" s="392" t="str">
        <f t="shared" si="301"/>
        <v/>
      </c>
      <c r="AV235" s="392" t="str">
        <f t="shared" si="302"/>
        <v/>
      </c>
      <c r="AW235" s="392" t="str">
        <f t="shared" si="303"/>
        <v/>
      </c>
      <c r="AX235" s="392" t="str">
        <f t="shared" si="304"/>
        <v/>
      </c>
      <c r="AY235" s="392" t="str">
        <f t="shared" si="305"/>
        <v/>
      </c>
      <c r="AZ235" s="392" t="str">
        <f t="shared" si="306"/>
        <v/>
      </c>
      <c r="BA235" s="392" t="str">
        <f t="shared" si="307"/>
        <v/>
      </c>
      <c r="BB235" s="392" t="str">
        <f t="shared" si="308"/>
        <v/>
      </c>
      <c r="BC235" s="392" t="str">
        <f t="shared" si="309"/>
        <v/>
      </c>
      <c r="BD235" s="396" t="str">
        <f t="shared" si="310"/>
        <v/>
      </c>
      <c r="BE235" s="386">
        <f t="shared" si="311"/>
        <v>0</v>
      </c>
      <c r="BF235" s="152"/>
      <c r="BG235" s="392">
        <f t="shared" si="312"/>
        <v>0</v>
      </c>
      <c r="BH235" s="392">
        <f t="shared" si="313"/>
        <v>0</v>
      </c>
      <c r="BI235" s="405">
        <f t="shared" si="314"/>
        <v>0</v>
      </c>
      <c r="BJ235" s="406">
        <f t="shared" si="290"/>
        <v>0</v>
      </c>
      <c r="BK235" s="391" t="str">
        <f t="shared" si="291"/>
        <v>0</v>
      </c>
      <c r="BL235" s="391" t="str">
        <f t="shared" si="292"/>
        <v>0</v>
      </c>
      <c r="BM235" s="405">
        <f t="shared" si="315"/>
        <v>0</v>
      </c>
      <c r="BN235" s="405" t="str">
        <f t="shared" si="316"/>
        <v>0m0</v>
      </c>
      <c r="BO235" s="392">
        <f t="shared" si="317"/>
        <v>0</v>
      </c>
      <c r="BP235" s="392">
        <f t="shared" si="318"/>
        <v>0</v>
      </c>
      <c r="BQ235" s="405">
        <f t="shared" si="319"/>
        <v>0</v>
      </c>
      <c r="BR235" s="406">
        <f t="shared" si="320"/>
        <v>0</v>
      </c>
      <c r="BS235" s="391" t="str">
        <f t="shared" si="321"/>
        <v>0</v>
      </c>
      <c r="BT235" s="391" t="str">
        <f t="shared" si="322"/>
        <v>0</v>
      </c>
      <c r="BU235" s="405">
        <f t="shared" si="323"/>
        <v>0</v>
      </c>
      <c r="BV235" s="405" t="str">
        <f t="shared" si="324"/>
        <v>0m0</v>
      </c>
      <c r="BW235" s="392">
        <f t="shared" si="325"/>
        <v>0</v>
      </c>
      <c r="BX235" s="392">
        <f t="shared" si="326"/>
        <v>0</v>
      </c>
      <c r="BY235" s="405">
        <f t="shared" si="327"/>
        <v>0</v>
      </c>
      <c r="BZ235" s="406">
        <f t="shared" si="328"/>
        <v>0</v>
      </c>
      <c r="CA235" s="391" t="str">
        <f t="shared" si="329"/>
        <v>0</v>
      </c>
      <c r="CB235" s="391" t="str">
        <f t="shared" si="330"/>
        <v>0</v>
      </c>
      <c r="CC235" s="405">
        <f t="shared" si="331"/>
        <v>0</v>
      </c>
      <c r="CD235" s="405" t="str">
        <f t="shared" si="332"/>
        <v>0m0</v>
      </c>
      <c r="CE235" s="392">
        <f t="shared" si="333"/>
        <v>0</v>
      </c>
      <c r="CF235" s="392">
        <f t="shared" si="334"/>
        <v>0</v>
      </c>
      <c r="CG235" s="405">
        <f t="shared" si="335"/>
        <v>0</v>
      </c>
      <c r="CH235" s="406">
        <f t="shared" si="336"/>
        <v>0</v>
      </c>
      <c r="CI235" s="391" t="str">
        <f t="shared" si="337"/>
        <v>0</v>
      </c>
      <c r="CJ235" s="391" t="str">
        <f t="shared" si="338"/>
        <v>0</v>
      </c>
      <c r="CK235" s="405">
        <f t="shared" si="339"/>
        <v>0</v>
      </c>
      <c r="CL235" s="405" t="str">
        <f t="shared" si="340"/>
        <v>0m0</v>
      </c>
      <c r="CM235" s="392">
        <f t="shared" si="341"/>
        <v>0</v>
      </c>
      <c r="CN235" s="392">
        <f t="shared" si="342"/>
        <v>0</v>
      </c>
      <c r="CO235" s="405">
        <f t="shared" si="343"/>
        <v>0</v>
      </c>
      <c r="CP235" s="406">
        <f t="shared" si="344"/>
        <v>0</v>
      </c>
      <c r="CQ235" s="391" t="str">
        <f t="shared" si="345"/>
        <v>0</v>
      </c>
      <c r="CR235" s="391" t="str">
        <f t="shared" si="346"/>
        <v>0</v>
      </c>
      <c r="CS235" s="405">
        <f t="shared" si="347"/>
        <v>0</v>
      </c>
      <c r="CT235" s="405" t="str">
        <f t="shared" si="348"/>
        <v>0m0</v>
      </c>
      <c r="CU235" s="405">
        <f t="shared" si="349"/>
        <v>0</v>
      </c>
      <c r="CV235" s="405">
        <f t="shared" si="350"/>
        <v>0</v>
      </c>
      <c r="CW235" s="405">
        <f t="shared" si="351"/>
        <v>0</v>
      </c>
      <c r="CX235" s="405">
        <f t="shared" si="352"/>
        <v>0</v>
      </c>
      <c r="CY235" s="405">
        <f t="shared" si="353"/>
        <v>0</v>
      </c>
      <c r="CZ235" s="405" t="str">
        <f t="shared" si="354"/>
        <v/>
      </c>
      <c r="DA235" s="405" t="str">
        <f t="shared" si="355"/>
        <v/>
      </c>
      <c r="DB235" s="405" t="str">
        <f t="shared" si="356"/>
        <v/>
      </c>
      <c r="DC235" s="405" t="str">
        <f t="shared" si="357"/>
        <v/>
      </c>
      <c r="DD235" s="405" t="str">
        <f t="shared" si="358"/>
        <v/>
      </c>
      <c r="DE235" s="405"/>
      <c r="DG235" s="405" t="str">
        <f t="shared" si="359"/>
        <v/>
      </c>
      <c r="DH235" s="405" t="str">
        <f t="shared" si="360"/>
        <v/>
      </c>
      <c r="DI235" s="405">
        <f t="shared" si="361"/>
        <v>0</v>
      </c>
      <c r="DJ235" s="405" t="str">
        <f t="shared" si="362"/>
        <v/>
      </c>
      <c r="DK235" s="405" t="str">
        <f t="shared" si="363"/>
        <v/>
      </c>
      <c r="DL235" s="405" t="str">
        <f t="shared" si="364"/>
        <v/>
      </c>
      <c r="DM235" s="405" t="str">
        <f t="shared" si="365"/>
        <v/>
      </c>
      <c r="DN235" s="405" t="str">
        <f t="shared" si="366"/>
        <v/>
      </c>
      <c r="DO235" s="405" t="str">
        <f t="shared" si="367"/>
        <v/>
      </c>
      <c r="DS235" s="386">
        <f t="shared" si="370"/>
        <v>0</v>
      </c>
      <c r="DT235" s="386">
        <f t="shared" si="368"/>
        <v>0</v>
      </c>
      <c r="DU235" s="404">
        <f t="shared" si="369"/>
        <v>0</v>
      </c>
    </row>
    <row r="236" spans="1:125" s="404" customFormat="1" ht="18" hidden="1" customHeight="1">
      <c r="A236" s="140" t="str">
        <f t="shared" si="293"/>
        <v/>
      </c>
      <c r="B236" s="153"/>
      <c r="C236" s="31" t="str">
        <f>IF(B236="","",VLOOKUP(B236,学連登録!$C$2:$G$3000,2,FALSE))</f>
        <v/>
      </c>
      <c r="D236" s="32" t="str">
        <f>IF(B236="","",VLOOKUP(B236,学連登録!$C$2:$G$3000,3,FALSE))</f>
        <v/>
      </c>
      <c r="E236" s="33" t="str">
        <f>IF(B236="","",VLOOKUP(B236,学連登録!$C$2:$G$3000,4,FALSE))</f>
        <v/>
      </c>
      <c r="F236" s="376" t="str">
        <f>IF(B236="","",VLOOKUP(B236,学連登録!$C$2:$I$3000,7,FALSE))</f>
        <v/>
      </c>
      <c r="G236" s="154"/>
      <c r="H236" s="915"/>
      <c r="I236" s="916"/>
      <c r="J236" s="155"/>
      <c r="K236" s="887"/>
      <c r="L236" s="888"/>
      <c r="M236" s="155"/>
      <c r="N236" s="881"/>
      <c r="O236" s="882"/>
      <c r="P236" s="154"/>
      <c r="Q236" s="887"/>
      <c r="R236" s="888"/>
      <c r="S236" s="154"/>
      <c r="T236" s="887"/>
      <c r="U236" s="888"/>
      <c r="V236" s="101" t="str">
        <f>IF(B236="","",VLOOKUP(B236,学連登録!$C$2:$H$3000,6,FALSE))</f>
        <v/>
      </c>
      <c r="W236" s="370"/>
      <c r="X236" s="152"/>
      <c r="Y236" s="116" t="str">
        <f t="shared" si="371"/>
        <v/>
      </c>
      <c r="Z236" s="97" t="str">
        <f>IF(G236="","",VLOOKUP(G236,種目名!$O$5:$T$104,3,0))</f>
        <v/>
      </c>
      <c r="AA236" s="98" t="str">
        <f>IF(J236="","",VLOOKUP(J236,種目名!$O$5:$T$104,3,0))</f>
        <v/>
      </c>
      <c r="AB236" s="117" t="str">
        <f>IF(M236="","",VLOOKUP(M236,種目名!$O$5:$T$104,3,0))</f>
        <v/>
      </c>
      <c r="AC236" s="117" t="str">
        <f>IF(P236="","",VLOOKUP(AF236,種目名!$O$5:$T$104,3,0))</f>
        <v/>
      </c>
      <c r="AD236" s="118" t="str">
        <f>IF(S236="","",VLOOKUP(AI236,種目名!$O$5:$T$104,3,0))</f>
        <v/>
      </c>
      <c r="AE236" s="115">
        <f t="shared" si="372"/>
        <v>0</v>
      </c>
      <c r="AF236" s="152" t="str">
        <f t="shared" si="373"/>
        <v/>
      </c>
      <c r="AG236" s="152" t="str">
        <f t="shared" si="374"/>
        <v/>
      </c>
      <c r="AH236" s="115">
        <f t="shared" si="375"/>
        <v>0</v>
      </c>
      <c r="AI236" s="152" t="str">
        <f t="shared" si="376"/>
        <v/>
      </c>
      <c r="AJ236" s="152" t="str">
        <f t="shared" si="377"/>
        <v/>
      </c>
      <c r="AK236" s="383"/>
      <c r="AL236" s="166">
        <f t="shared" si="294"/>
        <v>0</v>
      </c>
      <c r="AM236" s="392">
        <f t="shared" si="295"/>
        <v>0</v>
      </c>
      <c r="AN236" s="392">
        <f>COUNTIF($B$12:B236,B236)</f>
        <v>0</v>
      </c>
      <c r="AO236" s="392"/>
      <c r="AP236" s="392" t="str">
        <f t="shared" si="296"/>
        <v/>
      </c>
      <c r="AQ236" s="392" t="str">
        <f t="shared" si="297"/>
        <v/>
      </c>
      <c r="AR236" s="392" t="str">
        <f t="shared" si="298"/>
        <v/>
      </c>
      <c r="AS236" s="392" t="str">
        <f t="shared" si="299"/>
        <v/>
      </c>
      <c r="AT236" s="392">
        <f t="shared" si="300"/>
        <v>0</v>
      </c>
      <c r="AU236" s="392" t="str">
        <f t="shared" si="301"/>
        <v/>
      </c>
      <c r="AV236" s="392" t="str">
        <f t="shared" si="302"/>
        <v/>
      </c>
      <c r="AW236" s="392" t="str">
        <f t="shared" si="303"/>
        <v/>
      </c>
      <c r="AX236" s="392" t="str">
        <f t="shared" si="304"/>
        <v/>
      </c>
      <c r="AY236" s="392" t="str">
        <f t="shared" si="305"/>
        <v/>
      </c>
      <c r="AZ236" s="392" t="str">
        <f t="shared" si="306"/>
        <v/>
      </c>
      <c r="BA236" s="392" t="str">
        <f t="shared" si="307"/>
        <v/>
      </c>
      <c r="BB236" s="392" t="str">
        <f t="shared" si="308"/>
        <v/>
      </c>
      <c r="BC236" s="392" t="str">
        <f t="shared" si="309"/>
        <v/>
      </c>
      <c r="BD236" s="396" t="str">
        <f t="shared" si="310"/>
        <v/>
      </c>
      <c r="BE236" s="386">
        <f t="shared" si="311"/>
        <v>0</v>
      </c>
      <c r="BF236" s="152"/>
      <c r="BG236" s="392">
        <f t="shared" si="312"/>
        <v>0</v>
      </c>
      <c r="BH236" s="392">
        <f t="shared" si="313"/>
        <v>0</v>
      </c>
      <c r="BI236" s="405">
        <f t="shared" si="314"/>
        <v>0</v>
      </c>
      <c r="BJ236" s="406">
        <f t="shared" si="290"/>
        <v>0</v>
      </c>
      <c r="BK236" s="391" t="str">
        <f t="shared" si="291"/>
        <v>0</v>
      </c>
      <c r="BL236" s="391" t="str">
        <f t="shared" si="292"/>
        <v>0</v>
      </c>
      <c r="BM236" s="405">
        <f t="shared" si="315"/>
        <v>0</v>
      </c>
      <c r="BN236" s="405" t="str">
        <f t="shared" si="316"/>
        <v>0m0</v>
      </c>
      <c r="BO236" s="392">
        <f t="shared" si="317"/>
        <v>0</v>
      </c>
      <c r="BP236" s="392">
        <f t="shared" si="318"/>
        <v>0</v>
      </c>
      <c r="BQ236" s="405">
        <f t="shared" si="319"/>
        <v>0</v>
      </c>
      <c r="BR236" s="406">
        <f t="shared" si="320"/>
        <v>0</v>
      </c>
      <c r="BS236" s="391" t="str">
        <f t="shared" si="321"/>
        <v>0</v>
      </c>
      <c r="BT236" s="391" t="str">
        <f t="shared" si="322"/>
        <v>0</v>
      </c>
      <c r="BU236" s="405">
        <f t="shared" si="323"/>
        <v>0</v>
      </c>
      <c r="BV236" s="405" t="str">
        <f t="shared" si="324"/>
        <v>0m0</v>
      </c>
      <c r="BW236" s="392">
        <f t="shared" si="325"/>
        <v>0</v>
      </c>
      <c r="BX236" s="392">
        <f t="shared" si="326"/>
        <v>0</v>
      </c>
      <c r="BY236" s="405">
        <f t="shared" si="327"/>
        <v>0</v>
      </c>
      <c r="BZ236" s="406">
        <f t="shared" si="328"/>
        <v>0</v>
      </c>
      <c r="CA236" s="391" t="str">
        <f t="shared" si="329"/>
        <v>0</v>
      </c>
      <c r="CB236" s="391" t="str">
        <f t="shared" si="330"/>
        <v>0</v>
      </c>
      <c r="CC236" s="405">
        <f t="shared" si="331"/>
        <v>0</v>
      </c>
      <c r="CD236" s="405" t="str">
        <f t="shared" si="332"/>
        <v>0m0</v>
      </c>
      <c r="CE236" s="392">
        <f t="shared" si="333"/>
        <v>0</v>
      </c>
      <c r="CF236" s="392">
        <f t="shared" si="334"/>
        <v>0</v>
      </c>
      <c r="CG236" s="405">
        <f t="shared" si="335"/>
        <v>0</v>
      </c>
      <c r="CH236" s="406">
        <f t="shared" si="336"/>
        <v>0</v>
      </c>
      <c r="CI236" s="391" t="str">
        <f t="shared" si="337"/>
        <v>0</v>
      </c>
      <c r="CJ236" s="391" t="str">
        <f t="shared" si="338"/>
        <v>0</v>
      </c>
      <c r="CK236" s="405">
        <f t="shared" si="339"/>
        <v>0</v>
      </c>
      <c r="CL236" s="405" t="str">
        <f t="shared" si="340"/>
        <v>0m0</v>
      </c>
      <c r="CM236" s="392">
        <f t="shared" si="341"/>
        <v>0</v>
      </c>
      <c r="CN236" s="392">
        <f t="shared" si="342"/>
        <v>0</v>
      </c>
      <c r="CO236" s="405">
        <f t="shared" si="343"/>
        <v>0</v>
      </c>
      <c r="CP236" s="406">
        <f t="shared" si="344"/>
        <v>0</v>
      </c>
      <c r="CQ236" s="391" t="str">
        <f t="shared" si="345"/>
        <v>0</v>
      </c>
      <c r="CR236" s="391" t="str">
        <f t="shared" si="346"/>
        <v>0</v>
      </c>
      <c r="CS236" s="405">
        <f t="shared" si="347"/>
        <v>0</v>
      </c>
      <c r="CT236" s="405" t="str">
        <f t="shared" si="348"/>
        <v>0m0</v>
      </c>
      <c r="CU236" s="405">
        <f t="shared" si="349"/>
        <v>0</v>
      </c>
      <c r="CV236" s="405">
        <f t="shared" si="350"/>
        <v>0</v>
      </c>
      <c r="CW236" s="405">
        <f t="shared" si="351"/>
        <v>0</v>
      </c>
      <c r="CX236" s="405">
        <f t="shared" si="352"/>
        <v>0</v>
      </c>
      <c r="CY236" s="405">
        <f t="shared" si="353"/>
        <v>0</v>
      </c>
      <c r="CZ236" s="405" t="str">
        <f t="shared" si="354"/>
        <v/>
      </c>
      <c r="DA236" s="405" t="str">
        <f t="shared" si="355"/>
        <v/>
      </c>
      <c r="DB236" s="405" t="str">
        <f t="shared" si="356"/>
        <v/>
      </c>
      <c r="DC236" s="405" t="str">
        <f t="shared" si="357"/>
        <v/>
      </c>
      <c r="DD236" s="405" t="str">
        <f t="shared" si="358"/>
        <v/>
      </c>
      <c r="DE236" s="405"/>
      <c r="DG236" s="405" t="str">
        <f t="shared" si="359"/>
        <v/>
      </c>
      <c r="DH236" s="405" t="str">
        <f t="shared" si="360"/>
        <v/>
      </c>
      <c r="DI236" s="405">
        <f t="shared" si="361"/>
        <v>0</v>
      </c>
      <c r="DJ236" s="405" t="str">
        <f t="shared" si="362"/>
        <v/>
      </c>
      <c r="DK236" s="405" t="str">
        <f t="shared" si="363"/>
        <v/>
      </c>
      <c r="DL236" s="405" t="str">
        <f t="shared" si="364"/>
        <v/>
      </c>
      <c r="DM236" s="405" t="str">
        <f t="shared" si="365"/>
        <v/>
      </c>
      <c r="DN236" s="405" t="str">
        <f t="shared" si="366"/>
        <v/>
      </c>
      <c r="DO236" s="405" t="str">
        <f t="shared" si="367"/>
        <v/>
      </c>
      <c r="DS236" s="386">
        <f t="shared" si="370"/>
        <v>0</v>
      </c>
      <c r="DT236" s="386">
        <f t="shared" si="368"/>
        <v>0</v>
      </c>
      <c r="DU236" s="404">
        <f t="shared" si="369"/>
        <v>0</v>
      </c>
    </row>
    <row r="237" spans="1:125" s="404" customFormat="1" ht="18" hidden="1" customHeight="1">
      <c r="A237" s="140" t="str">
        <f t="shared" si="293"/>
        <v/>
      </c>
      <c r="B237" s="153"/>
      <c r="C237" s="31" t="str">
        <f>IF(B237="","",VLOOKUP(B237,学連登録!$C$2:$G$3000,2,FALSE))</f>
        <v/>
      </c>
      <c r="D237" s="32" t="str">
        <f>IF(B237="","",VLOOKUP(B237,学連登録!$C$2:$G$3000,3,FALSE))</f>
        <v/>
      </c>
      <c r="E237" s="33" t="str">
        <f>IF(B237="","",VLOOKUP(B237,学連登録!$C$2:$G$3000,4,FALSE))</f>
        <v/>
      </c>
      <c r="F237" s="376" t="str">
        <f>IF(B237="","",VLOOKUP(B237,学連登録!$C$2:$I$3000,7,FALSE))</f>
        <v/>
      </c>
      <c r="G237" s="154"/>
      <c r="H237" s="915"/>
      <c r="I237" s="916"/>
      <c r="J237" s="155"/>
      <c r="K237" s="887"/>
      <c r="L237" s="888"/>
      <c r="M237" s="155"/>
      <c r="N237" s="881"/>
      <c r="O237" s="882"/>
      <c r="P237" s="154"/>
      <c r="Q237" s="887"/>
      <c r="R237" s="888"/>
      <c r="S237" s="154"/>
      <c r="T237" s="887"/>
      <c r="U237" s="888"/>
      <c r="V237" s="101" t="str">
        <f>IF(B237="","",VLOOKUP(B237,学連登録!$C$2:$H$3000,6,FALSE))</f>
        <v/>
      </c>
      <c r="W237" s="370"/>
      <c r="X237" s="152"/>
      <c r="Y237" s="116" t="str">
        <f t="shared" si="371"/>
        <v/>
      </c>
      <c r="Z237" s="97" t="str">
        <f>IF(G237="","",VLOOKUP(G237,種目名!$O$5:$T$104,3,0))</f>
        <v/>
      </c>
      <c r="AA237" s="98" t="str">
        <f>IF(J237="","",VLOOKUP(J237,種目名!$O$5:$T$104,3,0))</f>
        <v/>
      </c>
      <c r="AB237" s="117" t="str">
        <f>IF(M237="","",VLOOKUP(M237,種目名!$O$5:$T$104,3,0))</f>
        <v/>
      </c>
      <c r="AC237" s="117" t="str">
        <f>IF(P237="","",VLOOKUP(AF237,種目名!$O$5:$T$104,3,0))</f>
        <v/>
      </c>
      <c r="AD237" s="118" t="str">
        <f>IF(S237="","",VLOOKUP(AI237,種目名!$O$5:$T$104,3,0))</f>
        <v/>
      </c>
      <c r="AE237" s="115">
        <f t="shared" si="372"/>
        <v>0</v>
      </c>
      <c r="AF237" s="152" t="str">
        <f t="shared" si="373"/>
        <v/>
      </c>
      <c r="AG237" s="152" t="str">
        <f t="shared" si="374"/>
        <v/>
      </c>
      <c r="AH237" s="115">
        <f t="shared" si="375"/>
        <v>0</v>
      </c>
      <c r="AI237" s="152" t="str">
        <f t="shared" si="376"/>
        <v/>
      </c>
      <c r="AJ237" s="152" t="str">
        <f t="shared" si="377"/>
        <v/>
      </c>
      <c r="AK237" s="383"/>
      <c r="AL237" s="166">
        <f t="shared" si="294"/>
        <v>0</v>
      </c>
      <c r="AM237" s="392">
        <f t="shared" si="295"/>
        <v>0</v>
      </c>
      <c r="AN237" s="392">
        <f>COUNTIF($B$12:B237,B237)</f>
        <v>0</v>
      </c>
      <c r="AO237" s="392"/>
      <c r="AP237" s="392" t="str">
        <f t="shared" si="296"/>
        <v/>
      </c>
      <c r="AQ237" s="392" t="str">
        <f t="shared" si="297"/>
        <v/>
      </c>
      <c r="AR237" s="392" t="str">
        <f t="shared" si="298"/>
        <v/>
      </c>
      <c r="AS237" s="392" t="str">
        <f t="shared" si="299"/>
        <v/>
      </c>
      <c r="AT237" s="392">
        <f t="shared" si="300"/>
        <v>0</v>
      </c>
      <c r="AU237" s="392" t="str">
        <f t="shared" si="301"/>
        <v/>
      </c>
      <c r="AV237" s="392" t="str">
        <f t="shared" si="302"/>
        <v/>
      </c>
      <c r="AW237" s="392" t="str">
        <f t="shared" si="303"/>
        <v/>
      </c>
      <c r="AX237" s="392" t="str">
        <f t="shared" si="304"/>
        <v/>
      </c>
      <c r="AY237" s="392" t="str">
        <f t="shared" si="305"/>
        <v/>
      </c>
      <c r="AZ237" s="392" t="str">
        <f t="shared" si="306"/>
        <v/>
      </c>
      <c r="BA237" s="392" t="str">
        <f t="shared" si="307"/>
        <v/>
      </c>
      <c r="BB237" s="392" t="str">
        <f t="shared" si="308"/>
        <v/>
      </c>
      <c r="BC237" s="392" t="str">
        <f t="shared" si="309"/>
        <v/>
      </c>
      <c r="BD237" s="396" t="str">
        <f t="shared" si="310"/>
        <v/>
      </c>
      <c r="BE237" s="386">
        <f t="shared" si="311"/>
        <v>0</v>
      </c>
      <c r="BF237" s="152"/>
      <c r="BG237" s="392">
        <f t="shared" si="312"/>
        <v>0</v>
      </c>
      <c r="BH237" s="392">
        <f t="shared" si="313"/>
        <v>0</v>
      </c>
      <c r="BI237" s="405">
        <f t="shared" si="314"/>
        <v>0</v>
      </c>
      <c r="BJ237" s="406">
        <f t="shared" si="290"/>
        <v>0</v>
      </c>
      <c r="BK237" s="391" t="str">
        <f t="shared" si="291"/>
        <v>0</v>
      </c>
      <c r="BL237" s="391" t="str">
        <f t="shared" si="292"/>
        <v>0</v>
      </c>
      <c r="BM237" s="405">
        <f t="shared" si="315"/>
        <v>0</v>
      </c>
      <c r="BN237" s="405" t="str">
        <f t="shared" si="316"/>
        <v>0m0</v>
      </c>
      <c r="BO237" s="392">
        <f t="shared" si="317"/>
        <v>0</v>
      </c>
      <c r="BP237" s="392">
        <f t="shared" si="318"/>
        <v>0</v>
      </c>
      <c r="BQ237" s="405">
        <f t="shared" si="319"/>
        <v>0</v>
      </c>
      <c r="BR237" s="406">
        <f t="shared" si="320"/>
        <v>0</v>
      </c>
      <c r="BS237" s="391" t="str">
        <f t="shared" si="321"/>
        <v>0</v>
      </c>
      <c r="BT237" s="391" t="str">
        <f t="shared" si="322"/>
        <v>0</v>
      </c>
      <c r="BU237" s="405">
        <f t="shared" si="323"/>
        <v>0</v>
      </c>
      <c r="BV237" s="405" t="str">
        <f t="shared" si="324"/>
        <v>0m0</v>
      </c>
      <c r="BW237" s="392">
        <f t="shared" si="325"/>
        <v>0</v>
      </c>
      <c r="BX237" s="392">
        <f t="shared" si="326"/>
        <v>0</v>
      </c>
      <c r="BY237" s="405">
        <f t="shared" si="327"/>
        <v>0</v>
      </c>
      <c r="BZ237" s="406">
        <f t="shared" si="328"/>
        <v>0</v>
      </c>
      <c r="CA237" s="391" t="str">
        <f t="shared" si="329"/>
        <v>0</v>
      </c>
      <c r="CB237" s="391" t="str">
        <f t="shared" si="330"/>
        <v>0</v>
      </c>
      <c r="CC237" s="405">
        <f t="shared" si="331"/>
        <v>0</v>
      </c>
      <c r="CD237" s="405" t="str">
        <f t="shared" si="332"/>
        <v>0m0</v>
      </c>
      <c r="CE237" s="392">
        <f t="shared" si="333"/>
        <v>0</v>
      </c>
      <c r="CF237" s="392">
        <f t="shared" si="334"/>
        <v>0</v>
      </c>
      <c r="CG237" s="405">
        <f t="shared" si="335"/>
        <v>0</v>
      </c>
      <c r="CH237" s="406">
        <f t="shared" si="336"/>
        <v>0</v>
      </c>
      <c r="CI237" s="391" t="str">
        <f t="shared" si="337"/>
        <v>0</v>
      </c>
      <c r="CJ237" s="391" t="str">
        <f t="shared" si="338"/>
        <v>0</v>
      </c>
      <c r="CK237" s="405">
        <f t="shared" si="339"/>
        <v>0</v>
      </c>
      <c r="CL237" s="405" t="str">
        <f t="shared" si="340"/>
        <v>0m0</v>
      </c>
      <c r="CM237" s="392">
        <f t="shared" si="341"/>
        <v>0</v>
      </c>
      <c r="CN237" s="392">
        <f t="shared" si="342"/>
        <v>0</v>
      </c>
      <c r="CO237" s="405">
        <f t="shared" si="343"/>
        <v>0</v>
      </c>
      <c r="CP237" s="406">
        <f t="shared" si="344"/>
        <v>0</v>
      </c>
      <c r="CQ237" s="391" t="str">
        <f t="shared" si="345"/>
        <v>0</v>
      </c>
      <c r="CR237" s="391" t="str">
        <f t="shared" si="346"/>
        <v>0</v>
      </c>
      <c r="CS237" s="405">
        <f t="shared" si="347"/>
        <v>0</v>
      </c>
      <c r="CT237" s="405" t="str">
        <f t="shared" si="348"/>
        <v>0m0</v>
      </c>
      <c r="CU237" s="405">
        <f t="shared" si="349"/>
        <v>0</v>
      </c>
      <c r="CV237" s="405">
        <f t="shared" si="350"/>
        <v>0</v>
      </c>
      <c r="CW237" s="405">
        <f t="shared" si="351"/>
        <v>0</v>
      </c>
      <c r="CX237" s="405">
        <f t="shared" si="352"/>
        <v>0</v>
      </c>
      <c r="CY237" s="405">
        <f t="shared" si="353"/>
        <v>0</v>
      </c>
      <c r="CZ237" s="405" t="str">
        <f t="shared" si="354"/>
        <v/>
      </c>
      <c r="DA237" s="405" t="str">
        <f t="shared" si="355"/>
        <v/>
      </c>
      <c r="DB237" s="405" t="str">
        <f t="shared" si="356"/>
        <v/>
      </c>
      <c r="DC237" s="405" t="str">
        <f t="shared" si="357"/>
        <v/>
      </c>
      <c r="DD237" s="405" t="str">
        <f t="shared" si="358"/>
        <v/>
      </c>
      <c r="DE237" s="405"/>
      <c r="DG237" s="405" t="str">
        <f t="shared" si="359"/>
        <v/>
      </c>
      <c r="DH237" s="405" t="str">
        <f t="shared" si="360"/>
        <v/>
      </c>
      <c r="DI237" s="405">
        <f t="shared" si="361"/>
        <v>0</v>
      </c>
      <c r="DJ237" s="405" t="str">
        <f t="shared" si="362"/>
        <v/>
      </c>
      <c r="DK237" s="405" t="str">
        <f t="shared" si="363"/>
        <v/>
      </c>
      <c r="DL237" s="405" t="str">
        <f t="shared" si="364"/>
        <v/>
      </c>
      <c r="DM237" s="405" t="str">
        <f t="shared" si="365"/>
        <v/>
      </c>
      <c r="DN237" s="405" t="str">
        <f t="shared" si="366"/>
        <v/>
      </c>
      <c r="DO237" s="405" t="str">
        <f t="shared" si="367"/>
        <v/>
      </c>
      <c r="DS237" s="386">
        <f t="shared" si="370"/>
        <v>0</v>
      </c>
      <c r="DT237" s="386">
        <f t="shared" si="368"/>
        <v>0</v>
      </c>
      <c r="DU237" s="404">
        <f t="shared" si="369"/>
        <v>0</v>
      </c>
    </row>
    <row r="238" spans="1:125" s="404" customFormat="1" ht="18" hidden="1" customHeight="1">
      <c r="A238" s="140" t="str">
        <f t="shared" si="293"/>
        <v/>
      </c>
      <c r="B238" s="153"/>
      <c r="C238" s="31" t="str">
        <f>IF(B238="","",VLOOKUP(B238,学連登録!$C$2:$G$3000,2,FALSE))</f>
        <v/>
      </c>
      <c r="D238" s="32" t="str">
        <f>IF(B238="","",VLOOKUP(B238,学連登録!$C$2:$G$3000,3,FALSE))</f>
        <v/>
      </c>
      <c r="E238" s="33" t="str">
        <f>IF(B238="","",VLOOKUP(B238,学連登録!$C$2:$G$3000,4,FALSE))</f>
        <v/>
      </c>
      <c r="F238" s="376" t="str">
        <f>IF(B238="","",VLOOKUP(B238,学連登録!$C$2:$I$3000,7,FALSE))</f>
        <v/>
      </c>
      <c r="G238" s="154"/>
      <c r="H238" s="915"/>
      <c r="I238" s="916"/>
      <c r="J238" s="155"/>
      <c r="K238" s="887"/>
      <c r="L238" s="888"/>
      <c r="M238" s="155"/>
      <c r="N238" s="881"/>
      <c r="O238" s="882"/>
      <c r="P238" s="154"/>
      <c r="Q238" s="887"/>
      <c r="R238" s="888"/>
      <c r="S238" s="154"/>
      <c r="T238" s="887"/>
      <c r="U238" s="888"/>
      <c r="V238" s="101" t="str">
        <f>IF(B238="","",VLOOKUP(B238,学連登録!$C$2:$H$3000,6,FALSE))</f>
        <v/>
      </c>
      <c r="W238" s="370"/>
      <c r="X238" s="152"/>
      <c r="Y238" s="116" t="str">
        <f t="shared" si="371"/>
        <v/>
      </c>
      <c r="Z238" s="97" t="str">
        <f>IF(G238="","",VLOOKUP(G238,種目名!$O$5:$T$104,3,0))</f>
        <v/>
      </c>
      <c r="AA238" s="98" t="str">
        <f>IF(J238="","",VLOOKUP(J238,種目名!$O$5:$T$104,3,0))</f>
        <v/>
      </c>
      <c r="AB238" s="117" t="str">
        <f>IF(M238="","",VLOOKUP(M238,種目名!$O$5:$T$104,3,0))</f>
        <v/>
      </c>
      <c r="AC238" s="117" t="str">
        <f>IF(P238="","",VLOOKUP(AF238,種目名!$O$5:$T$104,3,0))</f>
        <v/>
      </c>
      <c r="AD238" s="118" t="str">
        <f>IF(S238="","",VLOOKUP(AI238,種目名!$O$5:$T$104,3,0))</f>
        <v/>
      </c>
      <c r="AE238" s="115">
        <f t="shared" si="372"/>
        <v>0</v>
      </c>
      <c r="AF238" s="152" t="str">
        <f t="shared" si="373"/>
        <v/>
      </c>
      <c r="AG238" s="152" t="str">
        <f t="shared" si="374"/>
        <v/>
      </c>
      <c r="AH238" s="115">
        <f t="shared" si="375"/>
        <v>0</v>
      </c>
      <c r="AI238" s="152" t="str">
        <f t="shared" si="376"/>
        <v/>
      </c>
      <c r="AJ238" s="152" t="str">
        <f t="shared" si="377"/>
        <v/>
      </c>
      <c r="AK238" s="383"/>
      <c r="AL238" s="166">
        <f t="shared" si="294"/>
        <v>0</v>
      </c>
      <c r="AM238" s="392">
        <f t="shared" si="295"/>
        <v>0</v>
      </c>
      <c r="AN238" s="392">
        <f>COUNTIF($B$12:B238,B238)</f>
        <v>0</v>
      </c>
      <c r="AO238" s="392"/>
      <c r="AP238" s="392" t="str">
        <f t="shared" si="296"/>
        <v/>
      </c>
      <c r="AQ238" s="392" t="str">
        <f t="shared" si="297"/>
        <v/>
      </c>
      <c r="AR238" s="392" t="str">
        <f t="shared" si="298"/>
        <v/>
      </c>
      <c r="AS238" s="392" t="str">
        <f t="shared" si="299"/>
        <v/>
      </c>
      <c r="AT238" s="392">
        <f t="shared" si="300"/>
        <v>0</v>
      </c>
      <c r="AU238" s="392" t="str">
        <f t="shared" si="301"/>
        <v/>
      </c>
      <c r="AV238" s="392" t="str">
        <f t="shared" si="302"/>
        <v/>
      </c>
      <c r="AW238" s="392" t="str">
        <f t="shared" si="303"/>
        <v/>
      </c>
      <c r="AX238" s="392" t="str">
        <f t="shared" si="304"/>
        <v/>
      </c>
      <c r="AY238" s="392" t="str">
        <f t="shared" si="305"/>
        <v/>
      </c>
      <c r="AZ238" s="392" t="str">
        <f t="shared" si="306"/>
        <v/>
      </c>
      <c r="BA238" s="392" t="str">
        <f t="shared" si="307"/>
        <v/>
      </c>
      <c r="BB238" s="392" t="str">
        <f t="shared" si="308"/>
        <v/>
      </c>
      <c r="BC238" s="392" t="str">
        <f t="shared" si="309"/>
        <v/>
      </c>
      <c r="BD238" s="396" t="str">
        <f t="shared" si="310"/>
        <v/>
      </c>
      <c r="BE238" s="386">
        <f t="shared" si="311"/>
        <v>0</v>
      </c>
      <c r="BF238" s="152"/>
      <c r="BG238" s="392">
        <f t="shared" si="312"/>
        <v>0</v>
      </c>
      <c r="BH238" s="392">
        <f t="shared" si="313"/>
        <v>0</v>
      </c>
      <c r="BI238" s="405">
        <f t="shared" si="314"/>
        <v>0</v>
      </c>
      <c r="BJ238" s="406">
        <f t="shared" si="290"/>
        <v>0</v>
      </c>
      <c r="BK238" s="391" t="str">
        <f t="shared" si="291"/>
        <v>0</v>
      </c>
      <c r="BL238" s="391" t="str">
        <f t="shared" si="292"/>
        <v>0</v>
      </c>
      <c r="BM238" s="405">
        <f t="shared" si="315"/>
        <v>0</v>
      </c>
      <c r="BN238" s="405" t="str">
        <f t="shared" si="316"/>
        <v>0m0</v>
      </c>
      <c r="BO238" s="392">
        <f t="shared" si="317"/>
        <v>0</v>
      </c>
      <c r="BP238" s="392">
        <f t="shared" si="318"/>
        <v>0</v>
      </c>
      <c r="BQ238" s="405">
        <f t="shared" si="319"/>
        <v>0</v>
      </c>
      <c r="BR238" s="406">
        <f t="shared" si="320"/>
        <v>0</v>
      </c>
      <c r="BS238" s="391" t="str">
        <f t="shared" si="321"/>
        <v>0</v>
      </c>
      <c r="BT238" s="391" t="str">
        <f t="shared" si="322"/>
        <v>0</v>
      </c>
      <c r="BU238" s="405">
        <f t="shared" si="323"/>
        <v>0</v>
      </c>
      <c r="BV238" s="405" t="str">
        <f t="shared" si="324"/>
        <v>0m0</v>
      </c>
      <c r="BW238" s="392">
        <f t="shared" si="325"/>
        <v>0</v>
      </c>
      <c r="BX238" s="392">
        <f t="shared" si="326"/>
        <v>0</v>
      </c>
      <c r="BY238" s="405">
        <f t="shared" si="327"/>
        <v>0</v>
      </c>
      <c r="BZ238" s="406">
        <f t="shared" si="328"/>
        <v>0</v>
      </c>
      <c r="CA238" s="391" t="str">
        <f t="shared" si="329"/>
        <v>0</v>
      </c>
      <c r="CB238" s="391" t="str">
        <f t="shared" si="330"/>
        <v>0</v>
      </c>
      <c r="CC238" s="405">
        <f t="shared" si="331"/>
        <v>0</v>
      </c>
      <c r="CD238" s="405" t="str">
        <f t="shared" si="332"/>
        <v>0m0</v>
      </c>
      <c r="CE238" s="392">
        <f t="shared" si="333"/>
        <v>0</v>
      </c>
      <c r="CF238" s="392">
        <f t="shared" si="334"/>
        <v>0</v>
      </c>
      <c r="CG238" s="405">
        <f t="shared" si="335"/>
        <v>0</v>
      </c>
      <c r="CH238" s="406">
        <f t="shared" si="336"/>
        <v>0</v>
      </c>
      <c r="CI238" s="391" t="str">
        <f t="shared" si="337"/>
        <v>0</v>
      </c>
      <c r="CJ238" s="391" t="str">
        <f t="shared" si="338"/>
        <v>0</v>
      </c>
      <c r="CK238" s="405">
        <f t="shared" si="339"/>
        <v>0</v>
      </c>
      <c r="CL238" s="405" t="str">
        <f t="shared" si="340"/>
        <v>0m0</v>
      </c>
      <c r="CM238" s="392">
        <f t="shared" si="341"/>
        <v>0</v>
      </c>
      <c r="CN238" s="392">
        <f t="shared" si="342"/>
        <v>0</v>
      </c>
      <c r="CO238" s="405">
        <f t="shared" si="343"/>
        <v>0</v>
      </c>
      <c r="CP238" s="406">
        <f t="shared" si="344"/>
        <v>0</v>
      </c>
      <c r="CQ238" s="391" t="str">
        <f t="shared" si="345"/>
        <v>0</v>
      </c>
      <c r="CR238" s="391" t="str">
        <f t="shared" si="346"/>
        <v>0</v>
      </c>
      <c r="CS238" s="405">
        <f t="shared" si="347"/>
        <v>0</v>
      </c>
      <c r="CT238" s="405" t="str">
        <f t="shared" si="348"/>
        <v>0m0</v>
      </c>
      <c r="CU238" s="405">
        <f t="shared" si="349"/>
        <v>0</v>
      </c>
      <c r="CV238" s="405">
        <f t="shared" si="350"/>
        <v>0</v>
      </c>
      <c r="CW238" s="405">
        <f t="shared" si="351"/>
        <v>0</v>
      </c>
      <c r="CX238" s="405">
        <f t="shared" si="352"/>
        <v>0</v>
      </c>
      <c r="CY238" s="405">
        <f t="shared" si="353"/>
        <v>0</v>
      </c>
      <c r="CZ238" s="405" t="str">
        <f t="shared" si="354"/>
        <v/>
      </c>
      <c r="DA238" s="405" t="str">
        <f t="shared" si="355"/>
        <v/>
      </c>
      <c r="DB238" s="405" t="str">
        <f t="shared" si="356"/>
        <v/>
      </c>
      <c r="DC238" s="405" t="str">
        <f t="shared" si="357"/>
        <v/>
      </c>
      <c r="DD238" s="405" t="str">
        <f t="shared" si="358"/>
        <v/>
      </c>
      <c r="DE238" s="405"/>
      <c r="DG238" s="405" t="str">
        <f t="shared" si="359"/>
        <v/>
      </c>
      <c r="DH238" s="405" t="str">
        <f t="shared" si="360"/>
        <v/>
      </c>
      <c r="DI238" s="405">
        <f t="shared" si="361"/>
        <v>0</v>
      </c>
      <c r="DJ238" s="405" t="str">
        <f t="shared" si="362"/>
        <v/>
      </c>
      <c r="DK238" s="405" t="str">
        <f t="shared" si="363"/>
        <v/>
      </c>
      <c r="DL238" s="405" t="str">
        <f t="shared" si="364"/>
        <v/>
      </c>
      <c r="DM238" s="405" t="str">
        <f t="shared" si="365"/>
        <v/>
      </c>
      <c r="DN238" s="405" t="str">
        <f t="shared" si="366"/>
        <v/>
      </c>
      <c r="DO238" s="405" t="str">
        <f t="shared" si="367"/>
        <v/>
      </c>
      <c r="DS238" s="386">
        <f t="shared" si="370"/>
        <v>0</v>
      </c>
      <c r="DT238" s="386">
        <f t="shared" si="368"/>
        <v>0</v>
      </c>
      <c r="DU238" s="404">
        <f t="shared" si="369"/>
        <v>0</v>
      </c>
    </row>
    <row r="239" spans="1:125" s="404" customFormat="1" ht="18" hidden="1" customHeight="1">
      <c r="A239" s="140" t="str">
        <f t="shared" si="293"/>
        <v/>
      </c>
      <c r="B239" s="153"/>
      <c r="C239" s="31" t="str">
        <f>IF(B239="","",VLOOKUP(B239,学連登録!$C$2:$G$3000,2,FALSE))</f>
        <v/>
      </c>
      <c r="D239" s="32" t="str">
        <f>IF(B239="","",VLOOKUP(B239,学連登録!$C$2:$G$3000,3,FALSE))</f>
        <v/>
      </c>
      <c r="E239" s="33" t="str">
        <f>IF(B239="","",VLOOKUP(B239,学連登録!$C$2:$G$3000,4,FALSE))</f>
        <v/>
      </c>
      <c r="F239" s="376" t="str">
        <f>IF(B239="","",VLOOKUP(B239,学連登録!$C$2:$I$3000,7,FALSE))</f>
        <v/>
      </c>
      <c r="G239" s="154"/>
      <c r="H239" s="915"/>
      <c r="I239" s="916"/>
      <c r="J239" s="155"/>
      <c r="K239" s="887"/>
      <c r="L239" s="888"/>
      <c r="M239" s="155"/>
      <c r="N239" s="881"/>
      <c r="O239" s="882"/>
      <c r="P239" s="154"/>
      <c r="Q239" s="887"/>
      <c r="R239" s="888"/>
      <c r="S239" s="154"/>
      <c r="T239" s="887"/>
      <c r="U239" s="888"/>
      <c r="V239" s="101" t="str">
        <f>IF(B239="","",VLOOKUP(B239,学連登録!$C$2:$H$3000,6,FALSE))</f>
        <v/>
      </c>
      <c r="W239" s="370"/>
      <c r="X239" s="152"/>
      <c r="Y239" s="116" t="str">
        <f t="shared" si="371"/>
        <v/>
      </c>
      <c r="Z239" s="97" t="str">
        <f>IF(G239="","",VLOOKUP(G239,種目名!$O$5:$T$104,3,0))</f>
        <v/>
      </c>
      <c r="AA239" s="98" t="str">
        <f>IF(J239="","",VLOOKUP(J239,種目名!$O$5:$T$104,3,0))</f>
        <v/>
      </c>
      <c r="AB239" s="117" t="str">
        <f>IF(M239="","",VLOOKUP(M239,種目名!$O$5:$T$104,3,0))</f>
        <v/>
      </c>
      <c r="AC239" s="117" t="str">
        <f>IF(P239="","",VLOOKUP(AF239,種目名!$O$5:$T$104,3,0))</f>
        <v/>
      </c>
      <c r="AD239" s="118" t="str">
        <f>IF(S239="","",VLOOKUP(AI239,種目名!$O$5:$T$104,3,0))</f>
        <v/>
      </c>
      <c r="AE239" s="115">
        <f t="shared" si="372"/>
        <v>0</v>
      </c>
      <c r="AF239" s="152" t="str">
        <f t="shared" si="373"/>
        <v/>
      </c>
      <c r="AG239" s="152" t="str">
        <f t="shared" si="374"/>
        <v/>
      </c>
      <c r="AH239" s="115">
        <f t="shared" si="375"/>
        <v>0</v>
      </c>
      <c r="AI239" s="152" t="str">
        <f t="shared" si="376"/>
        <v/>
      </c>
      <c r="AJ239" s="152" t="str">
        <f t="shared" si="377"/>
        <v/>
      </c>
      <c r="AK239" s="383"/>
      <c r="AL239" s="166">
        <f t="shared" si="294"/>
        <v>0</v>
      </c>
      <c r="AM239" s="392">
        <f t="shared" si="295"/>
        <v>0</v>
      </c>
      <c r="AN239" s="392">
        <f>COUNTIF($B$12:B239,B239)</f>
        <v>0</v>
      </c>
      <c r="AO239" s="392"/>
      <c r="AP239" s="392" t="str">
        <f t="shared" si="296"/>
        <v/>
      </c>
      <c r="AQ239" s="392" t="str">
        <f t="shared" si="297"/>
        <v/>
      </c>
      <c r="AR239" s="392" t="str">
        <f t="shared" si="298"/>
        <v/>
      </c>
      <c r="AS239" s="392" t="str">
        <f t="shared" si="299"/>
        <v/>
      </c>
      <c r="AT239" s="392">
        <f t="shared" si="300"/>
        <v>0</v>
      </c>
      <c r="AU239" s="392" t="str">
        <f t="shared" si="301"/>
        <v/>
      </c>
      <c r="AV239" s="392" t="str">
        <f t="shared" si="302"/>
        <v/>
      </c>
      <c r="AW239" s="392" t="str">
        <f t="shared" si="303"/>
        <v/>
      </c>
      <c r="AX239" s="392" t="str">
        <f t="shared" si="304"/>
        <v/>
      </c>
      <c r="AY239" s="392" t="str">
        <f t="shared" si="305"/>
        <v/>
      </c>
      <c r="AZ239" s="392" t="str">
        <f t="shared" si="306"/>
        <v/>
      </c>
      <c r="BA239" s="392" t="str">
        <f t="shared" si="307"/>
        <v/>
      </c>
      <c r="BB239" s="392" t="str">
        <f t="shared" si="308"/>
        <v/>
      </c>
      <c r="BC239" s="392" t="str">
        <f t="shared" si="309"/>
        <v/>
      </c>
      <c r="BD239" s="396" t="str">
        <f t="shared" si="310"/>
        <v/>
      </c>
      <c r="BE239" s="386">
        <f t="shared" si="311"/>
        <v>0</v>
      </c>
      <c r="BF239" s="152"/>
      <c r="BG239" s="392">
        <f t="shared" si="312"/>
        <v>0</v>
      </c>
      <c r="BH239" s="392">
        <f t="shared" si="313"/>
        <v>0</v>
      </c>
      <c r="BI239" s="405">
        <f t="shared" si="314"/>
        <v>0</v>
      </c>
      <c r="BJ239" s="406">
        <f t="shared" si="290"/>
        <v>0</v>
      </c>
      <c r="BK239" s="391" t="str">
        <f t="shared" si="291"/>
        <v>0</v>
      </c>
      <c r="BL239" s="391" t="str">
        <f t="shared" si="292"/>
        <v>0</v>
      </c>
      <c r="BM239" s="405">
        <f t="shared" si="315"/>
        <v>0</v>
      </c>
      <c r="BN239" s="405" t="str">
        <f t="shared" si="316"/>
        <v>0m0</v>
      </c>
      <c r="BO239" s="392">
        <f t="shared" si="317"/>
        <v>0</v>
      </c>
      <c r="BP239" s="392">
        <f t="shared" si="318"/>
        <v>0</v>
      </c>
      <c r="BQ239" s="405">
        <f t="shared" si="319"/>
        <v>0</v>
      </c>
      <c r="BR239" s="406">
        <f t="shared" si="320"/>
        <v>0</v>
      </c>
      <c r="BS239" s="391" t="str">
        <f t="shared" si="321"/>
        <v>0</v>
      </c>
      <c r="BT239" s="391" t="str">
        <f t="shared" si="322"/>
        <v>0</v>
      </c>
      <c r="BU239" s="405">
        <f t="shared" si="323"/>
        <v>0</v>
      </c>
      <c r="BV239" s="405" t="str">
        <f t="shared" si="324"/>
        <v>0m0</v>
      </c>
      <c r="BW239" s="392">
        <f t="shared" si="325"/>
        <v>0</v>
      </c>
      <c r="BX239" s="392">
        <f t="shared" si="326"/>
        <v>0</v>
      </c>
      <c r="BY239" s="405">
        <f t="shared" si="327"/>
        <v>0</v>
      </c>
      <c r="BZ239" s="406">
        <f t="shared" si="328"/>
        <v>0</v>
      </c>
      <c r="CA239" s="391" t="str">
        <f t="shared" si="329"/>
        <v>0</v>
      </c>
      <c r="CB239" s="391" t="str">
        <f t="shared" si="330"/>
        <v>0</v>
      </c>
      <c r="CC239" s="405">
        <f t="shared" si="331"/>
        <v>0</v>
      </c>
      <c r="CD239" s="405" t="str">
        <f t="shared" si="332"/>
        <v>0m0</v>
      </c>
      <c r="CE239" s="392">
        <f t="shared" si="333"/>
        <v>0</v>
      </c>
      <c r="CF239" s="392">
        <f t="shared" si="334"/>
        <v>0</v>
      </c>
      <c r="CG239" s="405">
        <f t="shared" si="335"/>
        <v>0</v>
      </c>
      <c r="CH239" s="406">
        <f t="shared" si="336"/>
        <v>0</v>
      </c>
      <c r="CI239" s="391" t="str">
        <f t="shared" si="337"/>
        <v>0</v>
      </c>
      <c r="CJ239" s="391" t="str">
        <f t="shared" si="338"/>
        <v>0</v>
      </c>
      <c r="CK239" s="405">
        <f t="shared" si="339"/>
        <v>0</v>
      </c>
      <c r="CL239" s="405" t="str">
        <f t="shared" si="340"/>
        <v>0m0</v>
      </c>
      <c r="CM239" s="392">
        <f t="shared" si="341"/>
        <v>0</v>
      </c>
      <c r="CN239" s="392">
        <f t="shared" si="342"/>
        <v>0</v>
      </c>
      <c r="CO239" s="405">
        <f t="shared" si="343"/>
        <v>0</v>
      </c>
      <c r="CP239" s="406">
        <f t="shared" si="344"/>
        <v>0</v>
      </c>
      <c r="CQ239" s="391" t="str">
        <f t="shared" si="345"/>
        <v>0</v>
      </c>
      <c r="CR239" s="391" t="str">
        <f t="shared" si="346"/>
        <v>0</v>
      </c>
      <c r="CS239" s="405">
        <f t="shared" si="347"/>
        <v>0</v>
      </c>
      <c r="CT239" s="405" t="str">
        <f t="shared" si="348"/>
        <v>0m0</v>
      </c>
      <c r="CU239" s="405">
        <f t="shared" si="349"/>
        <v>0</v>
      </c>
      <c r="CV239" s="405">
        <f t="shared" si="350"/>
        <v>0</v>
      </c>
      <c r="CW239" s="405">
        <f t="shared" si="351"/>
        <v>0</v>
      </c>
      <c r="CX239" s="405">
        <f t="shared" si="352"/>
        <v>0</v>
      </c>
      <c r="CY239" s="405">
        <f t="shared" si="353"/>
        <v>0</v>
      </c>
      <c r="CZ239" s="405" t="str">
        <f t="shared" si="354"/>
        <v/>
      </c>
      <c r="DA239" s="405" t="str">
        <f t="shared" si="355"/>
        <v/>
      </c>
      <c r="DB239" s="405" t="str">
        <f t="shared" si="356"/>
        <v/>
      </c>
      <c r="DC239" s="405" t="str">
        <f t="shared" si="357"/>
        <v/>
      </c>
      <c r="DD239" s="405" t="str">
        <f t="shared" si="358"/>
        <v/>
      </c>
      <c r="DE239" s="405"/>
      <c r="DG239" s="405" t="str">
        <f t="shared" si="359"/>
        <v/>
      </c>
      <c r="DH239" s="405" t="str">
        <f t="shared" si="360"/>
        <v/>
      </c>
      <c r="DI239" s="405">
        <f t="shared" si="361"/>
        <v>0</v>
      </c>
      <c r="DJ239" s="405" t="str">
        <f t="shared" si="362"/>
        <v/>
      </c>
      <c r="DK239" s="405" t="str">
        <f t="shared" si="363"/>
        <v/>
      </c>
      <c r="DL239" s="405" t="str">
        <f t="shared" si="364"/>
        <v/>
      </c>
      <c r="DM239" s="405" t="str">
        <f t="shared" si="365"/>
        <v/>
      </c>
      <c r="DN239" s="405" t="str">
        <f t="shared" si="366"/>
        <v/>
      </c>
      <c r="DO239" s="405" t="str">
        <f t="shared" si="367"/>
        <v/>
      </c>
      <c r="DS239" s="386">
        <f t="shared" si="370"/>
        <v>0</v>
      </c>
      <c r="DT239" s="386">
        <f t="shared" si="368"/>
        <v>0</v>
      </c>
      <c r="DU239" s="404">
        <f t="shared" si="369"/>
        <v>0</v>
      </c>
    </row>
    <row r="240" spans="1:125" s="404" customFormat="1" ht="18" hidden="1" customHeight="1">
      <c r="A240" s="140" t="str">
        <f t="shared" si="293"/>
        <v/>
      </c>
      <c r="B240" s="153"/>
      <c r="C240" s="31" t="str">
        <f>IF(B240="","",VLOOKUP(B240,学連登録!$C$2:$G$3000,2,FALSE))</f>
        <v/>
      </c>
      <c r="D240" s="32" t="str">
        <f>IF(B240="","",VLOOKUP(B240,学連登録!$C$2:$G$3000,3,FALSE))</f>
        <v/>
      </c>
      <c r="E240" s="33" t="str">
        <f>IF(B240="","",VLOOKUP(B240,学連登録!$C$2:$G$3000,4,FALSE))</f>
        <v/>
      </c>
      <c r="F240" s="376" t="str">
        <f>IF(B240="","",VLOOKUP(B240,学連登録!$C$2:$I$3000,7,FALSE))</f>
        <v/>
      </c>
      <c r="G240" s="154"/>
      <c r="H240" s="915"/>
      <c r="I240" s="916"/>
      <c r="J240" s="155"/>
      <c r="K240" s="887"/>
      <c r="L240" s="888"/>
      <c r="M240" s="155"/>
      <c r="N240" s="881"/>
      <c r="O240" s="882"/>
      <c r="P240" s="154"/>
      <c r="Q240" s="887"/>
      <c r="R240" s="888"/>
      <c r="S240" s="154"/>
      <c r="T240" s="887"/>
      <c r="U240" s="888"/>
      <c r="V240" s="101" t="str">
        <f>IF(B240="","",VLOOKUP(B240,学連登録!$C$2:$H$3000,6,FALSE))</f>
        <v/>
      </c>
      <c r="W240" s="370"/>
      <c r="X240" s="152"/>
      <c r="Y240" s="116" t="str">
        <f t="shared" si="371"/>
        <v/>
      </c>
      <c r="Z240" s="97" t="str">
        <f>IF(G240="","",VLOOKUP(G240,種目名!$O$5:$T$104,3,0))</f>
        <v/>
      </c>
      <c r="AA240" s="98" t="str">
        <f>IF(J240="","",VLOOKUP(J240,種目名!$O$5:$T$104,3,0))</f>
        <v/>
      </c>
      <c r="AB240" s="117" t="str">
        <f>IF(M240="","",VLOOKUP(M240,種目名!$O$5:$T$104,3,0))</f>
        <v/>
      </c>
      <c r="AC240" s="117" t="str">
        <f>IF(P240="","",VLOOKUP(AF240,種目名!$O$5:$T$104,3,0))</f>
        <v/>
      </c>
      <c r="AD240" s="118" t="str">
        <f>IF(S240="","",VLOOKUP(AI240,種目名!$O$5:$T$104,3,0))</f>
        <v/>
      </c>
      <c r="AE240" s="115">
        <f t="shared" si="372"/>
        <v>0</v>
      </c>
      <c r="AF240" s="152" t="str">
        <f t="shared" si="373"/>
        <v/>
      </c>
      <c r="AG240" s="152" t="str">
        <f t="shared" si="374"/>
        <v/>
      </c>
      <c r="AH240" s="115">
        <f t="shared" si="375"/>
        <v>0</v>
      </c>
      <c r="AI240" s="152" t="str">
        <f t="shared" si="376"/>
        <v/>
      </c>
      <c r="AJ240" s="152" t="str">
        <f t="shared" si="377"/>
        <v/>
      </c>
      <c r="AK240" s="383"/>
      <c r="AL240" s="166">
        <f t="shared" si="294"/>
        <v>0</v>
      </c>
      <c r="AM240" s="392">
        <f t="shared" si="295"/>
        <v>0</v>
      </c>
      <c r="AN240" s="392">
        <f>COUNTIF($B$12:B240,B240)</f>
        <v>0</v>
      </c>
      <c r="AO240" s="392"/>
      <c r="AP240" s="392" t="str">
        <f t="shared" si="296"/>
        <v/>
      </c>
      <c r="AQ240" s="392" t="str">
        <f t="shared" si="297"/>
        <v/>
      </c>
      <c r="AR240" s="392" t="str">
        <f t="shared" si="298"/>
        <v/>
      </c>
      <c r="AS240" s="392" t="str">
        <f t="shared" si="299"/>
        <v/>
      </c>
      <c r="AT240" s="392">
        <f t="shared" si="300"/>
        <v>0</v>
      </c>
      <c r="AU240" s="392" t="str">
        <f t="shared" si="301"/>
        <v/>
      </c>
      <c r="AV240" s="392" t="str">
        <f t="shared" si="302"/>
        <v/>
      </c>
      <c r="AW240" s="392" t="str">
        <f t="shared" si="303"/>
        <v/>
      </c>
      <c r="AX240" s="392" t="str">
        <f t="shared" si="304"/>
        <v/>
      </c>
      <c r="AY240" s="392" t="str">
        <f t="shared" si="305"/>
        <v/>
      </c>
      <c r="AZ240" s="392" t="str">
        <f t="shared" si="306"/>
        <v/>
      </c>
      <c r="BA240" s="392" t="str">
        <f t="shared" si="307"/>
        <v/>
      </c>
      <c r="BB240" s="392" t="str">
        <f t="shared" si="308"/>
        <v/>
      </c>
      <c r="BC240" s="392" t="str">
        <f t="shared" si="309"/>
        <v/>
      </c>
      <c r="BD240" s="396" t="str">
        <f t="shared" si="310"/>
        <v/>
      </c>
      <c r="BE240" s="386">
        <f t="shared" si="311"/>
        <v>0</v>
      </c>
      <c r="BF240" s="152"/>
      <c r="BG240" s="392">
        <f t="shared" si="312"/>
        <v>0</v>
      </c>
      <c r="BH240" s="392">
        <f t="shared" si="313"/>
        <v>0</v>
      </c>
      <c r="BI240" s="405">
        <f t="shared" si="314"/>
        <v>0</v>
      </c>
      <c r="BJ240" s="406">
        <f t="shared" si="290"/>
        <v>0</v>
      </c>
      <c r="BK240" s="391" t="str">
        <f t="shared" si="291"/>
        <v>0</v>
      </c>
      <c r="BL240" s="391" t="str">
        <f t="shared" si="292"/>
        <v>0</v>
      </c>
      <c r="BM240" s="405">
        <f t="shared" si="315"/>
        <v>0</v>
      </c>
      <c r="BN240" s="405" t="str">
        <f t="shared" si="316"/>
        <v>0m0</v>
      </c>
      <c r="BO240" s="392">
        <f t="shared" si="317"/>
        <v>0</v>
      </c>
      <c r="BP240" s="392">
        <f t="shared" si="318"/>
        <v>0</v>
      </c>
      <c r="BQ240" s="405">
        <f t="shared" si="319"/>
        <v>0</v>
      </c>
      <c r="BR240" s="406">
        <f t="shared" si="320"/>
        <v>0</v>
      </c>
      <c r="BS240" s="391" t="str">
        <f t="shared" si="321"/>
        <v>0</v>
      </c>
      <c r="BT240" s="391" t="str">
        <f t="shared" si="322"/>
        <v>0</v>
      </c>
      <c r="BU240" s="405">
        <f t="shared" si="323"/>
        <v>0</v>
      </c>
      <c r="BV240" s="405" t="str">
        <f t="shared" si="324"/>
        <v>0m0</v>
      </c>
      <c r="BW240" s="392">
        <f t="shared" si="325"/>
        <v>0</v>
      </c>
      <c r="BX240" s="392">
        <f t="shared" si="326"/>
        <v>0</v>
      </c>
      <c r="BY240" s="405">
        <f t="shared" si="327"/>
        <v>0</v>
      </c>
      <c r="BZ240" s="406">
        <f t="shared" si="328"/>
        <v>0</v>
      </c>
      <c r="CA240" s="391" t="str">
        <f t="shared" si="329"/>
        <v>0</v>
      </c>
      <c r="CB240" s="391" t="str">
        <f t="shared" si="330"/>
        <v>0</v>
      </c>
      <c r="CC240" s="405">
        <f t="shared" si="331"/>
        <v>0</v>
      </c>
      <c r="CD240" s="405" t="str">
        <f t="shared" si="332"/>
        <v>0m0</v>
      </c>
      <c r="CE240" s="392">
        <f t="shared" si="333"/>
        <v>0</v>
      </c>
      <c r="CF240" s="392">
        <f t="shared" si="334"/>
        <v>0</v>
      </c>
      <c r="CG240" s="405">
        <f t="shared" si="335"/>
        <v>0</v>
      </c>
      <c r="CH240" s="406">
        <f t="shared" si="336"/>
        <v>0</v>
      </c>
      <c r="CI240" s="391" t="str">
        <f t="shared" si="337"/>
        <v>0</v>
      </c>
      <c r="CJ240" s="391" t="str">
        <f t="shared" si="338"/>
        <v>0</v>
      </c>
      <c r="CK240" s="405">
        <f t="shared" si="339"/>
        <v>0</v>
      </c>
      <c r="CL240" s="405" t="str">
        <f t="shared" si="340"/>
        <v>0m0</v>
      </c>
      <c r="CM240" s="392">
        <f t="shared" si="341"/>
        <v>0</v>
      </c>
      <c r="CN240" s="392">
        <f t="shared" si="342"/>
        <v>0</v>
      </c>
      <c r="CO240" s="405">
        <f t="shared" si="343"/>
        <v>0</v>
      </c>
      <c r="CP240" s="406">
        <f t="shared" si="344"/>
        <v>0</v>
      </c>
      <c r="CQ240" s="391" t="str">
        <f t="shared" si="345"/>
        <v>0</v>
      </c>
      <c r="CR240" s="391" t="str">
        <f t="shared" si="346"/>
        <v>0</v>
      </c>
      <c r="CS240" s="405">
        <f t="shared" si="347"/>
        <v>0</v>
      </c>
      <c r="CT240" s="405" t="str">
        <f t="shared" si="348"/>
        <v>0m0</v>
      </c>
      <c r="CU240" s="405">
        <f t="shared" si="349"/>
        <v>0</v>
      </c>
      <c r="CV240" s="405">
        <f t="shared" si="350"/>
        <v>0</v>
      </c>
      <c r="CW240" s="405">
        <f t="shared" si="351"/>
        <v>0</v>
      </c>
      <c r="CX240" s="405">
        <f t="shared" si="352"/>
        <v>0</v>
      </c>
      <c r="CY240" s="405">
        <f t="shared" si="353"/>
        <v>0</v>
      </c>
      <c r="CZ240" s="405" t="str">
        <f t="shared" si="354"/>
        <v/>
      </c>
      <c r="DA240" s="405" t="str">
        <f t="shared" si="355"/>
        <v/>
      </c>
      <c r="DB240" s="405" t="str">
        <f t="shared" si="356"/>
        <v/>
      </c>
      <c r="DC240" s="405" t="str">
        <f t="shared" si="357"/>
        <v/>
      </c>
      <c r="DD240" s="405" t="str">
        <f t="shared" si="358"/>
        <v/>
      </c>
      <c r="DE240" s="405"/>
      <c r="DG240" s="405" t="str">
        <f t="shared" si="359"/>
        <v/>
      </c>
      <c r="DH240" s="405" t="str">
        <f t="shared" si="360"/>
        <v/>
      </c>
      <c r="DI240" s="405">
        <f t="shared" si="361"/>
        <v>0</v>
      </c>
      <c r="DJ240" s="405" t="str">
        <f t="shared" si="362"/>
        <v/>
      </c>
      <c r="DK240" s="405" t="str">
        <f t="shared" si="363"/>
        <v/>
      </c>
      <c r="DL240" s="405" t="str">
        <f t="shared" si="364"/>
        <v/>
      </c>
      <c r="DM240" s="405" t="str">
        <f t="shared" si="365"/>
        <v/>
      </c>
      <c r="DN240" s="405" t="str">
        <f t="shared" si="366"/>
        <v/>
      </c>
      <c r="DO240" s="405" t="str">
        <f t="shared" si="367"/>
        <v/>
      </c>
      <c r="DS240" s="386">
        <f t="shared" si="370"/>
        <v>0</v>
      </c>
      <c r="DT240" s="386">
        <f t="shared" si="368"/>
        <v>0</v>
      </c>
      <c r="DU240" s="404">
        <f t="shared" si="369"/>
        <v>0</v>
      </c>
    </row>
    <row r="241" spans="1:125" s="404" customFormat="1" ht="18" hidden="1" customHeight="1">
      <c r="A241" s="140" t="str">
        <f t="shared" si="293"/>
        <v/>
      </c>
      <c r="B241" s="153"/>
      <c r="C241" s="31" t="str">
        <f>IF(B241="","",VLOOKUP(B241,学連登録!$C$2:$G$3000,2,FALSE))</f>
        <v/>
      </c>
      <c r="D241" s="32" t="str">
        <f>IF(B241="","",VLOOKUP(B241,学連登録!$C$2:$G$3000,3,FALSE))</f>
        <v/>
      </c>
      <c r="E241" s="33" t="str">
        <f>IF(B241="","",VLOOKUP(B241,学連登録!$C$2:$G$3000,4,FALSE))</f>
        <v/>
      </c>
      <c r="F241" s="376" t="str">
        <f>IF(B241="","",VLOOKUP(B241,学連登録!$C$2:$I$3000,7,FALSE))</f>
        <v/>
      </c>
      <c r="G241" s="154"/>
      <c r="H241" s="915"/>
      <c r="I241" s="916"/>
      <c r="J241" s="155"/>
      <c r="K241" s="887"/>
      <c r="L241" s="888"/>
      <c r="M241" s="155"/>
      <c r="N241" s="881"/>
      <c r="O241" s="882"/>
      <c r="P241" s="154"/>
      <c r="Q241" s="887"/>
      <c r="R241" s="888"/>
      <c r="S241" s="154"/>
      <c r="T241" s="887"/>
      <c r="U241" s="888"/>
      <c r="V241" s="101" t="str">
        <f>IF(B241="","",VLOOKUP(B241,学連登録!$C$2:$H$3000,6,FALSE))</f>
        <v/>
      </c>
      <c r="W241" s="370"/>
      <c r="X241" s="152"/>
      <c r="Y241" s="116" t="str">
        <f t="shared" si="371"/>
        <v/>
      </c>
      <c r="Z241" s="97" t="str">
        <f>IF(G241="","",VLOOKUP(G241,種目名!$O$5:$T$104,3,0))</f>
        <v/>
      </c>
      <c r="AA241" s="98" t="str">
        <f>IF(J241="","",VLOOKUP(J241,種目名!$O$5:$T$104,3,0))</f>
        <v/>
      </c>
      <c r="AB241" s="117" t="str">
        <f>IF(M241="","",VLOOKUP(M241,種目名!$O$5:$T$104,3,0))</f>
        <v/>
      </c>
      <c r="AC241" s="117" t="str">
        <f>IF(P241="","",VLOOKUP(AF241,種目名!$O$5:$T$104,3,0))</f>
        <v/>
      </c>
      <c r="AD241" s="118" t="str">
        <f>IF(S241="","",VLOOKUP(AI241,種目名!$O$5:$T$104,3,0))</f>
        <v/>
      </c>
      <c r="AE241" s="115">
        <f t="shared" si="372"/>
        <v>0</v>
      </c>
      <c r="AF241" s="152" t="str">
        <f t="shared" si="373"/>
        <v/>
      </c>
      <c r="AG241" s="152" t="str">
        <f t="shared" si="374"/>
        <v/>
      </c>
      <c r="AH241" s="115">
        <f t="shared" si="375"/>
        <v>0</v>
      </c>
      <c r="AI241" s="152" t="str">
        <f t="shared" si="376"/>
        <v/>
      </c>
      <c r="AJ241" s="152" t="str">
        <f t="shared" si="377"/>
        <v/>
      </c>
      <c r="AK241" s="383"/>
      <c r="AL241" s="166">
        <f t="shared" si="294"/>
        <v>0</v>
      </c>
      <c r="AM241" s="392">
        <f t="shared" si="295"/>
        <v>0</v>
      </c>
      <c r="AN241" s="392">
        <f>COUNTIF($B$12:B241,B241)</f>
        <v>0</v>
      </c>
      <c r="AO241" s="392"/>
      <c r="AP241" s="392" t="str">
        <f t="shared" si="296"/>
        <v/>
      </c>
      <c r="AQ241" s="392" t="str">
        <f t="shared" si="297"/>
        <v/>
      </c>
      <c r="AR241" s="392" t="str">
        <f t="shared" si="298"/>
        <v/>
      </c>
      <c r="AS241" s="392" t="str">
        <f t="shared" si="299"/>
        <v/>
      </c>
      <c r="AT241" s="392">
        <f t="shared" si="300"/>
        <v>0</v>
      </c>
      <c r="AU241" s="392" t="str">
        <f t="shared" si="301"/>
        <v/>
      </c>
      <c r="AV241" s="392" t="str">
        <f t="shared" si="302"/>
        <v/>
      </c>
      <c r="AW241" s="392" t="str">
        <f t="shared" si="303"/>
        <v/>
      </c>
      <c r="AX241" s="392" t="str">
        <f t="shared" si="304"/>
        <v/>
      </c>
      <c r="AY241" s="392" t="str">
        <f t="shared" si="305"/>
        <v/>
      </c>
      <c r="AZ241" s="392" t="str">
        <f t="shared" si="306"/>
        <v/>
      </c>
      <c r="BA241" s="392" t="str">
        <f t="shared" si="307"/>
        <v/>
      </c>
      <c r="BB241" s="392" t="str">
        <f t="shared" si="308"/>
        <v/>
      </c>
      <c r="BC241" s="392" t="str">
        <f t="shared" si="309"/>
        <v/>
      </c>
      <c r="BD241" s="396" t="str">
        <f t="shared" si="310"/>
        <v/>
      </c>
      <c r="BE241" s="386">
        <f t="shared" si="311"/>
        <v>0</v>
      </c>
      <c r="BF241" s="152"/>
      <c r="BG241" s="392">
        <f t="shared" si="312"/>
        <v>0</v>
      </c>
      <c r="BH241" s="392">
        <f t="shared" si="313"/>
        <v>0</v>
      </c>
      <c r="BI241" s="405">
        <f t="shared" si="314"/>
        <v>0</v>
      </c>
      <c r="BJ241" s="406">
        <f t="shared" si="290"/>
        <v>0</v>
      </c>
      <c r="BK241" s="391" t="str">
        <f t="shared" si="291"/>
        <v>0</v>
      </c>
      <c r="BL241" s="391" t="str">
        <f t="shared" si="292"/>
        <v>0</v>
      </c>
      <c r="BM241" s="405">
        <f t="shared" si="315"/>
        <v>0</v>
      </c>
      <c r="BN241" s="405" t="str">
        <f t="shared" si="316"/>
        <v>0m0</v>
      </c>
      <c r="BO241" s="392">
        <f t="shared" si="317"/>
        <v>0</v>
      </c>
      <c r="BP241" s="392">
        <f t="shared" si="318"/>
        <v>0</v>
      </c>
      <c r="BQ241" s="405">
        <f t="shared" si="319"/>
        <v>0</v>
      </c>
      <c r="BR241" s="406">
        <f t="shared" si="320"/>
        <v>0</v>
      </c>
      <c r="BS241" s="391" t="str">
        <f t="shared" si="321"/>
        <v>0</v>
      </c>
      <c r="BT241" s="391" t="str">
        <f t="shared" si="322"/>
        <v>0</v>
      </c>
      <c r="BU241" s="405">
        <f t="shared" si="323"/>
        <v>0</v>
      </c>
      <c r="BV241" s="405" t="str">
        <f t="shared" si="324"/>
        <v>0m0</v>
      </c>
      <c r="BW241" s="392">
        <f t="shared" si="325"/>
        <v>0</v>
      </c>
      <c r="BX241" s="392">
        <f t="shared" si="326"/>
        <v>0</v>
      </c>
      <c r="BY241" s="405">
        <f t="shared" si="327"/>
        <v>0</v>
      </c>
      <c r="BZ241" s="406">
        <f t="shared" si="328"/>
        <v>0</v>
      </c>
      <c r="CA241" s="391" t="str">
        <f t="shared" si="329"/>
        <v>0</v>
      </c>
      <c r="CB241" s="391" t="str">
        <f t="shared" si="330"/>
        <v>0</v>
      </c>
      <c r="CC241" s="405">
        <f t="shared" si="331"/>
        <v>0</v>
      </c>
      <c r="CD241" s="405" t="str">
        <f t="shared" si="332"/>
        <v>0m0</v>
      </c>
      <c r="CE241" s="392">
        <f t="shared" si="333"/>
        <v>0</v>
      </c>
      <c r="CF241" s="392">
        <f t="shared" si="334"/>
        <v>0</v>
      </c>
      <c r="CG241" s="405">
        <f t="shared" si="335"/>
        <v>0</v>
      </c>
      <c r="CH241" s="406">
        <f t="shared" si="336"/>
        <v>0</v>
      </c>
      <c r="CI241" s="391" t="str">
        <f t="shared" si="337"/>
        <v>0</v>
      </c>
      <c r="CJ241" s="391" t="str">
        <f t="shared" si="338"/>
        <v>0</v>
      </c>
      <c r="CK241" s="405">
        <f t="shared" si="339"/>
        <v>0</v>
      </c>
      <c r="CL241" s="405" t="str">
        <f t="shared" si="340"/>
        <v>0m0</v>
      </c>
      <c r="CM241" s="392">
        <f t="shared" si="341"/>
        <v>0</v>
      </c>
      <c r="CN241" s="392">
        <f t="shared" si="342"/>
        <v>0</v>
      </c>
      <c r="CO241" s="405">
        <f t="shared" si="343"/>
        <v>0</v>
      </c>
      <c r="CP241" s="406">
        <f t="shared" si="344"/>
        <v>0</v>
      </c>
      <c r="CQ241" s="391" t="str">
        <f t="shared" si="345"/>
        <v>0</v>
      </c>
      <c r="CR241" s="391" t="str">
        <f t="shared" si="346"/>
        <v>0</v>
      </c>
      <c r="CS241" s="405">
        <f t="shared" si="347"/>
        <v>0</v>
      </c>
      <c r="CT241" s="405" t="str">
        <f t="shared" si="348"/>
        <v>0m0</v>
      </c>
      <c r="CU241" s="405">
        <f t="shared" si="349"/>
        <v>0</v>
      </c>
      <c r="CV241" s="405">
        <f t="shared" si="350"/>
        <v>0</v>
      </c>
      <c r="CW241" s="405">
        <f t="shared" si="351"/>
        <v>0</v>
      </c>
      <c r="CX241" s="405">
        <f t="shared" si="352"/>
        <v>0</v>
      </c>
      <c r="CY241" s="405">
        <f t="shared" si="353"/>
        <v>0</v>
      </c>
      <c r="CZ241" s="405" t="str">
        <f t="shared" si="354"/>
        <v/>
      </c>
      <c r="DA241" s="405" t="str">
        <f t="shared" si="355"/>
        <v/>
      </c>
      <c r="DB241" s="405" t="str">
        <f t="shared" si="356"/>
        <v/>
      </c>
      <c r="DC241" s="405" t="str">
        <f t="shared" si="357"/>
        <v/>
      </c>
      <c r="DD241" s="405" t="str">
        <f t="shared" si="358"/>
        <v/>
      </c>
      <c r="DE241" s="405"/>
      <c r="DG241" s="405" t="str">
        <f t="shared" si="359"/>
        <v/>
      </c>
      <c r="DH241" s="405" t="str">
        <f t="shared" si="360"/>
        <v/>
      </c>
      <c r="DI241" s="405">
        <f t="shared" si="361"/>
        <v>0</v>
      </c>
      <c r="DJ241" s="405" t="str">
        <f t="shared" si="362"/>
        <v/>
      </c>
      <c r="DK241" s="405" t="str">
        <f t="shared" si="363"/>
        <v/>
      </c>
      <c r="DL241" s="405" t="str">
        <f t="shared" si="364"/>
        <v/>
      </c>
      <c r="DM241" s="405" t="str">
        <f t="shared" si="365"/>
        <v/>
      </c>
      <c r="DN241" s="405" t="str">
        <f t="shared" si="366"/>
        <v/>
      </c>
      <c r="DO241" s="405" t="str">
        <f t="shared" si="367"/>
        <v/>
      </c>
      <c r="DS241" s="386">
        <f t="shared" si="370"/>
        <v>0</v>
      </c>
      <c r="DT241" s="386">
        <f t="shared" si="368"/>
        <v>0</v>
      </c>
      <c r="DU241" s="404">
        <f t="shared" si="369"/>
        <v>0</v>
      </c>
    </row>
    <row r="242" spans="1:125" s="404" customFormat="1" ht="18" hidden="1" customHeight="1">
      <c r="A242" s="140" t="str">
        <f t="shared" si="293"/>
        <v/>
      </c>
      <c r="B242" s="153"/>
      <c r="C242" s="31" t="str">
        <f>IF(B242="","",VLOOKUP(B242,学連登録!$C$2:$G$3000,2,FALSE))</f>
        <v/>
      </c>
      <c r="D242" s="32" t="str">
        <f>IF(B242="","",VLOOKUP(B242,学連登録!$C$2:$G$3000,3,FALSE))</f>
        <v/>
      </c>
      <c r="E242" s="33" t="str">
        <f>IF(B242="","",VLOOKUP(B242,学連登録!$C$2:$G$3000,4,FALSE))</f>
        <v/>
      </c>
      <c r="F242" s="376" t="str">
        <f>IF(B242="","",VLOOKUP(B242,学連登録!$C$2:$I$3000,7,FALSE))</f>
        <v/>
      </c>
      <c r="G242" s="154"/>
      <c r="H242" s="915"/>
      <c r="I242" s="916"/>
      <c r="J242" s="155"/>
      <c r="K242" s="887"/>
      <c r="L242" s="888"/>
      <c r="M242" s="155"/>
      <c r="N242" s="881"/>
      <c r="O242" s="882"/>
      <c r="P242" s="154"/>
      <c r="Q242" s="887"/>
      <c r="R242" s="888"/>
      <c r="S242" s="154"/>
      <c r="T242" s="887"/>
      <c r="U242" s="888"/>
      <c r="V242" s="101" t="str">
        <f>IF(B242="","",VLOOKUP(B242,学連登録!$C$2:$H$3000,6,FALSE))</f>
        <v/>
      </c>
      <c r="W242" s="370"/>
      <c r="X242" s="152"/>
      <c r="Y242" s="116" t="str">
        <f t="shared" si="371"/>
        <v/>
      </c>
      <c r="Z242" s="97" t="str">
        <f>IF(G242="","",VLOOKUP(G242,種目名!$O$5:$T$104,3,0))</f>
        <v/>
      </c>
      <c r="AA242" s="98" t="str">
        <f>IF(J242="","",VLOOKUP(J242,種目名!$O$5:$T$104,3,0))</f>
        <v/>
      </c>
      <c r="AB242" s="117" t="str">
        <f>IF(M242="","",VLOOKUP(M242,種目名!$O$5:$T$104,3,0))</f>
        <v/>
      </c>
      <c r="AC242" s="117" t="str">
        <f>IF(P242="","",VLOOKUP(AF242,種目名!$O$5:$T$104,3,0))</f>
        <v/>
      </c>
      <c r="AD242" s="118" t="str">
        <f>IF(S242="","",VLOOKUP(AI242,種目名!$O$5:$T$104,3,0))</f>
        <v/>
      </c>
      <c r="AE242" s="115">
        <f t="shared" si="372"/>
        <v>0</v>
      </c>
      <c r="AF242" s="152" t="str">
        <f t="shared" si="373"/>
        <v/>
      </c>
      <c r="AG242" s="152" t="str">
        <f t="shared" si="374"/>
        <v/>
      </c>
      <c r="AH242" s="115">
        <f t="shared" si="375"/>
        <v>0</v>
      </c>
      <c r="AI242" s="152" t="str">
        <f t="shared" si="376"/>
        <v/>
      </c>
      <c r="AJ242" s="152" t="str">
        <f t="shared" si="377"/>
        <v/>
      </c>
      <c r="AK242" s="383"/>
      <c r="AL242" s="166">
        <f t="shared" si="294"/>
        <v>0</v>
      </c>
      <c r="AM242" s="392">
        <f t="shared" si="295"/>
        <v>0</v>
      </c>
      <c r="AN242" s="392">
        <f>COUNTIF($B$12:B242,B242)</f>
        <v>0</v>
      </c>
      <c r="AO242" s="392"/>
      <c r="AP242" s="392" t="str">
        <f t="shared" si="296"/>
        <v/>
      </c>
      <c r="AQ242" s="392" t="str">
        <f t="shared" si="297"/>
        <v/>
      </c>
      <c r="AR242" s="392" t="str">
        <f t="shared" si="298"/>
        <v/>
      </c>
      <c r="AS242" s="392" t="str">
        <f t="shared" si="299"/>
        <v/>
      </c>
      <c r="AT242" s="392">
        <f t="shared" si="300"/>
        <v>0</v>
      </c>
      <c r="AU242" s="392" t="str">
        <f t="shared" si="301"/>
        <v/>
      </c>
      <c r="AV242" s="392" t="str">
        <f t="shared" si="302"/>
        <v/>
      </c>
      <c r="AW242" s="392" t="str">
        <f t="shared" si="303"/>
        <v/>
      </c>
      <c r="AX242" s="392" t="str">
        <f t="shared" si="304"/>
        <v/>
      </c>
      <c r="AY242" s="392" t="str">
        <f t="shared" si="305"/>
        <v/>
      </c>
      <c r="AZ242" s="392" t="str">
        <f t="shared" si="306"/>
        <v/>
      </c>
      <c r="BA242" s="392" t="str">
        <f t="shared" si="307"/>
        <v/>
      </c>
      <c r="BB242" s="392" t="str">
        <f t="shared" si="308"/>
        <v/>
      </c>
      <c r="BC242" s="392" t="str">
        <f t="shared" si="309"/>
        <v/>
      </c>
      <c r="BD242" s="396" t="str">
        <f t="shared" si="310"/>
        <v/>
      </c>
      <c r="BE242" s="386">
        <f t="shared" si="311"/>
        <v>0</v>
      </c>
      <c r="BF242" s="152"/>
      <c r="BG242" s="392">
        <f t="shared" si="312"/>
        <v>0</v>
      </c>
      <c r="BH242" s="392">
        <f t="shared" si="313"/>
        <v>0</v>
      </c>
      <c r="BI242" s="405">
        <f t="shared" si="314"/>
        <v>0</v>
      </c>
      <c r="BJ242" s="406">
        <f t="shared" si="290"/>
        <v>0</v>
      </c>
      <c r="BK242" s="391" t="str">
        <f t="shared" si="291"/>
        <v>0</v>
      </c>
      <c r="BL242" s="391" t="str">
        <f t="shared" si="292"/>
        <v>0</v>
      </c>
      <c r="BM242" s="405">
        <f t="shared" si="315"/>
        <v>0</v>
      </c>
      <c r="BN242" s="405" t="str">
        <f t="shared" si="316"/>
        <v>0m0</v>
      </c>
      <c r="BO242" s="392">
        <f t="shared" si="317"/>
        <v>0</v>
      </c>
      <c r="BP242" s="392">
        <f t="shared" si="318"/>
        <v>0</v>
      </c>
      <c r="BQ242" s="405">
        <f t="shared" si="319"/>
        <v>0</v>
      </c>
      <c r="BR242" s="406">
        <f t="shared" si="320"/>
        <v>0</v>
      </c>
      <c r="BS242" s="391" t="str">
        <f t="shared" si="321"/>
        <v>0</v>
      </c>
      <c r="BT242" s="391" t="str">
        <f t="shared" si="322"/>
        <v>0</v>
      </c>
      <c r="BU242" s="405">
        <f t="shared" si="323"/>
        <v>0</v>
      </c>
      <c r="BV242" s="405" t="str">
        <f t="shared" si="324"/>
        <v>0m0</v>
      </c>
      <c r="BW242" s="392">
        <f t="shared" si="325"/>
        <v>0</v>
      </c>
      <c r="BX242" s="392">
        <f t="shared" si="326"/>
        <v>0</v>
      </c>
      <c r="BY242" s="405">
        <f t="shared" si="327"/>
        <v>0</v>
      </c>
      <c r="BZ242" s="406">
        <f t="shared" si="328"/>
        <v>0</v>
      </c>
      <c r="CA242" s="391" t="str">
        <f t="shared" si="329"/>
        <v>0</v>
      </c>
      <c r="CB242" s="391" t="str">
        <f t="shared" si="330"/>
        <v>0</v>
      </c>
      <c r="CC242" s="405">
        <f t="shared" si="331"/>
        <v>0</v>
      </c>
      <c r="CD242" s="405" t="str">
        <f t="shared" si="332"/>
        <v>0m0</v>
      </c>
      <c r="CE242" s="392">
        <f t="shared" si="333"/>
        <v>0</v>
      </c>
      <c r="CF242" s="392">
        <f t="shared" si="334"/>
        <v>0</v>
      </c>
      <c r="CG242" s="405">
        <f t="shared" si="335"/>
        <v>0</v>
      </c>
      <c r="CH242" s="406">
        <f t="shared" si="336"/>
        <v>0</v>
      </c>
      <c r="CI242" s="391" t="str">
        <f t="shared" si="337"/>
        <v>0</v>
      </c>
      <c r="CJ242" s="391" t="str">
        <f t="shared" si="338"/>
        <v>0</v>
      </c>
      <c r="CK242" s="405">
        <f t="shared" si="339"/>
        <v>0</v>
      </c>
      <c r="CL242" s="405" t="str">
        <f t="shared" si="340"/>
        <v>0m0</v>
      </c>
      <c r="CM242" s="392">
        <f t="shared" si="341"/>
        <v>0</v>
      </c>
      <c r="CN242" s="392">
        <f t="shared" si="342"/>
        <v>0</v>
      </c>
      <c r="CO242" s="405">
        <f t="shared" si="343"/>
        <v>0</v>
      </c>
      <c r="CP242" s="406">
        <f t="shared" si="344"/>
        <v>0</v>
      </c>
      <c r="CQ242" s="391" t="str">
        <f t="shared" si="345"/>
        <v>0</v>
      </c>
      <c r="CR242" s="391" t="str">
        <f t="shared" si="346"/>
        <v>0</v>
      </c>
      <c r="CS242" s="405">
        <f t="shared" si="347"/>
        <v>0</v>
      </c>
      <c r="CT242" s="405" t="str">
        <f t="shared" si="348"/>
        <v>0m0</v>
      </c>
      <c r="CU242" s="405">
        <f t="shared" si="349"/>
        <v>0</v>
      </c>
      <c r="CV242" s="405">
        <f t="shared" si="350"/>
        <v>0</v>
      </c>
      <c r="CW242" s="405">
        <f t="shared" si="351"/>
        <v>0</v>
      </c>
      <c r="CX242" s="405">
        <f t="shared" si="352"/>
        <v>0</v>
      </c>
      <c r="CY242" s="405">
        <f t="shared" si="353"/>
        <v>0</v>
      </c>
      <c r="CZ242" s="405" t="str">
        <f t="shared" si="354"/>
        <v/>
      </c>
      <c r="DA242" s="405" t="str">
        <f t="shared" si="355"/>
        <v/>
      </c>
      <c r="DB242" s="405" t="str">
        <f t="shared" si="356"/>
        <v/>
      </c>
      <c r="DC242" s="405" t="str">
        <f t="shared" si="357"/>
        <v/>
      </c>
      <c r="DD242" s="405" t="str">
        <f t="shared" si="358"/>
        <v/>
      </c>
      <c r="DE242" s="405"/>
      <c r="DG242" s="405" t="str">
        <f t="shared" si="359"/>
        <v/>
      </c>
      <c r="DH242" s="405" t="str">
        <f t="shared" si="360"/>
        <v/>
      </c>
      <c r="DI242" s="405">
        <f t="shared" si="361"/>
        <v>0</v>
      </c>
      <c r="DJ242" s="405" t="str">
        <f t="shared" si="362"/>
        <v/>
      </c>
      <c r="DK242" s="405" t="str">
        <f t="shared" si="363"/>
        <v/>
      </c>
      <c r="DL242" s="405" t="str">
        <f t="shared" si="364"/>
        <v/>
      </c>
      <c r="DM242" s="405" t="str">
        <f t="shared" si="365"/>
        <v/>
      </c>
      <c r="DN242" s="405" t="str">
        <f t="shared" si="366"/>
        <v/>
      </c>
      <c r="DO242" s="405" t="str">
        <f t="shared" si="367"/>
        <v/>
      </c>
      <c r="DS242" s="386">
        <f t="shared" si="370"/>
        <v>0</v>
      </c>
      <c r="DT242" s="386">
        <f t="shared" si="368"/>
        <v>0</v>
      </c>
      <c r="DU242" s="404">
        <f t="shared" si="369"/>
        <v>0</v>
      </c>
    </row>
    <row r="243" spans="1:125" s="404" customFormat="1" ht="18" hidden="1" customHeight="1">
      <c r="A243" s="140" t="str">
        <f t="shared" si="293"/>
        <v/>
      </c>
      <c r="B243" s="153"/>
      <c r="C243" s="31" t="str">
        <f>IF(B243="","",VLOOKUP(B243,学連登録!$C$2:$G$3000,2,FALSE))</f>
        <v/>
      </c>
      <c r="D243" s="32" t="str">
        <f>IF(B243="","",VLOOKUP(B243,学連登録!$C$2:$G$3000,3,FALSE))</f>
        <v/>
      </c>
      <c r="E243" s="33" t="str">
        <f>IF(B243="","",VLOOKUP(B243,学連登録!$C$2:$G$3000,4,FALSE))</f>
        <v/>
      </c>
      <c r="F243" s="376" t="str">
        <f>IF(B243="","",VLOOKUP(B243,学連登録!$C$2:$I$3000,7,FALSE))</f>
        <v/>
      </c>
      <c r="G243" s="154"/>
      <c r="H243" s="915"/>
      <c r="I243" s="916"/>
      <c r="J243" s="155"/>
      <c r="K243" s="887"/>
      <c r="L243" s="888"/>
      <c r="M243" s="155"/>
      <c r="N243" s="881"/>
      <c r="O243" s="882"/>
      <c r="P243" s="154"/>
      <c r="Q243" s="887"/>
      <c r="R243" s="888"/>
      <c r="S243" s="154"/>
      <c r="T243" s="887"/>
      <c r="U243" s="888"/>
      <c r="V243" s="101" t="str">
        <f>IF(B243="","",VLOOKUP(B243,学連登録!$C$2:$H$3000,6,FALSE))</f>
        <v/>
      </c>
      <c r="W243" s="370"/>
      <c r="X243" s="152"/>
      <c r="Y243" s="116" t="str">
        <f t="shared" si="371"/>
        <v/>
      </c>
      <c r="Z243" s="97" t="str">
        <f>IF(G243="","",VLOOKUP(G243,種目名!$O$5:$T$104,3,0))</f>
        <v/>
      </c>
      <c r="AA243" s="98" t="str">
        <f>IF(J243="","",VLOOKUP(J243,種目名!$O$5:$T$104,3,0))</f>
        <v/>
      </c>
      <c r="AB243" s="117" t="str">
        <f>IF(M243="","",VLOOKUP(M243,種目名!$O$5:$T$104,3,0))</f>
        <v/>
      </c>
      <c r="AC243" s="117" t="str">
        <f>IF(P243="","",VLOOKUP(AF243,種目名!$O$5:$T$104,3,0))</f>
        <v/>
      </c>
      <c r="AD243" s="118" t="str">
        <f>IF(S243="","",VLOOKUP(AI243,種目名!$O$5:$T$104,3,0))</f>
        <v/>
      </c>
      <c r="AE243" s="115">
        <f t="shared" si="372"/>
        <v>0</v>
      </c>
      <c r="AF243" s="152" t="str">
        <f t="shared" si="373"/>
        <v/>
      </c>
      <c r="AG243" s="152" t="str">
        <f t="shared" si="374"/>
        <v/>
      </c>
      <c r="AH243" s="115">
        <f t="shared" si="375"/>
        <v>0</v>
      </c>
      <c r="AI243" s="152" t="str">
        <f t="shared" si="376"/>
        <v/>
      </c>
      <c r="AJ243" s="152" t="str">
        <f t="shared" si="377"/>
        <v/>
      </c>
      <c r="AK243" s="383"/>
      <c r="AL243" s="166">
        <f t="shared" si="294"/>
        <v>0</v>
      </c>
      <c r="AM243" s="392">
        <f t="shared" si="295"/>
        <v>0</v>
      </c>
      <c r="AN243" s="392">
        <f>COUNTIF($B$12:B243,B243)</f>
        <v>0</v>
      </c>
      <c r="AO243" s="392"/>
      <c r="AP243" s="392" t="str">
        <f t="shared" si="296"/>
        <v/>
      </c>
      <c r="AQ243" s="392" t="str">
        <f t="shared" si="297"/>
        <v/>
      </c>
      <c r="AR243" s="392" t="str">
        <f t="shared" si="298"/>
        <v/>
      </c>
      <c r="AS243" s="392" t="str">
        <f t="shared" si="299"/>
        <v/>
      </c>
      <c r="AT243" s="392">
        <f t="shared" si="300"/>
        <v>0</v>
      </c>
      <c r="AU243" s="392" t="str">
        <f t="shared" si="301"/>
        <v/>
      </c>
      <c r="AV243" s="392" t="str">
        <f t="shared" si="302"/>
        <v/>
      </c>
      <c r="AW243" s="392" t="str">
        <f t="shared" si="303"/>
        <v/>
      </c>
      <c r="AX243" s="392" t="str">
        <f t="shared" si="304"/>
        <v/>
      </c>
      <c r="AY243" s="392" t="str">
        <f t="shared" si="305"/>
        <v/>
      </c>
      <c r="AZ243" s="392" t="str">
        <f t="shared" si="306"/>
        <v/>
      </c>
      <c r="BA243" s="392" t="str">
        <f t="shared" si="307"/>
        <v/>
      </c>
      <c r="BB243" s="392" t="str">
        <f t="shared" si="308"/>
        <v/>
      </c>
      <c r="BC243" s="392" t="str">
        <f t="shared" si="309"/>
        <v/>
      </c>
      <c r="BD243" s="396" t="str">
        <f t="shared" si="310"/>
        <v/>
      </c>
      <c r="BE243" s="386">
        <f t="shared" si="311"/>
        <v>0</v>
      </c>
      <c r="BF243" s="152"/>
      <c r="BG243" s="392">
        <f t="shared" si="312"/>
        <v>0</v>
      </c>
      <c r="BH243" s="392">
        <f t="shared" si="313"/>
        <v>0</v>
      </c>
      <c r="BI243" s="405">
        <f t="shared" si="314"/>
        <v>0</v>
      </c>
      <c r="BJ243" s="406">
        <f t="shared" si="290"/>
        <v>0</v>
      </c>
      <c r="BK243" s="391" t="str">
        <f t="shared" si="291"/>
        <v>0</v>
      </c>
      <c r="BL243" s="391" t="str">
        <f t="shared" si="292"/>
        <v>0</v>
      </c>
      <c r="BM243" s="405">
        <f t="shared" si="315"/>
        <v>0</v>
      </c>
      <c r="BN243" s="405" t="str">
        <f t="shared" si="316"/>
        <v>0m0</v>
      </c>
      <c r="BO243" s="392">
        <f t="shared" si="317"/>
        <v>0</v>
      </c>
      <c r="BP243" s="392">
        <f t="shared" si="318"/>
        <v>0</v>
      </c>
      <c r="BQ243" s="405">
        <f t="shared" si="319"/>
        <v>0</v>
      </c>
      <c r="BR243" s="406">
        <f t="shared" si="320"/>
        <v>0</v>
      </c>
      <c r="BS243" s="391" t="str">
        <f t="shared" si="321"/>
        <v>0</v>
      </c>
      <c r="BT243" s="391" t="str">
        <f t="shared" si="322"/>
        <v>0</v>
      </c>
      <c r="BU243" s="405">
        <f t="shared" si="323"/>
        <v>0</v>
      </c>
      <c r="BV243" s="405" t="str">
        <f t="shared" si="324"/>
        <v>0m0</v>
      </c>
      <c r="BW243" s="392">
        <f t="shared" si="325"/>
        <v>0</v>
      </c>
      <c r="BX243" s="392">
        <f t="shared" si="326"/>
        <v>0</v>
      </c>
      <c r="BY243" s="405">
        <f t="shared" si="327"/>
        <v>0</v>
      </c>
      <c r="BZ243" s="406">
        <f t="shared" si="328"/>
        <v>0</v>
      </c>
      <c r="CA243" s="391" t="str">
        <f t="shared" si="329"/>
        <v>0</v>
      </c>
      <c r="CB243" s="391" t="str">
        <f t="shared" si="330"/>
        <v>0</v>
      </c>
      <c r="CC243" s="405">
        <f t="shared" si="331"/>
        <v>0</v>
      </c>
      <c r="CD243" s="405" t="str">
        <f t="shared" si="332"/>
        <v>0m0</v>
      </c>
      <c r="CE243" s="392">
        <f t="shared" si="333"/>
        <v>0</v>
      </c>
      <c r="CF243" s="392">
        <f t="shared" si="334"/>
        <v>0</v>
      </c>
      <c r="CG243" s="405">
        <f t="shared" si="335"/>
        <v>0</v>
      </c>
      <c r="CH243" s="406">
        <f t="shared" si="336"/>
        <v>0</v>
      </c>
      <c r="CI243" s="391" t="str">
        <f t="shared" si="337"/>
        <v>0</v>
      </c>
      <c r="CJ243" s="391" t="str">
        <f t="shared" si="338"/>
        <v>0</v>
      </c>
      <c r="CK243" s="405">
        <f t="shared" si="339"/>
        <v>0</v>
      </c>
      <c r="CL243" s="405" t="str">
        <f t="shared" si="340"/>
        <v>0m0</v>
      </c>
      <c r="CM243" s="392">
        <f t="shared" si="341"/>
        <v>0</v>
      </c>
      <c r="CN243" s="392">
        <f t="shared" si="342"/>
        <v>0</v>
      </c>
      <c r="CO243" s="405">
        <f t="shared" si="343"/>
        <v>0</v>
      </c>
      <c r="CP243" s="406">
        <f t="shared" si="344"/>
        <v>0</v>
      </c>
      <c r="CQ243" s="391" t="str">
        <f t="shared" si="345"/>
        <v>0</v>
      </c>
      <c r="CR243" s="391" t="str">
        <f t="shared" si="346"/>
        <v>0</v>
      </c>
      <c r="CS243" s="405">
        <f t="shared" si="347"/>
        <v>0</v>
      </c>
      <c r="CT243" s="405" t="str">
        <f t="shared" si="348"/>
        <v>0m0</v>
      </c>
      <c r="CU243" s="405">
        <f t="shared" si="349"/>
        <v>0</v>
      </c>
      <c r="CV243" s="405">
        <f t="shared" si="350"/>
        <v>0</v>
      </c>
      <c r="CW243" s="405">
        <f t="shared" si="351"/>
        <v>0</v>
      </c>
      <c r="CX243" s="405">
        <f t="shared" si="352"/>
        <v>0</v>
      </c>
      <c r="CY243" s="405">
        <f t="shared" si="353"/>
        <v>0</v>
      </c>
      <c r="CZ243" s="405" t="str">
        <f t="shared" si="354"/>
        <v/>
      </c>
      <c r="DA243" s="405" t="str">
        <f t="shared" si="355"/>
        <v/>
      </c>
      <c r="DB243" s="405" t="str">
        <f t="shared" si="356"/>
        <v/>
      </c>
      <c r="DC243" s="405" t="str">
        <f t="shared" si="357"/>
        <v/>
      </c>
      <c r="DD243" s="405" t="str">
        <f t="shared" si="358"/>
        <v/>
      </c>
      <c r="DE243" s="405"/>
      <c r="DG243" s="405" t="str">
        <f t="shared" si="359"/>
        <v/>
      </c>
      <c r="DH243" s="405" t="str">
        <f t="shared" si="360"/>
        <v/>
      </c>
      <c r="DI243" s="405">
        <f t="shared" si="361"/>
        <v>0</v>
      </c>
      <c r="DJ243" s="405" t="str">
        <f t="shared" si="362"/>
        <v/>
      </c>
      <c r="DK243" s="405" t="str">
        <f t="shared" si="363"/>
        <v/>
      </c>
      <c r="DL243" s="405" t="str">
        <f t="shared" si="364"/>
        <v/>
      </c>
      <c r="DM243" s="405" t="str">
        <f t="shared" si="365"/>
        <v/>
      </c>
      <c r="DN243" s="405" t="str">
        <f t="shared" si="366"/>
        <v/>
      </c>
      <c r="DO243" s="405" t="str">
        <f t="shared" si="367"/>
        <v/>
      </c>
      <c r="DS243" s="386">
        <f t="shared" si="370"/>
        <v>0</v>
      </c>
      <c r="DT243" s="386">
        <f t="shared" si="368"/>
        <v>0</v>
      </c>
      <c r="DU243" s="404">
        <f t="shared" si="369"/>
        <v>0</v>
      </c>
    </row>
    <row r="244" spans="1:125" s="404" customFormat="1" ht="18" hidden="1" customHeight="1">
      <c r="A244" s="140" t="str">
        <f t="shared" si="293"/>
        <v/>
      </c>
      <c r="B244" s="153"/>
      <c r="C244" s="31" t="str">
        <f>IF(B244="","",VLOOKUP(B244,学連登録!$C$2:$G$3000,2,FALSE))</f>
        <v/>
      </c>
      <c r="D244" s="32" t="str">
        <f>IF(B244="","",VLOOKUP(B244,学連登録!$C$2:$G$3000,3,FALSE))</f>
        <v/>
      </c>
      <c r="E244" s="33" t="str">
        <f>IF(B244="","",VLOOKUP(B244,学連登録!$C$2:$G$3000,4,FALSE))</f>
        <v/>
      </c>
      <c r="F244" s="376" t="str">
        <f>IF(B244="","",VLOOKUP(B244,学連登録!$C$2:$I$3000,7,FALSE))</f>
        <v/>
      </c>
      <c r="G244" s="154"/>
      <c r="H244" s="915"/>
      <c r="I244" s="916"/>
      <c r="J244" s="155"/>
      <c r="K244" s="887"/>
      <c r="L244" s="888"/>
      <c r="M244" s="155"/>
      <c r="N244" s="881"/>
      <c r="O244" s="882"/>
      <c r="P244" s="154"/>
      <c r="Q244" s="887"/>
      <c r="R244" s="888"/>
      <c r="S244" s="154"/>
      <c r="T244" s="887"/>
      <c r="U244" s="888"/>
      <c r="V244" s="101" t="str">
        <f>IF(B244="","",VLOOKUP(B244,学連登録!$C$2:$H$3000,6,FALSE))</f>
        <v/>
      </c>
      <c r="W244" s="370"/>
      <c r="X244" s="152"/>
      <c r="Y244" s="116" t="str">
        <f t="shared" si="371"/>
        <v/>
      </c>
      <c r="Z244" s="97" t="str">
        <f>IF(G244="","",VLOOKUP(G244,種目名!$O$5:$T$104,3,0))</f>
        <v/>
      </c>
      <c r="AA244" s="98" t="str">
        <f>IF(J244="","",VLOOKUP(J244,種目名!$O$5:$T$104,3,0))</f>
        <v/>
      </c>
      <c r="AB244" s="117" t="str">
        <f>IF(M244="","",VLOOKUP(M244,種目名!$O$5:$T$104,3,0))</f>
        <v/>
      </c>
      <c r="AC244" s="117" t="str">
        <f>IF(P244="","",VLOOKUP(AF244,種目名!$O$5:$T$104,3,0))</f>
        <v/>
      </c>
      <c r="AD244" s="118" t="str">
        <f>IF(S244="","",VLOOKUP(AI244,種目名!$O$5:$T$104,3,0))</f>
        <v/>
      </c>
      <c r="AE244" s="115">
        <f t="shared" si="372"/>
        <v>0</v>
      </c>
      <c r="AF244" s="152" t="str">
        <f t="shared" si="373"/>
        <v/>
      </c>
      <c r="AG244" s="152" t="str">
        <f t="shared" si="374"/>
        <v/>
      </c>
      <c r="AH244" s="115">
        <f t="shared" si="375"/>
        <v>0</v>
      </c>
      <c r="AI244" s="152" t="str">
        <f t="shared" si="376"/>
        <v/>
      </c>
      <c r="AJ244" s="152" t="str">
        <f t="shared" si="377"/>
        <v/>
      </c>
      <c r="AK244" s="383"/>
      <c r="AL244" s="166">
        <f t="shared" si="294"/>
        <v>0</v>
      </c>
      <c r="AM244" s="392">
        <f t="shared" si="295"/>
        <v>0</v>
      </c>
      <c r="AN244" s="392">
        <f>COUNTIF($B$12:B244,B244)</f>
        <v>0</v>
      </c>
      <c r="AO244" s="392"/>
      <c r="AP244" s="392" t="str">
        <f t="shared" si="296"/>
        <v/>
      </c>
      <c r="AQ244" s="392" t="str">
        <f t="shared" si="297"/>
        <v/>
      </c>
      <c r="AR244" s="392" t="str">
        <f t="shared" si="298"/>
        <v/>
      </c>
      <c r="AS244" s="392" t="str">
        <f t="shared" si="299"/>
        <v/>
      </c>
      <c r="AT244" s="392">
        <f t="shared" si="300"/>
        <v>0</v>
      </c>
      <c r="AU244" s="392" t="str">
        <f t="shared" si="301"/>
        <v/>
      </c>
      <c r="AV244" s="392" t="str">
        <f t="shared" si="302"/>
        <v/>
      </c>
      <c r="AW244" s="392" t="str">
        <f t="shared" si="303"/>
        <v/>
      </c>
      <c r="AX244" s="392" t="str">
        <f t="shared" si="304"/>
        <v/>
      </c>
      <c r="AY244" s="392" t="str">
        <f t="shared" si="305"/>
        <v/>
      </c>
      <c r="AZ244" s="392" t="str">
        <f t="shared" si="306"/>
        <v/>
      </c>
      <c r="BA244" s="392" t="str">
        <f t="shared" si="307"/>
        <v/>
      </c>
      <c r="BB244" s="392" t="str">
        <f t="shared" si="308"/>
        <v/>
      </c>
      <c r="BC244" s="392" t="str">
        <f t="shared" si="309"/>
        <v/>
      </c>
      <c r="BD244" s="396" t="str">
        <f t="shared" si="310"/>
        <v/>
      </c>
      <c r="BE244" s="386">
        <f t="shared" si="311"/>
        <v>0</v>
      </c>
      <c r="BF244" s="152"/>
      <c r="BG244" s="392">
        <f t="shared" si="312"/>
        <v>0</v>
      </c>
      <c r="BH244" s="392">
        <f t="shared" si="313"/>
        <v>0</v>
      </c>
      <c r="BI244" s="405">
        <f t="shared" si="314"/>
        <v>0</v>
      </c>
      <c r="BJ244" s="406">
        <f t="shared" si="290"/>
        <v>0</v>
      </c>
      <c r="BK244" s="391" t="str">
        <f t="shared" si="291"/>
        <v>0</v>
      </c>
      <c r="BL244" s="391" t="str">
        <f t="shared" si="292"/>
        <v>0</v>
      </c>
      <c r="BM244" s="405">
        <f t="shared" si="315"/>
        <v>0</v>
      </c>
      <c r="BN244" s="405" t="str">
        <f t="shared" si="316"/>
        <v>0m0</v>
      </c>
      <c r="BO244" s="392">
        <f t="shared" si="317"/>
        <v>0</v>
      </c>
      <c r="BP244" s="392">
        <f t="shared" si="318"/>
        <v>0</v>
      </c>
      <c r="BQ244" s="405">
        <f t="shared" si="319"/>
        <v>0</v>
      </c>
      <c r="BR244" s="406">
        <f t="shared" si="320"/>
        <v>0</v>
      </c>
      <c r="BS244" s="391" t="str">
        <f t="shared" si="321"/>
        <v>0</v>
      </c>
      <c r="BT244" s="391" t="str">
        <f t="shared" si="322"/>
        <v>0</v>
      </c>
      <c r="BU244" s="405">
        <f t="shared" si="323"/>
        <v>0</v>
      </c>
      <c r="BV244" s="405" t="str">
        <f t="shared" si="324"/>
        <v>0m0</v>
      </c>
      <c r="BW244" s="392">
        <f t="shared" si="325"/>
        <v>0</v>
      </c>
      <c r="BX244" s="392">
        <f t="shared" si="326"/>
        <v>0</v>
      </c>
      <c r="BY244" s="405">
        <f t="shared" si="327"/>
        <v>0</v>
      </c>
      <c r="BZ244" s="406">
        <f t="shared" si="328"/>
        <v>0</v>
      </c>
      <c r="CA244" s="391" t="str">
        <f t="shared" si="329"/>
        <v>0</v>
      </c>
      <c r="CB244" s="391" t="str">
        <f t="shared" si="330"/>
        <v>0</v>
      </c>
      <c r="CC244" s="405">
        <f t="shared" si="331"/>
        <v>0</v>
      </c>
      <c r="CD244" s="405" t="str">
        <f t="shared" si="332"/>
        <v>0m0</v>
      </c>
      <c r="CE244" s="392">
        <f t="shared" si="333"/>
        <v>0</v>
      </c>
      <c r="CF244" s="392">
        <f t="shared" si="334"/>
        <v>0</v>
      </c>
      <c r="CG244" s="405">
        <f t="shared" si="335"/>
        <v>0</v>
      </c>
      <c r="CH244" s="406">
        <f t="shared" si="336"/>
        <v>0</v>
      </c>
      <c r="CI244" s="391" t="str">
        <f t="shared" si="337"/>
        <v>0</v>
      </c>
      <c r="CJ244" s="391" t="str">
        <f t="shared" si="338"/>
        <v>0</v>
      </c>
      <c r="CK244" s="405">
        <f t="shared" si="339"/>
        <v>0</v>
      </c>
      <c r="CL244" s="405" t="str">
        <f t="shared" si="340"/>
        <v>0m0</v>
      </c>
      <c r="CM244" s="392">
        <f t="shared" si="341"/>
        <v>0</v>
      </c>
      <c r="CN244" s="392">
        <f t="shared" si="342"/>
        <v>0</v>
      </c>
      <c r="CO244" s="405">
        <f t="shared" si="343"/>
        <v>0</v>
      </c>
      <c r="CP244" s="406">
        <f t="shared" si="344"/>
        <v>0</v>
      </c>
      <c r="CQ244" s="391" t="str">
        <f t="shared" si="345"/>
        <v>0</v>
      </c>
      <c r="CR244" s="391" t="str">
        <f t="shared" si="346"/>
        <v>0</v>
      </c>
      <c r="CS244" s="405">
        <f t="shared" si="347"/>
        <v>0</v>
      </c>
      <c r="CT244" s="405" t="str">
        <f t="shared" si="348"/>
        <v>0m0</v>
      </c>
      <c r="CU244" s="405">
        <f t="shared" si="349"/>
        <v>0</v>
      </c>
      <c r="CV244" s="405">
        <f t="shared" si="350"/>
        <v>0</v>
      </c>
      <c r="CW244" s="405">
        <f t="shared" si="351"/>
        <v>0</v>
      </c>
      <c r="CX244" s="405">
        <f t="shared" si="352"/>
        <v>0</v>
      </c>
      <c r="CY244" s="405">
        <f t="shared" si="353"/>
        <v>0</v>
      </c>
      <c r="CZ244" s="405" t="str">
        <f t="shared" si="354"/>
        <v/>
      </c>
      <c r="DA244" s="405" t="str">
        <f t="shared" si="355"/>
        <v/>
      </c>
      <c r="DB244" s="405" t="str">
        <f t="shared" si="356"/>
        <v/>
      </c>
      <c r="DC244" s="405" t="str">
        <f t="shared" si="357"/>
        <v/>
      </c>
      <c r="DD244" s="405" t="str">
        <f t="shared" si="358"/>
        <v/>
      </c>
      <c r="DE244" s="405"/>
      <c r="DG244" s="405" t="str">
        <f t="shared" si="359"/>
        <v/>
      </c>
      <c r="DH244" s="405" t="str">
        <f t="shared" si="360"/>
        <v/>
      </c>
      <c r="DI244" s="405">
        <f t="shared" si="361"/>
        <v>0</v>
      </c>
      <c r="DJ244" s="405" t="str">
        <f t="shared" si="362"/>
        <v/>
      </c>
      <c r="DK244" s="405" t="str">
        <f t="shared" si="363"/>
        <v/>
      </c>
      <c r="DL244" s="405" t="str">
        <f t="shared" si="364"/>
        <v/>
      </c>
      <c r="DM244" s="405" t="str">
        <f t="shared" si="365"/>
        <v/>
      </c>
      <c r="DN244" s="405" t="str">
        <f t="shared" si="366"/>
        <v/>
      </c>
      <c r="DO244" s="405" t="str">
        <f t="shared" si="367"/>
        <v/>
      </c>
      <c r="DS244" s="386">
        <f t="shared" si="370"/>
        <v>0</v>
      </c>
      <c r="DT244" s="386">
        <f t="shared" si="368"/>
        <v>0</v>
      </c>
      <c r="DU244" s="404">
        <f t="shared" si="369"/>
        <v>0</v>
      </c>
    </row>
    <row r="245" spans="1:125" s="404" customFormat="1" ht="18" hidden="1" customHeight="1">
      <c r="A245" s="140" t="str">
        <f t="shared" si="293"/>
        <v/>
      </c>
      <c r="B245" s="153"/>
      <c r="C245" s="31" t="str">
        <f>IF(B245="","",VLOOKUP(B245,学連登録!$C$2:$G$3000,2,FALSE))</f>
        <v/>
      </c>
      <c r="D245" s="32" t="str">
        <f>IF(B245="","",VLOOKUP(B245,学連登録!$C$2:$G$3000,3,FALSE))</f>
        <v/>
      </c>
      <c r="E245" s="33" t="str">
        <f>IF(B245="","",VLOOKUP(B245,学連登録!$C$2:$G$3000,4,FALSE))</f>
        <v/>
      </c>
      <c r="F245" s="376" t="str">
        <f>IF(B245="","",VLOOKUP(B245,学連登録!$C$2:$I$3000,7,FALSE))</f>
        <v/>
      </c>
      <c r="G245" s="154"/>
      <c r="H245" s="915"/>
      <c r="I245" s="916"/>
      <c r="J245" s="155"/>
      <c r="K245" s="887"/>
      <c r="L245" s="888"/>
      <c r="M245" s="155"/>
      <c r="N245" s="881"/>
      <c r="O245" s="882"/>
      <c r="P245" s="154"/>
      <c r="Q245" s="887"/>
      <c r="R245" s="888"/>
      <c r="S245" s="154"/>
      <c r="T245" s="887"/>
      <c r="U245" s="888"/>
      <c r="V245" s="101" t="str">
        <f>IF(B245="","",VLOOKUP(B245,学連登録!$C$2:$H$3000,6,FALSE))</f>
        <v/>
      </c>
      <c r="W245" s="370"/>
      <c r="X245" s="152"/>
      <c r="Y245" s="116" t="str">
        <f t="shared" si="371"/>
        <v/>
      </c>
      <c r="Z245" s="97" t="str">
        <f>IF(G245="","",VLOOKUP(G245,種目名!$O$5:$T$104,3,0))</f>
        <v/>
      </c>
      <c r="AA245" s="98" t="str">
        <f>IF(J245="","",VLOOKUP(J245,種目名!$O$5:$T$104,3,0))</f>
        <v/>
      </c>
      <c r="AB245" s="117" t="str">
        <f>IF(M245="","",VLOOKUP(M245,種目名!$O$5:$T$104,3,0))</f>
        <v/>
      </c>
      <c r="AC245" s="117" t="str">
        <f>IF(P245="","",VLOOKUP(AF245,種目名!$O$5:$T$104,3,0))</f>
        <v/>
      </c>
      <c r="AD245" s="118" t="str">
        <f>IF(S245="","",VLOOKUP(AI245,種目名!$O$5:$T$104,3,0))</f>
        <v/>
      </c>
      <c r="AE245" s="115">
        <f t="shared" si="372"/>
        <v>0</v>
      </c>
      <c r="AF245" s="152" t="str">
        <f t="shared" si="373"/>
        <v/>
      </c>
      <c r="AG245" s="152" t="str">
        <f t="shared" si="374"/>
        <v/>
      </c>
      <c r="AH245" s="115">
        <f t="shared" si="375"/>
        <v>0</v>
      </c>
      <c r="AI245" s="152" t="str">
        <f t="shared" si="376"/>
        <v/>
      </c>
      <c r="AJ245" s="152" t="str">
        <f t="shared" si="377"/>
        <v/>
      </c>
      <c r="AK245" s="383"/>
      <c r="AL245" s="166">
        <f t="shared" si="294"/>
        <v>0</v>
      </c>
      <c r="AM245" s="392">
        <f t="shared" si="295"/>
        <v>0</v>
      </c>
      <c r="AN245" s="392">
        <f>COUNTIF($B$12:B245,B245)</f>
        <v>0</v>
      </c>
      <c r="AO245" s="392"/>
      <c r="AP245" s="392" t="str">
        <f t="shared" si="296"/>
        <v/>
      </c>
      <c r="AQ245" s="392" t="str">
        <f t="shared" si="297"/>
        <v/>
      </c>
      <c r="AR245" s="392" t="str">
        <f t="shared" si="298"/>
        <v/>
      </c>
      <c r="AS245" s="392" t="str">
        <f t="shared" si="299"/>
        <v/>
      </c>
      <c r="AT245" s="392">
        <f t="shared" si="300"/>
        <v>0</v>
      </c>
      <c r="AU245" s="392" t="str">
        <f t="shared" si="301"/>
        <v/>
      </c>
      <c r="AV245" s="392" t="str">
        <f t="shared" si="302"/>
        <v/>
      </c>
      <c r="AW245" s="392" t="str">
        <f t="shared" si="303"/>
        <v/>
      </c>
      <c r="AX245" s="392" t="str">
        <f t="shared" si="304"/>
        <v/>
      </c>
      <c r="AY245" s="392" t="str">
        <f t="shared" si="305"/>
        <v/>
      </c>
      <c r="AZ245" s="392" t="str">
        <f t="shared" si="306"/>
        <v/>
      </c>
      <c r="BA245" s="392" t="str">
        <f t="shared" si="307"/>
        <v/>
      </c>
      <c r="BB245" s="392" t="str">
        <f t="shared" si="308"/>
        <v/>
      </c>
      <c r="BC245" s="392" t="str">
        <f t="shared" si="309"/>
        <v/>
      </c>
      <c r="BD245" s="396" t="str">
        <f t="shared" si="310"/>
        <v/>
      </c>
      <c r="BE245" s="386">
        <f t="shared" si="311"/>
        <v>0</v>
      </c>
      <c r="BF245" s="152"/>
      <c r="BG245" s="392">
        <f t="shared" si="312"/>
        <v>0</v>
      </c>
      <c r="BH245" s="392">
        <f t="shared" si="313"/>
        <v>0</v>
      </c>
      <c r="BI245" s="405">
        <f t="shared" si="314"/>
        <v>0</v>
      </c>
      <c r="BJ245" s="406">
        <f t="shared" si="290"/>
        <v>0</v>
      </c>
      <c r="BK245" s="391" t="str">
        <f t="shared" si="291"/>
        <v>0</v>
      </c>
      <c r="BL245" s="391" t="str">
        <f t="shared" si="292"/>
        <v>0</v>
      </c>
      <c r="BM245" s="405">
        <f t="shared" si="315"/>
        <v>0</v>
      </c>
      <c r="BN245" s="405" t="str">
        <f t="shared" si="316"/>
        <v>0m0</v>
      </c>
      <c r="BO245" s="392">
        <f t="shared" si="317"/>
        <v>0</v>
      </c>
      <c r="BP245" s="392">
        <f t="shared" si="318"/>
        <v>0</v>
      </c>
      <c r="BQ245" s="405">
        <f t="shared" si="319"/>
        <v>0</v>
      </c>
      <c r="BR245" s="406">
        <f t="shared" si="320"/>
        <v>0</v>
      </c>
      <c r="BS245" s="391" t="str">
        <f t="shared" si="321"/>
        <v>0</v>
      </c>
      <c r="BT245" s="391" t="str">
        <f t="shared" si="322"/>
        <v>0</v>
      </c>
      <c r="BU245" s="405">
        <f t="shared" si="323"/>
        <v>0</v>
      </c>
      <c r="BV245" s="405" t="str">
        <f t="shared" si="324"/>
        <v>0m0</v>
      </c>
      <c r="BW245" s="392">
        <f t="shared" si="325"/>
        <v>0</v>
      </c>
      <c r="BX245" s="392">
        <f t="shared" si="326"/>
        <v>0</v>
      </c>
      <c r="BY245" s="405">
        <f t="shared" si="327"/>
        <v>0</v>
      </c>
      <c r="BZ245" s="406">
        <f t="shared" si="328"/>
        <v>0</v>
      </c>
      <c r="CA245" s="391" t="str">
        <f t="shared" si="329"/>
        <v>0</v>
      </c>
      <c r="CB245" s="391" t="str">
        <f t="shared" si="330"/>
        <v>0</v>
      </c>
      <c r="CC245" s="405">
        <f t="shared" si="331"/>
        <v>0</v>
      </c>
      <c r="CD245" s="405" t="str">
        <f t="shared" si="332"/>
        <v>0m0</v>
      </c>
      <c r="CE245" s="392">
        <f t="shared" si="333"/>
        <v>0</v>
      </c>
      <c r="CF245" s="392">
        <f t="shared" si="334"/>
        <v>0</v>
      </c>
      <c r="CG245" s="405">
        <f t="shared" si="335"/>
        <v>0</v>
      </c>
      <c r="CH245" s="406">
        <f t="shared" si="336"/>
        <v>0</v>
      </c>
      <c r="CI245" s="391" t="str">
        <f t="shared" si="337"/>
        <v>0</v>
      </c>
      <c r="CJ245" s="391" t="str">
        <f t="shared" si="338"/>
        <v>0</v>
      </c>
      <c r="CK245" s="405">
        <f t="shared" si="339"/>
        <v>0</v>
      </c>
      <c r="CL245" s="405" t="str">
        <f t="shared" si="340"/>
        <v>0m0</v>
      </c>
      <c r="CM245" s="392">
        <f t="shared" si="341"/>
        <v>0</v>
      </c>
      <c r="CN245" s="392">
        <f t="shared" si="342"/>
        <v>0</v>
      </c>
      <c r="CO245" s="405">
        <f t="shared" si="343"/>
        <v>0</v>
      </c>
      <c r="CP245" s="406">
        <f t="shared" si="344"/>
        <v>0</v>
      </c>
      <c r="CQ245" s="391" t="str">
        <f t="shared" si="345"/>
        <v>0</v>
      </c>
      <c r="CR245" s="391" t="str">
        <f t="shared" si="346"/>
        <v>0</v>
      </c>
      <c r="CS245" s="405">
        <f t="shared" si="347"/>
        <v>0</v>
      </c>
      <c r="CT245" s="405" t="str">
        <f t="shared" si="348"/>
        <v>0m0</v>
      </c>
      <c r="CU245" s="405">
        <f t="shared" si="349"/>
        <v>0</v>
      </c>
      <c r="CV245" s="405">
        <f t="shared" si="350"/>
        <v>0</v>
      </c>
      <c r="CW245" s="405">
        <f t="shared" si="351"/>
        <v>0</v>
      </c>
      <c r="CX245" s="405">
        <f t="shared" si="352"/>
        <v>0</v>
      </c>
      <c r="CY245" s="405">
        <f t="shared" si="353"/>
        <v>0</v>
      </c>
      <c r="CZ245" s="405" t="str">
        <f t="shared" si="354"/>
        <v/>
      </c>
      <c r="DA245" s="405" t="str">
        <f t="shared" si="355"/>
        <v/>
      </c>
      <c r="DB245" s="405" t="str">
        <f t="shared" si="356"/>
        <v/>
      </c>
      <c r="DC245" s="405" t="str">
        <f t="shared" si="357"/>
        <v/>
      </c>
      <c r="DD245" s="405" t="str">
        <f t="shared" si="358"/>
        <v/>
      </c>
      <c r="DE245" s="405"/>
      <c r="DG245" s="405" t="str">
        <f t="shared" si="359"/>
        <v/>
      </c>
      <c r="DH245" s="405" t="str">
        <f t="shared" si="360"/>
        <v/>
      </c>
      <c r="DI245" s="405">
        <f t="shared" si="361"/>
        <v>0</v>
      </c>
      <c r="DJ245" s="405" t="str">
        <f t="shared" si="362"/>
        <v/>
      </c>
      <c r="DK245" s="405" t="str">
        <f t="shared" si="363"/>
        <v/>
      </c>
      <c r="DL245" s="405" t="str">
        <f t="shared" si="364"/>
        <v/>
      </c>
      <c r="DM245" s="405" t="str">
        <f t="shared" si="365"/>
        <v/>
      </c>
      <c r="DN245" s="405" t="str">
        <f t="shared" si="366"/>
        <v/>
      </c>
      <c r="DO245" s="405" t="str">
        <f t="shared" si="367"/>
        <v/>
      </c>
      <c r="DS245" s="386">
        <f t="shared" si="370"/>
        <v>0</v>
      </c>
      <c r="DT245" s="386">
        <f t="shared" si="368"/>
        <v>0</v>
      </c>
      <c r="DU245" s="404">
        <f t="shared" si="369"/>
        <v>0</v>
      </c>
    </row>
    <row r="246" spans="1:125" s="404" customFormat="1" ht="18" hidden="1" customHeight="1">
      <c r="A246" s="140" t="str">
        <f t="shared" si="293"/>
        <v/>
      </c>
      <c r="B246" s="153"/>
      <c r="C246" s="31" t="str">
        <f>IF(B246="","",VLOOKUP(B246,学連登録!$C$2:$G$3000,2,FALSE))</f>
        <v/>
      </c>
      <c r="D246" s="32" t="str">
        <f>IF(B246="","",VLOOKUP(B246,学連登録!$C$2:$G$3000,3,FALSE))</f>
        <v/>
      </c>
      <c r="E246" s="33" t="str">
        <f>IF(B246="","",VLOOKUP(B246,学連登録!$C$2:$G$3000,4,FALSE))</f>
        <v/>
      </c>
      <c r="F246" s="376" t="str">
        <f>IF(B246="","",VLOOKUP(B246,学連登録!$C$2:$I$3000,7,FALSE))</f>
        <v/>
      </c>
      <c r="G246" s="154"/>
      <c r="H246" s="915"/>
      <c r="I246" s="916"/>
      <c r="J246" s="155"/>
      <c r="K246" s="887"/>
      <c r="L246" s="888"/>
      <c r="M246" s="155"/>
      <c r="N246" s="881"/>
      <c r="O246" s="882"/>
      <c r="P246" s="154"/>
      <c r="Q246" s="887"/>
      <c r="R246" s="888"/>
      <c r="S246" s="154"/>
      <c r="T246" s="887"/>
      <c r="U246" s="888"/>
      <c r="V246" s="101" t="str">
        <f>IF(B246="","",VLOOKUP(B246,学連登録!$C$2:$H$3000,6,FALSE))</f>
        <v/>
      </c>
      <c r="W246" s="370"/>
      <c r="X246" s="152"/>
      <c r="Y246" s="116" t="str">
        <f t="shared" si="371"/>
        <v/>
      </c>
      <c r="Z246" s="97" t="str">
        <f>IF(G246="","",VLOOKUP(G246,種目名!$O$5:$T$104,3,0))</f>
        <v/>
      </c>
      <c r="AA246" s="98" t="str">
        <f>IF(J246="","",VLOOKUP(J246,種目名!$O$5:$T$104,3,0))</f>
        <v/>
      </c>
      <c r="AB246" s="117" t="str">
        <f>IF(M246="","",VLOOKUP(M246,種目名!$O$5:$T$104,3,0))</f>
        <v/>
      </c>
      <c r="AC246" s="117" t="str">
        <f>IF(P246="","",VLOOKUP(AF246,種目名!$O$5:$T$104,3,0))</f>
        <v/>
      </c>
      <c r="AD246" s="118" t="str">
        <f>IF(S246="","",VLOOKUP(AI246,種目名!$O$5:$T$104,3,0))</f>
        <v/>
      </c>
      <c r="AE246" s="115">
        <f t="shared" si="372"/>
        <v>0</v>
      </c>
      <c r="AF246" s="152" t="str">
        <f t="shared" si="373"/>
        <v/>
      </c>
      <c r="AG246" s="152" t="str">
        <f t="shared" si="374"/>
        <v/>
      </c>
      <c r="AH246" s="115">
        <f t="shared" si="375"/>
        <v>0</v>
      </c>
      <c r="AI246" s="152" t="str">
        <f t="shared" si="376"/>
        <v/>
      </c>
      <c r="AJ246" s="152" t="str">
        <f t="shared" si="377"/>
        <v/>
      </c>
      <c r="AK246" s="383"/>
      <c r="AL246" s="166">
        <f t="shared" si="294"/>
        <v>0</v>
      </c>
      <c r="AM246" s="392">
        <f t="shared" si="295"/>
        <v>0</v>
      </c>
      <c r="AN246" s="392">
        <f>COUNTIF($B$12:B246,B246)</f>
        <v>0</v>
      </c>
      <c r="AO246" s="392"/>
      <c r="AP246" s="392" t="str">
        <f t="shared" si="296"/>
        <v/>
      </c>
      <c r="AQ246" s="392" t="str">
        <f t="shared" si="297"/>
        <v/>
      </c>
      <c r="AR246" s="392" t="str">
        <f t="shared" si="298"/>
        <v/>
      </c>
      <c r="AS246" s="392" t="str">
        <f t="shared" si="299"/>
        <v/>
      </c>
      <c r="AT246" s="392">
        <f t="shared" si="300"/>
        <v>0</v>
      </c>
      <c r="AU246" s="392" t="str">
        <f t="shared" si="301"/>
        <v/>
      </c>
      <c r="AV246" s="392" t="str">
        <f t="shared" si="302"/>
        <v/>
      </c>
      <c r="AW246" s="392" t="str">
        <f t="shared" si="303"/>
        <v/>
      </c>
      <c r="AX246" s="392" t="str">
        <f t="shared" si="304"/>
        <v/>
      </c>
      <c r="AY246" s="392" t="str">
        <f t="shared" si="305"/>
        <v/>
      </c>
      <c r="AZ246" s="392" t="str">
        <f t="shared" si="306"/>
        <v/>
      </c>
      <c r="BA246" s="392" t="str">
        <f t="shared" si="307"/>
        <v/>
      </c>
      <c r="BB246" s="392" t="str">
        <f t="shared" si="308"/>
        <v/>
      </c>
      <c r="BC246" s="392" t="str">
        <f t="shared" si="309"/>
        <v/>
      </c>
      <c r="BD246" s="396" t="str">
        <f t="shared" si="310"/>
        <v/>
      </c>
      <c r="BE246" s="386">
        <f t="shared" si="311"/>
        <v>0</v>
      </c>
      <c r="BF246" s="152"/>
      <c r="BG246" s="392">
        <f t="shared" si="312"/>
        <v>0</v>
      </c>
      <c r="BH246" s="392">
        <f t="shared" si="313"/>
        <v>0</v>
      </c>
      <c r="BI246" s="405">
        <f t="shared" si="314"/>
        <v>0</v>
      </c>
      <c r="BJ246" s="406">
        <f t="shared" si="290"/>
        <v>0</v>
      </c>
      <c r="BK246" s="391" t="str">
        <f t="shared" si="291"/>
        <v>0</v>
      </c>
      <c r="BL246" s="391" t="str">
        <f t="shared" si="292"/>
        <v>0</v>
      </c>
      <c r="BM246" s="405">
        <f t="shared" si="315"/>
        <v>0</v>
      </c>
      <c r="BN246" s="405" t="str">
        <f t="shared" si="316"/>
        <v>0m0</v>
      </c>
      <c r="BO246" s="392">
        <f t="shared" si="317"/>
        <v>0</v>
      </c>
      <c r="BP246" s="392">
        <f t="shared" si="318"/>
        <v>0</v>
      </c>
      <c r="BQ246" s="405">
        <f t="shared" si="319"/>
        <v>0</v>
      </c>
      <c r="BR246" s="406">
        <f t="shared" si="320"/>
        <v>0</v>
      </c>
      <c r="BS246" s="391" t="str">
        <f t="shared" si="321"/>
        <v>0</v>
      </c>
      <c r="BT246" s="391" t="str">
        <f t="shared" si="322"/>
        <v>0</v>
      </c>
      <c r="BU246" s="405">
        <f t="shared" si="323"/>
        <v>0</v>
      </c>
      <c r="BV246" s="405" t="str">
        <f t="shared" si="324"/>
        <v>0m0</v>
      </c>
      <c r="BW246" s="392">
        <f t="shared" si="325"/>
        <v>0</v>
      </c>
      <c r="BX246" s="392">
        <f t="shared" si="326"/>
        <v>0</v>
      </c>
      <c r="BY246" s="405">
        <f t="shared" si="327"/>
        <v>0</v>
      </c>
      <c r="BZ246" s="406">
        <f t="shared" si="328"/>
        <v>0</v>
      </c>
      <c r="CA246" s="391" t="str">
        <f t="shared" si="329"/>
        <v>0</v>
      </c>
      <c r="CB246" s="391" t="str">
        <f t="shared" si="330"/>
        <v>0</v>
      </c>
      <c r="CC246" s="405">
        <f t="shared" si="331"/>
        <v>0</v>
      </c>
      <c r="CD246" s="405" t="str">
        <f t="shared" si="332"/>
        <v>0m0</v>
      </c>
      <c r="CE246" s="392">
        <f t="shared" si="333"/>
        <v>0</v>
      </c>
      <c r="CF246" s="392">
        <f t="shared" si="334"/>
        <v>0</v>
      </c>
      <c r="CG246" s="405">
        <f t="shared" si="335"/>
        <v>0</v>
      </c>
      <c r="CH246" s="406">
        <f t="shared" si="336"/>
        <v>0</v>
      </c>
      <c r="CI246" s="391" t="str">
        <f t="shared" si="337"/>
        <v>0</v>
      </c>
      <c r="CJ246" s="391" t="str">
        <f t="shared" si="338"/>
        <v>0</v>
      </c>
      <c r="CK246" s="405">
        <f t="shared" si="339"/>
        <v>0</v>
      </c>
      <c r="CL246" s="405" t="str">
        <f t="shared" si="340"/>
        <v>0m0</v>
      </c>
      <c r="CM246" s="392">
        <f t="shared" si="341"/>
        <v>0</v>
      </c>
      <c r="CN246" s="392">
        <f t="shared" si="342"/>
        <v>0</v>
      </c>
      <c r="CO246" s="405">
        <f t="shared" si="343"/>
        <v>0</v>
      </c>
      <c r="CP246" s="406">
        <f t="shared" si="344"/>
        <v>0</v>
      </c>
      <c r="CQ246" s="391" t="str">
        <f t="shared" si="345"/>
        <v>0</v>
      </c>
      <c r="CR246" s="391" t="str">
        <f t="shared" si="346"/>
        <v>0</v>
      </c>
      <c r="CS246" s="405">
        <f t="shared" si="347"/>
        <v>0</v>
      </c>
      <c r="CT246" s="405" t="str">
        <f t="shared" si="348"/>
        <v>0m0</v>
      </c>
      <c r="CU246" s="405">
        <f t="shared" si="349"/>
        <v>0</v>
      </c>
      <c r="CV246" s="405">
        <f t="shared" si="350"/>
        <v>0</v>
      </c>
      <c r="CW246" s="405">
        <f t="shared" si="351"/>
        <v>0</v>
      </c>
      <c r="CX246" s="405">
        <f t="shared" si="352"/>
        <v>0</v>
      </c>
      <c r="CY246" s="405">
        <f t="shared" si="353"/>
        <v>0</v>
      </c>
      <c r="CZ246" s="405" t="str">
        <f t="shared" si="354"/>
        <v/>
      </c>
      <c r="DA246" s="405" t="str">
        <f t="shared" si="355"/>
        <v/>
      </c>
      <c r="DB246" s="405" t="str">
        <f t="shared" si="356"/>
        <v/>
      </c>
      <c r="DC246" s="405" t="str">
        <f t="shared" si="357"/>
        <v/>
      </c>
      <c r="DD246" s="405" t="str">
        <f t="shared" si="358"/>
        <v/>
      </c>
      <c r="DE246" s="405"/>
      <c r="DG246" s="405" t="str">
        <f t="shared" si="359"/>
        <v/>
      </c>
      <c r="DH246" s="405" t="str">
        <f t="shared" si="360"/>
        <v/>
      </c>
      <c r="DI246" s="405">
        <f t="shared" si="361"/>
        <v>0</v>
      </c>
      <c r="DJ246" s="405" t="str">
        <f t="shared" si="362"/>
        <v/>
      </c>
      <c r="DK246" s="405" t="str">
        <f t="shared" si="363"/>
        <v/>
      </c>
      <c r="DL246" s="405" t="str">
        <f t="shared" si="364"/>
        <v/>
      </c>
      <c r="DM246" s="405" t="str">
        <f t="shared" si="365"/>
        <v/>
      </c>
      <c r="DN246" s="405" t="str">
        <f t="shared" si="366"/>
        <v/>
      </c>
      <c r="DO246" s="405" t="str">
        <f t="shared" si="367"/>
        <v/>
      </c>
      <c r="DS246" s="386">
        <f t="shared" si="370"/>
        <v>0</v>
      </c>
      <c r="DT246" s="386">
        <f t="shared" si="368"/>
        <v>0</v>
      </c>
      <c r="DU246" s="404">
        <f t="shared" si="369"/>
        <v>0</v>
      </c>
    </row>
    <row r="247" spans="1:125" s="404" customFormat="1" ht="18" hidden="1" customHeight="1">
      <c r="A247" s="140" t="str">
        <f t="shared" si="293"/>
        <v/>
      </c>
      <c r="B247" s="153"/>
      <c r="C247" s="31" t="str">
        <f>IF(B247="","",VLOOKUP(B247,学連登録!$C$2:$G$3000,2,FALSE))</f>
        <v/>
      </c>
      <c r="D247" s="32" t="str">
        <f>IF(B247="","",VLOOKUP(B247,学連登録!$C$2:$G$3000,3,FALSE))</f>
        <v/>
      </c>
      <c r="E247" s="33" t="str">
        <f>IF(B247="","",VLOOKUP(B247,学連登録!$C$2:$G$3000,4,FALSE))</f>
        <v/>
      </c>
      <c r="F247" s="376" t="str">
        <f>IF(B247="","",VLOOKUP(B247,学連登録!$C$2:$I$3000,7,FALSE))</f>
        <v/>
      </c>
      <c r="G247" s="154"/>
      <c r="H247" s="915"/>
      <c r="I247" s="916"/>
      <c r="J247" s="155"/>
      <c r="K247" s="887"/>
      <c r="L247" s="888"/>
      <c r="M247" s="155"/>
      <c r="N247" s="881"/>
      <c r="O247" s="882"/>
      <c r="P247" s="154"/>
      <c r="Q247" s="887"/>
      <c r="R247" s="888"/>
      <c r="S247" s="154"/>
      <c r="T247" s="887"/>
      <c r="U247" s="888"/>
      <c r="V247" s="101" t="str">
        <f>IF(B247="","",VLOOKUP(B247,学連登録!$C$2:$H$3000,6,FALSE))</f>
        <v/>
      </c>
      <c r="W247" s="370"/>
      <c r="X247" s="152"/>
      <c r="Y247" s="116" t="str">
        <f t="shared" si="371"/>
        <v/>
      </c>
      <c r="Z247" s="97" t="str">
        <f>IF(G247="","",VLOOKUP(G247,種目名!$O$5:$T$104,3,0))</f>
        <v/>
      </c>
      <c r="AA247" s="98" t="str">
        <f>IF(J247="","",VLOOKUP(J247,種目名!$O$5:$T$104,3,0))</f>
        <v/>
      </c>
      <c r="AB247" s="117" t="str">
        <f>IF(M247="","",VLOOKUP(M247,種目名!$O$5:$T$104,3,0))</f>
        <v/>
      </c>
      <c r="AC247" s="117" t="str">
        <f>IF(P247="","",VLOOKUP(AF247,種目名!$O$5:$T$104,3,0))</f>
        <v/>
      </c>
      <c r="AD247" s="118" t="str">
        <f>IF(S247="","",VLOOKUP(AI247,種目名!$O$5:$T$104,3,0))</f>
        <v/>
      </c>
      <c r="AE247" s="115">
        <f t="shared" si="372"/>
        <v>0</v>
      </c>
      <c r="AF247" s="152" t="str">
        <f t="shared" si="373"/>
        <v/>
      </c>
      <c r="AG247" s="152" t="str">
        <f t="shared" si="374"/>
        <v/>
      </c>
      <c r="AH247" s="115">
        <f t="shared" si="375"/>
        <v>0</v>
      </c>
      <c r="AI247" s="152" t="str">
        <f t="shared" si="376"/>
        <v/>
      </c>
      <c r="AJ247" s="152" t="str">
        <f t="shared" si="377"/>
        <v/>
      </c>
      <c r="AK247" s="383"/>
      <c r="AL247" s="166">
        <f t="shared" si="294"/>
        <v>0</v>
      </c>
      <c r="AM247" s="392">
        <f t="shared" si="295"/>
        <v>0</v>
      </c>
      <c r="AN247" s="392">
        <f>COUNTIF($B$12:B247,B247)</f>
        <v>0</v>
      </c>
      <c r="AO247" s="392"/>
      <c r="AP247" s="392" t="str">
        <f t="shared" si="296"/>
        <v/>
      </c>
      <c r="AQ247" s="392" t="str">
        <f t="shared" si="297"/>
        <v/>
      </c>
      <c r="AR247" s="392" t="str">
        <f t="shared" si="298"/>
        <v/>
      </c>
      <c r="AS247" s="392" t="str">
        <f t="shared" si="299"/>
        <v/>
      </c>
      <c r="AT247" s="392">
        <f t="shared" si="300"/>
        <v>0</v>
      </c>
      <c r="AU247" s="392" t="str">
        <f t="shared" si="301"/>
        <v/>
      </c>
      <c r="AV247" s="392" t="str">
        <f t="shared" si="302"/>
        <v/>
      </c>
      <c r="AW247" s="392" t="str">
        <f t="shared" si="303"/>
        <v/>
      </c>
      <c r="AX247" s="392" t="str">
        <f t="shared" si="304"/>
        <v/>
      </c>
      <c r="AY247" s="392" t="str">
        <f t="shared" si="305"/>
        <v/>
      </c>
      <c r="AZ247" s="392" t="str">
        <f t="shared" si="306"/>
        <v/>
      </c>
      <c r="BA247" s="392" t="str">
        <f t="shared" si="307"/>
        <v/>
      </c>
      <c r="BB247" s="392" t="str">
        <f t="shared" si="308"/>
        <v/>
      </c>
      <c r="BC247" s="392" t="str">
        <f t="shared" si="309"/>
        <v/>
      </c>
      <c r="BD247" s="396" t="str">
        <f t="shared" si="310"/>
        <v/>
      </c>
      <c r="BE247" s="386">
        <f t="shared" si="311"/>
        <v>0</v>
      </c>
      <c r="BF247" s="152"/>
      <c r="BG247" s="392">
        <f t="shared" si="312"/>
        <v>0</v>
      </c>
      <c r="BH247" s="392">
        <f t="shared" si="313"/>
        <v>0</v>
      </c>
      <c r="BI247" s="405">
        <f t="shared" si="314"/>
        <v>0</v>
      </c>
      <c r="BJ247" s="406">
        <f t="shared" si="290"/>
        <v>0</v>
      </c>
      <c r="BK247" s="391" t="str">
        <f t="shared" si="291"/>
        <v>0</v>
      </c>
      <c r="BL247" s="391" t="str">
        <f t="shared" si="292"/>
        <v>0</v>
      </c>
      <c r="BM247" s="405">
        <f t="shared" si="315"/>
        <v>0</v>
      </c>
      <c r="BN247" s="405" t="str">
        <f t="shared" si="316"/>
        <v>0m0</v>
      </c>
      <c r="BO247" s="392">
        <f t="shared" si="317"/>
        <v>0</v>
      </c>
      <c r="BP247" s="392">
        <f t="shared" si="318"/>
        <v>0</v>
      </c>
      <c r="BQ247" s="405">
        <f t="shared" si="319"/>
        <v>0</v>
      </c>
      <c r="BR247" s="406">
        <f t="shared" si="320"/>
        <v>0</v>
      </c>
      <c r="BS247" s="391" t="str">
        <f t="shared" si="321"/>
        <v>0</v>
      </c>
      <c r="BT247" s="391" t="str">
        <f t="shared" si="322"/>
        <v>0</v>
      </c>
      <c r="BU247" s="405">
        <f t="shared" si="323"/>
        <v>0</v>
      </c>
      <c r="BV247" s="405" t="str">
        <f t="shared" si="324"/>
        <v>0m0</v>
      </c>
      <c r="BW247" s="392">
        <f t="shared" si="325"/>
        <v>0</v>
      </c>
      <c r="BX247" s="392">
        <f t="shared" si="326"/>
        <v>0</v>
      </c>
      <c r="BY247" s="405">
        <f t="shared" si="327"/>
        <v>0</v>
      </c>
      <c r="BZ247" s="406">
        <f t="shared" si="328"/>
        <v>0</v>
      </c>
      <c r="CA247" s="391" t="str">
        <f t="shared" si="329"/>
        <v>0</v>
      </c>
      <c r="CB247" s="391" t="str">
        <f t="shared" si="330"/>
        <v>0</v>
      </c>
      <c r="CC247" s="405">
        <f t="shared" si="331"/>
        <v>0</v>
      </c>
      <c r="CD247" s="405" t="str">
        <f t="shared" si="332"/>
        <v>0m0</v>
      </c>
      <c r="CE247" s="392">
        <f t="shared" si="333"/>
        <v>0</v>
      </c>
      <c r="CF247" s="392">
        <f t="shared" si="334"/>
        <v>0</v>
      </c>
      <c r="CG247" s="405">
        <f t="shared" si="335"/>
        <v>0</v>
      </c>
      <c r="CH247" s="406">
        <f t="shared" si="336"/>
        <v>0</v>
      </c>
      <c r="CI247" s="391" t="str">
        <f t="shared" si="337"/>
        <v>0</v>
      </c>
      <c r="CJ247" s="391" t="str">
        <f t="shared" si="338"/>
        <v>0</v>
      </c>
      <c r="CK247" s="405">
        <f t="shared" si="339"/>
        <v>0</v>
      </c>
      <c r="CL247" s="405" t="str">
        <f t="shared" si="340"/>
        <v>0m0</v>
      </c>
      <c r="CM247" s="392">
        <f t="shared" si="341"/>
        <v>0</v>
      </c>
      <c r="CN247" s="392">
        <f t="shared" si="342"/>
        <v>0</v>
      </c>
      <c r="CO247" s="405">
        <f t="shared" si="343"/>
        <v>0</v>
      </c>
      <c r="CP247" s="406">
        <f t="shared" si="344"/>
        <v>0</v>
      </c>
      <c r="CQ247" s="391" t="str">
        <f t="shared" si="345"/>
        <v>0</v>
      </c>
      <c r="CR247" s="391" t="str">
        <f t="shared" si="346"/>
        <v>0</v>
      </c>
      <c r="CS247" s="405">
        <f t="shared" si="347"/>
        <v>0</v>
      </c>
      <c r="CT247" s="405" t="str">
        <f t="shared" si="348"/>
        <v>0m0</v>
      </c>
      <c r="CU247" s="405">
        <f t="shared" si="349"/>
        <v>0</v>
      </c>
      <c r="CV247" s="405">
        <f t="shared" si="350"/>
        <v>0</v>
      </c>
      <c r="CW247" s="405">
        <f t="shared" si="351"/>
        <v>0</v>
      </c>
      <c r="CX247" s="405">
        <f t="shared" si="352"/>
        <v>0</v>
      </c>
      <c r="CY247" s="405">
        <f t="shared" si="353"/>
        <v>0</v>
      </c>
      <c r="CZ247" s="405" t="str">
        <f t="shared" si="354"/>
        <v/>
      </c>
      <c r="DA247" s="405" t="str">
        <f t="shared" si="355"/>
        <v/>
      </c>
      <c r="DB247" s="405" t="str">
        <f t="shared" si="356"/>
        <v/>
      </c>
      <c r="DC247" s="405" t="str">
        <f t="shared" si="357"/>
        <v/>
      </c>
      <c r="DD247" s="405" t="str">
        <f t="shared" si="358"/>
        <v/>
      </c>
      <c r="DE247" s="405"/>
      <c r="DG247" s="405" t="str">
        <f t="shared" si="359"/>
        <v/>
      </c>
      <c r="DH247" s="405" t="str">
        <f t="shared" si="360"/>
        <v/>
      </c>
      <c r="DI247" s="405">
        <f t="shared" si="361"/>
        <v>0</v>
      </c>
      <c r="DJ247" s="405" t="str">
        <f t="shared" si="362"/>
        <v/>
      </c>
      <c r="DK247" s="405" t="str">
        <f t="shared" si="363"/>
        <v/>
      </c>
      <c r="DL247" s="405" t="str">
        <f t="shared" si="364"/>
        <v/>
      </c>
      <c r="DM247" s="405" t="str">
        <f t="shared" si="365"/>
        <v/>
      </c>
      <c r="DN247" s="405" t="str">
        <f t="shared" si="366"/>
        <v/>
      </c>
      <c r="DO247" s="405" t="str">
        <f t="shared" si="367"/>
        <v/>
      </c>
      <c r="DS247" s="386">
        <f t="shared" si="370"/>
        <v>0</v>
      </c>
      <c r="DT247" s="386">
        <f t="shared" si="368"/>
        <v>0</v>
      </c>
      <c r="DU247" s="404">
        <f t="shared" si="369"/>
        <v>0</v>
      </c>
    </row>
    <row r="248" spans="1:125" s="404" customFormat="1" ht="18" hidden="1" customHeight="1">
      <c r="A248" s="140" t="str">
        <f t="shared" si="293"/>
        <v/>
      </c>
      <c r="B248" s="153"/>
      <c r="C248" s="31" t="str">
        <f>IF(B248="","",VLOOKUP(B248,学連登録!$C$2:$G$3000,2,FALSE))</f>
        <v/>
      </c>
      <c r="D248" s="32" t="str">
        <f>IF(B248="","",VLOOKUP(B248,学連登録!$C$2:$G$3000,3,FALSE))</f>
        <v/>
      </c>
      <c r="E248" s="33" t="str">
        <f>IF(B248="","",VLOOKUP(B248,学連登録!$C$2:$G$3000,4,FALSE))</f>
        <v/>
      </c>
      <c r="F248" s="376" t="str">
        <f>IF(B248="","",VLOOKUP(B248,学連登録!$C$2:$I$3000,7,FALSE))</f>
        <v/>
      </c>
      <c r="G248" s="154"/>
      <c r="H248" s="915"/>
      <c r="I248" s="916"/>
      <c r="J248" s="155"/>
      <c r="K248" s="887"/>
      <c r="L248" s="888"/>
      <c r="M248" s="155"/>
      <c r="N248" s="881"/>
      <c r="O248" s="882"/>
      <c r="P248" s="154"/>
      <c r="Q248" s="887"/>
      <c r="R248" s="888"/>
      <c r="S248" s="154"/>
      <c r="T248" s="887"/>
      <c r="U248" s="888"/>
      <c r="V248" s="101" t="str">
        <f>IF(B248="","",VLOOKUP(B248,学連登録!$C$2:$H$3000,6,FALSE))</f>
        <v/>
      </c>
      <c r="W248" s="370"/>
      <c r="X248" s="152"/>
      <c r="Y248" s="116" t="str">
        <f t="shared" si="371"/>
        <v/>
      </c>
      <c r="Z248" s="97" t="str">
        <f>IF(G248="","",VLOOKUP(G248,種目名!$O$5:$T$104,3,0))</f>
        <v/>
      </c>
      <c r="AA248" s="98" t="str">
        <f>IF(J248="","",VLOOKUP(J248,種目名!$O$5:$T$104,3,0))</f>
        <v/>
      </c>
      <c r="AB248" s="117" t="str">
        <f>IF(M248="","",VLOOKUP(M248,種目名!$O$5:$T$104,3,0))</f>
        <v/>
      </c>
      <c r="AC248" s="117" t="str">
        <f>IF(P248="","",VLOOKUP(AF248,種目名!$O$5:$T$104,3,0))</f>
        <v/>
      </c>
      <c r="AD248" s="118" t="str">
        <f>IF(S248="","",VLOOKUP(AI248,種目名!$O$5:$T$104,3,0))</f>
        <v/>
      </c>
      <c r="AE248" s="115">
        <f t="shared" si="372"/>
        <v>0</v>
      </c>
      <c r="AF248" s="152" t="str">
        <f t="shared" si="373"/>
        <v/>
      </c>
      <c r="AG248" s="152" t="str">
        <f t="shared" si="374"/>
        <v/>
      </c>
      <c r="AH248" s="115">
        <f t="shared" si="375"/>
        <v>0</v>
      </c>
      <c r="AI248" s="152" t="str">
        <f t="shared" si="376"/>
        <v/>
      </c>
      <c r="AJ248" s="152" t="str">
        <f t="shared" si="377"/>
        <v/>
      </c>
      <c r="AK248" s="383"/>
      <c r="AL248" s="166">
        <f t="shared" si="294"/>
        <v>0</v>
      </c>
      <c r="AM248" s="392">
        <f t="shared" si="295"/>
        <v>0</v>
      </c>
      <c r="AN248" s="392">
        <f>COUNTIF($B$12:B248,B248)</f>
        <v>0</v>
      </c>
      <c r="AO248" s="392"/>
      <c r="AP248" s="392" t="str">
        <f t="shared" si="296"/>
        <v/>
      </c>
      <c r="AQ248" s="392" t="str">
        <f t="shared" si="297"/>
        <v/>
      </c>
      <c r="AR248" s="392" t="str">
        <f t="shared" si="298"/>
        <v/>
      </c>
      <c r="AS248" s="392" t="str">
        <f t="shared" si="299"/>
        <v/>
      </c>
      <c r="AT248" s="392">
        <f t="shared" si="300"/>
        <v>0</v>
      </c>
      <c r="AU248" s="392" t="str">
        <f t="shared" si="301"/>
        <v/>
      </c>
      <c r="AV248" s="392" t="str">
        <f t="shared" si="302"/>
        <v/>
      </c>
      <c r="AW248" s="392" t="str">
        <f t="shared" si="303"/>
        <v/>
      </c>
      <c r="AX248" s="392" t="str">
        <f t="shared" si="304"/>
        <v/>
      </c>
      <c r="AY248" s="392" t="str">
        <f t="shared" si="305"/>
        <v/>
      </c>
      <c r="AZ248" s="392" t="str">
        <f t="shared" si="306"/>
        <v/>
      </c>
      <c r="BA248" s="392" t="str">
        <f t="shared" si="307"/>
        <v/>
      </c>
      <c r="BB248" s="392" t="str">
        <f t="shared" si="308"/>
        <v/>
      </c>
      <c r="BC248" s="392" t="str">
        <f t="shared" si="309"/>
        <v/>
      </c>
      <c r="BD248" s="396" t="str">
        <f t="shared" si="310"/>
        <v/>
      </c>
      <c r="BE248" s="386">
        <f t="shared" si="311"/>
        <v>0</v>
      </c>
      <c r="BF248" s="152"/>
      <c r="BG248" s="392">
        <f t="shared" si="312"/>
        <v>0</v>
      </c>
      <c r="BH248" s="392">
        <f t="shared" si="313"/>
        <v>0</v>
      </c>
      <c r="BI248" s="405">
        <f t="shared" si="314"/>
        <v>0</v>
      </c>
      <c r="BJ248" s="406">
        <f t="shared" si="290"/>
        <v>0</v>
      </c>
      <c r="BK248" s="391" t="str">
        <f t="shared" si="291"/>
        <v>0</v>
      </c>
      <c r="BL248" s="391" t="str">
        <f t="shared" si="292"/>
        <v>0</v>
      </c>
      <c r="BM248" s="405">
        <f t="shared" si="315"/>
        <v>0</v>
      </c>
      <c r="BN248" s="405" t="str">
        <f t="shared" si="316"/>
        <v>0m0</v>
      </c>
      <c r="BO248" s="392">
        <f t="shared" si="317"/>
        <v>0</v>
      </c>
      <c r="BP248" s="392">
        <f t="shared" si="318"/>
        <v>0</v>
      </c>
      <c r="BQ248" s="405">
        <f t="shared" si="319"/>
        <v>0</v>
      </c>
      <c r="BR248" s="406">
        <f t="shared" si="320"/>
        <v>0</v>
      </c>
      <c r="BS248" s="391" t="str">
        <f t="shared" si="321"/>
        <v>0</v>
      </c>
      <c r="BT248" s="391" t="str">
        <f t="shared" si="322"/>
        <v>0</v>
      </c>
      <c r="BU248" s="405">
        <f t="shared" si="323"/>
        <v>0</v>
      </c>
      <c r="BV248" s="405" t="str">
        <f t="shared" si="324"/>
        <v>0m0</v>
      </c>
      <c r="BW248" s="392">
        <f t="shared" si="325"/>
        <v>0</v>
      </c>
      <c r="BX248" s="392">
        <f t="shared" si="326"/>
        <v>0</v>
      </c>
      <c r="BY248" s="405">
        <f t="shared" si="327"/>
        <v>0</v>
      </c>
      <c r="BZ248" s="406">
        <f t="shared" si="328"/>
        <v>0</v>
      </c>
      <c r="CA248" s="391" t="str">
        <f t="shared" si="329"/>
        <v>0</v>
      </c>
      <c r="CB248" s="391" t="str">
        <f t="shared" si="330"/>
        <v>0</v>
      </c>
      <c r="CC248" s="405">
        <f t="shared" si="331"/>
        <v>0</v>
      </c>
      <c r="CD248" s="405" t="str">
        <f t="shared" si="332"/>
        <v>0m0</v>
      </c>
      <c r="CE248" s="392">
        <f t="shared" si="333"/>
        <v>0</v>
      </c>
      <c r="CF248" s="392">
        <f t="shared" si="334"/>
        <v>0</v>
      </c>
      <c r="CG248" s="405">
        <f t="shared" si="335"/>
        <v>0</v>
      </c>
      <c r="CH248" s="406">
        <f t="shared" si="336"/>
        <v>0</v>
      </c>
      <c r="CI248" s="391" t="str">
        <f t="shared" si="337"/>
        <v>0</v>
      </c>
      <c r="CJ248" s="391" t="str">
        <f t="shared" si="338"/>
        <v>0</v>
      </c>
      <c r="CK248" s="405">
        <f t="shared" si="339"/>
        <v>0</v>
      </c>
      <c r="CL248" s="405" t="str">
        <f t="shared" si="340"/>
        <v>0m0</v>
      </c>
      <c r="CM248" s="392">
        <f t="shared" si="341"/>
        <v>0</v>
      </c>
      <c r="CN248" s="392">
        <f t="shared" si="342"/>
        <v>0</v>
      </c>
      <c r="CO248" s="405">
        <f t="shared" si="343"/>
        <v>0</v>
      </c>
      <c r="CP248" s="406">
        <f t="shared" si="344"/>
        <v>0</v>
      </c>
      <c r="CQ248" s="391" t="str">
        <f t="shared" si="345"/>
        <v>0</v>
      </c>
      <c r="CR248" s="391" t="str">
        <f t="shared" si="346"/>
        <v>0</v>
      </c>
      <c r="CS248" s="405">
        <f t="shared" si="347"/>
        <v>0</v>
      </c>
      <c r="CT248" s="405" t="str">
        <f t="shared" si="348"/>
        <v>0m0</v>
      </c>
      <c r="CU248" s="405">
        <f t="shared" si="349"/>
        <v>0</v>
      </c>
      <c r="CV248" s="405">
        <f t="shared" si="350"/>
        <v>0</v>
      </c>
      <c r="CW248" s="405">
        <f t="shared" si="351"/>
        <v>0</v>
      </c>
      <c r="CX248" s="405">
        <f t="shared" si="352"/>
        <v>0</v>
      </c>
      <c r="CY248" s="405">
        <f t="shared" si="353"/>
        <v>0</v>
      </c>
      <c r="CZ248" s="405" t="str">
        <f t="shared" si="354"/>
        <v/>
      </c>
      <c r="DA248" s="405" t="str">
        <f t="shared" si="355"/>
        <v/>
      </c>
      <c r="DB248" s="405" t="str">
        <f t="shared" si="356"/>
        <v/>
      </c>
      <c r="DC248" s="405" t="str">
        <f t="shared" si="357"/>
        <v/>
      </c>
      <c r="DD248" s="405" t="str">
        <f t="shared" si="358"/>
        <v/>
      </c>
      <c r="DE248" s="405"/>
      <c r="DG248" s="405" t="str">
        <f t="shared" si="359"/>
        <v/>
      </c>
      <c r="DH248" s="405" t="str">
        <f t="shared" si="360"/>
        <v/>
      </c>
      <c r="DI248" s="405">
        <f t="shared" si="361"/>
        <v>0</v>
      </c>
      <c r="DJ248" s="405" t="str">
        <f t="shared" si="362"/>
        <v/>
      </c>
      <c r="DK248" s="405" t="str">
        <f t="shared" si="363"/>
        <v/>
      </c>
      <c r="DL248" s="405" t="str">
        <f t="shared" si="364"/>
        <v/>
      </c>
      <c r="DM248" s="405" t="str">
        <f t="shared" si="365"/>
        <v/>
      </c>
      <c r="DN248" s="405" t="str">
        <f t="shared" si="366"/>
        <v/>
      </c>
      <c r="DO248" s="405" t="str">
        <f t="shared" si="367"/>
        <v/>
      </c>
      <c r="DS248" s="386">
        <f t="shared" si="370"/>
        <v>0</v>
      </c>
      <c r="DT248" s="386">
        <f t="shared" si="368"/>
        <v>0</v>
      </c>
      <c r="DU248" s="404">
        <f t="shared" si="369"/>
        <v>0</v>
      </c>
    </row>
    <row r="249" spans="1:125" s="404" customFormat="1" ht="18" hidden="1" customHeight="1">
      <c r="A249" s="140" t="str">
        <f t="shared" si="293"/>
        <v/>
      </c>
      <c r="B249" s="153"/>
      <c r="C249" s="31" t="str">
        <f>IF(B249="","",VLOOKUP(B249,学連登録!$C$2:$G$3000,2,FALSE))</f>
        <v/>
      </c>
      <c r="D249" s="32" t="str">
        <f>IF(B249="","",VLOOKUP(B249,学連登録!$C$2:$G$3000,3,FALSE))</f>
        <v/>
      </c>
      <c r="E249" s="33" t="str">
        <f>IF(B249="","",VLOOKUP(B249,学連登録!$C$2:$G$3000,4,FALSE))</f>
        <v/>
      </c>
      <c r="F249" s="376" t="str">
        <f>IF(B249="","",VLOOKUP(B249,学連登録!$C$2:$I$3000,7,FALSE))</f>
        <v/>
      </c>
      <c r="G249" s="154"/>
      <c r="H249" s="915"/>
      <c r="I249" s="916"/>
      <c r="J249" s="155"/>
      <c r="K249" s="887"/>
      <c r="L249" s="888"/>
      <c r="M249" s="155"/>
      <c r="N249" s="881"/>
      <c r="O249" s="882"/>
      <c r="P249" s="154"/>
      <c r="Q249" s="887"/>
      <c r="R249" s="888"/>
      <c r="S249" s="154"/>
      <c r="T249" s="887"/>
      <c r="U249" s="888"/>
      <c r="V249" s="101" t="str">
        <f>IF(B249="","",VLOOKUP(B249,学連登録!$C$2:$H$3000,6,FALSE))</f>
        <v/>
      </c>
      <c r="W249" s="370"/>
      <c r="X249" s="152"/>
      <c r="Y249" s="116" t="str">
        <f t="shared" si="371"/>
        <v/>
      </c>
      <c r="Z249" s="97" t="str">
        <f>IF(G249="","",VLOOKUP(G249,種目名!$O$5:$T$104,3,0))</f>
        <v/>
      </c>
      <c r="AA249" s="98" t="str">
        <f>IF(J249="","",VLOOKUP(J249,種目名!$O$5:$T$104,3,0))</f>
        <v/>
      </c>
      <c r="AB249" s="117" t="str">
        <f>IF(M249="","",VLOOKUP(M249,種目名!$O$5:$T$104,3,0))</f>
        <v/>
      </c>
      <c r="AC249" s="117" t="str">
        <f>IF(P249="","",VLOOKUP(AF249,種目名!$O$5:$T$104,3,0))</f>
        <v/>
      </c>
      <c r="AD249" s="118" t="str">
        <f>IF(S249="","",VLOOKUP(AI249,種目名!$O$5:$T$104,3,0))</f>
        <v/>
      </c>
      <c r="AE249" s="115">
        <f t="shared" si="372"/>
        <v>0</v>
      </c>
      <c r="AF249" s="152" t="str">
        <f t="shared" si="373"/>
        <v/>
      </c>
      <c r="AG249" s="152" t="str">
        <f t="shared" si="374"/>
        <v/>
      </c>
      <c r="AH249" s="115">
        <f t="shared" si="375"/>
        <v>0</v>
      </c>
      <c r="AI249" s="152" t="str">
        <f t="shared" si="376"/>
        <v/>
      </c>
      <c r="AJ249" s="152" t="str">
        <f t="shared" si="377"/>
        <v/>
      </c>
      <c r="AK249" s="383"/>
      <c r="AL249" s="166">
        <f t="shared" si="294"/>
        <v>0</v>
      </c>
      <c r="AM249" s="392">
        <f t="shared" si="295"/>
        <v>0</v>
      </c>
      <c r="AN249" s="392">
        <f>COUNTIF($B$12:B249,B249)</f>
        <v>0</v>
      </c>
      <c r="AO249" s="392"/>
      <c r="AP249" s="392" t="str">
        <f t="shared" si="296"/>
        <v/>
      </c>
      <c r="AQ249" s="392" t="str">
        <f t="shared" si="297"/>
        <v/>
      </c>
      <c r="AR249" s="392" t="str">
        <f t="shared" si="298"/>
        <v/>
      </c>
      <c r="AS249" s="392" t="str">
        <f t="shared" si="299"/>
        <v/>
      </c>
      <c r="AT249" s="392">
        <f t="shared" si="300"/>
        <v>0</v>
      </c>
      <c r="AU249" s="392" t="str">
        <f t="shared" si="301"/>
        <v/>
      </c>
      <c r="AV249" s="392" t="str">
        <f t="shared" si="302"/>
        <v/>
      </c>
      <c r="AW249" s="392" t="str">
        <f t="shared" si="303"/>
        <v/>
      </c>
      <c r="AX249" s="392" t="str">
        <f t="shared" si="304"/>
        <v/>
      </c>
      <c r="AY249" s="392" t="str">
        <f t="shared" si="305"/>
        <v/>
      </c>
      <c r="AZ249" s="392" t="str">
        <f t="shared" si="306"/>
        <v/>
      </c>
      <c r="BA249" s="392" t="str">
        <f t="shared" si="307"/>
        <v/>
      </c>
      <c r="BB249" s="392" t="str">
        <f t="shared" si="308"/>
        <v/>
      </c>
      <c r="BC249" s="392" t="str">
        <f t="shared" si="309"/>
        <v/>
      </c>
      <c r="BD249" s="396" t="str">
        <f t="shared" si="310"/>
        <v/>
      </c>
      <c r="BE249" s="386">
        <f t="shared" si="311"/>
        <v>0</v>
      </c>
      <c r="BF249" s="152"/>
      <c r="BG249" s="392">
        <f t="shared" si="312"/>
        <v>0</v>
      </c>
      <c r="BH249" s="392">
        <f t="shared" si="313"/>
        <v>0</v>
      </c>
      <c r="BI249" s="405">
        <f t="shared" si="314"/>
        <v>0</v>
      </c>
      <c r="BJ249" s="406">
        <f t="shared" si="290"/>
        <v>0</v>
      </c>
      <c r="BK249" s="391" t="str">
        <f t="shared" si="291"/>
        <v>0</v>
      </c>
      <c r="BL249" s="391" t="str">
        <f t="shared" si="292"/>
        <v>0</v>
      </c>
      <c r="BM249" s="405">
        <f t="shared" si="315"/>
        <v>0</v>
      </c>
      <c r="BN249" s="405" t="str">
        <f t="shared" si="316"/>
        <v>0m0</v>
      </c>
      <c r="BO249" s="392">
        <f t="shared" si="317"/>
        <v>0</v>
      </c>
      <c r="BP249" s="392">
        <f t="shared" si="318"/>
        <v>0</v>
      </c>
      <c r="BQ249" s="405">
        <f t="shared" si="319"/>
        <v>0</v>
      </c>
      <c r="BR249" s="406">
        <f t="shared" si="320"/>
        <v>0</v>
      </c>
      <c r="BS249" s="391" t="str">
        <f t="shared" si="321"/>
        <v>0</v>
      </c>
      <c r="BT249" s="391" t="str">
        <f t="shared" si="322"/>
        <v>0</v>
      </c>
      <c r="BU249" s="405">
        <f t="shared" si="323"/>
        <v>0</v>
      </c>
      <c r="BV249" s="405" t="str">
        <f t="shared" si="324"/>
        <v>0m0</v>
      </c>
      <c r="BW249" s="392">
        <f t="shared" si="325"/>
        <v>0</v>
      </c>
      <c r="BX249" s="392">
        <f t="shared" si="326"/>
        <v>0</v>
      </c>
      <c r="BY249" s="405">
        <f t="shared" si="327"/>
        <v>0</v>
      </c>
      <c r="BZ249" s="406">
        <f t="shared" si="328"/>
        <v>0</v>
      </c>
      <c r="CA249" s="391" t="str">
        <f t="shared" si="329"/>
        <v>0</v>
      </c>
      <c r="CB249" s="391" t="str">
        <f t="shared" si="330"/>
        <v>0</v>
      </c>
      <c r="CC249" s="405">
        <f t="shared" si="331"/>
        <v>0</v>
      </c>
      <c r="CD249" s="405" t="str">
        <f t="shared" si="332"/>
        <v>0m0</v>
      </c>
      <c r="CE249" s="392">
        <f t="shared" si="333"/>
        <v>0</v>
      </c>
      <c r="CF249" s="392">
        <f t="shared" si="334"/>
        <v>0</v>
      </c>
      <c r="CG249" s="405">
        <f t="shared" si="335"/>
        <v>0</v>
      </c>
      <c r="CH249" s="406">
        <f t="shared" si="336"/>
        <v>0</v>
      </c>
      <c r="CI249" s="391" t="str">
        <f t="shared" si="337"/>
        <v>0</v>
      </c>
      <c r="CJ249" s="391" t="str">
        <f t="shared" si="338"/>
        <v>0</v>
      </c>
      <c r="CK249" s="405">
        <f t="shared" si="339"/>
        <v>0</v>
      </c>
      <c r="CL249" s="405" t="str">
        <f t="shared" si="340"/>
        <v>0m0</v>
      </c>
      <c r="CM249" s="392">
        <f t="shared" si="341"/>
        <v>0</v>
      </c>
      <c r="CN249" s="392">
        <f t="shared" si="342"/>
        <v>0</v>
      </c>
      <c r="CO249" s="405">
        <f t="shared" si="343"/>
        <v>0</v>
      </c>
      <c r="CP249" s="406">
        <f t="shared" si="344"/>
        <v>0</v>
      </c>
      <c r="CQ249" s="391" t="str">
        <f t="shared" si="345"/>
        <v>0</v>
      </c>
      <c r="CR249" s="391" t="str">
        <f t="shared" si="346"/>
        <v>0</v>
      </c>
      <c r="CS249" s="405">
        <f t="shared" si="347"/>
        <v>0</v>
      </c>
      <c r="CT249" s="405" t="str">
        <f t="shared" si="348"/>
        <v>0m0</v>
      </c>
      <c r="CU249" s="405">
        <f t="shared" si="349"/>
        <v>0</v>
      </c>
      <c r="CV249" s="405">
        <f t="shared" si="350"/>
        <v>0</v>
      </c>
      <c r="CW249" s="405">
        <f t="shared" si="351"/>
        <v>0</v>
      </c>
      <c r="CX249" s="405">
        <f t="shared" si="352"/>
        <v>0</v>
      </c>
      <c r="CY249" s="405">
        <f t="shared" si="353"/>
        <v>0</v>
      </c>
      <c r="CZ249" s="405" t="str">
        <f t="shared" si="354"/>
        <v/>
      </c>
      <c r="DA249" s="405" t="str">
        <f t="shared" si="355"/>
        <v/>
      </c>
      <c r="DB249" s="405" t="str">
        <f t="shared" si="356"/>
        <v/>
      </c>
      <c r="DC249" s="405" t="str">
        <f t="shared" si="357"/>
        <v/>
      </c>
      <c r="DD249" s="405" t="str">
        <f t="shared" si="358"/>
        <v/>
      </c>
      <c r="DE249" s="405"/>
      <c r="DG249" s="405" t="str">
        <f t="shared" si="359"/>
        <v/>
      </c>
      <c r="DH249" s="405" t="str">
        <f t="shared" si="360"/>
        <v/>
      </c>
      <c r="DI249" s="405">
        <f t="shared" si="361"/>
        <v>0</v>
      </c>
      <c r="DJ249" s="405" t="str">
        <f t="shared" si="362"/>
        <v/>
      </c>
      <c r="DK249" s="405" t="str">
        <f t="shared" si="363"/>
        <v/>
      </c>
      <c r="DL249" s="405" t="str">
        <f t="shared" si="364"/>
        <v/>
      </c>
      <c r="DM249" s="405" t="str">
        <f t="shared" si="365"/>
        <v/>
      </c>
      <c r="DN249" s="405" t="str">
        <f t="shared" si="366"/>
        <v/>
      </c>
      <c r="DO249" s="405" t="str">
        <f t="shared" si="367"/>
        <v/>
      </c>
      <c r="DS249" s="386">
        <f t="shared" si="370"/>
        <v>0</v>
      </c>
      <c r="DT249" s="386">
        <f t="shared" si="368"/>
        <v>0</v>
      </c>
      <c r="DU249" s="404">
        <f t="shared" si="369"/>
        <v>0</v>
      </c>
    </row>
    <row r="250" spans="1:125" s="404" customFormat="1" ht="18" hidden="1" customHeight="1">
      <c r="A250" s="140" t="str">
        <f t="shared" si="293"/>
        <v/>
      </c>
      <c r="B250" s="153"/>
      <c r="C250" s="31" t="str">
        <f>IF(B250="","",VLOOKUP(B250,学連登録!$C$2:$G$3000,2,FALSE))</f>
        <v/>
      </c>
      <c r="D250" s="32" t="str">
        <f>IF(B250="","",VLOOKUP(B250,学連登録!$C$2:$G$3000,3,FALSE))</f>
        <v/>
      </c>
      <c r="E250" s="33" t="str">
        <f>IF(B250="","",VLOOKUP(B250,学連登録!$C$2:$G$3000,4,FALSE))</f>
        <v/>
      </c>
      <c r="F250" s="376" t="str">
        <f>IF(B250="","",VLOOKUP(B250,学連登録!$C$2:$I$3000,7,FALSE))</f>
        <v/>
      </c>
      <c r="G250" s="154"/>
      <c r="H250" s="915"/>
      <c r="I250" s="916"/>
      <c r="J250" s="155"/>
      <c r="K250" s="887"/>
      <c r="L250" s="888"/>
      <c r="M250" s="155"/>
      <c r="N250" s="881"/>
      <c r="O250" s="882"/>
      <c r="P250" s="154"/>
      <c r="Q250" s="887"/>
      <c r="R250" s="888"/>
      <c r="S250" s="154"/>
      <c r="T250" s="887"/>
      <c r="U250" s="888"/>
      <c r="V250" s="101" t="str">
        <f>IF(B250="","",VLOOKUP(B250,学連登録!$C$2:$H$3000,6,FALSE))</f>
        <v/>
      </c>
      <c r="W250" s="370"/>
      <c r="X250" s="152"/>
      <c r="Y250" s="116" t="str">
        <f t="shared" si="371"/>
        <v/>
      </c>
      <c r="Z250" s="97" t="str">
        <f>IF(G250="","",VLOOKUP(G250,種目名!$O$5:$T$104,3,0))</f>
        <v/>
      </c>
      <c r="AA250" s="98" t="str">
        <f>IF(J250="","",VLOOKUP(J250,種目名!$O$5:$T$104,3,0))</f>
        <v/>
      </c>
      <c r="AB250" s="117" t="str">
        <f>IF(M250="","",VLOOKUP(M250,種目名!$O$5:$T$104,3,0))</f>
        <v/>
      </c>
      <c r="AC250" s="117" t="str">
        <f>IF(P250="","",VLOOKUP(AF250,種目名!$O$5:$T$104,3,0))</f>
        <v/>
      </c>
      <c r="AD250" s="118" t="str">
        <f>IF(S250="","",VLOOKUP(AI250,種目名!$O$5:$T$104,3,0))</f>
        <v/>
      </c>
      <c r="AE250" s="115">
        <f t="shared" si="372"/>
        <v>0</v>
      </c>
      <c r="AF250" s="152" t="str">
        <f t="shared" si="373"/>
        <v/>
      </c>
      <c r="AG250" s="152" t="str">
        <f t="shared" si="374"/>
        <v/>
      </c>
      <c r="AH250" s="115">
        <f t="shared" si="375"/>
        <v>0</v>
      </c>
      <c r="AI250" s="152" t="str">
        <f t="shared" si="376"/>
        <v/>
      </c>
      <c r="AJ250" s="152" t="str">
        <f t="shared" si="377"/>
        <v/>
      </c>
      <c r="AK250" s="383"/>
      <c r="AL250" s="166">
        <f t="shared" si="294"/>
        <v>0</v>
      </c>
      <c r="AM250" s="392">
        <f t="shared" si="295"/>
        <v>0</v>
      </c>
      <c r="AN250" s="392">
        <f>COUNTIF($B$12:B250,B250)</f>
        <v>0</v>
      </c>
      <c r="AO250" s="392"/>
      <c r="AP250" s="392" t="str">
        <f t="shared" si="296"/>
        <v/>
      </c>
      <c r="AQ250" s="392" t="str">
        <f t="shared" si="297"/>
        <v/>
      </c>
      <c r="AR250" s="392" t="str">
        <f t="shared" si="298"/>
        <v/>
      </c>
      <c r="AS250" s="392" t="str">
        <f t="shared" si="299"/>
        <v/>
      </c>
      <c r="AT250" s="392">
        <f t="shared" si="300"/>
        <v>0</v>
      </c>
      <c r="AU250" s="392" t="str">
        <f t="shared" si="301"/>
        <v/>
      </c>
      <c r="AV250" s="392" t="str">
        <f t="shared" si="302"/>
        <v/>
      </c>
      <c r="AW250" s="392" t="str">
        <f t="shared" si="303"/>
        <v/>
      </c>
      <c r="AX250" s="392" t="str">
        <f t="shared" si="304"/>
        <v/>
      </c>
      <c r="AY250" s="392" t="str">
        <f t="shared" si="305"/>
        <v/>
      </c>
      <c r="AZ250" s="392" t="str">
        <f t="shared" si="306"/>
        <v/>
      </c>
      <c r="BA250" s="392" t="str">
        <f t="shared" si="307"/>
        <v/>
      </c>
      <c r="BB250" s="392" t="str">
        <f t="shared" si="308"/>
        <v/>
      </c>
      <c r="BC250" s="392" t="str">
        <f t="shared" si="309"/>
        <v/>
      </c>
      <c r="BD250" s="396" t="str">
        <f t="shared" si="310"/>
        <v/>
      </c>
      <c r="BE250" s="386">
        <f t="shared" si="311"/>
        <v>0</v>
      </c>
      <c r="BF250" s="152"/>
      <c r="BG250" s="392">
        <f t="shared" si="312"/>
        <v>0</v>
      </c>
      <c r="BH250" s="392">
        <f t="shared" si="313"/>
        <v>0</v>
      </c>
      <c r="BI250" s="405">
        <f t="shared" si="314"/>
        <v>0</v>
      </c>
      <c r="BJ250" s="406">
        <f t="shared" si="290"/>
        <v>0</v>
      </c>
      <c r="BK250" s="391" t="str">
        <f t="shared" si="291"/>
        <v>0</v>
      </c>
      <c r="BL250" s="391" t="str">
        <f t="shared" si="292"/>
        <v>0</v>
      </c>
      <c r="BM250" s="405">
        <f t="shared" si="315"/>
        <v>0</v>
      </c>
      <c r="BN250" s="405" t="str">
        <f t="shared" si="316"/>
        <v>0m0</v>
      </c>
      <c r="BO250" s="392">
        <f t="shared" si="317"/>
        <v>0</v>
      </c>
      <c r="BP250" s="392">
        <f t="shared" si="318"/>
        <v>0</v>
      </c>
      <c r="BQ250" s="405">
        <f t="shared" si="319"/>
        <v>0</v>
      </c>
      <c r="BR250" s="406">
        <f t="shared" si="320"/>
        <v>0</v>
      </c>
      <c r="BS250" s="391" t="str">
        <f t="shared" si="321"/>
        <v>0</v>
      </c>
      <c r="BT250" s="391" t="str">
        <f t="shared" si="322"/>
        <v>0</v>
      </c>
      <c r="BU250" s="405">
        <f t="shared" si="323"/>
        <v>0</v>
      </c>
      <c r="BV250" s="405" t="str">
        <f t="shared" si="324"/>
        <v>0m0</v>
      </c>
      <c r="BW250" s="392">
        <f t="shared" si="325"/>
        <v>0</v>
      </c>
      <c r="BX250" s="392">
        <f t="shared" si="326"/>
        <v>0</v>
      </c>
      <c r="BY250" s="405">
        <f t="shared" si="327"/>
        <v>0</v>
      </c>
      <c r="BZ250" s="406">
        <f t="shared" si="328"/>
        <v>0</v>
      </c>
      <c r="CA250" s="391" t="str">
        <f t="shared" si="329"/>
        <v>0</v>
      </c>
      <c r="CB250" s="391" t="str">
        <f t="shared" si="330"/>
        <v>0</v>
      </c>
      <c r="CC250" s="405">
        <f t="shared" si="331"/>
        <v>0</v>
      </c>
      <c r="CD250" s="405" t="str">
        <f t="shared" si="332"/>
        <v>0m0</v>
      </c>
      <c r="CE250" s="392">
        <f t="shared" si="333"/>
        <v>0</v>
      </c>
      <c r="CF250" s="392">
        <f t="shared" si="334"/>
        <v>0</v>
      </c>
      <c r="CG250" s="405">
        <f t="shared" si="335"/>
        <v>0</v>
      </c>
      <c r="CH250" s="406">
        <f t="shared" si="336"/>
        <v>0</v>
      </c>
      <c r="CI250" s="391" t="str">
        <f t="shared" si="337"/>
        <v>0</v>
      </c>
      <c r="CJ250" s="391" t="str">
        <f t="shared" si="338"/>
        <v>0</v>
      </c>
      <c r="CK250" s="405">
        <f t="shared" si="339"/>
        <v>0</v>
      </c>
      <c r="CL250" s="405" t="str">
        <f t="shared" si="340"/>
        <v>0m0</v>
      </c>
      <c r="CM250" s="392">
        <f t="shared" si="341"/>
        <v>0</v>
      </c>
      <c r="CN250" s="392">
        <f t="shared" si="342"/>
        <v>0</v>
      </c>
      <c r="CO250" s="405">
        <f t="shared" si="343"/>
        <v>0</v>
      </c>
      <c r="CP250" s="406">
        <f t="shared" si="344"/>
        <v>0</v>
      </c>
      <c r="CQ250" s="391" t="str">
        <f t="shared" si="345"/>
        <v>0</v>
      </c>
      <c r="CR250" s="391" t="str">
        <f t="shared" si="346"/>
        <v>0</v>
      </c>
      <c r="CS250" s="405">
        <f t="shared" si="347"/>
        <v>0</v>
      </c>
      <c r="CT250" s="405" t="str">
        <f t="shared" si="348"/>
        <v>0m0</v>
      </c>
      <c r="CU250" s="405">
        <f t="shared" si="349"/>
        <v>0</v>
      </c>
      <c r="CV250" s="405">
        <f t="shared" si="350"/>
        <v>0</v>
      </c>
      <c r="CW250" s="405">
        <f t="shared" si="351"/>
        <v>0</v>
      </c>
      <c r="CX250" s="405">
        <f t="shared" si="352"/>
        <v>0</v>
      </c>
      <c r="CY250" s="405">
        <f t="shared" si="353"/>
        <v>0</v>
      </c>
      <c r="CZ250" s="405" t="str">
        <f t="shared" si="354"/>
        <v/>
      </c>
      <c r="DA250" s="405" t="str">
        <f t="shared" si="355"/>
        <v/>
      </c>
      <c r="DB250" s="405" t="str">
        <f t="shared" si="356"/>
        <v/>
      </c>
      <c r="DC250" s="405" t="str">
        <f t="shared" si="357"/>
        <v/>
      </c>
      <c r="DD250" s="405" t="str">
        <f t="shared" si="358"/>
        <v/>
      </c>
      <c r="DE250" s="405"/>
      <c r="DG250" s="405" t="str">
        <f t="shared" si="359"/>
        <v/>
      </c>
      <c r="DH250" s="405" t="str">
        <f t="shared" si="360"/>
        <v/>
      </c>
      <c r="DI250" s="405">
        <f t="shared" si="361"/>
        <v>0</v>
      </c>
      <c r="DJ250" s="405" t="str">
        <f t="shared" si="362"/>
        <v/>
      </c>
      <c r="DK250" s="405" t="str">
        <f t="shared" si="363"/>
        <v/>
      </c>
      <c r="DL250" s="405" t="str">
        <f t="shared" si="364"/>
        <v/>
      </c>
      <c r="DM250" s="405" t="str">
        <f t="shared" si="365"/>
        <v/>
      </c>
      <c r="DN250" s="405" t="str">
        <f t="shared" si="366"/>
        <v/>
      </c>
      <c r="DO250" s="405" t="str">
        <f t="shared" si="367"/>
        <v/>
      </c>
      <c r="DS250" s="386">
        <f t="shared" si="370"/>
        <v>0</v>
      </c>
      <c r="DT250" s="386">
        <f t="shared" si="368"/>
        <v>0</v>
      </c>
      <c r="DU250" s="404">
        <f t="shared" si="369"/>
        <v>0</v>
      </c>
    </row>
    <row r="251" spans="1:125" s="404" customFormat="1" ht="18" hidden="1" customHeight="1">
      <c r="A251" s="140" t="str">
        <f t="shared" si="293"/>
        <v/>
      </c>
      <c r="B251" s="153"/>
      <c r="C251" s="31" t="str">
        <f>IF(B251="","",VLOOKUP(B251,学連登録!$C$2:$G$3000,2,FALSE))</f>
        <v/>
      </c>
      <c r="D251" s="32" t="str">
        <f>IF(B251="","",VLOOKUP(B251,学連登録!$C$2:$G$3000,3,FALSE))</f>
        <v/>
      </c>
      <c r="E251" s="33" t="str">
        <f>IF(B251="","",VLOOKUP(B251,学連登録!$C$2:$G$3000,4,FALSE))</f>
        <v/>
      </c>
      <c r="F251" s="376" t="str">
        <f>IF(B251="","",VLOOKUP(B251,学連登録!$C$2:$I$3000,7,FALSE))</f>
        <v/>
      </c>
      <c r="G251" s="154"/>
      <c r="H251" s="915"/>
      <c r="I251" s="916"/>
      <c r="J251" s="155"/>
      <c r="K251" s="887"/>
      <c r="L251" s="888"/>
      <c r="M251" s="155"/>
      <c r="N251" s="881"/>
      <c r="O251" s="882"/>
      <c r="P251" s="154"/>
      <c r="Q251" s="887"/>
      <c r="R251" s="888"/>
      <c r="S251" s="154"/>
      <c r="T251" s="887"/>
      <c r="U251" s="888"/>
      <c r="V251" s="101" t="str">
        <f>IF(B251="","",VLOOKUP(B251,学連登録!$C$2:$H$3000,6,FALSE))</f>
        <v/>
      </c>
      <c r="W251" s="370"/>
      <c r="X251" s="152"/>
      <c r="Y251" s="116" t="str">
        <f t="shared" si="371"/>
        <v/>
      </c>
      <c r="Z251" s="97" t="str">
        <f>IF(G251="","",VLOOKUP(G251,種目名!$O$5:$T$104,3,0))</f>
        <v/>
      </c>
      <c r="AA251" s="98" t="str">
        <f>IF(J251="","",VLOOKUP(J251,種目名!$O$5:$T$104,3,0))</f>
        <v/>
      </c>
      <c r="AB251" s="117" t="str">
        <f>IF(M251="","",VLOOKUP(M251,種目名!$O$5:$T$104,3,0))</f>
        <v/>
      </c>
      <c r="AC251" s="117" t="str">
        <f>IF(P251="","",VLOOKUP(AF251,種目名!$O$5:$T$104,3,0))</f>
        <v/>
      </c>
      <c r="AD251" s="118" t="str">
        <f>IF(S251="","",VLOOKUP(AI251,種目名!$O$5:$T$104,3,0))</f>
        <v/>
      </c>
      <c r="AE251" s="115">
        <f t="shared" si="372"/>
        <v>0</v>
      </c>
      <c r="AF251" s="152" t="str">
        <f t="shared" si="373"/>
        <v/>
      </c>
      <c r="AG251" s="152" t="str">
        <f t="shared" si="374"/>
        <v/>
      </c>
      <c r="AH251" s="115">
        <f t="shared" si="375"/>
        <v>0</v>
      </c>
      <c r="AI251" s="152" t="str">
        <f t="shared" si="376"/>
        <v/>
      </c>
      <c r="AJ251" s="152" t="str">
        <f t="shared" si="377"/>
        <v/>
      </c>
      <c r="AK251" s="383"/>
      <c r="AL251" s="166">
        <f t="shared" si="294"/>
        <v>0</v>
      </c>
      <c r="AM251" s="392">
        <f t="shared" si="295"/>
        <v>0</v>
      </c>
      <c r="AN251" s="392">
        <f>COUNTIF($B$12:B251,B251)</f>
        <v>0</v>
      </c>
      <c r="AO251" s="392"/>
      <c r="AP251" s="392" t="str">
        <f t="shared" si="296"/>
        <v/>
      </c>
      <c r="AQ251" s="392" t="str">
        <f t="shared" si="297"/>
        <v/>
      </c>
      <c r="AR251" s="392" t="str">
        <f t="shared" si="298"/>
        <v/>
      </c>
      <c r="AS251" s="392" t="str">
        <f t="shared" si="299"/>
        <v/>
      </c>
      <c r="AT251" s="392">
        <f t="shared" si="300"/>
        <v>0</v>
      </c>
      <c r="AU251" s="392" t="str">
        <f t="shared" si="301"/>
        <v/>
      </c>
      <c r="AV251" s="392" t="str">
        <f t="shared" si="302"/>
        <v/>
      </c>
      <c r="AW251" s="392" t="str">
        <f t="shared" si="303"/>
        <v/>
      </c>
      <c r="AX251" s="392" t="str">
        <f t="shared" si="304"/>
        <v/>
      </c>
      <c r="AY251" s="392" t="str">
        <f t="shared" si="305"/>
        <v/>
      </c>
      <c r="AZ251" s="392" t="str">
        <f t="shared" si="306"/>
        <v/>
      </c>
      <c r="BA251" s="392" t="str">
        <f t="shared" si="307"/>
        <v/>
      </c>
      <c r="BB251" s="392" t="str">
        <f t="shared" si="308"/>
        <v/>
      </c>
      <c r="BC251" s="392" t="str">
        <f t="shared" si="309"/>
        <v/>
      </c>
      <c r="BD251" s="396" t="str">
        <f t="shared" si="310"/>
        <v/>
      </c>
      <c r="BE251" s="386">
        <f t="shared" si="311"/>
        <v>0</v>
      </c>
      <c r="BF251" s="152"/>
      <c r="BG251" s="392">
        <f t="shared" si="312"/>
        <v>0</v>
      </c>
      <c r="BH251" s="392">
        <f t="shared" si="313"/>
        <v>0</v>
      </c>
      <c r="BI251" s="405">
        <f t="shared" si="314"/>
        <v>0</v>
      </c>
      <c r="BJ251" s="406">
        <f t="shared" si="290"/>
        <v>0</v>
      </c>
      <c r="BK251" s="391" t="str">
        <f t="shared" si="291"/>
        <v>0</v>
      </c>
      <c r="BL251" s="391" t="str">
        <f t="shared" si="292"/>
        <v>0</v>
      </c>
      <c r="BM251" s="405">
        <f t="shared" si="315"/>
        <v>0</v>
      </c>
      <c r="BN251" s="405" t="str">
        <f t="shared" si="316"/>
        <v>0m0</v>
      </c>
      <c r="BO251" s="392">
        <f t="shared" si="317"/>
        <v>0</v>
      </c>
      <c r="BP251" s="392">
        <f t="shared" si="318"/>
        <v>0</v>
      </c>
      <c r="BQ251" s="405">
        <f t="shared" si="319"/>
        <v>0</v>
      </c>
      <c r="BR251" s="406">
        <f t="shared" si="320"/>
        <v>0</v>
      </c>
      <c r="BS251" s="391" t="str">
        <f t="shared" si="321"/>
        <v>0</v>
      </c>
      <c r="BT251" s="391" t="str">
        <f t="shared" si="322"/>
        <v>0</v>
      </c>
      <c r="BU251" s="405">
        <f t="shared" si="323"/>
        <v>0</v>
      </c>
      <c r="BV251" s="405" t="str">
        <f t="shared" si="324"/>
        <v>0m0</v>
      </c>
      <c r="BW251" s="392">
        <f t="shared" si="325"/>
        <v>0</v>
      </c>
      <c r="BX251" s="392">
        <f t="shared" si="326"/>
        <v>0</v>
      </c>
      <c r="BY251" s="405">
        <f t="shared" si="327"/>
        <v>0</v>
      </c>
      <c r="BZ251" s="406">
        <f t="shared" si="328"/>
        <v>0</v>
      </c>
      <c r="CA251" s="391" t="str">
        <f t="shared" si="329"/>
        <v>0</v>
      </c>
      <c r="CB251" s="391" t="str">
        <f t="shared" si="330"/>
        <v>0</v>
      </c>
      <c r="CC251" s="405">
        <f t="shared" si="331"/>
        <v>0</v>
      </c>
      <c r="CD251" s="405" t="str">
        <f t="shared" si="332"/>
        <v>0m0</v>
      </c>
      <c r="CE251" s="392">
        <f t="shared" si="333"/>
        <v>0</v>
      </c>
      <c r="CF251" s="392">
        <f t="shared" si="334"/>
        <v>0</v>
      </c>
      <c r="CG251" s="405">
        <f t="shared" si="335"/>
        <v>0</v>
      </c>
      <c r="CH251" s="406">
        <f t="shared" si="336"/>
        <v>0</v>
      </c>
      <c r="CI251" s="391" t="str">
        <f t="shared" si="337"/>
        <v>0</v>
      </c>
      <c r="CJ251" s="391" t="str">
        <f t="shared" si="338"/>
        <v>0</v>
      </c>
      <c r="CK251" s="405">
        <f t="shared" si="339"/>
        <v>0</v>
      </c>
      <c r="CL251" s="405" t="str">
        <f t="shared" si="340"/>
        <v>0m0</v>
      </c>
      <c r="CM251" s="392">
        <f t="shared" si="341"/>
        <v>0</v>
      </c>
      <c r="CN251" s="392">
        <f t="shared" si="342"/>
        <v>0</v>
      </c>
      <c r="CO251" s="405">
        <f t="shared" si="343"/>
        <v>0</v>
      </c>
      <c r="CP251" s="406">
        <f t="shared" si="344"/>
        <v>0</v>
      </c>
      <c r="CQ251" s="391" t="str">
        <f t="shared" si="345"/>
        <v>0</v>
      </c>
      <c r="CR251" s="391" t="str">
        <f t="shared" si="346"/>
        <v>0</v>
      </c>
      <c r="CS251" s="405">
        <f t="shared" si="347"/>
        <v>0</v>
      </c>
      <c r="CT251" s="405" t="str">
        <f t="shared" si="348"/>
        <v>0m0</v>
      </c>
      <c r="CU251" s="405">
        <f t="shared" si="349"/>
        <v>0</v>
      </c>
      <c r="CV251" s="405">
        <f t="shared" si="350"/>
        <v>0</v>
      </c>
      <c r="CW251" s="405">
        <f t="shared" si="351"/>
        <v>0</v>
      </c>
      <c r="CX251" s="405">
        <f t="shared" si="352"/>
        <v>0</v>
      </c>
      <c r="CY251" s="405">
        <f t="shared" si="353"/>
        <v>0</v>
      </c>
      <c r="CZ251" s="405" t="str">
        <f t="shared" si="354"/>
        <v/>
      </c>
      <c r="DA251" s="405" t="str">
        <f t="shared" si="355"/>
        <v/>
      </c>
      <c r="DB251" s="405" t="str">
        <f t="shared" si="356"/>
        <v/>
      </c>
      <c r="DC251" s="405" t="str">
        <f t="shared" si="357"/>
        <v/>
      </c>
      <c r="DD251" s="405" t="str">
        <f t="shared" si="358"/>
        <v/>
      </c>
      <c r="DE251" s="405"/>
      <c r="DG251" s="405" t="str">
        <f t="shared" si="359"/>
        <v/>
      </c>
      <c r="DH251" s="405" t="str">
        <f t="shared" si="360"/>
        <v/>
      </c>
      <c r="DI251" s="405">
        <f t="shared" si="361"/>
        <v>0</v>
      </c>
      <c r="DJ251" s="405" t="str">
        <f t="shared" si="362"/>
        <v/>
      </c>
      <c r="DK251" s="405" t="str">
        <f t="shared" si="363"/>
        <v/>
      </c>
      <c r="DL251" s="405" t="str">
        <f t="shared" si="364"/>
        <v/>
      </c>
      <c r="DM251" s="405" t="str">
        <f t="shared" si="365"/>
        <v/>
      </c>
      <c r="DN251" s="405" t="str">
        <f t="shared" si="366"/>
        <v/>
      </c>
      <c r="DO251" s="405" t="str">
        <f t="shared" si="367"/>
        <v/>
      </c>
      <c r="DS251" s="386">
        <f t="shared" si="370"/>
        <v>0</v>
      </c>
      <c r="DT251" s="386">
        <f t="shared" si="368"/>
        <v>0</v>
      </c>
      <c r="DU251" s="404">
        <f t="shared" si="369"/>
        <v>0</v>
      </c>
    </row>
    <row r="252" spans="1:125" s="404" customFormat="1" ht="18" hidden="1" customHeight="1">
      <c r="A252" s="140" t="str">
        <f t="shared" si="293"/>
        <v/>
      </c>
      <c r="B252" s="153"/>
      <c r="C252" s="31" t="str">
        <f>IF(B252="","",VLOOKUP(B252,学連登録!$C$2:$G$3000,2,FALSE))</f>
        <v/>
      </c>
      <c r="D252" s="32" t="str">
        <f>IF(B252="","",VLOOKUP(B252,学連登録!$C$2:$G$3000,3,FALSE))</f>
        <v/>
      </c>
      <c r="E252" s="33" t="str">
        <f>IF(B252="","",VLOOKUP(B252,学連登録!$C$2:$G$3000,4,FALSE))</f>
        <v/>
      </c>
      <c r="F252" s="376" t="str">
        <f>IF(B252="","",VLOOKUP(B252,学連登録!$C$2:$I$3000,7,FALSE))</f>
        <v/>
      </c>
      <c r="G252" s="154"/>
      <c r="H252" s="915"/>
      <c r="I252" s="916"/>
      <c r="J252" s="155"/>
      <c r="K252" s="887"/>
      <c r="L252" s="888"/>
      <c r="M252" s="155"/>
      <c r="N252" s="881"/>
      <c r="O252" s="882"/>
      <c r="P252" s="154"/>
      <c r="Q252" s="887"/>
      <c r="R252" s="888"/>
      <c r="S252" s="154"/>
      <c r="T252" s="887"/>
      <c r="U252" s="888"/>
      <c r="V252" s="101" t="str">
        <f>IF(B252="","",VLOOKUP(B252,学連登録!$C$2:$H$3000,6,FALSE))</f>
        <v/>
      </c>
      <c r="W252" s="370"/>
      <c r="X252" s="152"/>
      <c r="Y252" s="116" t="str">
        <f t="shared" si="371"/>
        <v/>
      </c>
      <c r="Z252" s="97" t="str">
        <f>IF(G252="","",VLOOKUP(G252,種目名!$O$5:$T$104,3,0))</f>
        <v/>
      </c>
      <c r="AA252" s="98" t="str">
        <f>IF(J252="","",VLOOKUP(J252,種目名!$O$5:$T$104,3,0))</f>
        <v/>
      </c>
      <c r="AB252" s="117" t="str">
        <f>IF(M252="","",VLOOKUP(M252,種目名!$O$5:$T$104,3,0))</f>
        <v/>
      </c>
      <c r="AC252" s="117" t="str">
        <f>IF(P252="","",VLOOKUP(AF252,種目名!$O$5:$T$104,3,0))</f>
        <v/>
      </c>
      <c r="AD252" s="118" t="str">
        <f>IF(S252="","",VLOOKUP(AI252,種目名!$O$5:$T$104,3,0))</f>
        <v/>
      </c>
      <c r="AE252" s="115">
        <f t="shared" si="372"/>
        <v>0</v>
      </c>
      <c r="AF252" s="152" t="str">
        <f t="shared" si="373"/>
        <v/>
      </c>
      <c r="AG252" s="152" t="str">
        <f t="shared" si="374"/>
        <v/>
      </c>
      <c r="AH252" s="115">
        <f t="shared" si="375"/>
        <v>0</v>
      </c>
      <c r="AI252" s="152" t="str">
        <f t="shared" si="376"/>
        <v/>
      </c>
      <c r="AJ252" s="152" t="str">
        <f t="shared" si="377"/>
        <v/>
      </c>
      <c r="AK252" s="383"/>
      <c r="AL252" s="166">
        <f t="shared" si="294"/>
        <v>0</v>
      </c>
      <c r="AM252" s="392">
        <f t="shared" si="295"/>
        <v>0</v>
      </c>
      <c r="AN252" s="392">
        <f>COUNTIF($B$12:B252,B252)</f>
        <v>0</v>
      </c>
      <c r="AO252" s="392"/>
      <c r="AP252" s="392" t="str">
        <f t="shared" si="296"/>
        <v/>
      </c>
      <c r="AQ252" s="392" t="str">
        <f t="shared" si="297"/>
        <v/>
      </c>
      <c r="AR252" s="392" t="str">
        <f t="shared" si="298"/>
        <v/>
      </c>
      <c r="AS252" s="392" t="str">
        <f t="shared" si="299"/>
        <v/>
      </c>
      <c r="AT252" s="392">
        <f t="shared" si="300"/>
        <v>0</v>
      </c>
      <c r="AU252" s="392" t="str">
        <f t="shared" si="301"/>
        <v/>
      </c>
      <c r="AV252" s="392" t="str">
        <f t="shared" si="302"/>
        <v/>
      </c>
      <c r="AW252" s="392" t="str">
        <f t="shared" si="303"/>
        <v/>
      </c>
      <c r="AX252" s="392" t="str">
        <f t="shared" si="304"/>
        <v/>
      </c>
      <c r="AY252" s="392" t="str">
        <f t="shared" si="305"/>
        <v/>
      </c>
      <c r="AZ252" s="392" t="str">
        <f t="shared" si="306"/>
        <v/>
      </c>
      <c r="BA252" s="392" t="str">
        <f t="shared" si="307"/>
        <v/>
      </c>
      <c r="BB252" s="392" t="str">
        <f t="shared" si="308"/>
        <v/>
      </c>
      <c r="BC252" s="392" t="str">
        <f t="shared" si="309"/>
        <v/>
      </c>
      <c r="BD252" s="396" t="str">
        <f t="shared" si="310"/>
        <v/>
      </c>
      <c r="BE252" s="386">
        <f t="shared" si="311"/>
        <v>0</v>
      </c>
      <c r="BF252" s="152"/>
      <c r="BG252" s="392">
        <f t="shared" si="312"/>
        <v>0</v>
      </c>
      <c r="BH252" s="392">
        <f t="shared" si="313"/>
        <v>0</v>
      </c>
      <c r="BI252" s="405">
        <f t="shared" si="314"/>
        <v>0</v>
      </c>
      <c r="BJ252" s="406">
        <f t="shared" si="290"/>
        <v>0</v>
      </c>
      <c r="BK252" s="391" t="str">
        <f t="shared" si="291"/>
        <v>0</v>
      </c>
      <c r="BL252" s="391" t="str">
        <f t="shared" si="292"/>
        <v>0</v>
      </c>
      <c r="BM252" s="405">
        <f t="shared" si="315"/>
        <v>0</v>
      </c>
      <c r="BN252" s="405" t="str">
        <f t="shared" si="316"/>
        <v>0m0</v>
      </c>
      <c r="BO252" s="392">
        <f t="shared" si="317"/>
        <v>0</v>
      </c>
      <c r="BP252" s="392">
        <f t="shared" si="318"/>
        <v>0</v>
      </c>
      <c r="BQ252" s="405">
        <f t="shared" si="319"/>
        <v>0</v>
      </c>
      <c r="BR252" s="406">
        <f t="shared" si="320"/>
        <v>0</v>
      </c>
      <c r="BS252" s="391" t="str">
        <f t="shared" si="321"/>
        <v>0</v>
      </c>
      <c r="BT252" s="391" t="str">
        <f t="shared" si="322"/>
        <v>0</v>
      </c>
      <c r="BU252" s="405">
        <f t="shared" si="323"/>
        <v>0</v>
      </c>
      <c r="BV252" s="405" t="str">
        <f t="shared" si="324"/>
        <v>0m0</v>
      </c>
      <c r="BW252" s="392">
        <f t="shared" si="325"/>
        <v>0</v>
      </c>
      <c r="BX252" s="392">
        <f t="shared" si="326"/>
        <v>0</v>
      </c>
      <c r="BY252" s="405">
        <f t="shared" si="327"/>
        <v>0</v>
      </c>
      <c r="BZ252" s="406">
        <f t="shared" si="328"/>
        <v>0</v>
      </c>
      <c r="CA252" s="391" t="str">
        <f t="shared" si="329"/>
        <v>0</v>
      </c>
      <c r="CB252" s="391" t="str">
        <f t="shared" si="330"/>
        <v>0</v>
      </c>
      <c r="CC252" s="405">
        <f t="shared" si="331"/>
        <v>0</v>
      </c>
      <c r="CD252" s="405" t="str">
        <f t="shared" si="332"/>
        <v>0m0</v>
      </c>
      <c r="CE252" s="392">
        <f t="shared" si="333"/>
        <v>0</v>
      </c>
      <c r="CF252" s="392">
        <f t="shared" si="334"/>
        <v>0</v>
      </c>
      <c r="CG252" s="405">
        <f t="shared" si="335"/>
        <v>0</v>
      </c>
      <c r="CH252" s="406">
        <f t="shared" si="336"/>
        <v>0</v>
      </c>
      <c r="CI252" s="391" t="str">
        <f t="shared" si="337"/>
        <v>0</v>
      </c>
      <c r="CJ252" s="391" t="str">
        <f t="shared" si="338"/>
        <v>0</v>
      </c>
      <c r="CK252" s="405">
        <f t="shared" si="339"/>
        <v>0</v>
      </c>
      <c r="CL252" s="405" t="str">
        <f t="shared" si="340"/>
        <v>0m0</v>
      </c>
      <c r="CM252" s="392">
        <f t="shared" si="341"/>
        <v>0</v>
      </c>
      <c r="CN252" s="392">
        <f t="shared" si="342"/>
        <v>0</v>
      </c>
      <c r="CO252" s="405">
        <f t="shared" si="343"/>
        <v>0</v>
      </c>
      <c r="CP252" s="406">
        <f t="shared" si="344"/>
        <v>0</v>
      </c>
      <c r="CQ252" s="391" t="str">
        <f t="shared" si="345"/>
        <v>0</v>
      </c>
      <c r="CR252" s="391" t="str">
        <f t="shared" si="346"/>
        <v>0</v>
      </c>
      <c r="CS252" s="405">
        <f t="shared" si="347"/>
        <v>0</v>
      </c>
      <c r="CT252" s="405" t="str">
        <f t="shared" si="348"/>
        <v>0m0</v>
      </c>
      <c r="CU252" s="405">
        <f t="shared" si="349"/>
        <v>0</v>
      </c>
      <c r="CV252" s="405">
        <f t="shared" si="350"/>
        <v>0</v>
      </c>
      <c r="CW252" s="405">
        <f t="shared" si="351"/>
        <v>0</v>
      </c>
      <c r="CX252" s="405">
        <f t="shared" si="352"/>
        <v>0</v>
      </c>
      <c r="CY252" s="405">
        <f t="shared" si="353"/>
        <v>0</v>
      </c>
      <c r="CZ252" s="405" t="str">
        <f t="shared" si="354"/>
        <v/>
      </c>
      <c r="DA252" s="405" t="str">
        <f t="shared" si="355"/>
        <v/>
      </c>
      <c r="DB252" s="405" t="str">
        <f t="shared" si="356"/>
        <v/>
      </c>
      <c r="DC252" s="405" t="str">
        <f t="shared" si="357"/>
        <v/>
      </c>
      <c r="DD252" s="405" t="str">
        <f t="shared" si="358"/>
        <v/>
      </c>
      <c r="DE252" s="405"/>
      <c r="DG252" s="405" t="str">
        <f t="shared" si="359"/>
        <v/>
      </c>
      <c r="DH252" s="405" t="str">
        <f t="shared" si="360"/>
        <v/>
      </c>
      <c r="DI252" s="405">
        <f t="shared" si="361"/>
        <v>0</v>
      </c>
      <c r="DJ252" s="405" t="str">
        <f t="shared" si="362"/>
        <v/>
      </c>
      <c r="DK252" s="405" t="str">
        <f t="shared" si="363"/>
        <v/>
      </c>
      <c r="DL252" s="405" t="str">
        <f t="shared" si="364"/>
        <v/>
      </c>
      <c r="DM252" s="405" t="str">
        <f t="shared" si="365"/>
        <v/>
      </c>
      <c r="DN252" s="405" t="str">
        <f t="shared" si="366"/>
        <v/>
      </c>
      <c r="DO252" s="405" t="str">
        <f t="shared" si="367"/>
        <v/>
      </c>
      <c r="DS252" s="386">
        <f t="shared" si="370"/>
        <v>0</v>
      </c>
      <c r="DT252" s="386">
        <f t="shared" si="368"/>
        <v>0</v>
      </c>
      <c r="DU252" s="404">
        <f t="shared" si="369"/>
        <v>0</v>
      </c>
    </row>
    <row r="253" spans="1:125" s="404" customFormat="1" ht="18" hidden="1" customHeight="1">
      <c r="A253" s="140" t="str">
        <f t="shared" si="293"/>
        <v/>
      </c>
      <c r="B253" s="153"/>
      <c r="C253" s="31" t="str">
        <f>IF(B253="","",VLOOKUP(B253,学連登録!$C$2:$G$3000,2,FALSE))</f>
        <v/>
      </c>
      <c r="D253" s="32" t="str">
        <f>IF(B253="","",VLOOKUP(B253,学連登録!$C$2:$G$3000,3,FALSE))</f>
        <v/>
      </c>
      <c r="E253" s="33" t="str">
        <f>IF(B253="","",VLOOKUP(B253,学連登録!$C$2:$G$3000,4,FALSE))</f>
        <v/>
      </c>
      <c r="F253" s="376" t="str">
        <f>IF(B253="","",VLOOKUP(B253,学連登録!$C$2:$I$3000,7,FALSE))</f>
        <v/>
      </c>
      <c r="G253" s="154"/>
      <c r="H253" s="915"/>
      <c r="I253" s="916"/>
      <c r="J253" s="155"/>
      <c r="K253" s="887"/>
      <c r="L253" s="888"/>
      <c r="M253" s="155"/>
      <c r="N253" s="881"/>
      <c r="O253" s="882"/>
      <c r="P253" s="154"/>
      <c r="Q253" s="887"/>
      <c r="R253" s="888"/>
      <c r="S253" s="154"/>
      <c r="T253" s="887"/>
      <c r="U253" s="888"/>
      <c r="V253" s="101" t="str">
        <f>IF(B253="","",VLOOKUP(B253,学連登録!$C$2:$H$3000,6,FALSE))</f>
        <v/>
      </c>
      <c r="W253" s="370"/>
      <c r="X253" s="152"/>
      <c r="Y253" s="116" t="str">
        <f t="shared" si="371"/>
        <v/>
      </c>
      <c r="Z253" s="97" t="str">
        <f>IF(G253="","",VLOOKUP(G253,種目名!$O$5:$T$104,3,0))</f>
        <v/>
      </c>
      <c r="AA253" s="98" t="str">
        <f>IF(J253="","",VLOOKUP(J253,種目名!$O$5:$T$104,3,0))</f>
        <v/>
      </c>
      <c r="AB253" s="117" t="str">
        <f>IF(M253="","",VLOOKUP(M253,種目名!$O$5:$T$104,3,0))</f>
        <v/>
      </c>
      <c r="AC253" s="117" t="str">
        <f>IF(P253="","",VLOOKUP(AF253,種目名!$O$5:$T$104,3,0))</f>
        <v/>
      </c>
      <c r="AD253" s="118" t="str">
        <f>IF(S253="","",VLOOKUP(AI253,種目名!$O$5:$T$104,3,0))</f>
        <v/>
      </c>
      <c r="AE253" s="115">
        <f t="shared" si="372"/>
        <v>0</v>
      </c>
      <c r="AF253" s="152" t="str">
        <f t="shared" si="373"/>
        <v/>
      </c>
      <c r="AG253" s="152" t="str">
        <f t="shared" si="374"/>
        <v/>
      </c>
      <c r="AH253" s="115">
        <f t="shared" si="375"/>
        <v>0</v>
      </c>
      <c r="AI253" s="152" t="str">
        <f t="shared" si="376"/>
        <v/>
      </c>
      <c r="AJ253" s="152" t="str">
        <f t="shared" si="377"/>
        <v/>
      </c>
      <c r="AK253" s="383"/>
      <c r="AL253" s="166">
        <f t="shared" si="294"/>
        <v>0</v>
      </c>
      <c r="AM253" s="392">
        <f t="shared" si="295"/>
        <v>0</v>
      </c>
      <c r="AN253" s="392">
        <f>COUNTIF($B$12:B253,B253)</f>
        <v>0</v>
      </c>
      <c r="AO253" s="392"/>
      <c r="AP253" s="392" t="str">
        <f t="shared" si="296"/>
        <v/>
      </c>
      <c r="AQ253" s="392" t="str">
        <f t="shared" si="297"/>
        <v/>
      </c>
      <c r="AR253" s="392" t="str">
        <f t="shared" si="298"/>
        <v/>
      </c>
      <c r="AS253" s="392" t="str">
        <f t="shared" si="299"/>
        <v/>
      </c>
      <c r="AT253" s="392">
        <f t="shared" si="300"/>
        <v>0</v>
      </c>
      <c r="AU253" s="392" t="str">
        <f t="shared" si="301"/>
        <v/>
      </c>
      <c r="AV253" s="392" t="str">
        <f t="shared" si="302"/>
        <v/>
      </c>
      <c r="AW253" s="392" t="str">
        <f t="shared" si="303"/>
        <v/>
      </c>
      <c r="AX253" s="392" t="str">
        <f t="shared" si="304"/>
        <v/>
      </c>
      <c r="AY253" s="392" t="str">
        <f t="shared" si="305"/>
        <v/>
      </c>
      <c r="AZ253" s="392" t="str">
        <f t="shared" si="306"/>
        <v/>
      </c>
      <c r="BA253" s="392" t="str">
        <f t="shared" si="307"/>
        <v/>
      </c>
      <c r="BB253" s="392" t="str">
        <f t="shared" si="308"/>
        <v/>
      </c>
      <c r="BC253" s="392" t="str">
        <f t="shared" si="309"/>
        <v/>
      </c>
      <c r="BD253" s="396" t="str">
        <f t="shared" si="310"/>
        <v/>
      </c>
      <c r="BE253" s="386">
        <f t="shared" si="311"/>
        <v>0</v>
      </c>
      <c r="BF253" s="152"/>
      <c r="BG253" s="392">
        <f t="shared" si="312"/>
        <v>0</v>
      </c>
      <c r="BH253" s="392">
        <f t="shared" si="313"/>
        <v>0</v>
      </c>
      <c r="BI253" s="405">
        <f t="shared" si="314"/>
        <v>0</v>
      </c>
      <c r="BJ253" s="406">
        <f t="shared" si="290"/>
        <v>0</v>
      </c>
      <c r="BK253" s="391" t="str">
        <f t="shared" si="291"/>
        <v>0</v>
      </c>
      <c r="BL253" s="391" t="str">
        <f t="shared" si="292"/>
        <v>0</v>
      </c>
      <c r="BM253" s="405">
        <f t="shared" si="315"/>
        <v>0</v>
      </c>
      <c r="BN253" s="405" t="str">
        <f t="shared" si="316"/>
        <v>0m0</v>
      </c>
      <c r="BO253" s="392">
        <f t="shared" si="317"/>
        <v>0</v>
      </c>
      <c r="BP253" s="392">
        <f t="shared" si="318"/>
        <v>0</v>
      </c>
      <c r="BQ253" s="405">
        <f t="shared" si="319"/>
        <v>0</v>
      </c>
      <c r="BR253" s="406">
        <f t="shared" si="320"/>
        <v>0</v>
      </c>
      <c r="BS253" s="391" t="str">
        <f t="shared" si="321"/>
        <v>0</v>
      </c>
      <c r="BT253" s="391" t="str">
        <f t="shared" si="322"/>
        <v>0</v>
      </c>
      <c r="BU253" s="405">
        <f t="shared" si="323"/>
        <v>0</v>
      </c>
      <c r="BV253" s="405" t="str">
        <f t="shared" si="324"/>
        <v>0m0</v>
      </c>
      <c r="BW253" s="392">
        <f t="shared" si="325"/>
        <v>0</v>
      </c>
      <c r="BX253" s="392">
        <f t="shared" si="326"/>
        <v>0</v>
      </c>
      <c r="BY253" s="405">
        <f t="shared" si="327"/>
        <v>0</v>
      </c>
      <c r="BZ253" s="406">
        <f t="shared" si="328"/>
        <v>0</v>
      </c>
      <c r="CA253" s="391" t="str">
        <f t="shared" si="329"/>
        <v>0</v>
      </c>
      <c r="CB253" s="391" t="str">
        <f t="shared" si="330"/>
        <v>0</v>
      </c>
      <c r="CC253" s="405">
        <f t="shared" si="331"/>
        <v>0</v>
      </c>
      <c r="CD253" s="405" t="str">
        <f t="shared" si="332"/>
        <v>0m0</v>
      </c>
      <c r="CE253" s="392">
        <f t="shared" si="333"/>
        <v>0</v>
      </c>
      <c r="CF253" s="392">
        <f t="shared" si="334"/>
        <v>0</v>
      </c>
      <c r="CG253" s="405">
        <f t="shared" si="335"/>
        <v>0</v>
      </c>
      <c r="CH253" s="406">
        <f t="shared" si="336"/>
        <v>0</v>
      </c>
      <c r="CI253" s="391" t="str">
        <f t="shared" si="337"/>
        <v>0</v>
      </c>
      <c r="CJ253" s="391" t="str">
        <f t="shared" si="338"/>
        <v>0</v>
      </c>
      <c r="CK253" s="405">
        <f t="shared" si="339"/>
        <v>0</v>
      </c>
      <c r="CL253" s="405" t="str">
        <f t="shared" si="340"/>
        <v>0m0</v>
      </c>
      <c r="CM253" s="392">
        <f t="shared" si="341"/>
        <v>0</v>
      </c>
      <c r="CN253" s="392">
        <f t="shared" si="342"/>
        <v>0</v>
      </c>
      <c r="CO253" s="405">
        <f t="shared" si="343"/>
        <v>0</v>
      </c>
      <c r="CP253" s="406">
        <f t="shared" si="344"/>
        <v>0</v>
      </c>
      <c r="CQ253" s="391" t="str">
        <f t="shared" si="345"/>
        <v>0</v>
      </c>
      <c r="CR253" s="391" t="str">
        <f t="shared" si="346"/>
        <v>0</v>
      </c>
      <c r="CS253" s="405">
        <f t="shared" si="347"/>
        <v>0</v>
      </c>
      <c r="CT253" s="405" t="str">
        <f t="shared" si="348"/>
        <v>0m0</v>
      </c>
      <c r="CU253" s="405">
        <f t="shared" si="349"/>
        <v>0</v>
      </c>
      <c r="CV253" s="405">
        <f t="shared" si="350"/>
        <v>0</v>
      </c>
      <c r="CW253" s="405">
        <f t="shared" si="351"/>
        <v>0</v>
      </c>
      <c r="CX253" s="405">
        <f t="shared" si="352"/>
        <v>0</v>
      </c>
      <c r="CY253" s="405">
        <f t="shared" si="353"/>
        <v>0</v>
      </c>
      <c r="CZ253" s="405" t="str">
        <f t="shared" si="354"/>
        <v/>
      </c>
      <c r="DA253" s="405" t="str">
        <f t="shared" si="355"/>
        <v/>
      </c>
      <c r="DB253" s="405" t="str">
        <f t="shared" si="356"/>
        <v/>
      </c>
      <c r="DC253" s="405" t="str">
        <f t="shared" si="357"/>
        <v/>
      </c>
      <c r="DD253" s="405" t="str">
        <f t="shared" si="358"/>
        <v/>
      </c>
      <c r="DE253" s="405"/>
      <c r="DG253" s="405" t="str">
        <f t="shared" si="359"/>
        <v/>
      </c>
      <c r="DH253" s="405" t="str">
        <f t="shared" si="360"/>
        <v/>
      </c>
      <c r="DI253" s="405">
        <f t="shared" si="361"/>
        <v>0</v>
      </c>
      <c r="DJ253" s="405" t="str">
        <f t="shared" si="362"/>
        <v/>
      </c>
      <c r="DK253" s="405" t="str">
        <f t="shared" si="363"/>
        <v/>
      </c>
      <c r="DL253" s="405" t="str">
        <f t="shared" si="364"/>
        <v/>
      </c>
      <c r="DM253" s="405" t="str">
        <f t="shared" si="365"/>
        <v/>
      </c>
      <c r="DN253" s="405" t="str">
        <f t="shared" si="366"/>
        <v/>
      </c>
      <c r="DO253" s="405" t="str">
        <f t="shared" si="367"/>
        <v/>
      </c>
      <c r="DS253" s="386">
        <f t="shared" si="370"/>
        <v>0</v>
      </c>
      <c r="DT253" s="386">
        <f t="shared" si="368"/>
        <v>0</v>
      </c>
      <c r="DU253" s="404">
        <f t="shared" si="369"/>
        <v>0</v>
      </c>
    </row>
    <row r="254" spans="1:125" s="404" customFormat="1" ht="18" hidden="1" customHeight="1">
      <c r="A254" s="140" t="str">
        <f t="shared" si="293"/>
        <v/>
      </c>
      <c r="B254" s="153"/>
      <c r="C254" s="31" t="str">
        <f>IF(B254="","",VLOOKUP(B254,学連登録!$C$2:$G$3000,2,FALSE))</f>
        <v/>
      </c>
      <c r="D254" s="32" t="str">
        <f>IF(B254="","",VLOOKUP(B254,学連登録!$C$2:$G$3000,3,FALSE))</f>
        <v/>
      </c>
      <c r="E254" s="33" t="str">
        <f>IF(B254="","",VLOOKUP(B254,学連登録!$C$2:$G$3000,4,FALSE))</f>
        <v/>
      </c>
      <c r="F254" s="376" t="str">
        <f>IF(B254="","",VLOOKUP(B254,学連登録!$C$2:$I$3000,7,FALSE))</f>
        <v/>
      </c>
      <c r="G254" s="154"/>
      <c r="H254" s="915"/>
      <c r="I254" s="916"/>
      <c r="J254" s="155"/>
      <c r="K254" s="887"/>
      <c r="L254" s="888"/>
      <c r="M254" s="155"/>
      <c r="N254" s="881"/>
      <c r="O254" s="882"/>
      <c r="P254" s="154"/>
      <c r="Q254" s="887"/>
      <c r="R254" s="888"/>
      <c r="S254" s="154"/>
      <c r="T254" s="887"/>
      <c r="U254" s="888"/>
      <c r="V254" s="101" t="str">
        <f>IF(B254="","",VLOOKUP(B254,学連登録!$C$2:$H$3000,6,FALSE))</f>
        <v/>
      </c>
      <c r="W254" s="370"/>
      <c r="X254" s="152"/>
      <c r="Y254" s="116" t="str">
        <f t="shared" si="371"/>
        <v/>
      </c>
      <c r="Z254" s="97" t="str">
        <f>IF(G254="","",VLOOKUP(G254,種目名!$O$5:$T$104,3,0))</f>
        <v/>
      </c>
      <c r="AA254" s="98" t="str">
        <f>IF(J254="","",VLOOKUP(J254,種目名!$O$5:$T$104,3,0))</f>
        <v/>
      </c>
      <c r="AB254" s="117" t="str">
        <f>IF(M254="","",VLOOKUP(M254,種目名!$O$5:$T$104,3,0))</f>
        <v/>
      </c>
      <c r="AC254" s="117" t="str">
        <f>IF(P254="","",VLOOKUP(AF254,種目名!$O$5:$T$104,3,0))</f>
        <v/>
      </c>
      <c r="AD254" s="118" t="str">
        <f>IF(S254="","",VLOOKUP(AI254,種目名!$O$5:$T$104,3,0))</f>
        <v/>
      </c>
      <c r="AE254" s="115">
        <f t="shared" si="372"/>
        <v>0</v>
      </c>
      <c r="AF254" s="152" t="str">
        <f t="shared" si="373"/>
        <v/>
      </c>
      <c r="AG254" s="152" t="str">
        <f t="shared" si="374"/>
        <v/>
      </c>
      <c r="AH254" s="115">
        <f t="shared" si="375"/>
        <v>0</v>
      </c>
      <c r="AI254" s="152" t="str">
        <f t="shared" si="376"/>
        <v/>
      </c>
      <c r="AJ254" s="152" t="str">
        <f t="shared" si="377"/>
        <v/>
      </c>
      <c r="AK254" s="383"/>
      <c r="AL254" s="166">
        <f t="shared" si="294"/>
        <v>0</v>
      </c>
      <c r="AM254" s="392">
        <f t="shared" si="295"/>
        <v>0</v>
      </c>
      <c r="AN254" s="392">
        <f>COUNTIF($B$12:B254,B254)</f>
        <v>0</v>
      </c>
      <c r="AO254" s="392"/>
      <c r="AP254" s="392" t="str">
        <f t="shared" si="296"/>
        <v/>
      </c>
      <c r="AQ254" s="392" t="str">
        <f t="shared" si="297"/>
        <v/>
      </c>
      <c r="AR254" s="392" t="str">
        <f t="shared" si="298"/>
        <v/>
      </c>
      <c r="AS254" s="392" t="str">
        <f t="shared" si="299"/>
        <v/>
      </c>
      <c r="AT254" s="392">
        <f t="shared" si="300"/>
        <v>0</v>
      </c>
      <c r="AU254" s="392" t="str">
        <f t="shared" si="301"/>
        <v/>
      </c>
      <c r="AV254" s="392" t="str">
        <f t="shared" si="302"/>
        <v/>
      </c>
      <c r="AW254" s="392" t="str">
        <f t="shared" si="303"/>
        <v/>
      </c>
      <c r="AX254" s="392" t="str">
        <f t="shared" si="304"/>
        <v/>
      </c>
      <c r="AY254" s="392" t="str">
        <f t="shared" si="305"/>
        <v/>
      </c>
      <c r="AZ254" s="392" t="str">
        <f t="shared" si="306"/>
        <v/>
      </c>
      <c r="BA254" s="392" t="str">
        <f t="shared" si="307"/>
        <v/>
      </c>
      <c r="BB254" s="392" t="str">
        <f t="shared" si="308"/>
        <v/>
      </c>
      <c r="BC254" s="392" t="str">
        <f t="shared" si="309"/>
        <v/>
      </c>
      <c r="BD254" s="396" t="str">
        <f t="shared" si="310"/>
        <v/>
      </c>
      <c r="BE254" s="386">
        <f t="shared" si="311"/>
        <v>0</v>
      </c>
      <c r="BF254" s="152"/>
      <c r="BG254" s="392">
        <f t="shared" si="312"/>
        <v>0</v>
      </c>
      <c r="BH254" s="392">
        <f t="shared" si="313"/>
        <v>0</v>
      </c>
      <c r="BI254" s="405">
        <f t="shared" si="314"/>
        <v>0</v>
      </c>
      <c r="BJ254" s="406">
        <f t="shared" si="290"/>
        <v>0</v>
      </c>
      <c r="BK254" s="391" t="str">
        <f t="shared" si="291"/>
        <v>0</v>
      </c>
      <c r="BL254" s="391" t="str">
        <f t="shared" si="292"/>
        <v>0</v>
      </c>
      <c r="BM254" s="405">
        <f t="shared" si="315"/>
        <v>0</v>
      </c>
      <c r="BN254" s="405" t="str">
        <f t="shared" si="316"/>
        <v>0m0</v>
      </c>
      <c r="BO254" s="392">
        <f t="shared" si="317"/>
        <v>0</v>
      </c>
      <c r="BP254" s="392">
        <f t="shared" si="318"/>
        <v>0</v>
      </c>
      <c r="BQ254" s="405">
        <f t="shared" si="319"/>
        <v>0</v>
      </c>
      <c r="BR254" s="406">
        <f t="shared" si="320"/>
        <v>0</v>
      </c>
      <c r="BS254" s="391" t="str">
        <f t="shared" si="321"/>
        <v>0</v>
      </c>
      <c r="BT254" s="391" t="str">
        <f t="shared" si="322"/>
        <v>0</v>
      </c>
      <c r="BU254" s="405">
        <f t="shared" si="323"/>
        <v>0</v>
      </c>
      <c r="BV254" s="405" t="str">
        <f t="shared" si="324"/>
        <v>0m0</v>
      </c>
      <c r="BW254" s="392">
        <f t="shared" si="325"/>
        <v>0</v>
      </c>
      <c r="BX254" s="392">
        <f t="shared" si="326"/>
        <v>0</v>
      </c>
      <c r="BY254" s="405">
        <f t="shared" si="327"/>
        <v>0</v>
      </c>
      <c r="BZ254" s="406">
        <f t="shared" si="328"/>
        <v>0</v>
      </c>
      <c r="CA254" s="391" t="str">
        <f t="shared" si="329"/>
        <v>0</v>
      </c>
      <c r="CB254" s="391" t="str">
        <f t="shared" si="330"/>
        <v>0</v>
      </c>
      <c r="CC254" s="405">
        <f t="shared" si="331"/>
        <v>0</v>
      </c>
      <c r="CD254" s="405" t="str">
        <f t="shared" si="332"/>
        <v>0m0</v>
      </c>
      <c r="CE254" s="392">
        <f t="shared" si="333"/>
        <v>0</v>
      </c>
      <c r="CF254" s="392">
        <f t="shared" si="334"/>
        <v>0</v>
      </c>
      <c r="CG254" s="405">
        <f t="shared" si="335"/>
        <v>0</v>
      </c>
      <c r="CH254" s="406">
        <f t="shared" si="336"/>
        <v>0</v>
      </c>
      <c r="CI254" s="391" t="str">
        <f t="shared" si="337"/>
        <v>0</v>
      </c>
      <c r="CJ254" s="391" t="str">
        <f t="shared" si="338"/>
        <v>0</v>
      </c>
      <c r="CK254" s="405">
        <f t="shared" si="339"/>
        <v>0</v>
      </c>
      <c r="CL254" s="405" t="str">
        <f t="shared" si="340"/>
        <v>0m0</v>
      </c>
      <c r="CM254" s="392">
        <f t="shared" si="341"/>
        <v>0</v>
      </c>
      <c r="CN254" s="392">
        <f t="shared" si="342"/>
        <v>0</v>
      </c>
      <c r="CO254" s="405">
        <f t="shared" si="343"/>
        <v>0</v>
      </c>
      <c r="CP254" s="406">
        <f t="shared" si="344"/>
        <v>0</v>
      </c>
      <c r="CQ254" s="391" t="str">
        <f t="shared" si="345"/>
        <v>0</v>
      </c>
      <c r="CR254" s="391" t="str">
        <f t="shared" si="346"/>
        <v>0</v>
      </c>
      <c r="CS254" s="405">
        <f t="shared" si="347"/>
        <v>0</v>
      </c>
      <c r="CT254" s="405" t="str">
        <f t="shared" si="348"/>
        <v>0m0</v>
      </c>
      <c r="CU254" s="405">
        <f t="shared" si="349"/>
        <v>0</v>
      </c>
      <c r="CV254" s="405">
        <f t="shared" si="350"/>
        <v>0</v>
      </c>
      <c r="CW254" s="405">
        <f t="shared" si="351"/>
        <v>0</v>
      </c>
      <c r="CX254" s="405">
        <f t="shared" si="352"/>
        <v>0</v>
      </c>
      <c r="CY254" s="405">
        <f t="shared" si="353"/>
        <v>0</v>
      </c>
      <c r="CZ254" s="405" t="str">
        <f t="shared" si="354"/>
        <v/>
      </c>
      <c r="DA254" s="405" t="str">
        <f t="shared" si="355"/>
        <v/>
      </c>
      <c r="DB254" s="405" t="str">
        <f t="shared" si="356"/>
        <v/>
      </c>
      <c r="DC254" s="405" t="str">
        <f t="shared" si="357"/>
        <v/>
      </c>
      <c r="DD254" s="405" t="str">
        <f t="shared" si="358"/>
        <v/>
      </c>
      <c r="DE254" s="405"/>
      <c r="DG254" s="405" t="str">
        <f t="shared" si="359"/>
        <v/>
      </c>
      <c r="DH254" s="405" t="str">
        <f t="shared" si="360"/>
        <v/>
      </c>
      <c r="DI254" s="405">
        <f t="shared" si="361"/>
        <v>0</v>
      </c>
      <c r="DJ254" s="405" t="str">
        <f t="shared" si="362"/>
        <v/>
      </c>
      <c r="DK254" s="405" t="str">
        <f t="shared" si="363"/>
        <v/>
      </c>
      <c r="DL254" s="405" t="str">
        <f t="shared" si="364"/>
        <v/>
      </c>
      <c r="DM254" s="405" t="str">
        <f t="shared" si="365"/>
        <v/>
      </c>
      <c r="DN254" s="405" t="str">
        <f t="shared" si="366"/>
        <v/>
      </c>
      <c r="DO254" s="405" t="str">
        <f t="shared" si="367"/>
        <v/>
      </c>
      <c r="DS254" s="386">
        <f t="shared" si="370"/>
        <v>0</v>
      </c>
      <c r="DT254" s="386">
        <f t="shared" si="368"/>
        <v>0</v>
      </c>
      <c r="DU254" s="404">
        <f t="shared" si="369"/>
        <v>0</v>
      </c>
    </row>
    <row r="255" spans="1:125" s="404" customFormat="1" ht="18" hidden="1" customHeight="1">
      <c r="A255" s="140" t="str">
        <f t="shared" si="293"/>
        <v/>
      </c>
      <c r="B255" s="153"/>
      <c r="C255" s="31" t="str">
        <f>IF(B255="","",VLOOKUP(B255,学連登録!$C$2:$G$3000,2,FALSE))</f>
        <v/>
      </c>
      <c r="D255" s="32" t="str">
        <f>IF(B255="","",VLOOKUP(B255,学連登録!$C$2:$G$3000,3,FALSE))</f>
        <v/>
      </c>
      <c r="E255" s="33" t="str">
        <f>IF(B255="","",VLOOKUP(B255,学連登録!$C$2:$G$3000,4,FALSE))</f>
        <v/>
      </c>
      <c r="F255" s="376" t="str">
        <f>IF(B255="","",VLOOKUP(B255,学連登録!$C$2:$I$3000,7,FALSE))</f>
        <v/>
      </c>
      <c r="G255" s="154"/>
      <c r="H255" s="915"/>
      <c r="I255" s="916"/>
      <c r="J255" s="155"/>
      <c r="K255" s="887"/>
      <c r="L255" s="888"/>
      <c r="M255" s="155"/>
      <c r="N255" s="881"/>
      <c r="O255" s="882"/>
      <c r="P255" s="154"/>
      <c r="Q255" s="887"/>
      <c r="R255" s="888"/>
      <c r="S255" s="154"/>
      <c r="T255" s="887"/>
      <c r="U255" s="888"/>
      <c r="V255" s="101" t="str">
        <f>IF(B255="","",VLOOKUP(B255,学連登録!$C$2:$H$3000,6,FALSE))</f>
        <v/>
      </c>
      <c r="W255" s="370"/>
      <c r="X255" s="152"/>
      <c r="Y255" s="116" t="str">
        <f t="shared" si="371"/>
        <v/>
      </c>
      <c r="Z255" s="97" t="str">
        <f>IF(G255="","",VLOOKUP(G255,種目名!$O$5:$T$104,3,0))</f>
        <v/>
      </c>
      <c r="AA255" s="98" t="str">
        <f>IF(J255="","",VLOOKUP(J255,種目名!$O$5:$T$104,3,0))</f>
        <v/>
      </c>
      <c r="AB255" s="117" t="str">
        <f>IF(M255="","",VLOOKUP(M255,種目名!$O$5:$T$104,3,0))</f>
        <v/>
      </c>
      <c r="AC255" s="117" t="str">
        <f>IF(P255="","",VLOOKUP(AF255,種目名!$O$5:$T$104,3,0))</f>
        <v/>
      </c>
      <c r="AD255" s="118" t="str">
        <f>IF(S255="","",VLOOKUP(AI255,種目名!$O$5:$T$104,3,0))</f>
        <v/>
      </c>
      <c r="AE255" s="115">
        <f t="shared" si="372"/>
        <v>0</v>
      </c>
      <c r="AF255" s="152" t="str">
        <f t="shared" si="373"/>
        <v/>
      </c>
      <c r="AG255" s="152" t="str">
        <f t="shared" si="374"/>
        <v/>
      </c>
      <c r="AH255" s="115">
        <f t="shared" si="375"/>
        <v>0</v>
      </c>
      <c r="AI255" s="152" t="str">
        <f t="shared" si="376"/>
        <v/>
      </c>
      <c r="AJ255" s="152" t="str">
        <f t="shared" si="377"/>
        <v/>
      </c>
      <c r="AK255" s="383"/>
      <c r="AL255" s="166">
        <f t="shared" si="294"/>
        <v>0</v>
      </c>
      <c r="AM255" s="392">
        <f t="shared" si="295"/>
        <v>0</v>
      </c>
      <c r="AN255" s="392">
        <f>COUNTIF($B$12:B255,B255)</f>
        <v>0</v>
      </c>
      <c r="AO255" s="392"/>
      <c r="AP255" s="392" t="str">
        <f t="shared" si="296"/>
        <v/>
      </c>
      <c r="AQ255" s="392" t="str">
        <f t="shared" si="297"/>
        <v/>
      </c>
      <c r="AR255" s="392" t="str">
        <f t="shared" si="298"/>
        <v/>
      </c>
      <c r="AS255" s="392" t="str">
        <f t="shared" si="299"/>
        <v/>
      </c>
      <c r="AT255" s="392">
        <f t="shared" si="300"/>
        <v>0</v>
      </c>
      <c r="AU255" s="392" t="str">
        <f t="shared" si="301"/>
        <v/>
      </c>
      <c r="AV255" s="392" t="str">
        <f t="shared" si="302"/>
        <v/>
      </c>
      <c r="AW255" s="392" t="str">
        <f t="shared" si="303"/>
        <v/>
      </c>
      <c r="AX255" s="392" t="str">
        <f t="shared" si="304"/>
        <v/>
      </c>
      <c r="AY255" s="392" t="str">
        <f t="shared" si="305"/>
        <v/>
      </c>
      <c r="AZ255" s="392" t="str">
        <f t="shared" si="306"/>
        <v/>
      </c>
      <c r="BA255" s="392" t="str">
        <f t="shared" si="307"/>
        <v/>
      </c>
      <c r="BB255" s="392" t="str">
        <f t="shared" si="308"/>
        <v/>
      </c>
      <c r="BC255" s="392" t="str">
        <f t="shared" si="309"/>
        <v/>
      </c>
      <c r="BD255" s="396" t="str">
        <f t="shared" si="310"/>
        <v/>
      </c>
      <c r="BE255" s="386">
        <f t="shared" si="311"/>
        <v>0</v>
      </c>
      <c r="BF255" s="152"/>
      <c r="BG255" s="392">
        <f t="shared" si="312"/>
        <v>0</v>
      </c>
      <c r="BH255" s="392">
        <f t="shared" si="313"/>
        <v>0</v>
      </c>
      <c r="BI255" s="405">
        <f t="shared" si="314"/>
        <v>0</v>
      </c>
      <c r="BJ255" s="406">
        <f t="shared" si="290"/>
        <v>0</v>
      </c>
      <c r="BK255" s="391" t="str">
        <f t="shared" si="291"/>
        <v>0</v>
      </c>
      <c r="BL255" s="391" t="str">
        <f t="shared" si="292"/>
        <v>0</v>
      </c>
      <c r="BM255" s="405">
        <f t="shared" si="315"/>
        <v>0</v>
      </c>
      <c r="BN255" s="405" t="str">
        <f t="shared" si="316"/>
        <v>0m0</v>
      </c>
      <c r="BO255" s="392">
        <f t="shared" si="317"/>
        <v>0</v>
      </c>
      <c r="BP255" s="392">
        <f t="shared" si="318"/>
        <v>0</v>
      </c>
      <c r="BQ255" s="405">
        <f t="shared" si="319"/>
        <v>0</v>
      </c>
      <c r="BR255" s="406">
        <f t="shared" si="320"/>
        <v>0</v>
      </c>
      <c r="BS255" s="391" t="str">
        <f t="shared" si="321"/>
        <v>0</v>
      </c>
      <c r="BT255" s="391" t="str">
        <f t="shared" si="322"/>
        <v>0</v>
      </c>
      <c r="BU255" s="405">
        <f t="shared" si="323"/>
        <v>0</v>
      </c>
      <c r="BV255" s="405" t="str">
        <f t="shared" si="324"/>
        <v>0m0</v>
      </c>
      <c r="BW255" s="392">
        <f t="shared" si="325"/>
        <v>0</v>
      </c>
      <c r="BX255" s="392">
        <f t="shared" si="326"/>
        <v>0</v>
      </c>
      <c r="BY255" s="405">
        <f t="shared" si="327"/>
        <v>0</v>
      </c>
      <c r="BZ255" s="406">
        <f t="shared" si="328"/>
        <v>0</v>
      </c>
      <c r="CA255" s="391" t="str">
        <f t="shared" si="329"/>
        <v>0</v>
      </c>
      <c r="CB255" s="391" t="str">
        <f t="shared" si="330"/>
        <v>0</v>
      </c>
      <c r="CC255" s="405">
        <f t="shared" si="331"/>
        <v>0</v>
      </c>
      <c r="CD255" s="405" t="str">
        <f t="shared" si="332"/>
        <v>0m0</v>
      </c>
      <c r="CE255" s="392">
        <f t="shared" si="333"/>
        <v>0</v>
      </c>
      <c r="CF255" s="392">
        <f t="shared" si="334"/>
        <v>0</v>
      </c>
      <c r="CG255" s="405">
        <f t="shared" si="335"/>
        <v>0</v>
      </c>
      <c r="CH255" s="406">
        <f t="shared" si="336"/>
        <v>0</v>
      </c>
      <c r="CI255" s="391" t="str">
        <f t="shared" si="337"/>
        <v>0</v>
      </c>
      <c r="CJ255" s="391" t="str">
        <f t="shared" si="338"/>
        <v>0</v>
      </c>
      <c r="CK255" s="405">
        <f t="shared" si="339"/>
        <v>0</v>
      </c>
      <c r="CL255" s="405" t="str">
        <f t="shared" si="340"/>
        <v>0m0</v>
      </c>
      <c r="CM255" s="392">
        <f t="shared" si="341"/>
        <v>0</v>
      </c>
      <c r="CN255" s="392">
        <f t="shared" si="342"/>
        <v>0</v>
      </c>
      <c r="CO255" s="405">
        <f t="shared" si="343"/>
        <v>0</v>
      </c>
      <c r="CP255" s="406">
        <f t="shared" si="344"/>
        <v>0</v>
      </c>
      <c r="CQ255" s="391" t="str">
        <f t="shared" si="345"/>
        <v>0</v>
      </c>
      <c r="CR255" s="391" t="str">
        <f t="shared" si="346"/>
        <v>0</v>
      </c>
      <c r="CS255" s="405">
        <f t="shared" si="347"/>
        <v>0</v>
      </c>
      <c r="CT255" s="405" t="str">
        <f t="shared" si="348"/>
        <v>0m0</v>
      </c>
      <c r="CU255" s="405">
        <f t="shared" si="349"/>
        <v>0</v>
      </c>
      <c r="CV255" s="405">
        <f t="shared" si="350"/>
        <v>0</v>
      </c>
      <c r="CW255" s="405">
        <f t="shared" si="351"/>
        <v>0</v>
      </c>
      <c r="CX255" s="405">
        <f t="shared" si="352"/>
        <v>0</v>
      </c>
      <c r="CY255" s="405">
        <f t="shared" si="353"/>
        <v>0</v>
      </c>
      <c r="CZ255" s="405" t="str">
        <f t="shared" si="354"/>
        <v/>
      </c>
      <c r="DA255" s="405" t="str">
        <f t="shared" si="355"/>
        <v/>
      </c>
      <c r="DB255" s="405" t="str">
        <f t="shared" si="356"/>
        <v/>
      </c>
      <c r="DC255" s="405" t="str">
        <f t="shared" si="357"/>
        <v/>
      </c>
      <c r="DD255" s="405" t="str">
        <f t="shared" si="358"/>
        <v/>
      </c>
      <c r="DE255" s="405"/>
      <c r="DG255" s="405" t="str">
        <f t="shared" si="359"/>
        <v/>
      </c>
      <c r="DH255" s="405" t="str">
        <f t="shared" si="360"/>
        <v/>
      </c>
      <c r="DI255" s="405">
        <f t="shared" si="361"/>
        <v>0</v>
      </c>
      <c r="DJ255" s="405" t="str">
        <f t="shared" si="362"/>
        <v/>
      </c>
      <c r="DK255" s="405" t="str">
        <f t="shared" si="363"/>
        <v/>
      </c>
      <c r="DL255" s="405" t="str">
        <f t="shared" si="364"/>
        <v/>
      </c>
      <c r="DM255" s="405" t="str">
        <f t="shared" si="365"/>
        <v/>
      </c>
      <c r="DN255" s="405" t="str">
        <f t="shared" si="366"/>
        <v/>
      </c>
      <c r="DO255" s="405" t="str">
        <f t="shared" si="367"/>
        <v/>
      </c>
      <c r="DS255" s="386">
        <f t="shared" si="370"/>
        <v>0</v>
      </c>
      <c r="DT255" s="386">
        <f t="shared" si="368"/>
        <v>0</v>
      </c>
      <c r="DU255" s="404">
        <f t="shared" si="369"/>
        <v>0</v>
      </c>
    </row>
    <row r="256" spans="1:125" s="404" customFormat="1" ht="18" hidden="1" customHeight="1">
      <c r="A256" s="140" t="str">
        <f t="shared" si="293"/>
        <v/>
      </c>
      <c r="B256" s="153"/>
      <c r="C256" s="31" t="str">
        <f>IF(B256="","",VLOOKUP(B256,学連登録!$C$2:$G$3000,2,FALSE))</f>
        <v/>
      </c>
      <c r="D256" s="32" t="str">
        <f>IF(B256="","",VLOOKUP(B256,学連登録!$C$2:$G$3000,3,FALSE))</f>
        <v/>
      </c>
      <c r="E256" s="33" t="str">
        <f>IF(B256="","",VLOOKUP(B256,学連登録!$C$2:$G$3000,4,FALSE))</f>
        <v/>
      </c>
      <c r="F256" s="376" t="str">
        <f>IF(B256="","",VLOOKUP(B256,学連登録!$C$2:$I$3000,7,FALSE))</f>
        <v/>
      </c>
      <c r="G256" s="154"/>
      <c r="H256" s="915"/>
      <c r="I256" s="916"/>
      <c r="J256" s="155"/>
      <c r="K256" s="887"/>
      <c r="L256" s="888"/>
      <c r="M256" s="155"/>
      <c r="N256" s="881"/>
      <c r="O256" s="882"/>
      <c r="P256" s="154"/>
      <c r="Q256" s="887"/>
      <c r="R256" s="888"/>
      <c r="S256" s="154"/>
      <c r="T256" s="887"/>
      <c r="U256" s="888"/>
      <c r="V256" s="101" t="str">
        <f>IF(B256="","",VLOOKUP(B256,学連登録!$C$2:$H$3000,6,FALSE))</f>
        <v/>
      </c>
      <c r="W256" s="370"/>
      <c r="X256" s="152"/>
      <c r="Y256" s="116" t="str">
        <f t="shared" si="371"/>
        <v/>
      </c>
      <c r="Z256" s="97" t="str">
        <f>IF(G256="","",VLOOKUP(G256,種目名!$O$5:$T$104,3,0))</f>
        <v/>
      </c>
      <c r="AA256" s="98" t="str">
        <f>IF(J256="","",VLOOKUP(J256,種目名!$O$5:$T$104,3,0))</f>
        <v/>
      </c>
      <c r="AB256" s="117" t="str">
        <f>IF(M256="","",VLOOKUP(M256,種目名!$O$5:$T$104,3,0))</f>
        <v/>
      </c>
      <c r="AC256" s="117" t="str">
        <f>IF(P256="","",VLOOKUP(AF256,種目名!$O$5:$T$104,3,0))</f>
        <v/>
      </c>
      <c r="AD256" s="118" t="str">
        <f>IF(S256="","",VLOOKUP(AI256,種目名!$O$5:$T$104,3,0))</f>
        <v/>
      </c>
      <c r="AE256" s="115">
        <f t="shared" si="372"/>
        <v>0</v>
      </c>
      <c r="AF256" s="152" t="str">
        <f t="shared" si="373"/>
        <v/>
      </c>
      <c r="AG256" s="152" t="str">
        <f t="shared" si="374"/>
        <v/>
      </c>
      <c r="AH256" s="115">
        <f t="shared" si="375"/>
        <v>0</v>
      </c>
      <c r="AI256" s="152" t="str">
        <f t="shared" si="376"/>
        <v/>
      </c>
      <c r="AJ256" s="152" t="str">
        <f t="shared" si="377"/>
        <v/>
      </c>
      <c r="AK256" s="383"/>
      <c r="AL256" s="166">
        <f t="shared" si="294"/>
        <v>0</v>
      </c>
      <c r="AM256" s="392">
        <f t="shared" si="295"/>
        <v>0</v>
      </c>
      <c r="AN256" s="392">
        <f>COUNTIF($B$12:B256,B256)</f>
        <v>0</v>
      </c>
      <c r="AO256" s="392"/>
      <c r="AP256" s="392" t="str">
        <f t="shared" si="296"/>
        <v/>
      </c>
      <c r="AQ256" s="392" t="str">
        <f t="shared" si="297"/>
        <v/>
      </c>
      <c r="AR256" s="392" t="str">
        <f t="shared" si="298"/>
        <v/>
      </c>
      <c r="AS256" s="392" t="str">
        <f t="shared" si="299"/>
        <v/>
      </c>
      <c r="AT256" s="392">
        <f t="shared" si="300"/>
        <v>0</v>
      </c>
      <c r="AU256" s="392" t="str">
        <f t="shared" si="301"/>
        <v/>
      </c>
      <c r="AV256" s="392" t="str">
        <f t="shared" si="302"/>
        <v/>
      </c>
      <c r="AW256" s="392" t="str">
        <f t="shared" si="303"/>
        <v/>
      </c>
      <c r="AX256" s="392" t="str">
        <f t="shared" si="304"/>
        <v/>
      </c>
      <c r="AY256" s="392" t="str">
        <f t="shared" si="305"/>
        <v/>
      </c>
      <c r="AZ256" s="392" t="str">
        <f t="shared" si="306"/>
        <v/>
      </c>
      <c r="BA256" s="392" t="str">
        <f t="shared" si="307"/>
        <v/>
      </c>
      <c r="BB256" s="392" t="str">
        <f t="shared" si="308"/>
        <v/>
      </c>
      <c r="BC256" s="392" t="str">
        <f t="shared" si="309"/>
        <v/>
      </c>
      <c r="BD256" s="396" t="str">
        <f t="shared" si="310"/>
        <v/>
      </c>
      <c r="BE256" s="386">
        <f t="shared" si="311"/>
        <v>0</v>
      </c>
      <c r="BF256" s="152"/>
      <c r="BG256" s="392">
        <f t="shared" si="312"/>
        <v>0</v>
      </c>
      <c r="BH256" s="392">
        <f t="shared" si="313"/>
        <v>0</v>
      </c>
      <c r="BI256" s="405">
        <f t="shared" si="314"/>
        <v>0</v>
      </c>
      <c r="BJ256" s="406">
        <f t="shared" si="290"/>
        <v>0</v>
      </c>
      <c r="BK256" s="391" t="str">
        <f t="shared" si="291"/>
        <v>0</v>
      </c>
      <c r="BL256" s="391" t="str">
        <f t="shared" si="292"/>
        <v>0</v>
      </c>
      <c r="BM256" s="405">
        <f t="shared" si="315"/>
        <v>0</v>
      </c>
      <c r="BN256" s="405" t="str">
        <f t="shared" si="316"/>
        <v>0m0</v>
      </c>
      <c r="BO256" s="392">
        <f t="shared" si="317"/>
        <v>0</v>
      </c>
      <c r="BP256" s="392">
        <f t="shared" si="318"/>
        <v>0</v>
      </c>
      <c r="BQ256" s="405">
        <f t="shared" si="319"/>
        <v>0</v>
      </c>
      <c r="BR256" s="406">
        <f t="shared" si="320"/>
        <v>0</v>
      </c>
      <c r="BS256" s="391" t="str">
        <f t="shared" si="321"/>
        <v>0</v>
      </c>
      <c r="BT256" s="391" t="str">
        <f t="shared" si="322"/>
        <v>0</v>
      </c>
      <c r="BU256" s="405">
        <f t="shared" si="323"/>
        <v>0</v>
      </c>
      <c r="BV256" s="405" t="str">
        <f t="shared" si="324"/>
        <v>0m0</v>
      </c>
      <c r="BW256" s="392">
        <f t="shared" si="325"/>
        <v>0</v>
      </c>
      <c r="BX256" s="392">
        <f t="shared" si="326"/>
        <v>0</v>
      </c>
      <c r="BY256" s="405">
        <f t="shared" si="327"/>
        <v>0</v>
      </c>
      <c r="BZ256" s="406">
        <f t="shared" si="328"/>
        <v>0</v>
      </c>
      <c r="CA256" s="391" t="str">
        <f t="shared" si="329"/>
        <v>0</v>
      </c>
      <c r="CB256" s="391" t="str">
        <f t="shared" si="330"/>
        <v>0</v>
      </c>
      <c r="CC256" s="405">
        <f t="shared" si="331"/>
        <v>0</v>
      </c>
      <c r="CD256" s="405" t="str">
        <f t="shared" si="332"/>
        <v>0m0</v>
      </c>
      <c r="CE256" s="392">
        <f t="shared" si="333"/>
        <v>0</v>
      </c>
      <c r="CF256" s="392">
        <f t="shared" si="334"/>
        <v>0</v>
      </c>
      <c r="CG256" s="405">
        <f t="shared" si="335"/>
        <v>0</v>
      </c>
      <c r="CH256" s="406">
        <f t="shared" si="336"/>
        <v>0</v>
      </c>
      <c r="CI256" s="391" t="str">
        <f t="shared" si="337"/>
        <v>0</v>
      </c>
      <c r="CJ256" s="391" t="str">
        <f t="shared" si="338"/>
        <v>0</v>
      </c>
      <c r="CK256" s="405">
        <f t="shared" si="339"/>
        <v>0</v>
      </c>
      <c r="CL256" s="405" t="str">
        <f t="shared" si="340"/>
        <v>0m0</v>
      </c>
      <c r="CM256" s="392">
        <f t="shared" si="341"/>
        <v>0</v>
      </c>
      <c r="CN256" s="392">
        <f t="shared" si="342"/>
        <v>0</v>
      </c>
      <c r="CO256" s="405">
        <f t="shared" si="343"/>
        <v>0</v>
      </c>
      <c r="CP256" s="406">
        <f t="shared" si="344"/>
        <v>0</v>
      </c>
      <c r="CQ256" s="391" t="str">
        <f t="shared" si="345"/>
        <v>0</v>
      </c>
      <c r="CR256" s="391" t="str">
        <f t="shared" si="346"/>
        <v>0</v>
      </c>
      <c r="CS256" s="405">
        <f t="shared" si="347"/>
        <v>0</v>
      </c>
      <c r="CT256" s="405" t="str">
        <f t="shared" si="348"/>
        <v>0m0</v>
      </c>
      <c r="CU256" s="405">
        <f t="shared" si="349"/>
        <v>0</v>
      </c>
      <c r="CV256" s="405">
        <f t="shared" si="350"/>
        <v>0</v>
      </c>
      <c r="CW256" s="405">
        <f t="shared" si="351"/>
        <v>0</v>
      </c>
      <c r="CX256" s="405">
        <f t="shared" si="352"/>
        <v>0</v>
      </c>
      <c r="CY256" s="405">
        <f t="shared" si="353"/>
        <v>0</v>
      </c>
      <c r="CZ256" s="405" t="str">
        <f t="shared" si="354"/>
        <v/>
      </c>
      <c r="DA256" s="405" t="str">
        <f t="shared" si="355"/>
        <v/>
      </c>
      <c r="DB256" s="405" t="str">
        <f t="shared" si="356"/>
        <v/>
      </c>
      <c r="DC256" s="405" t="str">
        <f t="shared" si="357"/>
        <v/>
      </c>
      <c r="DD256" s="405" t="str">
        <f t="shared" si="358"/>
        <v/>
      </c>
      <c r="DE256" s="405"/>
      <c r="DG256" s="405" t="str">
        <f t="shared" si="359"/>
        <v/>
      </c>
      <c r="DH256" s="405" t="str">
        <f t="shared" si="360"/>
        <v/>
      </c>
      <c r="DI256" s="405">
        <f t="shared" si="361"/>
        <v>0</v>
      </c>
      <c r="DJ256" s="405" t="str">
        <f t="shared" si="362"/>
        <v/>
      </c>
      <c r="DK256" s="405" t="str">
        <f t="shared" si="363"/>
        <v/>
      </c>
      <c r="DL256" s="405" t="str">
        <f t="shared" si="364"/>
        <v/>
      </c>
      <c r="DM256" s="405" t="str">
        <f t="shared" si="365"/>
        <v/>
      </c>
      <c r="DN256" s="405" t="str">
        <f t="shared" si="366"/>
        <v/>
      </c>
      <c r="DO256" s="405" t="str">
        <f t="shared" si="367"/>
        <v/>
      </c>
      <c r="DS256" s="386">
        <f t="shared" si="370"/>
        <v>0</v>
      </c>
      <c r="DT256" s="386">
        <f t="shared" si="368"/>
        <v>0</v>
      </c>
      <c r="DU256" s="404">
        <f t="shared" si="369"/>
        <v>0</v>
      </c>
    </row>
    <row r="257" spans="1:125" s="404" customFormat="1" ht="18" hidden="1" customHeight="1">
      <c r="A257" s="140" t="str">
        <f t="shared" si="293"/>
        <v/>
      </c>
      <c r="B257" s="153"/>
      <c r="C257" s="31" t="str">
        <f>IF(B257="","",VLOOKUP(B257,学連登録!$C$2:$G$3000,2,FALSE))</f>
        <v/>
      </c>
      <c r="D257" s="32" t="str">
        <f>IF(B257="","",VLOOKUP(B257,学連登録!$C$2:$G$3000,3,FALSE))</f>
        <v/>
      </c>
      <c r="E257" s="33" t="str">
        <f>IF(B257="","",VLOOKUP(B257,学連登録!$C$2:$G$3000,4,FALSE))</f>
        <v/>
      </c>
      <c r="F257" s="376" t="str">
        <f>IF(B257="","",VLOOKUP(B257,学連登録!$C$2:$I$3000,7,FALSE))</f>
        <v/>
      </c>
      <c r="G257" s="154"/>
      <c r="H257" s="915"/>
      <c r="I257" s="916"/>
      <c r="J257" s="155"/>
      <c r="K257" s="887"/>
      <c r="L257" s="888"/>
      <c r="M257" s="155"/>
      <c r="N257" s="881"/>
      <c r="O257" s="882"/>
      <c r="P257" s="154"/>
      <c r="Q257" s="887"/>
      <c r="R257" s="888"/>
      <c r="S257" s="154"/>
      <c r="T257" s="887"/>
      <c r="U257" s="888"/>
      <c r="V257" s="101" t="str">
        <f>IF(B257="","",VLOOKUP(B257,学連登録!$C$2:$H$3000,6,FALSE))</f>
        <v/>
      </c>
      <c r="W257" s="370"/>
      <c r="X257" s="152"/>
      <c r="Y257" s="116" t="str">
        <f t="shared" si="371"/>
        <v/>
      </c>
      <c r="Z257" s="97" t="str">
        <f>IF(G257="","",VLOOKUP(G257,種目名!$O$5:$T$104,3,0))</f>
        <v/>
      </c>
      <c r="AA257" s="98" t="str">
        <f>IF(J257="","",VLOOKUP(J257,種目名!$O$5:$T$104,3,0))</f>
        <v/>
      </c>
      <c r="AB257" s="117" t="str">
        <f>IF(M257="","",VLOOKUP(M257,種目名!$O$5:$T$104,3,0))</f>
        <v/>
      </c>
      <c r="AC257" s="117" t="str">
        <f>IF(P257="","",VLOOKUP(AF257,種目名!$O$5:$T$104,3,0))</f>
        <v/>
      </c>
      <c r="AD257" s="118" t="str">
        <f>IF(S257="","",VLOOKUP(AI257,種目名!$O$5:$T$104,3,0))</f>
        <v/>
      </c>
      <c r="AE257" s="115">
        <f t="shared" si="372"/>
        <v>0</v>
      </c>
      <c r="AF257" s="152" t="str">
        <f t="shared" si="373"/>
        <v/>
      </c>
      <c r="AG257" s="152" t="str">
        <f t="shared" si="374"/>
        <v/>
      </c>
      <c r="AH257" s="115">
        <f t="shared" si="375"/>
        <v>0</v>
      </c>
      <c r="AI257" s="152" t="str">
        <f t="shared" si="376"/>
        <v/>
      </c>
      <c r="AJ257" s="152" t="str">
        <f t="shared" si="377"/>
        <v/>
      </c>
      <c r="AK257" s="383"/>
      <c r="AL257" s="166">
        <f t="shared" si="294"/>
        <v>0</v>
      </c>
      <c r="AM257" s="392">
        <f t="shared" si="295"/>
        <v>0</v>
      </c>
      <c r="AN257" s="392">
        <f>COUNTIF($B$12:B257,B257)</f>
        <v>0</v>
      </c>
      <c r="AO257" s="392"/>
      <c r="AP257" s="392" t="str">
        <f t="shared" si="296"/>
        <v/>
      </c>
      <c r="AQ257" s="392" t="str">
        <f t="shared" si="297"/>
        <v/>
      </c>
      <c r="AR257" s="392" t="str">
        <f t="shared" si="298"/>
        <v/>
      </c>
      <c r="AS257" s="392" t="str">
        <f t="shared" si="299"/>
        <v/>
      </c>
      <c r="AT257" s="392">
        <f t="shared" si="300"/>
        <v>0</v>
      </c>
      <c r="AU257" s="392" t="str">
        <f t="shared" si="301"/>
        <v/>
      </c>
      <c r="AV257" s="392" t="str">
        <f t="shared" si="302"/>
        <v/>
      </c>
      <c r="AW257" s="392" t="str">
        <f t="shared" si="303"/>
        <v/>
      </c>
      <c r="AX257" s="392" t="str">
        <f t="shared" si="304"/>
        <v/>
      </c>
      <c r="AY257" s="392" t="str">
        <f t="shared" si="305"/>
        <v/>
      </c>
      <c r="AZ257" s="392" t="str">
        <f t="shared" si="306"/>
        <v/>
      </c>
      <c r="BA257" s="392" t="str">
        <f t="shared" si="307"/>
        <v/>
      </c>
      <c r="BB257" s="392" t="str">
        <f t="shared" si="308"/>
        <v/>
      </c>
      <c r="BC257" s="392" t="str">
        <f t="shared" si="309"/>
        <v/>
      </c>
      <c r="BD257" s="396" t="str">
        <f t="shared" si="310"/>
        <v/>
      </c>
      <c r="BE257" s="386">
        <f t="shared" si="311"/>
        <v>0</v>
      </c>
      <c r="BF257" s="152"/>
      <c r="BG257" s="392">
        <f t="shared" si="312"/>
        <v>0</v>
      </c>
      <c r="BH257" s="392">
        <f t="shared" si="313"/>
        <v>0</v>
      </c>
      <c r="BI257" s="405">
        <f t="shared" si="314"/>
        <v>0</v>
      </c>
      <c r="BJ257" s="406">
        <f t="shared" si="290"/>
        <v>0</v>
      </c>
      <c r="BK257" s="391" t="str">
        <f t="shared" si="291"/>
        <v>0</v>
      </c>
      <c r="BL257" s="391" t="str">
        <f t="shared" si="292"/>
        <v>0</v>
      </c>
      <c r="BM257" s="405">
        <f t="shared" si="315"/>
        <v>0</v>
      </c>
      <c r="BN257" s="405" t="str">
        <f t="shared" si="316"/>
        <v>0m0</v>
      </c>
      <c r="BO257" s="392">
        <f t="shared" si="317"/>
        <v>0</v>
      </c>
      <c r="BP257" s="392">
        <f t="shared" si="318"/>
        <v>0</v>
      </c>
      <c r="BQ257" s="405">
        <f t="shared" si="319"/>
        <v>0</v>
      </c>
      <c r="BR257" s="406">
        <f t="shared" si="320"/>
        <v>0</v>
      </c>
      <c r="BS257" s="391" t="str">
        <f t="shared" si="321"/>
        <v>0</v>
      </c>
      <c r="BT257" s="391" t="str">
        <f t="shared" si="322"/>
        <v>0</v>
      </c>
      <c r="BU257" s="405">
        <f t="shared" si="323"/>
        <v>0</v>
      </c>
      <c r="BV257" s="405" t="str">
        <f t="shared" si="324"/>
        <v>0m0</v>
      </c>
      <c r="BW257" s="392">
        <f t="shared" si="325"/>
        <v>0</v>
      </c>
      <c r="BX257" s="392">
        <f t="shared" si="326"/>
        <v>0</v>
      </c>
      <c r="BY257" s="405">
        <f t="shared" si="327"/>
        <v>0</v>
      </c>
      <c r="BZ257" s="406">
        <f t="shared" si="328"/>
        <v>0</v>
      </c>
      <c r="CA257" s="391" t="str">
        <f t="shared" si="329"/>
        <v>0</v>
      </c>
      <c r="CB257" s="391" t="str">
        <f t="shared" si="330"/>
        <v>0</v>
      </c>
      <c r="CC257" s="405">
        <f t="shared" si="331"/>
        <v>0</v>
      </c>
      <c r="CD257" s="405" t="str">
        <f t="shared" si="332"/>
        <v>0m0</v>
      </c>
      <c r="CE257" s="392">
        <f t="shared" si="333"/>
        <v>0</v>
      </c>
      <c r="CF257" s="392">
        <f t="shared" si="334"/>
        <v>0</v>
      </c>
      <c r="CG257" s="405">
        <f t="shared" si="335"/>
        <v>0</v>
      </c>
      <c r="CH257" s="406">
        <f t="shared" si="336"/>
        <v>0</v>
      </c>
      <c r="CI257" s="391" t="str">
        <f t="shared" si="337"/>
        <v>0</v>
      </c>
      <c r="CJ257" s="391" t="str">
        <f t="shared" si="338"/>
        <v>0</v>
      </c>
      <c r="CK257" s="405">
        <f t="shared" si="339"/>
        <v>0</v>
      </c>
      <c r="CL257" s="405" t="str">
        <f t="shared" si="340"/>
        <v>0m0</v>
      </c>
      <c r="CM257" s="392">
        <f t="shared" si="341"/>
        <v>0</v>
      </c>
      <c r="CN257" s="392">
        <f t="shared" si="342"/>
        <v>0</v>
      </c>
      <c r="CO257" s="405">
        <f t="shared" si="343"/>
        <v>0</v>
      </c>
      <c r="CP257" s="406">
        <f t="shared" si="344"/>
        <v>0</v>
      </c>
      <c r="CQ257" s="391" t="str">
        <f t="shared" si="345"/>
        <v>0</v>
      </c>
      <c r="CR257" s="391" t="str">
        <f t="shared" si="346"/>
        <v>0</v>
      </c>
      <c r="CS257" s="405">
        <f t="shared" si="347"/>
        <v>0</v>
      </c>
      <c r="CT257" s="405" t="str">
        <f t="shared" si="348"/>
        <v>0m0</v>
      </c>
      <c r="CU257" s="405">
        <f t="shared" si="349"/>
        <v>0</v>
      </c>
      <c r="CV257" s="405">
        <f t="shared" si="350"/>
        <v>0</v>
      </c>
      <c r="CW257" s="405">
        <f t="shared" si="351"/>
        <v>0</v>
      </c>
      <c r="CX257" s="405">
        <f t="shared" si="352"/>
        <v>0</v>
      </c>
      <c r="CY257" s="405">
        <f t="shared" si="353"/>
        <v>0</v>
      </c>
      <c r="CZ257" s="405" t="str">
        <f t="shared" si="354"/>
        <v/>
      </c>
      <c r="DA257" s="405" t="str">
        <f t="shared" si="355"/>
        <v/>
      </c>
      <c r="DB257" s="405" t="str">
        <f t="shared" si="356"/>
        <v/>
      </c>
      <c r="DC257" s="405" t="str">
        <f t="shared" si="357"/>
        <v/>
      </c>
      <c r="DD257" s="405" t="str">
        <f t="shared" si="358"/>
        <v/>
      </c>
      <c r="DE257" s="405"/>
      <c r="DG257" s="405" t="str">
        <f t="shared" si="359"/>
        <v/>
      </c>
      <c r="DH257" s="405" t="str">
        <f t="shared" si="360"/>
        <v/>
      </c>
      <c r="DI257" s="405">
        <f t="shared" si="361"/>
        <v>0</v>
      </c>
      <c r="DJ257" s="405" t="str">
        <f t="shared" si="362"/>
        <v/>
      </c>
      <c r="DK257" s="405" t="str">
        <f t="shared" si="363"/>
        <v/>
      </c>
      <c r="DL257" s="405" t="str">
        <f t="shared" si="364"/>
        <v/>
      </c>
      <c r="DM257" s="405" t="str">
        <f t="shared" si="365"/>
        <v/>
      </c>
      <c r="DN257" s="405" t="str">
        <f t="shared" si="366"/>
        <v/>
      </c>
      <c r="DO257" s="405" t="str">
        <f t="shared" si="367"/>
        <v/>
      </c>
      <c r="DS257" s="386">
        <f t="shared" si="370"/>
        <v>0</v>
      </c>
      <c r="DT257" s="386">
        <f t="shared" si="368"/>
        <v>0</v>
      </c>
      <c r="DU257" s="404">
        <f t="shared" si="369"/>
        <v>0</v>
      </c>
    </row>
    <row r="258" spans="1:125" s="404" customFormat="1" ht="18" hidden="1" customHeight="1">
      <c r="A258" s="140" t="str">
        <f t="shared" si="293"/>
        <v/>
      </c>
      <c r="B258" s="153"/>
      <c r="C258" s="31" t="str">
        <f>IF(B258="","",VLOOKUP(B258,学連登録!$C$2:$G$3000,2,FALSE))</f>
        <v/>
      </c>
      <c r="D258" s="32" t="str">
        <f>IF(B258="","",VLOOKUP(B258,学連登録!$C$2:$G$3000,3,FALSE))</f>
        <v/>
      </c>
      <c r="E258" s="33" t="str">
        <f>IF(B258="","",VLOOKUP(B258,学連登録!$C$2:$G$3000,4,FALSE))</f>
        <v/>
      </c>
      <c r="F258" s="376" t="str">
        <f>IF(B258="","",VLOOKUP(B258,学連登録!$C$2:$I$3000,7,FALSE))</f>
        <v/>
      </c>
      <c r="G258" s="154"/>
      <c r="H258" s="915"/>
      <c r="I258" s="916"/>
      <c r="J258" s="155"/>
      <c r="K258" s="887"/>
      <c r="L258" s="888"/>
      <c r="M258" s="155"/>
      <c r="N258" s="881"/>
      <c r="O258" s="882"/>
      <c r="P258" s="154"/>
      <c r="Q258" s="887"/>
      <c r="R258" s="888"/>
      <c r="S258" s="154"/>
      <c r="T258" s="887"/>
      <c r="U258" s="888"/>
      <c r="V258" s="101" t="str">
        <f>IF(B258="","",VLOOKUP(B258,学連登録!$C$2:$H$3000,6,FALSE))</f>
        <v/>
      </c>
      <c r="W258" s="370"/>
      <c r="X258" s="152"/>
      <c r="Y258" s="116" t="str">
        <f t="shared" si="371"/>
        <v/>
      </c>
      <c r="Z258" s="97" t="str">
        <f>IF(G258="","",VLOOKUP(G258,種目名!$O$5:$T$104,3,0))</f>
        <v/>
      </c>
      <c r="AA258" s="98" t="str">
        <f>IF(J258="","",VLOOKUP(J258,種目名!$O$5:$T$104,3,0))</f>
        <v/>
      </c>
      <c r="AB258" s="117" t="str">
        <f>IF(M258="","",VLOOKUP(M258,種目名!$O$5:$T$104,3,0))</f>
        <v/>
      </c>
      <c r="AC258" s="117" t="str">
        <f>IF(P258="","",VLOOKUP(AF258,種目名!$O$5:$T$104,3,0))</f>
        <v/>
      </c>
      <c r="AD258" s="118" t="str">
        <f>IF(S258="","",VLOOKUP(AI258,種目名!$O$5:$T$104,3,0))</f>
        <v/>
      </c>
      <c r="AE258" s="115">
        <f t="shared" si="372"/>
        <v>0</v>
      </c>
      <c r="AF258" s="152" t="str">
        <f t="shared" si="373"/>
        <v/>
      </c>
      <c r="AG258" s="152" t="str">
        <f t="shared" si="374"/>
        <v/>
      </c>
      <c r="AH258" s="115">
        <f t="shared" si="375"/>
        <v>0</v>
      </c>
      <c r="AI258" s="152" t="str">
        <f t="shared" si="376"/>
        <v/>
      </c>
      <c r="AJ258" s="152" t="str">
        <f t="shared" si="377"/>
        <v/>
      </c>
      <c r="AK258" s="383"/>
      <c r="AL258" s="166">
        <f t="shared" si="294"/>
        <v>0</v>
      </c>
      <c r="AM258" s="392">
        <f t="shared" si="295"/>
        <v>0</v>
      </c>
      <c r="AN258" s="392">
        <f>COUNTIF($B$12:B258,B258)</f>
        <v>0</v>
      </c>
      <c r="AO258" s="392"/>
      <c r="AP258" s="392" t="str">
        <f t="shared" si="296"/>
        <v/>
      </c>
      <c r="AQ258" s="392" t="str">
        <f t="shared" si="297"/>
        <v/>
      </c>
      <c r="AR258" s="392" t="str">
        <f t="shared" si="298"/>
        <v/>
      </c>
      <c r="AS258" s="392" t="str">
        <f t="shared" si="299"/>
        <v/>
      </c>
      <c r="AT258" s="392">
        <f t="shared" si="300"/>
        <v>0</v>
      </c>
      <c r="AU258" s="392" t="str">
        <f t="shared" si="301"/>
        <v/>
      </c>
      <c r="AV258" s="392" t="str">
        <f t="shared" si="302"/>
        <v/>
      </c>
      <c r="AW258" s="392" t="str">
        <f t="shared" si="303"/>
        <v/>
      </c>
      <c r="AX258" s="392" t="str">
        <f t="shared" si="304"/>
        <v/>
      </c>
      <c r="AY258" s="392" t="str">
        <f t="shared" si="305"/>
        <v/>
      </c>
      <c r="AZ258" s="392" t="str">
        <f t="shared" si="306"/>
        <v/>
      </c>
      <c r="BA258" s="392" t="str">
        <f t="shared" si="307"/>
        <v/>
      </c>
      <c r="BB258" s="392" t="str">
        <f t="shared" si="308"/>
        <v/>
      </c>
      <c r="BC258" s="392" t="str">
        <f t="shared" si="309"/>
        <v/>
      </c>
      <c r="BD258" s="396" t="str">
        <f t="shared" si="310"/>
        <v/>
      </c>
      <c r="BE258" s="386">
        <f t="shared" si="311"/>
        <v>0</v>
      </c>
      <c r="BF258" s="152"/>
      <c r="BG258" s="392">
        <f t="shared" si="312"/>
        <v>0</v>
      </c>
      <c r="BH258" s="392">
        <f t="shared" si="313"/>
        <v>0</v>
      </c>
      <c r="BI258" s="405">
        <f t="shared" si="314"/>
        <v>0</v>
      </c>
      <c r="BJ258" s="406">
        <f t="shared" si="290"/>
        <v>0</v>
      </c>
      <c r="BK258" s="391" t="str">
        <f t="shared" si="291"/>
        <v>0</v>
      </c>
      <c r="BL258" s="391" t="str">
        <f t="shared" si="292"/>
        <v>0</v>
      </c>
      <c r="BM258" s="405">
        <f t="shared" si="315"/>
        <v>0</v>
      </c>
      <c r="BN258" s="405" t="str">
        <f t="shared" si="316"/>
        <v>0m0</v>
      </c>
      <c r="BO258" s="392">
        <f t="shared" si="317"/>
        <v>0</v>
      </c>
      <c r="BP258" s="392">
        <f t="shared" si="318"/>
        <v>0</v>
      </c>
      <c r="BQ258" s="405">
        <f t="shared" si="319"/>
        <v>0</v>
      </c>
      <c r="BR258" s="406">
        <f t="shared" si="320"/>
        <v>0</v>
      </c>
      <c r="BS258" s="391" t="str">
        <f t="shared" si="321"/>
        <v>0</v>
      </c>
      <c r="BT258" s="391" t="str">
        <f t="shared" si="322"/>
        <v>0</v>
      </c>
      <c r="BU258" s="405">
        <f t="shared" si="323"/>
        <v>0</v>
      </c>
      <c r="BV258" s="405" t="str">
        <f t="shared" si="324"/>
        <v>0m0</v>
      </c>
      <c r="BW258" s="392">
        <f t="shared" si="325"/>
        <v>0</v>
      </c>
      <c r="BX258" s="392">
        <f t="shared" si="326"/>
        <v>0</v>
      </c>
      <c r="BY258" s="405">
        <f t="shared" si="327"/>
        <v>0</v>
      </c>
      <c r="BZ258" s="406">
        <f t="shared" si="328"/>
        <v>0</v>
      </c>
      <c r="CA258" s="391" t="str">
        <f t="shared" si="329"/>
        <v>0</v>
      </c>
      <c r="CB258" s="391" t="str">
        <f t="shared" si="330"/>
        <v>0</v>
      </c>
      <c r="CC258" s="405">
        <f t="shared" si="331"/>
        <v>0</v>
      </c>
      <c r="CD258" s="405" t="str">
        <f t="shared" si="332"/>
        <v>0m0</v>
      </c>
      <c r="CE258" s="392">
        <f t="shared" si="333"/>
        <v>0</v>
      </c>
      <c r="CF258" s="392">
        <f t="shared" si="334"/>
        <v>0</v>
      </c>
      <c r="CG258" s="405">
        <f t="shared" si="335"/>
        <v>0</v>
      </c>
      <c r="CH258" s="406">
        <f t="shared" si="336"/>
        <v>0</v>
      </c>
      <c r="CI258" s="391" t="str">
        <f t="shared" si="337"/>
        <v>0</v>
      </c>
      <c r="CJ258" s="391" t="str">
        <f t="shared" si="338"/>
        <v>0</v>
      </c>
      <c r="CK258" s="405">
        <f t="shared" si="339"/>
        <v>0</v>
      </c>
      <c r="CL258" s="405" t="str">
        <f t="shared" si="340"/>
        <v>0m0</v>
      </c>
      <c r="CM258" s="392">
        <f t="shared" si="341"/>
        <v>0</v>
      </c>
      <c r="CN258" s="392">
        <f t="shared" si="342"/>
        <v>0</v>
      </c>
      <c r="CO258" s="405">
        <f t="shared" si="343"/>
        <v>0</v>
      </c>
      <c r="CP258" s="406">
        <f t="shared" si="344"/>
        <v>0</v>
      </c>
      <c r="CQ258" s="391" t="str">
        <f t="shared" si="345"/>
        <v>0</v>
      </c>
      <c r="CR258" s="391" t="str">
        <f t="shared" si="346"/>
        <v>0</v>
      </c>
      <c r="CS258" s="405">
        <f t="shared" si="347"/>
        <v>0</v>
      </c>
      <c r="CT258" s="405" t="str">
        <f t="shared" si="348"/>
        <v>0m0</v>
      </c>
      <c r="CU258" s="405">
        <f t="shared" si="349"/>
        <v>0</v>
      </c>
      <c r="CV258" s="405">
        <f t="shared" si="350"/>
        <v>0</v>
      </c>
      <c r="CW258" s="405">
        <f t="shared" si="351"/>
        <v>0</v>
      </c>
      <c r="CX258" s="405">
        <f t="shared" si="352"/>
        <v>0</v>
      </c>
      <c r="CY258" s="405">
        <f t="shared" si="353"/>
        <v>0</v>
      </c>
      <c r="CZ258" s="405" t="str">
        <f t="shared" si="354"/>
        <v/>
      </c>
      <c r="DA258" s="405" t="str">
        <f t="shared" si="355"/>
        <v/>
      </c>
      <c r="DB258" s="405" t="str">
        <f t="shared" si="356"/>
        <v/>
      </c>
      <c r="DC258" s="405" t="str">
        <f t="shared" si="357"/>
        <v/>
      </c>
      <c r="DD258" s="405" t="str">
        <f t="shared" si="358"/>
        <v/>
      </c>
      <c r="DE258" s="405"/>
      <c r="DG258" s="405" t="str">
        <f t="shared" si="359"/>
        <v/>
      </c>
      <c r="DH258" s="405" t="str">
        <f t="shared" si="360"/>
        <v/>
      </c>
      <c r="DI258" s="405">
        <f t="shared" si="361"/>
        <v>0</v>
      </c>
      <c r="DJ258" s="405" t="str">
        <f t="shared" si="362"/>
        <v/>
      </c>
      <c r="DK258" s="405" t="str">
        <f t="shared" si="363"/>
        <v/>
      </c>
      <c r="DL258" s="405" t="str">
        <f t="shared" si="364"/>
        <v/>
      </c>
      <c r="DM258" s="405" t="str">
        <f t="shared" si="365"/>
        <v/>
      </c>
      <c r="DN258" s="405" t="str">
        <f t="shared" si="366"/>
        <v/>
      </c>
      <c r="DO258" s="405" t="str">
        <f t="shared" si="367"/>
        <v/>
      </c>
      <c r="DS258" s="386">
        <f t="shared" si="370"/>
        <v>0</v>
      </c>
      <c r="DT258" s="386">
        <f t="shared" si="368"/>
        <v>0</v>
      </c>
      <c r="DU258" s="404">
        <f t="shared" si="369"/>
        <v>0</v>
      </c>
    </row>
    <row r="259" spans="1:125" s="404" customFormat="1" ht="18" hidden="1" customHeight="1">
      <c r="A259" s="140" t="str">
        <f t="shared" si="293"/>
        <v/>
      </c>
      <c r="B259" s="153"/>
      <c r="C259" s="31" t="str">
        <f>IF(B259="","",VLOOKUP(B259,学連登録!$C$2:$G$3000,2,FALSE))</f>
        <v/>
      </c>
      <c r="D259" s="32" t="str">
        <f>IF(B259="","",VLOOKUP(B259,学連登録!$C$2:$G$3000,3,FALSE))</f>
        <v/>
      </c>
      <c r="E259" s="33" t="str">
        <f>IF(B259="","",VLOOKUP(B259,学連登録!$C$2:$G$3000,4,FALSE))</f>
        <v/>
      </c>
      <c r="F259" s="376" t="str">
        <f>IF(B259="","",VLOOKUP(B259,学連登録!$C$2:$I$3000,7,FALSE))</f>
        <v/>
      </c>
      <c r="G259" s="154"/>
      <c r="H259" s="915"/>
      <c r="I259" s="916"/>
      <c r="J259" s="155"/>
      <c r="K259" s="887"/>
      <c r="L259" s="888"/>
      <c r="M259" s="155"/>
      <c r="N259" s="881"/>
      <c r="O259" s="882"/>
      <c r="P259" s="154"/>
      <c r="Q259" s="887"/>
      <c r="R259" s="888"/>
      <c r="S259" s="154"/>
      <c r="T259" s="887"/>
      <c r="U259" s="888"/>
      <c r="V259" s="101" t="str">
        <f>IF(B259="","",VLOOKUP(B259,学連登録!$C$2:$H$3000,6,FALSE))</f>
        <v/>
      </c>
      <c r="W259" s="370"/>
      <c r="X259" s="152"/>
      <c r="Y259" s="116" t="str">
        <f t="shared" si="371"/>
        <v/>
      </c>
      <c r="Z259" s="97" t="str">
        <f>IF(G259="","",VLOOKUP(G259,種目名!$O$5:$T$104,3,0))</f>
        <v/>
      </c>
      <c r="AA259" s="98" t="str">
        <f>IF(J259="","",VLOOKUP(J259,種目名!$O$5:$T$104,3,0))</f>
        <v/>
      </c>
      <c r="AB259" s="117" t="str">
        <f>IF(M259="","",VLOOKUP(M259,種目名!$O$5:$T$104,3,0))</f>
        <v/>
      </c>
      <c r="AC259" s="117" t="str">
        <f>IF(P259="","",VLOOKUP(AF259,種目名!$O$5:$T$104,3,0))</f>
        <v/>
      </c>
      <c r="AD259" s="118" t="str">
        <f>IF(S259="","",VLOOKUP(AI259,種目名!$O$5:$T$104,3,0))</f>
        <v/>
      </c>
      <c r="AE259" s="115">
        <f t="shared" si="372"/>
        <v>0</v>
      </c>
      <c r="AF259" s="152" t="str">
        <f t="shared" si="373"/>
        <v/>
      </c>
      <c r="AG259" s="152" t="str">
        <f t="shared" si="374"/>
        <v/>
      </c>
      <c r="AH259" s="115">
        <f t="shared" si="375"/>
        <v>0</v>
      </c>
      <c r="AI259" s="152" t="str">
        <f t="shared" si="376"/>
        <v/>
      </c>
      <c r="AJ259" s="152" t="str">
        <f t="shared" si="377"/>
        <v/>
      </c>
      <c r="AK259" s="383"/>
      <c r="AL259" s="166">
        <f t="shared" si="294"/>
        <v>0</v>
      </c>
      <c r="AM259" s="392">
        <f t="shared" si="295"/>
        <v>0</v>
      </c>
      <c r="AN259" s="392">
        <f>COUNTIF($B$12:B259,B259)</f>
        <v>0</v>
      </c>
      <c r="AO259" s="392"/>
      <c r="AP259" s="392" t="str">
        <f t="shared" si="296"/>
        <v/>
      </c>
      <c r="AQ259" s="392" t="str">
        <f t="shared" si="297"/>
        <v/>
      </c>
      <c r="AR259" s="392" t="str">
        <f t="shared" si="298"/>
        <v/>
      </c>
      <c r="AS259" s="392" t="str">
        <f t="shared" si="299"/>
        <v/>
      </c>
      <c r="AT259" s="392">
        <f t="shared" si="300"/>
        <v>0</v>
      </c>
      <c r="AU259" s="392" t="str">
        <f t="shared" si="301"/>
        <v/>
      </c>
      <c r="AV259" s="392" t="str">
        <f t="shared" si="302"/>
        <v/>
      </c>
      <c r="AW259" s="392" t="str">
        <f t="shared" si="303"/>
        <v/>
      </c>
      <c r="AX259" s="392" t="str">
        <f t="shared" si="304"/>
        <v/>
      </c>
      <c r="AY259" s="392" t="str">
        <f t="shared" si="305"/>
        <v/>
      </c>
      <c r="AZ259" s="392" t="str">
        <f t="shared" si="306"/>
        <v/>
      </c>
      <c r="BA259" s="392" t="str">
        <f t="shared" si="307"/>
        <v/>
      </c>
      <c r="BB259" s="392" t="str">
        <f t="shared" si="308"/>
        <v/>
      </c>
      <c r="BC259" s="392" t="str">
        <f t="shared" si="309"/>
        <v/>
      </c>
      <c r="BD259" s="396" t="str">
        <f t="shared" si="310"/>
        <v/>
      </c>
      <c r="BE259" s="386">
        <f t="shared" si="311"/>
        <v>0</v>
      </c>
      <c r="BF259" s="152"/>
      <c r="BG259" s="392">
        <f t="shared" si="312"/>
        <v>0</v>
      </c>
      <c r="BH259" s="392">
        <f t="shared" si="313"/>
        <v>0</v>
      </c>
      <c r="BI259" s="405">
        <f t="shared" si="314"/>
        <v>0</v>
      </c>
      <c r="BJ259" s="406">
        <f t="shared" si="290"/>
        <v>0</v>
      </c>
      <c r="BK259" s="391" t="str">
        <f t="shared" si="291"/>
        <v>0</v>
      </c>
      <c r="BL259" s="391" t="str">
        <f t="shared" si="292"/>
        <v>0</v>
      </c>
      <c r="BM259" s="405">
        <f t="shared" si="315"/>
        <v>0</v>
      </c>
      <c r="BN259" s="405" t="str">
        <f t="shared" si="316"/>
        <v>0m0</v>
      </c>
      <c r="BO259" s="392">
        <f t="shared" si="317"/>
        <v>0</v>
      </c>
      <c r="BP259" s="392">
        <f t="shared" si="318"/>
        <v>0</v>
      </c>
      <c r="BQ259" s="405">
        <f t="shared" si="319"/>
        <v>0</v>
      </c>
      <c r="BR259" s="406">
        <f t="shared" si="320"/>
        <v>0</v>
      </c>
      <c r="BS259" s="391" t="str">
        <f t="shared" si="321"/>
        <v>0</v>
      </c>
      <c r="BT259" s="391" t="str">
        <f t="shared" si="322"/>
        <v>0</v>
      </c>
      <c r="BU259" s="405">
        <f t="shared" si="323"/>
        <v>0</v>
      </c>
      <c r="BV259" s="405" t="str">
        <f t="shared" si="324"/>
        <v>0m0</v>
      </c>
      <c r="BW259" s="392">
        <f t="shared" si="325"/>
        <v>0</v>
      </c>
      <c r="BX259" s="392">
        <f t="shared" si="326"/>
        <v>0</v>
      </c>
      <c r="BY259" s="405">
        <f t="shared" si="327"/>
        <v>0</v>
      </c>
      <c r="BZ259" s="406">
        <f t="shared" si="328"/>
        <v>0</v>
      </c>
      <c r="CA259" s="391" t="str">
        <f t="shared" si="329"/>
        <v>0</v>
      </c>
      <c r="CB259" s="391" t="str">
        <f t="shared" si="330"/>
        <v>0</v>
      </c>
      <c r="CC259" s="405">
        <f t="shared" si="331"/>
        <v>0</v>
      </c>
      <c r="CD259" s="405" t="str">
        <f t="shared" si="332"/>
        <v>0m0</v>
      </c>
      <c r="CE259" s="392">
        <f t="shared" si="333"/>
        <v>0</v>
      </c>
      <c r="CF259" s="392">
        <f t="shared" si="334"/>
        <v>0</v>
      </c>
      <c r="CG259" s="405">
        <f t="shared" si="335"/>
        <v>0</v>
      </c>
      <c r="CH259" s="406">
        <f t="shared" si="336"/>
        <v>0</v>
      </c>
      <c r="CI259" s="391" t="str">
        <f t="shared" si="337"/>
        <v>0</v>
      </c>
      <c r="CJ259" s="391" t="str">
        <f t="shared" si="338"/>
        <v>0</v>
      </c>
      <c r="CK259" s="405">
        <f t="shared" si="339"/>
        <v>0</v>
      </c>
      <c r="CL259" s="405" t="str">
        <f t="shared" si="340"/>
        <v>0m0</v>
      </c>
      <c r="CM259" s="392">
        <f t="shared" si="341"/>
        <v>0</v>
      </c>
      <c r="CN259" s="392">
        <f t="shared" si="342"/>
        <v>0</v>
      </c>
      <c r="CO259" s="405">
        <f t="shared" si="343"/>
        <v>0</v>
      </c>
      <c r="CP259" s="406">
        <f t="shared" si="344"/>
        <v>0</v>
      </c>
      <c r="CQ259" s="391" t="str">
        <f t="shared" si="345"/>
        <v>0</v>
      </c>
      <c r="CR259" s="391" t="str">
        <f t="shared" si="346"/>
        <v>0</v>
      </c>
      <c r="CS259" s="405">
        <f t="shared" si="347"/>
        <v>0</v>
      </c>
      <c r="CT259" s="405" t="str">
        <f t="shared" si="348"/>
        <v>0m0</v>
      </c>
      <c r="CU259" s="405">
        <f t="shared" si="349"/>
        <v>0</v>
      </c>
      <c r="CV259" s="405">
        <f t="shared" si="350"/>
        <v>0</v>
      </c>
      <c r="CW259" s="405">
        <f t="shared" si="351"/>
        <v>0</v>
      </c>
      <c r="CX259" s="405">
        <f t="shared" si="352"/>
        <v>0</v>
      </c>
      <c r="CY259" s="405">
        <f t="shared" si="353"/>
        <v>0</v>
      </c>
      <c r="CZ259" s="405" t="str">
        <f t="shared" si="354"/>
        <v/>
      </c>
      <c r="DA259" s="405" t="str">
        <f t="shared" si="355"/>
        <v/>
      </c>
      <c r="DB259" s="405" t="str">
        <f t="shared" si="356"/>
        <v/>
      </c>
      <c r="DC259" s="405" t="str">
        <f t="shared" si="357"/>
        <v/>
      </c>
      <c r="DD259" s="405" t="str">
        <f t="shared" si="358"/>
        <v/>
      </c>
      <c r="DE259" s="405"/>
      <c r="DG259" s="405" t="str">
        <f t="shared" si="359"/>
        <v/>
      </c>
      <c r="DH259" s="405" t="str">
        <f t="shared" si="360"/>
        <v/>
      </c>
      <c r="DI259" s="405">
        <f t="shared" si="361"/>
        <v>0</v>
      </c>
      <c r="DJ259" s="405" t="str">
        <f t="shared" si="362"/>
        <v/>
      </c>
      <c r="DK259" s="405" t="str">
        <f t="shared" si="363"/>
        <v/>
      </c>
      <c r="DL259" s="405" t="str">
        <f t="shared" si="364"/>
        <v/>
      </c>
      <c r="DM259" s="405" t="str">
        <f t="shared" si="365"/>
        <v/>
      </c>
      <c r="DN259" s="405" t="str">
        <f t="shared" si="366"/>
        <v/>
      </c>
      <c r="DO259" s="405" t="str">
        <f t="shared" si="367"/>
        <v/>
      </c>
      <c r="DS259" s="386">
        <f t="shared" si="370"/>
        <v>0</v>
      </c>
      <c r="DT259" s="386">
        <f t="shared" si="368"/>
        <v>0</v>
      </c>
      <c r="DU259" s="404">
        <f t="shared" si="369"/>
        <v>0</v>
      </c>
    </row>
    <row r="260" spans="1:125" s="404" customFormat="1" ht="18" hidden="1" customHeight="1">
      <c r="A260" s="140" t="str">
        <f t="shared" si="293"/>
        <v/>
      </c>
      <c r="B260" s="153"/>
      <c r="C260" s="31" t="str">
        <f>IF(B260="","",VLOOKUP(B260,学連登録!$C$2:$G$3000,2,FALSE))</f>
        <v/>
      </c>
      <c r="D260" s="32" t="str">
        <f>IF(B260="","",VLOOKUP(B260,学連登録!$C$2:$G$3000,3,FALSE))</f>
        <v/>
      </c>
      <c r="E260" s="33" t="str">
        <f>IF(B260="","",VLOOKUP(B260,学連登録!$C$2:$G$3000,4,FALSE))</f>
        <v/>
      </c>
      <c r="F260" s="376" t="str">
        <f>IF(B260="","",VLOOKUP(B260,学連登録!$C$2:$I$3000,7,FALSE))</f>
        <v/>
      </c>
      <c r="G260" s="154"/>
      <c r="H260" s="915"/>
      <c r="I260" s="916"/>
      <c r="J260" s="155"/>
      <c r="K260" s="887"/>
      <c r="L260" s="888"/>
      <c r="M260" s="155"/>
      <c r="N260" s="881"/>
      <c r="O260" s="882"/>
      <c r="P260" s="154"/>
      <c r="Q260" s="887"/>
      <c r="R260" s="888"/>
      <c r="S260" s="154"/>
      <c r="T260" s="887"/>
      <c r="U260" s="888"/>
      <c r="V260" s="101" t="str">
        <f>IF(B260="","",VLOOKUP(B260,学連登録!$C$2:$H$3000,6,FALSE))</f>
        <v/>
      </c>
      <c r="W260" s="370"/>
      <c r="X260" s="152"/>
      <c r="Y260" s="116" t="str">
        <f t="shared" si="371"/>
        <v/>
      </c>
      <c r="Z260" s="97" t="str">
        <f>IF(G260="","",VLOOKUP(G260,種目名!$O$5:$T$104,3,0))</f>
        <v/>
      </c>
      <c r="AA260" s="98" t="str">
        <f>IF(J260="","",VLOOKUP(J260,種目名!$O$5:$T$104,3,0))</f>
        <v/>
      </c>
      <c r="AB260" s="117" t="str">
        <f>IF(M260="","",VLOOKUP(M260,種目名!$O$5:$T$104,3,0))</f>
        <v/>
      </c>
      <c r="AC260" s="117" t="str">
        <f>IF(P260="","",VLOOKUP(AF260,種目名!$O$5:$T$104,3,0))</f>
        <v/>
      </c>
      <c r="AD260" s="118" t="str">
        <f>IF(S260="","",VLOOKUP(AI260,種目名!$O$5:$T$104,3,0))</f>
        <v/>
      </c>
      <c r="AE260" s="115">
        <f t="shared" si="372"/>
        <v>0</v>
      </c>
      <c r="AF260" s="152" t="str">
        <f t="shared" si="373"/>
        <v/>
      </c>
      <c r="AG260" s="152" t="str">
        <f t="shared" si="374"/>
        <v/>
      </c>
      <c r="AH260" s="115">
        <f t="shared" si="375"/>
        <v>0</v>
      </c>
      <c r="AI260" s="152" t="str">
        <f t="shared" si="376"/>
        <v/>
      </c>
      <c r="AJ260" s="152" t="str">
        <f t="shared" si="377"/>
        <v/>
      </c>
      <c r="AK260" s="383"/>
      <c r="AL260" s="166">
        <f t="shared" si="294"/>
        <v>0</v>
      </c>
      <c r="AM260" s="392">
        <f t="shared" si="295"/>
        <v>0</v>
      </c>
      <c r="AN260" s="392">
        <f>COUNTIF($B$12:B260,B260)</f>
        <v>0</v>
      </c>
      <c r="AO260" s="392"/>
      <c r="AP260" s="392" t="str">
        <f t="shared" si="296"/>
        <v/>
      </c>
      <c r="AQ260" s="392" t="str">
        <f t="shared" si="297"/>
        <v/>
      </c>
      <c r="AR260" s="392" t="str">
        <f t="shared" si="298"/>
        <v/>
      </c>
      <c r="AS260" s="392" t="str">
        <f t="shared" si="299"/>
        <v/>
      </c>
      <c r="AT260" s="392">
        <f t="shared" si="300"/>
        <v>0</v>
      </c>
      <c r="AU260" s="392" t="str">
        <f t="shared" si="301"/>
        <v/>
      </c>
      <c r="AV260" s="392" t="str">
        <f t="shared" si="302"/>
        <v/>
      </c>
      <c r="AW260" s="392" t="str">
        <f t="shared" si="303"/>
        <v/>
      </c>
      <c r="AX260" s="392" t="str">
        <f t="shared" si="304"/>
        <v/>
      </c>
      <c r="AY260" s="392" t="str">
        <f t="shared" si="305"/>
        <v/>
      </c>
      <c r="AZ260" s="392" t="str">
        <f t="shared" si="306"/>
        <v/>
      </c>
      <c r="BA260" s="392" t="str">
        <f t="shared" si="307"/>
        <v/>
      </c>
      <c r="BB260" s="392" t="str">
        <f t="shared" si="308"/>
        <v/>
      </c>
      <c r="BC260" s="392" t="str">
        <f t="shared" si="309"/>
        <v/>
      </c>
      <c r="BD260" s="396" t="str">
        <f t="shared" si="310"/>
        <v/>
      </c>
      <c r="BE260" s="386">
        <f t="shared" si="311"/>
        <v>0</v>
      </c>
      <c r="BF260" s="152"/>
      <c r="BG260" s="392">
        <f t="shared" si="312"/>
        <v>0</v>
      </c>
      <c r="BH260" s="392">
        <f t="shared" si="313"/>
        <v>0</v>
      </c>
      <c r="BI260" s="405">
        <f t="shared" si="314"/>
        <v>0</v>
      </c>
      <c r="BJ260" s="406">
        <f t="shared" si="290"/>
        <v>0</v>
      </c>
      <c r="BK260" s="391" t="str">
        <f t="shared" si="291"/>
        <v>0</v>
      </c>
      <c r="BL260" s="391" t="str">
        <f t="shared" si="292"/>
        <v>0</v>
      </c>
      <c r="BM260" s="405">
        <f t="shared" si="315"/>
        <v>0</v>
      </c>
      <c r="BN260" s="405" t="str">
        <f t="shared" si="316"/>
        <v>0m0</v>
      </c>
      <c r="BO260" s="392">
        <f t="shared" si="317"/>
        <v>0</v>
      </c>
      <c r="BP260" s="392">
        <f t="shared" si="318"/>
        <v>0</v>
      </c>
      <c r="BQ260" s="405">
        <f t="shared" si="319"/>
        <v>0</v>
      </c>
      <c r="BR260" s="406">
        <f t="shared" si="320"/>
        <v>0</v>
      </c>
      <c r="BS260" s="391" t="str">
        <f t="shared" si="321"/>
        <v>0</v>
      </c>
      <c r="BT260" s="391" t="str">
        <f t="shared" si="322"/>
        <v>0</v>
      </c>
      <c r="BU260" s="405">
        <f t="shared" si="323"/>
        <v>0</v>
      </c>
      <c r="BV260" s="405" t="str">
        <f t="shared" si="324"/>
        <v>0m0</v>
      </c>
      <c r="BW260" s="392">
        <f t="shared" si="325"/>
        <v>0</v>
      </c>
      <c r="BX260" s="392">
        <f t="shared" si="326"/>
        <v>0</v>
      </c>
      <c r="BY260" s="405">
        <f t="shared" si="327"/>
        <v>0</v>
      </c>
      <c r="BZ260" s="406">
        <f t="shared" si="328"/>
        <v>0</v>
      </c>
      <c r="CA260" s="391" t="str">
        <f t="shared" si="329"/>
        <v>0</v>
      </c>
      <c r="CB260" s="391" t="str">
        <f t="shared" si="330"/>
        <v>0</v>
      </c>
      <c r="CC260" s="405">
        <f t="shared" si="331"/>
        <v>0</v>
      </c>
      <c r="CD260" s="405" t="str">
        <f t="shared" si="332"/>
        <v>0m0</v>
      </c>
      <c r="CE260" s="392">
        <f t="shared" si="333"/>
        <v>0</v>
      </c>
      <c r="CF260" s="392">
        <f t="shared" si="334"/>
        <v>0</v>
      </c>
      <c r="CG260" s="405">
        <f t="shared" si="335"/>
        <v>0</v>
      </c>
      <c r="CH260" s="406">
        <f t="shared" si="336"/>
        <v>0</v>
      </c>
      <c r="CI260" s="391" t="str">
        <f t="shared" si="337"/>
        <v>0</v>
      </c>
      <c r="CJ260" s="391" t="str">
        <f t="shared" si="338"/>
        <v>0</v>
      </c>
      <c r="CK260" s="405">
        <f t="shared" si="339"/>
        <v>0</v>
      </c>
      <c r="CL260" s="405" t="str">
        <f t="shared" si="340"/>
        <v>0m0</v>
      </c>
      <c r="CM260" s="392">
        <f t="shared" si="341"/>
        <v>0</v>
      </c>
      <c r="CN260" s="392">
        <f t="shared" si="342"/>
        <v>0</v>
      </c>
      <c r="CO260" s="405">
        <f t="shared" si="343"/>
        <v>0</v>
      </c>
      <c r="CP260" s="406">
        <f t="shared" si="344"/>
        <v>0</v>
      </c>
      <c r="CQ260" s="391" t="str">
        <f t="shared" si="345"/>
        <v>0</v>
      </c>
      <c r="CR260" s="391" t="str">
        <f t="shared" si="346"/>
        <v>0</v>
      </c>
      <c r="CS260" s="405">
        <f t="shared" si="347"/>
        <v>0</v>
      </c>
      <c r="CT260" s="405" t="str">
        <f t="shared" si="348"/>
        <v>0m0</v>
      </c>
      <c r="CU260" s="405">
        <f t="shared" si="349"/>
        <v>0</v>
      </c>
      <c r="CV260" s="405">
        <f t="shared" si="350"/>
        <v>0</v>
      </c>
      <c r="CW260" s="405">
        <f t="shared" si="351"/>
        <v>0</v>
      </c>
      <c r="CX260" s="405">
        <f t="shared" si="352"/>
        <v>0</v>
      </c>
      <c r="CY260" s="405">
        <f t="shared" si="353"/>
        <v>0</v>
      </c>
      <c r="CZ260" s="405" t="str">
        <f t="shared" si="354"/>
        <v/>
      </c>
      <c r="DA260" s="405" t="str">
        <f t="shared" si="355"/>
        <v/>
      </c>
      <c r="DB260" s="405" t="str">
        <f t="shared" si="356"/>
        <v/>
      </c>
      <c r="DC260" s="405" t="str">
        <f t="shared" si="357"/>
        <v/>
      </c>
      <c r="DD260" s="405" t="str">
        <f t="shared" si="358"/>
        <v/>
      </c>
      <c r="DE260" s="405"/>
      <c r="DG260" s="405" t="str">
        <f t="shared" si="359"/>
        <v/>
      </c>
      <c r="DH260" s="405" t="str">
        <f t="shared" si="360"/>
        <v/>
      </c>
      <c r="DI260" s="405">
        <f t="shared" si="361"/>
        <v>0</v>
      </c>
      <c r="DJ260" s="405" t="str">
        <f t="shared" si="362"/>
        <v/>
      </c>
      <c r="DK260" s="405" t="str">
        <f t="shared" si="363"/>
        <v/>
      </c>
      <c r="DL260" s="405" t="str">
        <f t="shared" si="364"/>
        <v/>
      </c>
      <c r="DM260" s="405" t="str">
        <f t="shared" si="365"/>
        <v/>
      </c>
      <c r="DN260" s="405" t="str">
        <f t="shared" si="366"/>
        <v/>
      </c>
      <c r="DO260" s="405" t="str">
        <f t="shared" si="367"/>
        <v/>
      </c>
      <c r="DS260" s="386">
        <f t="shared" si="370"/>
        <v>0</v>
      </c>
      <c r="DT260" s="386">
        <f t="shared" si="368"/>
        <v>0</v>
      </c>
      <c r="DU260" s="404">
        <f t="shared" si="369"/>
        <v>0</v>
      </c>
    </row>
    <row r="261" spans="1:125" s="404" customFormat="1" ht="18" hidden="1" customHeight="1">
      <c r="A261" s="140" t="str">
        <f t="shared" si="293"/>
        <v/>
      </c>
      <c r="B261" s="153"/>
      <c r="C261" s="31" t="str">
        <f>IF(B261="","",VLOOKUP(B261,学連登録!$C$2:$G$3000,2,FALSE))</f>
        <v/>
      </c>
      <c r="D261" s="32" t="str">
        <f>IF(B261="","",VLOOKUP(B261,学連登録!$C$2:$G$3000,3,FALSE))</f>
        <v/>
      </c>
      <c r="E261" s="33" t="str">
        <f>IF(B261="","",VLOOKUP(B261,学連登録!$C$2:$G$3000,4,FALSE))</f>
        <v/>
      </c>
      <c r="F261" s="376" t="str">
        <f>IF(B261="","",VLOOKUP(B261,学連登録!$C$2:$I$3000,7,FALSE))</f>
        <v/>
      </c>
      <c r="G261" s="154"/>
      <c r="H261" s="915"/>
      <c r="I261" s="916"/>
      <c r="J261" s="155"/>
      <c r="K261" s="887"/>
      <c r="L261" s="888"/>
      <c r="M261" s="155"/>
      <c r="N261" s="881"/>
      <c r="O261" s="882"/>
      <c r="P261" s="154"/>
      <c r="Q261" s="887"/>
      <c r="R261" s="888"/>
      <c r="S261" s="154"/>
      <c r="T261" s="887"/>
      <c r="U261" s="888"/>
      <c r="V261" s="101" t="str">
        <f>IF(B261="","",VLOOKUP(B261,学連登録!$C$2:$H$3000,6,FALSE))</f>
        <v/>
      </c>
      <c r="W261" s="370"/>
      <c r="X261" s="152"/>
      <c r="Y261" s="116" t="str">
        <f t="shared" si="371"/>
        <v/>
      </c>
      <c r="Z261" s="97" t="str">
        <f>IF(G261="","",VLOOKUP(G261,種目名!$O$5:$T$104,3,0))</f>
        <v/>
      </c>
      <c r="AA261" s="98" t="str">
        <f>IF(J261="","",VLOOKUP(J261,種目名!$O$5:$T$104,3,0))</f>
        <v/>
      </c>
      <c r="AB261" s="117" t="str">
        <f>IF(M261="","",VLOOKUP(M261,種目名!$O$5:$T$104,3,0))</f>
        <v/>
      </c>
      <c r="AC261" s="117" t="str">
        <f>IF(P261="","",VLOOKUP(AF261,種目名!$O$5:$T$104,3,0))</f>
        <v/>
      </c>
      <c r="AD261" s="118" t="str">
        <f>IF(S261="","",VLOOKUP(AI261,種目名!$O$5:$T$104,3,0))</f>
        <v/>
      </c>
      <c r="AE261" s="115">
        <f t="shared" si="372"/>
        <v>0</v>
      </c>
      <c r="AF261" s="152" t="str">
        <f t="shared" si="373"/>
        <v/>
      </c>
      <c r="AG261" s="152" t="str">
        <f t="shared" si="374"/>
        <v/>
      </c>
      <c r="AH261" s="115">
        <f t="shared" si="375"/>
        <v>0</v>
      </c>
      <c r="AI261" s="152" t="str">
        <f t="shared" si="376"/>
        <v/>
      </c>
      <c r="AJ261" s="152" t="str">
        <f t="shared" si="377"/>
        <v/>
      </c>
      <c r="AK261" s="383"/>
      <c r="AL261" s="166">
        <f t="shared" si="294"/>
        <v>0</v>
      </c>
      <c r="AM261" s="392">
        <f t="shared" si="295"/>
        <v>0</v>
      </c>
      <c r="AN261" s="392">
        <f>COUNTIF($B$12:B261,B261)</f>
        <v>0</v>
      </c>
      <c r="AO261" s="392"/>
      <c r="AP261" s="392" t="str">
        <f t="shared" si="296"/>
        <v/>
      </c>
      <c r="AQ261" s="392" t="str">
        <f t="shared" si="297"/>
        <v/>
      </c>
      <c r="AR261" s="392" t="str">
        <f t="shared" si="298"/>
        <v/>
      </c>
      <c r="AS261" s="392" t="str">
        <f t="shared" si="299"/>
        <v/>
      </c>
      <c r="AT261" s="392">
        <f t="shared" si="300"/>
        <v>0</v>
      </c>
      <c r="AU261" s="392" t="str">
        <f t="shared" si="301"/>
        <v/>
      </c>
      <c r="AV261" s="392" t="str">
        <f t="shared" si="302"/>
        <v/>
      </c>
      <c r="AW261" s="392" t="str">
        <f t="shared" si="303"/>
        <v/>
      </c>
      <c r="AX261" s="392" t="str">
        <f t="shared" si="304"/>
        <v/>
      </c>
      <c r="AY261" s="392" t="str">
        <f t="shared" si="305"/>
        <v/>
      </c>
      <c r="AZ261" s="392" t="str">
        <f t="shared" si="306"/>
        <v/>
      </c>
      <c r="BA261" s="392" t="str">
        <f t="shared" si="307"/>
        <v/>
      </c>
      <c r="BB261" s="392" t="str">
        <f t="shared" si="308"/>
        <v/>
      </c>
      <c r="BC261" s="392" t="str">
        <f t="shared" si="309"/>
        <v/>
      </c>
      <c r="BD261" s="396" t="str">
        <f t="shared" si="310"/>
        <v/>
      </c>
      <c r="BE261" s="386">
        <f t="shared" si="311"/>
        <v>0</v>
      </c>
      <c r="BF261" s="152"/>
      <c r="BG261" s="392">
        <f t="shared" si="312"/>
        <v>0</v>
      </c>
      <c r="BH261" s="392">
        <f t="shared" si="313"/>
        <v>0</v>
      </c>
      <c r="BI261" s="405">
        <f t="shared" si="314"/>
        <v>0</v>
      </c>
      <c r="BJ261" s="406">
        <f t="shared" si="290"/>
        <v>0</v>
      </c>
      <c r="BK261" s="391" t="str">
        <f t="shared" si="291"/>
        <v>0</v>
      </c>
      <c r="BL261" s="391" t="str">
        <f t="shared" si="292"/>
        <v>0</v>
      </c>
      <c r="BM261" s="405">
        <f t="shared" si="315"/>
        <v>0</v>
      </c>
      <c r="BN261" s="405" t="str">
        <f t="shared" si="316"/>
        <v>0m0</v>
      </c>
      <c r="BO261" s="392">
        <f t="shared" si="317"/>
        <v>0</v>
      </c>
      <c r="BP261" s="392">
        <f t="shared" si="318"/>
        <v>0</v>
      </c>
      <c r="BQ261" s="405">
        <f t="shared" si="319"/>
        <v>0</v>
      </c>
      <c r="BR261" s="406">
        <f t="shared" si="320"/>
        <v>0</v>
      </c>
      <c r="BS261" s="391" t="str">
        <f t="shared" si="321"/>
        <v>0</v>
      </c>
      <c r="BT261" s="391" t="str">
        <f t="shared" si="322"/>
        <v>0</v>
      </c>
      <c r="BU261" s="405">
        <f t="shared" si="323"/>
        <v>0</v>
      </c>
      <c r="BV261" s="405" t="str">
        <f t="shared" si="324"/>
        <v>0m0</v>
      </c>
      <c r="BW261" s="392">
        <f t="shared" si="325"/>
        <v>0</v>
      </c>
      <c r="BX261" s="392">
        <f t="shared" si="326"/>
        <v>0</v>
      </c>
      <c r="BY261" s="405">
        <f t="shared" si="327"/>
        <v>0</v>
      </c>
      <c r="BZ261" s="406">
        <f t="shared" si="328"/>
        <v>0</v>
      </c>
      <c r="CA261" s="391" t="str">
        <f t="shared" si="329"/>
        <v>0</v>
      </c>
      <c r="CB261" s="391" t="str">
        <f t="shared" si="330"/>
        <v>0</v>
      </c>
      <c r="CC261" s="405">
        <f t="shared" si="331"/>
        <v>0</v>
      </c>
      <c r="CD261" s="405" t="str">
        <f t="shared" si="332"/>
        <v>0m0</v>
      </c>
      <c r="CE261" s="392">
        <f t="shared" si="333"/>
        <v>0</v>
      </c>
      <c r="CF261" s="392">
        <f t="shared" si="334"/>
        <v>0</v>
      </c>
      <c r="CG261" s="405">
        <f t="shared" si="335"/>
        <v>0</v>
      </c>
      <c r="CH261" s="406">
        <f t="shared" si="336"/>
        <v>0</v>
      </c>
      <c r="CI261" s="391" t="str">
        <f t="shared" si="337"/>
        <v>0</v>
      </c>
      <c r="CJ261" s="391" t="str">
        <f t="shared" si="338"/>
        <v>0</v>
      </c>
      <c r="CK261" s="405">
        <f t="shared" si="339"/>
        <v>0</v>
      </c>
      <c r="CL261" s="405" t="str">
        <f t="shared" si="340"/>
        <v>0m0</v>
      </c>
      <c r="CM261" s="392">
        <f t="shared" si="341"/>
        <v>0</v>
      </c>
      <c r="CN261" s="392">
        <f t="shared" si="342"/>
        <v>0</v>
      </c>
      <c r="CO261" s="405">
        <f t="shared" si="343"/>
        <v>0</v>
      </c>
      <c r="CP261" s="406">
        <f t="shared" si="344"/>
        <v>0</v>
      </c>
      <c r="CQ261" s="391" t="str">
        <f t="shared" si="345"/>
        <v>0</v>
      </c>
      <c r="CR261" s="391" t="str">
        <f t="shared" si="346"/>
        <v>0</v>
      </c>
      <c r="CS261" s="405">
        <f t="shared" si="347"/>
        <v>0</v>
      </c>
      <c r="CT261" s="405" t="str">
        <f t="shared" si="348"/>
        <v>0m0</v>
      </c>
      <c r="CU261" s="405">
        <f t="shared" si="349"/>
        <v>0</v>
      </c>
      <c r="CV261" s="405">
        <f t="shared" si="350"/>
        <v>0</v>
      </c>
      <c r="CW261" s="405">
        <f t="shared" si="351"/>
        <v>0</v>
      </c>
      <c r="CX261" s="405">
        <f t="shared" si="352"/>
        <v>0</v>
      </c>
      <c r="CY261" s="405">
        <f t="shared" si="353"/>
        <v>0</v>
      </c>
      <c r="CZ261" s="405" t="str">
        <f t="shared" si="354"/>
        <v/>
      </c>
      <c r="DA261" s="405" t="str">
        <f t="shared" si="355"/>
        <v/>
      </c>
      <c r="DB261" s="405" t="str">
        <f t="shared" si="356"/>
        <v/>
      </c>
      <c r="DC261" s="405" t="str">
        <f t="shared" si="357"/>
        <v/>
      </c>
      <c r="DD261" s="405" t="str">
        <f t="shared" si="358"/>
        <v/>
      </c>
      <c r="DE261" s="405"/>
      <c r="DG261" s="405" t="str">
        <f t="shared" si="359"/>
        <v/>
      </c>
      <c r="DH261" s="405" t="str">
        <f t="shared" si="360"/>
        <v/>
      </c>
      <c r="DI261" s="405">
        <f t="shared" si="361"/>
        <v>0</v>
      </c>
      <c r="DJ261" s="405" t="str">
        <f t="shared" si="362"/>
        <v/>
      </c>
      <c r="DK261" s="405" t="str">
        <f t="shared" si="363"/>
        <v/>
      </c>
      <c r="DL261" s="405" t="str">
        <f t="shared" si="364"/>
        <v/>
      </c>
      <c r="DM261" s="405" t="str">
        <f t="shared" si="365"/>
        <v/>
      </c>
      <c r="DN261" s="405" t="str">
        <f t="shared" si="366"/>
        <v/>
      </c>
      <c r="DO261" s="405" t="str">
        <f t="shared" si="367"/>
        <v/>
      </c>
      <c r="DS261" s="386">
        <f t="shared" si="370"/>
        <v>0</v>
      </c>
      <c r="DT261" s="386">
        <f t="shared" si="368"/>
        <v>0</v>
      </c>
      <c r="DU261" s="404">
        <f t="shared" si="369"/>
        <v>0</v>
      </c>
    </row>
    <row r="262" spans="1:125" s="404" customFormat="1" ht="18" hidden="1" customHeight="1">
      <c r="A262" s="140" t="str">
        <f t="shared" si="293"/>
        <v/>
      </c>
      <c r="B262" s="153"/>
      <c r="C262" s="31" t="str">
        <f>IF(B262="","",VLOOKUP(B262,学連登録!$C$2:$G$3000,2,FALSE))</f>
        <v/>
      </c>
      <c r="D262" s="32" t="str">
        <f>IF(B262="","",VLOOKUP(B262,学連登録!$C$2:$G$3000,3,FALSE))</f>
        <v/>
      </c>
      <c r="E262" s="33" t="str">
        <f>IF(B262="","",VLOOKUP(B262,学連登録!$C$2:$G$3000,4,FALSE))</f>
        <v/>
      </c>
      <c r="F262" s="376" t="str">
        <f>IF(B262="","",VLOOKUP(B262,学連登録!$C$2:$I$3000,7,FALSE))</f>
        <v/>
      </c>
      <c r="G262" s="154"/>
      <c r="H262" s="915"/>
      <c r="I262" s="916"/>
      <c r="J262" s="155"/>
      <c r="K262" s="887"/>
      <c r="L262" s="888"/>
      <c r="M262" s="155"/>
      <c r="N262" s="881"/>
      <c r="O262" s="882"/>
      <c r="P262" s="154"/>
      <c r="Q262" s="887"/>
      <c r="R262" s="888"/>
      <c r="S262" s="154"/>
      <c r="T262" s="887"/>
      <c r="U262" s="888"/>
      <c r="V262" s="101" t="str">
        <f>IF(B262="","",VLOOKUP(B262,学連登録!$C$2:$H$3000,6,FALSE))</f>
        <v/>
      </c>
      <c r="W262" s="370"/>
      <c r="X262" s="152"/>
      <c r="Y262" s="116" t="str">
        <f t="shared" si="371"/>
        <v/>
      </c>
      <c r="Z262" s="97" t="str">
        <f>IF(G262="","",VLOOKUP(G262,種目名!$O$5:$T$104,3,0))</f>
        <v/>
      </c>
      <c r="AA262" s="98" t="str">
        <f>IF(J262="","",VLOOKUP(J262,種目名!$O$5:$T$104,3,0))</f>
        <v/>
      </c>
      <c r="AB262" s="117" t="str">
        <f>IF(M262="","",VLOOKUP(M262,種目名!$O$5:$T$104,3,0))</f>
        <v/>
      </c>
      <c r="AC262" s="117" t="str">
        <f>IF(P262="","",VLOOKUP(AF262,種目名!$O$5:$T$104,3,0))</f>
        <v/>
      </c>
      <c r="AD262" s="118" t="str">
        <f>IF(S262="","",VLOOKUP(AI262,種目名!$O$5:$T$104,3,0))</f>
        <v/>
      </c>
      <c r="AE262" s="115">
        <f t="shared" si="372"/>
        <v>0</v>
      </c>
      <c r="AF262" s="152" t="str">
        <f t="shared" si="373"/>
        <v/>
      </c>
      <c r="AG262" s="152" t="str">
        <f t="shared" si="374"/>
        <v/>
      </c>
      <c r="AH262" s="115">
        <f t="shared" si="375"/>
        <v>0</v>
      </c>
      <c r="AI262" s="152" t="str">
        <f t="shared" si="376"/>
        <v/>
      </c>
      <c r="AJ262" s="152" t="str">
        <f t="shared" si="377"/>
        <v/>
      </c>
      <c r="AK262" s="383"/>
      <c r="AL262" s="166">
        <f t="shared" si="294"/>
        <v>0</v>
      </c>
      <c r="AM262" s="392">
        <f t="shared" si="295"/>
        <v>0</v>
      </c>
      <c r="AN262" s="392">
        <f>COUNTIF($B$12:B262,B262)</f>
        <v>0</v>
      </c>
      <c r="AO262" s="392"/>
      <c r="AP262" s="392" t="str">
        <f t="shared" si="296"/>
        <v/>
      </c>
      <c r="AQ262" s="392" t="str">
        <f t="shared" si="297"/>
        <v/>
      </c>
      <c r="AR262" s="392" t="str">
        <f t="shared" si="298"/>
        <v/>
      </c>
      <c r="AS262" s="392" t="str">
        <f t="shared" si="299"/>
        <v/>
      </c>
      <c r="AT262" s="392">
        <f t="shared" si="300"/>
        <v>0</v>
      </c>
      <c r="AU262" s="392" t="str">
        <f t="shared" si="301"/>
        <v/>
      </c>
      <c r="AV262" s="392" t="str">
        <f t="shared" si="302"/>
        <v/>
      </c>
      <c r="AW262" s="392" t="str">
        <f t="shared" si="303"/>
        <v/>
      </c>
      <c r="AX262" s="392" t="str">
        <f t="shared" si="304"/>
        <v/>
      </c>
      <c r="AY262" s="392" t="str">
        <f t="shared" si="305"/>
        <v/>
      </c>
      <c r="AZ262" s="392" t="str">
        <f t="shared" si="306"/>
        <v/>
      </c>
      <c r="BA262" s="392" t="str">
        <f t="shared" si="307"/>
        <v/>
      </c>
      <c r="BB262" s="392" t="str">
        <f t="shared" si="308"/>
        <v/>
      </c>
      <c r="BC262" s="392" t="str">
        <f t="shared" si="309"/>
        <v/>
      </c>
      <c r="BD262" s="396" t="str">
        <f t="shared" si="310"/>
        <v/>
      </c>
      <c r="BE262" s="386">
        <f t="shared" si="311"/>
        <v>0</v>
      </c>
      <c r="BF262" s="152"/>
      <c r="BG262" s="392">
        <f t="shared" si="312"/>
        <v>0</v>
      </c>
      <c r="BH262" s="392">
        <f t="shared" si="313"/>
        <v>0</v>
      </c>
      <c r="BI262" s="405">
        <f t="shared" si="314"/>
        <v>0</v>
      </c>
      <c r="BJ262" s="406">
        <f t="shared" si="290"/>
        <v>0</v>
      </c>
      <c r="BK262" s="391" t="str">
        <f t="shared" si="291"/>
        <v>0</v>
      </c>
      <c r="BL262" s="391" t="str">
        <f t="shared" si="292"/>
        <v>0</v>
      </c>
      <c r="BM262" s="405">
        <f t="shared" si="315"/>
        <v>0</v>
      </c>
      <c r="BN262" s="405" t="str">
        <f t="shared" si="316"/>
        <v>0m0</v>
      </c>
      <c r="BO262" s="392">
        <f t="shared" si="317"/>
        <v>0</v>
      </c>
      <c r="BP262" s="392">
        <f t="shared" si="318"/>
        <v>0</v>
      </c>
      <c r="BQ262" s="405">
        <f t="shared" si="319"/>
        <v>0</v>
      </c>
      <c r="BR262" s="406">
        <f t="shared" si="320"/>
        <v>0</v>
      </c>
      <c r="BS262" s="391" t="str">
        <f t="shared" si="321"/>
        <v>0</v>
      </c>
      <c r="BT262" s="391" t="str">
        <f t="shared" si="322"/>
        <v>0</v>
      </c>
      <c r="BU262" s="405">
        <f t="shared" si="323"/>
        <v>0</v>
      </c>
      <c r="BV262" s="405" t="str">
        <f t="shared" si="324"/>
        <v>0m0</v>
      </c>
      <c r="BW262" s="392">
        <f t="shared" si="325"/>
        <v>0</v>
      </c>
      <c r="BX262" s="392">
        <f t="shared" si="326"/>
        <v>0</v>
      </c>
      <c r="BY262" s="405">
        <f t="shared" si="327"/>
        <v>0</v>
      </c>
      <c r="BZ262" s="406">
        <f t="shared" si="328"/>
        <v>0</v>
      </c>
      <c r="CA262" s="391" t="str">
        <f t="shared" si="329"/>
        <v>0</v>
      </c>
      <c r="CB262" s="391" t="str">
        <f t="shared" si="330"/>
        <v>0</v>
      </c>
      <c r="CC262" s="405">
        <f t="shared" si="331"/>
        <v>0</v>
      </c>
      <c r="CD262" s="405" t="str">
        <f t="shared" si="332"/>
        <v>0m0</v>
      </c>
      <c r="CE262" s="392">
        <f t="shared" si="333"/>
        <v>0</v>
      </c>
      <c r="CF262" s="392">
        <f t="shared" si="334"/>
        <v>0</v>
      </c>
      <c r="CG262" s="405">
        <f t="shared" si="335"/>
        <v>0</v>
      </c>
      <c r="CH262" s="406">
        <f t="shared" si="336"/>
        <v>0</v>
      </c>
      <c r="CI262" s="391" t="str">
        <f t="shared" si="337"/>
        <v>0</v>
      </c>
      <c r="CJ262" s="391" t="str">
        <f t="shared" si="338"/>
        <v>0</v>
      </c>
      <c r="CK262" s="405">
        <f t="shared" si="339"/>
        <v>0</v>
      </c>
      <c r="CL262" s="405" t="str">
        <f t="shared" si="340"/>
        <v>0m0</v>
      </c>
      <c r="CM262" s="392">
        <f t="shared" si="341"/>
        <v>0</v>
      </c>
      <c r="CN262" s="392">
        <f t="shared" si="342"/>
        <v>0</v>
      </c>
      <c r="CO262" s="405">
        <f t="shared" si="343"/>
        <v>0</v>
      </c>
      <c r="CP262" s="406">
        <f t="shared" si="344"/>
        <v>0</v>
      </c>
      <c r="CQ262" s="391" t="str">
        <f t="shared" si="345"/>
        <v>0</v>
      </c>
      <c r="CR262" s="391" t="str">
        <f t="shared" si="346"/>
        <v>0</v>
      </c>
      <c r="CS262" s="405">
        <f t="shared" si="347"/>
        <v>0</v>
      </c>
      <c r="CT262" s="405" t="str">
        <f t="shared" si="348"/>
        <v>0m0</v>
      </c>
      <c r="CU262" s="405">
        <f t="shared" si="349"/>
        <v>0</v>
      </c>
      <c r="CV262" s="405">
        <f t="shared" si="350"/>
        <v>0</v>
      </c>
      <c r="CW262" s="405">
        <f t="shared" si="351"/>
        <v>0</v>
      </c>
      <c r="CX262" s="405">
        <f t="shared" si="352"/>
        <v>0</v>
      </c>
      <c r="CY262" s="405">
        <f t="shared" si="353"/>
        <v>0</v>
      </c>
      <c r="CZ262" s="405" t="str">
        <f t="shared" si="354"/>
        <v/>
      </c>
      <c r="DA262" s="405" t="str">
        <f t="shared" si="355"/>
        <v/>
      </c>
      <c r="DB262" s="405" t="str">
        <f t="shared" si="356"/>
        <v/>
      </c>
      <c r="DC262" s="405" t="str">
        <f t="shared" si="357"/>
        <v/>
      </c>
      <c r="DD262" s="405" t="str">
        <f t="shared" si="358"/>
        <v/>
      </c>
      <c r="DE262" s="405"/>
      <c r="DG262" s="405" t="str">
        <f t="shared" si="359"/>
        <v/>
      </c>
      <c r="DH262" s="405" t="str">
        <f t="shared" si="360"/>
        <v/>
      </c>
      <c r="DI262" s="405">
        <f t="shared" si="361"/>
        <v>0</v>
      </c>
      <c r="DJ262" s="405" t="str">
        <f t="shared" si="362"/>
        <v/>
      </c>
      <c r="DK262" s="405" t="str">
        <f t="shared" si="363"/>
        <v/>
      </c>
      <c r="DL262" s="405" t="str">
        <f t="shared" si="364"/>
        <v/>
      </c>
      <c r="DM262" s="405" t="str">
        <f t="shared" si="365"/>
        <v/>
      </c>
      <c r="DN262" s="405" t="str">
        <f t="shared" si="366"/>
        <v/>
      </c>
      <c r="DO262" s="405" t="str">
        <f t="shared" si="367"/>
        <v/>
      </c>
      <c r="DS262" s="386">
        <f t="shared" si="370"/>
        <v>0</v>
      </c>
      <c r="DT262" s="386">
        <f t="shared" si="368"/>
        <v>0</v>
      </c>
      <c r="DU262" s="404">
        <f t="shared" si="369"/>
        <v>0</v>
      </c>
    </row>
    <row r="263" spans="1:125" s="404" customFormat="1" ht="18" hidden="1" customHeight="1">
      <c r="A263" s="140" t="str">
        <f t="shared" si="293"/>
        <v/>
      </c>
      <c r="B263" s="153"/>
      <c r="C263" s="31" t="str">
        <f>IF(B263="","",VLOOKUP(B263,学連登録!$C$2:$G$3000,2,FALSE))</f>
        <v/>
      </c>
      <c r="D263" s="32" t="str">
        <f>IF(B263="","",VLOOKUP(B263,学連登録!$C$2:$G$3000,3,FALSE))</f>
        <v/>
      </c>
      <c r="E263" s="33" t="str">
        <f>IF(B263="","",VLOOKUP(B263,学連登録!$C$2:$G$3000,4,FALSE))</f>
        <v/>
      </c>
      <c r="F263" s="376" t="str">
        <f>IF(B263="","",VLOOKUP(B263,学連登録!$C$2:$I$3000,7,FALSE))</f>
        <v/>
      </c>
      <c r="G263" s="154"/>
      <c r="H263" s="915"/>
      <c r="I263" s="916"/>
      <c r="J263" s="155"/>
      <c r="K263" s="887"/>
      <c r="L263" s="888"/>
      <c r="M263" s="155"/>
      <c r="N263" s="881"/>
      <c r="O263" s="882"/>
      <c r="P263" s="154"/>
      <c r="Q263" s="887"/>
      <c r="R263" s="888"/>
      <c r="S263" s="154"/>
      <c r="T263" s="887"/>
      <c r="U263" s="888"/>
      <c r="V263" s="101" t="str">
        <f>IF(B263="","",VLOOKUP(B263,学連登録!$C$2:$H$3000,6,FALSE))</f>
        <v/>
      </c>
      <c r="W263" s="370"/>
      <c r="X263" s="152"/>
      <c r="Y263" s="116" t="str">
        <f t="shared" si="371"/>
        <v/>
      </c>
      <c r="Z263" s="97" t="str">
        <f>IF(G263="","",VLOOKUP(G263,種目名!$O$5:$T$104,3,0))</f>
        <v/>
      </c>
      <c r="AA263" s="98" t="str">
        <f>IF(J263="","",VLOOKUP(J263,種目名!$O$5:$T$104,3,0))</f>
        <v/>
      </c>
      <c r="AB263" s="117" t="str">
        <f>IF(M263="","",VLOOKUP(M263,種目名!$O$5:$T$104,3,0))</f>
        <v/>
      </c>
      <c r="AC263" s="117" t="str">
        <f>IF(P263="","",VLOOKUP(AF263,種目名!$O$5:$T$104,3,0))</f>
        <v/>
      </c>
      <c r="AD263" s="118" t="str">
        <f>IF(S263="","",VLOOKUP(AI263,種目名!$O$5:$T$104,3,0))</f>
        <v/>
      </c>
      <c r="AE263" s="115">
        <f t="shared" si="372"/>
        <v>0</v>
      </c>
      <c r="AF263" s="152" t="str">
        <f t="shared" si="373"/>
        <v/>
      </c>
      <c r="AG263" s="152" t="str">
        <f t="shared" si="374"/>
        <v/>
      </c>
      <c r="AH263" s="115">
        <f t="shared" si="375"/>
        <v>0</v>
      </c>
      <c r="AI263" s="152" t="str">
        <f t="shared" si="376"/>
        <v/>
      </c>
      <c r="AJ263" s="152" t="str">
        <f t="shared" si="377"/>
        <v/>
      </c>
      <c r="AK263" s="383"/>
      <c r="AL263" s="166">
        <f t="shared" si="294"/>
        <v>0</v>
      </c>
      <c r="AM263" s="392">
        <f t="shared" si="295"/>
        <v>0</v>
      </c>
      <c r="AN263" s="392">
        <f>COUNTIF($B$12:B263,B263)</f>
        <v>0</v>
      </c>
      <c r="AO263" s="392"/>
      <c r="AP263" s="392" t="str">
        <f t="shared" si="296"/>
        <v/>
      </c>
      <c r="AQ263" s="392" t="str">
        <f t="shared" si="297"/>
        <v/>
      </c>
      <c r="AR263" s="392" t="str">
        <f t="shared" si="298"/>
        <v/>
      </c>
      <c r="AS263" s="392" t="str">
        <f t="shared" si="299"/>
        <v/>
      </c>
      <c r="AT263" s="392">
        <f t="shared" si="300"/>
        <v>0</v>
      </c>
      <c r="AU263" s="392" t="str">
        <f t="shared" si="301"/>
        <v/>
      </c>
      <c r="AV263" s="392" t="str">
        <f t="shared" si="302"/>
        <v/>
      </c>
      <c r="AW263" s="392" t="str">
        <f t="shared" si="303"/>
        <v/>
      </c>
      <c r="AX263" s="392" t="str">
        <f t="shared" si="304"/>
        <v/>
      </c>
      <c r="AY263" s="392" t="str">
        <f t="shared" si="305"/>
        <v/>
      </c>
      <c r="AZ263" s="392" t="str">
        <f t="shared" si="306"/>
        <v/>
      </c>
      <c r="BA263" s="392" t="str">
        <f t="shared" si="307"/>
        <v/>
      </c>
      <c r="BB263" s="392" t="str">
        <f t="shared" si="308"/>
        <v/>
      </c>
      <c r="BC263" s="392" t="str">
        <f t="shared" si="309"/>
        <v/>
      </c>
      <c r="BD263" s="396" t="str">
        <f t="shared" si="310"/>
        <v/>
      </c>
      <c r="BE263" s="386">
        <f t="shared" si="311"/>
        <v>0</v>
      </c>
      <c r="BF263" s="152"/>
      <c r="BG263" s="392">
        <f t="shared" si="312"/>
        <v>0</v>
      </c>
      <c r="BH263" s="392">
        <f t="shared" si="313"/>
        <v>0</v>
      </c>
      <c r="BI263" s="405">
        <f t="shared" si="314"/>
        <v>0</v>
      </c>
      <c r="BJ263" s="406">
        <f t="shared" si="290"/>
        <v>0</v>
      </c>
      <c r="BK263" s="391" t="str">
        <f t="shared" si="291"/>
        <v>0</v>
      </c>
      <c r="BL263" s="391" t="str">
        <f t="shared" si="292"/>
        <v>0</v>
      </c>
      <c r="BM263" s="405">
        <f t="shared" si="315"/>
        <v>0</v>
      </c>
      <c r="BN263" s="405" t="str">
        <f t="shared" si="316"/>
        <v>0m0</v>
      </c>
      <c r="BO263" s="392">
        <f t="shared" si="317"/>
        <v>0</v>
      </c>
      <c r="BP263" s="392">
        <f t="shared" si="318"/>
        <v>0</v>
      </c>
      <c r="BQ263" s="405">
        <f t="shared" si="319"/>
        <v>0</v>
      </c>
      <c r="BR263" s="406">
        <f t="shared" si="320"/>
        <v>0</v>
      </c>
      <c r="BS263" s="391" t="str">
        <f t="shared" si="321"/>
        <v>0</v>
      </c>
      <c r="BT263" s="391" t="str">
        <f t="shared" si="322"/>
        <v>0</v>
      </c>
      <c r="BU263" s="405">
        <f t="shared" si="323"/>
        <v>0</v>
      </c>
      <c r="BV263" s="405" t="str">
        <f t="shared" si="324"/>
        <v>0m0</v>
      </c>
      <c r="BW263" s="392">
        <f t="shared" si="325"/>
        <v>0</v>
      </c>
      <c r="BX263" s="392">
        <f t="shared" si="326"/>
        <v>0</v>
      </c>
      <c r="BY263" s="405">
        <f t="shared" si="327"/>
        <v>0</v>
      </c>
      <c r="BZ263" s="406">
        <f t="shared" si="328"/>
        <v>0</v>
      </c>
      <c r="CA263" s="391" t="str">
        <f t="shared" si="329"/>
        <v>0</v>
      </c>
      <c r="CB263" s="391" t="str">
        <f t="shared" si="330"/>
        <v>0</v>
      </c>
      <c r="CC263" s="405">
        <f t="shared" si="331"/>
        <v>0</v>
      </c>
      <c r="CD263" s="405" t="str">
        <f t="shared" si="332"/>
        <v>0m0</v>
      </c>
      <c r="CE263" s="392">
        <f t="shared" si="333"/>
        <v>0</v>
      </c>
      <c r="CF263" s="392">
        <f t="shared" si="334"/>
        <v>0</v>
      </c>
      <c r="CG263" s="405">
        <f t="shared" si="335"/>
        <v>0</v>
      </c>
      <c r="CH263" s="406">
        <f t="shared" si="336"/>
        <v>0</v>
      </c>
      <c r="CI263" s="391" t="str">
        <f t="shared" si="337"/>
        <v>0</v>
      </c>
      <c r="CJ263" s="391" t="str">
        <f t="shared" si="338"/>
        <v>0</v>
      </c>
      <c r="CK263" s="405">
        <f t="shared" si="339"/>
        <v>0</v>
      </c>
      <c r="CL263" s="405" t="str">
        <f t="shared" si="340"/>
        <v>0m0</v>
      </c>
      <c r="CM263" s="392">
        <f t="shared" si="341"/>
        <v>0</v>
      </c>
      <c r="CN263" s="392">
        <f t="shared" si="342"/>
        <v>0</v>
      </c>
      <c r="CO263" s="405">
        <f t="shared" si="343"/>
        <v>0</v>
      </c>
      <c r="CP263" s="406">
        <f t="shared" si="344"/>
        <v>0</v>
      </c>
      <c r="CQ263" s="391" t="str">
        <f t="shared" si="345"/>
        <v>0</v>
      </c>
      <c r="CR263" s="391" t="str">
        <f t="shared" si="346"/>
        <v>0</v>
      </c>
      <c r="CS263" s="405">
        <f t="shared" si="347"/>
        <v>0</v>
      </c>
      <c r="CT263" s="405" t="str">
        <f t="shared" si="348"/>
        <v>0m0</v>
      </c>
      <c r="CU263" s="405">
        <f t="shared" si="349"/>
        <v>0</v>
      </c>
      <c r="CV263" s="405">
        <f t="shared" si="350"/>
        <v>0</v>
      </c>
      <c r="CW263" s="405">
        <f t="shared" si="351"/>
        <v>0</v>
      </c>
      <c r="CX263" s="405">
        <f t="shared" si="352"/>
        <v>0</v>
      </c>
      <c r="CY263" s="405">
        <f t="shared" si="353"/>
        <v>0</v>
      </c>
      <c r="CZ263" s="405" t="str">
        <f t="shared" si="354"/>
        <v/>
      </c>
      <c r="DA263" s="405" t="str">
        <f t="shared" si="355"/>
        <v/>
      </c>
      <c r="DB263" s="405" t="str">
        <f t="shared" si="356"/>
        <v/>
      </c>
      <c r="DC263" s="405" t="str">
        <f t="shared" si="357"/>
        <v/>
      </c>
      <c r="DD263" s="405" t="str">
        <f t="shared" si="358"/>
        <v/>
      </c>
      <c r="DE263" s="405"/>
      <c r="DG263" s="405" t="str">
        <f t="shared" si="359"/>
        <v/>
      </c>
      <c r="DH263" s="405" t="str">
        <f t="shared" si="360"/>
        <v/>
      </c>
      <c r="DI263" s="405">
        <f t="shared" si="361"/>
        <v>0</v>
      </c>
      <c r="DJ263" s="405" t="str">
        <f t="shared" si="362"/>
        <v/>
      </c>
      <c r="DK263" s="405" t="str">
        <f t="shared" si="363"/>
        <v/>
      </c>
      <c r="DL263" s="405" t="str">
        <f t="shared" si="364"/>
        <v/>
      </c>
      <c r="DM263" s="405" t="str">
        <f t="shared" si="365"/>
        <v/>
      </c>
      <c r="DN263" s="405" t="str">
        <f t="shared" si="366"/>
        <v/>
      </c>
      <c r="DO263" s="405" t="str">
        <f t="shared" si="367"/>
        <v/>
      </c>
      <c r="DS263" s="386">
        <f t="shared" si="370"/>
        <v>0</v>
      </c>
      <c r="DT263" s="386">
        <f t="shared" si="368"/>
        <v>0</v>
      </c>
      <c r="DU263" s="404">
        <f t="shared" si="369"/>
        <v>0</v>
      </c>
    </row>
    <row r="264" spans="1:125" s="404" customFormat="1" ht="18" hidden="1" customHeight="1">
      <c r="A264" s="140" t="str">
        <f t="shared" si="293"/>
        <v/>
      </c>
      <c r="B264" s="153"/>
      <c r="C264" s="31" t="str">
        <f>IF(B264="","",VLOOKUP(B264,学連登録!$C$2:$G$3000,2,FALSE))</f>
        <v/>
      </c>
      <c r="D264" s="32" t="str">
        <f>IF(B264="","",VLOOKUP(B264,学連登録!$C$2:$G$3000,3,FALSE))</f>
        <v/>
      </c>
      <c r="E264" s="33" t="str">
        <f>IF(B264="","",VLOOKUP(B264,学連登録!$C$2:$G$3000,4,FALSE))</f>
        <v/>
      </c>
      <c r="F264" s="376" t="str">
        <f>IF(B264="","",VLOOKUP(B264,学連登録!$C$2:$I$3000,7,FALSE))</f>
        <v/>
      </c>
      <c r="G264" s="154"/>
      <c r="H264" s="915"/>
      <c r="I264" s="916"/>
      <c r="J264" s="155"/>
      <c r="K264" s="887"/>
      <c r="L264" s="888"/>
      <c r="M264" s="155"/>
      <c r="N264" s="881"/>
      <c r="O264" s="882"/>
      <c r="P264" s="154"/>
      <c r="Q264" s="887"/>
      <c r="R264" s="888"/>
      <c r="S264" s="154"/>
      <c r="T264" s="887"/>
      <c r="U264" s="888"/>
      <c r="V264" s="101" t="str">
        <f>IF(B264="","",VLOOKUP(B264,学連登録!$C$2:$H$3000,6,FALSE))</f>
        <v/>
      </c>
      <c r="W264" s="370"/>
      <c r="X264" s="152"/>
      <c r="Y264" s="116" t="str">
        <f t="shared" si="371"/>
        <v/>
      </c>
      <c r="Z264" s="97" t="str">
        <f>IF(G264="","",VLOOKUP(G264,種目名!$O$5:$T$104,3,0))</f>
        <v/>
      </c>
      <c r="AA264" s="98" t="str">
        <f>IF(J264="","",VLOOKUP(J264,種目名!$O$5:$T$104,3,0))</f>
        <v/>
      </c>
      <c r="AB264" s="117" t="str">
        <f>IF(M264="","",VLOOKUP(M264,種目名!$O$5:$T$104,3,0))</f>
        <v/>
      </c>
      <c r="AC264" s="117" t="str">
        <f>IF(P264="","",VLOOKUP(AF264,種目名!$O$5:$T$104,3,0))</f>
        <v/>
      </c>
      <c r="AD264" s="118" t="str">
        <f>IF(S264="","",VLOOKUP(AI264,種目名!$O$5:$T$104,3,0))</f>
        <v/>
      </c>
      <c r="AE264" s="115">
        <f t="shared" si="372"/>
        <v>0</v>
      </c>
      <c r="AF264" s="152" t="str">
        <f t="shared" si="373"/>
        <v/>
      </c>
      <c r="AG264" s="152" t="str">
        <f t="shared" si="374"/>
        <v/>
      </c>
      <c r="AH264" s="115">
        <f t="shared" si="375"/>
        <v>0</v>
      </c>
      <c r="AI264" s="152" t="str">
        <f t="shared" si="376"/>
        <v/>
      </c>
      <c r="AJ264" s="152" t="str">
        <f t="shared" si="377"/>
        <v/>
      </c>
      <c r="AK264" s="383"/>
      <c r="AL264" s="166">
        <f t="shared" si="294"/>
        <v>0</v>
      </c>
      <c r="AM264" s="392">
        <f t="shared" si="295"/>
        <v>0</v>
      </c>
      <c r="AN264" s="392">
        <f>COUNTIF($B$12:B264,B264)</f>
        <v>0</v>
      </c>
      <c r="AO264" s="392"/>
      <c r="AP264" s="392" t="str">
        <f t="shared" si="296"/>
        <v/>
      </c>
      <c r="AQ264" s="392" t="str">
        <f t="shared" si="297"/>
        <v/>
      </c>
      <c r="AR264" s="392" t="str">
        <f t="shared" si="298"/>
        <v/>
      </c>
      <c r="AS264" s="392" t="str">
        <f t="shared" si="299"/>
        <v/>
      </c>
      <c r="AT264" s="392">
        <f t="shared" si="300"/>
        <v>0</v>
      </c>
      <c r="AU264" s="392" t="str">
        <f t="shared" si="301"/>
        <v/>
      </c>
      <c r="AV264" s="392" t="str">
        <f t="shared" si="302"/>
        <v/>
      </c>
      <c r="AW264" s="392" t="str">
        <f t="shared" si="303"/>
        <v/>
      </c>
      <c r="AX264" s="392" t="str">
        <f t="shared" si="304"/>
        <v/>
      </c>
      <c r="AY264" s="392" t="str">
        <f t="shared" si="305"/>
        <v/>
      </c>
      <c r="AZ264" s="392" t="str">
        <f t="shared" si="306"/>
        <v/>
      </c>
      <c r="BA264" s="392" t="str">
        <f t="shared" si="307"/>
        <v/>
      </c>
      <c r="BB264" s="392" t="str">
        <f t="shared" si="308"/>
        <v/>
      </c>
      <c r="BC264" s="392" t="str">
        <f t="shared" si="309"/>
        <v/>
      </c>
      <c r="BD264" s="396" t="str">
        <f t="shared" si="310"/>
        <v/>
      </c>
      <c r="BE264" s="386">
        <f t="shared" si="311"/>
        <v>0</v>
      </c>
      <c r="BF264" s="152"/>
      <c r="BG264" s="392">
        <f t="shared" si="312"/>
        <v>0</v>
      </c>
      <c r="BH264" s="392">
        <f t="shared" si="313"/>
        <v>0</v>
      </c>
      <c r="BI264" s="405">
        <f t="shared" si="314"/>
        <v>0</v>
      </c>
      <c r="BJ264" s="406">
        <f t="shared" si="290"/>
        <v>0</v>
      </c>
      <c r="BK264" s="391" t="str">
        <f t="shared" si="291"/>
        <v>0</v>
      </c>
      <c r="BL264" s="391" t="str">
        <f t="shared" si="292"/>
        <v>0</v>
      </c>
      <c r="BM264" s="405">
        <f t="shared" si="315"/>
        <v>0</v>
      </c>
      <c r="BN264" s="405" t="str">
        <f t="shared" si="316"/>
        <v>0m0</v>
      </c>
      <c r="BO264" s="392">
        <f t="shared" si="317"/>
        <v>0</v>
      </c>
      <c r="BP264" s="392">
        <f t="shared" si="318"/>
        <v>0</v>
      </c>
      <c r="BQ264" s="405">
        <f t="shared" si="319"/>
        <v>0</v>
      </c>
      <c r="BR264" s="406">
        <f t="shared" si="320"/>
        <v>0</v>
      </c>
      <c r="BS264" s="391" t="str">
        <f t="shared" si="321"/>
        <v>0</v>
      </c>
      <c r="BT264" s="391" t="str">
        <f t="shared" si="322"/>
        <v>0</v>
      </c>
      <c r="BU264" s="405">
        <f t="shared" si="323"/>
        <v>0</v>
      </c>
      <c r="BV264" s="405" t="str">
        <f t="shared" si="324"/>
        <v>0m0</v>
      </c>
      <c r="BW264" s="392">
        <f t="shared" si="325"/>
        <v>0</v>
      </c>
      <c r="BX264" s="392">
        <f t="shared" si="326"/>
        <v>0</v>
      </c>
      <c r="BY264" s="405">
        <f t="shared" si="327"/>
        <v>0</v>
      </c>
      <c r="BZ264" s="406">
        <f t="shared" si="328"/>
        <v>0</v>
      </c>
      <c r="CA264" s="391" t="str">
        <f t="shared" si="329"/>
        <v>0</v>
      </c>
      <c r="CB264" s="391" t="str">
        <f t="shared" si="330"/>
        <v>0</v>
      </c>
      <c r="CC264" s="405">
        <f t="shared" si="331"/>
        <v>0</v>
      </c>
      <c r="CD264" s="405" t="str">
        <f t="shared" si="332"/>
        <v>0m0</v>
      </c>
      <c r="CE264" s="392">
        <f t="shared" si="333"/>
        <v>0</v>
      </c>
      <c r="CF264" s="392">
        <f t="shared" si="334"/>
        <v>0</v>
      </c>
      <c r="CG264" s="405">
        <f t="shared" si="335"/>
        <v>0</v>
      </c>
      <c r="CH264" s="406">
        <f t="shared" si="336"/>
        <v>0</v>
      </c>
      <c r="CI264" s="391" t="str">
        <f t="shared" si="337"/>
        <v>0</v>
      </c>
      <c r="CJ264" s="391" t="str">
        <f t="shared" si="338"/>
        <v>0</v>
      </c>
      <c r="CK264" s="405">
        <f t="shared" si="339"/>
        <v>0</v>
      </c>
      <c r="CL264" s="405" t="str">
        <f t="shared" si="340"/>
        <v>0m0</v>
      </c>
      <c r="CM264" s="392">
        <f t="shared" si="341"/>
        <v>0</v>
      </c>
      <c r="CN264" s="392">
        <f t="shared" si="342"/>
        <v>0</v>
      </c>
      <c r="CO264" s="405">
        <f t="shared" si="343"/>
        <v>0</v>
      </c>
      <c r="CP264" s="406">
        <f t="shared" si="344"/>
        <v>0</v>
      </c>
      <c r="CQ264" s="391" t="str">
        <f t="shared" si="345"/>
        <v>0</v>
      </c>
      <c r="CR264" s="391" t="str">
        <f t="shared" si="346"/>
        <v>0</v>
      </c>
      <c r="CS264" s="405">
        <f t="shared" si="347"/>
        <v>0</v>
      </c>
      <c r="CT264" s="405" t="str">
        <f t="shared" si="348"/>
        <v>0m0</v>
      </c>
      <c r="CU264" s="405">
        <f t="shared" si="349"/>
        <v>0</v>
      </c>
      <c r="CV264" s="405">
        <f t="shared" si="350"/>
        <v>0</v>
      </c>
      <c r="CW264" s="405">
        <f t="shared" si="351"/>
        <v>0</v>
      </c>
      <c r="CX264" s="405">
        <f t="shared" si="352"/>
        <v>0</v>
      </c>
      <c r="CY264" s="405">
        <f t="shared" si="353"/>
        <v>0</v>
      </c>
      <c r="CZ264" s="405" t="str">
        <f t="shared" si="354"/>
        <v/>
      </c>
      <c r="DA264" s="405" t="str">
        <f t="shared" si="355"/>
        <v/>
      </c>
      <c r="DB264" s="405" t="str">
        <f t="shared" si="356"/>
        <v/>
      </c>
      <c r="DC264" s="405" t="str">
        <f t="shared" si="357"/>
        <v/>
      </c>
      <c r="DD264" s="405" t="str">
        <f t="shared" si="358"/>
        <v/>
      </c>
      <c r="DE264" s="405"/>
      <c r="DG264" s="405" t="str">
        <f t="shared" si="359"/>
        <v/>
      </c>
      <c r="DH264" s="405" t="str">
        <f t="shared" si="360"/>
        <v/>
      </c>
      <c r="DI264" s="405">
        <f t="shared" si="361"/>
        <v>0</v>
      </c>
      <c r="DJ264" s="405" t="str">
        <f t="shared" si="362"/>
        <v/>
      </c>
      <c r="DK264" s="405" t="str">
        <f t="shared" si="363"/>
        <v/>
      </c>
      <c r="DL264" s="405" t="str">
        <f t="shared" si="364"/>
        <v/>
      </c>
      <c r="DM264" s="405" t="str">
        <f t="shared" si="365"/>
        <v/>
      </c>
      <c r="DN264" s="405" t="str">
        <f t="shared" si="366"/>
        <v/>
      </c>
      <c r="DO264" s="405" t="str">
        <f t="shared" si="367"/>
        <v/>
      </c>
      <c r="DS264" s="386">
        <f t="shared" si="370"/>
        <v>0</v>
      </c>
      <c r="DT264" s="386">
        <f t="shared" si="368"/>
        <v>0</v>
      </c>
      <c r="DU264" s="404">
        <f t="shared" si="369"/>
        <v>0</v>
      </c>
    </row>
    <row r="265" spans="1:125" s="404" customFormat="1" ht="18" hidden="1" customHeight="1">
      <c r="A265" s="140" t="str">
        <f t="shared" si="293"/>
        <v/>
      </c>
      <c r="B265" s="153"/>
      <c r="C265" s="31" t="str">
        <f>IF(B265="","",VLOOKUP(B265,学連登録!$C$2:$G$3000,2,FALSE))</f>
        <v/>
      </c>
      <c r="D265" s="32" t="str">
        <f>IF(B265="","",VLOOKUP(B265,学連登録!$C$2:$G$3000,3,FALSE))</f>
        <v/>
      </c>
      <c r="E265" s="33" t="str">
        <f>IF(B265="","",VLOOKUP(B265,学連登録!$C$2:$G$3000,4,FALSE))</f>
        <v/>
      </c>
      <c r="F265" s="376" t="str">
        <f>IF(B265="","",VLOOKUP(B265,学連登録!$C$2:$I$3000,7,FALSE))</f>
        <v/>
      </c>
      <c r="G265" s="154"/>
      <c r="H265" s="915"/>
      <c r="I265" s="916"/>
      <c r="J265" s="155"/>
      <c r="K265" s="887"/>
      <c r="L265" s="888"/>
      <c r="M265" s="155"/>
      <c r="N265" s="881"/>
      <c r="O265" s="882"/>
      <c r="P265" s="154"/>
      <c r="Q265" s="887"/>
      <c r="R265" s="888"/>
      <c r="S265" s="154"/>
      <c r="T265" s="887"/>
      <c r="U265" s="888"/>
      <c r="V265" s="101" t="str">
        <f>IF(B265="","",VLOOKUP(B265,学連登録!$C$2:$H$3000,6,FALSE))</f>
        <v/>
      </c>
      <c r="W265" s="370"/>
      <c r="X265" s="152"/>
      <c r="Y265" s="116" t="str">
        <f t="shared" si="371"/>
        <v/>
      </c>
      <c r="Z265" s="97" t="str">
        <f>IF(G265="","",VLOOKUP(G265,種目名!$O$5:$T$104,3,0))</f>
        <v/>
      </c>
      <c r="AA265" s="98" t="str">
        <f>IF(J265="","",VLOOKUP(J265,種目名!$O$5:$T$104,3,0))</f>
        <v/>
      </c>
      <c r="AB265" s="117" t="str">
        <f>IF(M265="","",VLOOKUP(M265,種目名!$O$5:$T$104,3,0))</f>
        <v/>
      </c>
      <c r="AC265" s="117" t="str">
        <f>IF(P265="","",VLOOKUP(AF265,種目名!$O$5:$T$104,3,0))</f>
        <v/>
      </c>
      <c r="AD265" s="118" t="str">
        <f>IF(S265="","",VLOOKUP(AI265,種目名!$O$5:$T$104,3,0))</f>
        <v/>
      </c>
      <c r="AE265" s="115">
        <f t="shared" si="372"/>
        <v>0</v>
      </c>
      <c r="AF265" s="152" t="str">
        <f t="shared" si="373"/>
        <v/>
      </c>
      <c r="AG265" s="152" t="str">
        <f t="shared" si="374"/>
        <v/>
      </c>
      <c r="AH265" s="115">
        <f t="shared" si="375"/>
        <v>0</v>
      </c>
      <c r="AI265" s="152" t="str">
        <f t="shared" si="376"/>
        <v/>
      </c>
      <c r="AJ265" s="152" t="str">
        <f t="shared" si="377"/>
        <v/>
      </c>
      <c r="AK265" s="383"/>
      <c r="AL265" s="166">
        <f t="shared" si="294"/>
        <v>0</v>
      </c>
      <c r="AM265" s="392">
        <f t="shared" si="295"/>
        <v>0</v>
      </c>
      <c r="AN265" s="392">
        <f>COUNTIF($B$12:B265,B265)</f>
        <v>0</v>
      </c>
      <c r="AO265" s="392"/>
      <c r="AP265" s="392" t="str">
        <f t="shared" si="296"/>
        <v/>
      </c>
      <c r="AQ265" s="392" t="str">
        <f t="shared" si="297"/>
        <v/>
      </c>
      <c r="AR265" s="392" t="str">
        <f t="shared" si="298"/>
        <v/>
      </c>
      <c r="AS265" s="392" t="str">
        <f t="shared" si="299"/>
        <v/>
      </c>
      <c r="AT265" s="392">
        <f t="shared" si="300"/>
        <v>0</v>
      </c>
      <c r="AU265" s="392" t="str">
        <f t="shared" si="301"/>
        <v/>
      </c>
      <c r="AV265" s="392" t="str">
        <f t="shared" si="302"/>
        <v/>
      </c>
      <c r="AW265" s="392" t="str">
        <f t="shared" si="303"/>
        <v/>
      </c>
      <c r="AX265" s="392" t="str">
        <f t="shared" si="304"/>
        <v/>
      </c>
      <c r="AY265" s="392" t="str">
        <f t="shared" si="305"/>
        <v/>
      </c>
      <c r="AZ265" s="392" t="str">
        <f t="shared" si="306"/>
        <v/>
      </c>
      <c r="BA265" s="392" t="str">
        <f t="shared" si="307"/>
        <v/>
      </c>
      <c r="BB265" s="392" t="str">
        <f t="shared" si="308"/>
        <v/>
      </c>
      <c r="BC265" s="392" t="str">
        <f t="shared" si="309"/>
        <v/>
      </c>
      <c r="BD265" s="396" t="str">
        <f t="shared" si="310"/>
        <v/>
      </c>
      <c r="BE265" s="386">
        <f t="shared" si="311"/>
        <v>0</v>
      </c>
      <c r="BF265" s="152"/>
      <c r="BG265" s="392">
        <f t="shared" si="312"/>
        <v>0</v>
      </c>
      <c r="BH265" s="392">
        <f t="shared" si="313"/>
        <v>0</v>
      </c>
      <c r="BI265" s="405">
        <f t="shared" si="314"/>
        <v>0</v>
      </c>
      <c r="BJ265" s="406">
        <f t="shared" si="290"/>
        <v>0</v>
      </c>
      <c r="BK265" s="391" t="str">
        <f t="shared" si="291"/>
        <v>0</v>
      </c>
      <c r="BL265" s="391" t="str">
        <f t="shared" si="292"/>
        <v>0</v>
      </c>
      <c r="BM265" s="405">
        <f t="shared" si="315"/>
        <v>0</v>
      </c>
      <c r="BN265" s="405" t="str">
        <f t="shared" si="316"/>
        <v>0m0</v>
      </c>
      <c r="BO265" s="392">
        <f t="shared" si="317"/>
        <v>0</v>
      </c>
      <c r="BP265" s="392">
        <f t="shared" si="318"/>
        <v>0</v>
      </c>
      <c r="BQ265" s="405">
        <f t="shared" si="319"/>
        <v>0</v>
      </c>
      <c r="BR265" s="406">
        <f t="shared" si="320"/>
        <v>0</v>
      </c>
      <c r="BS265" s="391" t="str">
        <f t="shared" si="321"/>
        <v>0</v>
      </c>
      <c r="BT265" s="391" t="str">
        <f t="shared" si="322"/>
        <v>0</v>
      </c>
      <c r="BU265" s="405">
        <f t="shared" si="323"/>
        <v>0</v>
      </c>
      <c r="BV265" s="405" t="str">
        <f t="shared" si="324"/>
        <v>0m0</v>
      </c>
      <c r="BW265" s="392">
        <f t="shared" si="325"/>
        <v>0</v>
      </c>
      <c r="BX265" s="392">
        <f t="shared" si="326"/>
        <v>0</v>
      </c>
      <c r="BY265" s="405">
        <f t="shared" si="327"/>
        <v>0</v>
      </c>
      <c r="BZ265" s="406">
        <f t="shared" si="328"/>
        <v>0</v>
      </c>
      <c r="CA265" s="391" t="str">
        <f t="shared" si="329"/>
        <v>0</v>
      </c>
      <c r="CB265" s="391" t="str">
        <f t="shared" si="330"/>
        <v>0</v>
      </c>
      <c r="CC265" s="405">
        <f t="shared" si="331"/>
        <v>0</v>
      </c>
      <c r="CD265" s="405" t="str">
        <f t="shared" si="332"/>
        <v>0m0</v>
      </c>
      <c r="CE265" s="392">
        <f t="shared" si="333"/>
        <v>0</v>
      </c>
      <c r="CF265" s="392">
        <f t="shared" si="334"/>
        <v>0</v>
      </c>
      <c r="CG265" s="405">
        <f t="shared" si="335"/>
        <v>0</v>
      </c>
      <c r="CH265" s="406">
        <f t="shared" si="336"/>
        <v>0</v>
      </c>
      <c r="CI265" s="391" t="str">
        <f t="shared" si="337"/>
        <v>0</v>
      </c>
      <c r="CJ265" s="391" t="str">
        <f t="shared" si="338"/>
        <v>0</v>
      </c>
      <c r="CK265" s="405">
        <f t="shared" si="339"/>
        <v>0</v>
      </c>
      <c r="CL265" s="405" t="str">
        <f t="shared" si="340"/>
        <v>0m0</v>
      </c>
      <c r="CM265" s="392">
        <f t="shared" si="341"/>
        <v>0</v>
      </c>
      <c r="CN265" s="392">
        <f t="shared" si="342"/>
        <v>0</v>
      </c>
      <c r="CO265" s="405">
        <f t="shared" si="343"/>
        <v>0</v>
      </c>
      <c r="CP265" s="406">
        <f t="shared" si="344"/>
        <v>0</v>
      </c>
      <c r="CQ265" s="391" t="str">
        <f t="shared" si="345"/>
        <v>0</v>
      </c>
      <c r="CR265" s="391" t="str">
        <f t="shared" si="346"/>
        <v>0</v>
      </c>
      <c r="CS265" s="405">
        <f t="shared" si="347"/>
        <v>0</v>
      </c>
      <c r="CT265" s="405" t="str">
        <f t="shared" si="348"/>
        <v>0m0</v>
      </c>
      <c r="CU265" s="405">
        <f t="shared" si="349"/>
        <v>0</v>
      </c>
      <c r="CV265" s="405">
        <f t="shared" si="350"/>
        <v>0</v>
      </c>
      <c r="CW265" s="405">
        <f t="shared" si="351"/>
        <v>0</v>
      </c>
      <c r="CX265" s="405">
        <f t="shared" si="352"/>
        <v>0</v>
      </c>
      <c r="CY265" s="405">
        <f t="shared" si="353"/>
        <v>0</v>
      </c>
      <c r="CZ265" s="405" t="str">
        <f t="shared" si="354"/>
        <v/>
      </c>
      <c r="DA265" s="405" t="str">
        <f t="shared" si="355"/>
        <v/>
      </c>
      <c r="DB265" s="405" t="str">
        <f t="shared" si="356"/>
        <v/>
      </c>
      <c r="DC265" s="405" t="str">
        <f t="shared" si="357"/>
        <v/>
      </c>
      <c r="DD265" s="405" t="str">
        <f t="shared" si="358"/>
        <v/>
      </c>
      <c r="DE265" s="405"/>
      <c r="DG265" s="405" t="str">
        <f t="shared" si="359"/>
        <v/>
      </c>
      <c r="DH265" s="405" t="str">
        <f t="shared" si="360"/>
        <v/>
      </c>
      <c r="DI265" s="405">
        <f t="shared" si="361"/>
        <v>0</v>
      </c>
      <c r="DJ265" s="405" t="str">
        <f t="shared" si="362"/>
        <v/>
      </c>
      <c r="DK265" s="405" t="str">
        <f t="shared" si="363"/>
        <v/>
      </c>
      <c r="DL265" s="405" t="str">
        <f t="shared" si="364"/>
        <v/>
      </c>
      <c r="DM265" s="405" t="str">
        <f t="shared" si="365"/>
        <v/>
      </c>
      <c r="DN265" s="405" t="str">
        <f t="shared" si="366"/>
        <v/>
      </c>
      <c r="DO265" s="405" t="str">
        <f t="shared" si="367"/>
        <v/>
      </c>
      <c r="DS265" s="386">
        <f t="shared" si="370"/>
        <v>0</v>
      </c>
      <c r="DT265" s="386">
        <f t="shared" si="368"/>
        <v>0</v>
      </c>
      <c r="DU265" s="404">
        <f t="shared" si="369"/>
        <v>0</v>
      </c>
    </row>
    <row r="266" spans="1:125" s="404" customFormat="1" ht="18" hidden="1" customHeight="1">
      <c r="A266" s="140" t="str">
        <f t="shared" si="293"/>
        <v/>
      </c>
      <c r="B266" s="153"/>
      <c r="C266" s="31" t="str">
        <f>IF(B266="","",VLOOKUP(B266,学連登録!$C$2:$G$3000,2,FALSE))</f>
        <v/>
      </c>
      <c r="D266" s="32" t="str">
        <f>IF(B266="","",VLOOKUP(B266,学連登録!$C$2:$G$3000,3,FALSE))</f>
        <v/>
      </c>
      <c r="E266" s="33" t="str">
        <f>IF(B266="","",VLOOKUP(B266,学連登録!$C$2:$G$3000,4,FALSE))</f>
        <v/>
      </c>
      <c r="F266" s="376" t="str">
        <f>IF(B266="","",VLOOKUP(B266,学連登録!$C$2:$I$3000,7,FALSE))</f>
        <v/>
      </c>
      <c r="G266" s="154"/>
      <c r="H266" s="915"/>
      <c r="I266" s="916"/>
      <c r="J266" s="155"/>
      <c r="K266" s="887"/>
      <c r="L266" s="888"/>
      <c r="M266" s="155"/>
      <c r="N266" s="881"/>
      <c r="O266" s="882"/>
      <c r="P266" s="154"/>
      <c r="Q266" s="887"/>
      <c r="R266" s="888"/>
      <c r="S266" s="154"/>
      <c r="T266" s="887"/>
      <c r="U266" s="888"/>
      <c r="V266" s="101" t="str">
        <f>IF(B266="","",VLOOKUP(B266,学連登録!$C$2:$H$3000,6,FALSE))</f>
        <v/>
      </c>
      <c r="W266" s="370"/>
      <c r="X266" s="152"/>
      <c r="Y266" s="116" t="str">
        <f t="shared" si="371"/>
        <v/>
      </c>
      <c r="Z266" s="97" t="str">
        <f>IF(G266="","",VLOOKUP(G266,種目名!$O$5:$T$104,3,0))</f>
        <v/>
      </c>
      <c r="AA266" s="98" t="str">
        <f>IF(J266="","",VLOOKUP(J266,種目名!$O$5:$T$104,3,0))</f>
        <v/>
      </c>
      <c r="AB266" s="117" t="str">
        <f>IF(M266="","",VLOOKUP(M266,種目名!$O$5:$T$104,3,0))</f>
        <v/>
      </c>
      <c r="AC266" s="117" t="str">
        <f>IF(P266="","",VLOOKUP(AF266,種目名!$O$5:$T$104,3,0))</f>
        <v/>
      </c>
      <c r="AD266" s="118" t="str">
        <f>IF(S266="","",VLOOKUP(AI266,種目名!$O$5:$T$104,3,0))</f>
        <v/>
      </c>
      <c r="AE266" s="115">
        <f t="shared" si="372"/>
        <v>0</v>
      </c>
      <c r="AF266" s="152" t="str">
        <f t="shared" si="373"/>
        <v/>
      </c>
      <c r="AG266" s="152" t="str">
        <f t="shared" si="374"/>
        <v/>
      </c>
      <c r="AH266" s="115">
        <f t="shared" si="375"/>
        <v>0</v>
      </c>
      <c r="AI266" s="152" t="str">
        <f t="shared" si="376"/>
        <v/>
      </c>
      <c r="AJ266" s="152" t="str">
        <f t="shared" si="377"/>
        <v/>
      </c>
      <c r="AK266" s="383"/>
      <c r="AL266" s="166">
        <f t="shared" si="294"/>
        <v>0</v>
      </c>
      <c r="AM266" s="392">
        <f t="shared" si="295"/>
        <v>0</v>
      </c>
      <c r="AN266" s="392">
        <f>COUNTIF($B$12:B266,B266)</f>
        <v>0</v>
      </c>
      <c r="AO266" s="392"/>
      <c r="AP266" s="392" t="str">
        <f t="shared" si="296"/>
        <v/>
      </c>
      <c r="AQ266" s="392" t="str">
        <f t="shared" si="297"/>
        <v/>
      </c>
      <c r="AR266" s="392" t="str">
        <f t="shared" si="298"/>
        <v/>
      </c>
      <c r="AS266" s="392" t="str">
        <f t="shared" si="299"/>
        <v/>
      </c>
      <c r="AT266" s="392">
        <f t="shared" si="300"/>
        <v>0</v>
      </c>
      <c r="AU266" s="392" t="str">
        <f t="shared" si="301"/>
        <v/>
      </c>
      <c r="AV266" s="392" t="str">
        <f t="shared" si="302"/>
        <v/>
      </c>
      <c r="AW266" s="392" t="str">
        <f t="shared" si="303"/>
        <v/>
      </c>
      <c r="AX266" s="392" t="str">
        <f t="shared" si="304"/>
        <v/>
      </c>
      <c r="AY266" s="392" t="str">
        <f t="shared" si="305"/>
        <v/>
      </c>
      <c r="AZ266" s="392" t="str">
        <f t="shared" si="306"/>
        <v/>
      </c>
      <c r="BA266" s="392" t="str">
        <f t="shared" si="307"/>
        <v/>
      </c>
      <c r="BB266" s="392" t="str">
        <f t="shared" si="308"/>
        <v/>
      </c>
      <c r="BC266" s="392" t="str">
        <f t="shared" si="309"/>
        <v/>
      </c>
      <c r="BD266" s="396" t="str">
        <f t="shared" si="310"/>
        <v/>
      </c>
      <c r="BE266" s="386">
        <f t="shared" si="311"/>
        <v>0</v>
      </c>
      <c r="BF266" s="152"/>
      <c r="BG266" s="392">
        <f t="shared" si="312"/>
        <v>0</v>
      </c>
      <c r="BH266" s="392">
        <f t="shared" si="313"/>
        <v>0</v>
      </c>
      <c r="BI266" s="405">
        <f t="shared" si="314"/>
        <v>0</v>
      </c>
      <c r="BJ266" s="406">
        <f t="shared" si="290"/>
        <v>0</v>
      </c>
      <c r="BK266" s="391" t="str">
        <f t="shared" si="291"/>
        <v>0</v>
      </c>
      <c r="BL266" s="391" t="str">
        <f t="shared" si="292"/>
        <v>0</v>
      </c>
      <c r="BM266" s="405">
        <f t="shared" si="315"/>
        <v>0</v>
      </c>
      <c r="BN266" s="405" t="str">
        <f t="shared" si="316"/>
        <v>0m0</v>
      </c>
      <c r="BO266" s="392">
        <f t="shared" si="317"/>
        <v>0</v>
      </c>
      <c r="BP266" s="392">
        <f t="shared" si="318"/>
        <v>0</v>
      </c>
      <c r="BQ266" s="405">
        <f t="shared" si="319"/>
        <v>0</v>
      </c>
      <c r="BR266" s="406">
        <f t="shared" si="320"/>
        <v>0</v>
      </c>
      <c r="BS266" s="391" t="str">
        <f t="shared" si="321"/>
        <v>0</v>
      </c>
      <c r="BT266" s="391" t="str">
        <f t="shared" si="322"/>
        <v>0</v>
      </c>
      <c r="BU266" s="405">
        <f t="shared" si="323"/>
        <v>0</v>
      </c>
      <c r="BV266" s="405" t="str">
        <f t="shared" si="324"/>
        <v>0m0</v>
      </c>
      <c r="BW266" s="392">
        <f t="shared" si="325"/>
        <v>0</v>
      </c>
      <c r="BX266" s="392">
        <f t="shared" si="326"/>
        <v>0</v>
      </c>
      <c r="BY266" s="405">
        <f t="shared" si="327"/>
        <v>0</v>
      </c>
      <c r="BZ266" s="406">
        <f t="shared" si="328"/>
        <v>0</v>
      </c>
      <c r="CA266" s="391" t="str">
        <f t="shared" si="329"/>
        <v>0</v>
      </c>
      <c r="CB266" s="391" t="str">
        <f t="shared" si="330"/>
        <v>0</v>
      </c>
      <c r="CC266" s="405">
        <f t="shared" si="331"/>
        <v>0</v>
      </c>
      <c r="CD266" s="405" t="str">
        <f t="shared" si="332"/>
        <v>0m0</v>
      </c>
      <c r="CE266" s="392">
        <f t="shared" si="333"/>
        <v>0</v>
      </c>
      <c r="CF266" s="392">
        <f t="shared" si="334"/>
        <v>0</v>
      </c>
      <c r="CG266" s="405">
        <f t="shared" si="335"/>
        <v>0</v>
      </c>
      <c r="CH266" s="406">
        <f t="shared" si="336"/>
        <v>0</v>
      </c>
      <c r="CI266" s="391" t="str">
        <f t="shared" si="337"/>
        <v>0</v>
      </c>
      <c r="CJ266" s="391" t="str">
        <f t="shared" si="338"/>
        <v>0</v>
      </c>
      <c r="CK266" s="405">
        <f t="shared" si="339"/>
        <v>0</v>
      </c>
      <c r="CL266" s="405" t="str">
        <f t="shared" si="340"/>
        <v>0m0</v>
      </c>
      <c r="CM266" s="392">
        <f t="shared" si="341"/>
        <v>0</v>
      </c>
      <c r="CN266" s="392">
        <f t="shared" si="342"/>
        <v>0</v>
      </c>
      <c r="CO266" s="405">
        <f t="shared" si="343"/>
        <v>0</v>
      </c>
      <c r="CP266" s="406">
        <f t="shared" si="344"/>
        <v>0</v>
      </c>
      <c r="CQ266" s="391" t="str">
        <f t="shared" si="345"/>
        <v>0</v>
      </c>
      <c r="CR266" s="391" t="str">
        <f t="shared" si="346"/>
        <v>0</v>
      </c>
      <c r="CS266" s="405">
        <f t="shared" si="347"/>
        <v>0</v>
      </c>
      <c r="CT266" s="405" t="str">
        <f t="shared" si="348"/>
        <v>0m0</v>
      </c>
      <c r="CU266" s="405">
        <f t="shared" si="349"/>
        <v>0</v>
      </c>
      <c r="CV266" s="405">
        <f t="shared" si="350"/>
        <v>0</v>
      </c>
      <c r="CW266" s="405">
        <f t="shared" si="351"/>
        <v>0</v>
      </c>
      <c r="CX266" s="405">
        <f t="shared" si="352"/>
        <v>0</v>
      </c>
      <c r="CY266" s="405">
        <f t="shared" si="353"/>
        <v>0</v>
      </c>
      <c r="CZ266" s="405" t="str">
        <f t="shared" si="354"/>
        <v/>
      </c>
      <c r="DA266" s="405" t="str">
        <f t="shared" si="355"/>
        <v/>
      </c>
      <c r="DB266" s="405" t="str">
        <f t="shared" si="356"/>
        <v/>
      </c>
      <c r="DC266" s="405" t="str">
        <f t="shared" si="357"/>
        <v/>
      </c>
      <c r="DD266" s="405" t="str">
        <f t="shared" si="358"/>
        <v/>
      </c>
      <c r="DE266" s="405"/>
      <c r="DG266" s="405" t="str">
        <f t="shared" si="359"/>
        <v/>
      </c>
      <c r="DH266" s="405" t="str">
        <f t="shared" si="360"/>
        <v/>
      </c>
      <c r="DI266" s="405">
        <f t="shared" si="361"/>
        <v>0</v>
      </c>
      <c r="DJ266" s="405" t="str">
        <f t="shared" si="362"/>
        <v/>
      </c>
      <c r="DK266" s="405" t="str">
        <f t="shared" si="363"/>
        <v/>
      </c>
      <c r="DL266" s="405" t="str">
        <f t="shared" si="364"/>
        <v/>
      </c>
      <c r="DM266" s="405" t="str">
        <f t="shared" si="365"/>
        <v/>
      </c>
      <c r="DN266" s="405" t="str">
        <f t="shared" si="366"/>
        <v/>
      </c>
      <c r="DO266" s="405" t="str">
        <f t="shared" si="367"/>
        <v/>
      </c>
      <c r="DS266" s="386">
        <f t="shared" si="370"/>
        <v>0</v>
      </c>
      <c r="DT266" s="386">
        <f t="shared" si="368"/>
        <v>0</v>
      </c>
      <c r="DU266" s="404">
        <f t="shared" si="369"/>
        <v>0</v>
      </c>
    </row>
    <row r="267" spans="1:125" s="404" customFormat="1" ht="18" hidden="1" customHeight="1">
      <c r="A267" s="140" t="str">
        <f t="shared" si="293"/>
        <v/>
      </c>
      <c r="B267" s="153"/>
      <c r="C267" s="31" t="str">
        <f>IF(B267="","",VLOOKUP(B267,学連登録!$C$2:$G$3000,2,FALSE))</f>
        <v/>
      </c>
      <c r="D267" s="32" t="str">
        <f>IF(B267="","",VLOOKUP(B267,学連登録!$C$2:$G$3000,3,FALSE))</f>
        <v/>
      </c>
      <c r="E267" s="33" t="str">
        <f>IF(B267="","",VLOOKUP(B267,学連登録!$C$2:$G$3000,4,FALSE))</f>
        <v/>
      </c>
      <c r="F267" s="376" t="str">
        <f>IF(B267="","",VLOOKUP(B267,学連登録!$C$2:$I$3000,7,FALSE))</f>
        <v/>
      </c>
      <c r="G267" s="154"/>
      <c r="H267" s="915"/>
      <c r="I267" s="916"/>
      <c r="J267" s="155"/>
      <c r="K267" s="887"/>
      <c r="L267" s="888"/>
      <c r="M267" s="155"/>
      <c r="N267" s="881"/>
      <c r="O267" s="882"/>
      <c r="P267" s="154"/>
      <c r="Q267" s="887"/>
      <c r="R267" s="888"/>
      <c r="S267" s="154"/>
      <c r="T267" s="887"/>
      <c r="U267" s="888"/>
      <c r="V267" s="101" t="str">
        <f>IF(B267="","",VLOOKUP(B267,学連登録!$C$2:$H$3000,6,FALSE))</f>
        <v/>
      </c>
      <c r="W267" s="370"/>
      <c r="X267" s="152"/>
      <c r="Y267" s="116" t="str">
        <f t="shared" si="371"/>
        <v/>
      </c>
      <c r="Z267" s="97" t="str">
        <f>IF(G267="","",VLOOKUP(G267,種目名!$O$5:$T$104,3,0))</f>
        <v/>
      </c>
      <c r="AA267" s="98" t="str">
        <f>IF(J267="","",VLOOKUP(J267,種目名!$O$5:$T$104,3,0))</f>
        <v/>
      </c>
      <c r="AB267" s="117" t="str">
        <f>IF(M267="","",VLOOKUP(M267,種目名!$O$5:$T$104,3,0))</f>
        <v/>
      </c>
      <c r="AC267" s="117" t="str">
        <f>IF(P267="","",VLOOKUP(AF267,種目名!$O$5:$T$104,3,0))</f>
        <v/>
      </c>
      <c r="AD267" s="118" t="str">
        <f>IF(S267="","",VLOOKUP(AI267,種目名!$O$5:$T$104,3,0))</f>
        <v/>
      </c>
      <c r="AE267" s="115">
        <f t="shared" si="372"/>
        <v>0</v>
      </c>
      <c r="AF267" s="152" t="str">
        <f t="shared" si="373"/>
        <v/>
      </c>
      <c r="AG267" s="152" t="str">
        <f t="shared" si="374"/>
        <v/>
      </c>
      <c r="AH267" s="115">
        <f t="shared" si="375"/>
        <v>0</v>
      </c>
      <c r="AI267" s="152" t="str">
        <f t="shared" si="376"/>
        <v/>
      </c>
      <c r="AJ267" s="152" t="str">
        <f t="shared" si="377"/>
        <v/>
      </c>
      <c r="AK267" s="383"/>
      <c r="AL267" s="166">
        <f t="shared" si="294"/>
        <v>0</v>
      </c>
      <c r="AM267" s="392">
        <f t="shared" si="295"/>
        <v>0</v>
      </c>
      <c r="AN267" s="392">
        <f>COUNTIF($B$12:B267,B267)</f>
        <v>0</v>
      </c>
      <c r="AO267" s="392"/>
      <c r="AP267" s="392" t="str">
        <f t="shared" si="296"/>
        <v/>
      </c>
      <c r="AQ267" s="392" t="str">
        <f t="shared" si="297"/>
        <v/>
      </c>
      <c r="AR267" s="392" t="str">
        <f t="shared" si="298"/>
        <v/>
      </c>
      <c r="AS267" s="392" t="str">
        <f t="shared" si="299"/>
        <v/>
      </c>
      <c r="AT267" s="392">
        <f t="shared" si="300"/>
        <v>0</v>
      </c>
      <c r="AU267" s="392" t="str">
        <f t="shared" si="301"/>
        <v/>
      </c>
      <c r="AV267" s="392" t="str">
        <f t="shared" si="302"/>
        <v/>
      </c>
      <c r="AW267" s="392" t="str">
        <f t="shared" si="303"/>
        <v/>
      </c>
      <c r="AX267" s="392" t="str">
        <f t="shared" si="304"/>
        <v/>
      </c>
      <c r="AY267" s="392" t="str">
        <f t="shared" si="305"/>
        <v/>
      </c>
      <c r="AZ267" s="392" t="str">
        <f t="shared" si="306"/>
        <v/>
      </c>
      <c r="BA267" s="392" t="str">
        <f t="shared" si="307"/>
        <v/>
      </c>
      <c r="BB267" s="392" t="str">
        <f t="shared" si="308"/>
        <v/>
      </c>
      <c r="BC267" s="392" t="str">
        <f t="shared" si="309"/>
        <v/>
      </c>
      <c r="BD267" s="396" t="str">
        <f t="shared" si="310"/>
        <v/>
      </c>
      <c r="BE267" s="386">
        <f t="shared" si="311"/>
        <v>0</v>
      </c>
      <c r="BF267" s="152"/>
      <c r="BG267" s="392">
        <f t="shared" si="312"/>
        <v>0</v>
      </c>
      <c r="BH267" s="392">
        <f t="shared" si="313"/>
        <v>0</v>
      </c>
      <c r="BI267" s="405">
        <f t="shared" si="314"/>
        <v>0</v>
      </c>
      <c r="BJ267" s="406">
        <f t="shared" si="290"/>
        <v>0</v>
      </c>
      <c r="BK267" s="391" t="str">
        <f t="shared" si="291"/>
        <v>0</v>
      </c>
      <c r="BL267" s="391" t="str">
        <f t="shared" si="292"/>
        <v>0</v>
      </c>
      <c r="BM267" s="405">
        <f t="shared" si="315"/>
        <v>0</v>
      </c>
      <c r="BN267" s="405" t="str">
        <f t="shared" si="316"/>
        <v>0m0</v>
      </c>
      <c r="BO267" s="392">
        <f t="shared" si="317"/>
        <v>0</v>
      </c>
      <c r="BP267" s="392">
        <f t="shared" si="318"/>
        <v>0</v>
      </c>
      <c r="BQ267" s="405">
        <f t="shared" si="319"/>
        <v>0</v>
      </c>
      <c r="BR267" s="406">
        <f t="shared" si="320"/>
        <v>0</v>
      </c>
      <c r="BS267" s="391" t="str">
        <f t="shared" si="321"/>
        <v>0</v>
      </c>
      <c r="BT267" s="391" t="str">
        <f t="shared" si="322"/>
        <v>0</v>
      </c>
      <c r="BU267" s="405">
        <f t="shared" si="323"/>
        <v>0</v>
      </c>
      <c r="BV267" s="405" t="str">
        <f t="shared" si="324"/>
        <v>0m0</v>
      </c>
      <c r="BW267" s="392">
        <f t="shared" si="325"/>
        <v>0</v>
      </c>
      <c r="BX267" s="392">
        <f t="shared" si="326"/>
        <v>0</v>
      </c>
      <c r="BY267" s="405">
        <f t="shared" si="327"/>
        <v>0</v>
      </c>
      <c r="BZ267" s="406">
        <f t="shared" si="328"/>
        <v>0</v>
      </c>
      <c r="CA267" s="391" t="str">
        <f t="shared" si="329"/>
        <v>0</v>
      </c>
      <c r="CB267" s="391" t="str">
        <f t="shared" si="330"/>
        <v>0</v>
      </c>
      <c r="CC267" s="405">
        <f t="shared" si="331"/>
        <v>0</v>
      </c>
      <c r="CD267" s="405" t="str">
        <f t="shared" si="332"/>
        <v>0m0</v>
      </c>
      <c r="CE267" s="392">
        <f t="shared" si="333"/>
        <v>0</v>
      </c>
      <c r="CF267" s="392">
        <f t="shared" si="334"/>
        <v>0</v>
      </c>
      <c r="CG267" s="405">
        <f t="shared" si="335"/>
        <v>0</v>
      </c>
      <c r="CH267" s="406">
        <f t="shared" si="336"/>
        <v>0</v>
      </c>
      <c r="CI267" s="391" t="str">
        <f t="shared" si="337"/>
        <v>0</v>
      </c>
      <c r="CJ267" s="391" t="str">
        <f t="shared" si="338"/>
        <v>0</v>
      </c>
      <c r="CK267" s="405">
        <f t="shared" si="339"/>
        <v>0</v>
      </c>
      <c r="CL267" s="405" t="str">
        <f t="shared" si="340"/>
        <v>0m0</v>
      </c>
      <c r="CM267" s="392">
        <f t="shared" si="341"/>
        <v>0</v>
      </c>
      <c r="CN267" s="392">
        <f t="shared" si="342"/>
        <v>0</v>
      </c>
      <c r="CO267" s="405">
        <f t="shared" si="343"/>
        <v>0</v>
      </c>
      <c r="CP267" s="406">
        <f t="shared" si="344"/>
        <v>0</v>
      </c>
      <c r="CQ267" s="391" t="str">
        <f t="shared" si="345"/>
        <v>0</v>
      </c>
      <c r="CR267" s="391" t="str">
        <f t="shared" si="346"/>
        <v>0</v>
      </c>
      <c r="CS267" s="405">
        <f t="shared" si="347"/>
        <v>0</v>
      </c>
      <c r="CT267" s="405" t="str">
        <f t="shared" si="348"/>
        <v>0m0</v>
      </c>
      <c r="CU267" s="405">
        <f t="shared" si="349"/>
        <v>0</v>
      </c>
      <c r="CV267" s="405">
        <f t="shared" si="350"/>
        <v>0</v>
      </c>
      <c r="CW267" s="405">
        <f t="shared" si="351"/>
        <v>0</v>
      </c>
      <c r="CX267" s="405">
        <f t="shared" si="352"/>
        <v>0</v>
      </c>
      <c r="CY267" s="405">
        <f t="shared" si="353"/>
        <v>0</v>
      </c>
      <c r="CZ267" s="405" t="str">
        <f t="shared" si="354"/>
        <v/>
      </c>
      <c r="DA267" s="405" t="str">
        <f t="shared" si="355"/>
        <v/>
      </c>
      <c r="DB267" s="405" t="str">
        <f t="shared" si="356"/>
        <v/>
      </c>
      <c r="DC267" s="405" t="str">
        <f t="shared" si="357"/>
        <v/>
      </c>
      <c r="DD267" s="405" t="str">
        <f t="shared" si="358"/>
        <v/>
      </c>
      <c r="DE267" s="405"/>
      <c r="DG267" s="405" t="str">
        <f t="shared" si="359"/>
        <v/>
      </c>
      <c r="DH267" s="405" t="str">
        <f t="shared" si="360"/>
        <v/>
      </c>
      <c r="DI267" s="405">
        <f t="shared" si="361"/>
        <v>0</v>
      </c>
      <c r="DJ267" s="405" t="str">
        <f t="shared" si="362"/>
        <v/>
      </c>
      <c r="DK267" s="405" t="str">
        <f t="shared" si="363"/>
        <v/>
      </c>
      <c r="DL267" s="405" t="str">
        <f t="shared" si="364"/>
        <v/>
      </c>
      <c r="DM267" s="405" t="str">
        <f t="shared" si="365"/>
        <v/>
      </c>
      <c r="DN267" s="405" t="str">
        <f t="shared" si="366"/>
        <v/>
      </c>
      <c r="DO267" s="405" t="str">
        <f t="shared" si="367"/>
        <v/>
      </c>
      <c r="DS267" s="386">
        <f t="shared" si="370"/>
        <v>0</v>
      </c>
      <c r="DT267" s="386">
        <f t="shared" si="368"/>
        <v>0</v>
      </c>
      <c r="DU267" s="404">
        <f t="shared" si="369"/>
        <v>0</v>
      </c>
    </row>
    <row r="268" spans="1:125" s="404" customFormat="1" ht="18" hidden="1" customHeight="1">
      <c r="A268" s="140" t="str">
        <f t="shared" si="293"/>
        <v/>
      </c>
      <c r="B268" s="153"/>
      <c r="C268" s="31" t="str">
        <f>IF(B268="","",VLOOKUP(B268,学連登録!$C$2:$G$3000,2,FALSE))</f>
        <v/>
      </c>
      <c r="D268" s="32" t="str">
        <f>IF(B268="","",VLOOKUP(B268,学連登録!$C$2:$G$3000,3,FALSE))</f>
        <v/>
      </c>
      <c r="E268" s="33" t="str">
        <f>IF(B268="","",VLOOKUP(B268,学連登録!$C$2:$G$3000,4,FALSE))</f>
        <v/>
      </c>
      <c r="F268" s="376" t="str">
        <f>IF(B268="","",VLOOKUP(B268,学連登録!$C$2:$I$3000,7,FALSE))</f>
        <v/>
      </c>
      <c r="G268" s="154"/>
      <c r="H268" s="915"/>
      <c r="I268" s="916"/>
      <c r="J268" s="155"/>
      <c r="K268" s="887"/>
      <c r="L268" s="888"/>
      <c r="M268" s="155"/>
      <c r="N268" s="881"/>
      <c r="O268" s="882"/>
      <c r="P268" s="154"/>
      <c r="Q268" s="887"/>
      <c r="R268" s="888"/>
      <c r="S268" s="154"/>
      <c r="T268" s="887"/>
      <c r="U268" s="888"/>
      <c r="V268" s="101" t="str">
        <f>IF(B268="","",VLOOKUP(B268,学連登録!$C$2:$H$3000,6,FALSE))</f>
        <v/>
      </c>
      <c r="W268" s="370"/>
      <c r="X268" s="152"/>
      <c r="Y268" s="116" t="str">
        <f t="shared" si="371"/>
        <v/>
      </c>
      <c r="Z268" s="97" t="str">
        <f>IF(G268="","",VLOOKUP(G268,種目名!$O$5:$T$104,3,0))</f>
        <v/>
      </c>
      <c r="AA268" s="98" t="str">
        <f>IF(J268="","",VLOOKUP(J268,種目名!$O$5:$T$104,3,0))</f>
        <v/>
      </c>
      <c r="AB268" s="117" t="str">
        <f>IF(M268="","",VLOOKUP(M268,種目名!$O$5:$T$104,3,0))</f>
        <v/>
      </c>
      <c r="AC268" s="117" t="str">
        <f>IF(P268="","",VLOOKUP(AF268,種目名!$O$5:$T$104,3,0))</f>
        <v/>
      </c>
      <c r="AD268" s="118" t="str">
        <f>IF(S268="","",VLOOKUP(AI268,種目名!$O$5:$T$104,3,0))</f>
        <v/>
      </c>
      <c r="AE268" s="115">
        <f t="shared" si="372"/>
        <v>0</v>
      </c>
      <c r="AF268" s="152" t="str">
        <f t="shared" si="373"/>
        <v/>
      </c>
      <c r="AG268" s="152" t="str">
        <f t="shared" si="374"/>
        <v/>
      </c>
      <c r="AH268" s="115">
        <f t="shared" si="375"/>
        <v>0</v>
      </c>
      <c r="AI268" s="152" t="str">
        <f t="shared" si="376"/>
        <v/>
      </c>
      <c r="AJ268" s="152" t="str">
        <f t="shared" si="377"/>
        <v/>
      </c>
      <c r="AK268" s="383"/>
      <c r="AL268" s="166">
        <f t="shared" si="294"/>
        <v>0</v>
      </c>
      <c r="AM268" s="392">
        <f t="shared" si="295"/>
        <v>0</v>
      </c>
      <c r="AN268" s="392">
        <f>COUNTIF($B$12:B268,B268)</f>
        <v>0</v>
      </c>
      <c r="AO268" s="392"/>
      <c r="AP268" s="392" t="str">
        <f t="shared" si="296"/>
        <v/>
      </c>
      <c r="AQ268" s="392" t="str">
        <f t="shared" si="297"/>
        <v/>
      </c>
      <c r="AR268" s="392" t="str">
        <f t="shared" si="298"/>
        <v/>
      </c>
      <c r="AS268" s="392" t="str">
        <f t="shared" si="299"/>
        <v/>
      </c>
      <c r="AT268" s="392">
        <f t="shared" si="300"/>
        <v>0</v>
      </c>
      <c r="AU268" s="392" t="str">
        <f t="shared" si="301"/>
        <v/>
      </c>
      <c r="AV268" s="392" t="str">
        <f t="shared" si="302"/>
        <v/>
      </c>
      <c r="AW268" s="392" t="str">
        <f t="shared" si="303"/>
        <v/>
      </c>
      <c r="AX268" s="392" t="str">
        <f t="shared" si="304"/>
        <v/>
      </c>
      <c r="AY268" s="392" t="str">
        <f t="shared" si="305"/>
        <v/>
      </c>
      <c r="AZ268" s="392" t="str">
        <f t="shared" si="306"/>
        <v/>
      </c>
      <c r="BA268" s="392" t="str">
        <f t="shared" si="307"/>
        <v/>
      </c>
      <c r="BB268" s="392" t="str">
        <f t="shared" si="308"/>
        <v/>
      </c>
      <c r="BC268" s="392" t="str">
        <f t="shared" si="309"/>
        <v/>
      </c>
      <c r="BD268" s="396" t="str">
        <f t="shared" si="310"/>
        <v/>
      </c>
      <c r="BE268" s="386">
        <f t="shared" si="311"/>
        <v>0</v>
      </c>
      <c r="BF268" s="152"/>
      <c r="BG268" s="392">
        <f t="shared" si="312"/>
        <v>0</v>
      </c>
      <c r="BH268" s="392">
        <f t="shared" si="313"/>
        <v>0</v>
      </c>
      <c r="BI268" s="405">
        <f t="shared" si="314"/>
        <v>0</v>
      </c>
      <c r="BJ268" s="406">
        <f t="shared" ref="BJ268:BJ331" si="378">INT(BI268/10000)</f>
        <v>0</v>
      </c>
      <c r="BK268" s="391" t="str">
        <f t="shared" ref="BK268:BK331" si="379">RIGHT(INT(BI268/100),2)</f>
        <v>0</v>
      </c>
      <c r="BL268" s="391" t="str">
        <f t="shared" ref="BL268:BL331" si="380">RIGHT(INT(BI268/1),2)</f>
        <v>0</v>
      </c>
      <c r="BM268" s="405">
        <f t="shared" si="315"/>
        <v>0</v>
      </c>
      <c r="BN268" s="405" t="str">
        <f t="shared" si="316"/>
        <v>0m0</v>
      </c>
      <c r="BO268" s="392">
        <f t="shared" si="317"/>
        <v>0</v>
      </c>
      <c r="BP268" s="392">
        <f t="shared" si="318"/>
        <v>0</v>
      </c>
      <c r="BQ268" s="405">
        <f t="shared" si="319"/>
        <v>0</v>
      </c>
      <c r="BR268" s="406">
        <f t="shared" si="320"/>
        <v>0</v>
      </c>
      <c r="BS268" s="391" t="str">
        <f t="shared" si="321"/>
        <v>0</v>
      </c>
      <c r="BT268" s="391" t="str">
        <f t="shared" si="322"/>
        <v>0</v>
      </c>
      <c r="BU268" s="405">
        <f t="shared" si="323"/>
        <v>0</v>
      </c>
      <c r="BV268" s="405" t="str">
        <f t="shared" si="324"/>
        <v>0m0</v>
      </c>
      <c r="BW268" s="392">
        <f t="shared" si="325"/>
        <v>0</v>
      </c>
      <c r="BX268" s="392">
        <f t="shared" si="326"/>
        <v>0</v>
      </c>
      <c r="BY268" s="405">
        <f t="shared" si="327"/>
        <v>0</v>
      </c>
      <c r="BZ268" s="406">
        <f t="shared" si="328"/>
        <v>0</v>
      </c>
      <c r="CA268" s="391" t="str">
        <f t="shared" si="329"/>
        <v>0</v>
      </c>
      <c r="CB268" s="391" t="str">
        <f t="shared" si="330"/>
        <v>0</v>
      </c>
      <c r="CC268" s="405">
        <f t="shared" si="331"/>
        <v>0</v>
      </c>
      <c r="CD268" s="405" t="str">
        <f t="shared" si="332"/>
        <v>0m0</v>
      </c>
      <c r="CE268" s="392">
        <f t="shared" si="333"/>
        <v>0</v>
      </c>
      <c r="CF268" s="392">
        <f t="shared" si="334"/>
        <v>0</v>
      </c>
      <c r="CG268" s="405">
        <f t="shared" si="335"/>
        <v>0</v>
      </c>
      <c r="CH268" s="406">
        <f t="shared" si="336"/>
        <v>0</v>
      </c>
      <c r="CI268" s="391" t="str">
        <f t="shared" si="337"/>
        <v>0</v>
      </c>
      <c r="CJ268" s="391" t="str">
        <f t="shared" si="338"/>
        <v>0</v>
      </c>
      <c r="CK268" s="405">
        <f t="shared" si="339"/>
        <v>0</v>
      </c>
      <c r="CL268" s="405" t="str">
        <f t="shared" si="340"/>
        <v>0m0</v>
      </c>
      <c r="CM268" s="392">
        <f t="shared" si="341"/>
        <v>0</v>
      </c>
      <c r="CN268" s="392">
        <f t="shared" si="342"/>
        <v>0</v>
      </c>
      <c r="CO268" s="405">
        <f t="shared" si="343"/>
        <v>0</v>
      </c>
      <c r="CP268" s="406">
        <f t="shared" si="344"/>
        <v>0</v>
      </c>
      <c r="CQ268" s="391" t="str">
        <f t="shared" si="345"/>
        <v>0</v>
      </c>
      <c r="CR268" s="391" t="str">
        <f t="shared" si="346"/>
        <v>0</v>
      </c>
      <c r="CS268" s="405">
        <f t="shared" si="347"/>
        <v>0</v>
      </c>
      <c r="CT268" s="405" t="str">
        <f t="shared" si="348"/>
        <v>0m0</v>
      </c>
      <c r="CU268" s="405">
        <f t="shared" si="349"/>
        <v>0</v>
      </c>
      <c r="CV268" s="405">
        <f t="shared" si="350"/>
        <v>0</v>
      </c>
      <c r="CW268" s="405">
        <f t="shared" si="351"/>
        <v>0</v>
      </c>
      <c r="CX268" s="405">
        <f t="shared" si="352"/>
        <v>0</v>
      </c>
      <c r="CY268" s="405">
        <f t="shared" si="353"/>
        <v>0</v>
      </c>
      <c r="CZ268" s="405" t="str">
        <f t="shared" si="354"/>
        <v/>
      </c>
      <c r="DA268" s="405" t="str">
        <f t="shared" si="355"/>
        <v/>
      </c>
      <c r="DB268" s="405" t="str">
        <f t="shared" si="356"/>
        <v/>
      </c>
      <c r="DC268" s="405" t="str">
        <f t="shared" si="357"/>
        <v/>
      </c>
      <c r="DD268" s="405" t="str">
        <f t="shared" si="358"/>
        <v/>
      </c>
      <c r="DE268" s="405"/>
      <c r="DG268" s="405" t="str">
        <f t="shared" si="359"/>
        <v/>
      </c>
      <c r="DH268" s="405" t="str">
        <f t="shared" si="360"/>
        <v/>
      </c>
      <c r="DI268" s="405">
        <f t="shared" si="361"/>
        <v>0</v>
      </c>
      <c r="DJ268" s="405" t="str">
        <f t="shared" si="362"/>
        <v/>
      </c>
      <c r="DK268" s="405" t="str">
        <f t="shared" si="363"/>
        <v/>
      </c>
      <c r="DL268" s="405" t="str">
        <f t="shared" si="364"/>
        <v/>
      </c>
      <c r="DM268" s="405" t="str">
        <f t="shared" si="365"/>
        <v/>
      </c>
      <c r="DN268" s="405" t="str">
        <f t="shared" si="366"/>
        <v/>
      </c>
      <c r="DO268" s="405" t="str">
        <f t="shared" si="367"/>
        <v/>
      </c>
      <c r="DS268" s="386">
        <f t="shared" si="370"/>
        <v>0</v>
      </c>
      <c r="DT268" s="386">
        <f t="shared" si="368"/>
        <v>0</v>
      </c>
      <c r="DU268" s="404">
        <f t="shared" si="369"/>
        <v>0</v>
      </c>
    </row>
    <row r="269" spans="1:125" s="404" customFormat="1" ht="18" hidden="1" customHeight="1">
      <c r="A269" s="140" t="str">
        <f t="shared" ref="A269:A332" si="381">IF(C269="","",A268+1)</f>
        <v/>
      </c>
      <c r="B269" s="153"/>
      <c r="C269" s="31" t="str">
        <f>IF(B269="","",VLOOKUP(B269,学連登録!$C$2:$G$3000,2,FALSE))</f>
        <v/>
      </c>
      <c r="D269" s="32" t="str">
        <f>IF(B269="","",VLOOKUP(B269,学連登録!$C$2:$G$3000,3,FALSE))</f>
        <v/>
      </c>
      <c r="E269" s="33" t="str">
        <f>IF(B269="","",VLOOKUP(B269,学連登録!$C$2:$G$3000,4,FALSE))</f>
        <v/>
      </c>
      <c r="F269" s="376" t="str">
        <f>IF(B269="","",VLOOKUP(B269,学連登録!$C$2:$I$3000,7,FALSE))</f>
        <v/>
      </c>
      <c r="G269" s="154"/>
      <c r="H269" s="915"/>
      <c r="I269" s="916"/>
      <c r="J269" s="155"/>
      <c r="K269" s="887"/>
      <c r="L269" s="888"/>
      <c r="M269" s="155"/>
      <c r="N269" s="881"/>
      <c r="O269" s="882"/>
      <c r="P269" s="154"/>
      <c r="Q269" s="887"/>
      <c r="R269" s="888"/>
      <c r="S269" s="154"/>
      <c r="T269" s="887"/>
      <c r="U269" s="888"/>
      <c r="V269" s="101" t="str">
        <f>IF(B269="","",VLOOKUP(B269,学連登録!$C$2:$H$3000,6,FALSE))</f>
        <v/>
      </c>
      <c r="W269" s="370"/>
      <c r="X269" s="152"/>
      <c r="Y269" s="116" t="str">
        <f t="shared" si="371"/>
        <v/>
      </c>
      <c r="Z269" s="97" t="str">
        <f>IF(G269="","",VLOOKUP(G269,種目名!$O$5:$T$104,3,0))</f>
        <v/>
      </c>
      <c r="AA269" s="98" t="str">
        <f>IF(J269="","",VLOOKUP(J269,種目名!$O$5:$T$104,3,0))</f>
        <v/>
      </c>
      <c r="AB269" s="117" t="str">
        <f>IF(M269="","",VLOOKUP(M269,種目名!$O$5:$T$104,3,0))</f>
        <v/>
      </c>
      <c r="AC269" s="117" t="str">
        <f>IF(P269="","",VLOOKUP(AF269,種目名!$O$5:$T$104,3,0))</f>
        <v/>
      </c>
      <c r="AD269" s="118" t="str">
        <f>IF(S269="","",VLOOKUP(AI269,種目名!$O$5:$T$104,3,0))</f>
        <v/>
      </c>
      <c r="AE269" s="115">
        <f t="shared" si="372"/>
        <v>0</v>
      </c>
      <c r="AF269" s="152" t="str">
        <f t="shared" si="373"/>
        <v/>
      </c>
      <c r="AG269" s="152" t="str">
        <f t="shared" si="374"/>
        <v/>
      </c>
      <c r="AH269" s="115">
        <f t="shared" si="375"/>
        <v>0</v>
      </c>
      <c r="AI269" s="152" t="str">
        <f t="shared" si="376"/>
        <v/>
      </c>
      <c r="AJ269" s="152" t="str">
        <f t="shared" si="377"/>
        <v/>
      </c>
      <c r="AK269" s="383"/>
      <c r="AL269" s="166">
        <f t="shared" ref="AL269:AL332" si="382">IF(B269&gt;2000,1,0)</f>
        <v>0</v>
      </c>
      <c r="AM269" s="392">
        <f t="shared" ref="AM269:AM332" si="383">IF(B269="",0,IF(F269=$P$3,0,1))</f>
        <v>0</v>
      </c>
      <c r="AN269" s="392">
        <f>COUNTIF($B$12:B269,B269)</f>
        <v>0</v>
      </c>
      <c r="AO269" s="392"/>
      <c r="AP269" s="392" t="str">
        <f t="shared" ref="AP269:AP332" si="384">IF($B269="","",IF(C269="",1,0))</f>
        <v/>
      </c>
      <c r="AQ269" s="392" t="str">
        <f t="shared" ref="AQ269:AQ332" si="385">IF($B269="","",IF(D269="",1,0))</f>
        <v/>
      </c>
      <c r="AR269" s="392" t="str">
        <f t="shared" ref="AR269:AR332" si="386">IF($B269="","",IF(E269="",1,0))</f>
        <v/>
      </c>
      <c r="AS269" s="392" t="str">
        <f t="shared" ref="AS269:AS332" si="387">IF($B269="","",IF(F269="",1,0))</f>
        <v/>
      </c>
      <c r="AT269" s="392">
        <f t="shared" ref="AT269:AT332" si="388">IF(ISNA(OR(AO269:AS269)),1,SUM(AO269:AS269))</f>
        <v>0</v>
      </c>
      <c r="AU269" s="392" t="str">
        <f t="shared" ref="AU269:AU332" si="389">IF($B269="","",IF(G269="","",$B269&amp;"-"&amp;Z269))</f>
        <v/>
      </c>
      <c r="AV269" s="392" t="str">
        <f t="shared" ref="AV269:AV332" si="390">IF($B269="","",IF(J269="","",$B269&amp;"-"&amp;AA269))</f>
        <v/>
      </c>
      <c r="AW269" s="392" t="str">
        <f t="shared" ref="AW269:AW332" si="391">IF($B269="","",IF(M269="","",$B269&amp;"-"&amp;AB269))</f>
        <v/>
      </c>
      <c r="AX269" s="392" t="str">
        <f t="shared" ref="AX269:AX332" si="392">IF($B269="","",IF(P269="","",$B269&amp;"-"&amp;AC269))</f>
        <v/>
      </c>
      <c r="AY269" s="392" t="str">
        <f t="shared" ref="AY269:AY332" si="393">IF($B269="","",IF(S269="","",$B269&amp;"-"&amp;AD269))</f>
        <v/>
      </c>
      <c r="AZ269" s="392" t="str">
        <f t="shared" ref="AZ269:AZ332" si="394">IF(AU269="","",COUNTIF($AU$12:$AY$520,AU269))</f>
        <v/>
      </c>
      <c r="BA269" s="392" t="str">
        <f t="shared" ref="BA269:BA332" si="395">IF(AV269="","",COUNTIF($AU$12:$AY$520,AV269))</f>
        <v/>
      </c>
      <c r="BB269" s="392" t="str">
        <f t="shared" ref="BB269:BB332" si="396">IF(AW269="","",COUNTIF($AU$12:$AY$520,AW269))</f>
        <v/>
      </c>
      <c r="BC269" s="392" t="str">
        <f t="shared" ref="BC269:BC332" si="397">IF(AX269="","",COUNTIF($AU$12:$AY$520,AX269))</f>
        <v/>
      </c>
      <c r="BD269" s="396" t="str">
        <f t="shared" ref="BD269:BD332" si="398">IF(AY269="","",COUNTIF($AU$12:$AY$520,AY269))</f>
        <v/>
      </c>
      <c r="BE269" s="386">
        <f t="shared" ref="BE269:BE332" si="399">IF(MAX(AZ269:BD269)&gt;1,1,0)</f>
        <v>0</v>
      </c>
      <c r="BF269" s="152"/>
      <c r="BG269" s="392">
        <f t="shared" ref="BG269:BG332" si="400">IF(H269="",0,VALUE(SUBSTITUTE(H269,".","")))</f>
        <v>0</v>
      </c>
      <c r="BH269" s="392">
        <f t="shared" ref="BH269:BH332" si="401">IF(H269="",0,SUBSTITUTE(H269,"m",""))</f>
        <v>0</v>
      </c>
      <c r="BI269" s="405">
        <f t="shared" ref="BI269:BI332" si="402">VALUE(IF(COUNTIF(H269,"*.*")&gt;0,BG269,BH269))</f>
        <v>0</v>
      </c>
      <c r="BJ269" s="406">
        <f t="shared" si="378"/>
        <v>0</v>
      </c>
      <c r="BK269" s="391" t="str">
        <f t="shared" si="379"/>
        <v>0</v>
      </c>
      <c r="BL269" s="391" t="str">
        <f t="shared" si="380"/>
        <v>0</v>
      </c>
      <c r="BM269" s="405">
        <f t="shared" ref="BM269:BM332" si="403">IF(COUNTIF(H269,"*m*")&gt;0,"",IF(VALUE(BK269)&lt;60,0,1))</f>
        <v>0</v>
      </c>
      <c r="BN269" s="405" t="str">
        <f t="shared" ref="BN269:BN332" si="404">BK269&amp;"m"&amp;BL269</f>
        <v>0m0</v>
      </c>
      <c r="BO269" s="392">
        <f t="shared" ref="BO269:BO332" si="405">IF(K269="",0,VALUE(SUBSTITUTE(K269,".","")))</f>
        <v>0</v>
      </c>
      <c r="BP269" s="392">
        <f t="shared" ref="BP269:BP332" si="406">IF(K269="",0,SUBSTITUTE(K269,"m",""))</f>
        <v>0</v>
      </c>
      <c r="BQ269" s="405">
        <f t="shared" ref="BQ269:BQ332" si="407">VALUE(IF(COUNTIF(K269,"*.*")&gt;0,BO269,BP269))</f>
        <v>0</v>
      </c>
      <c r="BR269" s="406">
        <f t="shared" ref="BR269:BR332" si="408">INT(BQ269/10000)</f>
        <v>0</v>
      </c>
      <c r="BS269" s="391" t="str">
        <f t="shared" ref="BS269:BS332" si="409">RIGHT(INT(BQ269/100),2)</f>
        <v>0</v>
      </c>
      <c r="BT269" s="391" t="str">
        <f t="shared" ref="BT269:BT332" si="410">RIGHT(INT(BQ269/1),2)</f>
        <v>0</v>
      </c>
      <c r="BU269" s="405">
        <f t="shared" ref="BU269:BU332" si="411">IF(COUNTIF(K269,"*m*")&gt;0,"",IF(VALUE(BS269)&lt;60,0,1))</f>
        <v>0</v>
      </c>
      <c r="BV269" s="405" t="str">
        <f t="shared" ref="BV269:BV332" si="412">BS269&amp;"m"&amp;BT269</f>
        <v>0m0</v>
      </c>
      <c r="BW269" s="392">
        <f t="shared" ref="BW269:BW332" si="413">IF(N269="",0,VALUE(SUBSTITUTE(N269,".","")))</f>
        <v>0</v>
      </c>
      <c r="BX269" s="392">
        <f t="shared" ref="BX269:BX332" si="414">IF(N269="",0,SUBSTITUTE(N269,"m",""))</f>
        <v>0</v>
      </c>
      <c r="BY269" s="405">
        <f t="shared" ref="BY269:BY332" si="415">VALUE(IF(COUNTIF(N269,"*.*")&gt;0,BW269,BX269))</f>
        <v>0</v>
      </c>
      <c r="BZ269" s="406">
        <f t="shared" ref="BZ269:BZ332" si="416">INT(BY269/10000)</f>
        <v>0</v>
      </c>
      <c r="CA269" s="391" t="str">
        <f t="shared" ref="CA269:CA332" si="417">RIGHT(INT(BY269/100),2)</f>
        <v>0</v>
      </c>
      <c r="CB269" s="391" t="str">
        <f t="shared" ref="CB269:CB332" si="418">RIGHT(INT(BY269/1),2)</f>
        <v>0</v>
      </c>
      <c r="CC269" s="405">
        <f t="shared" ref="CC269:CC332" si="419">IF(COUNTIF(N269,"*m*")&gt;0,"",IF(VALUE(CA269)&lt;60,0,1))</f>
        <v>0</v>
      </c>
      <c r="CD269" s="405" t="str">
        <f t="shared" ref="CD269:CD332" si="420">CA269&amp;"m"&amp;CB269</f>
        <v>0m0</v>
      </c>
      <c r="CE269" s="392">
        <f t="shared" ref="CE269:CE332" si="421">IF(Q269="",0,VALUE(SUBSTITUTE(Q269,".","")))</f>
        <v>0</v>
      </c>
      <c r="CF269" s="392">
        <f t="shared" ref="CF269:CF332" si="422">IF(Q269="",0,SUBSTITUTE(Q269,"m",""))</f>
        <v>0</v>
      </c>
      <c r="CG269" s="405">
        <f t="shared" ref="CG269:CG332" si="423">VALUE(IF(COUNTIF(Q269,"*.*")&gt;0,CE269,CF269))</f>
        <v>0</v>
      </c>
      <c r="CH269" s="406">
        <f t="shared" ref="CH269:CH332" si="424">INT(CG269/10000)</f>
        <v>0</v>
      </c>
      <c r="CI269" s="391" t="str">
        <f t="shared" ref="CI269:CI332" si="425">RIGHT(INT(CG269/100),2)</f>
        <v>0</v>
      </c>
      <c r="CJ269" s="391" t="str">
        <f t="shared" ref="CJ269:CJ332" si="426">RIGHT(INT(CG269/1),2)</f>
        <v>0</v>
      </c>
      <c r="CK269" s="405">
        <f t="shared" ref="CK269:CK332" si="427">IF(COUNTIF(Q269,"*m*")&gt;0,"",IF(VALUE(CI269)&lt;60,0,1))</f>
        <v>0</v>
      </c>
      <c r="CL269" s="405" t="str">
        <f t="shared" ref="CL269:CL332" si="428">CI269&amp;"m"&amp;CJ269</f>
        <v>0m0</v>
      </c>
      <c r="CM269" s="392">
        <f t="shared" ref="CM269:CM332" si="429">IF(T269="",0,VALUE(SUBSTITUTE(T269,".","")))</f>
        <v>0</v>
      </c>
      <c r="CN269" s="392">
        <f t="shared" ref="CN269:CN332" si="430">IF(T269="",0,SUBSTITUTE(T269,"m",""))</f>
        <v>0</v>
      </c>
      <c r="CO269" s="405">
        <f t="shared" ref="CO269:CO332" si="431">VALUE(IF(COUNTIF(T269,"*.*")&gt;0,CM269,CN269))</f>
        <v>0</v>
      </c>
      <c r="CP269" s="406">
        <f t="shared" ref="CP269:CP332" si="432">INT(CO269/10000)</f>
        <v>0</v>
      </c>
      <c r="CQ269" s="391" t="str">
        <f t="shared" ref="CQ269:CQ332" si="433">RIGHT(INT(CO269/100),2)</f>
        <v>0</v>
      </c>
      <c r="CR269" s="391" t="str">
        <f t="shared" ref="CR269:CR332" si="434">RIGHT(INT(CO269/1),2)</f>
        <v>0</v>
      </c>
      <c r="CS269" s="405">
        <f t="shared" ref="CS269:CS332" si="435">IF(COUNTIF(T269,"*m*")&gt;0,"",IF(VALUE(CQ269)&lt;60,0,1))</f>
        <v>0</v>
      </c>
      <c r="CT269" s="405" t="str">
        <f t="shared" ref="CT269:CT332" si="436">CQ269&amp;"m"&amp;CR269</f>
        <v>0m0</v>
      </c>
      <c r="CU269" s="405">
        <f t="shared" ref="CU269:CU332" si="437">IF(AND($D269="",G269&gt;0),1,IF(AND($D269="",H269&gt;0),1,0))</f>
        <v>0</v>
      </c>
      <c r="CV269" s="405">
        <f t="shared" ref="CV269:CV332" si="438">IF(AND($D269="",J269&gt;0),1,IF(AND($D269="",K269&gt;0),1,0))</f>
        <v>0</v>
      </c>
      <c r="CW269" s="405">
        <f t="shared" ref="CW269:CW332" si="439">IF(AND($D269="",M269&gt;0),1,IF(AND($D269="",N269&gt;0),1,0))</f>
        <v>0</v>
      </c>
      <c r="CX269" s="405">
        <f t="shared" ref="CX269:CX332" si="440">IF(AND($D269="",P269&gt;0),1,IF(AND($D269="",Q269&gt;0),1,0))</f>
        <v>0</v>
      </c>
      <c r="CY269" s="405">
        <f t="shared" ref="CY269:CY332" si="441">IF(AND($D269="",S269&gt;0),1,IF(AND($D269="",T269&gt;0),1,0))</f>
        <v>0</v>
      </c>
      <c r="CZ269" s="405" t="str">
        <f t="shared" ref="CZ269:CZ332" si="442">IF(AND(G269="",H269&gt;0),1,"")</f>
        <v/>
      </c>
      <c r="DA269" s="405" t="str">
        <f t="shared" ref="DA269:DA332" si="443">IF(AND(J269="",K269&gt;0),1,"")</f>
        <v/>
      </c>
      <c r="DB269" s="405" t="str">
        <f t="shared" ref="DB269:DB332" si="444">IF(AND(M269="",N269&gt;0),1,"")</f>
        <v/>
      </c>
      <c r="DC269" s="405" t="str">
        <f t="shared" ref="DC269:DC332" si="445">IF(AND(P269="",Q269&gt;0),1,"")</f>
        <v/>
      </c>
      <c r="DD269" s="405" t="str">
        <f t="shared" ref="DD269:DD332" si="446">IF(AND(S269="",T269&gt;0),1,"")</f>
        <v/>
      </c>
      <c r="DE269" s="405"/>
      <c r="DG269" s="405" t="str">
        <f t="shared" ref="DG269:DG332" si="447">IF(B269="","",VALUE(Q269))</f>
        <v/>
      </c>
      <c r="DH269" s="405" t="str">
        <f t="shared" ref="DH269:DH332" si="448">IF(B269="","",VALUE(T269))</f>
        <v/>
      </c>
      <c r="DI269" s="405">
        <f t="shared" ref="DI269:DI332" si="449">IF(AND(B269&gt;0,COUNTA(G269:U269)=0),1,0)</f>
        <v>0</v>
      </c>
      <c r="DJ269" s="405" t="str">
        <f t="shared" ref="DJ269:DJ332" si="450">IF(AND(COUNTIF(G269,"*m*")&gt;0,COUNTIF(H269,"*m*")&gt;0),1,"")</f>
        <v/>
      </c>
      <c r="DK269" s="405" t="str">
        <f t="shared" ref="DK269:DK332" si="451">IF(AND(COUNTIF(J269,"*m*")&gt;0,COUNTIF(K269,"*m*")&gt;0),1,"")</f>
        <v/>
      </c>
      <c r="DL269" s="405" t="str">
        <f t="shared" ref="DL269:DL332" si="452">IF(AND(COUNTIF(M269,"*m*")&gt;0,COUNTIF(N269,"*m*")&gt;0),1,"")</f>
        <v/>
      </c>
      <c r="DM269" s="405" t="str">
        <f t="shared" ref="DM269:DM332" si="453">IF(AND(COUNTIF(G269,"*跳*")&gt;0,COUNTIF(H269,"*.*")&gt;0),1,IF(AND(COUNTIF(G269,"*投*")&gt;0,COUNTIF(H269,"*.*")&gt;0),1,""))</f>
        <v/>
      </c>
      <c r="DN269" s="405" t="str">
        <f t="shared" ref="DN269:DN332" si="454">IF(AND(COUNTIF(J269,"*跳*")&gt;0,COUNTIF(K269,"*.*")&gt;0),1,IF(AND(COUNTIF(J269,"*投*")&gt;0,COUNTIF(K269,"*.*")&gt;0),1,""))</f>
        <v/>
      </c>
      <c r="DO269" s="405" t="str">
        <f t="shared" ref="DO269:DO332" si="455">IF(AND(COUNTIF(M269,"*跳*")&gt;0,COUNTIF(N269,"*.*")&gt;0),1,IF(AND(COUNTIF(M269,"*投*")&gt;0,COUNTIF(N269,"*.*")&gt;0),1,""))</f>
        <v/>
      </c>
      <c r="DS269" s="386">
        <f t="shared" si="370"/>
        <v>0</v>
      </c>
      <c r="DT269" s="386">
        <f t="shared" ref="DT269:DT332" si="456">IF($M269="",0,IF($O269="",1,0))</f>
        <v>0</v>
      </c>
      <c r="DU269" s="404">
        <f t="shared" ref="DU269:DU332" si="457">IF(AND(DQ269="",DR269=""),0,IF(H269="",1,0))</f>
        <v>0</v>
      </c>
    </row>
    <row r="270" spans="1:125" s="404" customFormat="1" ht="18" hidden="1" customHeight="1">
      <c r="A270" s="140" t="str">
        <f t="shared" si="381"/>
        <v/>
      </c>
      <c r="B270" s="153"/>
      <c r="C270" s="31" t="str">
        <f>IF(B270="","",VLOOKUP(B270,学連登録!$C$2:$G$3000,2,FALSE))</f>
        <v/>
      </c>
      <c r="D270" s="32" t="str">
        <f>IF(B270="","",VLOOKUP(B270,学連登録!$C$2:$G$3000,3,FALSE))</f>
        <v/>
      </c>
      <c r="E270" s="33" t="str">
        <f>IF(B270="","",VLOOKUP(B270,学連登録!$C$2:$G$3000,4,FALSE))</f>
        <v/>
      </c>
      <c r="F270" s="376" t="str">
        <f>IF(B270="","",VLOOKUP(B270,学連登録!$C$2:$I$3000,7,FALSE))</f>
        <v/>
      </c>
      <c r="G270" s="154"/>
      <c r="H270" s="915"/>
      <c r="I270" s="916"/>
      <c r="J270" s="155"/>
      <c r="K270" s="887"/>
      <c r="L270" s="888"/>
      <c r="M270" s="155"/>
      <c r="N270" s="881"/>
      <c r="O270" s="882"/>
      <c r="P270" s="154"/>
      <c r="Q270" s="887"/>
      <c r="R270" s="888"/>
      <c r="S270" s="154"/>
      <c r="T270" s="887"/>
      <c r="U270" s="888"/>
      <c r="V270" s="101" t="str">
        <f>IF(B270="","",VLOOKUP(B270,学連登録!$C$2:$H$3000,6,FALSE))</f>
        <v/>
      </c>
      <c r="W270" s="370"/>
      <c r="X270" s="152"/>
      <c r="Y270" s="116" t="str">
        <f t="shared" si="371"/>
        <v/>
      </c>
      <c r="Z270" s="97" t="str">
        <f>IF(G270="","",VLOOKUP(G270,種目名!$O$5:$T$104,3,0))</f>
        <v/>
      </c>
      <c r="AA270" s="98" t="str">
        <f>IF(J270="","",VLOOKUP(J270,種目名!$O$5:$T$104,3,0))</f>
        <v/>
      </c>
      <c r="AB270" s="117" t="str">
        <f>IF(M270="","",VLOOKUP(M270,種目名!$O$5:$T$104,3,0))</f>
        <v/>
      </c>
      <c r="AC270" s="117" t="str">
        <f>IF(P270="","",VLOOKUP(AF270,種目名!$O$5:$T$104,3,0))</f>
        <v/>
      </c>
      <c r="AD270" s="118" t="str">
        <f>IF(S270="","",VLOOKUP(AI270,種目名!$O$5:$T$104,3,0))</f>
        <v/>
      </c>
      <c r="AE270" s="115">
        <f t="shared" si="372"/>
        <v>0</v>
      </c>
      <c r="AF270" s="152" t="str">
        <f t="shared" si="373"/>
        <v/>
      </c>
      <c r="AG270" s="152" t="str">
        <f t="shared" si="374"/>
        <v/>
      </c>
      <c r="AH270" s="115">
        <f t="shared" si="375"/>
        <v>0</v>
      </c>
      <c r="AI270" s="152" t="str">
        <f t="shared" si="376"/>
        <v/>
      </c>
      <c r="AJ270" s="152" t="str">
        <f t="shared" si="377"/>
        <v/>
      </c>
      <c r="AK270" s="383"/>
      <c r="AL270" s="166">
        <f t="shared" si="382"/>
        <v>0</v>
      </c>
      <c r="AM270" s="392">
        <f t="shared" si="383"/>
        <v>0</v>
      </c>
      <c r="AN270" s="392">
        <f>COUNTIF($B$12:B270,B270)</f>
        <v>0</v>
      </c>
      <c r="AO270" s="392"/>
      <c r="AP270" s="392" t="str">
        <f t="shared" si="384"/>
        <v/>
      </c>
      <c r="AQ270" s="392" t="str">
        <f t="shared" si="385"/>
        <v/>
      </c>
      <c r="AR270" s="392" t="str">
        <f t="shared" si="386"/>
        <v/>
      </c>
      <c r="AS270" s="392" t="str">
        <f t="shared" si="387"/>
        <v/>
      </c>
      <c r="AT270" s="392">
        <f t="shared" si="388"/>
        <v>0</v>
      </c>
      <c r="AU270" s="392" t="str">
        <f t="shared" si="389"/>
        <v/>
      </c>
      <c r="AV270" s="392" t="str">
        <f t="shared" si="390"/>
        <v/>
      </c>
      <c r="AW270" s="392" t="str">
        <f t="shared" si="391"/>
        <v/>
      </c>
      <c r="AX270" s="392" t="str">
        <f t="shared" si="392"/>
        <v/>
      </c>
      <c r="AY270" s="392" t="str">
        <f t="shared" si="393"/>
        <v/>
      </c>
      <c r="AZ270" s="392" t="str">
        <f t="shared" si="394"/>
        <v/>
      </c>
      <c r="BA270" s="392" t="str">
        <f t="shared" si="395"/>
        <v/>
      </c>
      <c r="BB270" s="392" t="str">
        <f t="shared" si="396"/>
        <v/>
      </c>
      <c r="BC270" s="392" t="str">
        <f t="shared" si="397"/>
        <v/>
      </c>
      <c r="BD270" s="396" t="str">
        <f t="shared" si="398"/>
        <v/>
      </c>
      <c r="BE270" s="386">
        <f t="shared" si="399"/>
        <v>0</v>
      </c>
      <c r="BF270" s="152"/>
      <c r="BG270" s="392">
        <f t="shared" si="400"/>
        <v>0</v>
      </c>
      <c r="BH270" s="392">
        <f t="shared" si="401"/>
        <v>0</v>
      </c>
      <c r="BI270" s="405">
        <f t="shared" si="402"/>
        <v>0</v>
      </c>
      <c r="BJ270" s="406">
        <f t="shared" si="378"/>
        <v>0</v>
      </c>
      <c r="BK270" s="391" t="str">
        <f t="shared" si="379"/>
        <v>0</v>
      </c>
      <c r="BL270" s="391" t="str">
        <f t="shared" si="380"/>
        <v>0</v>
      </c>
      <c r="BM270" s="405">
        <f t="shared" si="403"/>
        <v>0</v>
      </c>
      <c r="BN270" s="405" t="str">
        <f t="shared" si="404"/>
        <v>0m0</v>
      </c>
      <c r="BO270" s="392">
        <f t="shared" si="405"/>
        <v>0</v>
      </c>
      <c r="BP270" s="392">
        <f t="shared" si="406"/>
        <v>0</v>
      </c>
      <c r="BQ270" s="405">
        <f t="shared" si="407"/>
        <v>0</v>
      </c>
      <c r="BR270" s="406">
        <f t="shared" si="408"/>
        <v>0</v>
      </c>
      <c r="BS270" s="391" t="str">
        <f t="shared" si="409"/>
        <v>0</v>
      </c>
      <c r="BT270" s="391" t="str">
        <f t="shared" si="410"/>
        <v>0</v>
      </c>
      <c r="BU270" s="405">
        <f t="shared" si="411"/>
        <v>0</v>
      </c>
      <c r="BV270" s="405" t="str">
        <f t="shared" si="412"/>
        <v>0m0</v>
      </c>
      <c r="BW270" s="392">
        <f t="shared" si="413"/>
        <v>0</v>
      </c>
      <c r="BX270" s="392">
        <f t="shared" si="414"/>
        <v>0</v>
      </c>
      <c r="BY270" s="405">
        <f t="shared" si="415"/>
        <v>0</v>
      </c>
      <c r="BZ270" s="406">
        <f t="shared" si="416"/>
        <v>0</v>
      </c>
      <c r="CA270" s="391" t="str">
        <f t="shared" si="417"/>
        <v>0</v>
      </c>
      <c r="CB270" s="391" t="str">
        <f t="shared" si="418"/>
        <v>0</v>
      </c>
      <c r="CC270" s="405">
        <f t="shared" si="419"/>
        <v>0</v>
      </c>
      <c r="CD270" s="405" t="str">
        <f t="shared" si="420"/>
        <v>0m0</v>
      </c>
      <c r="CE270" s="392">
        <f t="shared" si="421"/>
        <v>0</v>
      </c>
      <c r="CF270" s="392">
        <f t="shared" si="422"/>
        <v>0</v>
      </c>
      <c r="CG270" s="405">
        <f t="shared" si="423"/>
        <v>0</v>
      </c>
      <c r="CH270" s="406">
        <f t="shared" si="424"/>
        <v>0</v>
      </c>
      <c r="CI270" s="391" t="str">
        <f t="shared" si="425"/>
        <v>0</v>
      </c>
      <c r="CJ270" s="391" t="str">
        <f t="shared" si="426"/>
        <v>0</v>
      </c>
      <c r="CK270" s="405">
        <f t="shared" si="427"/>
        <v>0</v>
      </c>
      <c r="CL270" s="405" t="str">
        <f t="shared" si="428"/>
        <v>0m0</v>
      </c>
      <c r="CM270" s="392">
        <f t="shared" si="429"/>
        <v>0</v>
      </c>
      <c r="CN270" s="392">
        <f t="shared" si="430"/>
        <v>0</v>
      </c>
      <c r="CO270" s="405">
        <f t="shared" si="431"/>
        <v>0</v>
      </c>
      <c r="CP270" s="406">
        <f t="shared" si="432"/>
        <v>0</v>
      </c>
      <c r="CQ270" s="391" t="str">
        <f t="shared" si="433"/>
        <v>0</v>
      </c>
      <c r="CR270" s="391" t="str">
        <f t="shared" si="434"/>
        <v>0</v>
      </c>
      <c r="CS270" s="405">
        <f t="shared" si="435"/>
        <v>0</v>
      </c>
      <c r="CT270" s="405" t="str">
        <f t="shared" si="436"/>
        <v>0m0</v>
      </c>
      <c r="CU270" s="405">
        <f t="shared" si="437"/>
        <v>0</v>
      </c>
      <c r="CV270" s="405">
        <f t="shared" si="438"/>
        <v>0</v>
      </c>
      <c r="CW270" s="405">
        <f t="shared" si="439"/>
        <v>0</v>
      </c>
      <c r="CX270" s="405">
        <f t="shared" si="440"/>
        <v>0</v>
      </c>
      <c r="CY270" s="405">
        <f t="shared" si="441"/>
        <v>0</v>
      </c>
      <c r="CZ270" s="405" t="str">
        <f t="shared" si="442"/>
        <v/>
      </c>
      <c r="DA270" s="405" t="str">
        <f t="shared" si="443"/>
        <v/>
      </c>
      <c r="DB270" s="405" t="str">
        <f t="shared" si="444"/>
        <v/>
      </c>
      <c r="DC270" s="405" t="str">
        <f t="shared" si="445"/>
        <v/>
      </c>
      <c r="DD270" s="405" t="str">
        <f t="shared" si="446"/>
        <v/>
      </c>
      <c r="DE270" s="405"/>
      <c r="DG270" s="405" t="str">
        <f t="shared" si="447"/>
        <v/>
      </c>
      <c r="DH270" s="405" t="str">
        <f t="shared" si="448"/>
        <v/>
      </c>
      <c r="DI270" s="405">
        <f t="shared" si="449"/>
        <v>0</v>
      </c>
      <c r="DJ270" s="405" t="str">
        <f t="shared" si="450"/>
        <v/>
      </c>
      <c r="DK270" s="405" t="str">
        <f t="shared" si="451"/>
        <v/>
      </c>
      <c r="DL270" s="405" t="str">
        <f t="shared" si="452"/>
        <v/>
      </c>
      <c r="DM270" s="405" t="str">
        <f t="shared" si="453"/>
        <v/>
      </c>
      <c r="DN270" s="405" t="str">
        <f t="shared" si="454"/>
        <v/>
      </c>
      <c r="DO270" s="405" t="str">
        <f t="shared" si="455"/>
        <v/>
      </c>
      <c r="DS270" s="386">
        <f t="shared" ref="DS270:DS333" si="458">IF(CN270="",0,IF(OR(CN270&lt;$AT$12,CN270&gt;$AT$13),1,0))</f>
        <v>0</v>
      </c>
      <c r="DT270" s="386">
        <f t="shared" si="456"/>
        <v>0</v>
      </c>
      <c r="DU270" s="404">
        <f t="shared" si="457"/>
        <v>0</v>
      </c>
    </row>
    <row r="271" spans="1:125" s="404" customFormat="1" ht="18" hidden="1" customHeight="1">
      <c r="A271" s="140" t="str">
        <f t="shared" si="381"/>
        <v/>
      </c>
      <c r="B271" s="153"/>
      <c r="C271" s="31" t="str">
        <f>IF(B271="","",VLOOKUP(B271,学連登録!$C$2:$G$3000,2,FALSE))</f>
        <v/>
      </c>
      <c r="D271" s="32" t="str">
        <f>IF(B271="","",VLOOKUP(B271,学連登録!$C$2:$G$3000,3,FALSE))</f>
        <v/>
      </c>
      <c r="E271" s="33" t="str">
        <f>IF(B271="","",VLOOKUP(B271,学連登録!$C$2:$G$3000,4,FALSE))</f>
        <v/>
      </c>
      <c r="F271" s="376" t="str">
        <f>IF(B271="","",VLOOKUP(B271,学連登録!$C$2:$I$3000,7,FALSE))</f>
        <v/>
      </c>
      <c r="G271" s="154"/>
      <c r="H271" s="915"/>
      <c r="I271" s="916"/>
      <c r="J271" s="155"/>
      <c r="K271" s="887"/>
      <c r="L271" s="888"/>
      <c r="M271" s="155"/>
      <c r="N271" s="881"/>
      <c r="O271" s="882"/>
      <c r="P271" s="154"/>
      <c r="Q271" s="887"/>
      <c r="R271" s="888"/>
      <c r="S271" s="154"/>
      <c r="T271" s="887"/>
      <c r="U271" s="888"/>
      <c r="V271" s="101" t="str">
        <f>IF(B271="","",VLOOKUP(B271,学連登録!$C$2:$H$3000,6,FALSE))</f>
        <v/>
      </c>
      <c r="W271" s="370"/>
      <c r="X271" s="152"/>
      <c r="Y271" s="116" t="str">
        <f t="shared" si="371"/>
        <v/>
      </c>
      <c r="Z271" s="97" t="str">
        <f>IF(G271="","",VLOOKUP(G271,種目名!$O$5:$T$104,3,0))</f>
        <v/>
      </c>
      <c r="AA271" s="98" t="str">
        <f>IF(J271="","",VLOOKUP(J271,種目名!$O$5:$T$104,3,0))</f>
        <v/>
      </c>
      <c r="AB271" s="117" t="str">
        <f>IF(M271="","",VLOOKUP(M271,種目名!$O$5:$T$104,3,0))</f>
        <v/>
      </c>
      <c r="AC271" s="117" t="str">
        <f>IF(P271="","",VLOOKUP(AF271,種目名!$O$5:$T$104,3,0))</f>
        <v/>
      </c>
      <c r="AD271" s="118" t="str">
        <f>IF(S271="","",VLOOKUP(AI271,種目名!$O$5:$T$104,3,0))</f>
        <v/>
      </c>
      <c r="AE271" s="115">
        <f t="shared" si="372"/>
        <v>0</v>
      </c>
      <c r="AF271" s="152" t="str">
        <f t="shared" si="373"/>
        <v/>
      </c>
      <c r="AG271" s="152" t="str">
        <f t="shared" si="374"/>
        <v/>
      </c>
      <c r="AH271" s="115">
        <f t="shared" si="375"/>
        <v>0</v>
      </c>
      <c r="AI271" s="152" t="str">
        <f t="shared" si="376"/>
        <v/>
      </c>
      <c r="AJ271" s="152" t="str">
        <f t="shared" si="377"/>
        <v/>
      </c>
      <c r="AK271" s="383"/>
      <c r="AL271" s="166">
        <f t="shared" si="382"/>
        <v>0</v>
      </c>
      <c r="AM271" s="392">
        <f t="shared" si="383"/>
        <v>0</v>
      </c>
      <c r="AN271" s="392">
        <f>COUNTIF($B$12:B271,B271)</f>
        <v>0</v>
      </c>
      <c r="AO271" s="392"/>
      <c r="AP271" s="392" t="str">
        <f t="shared" si="384"/>
        <v/>
      </c>
      <c r="AQ271" s="392" t="str">
        <f t="shared" si="385"/>
        <v/>
      </c>
      <c r="AR271" s="392" t="str">
        <f t="shared" si="386"/>
        <v/>
      </c>
      <c r="AS271" s="392" t="str">
        <f t="shared" si="387"/>
        <v/>
      </c>
      <c r="AT271" s="392">
        <f t="shared" si="388"/>
        <v>0</v>
      </c>
      <c r="AU271" s="392" t="str">
        <f t="shared" si="389"/>
        <v/>
      </c>
      <c r="AV271" s="392" t="str">
        <f t="shared" si="390"/>
        <v/>
      </c>
      <c r="AW271" s="392" t="str">
        <f t="shared" si="391"/>
        <v/>
      </c>
      <c r="AX271" s="392" t="str">
        <f t="shared" si="392"/>
        <v/>
      </c>
      <c r="AY271" s="392" t="str">
        <f t="shared" si="393"/>
        <v/>
      </c>
      <c r="AZ271" s="392" t="str">
        <f t="shared" si="394"/>
        <v/>
      </c>
      <c r="BA271" s="392" t="str">
        <f t="shared" si="395"/>
        <v/>
      </c>
      <c r="BB271" s="392" t="str">
        <f t="shared" si="396"/>
        <v/>
      </c>
      <c r="BC271" s="392" t="str">
        <f t="shared" si="397"/>
        <v/>
      </c>
      <c r="BD271" s="396" t="str">
        <f t="shared" si="398"/>
        <v/>
      </c>
      <c r="BE271" s="386">
        <f t="shared" si="399"/>
        <v>0</v>
      </c>
      <c r="BF271" s="152"/>
      <c r="BG271" s="392">
        <f t="shared" si="400"/>
        <v>0</v>
      </c>
      <c r="BH271" s="392">
        <f t="shared" si="401"/>
        <v>0</v>
      </c>
      <c r="BI271" s="405">
        <f t="shared" si="402"/>
        <v>0</v>
      </c>
      <c r="BJ271" s="406">
        <f t="shared" si="378"/>
        <v>0</v>
      </c>
      <c r="BK271" s="391" t="str">
        <f t="shared" si="379"/>
        <v>0</v>
      </c>
      <c r="BL271" s="391" t="str">
        <f t="shared" si="380"/>
        <v>0</v>
      </c>
      <c r="BM271" s="405">
        <f t="shared" si="403"/>
        <v>0</v>
      </c>
      <c r="BN271" s="405" t="str">
        <f t="shared" si="404"/>
        <v>0m0</v>
      </c>
      <c r="BO271" s="392">
        <f t="shared" si="405"/>
        <v>0</v>
      </c>
      <c r="BP271" s="392">
        <f t="shared" si="406"/>
        <v>0</v>
      </c>
      <c r="BQ271" s="405">
        <f t="shared" si="407"/>
        <v>0</v>
      </c>
      <c r="BR271" s="406">
        <f t="shared" si="408"/>
        <v>0</v>
      </c>
      <c r="BS271" s="391" t="str">
        <f t="shared" si="409"/>
        <v>0</v>
      </c>
      <c r="BT271" s="391" t="str">
        <f t="shared" si="410"/>
        <v>0</v>
      </c>
      <c r="BU271" s="405">
        <f t="shared" si="411"/>
        <v>0</v>
      </c>
      <c r="BV271" s="405" t="str">
        <f t="shared" si="412"/>
        <v>0m0</v>
      </c>
      <c r="BW271" s="392">
        <f t="shared" si="413"/>
        <v>0</v>
      </c>
      <c r="BX271" s="392">
        <f t="shared" si="414"/>
        <v>0</v>
      </c>
      <c r="BY271" s="405">
        <f t="shared" si="415"/>
        <v>0</v>
      </c>
      <c r="BZ271" s="406">
        <f t="shared" si="416"/>
        <v>0</v>
      </c>
      <c r="CA271" s="391" t="str">
        <f t="shared" si="417"/>
        <v>0</v>
      </c>
      <c r="CB271" s="391" t="str">
        <f t="shared" si="418"/>
        <v>0</v>
      </c>
      <c r="CC271" s="405">
        <f t="shared" si="419"/>
        <v>0</v>
      </c>
      <c r="CD271" s="405" t="str">
        <f t="shared" si="420"/>
        <v>0m0</v>
      </c>
      <c r="CE271" s="392">
        <f t="shared" si="421"/>
        <v>0</v>
      </c>
      <c r="CF271" s="392">
        <f t="shared" si="422"/>
        <v>0</v>
      </c>
      <c r="CG271" s="405">
        <f t="shared" si="423"/>
        <v>0</v>
      </c>
      <c r="CH271" s="406">
        <f t="shared" si="424"/>
        <v>0</v>
      </c>
      <c r="CI271" s="391" t="str">
        <f t="shared" si="425"/>
        <v>0</v>
      </c>
      <c r="CJ271" s="391" t="str">
        <f t="shared" si="426"/>
        <v>0</v>
      </c>
      <c r="CK271" s="405">
        <f t="shared" si="427"/>
        <v>0</v>
      </c>
      <c r="CL271" s="405" t="str">
        <f t="shared" si="428"/>
        <v>0m0</v>
      </c>
      <c r="CM271" s="392">
        <f t="shared" si="429"/>
        <v>0</v>
      </c>
      <c r="CN271" s="392">
        <f t="shared" si="430"/>
        <v>0</v>
      </c>
      <c r="CO271" s="405">
        <f t="shared" si="431"/>
        <v>0</v>
      </c>
      <c r="CP271" s="406">
        <f t="shared" si="432"/>
        <v>0</v>
      </c>
      <c r="CQ271" s="391" t="str">
        <f t="shared" si="433"/>
        <v>0</v>
      </c>
      <c r="CR271" s="391" t="str">
        <f t="shared" si="434"/>
        <v>0</v>
      </c>
      <c r="CS271" s="405">
        <f t="shared" si="435"/>
        <v>0</v>
      </c>
      <c r="CT271" s="405" t="str">
        <f t="shared" si="436"/>
        <v>0m0</v>
      </c>
      <c r="CU271" s="405">
        <f t="shared" si="437"/>
        <v>0</v>
      </c>
      <c r="CV271" s="405">
        <f t="shared" si="438"/>
        <v>0</v>
      </c>
      <c r="CW271" s="405">
        <f t="shared" si="439"/>
        <v>0</v>
      </c>
      <c r="CX271" s="405">
        <f t="shared" si="440"/>
        <v>0</v>
      </c>
      <c r="CY271" s="405">
        <f t="shared" si="441"/>
        <v>0</v>
      </c>
      <c r="CZ271" s="405" t="str">
        <f t="shared" si="442"/>
        <v/>
      </c>
      <c r="DA271" s="405" t="str">
        <f t="shared" si="443"/>
        <v/>
      </c>
      <c r="DB271" s="405" t="str">
        <f t="shared" si="444"/>
        <v/>
      </c>
      <c r="DC271" s="405" t="str">
        <f t="shared" si="445"/>
        <v/>
      </c>
      <c r="DD271" s="405" t="str">
        <f t="shared" si="446"/>
        <v/>
      </c>
      <c r="DE271" s="405"/>
      <c r="DG271" s="405" t="str">
        <f t="shared" si="447"/>
        <v/>
      </c>
      <c r="DH271" s="405" t="str">
        <f t="shared" si="448"/>
        <v/>
      </c>
      <c r="DI271" s="405">
        <f t="shared" si="449"/>
        <v>0</v>
      </c>
      <c r="DJ271" s="405" t="str">
        <f t="shared" si="450"/>
        <v/>
      </c>
      <c r="DK271" s="405" t="str">
        <f t="shared" si="451"/>
        <v/>
      </c>
      <c r="DL271" s="405" t="str">
        <f t="shared" si="452"/>
        <v/>
      </c>
      <c r="DM271" s="405" t="str">
        <f t="shared" si="453"/>
        <v/>
      </c>
      <c r="DN271" s="405" t="str">
        <f t="shared" si="454"/>
        <v/>
      </c>
      <c r="DO271" s="405" t="str">
        <f t="shared" si="455"/>
        <v/>
      </c>
      <c r="DS271" s="386">
        <f t="shared" si="458"/>
        <v>0</v>
      </c>
      <c r="DT271" s="386">
        <f t="shared" si="456"/>
        <v>0</v>
      </c>
      <c r="DU271" s="404">
        <f t="shared" si="457"/>
        <v>0</v>
      </c>
    </row>
    <row r="272" spans="1:125" s="404" customFormat="1" ht="18" hidden="1" customHeight="1">
      <c r="A272" s="140" t="str">
        <f t="shared" si="381"/>
        <v/>
      </c>
      <c r="B272" s="153"/>
      <c r="C272" s="31" t="str">
        <f>IF(B272="","",VLOOKUP(B272,学連登録!$C$2:$G$3000,2,FALSE))</f>
        <v/>
      </c>
      <c r="D272" s="32" t="str">
        <f>IF(B272="","",VLOOKUP(B272,学連登録!$C$2:$G$3000,3,FALSE))</f>
        <v/>
      </c>
      <c r="E272" s="33" t="str">
        <f>IF(B272="","",VLOOKUP(B272,学連登録!$C$2:$G$3000,4,FALSE))</f>
        <v/>
      </c>
      <c r="F272" s="376" t="str">
        <f>IF(B272="","",VLOOKUP(B272,学連登録!$C$2:$I$3000,7,FALSE))</f>
        <v/>
      </c>
      <c r="G272" s="154"/>
      <c r="H272" s="915"/>
      <c r="I272" s="916"/>
      <c r="J272" s="155"/>
      <c r="K272" s="887"/>
      <c r="L272" s="888"/>
      <c r="M272" s="155"/>
      <c r="N272" s="881"/>
      <c r="O272" s="882"/>
      <c r="P272" s="154"/>
      <c r="Q272" s="887"/>
      <c r="R272" s="888"/>
      <c r="S272" s="154"/>
      <c r="T272" s="887"/>
      <c r="U272" s="888"/>
      <c r="V272" s="101" t="str">
        <f>IF(B272="","",VLOOKUP(B272,学連登録!$C$2:$H$3000,6,FALSE))</f>
        <v/>
      </c>
      <c r="W272" s="370"/>
      <c r="X272" s="152"/>
      <c r="Y272" s="116" t="str">
        <f t="shared" si="371"/>
        <v/>
      </c>
      <c r="Z272" s="97" t="str">
        <f>IF(G272="","",VLOOKUP(G272,種目名!$O$5:$T$104,3,0))</f>
        <v/>
      </c>
      <c r="AA272" s="98" t="str">
        <f>IF(J272="","",VLOOKUP(J272,種目名!$O$5:$T$104,3,0))</f>
        <v/>
      </c>
      <c r="AB272" s="117" t="str">
        <f>IF(M272="","",VLOOKUP(M272,種目名!$O$5:$T$104,3,0))</f>
        <v/>
      </c>
      <c r="AC272" s="117" t="str">
        <f>IF(P272="","",VLOOKUP(AF272,種目名!$O$5:$T$104,3,0))</f>
        <v/>
      </c>
      <c r="AD272" s="118" t="str">
        <f>IF(S272="","",VLOOKUP(AI272,種目名!$O$5:$T$104,3,0))</f>
        <v/>
      </c>
      <c r="AE272" s="115">
        <f t="shared" si="372"/>
        <v>0</v>
      </c>
      <c r="AF272" s="152" t="str">
        <f t="shared" si="373"/>
        <v/>
      </c>
      <c r="AG272" s="152" t="str">
        <f t="shared" si="374"/>
        <v/>
      </c>
      <c r="AH272" s="115">
        <f t="shared" si="375"/>
        <v>0</v>
      </c>
      <c r="AI272" s="152" t="str">
        <f t="shared" si="376"/>
        <v/>
      </c>
      <c r="AJ272" s="152" t="str">
        <f t="shared" si="377"/>
        <v/>
      </c>
      <c r="AK272" s="383"/>
      <c r="AL272" s="166">
        <f t="shared" si="382"/>
        <v>0</v>
      </c>
      <c r="AM272" s="392">
        <f t="shared" si="383"/>
        <v>0</v>
      </c>
      <c r="AN272" s="392">
        <f>COUNTIF($B$12:B272,B272)</f>
        <v>0</v>
      </c>
      <c r="AO272" s="392"/>
      <c r="AP272" s="392" t="str">
        <f t="shared" si="384"/>
        <v/>
      </c>
      <c r="AQ272" s="392" t="str">
        <f t="shared" si="385"/>
        <v/>
      </c>
      <c r="AR272" s="392" t="str">
        <f t="shared" si="386"/>
        <v/>
      </c>
      <c r="AS272" s="392" t="str">
        <f t="shared" si="387"/>
        <v/>
      </c>
      <c r="AT272" s="392">
        <f t="shared" si="388"/>
        <v>0</v>
      </c>
      <c r="AU272" s="392" t="str">
        <f t="shared" si="389"/>
        <v/>
      </c>
      <c r="AV272" s="392" t="str">
        <f t="shared" si="390"/>
        <v/>
      </c>
      <c r="AW272" s="392" t="str">
        <f t="shared" si="391"/>
        <v/>
      </c>
      <c r="AX272" s="392" t="str">
        <f t="shared" si="392"/>
        <v/>
      </c>
      <c r="AY272" s="392" t="str">
        <f t="shared" si="393"/>
        <v/>
      </c>
      <c r="AZ272" s="392" t="str">
        <f t="shared" si="394"/>
        <v/>
      </c>
      <c r="BA272" s="392" t="str">
        <f t="shared" si="395"/>
        <v/>
      </c>
      <c r="BB272" s="392" t="str">
        <f t="shared" si="396"/>
        <v/>
      </c>
      <c r="BC272" s="392" t="str">
        <f t="shared" si="397"/>
        <v/>
      </c>
      <c r="BD272" s="396" t="str">
        <f t="shared" si="398"/>
        <v/>
      </c>
      <c r="BE272" s="386">
        <f t="shared" si="399"/>
        <v>0</v>
      </c>
      <c r="BF272" s="152"/>
      <c r="BG272" s="392">
        <f t="shared" si="400"/>
        <v>0</v>
      </c>
      <c r="BH272" s="392">
        <f t="shared" si="401"/>
        <v>0</v>
      </c>
      <c r="BI272" s="405">
        <f t="shared" si="402"/>
        <v>0</v>
      </c>
      <c r="BJ272" s="406">
        <f t="shared" si="378"/>
        <v>0</v>
      </c>
      <c r="BK272" s="391" t="str">
        <f t="shared" si="379"/>
        <v>0</v>
      </c>
      <c r="BL272" s="391" t="str">
        <f t="shared" si="380"/>
        <v>0</v>
      </c>
      <c r="BM272" s="405">
        <f t="shared" si="403"/>
        <v>0</v>
      </c>
      <c r="BN272" s="405" t="str">
        <f t="shared" si="404"/>
        <v>0m0</v>
      </c>
      <c r="BO272" s="392">
        <f t="shared" si="405"/>
        <v>0</v>
      </c>
      <c r="BP272" s="392">
        <f t="shared" si="406"/>
        <v>0</v>
      </c>
      <c r="BQ272" s="405">
        <f t="shared" si="407"/>
        <v>0</v>
      </c>
      <c r="BR272" s="406">
        <f t="shared" si="408"/>
        <v>0</v>
      </c>
      <c r="BS272" s="391" t="str">
        <f t="shared" si="409"/>
        <v>0</v>
      </c>
      <c r="BT272" s="391" t="str">
        <f t="shared" si="410"/>
        <v>0</v>
      </c>
      <c r="BU272" s="405">
        <f t="shared" si="411"/>
        <v>0</v>
      </c>
      <c r="BV272" s="405" t="str">
        <f t="shared" si="412"/>
        <v>0m0</v>
      </c>
      <c r="BW272" s="392">
        <f t="shared" si="413"/>
        <v>0</v>
      </c>
      <c r="BX272" s="392">
        <f t="shared" si="414"/>
        <v>0</v>
      </c>
      <c r="BY272" s="405">
        <f t="shared" si="415"/>
        <v>0</v>
      </c>
      <c r="BZ272" s="406">
        <f t="shared" si="416"/>
        <v>0</v>
      </c>
      <c r="CA272" s="391" t="str">
        <f t="shared" si="417"/>
        <v>0</v>
      </c>
      <c r="CB272" s="391" t="str">
        <f t="shared" si="418"/>
        <v>0</v>
      </c>
      <c r="CC272" s="405">
        <f t="shared" si="419"/>
        <v>0</v>
      </c>
      <c r="CD272" s="405" t="str">
        <f t="shared" si="420"/>
        <v>0m0</v>
      </c>
      <c r="CE272" s="392">
        <f t="shared" si="421"/>
        <v>0</v>
      </c>
      <c r="CF272" s="392">
        <f t="shared" si="422"/>
        <v>0</v>
      </c>
      <c r="CG272" s="405">
        <f t="shared" si="423"/>
        <v>0</v>
      </c>
      <c r="CH272" s="406">
        <f t="shared" si="424"/>
        <v>0</v>
      </c>
      <c r="CI272" s="391" t="str">
        <f t="shared" si="425"/>
        <v>0</v>
      </c>
      <c r="CJ272" s="391" t="str">
        <f t="shared" si="426"/>
        <v>0</v>
      </c>
      <c r="CK272" s="405">
        <f t="shared" si="427"/>
        <v>0</v>
      </c>
      <c r="CL272" s="405" t="str">
        <f t="shared" si="428"/>
        <v>0m0</v>
      </c>
      <c r="CM272" s="392">
        <f t="shared" si="429"/>
        <v>0</v>
      </c>
      <c r="CN272" s="392">
        <f t="shared" si="430"/>
        <v>0</v>
      </c>
      <c r="CO272" s="405">
        <f t="shared" si="431"/>
        <v>0</v>
      </c>
      <c r="CP272" s="406">
        <f t="shared" si="432"/>
        <v>0</v>
      </c>
      <c r="CQ272" s="391" t="str">
        <f t="shared" si="433"/>
        <v>0</v>
      </c>
      <c r="CR272" s="391" t="str">
        <f t="shared" si="434"/>
        <v>0</v>
      </c>
      <c r="CS272" s="405">
        <f t="shared" si="435"/>
        <v>0</v>
      </c>
      <c r="CT272" s="405" t="str">
        <f t="shared" si="436"/>
        <v>0m0</v>
      </c>
      <c r="CU272" s="405">
        <f t="shared" si="437"/>
        <v>0</v>
      </c>
      <c r="CV272" s="405">
        <f t="shared" si="438"/>
        <v>0</v>
      </c>
      <c r="CW272" s="405">
        <f t="shared" si="439"/>
        <v>0</v>
      </c>
      <c r="CX272" s="405">
        <f t="shared" si="440"/>
        <v>0</v>
      </c>
      <c r="CY272" s="405">
        <f t="shared" si="441"/>
        <v>0</v>
      </c>
      <c r="CZ272" s="405" t="str">
        <f t="shared" si="442"/>
        <v/>
      </c>
      <c r="DA272" s="405" t="str">
        <f t="shared" si="443"/>
        <v/>
      </c>
      <c r="DB272" s="405" t="str">
        <f t="shared" si="444"/>
        <v/>
      </c>
      <c r="DC272" s="405" t="str">
        <f t="shared" si="445"/>
        <v/>
      </c>
      <c r="DD272" s="405" t="str">
        <f t="shared" si="446"/>
        <v/>
      </c>
      <c r="DE272" s="405"/>
      <c r="DG272" s="405" t="str">
        <f t="shared" si="447"/>
        <v/>
      </c>
      <c r="DH272" s="405" t="str">
        <f t="shared" si="448"/>
        <v/>
      </c>
      <c r="DI272" s="405">
        <f t="shared" si="449"/>
        <v>0</v>
      </c>
      <c r="DJ272" s="405" t="str">
        <f t="shared" si="450"/>
        <v/>
      </c>
      <c r="DK272" s="405" t="str">
        <f t="shared" si="451"/>
        <v/>
      </c>
      <c r="DL272" s="405" t="str">
        <f t="shared" si="452"/>
        <v/>
      </c>
      <c r="DM272" s="405" t="str">
        <f t="shared" si="453"/>
        <v/>
      </c>
      <c r="DN272" s="405" t="str">
        <f t="shared" si="454"/>
        <v/>
      </c>
      <c r="DO272" s="405" t="str">
        <f t="shared" si="455"/>
        <v/>
      </c>
      <c r="DS272" s="386">
        <f t="shared" si="458"/>
        <v>0</v>
      </c>
      <c r="DT272" s="386">
        <f t="shared" si="456"/>
        <v>0</v>
      </c>
      <c r="DU272" s="404">
        <f t="shared" si="457"/>
        <v>0</v>
      </c>
    </row>
    <row r="273" spans="1:125" s="404" customFormat="1" ht="18" hidden="1" customHeight="1">
      <c r="A273" s="140" t="str">
        <f t="shared" si="381"/>
        <v/>
      </c>
      <c r="B273" s="153"/>
      <c r="C273" s="31" t="str">
        <f>IF(B273="","",VLOOKUP(B273,学連登録!$C$2:$G$3000,2,FALSE))</f>
        <v/>
      </c>
      <c r="D273" s="32" t="str">
        <f>IF(B273="","",VLOOKUP(B273,学連登録!$C$2:$G$3000,3,FALSE))</f>
        <v/>
      </c>
      <c r="E273" s="33" t="str">
        <f>IF(B273="","",VLOOKUP(B273,学連登録!$C$2:$G$3000,4,FALSE))</f>
        <v/>
      </c>
      <c r="F273" s="376" t="str">
        <f>IF(B273="","",VLOOKUP(B273,学連登録!$C$2:$I$3000,7,FALSE))</f>
        <v/>
      </c>
      <c r="G273" s="154"/>
      <c r="H273" s="915"/>
      <c r="I273" s="916"/>
      <c r="J273" s="155"/>
      <c r="K273" s="887"/>
      <c r="L273" s="888"/>
      <c r="M273" s="155"/>
      <c r="N273" s="881"/>
      <c r="O273" s="882"/>
      <c r="P273" s="154"/>
      <c r="Q273" s="887"/>
      <c r="R273" s="888"/>
      <c r="S273" s="154"/>
      <c r="T273" s="887"/>
      <c r="U273" s="888"/>
      <c r="V273" s="101" t="str">
        <f>IF(B273="","",VLOOKUP(B273,学連登録!$C$2:$H$3000,6,FALSE))</f>
        <v/>
      </c>
      <c r="W273" s="370"/>
      <c r="X273" s="152"/>
      <c r="Y273" s="116" t="str">
        <f t="shared" si="371"/>
        <v/>
      </c>
      <c r="Z273" s="97" t="str">
        <f>IF(G273="","",VLOOKUP(G273,種目名!$O$5:$T$104,3,0))</f>
        <v/>
      </c>
      <c r="AA273" s="98" t="str">
        <f>IF(J273="","",VLOOKUP(J273,種目名!$O$5:$T$104,3,0))</f>
        <v/>
      </c>
      <c r="AB273" s="117" t="str">
        <f>IF(M273="","",VLOOKUP(M273,種目名!$O$5:$T$104,3,0))</f>
        <v/>
      </c>
      <c r="AC273" s="117" t="str">
        <f>IF(P273="","",VLOOKUP(AF273,種目名!$O$5:$T$104,3,0))</f>
        <v/>
      </c>
      <c r="AD273" s="118" t="str">
        <f>IF(S273="","",VLOOKUP(AI273,種目名!$O$5:$T$104,3,0))</f>
        <v/>
      </c>
      <c r="AE273" s="115">
        <f t="shared" si="372"/>
        <v>0</v>
      </c>
      <c r="AF273" s="152" t="str">
        <f t="shared" si="373"/>
        <v/>
      </c>
      <c r="AG273" s="152" t="str">
        <f t="shared" si="374"/>
        <v/>
      </c>
      <c r="AH273" s="115">
        <f t="shared" si="375"/>
        <v>0</v>
      </c>
      <c r="AI273" s="152" t="str">
        <f t="shared" si="376"/>
        <v/>
      </c>
      <c r="AJ273" s="152" t="str">
        <f t="shared" si="377"/>
        <v/>
      </c>
      <c r="AK273" s="383"/>
      <c r="AL273" s="166">
        <f t="shared" si="382"/>
        <v>0</v>
      </c>
      <c r="AM273" s="392">
        <f t="shared" si="383"/>
        <v>0</v>
      </c>
      <c r="AN273" s="392">
        <f>COUNTIF($B$12:B273,B273)</f>
        <v>0</v>
      </c>
      <c r="AO273" s="392"/>
      <c r="AP273" s="392" t="str">
        <f t="shared" si="384"/>
        <v/>
      </c>
      <c r="AQ273" s="392" t="str">
        <f t="shared" si="385"/>
        <v/>
      </c>
      <c r="AR273" s="392" t="str">
        <f t="shared" si="386"/>
        <v/>
      </c>
      <c r="AS273" s="392" t="str">
        <f t="shared" si="387"/>
        <v/>
      </c>
      <c r="AT273" s="392">
        <f t="shared" si="388"/>
        <v>0</v>
      </c>
      <c r="AU273" s="392" t="str">
        <f t="shared" si="389"/>
        <v/>
      </c>
      <c r="AV273" s="392" t="str">
        <f t="shared" si="390"/>
        <v/>
      </c>
      <c r="AW273" s="392" t="str">
        <f t="shared" si="391"/>
        <v/>
      </c>
      <c r="AX273" s="392" t="str">
        <f t="shared" si="392"/>
        <v/>
      </c>
      <c r="AY273" s="392" t="str">
        <f t="shared" si="393"/>
        <v/>
      </c>
      <c r="AZ273" s="392" t="str">
        <f t="shared" si="394"/>
        <v/>
      </c>
      <c r="BA273" s="392" t="str">
        <f t="shared" si="395"/>
        <v/>
      </c>
      <c r="BB273" s="392" t="str">
        <f t="shared" si="396"/>
        <v/>
      </c>
      <c r="BC273" s="392" t="str">
        <f t="shared" si="397"/>
        <v/>
      </c>
      <c r="BD273" s="396" t="str">
        <f t="shared" si="398"/>
        <v/>
      </c>
      <c r="BE273" s="386">
        <f t="shared" si="399"/>
        <v>0</v>
      </c>
      <c r="BF273" s="152"/>
      <c r="BG273" s="392">
        <f t="shared" si="400"/>
        <v>0</v>
      </c>
      <c r="BH273" s="392">
        <f t="shared" si="401"/>
        <v>0</v>
      </c>
      <c r="BI273" s="405">
        <f t="shared" si="402"/>
        <v>0</v>
      </c>
      <c r="BJ273" s="406">
        <f t="shared" si="378"/>
        <v>0</v>
      </c>
      <c r="BK273" s="391" t="str">
        <f t="shared" si="379"/>
        <v>0</v>
      </c>
      <c r="BL273" s="391" t="str">
        <f t="shared" si="380"/>
        <v>0</v>
      </c>
      <c r="BM273" s="405">
        <f t="shared" si="403"/>
        <v>0</v>
      </c>
      <c r="BN273" s="405" t="str">
        <f t="shared" si="404"/>
        <v>0m0</v>
      </c>
      <c r="BO273" s="392">
        <f t="shared" si="405"/>
        <v>0</v>
      </c>
      <c r="BP273" s="392">
        <f t="shared" si="406"/>
        <v>0</v>
      </c>
      <c r="BQ273" s="405">
        <f t="shared" si="407"/>
        <v>0</v>
      </c>
      <c r="BR273" s="406">
        <f t="shared" si="408"/>
        <v>0</v>
      </c>
      <c r="BS273" s="391" t="str">
        <f t="shared" si="409"/>
        <v>0</v>
      </c>
      <c r="BT273" s="391" t="str">
        <f t="shared" si="410"/>
        <v>0</v>
      </c>
      <c r="BU273" s="405">
        <f t="shared" si="411"/>
        <v>0</v>
      </c>
      <c r="BV273" s="405" t="str">
        <f t="shared" si="412"/>
        <v>0m0</v>
      </c>
      <c r="BW273" s="392">
        <f t="shared" si="413"/>
        <v>0</v>
      </c>
      <c r="BX273" s="392">
        <f t="shared" si="414"/>
        <v>0</v>
      </c>
      <c r="BY273" s="405">
        <f t="shared" si="415"/>
        <v>0</v>
      </c>
      <c r="BZ273" s="406">
        <f t="shared" si="416"/>
        <v>0</v>
      </c>
      <c r="CA273" s="391" t="str">
        <f t="shared" si="417"/>
        <v>0</v>
      </c>
      <c r="CB273" s="391" t="str">
        <f t="shared" si="418"/>
        <v>0</v>
      </c>
      <c r="CC273" s="405">
        <f t="shared" si="419"/>
        <v>0</v>
      </c>
      <c r="CD273" s="405" t="str">
        <f t="shared" si="420"/>
        <v>0m0</v>
      </c>
      <c r="CE273" s="392">
        <f t="shared" si="421"/>
        <v>0</v>
      </c>
      <c r="CF273" s="392">
        <f t="shared" si="422"/>
        <v>0</v>
      </c>
      <c r="CG273" s="405">
        <f t="shared" si="423"/>
        <v>0</v>
      </c>
      <c r="CH273" s="406">
        <f t="shared" si="424"/>
        <v>0</v>
      </c>
      <c r="CI273" s="391" t="str">
        <f t="shared" si="425"/>
        <v>0</v>
      </c>
      <c r="CJ273" s="391" t="str">
        <f t="shared" si="426"/>
        <v>0</v>
      </c>
      <c r="CK273" s="405">
        <f t="shared" si="427"/>
        <v>0</v>
      </c>
      <c r="CL273" s="405" t="str">
        <f t="shared" si="428"/>
        <v>0m0</v>
      </c>
      <c r="CM273" s="392">
        <f t="shared" si="429"/>
        <v>0</v>
      </c>
      <c r="CN273" s="392">
        <f t="shared" si="430"/>
        <v>0</v>
      </c>
      <c r="CO273" s="405">
        <f t="shared" si="431"/>
        <v>0</v>
      </c>
      <c r="CP273" s="406">
        <f t="shared" si="432"/>
        <v>0</v>
      </c>
      <c r="CQ273" s="391" t="str">
        <f t="shared" si="433"/>
        <v>0</v>
      </c>
      <c r="CR273" s="391" t="str">
        <f t="shared" si="434"/>
        <v>0</v>
      </c>
      <c r="CS273" s="405">
        <f t="shared" si="435"/>
        <v>0</v>
      </c>
      <c r="CT273" s="405" t="str">
        <f t="shared" si="436"/>
        <v>0m0</v>
      </c>
      <c r="CU273" s="405">
        <f t="shared" si="437"/>
        <v>0</v>
      </c>
      <c r="CV273" s="405">
        <f t="shared" si="438"/>
        <v>0</v>
      </c>
      <c r="CW273" s="405">
        <f t="shared" si="439"/>
        <v>0</v>
      </c>
      <c r="CX273" s="405">
        <f t="shared" si="440"/>
        <v>0</v>
      </c>
      <c r="CY273" s="405">
        <f t="shared" si="441"/>
        <v>0</v>
      </c>
      <c r="CZ273" s="405" t="str">
        <f t="shared" si="442"/>
        <v/>
      </c>
      <c r="DA273" s="405" t="str">
        <f t="shared" si="443"/>
        <v/>
      </c>
      <c r="DB273" s="405" t="str">
        <f t="shared" si="444"/>
        <v/>
      </c>
      <c r="DC273" s="405" t="str">
        <f t="shared" si="445"/>
        <v/>
      </c>
      <c r="DD273" s="405" t="str">
        <f t="shared" si="446"/>
        <v/>
      </c>
      <c r="DE273" s="405"/>
      <c r="DG273" s="405" t="str">
        <f t="shared" si="447"/>
        <v/>
      </c>
      <c r="DH273" s="405" t="str">
        <f t="shared" si="448"/>
        <v/>
      </c>
      <c r="DI273" s="405">
        <f t="shared" si="449"/>
        <v>0</v>
      </c>
      <c r="DJ273" s="405" t="str">
        <f t="shared" si="450"/>
        <v/>
      </c>
      <c r="DK273" s="405" t="str">
        <f t="shared" si="451"/>
        <v/>
      </c>
      <c r="DL273" s="405" t="str">
        <f t="shared" si="452"/>
        <v/>
      </c>
      <c r="DM273" s="405" t="str">
        <f t="shared" si="453"/>
        <v/>
      </c>
      <c r="DN273" s="405" t="str">
        <f t="shared" si="454"/>
        <v/>
      </c>
      <c r="DO273" s="405" t="str">
        <f t="shared" si="455"/>
        <v/>
      </c>
      <c r="DS273" s="386">
        <f t="shared" si="458"/>
        <v>0</v>
      </c>
      <c r="DT273" s="386">
        <f t="shared" si="456"/>
        <v>0</v>
      </c>
      <c r="DU273" s="404">
        <f t="shared" si="457"/>
        <v>0</v>
      </c>
    </row>
    <row r="274" spans="1:125" s="404" customFormat="1" ht="18" hidden="1" customHeight="1">
      <c r="A274" s="140" t="str">
        <f t="shared" si="381"/>
        <v/>
      </c>
      <c r="B274" s="153"/>
      <c r="C274" s="31" t="str">
        <f>IF(B274="","",VLOOKUP(B274,学連登録!$C$2:$G$3000,2,FALSE))</f>
        <v/>
      </c>
      <c r="D274" s="32" t="str">
        <f>IF(B274="","",VLOOKUP(B274,学連登録!$C$2:$G$3000,3,FALSE))</f>
        <v/>
      </c>
      <c r="E274" s="33" t="str">
        <f>IF(B274="","",VLOOKUP(B274,学連登録!$C$2:$G$3000,4,FALSE))</f>
        <v/>
      </c>
      <c r="F274" s="376" t="str">
        <f>IF(B274="","",VLOOKUP(B274,学連登録!$C$2:$I$3000,7,FALSE))</f>
        <v/>
      </c>
      <c r="G274" s="154"/>
      <c r="H274" s="915"/>
      <c r="I274" s="916"/>
      <c r="J274" s="155"/>
      <c r="K274" s="887"/>
      <c r="L274" s="888"/>
      <c r="M274" s="155"/>
      <c r="N274" s="881"/>
      <c r="O274" s="882"/>
      <c r="P274" s="154"/>
      <c r="Q274" s="887"/>
      <c r="R274" s="888"/>
      <c r="S274" s="154"/>
      <c r="T274" s="887"/>
      <c r="U274" s="888"/>
      <c r="V274" s="101" t="str">
        <f>IF(B274="","",VLOOKUP(B274,学連登録!$C$2:$H$3000,6,FALSE))</f>
        <v/>
      </c>
      <c r="W274" s="370"/>
      <c r="X274" s="152"/>
      <c r="Y274" s="116" t="str">
        <f t="shared" si="371"/>
        <v/>
      </c>
      <c r="Z274" s="97" t="str">
        <f>IF(G274="","",VLOOKUP(G274,種目名!$O$5:$T$104,3,0))</f>
        <v/>
      </c>
      <c r="AA274" s="98" t="str">
        <f>IF(J274="","",VLOOKUP(J274,種目名!$O$5:$T$104,3,0))</f>
        <v/>
      </c>
      <c r="AB274" s="117" t="str">
        <f>IF(M274="","",VLOOKUP(M274,種目名!$O$5:$T$104,3,0))</f>
        <v/>
      </c>
      <c r="AC274" s="117" t="str">
        <f>IF(P274="","",VLOOKUP(AF274,種目名!$O$5:$T$104,3,0))</f>
        <v/>
      </c>
      <c r="AD274" s="118" t="str">
        <f>IF(S274="","",VLOOKUP(AI274,種目名!$O$5:$T$104,3,0))</f>
        <v/>
      </c>
      <c r="AE274" s="115">
        <f t="shared" si="372"/>
        <v>0</v>
      </c>
      <c r="AF274" s="152" t="str">
        <f t="shared" si="373"/>
        <v/>
      </c>
      <c r="AG274" s="152" t="str">
        <f t="shared" si="374"/>
        <v/>
      </c>
      <c r="AH274" s="115">
        <f t="shared" si="375"/>
        <v>0</v>
      </c>
      <c r="AI274" s="152" t="str">
        <f t="shared" si="376"/>
        <v/>
      </c>
      <c r="AJ274" s="152" t="str">
        <f t="shared" si="377"/>
        <v/>
      </c>
      <c r="AK274" s="383"/>
      <c r="AL274" s="166">
        <f t="shared" si="382"/>
        <v>0</v>
      </c>
      <c r="AM274" s="392">
        <f t="shared" si="383"/>
        <v>0</v>
      </c>
      <c r="AN274" s="392">
        <f>COUNTIF($B$12:B274,B274)</f>
        <v>0</v>
      </c>
      <c r="AO274" s="392"/>
      <c r="AP274" s="392" t="str">
        <f t="shared" si="384"/>
        <v/>
      </c>
      <c r="AQ274" s="392" t="str">
        <f t="shared" si="385"/>
        <v/>
      </c>
      <c r="AR274" s="392" t="str">
        <f t="shared" si="386"/>
        <v/>
      </c>
      <c r="AS274" s="392" t="str">
        <f t="shared" si="387"/>
        <v/>
      </c>
      <c r="AT274" s="392">
        <f t="shared" si="388"/>
        <v>0</v>
      </c>
      <c r="AU274" s="392" t="str">
        <f t="shared" si="389"/>
        <v/>
      </c>
      <c r="AV274" s="392" t="str">
        <f t="shared" si="390"/>
        <v/>
      </c>
      <c r="AW274" s="392" t="str">
        <f t="shared" si="391"/>
        <v/>
      </c>
      <c r="AX274" s="392" t="str">
        <f t="shared" si="392"/>
        <v/>
      </c>
      <c r="AY274" s="392" t="str">
        <f t="shared" si="393"/>
        <v/>
      </c>
      <c r="AZ274" s="392" t="str">
        <f t="shared" si="394"/>
        <v/>
      </c>
      <c r="BA274" s="392" t="str">
        <f t="shared" si="395"/>
        <v/>
      </c>
      <c r="BB274" s="392" t="str">
        <f t="shared" si="396"/>
        <v/>
      </c>
      <c r="BC274" s="392" t="str">
        <f t="shared" si="397"/>
        <v/>
      </c>
      <c r="BD274" s="396" t="str">
        <f t="shared" si="398"/>
        <v/>
      </c>
      <c r="BE274" s="386">
        <f t="shared" si="399"/>
        <v>0</v>
      </c>
      <c r="BF274" s="152"/>
      <c r="BG274" s="392">
        <f t="shared" si="400"/>
        <v>0</v>
      </c>
      <c r="BH274" s="392">
        <f t="shared" si="401"/>
        <v>0</v>
      </c>
      <c r="BI274" s="405">
        <f t="shared" si="402"/>
        <v>0</v>
      </c>
      <c r="BJ274" s="406">
        <f t="shared" si="378"/>
        <v>0</v>
      </c>
      <c r="BK274" s="391" t="str">
        <f t="shared" si="379"/>
        <v>0</v>
      </c>
      <c r="BL274" s="391" t="str">
        <f t="shared" si="380"/>
        <v>0</v>
      </c>
      <c r="BM274" s="405">
        <f t="shared" si="403"/>
        <v>0</v>
      </c>
      <c r="BN274" s="405" t="str">
        <f t="shared" si="404"/>
        <v>0m0</v>
      </c>
      <c r="BO274" s="392">
        <f t="shared" si="405"/>
        <v>0</v>
      </c>
      <c r="BP274" s="392">
        <f t="shared" si="406"/>
        <v>0</v>
      </c>
      <c r="BQ274" s="405">
        <f t="shared" si="407"/>
        <v>0</v>
      </c>
      <c r="BR274" s="406">
        <f t="shared" si="408"/>
        <v>0</v>
      </c>
      <c r="BS274" s="391" t="str">
        <f t="shared" si="409"/>
        <v>0</v>
      </c>
      <c r="BT274" s="391" t="str">
        <f t="shared" si="410"/>
        <v>0</v>
      </c>
      <c r="BU274" s="405">
        <f t="shared" si="411"/>
        <v>0</v>
      </c>
      <c r="BV274" s="405" t="str">
        <f t="shared" si="412"/>
        <v>0m0</v>
      </c>
      <c r="BW274" s="392">
        <f t="shared" si="413"/>
        <v>0</v>
      </c>
      <c r="BX274" s="392">
        <f t="shared" si="414"/>
        <v>0</v>
      </c>
      <c r="BY274" s="405">
        <f t="shared" si="415"/>
        <v>0</v>
      </c>
      <c r="BZ274" s="406">
        <f t="shared" si="416"/>
        <v>0</v>
      </c>
      <c r="CA274" s="391" t="str">
        <f t="shared" si="417"/>
        <v>0</v>
      </c>
      <c r="CB274" s="391" t="str">
        <f t="shared" si="418"/>
        <v>0</v>
      </c>
      <c r="CC274" s="405">
        <f t="shared" si="419"/>
        <v>0</v>
      </c>
      <c r="CD274" s="405" t="str">
        <f t="shared" si="420"/>
        <v>0m0</v>
      </c>
      <c r="CE274" s="392">
        <f t="shared" si="421"/>
        <v>0</v>
      </c>
      <c r="CF274" s="392">
        <f t="shared" si="422"/>
        <v>0</v>
      </c>
      <c r="CG274" s="405">
        <f t="shared" si="423"/>
        <v>0</v>
      </c>
      <c r="CH274" s="406">
        <f t="shared" si="424"/>
        <v>0</v>
      </c>
      <c r="CI274" s="391" t="str">
        <f t="shared" si="425"/>
        <v>0</v>
      </c>
      <c r="CJ274" s="391" t="str">
        <f t="shared" si="426"/>
        <v>0</v>
      </c>
      <c r="CK274" s="405">
        <f t="shared" si="427"/>
        <v>0</v>
      </c>
      <c r="CL274" s="405" t="str">
        <f t="shared" si="428"/>
        <v>0m0</v>
      </c>
      <c r="CM274" s="392">
        <f t="shared" si="429"/>
        <v>0</v>
      </c>
      <c r="CN274" s="392">
        <f t="shared" si="430"/>
        <v>0</v>
      </c>
      <c r="CO274" s="405">
        <f t="shared" si="431"/>
        <v>0</v>
      </c>
      <c r="CP274" s="406">
        <f t="shared" si="432"/>
        <v>0</v>
      </c>
      <c r="CQ274" s="391" t="str">
        <f t="shared" si="433"/>
        <v>0</v>
      </c>
      <c r="CR274" s="391" t="str">
        <f t="shared" si="434"/>
        <v>0</v>
      </c>
      <c r="CS274" s="405">
        <f t="shared" si="435"/>
        <v>0</v>
      </c>
      <c r="CT274" s="405" t="str">
        <f t="shared" si="436"/>
        <v>0m0</v>
      </c>
      <c r="CU274" s="405">
        <f t="shared" si="437"/>
        <v>0</v>
      </c>
      <c r="CV274" s="405">
        <f t="shared" si="438"/>
        <v>0</v>
      </c>
      <c r="CW274" s="405">
        <f t="shared" si="439"/>
        <v>0</v>
      </c>
      <c r="CX274" s="405">
        <f t="shared" si="440"/>
        <v>0</v>
      </c>
      <c r="CY274" s="405">
        <f t="shared" si="441"/>
        <v>0</v>
      </c>
      <c r="CZ274" s="405" t="str">
        <f t="shared" si="442"/>
        <v/>
      </c>
      <c r="DA274" s="405" t="str">
        <f t="shared" si="443"/>
        <v/>
      </c>
      <c r="DB274" s="405" t="str">
        <f t="shared" si="444"/>
        <v/>
      </c>
      <c r="DC274" s="405" t="str">
        <f t="shared" si="445"/>
        <v/>
      </c>
      <c r="DD274" s="405" t="str">
        <f t="shared" si="446"/>
        <v/>
      </c>
      <c r="DE274" s="405"/>
      <c r="DG274" s="405" t="str">
        <f t="shared" si="447"/>
        <v/>
      </c>
      <c r="DH274" s="405" t="str">
        <f t="shared" si="448"/>
        <v/>
      </c>
      <c r="DI274" s="405">
        <f t="shared" si="449"/>
        <v>0</v>
      </c>
      <c r="DJ274" s="405" t="str">
        <f t="shared" si="450"/>
        <v/>
      </c>
      <c r="DK274" s="405" t="str">
        <f t="shared" si="451"/>
        <v/>
      </c>
      <c r="DL274" s="405" t="str">
        <f t="shared" si="452"/>
        <v/>
      </c>
      <c r="DM274" s="405" t="str">
        <f t="shared" si="453"/>
        <v/>
      </c>
      <c r="DN274" s="405" t="str">
        <f t="shared" si="454"/>
        <v/>
      </c>
      <c r="DO274" s="405" t="str">
        <f t="shared" si="455"/>
        <v/>
      </c>
      <c r="DS274" s="386">
        <f t="shared" si="458"/>
        <v>0</v>
      </c>
      <c r="DT274" s="386">
        <f t="shared" si="456"/>
        <v>0</v>
      </c>
      <c r="DU274" s="404">
        <f t="shared" si="457"/>
        <v>0</v>
      </c>
    </row>
    <row r="275" spans="1:125" s="404" customFormat="1" ht="18" hidden="1" customHeight="1">
      <c r="A275" s="140" t="str">
        <f t="shared" si="381"/>
        <v/>
      </c>
      <c r="B275" s="153"/>
      <c r="C275" s="31" t="str">
        <f>IF(B275="","",VLOOKUP(B275,学連登録!$C$2:$G$3000,2,FALSE))</f>
        <v/>
      </c>
      <c r="D275" s="32" t="str">
        <f>IF(B275="","",VLOOKUP(B275,学連登録!$C$2:$G$3000,3,FALSE))</f>
        <v/>
      </c>
      <c r="E275" s="33" t="str">
        <f>IF(B275="","",VLOOKUP(B275,学連登録!$C$2:$G$3000,4,FALSE))</f>
        <v/>
      </c>
      <c r="F275" s="376" t="str">
        <f>IF(B275="","",VLOOKUP(B275,学連登録!$C$2:$I$3000,7,FALSE))</f>
        <v/>
      </c>
      <c r="G275" s="154"/>
      <c r="H275" s="915"/>
      <c r="I275" s="916"/>
      <c r="J275" s="155"/>
      <c r="K275" s="887"/>
      <c r="L275" s="888"/>
      <c r="M275" s="155"/>
      <c r="N275" s="881"/>
      <c r="O275" s="882"/>
      <c r="P275" s="154"/>
      <c r="Q275" s="887"/>
      <c r="R275" s="888"/>
      <c r="S275" s="154"/>
      <c r="T275" s="887"/>
      <c r="U275" s="888"/>
      <c r="V275" s="101" t="str">
        <f>IF(B275="","",VLOOKUP(B275,学連登録!$C$2:$H$3000,6,FALSE))</f>
        <v/>
      </c>
      <c r="W275" s="370"/>
      <c r="X275" s="152"/>
      <c r="Y275" s="116" t="str">
        <f t="shared" si="371"/>
        <v/>
      </c>
      <c r="Z275" s="97" t="str">
        <f>IF(G275="","",VLOOKUP(G275,種目名!$O$5:$T$104,3,0))</f>
        <v/>
      </c>
      <c r="AA275" s="98" t="str">
        <f>IF(J275="","",VLOOKUP(J275,種目名!$O$5:$T$104,3,0))</f>
        <v/>
      </c>
      <c r="AB275" s="117" t="str">
        <f>IF(M275="","",VLOOKUP(M275,種目名!$O$5:$T$104,3,0))</f>
        <v/>
      </c>
      <c r="AC275" s="117" t="str">
        <f>IF(P275="","",VLOOKUP(AF275,種目名!$O$5:$T$104,3,0))</f>
        <v/>
      </c>
      <c r="AD275" s="118" t="str">
        <f>IF(S275="","",VLOOKUP(AI275,種目名!$O$5:$T$104,3,0))</f>
        <v/>
      </c>
      <c r="AE275" s="115">
        <f t="shared" si="372"/>
        <v>0</v>
      </c>
      <c r="AF275" s="152" t="str">
        <f t="shared" si="373"/>
        <v/>
      </c>
      <c r="AG275" s="152" t="str">
        <f t="shared" si="374"/>
        <v/>
      </c>
      <c r="AH275" s="115">
        <f t="shared" si="375"/>
        <v>0</v>
      </c>
      <c r="AI275" s="152" t="str">
        <f t="shared" si="376"/>
        <v/>
      </c>
      <c r="AJ275" s="152" t="str">
        <f t="shared" si="377"/>
        <v/>
      </c>
      <c r="AK275" s="383"/>
      <c r="AL275" s="166">
        <f t="shared" si="382"/>
        <v>0</v>
      </c>
      <c r="AM275" s="392">
        <f t="shared" si="383"/>
        <v>0</v>
      </c>
      <c r="AN275" s="392">
        <f>COUNTIF($B$12:B275,B275)</f>
        <v>0</v>
      </c>
      <c r="AO275" s="392"/>
      <c r="AP275" s="392" t="str">
        <f t="shared" si="384"/>
        <v/>
      </c>
      <c r="AQ275" s="392" t="str">
        <f t="shared" si="385"/>
        <v/>
      </c>
      <c r="AR275" s="392" t="str">
        <f t="shared" si="386"/>
        <v/>
      </c>
      <c r="AS275" s="392" t="str">
        <f t="shared" si="387"/>
        <v/>
      </c>
      <c r="AT275" s="392">
        <f t="shared" si="388"/>
        <v>0</v>
      </c>
      <c r="AU275" s="392" t="str">
        <f t="shared" si="389"/>
        <v/>
      </c>
      <c r="AV275" s="392" t="str">
        <f t="shared" si="390"/>
        <v/>
      </c>
      <c r="AW275" s="392" t="str">
        <f t="shared" si="391"/>
        <v/>
      </c>
      <c r="AX275" s="392" t="str">
        <f t="shared" si="392"/>
        <v/>
      </c>
      <c r="AY275" s="392" t="str">
        <f t="shared" si="393"/>
        <v/>
      </c>
      <c r="AZ275" s="392" t="str">
        <f t="shared" si="394"/>
        <v/>
      </c>
      <c r="BA275" s="392" t="str">
        <f t="shared" si="395"/>
        <v/>
      </c>
      <c r="BB275" s="392" t="str">
        <f t="shared" si="396"/>
        <v/>
      </c>
      <c r="BC275" s="392" t="str">
        <f t="shared" si="397"/>
        <v/>
      </c>
      <c r="BD275" s="396" t="str">
        <f t="shared" si="398"/>
        <v/>
      </c>
      <c r="BE275" s="386">
        <f t="shared" si="399"/>
        <v>0</v>
      </c>
      <c r="BF275" s="152"/>
      <c r="BG275" s="392">
        <f t="shared" si="400"/>
        <v>0</v>
      </c>
      <c r="BH275" s="392">
        <f t="shared" si="401"/>
        <v>0</v>
      </c>
      <c r="BI275" s="405">
        <f t="shared" si="402"/>
        <v>0</v>
      </c>
      <c r="BJ275" s="406">
        <f t="shared" si="378"/>
        <v>0</v>
      </c>
      <c r="BK275" s="391" t="str">
        <f t="shared" si="379"/>
        <v>0</v>
      </c>
      <c r="BL275" s="391" t="str">
        <f t="shared" si="380"/>
        <v>0</v>
      </c>
      <c r="BM275" s="405">
        <f t="shared" si="403"/>
        <v>0</v>
      </c>
      <c r="BN275" s="405" t="str">
        <f t="shared" si="404"/>
        <v>0m0</v>
      </c>
      <c r="BO275" s="392">
        <f t="shared" si="405"/>
        <v>0</v>
      </c>
      <c r="BP275" s="392">
        <f t="shared" si="406"/>
        <v>0</v>
      </c>
      <c r="BQ275" s="405">
        <f t="shared" si="407"/>
        <v>0</v>
      </c>
      <c r="BR275" s="406">
        <f t="shared" si="408"/>
        <v>0</v>
      </c>
      <c r="BS275" s="391" t="str">
        <f t="shared" si="409"/>
        <v>0</v>
      </c>
      <c r="BT275" s="391" t="str">
        <f t="shared" si="410"/>
        <v>0</v>
      </c>
      <c r="BU275" s="405">
        <f t="shared" si="411"/>
        <v>0</v>
      </c>
      <c r="BV275" s="405" t="str">
        <f t="shared" si="412"/>
        <v>0m0</v>
      </c>
      <c r="BW275" s="392">
        <f t="shared" si="413"/>
        <v>0</v>
      </c>
      <c r="BX275" s="392">
        <f t="shared" si="414"/>
        <v>0</v>
      </c>
      <c r="BY275" s="405">
        <f t="shared" si="415"/>
        <v>0</v>
      </c>
      <c r="BZ275" s="406">
        <f t="shared" si="416"/>
        <v>0</v>
      </c>
      <c r="CA275" s="391" t="str">
        <f t="shared" si="417"/>
        <v>0</v>
      </c>
      <c r="CB275" s="391" t="str">
        <f t="shared" si="418"/>
        <v>0</v>
      </c>
      <c r="CC275" s="405">
        <f t="shared" si="419"/>
        <v>0</v>
      </c>
      <c r="CD275" s="405" t="str">
        <f t="shared" si="420"/>
        <v>0m0</v>
      </c>
      <c r="CE275" s="392">
        <f t="shared" si="421"/>
        <v>0</v>
      </c>
      <c r="CF275" s="392">
        <f t="shared" si="422"/>
        <v>0</v>
      </c>
      <c r="CG275" s="405">
        <f t="shared" si="423"/>
        <v>0</v>
      </c>
      <c r="CH275" s="406">
        <f t="shared" si="424"/>
        <v>0</v>
      </c>
      <c r="CI275" s="391" t="str">
        <f t="shared" si="425"/>
        <v>0</v>
      </c>
      <c r="CJ275" s="391" t="str">
        <f t="shared" si="426"/>
        <v>0</v>
      </c>
      <c r="CK275" s="405">
        <f t="shared" si="427"/>
        <v>0</v>
      </c>
      <c r="CL275" s="405" t="str">
        <f t="shared" si="428"/>
        <v>0m0</v>
      </c>
      <c r="CM275" s="392">
        <f t="shared" si="429"/>
        <v>0</v>
      </c>
      <c r="CN275" s="392">
        <f t="shared" si="430"/>
        <v>0</v>
      </c>
      <c r="CO275" s="405">
        <f t="shared" si="431"/>
        <v>0</v>
      </c>
      <c r="CP275" s="406">
        <f t="shared" si="432"/>
        <v>0</v>
      </c>
      <c r="CQ275" s="391" t="str">
        <f t="shared" si="433"/>
        <v>0</v>
      </c>
      <c r="CR275" s="391" t="str">
        <f t="shared" si="434"/>
        <v>0</v>
      </c>
      <c r="CS275" s="405">
        <f t="shared" si="435"/>
        <v>0</v>
      </c>
      <c r="CT275" s="405" t="str">
        <f t="shared" si="436"/>
        <v>0m0</v>
      </c>
      <c r="CU275" s="405">
        <f t="shared" si="437"/>
        <v>0</v>
      </c>
      <c r="CV275" s="405">
        <f t="shared" si="438"/>
        <v>0</v>
      </c>
      <c r="CW275" s="405">
        <f t="shared" si="439"/>
        <v>0</v>
      </c>
      <c r="CX275" s="405">
        <f t="shared" si="440"/>
        <v>0</v>
      </c>
      <c r="CY275" s="405">
        <f t="shared" si="441"/>
        <v>0</v>
      </c>
      <c r="CZ275" s="405" t="str">
        <f t="shared" si="442"/>
        <v/>
      </c>
      <c r="DA275" s="405" t="str">
        <f t="shared" si="443"/>
        <v/>
      </c>
      <c r="DB275" s="405" t="str">
        <f t="shared" si="444"/>
        <v/>
      </c>
      <c r="DC275" s="405" t="str">
        <f t="shared" si="445"/>
        <v/>
      </c>
      <c r="DD275" s="405" t="str">
        <f t="shared" si="446"/>
        <v/>
      </c>
      <c r="DE275" s="405"/>
      <c r="DG275" s="405" t="str">
        <f t="shared" si="447"/>
        <v/>
      </c>
      <c r="DH275" s="405" t="str">
        <f t="shared" si="448"/>
        <v/>
      </c>
      <c r="DI275" s="405">
        <f t="shared" si="449"/>
        <v>0</v>
      </c>
      <c r="DJ275" s="405" t="str">
        <f t="shared" si="450"/>
        <v/>
      </c>
      <c r="DK275" s="405" t="str">
        <f t="shared" si="451"/>
        <v/>
      </c>
      <c r="DL275" s="405" t="str">
        <f t="shared" si="452"/>
        <v/>
      </c>
      <c r="DM275" s="405" t="str">
        <f t="shared" si="453"/>
        <v/>
      </c>
      <c r="DN275" s="405" t="str">
        <f t="shared" si="454"/>
        <v/>
      </c>
      <c r="DO275" s="405" t="str">
        <f t="shared" si="455"/>
        <v/>
      </c>
      <c r="DS275" s="386">
        <f t="shared" si="458"/>
        <v>0</v>
      </c>
      <c r="DT275" s="386">
        <f t="shared" si="456"/>
        <v>0</v>
      </c>
      <c r="DU275" s="404">
        <f t="shared" si="457"/>
        <v>0</v>
      </c>
    </row>
    <row r="276" spans="1:125" s="404" customFormat="1" ht="18" hidden="1" customHeight="1">
      <c r="A276" s="140" t="str">
        <f t="shared" si="381"/>
        <v/>
      </c>
      <c r="B276" s="153"/>
      <c r="C276" s="31" t="str">
        <f>IF(B276="","",VLOOKUP(B276,学連登録!$C$2:$G$3000,2,FALSE))</f>
        <v/>
      </c>
      <c r="D276" s="32" t="str">
        <f>IF(B276="","",VLOOKUP(B276,学連登録!$C$2:$G$3000,3,FALSE))</f>
        <v/>
      </c>
      <c r="E276" s="33" t="str">
        <f>IF(B276="","",VLOOKUP(B276,学連登録!$C$2:$G$3000,4,FALSE))</f>
        <v/>
      </c>
      <c r="F276" s="376" t="str">
        <f>IF(B276="","",VLOOKUP(B276,学連登録!$C$2:$I$3000,7,FALSE))</f>
        <v/>
      </c>
      <c r="G276" s="154"/>
      <c r="H276" s="915"/>
      <c r="I276" s="916"/>
      <c r="J276" s="155"/>
      <c r="K276" s="887"/>
      <c r="L276" s="888"/>
      <c r="M276" s="155"/>
      <c r="N276" s="881"/>
      <c r="O276" s="882"/>
      <c r="P276" s="154"/>
      <c r="Q276" s="887"/>
      <c r="R276" s="888"/>
      <c r="S276" s="154"/>
      <c r="T276" s="887"/>
      <c r="U276" s="888"/>
      <c r="V276" s="101" t="str">
        <f>IF(B276="","",VLOOKUP(B276,学連登録!$C$2:$H$3000,6,FALSE))</f>
        <v/>
      </c>
      <c r="W276" s="370"/>
      <c r="X276" s="152"/>
      <c r="Y276" s="116" t="str">
        <f t="shared" si="371"/>
        <v/>
      </c>
      <c r="Z276" s="97" t="str">
        <f>IF(G276="","",VLOOKUP(G276,種目名!$O$5:$T$104,3,0))</f>
        <v/>
      </c>
      <c r="AA276" s="98" t="str">
        <f>IF(J276="","",VLOOKUP(J276,種目名!$O$5:$T$104,3,0))</f>
        <v/>
      </c>
      <c r="AB276" s="117" t="str">
        <f>IF(M276="","",VLOOKUP(M276,種目名!$O$5:$T$104,3,0))</f>
        <v/>
      </c>
      <c r="AC276" s="117" t="str">
        <f>IF(P276="","",VLOOKUP(AF276,種目名!$O$5:$T$104,3,0))</f>
        <v/>
      </c>
      <c r="AD276" s="118" t="str">
        <f>IF(S276="","",VLOOKUP(AI276,種目名!$O$5:$T$104,3,0))</f>
        <v/>
      </c>
      <c r="AE276" s="115">
        <f t="shared" si="372"/>
        <v>0</v>
      </c>
      <c r="AF276" s="152" t="str">
        <f t="shared" si="373"/>
        <v/>
      </c>
      <c r="AG276" s="152" t="str">
        <f t="shared" si="374"/>
        <v/>
      </c>
      <c r="AH276" s="115">
        <f t="shared" si="375"/>
        <v>0</v>
      </c>
      <c r="AI276" s="152" t="str">
        <f t="shared" si="376"/>
        <v/>
      </c>
      <c r="AJ276" s="152" t="str">
        <f t="shared" si="377"/>
        <v/>
      </c>
      <c r="AK276" s="383"/>
      <c r="AL276" s="166">
        <f t="shared" si="382"/>
        <v>0</v>
      </c>
      <c r="AM276" s="392">
        <f t="shared" si="383"/>
        <v>0</v>
      </c>
      <c r="AN276" s="392">
        <f>COUNTIF($B$12:B276,B276)</f>
        <v>0</v>
      </c>
      <c r="AO276" s="392"/>
      <c r="AP276" s="392" t="str">
        <f t="shared" si="384"/>
        <v/>
      </c>
      <c r="AQ276" s="392" t="str">
        <f t="shared" si="385"/>
        <v/>
      </c>
      <c r="AR276" s="392" t="str">
        <f t="shared" si="386"/>
        <v/>
      </c>
      <c r="AS276" s="392" t="str">
        <f t="shared" si="387"/>
        <v/>
      </c>
      <c r="AT276" s="392">
        <f t="shared" si="388"/>
        <v>0</v>
      </c>
      <c r="AU276" s="392" t="str">
        <f t="shared" si="389"/>
        <v/>
      </c>
      <c r="AV276" s="392" t="str">
        <f t="shared" si="390"/>
        <v/>
      </c>
      <c r="AW276" s="392" t="str">
        <f t="shared" si="391"/>
        <v/>
      </c>
      <c r="AX276" s="392" t="str">
        <f t="shared" si="392"/>
        <v/>
      </c>
      <c r="AY276" s="392" t="str">
        <f t="shared" si="393"/>
        <v/>
      </c>
      <c r="AZ276" s="392" t="str">
        <f t="shared" si="394"/>
        <v/>
      </c>
      <c r="BA276" s="392" t="str">
        <f t="shared" si="395"/>
        <v/>
      </c>
      <c r="BB276" s="392" t="str">
        <f t="shared" si="396"/>
        <v/>
      </c>
      <c r="BC276" s="392" t="str">
        <f t="shared" si="397"/>
        <v/>
      </c>
      <c r="BD276" s="396" t="str">
        <f t="shared" si="398"/>
        <v/>
      </c>
      <c r="BE276" s="386">
        <f t="shared" si="399"/>
        <v>0</v>
      </c>
      <c r="BF276" s="152"/>
      <c r="BG276" s="392">
        <f t="shared" si="400"/>
        <v>0</v>
      </c>
      <c r="BH276" s="392">
        <f t="shared" si="401"/>
        <v>0</v>
      </c>
      <c r="BI276" s="405">
        <f t="shared" si="402"/>
        <v>0</v>
      </c>
      <c r="BJ276" s="406">
        <f t="shared" si="378"/>
        <v>0</v>
      </c>
      <c r="BK276" s="391" t="str">
        <f t="shared" si="379"/>
        <v>0</v>
      </c>
      <c r="BL276" s="391" t="str">
        <f t="shared" si="380"/>
        <v>0</v>
      </c>
      <c r="BM276" s="405">
        <f t="shared" si="403"/>
        <v>0</v>
      </c>
      <c r="BN276" s="405" t="str">
        <f t="shared" si="404"/>
        <v>0m0</v>
      </c>
      <c r="BO276" s="392">
        <f t="shared" si="405"/>
        <v>0</v>
      </c>
      <c r="BP276" s="392">
        <f t="shared" si="406"/>
        <v>0</v>
      </c>
      <c r="BQ276" s="405">
        <f t="shared" si="407"/>
        <v>0</v>
      </c>
      <c r="BR276" s="406">
        <f t="shared" si="408"/>
        <v>0</v>
      </c>
      <c r="BS276" s="391" t="str">
        <f t="shared" si="409"/>
        <v>0</v>
      </c>
      <c r="BT276" s="391" t="str">
        <f t="shared" si="410"/>
        <v>0</v>
      </c>
      <c r="BU276" s="405">
        <f t="shared" si="411"/>
        <v>0</v>
      </c>
      <c r="BV276" s="405" t="str">
        <f t="shared" si="412"/>
        <v>0m0</v>
      </c>
      <c r="BW276" s="392">
        <f t="shared" si="413"/>
        <v>0</v>
      </c>
      <c r="BX276" s="392">
        <f t="shared" si="414"/>
        <v>0</v>
      </c>
      <c r="BY276" s="405">
        <f t="shared" si="415"/>
        <v>0</v>
      </c>
      <c r="BZ276" s="406">
        <f t="shared" si="416"/>
        <v>0</v>
      </c>
      <c r="CA276" s="391" t="str">
        <f t="shared" si="417"/>
        <v>0</v>
      </c>
      <c r="CB276" s="391" t="str">
        <f t="shared" si="418"/>
        <v>0</v>
      </c>
      <c r="CC276" s="405">
        <f t="shared" si="419"/>
        <v>0</v>
      </c>
      <c r="CD276" s="405" t="str">
        <f t="shared" si="420"/>
        <v>0m0</v>
      </c>
      <c r="CE276" s="392">
        <f t="shared" si="421"/>
        <v>0</v>
      </c>
      <c r="CF276" s="392">
        <f t="shared" si="422"/>
        <v>0</v>
      </c>
      <c r="CG276" s="405">
        <f t="shared" si="423"/>
        <v>0</v>
      </c>
      <c r="CH276" s="406">
        <f t="shared" si="424"/>
        <v>0</v>
      </c>
      <c r="CI276" s="391" t="str">
        <f t="shared" si="425"/>
        <v>0</v>
      </c>
      <c r="CJ276" s="391" t="str">
        <f t="shared" si="426"/>
        <v>0</v>
      </c>
      <c r="CK276" s="405">
        <f t="shared" si="427"/>
        <v>0</v>
      </c>
      <c r="CL276" s="405" t="str">
        <f t="shared" si="428"/>
        <v>0m0</v>
      </c>
      <c r="CM276" s="392">
        <f t="shared" si="429"/>
        <v>0</v>
      </c>
      <c r="CN276" s="392">
        <f t="shared" si="430"/>
        <v>0</v>
      </c>
      <c r="CO276" s="405">
        <f t="shared" si="431"/>
        <v>0</v>
      </c>
      <c r="CP276" s="406">
        <f t="shared" si="432"/>
        <v>0</v>
      </c>
      <c r="CQ276" s="391" t="str">
        <f t="shared" si="433"/>
        <v>0</v>
      </c>
      <c r="CR276" s="391" t="str">
        <f t="shared" si="434"/>
        <v>0</v>
      </c>
      <c r="CS276" s="405">
        <f t="shared" si="435"/>
        <v>0</v>
      </c>
      <c r="CT276" s="405" t="str">
        <f t="shared" si="436"/>
        <v>0m0</v>
      </c>
      <c r="CU276" s="405">
        <f t="shared" si="437"/>
        <v>0</v>
      </c>
      <c r="CV276" s="405">
        <f t="shared" si="438"/>
        <v>0</v>
      </c>
      <c r="CW276" s="405">
        <f t="shared" si="439"/>
        <v>0</v>
      </c>
      <c r="CX276" s="405">
        <f t="shared" si="440"/>
        <v>0</v>
      </c>
      <c r="CY276" s="405">
        <f t="shared" si="441"/>
        <v>0</v>
      </c>
      <c r="CZ276" s="405" t="str">
        <f t="shared" si="442"/>
        <v/>
      </c>
      <c r="DA276" s="405" t="str">
        <f t="shared" si="443"/>
        <v/>
      </c>
      <c r="DB276" s="405" t="str">
        <f t="shared" si="444"/>
        <v/>
      </c>
      <c r="DC276" s="405" t="str">
        <f t="shared" si="445"/>
        <v/>
      </c>
      <c r="DD276" s="405" t="str">
        <f t="shared" si="446"/>
        <v/>
      </c>
      <c r="DE276" s="405"/>
      <c r="DG276" s="405" t="str">
        <f t="shared" si="447"/>
        <v/>
      </c>
      <c r="DH276" s="405" t="str">
        <f t="shared" si="448"/>
        <v/>
      </c>
      <c r="DI276" s="405">
        <f t="shared" si="449"/>
        <v>0</v>
      </c>
      <c r="DJ276" s="405" t="str">
        <f t="shared" si="450"/>
        <v/>
      </c>
      <c r="DK276" s="405" t="str">
        <f t="shared" si="451"/>
        <v/>
      </c>
      <c r="DL276" s="405" t="str">
        <f t="shared" si="452"/>
        <v/>
      </c>
      <c r="DM276" s="405" t="str">
        <f t="shared" si="453"/>
        <v/>
      </c>
      <c r="DN276" s="405" t="str">
        <f t="shared" si="454"/>
        <v/>
      </c>
      <c r="DO276" s="405" t="str">
        <f t="shared" si="455"/>
        <v/>
      </c>
      <c r="DS276" s="386">
        <f t="shared" si="458"/>
        <v>0</v>
      </c>
      <c r="DT276" s="386">
        <f t="shared" si="456"/>
        <v>0</v>
      </c>
      <c r="DU276" s="404">
        <f t="shared" si="457"/>
        <v>0</v>
      </c>
    </row>
    <row r="277" spans="1:125" s="404" customFormat="1" ht="18" hidden="1" customHeight="1">
      <c r="A277" s="140" t="str">
        <f t="shared" si="381"/>
        <v/>
      </c>
      <c r="B277" s="153"/>
      <c r="C277" s="31" t="str">
        <f>IF(B277="","",VLOOKUP(B277,学連登録!$C$2:$G$3000,2,FALSE))</f>
        <v/>
      </c>
      <c r="D277" s="32" t="str">
        <f>IF(B277="","",VLOOKUP(B277,学連登録!$C$2:$G$3000,3,FALSE))</f>
        <v/>
      </c>
      <c r="E277" s="33" t="str">
        <f>IF(B277="","",VLOOKUP(B277,学連登録!$C$2:$G$3000,4,FALSE))</f>
        <v/>
      </c>
      <c r="F277" s="376" t="str">
        <f>IF(B277="","",VLOOKUP(B277,学連登録!$C$2:$I$3000,7,FALSE))</f>
        <v/>
      </c>
      <c r="G277" s="154"/>
      <c r="H277" s="915"/>
      <c r="I277" s="916"/>
      <c r="J277" s="155"/>
      <c r="K277" s="887"/>
      <c r="L277" s="888"/>
      <c r="M277" s="155"/>
      <c r="N277" s="881"/>
      <c r="O277" s="882"/>
      <c r="P277" s="154"/>
      <c r="Q277" s="887"/>
      <c r="R277" s="888"/>
      <c r="S277" s="154"/>
      <c r="T277" s="887"/>
      <c r="U277" s="888"/>
      <c r="V277" s="101" t="str">
        <f>IF(B277="","",VLOOKUP(B277,学連登録!$C$2:$H$3000,6,FALSE))</f>
        <v/>
      </c>
      <c r="W277" s="370"/>
      <c r="X277" s="152"/>
      <c r="Y277" s="116" t="str">
        <f t="shared" si="371"/>
        <v/>
      </c>
      <c r="Z277" s="97" t="str">
        <f>IF(G277="","",VLOOKUP(G277,種目名!$O$5:$T$104,3,0))</f>
        <v/>
      </c>
      <c r="AA277" s="98" t="str">
        <f>IF(J277="","",VLOOKUP(J277,種目名!$O$5:$T$104,3,0))</f>
        <v/>
      </c>
      <c r="AB277" s="117" t="str">
        <f>IF(M277="","",VLOOKUP(M277,種目名!$O$5:$T$104,3,0))</f>
        <v/>
      </c>
      <c r="AC277" s="117" t="str">
        <f>IF(P277="","",VLOOKUP(AF277,種目名!$O$5:$T$104,3,0))</f>
        <v/>
      </c>
      <c r="AD277" s="118" t="str">
        <f>IF(S277="","",VLOOKUP(AI277,種目名!$O$5:$T$104,3,0))</f>
        <v/>
      </c>
      <c r="AE277" s="115">
        <f t="shared" si="372"/>
        <v>0</v>
      </c>
      <c r="AF277" s="152" t="str">
        <f t="shared" si="373"/>
        <v/>
      </c>
      <c r="AG277" s="152" t="str">
        <f t="shared" si="374"/>
        <v/>
      </c>
      <c r="AH277" s="115">
        <f t="shared" si="375"/>
        <v>0</v>
      </c>
      <c r="AI277" s="152" t="str">
        <f t="shared" si="376"/>
        <v/>
      </c>
      <c r="AJ277" s="152" t="str">
        <f t="shared" si="377"/>
        <v/>
      </c>
      <c r="AK277" s="383"/>
      <c r="AL277" s="166">
        <f t="shared" si="382"/>
        <v>0</v>
      </c>
      <c r="AM277" s="392">
        <f t="shared" si="383"/>
        <v>0</v>
      </c>
      <c r="AN277" s="392">
        <f>COUNTIF($B$12:B277,B277)</f>
        <v>0</v>
      </c>
      <c r="AO277" s="392"/>
      <c r="AP277" s="392" t="str">
        <f t="shared" si="384"/>
        <v/>
      </c>
      <c r="AQ277" s="392" t="str">
        <f t="shared" si="385"/>
        <v/>
      </c>
      <c r="AR277" s="392" t="str">
        <f t="shared" si="386"/>
        <v/>
      </c>
      <c r="AS277" s="392" t="str">
        <f t="shared" si="387"/>
        <v/>
      </c>
      <c r="AT277" s="392">
        <f t="shared" si="388"/>
        <v>0</v>
      </c>
      <c r="AU277" s="392" t="str">
        <f t="shared" si="389"/>
        <v/>
      </c>
      <c r="AV277" s="392" t="str">
        <f t="shared" si="390"/>
        <v/>
      </c>
      <c r="AW277" s="392" t="str">
        <f t="shared" si="391"/>
        <v/>
      </c>
      <c r="AX277" s="392" t="str">
        <f t="shared" si="392"/>
        <v/>
      </c>
      <c r="AY277" s="392" t="str">
        <f t="shared" si="393"/>
        <v/>
      </c>
      <c r="AZ277" s="392" t="str">
        <f t="shared" si="394"/>
        <v/>
      </c>
      <c r="BA277" s="392" t="str">
        <f t="shared" si="395"/>
        <v/>
      </c>
      <c r="BB277" s="392" t="str">
        <f t="shared" si="396"/>
        <v/>
      </c>
      <c r="BC277" s="392" t="str">
        <f t="shared" si="397"/>
        <v/>
      </c>
      <c r="BD277" s="396" t="str">
        <f t="shared" si="398"/>
        <v/>
      </c>
      <c r="BE277" s="386">
        <f t="shared" si="399"/>
        <v>0</v>
      </c>
      <c r="BF277" s="152"/>
      <c r="BG277" s="392">
        <f t="shared" si="400"/>
        <v>0</v>
      </c>
      <c r="BH277" s="392">
        <f t="shared" si="401"/>
        <v>0</v>
      </c>
      <c r="BI277" s="405">
        <f t="shared" si="402"/>
        <v>0</v>
      </c>
      <c r="BJ277" s="406">
        <f t="shared" si="378"/>
        <v>0</v>
      </c>
      <c r="BK277" s="391" t="str">
        <f t="shared" si="379"/>
        <v>0</v>
      </c>
      <c r="BL277" s="391" t="str">
        <f t="shared" si="380"/>
        <v>0</v>
      </c>
      <c r="BM277" s="405">
        <f t="shared" si="403"/>
        <v>0</v>
      </c>
      <c r="BN277" s="405" t="str">
        <f t="shared" si="404"/>
        <v>0m0</v>
      </c>
      <c r="BO277" s="392">
        <f t="shared" si="405"/>
        <v>0</v>
      </c>
      <c r="BP277" s="392">
        <f t="shared" si="406"/>
        <v>0</v>
      </c>
      <c r="BQ277" s="405">
        <f t="shared" si="407"/>
        <v>0</v>
      </c>
      <c r="BR277" s="406">
        <f t="shared" si="408"/>
        <v>0</v>
      </c>
      <c r="BS277" s="391" t="str">
        <f t="shared" si="409"/>
        <v>0</v>
      </c>
      <c r="BT277" s="391" t="str">
        <f t="shared" si="410"/>
        <v>0</v>
      </c>
      <c r="BU277" s="405">
        <f t="shared" si="411"/>
        <v>0</v>
      </c>
      <c r="BV277" s="405" t="str">
        <f t="shared" si="412"/>
        <v>0m0</v>
      </c>
      <c r="BW277" s="392">
        <f t="shared" si="413"/>
        <v>0</v>
      </c>
      <c r="BX277" s="392">
        <f t="shared" si="414"/>
        <v>0</v>
      </c>
      <c r="BY277" s="405">
        <f t="shared" si="415"/>
        <v>0</v>
      </c>
      <c r="BZ277" s="406">
        <f t="shared" si="416"/>
        <v>0</v>
      </c>
      <c r="CA277" s="391" t="str">
        <f t="shared" si="417"/>
        <v>0</v>
      </c>
      <c r="CB277" s="391" t="str">
        <f t="shared" si="418"/>
        <v>0</v>
      </c>
      <c r="CC277" s="405">
        <f t="shared" si="419"/>
        <v>0</v>
      </c>
      <c r="CD277" s="405" t="str">
        <f t="shared" si="420"/>
        <v>0m0</v>
      </c>
      <c r="CE277" s="392">
        <f t="shared" si="421"/>
        <v>0</v>
      </c>
      <c r="CF277" s="392">
        <f t="shared" si="422"/>
        <v>0</v>
      </c>
      <c r="CG277" s="405">
        <f t="shared" si="423"/>
        <v>0</v>
      </c>
      <c r="CH277" s="406">
        <f t="shared" si="424"/>
        <v>0</v>
      </c>
      <c r="CI277" s="391" t="str">
        <f t="shared" si="425"/>
        <v>0</v>
      </c>
      <c r="CJ277" s="391" t="str">
        <f t="shared" si="426"/>
        <v>0</v>
      </c>
      <c r="CK277" s="405">
        <f t="shared" si="427"/>
        <v>0</v>
      </c>
      <c r="CL277" s="405" t="str">
        <f t="shared" si="428"/>
        <v>0m0</v>
      </c>
      <c r="CM277" s="392">
        <f t="shared" si="429"/>
        <v>0</v>
      </c>
      <c r="CN277" s="392">
        <f t="shared" si="430"/>
        <v>0</v>
      </c>
      <c r="CO277" s="405">
        <f t="shared" si="431"/>
        <v>0</v>
      </c>
      <c r="CP277" s="406">
        <f t="shared" si="432"/>
        <v>0</v>
      </c>
      <c r="CQ277" s="391" t="str">
        <f t="shared" si="433"/>
        <v>0</v>
      </c>
      <c r="CR277" s="391" t="str">
        <f t="shared" si="434"/>
        <v>0</v>
      </c>
      <c r="CS277" s="405">
        <f t="shared" si="435"/>
        <v>0</v>
      </c>
      <c r="CT277" s="405" t="str">
        <f t="shared" si="436"/>
        <v>0m0</v>
      </c>
      <c r="CU277" s="405">
        <f t="shared" si="437"/>
        <v>0</v>
      </c>
      <c r="CV277" s="405">
        <f t="shared" si="438"/>
        <v>0</v>
      </c>
      <c r="CW277" s="405">
        <f t="shared" si="439"/>
        <v>0</v>
      </c>
      <c r="CX277" s="405">
        <f t="shared" si="440"/>
        <v>0</v>
      </c>
      <c r="CY277" s="405">
        <f t="shared" si="441"/>
        <v>0</v>
      </c>
      <c r="CZ277" s="405" t="str">
        <f t="shared" si="442"/>
        <v/>
      </c>
      <c r="DA277" s="405" t="str">
        <f t="shared" si="443"/>
        <v/>
      </c>
      <c r="DB277" s="405" t="str">
        <f t="shared" si="444"/>
        <v/>
      </c>
      <c r="DC277" s="405" t="str">
        <f t="shared" si="445"/>
        <v/>
      </c>
      <c r="DD277" s="405" t="str">
        <f t="shared" si="446"/>
        <v/>
      </c>
      <c r="DE277" s="405"/>
      <c r="DG277" s="405" t="str">
        <f t="shared" si="447"/>
        <v/>
      </c>
      <c r="DH277" s="405" t="str">
        <f t="shared" si="448"/>
        <v/>
      </c>
      <c r="DI277" s="405">
        <f t="shared" si="449"/>
        <v>0</v>
      </c>
      <c r="DJ277" s="405" t="str">
        <f t="shared" si="450"/>
        <v/>
      </c>
      <c r="DK277" s="405" t="str">
        <f t="shared" si="451"/>
        <v/>
      </c>
      <c r="DL277" s="405" t="str">
        <f t="shared" si="452"/>
        <v/>
      </c>
      <c r="DM277" s="405" t="str">
        <f t="shared" si="453"/>
        <v/>
      </c>
      <c r="DN277" s="405" t="str">
        <f t="shared" si="454"/>
        <v/>
      </c>
      <c r="DO277" s="405" t="str">
        <f t="shared" si="455"/>
        <v/>
      </c>
      <c r="DS277" s="386">
        <f t="shared" si="458"/>
        <v>0</v>
      </c>
      <c r="DT277" s="386">
        <f t="shared" si="456"/>
        <v>0</v>
      </c>
      <c r="DU277" s="404">
        <f t="shared" si="457"/>
        <v>0</v>
      </c>
    </row>
    <row r="278" spans="1:125" s="404" customFormat="1" ht="18" hidden="1" customHeight="1">
      <c r="A278" s="140" t="str">
        <f t="shared" si="381"/>
        <v/>
      </c>
      <c r="B278" s="153"/>
      <c r="C278" s="31" t="str">
        <f>IF(B278="","",VLOOKUP(B278,学連登録!$C$2:$G$3000,2,FALSE))</f>
        <v/>
      </c>
      <c r="D278" s="32" t="str">
        <f>IF(B278="","",VLOOKUP(B278,学連登録!$C$2:$G$3000,3,FALSE))</f>
        <v/>
      </c>
      <c r="E278" s="33" t="str">
        <f>IF(B278="","",VLOOKUP(B278,学連登録!$C$2:$G$3000,4,FALSE))</f>
        <v/>
      </c>
      <c r="F278" s="376" t="str">
        <f>IF(B278="","",VLOOKUP(B278,学連登録!$C$2:$I$3000,7,FALSE))</f>
        <v/>
      </c>
      <c r="G278" s="154"/>
      <c r="H278" s="915"/>
      <c r="I278" s="916"/>
      <c r="J278" s="155"/>
      <c r="K278" s="887"/>
      <c r="L278" s="888"/>
      <c r="M278" s="155"/>
      <c r="N278" s="881"/>
      <c r="O278" s="882"/>
      <c r="P278" s="154"/>
      <c r="Q278" s="887"/>
      <c r="R278" s="888"/>
      <c r="S278" s="154"/>
      <c r="T278" s="887"/>
      <c r="U278" s="888"/>
      <c r="V278" s="101" t="str">
        <f>IF(B278="","",VLOOKUP(B278,学連登録!$C$2:$H$3000,6,FALSE))</f>
        <v/>
      </c>
      <c r="W278" s="370"/>
      <c r="X278" s="152"/>
      <c r="Y278" s="116" t="str">
        <f t="shared" ref="Y278:Y341" si="459">IF(C278="","",$S$3)</f>
        <v/>
      </c>
      <c r="Z278" s="97" t="str">
        <f>IF(G278="","",VLOOKUP(G278,種目名!$O$5:$T$104,3,0))</f>
        <v/>
      </c>
      <c r="AA278" s="98" t="str">
        <f>IF(J278="","",VLOOKUP(J278,種目名!$O$5:$T$104,3,0))</f>
        <v/>
      </c>
      <c r="AB278" s="117" t="str">
        <f>IF(M278="","",VLOOKUP(M278,種目名!$O$5:$T$104,3,0))</f>
        <v/>
      </c>
      <c r="AC278" s="117" t="str">
        <f>IF(P278="","",VLOOKUP(AF278,種目名!$O$5:$T$104,3,0))</f>
        <v/>
      </c>
      <c r="AD278" s="118" t="str">
        <f>IF(S278="","",VLOOKUP(AI278,種目名!$O$5:$T$104,3,0))</f>
        <v/>
      </c>
      <c r="AE278" s="115">
        <f t="shared" ref="AE278:AE341" si="460">LENB(P278)</f>
        <v>0</v>
      </c>
      <c r="AF278" s="152" t="str">
        <f t="shared" ref="AF278:AF341" si="461">IF(AE278,LEFTB(P278,AE278-1),"")</f>
        <v/>
      </c>
      <c r="AG278" s="152" t="str">
        <f t="shared" ref="AG278:AG341" si="462">IF(AE278,MIDB(P278,AE278,1),"")</f>
        <v/>
      </c>
      <c r="AH278" s="115">
        <f t="shared" ref="AH278:AH341" si="463">LENB(S278)</f>
        <v>0</v>
      </c>
      <c r="AI278" s="152" t="str">
        <f t="shared" ref="AI278:AI341" si="464">IF(AH278,LEFTB(S278,AH278-1),"")</f>
        <v/>
      </c>
      <c r="AJ278" s="152" t="str">
        <f t="shared" ref="AJ278:AJ341" si="465">IF(AH278,MIDB(S278,AH278,1),"")</f>
        <v/>
      </c>
      <c r="AK278" s="383"/>
      <c r="AL278" s="166">
        <f t="shared" si="382"/>
        <v>0</v>
      </c>
      <c r="AM278" s="392">
        <f t="shared" si="383"/>
        <v>0</v>
      </c>
      <c r="AN278" s="392">
        <f>COUNTIF($B$12:B278,B278)</f>
        <v>0</v>
      </c>
      <c r="AO278" s="392"/>
      <c r="AP278" s="392" t="str">
        <f t="shared" si="384"/>
        <v/>
      </c>
      <c r="AQ278" s="392" t="str">
        <f t="shared" si="385"/>
        <v/>
      </c>
      <c r="AR278" s="392" t="str">
        <f t="shared" si="386"/>
        <v/>
      </c>
      <c r="AS278" s="392" t="str">
        <f t="shared" si="387"/>
        <v/>
      </c>
      <c r="AT278" s="392">
        <f t="shared" si="388"/>
        <v>0</v>
      </c>
      <c r="AU278" s="392" t="str">
        <f t="shared" si="389"/>
        <v/>
      </c>
      <c r="AV278" s="392" t="str">
        <f t="shared" si="390"/>
        <v/>
      </c>
      <c r="AW278" s="392" t="str">
        <f t="shared" si="391"/>
        <v/>
      </c>
      <c r="AX278" s="392" t="str">
        <f t="shared" si="392"/>
        <v/>
      </c>
      <c r="AY278" s="392" t="str">
        <f t="shared" si="393"/>
        <v/>
      </c>
      <c r="AZ278" s="392" t="str">
        <f t="shared" si="394"/>
        <v/>
      </c>
      <c r="BA278" s="392" t="str">
        <f t="shared" si="395"/>
        <v/>
      </c>
      <c r="BB278" s="392" t="str">
        <f t="shared" si="396"/>
        <v/>
      </c>
      <c r="BC278" s="392" t="str">
        <f t="shared" si="397"/>
        <v/>
      </c>
      <c r="BD278" s="396" t="str">
        <f t="shared" si="398"/>
        <v/>
      </c>
      <c r="BE278" s="386">
        <f t="shared" si="399"/>
        <v>0</v>
      </c>
      <c r="BF278" s="152"/>
      <c r="BG278" s="392">
        <f t="shared" si="400"/>
        <v>0</v>
      </c>
      <c r="BH278" s="392">
        <f t="shared" si="401"/>
        <v>0</v>
      </c>
      <c r="BI278" s="405">
        <f t="shared" si="402"/>
        <v>0</v>
      </c>
      <c r="BJ278" s="406">
        <f t="shared" si="378"/>
        <v>0</v>
      </c>
      <c r="BK278" s="391" t="str">
        <f t="shared" si="379"/>
        <v>0</v>
      </c>
      <c r="BL278" s="391" t="str">
        <f t="shared" si="380"/>
        <v>0</v>
      </c>
      <c r="BM278" s="405">
        <f t="shared" si="403"/>
        <v>0</v>
      </c>
      <c r="BN278" s="405" t="str">
        <f t="shared" si="404"/>
        <v>0m0</v>
      </c>
      <c r="BO278" s="392">
        <f t="shared" si="405"/>
        <v>0</v>
      </c>
      <c r="BP278" s="392">
        <f t="shared" si="406"/>
        <v>0</v>
      </c>
      <c r="BQ278" s="405">
        <f t="shared" si="407"/>
        <v>0</v>
      </c>
      <c r="BR278" s="406">
        <f t="shared" si="408"/>
        <v>0</v>
      </c>
      <c r="BS278" s="391" t="str">
        <f t="shared" si="409"/>
        <v>0</v>
      </c>
      <c r="BT278" s="391" t="str">
        <f t="shared" si="410"/>
        <v>0</v>
      </c>
      <c r="BU278" s="405">
        <f t="shared" si="411"/>
        <v>0</v>
      </c>
      <c r="BV278" s="405" t="str">
        <f t="shared" si="412"/>
        <v>0m0</v>
      </c>
      <c r="BW278" s="392">
        <f t="shared" si="413"/>
        <v>0</v>
      </c>
      <c r="BX278" s="392">
        <f t="shared" si="414"/>
        <v>0</v>
      </c>
      <c r="BY278" s="405">
        <f t="shared" si="415"/>
        <v>0</v>
      </c>
      <c r="BZ278" s="406">
        <f t="shared" si="416"/>
        <v>0</v>
      </c>
      <c r="CA278" s="391" t="str">
        <f t="shared" si="417"/>
        <v>0</v>
      </c>
      <c r="CB278" s="391" t="str">
        <f t="shared" si="418"/>
        <v>0</v>
      </c>
      <c r="CC278" s="405">
        <f t="shared" si="419"/>
        <v>0</v>
      </c>
      <c r="CD278" s="405" t="str">
        <f t="shared" si="420"/>
        <v>0m0</v>
      </c>
      <c r="CE278" s="392">
        <f t="shared" si="421"/>
        <v>0</v>
      </c>
      <c r="CF278" s="392">
        <f t="shared" si="422"/>
        <v>0</v>
      </c>
      <c r="CG278" s="405">
        <f t="shared" si="423"/>
        <v>0</v>
      </c>
      <c r="CH278" s="406">
        <f t="shared" si="424"/>
        <v>0</v>
      </c>
      <c r="CI278" s="391" t="str">
        <f t="shared" si="425"/>
        <v>0</v>
      </c>
      <c r="CJ278" s="391" t="str">
        <f t="shared" si="426"/>
        <v>0</v>
      </c>
      <c r="CK278" s="405">
        <f t="shared" si="427"/>
        <v>0</v>
      </c>
      <c r="CL278" s="405" t="str">
        <f t="shared" si="428"/>
        <v>0m0</v>
      </c>
      <c r="CM278" s="392">
        <f t="shared" si="429"/>
        <v>0</v>
      </c>
      <c r="CN278" s="392">
        <f t="shared" si="430"/>
        <v>0</v>
      </c>
      <c r="CO278" s="405">
        <f t="shared" si="431"/>
        <v>0</v>
      </c>
      <c r="CP278" s="406">
        <f t="shared" si="432"/>
        <v>0</v>
      </c>
      <c r="CQ278" s="391" t="str">
        <f t="shared" si="433"/>
        <v>0</v>
      </c>
      <c r="CR278" s="391" t="str">
        <f t="shared" si="434"/>
        <v>0</v>
      </c>
      <c r="CS278" s="405">
        <f t="shared" si="435"/>
        <v>0</v>
      </c>
      <c r="CT278" s="405" t="str">
        <f t="shared" si="436"/>
        <v>0m0</v>
      </c>
      <c r="CU278" s="405">
        <f t="shared" si="437"/>
        <v>0</v>
      </c>
      <c r="CV278" s="405">
        <f t="shared" si="438"/>
        <v>0</v>
      </c>
      <c r="CW278" s="405">
        <f t="shared" si="439"/>
        <v>0</v>
      </c>
      <c r="CX278" s="405">
        <f t="shared" si="440"/>
        <v>0</v>
      </c>
      <c r="CY278" s="405">
        <f t="shared" si="441"/>
        <v>0</v>
      </c>
      <c r="CZ278" s="405" t="str">
        <f t="shared" si="442"/>
        <v/>
      </c>
      <c r="DA278" s="405" t="str">
        <f t="shared" si="443"/>
        <v/>
      </c>
      <c r="DB278" s="405" t="str">
        <f t="shared" si="444"/>
        <v/>
      </c>
      <c r="DC278" s="405" t="str">
        <f t="shared" si="445"/>
        <v/>
      </c>
      <c r="DD278" s="405" t="str">
        <f t="shared" si="446"/>
        <v/>
      </c>
      <c r="DE278" s="405"/>
      <c r="DG278" s="405" t="str">
        <f t="shared" si="447"/>
        <v/>
      </c>
      <c r="DH278" s="405" t="str">
        <f t="shared" si="448"/>
        <v/>
      </c>
      <c r="DI278" s="405">
        <f t="shared" si="449"/>
        <v>0</v>
      </c>
      <c r="DJ278" s="405" t="str">
        <f t="shared" si="450"/>
        <v/>
      </c>
      <c r="DK278" s="405" t="str">
        <f t="shared" si="451"/>
        <v/>
      </c>
      <c r="DL278" s="405" t="str">
        <f t="shared" si="452"/>
        <v/>
      </c>
      <c r="DM278" s="405" t="str">
        <f t="shared" si="453"/>
        <v/>
      </c>
      <c r="DN278" s="405" t="str">
        <f t="shared" si="454"/>
        <v/>
      </c>
      <c r="DO278" s="405" t="str">
        <f t="shared" si="455"/>
        <v/>
      </c>
      <c r="DS278" s="386">
        <f t="shared" si="458"/>
        <v>0</v>
      </c>
      <c r="DT278" s="386">
        <f t="shared" si="456"/>
        <v>0</v>
      </c>
      <c r="DU278" s="404">
        <f t="shared" si="457"/>
        <v>0</v>
      </c>
    </row>
    <row r="279" spans="1:125" s="404" customFormat="1" ht="18" hidden="1" customHeight="1">
      <c r="A279" s="140" t="str">
        <f t="shared" si="381"/>
        <v/>
      </c>
      <c r="B279" s="153"/>
      <c r="C279" s="31" t="str">
        <f>IF(B279="","",VLOOKUP(B279,学連登録!$C$2:$G$3000,2,FALSE))</f>
        <v/>
      </c>
      <c r="D279" s="32" t="str">
        <f>IF(B279="","",VLOOKUP(B279,学連登録!$C$2:$G$3000,3,FALSE))</f>
        <v/>
      </c>
      <c r="E279" s="33" t="str">
        <f>IF(B279="","",VLOOKUP(B279,学連登録!$C$2:$G$3000,4,FALSE))</f>
        <v/>
      </c>
      <c r="F279" s="376" t="str">
        <f>IF(B279="","",VLOOKUP(B279,学連登録!$C$2:$I$3000,7,FALSE))</f>
        <v/>
      </c>
      <c r="G279" s="154"/>
      <c r="H279" s="915"/>
      <c r="I279" s="916"/>
      <c r="J279" s="155"/>
      <c r="K279" s="887"/>
      <c r="L279" s="888"/>
      <c r="M279" s="155"/>
      <c r="N279" s="881"/>
      <c r="O279" s="882"/>
      <c r="P279" s="154"/>
      <c r="Q279" s="887"/>
      <c r="R279" s="888"/>
      <c r="S279" s="154"/>
      <c r="T279" s="887"/>
      <c r="U279" s="888"/>
      <c r="V279" s="101" t="str">
        <f>IF(B279="","",VLOOKUP(B279,学連登録!$C$2:$H$3000,6,FALSE))</f>
        <v/>
      </c>
      <c r="W279" s="370"/>
      <c r="X279" s="152"/>
      <c r="Y279" s="116" t="str">
        <f t="shared" si="459"/>
        <v/>
      </c>
      <c r="Z279" s="97" t="str">
        <f>IF(G279="","",VLOOKUP(G279,種目名!$O$5:$T$104,3,0))</f>
        <v/>
      </c>
      <c r="AA279" s="98" t="str">
        <f>IF(J279="","",VLOOKUP(J279,種目名!$O$5:$T$104,3,0))</f>
        <v/>
      </c>
      <c r="AB279" s="117" t="str">
        <f>IF(M279="","",VLOOKUP(M279,種目名!$O$5:$T$104,3,0))</f>
        <v/>
      </c>
      <c r="AC279" s="117" t="str">
        <f>IF(P279="","",VLOOKUP(AF279,種目名!$O$5:$T$104,3,0))</f>
        <v/>
      </c>
      <c r="AD279" s="118" t="str">
        <f>IF(S279="","",VLOOKUP(AI279,種目名!$O$5:$T$104,3,0))</f>
        <v/>
      </c>
      <c r="AE279" s="115">
        <f t="shared" si="460"/>
        <v>0</v>
      </c>
      <c r="AF279" s="152" t="str">
        <f t="shared" si="461"/>
        <v/>
      </c>
      <c r="AG279" s="152" t="str">
        <f t="shared" si="462"/>
        <v/>
      </c>
      <c r="AH279" s="115">
        <f t="shared" si="463"/>
        <v>0</v>
      </c>
      <c r="AI279" s="152" t="str">
        <f t="shared" si="464"/>
        <v/>
      </c>
      <c r="AJ279" s="152" t="str">
        <f t="shared" si="465"/>
        <v/>
      </c>
      <c r="AK279" s="383"/>
      <c r="AL279" s="166">
        <f t="shared" si="382"/>
        <v>0</v>
      </c>
      <c r="AM279" s="392">
        <f t="shared" si="383"/>
        <v>0</v>
      </c>
      <c r="AN279" s="392">
        <f>COUNTIF($B$12:B279,B279)</f>
        <v>0</v>
      </c>
      <c r="AO279" s="392"/>
      <c r="AP279" s="392" t="str">
        <f t="shared" si="384"/>
        <v/>
      </c>
      <c r="AQ279" s="392" t="str">
        <f t="shared" si="385"/>
        <v/>
      </c>
      <c r="AR279" s="392" t="str">
        <f t="shared" si="386"/>
        <v/>
      </c>
      <c r="AS279" s="392" t="str">
        <f t="shared" si="387"/>
        <v/>
      </c>
      <c r="AT279" s="392">
        <f t="shared" si="388"/>
        <v>0</v>
      </c>
      <c r="AU279" s="392" t="str">
        <f t="shared" si="389"/>
        <v/>
      </c>
      <c r="AV279" s="392" t="str">
        <f t="shared" si="390"/>
        <v/>
      </c>
      <c r="AW279" s="392" t="str">
        <f t="shared" si="391"/>
        <v/>
      </c>
      <c r="AX279" s="392" t="str">
        <f t="shared" si="392"/>
        <v/>
      </c>
      <c r="AY279" s="392" t="str">
        <f t="shared" si="393"/>
        <v/>
      </c>
      <c r="AZ279" s="392" t="str">
        <f t="shared" si="394"/>
        <v/>
      </c>
      <c r="BA279" s="392" t="str">
        <f t="shared" si="395"/>
        <v/>
      </c>
      <c r="BB279" s="392" t="str">
        <f t="shared" si="396"/>
        <v/>
      </c>
      <c r="BC279" s="392" t="str">
        <f t="shared" si="397"/>
        <v/>
      </c>
      <c r="BD279" s="396" t="str">
        <f t="shared" si="398"/>
        <v/>
      </c>
      <c r="BE279" s="386">
        <f t="shared" si="399"/>
        <v>0</v>
      </c>
      <c r="BF279" s="152"/>
      <c r="BG279" s="392">
        <f t="shared" si="400"/>
        <v>0</v>
      </c>
      <c r="BH279" s="392">
        <f t="shared" si="401"/>
        <v>0</v>
      </c>
      <c r="BI279" s="405">
        <f t="shared" si="402"/>
        <v>0</v>
      </c>
      <c r="BJ279" s="406">
        <f t="shared" si="378"/>
        <v>0</v>
      </c>
      <c r="BK279" s="391" t="str">
        <f t="shared" si="379"/>
        <v>0</v>
      </c>
      <c r="BL279" s="391" t="str">
        <f t="shared" si="380"/>
        <v>0</v>
      </c>
      <c r="BM279" s="405">
        <f t="shared" si="403"/>
        <v>0</v>
      </c>
      <c r="BN279" s="405" t="str">
        <f t="shared" si="404"/>
        <v>0m0</v>
      </c>
      <c r="BO279" s="392">
        <f t="shared" si="405"/>
        <v>0</v>
      </c>
      <c r="BP279" s="392">
        <f t="shared" si="406"/>
        <v>0</v>
      </c>
      <c r="BQ279" s="405">
        <f t="shared" si="407"/>
        <v>0</v>
      </c>
      <c r="BR279" s="406">
        <f t="shared" si="408"/>
        <v>0</v>
      </c>
      <c r="BS279" s="391" t="str">
        <f t="shared" si="409"/>
        <v>0</v>
      </c>
      <c r="BT279" s="391" t="str">
        <f t="shared" si="410"/>
        <v>0</v>
      </c>
      <c r="BU279" s="405">
        <f t="shared" si="411"/>
        <v>0</v>
      </c>
      <c r="BV279" s="405" t="str">
        <f t="shared" si="412"/>
        <v>0m0</v>
      </c>
      <c r="BW279" s="392">
        <f t="shared" si="413"/>
        <v>0</v>
      </c>
      <c r="BX279" s="392">
        <f t="shared" si="414"/>
        <v>0</v>
      </c>
      <c r="BY279" s="405">
        <f t="shared" si="415"/>
        <v>0</v>
      </c>
      <c r="BZ279" s="406">
        <f t="shared" si="416"/>
        <v>0</v>
      </c>
      <c r="CA279" s="391" t="str">
        <f t="shared" si="417"/>
        <v>0</v>
      </c>
      <c r="CB279" s="391" t="str">
        <f t="shared" si="418"/>
        <v>0</v>
      </c>
      <c r="CC279" s="405">
        <f t="shared" si="419"/>
        <v>0</v>
      </c>
      <c r="CD279" s="405" t="str">
        <f t="shared" si="420"/>
        <v>0m0</v>
      </c>
      <c r="CE279" s="392">
        <f t="shared" si="421"/>
        <v>0</v>
      </c>
      <c r="CF279" s="392">
        <f t="shared" si="422"/>
        <v>0</v>
      </c>
      <c r="CG279" s="405">
        <f t="shared" si="423"/>
        <v>0</v>
      </c>
      <c r="CH279" s="406">
        <f t="shared" si="424"/>
        <v>0</v>
      </c>
      <c r="CI279" s="391" t="str">
        <f t="shared" si="425"/>
        <v>0</v>
      </c>
      <c r="CJ279" s="391" t="str">
        <f t="shared" si="426"/>
        <v>0</v>
      </c>
      <c r="CK279" s="405">
        <f t="shared" si="427"/>
        <v>0</v>
      </c>
      <c r="CL279" s="405" t="str">
        <f t="shared" si="428"/>
        <v>0m0</v>
      </c>
      <c r="CM279" s="392">
        <f t="shared" si="429"/>
        <v>0</v>
      </c>
      <c r="CN279" s="392">
        <f t="shared" si="430"/>
        <v>0</v>
      </c>
      <c r="CO279" s="405">
        <f t="shared" si="431"/>
        <v>0</v>
      </c>
      <c r="CP279" s="406">
        <f t="shared" si="432"/>
        <v>0</v>
      </c>
      <c r="CQ279" s="391" t="str">
        <f t="shared" si="433"/>
        <v>0</v>
      </c>
      <c r="CR279" s="391" t="str">
        <f t="shared" si="434"/>
        <v>0</v>
      </c>
      <c r="CS279" s="405">
        <f t="shared" si="435"/>
        <v>0</v>
      </c>
      <c r="CT279" s="405" t="str">
        <f t="shared" si="436"/>
        <v>0m0</v>
      </c>
      <c r="CU279" s="405">
        <f t="shared" si="437"/>
        <v>0</v>
      </c>
      <c r="CV279" s="405">
        <f t="shared" si="438"/>
        <v>0</v>
      </c>
      <c r="CW279" s="405">
        <f t="shared" si="439"/>
        <v>0</v>
      </c>
      <c r="CX279" s="405">
        <f t="shared" si="440"/>
        <v>0</v>
      </c>
      <c r="CY279" s="405">
        <f t="shared" si="441"/>
        <v>0</v>
      </c>
      <c r="CZ279" s="405" t="str">
        <f t="shared" si="442"/>
        <v/>
      </c>
      <c r="DA279" s="405" t="str">
        <f t="shared" si="443"/>
        <v/>
      </c>
      <c r="DB279" s="405" t="str">
        <f t="shared" si="444"/>
        <v/>
      </c>
      <c r="DC279" s="405" t="str">
        <f t="shared" si="445"/>
        <v/>
      </c>
      <c r="DD279" s="405" t="str">
        <f t="shared" si="446"/>
        <v/>
      </c>
      <c r="DE279" s="405"/>
      <c r="DG279" s="405" t="str">
        <f t="shared" si="447"/>
        <v/>
      </c>
      <c r="DH279" s="405" t="str">
        <f t="shared" si="448"/>
        <v/>
      </c>
      <c r="DI279" s="405">
        <f t="shared" si="449"/>
        <v>0</v>
      </c>
      <c r="DJ279" s="405" t="str">
        <f t="shared" si="450"/>
        <v/>
      </c>
      <c r="DK279" s="405" t="str">
        <f t="shared" si="451"/>
        <v/>
      </c>
      <c r="DL279" s="405" t="str">
        <f t="shared" si="452"/>
        <v/>
      </c>
      <c r="DM279" s="405" t="str">
        <f t="shared" si="453"/>
        <v/>
      </c>
      <c r="DN279" s="405" t="str">
        <f t="shared" si="454"/>
        <v/>
      </c>
      <c r="DO279" s="405" t="str">
        <f t="shared" si="455"/>
        <v/>
      </c>
      <c r="DS279" s="386">
        <f t="shared" si="458"/>
        <v>0</v>
      </c>
      <c r="DT279" s="386">
        <f t="shared" si="456"/>
        <v>0</v>
      </c>
      <c r="DU279" s="404">
        <f t="shared" si="457"/>
        <v>0</v>
      </c>
    </row>
    <row r="280" spans="1:125" s="404" customFormat="1" ht="18" hidden="1" customHeight="1">
      <c r="A280" s="140" t="str">
        <f t="shared" si="381"/>
        <v/>
      </c>
      <c r="B280" s="153"/>
      <c r="C280" s="31" t="str">
        <f>IF(B280="","",VLOOKUP(B280,学連登録!$C$2:$G$3000,2,FALSE))</f>
        <v/>
      </c>
      <c r="D280" s="32" t="str">
        <f>IF(B280="","",VLOOKUP(B280,学連登録!$C$2:$G$3000,3,FALSE))</f>
        <v/>
      </c>
      <c r="E280" s="33" t="str">
        <f>IF(B280="","",VLOOKUP(B280,学連登録!$C$2:$G$3000,4,FALSE))</f>
        <v/>
      </c>
      <c r="F280" s="376" t="str">
        <f>IF(B280="","",VLOOKUP(B280,学連登録!$C$2:$I$3000,7,FALSE))</f>
        <v/>
      </c>
      <c r="G280" s="154"/>
      <c r="H280" s="915"/>
      <c r="I280" s="916"/>
      <c r="J280" s="155"/>
      <c r="K280" s="887"/>
      <c r="L280" s="888"/>
      <c r="M280" s="155"/>
      <c r="N280" s="881"/>
      <c r="O280" s="882"/>
      <c r="P280" s="154"/>
      <c r="Q280" s="887"/>
      <c r="R280" s="888"/>
      <c r="S280" s="154"/>
      <c r="T280" s="887"/>
      <c r="U280" s="888"/>
      <c r="V280" s="101" t="str">
        <f>IF(B280="","",VLOOKUP(B280,学連登録!$C$2:$H$3000,6,FALSE))</f>
        <v/>
      </c>
      <c r="W280" s="370"/>
      <c r="X280" s="152"/>
      <c r="Y280" s="116" t="str">
        <f t="shared" si="459"/>
        <v/>
      </c>
      <c r="Z280" s="97" t="str">
        <f>IF(G280="","",VLOOKUP(G280,種目名!$O$5:$T$104,3,0))</f>
        <v/>
      </c>
      <c r="AA280" s="98" t="str">
        <f>IF(J280="","",VLOOKUP(J280,種目名!$O$5:$T$104,3,0))</f>
        <v/>
      </c>
      <c r="AB280" s="117" t="str">
        <f>IF(M280="","",VLOOKUP(M280,種目名!$O$5:$T$104,3,0))</f>
        <v/>
      </c>
      <c r="AC280" s="117" t="str">
        <f>IF(P280="","",VLOOKUP(AF280,種目名!$O$5:$T$104,3,0))</f>
        <v/>
      </c>
      <c r="AD280" s="118" t="str">
        <f>IF(S280="","",VLOOKUP(AI280,種目名!$O$5:$T$104,3,0))</f>
        <v/>
      </c>
      <c r="AE280" s="115">
        <f t="shared" si="460"/>
        <v>0</v>
      </c>
      <c r="AF280" s="152" t="str">
        <f t="shared" si="461"/>
        <v/>
      </c>
      <c r="AG280" s="152" t="str">
        <f t="shared" si="462"/>
        <v/>
      </c>
      <c r="AH280" s="115">
        <f t="shared" si="463"/>
        <v>0</v>
      </c>
      <c r="AI280" s="152" t="str">
        <f t="shared" si="464"/>
        <v/>
      </c>
      <c r="AJ280" s="152" t="str">
        <f t="shared" si="465"/>
        <v/>
      </c>
      <c r="AK280" s="383"/>
      <c r="AL280" s="166">
        <f t="shared" si="382"/>
        <v>0</v>
      </c>
      <c r="AM280" s="392">
        <f t="shared" si="383"/>
        <v>0</v>
      </c>
      <c r="AN280" s="392">
        <f>COUNTIF($B$12:B280,B280)</f>
        <v>0</v>
      </c>
      <c r="AO280" s="392"/>
      <c r="AP280" s="392" t="str">
        <f t="shared" si="384"/>
        <v/>
      </c>
      <c r="AQ280" s="392" t="str">
        <f t="shared" si="385"/>
        <v/>
      </c>
      <c r="AR280" s="392" t="str">
        <f t="shared" si="386"/>
        <v/>
      </c>
      <c r="AS280" s="392" t="str">
        <f t="shared" si="387"/>
        <v/>
      </c>
      <c r="AT280" s="392">
        <f t="shared" si="388"/>
        <v>0</v>
      </c>
      <c r="AU280" s="392" t="str">
        <f t="shared" si="389"/>
        <v/>
      </c>
      <c r="AV280" s="392" t="str">
        <f t="shared" si="390"/>
        <v/>
      </c>
      <c r="AW280" s="392" t="str">
        <f t="shared" si="391"/>
        <v/>
      </c>
      <c r="AX280" s="392" t="str">
        <f t="shared" si="392"/>
        <v/>
      </c>
      <c r="AY280" s="392" t="str">
        <f t="shared" si="393"/>
        <v/>
      </c>
      <c r="AZ280" s="392" t="str">
        <f t="shared" si="394"/>
        <v/>
      </c>
      <c r="BA280" s="392" t="str">
        <f t="shared" si="395"/>
        <v/>
      </c>
      <c r="BB280" s="392" t="str">
        <f t="shared" si="396"/>
        <v/>
      </c>
      <c r="BC280" s="392" t="str">
        <f t="shared" si="397"/>
        <v/>
      </c>
      <c r="BD280" s="396" t="str">
        <f t="shared" si="398"/>
        <v/>
      </c>
      <c r="BE280" s="386">
        <f t="shared" si="399"/>
        <v>0</v>
      </c>
      <c r="BF280" s="152"/>
      <c r="BG280" s="392">
        <f t="shared" si="400"/>
        <v>0</v>
      </c>
      <c r="BH280" s="392">
        <f t="shared" si="401"/>
        <v>0</v>
      </c>
      <c r="BI280" s="405">
        <f t="shared" si="402"/>
        <v>0</v>
      </c>
      <c r="BJ280" s="406">
        <f t="shared" si="378"/>
        <v>0</v>
      </c>
      <c r="BK280" s="391" t="str">
        <f t="shared" si="379"/>
        <v>0</v>
      </c>
      <c r="BL280" s="391" t="str">
        <f t="shared" si="380"/>
        <v>0</v>
      </c>
      <c r="BM280" s="405">
        <f t="shared" si="403"/>
        <v>0</v>
      </c>
      <c r="BN280" s="405" t="str">
        <f t="shared" si="404"/>
        <v>0m0</v>
      </c>
      <c r="BO280" s="392">
        <f t="shared" si="405"/>
        <v>0</v>
      </c>
      <c r="BP280" s="392">
        <f t="shared" si="406"/>
        <v>0</v>
      </c>
      <c r="BQ280" s="405">
        <f t="shared" si="407"/>
        <v>0</v>
      </c>
      <c r="BR280" s="406">
        <f t="shared" si="408"/>
        <v>0</v>
      </c>
      <c r="BS280" s="391" t="str">
        <f t="shared" si="409"/>
        <v>0</v>
      </c>
      <c r="BT280" s="391" t="str">
        <f t="shared" si="410"/>
        <v>0</v>
      </c>
      <c r="BU280" s="405">
        <f t="shared" si="411"/>
        <v>0</v>
      </c>
      <c r="BV280" s="405" t="str">
        <f t="shared" si="412"/>
        <v>0m0</v>
      </c>
      <c r="BW280" s="392">
        <f t="shared" si="413"/>
        <v>0</v>
      </c>
      <c r="BX280" s="392">
        <f t="shared" si="414"/>
        <v>0</v>
      </c>
      <c r="BY280" s="405">
        <f t="shared" si="415"/>
        <v>0</v>
      </c>
      <c r="BZ280" s="406">
        <f t="shared" si="416"/>
        <v>0</v>
      </c>
      <c r="CA280" s="391" t="str">
        <f t="shared" si="417"/>
        <v>0</v>
      </c>
      <c r="CB280" s="391" t="str">
        <f t="shared" si="418"/>
        <v>0</v>
      </c>
      <c r="CC280" s="405">
        <f t="shared" si="419"/>
        <v>0</v>
      </c>
      <c r="CD280" s="405" t="str">
        <f t="shared" si="420"/>
        <v>0m0</v>
      </c>
      <c r="CE280" s="392">
        <f t="shared" si="421"/>
        <v>0</v>
      </c>
      <c r="CF280" s="392">
        <f t="shared" si="422"/>
        <v>0</v>
      </c>
      <c r="CG280" s="405">
        <f t="shared" si="423"/>
        <v>0</v>
      </c>
      <c r="CH280" s="406">
        <f t="shared" si="424"/>
        <v>0</v>
      </c>
      <c r="CI280" s="391" t="str">
        <f t="shared" si="425"/>
        <v>0</v>
      </c>
      <c r="CJ280" s="391" t="str">
        <f t="shared" si="426"/>
        <v>0</v>
      </c>
      <c r="CK280" s="405">
        <f t="shared" si="427"/>
        <v>0</v>
      </c>
      <c r="CL280" s="405" t="str">
        <f t="shared" si="428"/>
        <v>0m0</v>
      </c>
      <c r="CM280" s="392">
        <f t="shared" si="429"/>
        <v>0</v>
      </c>
      <c r="CN280" s="392">
        <f t="shared" si="430"/>
        <v>0</v>
      </c>
      <c r="CO280" s="405">
        <f t="shared" si="431"/>
        <v>0</v>
      </c>
      <c r="CP280" s="406">
        <f t="shared" si="432"/>
        <v>0</v>
      </c>
      <c r="CQ280" s="391" t="str">
        <f t="shared" si="433"/>
        <v>0</v>
      </c>
      <c r="CR280" s="391" t="str">
        <f t="shared" si="434"/>
        <v>0</v>
      </c>
      <c r="CS280" s="405">
        <f t="shared" si="435"/>
        <v>0</v>
      </c>
      <c r="CT280" s="405" t="str">
        <f t="shared" si="436"/>
        <v>0m0</v>
      </c>
      <c r="CU280" s="405">
        <f t="shared" si="437"/>
        <v>0</v>
      </c>
      <c r="CV280" s="405">
        <f t="shared" si="438"/>
        <v>0</v>
      </c>
      <c r="CW280" s="405">
        <f t="shared" si="439"/>
        <v>0</v>
      </c>
      <c r="CX280" s="405">
        <f t="shared" si="440"/>
        <v>0</v>
      </c>
      <c r="CY280" s="405">
        <f t="shared" si="441"/>
        <v>0</v>
      </c>
      <c r="CZ280" s="405" t="str">
        <f t="shared" si="442"/>
        <v/>
      </c>
      <c r="DA280" s="405" t="str">
        <f t="shared" si="443"/>
        <v/>
      </c>
      <c r="DB280" s="405" t="str">
        <f t="shared" si="444"/>
        <v/>
      </c>
      <c r="DC280" s="405" t="str">
        <f t="shared" si="445"/>
        <v/>
      </c>
      <c r="DD280" s="405" t="str">
        <f t="shared" si="446"/>
        <v/>
      </c>
      <c r="DE280" s="405"/>
      <c r="DG280" s="405" t="str">
        <f t="shared" si="447"/>
        <v/>
      </c>
      <c r="DH280" s="405" t="str">
        <f t="shared" si="448"/>
        <v/>
      </c>
      <c r="DI280" s="405">
        <f t="shared" si="449"/>
        <v>0</v>
      </c>
      <c r="DJ280" s="405" t="str">
        <f t="shared" si="450"/>
        <v/>
      </c>
      <c r="DK280" s="405" t="str">
        <f t="shared" si="451"/>
        <v/>
      </c>
      <c r="DL280" s="405" t="str">
        <f t="shared" si="452"/>
        <v/>
      </c>
      <c r="DM280" s="405" t="str">
        <f t="shared" si="453"/>
        <v/>
      </c>
      <c r="DN280" s="405" t="str">
        <f t="shared" si="454"/>
        <v/>
      </c>
      <c r="DO280" s="405" t="str">
        <f t="shared" si="455"/>
        <v/>
      </c>
      <c r="DS280" s="386">
        <f t="shared" si="458"/>
        <v>0</v>
      </c>
      <c r="DT280" s="386">
        <f t="shared" si="456"/>
        <v>0</v>
      </c>
      <c r="DU280" s="404">
        <f t="shared" si="457"/>
        <v>0</v>
      </c>
    </row>
    <row r="281" spans="1:125" s="404" customFormat="1" ht="18" hidden="1" customHeight="1">
      <c r="A281" s="140" t="str">
        <f t="shared" si="381"/>
        <v/>
      </c>
      <c r="B281" s="153"/>
      <c r="C281" s="31" t="str">
        <f>IF(B281="","",VLOOKUP(B281,学連登録!$C$2:$G$3000,2,FALSE))</f>
        <v/>
      </c>
      <c r="D281" s="32" t="str">
        <f>IF(B281="","",VLOOKUP(B281,学連登録!$C$2:$G$3000,3,FALSE))</f>
        <v/>
      </c>
      <c r="E281" s="33" t="str">
        <f>IF(B281="","",VLOOKUP(B281,学連登録!$C$2:$G$3000,4,FALSE))</f>
        <v/>
      </c>
      <c r="F281" s="376" t="str">
        <f>IF(B281="","",VLOOKUP(B281,学連登録!$C$2:$I$3000,7,FALSE))</f>
        <v/>
      </c>
      <c r="G281" s="154"/>
      <c r="H281" s="915"/>
      <c r="I281" s="916"/>
      <c r="J281" s="155"/>
      <c r="K281" s="887"/>
      <c r="L281" s="888"/>
      <c r="M281" s="155"/>
      <c r="N281" s="881"/>
      <c r="O281" s="882"/>
      <c r="P281" s="154"/>
      <c r="Q281" s="887"/>
      <c r="R281" s="888"/>
      <c r="S281" s="154"/>
      <c r="T281" s="887"/>
      <c r="U281" s="888"/>
      <c r="V281" s="101" t="str">
        <f>IF(B281="","",VLOOKUP(B281,学連登録!$C$2:$H$3000,6,FALSE))</f>
        <v/>
      </c>
      <c r="W281" s="370"/>
      <c r="X281" s="152"/>
      <c r="Y281" s="116" t="str">
        <f t="shared" si="459"/>
        <v/>
      </c>
      <c r="Z281" s="97" t="str">
        <f>IF(G281="","",VLOOKUP(G281,種目名!$O$5:$T$104,3,0))</f>
        <v/>
      </c>
      <c r="AA281" s="98" t="str">
        <f>IF(J281="","",VLOOKUP(J281,種目名!$O$5:$T$104,3,0))</f>
        <v/>
      </c>
      <c r="AB281" s="117" t="str">
        <f>IF(M281="","",VLOOKUP(M281,種目名!$O$5:$T$104,3,0))</f>
        <v/>
      </c>
      <c r="AC281" s="117" t="str">
        <f>IF(P281="","",VLOOKUP(AF281,種目名!$O$5:$T$104,3,0))</f>
        <v/>
      </c>
      <c r="AD281" s="118" t="str">
        <f>IF(S281="","",VLOOKUP(AI281,種目名!$O$5:$T$104,3,0))</f>
        <v/>
      </c>
      <c r="AE281" s="115">
        <f t="shared" si="460"/>
        <v>0</v>
      </c>
      <c r="AF281" s="152" t="str">
        <f t="shared" si="461"/>
        <v/>
      </c>
      <c r="AG281" s="152" t="str">
        <f t="shared" si="462"/>
        <v/>
      </c>
      <c r="AH281" s="115">
        <f t="shared" si="463"/>
        <v>0</v>
      </c>
      <c r="AI281" s="152" t="str">
        <f t="shared" si="464"/>
        <v/>
      </c>
      <c r="AJ281" s="152" t="str">
        <f t="shared" si="465"/>
        <v/>
      </c>
      <c r="AK281" s="383"/>
      <c r="AL281" s="166">
        <f t="shared" si="382"/>
        <v>0</v>
      </c>
      <c r="AM281" s="392">
        <f t="shared" si="383"/>
        <v>0</v>
      </c>
      <c r="AN281" s="392">
        <f>COUNTIF($B$12:B281,B281)</f>
        <v>0</v>
      </c>
      <c r="AO281" s="392"/>
      <c r="AP281" s="392" t="str">
        <f t="shared" si="384"/>
        <v/>
      </c>
      <c r="AQ281" s="392" t="str">
        <f t="shared" si="385"/>
        <v/>
      </c>
      <c r="AR281" s="392" t="str">
        <f t="shared" si="386"/>
        <v/>
      </c>
      <c r="AS281" s="392" t="str">
        <f t="shared" si="387"/>
        <v/>
      </c>
      <c r="AT281" s="392">
        <f t="shared" si="388"/>
        <v>0</v>
      </c>
      <c r="AU281" s="392" t="str">
        <f t="shared" si="389"/>
        <v/>
      </c>
      <c r="AV281" s="392" t="str">
        <f t="shared" si="390"/>
        <v/>
      </c>
      <c r="AW281" s="392" t="str">
        <f t="shared" si="391"/>
        <v/>
      </c>
      <c r="AX281" s="392" t="str">
        <f t="shared" si="392"/>
        <v/>
      </c>
      <c r="AY281" s="392" t="str">
        <f t="shared" si="393"/>
        <v/>
      </c>
      <c r="AZ281" s="392" t="str">
        <f t="shared" si="394"/>
        <v/>
      </c>
      <c r="BA281" s="392" t="str">
        <f t="shared" si="395"/>
        <v/>
      </c>
      <c r="BB281" s="392" t="str">
        <f t="shared" si="396"/>
        <v/>
      </c>
      <c r="BC281" s="392" t="str">
        <f t="shared" si="397"/>
        <v/>
      </c>
      <c r="BD281" s="396" t="str">
        <f t="shared" si="398"/>
        <v/>
      </c>
      <c r="BE281" s="386">
        <f t="shared" si="399"/>
        <v>0</v>
      </c>
      <c r="BF281" s="152"/>
      <c r="BG281" s="392">
        <f t="shared" si="400"/>
        <v>0</v>
      </c>
      <c r="BH281" s="392">
        <f t="shared" si="401"/>
        <v>0</v>
      </c>
      <c r="BI281" s="405">
        <f t="shared" si="402"/>
        <v>0</v>
      </c>
      <c r="BJ281" s="406">
        <f t="shared" si="378"/>
        <v>0</v>
      </c>
      <c r="BK281" s="391" t="str">
        <f t="shared" si="379"/>
        <v>0</v>
      </c>
      <c r="BL281" s="391" t="str">
        <f t="shared" si="380"/>
        <v>0</v>
      </c>
      <c r="BM281" s="405">
        <f t="shared" si="403"/>
        <v>0</v>
      </c>
      <c r="BN281" s="405" t="str">
        <f t="shared" si="404"/>
        <v>0m0</v>
      </c>
      <c r="BO281" s="392">
        <f t="shared" si="405"/>
        <v>0</v>
      </c>
      <c r="BP281" s="392">
        <f t="shared" si="406"/>
        <v>0</v>
      </c>
      <c r="BQ281" s="405">
        <f t="shared" si="407"/>
        <v>0</v>
      </c>
      <c r="BR281" s="406">
        <f t="shared" si="408"/>
        <v>0</v>
      </c>
      <c r="BS281" s="391" t="str">
        <f t="shared" si="409"/>
        <v>0</v>
      </c>
      <c r="BT281" s="391" t="str">
        <f t="shared" si="410"/>
        <v>0</v>
      </c>
      <c r="BU281" s="405">
        <f t="shared" si="411"/>
        <v>0</v>
      </c>
      <c r="BV281" s="405" t="str">
        <f t="shared" si="412"/>
        <v>0m0</v>
      </c>
      <c r="BW281" s="392">
        <f t="shared" si="413"/>
        <v>0</v>
      </c>
      <c r="BX281" s="392">
        <f t="shared" si="414"/>
        <v>0</v>
      </c>
      <c r="BY281" s="405">
        <f t="shared" si="415"/>
        <v>0</v>
      </c>
      <c r="BZ281" s="406">
        <f t="shared" si="416"/>
        <v>0</v>
      </c>
      <c r="CA281" s="391" t="str">
        <f t="shared" si="417"/>
        <v>0</v>
      </c>
      <c r="CB281" s="391" t="str">
        <f t="shared" si="418"/>
        <v>0</v>
      </c>
      <c r="CC281" s="405">
        <f t="shared" si="419"/>
        <v>0</v>
      </c>
      <c r="CD281" s="405" t="str">
        <f t="shared" si="420"/>
        <v>0m0</v>
      </c>
      <c r="CE281" s="392">
        <f t="shared" si="421"/>
        <v>0</v>
      </c>
      <c r="CF281" s="392">
        <f t="shared" si="422"/>
        <v>0</v>
      </c>
      <c r="CG281" s="405">
        <f t="shared" si="423"/>
        <v>0</v>
      </c>
      <c r="CH281" s="406">
        <f t="shared" si="424"/>
        <v>0</v>
      </c>
      <c r="CI281" s="391" t="str">
        <f t="shared" si="425"/>
        <v>0</v>
      </c>
      <c r="CJ281" s="391" t="str">
        <f t="shared" si="426"/>
        <v>0</v>
      </c>
      <c r="CK281" s="405">
        <f t="shared" si="427"/>
        <v>0</v>
      </c>
      <c r="CL281" s="405" t="str">
        <f t="shared" si="428"/>
        <v>0m0</v>
      </c>
      <c r="CM281" s="392">
        <f t="shared" si="429"/>
        <v>0</v>
      </c>
      <c r="CN281" s="392">
        <f t="shared" si="430"/>
        <v>0</v>
      </c>
      <c r="CO281" s="405">
        <f t="shared" si="431"/>
        <v>0</v>
      </c>
      <c r="CP281" s="406">
        <f t="shared" si="432"/>
        <v>0</v>
      </c>
      <c r="CQ281" s="391" t="str">
        <f t="shared" si="433"/>
        <v>0</v>
      </c>
      <c r="CR281" s="391" t="str">
        <f t="shared" si="434"/>
        <v>0</v>
      </c>
      <c r="CS281" s="405">
        <f t="shared" si="435"/>
        <v>0</v>
      </c>
      <c r="CT281" s="405" t="str">
        <f t="shared" si="436"/>
        <v>0m0</v>
      </c>
      <c r="CU281" s="405">
        <f t="shared" si="437"/>
        <v>0</v>
      </c>
      <c r="CV281" s="405">
        <f t="shared" si="438"/>
        <v>0</v>
      </c>
      <c r="CW281" s="405">
        <f t="shared" si="439"/>
        <v>0</v>
      </c>
      <c r="CX281" s="405">
        <f t="shared" si="440"/>
        <v>0</v>
      </c>
      <c r="CY281" s="405">
        <f t="shared" si="441"/>
        <v>0</v>
      </c>
      <c r="CZ281" s="405" t="str">
        <f t="shared" si="442"/>
        <v/>
      </c>
      <c r="DA281" s="405" t="str">
        <f t="shared" si="443"/>
        <v/>
      </c>
      <c r="DB281" s="405" t="str">
        <f t="shared" si="444"/>
        <v/>
      </c>
      <c r="DC281" s="405" t="str">
        <f t="shared" si="445"/>
        <v/>
      </c>
      <c r="DD281" s="405" t="str">
        <f t="shared" si="446"/>
        <v/>
      </c>
      <c r="DE281" s="405"/>
      <c r="DG281" s="405" t="str">
        <f t="shared" si="447"/>
        <v/>
      </c>
      <c r="DH281" s="405" t="str">
        <f t="shared" si="448"/>
        <v/>
      </c>
      <c r="DI281" s="405">
        <f t="shared" si="449"/>
        <v>0</v>
      </c>
      <c r="DJ281" s="405" t="str">
        <f t="shared" si="450"/>
        <v/>
      </c>
      <c r="DK281" s="405" t="str">
        <f t="shared" si="451"/>
        <v/>
      </c>
      <c r="DL281" s="405" t="str">
        <f t="shared" si="452"/>
        <v/>
      </c>
      <c r="DM281" s="405" t="str">
        <f t="shared" si="453"/>
        <v/>
      </c>
      <c r="DN281" s="405" t="str">
        <f t="shared" si="454"/>
        <v/>
      </c>
      <c r="DO281" s="405" t="str">
        <f t="shared" si="455"/>
        <v/>
      </c>
      <c r="DS281" s="386">
        <f t="shared" si="458"/>
        <v>0</v>
      </c>
      <c r="DT281" s="386">
        <f t="shared" si="456"/>
        <v>0</v>
      </c>
      <c r="DU281" s="404">
        <f t="shared" si="457"/>
        <v>0</v>
      </c>
    </row>
    <row r="282" spans="1:125" s="404" customFormat="1" ht="18" hidden="1" customHeight="1">
      <c r="A282" s="140" t="str">
        <f t="shared" si="381"/>
        <v/>
      </c>
      <c r="B282" s="153"/>
      <c r="C282" s="31" t="str">
        <f>IF(B282="","",VLOOKUP(B282,学連登録!$C$2:$G$3000,2,FALSE))</f>
        <v/>
      </c>
      <c r="D282" s="32" t="str">
        <f>IF(B282="","",VLOOKUP(B282,学連登録!$C$2:$G$3000,3,FALSE))</f>
        <v/>
      </c>
      <c r="E282" s="33" t="str">
        <f>IF(B282="","",VLOOKUP(B282,学連登録!$C$2:$G$3000,4,FALSE))</f>
        <v/>
      </c>
      <c r="F282" s="376" t="str">
        <f>IF(B282="","",VLOOKUP(B282,学連登録!$C$2:$I$3000,7,FALSE))</f>
        <v/>
      </c>
      <c r="G282" s="154"/>
      <c r="H282" s="915"/>
      <c r="I282" s="916"/>
      <c r="J282" s="155"/>
      <c r="K282" s="887"/>
      <c r="L282" s="888"/>
      <c r="M282" s="155"/>
      <c r="N282" s="881"/>
      <c r="O282" s="882"/>
      <c r="P282" s="154"/>
      <c r="Q282" s="887"/>
      <c r="R282" s="888"/>
      <c r="S282" s="154"/>
      <c r="T282" s="887"/>
      <c r="U282" s="888"/>
      <c r="V282" s="101" t="str">
        <f>IF(B282="","",VLOOKUP(B282,学連登録!$C$2:$H$3000,6,FALSE))</f>
        <v/>
      </c>
      <c r="W282" s="370"/>
      <c r="X282" s="152"/>
      <c r="Y282" s="116" t="str">
        <f t="shared" si="459"/>
        <v/>
      </c>
      <c r="Z282" s="97" t="str">
        <f>IF(G282="","",VLOOKUP(G282,種目名!$O$5:$T$104,3,0))</f>
        <v/>
      </c>
      <c r="AA282" s="98" t="str">
        <f>IF(J282="","",VLOOKUP(J282,種目名!$O$5:$T$104,3,0))</f>
        <v/>
      </c>
      <c r="AB282" s="117" t="str">
        <f>IF(M282="","",VLOOKUP(M282,種目名!$O$5:$T$104,3,0))</f>
        <v/>
      </c>
      <c r="AC282" s="117" t="str">
        <f>IF(P282="","",VLOOKUP(AF282,種目名!$O$5:$T$104,3,0))</f>
        <v/>
      </c>
      <c r="AD282" s="118" t="str">
        <f>IF(S282="","",VLOOKUP(AI282,種目名!$O$5:$T$104,3,0))</f>
        <v/>
      </c>
      <c r="AE282" s="115">
        <f t="shared" si="460"/>
        <v>0</v>
      </c>
      <c r="AF282" s="152" t="str">
        <f t="shared" si="461"/>
        <v/>
      </c>
      <c r="AG282" s="152" t="str">
        <f t="shared" si="462"/>
        <v/>
      </c>
      <c r="AH282" s="115">
        <f t="shared" si="463"/>
        <v>0</v>
      </c>
      <c r="AI282" s="152" t="str">
        <f t="shared" si="464"/>
        <v/>
      </c>
      <c r="AJ282" s="152" t="str">
        <f t="shared" si="465"/>
        <v/>
      </c>
      <c r="AK282" s="383"/>
      <c r="AL282" s="166">
        <f t="shared" si="382"/>
        <v>0</v>
      </c>
      <c r="AM282" s="392">
        <f t="shared" si="383"/>
        <v>0</v>
      </c>
      <c r="AN282" s="392">
        <f>COUNTIF($B$12:B282,B282)</f>
        <v>0</v>
      </c>
      <c r="AO282" s="392"/>
      <c r="AP282" s="392" t="str">
        <f t="shared" si="384"/>
        <v/>
      </c>
      <c r="AQ282" s="392" t="str">
        <f t="shared" si="385"/>
        <v/>
      </c>
      <c r="AR282" s="392" t="str">
        <f t="shared" si="386"/>
        <v/>
      </c>
      <c r="AS282" s="392" t="str">
        <f t="shared" si="387"/>
        <v/>
      </c>
      <c r="AT282" s="392">
        <f t="shared" si="388"/>
        <v>0</v>
      </c>
      <c r="AU282" s="392" t="str">
        <f t="shared" si="389"/>
        <v/>
      </c>
      <c r="AV282" s="392" t="str">
        <f t="shared" si="390"/>
        <v/>
      </c>
      <c r="AW282" s="392" t="str">
        <f t="shared" si="391"/>
        <v/>
      </c>
      <c r="AX282" s="392" t="str">
        <f t="shared" si="392"/>
        <v/>
      </c>
      <c r="AY282" s="392" t="str">
        <f t="shared" si="393"/>
        <v/>
      </c>
      <c r="AZ282" s="392" t="str">
        <f t="shared" si="394"/>
        <v/>
      </c>
      <c r="BA282" s="392" t="str">
        <f t="shared" si="395"/>
        <v/>
      </c>
      <c r="BB282" s="392" t="str">
        <f t="shared" si="396"/>
        <v/>
      </c>
      <c r="BC282" s="392" t="str">
        <f t="shared" si="397"/>
        <v/>
      </c>
      <c r="BD282" s="396" t="str">
        <f t="shared" si="398"/>
        <v/>
      </c>
      <c r="BE282" s="386">
        <f t="shared" si="399"/>
        <v>0</v>
      </c>
      <c r="BF282" s="152"/>
      <c r="BG282" s="392">
        <f t="shared" si="400"/>
        <v>0</v>
      </c>
      <c r="BH282" s="392">
        <f t="shared" si="401"/>
        <v>0</v>
      </c>
      <c r="BI282" s="405">
        <f t="shared" si="402"/>
        <v>0</v>
      </c>
      <c r="BJ282" s="406">
        <f t="shared" si="378"/>
        <v>0</v>
      </c>
      <c r="BK282" s="391" t="str">
        <f t="shared" si="379"/>
        <v>0</v>
      </c>
      <c r="BL282" s="391" t="str">
        <f t="shared" si="380"/>
        <v>0</v>
      </c>
      <c r="BM282" s="405">
        <f t="shared" si="403"/>
        <v>0</v>
      </c>
      <c r="BN282" s="405" t="str">
        <f t="shared" si="404"/>
        <v>0m0</v>
      </c>
      <c r="BO282" s="392">
        <f t="shared" si="405"/>
        <v>0</v>
      </c>
      <c r="BP282" s="392">
        <f t="shared" si="406"/>
        <v>0</v>
      </c>
      <c r="BQ282" s="405">
        <f t="shared" si="407"/>
        <v>0</v>
      </c>
      <c r="BR282" s="406">
        <f t="shared" si="408"/>
        <v>0</v>
      </c>
      <c r="BS282" s="391" t="str">
        <f t="shared" si="409"/>
        <v>0</v>
      </c>
      <c r="BT282" s="391" t="str">
        <f t="shared" si="410"/>
        <v>0</v>
      </c>
      <c r="BU282" s="405">
        <f t="shared" si="411"/>
        <v>0</v>
      </c>
      <c r="BV282" s="405" t="str">
        <f t="shared" si="412"/>
        <v>0m0</v>
      </c>
      <c r="BW282" s="392">
        <f t="shared" si="413"/>
        <v>0</v>
      </c>
      <c r="BX282" s="392">
        <f t="shared" si="414"/>
        <v>0</v>
      </c>
      <c r="BY282" s="405">
        <f t="shared" si="415"/>
        <v>0</v>
      </c>
      <c r="BZ282" s="406">
        <f t="shared" si="416"/>
        <v>0</v>
      </c>
      <c r="CA282" s="391" t="str">
        <f t="shared" si="417"/>
        <v>0</v>
      </c>
      <c r="CB282" s="391" t="str">
        <f t="shared" si="418"/>
        <v>0</v>
      </c>
      <c r="CC282" s="405">
        <f t="shared" si="419"/>
        <v>0</v>
      </c>
      <c r="CD282" s="405" t="str">
        <f t="shared" si="420"/>
        <v>0m0</v>
      </c>
      <c r="CE282" s="392">
        <f t="shared" si="421"/>
        <v>0</v>
      </c>
      <c r="CF282" s="392">
        <f t="shared" si="422"/>
        <v>0</v>
      </c>
      <c r="CG282" s="405">
        <f t="shared" si="423"/>
        <v>0</v>
      </c>
      <c r="CH282" s="406">
        <f t="shared" si="424"/>
        <v>0</v>
      </c>
      <c r="CI282" s="391" t="str">
        <f t="shared" si="425"/>
        <v>0</v>
      </c>
      <c r="CJ282" s="391" t="str">
        <f t="shared" si="426"/>
        <v>0</v>
      </c>
      <c r="CK282" s="405">
        <f t="shared" si="427"/>
        <v>0</v>
      </c>
      <c r="CL282" s="405" t="str">
        <f t="shared" si="428"/>
        <v>0m0</v>
      </c>
      <c r="CM282" s="392">
        <f t="shared" si="429"/>
        <v>0</v>
      </c>
      <c r="CN282" s="392">
        <f t="shared" si="430"/>
        <v>0</v>
      </c>
      <c r="CO282" s="405">
        <f t="shared" si="431"/>
        <v>0</v>
      </c>
      <c r="CP282" s="406">
        <f t="shared" si="432"/>
        <v>0</v>
      </c>
      <c r="CQ282" s="391" t="str">
        <f t="shared" si="433"/>
        <v>0</v>
      </c>
      <c r="CR282" s="391" t="str">
        <f t="shared" si="434"/>
        <v>0</v>
      </c>
      <c r="CS282" s="405">
        <f t="shared" si="435"/>
        <v>0</v>
      </c>
      <c r="CT282" s="405" t="str">
        <f t="shared" si="436"/>
        <v>0m0</v>
      </c>
      <c r="CU282" s="405">
        <f t="shared" si="437"/>
        <v>0</v>
      </c>
      <c r="CV282" s="405">
        <f t="shared" si="438"/>
        <v>0</v>
      </c>
      <c r="CW282" s="405">
        <f t="shared" si="439"/>
        <v>0</v>
      </c>
      <c r="CX282" s="405">
        <f t="shared" si="440"/>
        <v>0</v>
      </c>
      <c r="CY282" s="405">
        <f t="shared" si="441"/>
        <v>0</v>
      </c>
      <c r="CZ282" s="405" t="str">
        <f t="shared" si="442"/>
        <v/>
      </c>
      <c r="DA282" s="405" t="str">
        <f t="shared" si="443"/>
        <v/>
      </c>
      <c r="DB282" s="405" t="str">
        <f t="shared" si="444"/>
        <v/>
      </c>
      <c r="DC282" s="405" t="str">
        <f t="shared" si="445"/>
        <v/>
      </c>
      <c r="DD282" s="405" t="str">
        <f t="shared" si="446"/>
        <v/>
      </c>
      <c r="DE282" s="405"/>
      <c r="DG282" s="405" t="str">
        <f t="shared" si="447"/>
        <v/>
      </c>
      <c r="DH282" s="405" t="str">
        <f t="shared" si="448"/>
        <v/>
      </c>
      <c r="DI282" s="405">
        <f t="shared" si="449"/>
        <v>0</v>
      </c>
      <c r="DJ282" s="405" t="str">
        <f t="shared" si="450"/>
        <v/>
      </c>
      <c r="DK282" s="405" t="str">
        <f t="shared" si="451"/>
        <v/>
      </c>
      <c r="DL282" s="405" t="str">
        <f t="shared" si="452"/>
        <v/>
      </c>
      <c r="DM282" s="405" t="str">
        <f t="shared" si="453"/>
        <v/>
      </c>
      <c r="DN282" s="405" t="str">
        <f t="shared" si="454"/>
        <v/>
      </c>
      <c r="DO282" s="405" t="str">
        <f t="shared" si="455"/>
        <v/>
      </c>
      <c r="DS282" s="386">
        <f t="shared" si="458"/>
        <v>0</v>
      </c>
      <c r="DT282" s="386">
        <f t="shared" si="456"/>
        <v>0</v>
      </c>
      <c r="DU282" s="404">
        <f t="shared" si="457"/>
        <v>0</v>
      </c>
    </row>
    <row r="283" spans="1:125" s="404" customFormat="1" ht="18" hidden="1" customHeight="1">
      <c r="A283" s="140" t="str">
        <f t="shared" si="381"/>
        <v/>
      </c>
      <c r="B283" s="153"/>
      <c r="C283" s="31" t="str">
        <f>IF(B283="","",VLOOKUP(B283,学連登録!$C$2:$G$3000,2,FALSE))</f>
        <v/>
      </c>
      <c r="D283" s="32" t="str">
        <f>IF(B283="","",VLOOKUP(B283,学連登録!$C$2:$G$3000,3,FALSE))</f>
        <v/>
      </c>
      <c r="E283" s="33" t="str">
        <f>IF(B283="","",VLOOKUP(B283,学連登録!$C$2:$G$3000,4,FALSE))</f>
        <v/>
      </c>
      <c r="F283" s="376" t="str">
        <f>IF(B283="","",VLOOKUP(B283,学連登録!$C$2:$I$3000,7,FALSE))</f>
        <v/>
      </c>
      <c r="G283" s="154"/>
      <c r="H283" s="915"/>
      <c r="I283" s="916"/>
      <c r="J283" s="155"/>
      <c r="K283" s="887"/>
      <c r="L283" s="888"/>
      <c r="M283" s="155"/>
      <c r="N283" s="881"/>
      <c r="O283" s="882"/>
      <c r="P283" s="154"/>
      <c r="Q283" s="887"/>
      <c r="R283" s="888"/>
      <c r="S283" s="154"/>
      <c r="T283" s="887"/>
      <c r="U283" s="888"/>
      <c r="V283" s="101" t="str">
        <f>IF(B283="","",VLOOKUP(B283,学連登録!$C$2:$H$3000,6,FALSE))</f>
        <v/>
      </c>
      <c r="W283" s="370"/>
      <c r="X283" s="152"/>
      <c r="Y283" s="116" t="str">
        <f t="shared" si="459"/>
        <v/>
      </c>
      <c r="Z283" s="97" t="str">
        <f>IF(G283="","",VLOOKUP(G283,種目名!$O$5:$T$104,3,0))</f>
        <v/>
      </c>
      <c r="AA283" s="98" t="str">
        <f>IF(J283="","",VLOOKUP(J283,種目名!$O$5:$T$104,3,0))</f>
        <v/>
      </c>
      <c r="AB283" s="117" t="str">
        <f>IF(M283="","",VLOOKUP(M283,種目名!$O$5:$T$104,3,0))</f>
        <v/>
      </c>
      <c r="AC283" s="117" t="str">
        <f>IF(P283="","",VLOOKUP(AF283,種目名!$O$5:$T$104,3,0))</f>
        <v/>
      </c>
      <c r="AD283" s="118" t="str">
        <f>IF(S283="","",VLOOKUP(AI283,種目名!$O$5:$T$104,3,0))</f>
        <v/>
      </c>
      <c r="AE283" s="115">
        <f t="shared" si="460"/>
        <v>0</v>
      </c>
      <c r="AF283" s="152" t="str">
        <f t="shared" si="461"/>
        <v/>
      </c>
      <c r="AG283" s="152" t="str">
        <f t="shared" si="462"/>
        <v/>
      </c>
      <c r="AH283" s="115">
        <f t="shared" si="463"/>
        <v>0</v>
      </c>
      <c r="AI283" s="152" t="str">
        <f t="shared" si="464"/>
        <v/>
      </c>
      <c r="AJ283" s="152" t="str">
        <f t="shared" si="465"/>
        <v/>
      </c>
      <c r="AK283" s="383"/>
      <c r="AL283" s="166">
        <f t="shared" si="382"/>
        <v>0</v>
      </c>
      <c r="AM283" s="392">
        <f t="shared" si="383"/>
        <v>0</v>
      </c>
      <c r="AN283" s="392">
        <f>COUNTIF($B$12:B283,B283)</f>
        <v>0</v>
      </c>
      <c r="AO283" s="392"/>
      <c r="AP283" s="392" t="str">
        <f t="shared" si="384"/>
        <v/>
      </c>
      <c r="AQ283" s="392" t="str">
        <f t="shared" si="385"/>
        <v/>
      </c>
      <c r="AR283" s="392" t="str">
        <f t="shared" si="386"/>
        <v/>
      </c>
      <c r="AS283" s="392" t="str">
        <f t="shared" si="387"/>
        <v/>
      </c>
      <c r="AT283" s="392">
        <f t="shared" si="388"/>
        <v>0</v>
      </c>
      <c r="AU283" s="392" t="str">
        <f t="shared" si="389"/>
        <v/>
      </c>
      <c r="AV283" s="392" t="str">
        <f t="shared" si="390"/>
        <v/>
      </c>
      <c r="AW283" s="392" t="str">
        <f t="shared" si="391"/>
        <v/>
      </c>
      <c r="AX283" s="392" t="str">
        <f t="shared" si="392"/>
        <v/>
      </c>
      <c r="AY283" s="392" t="str">
        <f t="shared" si="393"/>
        <v/>
      </c>
      <c r="AZ283" s="392" t="str">
        <f t="shared" si="394"/>
        <v/>
      </c>
      <c r="BA283" s="392" t="str">
        <f t="shared" si="395"/>
        <v/>
      </c>
      <c r="BB283" s="392" t="str">
        <f t="shared" si="396"/>
        <v/>
      </c>
      <c r="BC283" s="392" t="str">
        <f t="shared" si="397"/>
        <v/>
      </c>
      <c r="BD283" s="396" t="str">
        <f t="shared" si="398"/>
        <v/>
      </c>
      <c r="BE283" s="386">
        <f t="shared" si="399"/>
        <v>0</v>
      </c>
      <c r="BF283" s="152"/>
      <c r="BG283" s="392">
        <f t="shared" si="400"/>
        <v>0</v>
      </c>
      <c r="BH283" s="392">
        <f t="shared" si="401"/>
        <v>0</v>
      </c>
      <c r="BI283" s="405">
        <f t="shared" si="402"/>
        <v>0</v>
      </c>
      <c r="BJ283" s="406">
        <f t="shared" si="378"/>
        <v>0</v>
      </c>
      <c r="BK283" s="391" t="str">
        <f t="shared" si="379"/>
        <v>0</v>
      </c>
      <c r="BL283" s="391" t="str">
        <f t="shared" si="380"/>
        <v>0</v>
      </c>
      <c r="BM283" s="405">
        <f t="shared" si="403"/>
        <v>0</v>
      </c>
      <c r="BN283" s="405" t="str">
        <f t="shared" si="404"/>
        <v>0m0</v>
      </c>
      <c r="BO283" s="392">
        <f t="shared" si="405"/>
        <v>0</v>
      </c>
      <c r="BP283" s="392">
        <f t="shared" si="406"/>
        <v>0</v>
      </c>
      <c r="BQ283" s="405">
        <f t="shared" si="407"/>
        <v>0</v>
      </c>
      <c r="BR283" s="406">
        <f t="shared" si="408"/>
        <v>0</v>
      </c>
      <c r="BS283" s="391" t="str">
        <f t="shared" si="409"/>
        <v>0</v>
      </c>
      <c r="BT283" s="391" t="str">
        <f t="shared" si="410"/>
        <v>0</v>
      </c>
      <c r="BU283" s="405">
        <f t="shared" si="411"/>
        <v>0</v>
      </c>
      <c r="BV283" s="405" t="str">
        <f t="shared" si="412"/>
        <v>0m0</v>
      </c>
      <c r="BW283" s="392">
        <f t="shared" si="413"/>
        <v>0</v>
      </c>
      <c r="BX283" s="392">
        <f t="shared" si="414"/>
        <v>0</v>
      </c>
      <c r="BY283" s="405">
        <f t="shared" si="415"/>
        <v>0</v>
      </c>
      <c r="BZ283" s="406">
        <f t="shared" si="416"/>
        <v>0</v>
      </c>
      <c r="CA283" s="391" t="str">
        <f t="shared" si="417"/>
        <v>0</v>
      </c>
      <c r="CB283" s="391" t="str">
        <f t="shared" si="418"/>
        <v>0</v>
      </c>
      <c r="CC283" s="405">
        <f t="shared" si="419"/>
        <v>0</v>
      </c>
      <c r="CD283" s="405" t="str">
        <f t="shared" si="420"/>
        <v>0m0</v>
      </c>
      <c r="CE283" s="392">
        <f t="shared" si="421"/>
        <v>0</v>
      </c>
      <c r="CF283" s="392">
        <f t="shared" si="422"/>
        <v>0</v>
      </c>
      <c r="CG283" s="405">
        <f t="shared" si="423"/>
        <v>0</v>
      </c>
      <c r="CH283" s="406">
        <f t="shared" si="424"/>
        <v>0</v>
      </c>
      <c r="CI283" s="391" t="str">
        <f t="shared" si="425"/>
        <v>0</v>
      </c>
      <c r="CJ283" s="391" t="str">
        <f t="shared" si="426"/>
        <v>0</v>
      </c>
      <c r="CK283" s="405">
        <f t="shared" si="427"/>
        <v>0</v>
      </c>
      <c r="CL283" s="405" t="str">
        <f t="shared" si="428"/>
        <v>0m0</v>
      </c>
      <c r="CM283" s="392">
        <f t="shared" si="429"/>
        <v>0</v>
      </c>
      <c r="CN283" s="392">
        <f t="shared" si="430"/>
        <v>0</v>
      </c>
      <c r="CO283" s="405">
        <f t="shared" si="431"/>
        <v>0</v>
      </c>
      <c r="CP283" s="406">
        <f t="shared" si="432"/>
        <v>0</v>
      </c>
      <c r="CQ283" s="391" t="str">
        <f t="shared" si="433"/>
        <v>0</v>
      </c>
      <c r="CR283" s="391" t="str">
        <f t="shared" si="434"/>
        <v>0</v>
      </c>
      <c r="CS283" s="405">
        <f t="shared" si="435"/>
        <v>0</v>
      </c>
      <c r="CT283" s="405" t="str">
        <f t="shared" si="436"/>
        <v>0m0</v>
      </c>
      <c r="CU283" s="405">
        <f t="shared" si="437"/>
        <v>0</v>
      </c>
      <c r="CV283" s="405">
        <f t="shared" si="438"/>
        <v>0</v>
      </c>
      <c r="CW283" s="405">
        <f t="shared" si="439"/>
        <v>0</v>
      </c>
      <c r="CX283" s="405">
        <f t="shared" si="440"/>
        <v>0</v>
      </c>
      <c r="CY283" s="405">
        <f t="shared" si="441"/>
        <v>0</v>
      </c>
      <c r="CZ283" s="405" t="str">
        <f t="shared" si="442"/>
        <v/>
      </c>
      <c r="DA283" s="405" t="str">
        <f t="shared" si="443"/>
        <v/>
      </c>
      <c r="DB283" s="405" t="str">
        <f t="shared" si="444"/>
        <v/>
      </c>
      <c r="DC283" s="405" t="str">
        <f t="shared" si="445"/>
        <v/>
      </c>
      <c r="DD283" s="405" t="str">
        <f t="shared" si="446"/>
        <v/>
      </c>
      <c r="DE283" s="405"/>
      <c r="DG283" s="405" t="str">
        <f t="shared" si="447"/>
        <v/>
      </c>
      <c r="DH283" s="405" t="str">
        <f t="shared" si="448"/>
        <v/>
      </c>
      <c r="DI283" s="405">
        <f t="shared" si="449"/>
        <v>0</v>
      </c>
      <c r="DJ283" s="405" t="str">
        <f t="shared" si="450"/>
        <v/>
      </c>
      <c r="DK283" s="405" t="str">
        <f t="shared" si="451"/>
        <v/>
      </c>
      <c r="DL283" s="405" t="str">
        <f t="shared" si="452"/>
        <v/>
      </c>
      <c r="DM283" s="405" t="str">
        <f t="shared" si="453"/>
        <v/>
      </c>
      <c r="DN283" s="405" t="str">
        <f t="shared" si="454"/>
        <v/>
      </c>
      <c r="DO283" s="405" t="str">
        <f t="shared" si="455"/>
        <v/>
      </c>
      <c r="DS283" s="386">
        <f t="shared" si="458"/>
        <v>0</v>
      </c>
      <c r="DT283" s="386">
        <f t="shared" si="456"/>
        <v>0</v>
      </c>
      <c r="DU283" s="404">
        <f t="shared" si="457"/>
        <v>0</v>
      </c>
    </row>
    <row r="284" spans="1:125" s="404" customFormat="1" ht="18" hidden="1" customHeight="1">
      <c r="A284" s="140" t="str">
        <f t="shared" si="381"/>
        <v/>
      </c>
      <c r="B284" s="153"/>
      <c r="C284" s="31" t="str">
        <f>IF(B284="","",VLOOKUP(B284,学連登録!$C$2:$G$3000,2,FALSE))</f>
        <v/>
      </c>
      <c r="D284" s="32" t="str">
        <f>IF(B284="","",VLOOKUP(B284,学連登録!$C$2:$G$3000,3,FALSE))</f>
        <v/>
      </c>
      <c r="E284" s="33" t="str">
        <f>IF(B284="","",VLOOKUP(B284,学連登録!$C$2:$G$3000,4,FALSE))</f>
        <v/>
      </c>
      <c r="F284" s="376" t="str">
        <f>IF(B284="","",VLOOKUP(B284,学連登録!$C$2:$I$3000,7,FALSE))</f>
        <v/>
      </c>
      <c r="G284" s="154"/>
      <c r="H284" s="915"/>
      <c r="I284" s="916"/>
      <c r="J284" s="155"/>
      <c r="K284" s="887"/>
      <c r="L284" s="888"/>
      <c r="M284" s="155"/>
      <c r="N284" s="881"/>
      <c r="O284" s="882"/>
      <c r="P284" s="154"/>
      <c r="Q284" s="887"/>
      <c r="R284" s="888"/>
      <c r="S284" s="154"/>
      <c r="T284" s="887"/>
      <c r="U284" s="888"/>
      <c r="V284" s="101" t="str">
        <f>IF(B284="","",VLOOKUP(B284,学連登録!$C$2:$H$3000,6,FALSE))</f>
        <v/>
      </c>
      <c r="W284" s="370"/>
      <c r="X284" s="152"/>
      <c r="Y284" s="116" t="str">
        <f t="shared" si="459"/>
        <v/>
      </c>
      <c r="Z284" s="97" t="str">
        <f>IF(G284="","",VLOOKUP(G284,種目名!$O$5:$T$104,3,0))</f>
        <v/>
      </c>
      <c r="AA284" s="98" t="str">
        <f>IF(J284="","",VLOOKUP(J284,種目名!$O$5:$T$104,3,0))</f>
        <v/>
      </c>
      <c r="AB284" s="117" t="str">
        <f>IF(M284="","",VLOOKUP(M284,種目名!$O$5:$T$104,3,0))</f>
        <v/>
      </c>
      <c r="AC284" s="117" t="str">
        <f>IF(P284="","",VLOOKUP(AF284,種目名!$O$5:$T$104,3,0))</f>
        <v/>
      </c>
      <c r="AD284" s="118" t="str">
        <f>IF(S284="","",VLOOKUP(AI284,種目名!$O$5:$T$104,3,0))</f>
        <v/>
      </c>
      <c r="AE284" s="115">
        <f t="shared" si="460"/>
        <v>0</v>
      </c>
      <c r="AF284" s="152" t="str">
        <f t="shared" si="461"/>
        <v/>
      </c>
      <c r="AG284" s="152" t="str">
        <f t="shared" si="462"/>
        <v/>
      </c>
      <c r="AH284" s="115">
        <f t="shared" si="463"/>
        <v>0</v>
      </c>
      <c r="AI284" s="152" t="str">
        <f t="shared" si="464"/>
        <v/>
      </c>
      <c r="AJ284" s="152" t="str">
        <f t="shared" si="465"/>
        <v/>
      </c>
      <c r="AK284" s="383"/>
      <c r="AL284" s="166">
        <f t="shared" si="382"/>
        <v>0</v>
      </c>
      <c r="AM284" s="392">
        <f t="shared" si="383"/>
        <v>0</v>
      </c>
      <c r="AN284" s="392">
        <f>COUNTIF($B$12:B284,B284)</f>
        <v>0</v>
      </c>
      <c r="AO284" s="392"/>
      <c r="AP284" s="392" t="str">
        <f t="shared" si="384"/>
        <v/>
      </c>
      <c r="AQ284" s="392" t="str">
        <f t="shared" si="385"/>
        <v/>
      </c>
      <c r="AR284" s="392" t="str">
        <f t="shared" si="386"/>
        <v/>
      </c>
      <c r="AS284" s="392" t="str">
        <f t="shared" si="387"/>
        <v/>
      </c>
      <c r="AT284" s="392">
        <f t="shared" si="388"/>
        <v>0</v>
      </c>
      <c r="AU284" s="392" t="str">
        <f t="shared" si="389"/>
        <v/>
      </c>
      <c r="AV284" s="392" t="str">
        <f t="shared" si="390"/>
        <v/>
      </c>
      <c r="AW284" s="392" t="str">
        <f t="shared" si="391"/>
        <v/>
      </c>
      <c r="AX284" s="392" t="str">
        <f t="shared" si="392"/>
        <v/>
      </c>
      <c r="AY284" s="392" t="str">
        <f t="shared" si="393"/>
        <v/>
      </c>
      <c r="AZ284" s="392" t="str">
        <f t="shared" si="394"/>
        <v/>
      </c>
      <c r="BA284" s="392" t="str">
        <f t="shared" si="395"/>
        <v/>
      </c>
      <c r="BB284" s="392" t="str">
        <f t="shared" si="396"/>
        <v/>
      </c>
      <c r="BC284" s="392" t="str">
        <f t="shared" si="397"/>
        <v/>
      </c>
      <c r="BD284" s="396" t="str">
        <f t="shared" si="398"/>
        <v/>
      </c>
      <c r="BE284" s="386">
        <f t="shared" si="399"/>
        <v>0</v>
      </c>
      <c r="BF284" s="152"/>
      <c r="BG284" s="392">
        <f t="shared" si="400"/>
        <v>0</v>
      </c>
      <c r="BH284" s="392">
        <f t="shared" si="401"/>
        <v>0</v>
      </c>
      <c r="BI284" s="405">
        <f t="shared" si="402"/>
        <v>0</v>
      </c>
      <c r="BJ284" s="406">
        <f t="shared" si="378"/>
        <v>0</v>
      </c>
      <c r="BK284" s="391" t="str">
        <f t="shared" si="379"/>
        <v>0</v>
      </c>
      <c r="BL284" s="391" t="str">
        <f t="shared" si="380"/>
        <v>0</v>
      </c>
      <c r="BM284" s="405">
        <f t="shared" si="403"/>
        <v>0</v>
      </c>
      <c r="BN284" s="405" t="str">
        <f t="shared" si="404"/>
        <v>0m0</v>
      </c>
      <c r="BO284" s="392">
        <f t="shared" si="405"/>
        <v>0</v>
      </c>
      <c r="BP284" s="392">
        <f t="shared" si="406"/>
        <v>0</v>
      </c>
      <c r="BQ284" s="405">
        <f t="shared" si="407"/>
        <v>0</v>
      </c>
      <c r="BR284" s="406">
        <f t="shared" si="408"/>
        <v>0</v>
      </c>
      <c r="BS284" s="391" t="str">
        <f t="shared" si="409"/>
        <v>0</v>
      </c>
      <c r="BT284" s="391" t="str">
        <f t="shared" si="410"/>
        <v>0</v>
      </c>
      <c r="BU284" s="405">
        <f t="shared" si="411"/>
        <v>0</v>
      </c>
      <c r="BV284" s="405" t="str">
        <f t="shared" si="412"/>
        <v>0m0</v>
      </c>
      <c r="BW284" s="392">
        <f t="shared" si="413"/>
        <v>0</v>
      </c>
      <c r="BX284" s="392">
        <f t="shared" si="414"/>
        <v>0</v>
      </c>
      <c r="BY284" s="405">
        <f t="shared" si="415"/>
        <v>0</v>
      </c>
      <c r="BZ284" s="406">
        <f t="shared" si="416"/>
        <v>0</v>
      </c>
      <c r="CA284" s="391" t="str">
        <f t="shared" si="417"/>
        <v>0</v>
      </c>
      <c r="CB284" s="391" t="str">
        <f t="shared" si="418"/>
        <v>0</v>
      </c>
      <c r="CC284" s="405">
        <f t="shared" si="419"/>
        <v>0</v>
      </c>
      <c r="CD284" s="405" t="str">
        <f t="shared" si="420"/>
        <v>0m0</v>
      </c>
      <c r="CE284" s="392">
        <f t="shared" si="421"/>
        <v>0</v>
      </c>
      <c r="CF284" s="392">
        <f t="shared" si="422"/>
        <v>0</v>
      </c>
      <c r="CG284" s="405">
        <f t="shared" si="423"/>
        <v>0</v>
      </c>
      <c r="CH284" s="406">
        <f t="shared" si="424"/>
        <v>0</v>
      </c>
      <c r="CI284" s="391" t="str">
        <f t="shared" si="425"/>
        <v>0</v>
      </c>
      <c r="CJ284" s="391" t="str">
        <f t="shared" si="426"/>
        <v>0</v>
      </c>
      <c r="CK284" s="405">
        <f t="shared" si="427"/>
        <v>0</v>
      </c>
      <c r="CL284" s="405" t="str">
        <f t="shared" si="428"/>
        <v>0m0</v>
      </c>
      <c r="CM284" s="392">
        <f t="shared" si="429"/>
        <v>0</v>
      </c>
      <c r="CN284" s="392">
        <f t="shared" si="430"/>
        <v>0</v>
      </c>
      <c r="CO284" s="405">
        <f t="shared" si="431"/>
        <v>0</v>
      </c>
      <c r="CP284" s="406">
        <f t="shared" si="432"/>
        <v>0</v>
      </c>
      <c r="CQ284" s="391" t="str">
        <f t="shared" si="433"/>
        <v>0</v>
      </c>
      <c r="CR284" s="391" t="str">
        <f t="shared" si="434"/>
        <v>0</v>
      </c>
      <c r="CS284" s="405">
        <f t="shared" si="435"/>
        <v>0</v>
      </c>
      <c r="CT284" s="405" t="str">
        <f t="shared" si="436"/>
        <v>0m0</v>
      </c>
      <c r="CU284" s="405">
        <f t="shared" si="437"/>
        <v>0</v>
      </c>
      <c r="CV284" s="405">
        <f t="shared" si="438"/>
        <v>0</v>
      </c>
      <c r="CW284" s="405">
        <f t="shared" si="439"/>
        <v>0</v>
      </c>
      <c r="CX284" s="405">
        <f t="shared" si="440"/>
        <v>0</v>
      </c>
      <c r="CY284" s="405">
        <f t="shared" si="441"/>
        <v>0</v>
      </c>
      <c r="CZ284" s="405" t="str">
        <f t="shared" si="442"/>
        <v/>
      </c>
      <c r="DA284" s="405" t="str">
        <f t="shared" si="443"/>
        <v/>
      </c>
      <c r="DB284" s="405" t="str">
        <f t="shared" si="444"/>
        <v/>
      </c>
      <c r="DC284" s="405" t="str">
        <f t="shared" si="445"/>
        <v/>
      </c>
      <c r="DD284" s="405" t="str">
        <f t="shared" si="446"/>
        <v/>
      </c>
      <c r="DE284" s="405"/>
      <c r="DG284" s="405" t="str">
        <f t="shared" si="447"/>
        <v/>
      </c>
      <c r="DH284" s="405" t="str">
        <f t="shared" si="448"/>
        <v/>
      </c>
      <c r="DI284" s="405">
        <f t="shared" si="449"/>
        <v>0</v>
      </c>
      <c r="DJ284" s="405" t="str">
        <f t="shared" si="450"/>
        <v/>
      </c>
      <c r="DK284" s="405" t="str">
        <f t="shared" si="451"/>
        <v/>
      </c>
      <c r="DL284" s="405" t="str">
        <f t="shared" si="452"/>
        <v/>
      </c>
      <c r="DM284" s="405" t="str">
        <f t="shared" si="453"/>
        <v/>
      </c>
      <c r="DN284" s="405" t="str">
        <f t="shared" si="454"/>
        <v/>
      </c>
      <c r="DO284" s="405" t="str">
        <f t="shared" si="455"/>
        <v/>
      </c>
      <c r="DS284" s="386">
        <f t="shared" si="458"/>
        <v>0</v>
      </c>
      <c r="DT284" s="386">
        <f t="shared" si="456"/>
        <v>0</v>
      </c>
      <c r="DU284" s="404">
        <f t="shared" si="457"/>
        <v>0</v>
      </c>
    </row>
    <row r="285" spans="1:125" s="404" customFormat="1" ht="18" hidden="1" customHeight="1">
      <c r="A285" s="140" t="str">
        <f t="shared" si="381"/>
        <v/>
      </c>
      <c r="B285" s="153"/>
      <c r="C285" s="31" t="str">
        <f>IF(B285="","",VLOOKUP(B285,学連登録!$C$2:$G$3000,2,FALSE))</f>
        <v/>
      </c>
      <c r="D285" s="32" t="str">
        <f>IF(B285="","",VLOOKUP(B285,学連登録!$C$2:$G$3000,3,FALSE))</f>
        <v/>
      </c>
      <c r="E285" s="33" t="str">
        <f>IF(B285="","",VLOOKUP(B285,学連登録!$C$2:$G$3000,4,FALSE))</f>
        <v/>
      </c>
      <c r="F285" s="376" t="str">
        <f>IF(B285="","",VLOOKUP(B285,学連登録!$C$2:$I$3000,7,FALSE))</f>
        <v/>
      </c>
      <c r="G285" s="154"/>
      <c r="H285" s="915"/>
      <c r="I285" s="916"/>
      <c r="J285" s="155"/>
      <c r="K285" s="887"/>
      <c r="L285" s="888"/>
      <c r="M285" s="155"/>
      <c r="N285" s="881"/>
      <c r="O285" s="882"/>
      <c r="P285" s="154"/>
      <c r="Q285" s="887"/>
      <c r="R285" s="888"/>
      <c r="S285" s="154"/>
      <c r="T285" s="887"/>
      <c r="U285" s="888"/>
      <c r="V285" s="101" t="str">
        <f>IF(B285="","",VLOOKUP(B285,学連登録!$C$2:$H$3000,6,FALSE))</f>
        <v/>
      </c>
      <c r="W285" s="370"/>
      <c r="X285" s="152"/>
      <c r="Y285" s="116" t="str">
        <f t="shared" si="459"/>
        <v/>
      </c>
      <c r="Z285" s="97" t="str">
        <f>IF(G285="","",VLOOKUP(G285,種目名!$O$5:$T$104,3,0))</f>
        <v/>
      </c>
      <c r="AA285" s="98" t="str">
        <f>IF(J285="","",VLOOKUP(J285,種目名!$O$5:$T$104,3,0))</f>
        <v/>
      </c>
      <c r="AB285" s="117" t="str">
        <f>IF(M285="","",VLOOKUP(M285,種目名!$O$5:$T$104,3,0))</f>
        <v/>
      </c>
      <c r="AC285" s="117" t="str">
        <f>IF(P285="","",VLOOKUP(AF285,種目名!$O$5:$T$104,3,0))</f>
        <v/>
      </c>
      <c r="AD285" s="118" t="str">
        <f>IF(S285="","",VLOOKUP(AI285,種目名!$O$5:$T$104,3,0))</f>
        <v/>
      </c>
      <c r="AE285" s="115">
        <f t="shared" si="460"/>
        <v>0</v>
      </c>
      <c r="AF285" s="152" t="str">
        <f t="shared" si="461"/>
        <v/>
      </c>
      <c r="AG285" s="152" t="str">
        <f t="shared" si="462"/>
        <v/>
      </c>
      <c r="AH285" s="115">
        <f t="shared" si="463"/>
        <v>0</v>
      </c>
      <c r="AI285" s="152" t="str">
        <f t="shared" si="464"/>
        <v/>
      </c>
      <c r="AJ285" s="152" t="str">
        <f t="shared" si="465"/>
        <v/>
      </c>
      <c r="AK285" s="383"/>
      <c r="AL285" s="166">
        <f t="shared" si="382"/>
        <v>0</v>
      </c>
      <c r="AM285" s="392">
        <f t="shared" si="383"/>
        <v>0</v>
      </c>
      <c r="AN285" s="392">
        <f>COUNTIF($B$12:B285,B285)</f>
        <v>0</v>
      </c>
      <c r="AO285" s="392"/>
      <c r="AP285" s="392" t="str">
        <f t="shared" si="384"/>
        <v/>
      </c>
      <c r="AQ285" s="392" t="str">
        <f t="shared" si="385"/>
        <v/>
      </c>
      <c r="AR285" s="392" t="str">
        <f t="shared" si="386"/>
        <v/>
      </c>
      <c r="AS285" s="392" t="str">
        <f t="shared" si="387"/>
        <v/>
      </c>
      <c r="AT285" s="392">
        <f t="shared" si="388"/>
        <v>0</v>
      </c>
      <c r="AU285" s="392" t="str">
        <f t="shared" si="389"/>
        <v/>
      </c>
      <c r="AV285" s="392" t="str">
        <f t="shared" si="390"/>
        <v/>
      </c>
      <c r="AW285" s="392" t="str">
        <f t="shared" si="391"/>
        <v/>
      </c>
      <c r="AX285" s="392" t="str">
        <f t="shared" si="392"/>
        <v/>
      </c>
      <c r="AY285" s="392" t="str">
        <f t="shared" si="393"/>
        <v/>
      </c>
      <c r="AZ285" s="392" t="str">
        <f t="shared" si="394"/>
        <v/>
      </c>
      <c r="BA285" s="392" t="str">
        <f t="shared" si="395"/>
        <v/>
      </c>
      <c r="BB285" s="392" t="str">
        <f t="shared" si="396"/>
        <v/>
      </c>
      <c r="BC285" s="392" t="str">
        <f t="shared" si="397"/>
        <v/>
      </c>
      <c r="BD285" s="396" t="str">
        <f t="shared" si="398"/>
        <v/>
      </c>
      <c r="BE285" s="386">
        <f t="shared" si="399"/>
        <v>0</v>
      </c>
      <c r="BF285" s="152"/>
      <c r="BG285" s="392">
        <f t="shared" si="400"/>
        <v>0</v>
      </c>
      <c r="BH285" s="392">
        <f t="shared" si="401"/>
        <v>0</v>
      </c>
      <c r="BI285" s="405">
        <f t="shared" si="402"/>
        <v>0</v>
      </c>
      <c r="BJ285" s="406">
        <f t="shared" si="378"/>
        <v>0</v>
      </c>
      <c r="BK285" s="391" t="str">
        <f t="shared" si="379"/>
        <v>0</v>
      </c>
      <c r="BL285" s="391" t="str">
        <f t="shared" si="380"/>
        <v>0</v>
      </c>
      <c r="BM285" s="405">
        <f t="shared" si="403"/>
        <v>0</v>
      </c>
      <c r="BN285" s="405" t="str">
        <f t="shared" si="404"/>
        <v>0m0</v>
      </c>
      <c r="BO285" s="392">
        <f t="shared" si="405"/>
        <v>0</v>
      </c>
      <c r="BP285" s="392">
        <f t="shared" si="406"/>
        <v>0</v>
      </c>
      <c r="BQ285" s="405">
        <f t="shared" si="407"/>
        <v>0</v>
      </c>
      <c r="BR285" s="406">
        <f t="shared" si="408"/>
        <v>0</v>
      </c>
      <c r="BS285" s="391" t="str">
        <f t="shared" si="409"/>
        <v>0</v>
      </c>
      <c r="BT285" s="391" t="str">
        <f t="shared" si="410"/>
        <v>0</v>
      </c>
      <c r="BU285" s="405">
        <f t="shared" si="411"/>
        <v>0</v>
      </c>
      <c r="BV285" s="405" t="str">
        <f t="shared" si="412"/>
        <v>0m0</v>
      </c>
      <c r="BW285" s="392">
        <f t="shared" si="413"/>
        <v>0</v>
      </c>
      <c r="BX285" s="392">
        <f t="shared" si="414"/>
        <v>0</v>
      </c>
      <c r="BY285" s="405">
        <f t="shared" si="415"/>
        <v>0</v>
      </c>
      <c r="BZ285" s="406">
        <f t="shared" si="416"/>
        <v>0</v>
      </c>
      <c r="CA285" s="391" t="str">
        <f t="shared" si="417"/>
        <v>0</v>
      </c>
      <c r="CB285" s="391" t="str">
        <f t="shared" si="418"/>
        <v>0</v>
      </c>
      <c r="CC285" s="405">
        <f t="shared" si="419"/>
        <v>0</v>
      </c>
      <c r="CD285" s="405" t="str">
        <f t="shared" si="420"/>
        <v>0m0</v>
      </c>
      <c r="CE285" s="392">
        <f t="shared" si="421"/>
        <v>0</v>
      </c>
      <c r="CF285" s="392">
        <f t="shared" si="422"/>
        <v>0</v>
      </c>
      <c r="CG285" s="405">
        <f t="shared" si="423"/>
        <v>0</v>
      </c>
      <c r="CH285" s="406">
        <f t="shared" si="424"/>
        <v>0</v>
      </c>
      <c r="CI285" s="391" t="str">
        <f t="shared" si="425"/>
        <v>0</v>
      </c>
      <c r="CJ285" s="391" t="str">
        <f t="shared" si="426"/>
        <v>0</v>
      </c>
      <c r="CK285" s="405">
        <f t="shared" si="427"/>
        <v>0</v>
      </c>
      <c r="CL285" s="405" t="str">
        <f t="shared" si="428"/>
        <v>0m0</v>
      </c>
      <c r="CM285" s="392">
        <f t="shared" si="429"/>
        <v>0</v>
      </c>
      <c r="CN285" s="392">
        <f t="shared" si="430"/>
        <v>0</v>
      </c>
      <c r="CO285" s="405">
        <f t="shared" si="431"/>
        <v>0</v>
      </c>
      <c r="CP285" s="406">
        <f t="shared" si="432"/>
        <v>0</v>
      </c>
      <c r="CQ285" s="391" t="str">
        <f t="shared" si="433"/>
        <v>0</v>
      </c>
      <c r="CR285" s="391" t="str">
        <f t="shared" si="434"/>
        <v>0</v>
      </c>
      <c r="CS285" s="405">
        <f t="shared" si="435"/>
        <v>0</v>
      </c>
      <c r="CT285" s="405" t="str">
        <f t="shared" si="436"/>
        <v>0m0</v>
      </c>
      <c r="CU285" s="405">
        <f t="shared" si="437"/>
        <v>0</v>
      </c>
      <c r="CV285" s="405">
        <f t="shared" si="438"/>
        <v>0</v>
      </c>
      <c r="CW285" s="405">
        <f t="shared" si="439"/>
        <v>0</v>
      </c>
      <c r="CX285" s="405">
        <f t="shared" si="440"/>
        <v>0</v>
      </c>
      <c r="CY285" s="405">
        <f t="shared" si="441"/>
        <v>0</v>
      </c>
      <c r="CZ285" s="405" t="str">
        <f t="shared" si="442"/>
        <v/>
      </c>
      <c r="DA285" s="405" t="str">
        <f t="shared" si="443"/>
        <v/>
      </c>
      <c r="DB285" s="405" t="str">
        <f t="shared" si="444"/>
        <v/>
      </c>
      <c r="DC285" s="405" t="str">
        <f t="shared" si="445"/>
        <v/>
      </c>
      <c r="DD285" s="405" t="str">
        <f t="shared" si="446"/>
        <v/>
      </c>
      <c r="DE285" s="405"/>
      <c r="DG285" s="405" t="str">
        <f t="shared" si="447"/>
        <v/>
      </c>
      <c r="DH285" s="405" t="str">
        <f t="shared" si="448"/>
        <v/>
      </c>
      <c r="DI285" s="405">
        <f t="shared" si="449"/>
        <v>0</v>
      </c>
      <c r="DJ285" s="405" t="str">
        <f t="shared" si="450"/>
        <v/>
      </c>
      <c r="DK285" s="405" t="str">
        <f t="shared" si="451"/>
        <v/>
      </c>
      <c r="DL285" s="405" t="str">
        <f t="shared" si="452"/>
        <v/>
      </c>
      <c r="DM285" s="405" t="str">
        <f t="shared" si="453"/>
        <v/>
      </c>
      <c r="DN285" s="405" t="str">
        <f t="shared" si="454"/>
        <v/>
      </c>
      <c r="DO285" s="405" t="str">
        <f t="shared" si="455"/>
        <v/>
      </c>
      <c r="DS285" s="386">
        <f t="shared" si="458"/>
        <v>0</v>
      </c>
      <c r="DT285" s="386">
        <f t="shared" si="456"/>
        <v>0</v>
      </c>
      <c r="DU285" s="404">
        <f t="shared" si="457"/>
        <v>0</v>
      </c>
    </row>
    <row r="286" spans="1:125" s="404" customFormat="1" ht="18" hidden="1" customHeight="1">
      <c r="A286" s="140" t="str">
        <f t="shared" si="381"/>
        <v/>
      </c>
      <c r="B286" s="153"/>
      <c r="C286" s="31" t="str">
        <f>IF(B286="","",VLOOKUP(B286,学連登録!$C$2:$G$3000,2,FALSE))</f>
        <v/>
      </c>
      <c r="D286" s="32" t="str">
        <f>IF(B286="","",VLOOKUP(B286,学連登録!$C$2:$G$3000,3,FALSE))</f>
        <v/>
      </c>
      <c r="E286" s="33" t="str">
        <f>IF(B286="","",VLOOKUP(B286,学連登録!$C$2:$G$3000,4,FALSE))</f>
        <v/>
      </c>
      <c r="F286" s="376" t="str">
        <f>IF(B286="","",VLOOKUP(B286,学連登録!$C$2:$I$3000,7,FALSE))</f>
        <v/>
      </c>
      <c r="G286" s="154"/>
      <c r="H286" s="915"/>
      <c r="I286" s="916"/>
      <c r="J286" s="155"/>
      <c r="K286" s="887"/>
      <c r="L286" s="888"/>
      <c r="M286" s="155"/>
      <c r="N286" s="881"/>
      <c r="O286" s="882"/>
      <c r="P286" s="154"/>
      <c r="Q286" s="887"/>
      <c r="R286" s="888"/>
      <c r="S286" s="154"/>
      <c r="T286" s="887"/>
      <c r="U286" s="888"/>
      <c r="V286" s="101" t="str">
        <f>IF(B286="","",VLOOKUP(B286,学連登録!$C$2:$H$3000,6,FALSE))</f>
        <v/>
      </c>
      <c r="W286" s="370"/>
      <c r="X286" s="152"/>
      <c r="Y286" s="116" t="str">
        <f t="shared" si="459"/>
        <v/>
      </c>
      <c r="Z286" s="97" t="str">
        <f>IF(G286="","",VLOOKUP(G286,種目名!$O$5:$T$104,3,0))</f>
        <v/>
      </c>
      <c r="AA286" s="98" t="str">
        <f>IF(J286="","",VLOOKUP(J286,種目名!$O$5:$T$104,3,0))</f>
        <v/>
      </c>
      <c r="AB286" s="117" t="str">
        <f>IF(M286="","",VLOOKUP(M286,種目名!$O$5:$T$104,3,0))</f>
        <v/>
      </c>
      <c r="AC286" s="117" t="str">
        <f>IF(P286="","",VLOOKUP(AF286,種目名!$O$5:$T$104,3,0))</f>
        <v/>
      </c>
      <c r="AD286" s="118" t="str">
        <f>IF(S286="","",VLOOKUP(AI286,種目名!$O$5:$T$104,3,0))</f>
        <v/>
      </c>
      <c r="AE286" s="115">
        <f t="shared" si="460"/>
        <v>0</v>
      </c>
      <c r="AF286" s="152" t="str">
        <f t="shared" si="461"/>
        <v/>
      </c>
      <c r="AG286" s="152" t="str">
        <f t="shared" si="462"/>
        <v/>
      </c>
      <c r="AH286" s="115">
        <f t="shared" si="463"/>
        <v>0</v>
      </c>
      <c r="AI286" s="152" t="str">
        <f t="shared" si="464"/>
        <v/>
      </c>
      <c r="AJ286" s="152" t="str">
        <f t="shared" si="465"/>
        <v/>
      </c>
      <c r="AK286" s="383"/>
      <c r="AL286" s="166">
        <f t="shared" si="382"/>
        <v>0</v>
      </c>
      <c r="AM286" s="392">
        <f t="shared" si="383"/>
        <v>0</v>
      </c>
      <c r="AN286" s="392">
        <f>COUNTIF($B$12:B286,B286)</f>
        <v>0</v>
      </c>
      <c r="AO286" s="392"/>
      <c r="AP286" s="392" t="str">
        <f t="shared" si="384"/>
        <v/>
      </c>
      <c r="AQ286" s="392" t="str">
        <f t="shared" si="385"/>
        <v/>
      </c>
      <c r="AR286" s="392" t="str">
        <f t="shared" si="386"/>
        <v/>
      </c>
      <c r="AS286" s="392" t="str">
        <f t="shared" si="387"/>
        <v/>
      </c>
      <c r="AT286" s="392">
        <f t="shared" si="388"/>
        <v>0</v>
      </c>
      <c r="AU286" s="392" t="str">
        <f t="shared" si="389"/>
        <v/>
      </c>
      <c r="AV286" s="392" t="str">
        <f t="shared" si="390"/>
        <v/>
      </c>
      <c r="AW286" s="392" t="str">
        <f t="shared" si="391"/>
        <v/>
      </c>
      <c r="AX286" s="392" t="str">
        <f t="shared" si="392"/>
        <v/>
      </c>
      <c r="AY286" s="392" t="str">
        <f t="shared" si="393"/>
        <v/>
      </c>
      <c r="AZ286" s="392" t="str">
        <f t="shared" si="394"/>
        <v/>
      </c>
      <c r="BA286" s="392" t="str">
        <f t="shared" si="395"/>
        <v/>
      </c>
      <c r="BB286" s="392" t="str">
        <f t="shared" si="396"/>
        <v/>
      </c>
      <c r="BC286" s="392" t="str">
        <f t="shared" si="397"/>
        <v/>
      </c>
      <c r="BD286" s="396" t="str">
        <f t="shared" si="398"/>
        <v/>
      </c>
      <c r="BE286" s="386">
        <f t="shared" si="399"/>
        <v>0</v>
      </c>
      <c r="BF286" s="152"/>
      <c r="BG286" s="392">
        <f t="shared" si="400"/>
        <v>0</v>
      </c>
      <c r="BH286" s="392">
        <f t="shared" si="401"/>
        <v>0</v>
      </c>
      <c r="BI286" s="405">
        <f t="shared" si="402"/>
        <v>0</v>
      </c>
      <c r="BJ286" s="406">
        <f t="shared" si="378"/>
        <v>0</v>
      </c>
      <c r="BK286" s="391" t="str">
        <f t="shared" si="379"/>
        <v>0</v>
      </c>
      <c r="BL286" s="391" t="str">
        <f t="shared" si="380"/>
        <v>0</v>
      </c>
      <c r="BM286" s="405">
        <f t="shared" si="403"/>
        <v>0</v>
      </c>
      <c r="BN286" s="405" t="str">
        <f t="shared" si="404"/>
        <v>0m0</v>
      </c>
      <c r="BO286" s="392">
        <f t="shared" si="405"/>
        <v>0</v>
      </c>
      <c r="BP286" s="392">
        <f t="shared" si="406"/>
        <v>0</v>
      </c>
      <c r="BQ286" s="405">
        <f t="shared" si="407"/>
        <v>0</v>
      </c>
      <c r="BR286" s="406">
        <f t="shared" si="408"/>
        <v>0</v>
      </c>
      <c r="BS286" s="391" t="str">
        <f t="shared" si="409"/>
        <v>0</v>
      </c>
      <c r="BT286" s="391" t="str">
        <f t="shared" si="410"/>
        <v>0</v>
      </c>
      <c r="BU286" s="405">
        <f t="shared" si="411"/>
        <v>0</v>
      </c>
      <c r="BV286" s="405" t="str">
        <f t="shared" si="412"/>
        <v>0m0</v>
      </c>
      <c r="BW286" s="392">
        <f t="shared" si="413"/>
        <v>0</v>
      </c>
      <c r="BX286" s="392">
        <f t="shared" si="414"/>
        <v>0</v>
      </c>
      <c r="BY286" s="405">
        <f t="shared" si="415"/>
        <v>0</v>
      </c>
      <c r="BZ286" s="406">
        <f t="shared" si="416"/>
        <v>0</v>
      </c>
      <c r="CA286" s="391" t="str">
        <f t="shared" si="417"/>
        <v>0</v>
      </c>
      <c r="CB286" s="391" t="str">
        <f t="shared" si="418"/>
        <v>0</v>
      </c>
      <c r="CC286" s="405">
        <f t="shared" si="419"/>
        <v>0</v>
      </c>
      <c r="CD286" s="405" t="str">
        <f t="shared" si="420"/>
        <v>0m0</v>
      </c>
      <c r="CE286" s="392">
        <f t="shared" si="421"/>
        <v>0</v>
      </c>
      <c r="CF286" s="392">
        <f t="shared" si="422"/>
        <v>0</v>
      </c>
      <c r="CG286" s="405">
        <f t="shared" si="423"/>
        <v>0</v>
      </c>
      <c r="CH286" s="406">
        <f t="shared" si="424"/>
        <v>0</v>
      </c>
      <c r="CI286" s="391" t="str">
        <f t="shared" si="425"/>
        <v>0</v>
      </c>
      <c r="CJ286" s="391" t="str">
        <f t="shared" si="426"/>
        <v>0</v>
      </c>
      <c r="CK286" s="405">
        <f t="shared" si="427"/>
        <v>0</v>
      </c>
      <c r="CL286" s="405" t="str">
        <f t="shared" si="428"/>
        <v>0m0</v>
      </c>
      <c r="CM286" s="392">
        <f t="shared" si="429"/>
        <v>0</v>
      </c>
      <c r="CN286" s="392">
        <f t="shared" si="430"/>
        <v>0</v>
      </c>
      <c r="CO286" s="405">
        <f t="shared" si="431"/>
        <v>0</v>
      </c>
      <c r="CP286" s="406">
        <f t="shared" si="432"/>
        <v>0</v>
      </c>
      <c r="CQ286" s="391" t="str">
        <f t="shared" si="433"/>
        <v>0</v>
      </c>
      <c r="CR286" s="391" t="str">
        <f t="shared" si="434"/>
        <v>0</v>
      </c>
      <c r="CS286" s="405">
        <f t="shared" si="435"/>
        <v>0</v>
      </c>
      <c r="CT286" s="405" t="str">
        <f t="shared" si="436"/>
        <v>0m0</v>
      </c>
      <c r="CU286" s="405">
        <f t="shared" si="437"/>
        <v>0</v>
      </c>
      <c r="CV286" s="405">
        <f t="shared" si="438"/>
        <v>0</v>
      </c>
      <c r="CW286" s="405">
        <f t="shared" si="439"/>
        <v>0</v>
      </c>
      <c r="CX286" s="405">
        <f t="shared" si="440"/>
        <v>0</v>
      </c>
      <c r="CY286" s="405">
        <f t="shared" si="441"/>
        <v>0</v>
      </c>
      <c r="CZ286" s="405" t="str">
        <f t="shared" si="442"/>
        <v/>
      </c>
      <c r="DA286" s="405" t="str">
        <f t="shared" si="443"/>
        <v/>
      </c>
      <c r="DB286" s="405" t="str">
        <f t="shared" si="444"/>
        <v/>
      </c>
      <c r="DC286" s="405" t="str">
        <f t="shared" si="445"/>
        <v/>
      </c>
      <c r="DD286" s="405" t="str">
        <f t="shared" si="446"/>
        <v/>
      </c>
      <c r="DE286" s="405"/>
      <c r="DG286" s="405" t="str">
        <f t="shared" si="447"/>
        <v/>
      </c>
      <c r="DH286" s="405" t="str">
        <f t="shared" si="448"/>
        <v/>
      </c>
      <c r="DI286" s="405">
        <f t="shared" si="449"/>
        <v>0</v>
      </c>
      <c r="DJ286" s="405" t="str">
        <f t="shared" si="450"/>
        <v/>
      </c>
      <c r="DK286" s="405" t="str">
        <f t="shared" si="451"/>
        <v/>
      </c>
      <c r="DL286" s="405" t="str">
        <f t="shared" si="452"/>
        <v/>
      </c>
      <c r="DM286" s="405" t="str">
        <f t="shared" si="453"/>
        <v/>
      </c>
      <c r="DN286" s="405" t="str">
        <f t="shared" si="454"/>
        <v/>
      </c>
      <c r="DO286" s="405" t="str">
        <f t="shared" si="455"/>
        <v/>
      </c>
      <c r="DS286" s="386">
        <f t="shared" si="458"/>
        <v>0</v>
      </c>
      <c r="DT286" s="386">
        <f t="shared" si="456"/>
        <v>0</v>
      </c>
      <c r="DU286" s="404">
        <f t="shared" si="457"/>
        <v>0</v>
      </c>
    </row>
    <row r="287" spans="1:125" s="404" customFormat="1" ht="18" hidden="1" customHeight="1">
      <c r="A287" s="140" t="str">
        <f t="shared" si="381"/>
        <v/>
      </c>
      <c r="B287" s="153"/>
      <c r="C287" s="31" t="str">
        <f>IF(B287="","",VLOOKUP(B287,学連登録!$C$2:$G$3000,2,FALSE))</f>
        <v/>
      </c>
      <c r="D287" s="32" t="str">
        <f>IF(B287="","",VLOOKUP(B287,学連登録!$C$2:$G$3000,3,FALSE))</f>
        <v/>
      </c>
      <c r="E287" s="33" t="str">
        <f>IF(B287="","",VLOOKUP(B287,学連登録!$C$2:$G$3000,4,FALSE))</f>
        <v/>
      </c>
      <c r="F287" s="376" t="str">
        <f>IF(B287="","",VLOOKUP(B287,学連登録!$C$2:$I$3000,7,FALSE))</f>
        <v/>
      </c>
      <c r="G287" s="154"/>
      <c r="H287" s="915"/>
      <c r="I287" s="916"/>
      <c r="J287" s="155"/>
      <c r="K287" s="887"/>
      <c r="L287" s="888"/>
      <c r="M287" s="155"/>
      <c r="N287" s="881"/>
      <c r="O287" s="882"/>
      <c r="P287" s="154"/>
      <c r="Q287" s="887"/>
      <c r="R287" s="888"/>
      <c r="S287" s="154"/>
      <c r="T287" s="887"/>
      <c r="U287" s="888"/>
      <c r="V287" s="101" t="str">
        <f>IF(B287="","",VLOOKUP(B287,学連登録!$C$2:$H$3000,6,FALSE))</f>
        <v/>
      </c>
      <c r="W287" s="370"/>
      <c r="X287" s="152"/>
      <c r="Y287" s="116" t="str">
        <f t="shared" si="459"/>
        <v/>
      </c>
      <c r="Z287" s="97" t="str">
        <f>IF(G287="","",VLOOKUP(G287,種目名!$O$5:$T$104,3,0))</f>
        <v/>
      </c>
      <c r="AA287" s="98" t="str">
        <f>IF(J287="","",VLOOKUP(J287,種目名!$O$5:$T$104,3,0))</f>
        <v/>
      </c>
      <c r="AB287" s="117" t="str">
        <f>IF(M287="","",VLOOKUP(M287,種目名!$O$5:$T$104,3,0))</f>
        <v/>
      </c>
      <c r="AC287" s="117" t="str">
        <f>IF(P287="","",VLOOKUP(AF287,種目名!$O$5:$T$104,3,0))</f>
        <v/>
      </c>
      <c r="AD287" s="118" t="str">
        <f>IF(S287="","",VLOOKUP(AI287,種目名!$O$5:$T$104,3,0))</f>
        <v/>
      </c>
      <c r="AE287" s="115">
        <f t="shared" si="460"/>
        <v>0</v>
      </c>
      <c r="AF287" s="152" t="str">
        <f t="shared" si="461"/>
        <v/>
      </c>
      <c r="AG287" s="152" t="str">
        <f t="shared" si="462"/>
        <v/>
      </c>
      <c r="AH287" s="115">
        <f t="shared" si="463"/>
        <v>0</v>
      </c>
      <c r="AI287" s="152" t="str">
        <f t="shared" si="464"/>
        <v/>
      </c>
      <c r="AJ287" s="152" t="str">
        <f t="shared" si="465"/>
        <v/>
      </c>
      <c r="AK287" s="383"/>
      <c r="AL287" s="166">
        <f t="shared" si="382"/>
        <v>0</v>
      </c>
      <c r="AM287" s="392">
        <f t="shared" si="383"/>
        <v>0</v>
      </c>
      <c r="AN287" s="392">
        <f>COUNTIF($B$12:B287,B287)</f>
        <v>0</v>
      </c>
      <c r="AO287" s="392"/>
      <c r="AP287" s="392" t="str">
        <f t="shared" si="384"/>
        <v/>
      </c>
      <c r="AQ287" s="392" t="str">
        <f t="shared" si="385"/>
        <v/>
      </c>
      <c r="AR287" s="392" t="str">
        <f t="shared" si="386"/>
        <v/>
      </c>
      <c r="AS287" s="392" t="str">
        <f t="shared" si="387"/>
        <v/>
      </c>
      <c r="AT287" s="392">
        <f t="shared" si="388"/>
        <v>0</v>
      </c>
      <c r="AU287" s="392" t="str">
        <f t="shared" si="389"/>
        <v/>
      </c>
      <c r="AV287" s="392" t="str">
        <f t="shared" si="390"/>
        <v/>
      </c>
      <c r="AW287" s="392" t="str">
        <f t="shared" si="391"/>
        <v/>
      </c>
      <c r="AX287" s="392" t="str">
        <f t="shared" si="392"/>
        <v/>
      </c>
      <c r="AY287" s="392" t="str">
        <f t="shared" si="393"/>
        <v/>
      </c>
      <c r="AZ287" s="392" t="str">
        <f t="shared" si="394"/>
        <v/>
      </c>
      <c r="BA287" s="392" t="str">
        <f t="shared" si="395"/>
        <v/>
      </c>
      <c r="BB287" s="392" t="str">
        <f t="shared" si="396"/>
        <v/>
      </c>
      <c r="BC287" s="392" t="str">
        <f t="shared" si="397"/>
        <v/>
      </c>
      <c r="BD287" s="396" t="str">
        <f t="shared" si="398"/>
        <v/>
      </c>
      <c r="BE287" s="386">
        <f t="shared" si="399"/>
        <v>0</v>
      </c>
      <c r="BF287" s="152"/>
      <c r="BG287" s="392">
        <f t="shared" si="400"/>
        <v>0</v>
      </c>
      <c r="BH287" s="392">
        <f t="shared" si="401"/>
        <v>0</v>
      </c>
      <c r="BI287" s="405">
        <f t="shared" si="402"/>
        <v>0</v>
      </c>
      <c r="BJ287" s="406">
        <f t="shared" si="378"/>
        <v>0</v>
      </c>
      <c r="BK287" s="391" t="str">
        <f t="shared" si="379"/>
        <v>0</v>
      </c>
      <c r="BL287" s="391" t="str">
        <f t="shared" si="380"/>
        <v>0</v>
      </c>
      <c r="BM287" s="405">
        <f t="shared" si="403"/>
        <v>0</v>
      </c>
      <c r="BN287" s="405" t="str">
        <f t="shared" si="404"/>
        <v>0m0</v>
      </c>
      <c r="BO287" s="392">
        <f t="shared" si="405"/>
        <v>0</v>
      </c>
      <c r="BP287" s="392">
        <f t="shared" si="406"/>
        <v>0</v>
      </c>
      <c r="BQ287" s="405">
        <f t="shared" si="407"/>
        <v>0</v>
      </c>
      <c r="BR287" s="406">
        <f t="shared" si="408"/>
        <v>0</v>
      </c>
      <c r="BS287" s="391" t="str">
        <f t="shared" si="409"/>
        <v>0</v>
      </c>
      <c r="BT287" s="391" t="str">
        <f t="shared" si="410"/>
        <v>0</v>
      </c>
      <c r="BU287" s="405">
        <f t="shared" si="411"/>
        <v>0</v>
      </c>
      <c r="BV287" s="405" t="str">
        <f t="shared" si="412"/>
        <v>0m0</v>
      </c>
      <c r="BW287" s="392">
        <f t="shared" si="413"/>
        <v>0</v>
      </c>
      <c r="BX287" s="392">
        <f t="shared" si="414"/>
        <v>0</v>
      </c>
      <c r="BY287" s="405">
        <f t="shared" si="415"/>
        <v>0</v>
      </c>
      <c r="BZ287" s="406">
        <f t="shared" si="416"/>
        <v>0</v>
      </c>
      <c r="CA287" s="391" t="str">
        <f t="shared" si="417"/>
        <v>0</v>
      </c>
      <c r="CB287" s="391" t="str">
        <f t="shared" si="418"/>
        <v>0</v>
      </c>
      <c r="CC287" s="405">
        <f t="shared" si="419"/>
        <v>0</v>
      </c>
      <c r="CD287" s="405" t="str">
        <f t="shared" si="420"/>
        <v>0m0</v>
      </c>
      <c r="CE287" s="392">
        <f t="shared" si="421"/>
        <v>0</v>
      </c>
      <c r="CF287" s="392">
        <f t="shared" si="422"/>
        <v>0</v>
      </c>
      <c r="CG287" s="405">
        <f t="shared" si="423"/>
        <v>0</v>
      </c>
      <c r="CH287" s="406">
        <f t="shared" si="424"/>
        <v>0</v>
      </c>
      <c r="CI287" s="391" t="str">
        <f t="shared" si="425"/>
        <v>0</v>
      </c>
      <c r="CJ287" s="391" t="str">
        <f t="shared" si="426"/>
        <v>0</v>
      </c>
      <c r="CK287" s="405">
        <f t="shared" si="427"/>
        <v>0</v>
      </c>
      <c r="CL287" s="405" t="str">
        <f t="shared" si="428"/>
        <v>0m0</v>
      </c>
      <c r="CM287" s="392">
        <f t="shared" si="429"/>
        <v>0</v>
      </c>
      <c r="CN287" s="392">
        <f t="shared" si="430"/>
        <v>0</v>
      </c>
      <c r="CO287" s="405">
        <f t="shared" si="431"/>
        <v>0</v>
      </c>
      <c r="CP287" s="406">
        <f t="shared" si="432"/>
        <v>0</v>
      </c>
      <c r="CQ287" s="391" t="str">
        <f t="shared" si="433"/>
        <v>0</v>
      </c>
      <c r="CR287" s="391" t="str">
        <f t="shared" si="434"/>
        <v>0</v>
      </c>
      <c r="CS287" s="405">
        <f t="shared" si="435"/>
        <v>0</v>
      </c>
      <c r="CT287" s="405" t="str">
        <f t="shared" si="436"/>
        <v>0m0</v>
      </c>
      <c r="CU287" s="405">
        <f t="shared" si="437"/>
        <v>0</v>
      </c>
      <c r="CV287" s="405">
        <f t="shared" si="438"/>
        <v>0</v>
      </c>
      <c r="CW287" s="405">
        <f t="shared" si="439"/>
        <v>0</v>
      </c>
      <c r="CX287" s="405">
        <f t="shared" si="440"/>
        <v>0</v>
      </c>
      <c r="CY287" s="405">
        <f t="shared" si="441"/>
        <v>0</v>
      </c>
      <c r="CZ287" s="405" t="str">
        <f t="shared" si="442"/>
        <v/>
      </c>
      <c r="DA287" s="405" t="str">
        <f t="shared" si="443"/>
        <v/>
      </c>
      <c r="DB287" s="405" t="str">
        <f t="shared" si="444"/>
        <v/>
      </c>
      <c r="DC287" s="405" t="str">
        <f t="shared" si="445"/>
        <v/>
      </c>
      <c r="DD287" s="405" t="str">
        <f t="shared" si="446"/>
        <v/>
      </c>
      <c r="DE287" s="405"/>
      <c r="DG287" s="405" t="str">
        <f t="shared" si="447"/>
        <v/>
      </c>
      <c r="DH287" s="405" t="str">
        <f t="shared" si="448"/>
        <v/>
      </c>
      <c r="DI287" s="405">
        <f t="shared" si="449"/>
        <v>0</v>
      </c>
      <c r="DJ287" s="405" t="str">
        <f t="shared" si="450"/>
        <v/>
      </c>
      <c r="DK287" s="405" t="str">
        <f t="shared" si="451"/>
        <v/>
      </c>
      <c r="DL287" s="405" t="str">
        <f t="shared" si="452"/>
        <v/>
      </c>
      <c r="DM287" s="405" t="str">
        <f t="shared" si="453"/>
        <v/>
      </c>
      <c r="DN287" s="405" t="str">
        <f t="shared" si="454"/>
        <v/>
      </c>
      <c r="DO287" s="405" t="str">
        <f t="shared" si="455"/>
        <v/>
      </c>
      <c r="DS287" s="386">
        <f t="shared" si="458"/>
        <v>0</v>
      </c>
      <c r="DT287" s="386">
        <f t="shared" si="456"/>
        <v>0</v>
      </c>
      <c r="DU287" s="404">
        <f t="shared" si="457"/>
        <v>0</v>
      </c>
    </row>
    <row r="288" spans="1:125" s="404" customFormat="1" ht="18" hidden="1" customHeight="1">
      <c r="A288" s="140" t="str">
        <f t="shared" si="381"/>
        <v/>
      </c>
      <c r="B288" s="153"/>
      <c r="C288" s="31" t="str">
        <f>IF(B288="","",VLOOKUP(B288,学連登録!$C$2:$G$3000,2,FALSE))</f>
        <v/>
      </c>
      <c r="D288" s="32" t="str">
        <f>IF(B288="","",VLOOKUP(B288,学連登録!$C$2:$G$3000,3,FALSE))</f>
        <v/>
      </c>
      <c r="E288" s="33" t="str">
        <f>IF(B288="","",VLOOKUP(B288,学連登録!$C$2:$G$3000,4,FALSE))</f>
        <v/>
      </c>
      <c r="F288" s="376" t="str">
        <f>IF(B288="","",VLOOKUP(B288,学連登録!$C$2:$I$3000,7,FALSE))</f>
        <v/>
      </c>
      <c r="G288" s="154"/>
      <c r="H288" s="915"/>
      <c r="I288" s="916"/>
      <c r="J288" s="155"/>
      <c r="K288" s="887"/>
      <c r="L288" s="888"/>
      <c r="M288" s="155"/>
      <c r="N288" s="881"/>
      <c r="O288" s="882"/>
      <c r="P288" s="154"/>
      <c r="Q288" s="887"/>
      <c r="R288" s="888"/>
      <c r="S288" s="154"/>
      <c r="T288" s="887"/>
      <c r="U288" s="888"/>
      <c r="V288" s="101" t="str">
        <f>IF(B288="","",VLOOKUP(B288,学連登録!$C$2:$H$3000,6,FALSE))</f>
        <v/>
      </c>
      <c r="W288" s="370"/>
      <c r="X288" s="152"/>
      <c r="Y288" s="116" t="str">
        <f t="shared" si="459"/>
        <v/>
      </c>
      <c r="Z288" s="97" t="str">
        <f>IF(G288="","",VLOOKUP(G288,種目名!$O$5:$T$104,3,0))</f>
        <v/>
      </c>
      <c r="AA288" s="98" t="str">
        <f>IF(J288="","",VLOOKUP(J288,種目名!$O$5:$T$104,3,0))</f>
        <v/>
      </c>
      <c r="AB288" s="117" t="str">
        <f>IF(M288="","",VLOOKUP(M288,種目名!$O$5:$T$104,3,0))</f>
        <v/>
      </c>
      <c r="AC288" s="117" t="str">
        <f>IF(P288="","",VLOOKUP(AF288,種目名!$O$5:$T$104,3,0))</f>
        <v/>
      </c>
      <c r="AD288" s="118" t="str">
        <f>IF(S288="","",VLOOKUP(AI288,種目名!$O$5:$T$104,3,0))</f>
        <v/>
      </c>
      <c r="AE288" s="115">
        <f t="shared" si="460"/>
        <v>0</v>
      </c>
      <c r="AF288" s="152" t="str">
        <f t="shared" si="461"/>
        <v/>
      </c>
      <c r="AG288" s="152" t="str">
        <f t="shared" si="462"/>
        <v/>
      </c>
      <c r="AH288" s="115">
        <f t="shared" si="463"/>
        <v>0</v>
      </c>
      <c r="AI288" s="152" t="str">
        <f t="shared" si="464"/>
        <v/>
      </c>
      <c r="AJ288" s="152" t="str">
        <f t="shared" si="465"/>
        <v/>
      </c>
      <c r="AK288" s="383"/>
      <c r="AL288" s="166">
        <f t="shared" si="382"/>
        <v>0</v>
      </c>
      <c r="AM288" s="392">
        <f t="shared" si="383"/>
        <v>0</v>
      </c>
      <c r="AN288" s="392">
        <f>COUNTIF($B$12:B288,B288)</f>
        <v>0</v>
      </c>
      <c r="AO288" s="392"/>
      <c r="AP288" s="392" t="str">
        <f t="shared" si="384"/>
        <v/>
      </c>
      <c r="AQ288" s="392" t="str">
        <f t="shared" si="385"/>
        <v/>
      </c>
      <c r="AR288" s="392" t="str">
        <f t="shared" si="386"/>
        <v/>
      </c>
      <c r="AS288" s="392" t="str">
        <f t="shared" si="387"/>
        <v/>
      </c>
      <c r="AT288" s="392">
        <f t="shared" si="388"/>
        <v>0</v>
      </c>
      <c r="AU288" s="392" t="str">
        <f t="shared" si="389"/>
        <v/>
      </c>
      <c r="AV288" s="392" t="str">
        <f t="shared" si="390"/>
        <v/>
      </c>
      <c r="AW288" s="392" t="str">
        <f t="shared" si="391"/>
        <v/>
      </c>
      <c r="AX288" s="392" t="str">
        <f t="shared" si="392"/>
        <v/>
      </c>
      <c r="AY288" s="392" t="str">
        <f t="shared" si="393"/>
        <v/>
      </c>
      <c r="AZ288" s="392" t="str">
        <f t="shared" si="394"/>
        <v/>
      </c>
      <c r="BA288" s="392" t="str">
        <f t="shared" si="395"/>
        <v/>
      </c>
      <c r="BB288" s="392" t="str">
        <f t="shared" si="396"/>
        <v/>
      </c>
      <c r="BC288" s="392" t="str">
        <f t="shared" si="397"/>
        <v/>
      </c>
      <c r="BD288" s="396" t="str">
        <f t="shared" si="398"/>
        <v/>
      </c>
      <c r="BE288" s="386">
        <f t="shared" si="399"/>
        <v>0</v>
      </c>
      <c r="BF288" s="152"/>
      <c r="BG288" s="392">
        <f t="shared" si="400"/>
        <v>0</v>
      </c>
      <c r="BH288" s="392">
        <f t="shared" si="401"/>
        <v>0</v>
      </c>
      <c r="BI288" s="405">
        <f t="shared" si="402"/>
        <v>0</v>
      </c>
      <c r="BJ288" s="406">
        <f t="shared" si="378"/>
        <v>0</v>
      </c>
      <c r="BK288" s="391" t="str">
        <f t="shared" si="379"/>
        <v>0</v>
      </c>
      <c r="BL288" s="391" t="str">
        <f t="shared" si="380"/>
        <v>0</v>
      </c>
      <c r="BM288" s="405">
        <f t="shared" si="403"/>
        <v>0</v>
      </c>
      <c r="BN288" s="405" t="str">
        <f t="shared" si="404"/>
        <v>0m0</v>
      </c>
      <c r="BO288" s="392">
        <f t="shared" si="405"/>
        <v>0</v>
      </c>
      <c r="BP288" s="392">
        <f t="shared" si="406"/>
        <v>0</v>
      </c>
      <c r="BQ288" s="405">
        <f t="shared" si="407"/>
        <v>0</v>
      </c>
      <c r="BR288" s="406">
        <f t="shared" si="408"/>
        <v>0</v>
      </c>
      <c r="BS288" s="391" t="str">
        <f t="shared" si="409"/>
        <v>0</v>
      </c>
      <c r="BT288" s="391" t="str">
        <f t="shared" si="410"/>
        <v>0</v>
      </c>
      <c r="BU288" s="405">
        <f t="shared" si="411"/>
        <v>0</v>
      </c>
      <c r="BV288" s="405" t="str">
        <f t="shared" si="412"/>
        <v>0m0</v>
      </c>
      <c r="BW288" s="392">
        <f t="shared" si="413"/>
        <v>0</v>
      </c>
      <c r="BX288" s="392">
        <f t="shared" si="414"/>
        <v>0</v>
      </c>
      <c r="BY288" s="405">
        <f t="shared" si="415"/>
        <v>0</v>
      </c>
      <c r="BZ288" s="406">
        <f t="shared" si="416"/>
        <v>0</v>
      </c>
      <c r="CA288" s="391" t="str">
        <f t="shared" si="417"/>
        <v>0</v>
      </c>
      <c r="CB288" s="391" t="str">
        <f t="shared" si="418"/>
        <v>0</v>
      </c>
      <c r="CC288" s="405">
        <f t="shared" si="419"/>
        <v>0</v>
      </c>
      <c r="CD288" s="405" t="str">
        <f t="shared" si="420"/>
        <v>0m0</v>
      </c>
      <c r="CE288" s="392">
        <f t="shared" si="421"/>
        <v>0</v>
      </c>
      <c r="CF288" s="392">
        <f t="shared" si="422"/>
        <v>0</v>
      </c>
      <c r="CG288" s="405">
        <f t="shared" si="423"/>
        <v>0</v>
      </c>
      <c r="CH288" s="406">
        <f t="shared" si="424"/>
        <v>0</v>
      </c>
      <c r="CI288" s="391" t="str">
        <f t="shared" si="425"/>
        <v>0</v>
      </c>
      <c r="CJ288" s="391" t="str">
        <f t="shared" si="426"/>
        <v>0</v>
      </c>
      <c r="CK288" s="405">
        <f t="shared" si="427"/>
        <v>0</v>
      </c>
      <c r="CL288" s="405" t="str">
        <f t="shared" si="428"/>
        <v>0m0</v>
      </c>
      <c r="CM288" s="392">
        <f t="shared" si="429"/>
        <v>0</v>
      </c>
      <c r="CN288" s="392">
        <f t="shared" si="430"/>
        <v>0</v>
      </c>
      <c r="CO288" s="405">
        <f t="shared" si="431"/>
        <v>0</v>
      </c>
      <c r="CP288" s="406">
        <f t="shared" si="432"/>
        <v>0</v>
      </c>
      <c r="CQ288" s="391" t="str">
        <f t="shared" si="433"/>
        <v>0</v>
      </c>
      <c r="CR288" s="391" t="str">
        <f t="shared" si="434"/>
        <v>0</v>
      </c>
      <c r="CS288" s="405">
        <f t="shared" si="435"/>
        <v>0</v>
      </c>
      <c r="CT288" s="405" t="str">
        <f t="shared" si="436"/>
        <v>0m0</v>
      </c>
      <c r="CU288" s="405">
        <f t="shared" si="437"/>
        <v>0</v>
      </c>
      <c r="CV288" s="405">
        <f t="shared" si="438"/>
        <v>0</v>
      </c>
      <c r="CW288" s="405">
        <f t="shared" si="439"/>
        <v>0</v>
      </c>
      <c r="CX288" s="405">
        <f t="shared" si="440"/>
        <v>0</v>
      </c>
      <c r="CY288" s="405">
        <f t="shared" si="441"/>
        <v>0</v>
      </c>
      <c r="CZ288" s="405" t="str">
        <f t="shared" si="442"/>
        <v/>
      </c>
      <c r="DA288" s="405" t="str">
        <f t="shared" si="443"/>
        <v/>
      </c>
      <c r="DB288" s="405" t="str">
        <f t="shared" si="444"/>
        <v/>
      </c>
      <c r="DC288" s="405" t="str">
        <f t="shared" si="445"/>
        <v/>
      </c>
      <c r="DD288" s="405" t="str">
        <f t="shared" si="446"/>
        <v/>
      </c>
      <c r="DE288" s="405"/>
      <c r="DG288" s="405" t="str">
        <f t="shared" si="447"/>
        <v/>
      </c>
      <c r="DH288" s="405" t="str">
        <f t="shared" si="448"/>
        <v/>
      </c>
      <c r="DI288" s="405">
        <f t="shared" si="449"/>
        <v>0</v>
      </c>
      <c r="DJ288" s="405" t="str">
        <f t="shared" si="450"/>
        <v/>
      </c>
      <c r="DK288" s="405" t="str">
        <f t="shared" si="451"/>
        <v/>
      </c>
      <c r="DL288" s="405" t="str">
        <f t="shared" si="452"/>
        <v/>
      </c>
      <c r="DM288" s="405" t="str">
        <f t="shared" si="453"/>
        <v/>
      </c>
      <c r="DN288" s="405" t="str">
        <f t="shared" si="454"/>
        <v/>
      </c>
      <c r="DO288" s="405" t="str">
        <f t="shared" si="455"/>
        <v/>
      </c>
      <c r="DS288" s="386">
        <f t="shared" si="458"/>
        <v>0</v>
      </c>
      <c r="DT288" s="386">
        <f t="shared" si="456"/>
        <v>0</v>
      </c>
      <c r="DU288" s="404">
        <f t="shared" si="457"/>
        <v>0</v>
      </c>
    </row>
    <row r="289" spans="1:125" s="404" customFormat="1" ht="18" hidden="1" customHeight="1">
      <c r="A289" s="140" t="str">
        <f t="shared" si="381"/>
        <v/>
      </c>
      <c r="B289" s="153"/>
      <c r="C289" s="31" t="str">
        <f>IF(B289="","",VLOOKUP(B289,学連登録!$C$2:$G$3000,2,FALSE))</f>
        <v/>
      </c>
      <c r="D289" s="32" t="str">
        <f>IF(B289="","",VLOOKUP(B289,学連登録!$C$2:$G$3000,3,FALSE))</f>
        <v/>
      </c>
      <c r="E289" s="33" t="str">
        <f>IF(B289="","",VLOOKUP(B289,学連登録!$C$2:$G$3000,4,FALSE))</f>
        <v/>
      </c>
      <c r="F289" s="376" t="str">
        <f>IF(B289="","",VLOOKUP(B289,学連登録!$C$2:$I$3000,7,FALSE))</f>
        <v/>
      </c>
      <c r="G289" s="154"/>
      <c r="H289" s="915"/>
      <c r="I289" s="916"/>
      <c r="J289" s="155"/>
      <c r="K289" s="887"/>
      <c r="L289" s="888"/>
      <c r="M289" s="155"/>
      <c r="N289" s="881"/>
      <c r="O289" s="882"/>
      <c r="P289" s="154"/>
      <c r="Q289" s="887"/>
      <c r="R289" s="888"/>
      <c r="S289" s="154"/>
      <c r="T289" s="887"/>
      <c r="U289" s="888"/>
      <c r="V289" s="101" t="str">
        <f>IF(B289="","",VLOOKUP(B289,学連登録!$C$2:$H$3000,6,FALSE))</f>
        <v/>
      </c>
      <c r="W289" s="370"/>
      <c r="X289" s="152"/>
      <c r="Y289" s="116" t="str">
        <f t="shared" si="459"/>
        <v/>
      </c>
      <c r="Z289" s="97" t="str">
        <f>IF(G289="","",VLOOKUP(G289,種目名!$O$5:$T$104,3,0))</f>
        <v/>
      </c>
      <c r="AA289" s="98" t="str">
        <f>IF(J289="","",VLOOKUP(J289,種目名!$O$5:$T$104,3,0))</f>
        <v/>
      </c>
      <c r="AB289" s="117" t="str">
        <f>IF(M289="","",VLOOKUP(M289,種目名!$O$5:$T$104,3,0))</f>
        <v/>
      </c>
      <c r="AC289" s="117" t="str">
        <f>IF(P289="","",VLOOKUP(AF289,種目名!$O$5:$T$104,3,0))</f>
        <v/>
      </c>
      <c r="AD289" s="118" t="str">
        <f>IF(S289="","",VLOOKUP(AI289,種目名!$O$5:$T$104,3,0))</f>
        <v/>
      </c>
      <c r="AE289" s="115">
        <f t="shared" si="460"/>
        <v>0</v>
      </c>
      <c r="AF289" s="152" t="str">
        <f t="shared" si="461"/>
        <v/>
      </c>
      <c r="AG289" s="152" t="str">
        <f t="shared" si="462"/>
        <v/>
      </c>
      <c r="AH289" s="115">
        <f t="shared" si="463"/>
        <v>0</v>
      </c>
      <c r="AI289" s="152" t="str">
        <f t="shared" si="464"/>
        <v/>
      </c>
      <c r="AJ289" s="152" t="str">
        <f t="shared" si="465"/>
        <v/>
      </c>
      <c r="AK289" s="383"/>
      <c r="AL289" s="166">
        <f t="shared" si="382"/>
        <v>0</v>
      </c>
      <c r="AM289" s="392">
        <f t="shared" si="383"/>
        <v>0</v>
      </c>
      <c r="AN289" s="392">
        <f>COUNTIF($B$12:B289,B289)</f>
        <v>0</v>
      </c>
      <c r="AO289" s="392"/>
      <c r="AP289" s="392" t="str">
        <f t="shared" si="384"/>
        <v/>
      </c>
      <c r="AQ289" s="392" t="str">
        <f t="shared" si="385"/>
        <v/>
      </c>
      <c r="AR289" s="392" t="str">
        <f t="shared" si="386"/>
        <v/>
      </c>
      <c r="AS289" s="392" t="str">
        <f t="shared" si="387"/>
        <v/>
      </c>
      <c r="AT289" s="392">
        <f t="shared" si="388"/>
        <v>0</v>
      </c>
      <c r="AU289" s="392" t="str">
        <f t="shared" si="389"/>
        <v/>
      </c>
      <c r="AV289" s="392" t="str">
        <f t="shared" si="390"/>
        <v/>
      </c>
      <c r="AW289" s="392" t="str">
        <f t="shared" si="391"/>
        <v/>
      </c>
      <c r="AX289" s="392" t="str">
        <f t="shared" si="392"/>
        <v/>
      </c>
      <c r="AY289" s="392" t="str">
        <f t="shared" si="393"/>
        <v/>
      </c>
      <c r="AZ289" s="392" t="str">
        <f t="shared" si="394"/>
        <v/>
      </c>
      <c r="BA289" s="392" t="str">
        <f t="shared" si="395"/>
        <v/>
      </c>
      <c r="BB289" s="392" t="str">
        <f t="shared" si="396"/>
        <v/>
      </c>
      <c r="BC289" s="392" t="str">
        <f t="shared" si="397"/>
        <v/>
      </c>
      <c r="BD289" s="396" t="str">
        <f t="shared" si="398"/>
        <v/>
      </c>
      <c r="BE289" s="386">
        <f t="shared" si="399"/>
        <v>0</v>
      </c>
      <c r="BF289" s="152"/>
      <c r="BG289" s="392">
        <f t="shared" si="400"/>
        <v>0</v>
      </c>
      <c r="BH289" s="392">
        <f t="shared" si="401"/>
        <v>0</v>
      </c>
      <c r="BI289" s="405">
        <f t="shared" si="402"/>
        <v>0</v>
      </c>
      <c r="BJ289" s="406">
        <f t="shared" si="378"/>
        <v>0</v>
      </c>
      <c r="BK289" s="391" t="str">
        <f t="shared" si="379"/>
        <v>0</v>
      </c>
      <c r="BL289" s="391" t="str">
        <f t="shared" si="380"/>
        <v>0</v>
      </c>
      <c r="BM289" s="405">
        <f t="shared" si="403"/>
        <v>0</v>
      </c>
      <c r="BN289" s="405" t="str">
        <f t="shared" si="404"/>
        <v>0m0</v>
      </c>
      <c r="BO289" s="392">
        <f t="shared" si="405"/>
        <v>0</v>
      </c>
      <c r="BP289" s="392">
        <f t="shared" si="406"/>
        <v>0</v>
      </c>
      <c r="BQ289" s="405">
        <f t="shared" si="407"/>
        <v>0</v>
      </c>
      <c r="BR289" s="406">
        <f t="shared" si="408"/>
        <v>0</v>
      </c>
      <c r="BS289" s="391" t="str">
        <f t="shared" si="409"/>
        <v>0</v>
      </c>
      <c r="BT289" s="391" t="str">
        <f t="shared" si="410"/>
        <v>0</v>
      </c>
      <c r="BU289" s="405">
        <f t="shared" si="411"/>
        <v>0</v>
      </c>
      <c r="BV289" s="405" t="str">
        <f t="shared" si="412"/>
        <v>0m0</v>
      </c>
      <c r="BW289" s="392">
        <f t="shared" si="413"/>
        <v>0</v>
      </c>
      <c r="BX289" s="392">
        <f t="shared" si="414"/>
        <v>0</v>
      </c>
      <c r="BY289" s="405">
        <f t="shared" si="415"/>
        <v>0</v>
      </c>
      <c r="BZ289" s="406">
        <f t="shared" si="416"/>
        <v>0</v>
      </c>
      <c r="CA289" s="391" t="str">
        <f t="shared" si="417"/>
        <v>0</v>
      </c>
      <c r="CB289" s="391" t="str">
        <f t="shared" si="418"/>
        <v>0</v>
      </c>
      <c r="CC289" s="405">
        <f t="shared" si="419"/>
        <v>0</v>
      </c>
      <c r="CD289" s="405" t="str">
        <f t="shared" si="420"/>
        <v>0m0</v>
      </c>
      <c r="CE289" s="392">
        <f t="shared" si="421"/>
        <v>0</v>
      </c>
      <c r="CF289" s="392">
        <f t="shared" si="422"/>
        <v>0</v>
      </c>
      <c r="CG289" s="405">
        <f t="shared" si="423"/>
        <v>0</v>
      </c>
      <c r="CH289" s="406">
        <f t="shared" si="424"/>
        <v>0</v>
      </c>
      <c r="CI289" s="391" t="str">
        <f t="shared" si="425"/>
        <v>0</v>
      </c>
      <c r="CJ289" s="391" t="str">
        <f t="shared" si="426"/>
        <v>0</v>
      </c>
      <c r="CK289" s="405">
        <f t="shared" si="427"/>
        <v>0</v>
      </c>
      <c r="CL289" s="405" t="str">
        <f t="shared" si="428"/>
        <v>0m0</v>
      </c>
      <c r="CM289" s="392">
        <f t="shared" si="429"/>
        <v>0</v>
      </c>
      <c r="CN289" s="392">
        <f t="shared" si="430"/>
        <v>0</v>
      </c>
      <c r="CO289" s="405">
        <f t="shared" si="431"/>
        <v>0</v>
      </c>
      <c r="CP289" s="406">
        <f t="shared" si="432"/>
        <v>0</v>
      </c>
      <c r="CQ289" s="391" t="str">
        <f t="shared" si="433"/>
        <v>0</v>
      </c>
      <c r="CR289" s="391" t="str">
        <f t="shared" si="434"/>
        <v>0</v>
      </c>
      <c r="CS289" s="405">
        <f t="shared" si="435"/>
        <v>0</v>
      </c>
      <c r="CT289" s="405" t="str">
        <f t="shared" si="436"/>
        <v>0m0</v>
      </c>
      <c r="CU289" s="405">
        <f t="shared" si="437"/>
        <v>0</v>
      </c>
      <c r="CV289" s="405">
        <f t="shared" si="438"/>
        <v>0</v>
      </c>
      <c r="CW289" s="405">
        <f t="shared" si="439"/>
        <v>0</v>
      </c>
      <c r="CX289" s="405">
        <f t="shared" si="440"/>
        <v>0</v>
      </c>
      <c r="CY289" s="405">
        <f t="shared" si="441"/>
        <v>0</v>
      </c>
      <c r="CZ289" s="405" t="str">
        <f t="shared" si="442"/>
        <v/>
      </c>
      <c r="DA289" s="405" t="str">
        <f t="shared" si="443"/>
        <v/>
      </c>
      <c r="DB289" s="405" t="str">
        <f t="shared" si="444"/>
        <v/>
      </c>
      <c r="DC289" s="405" t="str">
        <f t="shared" si="445"/>
        <v/>
      </c>
      <c r="DD289" s="405" t="str">
        <f t="shared" si="446"/>
        <v/>
      </c>
      <c r="DE289" s="405"/>
      <c r="DG289" s="405" t="str">
        <f t="shared" si="447"/>
        <v/>
      </c>
      <c r="DH289" s="405" t="str">
        <f t="shared" si="448"/>
        <v/>
      </c>
      <c r="DI289" s="405">
        <f t="shared" si="449"/>
        <v>0</v>
      </c>
      <c r="DJ289" s="405" t="str">
        <f t="shared" si="450"/>
        <v/>
      </c>
      <c r="DK289" s="405" t="str">
        <f t="shared" si="451"/>
        <v/>
      </c>
      <c r="DL289" s="405" t="str">
        <f t="shared" si="452"/>
        <v/>
      </c>
      <c r="DM289" s="405" t="str">
        <f t="shared" si="453"/>
        <v/>
      </c>
      <c r="DN289" s="405" t="str">
        <f t="shared" si="454"/>
        <v/>
      </c>
      <c r="DO289" s="405" t="str">
        <f t="shared" si="455"/>
        <v/>
      </c>
      <c r="DS289" s="386">
        <f t="shared" si="458"/>
        <v>0</v>
      </c>
      <c r="DT289" s="386">
        <f t="shared" si="456"/>
        <v>0</v>
      </c>
      <c r="DU289" s="404">
        <f t="shared" si="457"/>
        <v>0</v>
      </c>
    </row>
    <row r="290" spans="1:125" s="404" customFormat="1" ht="18" hidden="1" customHeight="1">
      <c r="A290" s="140" t="str">
        <f t="shared" si="381"/>
        <v/>
      </c>
      <c r="B290" s="153"/>
      <c r="C290" s="31" t="str">
        <f>IF(B290="","",VLOOKUP(B290,学連登録!$C$2:$G$3000,2,FALSE))</f>
        <v/>
      </c>
      <c r="D290" s="32" t="str">
        <f>IF(B290="","",VLOOKUP(B290,学連登録!$C$2:$G$3000,3,FALSE))</f>
        <v/>
      </c>
      <c r="E290" s="33" t="str">
        <f>IF(B290="","",VLOOKUP(B290,学連登録!$C$2:$G$3000,4,FALSE))</f>
        <v/>
      </c>
      <c r="F290" s="376" t="str">
        <f>IF(B290="","",VLOOKUP(B290,学連登録!$C$2:$I$3000,7,FALSE))</f>
        <v/>
      </c>
      <c r="G290" s="154"/>
      <c r="H290" s="915"/>
      <c r="I290" s="916"/>
      <c r="J290" s="155"/>
      <c r="K290" s="887"/>
      <c r="L290" s="888"/>
      <c r="M290" s="155"/>
      <c r="N290" s="881"/>
      <c r="O290" s="882"/>
      <c r="P290" s="154"/>
      <c r="Q290" s="887"/>
      <c r="R290" s="888"/>
      <c r="S290" s="154"/>
      <c r="T290" s="887"/>
      <c r="U290" s="888"/>
      <c r="V290" s="101" t="str">
        <f>IF(B290="","",VLOOKUP(B290,学連登録!$C$2:$H$3000,6,FALSE))</f>
        <v/>
      </c>
      <c r="W290" s="370"/>
      <c r="X290" s="152"/>
      <c r="Y290" s="116" t="str">
        <f t="shared" si="459"/>
        <v/>
      </c>
      <c r="Z290" s="97" t="str">
        <f>IF(G290="","",VLOOKUP(G290,種目名!$O$5:$T$104,3,0))</f>
        <v/>
      </c>
      <c r="AA290" s="98" t="str">
        <f>IF(J290="","",VLOOKUP(J290,種目名!$O$5:$T$104,3,0))</f>
        <v/>
      </c>
      <c r="AB290" s="117" t="str">
        <f>IF(M290="","",VLOOKUP(M290,種目名!$O$5:$T$104,3,0))</f>
        <v/>
      </c>
      <c r="AC290" s="117" t="str">
        <f>IF(P290="","",VLOOKUP(AF290,種目名!$O$5:$T$104,3,0))</f>
        <v/>
      </c>
      <c r="AD290" s="118" t="str">
        <f>IF(S290="","",VLOOKUP(AI290,種目名!$O$5:$T$104,3,0))</f>
        <v/>
      </c>
      <c r="AE290" s="115">
        <f t="shared" si="460"/>
        <v>0</v>
      </c>
      <c r="AF290" s="152" t="str">
        <f t="shared" si="461"/>
        <v/>
      </c>
      <c r="AG290" s="152" t="str">
        <f t="shared" si="462"/>
        <v/>
      </c>
      <c r="AH290" s="115">
        <f t="shared" si="463"/>
        <v>0</v>
      </c>
      <c r="AI290" s="152" t="str">
        <f t="shared" si="464"/>
        <v/>
      </c>
      <c r="AJ290" s="152" t="str">
        <f t="shared" si="465"/>
        <v/>
      </c>
      <c r="AK290" s="383"/>
      <c r="AL290" s="166">
        <f t="shared" si="382"/>
        <v>0</v>
      </c>
      <c r="AM290" s="392">
        <f t="shared" si="383"/>
        <v>0</v>
      </c>
      <c r="AN290" s="392">
        <f>COUNTIF($B$12:B290,B290)</f>
        <v>0</v>
      </c>
      <c r="AO290" s="392"/>
      <c r="AP290" s="392" t="str">
        <f t="shared" si="384"/>
        <v/>
      </c>
      <c r="AQ290" s="392" t="str">
        <f t="shared" si="385"/>
        <v/>
      </c>
      <c r="AR290" s="392" t="str">
        <f t="shared" si="386"/>
        <v/>
      </c>
      <c r="AS290" s="392" t="str">
        <f t="shared" si="387"/>
        <v/>
      </c>
      <c r="AT290" s="392">
        <f t="shared" si="388"/>
        <v>0</v>
      </c>
      <c r="AU290" s="392" t="str">
        <f t="shared" si="389"/>
        <v/>
      </c>
      <c r="AV290" s="392" t="str">
        <f t="shared" si="390"/>
        <v/>
      </c>
      <c r="AW290" s="392" t="str">
        <f t="shared" si="391"/>
        <v/>
      </c>
      <c r="AX290" s="392" t="str">
        <f t="shared" si="392"/>
        <v/>
      </c>
      <c r="AY290" s="392" t="str">
        <f t="shared" si="393"/>
        <v/>
      </c>
      <c r="AZ290" s="392" t="str">
        <f t="shared" si="394"/>
        <v/>
      </c>
      <c r="BA290" s="392" t="str">
        <f t="shared" si="395"/>
        <v/>
      </c>
      <c r="BB290" s="392" t="str">
        <f t="shared" si="396"/>
        <v/>
      </c>
      <c r="BC290" s="392" t="str">
        <f t="shared" si="397"/>
        <v/>
      </c>
      <c r="BD290" s="396" t="str">
        <f t="shared" si="398"/>
        <v/>
      </c>
      <c r="BE290" s="386">
        <f t="shared" si="399"/>
        <v>0</v>
      </c>
      <c r="BF290" s="152"/>
      <c r="BG290" s="392">
        <f t="shared" si="400"/>
        <v>0</v>
      </c>
      <c r="BH290" s="392">
        <f t="shared" si="401"/>
        <v>0</v>
      </c>
      <c r="BI290" s="405">
        <f t="shared" si="402"/>
        <v>0</v>
      </c>
      <c r="BJ290" s="406">
        <f t="shared" si="378"/>
        <v>0</v>
      </c>
      <c r="BK290" s="391" t="str">
        <f t="shared" si="379"/>
        <v>0</v>
      </c>
      <c r="BL290" s="391" t="str">
        <f t="shared" si="380"/>
        <v>0</v>
      </c>
      <c r="BM290" s="405">
        <f t="shared" si="403"/>
        <v>0</v>
      </c>
      <c r="BN290" s="405" t="str">
        <f t="shared" si="404"/>
        <v>0m0</v>
      </c>
      <c r="BO290" s="392">
        <f t="shared" si="405"/>
        <v>0</v>
      </c>
      <c r="BP290" s="392">
        <f t="shared" si="406"/>
        <v>0</v>
      </c>
      <c r="BQ290" s="405">
        <f t="shared" si="407"/>
        <v>0</v>
      </c>
      <c r="BR290" s="406">
        <f t="shared" si="408"/>
        <v>0</v>
      </c>
      <c r="BS290" s="391" t="str">
        <f t="shared" si="409"/>
        <v>0</v>
      </c>
      <c r="BT290" s="391" t="str">
        <f t="shared" si="410"/>
        <v>0</v>
      </c>
      <c r="BU290" s="405">
        <f t="shared" si="411"/>
        <v>0</v>
      </c>
      <c r="BV290" s="405" t="str">
        <f t="shared" si="412"/>
        <v>0m0</v>
      </c>
      <c r="BW290" s="392">
        <f t="shared" si="413"/>
        <v>0</v>
      </c>
      <c r="BX290" s="392">
        <f t="shared" si="414"/>
        <v>0</v>
      </c>
      <c r="BY290" s="405">
        <f t="shared" si="415"/>
        <v>0</v>
      </c>
      <c r="BZ290" s="406">
        <f t="shared" si="416"/>
        <v>0</v>
      </c>
      <c r="CA290" s="391" t="str">
        <f t="shared" si="417"/>
        <v>0</v>
      </c>
      <c r="CB290" s="391" t="str">
        <f t="shared" si="418"/>
        <v>0</v>
      </c>
      <c r="CC290" s="405">
        <f t="shared" si="419"/>
        <v>0</v>
      </c>
      <c r="CD290" s="405" t="str">
        <f t="shared" si="420"/>
        <v>0m0</v>
      </c>
      <c r="CE290" s="392">
        <f t="shared" si="421"/>
        <v>0</v>
      </c>
      <c r="CF290" s="392">
        <f t="shared" si="422"/>
        <v>0</v>
      </c>
      <c r="CG290" s="405">
        <f t="shared" si="423"/>
        <v>0</v>
      </c>
      <c r="CH290" s="406">
        <f t="shared" si="424"/>
        <v>0</v>
      </c>
      <c r="CI290" s="391" t="str">
        <f t="shared" si="425"/>
        <v>0</v>
      </c>
      <c r="CJ290" s="391" t="str">
        <f t="shared" si="426"/>
        <v>0</v>
      </c>
      <c r="CK290" s="405">
        <f t="shared" si="427"/>
        <v>0</v>
      </c>
      <c r="CL290" s="405" t="str">
        <f t="shared" si="428"/>
        <v>0m0</v>
      </c>
      <c r="CM290" s="392">
        <f t="shared" si="429"/>
        <v>0</v>
      </c>
      <c r="CN290" s="392">
        <f t="shared" si="430"/>
        <v>0</v>
      </c>
      <c r="CO290" s="405">
        <f t="shared" si="431"/>
        <v>0</v>
      </c>
      <c r="CP290" s="406">
        <f t="shared" si="432"/>
        <v>0</v>
      </c>
      <c r="CQ290" s="391" t="str">
        <f t="shared" si="433"/>
        <v>0</v>
      </c>
      <c r="CR290" s="391" t="str">
        <f t="shared" si="434"/>
        <v>0</v>
      </c>
      <c r="CS290" s="405">
        <f t="shared" si="435"/>
        <v>0</v>
      </c>
      <c r="CT290" s="405" t="str">
        <f t="shared" si="436"/>
        <v>0m0</v>
      </c>
      <c r="CU290" s="405">
        <f t="shared" si="437"/>
        <v>0</v>
      </c>
      <c r="CV290" s="405">
        <f t="shared" si="438"/>
        <v>0</v>
      </c>
      <c r="CW290" s="405">
        <f t="shared" si="439"/>
        <v>0</v>
      </c>
      <c r="CX290" s="405">
        <f t="shared" si="440"/>
        <v>0</v>
      </c>
      <c r="CY290" s="405">
        <f t="shared" si="441"/>
        <v>0</v>
      </c>
      <c r="CZ290" s="405" t="str">
        <f t="shared" si="442"/>
        <v/>
      </c>
      <c r="DA290" s="405" t="str">
        <f t="shared" si="443"/>
        <v/>
      </c>
      <c r="DB290" s="405" t="str">
        <f t="shared" si="444"/>
        <v/>
      </c>
      <c r="DC290" s="405" t="str">
        <f t="shared" si="445"/>
        <v/>
      </c>
      <c r="DD290" s="405" t="str">
        <f t="shared" si="446"/>
        <v/>
      </c>
      <c r="DE290" s="405"/>
      <c r="DG290" s="405" t="str">
        <f t="shared" si="447"/>
        <v/>
      </c>
      <c r="DH290" s="405" t="str">
        <f t="shared" si="448"/>
        <v/>
      </c>
      <c r="DI290" s="405">
        <f t="shared" si="449"/>
        <v>0</v>
      </c>
      <c r="DJ290" s="405" t="str">
        <f t="shared" si="450"/>
        <v/>
      </c>
      <c r="DK290" s="405" t="str">
        <f t="shared" si="451"/>
        <v/>
      </c>
      <c r="DL290" s="405" t="str">
        <f t="shared" si="452"/>
        <v/>
      </c>
      <c r="DM290" s="405" t="str">
        <f t="shared" si="453"/>
        <v/>
      </c>
      <c r="DN290" s="405" t="str">
        <f t="shared" si="454"/>
        <v/>
      </c>
      <c r="DO290" s="405" t="str">
        <f t="shared" si="455"/>
        <v/>
      </c>
      <c r="DS290" s="386">
        <f t="shared" si="458"/>
        <v>0</v>
      </c>
      <c r="DT290" s="386">
        <f t="shared" si="456"/>
        <v>0</v>
      </c>
      <c r="DU290" s="404">
        <f t="shared" si="457"/>
        <v>0</v>
      </c>
    </row>
    <row r="291" spans="1:125" s="404" customFormat="1" ht="18" hidden="1" customHeight="1">
      <c r="A291" s="140" t="str">
        <f t="shared" si="381"/>
        <v/>
      </c>
      <c r="B291" s="153"/>
      <c r="C291" s="31" t="str">
        <f>IF(B291="","",VLOOKUP(B291,学連登録!$C$2:$G$3000,2,FALSE))</f>
        <v/>
      </c>
      <c r="D291" s="32" t="str">
        <f>IF(B291="","",VLOOKUP(B291,学連登録!$C$2:$G$3000,3,FALSE))</f>
        <v/>
      </c>
      <c r="E291" s="33" t="str">
        <f>IF(B291="","",VLOOKUP(B291,学連登録!$C$2:$G$3000,4,FALSE))</f>
        <v/>
      </c>
      <c r="F291" s="376" t="str">
        <f>IF(B291="","",VLOOKUP(B291,学連登録!$C$2:$I$3000,7,FALSE))</f>
        <v/>
      </c>
      <c r="G291" s="154"/>
      <c r="H291" s="915"/>
      <c r="I291" s="916"/>
      <c r="J291" s="155"/>
      <c r="K291" s="887"/>
      <c r="L291" s="888"/>
      <c r="M291" s="155"/>
      <c r="N291" s="881"/>
      <c r="O291" s="882"/>
      <c r="P291" s="154"/>
      <c r="Q291" s="887"/>
      <c r="R291" s="888"/>
      <c r="S291" s="154"/>
      <c r="T291" s="887"/>
      <c r="U291" s="888"/>
      <c r="V291" s="101" t="str">
        <f>IF(B291="","",VLOOKUP(B291,学連登録!$C$2:$H$3000,6,FALSE))</f>
        <v/>
      </c>
      <c r="W291" s="370"/>
      <c r="X291" s="152"/>
      <c r="Y291" s="116" t="str">
        <f t="shared" si="459"/>
        <v/>
      </c>
      <c r="Z291" s="97" t="str">
        <f>IF(G291="","",VLOOKUP(G291,種目名!$O$5:$T$104,3,0))</f>
        <v/>
      </c>
      <c r="AA291" s="98" t="str">
        <f>IF(J291="","",VLOOKUP(J291,種目名!$O$5:$T$104,3,0))</f>
        <v/>
      </c>
      <c r="AB291" s="117" t="str">
        <f>IF(M291="","",VLOOKUP(M291,種目名!$O$5:$T$104,3,0))</f>
        <v/>
      </c>
      <c r="AC291" s="117" t="str">
        <f>IF(P291="","",VLOOKUP(AF291,種目名!$O$5:$T$104,3,0))</f>
        <v/>
      </c>
      <c r="AD291" s="118" t="str">
        <f>IF(S291="","",VLOOKUP(AI291,種目名!$O$5:$T$104,3,0))</f>
        <v/>
      </c>
      <c r="AE291" s="115">
        <f t="shared" si="460"/>
        <v>0</v>
      </c>
      <c r="AF291" s="152" t="str">
        <f t="shared" si="461"/>
        <v/>
      </c>
      <c r="AG291" s="152" t="str">
        <f t="shared" si="462"/>
        <v/>
      </c>
      <c r="AH291" s="115">
        <f t="shared" si="463"/>
        <v>0</v>
      </c>
      <c r="AI291" s="152" t="str">
        <f t="shared" si="464"/>
        <v/>
      </c>
      <c r="AJ291" s="152" t="str">
        <f t="shared" si="465"/>
        <v/>
      </c>
      <c r="AK291" s="383"/>
      <c r="AL291" s="166">
        <f t="shared" si="382"/>
        <v>0</v>
      </c>
      <c r="AM291" s="392">
        <f t="shared" si="383"/>
        <v>0</v>
      </c>
      <c r="AN291" s="392">
        <f>COUNTIF($B$12:B291,B291)</f>
        <v>0</v>
      </c>
      <c r="AO291" s="392"/>
      <c r="AP291" s="392" t="str">
        <f t="shared" si="384"/>
        <v/>
      </c>
      <c r="AQ291" s="392" t="str">
        <f t="shared" si="385"/>
        <v/>
      </c>
      <c r="AR291" s="392" t="str">
        <f t="shared" si="386"/>
        <v/>
      </c>
      <c r="AS291" s="392" t="str">
        <f t="shared" si="387"/>
        <v/>
      </c>
      <c r="AT291" s="392">
        <f t="shared" si="388"/>
        <v>0</v>
      </c>
      <c r="AU291" s="392" t="str">
        <f t="shared" si="389"/>
        <v/>
      </c>
      <c r="AV291" s="392" t="str">
        <f t="shared" si="390"/>
        <v/>
      </c>
      <c r="AW291" s="392" t="str">
        <f t="shared" si="391"/>
        <v/>
      </c>
      <c r="AX291" s="392" t="str">
        <f t="shared" si="392"/>
        <v/>
      </c>
      <c r="AY291" s="392" t="str">
        <f t="shared" si="393"/>
        <v/>
      </c>
      <c r="AZ291" s="392" t="str">
        <f t="shared" si="394"/>
        <v/>
      </c>
      <c r="BA291" s="392" t="str">
        <f t="shared" si="395"/>
        <v/>
      </c>
      <c r="BB291" s="392" t="str">
        <f t="shared" si="396"/>
        <v/>
      </c>
      <c r="BC291" s="392" t="str">
        <f t="shared" si="397"/>
        <v/>
      </c>
      <c r="BD291" s="396" t="str">
        <f t="shared" si="398"/>
        <v/>
      </c>
      <c r="BE291" s="386">
        <f t="shared" si="399"/>
        <v>0</v>
      </c>
      <c r="BF291" s="152"/>
      <c r="BG291" s="392">
        <f t="shared" si="400"/>
        <v>0</v>
      </c>
      <c r="BH291" s="392">
        <f t="shared" si="401"/>
        <v>0</v>
      </c>
      <c r="BI291" s="405">
        <f t="shared" si="402"/>
        <v>0</v>
      </c>
      <c r="BJ291" s="406">
        <f t="shared" si="378"/>
        <v>0</v>
      </c>
      <c r="BK291" s="391" t="str">
        <f t="shared" si="379"/>
        <v>0</v>
      </c>
      <c r="BL291" s="391" t="str">
        <f t="shared" si="380"/>
        <v>0</v>
      </c>
      <c r="BM291" s="405">
        <f t="shared" si="403"/>
        <v>0</v>
      </c>
      <c r="BN291" s="405" t="str">
        <f t="shared" si="404"/>
        <v>0m0</v>
      </c>
      <c r="BO291" s="392">
        <f t="shared" si="405"/>
        <v>0</v>
      </c>
      <c r="BP291" s="392">
        <f t="shared" si="406"/>
        <v>0</v>
      </c>
      <c r="BQ291" s="405">
        <f t="shared" si="407"/>
        <v>0</v>
      </c>
      <c r="BR291" s="406">
        <f t="shared" si="408"/>
        <v>0</v>
      </c>
      <c r="BS291" s="391" t="str">
        <f t="shared" si="409"/>
        <v>0</v>
      </c>
      <c r="BT291" s="391" t="str">
        <f t="shared" si="410"/>
        <v>0</v>
      </c>
      <c r="BU291" s="405">
        <f t="shared" si="411"/>
        <v>0</v>
      </c>
      <c r="BV291" s="405" t="str">
        <f t="shared" si="412"/>
        <v>0m0</v>
      </c>
      <c r="BW291" s="392">
        <f t="shared" si="413"/>
        <v>0</v>
      </c>
      <c r="BX291" s="392">
        <f t="shared" si="414"/>
        <v>0</v>
      </c>
      <c r="BY291" s="405">
        <f t="shared" si="415"/>
        <v>0</v>
      </c>
      <c r="BZ291" s="406">
        <f t="shared" si="416"/>
        <v>0</v>
      </c>
      <c r="CA291" s="391" t="str">
        <f t="shared" si="417"/>
        <v>0</v>
      </c>
      <c r="CB291" s="391" t="str">
        <f t="shared" si="418"/>
        <v>0</v>
      </c>
      <c r="CC291" s="405">
        <f t="shared" si="419"/>
        <v>0</v>
      </c>
      <c r="CD291" s="405" t="str">
        <f t="shared" si="420"/>
        <v>0m0</v>
      </c>
      <c r="CE291" s="392">
        <f t="shared" si="421"/>
        <v>0</v>
      </c>
      <c r="CF291" s="392">
        <f t="shared" si="422"/>
        <v>0</v>
      </c>
      <c r="CG291" s="405">
        <f t="shared" si="423"/>
        <v>0</v>
      </c>
      <c r="CH291" s="406">
        <f t="shared" si="424"/>
        <v>0</v>
      </c>
      <c r="CI291" s="391" t="str">
        <f t="shared" si="425"/>
        <v>0</v>
      </c>
      <c r="CJ291" s="391" t="str">
        <f t="shared" si="426"/>
        <v>0</v>
      </c>
      <c r="CK291" s="405">
        <f t="shared" si="427"/>
        <v>0</v>
      </c>
      <c r="CL291" s="405" t="str">
        <f t="shared" si="428"/>
        <v>0m0</v>
      </c>
      <c r="CM291" s="392">
        <f t="shared" si="429"/>
        <v>0</v>
      </c>
      <c r="CN291" s="392">
        <f t="shared" si="430"/>
        <v>0</v>
      </c>
      <c r="CO291" s="405">
        <f t="shared" si="431"/>
        <v>0</v>
      </c>
      <c r="CP291" s="406">
        <f t="shared" si="432"/>
        <v>0</v>
      </c>
      <c r="CQ291" s="391" t="str">
        <f t="shared" si="433"/>
        <v>0</v>
      </c>
      <c r="CR291" s="391" t="str">
        <f t="shared" si="434"/>
        <v>0</v>
      </c>
      <c r="CS291" s="405">
        <f t="shared" si="435"/>
        <v>0</v>
      </c>
      <c r="CT291" s="405" t="str">
        <f t="shared" si="436"/>
        <v>0m0</v>
      </c>
      <c r="CU291" s="405">
        <f t="shared" si="437"/>
        <v>0</v>
      </c>
      <c r="CV291" s="405">
        <f t="shared" si="438"/>
        <v>0</v>
      </c>
      <c r="CW291" s="405">
        <f t="shared" si="439"/>
        <v>0</v>
      </c>
      <c r="CX291" s="405">
        <f t="shared" si="440"/>
        <v>0</v>
      </c>
      <c r="CY291" s="405">
        <f t="shared" si="441"/>
        <v>0</v>
      </c>
      <c r="CZ291" s="405" t="str">
        <f t="shared" si="442"/>
        <v/>
      </c>
      <c r="DA291" s="405" t="str">
        <f t="shared" si="443"/>
        <v/>
      </c>
      <c r="DB291" s="405" t="str">
        <f t="shared" si="444"/>
        <v/>
      </c>
      <c r="DC291" s="405" t="str">
        <f t="shared" si="445"/>
        <v/>
      </c>
      <c r="DD291" s="405" t="str">
        <f t="shared" si="446"/>
        <v/>
      </c>
      <c r="DE291" s="405"/>
      <c r="DG291" s="405" t="str">
        <f t="shared" si="447"/>
        <v/>
      </c>
      <c r="DH291" s="405" t="str">
        <f t="shared" si="448"/>
        <v/>
      </c>
      <c r="DI291" s="405">
        <f t="shared" si="449"/>
        <v>0</v>
      </c>
      <c r="DJ291" s="405" t="str">
        <f t="shared" si="450"/>
        <v/>
      </c>
      <c r="DK291" s="405" t="str">
        <f t="shared" si="451"/>
        <v/>
      </c>
      <c r="DL291" s="405" t="str">
        <f t="shared" si="452"/>
        <v/>
      </c>
      <c r="DM291" s="405" t="str">
        <f t="shared" si="453"/>
        <v/>
      </c>
      <c r="DN291" s="405" t="str">
        <f t="shared" si="454"/>
        <v/>
      </c>
      <c r="DO291" s="405" t="str">
        <f t="shared" si="455"/>
        <v/>
      </c>
      <c r="DS291" s="386">
        <f t="shared" si="458"/>
        <v>0</v>
      </c>
      <c r="DT291" s="386">
        <f t="shared" si="456"/>
        <v>0</v>
      </c>
      <c r="DU291" s="404">
        <f t="shared" si="457"/>
        <v>0</v>
      </c>
    </row>
    <row r="292" spans="1:125" s="404" customFormat="1" ht="18" hidden="1" customHeight="1">
      <c r="A292" s="140" t="str">
        <f t="shared" si="381"/>
        <v/>
      </c>
      <c r="B292" s="153"/>
      <c r="C292" s="31" t="str">
        <f>IF(B292="","",VLOOKUP(B292,学連登録!$C$2:$G$3000,2,FALSE))</f>
        <v/>
      </c>
      <c r="D292" s="32" t="str">
        <f>IF(B292="","",VLOOKUP(B292,学連登録!$C$2:$G$3000,3,FALSE))</f>
        <v/>
      </c>
      <c r="E292" s="33" t="str">
        <f>IF(B292="","",VLOOKUP(B292,学連登録!$C$2:$G$3000,4,FALSE))</f>
        <v/>
      </c>
      <c r="F292" s="376" t="str">
        <f>IF(B292="","",VLOOKUP(B292,学連登録!$C$2:$I$3000,7,FALSE))</f>
        <v/>
      </c>
      <c r="G292" s="154"/>
      <c r="H292" s="915"/>
      <c r="I292" s="916"/>
      <c r="J292" s="155"/>
      <c r="K292" s="887"/>
      <c r="L292" s="888"/>
      <c r="M292" s="155"/>
      <c r="N292" s="881"/>
      <c r="O292" s="882"/>
      <c r="P292" s="154"/>
      <c r="Q292" s="887"/>
      <c r="R292" s="888"/>
      <c r="S292" s="154"/>
      <c r="T292" s="887"/>
      <c r="U292" s="888"/>
      <c r="V292" s="101" t="str">
        <f>IF(B292="","",VLOOKUP(B292,学連登録!$C$2:$H$3000,6,FALSE))</f>
        <v/>
      </c>
      <c r="W292" s="370"/>
      <c r="X292" s="152"/>
      <c r="Y292" s="116" t="str">
        <f t="shared" si="459"/>
        <v/>
      </c>
      <c r="Z292" s="97" t="str">
        <f>IF(G292="","",VLOOKUP(G292,種目名!$O$5:$T$104,3,0))</f>
        <v/>
      </c>
      <c r="AA292" s="98" t="str">
        <f>IF(J292="","",VLOOKUP(J292,種目名!$O$5:$T$104,3,0))</f>
        <v/>
      </c>
      <c r="AB292" s="117" t="str">
        <f>IF(M292="","",VLOOKUP(M292,種目名!$O$5:$T$104,3,0))</f>
        <v/>
      </c>
      <c r="AC292" s="117" t="str">
        <f>IF(P292="","",VLOOKUP(AF292,種目名!$O$5:$T$104,3,0))</f>
        <v/>
      </c>
      <c r="AD292" s="118" t="str">
        <f>IF(S292="","",VLOOKUP(AI292,種目名!$O$5:$T$104,3,0))</f>
        <v/>
      </c>
      <c r="AE292" s="115">
        <f t="shared" si="460"/>
        <v>0</v>
      </c>
      <c r="AF292" s="152" t="str">
        <f t="shared" si="461"/>
        <v/>
      </c>
      <c r="AG292" s="152" t="str">
        <f t="shared" si="462"/>
        <v/>
      </c>
      <c r="AH292" s="115">
        <f t="shared" si="463"/>
        <v>0</v>
      </c>
      <c r="AI292" s="152" t="str">
        <f t="shared" si="464"/>
        <v/>
      </c>
      <c r="AJ292" s="152" t="str">
        <f t="shared" si="465"/>
        <v/>
      </c>
      <c r="AK292" s="383"/>
      <c r="AL292" s="166">
        <f t="shared" si="382"/>
        <v>0</v>
      </c>
      <c r="AM292" s="392">
        <f t="shared" si="383"/>
        <v>0</v>
      </c>
      <c r="AN292" s="392">
        <f>COUNTIF($B$12:B292,B292)</f>
        <v>0</v>
      </c>
      <c r="AO292" s="392"/>
      <c r="AP292" s="392" t="str">
        <f t="shared" si="384"/>
        <v/>
      </c>
      <c r="AQ292" s="392" t="str">
        <f t="shared" si="385"/>
        <v/>
      </c>
      <c r="AR292" s="392" t="str">
        <f t="shared" si="386"/>
        <v/>
      </c>
      <c r="AS292" s="392" t="str">
        <f t="shared" si="387"/>
        <v/>
      </c>
      <c r="AT292" s="392">
        <f t="shared" si="388"/>
        <v>0</v>
      </c>
      <c r="AU292" s="392" t="str">
        <f t="shared" si="389"/>
        <v/>
      </c>
      <c r="AV292" s="392" t="str">
        <f t="shared" si="390"/>
        <v/>
      </c>
      <c r="AW292" s="392" t="str">
        <f t="shared" si="391"/>
        <v/>
      </c>
      <c r="AX292" s="392" t="str">
        <f t="shared" si="392"/>
        <v/>
      </c>
      <c r="AY292" s="392" t="str">
        <f t="shared" si="393"/>
        <v/>
      </c>
      <c r="AZ292" s="392" t="str">
        <f t="shared" si="394"/>
        <v/>
      </c>
      <c r="BA292" s="392" t="str">
        <f t="shared" si="395"/>
        <v/>
      </c>
      <c r="BB292" s="392" t="str">
        <f t="shared" si="396"/>
        <v/>
      </c>
      <c r="BC292" s="392" t="str">
        <f t="shared" si="397"/>
        <v/>
      </c>
      <c r="BD292" s="396" t="str">
        <f t="shared" si="398"/>
        <v/>
      </c>
      <c r="BE292" s="386">
        <f t="shared" si="399"/>
        <v>0</v>
      </c>
      <c r="BF292" s="152"/>
      <c r="BG292" s="392">
        <f t="shared" si="400"/>
        <v>0</v>
      </c>
      <c r="BH292" s="392">
        <f t="shared" si="401"/>
        <v>0</v>
      </c>
      <c r="BI292" s="405">
        <f t="shared" si="402"/>
        <v>0</v>
      </c>
      <c r="BJ292" s="406">
        <f t="shared" si="378"/>
        <v>0</v>
      </c>
      <c r="BK292" s="391" t="str">
        <f t="shared" si="379"/>
        <v>0</v>
      </c>
      <c r="BL292" s="391" t="str">
        <f t="shared" si="380"/>
        <v>0</v>
      </c>
      <c r="BM292" s="405">
        <f t="shared" si="403"/>
        <v>0</v>
      </c>
      <c r="BN292" s="405" t="str">
        <f t="shared" si="404"/>
        <v>0m0</v>
      </c>
      <c r="BO292" s="392">
        <f t="shared" si="405"/>
        <v>0</v>
      </c>
      <c r="BP292" s="392">
        <f t="shared" si="406"/>
        <v>0</v>
      </c>
      <c r="BQ292" s="405">
        <f t="shared" si="407"/>
        <v>0</v>
      </c>
      <c r="BR292" s="406">
        <f t="shared" si="408"/>
        <v>0</v>
      </c>
      <c r="BS292" s="391" t="str">
        <f t="shared" si="409"/>
        <v>0</v>
      </c>
      <c r="BT292" s="391" t="str">
        <f t="shared" si="410"/>
        <v>0</v>
      </c>
      <c r="BU292" s="405">
        <f t="shared" si="411"/>
        <v>0</v>
      </c>
      <c r="BV292" s="405" t="str">
        <f t="shared" si="412"/>
        <v>0m0</v>
      </c>
      <c r="BW292" s="392">
        <f t="shared" si="413"/>
        <v>0</v>
      </c>
      <c r="BX292" s="392">
        <f t="shared" si="414"/>
        <v>0</v>
      </c>
      <c r="BY292" s="405">
        <f t="shared" si="415"/>
        <v>0</v>
      </c>
      <c r="BZ292" s="406">
        <f t="shared" si="416"/>
        <v>0</v>
      </c>
      <c r="CA292" s="391" t="str">
        <f t="shared" si="417"/>
        <v>0</v>
      </c>
      <c r="CB292" s="391" t="str">
        <f t="shared" si="418"/>
        <v>0</v>
      </c>
      <c r="CC292" s="405">
        <f t="shared" si="419"/>
        <v>0</v>
      </c>
      <c r="CD292" s="405" t="str">
        <f t="shared" si="420"/>
        <v>0m0</v>
      </c>
      <c r="CE292" s="392">
        <f t="shared" si="421"/>
        <v>0</v>
      </c>
      <c r="CF292" s="392">
        <f t="shared" si="422"/>
        <v>0</v>
      </c>
      <c r="CG292" s="405">
        <f t="shared" si="423"/>
        <v>0</v>
      </c>
      <c r="CH292" s="406">
        <f t="shared" si="424"/>
        <v>0</v>
      </c>
      <c r="CI292" s="391" t="str">
        <f t="shared" si="425"/>
        <v>0</v>
      </c>
      <c r="CJ292" s="391" t="str">
        <f t="shared" si="426"/>
        <v>0</v>
      </c>
      <c r="CK292" s="405">
        <f t="shared" si="427"/>
        <v>0</v>
      </c>
      <c r="CL292" s="405" t="str">
        <f t="shared" si="428"/>
        <v>0m0</v>
      </c>
      <c r="CM292" s="392">
        <f t="shared" si="429"/>
        <v>0</v>
      </c>
      <c r="CN292" s="392">
        <f t="shared" si="430"/>
        <v>0</v>
      </c>
      <c r="CO292" s="405">
        <f t="shared" si="431"/>
        <v>0</v>
      </c>
      <c r="CP292" s="406">
        <f t="shared" si="432"/>
        <v>0</v>
      </c>
      <c r="CQ292" s="391" t="str">
        <f t="shared" si="433"/>
        <v>0</v>
      </c>
      <c r="CR292" s="391" t="str">
        <f t="shared" si="434"/>
        <v>0</v>
      </c>
      <c r="CS292" s="405">
        <f t="shared" si="435"/>
        <v>0</v>
      </c>
      <c r="CT292" s="405" t="str">
        <f t="shared" si="436"/>
        <v>0m0</v>
      </c>
      <c r="CU292" s="405">
        <f t="shared" si="437"/>
        <v>0</v>
      </c>
      <c r="CV292" s="405">
        <f t="shared" si="438"/>
        <v>0</v>
      </c>
      <c r="CW292" s="405">
        <f t="shared" si="439"/>
        <v>0</v>
      </c>
      <c r="CX292" s="405">
        <f t="shared" si="440"/>
        <v>0</v>
      </c>
      <c r="CY292" s="405">
        <f t="shared" si="441"/>
        <v>0</v>
      </c>
      <c r="CZ292" s="405" t="str">
        <f t="shared" si="442"/>
        <v/>
      </c>
      <c r="DA292" s="405" t="str">
        <f t="shared" si="443"/>
        <v/>
      </c>
      <c r="DB292" s="405" t="str">
        <f t="shared" si="444"/>
        <v/>
      </c>
      <c r="DC292" s="405" t="str">
        <f t="shared" si="445"/>
        <v/>
      </c>
      <c r="DD292" s="405" t="str">
        <f t="shared" si="446"/>
        <v/>
      </c>
      <c r="DE292" s="405"/>
      <c r="DG292" s="405" t="str">
        <f t="shared" si="447"/>
        <v/>
      </c>
      <c r="DH292" s="405" t="str">
        <f t="shared" si="448"/>
        <v/>
      </c>
      <c r="DI292" s="405">
        <f t="shared" si="449"/>
        <v>0</v>
      </c>
      <c r="DJ292" s="405" t="str">
        <f t="shared" si="450"/>
        <v/>
      </c>
      <c r="DK292" s="405" t="str">
        <f t="shared" si="451"/>
        <v/>
      </c>
      <c r="DL292" s="405" t="str">
        <f t="shared" si="452"/>
        <v/>
      </c>
      <c r="DM292" s="405" t="str">
        <f t="shared" si="453"/>
        <v/>
      </c>
      <c r="DN292" s="405" t="str">
        <f t="shared" si="454"/>
        <v/>
      </c>
      <c r="DO292" s="405" t="str">
        <f t="shared" si="455"/>
        <v/>
      </c>
      <c r="DS292" s="386">
        <f t="shared" si="458"/>
        <v>0</v>
      </c>
      <c r="DT292" s="386">
        <f t="shared" si="456"/>
        <v>0</v>
      </c>
      <c r="DU292" s="404">
        <f t="shared" si="457"/>
        <v>0</v>
      </c>
    </row>
    <row r="293" spans="1:125" s="404" customFormat="1" ht="18" hidden="1" customHeight="1">
      <c r="A293" s="140" t="str">
        <f t="shared" si="381"/>
        <v/>
      </c>
      <c r="B293" s="153"/>
      <c r="C293" s="31" t="str">
        <f>IF(B293="","",VLOOKUP(B293,学連登録!$C$2:$G$3000,2,FALSE))</f>
        <v/>
      </c>
      <c r="D293" s="32" t="str">
        <f>IF(B293="","",VLOOKUP(B293,学連登録!$C$2:$G$3000,3,FALSE))</f>
        <v/>
      </c>
      <c r="E293" s="33" t="str">
        <f>IF(B293="","",VLOOKUP(B293,学連登録!$C$2:$G$3000,4,FALSE))</f>
        <v/>
      </c>
      <c r="F293" s="376" t="str">
        <f>IF(B293="","",VLOOKUP(B293,学連登録!$C$2:$I$3000,7,FALSE))</f>
        <v/>
      </c>
      <c r="G293" s="154"/>
      <c r="H293" s="915"/>
      <c r="I293" s="916"/>
      <c r="J293" s="155"/>
      <c r="K293" s="887"/>
      <c r="L293" s="888"/>
      <c r="M293" s="155"/>
      <c r="N293" s="881"/>
      <c r="O293" s="882"/>
      <c r="P293" s="154"/>
      <c r="Q293" s="887"/>
      <c r="R293" s="888"/>
      <c r="S293" s="154"/>
      <c r="T293" s="887"/>
      <c r="U293" s="888"/>
      <c r="V293" s="101" t="str">
        <f>IF(B293="","",VLOOKUP(B293,学連登録!$C$2:$H$3000,6,FALSE))</f>
        <v/>
      </c>
      <c r="W293" s="370"/>
      <c r="X293" s="152"/>
      <c r="Y293" s="116" t="str">
        <f t="shared" si="459"/>
        <v/>
      </c>
      <c r="Z293" s="97" t="str">
        <f>IF(G293="","",VLOOKUP(G293,種目名!$O$5:$T$104,3,0))</f>
        <v/>
      </c>
      <c r="AA293" s="98" t="str">
        <f>IF(J293="","",VLOOKUP(J293,種目名!$O$5:$T$104,3,0))</f>
        <v/>
      </c>
      <c r="AB293" s="117" t="str">
        <f>IF(M293="","",VLOOKUP(M293,種目名!$O$5:$T$104,3,0))</f>
        <v/>
      </c>
      <c r="AC293" s="117" t="str">
        <f>IF(P293="","",VLOOKUP(AF293,種目名!$O$5:$T$104,3,0))</f>
        <v/>
      </c>
      <c r="AD293" s="118" t="str">
        <f>IF(S293="","",VLOOKUP(AI293,種目名!$O$5:$T$104,3,0))</f>
        <v/>
      </c>
      <c r="AE293" s="115">
        <f t="shared" si="460"/>
        <v>0</v>
      </c>
      <c r="AF293" s="152" t="str">
        <f t="shared" si="461"/>
        <v/>
      </c>
      <c r="AG293" s="152" t="str">
        <f t="shared" si="462"/>
        <v/>
      </c>
      <c r="AH293" s="115">
        <f t="shared" si="463"/>
        <v>0</v>
      </c>
      <c r="AI293" s="152" t="str">
        <f t="shared" si="464"/>
        <v/>
      </c>
      <c r="AJ293" s="152" t="str">
        <f t="shared" si="465"/>
        <v/>
      </c>
      <c r="AK293" s="383"/>
      <c r="AL293" s="166">
        <f t="shared" si="382"/>
        <v>0</v>
      </c>
      <c r="AM293" s="392">
        <f t="shared" si="383"/>
        <v>0</v>
      </c>
      <c r="AN293" s="392">
        <f>COUNTIF($B$12:B293,B293)</f>
        <v>0</v>
      </c>
      <c r="AO293" s="392"/>
      <c r="AP293" s="392" t="str">
        <f t="shared" si="384"/>
        <v/>
      </c>
      <c r="AQ293" s="392" t="str">
        <f t="shared" si="385"/>
        <v/>
      </c>
      <c r="AR293" s="392" t="str">
        <f t="shared" si="386"/>
        <v/>
      </c>
      <c r="AS293" s="392" t="str">
        <f t="shared" si="387"/>
        <v/>
      </c>
      <c r="AT293" s="392">
        <f t="shared" si="388"/>
        <v>0</v>
      </c>
      <c r="AU293" s="392" t="str">
        <f t="shared" si="389"/>
        <v/>
      </c>
      <c r="AV293" s="392" t="str">
        <f t="shared" si="390"/>
        <v/>
      </c>
      <c r="AW293" s="392" t="str">
        <f t="shared" si="391"/>
        <v/>
      </c>
      <c r="AX293" s="392" t="str">
        <f t="shared" si="392"/>
        <v/>
      </c>
      <c r="AY293" s="392" t="str">
        <f t="shared" si="393"/>
        <v/>
      </c>
      <c r="AZ293" s="392" t="str">
        <f t="shared" si="394"/>
        <v/>
      </c>
      <c r="BA293" s="392" t="str">
        <f t="shared" si="395"/>
        <v/>
      </c>
      <c r="BB293" s="392" t="str">
        <f t="shared" si="396"/>
        <v/>
      </c>
      <c r="BC293" s="392" t="str">
        <f t="shared" si="397"/>
        <v/>
      </c>
      <c r="BD293" s="396" t="str">
        <f t="shared" si="398"/>
        <v/>
      </c>
      <c r="BE293" s="386">
        <f t="shared" si="399"/>
        <v>0</v>
      </c>
      <c r="BF293" s="152"/>
      <c r="BG293" s="392">
        <f t="shared" si="400"/>
        <v>0</v>
      </c>
      <c r="BH293" s="392">
        <f t="shared" si="401"/>
        <v>0</v>
      </c>
      <c r="BI293" s="405">
        <f t="shared" si="402"/>
        <v>0</v>
      </c>
      <c r="BJ293" s="406">
        <f t="shared" si="378"/>
        <v>0</v>
      </c>
      <c r="BK293" s="391" t="str">
        <f t="shared" si="379"/>
        <v>0</v>
      </c>
      <c r="BL293" s="391" t="str">
        <f t="shared" si="380"/>
        <v>0</v>
      </c>
      <c r="BM293" s="405">
        <f t="shared" si="403"/>
        <v>0</v>
      </c>
      <c r="BN293" s="405" t="str">
        <f t="shared" si="404"/>
        <v>0m0</v>
      </c>
      <c r="BO293" s="392">
        <f t="shared" si="405"/>
        <v>0</v>
      </c>
      <c r="BP293" s="392">
        <f t="shared" si="406"/>
        <v>0</v>
      </c>
      <c r="BQ293" s="405">
        <f t="shared" si="407"/>
        <v>0</v>
      </c>
      <c r="BR293" s="406">
        <f t="shared" si="408"/>
        <v>0</v>
      </c>
      <c r="BS293" s="391" t="str">
        <f t="shared" si="409"/>
        <v>0</v>
      </c>
      <c r="BT293" s="391" t="str">
        <f t="shared" si="410"/>
        <v>0</v>
      </c>
      <c r="BU293" s="405">
        <f t="shared" si="411"/>
        <v>0</v>
      </c>
      <c r="BV293" s="405" t="str">
        <f t="shared" si="412"/>
        <v>0m0</v>
      </c>
      <c r="BW293" s="392">
        <f t="shared" si="413"/>
        <v>0</v>
      </c>
      <c r="BX293" s="392">
        <f t="shared" si="414"/>
        <v>0</v>
      </c>
      <c r="BY293" s="405">
        <f t="shared" si="415"/>
        <v>0</v>
      </c>
      <c r="BZ293" s="406">
        <f t="shared" si="416"/>
        <v>0</v>
      </c>
      <c r="CA293" s="391" t="str">
        <f t="shared" si="417"/>
        <v>0</v>
      </c>
      <c r="CB293" s="391" t="str">
        <f t="shared" si="418"/>
        <v>0</v>
      </c>
      <c r="CC293" s="405">
        <f t="shared" si="419"/>
        <v>0</v>
      </c>
      <c r="CD293" s="405" t="str">
        <f t="shared" si="420"/>
        <v>0m0</v>
      </c>
      <c r="CE293" s="392">
        <f t="shared" si="421"/>
        <v>0</v>
      </c>
      <c r="CF293" s="392">
        <f t="shared" si="422"/>
        <v>0</v>
      </c>
      <c r="CG293" s="405">
        <f t="shared" si="423"/>
        <v>0</v>
      </c>
      <c r="CH293" s="406">
        <f t="shared" si="424"/>
        <v>0</v>
      </c>
      <c r="CI293" s="391" t="str">
        <f t="shared" si="425"/>
        <v>0</v>
      </c>
      <c r="CJ293" s="391" t="str">
        <f t="shared" si="426"/>
        <v>0</v>
      </c>
      <c r="CK293" s="405">
        <f t="shared" si="427"/>
        <v>0</v>
      </c>
      <c r="CL293" s="405" t="str">
        <f t="shared" si="428"/>
        <v>0m0</v>
      </c>
      <c r="CM293" s="392">
        <f t="shared" si="429"/>
        <v>0</v>
      </c>
      <c r="CN293" s="392">
        <f t="shared" si="430"/>
        <v>0</v>
      </c>
      <c r="CO293" s="405">
        <f t="shared" si="431"/>
        <v>0</v>
      </c>
      <c r="CP293" s="406">
        <f t="shared" si="432"/>
        <v>0</v>
      </c>
      <c r="CQ293" s="391" t="str">
        <f t="shared" si="433"/>
        <v>0</v>
      </c>
      <c r="CR293" s="391" t="str">
        <f t="shared" si="434"/>
        <v>0</v>
      </c>
      <c r="CS293" s="405">
        <f t="shared" si="435"/>
        <v>0</v>
      </c>
      <c r="CT293" s="405" t="str">
        <f t="shared" si="436"/>
        <v>0m0</v>
      </c>
      <c r="CU293" s="405">
        <f t="shared" si="437"/>
        <v>0</v>
      </c>
      <c r="CV293" s="405">
        <f t="shared" si="438"/>
        <v>0</v>
      </c>
      <c r="CW293" s="405">
        <f t="shared" si="439"/>
        <v>0</v>
      </c>
      <c r="CX293" s="405">
        <f t="shared" si="440"/>
        <v>0</v>
      </c>
      <c r="CY293" s="405">
        <f t="shared" si="441"/>
        <v>0</v>
      </c>
      <c r="CZ293" s="405" t="str">
        <f t="shared" si="442"/>
        <v/>
      </c>
      <c r="DA293" s="405" t="str">
        <f t="shared" si="443"/>
        <v/>
      </c>
      <c r="DB293" s="405" t="str">
        <f t="shared" si="444"/>
        <v/>
      </c>
      <c r="DC293" s="405" t="str">
        <f t="shared" si="445"/>
        <v/>
      </c>
      <c r="DD293" s="405" t="str">
        <f t="shared" si="446"/>
        <v/>
      </c>
      <c r="DE293" s="405"/>
      <c r="DG293" s="405" t="str">
        <f t="shared" si="447"/>
        <v/>
      </c>
      <c r="DH293" s="405" t="str">
        <f t="shared" si="448"/>
        <v/>
      </c>
      <c r="DI293" s="405">
        <f t="shared" si="449"/>
        <v>0</v>
      </c>
      <c r="DJ293" s="405" t="str">
        <f t="shared" si="450"/>
        <v/>
      </c>
      <c r="DK293" s="405" t="str">
        <f t="shared" si="451"/>
        <v/>
      </c>
      <c r="DL293" s="405" t="str">
        <f t="shared" si="452"/>
        <v/>
      </c>
      <c r="DM293" s="405" t="str">
        <f t="shared" si="453"/>
        <v/>
      </c>
      <c r="DN293" s="405" t="str">
        <f t="shared" si="454"/>
        <v/>
      </c>
      <c r="DO293" s="405" t="str">
        <f t="shared" si="455"/>
        <v/>
      </c>
      <c r="DS293" s="386">
        <f t="shared" si="458"/>
        <v>0</v>
      </c>
      <c r="DT293" s="386">
        <f t="shared" si="456"/>
        <v>0</v>
      </c>
      <c r="DU293" s="404">
        <f t="shared" si="457"/>
        <v>0</v>
      </c>
    </row>
    <row r="294" spans="1:125" s="404" customFormat="1" ht="18" hidden="1" customHeight="1">
      <c r="A294" s="140" t="str">
        <f t="shared" si="381"/>
        <v/>
      </c>
      <c r="B294" s="153"/>
      <c r="C294" s="31" t="str">
        <f>IF(B294="","",VLOOKUP(B294,学連登録!$C$2:$G$3000,2,FALSE))</f>
        <v/>
      </c>
      <c r="D294" s="32" t="str">
        <f>IF(B294="","",VLOOKUP(B294,学連登録!$C$2:$G$3000,3,FALSE))</f>
        <v/>
      </c>
      <c r="E294" s="33" t="str">
        <f>IF(B294="","",VLOOKUP(B294,学連登録!$C$2:$G$3000,4,FALSE))</f>
        <v/>
      </c>
      <c r="F294" s="376" t="str">
        <f>IF(B294="","",VLOOKUP(B294,学連登録!$C$2:$I$3000,7,FALSE))</f>
        <v/>
      </c>
      <c r="G294" s="154"/>
      <c r="H294" s="915"/>
      <c r="I294" s="916"/>
      <c r="J294" s="155"/>
      <c r="K294" s="887"/>
      <c r="L294" s="888"/>
      <c r="M294" s="155"/>
      <c r="N294" s="881"/>
      <c r="O294" s="882"/>
      <c r="P294" s="154"/>
      <c r="Q294" s="887"/>
      <c r="R294" s="888"/>
      <c r="S294" s="154"/>
      <c r="T294" s="887"/>
      <c r="U294" s="888"/>
      <c r="V294" s="101" t="str">
        <f>IF(B294="","",VLOOKUP(B294,学連登録!$C$2:$H$3000,6,FALSE))</f>
        <v/>
      </c>
      <c r="W294" s="370"/>
      <c r="X294" s="152"/>
      <c r="Y294" s="116" t="str">
        <f t="shared" si="459"/>
        <v/>
      </c>
      <c r="Z294" s="97" t="str">
        <f>IF(G294="","",VLOOKUP(G294,種目名!$O$5:$T$104,3,0))</f>
        <v/>
      </c>
      <c r="AA294" s="98" t="str">
        <f>IF(J294="","",VLOOKUP(J294,種目名!$O$5:$T$104,3,0))</f>
        <v/>
      </c>
      <c r="AB294" s="117" t="str">
        <f>IF(M294="","",VLOOKUP(M294,種目名!$O$5:$T$104,3,0))</f>
        <v/>
      </c>
      <c r="AC294" s="117" t="str">
        <f>IF(P294="","",VLOOKUP(AF294,種目名!$O$5:$T$104,3,0))</f>
        <v/>
      </c>
      <c r="AD294" s="118" t="str">
        <f>IF(S294="","",VLOOKUP(AI294,種目名!$O$5:$T$104,3,0))</f>
        <v/>
      </c>
      <c r="AE294" s="115">
        <f t="shared" si="460"/>
        <v>0</v>
      </c>
      <c r="AF294" s="152" t="str">
        <f t="shared" si="461"/>
        <v/>
      </c>
      <c r="AG294" s="152" t="str">
        <f t="shared" si="462"/>
        <v/>
      </c>
      <c r="AH294" s="115">
        <f t="shared" si="463"/>
        <v>0</v>
      </c>
      <c r="AI294" s="152" t="str">
        <f t="shared" si="464"/>
        <v/>
      </c>
      <c r="AJ294" s="152" t="str">
        <f t="shared" si="465"/>
        <v/>
      </c>
      <c r="AK294" s="383"/>
      <c r="AL294" s="166">
        <f t="shared" si="382"/>
        <v>0</v>
      </c>
      <c r="AM294" s="392">
        <f t="shared" si="383"/>
        <v>0</v>
      </c>
      <c r="AN294" s="392">
        <f>COUNTIF($B$12:B294,B294)</f>
        <v>0</v>
      </c>
      <c r="AO294" s="392"/>
      <c r="AP294" s="392" t="str">
        <f t="shared" si="384"/>
        <v/>
      </c>
      <c r="AQ294" s="392" t="str">
        <f t="shared" si="385"/>
        <v/>
      </c>
      <c r="AR294" s="392" t="str">
        <f t="shared" si="386"/>
        <v/>
      </c>
      <c r="AS294" s="392" t="str">
        <f t="shared" si="387"/>
        <v/>
      </c>
      <c r="AT294" s="392">
        <f t="shared" si="388"/>
        <v>0</v>
      </c>
      <c r="AU294" s="392" t="str">
        <f t="shared" si="389"/>
        <v/>
      </c>
      <c r="AV294" s="392" t="str">
        <f t="shared" si="390"/>
        <v/>
      </c>
      <c r="AW294" s="392" t="str">
        <f t="shared" si="391"/>
        <v/>
      </c>
      <c r="AX294" s="392" t="str">
        <f t="shared" si="392"/>
        <v/>
      </c>
      <c r="AY294" s="392" t="str">
        <f t="shared" si="393"/>
        <v/>
      </c>
      <c r="AZ294" s="392" t="str">
        <f t="shared" si="394"/>
        <v/>
      </c>
      <c r="BA294" s="392" t="str">
        <f t="shared" si="395"/>
        <v/>
      </c>
      <c r="BB294" s="392" t="str">
        <f t="shared" si="396"/>
        <v/>
      </c>
      <c r="BC294" s="392" t="str">
        <f t="shared" si="397"/>
        <v/>
      </c>
      <c r="BD294" s="396" t="str">
        <f t="shared" si="398"/>
        <v/>
      </c>
      <c r="BE294" s="386">
        <f t="shared" si="399"/>
        <v>0</v>
      </c>
      <c r="BF294" s="152"/>
      <c r="BG294" s="392">
        <f t="shared" si="400"/>
        <v>0</v>
      </c>
      <c r="BH294" s="392">
        <f t="shared" si="401"/>
        <v>0</v>
      </c>
      <c r="BI294" s="405">
        <f t="shared" si="402"/>
        <v>0</v>
      </c>
      <c r="BJ294" s="406">
        <f t="shared" si="378"/>
        <v>0</v>
      </c>
      <c r="BK294" s="391" t="str">
        <f t="shared" si="379"/>
        <v>0</v>
      </c>
      <c r="BL294" s="391" t="str">
        <f t="shared" si="380"/>
        <v>0</v>
      </c>
      <c r="BM294" s="405">
        <f t="shared" si="403"/>
        <v>0</v>
      </c>
      <c r="BN294" s="405" t="str">
        <f t="shared" si="404"/>
        <v>0m0</v>
      </c>
      <c r="BO294" s="392">
        <f t="shared" si="405"/>
        <v>0</v>
      </c>
      <c r="BP294" s="392">
        <f t="shared" si="406"/>
        <v>0</v>
      </c>
      <c r="BQ294" s="405">
        <f t="shared" si="407"/>
        <v>0</v>
      </c>
      <c r="BR294" s="406">
        <f t="shared" si="408"/>
        <v>0</v>
      </c>
      <c r="BS294" s="391" t="str">
        <f t="shared" si="409"/>
        <v>0</v>
      </c>
      <c r="BT294" s="391" t="str">
        <f t="shared" si="410"/>
        <v>0</v>
      </c>
      <c r="BU294" s="405">
        <f t="shared" si="411"/>
        <v>0</v>
      </c>
      <c r="BV294" s="405" t="str">
        <f t="shared" si="412"/>
        <v>0m0</v>
      </c>
      <c r="BW294" s="392">
        <f t="shared" si="413"/>
        <v>0</v>
      </c>
      <c r="BX294" s="392">
        <f t="shared" si="414"/>
        <v>0</v>
      </c>
      <c r="BY294" s="405">
        <f t="shared" si="415"/>
        <v>0</v>
      </c>
      <c r="BZ294" s="406">
        <f t="shared" si="416"/>
        <v>0</v>
      </c>
      <c r="CA294" s="391" t="str">
        <f t="shared" si="417"/>
        <v>0</v>
      </c>
      <c r="CB294" s="391" t="str">
        <f t="shared" si="418"/>
        <v>0</v>
      </c>
      <c r="CC294" s="405">
        <f t="shared" si="419"/>
        <v>0</v>
      </c>
      <c r="CD294" s="405" t="str">
        <f t="shared" si="420"/>
        <v>0m0</v>
      </c>
      <c r="CE294" s="392">
        <f t="shared" si="421"/>
        <v>0</v>
      </c>
      <c r="CF294" s="392">
        <f t="shared" si="422"/>
        <v>0</v>
      </c>
      <c r="CG294" s="405">
        <f t="shared" si="423"/>
        <v>0</v>
      </c>
      <c r="CH294" s="406">
        <f t="shared" si="424"/>
        <v>0</v>
      </c>
      <c r="CI294" s="391" t="str">
        <f t="shared" si="425"/>
        <v>0</v>
      </c>
      <c r="CJ294" s="391" t="str">
        <f t="shared" si="426"/>
        <v>0</v>
      </c>
      <c r="CK294" s="405">
        <f t="shared" si="427"/>
        <v>0</v>
      </c>
      <c r="CL294" s="405" t="str">
        <f t="shared" si="428"/>
        <v>0m0</v>
      </c>
      <c r="CM294" s="392">
        <f t="shared" si="429"/>
        <v>0</v>
      </c>
      <c r="CN294" s="392">
        <f t="shared" si="430"/>
        <v>0</v>
      </c>
      <c r="CO294" s="405">
        <f t="shared" si="431"/>
        <v>0</v>
      </c>
      <c r="CP294" s="406">
        <f t="shared" si="432"/>
        <v>0</v>
      </c>
      <c r="CQ294" s="391" t="str">
        <f t="shared" si="433"/>
        <v>0</v>
      </c>
      <c r="CR294" s="391" t="str">
        <f t="shared" si="434"/>
        <v>0</v>
      </c>
      <c r="CS294" s="405">
        <f t="shared" si="435"/>
        <v>0</v>
      </c>
      <c r="CT294" s="405" t="str">
        <f t="shared" si="436"/>
        <v>0m0</v>
      </c>
      <c r="CU294" s="405">
        <f t="shared" si="437"/>
        <v>0</v>
      </c>
      <c r="CV294" s="405">
        <f t="shared" si="438"/>
        <v>0</v>
      </c>
      <c r="CW294" s="405">
        <f t="shared" si="439"/>
        <v>0</v>
      </c>
      <c r="CX294" s="405">
        <f t="shared" si="440"/>
        <v>0</v>
      </c>
      <c r="CY294" s="405">
        <f t="shared" si="441"/>
        <v>0</v>
      </c>
      <c r="CZ294" s="405" t="str">
        <f t="shared" si="442"/>
        <v/>
      </c>
      <c r="DA294" s="405" t="str">
        <f t="shared" si="443"/>
        <v/>
      </c>
      <c r="DB294" s="405" t="str">
        <f t="shared" si="444"/>
        <v/>
      </c>
      <c r="DC294" s="405" t="str">
        <f t="shared" si="445"/>
        <v/>
      </c>
      <c r="DD294" s="405" t="str">
        <f t="shared" si="446"/>
        <v/>
      </c>
      <c r="DE294" s="405"/>
      <c r="DG294" s="405" t="str">
        <f t="shared" si="447"/>
        <v/>
      </c>
      <c r="DH294" s="405" t="str">
        <f t="shared" si="448"/>
        <v/>
      </c>
      <c r="DI294" s="405">
        <f t="shared" si="449"/>
        <v>0</v>
      </c>
      <c r="DJ294" s="405" t="str">
        <f t="shared" si="450"/>
        <v/>
      </c>
      <c r="DK294" s="405" t="str">
        <f t="shared" si="451"/>
        <v/>
      </c>
      <c r="DL294" s="405" t="str">
        <f t="shared" si="452"/>
        <v/>
      </c>
      <c r="DM294" s="405" t="str">
        <f t="shared" si="453"/>
        <v/>
      </c>
      <c r="DN294" s="405" t="str">
        <f t="shared" si="454"/>
        <v/>
      </c>
      <c r="DO294" s="405" t="str">
        <f t="shared" si="455"/>
        <v/>
      </c>
      <c r="DS294" s="386">
        <f t="shared" si="458"/>
        <v>0</v>
      </c>
      <c r="DT294" s="386">
        <f t="shared" si="456"/>
        <v>0</v>
      </c>
      <c r="DU294" s="404">
        <f t="shared" si="457"/>
        <v>0</v>
      </c>
    </row>
    <row r="295" spans="1:125" s="404" customFormat="1" ht="18" hidden="1" customHeight="1">
      <c r="A295" s="140" t="str">
        <f t="shared" si="381"/>
        <v/>
      </c>
      <c r="B295" s="153"/>
      <c r="C295" s="31" t="str">
        <f>IF(B295="","",VLOOKUP(B295,学連登録!$C$2:$G$3000,2,FALSE))</f>
        <v/>
      </c>
      <c r="D295" s="32" t="str">
        <f>IF(B295="","",VLOOKUP(B295,学連登録!$C$2:$G$3000,3,FALSE))</f>
        <v/>
      </c>
      <c r="E295" s="33" t="str">
        <f>IF(B295="","",VLOOKUP(B295,学連登録!$C$2:$G$3000,4,FALSE))</f>
        <v/>
      </c>
      <c r="F295" s="376" t="str">
        <f>IF(B295="","",VLOOKUP(B295,学連登録!$C$2:$I$3000,7,FALSE))</f>
        <v/>
      </c>
      <c r="G295" s="154"/>
      <c r="H295" s="915"/>
      <c r="I295" s="916"/>
      <c r="J295" s="155"/>
      <c r="K295" s="887"/>
      <c r="L295" s="888"/>
      <c r="M295" s="155"/>
      <c r="N295" s="881"/>
      <c r="O295" s="882"/>
      <c r="P295" s="154"/>
      <c r="Q295" s="887"/>
      <c r="R295" s="888"/>
      <c r="S295" s="154"/>
      <c r="T295" s="887"/>
      <c r="U295" s="888"/>
      <c r="V295" s="101" t="str">
        <f>IF(B295="","",VLOOKUP(B295,学連登録!$C$2:$H$3000,6,FALSE))</f>
        <v/>
      </c>
      <c r="W295" s="370"/>
      <c r="X295" s="152"/>
      <c r="Y295" s="116" t="str">
        <f t="shared" si="459"/>
        <v/>
      </c>
      <c r="Z295" s="97" t="str">
        <f>IF(G295="","",VLOOKUP(G295,種目名!$O$5:$T$104,3,0))</f>
        <v/>
      </c>
      <c r="AA295" s="98" t="str">
        <f>IF(J295="","",VLOOKUP(J295,種目名!$O$5:$T$104,3,0))</f>
        <v/>
      </c>
      <c r="AB295" s="117" t="str">
        <f>IF(M295="","",VLOOKUP(M295,種目名!$O$5:$T$104,3,0))</f>
        <v/>
      </c>
      <c r="AC295" s="117" t="str">
        <f>IF(P295="","",VLOOKUP(AF295,種目名!$O$5:$T$104,3,0))</f>
        <v/>
      </c>
      <c r="AD295" s="118" t="str">
        <f>IF(S295="","",VLOOKUP(AI295,種目名!$O$5:$T$104,3,0))</f>
        <v/>
      </c>
      <c r="AE295" s="115">
        <f t="shared" si="460"/>
        <v>0</v>
      </c>
      <c r="AF295" s="152" t="str">
        <f t="shared" si="461"/>
        <v/>
      </c>
      <c r="AG295" s="152" t="str">
        <f t="shared" si="462"/>
        <v/>
      </c>
      <c r="AH295" s="115">
        <f t="shared" si="463"/>
        <v>0</v>
      </c>
      <c r="AI295" s="152" t="str">
        <f t="shared" si="464"/>
        <v/>
      </c>
      <c r="AJ295" s="152" t="str">
        <f t="shared" si="465"/>
        <v/>
      </c>
      <c r="AK295" s="383"/>
      <c r="AL295" s="166">
        <f t="shared" si="382"/>
        <v>0</v>
      </c>
      <c r="AM295" s="392">
        <f t="shared" si="383"/>
        <v>0</v>
      </c>
      <c r="AN295" s="392">
        <f>COUNTIF($B$12:B295,B295)</f>
        <v>0</v>
      </c>
      <c r="AO295" s="392"/>
      <c r="AP295" s="392" t="str">
        <f t="shared" si="384"/>
        <v/>
      </c>
      <c r="AQ295" s="392" t="str">
        <f t="shared" si="385"/>
        <v/>
      </c>
      <c r="AR295" s="392" t="str">
        <f t="shared" si="386"/>
        <v/>
      </c>
      <c r="AS295" s="392" t="str">
        <f t="shared" si="387"/>
        <v/>
      </c>
      <c r="AT295" s="392">
        <f t="shared" si="388"/>
        <v>0</v>
      </c>
      <c r="AU295" s="392" t="str">
        <f t="shared" si="389"/>
        <v/>
      </c>
      <c r="AV295" s="392" t="str">
        <f t="shared" si="390"/>
        <v/>
      </c>
      <c r="AW295" s="392" t="str">
        <f t="shared" si="391"/>
        <v/>
      </c>
      <c r="AX295" s="392" t="str">
        <f t="shared" si="392"/>
        <v/>
      </c>
      <c r="AY295" s="392" t="str">
        <f t="shared" si="393"/>
        <v/>
      </c>
      <c r="AZ295" s="392" t="str">
        <f t="shared" si="394"/>
        <v/>
      </c>
      <c r="BA295" s="392" t="str">
        <f t="shared" si="395"/>
        <v/>
      </c>
      <c r="BB295" s="392" t="str">
        <f t="shared" si="396"/>
        <v/>
      </c>
      <c r="BC295" s="392" t="str">
        <f t="shared" si="397"/>
        <v/>
      </c>
      <c r="BD295" s="396" t="str">
        <f t="shared" si="398"/>
        <v/>
      </c>
      <c r="BE295" s="386">
        <f t="shared" si="399"/>
        <v>0</v>
      </c>
      <c r="BF295" s="152"/>
      <c r="BG295" s="392">
        <f t="shared" si="400"/>
        <v>0</v>
      </c>
      <c r="BH295" s="392">
        <f t="shared" si="401"/>
        <v>0</v>
      </c>
      <c r="BI295" s="405">
        <f t="shared" si="402"/>
        <v>0</v>
      </c>
      <c r="BJ295" s="406">
        <f t="shared" si="378"/>
        <v>0</v>
      </c>
      <c r="BK295" s="391" t="str">
        <f t="shared" si="379"/>
        <v>0</v>
      </c>
      <c r="BL295" s="391" t="str">
        <f t="shared" si="380"/>
        <v>0</v>
      </c>
      <c r="BM295" s="405">
        <f t="shared" si="403"/>
        <v>0</v>
      </c>
      <c r="BN295" s="405" t="str">
        <f t="shared" si="404"/>
        <v>0m0</v>
      </c>
      <c r="BO295" s="392">
        <f t="shared" si="405"/>
        <v>0</v>
      </c>
      <c r="BP295" s="392">
        <f t="shared" si="406"/>
        <v>0</v>
      </c>
      <c r="BQ295" s="405">
        <f t="shared" si="407"/>
        <v>0</v>
      </c>
      <c r="BR295" s="406">
        <f t="shared" si="408"/>
        <v>0</v>
      </c>
      <c r="BS295" s="391" t="str">
        <f t="shared" si="409"/>
        <v>0</v>
      </c>
      <c r="BT295" s="391" t="str">
        <f t="shared" si="410"/>
        <v>0</v>
      </c>
      <c r="BU295" s="405">
        <f t="shared" si="411"/>
        <v>0</v>
      </c>
      <c r="BV295" s="405" t="str">
        <f t="shared" si="412"/>
        <v>0m0</v>
      </c>
      <c r="BW295" s="392">
        <f t="shared" si="413"/>
        <v>0</v>
      </c>
      <c r="BX295" s="392">
        <f t="shared" si="414"/>
        <v>0</v>
      </c>
      <c r="BY295" s="405">
        <f t="shared" si="415"/>
        <v>0</v>
      </c>
      <c r="BZ295" s="406">
        <f t="shared" si="416"/>
        <v>0</v>
      </c>
      <c r="CA295" s="391" t="str">
        <f t="shared" si="417"/>
        <v>0</v>
      </c>
      <c r="CB295" s="391" t="str">
        <f t="shared" si="418"/>
        <v>0</v>
      </c>
      <c r="CC295" s="405">
        <f t="shared" si="419"/>
        <v>0</v>
      </c>
      <c r="CD295" s="405" t="str">
        <f t="shared" si="420"/>
        <v>0m0</v>
      </c>
      <c r="CE295" s="392">
        <f t="shared" si="421"/>
        <v>0</v>
      </c>
      <c r="CF295" s="392">
        <f t="shared" si="422"/>
        <v>0</v>
      </c>
      <c r="CG295" s="405">
        <f t="shared" si="423"/>
        <v>0</v>
      </c>
      <c r="CH295" s="406">
        <f t="shared" si="424"/>
        <v>0</v>
      </c>
      <c r="CI295" s="391" t="str">
        <f t="shared" si="425"/>
        <v>0</v>
      </c>
      <c r="CJ295" s="391" t="str">
        <f t="shared" si="426"/>
        <v>0</v>
      </c>
      <c r="CK295" s="405">
        <f t="shared" si="427"/>
        <v>0</v>
      </c>
      <c r="CL295" s="405" t="str">
        <f t="shared" si="428"/>
        <v>0m0</v>
      </c>
      <c r="CM295" s="392">
        <f t="shared" si="429"/>
        <v>0</v>
      </c>
      <c r="CN295" s="392">
        <f t="shared" si="430"/>
        <v>0</v>
      </c>
      <c r="CO295" s="405">
        <f t="shared" si="431"/>
        <v>0</v>
      </c>
      <c r="CP295" s="406">
        <f t="shared" si="432"/>
        <v>0</v>
      </c>
      <c r="CQ295" s="391" t="str">
        <f t="shared" si="433"/>
        <v>0</v>
      </c>
      <c r="CR295" s="391" t="str">
        <f t="shared" si="434"/>
        <v>0</v>
      </c>
      <c r="CS295" s="405">
        <f t="shared" si="435"/>
        <v>0</v>
      </c>
      <c r="CT295" s="405" t="str">
        <f t="shared" si="436"/>
        <v>0m0</v>
      </c>
      <c r="CU295" s="405">
        <f t="shared" si="437"/>
        <v>0</v>
      </c>
      <c r="CV295" s="405">
        <f t="shared" si="438"/>
        <v>0</v>
      </c>
      <c r="CW295" s="405">
        <f t="shared" si="439"/>
        <v>0</v>
      </c>
      <c r="CX295" s="405">
        <f t="shared" si="440"/>
        <v>0</v>
      </c>
      <c r="CY295" s="405">
        <f t="shared" si="441"/>
        <v>0</v>
      </c>
      <c r="CZ295" s="405" t="str">
        <f t="shared" si="442"/>
        <v/>
      </c>
      <c r="DA295" s="405" t="str">
        <f t="shared" si="443"/>
        <v/>
      </c>
      <c r="DB295" s="405" t="str">
        <f t="shared" si="444"/>
        <v/>
      </c>
      <c r="DC295" s="405" t="str">
        <f t="shared" si="445"/>
        <v/>
      </c>
      <c r="DD295" s="405" t="str">
        <f t="shared" si="446"/>
        <v/>
      </c>
      <c r="DE295" s="405"/>
      <c r="DG295" s="405" t="str">
        <f t="shared" si="447"/>
        <v/>
      </c>
      <c r="DH295" s="405" t="str">
        <f t="shared" si="448"/>
        <v/>
      </c>
      <c r="DI295" s="405">
        <f t="shared" si="449"/>
        <v>0</v>
      </c>
      <c r="DJ295" s="405" t="str">
        <f t="shared" si="450"/>
        <v/>
      </c>
      <c r="DK295" s="405" t="str">
        <f t="shared" si="451"/>
        <v/>
      </c>
      <c r="DL295" s="405" t="str">
        <f t="shared" si="452"/>
        <v/>
      </c>
      <c r="DM295" s="405" t="str">
        <f t="shared" si="453"/>
        <v/>
      </c>
      <c r="DN295" s="405" t="str">
        <f t="shared" si="454"/>
        <v/>
      </c>
      <c r="DO295" s="405" t="str">
        <f t="shared" si="455"/>
        <v/>
      </c>
      <c r="DS295" s="386">
        <f t="shared" si="458"/>
        <v>0</v>
      </c>
      <c r="DT295" s="386">
        <f t="shared" si="456"/>
        <v>0</v>
      </c>
      <c r="DU295" s="404">
        <f t="shared" si="457"/>
        <v>0</v>
      </c>
    </row>
    <row r="296" spans="1:125" s="404" customFormat="1" ht="18" hidden="1" customHeight="1">
      <c r="A296" s="140" t="str">
        <f t="shared" si="381"/>
        <v/>
      </c>
      <c r="B296" s="153"/>
      <c r="C296" s="31" t="str">
        <f>IF(B296="","",VLOOKUP(B296,学連登録!$C$2:$G$3000,2,FALSE))</f>
        <v/>
      </c>
      <c r="D296" s="32" t="str">
        <f>IF(B296="","",VLOOKUP(B296,学連登録!$C$2:$G$3000,3,FALSE))</f>
        <v/>
      </c>
      <c r="E296" s="33" t="str">
        <f>IF(B296="","",VLOOKUP(B296,学連登録!$C$2:$G$3000,4,FALSE))</f>
        <v/>
      </c>
      <c r="F296" s="376" t="str">
        <f>IF(B296="","",VLOOKUP(B296,学連登録!$C$2:$I$3000,7,FALSE))</f>
        <v/>
      </c>
      <c r="G296" s="154"/>
      <c r="H296" s="915"/>
      <c r="I296" s="916"/>
      <c r="J296" s="155"/>
      <c r="K296" s="887"/>
      <c r="L296" s="888"/>
      <c r="M296" s="155"/>
      <c r="N296" s="881"/>
      <c r="O296" s="882"/>
      <c r="P296" s="154"/>
      <c r="Q296" s="887"/>
      <c r="R296" s="888"/>
      <c r="S296" s="154"/>
      <c r="T296" s="887"/>
      <c r="U296" s="888"/>
      <c r="V296" s="101" t="str">
        <f>IF(B296="","",VLOOKUP(B296,学連登録!$C$2:$H$3000,6,FALSE))</f>
        <v/>
      </c>
      <c r="W296" s="370"/>
      <c r="X296" s="152"/>
      <c r="Y296" s="116" t="str">
        <f t="shared" si="459"/>
        <v/>
      </c>
      <c r="Z296" s="97" t="str">
        <f>IF(G296="","",VLOOKUP(G296,種目名!$O$5:$T$104,3,0))</f>
        <v/>
      </c>
      <c r="AA296" s="98" t="str">
        <f>IF(J296="","",VLOOKUP(J296,種目名!$O$5:$T$104,3,0))</f>
        <v/>
      </c>
      <c r="AB296" s="117" t="str">
        <f>IF(M296="","",VLOOKUP(M296,種目名!$O$5:$T$104,3,0))</f>
        <v/>
      </c>
      <c r="AC296" s="117" t="str">
        <f>IF(P296="","",VLOOKUP(AF296,種目名!$O$5:$T$104,3,0))</f>
        <v/>
      </c>
      <c r="AD296" s="118" t="str">
        <f>IF(S296="","",VLOOKUP(AI296,種目名!$O$5:$T$104,3,0))</f>
        <v/>
      </c>
      <c r="AE296" s="115">
        <f t="shared" si="460"/>
        <v>0</v>
      </c>
      <c r="AF296" s="152" t="str">
        <f t="shared" si="461"/>
        <v/>
      </c>
      <c r="AG296" s="152" t="str">
        <f t="shared" si="462"/>
        <v/>
      </c>
      <c r="AH296" s="115">
        <f t="shared" si="463"/>
        <v>0</v>
      </c>
      <c r="AI296" s="152" t="str">
        <f t="shared" si="464"/>
        <v/>
      </c>
      <c r="AJ296" s="152" t="str">
        <f t="shared" si="465"/>
        <v/>
      </c>
      <c r="AK296" s="383"/>
      <c r="AL296" s="166">
        <f t="shared" si="382"/>
        <v>0</v>
      </c>
      <c r="AM296" s="392">
        <f t="shared" si="383"/>
        <v>0</v>
      </c>
      <c r="AN296" s="392">
        <f>COUNTIF($B$12:B296,B296)</f>
        <v>0</v>
      </c>
      <c r="AO296" s="392"/>
      <c r="AP296" s="392" t="str">
        <f t="shared" si="384"/>
        <v/>
      </c>
      <c r="AQ296" s="392" t="str">
        <f t="shared" si="385"/>
        <v/>
      </c>
      <c r="AR296" s="392" t="str">
        <f t="shared" si="386"/>
        <v/>
      </c>
      <c r="AS296" s="392" t="str">
        <f t="shared" si="387"/>
        <v/>
      </c>
      <c r="AT296" s="392">
        <f t="shared" si="388"/>
        <v>0</v>
      </c>
      <c r="AU296" s="392" t="str">
        <f t="shared" si="389"/>
        <v/>
      </c>
      <c r="AV296" s="392" t="str">
        <f t="shared" si="390"/>
        <v/>
      </c>
      <c r="AW296" s="392" t="str">
        <f t="shared" si="391"/>
        <v/>
      </c>
      <c r="AX296" s="392" t="str">
        <f t="shared" si="392"/>
        <v/>
      </c>
      <c r="AY296" s="392" t="str">
        <f t="shared" si="393"/>
        <v/>
      </c>
      <c r="AZ296" s="392" t="str">
        <f t="shared" si="394"/>
        <v/>
      </c>
      <c r="BA296" s="392" t="str">
        <f t="shared" si="395"/>
        <v/>
      </c>
      <c r="BB296" s="392" t="str">
        <f t="shared" si="396"/>
        <v/>
      </c>
      <c r="BC296" s="392" t="str">
        <f t="shared" si="397"/>
        <v/>
      </c>
      <c r="BD296" s="396" t="str">
        <f t="shared" si="398"/>
        <v/>
      </c>
      <c r="BE296" s="386">
        <f t="shared" si="399"/>
        <v>0</v>
      </c>
      <c r="BF296" s="152"/>
      <c r="BG296" s="392">
        <f t="shared" si="400"/>
        <v>0</v>
      </c>
      <c r="BH296" s="392">
        <f t="shared" si="401"/>
        <v>0</v>
      </c>
      <c r="BI296" s="405">
        <f t="shared" si="402"/>
        <v>0</v>
      </c>
      <c r="BJ296" s="406">
        <f t="shared" si="378"/>
        <v>0</v>
      </c>
      <c r="BK296" s="391" t="str">
        <f t="shared" si="379"/>
        <v>0</v>
      </c>
      <c r="BL296" s="391" t="str">
        <f t="shared" si="380"/>
        <v>0</v>
      </c>
      <c r="BM296" s="405">
        <f t="shared" si="403"/>
        <v>0</v>
      </c>
      <c r="BN296" s="405" t="str">
        <f t="shared" si="404"/>
        <v>0m0</v>
      </c>
      <c r="BO296" s="392">
        <f t="shared" si="405"/>
        <v>0</v>
      </c>
      <c r="BP296" s="392">
        <f t="shared" si="406"/>
        <v>0</v>
      </c>
      <c r="BQ296" s="405">
        <f t="shared" si="407"/>
        <v>0</v>
      </c>
      <c r="BR296" s="406">
        <f t="shared" si="408"/>
        <v>0</v>
      </c>
      <c r="BS296" s="391" t="str">
        <f t="shared" si="409"/>
        <v>0</v>
      </c>
      <c r="BT296" s="391" t="str">
        <f t="shared" si="410"/>
        <v>0</v>
      </c>
      <c r="BU296" s="405">
        <f t="shared" si="411"/>
        <v>0</v>
      </c>
      <c r="BV296" s="405" t="str">
        <f t="shared" si="412"/>
        <v>0m0</v>
      </c>
      <c r="BW296" s="392">
        <f t="shared" si="413"/>
        <v>0</v>
      </c>
      <c r="BX296" s="392">
        <f t="shared" si="414"/>
        <v>0</v>
      </c>
      <c r="BY296" s="405">
        <f t="shared" si="415"/>
        <v>0</v>
      </c>
      <c r="BZ296" s="406">
        <f t="shared" si="416"/>
        <v>0</v>
      </c>
      <c r="CA296" s="391" t="str">
        <f t="shared" si="417"/>
        <v>0</v>
      </c>
      <c r="CB296" s="391" t="str">
        <f t="shared" si="418"/>
        <v>0</v>
      </c>
      <c r="CC296" s="405">
        <f t="shared" si="419"/>
        <v>0</v>
      </c>
      <c r="CD296" s="405" t="str">
        <f t="shared" si="420"/>
        <v>0m0</v>
      </c>
      <c r="CE296" s="392">
        <f t="shared" si="421"/>
        <v>0</v>
      </c>
      <c r="CF296" s="392">
        <f t="shared" si="422"/>
        <v>0</v>
      </c>
      <c r="CG296" s="405">
        <f t="shared" si="423"/>
        <v>0</v>
      </c>
      <c r="CH296" s="406">
        <f t="shared" si="424"/>
        <v>0</v>
      </c>
      <c r="CI296" s="391" t="str">
        <f t="shared" si="425"/>
        <v>0</v>
      </c>
      <c r="CJ296" s="391" t="str">
        <f t="shared" si="426"/>
        <v>0</v>
      </c>
      <c r="CK296" s="405">
        <f t="shared" si="427"/>
        <v>0</v>
      </c>
      <c r="CL296" s="405" t="str">
        <f t="shared" si="428"/>
        <v>0m0</v>
      </c>
      <c r="CM296" s="392">
        <f t="shared" si="429"/>
        <v>0</v>
      </c>
      <c r="CN296" s="392">
        <f t="shared" si="430"/>
        <v>0</v>
      </c>
      <c r="CO296" s="405">
        <f t="shared" si="431"/>
        <v>0</v>
      </c>
      <c r="CP296" s="406">
        <f t="shared" si="432"/>
        <v>0</v>
      </c>
      <c r="CQ296" s="391" t="str">
        <f t="shared" si="433"/>
        <v>0</v>
      </c>
      <c r="CR296" s="391" t="str">
        <f t="shared" si="434"/>
        <v>0</v>
      </c>
      <c r="CS296" s="405">
        <f t="shared" si="435"/>
        <v>0</v>
      </c>
      <c r="CT296" s="405" t="str">
        <f t="shared" si="436"/>
        <v>0m0</v>
      </c>
      <c r="CU296" s="405">
        <f t="shared" si="437"/>
        <v>0</v>
      </c>
      <c r="CV296" s="405">
        <f t="shared" si="438"/>
        <v>0</v>
      </c>
      <c r="CW296" s="405">
        <f t="shared" si="439"/>
        <v>0</v>
      </c>
      <c r="CX296" s="405">
        <f t="shared" si="440"/>
        <v>0</v>
      </c>
      <c r="CY296" s="405">
        <f t="shared" si="441"/>
        <v>0</v>
      </c>
      <c r="CZ296" s="405" t="str">
        <f t="shared" si="442"/>
        <v/>
      </c>
      <c r="DA296" s="405" t="str">
        <f t="shared" si="443"/>
        <v/>
      </c>
      <c r="DB296" s="405" t="str">
        <f t="shared" si="444"/>
        <v/>
      </c>
      <c r="DC296" s="405" t="str">
        <f t="shared" si="445"/>
        <v/>
      </c>
      <c r="DD296" s="405" t="str">
        <f t="shared" si="446"/>
        <v/>
      </c>
      <c r="DE296" s="405"/>
      <c r="DG296" s="405" t="str">
        <f t="shared" si="447"/>
        <v/>
      </c>
      <c r="DH296" s="405" t="str">
        <f t="shared" si="448"/>
        <v/>
      </c>
      <c r="DI296" s="405">
        <f t="shared" si="449"/>
        <v>0</v>
      </c>
      <c r="DJ296" s="405" t="str">
        <f t="shared" si="450"/>
        <v/>
      </c>
      <c r="DK296" s="405" t="str">
        <f t="shared" si="451"/>
        <v/>
      </c>
      <c r="DL296" s="405" t="str">
        <f t="shared" si="452"/>
        <v/>
      </c>
      <c r="DM296" s="405" t="str">
        <f t="shared" si="453"/>
        <v/>
      </c>
      <c r="DN296" s="405" t="str">
        <f t="shared" si="454"/>
        <v/>
      </c>
      <c r="DO296" s="405" t="str">
        <f t="shared" si="455"/>
        <v/>
      </c>
      <c r="DS296" s="386">
        <f t="shared" si="458"/>
        <v>0</v>
      </c>
      <c r="DT296" s="386">
        <f t="shared" si="456"/>
        <v>0</v>
      </c>
      <c r="DU296" s="404">
        <f t="shared" si="457"/>
        <v>0</v>
      </c>
    </row>
    <row r="297" spans="1:125" s="404" customFormat="1" ht="18" hidden="1" customHeight="1">
      <c r="A297" s="140" t="str">
        <f t="shared" si="381"/>
        <v/>
      </c>
      <c r="B297" s="153"/>
      <c r="C297" s="31" t="str">
        <f>IF(B297="","",VLOOKUP(B297,学連登録!$C$2:$G$3000,2,FALSE))</f>
        <v/>
      </c>
      <c r="D297" s="32" t="str">
        <f>IF(B297="","",VLOOKUP(B297,学連登録!$C$2:$G$3000,3,FALSE))</f>
        <v/>
      </c>
      <c r="E297" s="33" t="str">
        <f>IF(B297="","",VLOOKUP(B297,学連登録!$C$2:$G$3000,4,FALSE))</f>
        <v/>
      </c>
      <c r="F297" s="376" t="str">
        <f>IF(B297="","",VLOOKUP(B297,学連登録!$C$2:$I$3000,7,FALSE))</f>
        <v/>
      </c>
      <c r="G297" s="154"/>
      <c r="H297" s="915"/>
      <c r="I297" s="916"/>
      <c r="J297" s="155"/>
      <c r="K297" s="887"/>
      <c r="L297" s="888"/>
      <c r="M297" s="155"/>
      <c r="N297" s="881"/>
      <c r="O297" s="882"/>
      <c r="P297" s="154"/>
      <c r="Q297" s="887"/>
      <c r="R297" s="888"/>
      <c r="S297" s="154"/>
      <c r="T297" s="887"/>
      <c r="U297" s="888"/>
      <c r="V297" s="101" t="str">
        <f>IF(B297="","",VLOOKUP(B297,学連登録!$C$2:$H$3000,6,FALSE))</f>
        <v/>
      </c>
      <c r="W297" s="370"/>
      <c r="X297" s="152"/>
      <c r="Y297" s="116" t="str">
        <f t="shared" si="459"/>
        <v/>
      </c>
      <c r="Z297" s="97" t="str">
        <f>IF(G297="","",VLOOKUP(G297,種目名!$O$5:$T$104,3,0))</f>
        <v/>
      </c>
      <c r="AA297" s="98" t="str">
        <f>IF(J297="","",VLOOKUP(J297,種目名!$O$5:$T$104,3,0))</f>
        <v/>
      </c>
      <c r="AB297" s="117" t="str">
        <f>IF(M297="","",VLOOKUP(M297,種目名!$O$5:$T$104,3,0))</f>
        <v/>
      </c>
      <c r="AC297" s="117" t="str">
        <f>IF(P297="","",VLOOKUP(AF297,種目名!$O$5:$T$104,3,0))</f>
        <v/>
      </c>
      <c r="AD297" s="118" t="str">
        <f>IF(S297="","",VLOOKUP(AI297,種目名!$O$5:$T$104,3,0))</f>
        <v/>
      </c>
      <c r="AE297" s="115">
        <f t="shared" si="460"/>
        <v>0</v>
      </c>
      <c r="AF297" s="152" t="str">
        <f t="shared" si="461"/>
        <v/>
      </c>
      <c r="AG297" s="152" t="str">
        <f t="shared" si="462"/>
        <v/>
      </c>
      <c r="AH297" s="115">
        <f t="shared" si="463"/>
        <v>0</v>
      </c>
      <c r="AI297" s="152" t="str">
        <f t="shared" si="464"/>
        <v/>
      </c>
      <c r="AJ297" s="152" t="str">
        <f t="shared" si="465"/>
        <v/>
      </c>
      <c r="AK297" s="383"/>
      <c r="AL297" s="166">
        <f t="shared" si="382"/>
        <v>0</v>
      </c>
      <c r="AM297" s="392">
        <f t="shared" si="383"/>
        <v>0</v>
      </c>
      <c r="AN297" s="392">
        <f>COUNTIF($B$12:B297,B297)</f>
        <v>0</v>
      </c>
      <c r="AO297" s="392"/>
      <c r="AP297" s="392" t="str">
        <f t="shared" si="384"/>
        <v/>
      </c>
      <c r="AQ297" s="392" t="str">
        <f t="shared" si="385"/>
        <v/>
      </c>
      <c r="AR297" s="392" t="str">
        <f t="shared" si="386"/>
        <v/>
      </c>
      <c r="AS297" s="392" t="str">
        <f t="shared" si="387"/>
        <v/>
      </c>
      <c r="AT297" s="392">
        <f t="shared" si="388"/>
        <v>0</v>
      </c>
      <c r="AU297" s="392" t="str">
        <f t="shared" si="389"/>
        <v/>
      </c>
      <c r="AV297" s="392" t="str">
        <f t="shared" si="390"/>
        <v/>
      </c>
      <c r="AW297" s="392" t="str">
        <f t="shared" si="391"/>
        <v/>
      </c>
      <c r="AX297" s="392" t="str">
        <f t="shared" si="392"/>
        <v/>
      </c>
      <c r="AY297" s="392" t="str">
        <f t="shared" si="393"/>
        <v/>
      </c>
      <c r="AZ297" s="392" t="str">
        <f t="shared" si="394"/>
        <v/>
      </c>
      <c r="BA297" s="392" t="str">
        <f t="shared" si="395"/>
        <v/>
      </c>
      <c r="BB297" s="392" t="str">
        <f t="shared" si="396"/>
        <v/>
      </c>
      <c r="BC297" s="392" t="str">
        <f t="shared" si="397"/>
        <v/>
      </c>
      <c r="BD297" s="396" t="str">
        <f t="shared" si="398"/>
        <v/>
      </c>
      <c r="BE297" s="386">
        <f t="shared" si="399"/>
        <v>0</v>
      </c>
      <c r="BF297" s="152"/>
      <c r="BG297" s="392">
        <f t="shared" si="400"/>
        <v>0</v>
      </c>
      <c r="BH297" s="392">
        <f t="shared" si="401"/>
        <v>0</v>
      </c>
      <c r="BI297" s="405">
        <f t="shared" si="402"/>
        <v>0</v>
      </c>
      <c r="BJ297" s="406">
        <f t="shared" si="378"/>
        <v>0</v>
      </c>
      <c r="BK297" s="391" t="str">
        <f t="shared" si="379"/>
        <v>0</v>
      </c>
      <c r="BL297" s="391" t="str">
        <f t="shared" si="380"/>
        <v>0</v>
      </c>
      <c r="BM297" s="405">
        <f t="shared" si="403"/>
        <v>0</v>
      </c>
      <c r="BN297" s="405" t="str">
        <f t="shared" si="404"/>
        <v>0m0</v>
      </c>
      <c r="BO297" s="392">
        <f t="shared" si="405"/>
        <v>0</v>
      </c>
      <c r="BP297" s="392">
        <f t="shared" si="406"/>
        <v>0</v>
      </c>
      <c r="BQ297" s="405">
        <f t="shared" si="407"/>
        <v>0</v>
      </c>
      <c r="BR297" s="406">
        <f t="shared" si="408"/>
        <v>0</v>
      </c>
      <c r="BS297" s="391" t="str">
        <f t="shared" si="409"/>
        <v>0</v>
      </c>
      <c r="BT297" s="391" t="str">
        <f t="shared" si="410"/>
        <v>0</v>
      </c>
      <c r="BU297" s="405">
        <f t="shared" si="411"/>
        <v>0</v>
      </c>
      <c r="BV297" s="405" t="str">
        <f t="shared" si="412"/>
        <v>0m0</v>
      </c>
      <c r="BW297" s="392">
        <f t="shared" si="413"/>
        <v>0</v>
      </c>
      <c r="BX297" s="392">
        <f t="shared" si="414"/>
        <v>0</v>
      </c>
      <c r="BY297" s="405">
        <f t="shared" si="415"/>
        <v>0</v>
      </c>
      <c r="BZ297" s="406">
        <f t="shared" si="416"/>
        <v>0</v>
      </c>
      <c r="CA297" s="391" t="str">
        <f t="shared" si="417"/>
        <v>0</v>
      </c>
      <c r="CB297" s="391" t="str">
        <f t="shared" si="418"/>
        <v>0</v>
      </c>
      <c r="CC297" s="405">
        <f t="shared" si="419"/>
        <v>0</v>
      </c>
      <c r="CD297" s="405" t="str">
        <f t="shared" si="420"/>
        <v>0m0</v>
      </c>
      <c r="CE297" s="392">
        <f t="shared" si="421"/>
        <v>0</v>
      </c>
      <c r="CF297" s="392">
        <f t="shared" si="422"/>
        <v>0</v>
      </c>
      <c r="CG297" s="405">
        <f t="shared" si="423"/>
        <v>0</v>
      </c>
      <c r="CH297" s="406">
        <f t="shared" si="424"/>
        <v>0</v>
      </c>
      <c r="CI297" s="391" t="str">
        <f t="shared" si="425"/>
        <v>0</v>
      </c>
      <c r="CJ297" s="391" t="str">
        <f t="shared" si="426"/>
        <v>0</v>
      </c>
      <c r="CK297" s="405">
        <f t="shared" si="427"/>
        <v>0</v>
      </c>
      <c r="CL297" s="405" t="str">
        <f t="shared" si="428"/>
        <v>0m0</v>
      </c>
      <c r="CM297" s="392">
        <f t="shared" si="429"/>
        <v>0</v>
      </c>
      <c r="CN297" s="392">
        <f t="shared" si="430"/>
        <v>0</v>
      </c>
      <c r="CO297" s="405">
        <f t="shared" si="431"/>
        <v>0</v>
      </c>
      <c r="CP297" s="406">
        <f t="shared" si="432"/>
        <v>0</v>
      </c>
      <c r="CQ297" s="391" t="str">
        <f t="shared" si="433"/>
        <v>0</v>
      </c>
      <c r="CR297" s="391" t="str">
        <f t="shared" si="434"/>
        <v>0</v>
      </c>
      <c r="CS297" s="405">
        <f t="shared" si="435"/>
        <v>0</v>
      </c>
      <c r="CT297" s="405" t="str">
        <f t="shared" si="436"/>
        <v>0m0</v>
      </c>
      <c r="CU297" s="405">
        <f t="shared" si="437"/>
        <v>0</v>
      </c>
      <c r="CV297" s="405">
        <f t="shared" si="438"/>
        <v>0</v>
      </c>
      <c r="CW297" s="405">
        <f t="shared" si="439"/>
        <v>0</v>
      </c>
      <c r="CX297" s="405">
        <f t="shared" si="440"/>
        <v>0</v>
      </c>
      <c r="CY297" s="405">
        <f t="shared" si="441"/>
        <v>0</v>
      </c>
      <c r="CZ297" s="405" t="str">
        <f t="shared" si="442"/>
        <v/>
      </c>
      <c r="DA297" s="405" t="str">
        <f t="shared" si="443"/>
        <v/>
      </c>
      <c r="DB297" s="405" t="str">
        <f t="shared" si="444"/>
        <v/>
      </c>
      <c r="DC297" s="405" t="str">
        <f t="shared" si="445"/>
        <v/>
      </c>
      <c r="DD297" s="405" t="str">
        <f t="shared" si="446"/>
        <v/>
      </c>
      <c r="DE297" s="405"/>
      <c r="DG297" s="405" t="str">
        <f t="shared" si="447"/>
        <v/>
      </c>
      <c r="DH297" s="405" t="str">
        <f t="shared" si="448"/>
        <v/>
      </c>
      <c r="DI297" s="405">
        <f t="shared" si="449"/>
        <v>0</v>
      </c>
      <c r="DJ297" s="405" t="str">
        <f t="shared" si="450"/>
        <v/>
      </c>
      <c r="DK297" s="405" t="str">
        <f t="shared" si="451"/>
        <v/>
      </c>
      <c r="DL297" s="405" t="str">
        <f t="shared" si="452"/>
        <v/>
      </c>
      <c r="DM297" s="405" t="str">
        <f t="shared" si="453"/>
        <v/>
      </c>
      <c r="DN297" s="405" t="str">
        <f t="shared" si="454"/>
        <v/>
      </c>
      <c r="DO297" s="405" t="str">
        <f t="shared" si="455"/>
        <v/>
      </c>
      <c r="DS297" s="386">
        <f t="shared" si="458"/>
        <v>0</v>
      </c>
      <c r="DT297" s="386">
        <f t="shared" si="456"/>
        <v>0</v>
      </c>
      <c r="DU297" s="404">
        <f t="shared" si="457"/>
        <v>0</v>
      </c>
    </row>
    <row r="298" spans="1:125" s="404" customFormat="1" ht="18" hidden="1" customHeight="1">
      <c r="A298" s="140" t="str">
        <f t="shared" si="381"/>
        <v/>
      </c>
      <c r="B298" s="153"/>
      <c r="C298" s="31" t="str">
        <f>IF(B298="","",VLOOKUP(B298,学連登録!$C$2:$G$3000,2,FALSE))</f>
        <v/>
      </c>
      <c r="D298" s="32" t="str">
        <f>IF(B298="","",VLOOKUP(B298,学連登録!$C$2:$G$3000,3,FALSE))</f>
        <v/>
      </c>
      <c r="E298" s="33" t="str">
        <f>IF(B298="","",VLOOKUP(B298,学連登録!$C$2:$G$3000,4,FALSE))</f>
        <v/>
      </c>
      <c r="F298" s="376" t="str">
        <f>IF(B298="","",VLOOKUP(B298,学連登録!$C$2:$I$3000,7,FALSE))</f>
        <v/>
      </c>
      <c r="G298" s="154"/>
      <c r="H298" s="915"/>
      <c r="I298" s="916"/>
      <c r="J298" s="155"/>
      <c r="K298" s="887"/>
      <c r="L298" s="888"/>
      <c r="M298" s="155"/>
      <c r="N298" s="881"/>
      <c r="O298" s="882"/>
      <c r="P298" s="154"/>
      <c r="Q298" s="887"/>
      <c r="R298" s="888"/>
      <c r="S298" s="154"/>
      <c r="T298" s="887"/>
      <c r="U298" s="888"/>
      <c r="V298" s="101" t="str">
        <f>IF(B298="","",VLOOKUP(B298,学連登録!$C$2:$H$3000,6,FALSE))</f>
        <v/>
      </c>
      <c r="W298" s="370"/>
      <c r="X298" s="152"/>
      <c r="Y298" s="116" t="str">
        <f t="shared" si="459"/>
        <v/>
      </c>
      <c r="Z298" s="97" t="str">
        <f>IF(G298="","",VLOOKUP(G298,種目名!$O$5:$T$104,3,0))</f>
        <v/>
      </c>
      <c r="AA298" s="98" t="str">
        <f>IF(J298="","",VLOOKUP(J298,種目名!$O$5:$T$104,3,0))</f>
        <v/>
      </c>
      <c r="AB298" s="117" t="str">
        <f>IF(M298="","",VLOOKUP(M298,種目名!$O$5:$T$104,3,0))</f>
        <v/>
      </c>
      <c r="AC298" s="117" t="str">
        <f>IF(P298="","",VLOOKUP(AF298,種目名!$O$5:$T$104,3,0))</f>
        <v/>
      </c>
      <c r="AD298" s="118" t="str">
        <f>IF(S298="","",VLOOKUP(AI298,種目名!$O$5:$T$104,3,0))</f>
        <v/>
      </c>
      <c r="AE298" s="115">
        <f t="shared" si="460"/>
        <v>0</v>
      </c>
      <c r="AF298" s="152" t="str">
        <f t="shared" si="461"/>
        <v/>
      </c>
      <c r="AG298" s="152" t="str">
        <f t="shared" si="462"/>
        <v/>
      </c>
      <c r="AH298" s="115">
        <f t="shared" si="463"/>
        <v>0</v>
      </c>
      <c r="AI298" s="152" t="str">
        <f t="shared" si="464"/>
        <v/>
      </c>
      <c r="AJ298" s="152" t="str">
        <f t="shared" si="465"/>
        <v/>
      </c>
      <c r="AK298" s="383"/>
      <c r="AL298" s="166">
        <f t="shared" si="382"/>
        <v>0</v>
      </c>
      <c r="AM298" s="392">
        <f t="shared" si="383"/>
        <v>0</v>
      </c>
      <c r="AN298" s="392">
        <f>COUNTIF($B$12:B298,B298)</f>
        <v>0</v>
      </c>
      <c r="AO298" s="392"/>
      <c r="AP298" s="392" t="str">
        <f t="shared" si="384"/>
        <v/>
      </c>
      <c r="AQ298" s="392" t="str">
        <f t="shared" si="385"/>
        <v/>
      </c>
      <c r="AR298" s="392" t="str">
        <f t="shared" si="386"/>
        <v/>
      </c>
      <c r="AS298" s="392" t="str">
        <f t="shared" si="387"/>
        <v/>
      </c>
      <c r="AT298" s="392">
        <f t="shared" si="388"/>
        <v>0</v>
      </c>
      <c r="AU298" s="392" t="str">
        <f t="shared" si="389"/>
        <v/>
      </c>
      <c r="AV298" s="392" t="str">
        <f t="shared" si="390"/>
        <v/>
      </c>
      <c r="AW298" s="392" t="str">
        <f t="shared" si="391"/>
        <v/>
      </c>
      <c r="AX298" s="392" t="str">
        <f t="shared" si="392"/>
        <v/>
      </c>
      <c r="AY298" s="392" t="str">
        <f t="shared" si="393"/>
        <v/>
      </c>
      <c r="AZ298" s="392" t="str">
        <f t="shared" si="394"/>
        <v/>
      </c>
      <c r="BA298" s="392" t="str">
        <f t="shared" si="395"/>
        <v/>
      </c>
      <c r="BB298" s="392" t="str">
        <f t="shared" si="396"/>
        <v/>
      </c>
      <c r="BC298" s="392" t="str">
        <f t="shared" si="397"/>
        <v/>
      </c>
      <c r="BD298" s="396" t="str">
        <f t="shared" si="398"/>
        <v/>
      </c>
      <c r="BE298" s="386">
        <f t="shared" si="399"/>
        <v>0</v>
      </c>
      <c r="BF298" s="152"/>
      <c r="BG298" s="392">
        <f t="shared" si="400"/>
        <v>0</v>
      </c>
      <c r="BH298" s="392">
        <f t="shared" si="401"/>
        <v>0</v>
      </c>
      <c r="BI298" s="405">
        <f t="shared" si="402"/>
        <v>0</v>
      </c>
      <c r="BJ298" s="406">
        <f t="shared" si="378"/>
        <v>0</v>
      </c>
      <c r="BK298" s="391" t="str">
        <f t="shared" si="379"/>
        <v>0</v>
      </c>
      <c r="BL298" s="391" t="str">
        <f t="shared" si="380"/>
        <v>0</v>
      </c>
      <c r="BM298" s="405">
        <f t="shared" si="403"/>
        <v>0</v>
      </c>
      <c r="BN298" s="405" t="str">
        <f t="shared" si="404"/>
        <v>0m0</v>
      </c>
      <c r="BO298" s="392">
        <f t="shared" si="405"/>
        <v>0</v>
      </c>
      <c r="BP298" s="392">
        <f t="shared" si="406"/>
        <v>0</v>
      </c>
      <c r="BQ298" s="405">
        <f t="shared" si="407"/>
        <v>0</v>
      </c>
      <c r="BR298" s="406">
        <f t="shared" si="408"/>
        <v>0</v>
      </c>
      <c r="BS298" s="391" t="str">
        <f t="shared" si="409"/>
        <v>0</v>
      </c>
      <c r="BT298" s="391" t="str">
        <f t="shared" si="410"/>
        <v>0</v>
      </c>
      <c r="BU298" s="405">
        <f t="shared" si="411"/>
        <v>0</v>
      </c>
      <c r="BV298" s="405" t="str">
        <f t="shared" si="412"/>
        <v>0m0</v>
      </c>
      <c r="BW298" s="392">
        <f t="shared" si="413"/>
        <v>0</v>
      </c>
      <c r="BX298" s="392">
        <f t="shared" si="414"/>
        <v>0</v>
      </c>
      <c r="BY298" s="405">
        <f t="shared" si="415"/>
        <v>0</v>
      </c>
      <c r="BZ298" s="406">
        <f t="shared" si="416"/>
        <v>0</v>
      </c>
      <c r="CA298" s="391" t="str">
        <f t="shared" si="417"/>
        <v>0</v>
      </c>
      <c r="CB298" s="391" t="str">
        <f t="shared" si="418"/>
        <v>0</v>
      </c>
      <c r="CC298" s="405">
        <f t="shared" si="419"/>
        <v>0</v>
      </c>
      <c r="CD298" s="405" t="str">
        <f t="shared" si="420"/>
        <v>0m0</v>
      </c>
      <c r="CE298" s="392">
        <f t="shared" si="421"/>
        <v>0</v>
      </c>
      <c r="CF298" s="392">
        <f t="shared" si="422"/>
        <v>0</v>
      </c>
      <c r="CG298" s="405">
        <f t="shared" si="423"/>
        <v>0</v>
      </c>
      <c r="CH298" s="406">
        <f t="shared" si="424"/>
        <v>0</v>
      </c>
      <c r="CI298" s="391" t="str">
        <f t="shared" si="425"/>
        <v>0</v>
      </c>
      <c r="CJ298" s="391" t="str">
        <f t="shared" si="426"/>
        <v>0</v>
      </c>
      <c r="CK298" s="405">
        <f t="shared" si="427"/>
        <v>0</v>
      </c>
      <c r="CL298" s="405" t="str">
        <f t="shared" si="428"/>
        <v>0m0</v>
      </c>
      <c r="CM298" s="392">
        <f t="shared" si="429"/>
        <v>0</v>
      </c>
      <c r="CN298" s="392">
        <f t="shared" si="430"/>
        <v>0</v>
      </c>
      <c r="CO298" s="405">
        <f t="shared" si="431"/>
        <v>0</v>
      </c>
      <c r="CP298" s="406">
        <f t="shared" si="432"/>
        <v>0</v>
      </c>
      <c r="CQ298" s="391" t="str">
        <f t="shared" si="433"/>
        <v>0</v>
      </c>
      <c r="CR298" s="391" t="str">
        <f t="shared" si="434"/>
        <v>0</v>
      </c>
      <c r="CS298" s="405">
        <f t="shared" si="435"/>
        <v>0</v>
      </c>
      <c r="CT298" s="405" t="str">
        <f t="shared" si="436"/>
        <v>0m0</v>
      </c>
      <c r="CU298" s="405">
        <f t="shared" si="437"/>
        <v>0</v>
      </c>
      <c r="CV298" s="405">
        <f t="shared" si="438"/>
        <v>0</v>
      </c>
      <c r="CW298" s="405">
        <f t="shared" si="439"/>
        <v>0</v>
      </c>
      <c r="CX298" s="405">
        <f t="shared" si="440"/>
        <v>0</v>
      </c>
      <c r="CY298" s="405">
        <f t="shared" si="441"/>
        <v>0</v>
      </c>
      <c r="CZ298" s="405" t="str">
        <f t="shared" si="442"/>
        <v/>
      </c>
      <c r="DA298" s="405" t="str">
        <f t="shared" si="443"/>
        <v/>
      </c>
      <c r="DB298" s="405" t="str">
        <f t="shared" si="444"/>
        <v/>
      </c>
      <c r="DC298" s="405" t="str">
        <f t="shared" si="445"/>
        <v/>
      </c>
      <c r="DD298" s="405" t="str">
        <f t="shared" si="446"/>
        <v/>
      </c>
      <c r="DE298" s="405"/>
      <c r="DG298" s="405" t="str">
        <f t="shared" si="447"/>
        <v/>
      </c>
      <c r="DH298" s="405" t="str">
        <f t="shared" si="448"/>
        <v/>
      </c>
      <c r="DI298" s="405">
        <f t="shared" si="449"/>
        <v>0</v>
      </c>
      <c r="DJ298" s="405" t="str">
        <f t="shared" si="450"/>
        <v/>
      </c>
      <c r="DK298" s="405" t="str">
        <f t="shared" si="451"/>
        <v/>
      </c>
      <c r="DL298" s="405" t="str">
        <f t="shared" si="452"/>
        <v/>
      </c>
      <c r="DM298" s="405" t="str">
        <f t="shared" si="453"/>
        <v/>
      </c>
      <c r="DN298" s="405" t="str">
        <f t="shared" si="454"/>
        <v/>
      </c>
      <c r="DO298" s="405" t="str">
        <f t="shared" si="455"/>
        <v/>
      </c>
      <c r="DS298" s="386">
        <f t="shared" si="458"/>
        <v>0</v>
      </c>
      <c r="DT298" s="386">
        <f t="shared" si="456"/>
        <v>0</v>
      </c>
      <c r="DU298" s="404">
        <f t="shared" si="457"/>
        <v>0</v>
      </c>
    </row>
    <row r="299" spans="1:125" s="404" customFormat="1" ht="18" hidden="1" customHeight="1">
      <c r="A299" s="140" t="str">
        <f t="shared" si="381"/>
        <v/>
      </c>
      <c r="B299" s="153"/>
      <c r="C299" s="31" t="str">
        <f>IF(B299="","",VLOOKUP(B299,学連登録!$C$2:$G$3000,2,FALSE))</f>
        <v/>
      </c>
      <c r="D299" s="32" t="str">
        <f>IF(B299="","",VLOOKUP(B299,学連登録!$C$2:$G$3000,3,FALSE))</f>
        <v/>
      </c>
      <c r="E299" s="33" t="str">
        <f>IF(B299="","",VLOOKUP(B299,学連登録!$C$2:$G$3000,4,FALSE))</f>
        <v/>
      </c>
      <c r="F299" s="376" t="str">
        <f>IF(B299="","",VLOOKUP(B299,学連登録!$C$2:$I$3000,7,FALSE))</f>
        <v/>
      </c>
      <c r="G299" s="154"/>
      <c r="H299" s="915"/>
      <c r="I299" s="916"/>
      <c r="J299" s="155"/>
      <c r="K299" s="887"/>
      <c r="L299" s="888"/>
      <c r="M299" s="155"/>
      <c r="N299" s="881"/>
      <c r="O299" s="882"/>
      <c r="P299" s="154"/>
      <c r="Q299" s="887"/>
      <c r="R299" s="888"/>
      <c r="S299" s="154"/>
      <c r="T299" s="887"/>
      <c r="U299" s="888"/>
      <c r="V299" s="101" t="str">
        <f>IF(B299="","",VLOOKUP(B299,学連登録!$C$2:$H$3000,6,FALSE))</f>
        <v/>
      </c>
      <c r="W299" s="370"/>
      <c r="X299" s="152"/>
      <c r="Y299" s="116" t="str">
        <f t="shared" si="459"/>
        <v/>
      </c>
      <c r="Z299" s="97" t="str">
        <f>IF(G299="","",VLOOKUP(G299,種目名!$O$5:$T$104,3,0))</f>
        <v/>
      </c>
      <c r="AA299" s="98" t="str">
        <f>IF(J299="","",VLOOKUP(J299,種目名!$O$5:$T$104,3,0))</f>
        <v/>
      </c>
      <c r="AB299" s="117" t="str">
        <f>IF(M299="","",VLOOKUP(M299,種目名!$O$5:$T$104,3,0))</f>
        <v/>
      </c>
      <c r="AC299" s="117" t="str">
        <f>IF(P299="","",VLOOKUP(AF299,種目名!$O$5:$T$104,3,0))</f>
        <v/>
      </c>
      <c r="AD299" s="118" t="str">
        <f>IF(S299="","",VLOOKUP(AI299,種目名!$O$5:$T$104,3,0))</f>
        <v/>
      </c>
      <c r="AE299" s="115">
        <f t="shared" si="460"/>
        <v>0</v>
      </c>
      <c r="AF299" s="152" t="str">
        <f t="shared" si="461"/>
        <v/>
      </c>
      <c r="AG299" s="152" t="str">
        <f t="shared" si="462"/>
        <v/>
      </c>
      <c r="AH299" s="115">
        <f t="shared" si="463"/>
        <v>0</v>
      </c>
      <c r="AI299" s="152" t="str">
        <f t="shared" si="464"/>
        <v/>
      </c>
      <c r="AJ299" s="152" t="str">
        <f t="shared" si="465"/>
        <v/>
      </c>
      <c r="AK299" s="383"/>
      <c r="AL299" s="166">
        <f t="shared" si="382"/>
        <v>0</v>
      </c>
      <c r="AM299" s="392">
        <f t="shared" si="383"/>
        <v>0</v>
      </c>
      <c r="AN299" s="392">
        <f>COUNTIF($B$12:B299,B299)</f>
        <v>0</v>
      </c>
      <c r="AO299" s="392"/>
      <c r="AP299" s="392" t="str">
        <f t="shared" si="384"/>
        <v/>
      </c>
      <c r="AQ299" s="392" t="str">
        <f t="shared" si="385"/>
        <v/>
      </c>
      <c r="AR299" s="392" t="str">
        <f t="shared" si="386"/>
        <v/>
      </c>
      <c r="AS299" s="392" t="str">
        <f t="shared" si="387"/>
        <v/>
      </c>
      <c r="AT299" s="392">
        <f t="shared" si="388"/>
        <v>0</v>
      </c>
      <c r="AU299" s="392" t="str">
        <f t="shared" si="389"/>
        <v/>
      </c>
      <c r="AV299" s="392" t="str">
        <f t="shared" si="390"/>
        <v/>
      </c>
      <c r="AW299" s="392" t="str">
        <f t="shared" si="391"/>
        <v/>
      </c>
      <c r="AX299" s="392" t="str">
        <f t="shared" si="392"/>
        <v/>
      </c>
      <c r="AY299" s="392" t="str">
        <f t="shared" si="393"/>
        <v/>
      </c>
      <c r="AZ299" s="392" t="str">
        <f t="shared" si="394"/>
        <v/>
      </c>
      <c r="BA299" s="392" t="str">
        <f t="shared" si="395"/>
        <v/>
      </c>
      <c r="BB299" s="392" t="str">
        <f t="shared" si="396"/>
        <v/>
      </c>
      <c r="BC299" s="392" t="str">
        <f t="shared" si="397"/>
        <v/>
      </c>
      <c r="BD299" s="396" t="str">
        <f t="shared" si="398"/>
        <v/>
      </c>
      <c r="BE299" s="386">
        <f t="shared" si="399"/>
        <v>0</v>
      </c>
      <c r="BF299" s="152"/>
      <c r="BG299" s="392">
        <f t="shared" si="400"/>
        <v>0</v>
      </c>
      <c r="BH299" s="392">
        <f t="shared" si="401"/>
        <v>0</v>
      </c>
      <c r="BI299" s="405">
        <f t="shared" si="402"/>
        <v>0</v>
      </c>
      <c r="BJ299" s="406">
        <f t="shared" si="378"/>
        <v>0</v>
      </c>
      <c r="BK299" s="391" t="str">
        <f t="shared" si="379"/>
        <v>0</v>
      </c>
      <c r="BL299" s="391" t="str">
        <f t="shared" si="380"/>
        <v>0</v>
      </c>
      <c r="BM299" s="405">
        <f t="shared" si="403"/>
        <v>0</v>
      </c>
      <c r="BN299" s="405" t="str">
        <f t="shared" si="404"/>
        <v>0m0</v>
      </c>
      <c r="BO299" s="392">
        <f t="shared" si="405"/>
        <v>0</v>
      </c>
      <c r="BP299" s="392">
        <f t="shared" si="406"/>
        <v>0</v>
      </c>
      <c r="BQ299" s="405">
        <f t="shared" si="407"/>
        <v>0</v>
      </c>
      <c r="BR299" s="406">
        <f t="shared" si="408"/>
        <v>0</v>
      </c>
      <c r="BS299" s="391" t="str">
        <f t="shared" si="409"/>
        <v>0</v>
      </c>
      <c r="BT299" s="391" t="str">
        <f t="shared" si="410"/>
        <v>0</v>
      </c>
      <c r="BU299" s="405">
        <f t="shared" si="411"/>
        <v>0</v>
      </c>
      <c r="BV299" s="405" t="str">
        <f t="shared" si="412"/>
        <v>0m0</v>
      </c>
      <c r="BW299" s="392">
        <f t="shared" si="413"/>
        <v>0</v>
      </c>
      <c r="BX299" s="392">
        <f t="shared" si="414"/>
        <v>0</v>
      </c>
      <c r="BY299" s="405">
        <f t="shared" si="415"/>
        <v>0</v>
      </c>
      <c r="BZ299" s="406">
        <f t="shared" si="416"/>
        <v>0</v>
      </c>
      <c r="CA299" s="391" t="str">
        <f t="shared" si="417"/>
        <v>0</v>
      </c>
      <c r="CB299" s="391" t="str">
        <f t="shared" si="418"/>
        <v>0</v>
      </c>
      <c r="CC299" s="405">
        <f t="shared" si="419"/>
        <v>0</v>
      </c>
      <c r="CD299" s="405" t="str">
        <f t="shared" si="420"/>
        <v>0m0</v>
      </c>
      <c r="CE299" s="392">
        <f t="shared" si="421"/>
        <v>0</v>
      </c>
      <c r="CF299" s="392">
        <f t="shared" si="422"/>
        <v>0</v>
      </c>
      <c r="CG299" s="405">
        <f t="shared" si="423"/>
        <v>0</v>
      </c>
      <c r="CH299" s="406">
        <f t="shared" si="424"/>
        <v>0</v>
      </c>
      <c r="CI299" s="391" t="str">
        <f t="shared" si="425"/>
        <v>0</v>
      </c>
      <c r="CJ299" s="391" t="str">
        <f t="shared" si="426"/>
        <v>0</v>
      </c>
      <c r="CK299" s="405">
        <f t="shared" si="427"/>
        <v>0</v>
      </c>
      <c r="CL299" s="405" t="str">
        <f t="shared" si="428"/>
        <v>0m0</v>
      </c>
      <c r="CM299" s="392">
        <f t="shared" si="429"/>
        <v>0</v>
      </c>
      <c r="CN299" s="392">
        <f t="shared" si="430"/>
        <v>0</v>
      </c>
      <c r="CO299" s="405">
        <f t="shared" si="431"/>
        <v>0</v>
      </c>
      <c r="CP299" s="406">
        <f t="shared" si="432"/>
        <v>0</v>
      </c>
      <c r="CQ299" s="391" t="str">
        <f t="shared" si="433"/>
        <v>0</v>
      </c>
      <c r="CR299" s="391" t="str">
        <f t="shared" si="434"/>
        <v>0</v>
      </c>
      <c r="CS299" s="405">
        <f t="shared" si="435"/>
        <v>0</v>
      </c>
      <c r="CT299" s="405" t="str">
        <f t="shared" si="436"/>
        <v>0m0</v>
      </c>
      <c r="CU299" s="405">
        <f t="shared" si="437"/>
        <v>0</v>
      </c>
      <c r="CV299" s="405">
        <f t="shared" si="438"/>
        <v>0</v>
      </c>
      <c r="CW299" s="405">
        <f t="shared" si="439"/>
        <v>0</v>
      </c>
      <c r="CX299" s="405">
        <f t="shared" si="440"/>
        <v>0</v>
      </c>
      <c r="CY299" s="405">
        <f t="shared" si="441"/>
        <v>0</v>
      </c>
      <c r="CZ299" s="405" t="str">
        <f t="shared" si="442"/>
        <v/>
      </c>
      <c r="DA299" s="405" t="str">
        <f t="shared" si="443"/>
        <v/>
      </c>
      <c r="DB299" s="405" t="str">
        <f t="shared" si="444"/>
        <v/>
      </c>
      <c r="DC299" s="405" t="str">
        <f t="shared" si="445"/>
        <v/>
      </c>
      <c r="DD299" s="405" t="str">
        <f t="shared" si="446"/>
        <v/>
      </c>
      <c r="DE299" s="405"/>
      <c r="DG299" s="405" t="str">
        <f t="shared" si="447"/>
        <v/>
      </c>
      <c r="DH299" s="405" t="str">
        <f t="shared" si="448"/>
        <v/>
      </c>
      <c r="DI299" s="405">
        <f t="shared" si="449"/>
        <v>0</v>
      </c>
      <c r="DJ299" s="405" t="str">
        <f t="shared" si="450"/>
        <v/>
      </c>
      <c r="DK299" s="405" t="str">
        <f t="shared" si="451"/>
        <v/>
      </c>
      <c r="DL299" s="405" t="str">
        <f t="shared" si="452"/>
        <v/>
      </c>
      <c r="DM299" s="405" t="str">
        <f t="shared" si="453"/>
        <v/>
      </c>
      <c r="DN299" s="405" t="str">
        <f t="shared" si="454"/>
        <v/>
      </c>
      <c r="DO299" s="405" t="str">
        <f t="shared" si="455"/>
        <v/>
      </c>
      <c r="DS299" s="386">
        <f t="shared" si="458"/>
        <v>0</v>
      </c>
      <c r="DT299" s="386">
        <f t="shared" si="456"/>
        <v>0</v>
      </c>
      <c r="DU299" s="404">
        <f t="shared" si="457"/>
        <v>0</v>
      </c>
    </row>
    <row r="300" spans="1:125" s="404" customFormat="1" ht="18" hidden="1" customHeight="1">
      <c r="A300" s="140" t="str">
        <f t="shared" si="381"/>
        <v/>
      </c>
      <c r="B300" s="153"/>
      <c r="C300" s="31" t="str">
        <f>IF(B300="","",VLOOKUP(B300,学連登録!$C$2:$G$3000,2,FALSE))</f>
        <v/>
      </c>
      <c r="D300" s="32" t="str">
        <f>IF(B300="","",VLOOKUP(B300,学連登録!$C$2:$G$3000,3,FALSE))</f>
        <v/>
      </c>
      <c r="E300" s="33" t="str">
        <f>IF(B300="","",VLOOKUP(B300,学連登録!$C$2:$G$3000,4,FALSE))</f>
        <v/>
      </c>
      <c r="F300" s="376" t="str">
        <f>IF(B300="","",VLOOKUP(B300,学連登録!$C$2:$I$3000,7,FALSE))</f>
        <v/>
      </c>
      <c r="G300" s="154"/>
      <c r="H300" s="915"/>
      <c r="I300" s="916"/>
      <c r="J300" s="155"/>
      <c r="K300" s="887"/>
      <c r="L300" s="888"/>
      <c r="M300" s="155"/>
      <c r="N300" s="881"/>
      <c r="O300" s="882"/>
      <c r="P300" s="154"/>
      <c r="Q300" s="887"/>
      <c r="R300" s="888"/>
      <c r="S300" s="154"/>
      <c r="T300" s="887"/>
      <c r="U300" s="888"/>
      <c r="V300" s="101" t="str">
        <f>IF(B300="","",VLOOKUP(B300,学連登録!$C$2:$H$3000,6,FALSE))</f>
        <v/>
      </c>
      <c r="W300" s="370"/>
      <c r="X300" s="152"/>
      <c r="Y300" s="116" t="str">
        <f t="shared" si="459"/>
        <v/>
      </c>
      <c r="Z300" s="97" t="str">
        <f>IF(G300="","",VLOOKUP(G300,種目名!$O$5:$T$104,3,0))</f>
        <v/>
      </c>
      <c r="AA300" s="98" t="str">
        <f>IF(J300="","",VLOOKUP(J300,種目名!$O$5:$T$104,3,0))</f>
        <v/>
      </c>
      <c r="AB300" s="117" t="str">
        <f>IF(M300="","",VLOOKUP(M300,種目名!$O$5:$T$104,3,0))</f>
        <v/>
      </c>
      <c r="AC300" s="117" t="str">
        <f>IF(P300="","",VLOOKUP(AF300,種目名!$O$5:$T$104,3,0))</f>
        <v/>
      </c>
      <c r="AD300" s="118" t="str">
        <f>IF(S300="","",VLOOKUP(AI300,種目名!$O$5:$T$104,3,0))</f>
        <v/>
      </c>
      <c r="AE300" s="115">
        <f t="shared" si="460"/>
        <v>0</v>
      </c>
      <c r="AF300" s="152" t="str">
        <f t="shared" si="461"/>
        <v/>
      </c>
      <c r="AG300" s="152" t="str">
        <f t="shared" si="462"/>
        <v/>
      </c>
      <c r="AH300" s="115">
        <f t="shared" si="463"/>
        <v>0</v>
      </c>
      <c r="AI300" s="152" t="str">
        <f t="shared" si="464"/>
        <v/>
      </c>
      <c r="AJ300" s="152" t="str">
        <f t="shared" si="465"/>
        <v/>
      </c>
      <c r="AK300" s="383"/>
      <c r="AL300" s="166">
        <f t="shared" si="382"/>
        <v>0</v>
      </c>
      <c r="AM300" s="392">
        <f t="shared" si="383"/>
        <v>0</v>
      </c>
      <c r="AN300" s="392">
        <f>COUNTIF($B$12:B300,B300)</f>
        <v>0</v>
      </c>
      <c r="AO300" s="392"/>
      <c r="AP300" s="392" t="str">
        <f t="shared" si="384"/>
        <v/>
      </c>
      <c r="AQ300" s="392" t="str">
        <f t="shared" si="385"/>
        <v/>
      </c>
      <c r="AR300" s="392" t="str">
        <f t="shared" si="386"/>
        <v/>
      </c>
      <c r="AS300" s="392" t="str">
        <f t="shared" si="387"/>
        <v/>
      </c>
      <c r="AT300" s="392">
        <f t="shared" si="388"/>
        <v>0</v>
      </c>
      <c r="AU300" s="392" t="str">
        <f t="shared" si="389"/>
        <v/>
      </c>
      <c r="AV300" s="392" t="str">
        <f t="shared" si="390"/>
        <v/>
      </c>
      <c r="AW300" s="392" t="str">
        <f t="shared" si="391"/>
        <v/>
      </c>
      <c r="AX300" s="392" t="str">
        <f t="shared" si="392"/>
        <v/>
      </c>
      <c r="AY300" s="392" t="str">
        <f t="shared" si="393"/>
        <v/>
      </c>
      <c r="AZ300" s="392" t="str">
        <f t="shared" si="394"/>
        <v/>
      </c>
      <c r="BA300" s="392" t="str">
        <f t="shared" si="395"/>
        <v/>
      </c>
      <c r="BB300" s="392" t="str">
        <f t="shared" si="396"/>
        <v/>
      </c>
      <c r="BC300" s="392" t="str">
        <f t="shared" si="397"/>
        <v/>
      </c>
      <c r="BD300" s="396" t="str">
        <f t="shared" si="398"/>
        <v/>
      </c>
      <c r="BE300" s="386">
        <f t="shared" si="399"/>
        <v>0</v>
      </c>
      <c r="BF300" s="152"/>
      <c r="BG300" s="392">
        <f t="shared" si="400"/>
        <v>0</v>
      </c>
      <c r="BH300" s="392">
        <f t="shared" si="401"/>
        <v>0</v>
      </c>
      <c r="BI300" s="405">
        <f t="shared" si="402"/>
        <v>0</v>
      </c>
      <c r="BJ300" s="406">
        <f t="shared" si="378"/>
        <v>0</v>
      </c>
      <c r="BK300" s="391" t="str">
        <f t="shared" si="379"/>
        <v>0</v>
      </c>
      <c r="BL300" s="391" t="str">
        <f t="shared" si="380"/>
        <v>0</v>
      </c>
      <c r="BM300" s="405">
        <f t="shared" si="403"/>
        <v>0</v>
      </c>
      <c r="BN300" s="405" t="str">
        <f t="shared" si="404"/>
        <v>0m0</v>
      </c>
      <c r="BO300" s="392">
        <f t="shared" si="405"/>
        <v>0</v>
      </c>
      <c r="BP300" s="392">
        <f t="shared" si="406"/>
        <v>0</v>
      </c>
      <c r="BQ300" s="405">
        <f t="shared" si="407"/>
        <v>0</v>
      </c>
      <c r="BR300" s="406">
        <f t="shared" si="408"/>
        <v>0</v>
      </c>
      <c r="BS300" s="391" t="str">
        <f t="shared" si="409"/>
        <v>0</v>
      </c>
      <c r="BT300" s="391" t="str">
        <f t="shared" si="410"/>
        <v>0</v>
      </c>
      <c r="BU300" s="405">
        <f t="shared" si="411"/>
        <v>0</v>
      </c>
      <c r="BV300" s="405" t="str">
        <f t="shared" si="412"/>
        <v>0m0</v>
      </c>
      <c r="BW300" s="392">
        <f t="shared" si="413"/>
        <v>0</v>
      </c>
      <c r="BX300" s="392">
        <f t="shared" si="414"/>
        <v>0</v>
      </c>
      <c r="BY300" s="405">
        <f t="shared" si="415"/>
        <v>0</v>
      </c>
      <c r="BZ300" s="406">
        <f t="shared" si="416"/>
        <v>0</v>
      </c>
      <c r="CA300" s="391" t="str">
        <f t="shared" si="417"/>
        <v>0</v>
      </c>
      <c r="CB300" s="391" t="str">
        <f t="shared" si="418"/>
        <v>0</v>
      </c>
      <c r="CC300" s="405">
        <f t="shared" si="419"/>
        <v>0</v>
      </c>
      <c r="CD300" s="405" t="str">
        <f t="shared" si="420"/>
        <v>0m0</v>
      </c>
      <c r="CE300" s="392">
        <f t="shared" si="421"/>
        <v>0</v>
      </c>
      <c r="CF300" s="392">
        <f t="shared" si="422"/>
        <v>0</v>
      </c>
      <c r="CG300" s="405">
        <f t="shared" si="423"/>
        <v>0</v>
      </c>
      <c r="CH300" s="406">
        <f t="shared" si="424"/>
        <v>0</v>
      </c>
      <c r="CI300" s="391" t="str">
        <f t="shared" si="425"/>
        <v>0</v>
      </c>
      <c r="CJ300" s="391" t="str">
        <f t="shared" si="426"/>
        <v>0</v>
      </c>
      <c r="CK300" s="405">
        <f t="shared" si="427"/>
        <v>0</v>
      </c>
      <c r="CL300" s="405" t="str">
        <f t="shared" si="428"/>
        <v>0m0</v>
      </c>
      <c r="CM300" s="392">
        <f t="shared" si="429"/>
        <v>0</v>
      </c>
      <c r="CN300" s="392">
        <f t="shared" si="430"/>
        <v>0</v>
      </c>
      <c r="CO300" s="405">
        <f t="shared" si="431"/>
        <v>0</v>
      </c>
      <c r="CP300" s="406">
        <f t="shared" si="432"/>
        <v>0</v>
      </c>
      <c r="CQ300" s="391" t="str">
        <f t="shared" si="433"/>
        <v>0</v>
      </c>
      <c r="CR300" s="391" t="str">
        <f t="shared" si="434"/>
        <v>0</v>
      </c>
      <c r="CS300" s="405">
        <f t="shared" si="435"/>
        <v>0</v>
      </c>
      <c r="CT300" s="405" t="str">
        <f t="shared" si="436"/>
        <v>0m0</v>
      </c>
      <c r="CU300" s="405">
        <f t="shared" si="437"/>
        <v>0</v>
      </c>
      <c r="CV300" s="405">
        <f t="shared" si="438"/>
        <v>0</v>
      </c>
      <c r="CW300" s="405">
        <f t="shared" si="439"/>
        <v>0</v>
      </c>
      <c r="CX300" s="405">
        <f t="shared" si="440"/>
        <v>0</v>
      </c>
      <c r="CY300" s="405">
        <f t="shared" si="441"/>
        <v>0</v>
      </c>
      <c r="CZ300" s="405" t="str">
        <f t="shared" si="442"/>
        <v/>
      </c>
      <c r="DA300" s="405" t="str">
        <f t="shared" si="443"/>
        <v/>
      </c>
      <c r="DB300" s="405" t="str">
        <f t="shared" si="444"/>
        <v/>
      </c>
      <c r="DC300" s="405" t="str">
        <f t="shared" si="445"/>
        <v/>
      </c>
      <c r="DD300" s="405" t="str">
        <f t="shared" si="446"/>
        <v/>
      </c>
      <c r="DE300" s="405"/>
      <c r="DG300" s="405" t="str">
        <f t="shared" si="447"/>
        <v/>
      </c>
      <c r="DH300" s="405" t="str">
        <f t="shared" si="448"/>
        <v/>
      </c>
      <c r="DI300" s="405">
        <f t="shared" si="449"/>
        <v>0</v>
      </c>
      <c r="DJ300" s="405" t="str">
        <f t="shared" si="450"/>
        <v/>
      </c>
      <c r="DK300" s="405" t="str">
        <f t="shared" si="451"/>
        <v/>
      </c>
      <c r="DL300" s="405" t="str">
        <f t="shared" si="452"/>
        <v/>
      </c>
      <c r="DM300" s="405" t="str">
        <f t="shared" si="453"/>
        <v/>
      </c>
      <c r="DN300" s="405" t="str">
        <f t="shared" si="454"/>
        <v/>
      </c>
      <c r="DO300" s="405" t="str">
        <f t="shared" si="455"/>
        <v/>
      </c>
      <c r="DS300" s="386">
        <f t="shared" si="458"/>
        <v>0</v>
      </c>
      <c r="DT300" s="386">
        <f t="shared" si="456"/>
        <v>0</v>
      </c>
      <c r="DU300" s="404">
        <f t="shared" si="457"/>
        <v>0</v>
      </c>
    </row>
    <row r="301" spans="1:125" s="404" customFormat="1" ht="18" hidden="1" customHeight="1">
      <c r="A301" s="140" t="str">
        <f t="shared" si="381"/>
        <v/>
      </c>
      <c r="B301" s="153"/>
      <c r="C301" s="31" t="str">
        <f>IF(B301="","",VLOOKUP(B301,学連登録!$C$2:$G$3000,2,FALSE))</f>
        <v/>
      </c>
      <c r="D301" s="32" t="str">
        <f>IF(B301="","",VLOOKUP(B301,学連登録!$C$2:$G$3000,3,FALSE))</f>
        <v/>
      </c>
      <c r="E301" s="33" t="str">
        <f>IF(B301="","",VLOOKUP(B301,学連登録!$C$2:$G$3000,4,FALSE))</f>
        <v/>
      </c>
      <c r="F301" s="376" t="str">
        <f>IF(B301="","",VLOOKUP(B301,学連登録!$C$2:$I$3000,7,FALSE))</f>
        <v/>
      </c>
      <c r="G301" s="154"/>
      <c r="H301" s="915"/>
      <c r="I301" s="916"/>
      <c r="J301" s="155"/>
      <c r="K301" s="887"/>
      <c r="L301" s="888"/>
      <c r="M301" s="155"/>
      <c r="N301" s="881"/>
      <c r="O301" s="882"/>
      <c r="P301" s="154"/>
      <c r="Q301" s="887"/>
      <c r="R301" s="888"/>
      <c r="S301" s="154"/>
      <c r="T301" s="887"/>
      <c r="U301" s="888"/>
      <c r="V301" s="101" t="str">
        <f>IF(B301="","",VLOOKUP(B301,学連登録!$C$2:$H$3000,6,FALSE))</f>
        <v/>
      </c>
      <c r="W301" s="370"/>
      <c r="X301" s="152"/>
      <c r="Y301" s="116" t="str">
        <f t="shared" si="459"/>
        <v/>
      </c>
      <c r="Z301" s="97" t="str">
        <f>IF(G301="","",VLOOKUP(G301,種目名!$O$5:$T$104,3,0))</f>
        <v/>
      </c>
      <c r="AA301" s="98" t="str">
        <f>IF(J301="","",VLOOKUP(J301,種目名!$O$5:$T$104,3,0))</f>
        <v/>
      </c>
      <c r="AB301" s="117" t="str">
        <f>IF(M301="","",VLOOKUP(M301,種目名!$O$5:$T$104,3,0))</f>
        <v/>
      </c>
      <c r="AC301" s="117" t="str">
        <f>IF(P301="","",VLOOKUP(AF301,種目名!$O$5:$T$104,3,0))</f>
        <v/>
      </c>
      <c r="AD301" s="118" t="str">
        <f>IF(S301="","",VLOOKUP(AI301,種目名!$O$5:$T$104,3,0))</f>
        <v/>
      </c>
      <c r="AE301" s="115">
        <f t="shared" si="460"/>
        <v>0</v>
      </c>
      <c r="AF301" s="152" t="str">
        <f t="shared" si="461"/>
        <v/>
      </c>
      <c r="AG301" s="152" t="str">
        <f t="shared" si="462"/>
        <v/>
      </c>
      <c r="AH301" s="115">
        <f t="shared" si="463"/>
        <v>0</v>
      </c>
      <c r="AI301" s="152" t="str">
        <f t="shared" si="464"/>
        <v/>
      </c>
      <c r="AJ301" s="152" t="str">
        <f t="shared" si="465"/>
        <v/>
      </c>
      <c r="AK301" s="383"/>
      <c r="AL301" s="166">
        <f t="shared" si="382"/>
        <v>0</v>
      </c>
      <c r="AM301" s="392">
        <f t="shared" si="383"/>
        <v>0</v>
      </c>
      <c r="AN301" s="392">
        <f>COUNTIF($B$12:B301,B301)</f>
        <v>0</v>
      </c>
      <c r="AO301" s="392"/>
      <c r="AP301" s="392" t="str">
        <f t="shared" si="384"/>
        <v/>
      </c>
      <c r="AQ301" s="392" t="str">
        <f t="shared" si="385"/>
        <v/>
      </c>
      <c r="AR301" s="392" t="str">
        <f t="shared" si="386"/>
        <v/>
      </c>
      <c r="AS301" s="392" t="str">
        <f t="shared" si="387"/>
        <v/>
      </c>
      <c r="AT301" s="392">
        <f t="shared" si="388"/>
        <v>0</v>
      </c>
      <c r="AU301" s="392" t="str">
        <f t="shared" si="389"/>
        <v/>
      </c>
      <c r="AV301" s="392" t="str">
        <f t="shared" si="390"/>
        <v/>
      </c>
      <c r="AW301" s="392" t="str">
        <f t="shared" si="391"/>
        <v/>
      </c>
      <c r="AX301" s="392" t="str">
        <f t="shared" si="392"/>
        <v/>
      </c>
      <c r="AY301" s="392" t="str">
        <f t="shared" si="393"/>
        <v/>
      </c>
      <c r="AZ301" s="392" t="str">
        <f t="shared" si="394"/>
        <v/>
      </c>
      <c r="BA301" s="392" t="str">
        <f t="shared" si="395"/>
        <v/>
      </c>
      <c r="BB301" s="392" t="str">
        <f t="shared" si="396"/>
        <v/>
      </c>
      <c r="BC301" s="392" t="str">
        <f t="shared" si="397"/>
        <v/>
      </c>
      <c r="BD301" s="396" t="str">
        <f t="shared" si="398"/>
        <v/>
      </c>
      <c r="BE301" s="386">
        <f t="shared" si="399"/>
        <v>0</v>
      </c>
      <c r="BF301" s="152"/>
      <c r="BG301" s="392">
        <f t="shared" si="400"/>
        <v>0</v>
      </c>
      <c r="BH301" s="392">
        <f t="shared" si="401"/>
        <v>0</v>
      </c>
      <c r="BI301" s="405">
        <f t="shared" si="402"/>
        <v>0</v>
      </c>
      <c r="BJ301" s="406">
        <f t="shared" si="378"/>
        <v>0</v>
      </c>
      <c r="BK301" s="391" t="str">
        <f t="shared" si="379"/>
        <v>0</v>
      </c>
      <c r="BL301" s="391" t="str">
        <f t="shared" si="380"/>
        <v>0</v>
      </c>
      <c r="BM301" s="405">
        <f t="shared" si="403"/>
        <v>0</v>
      </c>
      <c r="BN301" s="405" t="str">
        <f t="shared" si="404"/>
        <v>0m0</v>
      </c>
      <c r="BO301" s="392">
        <f t="shared" si="405"/>
        <v>0</v>
      </c>
      <c r="BP301" s="392">
        <f t="shared" si="406"/>
        <v>0</v>
      </c>
      <c r="BQ301" s="405">
        <f t="shared" si="407"/>
        <v>0</v>
      </c>
      <c r="BR301" s="406">
        <f t="shared" si="408"/>
        <v>0</v>
      </c>
      <c r="BS301" s="391" t="str">
        <f t="shared" si="409"/>
        <v>0</v>
      </c>
      <c r="BT301" s="391" t="str">
        <f t="shared" si="410"/>
        <v>0</v>
      </c>
      <c r="BU301" s="405">
        <f t="shared" si="411"/>
        <v>0</v>
      </c>
      <c r="BV301" s="405" t="str">
        <f t="shared" si="412"/>
        <v>0m0</v>
      </c>
      <c r="BW301" s="392">
        <f t="shared" si="413"/>
        <v>0</v>
      </c>
      <c r="BX301" s="392">
        <f t="shared" si="414"/>
        <v>0</v>
      </c>
      <c r="BY301" s="405">
        <f t="shared" si="415"/>
        <v>0</v>
      </c>
      <c r="BZ301" s="406">
        <f t="shared" si="416"/>
        <v>0</v>
      </c>
      <c r="CA301" s="391" t="str">
        <f t="shared" si="417"/>
        <v>0</v>
      </c>
      <c r="CB301" s="391" t="str">
        <f t="shared" si="418"/>
        <v>0</v>
      </c>
      <c r="CC301" s="405">
        <f t="shared" si="419"/>
        <v>0</v>
      </c>
      <c r="CD301" s="405" t="str">
        <f t="shared" si="420"/>
        <v>0m0</v>
      </c>
      <c r="CE301" s="392">
        <f t="shared" si="421"/>
        <v>0</v>
      </c>
      <c r="CF301" s="392">
        <f t="shared" si="422"/>
        <v>0</v>
      </c>
      <c r="CG301" s="405">
        <f t="shared" si="423"/>
        <v>0</v>
      </c>
      <c r="CH301" s="406">
        <f t="shared" si="424"/>
        <v>0</v>
      </c>
      <c r="CI301" s="391" t="str">
        <f t="shared" si="425"/>
        <v>0</v>
      </c>
      <c r="CJ301" s="391" t="str">
        <f t="shared" si="426"/>
        <v>0</v>
      </c>
      <c r="CK301" s="405">
        <f t="shared" si="427"/>
        <v>0</v>
      </c>
      <c r="CL301" s="405" t="str">
        <f t="shared" si="428"/>
        <v>0m0</v>
      </c>
      <c r="CM301" s="392">
        <f t="shared" si="429"/>
        <v>0</v>
      </c>
      <c r="CN301" s="392">
        <f t="shared" si="430"/>
        <v>0</v>
      </c>
      <c r="CO301" s="405">
        <f t="shared" si="431"/>
        <v>0</v>
      </c>
      <c r="CP301" s="406">
        <f t="shared" si="432"/>
        <v>0</v>
      </c>
      <c r="CQ301" s="391" t="str">
        <f t="shared" si="433"/>
        <v>0</v>
      </c>
      <c r="CR301" s="391" t="str">
        <f t="shared" si="434"/>
        <v>0</v>
      </c>
      <c r="CS301" s="405">
        <f t="shared" si="435"/>
        <v>0</v>
      </c>
      <c r="CT301" s="405" t="str">
        <f t="shared" si="436"/>
        <v>0m0</v>
      </c>
      <c r="CU301" s="405">
        <f t="shared" si="437"/>
        <v>0</v>
      </c>
      <c r="CV301" s="405">
        <f t="shared" si="438"/>
        <v>0</v>
      </c>
      <c r="CW301" s="405">
        <f t="shared" si="439"/>
        <v>0</v>
      </c>
      <c r="CX301" s="405">
        <f t="shared" si="440"/>
        <v>0</v>
      </c>
      <c r="CY301" s="405">
        <f t="shared" si="441"/>
        <v>0</v>
      </c>
      <c r="CZ301" s="405" t="str">
        <f t="shared" si="442"/>
        <v/>
      </c>
      <c r="DA301" s="405" t="str">
        <f t="shared" si="443"/>
        <v/>
      </c>
      <c r="DB301" s="405" t="str">
        <f t="shared" si="444"/>
        <v/>
      </c>
      <c r="DC301" s="405" t="str">
        <f t="shared" si="445"/>
        <v/>
      </c>
      <c r="DD301" s="405" t="str">
        <f t="shared" si="446"/>
        <v/>
      </c>
      <c r="DE301" s="405"/>
      <c r="DG301" s="405" t="str">
        <f t="shared" si="447"/>
        <v/>
      </c>
      <c r="DH301" s="405" t="str">
        <f t="shared" si="448"/>
        <v/>
      </c>
      <c r="DI301" s="405">
        <f t="shared" si="449"/>
        <v>0</v>
      </c>
      <c r="DJ301" s="405" t="str">
        <f t="shared" si="450"/>
        <v/>
      </c>
      <c r="DK301" s="405" t="str">
        <f t="shared" si="451"/>
        <v/>
      </c>
      <c r="DL301" s="405" t="str">
        <f t="shared" si="452"/>
        <v/>
      </c>
      <c r="DM301" s="405" t="str">
        <f t="shared" si="453"/>
        <v/>
      </c>
      <c r="DN301" s="405" t="str">
        <f t="shared" si="454"/>
        <v/>
      </c>
      <c r="DO301" s="405" t="str">
        <f t="shared" si="455"/>
        <v/>
      </c>
      <c r="DS301" s="386">
        <f t="shared" si="458"/>
        <v>0</v>
      </c>
      <c r="DT301" s="386">
        <f t="shared" si="456"/>
        <v>0</v>
      </c>
      <c r="DU301" s="404">
        <f t="shared" si="457"/>
        <v>0</v>
      </c>
    </row>
    <row r="302" spans="1:125" s="404" customFormat="1" ht="18" hidden="1" customHeight="1">
      <c r="A302" s="140" t="str">
        <f t="shared" si="381"/>
        <v/>
      </c>
      <c r="B302" s="153"/>
      <c r="C302" s="31" t="str">
        <f>IF(B302="","",VLOOKUP(B302,学連登録!$C$2:$G$3000,2,FALSE))</f>
        <v/>
      </c>
      <c r="D302" s="32" t="str">
        <f>IF(B302="","",VLOOKUP(B302,学連登録!$C$2:$G$3000,3,FALSE))</f>
        <v/>
      </c>
      <c r="E302" s="33" t="str">
        <f>IF(B302="","",VLOOKUP(B302,学連登録!$C$2:$G$3000,4,FALSE))</f>
        <v/>
      </c>
      <c r="F302" s="376" t="str">
        <f>IF(B302="","",VLOOKUP(B302,学連登録!$C$2:$I$3000,7,FALSE))</f>
        <v/>
      </c>
      <c r="G302" s="154"/>
      <c r="H302" s="915"/>
      <c r="I302" s="916"/>
      <c r="J302" s="155"/>
      <c r="K302" s="887"/>
      <c r="L302" s="888"/>
      <c r="M302" s="155"/>
      <c r="N302" s="881"/>
      <c r="O302" s="882"/>
      <c r="P302" s="154"/>
      <c r="Q302" s="887"/>
      <c r="R302" s="888"/>
      <c r="S302" s="154"/>
      <c r="T302" s="887"/>
      <c r="U302" s="888"/>
      <c r="V302" s="101" t="str">
        <f>IF(B302="","",VLOOKUP(B302,学連登録!$C$2:$H$3000,6,FALSE))</f>
        <v/>
      </c>
      <c r="W302" s="370"/>
      <c r="X302" s="152"/>
      <c r="Y302" s="116" t="str">
        <f t="shared" si="459"/>
        <v/>
      </c>
      <c r="Z302" s="97" t="str">
        <f>IF(G302="","",VLOOKUP(G302,種目名!$O$5:$T$104,3,0))</f>
        <v/>
      </c>
      <c r="AA302" s="98" t="str">
        <f>IF(J302="","",VLOOKUP(J302,種目名!$O$5:$T$104,3,0))</f>
        <v/>
      </c>
      <c r="AB302" s="117" t="str">
        <f>IF(M302="","",VLOOKUP(M302,種目名!$O$5:$T$104,3,0))</f>
        <v/>
      </c>
      <c r="AC302" s="117" t="str">
        <f>IF(P302="","",VLOOKUP(AF302,種目名!$O$5:$T$104,3,0))</f>
        <v/>
      </c>
      <c r="AD302" s="118" t="str">
        <f>IF(S302="","",VLOOKUP(AI302,種目名!$O$5:$T$104,3,0))</f>
        <v/>
      </c>
      <c r="AE302" s="115">
        <f t="shared" si="460"/>
        <v>0</v>
      </c>
      <c r="AF302" s="152" t="str">
        <f t="shared" si="461"/>
        <v/>
      </c>
      <c r="AG302" s="152" t="str">
        <f t="shared" si="462"/>
        <v/>
      </c>
      <c r="AH302" s="115">
        <f t="shared" si="463"/>
        <v>0</v>
      </c>
      <c r="AI302" s="152" t="str">
        <f t="shared" si="464"/>
        <v/>
      </c>
      <c r="AJ302" s="152" t="str">
        <f t="shared" si="465"/>
        <v/>
      </c>
      <c r="AK302" s="383"/>
      <c r="AL302" s="166">
        <f t="shared" si="382"/>
        <v>0</v>
      </c>
      <c r="AM302" s="392">
        <f t="shared" si="383"/>
        <v>0</v>
      </c>
      <c r="AN302" s="392">
        <f>COUNTIF($B$12:B302,B302)</f>
        <v>0</v>
      </c>
      <c r="AO302" s="392"/>
      <c r="AP302" s="392" t="str">
        <f t="shared" si="384"/>
        <v/>
      </c>
      <c r="AQ302" s="392" t="str">
        <f t="shared" si="385"/>
        <v/>
      </c>
      <c r="AR302" s="392" t="str">
        <f t="shared" si="386"/>
        <v/>
      </c>
      <c r="AS302" s="392" t="str">
        <f t="shared" si="387"/>
        <v/>
      </c>
      <c r="AT302" s="392">
        <f t="shared" si="388"/>
        <v>0</v>
      </c>
      <c r="AU302" s="392" t="str">
        <f t="shared" si="389"/>
        <v/>
      </c>
      <c r="AV302" s="392" t="str">
        <f t="shared" si="390"/>
        <v/>
      </c>
      <c r="AW302" s="392" t="str">
        <f t="shared" si="391"/>
        <v/>
      </c>
      <c r="AX302" s="392" t="str">
        <f t="shared" si="392"/>
        <v/>
      </c>
      <c r="AY302" s="392" t="str">
        <f t="shared" si="393"/>
        <v/>
      </c>
      <c r="AZ302" s="392" t="str">
        <f t="shared" si="394"/>
        <v/>
      </c>
      <c r="BA302" s="392" t="str">
        <f t="shared" si="395"/>
        <v/>
      </c>
      <c r="BB302" s="392" t="str">
        <f t="shared" si="396"/>
        <v/>
      </c>
      <c r="BC302" s="392" t="str">
        <f t="shared" si="397"/>
        <v/>
      </c>
      <c r="BD302" s="396" t="str">
        <f t="shared" si="398"/>
        <v/>
      </c>
      <c r="BE302" s="386">
        <f t="shared" si="399"/>
        <v>0</v>
      </c>
      <c r="BF302" s="152"/>
      <c r="BG302" s="392">
        <f t="shared" si="400"/>
        <v>0</v>
      </c>
      <c r="BH302" s="392">
        <f t="shared" si="401"/>
        <v>0</v>
      </c>
      <c r="BI302" s="405">
        <f t="shared" si="402"/>
        <v>0</v>
      </c>
      <c r="BJ302" s="406">
        <f t="shared" si="378"/>
        <v>0</v>
      </c>
      <c r="BK302" s="391" t="str">
        <f t="shared" si="379"/>
        <v>0</v>
      </c>
      <c r="BL302" s="391" t="str">
        <f t="shared" si="380"/>
        <v>0</v>
      </c>
      <c r="BM302" s="405">
        <f t="shared" si="403"/>
        <v>0</v>
      </c>
      <c r="BN302" s="405" t="str">
        <f t="shared" si="404"/>
        <v>0m0</v>
      </c>
      <c r="BO302" s="392">
        <f t="shared" si="405"/>
        <v>0</v>
      </c>
      <c r="BP302" s="392">
        <f t="shared" si="406"/>
        <v>0</v>
      </c>
      <c r="BQ302" s="405">
        <f t="shared" si="407"/>
        <v>0</v>
      </c>
      <c r="BR302" s="406">
        <f t="shared" si="408"/>
        <v>0</v>
      </c>
      <c r="BS302" s="391" t="str">
        <f t="shared" si="409"/>
        <v>0</v>
      </c>
      <c r="BT302" s="391" t="str">
        <f t="shared" si="410"/>
        <v>0</v>
      </c>
      <c r="BU302" s="405">
        <f t="shared" si="411"/>
        <v>0</v>
      </c>
      <c r="BV302" s="405" t="str">
        <f t="shared" si="412"/>
        <v>0m0</v>
      </c>
      <c r="BW302" s="392">
        <f t="shared" si="413"/>
        <v>0</v>
      </c>
      <c r="BX302" s="392">
        <f t="shared" si="414"/>
        <v>0</v>
      </c>
      <c r="BY302" s="405">
        <f t="shared" si="415"/>
        <v>0</v>
      </c>
      <c r="BZ302" s="406">
        <f t="shared" si="416"/>
        <v>0</v>
      </c>
      <c r="CA302" s="391" t="str">
        <f t="shared" si="417"/>
        <v>0</v>
      </c>
      <c r="CB302" s="391" t="str">
        <f t="shared" si="418"/>
        <v>0</v>
      </c>
      <c r="CC302" s="405">
        <f t="shared" si="419"/>
        <v>0</v>
      </c>
      <c r="CD302" s="405" t="str">
        <f t="shared" si="420"/>
        <v>0m0</v>
      </c>
      <c r="CE302" s="392">
        <f t="shared" si="421"/>
        <v>0</v>
      </c>
      <c r="CF302" s="392">
        <f t="shared" si="422"/>
        <v>0</v>
      </c>
      <c r="CG302" s="405">
        <f t="shared" si="423"/>
        <v>0</v>
      </c>
      <c r="CH302" s="406">
        <f t="shared" si="424"/>
        <v>0</v>
      </c>
      <c r="CI302" s="391" t="str">
        <f t="shared" si="425"/>
        <v>0</v>
      </c>
      <c r="CJ302" s="391" t="str">
        <f t="shared" si="426"/>
        <v>0</v>
      </c>
      <c r="CK302" s="405">
        <f t="shared" si="427"/>
        <v>0</v>
      </c>
      <c r="CL302" s="405" t="str">
        <f t="shared" si="428"/>
        <v>0m0</v>
      </c>
      <c r="CM302" s="392">
        <f t="shared" si="429"/>
        <v>0</v>
      </c>
      <c r="CN302" s="392">
        <f t="shared" si="430"/>
        <v>0</v>
      </c>
      <c r="CO302" s="405">
        <f t="shared" si="431"/>
        <v>0</v>
      </c>
      <c r="CP302" s="406">
        <f t="shared" si="432"/>
        <v>0</v>
      </c>
      <c r="CQ302" s="391" t="str">
        <f t="shared" si="433"/>
        <v>0</v>
      </c>
      <c r="CR302" s="391" t="str">
        <f t="shared" si="434"/>
        <v>0</v>
      </c>
      <c r="CS302" s="405">
        <f t="shared" si="435"/>
        <v>0</v>
      </c>
      <c r="CT302" s="405" t="str">
        <f t="shared" si="436"/>
        <v>0m0</v>
      </c>
      <c r="CU302" s="405">
        <f t="shared" si="437"/>
        <v>0</v>
      </c>
      <c r="CV302" s="405">
        <f t="shared" si="438"/>
        <v>0</v>
      </c>
      <c r="CW302" s="405">
        <f t="shared" si="439"/>
        <v>0</v>
      </c>
      <c r="CX302" s="405">
        <f t="shared" si="440"/>
        <v>0</v>
      </c>
      <c r="CY302" s="405">
        <f t="shared" si="441"/>
        <v>0</v>
      </c>
      <c r="CZ302" s="405" t="str">
        <f t="shared" si="442"/>
        <v/>
      </c>
      <c r="DA302" s="405" t="str">
        <f t="shared" si="443"/>
        <v/>
      </c>
      <c r="DB302" s="405" t="str">
        <f t="shared" si="444"/>
        <v/>
      </c>
      <c r="DC302" s="405" t="str">
        <f t="shared" si="445"/>
        <v/>
      </c>
      <c r="DD302" s="405" t="str">
        <f t="shared" si="446"/>
        <v/>
      </c>
      <c r="DE302" s="405"/>
      <c r="DG302" s="405" t="str">
        <f t="shared" si="447"/>
        <v/>
      </c>
      <c r="DH302" s="405" t="str">
        <f t="shared" si="448"/>
        <v/>
      </c>
      <c r="DI302" s="405">
        <f t="shared" si="449"/>
        <v>0</v>
      </c>
      <c r="DJ302" s="405" t="str">
        <f t="shared" si="450"/>
        <v/>
      </c>
      <c r="DK302" s="405" t="str">
        <f t="shared" si="451"/>
        <v/>
      </c>
      <c r="DL302" s="405" t="str">
        <f t="shared" si="452"/>
        <v/>
      </c>
      <c r="DM302" s="405" t="str">
        <f t="shared" si="453"/>
        <v/>
      </c>
      <c r="DN302" s="405" t="str">
        <f t="shared" si="454"/>
        <v/>
      </c>
      <c r="DO302" s="405" t="str">
        <f t="shared" si="455"/>
        <v/>
      </c>
      <c r="DS302" s="386">
        <f t="shared" si="458"/>
        <v>0</v>
      </c>
      <c r="DT302" s="386">
        <f t="shared" si="456"/>
        <v>0</v>
      </c>
      <c r="DU302" s="404">
        <f t="shared" si="457"/>
        <v>0</v>
      </c>
    </row>
    <row r="303" spans="1:125" s="404" customFormat="1" ht="18" hidden="1" customHeight="1">
      <c r="A303" s="140" t="str">
        <f t="shared" si="381"/>
        <v/>
      </c>
      <c r="B303" s="153"/>
      <c r="C303" s="31" t="str">
        <f>IF(B303="","",VLOOKUP(B303,学連登録!$C$2:$G$3000,2,FALSE))</f>
        <v/>
      </c>
      <c r="D303" s="32" t="str">
        <f>IF(B303="","",VLOOKUP(B303,学連登録!$C$2:$G$3000,3,FALSE))</f>
        <v/>
      </c>
      <c r="E303" s="33" t="str">
        <f>IF(B303="","",VLOOKUP(B303,学連登録!$C$2:$G$3000,4,FALSE))</f>
        <v/>
      </c>
      <c r="F303" s="376" t="str">
        <f>IF(B303="","",VLOOKUP(B303,学連登録!$C$2:$I$3000,7,FALSE))</f>
        <v/>
      </c>
      <c r="G303" s="154"/>
      <c r="H303" s="915"/>
      <c r="I303" s="916"/>
      <c r="J303" s="155"/>
      <c r="K303" s="887"/>
      <c r="L303" s="888"/>
      <c r="M303" s="155"/>
      <c r="N303" s="881"/>
      <c r="O303" s="882"/>
      <c r="P303" s="154"/>
      <c r="Q303" s="887"/>
      <c r="R303" s="888"/>
      <c r="S303" s="154"/>
      <c r="T303" s="887"/>
      <c r="U303" s="888"/>
      <c r="V303" s="101" t="str">
        <f>IF(B303="","",VLOOKUP(B303,学連登録!$C$2:$H$3000,6,FALSE))</f>
        <v/>
      </c>
      <c r="W303" s="370"/>
      <c r="X303" s="152"/>
      <c r="Y303" s="116" t="str">
        <f t="shared" si="459"/>
        <v/>
      </c>
      <c r="Z303" s="97" t="str">
        <f>IF(G303="","",VLOOKUP(G303,種目名!$O$5:$T$104,3,0))</f>
        <v/>
      </c>
      <c r="AA303" s="98" t="str">
        <f>IF(J303="","",VLOOKUP(J303,種目名!$O$5:$T$104,3,0))</f>
        <v/>
      </c>
      <c r="AB303" s="117" t="str">
        <f>IF(M303="","",VLOOKUP(M303,種目名!$O$5:$T$104,3,0))</f>
        <v/>
      </c>
      <c r="AC303" s="117" t="str">
        <f>IF(P303="","",VLOOKUP(AF303,種目名!$O$5:$T$104,3,0))</f>
        <v/>
      </c>
      <c r="AD303" s="118" t="str">
        <f>IF(S303="","",VLOOKUP(AI303,種目名!$O$5:$T$104,3,0))</f>
        <v/>
      </c>
      <c r="AE303" s="115">
        <f t="shared" si="460"/>
        <v>0</v>
      </c>
      <c r="AF303" s="152" t="str">
        <f t="shared" si="461"/>
        <v/>
      </c>
      <c r="AG303" s="152" t="str">
        <f t="shared" si="462"/>
        <v/>
      </c>
      <c r="AH303" s="115">
        <f t="shared" si="463"/>
        <v>0</v>
      </c>
      <c r="AI303" s="152" t="str">
        <f t="shared" si="464"/>
        <v/>
      </c>
      <c r="AJ303" s="152" t="str">
        <f t="shared" si="465"/>
        <v/>
      </c>
      <c r="AK303" s="383"/>
      <c r="AL303" s="166">
        <f t="shared" si="382"/>
        <v>0</v>
      </c>
      <c r="AM303" s="392">
        <f t="shared" si="383"/>
        <v>0</v>
      </c>
      <c r="AN303" s="392">
        <f>COUNTIF($B$12:B303,B303)</f>
        <v>0</v>
      </c>
      <c r="AO303" s="392"/>
      <c r="AP303" s="392" t="str">
        <f t="shared" si="384"/>
        <v/>
      </c>
      <c r="AQ303" s="392" t="str">
        <f t="shared" si="385"/>
        <v/>
      </c>
      <c r="AR303" s="392" t="str">
        <f t="shared" si="386"/>
        <v/>
      </c>
      <c r="AS303" s="392" t="str">
        <f t="shared" si="387"/>
        <v/>
      </c>
      <c r="AT303" s="392">
        <f t="shared" si="388"/>
        <v>0</v>
      </c>
      <c r="AU303" s="392" t="str">
        <f t="shared" si="389"/>
        <v/>
      </c>
      <c r="AV303" s="392" t="str">
        <f t="shared" si="390"/>
        <v/>
      </c>
      <c r="AW303" s="392" t="str">
        <f t="shared" si="391"/>
        <v/>
      </c>
      <c r="AX303" s="392" t="str">
        <f t="shared" si="392"/>
        <v/>
      </c>
      <c r="AY303" s="392" t="str">
        <f t="shared" si="393"/>
        <v/>
      </c>
      <c r="AZ303" s="392" t="str">
        <f t="shared" si="394"/>
        <v/>
      </c>
      <c r="BA303" s="392" t="str">
        <f t="shared" si="395"/>
        <v/>
      </c>
      <c r="BB303" s="392" t="str">
        <f t="shared" si="396"/>
        <v/>
      </c>
      <c r="BC303" s="392" t="str">
        <f t="shared" si="397"/>
        <v/>
      </c>
      <c r="BD303" s="396" t="str">
        <f t="shared" si="398"/>
        <v/>
      </c>
      <c r="BE303" s="386">
        <f t="shared" si="399"/>
        <v>0</v>
      </c>
      <c r="BF303" s="152"/>
      <c r="BG303" s="392">
        <f t="shared" si="400"/>
        <v>0</v>
      </c>
      <c r="BH303" s="392">
        <f t="shared" si="401"/>
        <v>0</v>
      </c>
      <c r="BI303" s="405">
        <f t="shared" si="402"/>
        <v>0</v>
      </c>
      <c r="BJ303" s="406">
        <f t="shared" si="378"/>
        <v>0</v>
      </c>
      <c r="BK303" s="391" t="str">
        <f t="shared" si="379"/>
        <v>0</v>
      </c>
      <c r="BL303" s="391" t="str">
        <f t="shared" si="380"/>
        <v>0</v>
      </c>
      <c r="BM303" s="405">
        <f t="shared" si="403"/>
        <v>0</v>
      </c>
      <c r="BN303" s="405" t="str">
        <f t="shared" si="404"/>
        <v>0m0</v>
      </c>
      <c r="BO303" s="392">
        <f t="shared" si="405"/>
        <v>0</v>
      </c>
      <c r="BP303" s="392">
        <f t="shared" si="406"/>
        <v>0</v>
      </c>
      <c r="BQ303" s="405">
        <f t="shared" si="407"/>
        <v>0</v>
      </c>
      <c r="BR303" s="406">
        <f t="shared" si="408"/>
        <v>0</v>
      </c>
      <c r="BS303" s="391" t="str">
        <f t="shared" si="409"/>
        <v>0</v>
      </c>
      <c r="BT303" s="391" t="str">
        <f t="shared" si="410"/>
        <v>0</v>
      </c>
      <c r="BU303" s="405">
        <f t="shared" si="411"/>
        <v>0</v>
      </c>
      <c r="BV303" s="405" t="str">
        <f t="shared" si="412"/>
        <v>0m0</v>
      </c>
      <c r="BW303" s="392">
        <f t="shared" si="413"/>
        <v>0</v>
      </c>
      <c r="BX303" s="392">
        <f t="shared" si="414"/>
        <v>0</v>
      </c>
      <c r="BY303" s="405">
        <f t="shared" si="415"/>
        <v>0</v>
      </c>
      <c r="BZ303" s="406">
        <f t="shared" si="416"/>
        <v>0</v>
      </c>
      <c r="CA303" s="391" t="str">
        <f t="shared" si="417"/>
        <v>0</v>
      </c>
      <c r="CB303" s="391" t="str">
        <f t="shared" si="418"/>
        <v>0</v>
      </c>
      <c r="CC303" s="405">
        <f t="shared" si="419"/>
        <v>0</v>
      </c>
      <c r="CD303" s="405" t="str">
        <f t="shared" si="420"/>
        <v>0m0</v>
      </c>
      <c r="CE303" s="392">
        <f t="shared" si="421"/>
        <v>0</v>
      </c>
      <c r="CF303" s="392">
        <f t="shared" si="422"/>
        <v>0</v>
      </c>
      <c r="CG303" s="405">
        <f t="shared" si="423"/>
        <v>0</v>
      </c>
      <c r="CH303" s="406">
        <f t="shared" si="424"/>
        <v>0</v>
      </c>
      <c r="CI303" s="391" t="str">
        <f t="shared" si="425"/>
        <v>0</v>
      </c>
      <c r="CJ303" s="391" t="str">
        <f t="shared" si="426"/>
        <v>0</v>
      </c>
      <c r="CK303" s="405">
        <f t="shared" si="427"/>
        <v>0</v>
      </c>
      <c r="CL303" s="405" t="str">
        <f t="shared" si="428"/>
        <v>0m0</v>
      </c>
      <c r="CM303" s="392">
        <f t="shared" si="429"/>
        <v>0</v>
      </c>
      <c r="CN303" s="392">
        <f t="shared" si="430"/>
        <v>0</v>
      </c>
      <c r="CO303" s="405">
        <f t="shared" si="431"/>
        <v>0</v>
      </c>
      <c r="CP303" s="406">
        <f t="shared" si="432"/>
        <v>0</v>
      </c>
      <c r="CQ303" s="391" t="str">
        <f t="shared" si="433"/>
        <v>0</v>
      </c>
      <c r="CR303" s="391" t="str">
        <f t="shared" si="434"/>
        <v>0</v>
      </c>
      <c r="CS303" s="405">
        <f t="shared" si="435"/>
        <v>0</v>
      </c>
      <c r="CT303" s="405" t="str">
        <f t="shared" si="436"/>
        <v>0m0</v>
      </c>
      <c r="CU303" s="405">
        <f t="shared" si="437"/>
        <v>0</v>
      </c>
      <c r="CV303" s="405">
        <f t="shared" si="438"/>
        <v>0</v>
      </c>
      <c r="CW303" s="405">
        <f t="shared" si="439"/>
        <v>0</v>
      </c>
      <c r="CX303" s="405">
        <f t="shared" si="440"/>
        <v>0</v>
      </c>
      <c r="CY303" s="405">
        <f t="shared" si="441"/>
        <v>0</v>
      </c>
      <c r="CZ303" s="405" t="str">
        <f t="shared" si="442"/>
        <v/>
      </c>
      <c r="DA303" s="405" t="str">
        <f t="shared" si="443"/>
        <v/>
      </c>
      <c r="DB303" s="405" t="str">
        <f t="shared" si="444"/>
        <v/>
      </c>
      <c r="DC303" s="405" t="str">
        <f t="shared" si="445"/>
        <v/>
      </c>
      <c r="DD303" s="405" t="str">
        <f t="shared" si="446"/>
        <v/>
      </c>
      <c r="DE303" s="405"/>
      <c r="DG303" s="405" t="str">
        <f t="shared" si="447"/>
        <v/>
      </c>
      <c r="DH303" s="405" t="str">
        <f t="shared" si="448"/>
        <v/>
      </c>
      <c r="DI303" s="405">
        <f t="shared" si="449"/>
        <v>0</v>
      </c>
      <c r="DJ303" s="405" t="str">
        <f t="shared" si="450"/>
        <v/>
      </c>
      <c r="DK303" s="405" t="str">
        <f t="shared" si="451"/>
        <v/>
      </c>
      <c r="DL303" s="405" t="str">
        <f t="shared" si="452"/>
        <v/>
      </c>
      <c r="DM303" s="405" t="str">
        <f t="shared" si="453"/>
        <v/>
      </c>
      <c r="DN303" s="405" t="str">
        <f t="shared" si="454"/>
        <v/>
      </c>
      <c r="DO303" s="405" t="str">
        <f t="shared" si="455"/>
        <v/>
      </c>
      <c r="DS303" s="386">
        <f t="shared" si="458"/>
        <v>0</v>
      </c>
      <c r="DT303" s="386">
        <f t="shared" si="456"/>
        <v>0</v>
      </c>
      <c r="DU303" s="404">
        <f t="shared" si="457"/>
        <v>0</v>
      </c>
    </row>
    <row r="304" spans="1:125" s="404" customFormat="1" ht="18" hidden="1" customHeight="1">
      <c r="A304" s="140" t="str">
        <f t="shared" si="381"/>
        <v/>
      </c>
      <c r="B304" s="153"/>
      <c r="C304" s="31" t="str">
        <f>IF(B304="","",VLOOKUP(B304,学連登録!$C$2:$G$3000,2,FALSE))</f>
        <v/>
      </c>
      <c r="D304" s="32" t="str">
        <f>IF(B304="","",VLOOKUP(B304,学連登録!$C$2:$G$3000,3,FALSE))</f>
        <v/>
      </c>
      <c r="E304" s="33" t="str">
        <f>IF(B304="","",VLOOKUP(B304,学連登録!$C$2:$G$3000,4,FALSE))</f>
        <v/>
      </c>
      <c r="F304" s="376" t="str">
        <f>IF(B304="","",VLOOKUP(B304,学連登録!$C$2:$I$3000,7,FALSE))</f>
        <v/>
      </c>
      <c r="G304" s="154"/>
      <c r="H304" s="915"/>
      <c r="I304" s="916"/>
      <c r="J304" s="155"/>
      <c r="K304" s="887"/>
      <c r="L304" s="888"/>
      <c r="M304" s="155"/>
      <c r="N304" s="881"/>
      <c r="O304" s="882"/>
      <c r="P304" s="154"/>
      <c r="Q304" s="887"/>
      <c r="R304" s="888"/>
      <c r="S304" s="154"/>
      <c r="T304" s="887"/>
      <c r="U304" s="888"/>
      <c r="V304" s="101" t="str">
        <f>IF(B304="","",VLOOKUP(B304,学連登録!$C$2:$H$3000,6,FALSE))</f>
        <v/>
      </c>
      <c r="W304" s="370"/>
      <c r="X304" s="152"/>
      <c r="Y304" s="116" t="str">
        <f t="shared" si="459"/>
        <v/>
      </c>
      <c r="Z304" s="97" t="str">
        <f>IF(G304="","",VLOOKUP(G304,種目名!$O$5:$T$104,3,0))</f>
        <v/>
      </c>
      <c r="AA304" s="98" t="str">
        <f>IF(J304="","",VLOOKUP(J304,種目名!$O$5:$T$104,3,0))</f>
        <v/>
      </c>
      <c r="AB304" s="117" t="str">
        <f>IF(M304="","",VLOOKUP(M304,種目名!$O$5:$T$104,3,0))</f>
        <v/>
      </c>
      <c r="AC304" s="117" t="str">
        <f>IF(P304="","",VLOOKUP(AF304,種目名!$O$5:$T$104,3,0))</f>
        <v/>
      </c>
      <c r="AD304" s="118" t="str">
        <f>IF(S304="","",VLOOKUP(AI304,種目名!$O$5:$T$104,3,0))</f>
        <v/>
      </c>
      <c r="AE304" s="115">
        <f t="shared" si="460"/>
        <v>0</v>
      </c>
      <c r="AF304" s="152" t="str">
        <f t="shared" si="461"/>
        <v/>
      </c>
      <c r="AG304" s="152" t="str">
        <f t="shared" si="462"/>
        <v/>
      </c>
      <c r="AH304" s="115">
        <f t="shared" si="463"/>
        <v>0</v>
      </c>
      <c r="AI304" s="152" t="str">
        <f t="shared" si="464"/>
        <v/>
      </c>
      <c r="AJ304" s="152" t="str">
        <f t="shared" si="465"/>
        <v/>
      </c>
      <c r="AK304" s="383"/>
      <c r="AL304" s="166">
        <f t="shared" si="382"/>
        <v>0</v>
      </c>
      <c r="AM304" s="392">
        <f t="shared" si="383"/>
        <v>0</v>
      </c>
      <c r="AN304" s="392">
        <f>COUNTIF($B$12:B304,B304)</f>
        <v>0</v>
      </c>
      <c r="AO304" s="392"/>
      <c r="AP304" s="392" t="str">
        <f t="shared" si="384"/>
        <v/>
      </c>
      <c r="AQ304" s="392" t="str">
        <f t="shared" si="385"/>
        <v/>
      </c>
      <c r="AR304" s="392" t="str">
        <f t="shared" si="386"/>
        <v/>
      </c>
      <c r="AS304" s="392" t="str">
        <f t="shared" si="387"/>
        <v/>
      </c>
      <c r="AT304" s="392">
        <f t="shared" si="388"/>
        <v>0</v>
      </c>
      <c r="AU304" s="392" t="str">
        <f t="shared" si="389"/>
        <v/>
      </c>
      <c r="AV304" s="392" t="str">
        <f t="shared" si="390"/>
        <v/>
      </c>
      <c r="AW304" s="392" t="str">
        <f t="shared" si="391"/>
        <v/>
      </c>
      <c r="AX304" s="392" t="str">
        <f t="shared" si="392"/>
        <v/>
      </c>
      <c r="AY304" s="392" t="str">
        <f t="shared" si="393"/>
        <v/>
      </c>
      <c r="AZ304" s="392" t="str">
        <f t="shared" si="394"/>
        <v/>
      </c>
      <c r="BA304" s="392" t="str">
        <f t="shared" si="395"/>
        <v/>
      </c>
      <c r="BB304" s="392" t="str">
        <f t="shared" si="396"/>
        <v/>
      </c>
      <c r="BC304" s="392" t="str">
        <f t="shared" si="397"/>
        <v/>
      </c>
      <c r="BD304" s="396" t="str">
        <f t="shared" si="398"/>
        <v/>
      </c>
      <c r="BE304" s="386">
        <f t="shared" si="399"/>
        <v>0</v>
      </c>
      <c r="BF304" s="152"/>
      <c r="BG304" s="392">
        <f t="shared" si="400"/>
        <v>0</v>
      </c>
      <c r="BH304" s="392">
        <f t="shared" si="401"/>
        <v>0</v>
      </c>
      <c r="BI304" s="405">
        <f t="shared" si="402"/>
        <v>0</v>
      </c>
      <c r="BJ304" s="406">
        <f t="shared" si="378"/>
        <v>0</v>
      </c>
      <c r="BK304" s="391" t="str">
        <f t="shared" si="379"/>
        <v>0</v>
      </c>
      <c r="BL304" s="391" t="str">
        <f t="shared" si="380"/>
        <v>0</v>
      </c>
      <c r="BM304" s="405">
        <f t="shared" si="403"/>
        <v>0</v>
      </c>
      <c r="BN304" s="405" t="str">
        <f t="shared" si="404"/>
        <v>0m0</v>
      </c>
      <c r="BO304" s="392">
        <f t="shared" si="405"/>
        <v>0</v>
      </c>
      <c r="BP304" s="392">
        <f t="shared" si="406"/>
        <v>0</v>
      </c>
      <c r="BQ304" s="405">
        <f t="shared" si="407"/>
        <v>0</v>
      </c>
      <c r="BR304" s="406">
        <f t="shared" si="408"/>
        <v>0</v>
      </c>
      <c r="BS304" s="391" t="str">
        <f t="shared" si="409"/>
        <v>0</v>
      </c>
      <c r="BT304" s="391" t="str">
        <f t="shared" si="410"/>
        <v>0</v>
      </c>
      <c r="BU304" s="405">
        <f t="shared" si="411"/>
        <v>0</v>
      </c>
      <c r="BV304" s="405" t="str">
        <f t="shared" si="412"/>
        <v>0m0</v>
      </c>
      <c r="BW304" s="392">
        <f t="shared" si="413"/>
        <v>0</v>
      </c>
      <c r="BX304" s="392">
        <f t="shared" si="414"/>
        <v>0</v>
      </c>
      <c r="BY304" s="405">
        <f t="shared" si="415"/>
        <v>0</v>
      </c>
      <c r="BZ304" s="406">
        <f t="shared" si="416"/>
        <v>0</v>
      </c>
      <c r="CA304" s="391" t="str">
        <f t="shared" si="417"/>
        <v>0</v>
      </c>
      <c r="CB304" s="391" t="str">
        <f t="shared" si="418"/>
        <v>0</v>
      </c>
      <c r="CC304" s="405">
        <f t="shared" si="419"/>
        <v>0</v>
      </c>
      <c r="CD304" s="405" t="str">
        <f t="shared" si="420"/>
        <v>0m0</v>
      </c>
      <c r="CE304" s="392">
        <f t="shared" si="421"/>
        <v>0</v>
      </c>
      <c r="CF304" s="392">
        <f t="shared" si="422"/>
        <v>0</v>
      </c>
      <c r="CG304" s="405">
        <f t="shared" si="423"/>
        <v>0</v>
      </c>
      <c r="CH304" s="406">
        <f t="shared" si="424"/>
        <v>0</v>
      </c>
      <c r="CI304" s="391" t="str">
        <f t="shared" si="425"/>
        <v>0</v>
      </c>
      <c r="CJ304" s="391" t="str">
        <f t="shared" si="426"/>
        <v>0</v>
      </c>
      <c r="CK304" s="405">
        <f t="shared" si="427"/>
        <v>0</v>
      </c>
      <c r="CL304" s="405" t="str">
        <f t="shared" si="428"/>
        <v>0m0</v>
      </c>
      <c r="CM304" s="392">
        <f t="shared" si="429"/>
        <v>0</v>
      </c>
      <c r="CN304" s="392">
        <f t="shared" si="430"/>
        <v>0</v>
      </c>
      <c r="CO304" s="405">
        <f t="shared" si="431"/>
        <v>0</v>
      </c>
      <c r="CP304" s="406">
        <f t="shared" si="432"/>
        <v>0</v>
      </c>
      <c r="CQ304" s="391" t="str">
        <f t="shared" si="433"/>
        <v>0</v>
      </c>
      <c r="CR304" s="391" t="str">
        <f t="shared" si="434"/>
        <v>0</v>
      </c>
      <c r="CS304" s="405">
        <f t="shared" si="435"/>
        <v>0</v>
      </c>
      <c r="CT304" s="405" t="str">
        <f t="shared" si="436"/>
        <v>0m0</v>
      </c>
      <c r="CU304" s="405">
        <f t="shared" si="437"/>
        <v>0</v>
      </c>
      <c r="CV304" s="405">
        <f t="shared" si="438"/>
        <v>0</v>
      </c>
      <c r="CW304" s="405">
        <f t="shared" si="439"/>
        <v>0</v>
      </c>
      <c r="CX304" s="405">
        <f t="shared" si="440"/>
        <v>0</v>
      </c>
      <c r="CY304" s="405">
        <f t="shared" si="441"/>
        <v>0</v>
      </c>
      <c r="CZ304" s="405" t="str">
        <f t="shared" si="442"/>
        <v/>
      </c>
      <c r="DA304" s="405" t="str">
        <f t="shared" si="443"/>
        <v/>
      </c>
      <c r="DB304" s="405" t="str">
        <f t="shared" si="444"/>
        <v/>
      </c>
      <c r="DC304" s="405" t="str">
        <f t="shared" si="445"/>
        <v/>
      </c>
      <c r="DD304" s="405" t="str">
        <f t="shared" si="446"/>
        <v/>
      </c>
      <c r="DE304" s="405"/>
      <c r="DG304" s="405" t="str">
        <f t="shared" si="447"/>
        <v/>
      </c>
      <c r="DH304" s="405" t="str">
        <f t="shared" si="448"/>
        <v/>
      </c>
      <c r="DI304" s="405">
        <f t="shared" si="449"/>
        <v>0</v>
      </c>
      <c r="DJ304" s="405" t="str">
        <f t="shared" si="450"/>
        <v/>
      </c>
      <c r="DK304" s="405" t="str">
        <f t="shared" si="451"/>
        <v/>
      </c>
      <c r="DL304" s="405" t="str">
        <f t="shared" si="452"/>
        <v/>
      </c>
      <c r="DM304" s="405" t="str">
        <f t="shared" si="453"/>
        <v/>
      </c>
      <c r="DN304" s="405" t="str">
        <f t="shared" si="454"/>
        <v/>
      </c>
      <c r="DO304" s="405" t="str">
        <f t="shared" si="455"/>
        <v/>
      </c>
      <c r="DS304" s="386">
        <f t="shared" si="458"/>
        <v>0</v>
      </c>
      <c r="DT304" s="386">
        <f t="shared" si="456"/>
        <v>0</v>
      </c>
      <c r="DU304" s="404">
        <f t="shared" si="457"/>
        <v>0</v>
      </c>
    </row>
    <row r="305" spans="1:125" s="404" customFormat="1" ht="18" hidden="1" customHeight="1">
      <c r="A305" s="140" t="str">
        <f t="shared" si="381"/>
        <v/>
      </c>
      <c r="B305" s="153"/>
      <c r="C305" s="31" t="str">
        <f>IF(B305="","",VLOOKUP(B305,学連登録!$C$2:$G$3000,2,FALSE))</f>
        <v/>
      </c>
      <c r="D305" s="32" t="str">
        <f>IF(B305="","",VLOOKUP(B305,学連登録!$C$2:$G$3000,3,FALSE))</f>
        <v/>
      </c>
      <c r="E305" s="33" t="str">
        <f>IF(B305="","",VLOOKUP(B305,学連登録!$C$2:$G$3000,4,FALSE))</f>
        <v/>
      </c>
      <c r="F305" s="376" t="str">
        <f>IF(B305="","",VLOOKUP(B305,学連登録!$C$2:$I$3000,7,FALSE))</f>
        <v/>
      </c>
      <c r="G305" s="154"/>
      <c r="H305" s="915"/>
      <c r="I305" s="916"/>
      <c r="J305" s="155"/>
      <c r="K305" s="887"/>
      <c r="L305" s="888"/>
      <c r="M305" s="155"/>
      <c r="N305" s="881"/>
      <c r="O305" s="882"/>
      <c r="P305" s="154"/>
      <c r="Q305" s="887"/>
      <c r="R305" s="888"/>
      <c r="S305" s="154"/>
      <c r="T305" s="887"/>
      <c r="U305" s="888"/>
      <c r="V305" s="101" t="str">
        <f>IF(B305="","",VLOOKUP(B305,学連登録!$C$2:$H$3000,6,FALSE))</f>
        <v/>
      </c>
      <c r="W305" s="370"/>
      <c r="X305" s="152"/>
      <c r="Y305" s="116" t="str">
        <f t="shared" si="459"/>
        <v/>
      </c>
      <c r="Z305" s="97" t="str">
        <f>IF(G305="","",VLOOKUP(G305,種目名!$O$5:$T$104,3,0))</f>
        <v/>
      </c>
      <c r="AA305" s="98" t="str">
        <f>IF(J305="","",VLOOKUP(J305,種目名!$O$5:$T$104,3,0))</f>
        <v/>
      </c>
      <c r="AB305" s="117" t="str">
        <f>IF(M305="","",VLOOKUP(M305,種目名!$O$5:$T$104,3,0))</f>
        <v/>
      </c>
      <c r="AC305" s="117" t="str">
        <f>IF(P305="","",VLOOKUP(AF305,種目名!$O$5:$T$104,3,0))</f>
        <v/>
      </c>
      <c r="AD305" s="118" t="str">
        <f>IF(S305="","",VLOOKUP(AI305,種目名!$O$5:$T$104,3,0))</f>
        <v/>
      </c>
      <c r="AE305" s="115">
        <f t="shared" si="460"/>
        <v>0</v>
      </c>
      <c r="AF305" s="152" t="str">
        <f t="shared" si="461"/>
        <v/>
      </c>
      <c r="AG305" s="152" t="str">
        <f t="shared" si="462"/>
        <v/>
      </c>
      <c r="AH305" s="115">
        <f t="shared" si="463"/>
        <v>0</v>
      </c>
      <c r="AI305" s="152" t="str">
        <f t="shared" si="464"/>
        <v/>
      </c>
      <c r="AJ305" s="152" t="str">
        <f t="shared" si="465"/>
        <v/>
      </c>
      <c r="AK305" s="383"/>
      <c r="AL305" s="166">
        <f t="shared" si="382"/>
        <v>0</v>
      </c>
      <c r="AM305" s="392">
        <f t="shared" si="383"/>
        <v>0</v>
      </c>
      <c r="AN305" s="392">
        <f>COUNTIF($B$12:B305,B305)</f>
        <v>0</v>
      </c>
      <c r="AO305" s="392"/>
      <c r="AP305" s="392" t="str">
        <f t="shared" si="384"/>
        <v/>
      </c>
      <c r="AQ305" s="392" t="str">
        <f t="shared" si="385"/>
        <v/>
      </c>
      <c r="AR305" s="392" t="str">
        <f t="shared" si="386"/>
        <v/>
      </c>
      <c r="AS305" s="392" t="str">
        <f t="shared" si="387"/>
        <v/>
      </c>
      <c r="AT305" s="392">
        <f t="shared" si="388"/>
        <v>0</v>
      </c>
      <c r="AU305" s="392" t="str">
        <f t="shared" si="389"/>
        <v/>
      </c>
      <c r="AV305" s="392" t="str">
        <f t="shared" si="390"/>
        <v/>
      </c>
      <c r="AW305" s="392" t="str">
        <f t="shared" si="391"/>
        <v/>
      </c>
      <c r="AX305" s="392" t="str">
        <f t="shared" si="392"/>
        <v/>
      </c>
      <c r="AY305" s="392" t="str">
        <f t="shared" si="393"/>
        <v/>
      </c>
      <c r="AZ305" s="392" t="str">
        <f t="shared" si="394"/>
        <v/>
      </c>
      <c r="BA305" s="392" t="str">
        <f t="shared" si="395"/>
        <v/>
      </c>
      <c r="BB305" s="392" t="str">
        <f t="shared" si="396"/>
        <v/>
      </c>
      <c r="BC305" s="392" t="str">
        <f t="shared" si="397"/>
        <v/>
      </c>
      <c r="BD305" s="396" t="str">
        <f t="shared" si="398"/>
        <v/>
      </c>
      <c r="BE305" s="386">
        <f t="shared" si="399"/>
        <v>0</v>
      </c>
      <c r="BF305" s="152"/>
      <c r="BG305" s="392">
        <f t="shared" si="400"/>
        <v>0</v>
      </c>
      <c r="BH305" s="392">
        <f t="shared" si="401"/>
        <v>0</v>
      </c>
      <c r="BI305" s="405">
        <f t="shared" si="402"/>
        <v>0</v>
      </c>
      <c r="BJ305" s="406">
        <f t="shared" si="378"/>
        <v>0</v>
      </c>
      <c r="BK305" s="391" t="str">
        <f t="shared" si="379"/>
        <v>0</v>
      </c>
      <c r="BL305" s="391" t="str">
        <f t="shared" si="380"/>
        <v>0</v>
      </c>
      <c r="BM305" s="405">
        <f t="shared" si="403"/>
        <v>0</v>
      </c>
      <c r="BN305" s="405" t="str">
        <f t="shared" si="404"/>
        <v>0m0</v>
      </c>
      <c r="BO305" s="392">
        <f t="shared" si="405"/>
        <v>0</v>
      </c>
      <c r="BP305" s="392">
        <f t="shared" si="406"/>
        <v>0</v>
      </c>
      <c r="BQ305" s="405">
        <f t="shared" si="407"/>
        <v>0</v>
      </c>
      <c r="BR305" s="406">
        <f t="shared" si="408"/>
        <v>0</v>
      </c>
      <c r="BS305" s="391" t="str">
        <f t="shared" si="409"/>
        <v>0</v>
      </c>
      <c r="BT305" s="391" t="str">
        <f t="shared" si="410"/>
        <v>0</v>
      </c>
      <c r="BU305" s="405">
        <f t="shared" si="411"/>
        <v>0</v>
      </c>
      <c r="BV305" s="405" t="str">
        <f t="shared" si="412"/>
        <v>0m0</v>
      </c>
      <c r="BW305" s="392">
        <f t="shared" si="413"/>
        <v>0</v>
      </c>
      <c r="BX305" s="392">
        <f t="shared" si="414"/>
        <v>0</v>
      </c>
      <c r="BY305" s="405">
        <f t="shared" si="415"/>
        <v>0</v>
      </c>
      <c r="BZ305" s="406">
        <f t="shared" si="416"/>
        <v>0</v>
      </c>
      <c r="CA305" s="391" t="str">
        <f t="shared" si="417"/>
        <v>0</v>
      </c>
      <c r="CB305" s="391" t="str">
        <f t="shared" si="418"/>
        <v>0</v>
      </c>
      <c r="CC305" s="405">
        <f t="shared" si="419"/>
        <v>0</v>
      </c>
      <c r="CD305" s="405" t="str">
        <f t="shared" si="420"/>
        <v>0m0</v>
      </c>
      <c r="CE305" s="392">
        <f t="shared" si="421"/>
        <v>0</v>
      </c>
      <c r="CF305" s="392">
        <f t="shared" si="422"/>
        <v>0</v>
      </c>
      <c r="CG305" s="405">
        <f t="shared" si="423"/>
        <v>0</v>
      </c>
      <c r="CH305" s="406">
        <f t="shared" si="424"/>
        <v>0</v>
      </c>
      <c r="CI305" s="391" t="str">
        <f t="shared" si="425"/>
        <v>0</v>
      </c>
      <c r="CJ305" s="391" t="str">
        <f t="shared" si="426"/>
        <v>0</v>
      </c>
      <c r="CK305" s="405">
        <f t="shared" si="427"/>
        <v>0</v>
      </c>
      <c r="CL305" s="405" t="str">
        <f t="shared" si="428"/>
        <v>0m0</v>
      </c>
      <c r="CM305" s="392">
        <f t="shared" si="429"/>
        <v>0</v>
      </c>
      <c r="CN305" s="392">
        <f t="shared" si="430"/>
        <v>0</v>
      </c>
      <c r="CO305" s="405">
        <f t="shared" si="431"/>
        <v>0</v>
      </c>
      <c r="CP305" s="406">
        <f t="shared" si="432"/>
        <v>0</v>
      </c>
      <c r="CQ305" s="391" t="str">
        <f t="shared" si="433"/>
        <v>0</v>
      </c>
      <c r="CR305" s="391" t="str">
        <f t="shared" si="434"/>
        <v>0</v>
      </c>
      <c r="CS305" s="405">
        <f t="shared" si="435"/>
        <v>0</v>
      </c>
      <c r="CT305" s="405" t="str">
        <f t="shared" si="436"/>
        <v>0m0</v>
      </c>
      <c r="CU305" s="405">
        <f t="shared" si="437"/>
        <v>0</v>
      </c>
      <c r="CV305" s="405">
        <f t="shared" si="438"/>
        <v>0</v>
      </c>
      <c r="CW305" s="405">
        <f t="shared" si="439"/>
        <v>0</v>
      </c>
      <c r="CX305" s="405">
        <f t="shared" si="440"/>
        <v>0</v>
      </c>
      <c r="CY305" s="405">
        <f t="shared" si="441"/>
        <v>0</v>
      </c>
      <c r="CZ305" s="405" t="str">
        <f t="shared" si="442"/>
        <v/>
      </c>
      <c r="DA305" s="405" t="str">
        <f t="shared" si="443"/>
        <v/>
      </c>
      <c r="DB305" s="405" t="str">
        <f t="shared" si="444"/>
        <v/>
      </c>
      <c r="DC305" s="405" t="str">
        <f t="shared" si="445"/>
        <v/>
      </c>
      <c r="DD305" s="405" t="str">
        <f t="shared" si="446"/>
        <v/>
      </c>
      <c r="DE305" s="405"/>
      <c r="DG305" s="405" t="str">
        <f t="shared" si="447"/>
        <v/>
      </c>
      <c r="DH305" s="405" t="str">
        <f t="shared" si="448"/>
        <v/>
      </c>
      <c r="DI305" s="405">
        <f t="shared" si="449"/>
        <v>0</v>
      </c>
      <c r="DJ305" s="405" t="str">
        <f t="shared" si="450"/>
        <v/>
      </c>
      <c r="DK305" s="405" t="str">
        <f t="shared" si="451"/>
        <v/>
      </c>
      <c r="DL305" s="405" t="str">
        <f t="shared" si="452"/>
        <v/>
      </c>
      <c r="DM305" s="405" t="str">
        <f t="shared" si="453"/>
        <v/>
      </c>
      <c r="DN305" s="405" t="str">
        <f t="shared" si="454"/>
        <v/>
      </c>
      <c r="DO305" s="405" t="str">
        <f t="shared" si="455"/>
        <v/>
      </c>
      <c r="DS305" s="386">
        <f t="shared" si="458"/>
        <v>0</v>
      </c>
      <c r="DT305" s="386">
        <f t="shared" si="456"/>
        <v>0</v>
      </c>
      <c r="DU305" s="404">
        <f t="shared" si="457"/>
        <v>0</v>
      </c>
    </row>
    <row r="306" spans="1:125" s="404" customFormat="1" ht="18" hidden="1" customHeight="1">
      <c r="A306" s="140" t="str">
        <f t="shared" si="381"/>
        <v/>
      </c>
      <c r="B306" s="153"/>
      <c r="C306" s="31" t="str">
        <f>IF(B306="","",VLOOKUP(B306,学連登録!$C$2:$G$3000,2,FALSE))</f>
        <v/>
      </c>
      <c r="D306" s="32" t="str">
        <f>IF(B306="","",VLOOKUP(B306,学連登録!$C$2:$G$3000,3,FALSE))</f>
        <v/>
      </c>
      <c r="E306" s="33" t="str">
        <f>IF(B306="","",VLOOKUP(B306,学連登録!$C$2:$G$3000,4,FALSE))</f>
        <v/>
      </c>
      <c r="F306" s="376" t="str">
        <f>IF(B306="","",VLOOKUP(B306,学連登録!$C$2:$I$3000,7,FALSE))</f>
        <v/>
      </c>
      <c r="G306" s="154"/>
      <c r="H306" s="915"/>
      <c r="I306" s="916"/>
      <c r="J306" s="155"/>
      <c r="K306" s="887"/>
      <c r="L306" s="888"/>
      <c r="M306" s="155"/>
      <c r="N306" s="881"/>
      <c r="O306" s="882"/>
      <c r="P306" s="154"/>
      <c r="Q306" s="887"/>
      <c r="R306" s="888"/>
      <c r="S306" s="154"/>
      <c r="T306" s="887"/>
      <c r="U306" s="888"/>
      <c r="V306" s="101" t="str">
        <f>IF(B306="","",VLOOKUP(B306,学連登録!$C$2:$H$3000,6,FALSE))</f>
        <v/>
      </c>
      <c r="W306" s="370"/>
      <c r="X306" s="152"/>
      <c r="Y306" s="116" t="str">
        <f t="shared" si="459"/>
        <v/>
      </c>
      <c r="Z306" s="97" t="str">
        <f>IF(G306="","",VLOOKUP(G306,種目名!$O$5:$T$104,3,0))</f>
        <v/>
      </c>
      <c r="AA306" s="98" t="str">
        <f>IF(J306="","",VLOOKUP(J306,種目名!$O$5:$T$104,3,0))</f>
        <v/>
      </c>
      <c r="AB306" s="117" t="str">
        <f>IF(M306="","",VLOOKUP(M306,種目名!$O$5:$T$104,3,0))</f>
        <v/>
      </c>
      <c r="AC306" s="117" t="str">
        <f>IF(P306="","",VLOOKUP(AF306,種目名!$O$5:$T$104,3,0))</f>
        <v/>
      </c>
      <c r="AD306" s="118" t="str">
        <f>IF(S306="","",VLOOKUP(AI306,種目名!$O$5:$T$104,3,0))</f>
        <v/>
      </c>
      <c r="AE306" s="115">
        <f t="shared" si="460"/>
        <v>0</v>
      </c>
      <c r="AF306" s="152" t="str">
        <f t="shared" si="461"/>
        <v/>
      </c>
      <c r="AG306" s="152" t="str">
        <f t="shared" si="462"/>
        <v/>
      </c>
      <c r="AH306" s="115">
        <f t="shared" si="463"/>
        <v>0</v>
      </c>
      <c r="AI306" s="152" t="str">
        <f t="shared" si="464"/>
        <v/>
      </c>
      <c r="AJ306" s="152" t="str">
        <f t="shared" si="465"/>
        <v/>
      </c>
      <c r="AK306" s="383"/>
      <c r="AL306" s="166">
        <f t="shared" si="382"/>
        <v>0</v>
      </c>
      <c r="AM306" s="392">
        <f t="shared" si="383"/>
        <v>0</v>
      </c>
      <c r="AN306" s="392">
        <f>COUNTIF($B$12:B306,B306)</f>
        <v>0</v>
      </c>
      <c r="AO306" s="392"/>
      <c r="AP306" s="392" t="str">
        <f t="shared" si="384"/>
        <v/>
      </c>
      <c r="AQ306" s="392" t="str">
        <f t="shared" si="385"/>
        <v/>
      </c>
      <c r="AR306" s="392" t="str">
        <f t="shared" si="386"/>
        <v/>
      </c>
      <c r="AS306" s="392" t="str">
        <f t="shared" si="387"/>
        <v/>
      </c>
      <c r="AT306" s="392">
        <f t="shared" si="388"/>
        <v>0</v>
      </c>
      <c r="AU306" s="392" t="str">
        <f t="shared" si="389"/>
        <v/>
      </c>
      <c r="AV306" s="392" t="str">
        <f t="shared" si="390"/>
        <v/>
      </c>
      <c r="AW306" s="392" t="str">
        <f t="shared" si="391"/>
        <v/>
      </c>
      <c r="AX306" s="392" t="str">
        <f t="shared" si="392"/>
        <v/>
      </c>
      <c r="AY306" s="392" t="str">
        <f t="shared" si="393"/>
        <v/>
      </c>
      <c r="AZ306" s="392" t="str">
        <f t="shared" si="394"/>
        <v/>
      </c>
      <c r="BA306" s="392" t="str">
        <f t="shared" si="395"/>
        <v/>
      </c>
      <c r="BB306" s="392" t="str">
        <f t="shared" si="396"/>
        <v/>
      </c>
      <c r="BC306" s="392" t="str">
        <f t="shared" si="397"/>
        <v/>
      </c>
      <c r="BD306" s="396" t="str">
        <f t="shared" si="398"/>
        <v/>
      </c>
      <c r="BE306" s="386">
        <f t="shared" si="399"/>
        <v>0</v>
      </c>
      <c r="BF306" s="152"/>
      <c r="BG306" s="392">
        <f t="shared" si="400"/>
        <v>0</v>
      </c>
      <c r="BH306" s="392">
        <f t="shared" si="401"/>
        <v>0</v>
      </c>
      <c r="BI306" s="405">
        <f t="shared" si="402"/>
        <v>0</v>
      </c>
      <c r="BJ306" s="406">
        <f t="shared" si="378"/>
        <v>0</v>
      </c>
      <c r="BK306" s="391" t="str">
        <f t="shared" si="379"/>
        <v>0</v>
      </c>
      <c r="BL306" s="391" t="str">
        <f t="shared" si="380"/>
        <v>0</v>
      </c>
      <c r="BM306" s="405">
        <f t="shared" si="403"/>
        <v>0</v>
      </c>
      <c r="BN306" s="405" t="str">
        <f t="shared" si="404"/>
        <v>0m0</v>
      </c>
      <c r="BO306" s="392">
        <f t="shared" si="405"/>
        <v>0</v>
      </c>
      <c r="BP306" s="392">
        <f t="shared" si="406"/>
        <v>0</v>
      </c>
      <c r="BQ306" s="405">
        <f t="shared" si="407"/>
        <v>0</v>
      </c>
      <c r="BR306" s="406">
        <f t="shared" si="408"/>
        <v>0</v>
      </c>
      <c r="BS306" s="391" t="str">
        <f t="shared" si="409"/>
        <v>0</v>
      </c>
      <c r="BT306" s="391" t="str">
        <f t="shared" si="410"/>
        <v>0</v>
      </c>
      <c r="BU306" s="405">
        <f t="shared" si="411"/>
        <v>0</v>
      </c>
      <c r="BV306" s="405" t="str">
        <f t="shared" si="412"/>
        <v>0m0</v>
      </c>
      <c r="BW306" s="392">
        <f t="shared" si="413"/>
        <v>0</v>
      </c>
      <c r="BX306" s="392">
        <f t="shared" si="414"/>
        <v>0</v>
      </c>
      <c r="BY306" s="405">
        <f t="shared" si="415"/>
        <v>0</v>
      </c>
      <c r="BZ306" s="406">
        <f t="shared" si="416"/>
        <v>0</v>
      </c>
      <c r="CA306" s="391" t="str">
        <f t="shared" si="417"/>
        <v>0</v>
      </c>
      <c r="CB306" s="391" t="str">
        <f t="shared" si="418"/>
        <v>0</v>
      </c>
      <c r="CC306" s="405">
        <f t="shared" si="419"/>
        <v>0</v>
      </c>
      <c r="CD306" s="405" t="str">
        <f t="shared" si="420"/>
        <v>0m0</v>
      </c>
      <c r="CE306" s="392">
        <f t="shared" si="421"/>
        <v>0</v>
      </c>
      <c r="CF306" s="392">
        <f t="shared" si="422"/>
        <v>0</v>
      </c>
      <c r="CG306" s="405">
        <f t="shared" si="423"/>
        <v>0</v>
      </c>
      <c r="CH306" s="406">
        <f t="shared" si="424"/>
        <v>0</v>
      </c>
      <c r="CI306" s="391" t="str">
        <f t="shared" si="425"/>
        <v>0</v>
      </c>
      <c r="CJ306" s="391" t="str">
        <f t="shared" si="426"/>
        <v>0</v>
      </c>
      <c r="CK306" s="405">
        <f t="shared" si="427"/>
        <v>0</v>
      </c>
      <c r="CL306" s="405" t="str">
        <f t="shared" si="428"/>
        <v>0m0</v>
      </c>
      <c r="CM306" s="392">
        <f t="shared" si="429"/>
        <v>0</v>
      </c>
      <c r="CN306" s="392">
        <f t="shared" si="430"/>
        <v>0</v>
      </c>
      <c r="CO306" s="405">
        <f t="shared" si="431"/>
        <v>0</v>
      </c>
      <c r="CP306" s="406">
        <f t="shared" si="432"/>
        <v>0</v>
      </c>
      <c r="CQ306" s="391" t="str">
        <f t="shared" si="433"/>
        <v>0</v>
      </c>
      <c r="CR306" s="391" t="str">
        <f t="shared" si="434"/>
        <v>0</v>
      </c>
      <c r="CS306" s="405">
        <f t="shared" si="435"/>
        <v>0</v>
      </c>
      <c r="CT306" s="405" t="str">
        <f t="shared" si="436"/>
        <v>0m0</v>
      </c>
      <c r="CU306" s="405">
        <f t="shared" si="437"/>
        <v>0</v>
      </c>
      <c r="CV306" s="405">
        <f t="shared" si="438"/>
        <v>0</v>
      </c>
      <c r="CW306" s="405">
        <f t="shared" si="439"/>
        <v>0</v>
      </c>
      <c r="CX306" s="405">
        <f t="shared" si="440"/>
        <v>0</v>
      </c>
      <c r="CY306" s="405">
        <f t="shared" si="441"/>
        <v>0</v>
      </c>
      <c r="CZ306" s="405" t="str">
        <f t="shared" si="442"/>
        <v/>
      </c>
      <c r="DA306" s="405" t="str">
        <f t="shared" si="443"/>
        <v/>
      </c>
      <c r="DB306" s="405" t="str">
        <f t="shared" si="444"/>
        <v/>
      </c>
      <c r="DC306" s="405" t="str">
        <f t="shared" si="445"/>
        <v/>
      </c>
      <c r="DD306" s="405" t="str">
        <f t="shared" si="446"/>
        <v/>
      </c>
      <c r="DE306" s="405"/>
      <c r="DG306" s="405" t="str">
        <f t="shared" si="447"/>
        <v/>
      </c>
      <c r="DH306" s="405" t="str">
        <f t="shared" si="448"/>
        <v/>
      </c>
      <c r="DI306" s="405">
        <f t="shared" si="449"/>
        <v>0</v>
      </c>
      <c r="DJ306" s="405" t="str">
        <f t="shared" si="450"/>
        <v/>
      </c>
      <c r="DK306" s="405" t="str">
        <f t="shared" si="451"/>
        <v/>
      </c>
      <c r="DL306" s="405" t="str">
        <f t="shared" si="452"/>
        <v/>
      </c>
      <c r="DM306" s="405" t="str">
        <f t="shared" si="453"/>
        <v/>
      </c>
      <c r="DN306" s="405" t="str">
        <f t="shared" si="454"/>
        <v/>
      </c>
      <c r="DO306" s="405" t="str">
        <f t="shared" si="455"/>
        <v/>
      </c>
      <c r="DS306" s="386">
        <f t="shared" si="458"/>
        <v>0</v>
      </c>
      <c r="DT306" s="386">
        <f t="shared" si="456"/>
        <v>0</v>
      </c>
      <c r="DU306" s="404">
        <f t="shared" si="457"/>
        <v>0</v>
      </c>
    </row>
    <row r="307" spans="1:125" s="404" customFormat="1" ht="18" hidden="1" customHeight="1">
      <c r="A307" s="140" t="str">
        <f t="shared" si="381"/>
        <v/>
      </c>
      <c r="B307" s="153"/>
      <c r="C307" s="31" t="str">
        <f>IF(B307="","",VLOOKUP(B307,学連登録!$C$2:$G$3000,2,FALSE))</f>
        <v/>
      </c>
      <c r="D307" s="32" t="str">
        <f>IF(B307="","",VLOOKUP(B307,学連登録!$C$2:$G$3000,3,FALSE))</f>
        <v/>
      </c>
      <c r="E307" s="33" t="str">
        <f>IF(B307="","",VLOOKUP(B307,学連登録!$C$2:$G$3000,4,FALSE))</f>
        <v/>
      </c>
      <c r="F307" s="376" t="str">
        <f>IF(B307="","",VLOOKUP(B307,学連登録!$C$2:$I$3000,7,FALSE))</f>
        <v/>
      </c>
      <c r="G307" s="154"/>
      <c r="H307" s="915"/>
      <c r="I307" s="916"/>
      <c r="J307" s="155"/>
      <c r="K307" s="887"/>
      <c r="L307" s="888"/>
      <c r="M307" s="155"/>
      <c r="N307" s="881"/>
      <c r="O307" s="882"/>
      <c r="P307" s="154"/>
      <c r="Q307" s="887"/>
      <c r="R307" s="888"/>
      <c r="S307" s="154"/>
      <c r="T307" s="887"/>
      <c r="U307" s="888"/>
      <c r="V307" s="101" t="str">
        <f>IF(B307="","",VLOOKUP(B307,学連登録!$C$2:$H$3000,6,FALSE))</f>
        <v/>
      </c>
      <c r="W307" s="370"/>
      <c r="X307" s="152"/>
      <c r="Y307" s="116" t="str">
        <f t="shared" si="459"/>
        <v/>
      </c>
      <c r="Z307" s="97" t="str">
        <f>IF(G307="","",VLOOKUP(G307,種目名!$O$5:$T$104,3,0))</f>
        <v/>
      </c>
      <c r="AA307" s="98" t="str">
        <f>IF(J307="","",VLOOKUP(J307,種目名!$O$5:$T$104,3,0))</f>
        <v/>
      </c>
      <c r="AB307" s="117" t="str">
        <f>IF(M307="","",VLOOKUP(M307,種目名!$O$5:$T$104,3,0))</f>
        <v/>
      </c>
      <c r="AC307" s="117" t="str">
        <f>IF(P307="","",VLOOKUP(AF307,種目名!$O$5:$T$104,3,0))</f>
        <v/>
      </c>
      <c r="AD307" s="118" t="str">
        <f>IF(S307="","",VLOOKUP(AI307,種目名!$O$5:$T$104,3,0))</f>
        <v/>
      </c>
      <c r="AE307" s="115">
        <f t="shared" si="460"/>
        <v>0</v>
      </c>
      <c r="AF307" s="152" t="str">
        <f t="shared" si="461"/>
        <v/>
      </c>
      <c r="AG307" s="152" t="str">
        <f t="shared" si="462"/>
        <v/>
      </c>
      <c r="AH307" s="115">
        <f t="shared" si="463"/>
        <v>0</v>
      </c>
      <c r="AI307" s="152" t="str">
        <f t="shared" si="464"/>
        <v/>
      </c>
      <c r="AJ307" s="152" t="str">
        <f t="shared" si="465"/>
        <v/>
      </c>
      <c r="AK307" s="383"/>
      <c r="AL307" s="166">
        <f t="shared" si="382"/>
        <v>0</v>
      </c>
      <c r="AM307" s="392">
        <f t="shared" si="383"/>
        <v>0</v>
      </c>
      <c r="AN307" s="392">
        <f>COUNTIF($B$12:B307,B307)</f>
        <v>0</v>
      </c>
      <c r="AO307" s="392"/>
      <c r="AP307" s="392" t="str">
        <f t="shared" si="384"/>
        <v/>
      </c>
      <c r="AQ307" s="392" t="str">
        <f t="shared" si="385"/>
        <v/>
      </c>
      <c r="AR307" s="392" t="str">
        <f t="shared" si="386"/>
        <v/>
      </c>
      <c r="AS307" s="392" t="str">
        <f t="shared" si="387"/>
        <v/>
      </c>
      <c r="AT307" s="392">
        <f t="shared" si="388"/>
        <v>0</v>
      </c>
      <c r="AU307" s="392" t="str">
        <f t="shared" si="389"/>
        <v/>
      </c>
      <c r="AV307" s="392" t="str">
        <f t="shared" si="390"/>
        <v/>
      </c>
      <c r="AW307" s="392" t="str">
        <f t="shared" si="391"/>
        <v/>
      </c>
      <c r="AX307" s="392" t="str">
        <f t="shared" si="392"/>
        <v/>
      </c>
      <c r="AY307" s="392" t="str">
        <f t="shared" si="393"/>
        <v/>
      </c>
      <c r="AZ307" s="392" t="str">
        <f t="shared" si="394"/>
        <v/>
      </c>
      <c r="BA307" s="392" t="str">
        <f t="shared" si="395"/>
        <v/>
      </c>
      <c r="BB307" s="392" t="str">
        <f t="shared" si="396"/>
        <v/>
      </c>
      <c r="BC307" s="392" t="str">
        <f t="shared" si="397"/>
        <v/>
      </c>
      <c r="BD307" s="396" t="str">
        <f t="shared" si="398"/>
        <v/>
      </c>
      <c r="BE307" s="386">
        <f t="shared" si="399"/>
        <v>0</v>
      </c>
      <c r="BF307" s="152"/>
      <c r="BG307" s="392">
        <f t="shared" si="400"/>
        <v>0</v>
      </c>
      <c r="BH307" s="392">
        <f t="shared" si="401"/>
        <v>0</v>
      </c>
      <c r="BI307" s="405">
        <f t="shared" si="402"/>
        <v>0</v>
      </c>
      <c r="BJ307" s="406">
        <f t="shared" si="378"/>
        <v>0</v>
      </c>
      <c r="BK307" s="391" t="str">
        <f t="shared" si="379"/>
        <v>0</v>
      </c>
      <c r="BL307" s="391" t="str">
        <f t="shared" si="380"/>
        <v>0</v>
      </c>
      <c r="BM307" s="405">
        <f t="shared" si="403"/>
        <v>0</v>
      </c>
      <c r="BN307" s="405" t="str">
        <f t="shared" si="404"/>
        <v>0m0</v>
      </c>
      <c r="BO307" s="392">
        <f t="shared" si="405"/>
        <v>0</v>
      </c>
      <c r="BP307" s="392">
        <f t="shared" si="406"/>
        <v>0</v>
      </c>
      <c r="BQ307" s="405">
        <f t="shared" si="407"/>
        <v>0</v>
      </c>
      <c r="BR307" s="406">
        <f t="shared" si="408"/>
        <v>0</v>
      </c>
      <c r="BS307" s="391" t="str">
        <f t="shared" si="409"/>
        <v>0</v>
      </c>
      <c r="BT307" s="391" t="str">
        <f t="shared" si="410"/>
        <v>0</v>
      </c>
      <c r="BU307" s="405">
        <f t="shared" si="411"/>
        <v>0</v>
      </c>
      <c r="BV307" s="405" t="str">
        <f t="shared" si="412"/>
        <v>0m0</v>
      </c>
      <c r="BW307" s="392">
        <f t="shared" si="413"/>
        <v>0</v>
      </c>
      <c r="BX307" s="392">
        <f t="shared" si="414"/>
        <v>0</v>
      </c>
      <c r="BY307" s="405">
        <f t="shared" si="415"/>
        <v>0</v>
      </c>
      <c r="BZ307" s="406">
        <f t="shared" si="416"/>
        <v>0</v>
      </c>
      <c r="CA307" s="391" t="str">
        <f t="shared" si="417"/>
        <v>0</v>
      </c>
      <c r="CB307" s="391" t="str">
        <f t="shared" si="418"/>
        <v>0</v>
      </c>
      <c r="CC307" s="405">
        <f t="shared" si="419"/>
        <v>0</v>
      </c>
      <c r="CD307" s="405" t="str">
        <f t="shared" si="420"/>
        <v>0m0</v>
      </c>
      <c r="CE307" s="392">
        <f t="shared" si="421"/>
        <v>0</v>
      </c>
      <c r="CF307" s="392">
        <f t="shared" si="422"/>
        <v>0</v>
      </c>
      <c r="CG307" s="405">
        <f t="shared" si="423"/>
        <v>0</v>
      </c>
      <c r="CH307" s="406">
        <f t="shared" si="424"/>
        <v>0</v>
      </c>
      <c r="CI307" s="391" t="str">
        <f t="shared" si="425"/>
        <v>0</v>
      </c>
      <c r="CJ307" s="391" t="str">
        <f t="shared" si="426"/>
        <v>0</v>
      </c>
      <c r="CK307" s="405">
        <f t="shared" si="427"/>
        <v>0</v>
      </c>
      <c r="CL307" s="405" t="str">
        <f t="shared" si="428"/>
        <v>0m0</v>
      </c>
      <c r="CM307" s="392">
        <f t="shared" si="429"/>
        <v>0</v>
      </c>
      <c r="CN307" s="392">
        <f t="shared" si="430"/>
        <v>0</v>
      </c>
      <c r="CO307" s="405">
        <f t="shared" si="431"/>
        <v>0</v>
      </c>
      <c r="CP307" s="406">
        <f t="shared" si="432"/>
        <v>0</v>
      </c>
      <c r="CQ307" s="391" t="str">
        <f t="shared" si="433"/>
        <v>0</v>
      </c>
      <c r="CR307" s="391" t="str">
        <f t="shared" si="434"/>
        <v>0</v>
      </c>
      <c r="CS307" s="405">
        <f t="shared" si="435"/>
        <v>0</v>
      </c>
      <c r="CT307" s="405" t="str">
        <f t="shared" si="436"/>
        <v>0m0</v>
      </c>
      <c r="CU307" s="405">
        <f t="shared" si="437"/>
        <v>0</v>
      </c>
      <c r="CV307" s="405">
        <f t="shared" si="438"/>
        <v>0</v>
      </c>
      <c r="CW307" s="405">
        <f t="shared" si="439"/>
        <v>0</v>
      </c>
      <c r="CX307" s="405">
        <f t="shared" si="440"/>
        <v>0</v>
      </c>
      <c r="CY307" s="405">
        <f t="shared" si="441"/>
        <v>0</v>
      </c>
      <c r="CZ307" s="405" t="str">
        <f t="shared" si="442"/>
        <v/>
      </c>
      <c r="DA307" s="405" t="str">
        <f t="shared" si="443"/>
        <v/>
      </c>
      <c r="DB307" s="405" t="str">
        <f t="shared" si="444"/>
        <v/>
      </c>
      <c r="DC307" s="405" t="str">
        <f t="shared" si="445"/>
        <v/>
      </c>
      <c r="DD307" s="405" t="str">
        <f t="shared" si="446"/>
        <v/>
      </c>
      <c r="DE307" s="405"/>
      <c r="DG307" s="405" t="str">
        <f t="shared" si="447"/>
        <v/>
      </c>
      <c r="DH307" s="405" t="str">
        <f t="shared" si="448"/>
        <v/>
      </c>
      <c r="DI307" s="405">
        <f t="shared" si="449"/>
        <v>0</v>
      </c>
      <c r="DJ307" s="405" t="str">
        <f t="shared" si="450"/>
        <v/>
      </c>
      <c r="DK307" s="405" t="str">
        <f t="shared" si="451"/>
        <v/>
      </c>
      <c r="DL307" s="405" t="str">
        <f t="shared" si="452"/>
        <v/>
      </c>
      <c r="DM307" s="405" t="str">
        <f t="shared" si="453"/>
        <v/>
      </c>
      <c r="DN307" s="405" t="str">
        <f t="shared" si="454"/>
        <v/>
      </c>
      <c r="DO307" s="405" t="str">
        <f t="shared" si="455"/>
        <v/>
      </c>
      <c r="DS307" s="386">
        <f t="shared" si="458"/>
        <v>0</v>
      </c>
      <c r="DT307" s="386">
        <f t="shared" si="456"/>
        <v>0</v>
      </c>
      <c r="DU307" s="404">
        <f t="shared" si="457"/>
        <v>0</v>
      </c>
    </row>
    <row r="308" spans="1:125" s="404" customFormat="1" ht="18" hidden="1" customHeight="1">
      <c r="A308" s="140" t="str">
        <f t="shared" si="381"/>
        <v/>
      </c>
      <c r="B308" s="153"/>
      <c r="C308" s="31" t="str">
        <f>IF(B308="","",VLOOKUP(B308,学連登録!$C$2:$G$3000,2,FALSE))</f>
        <v/>
      </c>
      <c r="D308" s="32" t="str">
        <f>IF(B308="","",VLOOKUP(B308,学連登録!$C$2:$G$3000,3,FALSE))</f>
        <v/>
      </c>
      <c r="E308" s="33" t="str">
        <f>IF(B308="","",VLOOKUP(B308,学連登録!$C$2:$G$3000,4,FALSE))</f>
        <v/>
      </c>
      <c r="F308" s="376" t="str">
        <f>IF(B308="","",VLOOKUP(B308,学連登録!$C$2:$I$3000,7,FALSE))</f>
        <v/>
      </c>
      <c r="G308" s="154"/>
      <c r="H308" s="915"/>
      <c r="I308" s="916"/>
      <c r="J308" s="155"/>
      <c r="K308" s="887"/>
      <c r="L308" s="888"/>
      <c r="M308" s="155"/>
      <c r="N308" s="881"/>
      <c r="O308" s="882"/>
      <c r="P308" s="154"/>
      <c r="Q308" s="887"/>
      <c r="R308" s="888"/>
      <c r="S308" s="154"/>
      <c r="T308" s="887"/>
      <c r="U308" s="888"/>
      <c r="V308" s="101" t="str">
        <f>IF(B308="","",VLOOKUP(B308,学連登録!$C$2:$H$3000,6,FALSE))</f>
        <v/>
      </c>
      <c r="W308" s="370"/>
      <c r="X308" s="152"/>
      <c r="Y308" s="116" t="str">
        <f t="shared" si="459"/>
        <v/>
      </c>
      <c r="Z308" s="97" t="str">
        <f>IF(G308="","",VLOOKUP(G308,種目名!$O$5:$T$104,3,0))</f>
        <v/>
      </c>
      <c r="AA308" s="98" t="str">
        <f>IF(J308="","",VLOOKUP(J308,種目名!$O$5:$T$104,3,0))</f>
        <v/>
      </c>
      <c r="AB308" s="117" t="str">
        <f>IF(M308="","",VLOOKUP(M308,種目名!$O$5:$T$104,3,0))</f>
        <v/>
      </c>
      <c r="AC308" s="117" t="str">
        <f>IF(P308="","",VLOOKUP(AF308,種目名!$O$5:$T$104,3,0))</f>
        <v/>
      </c>
      <c r="AD308" s="118" t="str">
        <f>IF(S308="","",VLOOKUP(AI308,種目名!$O$5:$T$104,3,0))</f>
        <v/>
      </c>
      <c r="AE308" s="115">
        <f t="shared" si="460"/>
        <v>0</v>
      </c>
      <c r="AF308" s="152" t="str">
        <f t="shared" si="461"/>
        <v/>
      </c>
      <c r="AG308" s="152" t="str">
        <f t="shared" si="462"/>
        <v/>
      </c>
      <c r="AH308" s="115">
        <f t="shared" si="463"/>
        <v>0</v>
      </c>
      <c r="AI308" s="152" t="str">
        <f t="shared" si="464"/>
        <v/>
      </c>
      <c r="AJ308" s="152" t="str">
        <f t="shared" si="465"/>
        <v/>
      </c>
      <c r="AK308" s="383"/>
      <c r="AL308" s="166">
        <f t="shared" si="382"/>
        <v>0</v>
      </c>
      <c r="AM308" s="392">
        <f t="shared" si="383"/>
        <v>0</v>
      </c>
      <c r="AN308" s="392">
        <f>COUNTIF($B$12:B308,B308)</f>
        <v>0</v>
      </c>
      <c r="AO308" s="392"/>
      <c r="AP308" s="392" t="str">
        <f t="shared" si="384"/>
        <v/>
      </c>
      <c r="AQ308" s="392" t="str">
        <f t="shared" si="385"/>
        <v/>
      </c>
      <c r="AR308" s="392" t="str">
        <f t="shared" si="386"/>
        <v/>
      </c>
      <c r="AS308" s="392" t="str">
        <f t="shared" si="387"/>
        <v/>
      </c>
      <c r="AT308" s="392">
        <f t="shared" si="388"/>
        <v>0</v>
      </c>
      <c r="AU308" s="392" t="str">
        <f t="shared" si="389"/>
        <v/>
      </c>
      <c r="AV308" s="392" t="str">
        <f t="shared" si="390"/>
        <v/>
      </c>
      <c r="AW308" s="392" t="str">
        <f t="shared" si="391"/>
        <v/>
      </c>
      <c r="AX308" s="392" t="str">
        <f t="shared" si="392"/>
        <v/>
      </c>
      <c r="AY308" s="392" t="str">
        <f t="shared" si="393"/>
        <v/>
      </c>
      <c r="AZ308" s="392" t="str">
        <f t="shared" si="394"/>
        <v/>
      </c>
      <c r="BA308" s="392" t="str">
        <f t="shared" si="395"/>
        <v/>
      </c>
      <c r="BB308" s="392" t="str">
        <f t="shared" si="396"/>
        <v/>
      </c>
      <c r="BC308" s="392" t="str">
        <f t="shared" si="397"/>
        <v/>
      </c>
      <c r="BD308" s="396" t="str">
        <f t="shared" si="398"/>
        <v/>
      </c>
      <c r="BE308" s="386">
        <f t="shared" si="399"/>
        <v>0</v>
      </c>
      <c r="BF308" s="152"/>
      <c r="BG308" s="392">
        <f t="shared" si="400"/>
        <v>0</v>
      </c>
      <c r="BH308" s="392">
        <f t="shared" si="401"/>
        <v>0</v>
      </c>
      <c r="BI308" s="405">
        <f t="shared" si="402"/>
        <v>0</v>
      </c>
      <c r="BJ308" s="406">
        <f t="shared" si="378"/>
        <v>0</v>
      </c>
      <c r="BK308" s="391" t="str">
        <f t="shared" si="379"/>
        <v>0</v>
      </c>
      <c r="BL308" s="391" t="str">
        <f t="shared" si="380"/>
        <v>0</v>
      </c>
      <c r="BM308" s="405">
        <f t="shared" si="403"/>
        <v>0</v>
      </c>
      <c r="BN308" s="405" t="str">
        <f t="shared" si="404"/>
        <v>0m0</v>
      </c>
      <c r="BO308" s="392">
        <f t="shared" si="405"/>
        <v>0</v>
      </c>
      <c r="BP308" s="392">
        <f t="shared" si="406"/>
        <v>0</v>
      </c>
      <c r="BQ308" s="405">
        <f t="shared" si="407"/>
        <v>0</v>
      </c>
      <c r="BR308" s="406">
        <f t="shared" si="408"/>
        <v>0</v>
      </c>
      <c r="BS308" s="391" t="str">
        <f t="shared" si="409"/>
        <v>0</v>
      </c>
      <c r="BT308" s="391" t="str">
        <f t="shared" si="410"/>
        <v>0</v>
      </c>
      <c r="BU308" s="405">
        <f t="shared" si="411"/>
        <v>0</v>
      </c>
      <c r="BV308" s="405" t="str">
        <f t="shared" si="412"/>
        <v>0m0</v>
      </c>
      <c r="BW308" s="392">
        <f t="shared" si="413"/>
        <v>0</v>
      </c>
      <c r="BX308" s="392">
        <f t="shared" si="414"/>
        <v>0</v>
      </c>
      <c r="BY308" s="405">
        <f t="shared" si="415"/>
        <v>0</v>
      </c>
      <c r="BZ308" s="406">
        <f t="shared" si="416"/>
        <v>0</v>
      </c>
      <c r="CA308" s="391" t="str">
        <f t="shared" si="417"/>
        <v>0</v>
      </c>
      <c r="CB308" s="391" t="str">
        <f t="shared" si="418"/>
        <v>0</v>
      </c>
      <c r="CC308" s="405">
        <f t="shared" si="419"/>
        <v>0</v>
      </c>
      <c r="CD308" s="405" t="str">
        <f t="shared" si="420"/>
        <v>0m0</v>
      </c>
      <c r="CE308" s="392">
        <f t="shared" si="421"/>
        <v>0</v>
      </c>
      <c r="CF308" s="392">
        <f t="shared" si="422"/>
        <v>0</v>
      </c>
      <c r="CG308" s="405">
        <f t="shared" si="423"/>
        <v>0</v>
      </c>
      <c r="CH308" s="406">
        <f t="shared" si="424"/>
        <v>0</v>
      </c>
      <c r="CI308" s="391" t="str">
        <f t="shared" si="425"/>
        <v>0</v>
      </c>
      <c r="CJ308" s="391" t="str">
        <f t="shared" si="426"/>
        <v>0</v>
      </c>
      <c r="CK308" s="405">
        <f t="shared" si="427"/>
        <v>0</v>
      </c>
      <c r="CL308" s="405" t="str">
        <f t="shared" si="428"/>
        <v>0m0</v>
      </c>
      <c r="CM308" s="392">
        <f t="shared" si="429"/>
        <v>0</v>
      </c>
      <c r="CN308" s="392">
        <f t="shared" si="430"/>
        <v>0</v>
      </c>
      <c r="CO308" s="405">
        <f t="shared" si="431"/>
        <v>0</v>
      </c>
      <c r="CP308" s="406">
        <f t="shared" si="432"/>
        <v>0</v>
      </c>
      <c r="CQ308" s="391" t="str">
        <f t="shared" si="433"/>
        <v>0</v>
      </c>
      <c r="CR308" s="391" t="str">
        <f t="shared" si="434"/>
        <v>0</v>
      </c>
      <c r="CS308" s="405">
        <f t="shared" si="435"/>
        <v>0</v>
      </c>
      <c r="CT308" s="405" t="str">
        <f t="shared" si="436"/>
        <v>0m0</v>
      </c>
      <c r="CU308" s="405">
        <f t="shared" si="437"/>
        <v>0</v>
      </c>
      <c r="CV308" s="405">
        <f t="shared" si="438"/>
        <v>0</v>
      </c>
      <c r="CW308" s="405">
        <f t="shared" si="439"/>
        <v>0</v>
      </c>
      <c r="CX308" s="405">
        <f t="shared" si="440"/>
        <v>0</v>
      </c>
      <c r="CY308" s="405">
        <f t="shared" si="441"/>
        <v>0</v>
      </c>
      <c r="CZ308" s="405" t="str">
        <f t="shared" si="442"/>
        <v/>
      </c>
      <c r="DA308" s="405" t="str">
        <f t="shared" si="443"/>
        <v/>
      </c>
      <c r="DB308" s="405" t="str">
        <f t="shared" si="444"/>
        <v/>
      </c>
      <c r="DC308" s="405" t="str">
        <f t="shared" si="445"/>
        <v/>
      </c>
      <c r="DD308" s="405" t="str">
        <f t="shared" si="446"/>
        <v/>
      </c>
      <c r="DE308" s="405"/>
      <c r="DG308" s="405" t="str">
        <f t="shared" si="447"/>
        <v/>
      </c>
      <c r="DH308" s="405" t="str">
        <f t="shared" si="448"/>
        <v/>
      </c>
      <c r="DI308" s="405">
        <f t="shared" si="449"/>
        <v>0</v>
      </c>
      <c r="DJ308" s="405" t="str">
        <f t="shared" si="450"/>
        <v/>
      </c>
      <c r="DK308" s="405" t="str">
        <f t="shared" si="451"/>
        <v/>
      </c>
      <c r="DL308" s="405" t="str">
        <f t="shared" si="452"/>
        <v/>
      </c>
      <c r="DM308" s="405" t="str">
        <f t="shared" si="453"/>
        <v/>
      </c>
      <c r="DN308" s="405" t="str">
        <f t="shared" si="454"/>
        <v/>
      </c>
      <c r="DO308" s="405" t="str">
        <f t="shared" si="455"/>
        <v/>
      </c>
      <c r="DS308" s="386">
        <f t="shared" si="458"/>
        <v>0</v>
      </c>
      <c r="DT308" s="386">
        <f t="shared" si="456"/>
        <v>0</v>
      </c>
      <c r="DU308" s="404">
        <f t="shared" si="457"/>
        <v>0</v>
      </c>
    </row>
    <row r="309" spans="1:125" s="404" customFormat="1" ht="18" hidden="1" customHeight="1">
      <c r="A309" s="140" t="str">
        <f t="shared" si="381"/>
        <v/>
      </c>
      <c r="B309" s="153"/>
      <c r="C309" s="31" t="str">
        <f>IF(B309="","",VLOOKUP(B309,学連登録!$C$2:$G$3000,2,FALSE))</f>
        <v/>
      </c>
      <c r="D309" s="32" t="str">
        <f>IF(B309="","",VLOOKUP(B309,学連登録!$C$2:$G$3000,3,FALSE))</f>
        <v/>
      </c>
      <c r="E309" s="33" t="str">
        <f>IF(B309="","",VLOOKUP(B309,学連登録!$C$2:$G$3000,4,FALSE))</f>
        <v/>
      </c>
      <c r="F309" s="376" t="str">
        <f>IF(B309="","",VLOOKUP(B309,学連登録!$C$2:$I$3000,7,FALSE))</f>
        <v/>
      </c>
      <c r="G309" s="154"/>
      <c r="H309" s="915"/>
      <c r="I309" s="916"/>
      <c r="J309" s="155"/>
      <c r="K309" s="887"/>
      <c r="L309" s="888"/>
      <c r="M309" s="155"/>
      <c r="N309" s="881"/>
      <c r="O309" s="882"/>
      <c r="P309" s="154"/>
      <c r="Q309" s="887"/>
      <c r="R309" s="888"/>
      <c r="S309" s="154"/>
      <c r="T309" s="887"/>
      <c r="U309" s="888"/>
      <c r="V309" s="101" t="str">
        <f>IF(B309="","",VLOOKUP(B309,学連登録!$C$2:$H$3000,6,FALSE))</f>
        <v/>
      </c>
      <c r="W309" s="370"/>
      <c r="X309" s="152"/>
      <c r="Y309" s="116" t="str">
        <f t="shared" si="459"/>
        <v/>
      </c>
      <c r="Z309" s="97" t="str">
        <f>IF(G309="","",VLOOKUP(G309,種目名!$O$5:$T$104,3,0))</f>
        <v/>
      </c>
      <c r="AA309" s="98" t="str">
        <f>IF(J309="","",VLOOKUP(J309,種目名!$O$5:$T$104,3,0))</f>
        <v/>
      </c>
      <c r="AB309" s="117" t="str">
        <f>IF(M309="","",VLOOKUP(M309,種目名!$O$5:$T$104,3,0))</f>
        <v/>
      </c>
      <c r="AC309" s="117" t="str">
        <f>IF(P309="","",VLOOKUP(AF309,種目名!$O$5:$T$104,3,0))</f>
        <v/>
      </c>
      <c r="AD309" s="118" t="str">
        <f>IF(S309="","",VLOOKUP(AI309,種目名!$O$5:$T$104,3,0))</f>
        <v/>
      </c>
      <c r="AE309" s="115">
        <f t="shared" si="460"/>
        <v>0</v>
      </c>
      <c r="AF309" s="152" t="str">
        <f t="shared" si="461"/>
        <v/>
      </c>
      <c r="AG309" s="152" t="str">
        <f t="shared" si="462"/>
        <v/>
      </c>
      <c r="AH309" s="115">
        <f t="shared" si="463"/>
        <v>0</v>
      </c>
      <c r="AI309" s="152" t="str">
        <f t="shared" si="464"/>
        <v/>
      </c>
      <c r="AJ309" s="152" t="str">
        <f t="shared" si="465"/>
        <v/>
      </c>
      <c r="AK309" s="383"/>
      <c r="AL309" s="166">
        <f t="shared" si="382"/>
        <v>0</v>
      </c>
      <c r="AM309" s="392">
        <f t="shared" si="383"/>
        <v>0</v>
      </c>
      <c r="AN309" s="392">
        <f>COUNTIF($B$12:B309,B309)</f>
        <v>0</v>
      </c>
      <c r="AO309" s="392"/>
      <c r="AP309" s="392" t="str">
        <f t="shared" si="384"/>
        <v/>
      </c>
      <c r="AQ309" s="392" t="str">
        <f t="shared" si="385"/>
        <v/>
      </c>
      <c r="AR309" s="392" t="str">
        <f t="shared" si="386"/>
        <v/>
      </c>
      <c r="AS309" s="392" t="str">
        <f t="shared" si="387"/>
        <v/>
      </c>
      <c r="AT309" s="392">
        <f t="shared" si="388"/>
        <v>0</v>
      </c>
      <c r="AU309" s="392" t="str">
        <f t="shared" si="389"/>
        <v/>
      </c>
      <c r="AV309" s="392" t="str">
        <f t="shared" si="390"/>
        <v/>
      </c>
      <c r="AW309" s="392" t="str">
        <f t="shared" si="391"/>
        <v/>
      </c>
      <c r="AX309" s="392" t="str">
        <f t="shared" si="392"/>
        <v/>
      </c>
      <c r="AY309" s="392" t="str">
        <f t="shared" si="393"/>
        <v/>
      </c>
      <c r="AZ309" s="392" t="str">
        <f t="shared" si="394"/>
        <v/>
      </c>
      <c r="BA309" s="392" t="str">
        <f t="shared" si="395"/>
        <v/>
      </c>
      <c r="BB309" s="392" t="str">
        <f t="shared" si="396"/>
        <v/>
      </c>
      <c r="BC309" s="392" t="str">
        <f t="shared" si="397"/>
        <v/>
      </c>
      <c r="BD309" s="396" t="str">
        <f t="shared" si="398"/>
        <v/>
      </c>
      <c r="BE309" s="386">
        <f t="shared" si="399"/>
        <v>0</v>
      </c>
      <c r="BF309" s="152"/>
      <c r="BG309" s="392">
        <f t="shared" si="400"/>
        <v>0</v>
      </c>
      <c r="BH309" s="392">
        <f t="shared" si="401"/>
        <v>0</v>
      </c>
      <c r="BI309" s="405">
        <f t="shared" si="402"/>
        <v>0</v>
      </c>
      <c r="BJ309" s="406">
        <f t="shared" si="378"/>
        <v>0</v>
      </c>
      <c r="BK309" s="391" t="str">
        <f t="shared" si="379"/>
        <v>0</v>
      </c>
      <c r="BL309" s="391" t="str">
        <f t="shared" si="380"/>
        <v>0</v>
      </c>
      <c r="BM309" s="405">
        <f t="shared" si="403"/>
        <v>0</v>
      </c>
      <c r="BN309" s="405" t="str">
        <f t="shared" si="404"/>
        <v>0m0</v>
      </c>
      <c r="BO309" s="392">
        <f t="shared" si="405"/>
        <v>0</v>
      </c>
      <c r="BP309" s="392">
        <f t="shared" si="406"/>
        <v>0</v>
      </c>
      <c r="BQ309" s="405">
        <f t="shared" si="407"/>
        <v>0</v>
      </c>
      <c r="BR309" s="406">
        <f t="shared" si="408"/>
        <v>0</v>
      </c>
      <c r="BS309" s="391" t="str">
        <f t="shared" si="409"/>
        <v>0</v>
      </c>
      <c r="BT309" s="391" t="str">
        <f t="shared" si="410"/>
        <v>0</v>
      </c>
      <c r="BU309" s="405">
        <f t="shared" si="411"/>
        <v>0</v>
      </c>
      <c r="BV309" s="405" t="str">
        <f t="shared" si="412"/>
        <v>0m0</v>
      </c>
      <c r="BW309" s="392">
        <f t="shared" si="413"/>
        <v>0</v>
      </c>
      <c r="BX309" s="392">
        <f t="shared" si="414"/>
        <v>0</v>
      </c>
      <c r="BY309" s="405">
        <f t="shared" si="415"/>
        <v>0</v>
      </c>
      <c r="BZ309" s="406">
        <f t="shared" si="416"/>
        <v>0</v>
      </c>
      <c r="CA309" s="391" t="str">
        <f t="shared" si="417"/>
        <v>0</v>
      </c>
      <c r="CB309" s="391" t="str">
        <f t="shared" si="418"/>
        <v>0</v>
      </c>
      <c r="CC309" s="405">
        <f t="shared" si="419"/>
        <v>0</v>
      </c>
      <c r="CD309" s="405" t="str">
        <f t="shared" si="420"/>
        <v>0m0</v>
      </c>
      <c r="CE309" s="392">
        <f t="shared" si="421"/>
        <v>0</v>
      </c>
      <c r="CF309" s="392">
        <f t="shared" si="422"/>
        <v>0</v>
      </c>
      <c r="CG309" s="405">
        <f t="shared" si="423"/>
        <v>0</v>
      </c>
      <c r="CH309" s="406">
        <f t="shared" si="424"/>
        <v>0</v>
      </c>
      <c r="CI309" s="391" t="str">
        <f t="shared" si="425"/>
        <v>0</v>
      </c>
      <c r="CJ309" s="391" t="str">
        <f t="shared" si="426"/>
        <v>0</v>
      </c>
      <c r="CK309" s="405">
        <f t="shared" si="427"/>
        <v>0</v>
      </c>
      <c r="CL309" s="405" t="str">
        <f t="shared" si="428"/>
        <v>0m0</v>
      </c>
      <c r="CM309" s="392">
        <f t="shared" si="429"/>
        <v>0</v>
      </c>
      <c r="CN309" s="392">
        <f t="shared" si="430"/>
        <v>0</v>
      </c>
      <c r="CO309" s="405">
        <f t="shared" si="431"/>
        <v>0</v>
      </c>
      <c r="CP309" s="406">
        <f t="shared" si="432"/>
        <v>0</v>
      </c>
      <c r="CQ309" s="391" t="str">
        <f t="shared" si="433"/>
        <v>0</v>
      </c>
      <c r="CR309" s="391" t="str">
        <f t="shared" si="434"/>
        <v>0</v>
      </c>
      <c r="CS309" s="405">
        <f t="shared" si="435"/>
        <v>0</v>
      </c>
      <c r="CT309" s="405" t="str">
        <f t="shared" si="436"/>
        <v>0m0</v>
      </c>
      <c r="CU309" s="405">
        <f t="shared" si="437"/>
        <v>0</v>
      </c>
      <c r="CV309" s="405">
        <f t="shared" si="438"/>
        <v>0</v>
      </c>
      <c r="CW309" s="405">
        <f t="shared" si="439"/>
        <v>0</v>
      </c>
      <c r="CX309" s="405">
        <f t="shared" si="440"/>
        <v>0</v>
      </c>
      <c r="CY309" s="405">
        <f t="shared" si="441"/>
        <v>0</v>
      </c>
      <c r="CZ309" s="405" t="str">
        <f t="shared" si="442"/>
        <v/>
      </c>
      <c r="DA309" s="405" t="str">
        <f t="shared" si="443"/>
        <v/>
      </c>
      <c r="DB309" s="405" t="str">
        <f t="shared" si="444"/>
        <v/>
      </c>
      <c r="DC309" s="405" t="str">
        <f t="shared" si="445"/>
        <v/>
      </c>
      <c r="DD309" s="405" t="str">
        <f t="shared" si="446"/>
        <v/>
      </c>
      <c r="DE309" s="405"/>
      <c r="DG309" s="405" t="str">
        <f t="shared" si="447"/>
        <v/>
      </c>
      <c r="DH309" s="405" t="str">
        <f t="shared" si="448"/>
        <v/>
      </c>
      <c r="DI309" s="405">
        <f t="shared" si="449"/>
        <v>0</v>
      </c>
      <c r="DJ309" s="405" t="str">
        <f t="shared" si="450"/>
        <v/>
      </c>
      <c r="DK309" s="405" t="str">
        <f t="shared" si="451"/>
        <v/>
      </c>
      <c r="DL309" s="405" t="str">
        <f t="shared" si="452"/>
        <v/>
      </c>
      <c r="DM309" s="405" t="str">
        <f t="shared" si="453"/>
        <v/>
      </c>
      <c r="DN309" s="405" t="str">
        <f t="shared" si="454"/>
        <v/>
      </c>
      <c r="DO309" s="405" t="str">
        <f t="shared" si="455"/>
        <v/>
      </c>
      <c r="DS309" s="386">
        <f t="shared" si="458"/>
        <v>0</v>
      </c>
      <c r="DT309" s="386">
        <f t="shared" si="456"/>
        <v>0</v>
      </c>
      <c r="DU309" s="404">
        <f t="shared" si="457"/>
        <v>0</v>
      </c>
    </row>
    <row r="310" spans="1:125" s="404" customFormat="1" ht="18" hidden="1" customHeight="1">
      <c r="A310" s="140" t="str">
        <f t="shared" si="381"/>
        <v/>
      </c>
      <c r="B310" s="153"/>
      <c r="C310" s="31" t="str">
        <f>IF(B310="","",VLOOKUP(B310,学連登録!$C$2:$G$3000,2,FALSE))</f>
        <v/>
      </c>
      <c r="D310" s="32" t="str">
        <f>IF(B310="","",VLOOKUP(B310,学連登録!$C$2:$G$3000,3,FALSE))</f>
        <v/>
      </c>
      <c r="E310" s="33" t="str">
        <f>IF(B310="","",VLOOKUP(B310,学連登録!$C$2:$G$3000,4,FALSE))</f>
        <v/>
      </c>
      <c r="F310" s="376" t="str">
        <f>IF(B310="","",VLOOKUP(B310,学連登録!$C$2:$I$3000,7,FALSE))</f>
        <v/>
      </c>
      <c r="G310" s="154"/>
      <c r="H310" s="915"/>
      <c r="I310" s="916"/>
      <c r="J310" s="155"/>
      <c r="K310" s="887"/>
      <c r="L310" s="888"/>
      <c r="M310" s="155"/>
      <c r="N310" s="881"/>
      <c r="O310" s="882"/>
      <c r="P310" s="154"/>
      <c r="Q310" s="887"/>
      <c r="R310" s="888"/>
      <c r="S310" s="154"/>
      <c r="T310" s="887"/>
      <c r="U310" s="888"/>
      <c r="V310" s="101" t="str">
        <f>IF(B310="","",VLOOKUP(B310,学連登録!$C$2:$H$3000,6,FALSE))</f>
        <v/>
      </c>
      <c r="W310" s="370"/>
      <c r="X310" s="152"/>
      <c r="Y310" s="116" t="str">
        <f t="shared" si="459"/>
        <v/>
      </c>
      <c r="Z310" s="97" t="str">
        <f>IF(G310="","",VLOOKUP(G310,種目名!$O$5:$T$104,3,0))</f>
        <v/>
      </c>
      <c r="AA310" s="98" t="str">
        <f>IF(J310="","",VLOOKUP(J310,種目名!$O$5:$T$104,3,0))</f>
        <v/>
      </c>
      <c r="AB310" s="117" t="str">
        <f>IF(M310="","",VLOOKUP(M310,種目名!$O$5:$T$104,3,0))</f>
        <v/>
      </c>
      <c r="AC310" s="117" t="str">
        <f>IF(P310="","",VLOOKUP(AF310,種目名!$O$5:$T$104,3,0))</f>
        <v/>
      </c>
      <c r="AD310" s="118" t="str">
        <f>IF(S310="","",VLOOKUP(AI310,種目名!$O$5:$T$104,3,0))</f>
        <v/>
      </c>
      <c r="AE310" s="115">
        <f t="shared" si="460"/>
        <v>0</v>
      </c>
      <c r="AF310" s="152" t="str">
        <f t="shared" si="461"/>
        <v/>
      </c>
      <c r="AG310" s="152" t="str">
        <f t="shared" si="462"/>
        <v/>
      </c>
      <c r="AH310" s="115">
        <f t="shared" si="463"/>
        <v>0</v>
      </c>
      <c r="AI310" s="152" t="str">
        <f t="shared" si="464"/>
        <v/>
      </c>
      <c r="AJ310" s="152" t="str">
        <f t="shared" si="465"/>
        <v/>
      </c>
      <c r="AK310" s="383"/>
      <c r="AL310" s="166">
        <f t="shared" si="382"/>
        <v>0</v>
      </c>
      <c r="AM310" s="392">
        <f t="shared" si="383"/>
        <v>0</v>
      </c>
      <c r="AN310" s="392">
        <f>COUNTIF($B$12:B310,B310)</f>
        <v>0</v>
      </c>
      <c r="AO310" s="392"/>
      <c r="AP310" s="392" t="str">
        <f t="shared" si="384"/>
        <v/>
      </c>
      <c r="AQ310" s="392" t="str">
        <f t="shared" si="385"/>
        <v/>
      </c>
      <c r="AR310" s="392" t="str">
        <f t="shared" si="386"/>
        <v/>
      </c>
      <c r="AS310" s="392" t="str">
        <f t="shared" si="387"/>
        <v/>
      </c>
      <c r="AT310" s="392">
        <f t="shared" si="388"/>
        <v>0</v>
      </c>
      <c r="AU310" s="392" t="str">
        <f t="shared" si="389"/>
        <v/>
      </c>
      <c r="AV310" s="392" t="str">
        <f t="shared" si="390"/>
        <v/>
      </c>
      <c r="AW310" s="392" t="str">
        <f t="shared" si="391"/>
        <v/>
      </c>
      <c r="AX310" s="392" t="str">
        <f t="shared" si="392"/>
        <v/>
      </c>
      <c r="AY310" s="392" t="str">
        <f t="shared" si="393"/>
        <v/>
      </c>
      <c r="AZ310" s="392" t="str">
        <f t="shared" si="394"/>
        <v/>
      </c>
      <c r="BA310" s="392" t="str">
        <f t="shared" si="395"/>
        <v/>
      </c>
      <c r="BB310" s="392" t="str">
        <f t="shared" si="396"/>
        <v/>
      </c>
      <c r="BC310" s="392" t="str">
        <f t="shared" si="397"/>
        <v/>
      </c>
      <c r="BD310" s="396" t="str">
        <f t="shared" si="398"/>
        <v/>
      </c>
      <c r="BE310" s="386">
        <f t="shared" si="399"/>
        <v>0</v>
      </c>
      <c r="BF310" s="152"/>
      <c r="BG310" s="392">
        <f t="shared" si="400"/>
        <v>0</v>
      </c>
      <c r="BH310" s="392">
        <f t="shared" si="401"/>
        <v>0</v>
      </c>
      <c r="BI310" s="405">
        <f t="shared" si="402"/>
        <v>0</v>
      </c>
      <c r="BJ310" s="406">
        <f t="shared" si="378"/>
        <v>0</v>
      </c>
      <c r="BK310" s="391" t="str">
        <f t="shared" si="379"/>
        <v>0</v>
      </c>
      <c r="BL310" s="391" t="str">
        <f t="shared" si="380"/>
        <v>0</v>
      </c>
      <c r="BM310" s="405">
        <f t="shared" si="403"/>
        <v>0</v>
      </c>
      <c r="BN310" s="405" t="str">
        <f t="shared" si="404"/>
        <v>0m0</v>
      </c>
      <c r="BO310" s="392">
        <f t="shared" si="405"/>
        <v>0</v>
      </c>
      <c r="BP310" s="392">
        <f t="shared" si="406"/>
        <v>0</v>
      </c>
      <c r="BQ310" s="405">
        <f t="shared" si="407"/>
        <v>0</v>
      </c>
      <c r="BR310" s="406">
        <f t="shared" si="408"/>
        <v>0</v>
      </c>
      <c r="BS310" s="391" t="str">
        <f t="shared" si="409"/>
        <v>0</v>
      </c>
      <c r="BT310" s="391" t="str">
        <f t="shared" si="410"/>
        <v>0</v>
      </c>
      <c r="BU310" s="405">
        <f t="shared" si="411"/>
        <v>0</v>
      </c>
      <c r="BV310" s="405" t="str">
        <f t="shared" si="412"/>
        <v>0m0</v>
      </c>
      <c r="BW310" s="392">
        <f t="shared" si="413"/>
        <v>0</v>
      </c>
      <c r="BX310" s="392">
        <f t="shared" si="414"/>
        <v>0</v>
      </c>
      <c r="BY310" s="405">
        <f t="shared" si="415"/>
        <v>0</v>
      </c>
      <c r="BZ310" s="406">
        <f t="shared" si="416"/>
        <v>0</v>
      </c>
      <c r="CA310" s="391" t="str">
        <f t="shared" si="417"/>
        <v>0</v>
      </c>
      <c r="CB310" s="391" t="str">
        <f t="shared" si="418"/>
        <v>0</v>
      </c>
      <c r="CC310" s="405">
        <f t="shared" si="419"/>
        <v>0</v>
      </c>
      <c r="CD310" s="405" t="str">
        <f t="shared" si="420"/>
        <v>0m0</v>
      </c>
      <c r="CE310" s="392">
        <f t="shared" si="421"/>
        <v>0</v>
      </c>
      <c r="CF310" s="392">
        <f t="shared" si="422"/>
        <v>0</v>
      </c>
      <c r="CG310" s="405">
        <f t="shared" si="423"/>
        <v>0</v>
      </c>
      <c r="CH310" s="406">
        <f t="shared" si="424"/>
        <v>0</v>
      </c>
      <c r="CI310" s="391" t="str">
        <f t="shared" si="425"/>
        <v>0</v>
      </c>
      <c r="CJ310" s="391" t="str">
        <f t="shared" si="426"/>
        <v>0</v>
      </c>
      <c r="CK310" s="405">
        <f t="shared" si="427"/>
        <v>0</v>
      </c>
      <c r="CL310" s="405" t="str">
        <f t="shared" si="428"/>
        <v>0m0</v>
      </c>
      <c r="CM310" s="392">
        <f t="shared" si="429"/>
        <v>0</v>
      </c>
      <c r="CN310" s="392">
        <f t="shared" si="430"/>
        <v>0</v>
      </c>
      <c r="CO310" s="405">
        <f t="shared" si="431"/>
        <v>0</v>
      </c>
      <c r="CP310" s="406">
        <f t="shared" si="432"/>
        <v>0</v>
      </c>
      <c r="CQ310" s="391" t="str">
        <f t="shared" si="433"/>
        <v>0</v>
      </c>
      <c r="CR310" s="391" t="str">
        <f t="shared" si="434"/>
        <v>0</v>
      </c>
      <c r="CS310" s="405">
        <f t="shared" si="435"/>
        <v>0</v>
      </c>
      <c r="CT310" s="405" t="str">
        <f t="shared" si="436"/>
        <v>0m0</v>
      </c>
      <c r="CU310" s="405">
        <f t="shared" si="437"/>
        <v>0</v>
      </c>
      <c r="CV310" s="405">
        <f t="shared" si="438"/>
        <v>0</v>
      </c>
      <c r="CW310" s="405">
        <f t="shared" si="439"/>
        <v>0</v>
      </c>
      <c r="CX310" s="405">
        <f t="shared" si="440"/>
        <v>0</v>
      </c>
      <c r="CY310" s="405">
        <f t="shared" si="441"/>
        <v>0</v>
      </c>
      <c r="CZ310" s="405" t="str">
        <f t="shared" si="442"/>
        <v/>
      </c>
      <c r="DA310" s="405" t="str">
        <f t="shared" si="443"/>
        <v/>
      </c>
      <c r="DB310" s="405" t="str">
        <f t="shared" si="444"/>
        <v/>
      </c>
      <c r="DC310" s="405" t="str">
        <f t="shared" si="445"/>
        <v/>
      </c>
      <c r="DD310" s="405" t="str">
        <f t="shared" si="446"/>
        <v/>
      </c>
      <c r="DE310" s="405"/>
      <c r="DG310" s="405" t="str">
        <f t="shared" si="447"/>
        <v/>
      </c>
      <c r="DH310" s="405" t="str">
        <f t="shared" si="448"/>
        <v/>
      </c>
      <c r="DI310" s="405">
        <f t="shared" si="449"/>
        <v>0</v>
      </c>
      <c r="DJ310" s="405" t="str">
        <f t="shared" si="450"/>
        <v/>
      </c>
      <c r="DK310" s="405" t="str">
        <f t="shared" si="451"/>
        <v/>
      </c>
      <c r="DL310" s="405" t="str">
        <f t="shared" si="452"/>
        <v/>
      </c>
      <c r="DM310" s="405" t="str">
        <f t="shared" si="453"/>
        <v/>
      </c>
      <c r="DN310" s="405" t="str">
        <f t="shared" si="454"/>
        <v/>
      </c>
      <c r="DO310" s="405" t="str">
        <f t="shared" si="455"/>
        <v/>
      </c>
      <c r="DS310" s="386">
        <f t="shared" si="458"/>
        <v>0</v>
      </c>
      <c r="DT310" s="386">
        <f t="shared" si="456"/>
        <v>0</v>
      </c>
      <c r="DU310" s="404">
        <f t="shared" si="457"/>
        <v>0</v>
      </c>
    </row>
    <row r="311" spans="1:125" s="404" customFormat="1" ht="18" hidden="1" customHeight="1">
      <c r="A311" s="140" t="str">
        <f t="shared" si="381"/>
        <v/>
      </c>
      <c r="B311" s="153"/>
      <c r="C311" s="31" t="str">
        <f>IF(B311="","",VLOOKUP(B311,学連登録!$C$2:$G$3000,2,FALSE))</f>
        <v/>
      </c>
      <c r="D311" s="32" t="str">
        <f>IF(B311="","",VLOOKUP(B311,学連登録!$C$2:$G$3000,3,FALSE))</f>
        <v/>
      </c>
      <c r="E311" s="33" t="str">
        <f>IF(B311="","",VLOOKUP(B311,学連登録!$C$2:$G$3000,4,FALSE))</f>
        <v/>
      </c>
      <c r="F311" s="376" t="str">
        <f>IF(B311="","",VLOOKUP(B311,学連登録!$C$2:$I$3000,7,FALSE))</f>
        <v/>
      </c>
      <c r="G311" s="154"/>
      <c r="H311" s="915"/>
      <c r="I311" s="916"/>
      <c r="J311" s="155"/>
      <c r="K311" s="887"/>
      <c r="L311" s="888"/>
      <c r="M311" s="155"/>
      <c r="N311" s="881"/>
      <c r="O311" s="882"/>
      <c r="P311" s="154"/>
      <c r="Q311" s="887"/>
      <c r="R311" s="888"/>
      <c r="S311" s="154"/>
      <c r="T311" s="887"/>
      <c r="U311" s="888"/>
      <c r="V311" s="101" t="str">
        <f>IF(B311="","",VLOOKUP(B311,学連登録!$C$2:$H$3000,6,FALSE))</f>
        <v/>
      </c>
      <c r="W311" s="370"/>
      <c r="X311" s="152"/>
      <c r="Y311" s="116" t="str">
        <f t="shared" si="459"/>
        <v/>
      </c>
      <c r="Z311" s="97" t="str">
        <f>IF(G311="","",VLOOKUP(G311,種目名!$O$5:$T$104,3,0))</f>
        <v/>
      </c>
      <c r="AA311" s="98" t="str">
        <f>IF(J311="","",VLOOKUP(J311,種目名!$O$5:$T$104,3,0))</f>
        <v/>
      </c>
      <c r="AB311" s="117" t="str">
        <f>IF(M311="","",VLOOKUP(M311,種目名!$O$5:$T$104,3,0))</f>
        <v/>
      </c>
      <c r="AC311" s="117" t="str">
        <f>IF(P311="","",VLOOKUP(AF311,種目名!$O$5:$T$104,3,0))</f>
        <v/>
      </c>
      <c r="AD311" s="118" t="str">
        <f>IF(S311="","",VLOOKUP(AI311,種目名!$O$5:$T$104,3,0))</f>
        <v/>
      </c>
      <c r="AE311" s="115">
        <f t="shared" si="460"/>
        <v>0</v>
      </c>
      <c r="AF311" s="152" t="str">
        <f t="shared" si="461"/>
        <v/>
      </c>
      <c r="AG311" s="152" t="str">
        <f t="shared" si="462"/>
        <v/>
      </c>
      <c r="AH311" s="115">
        <f t="shared" si="463"/>
        <v>0</v>
      </c>
      <c r="AI311" s="152" t="str">
        <f t="shared" si="464"/>
        <v/>
      </c>
      <c r="AJ311" s="152" t="str">
        <f t="shared" si="465"/>
        <v/>
      </c>
      <c r="AK311" s="383"/>
      <c r="AL311" s="166">
        <f t="shared" si="382"/>
        <v>0</v>
      </c>
      <c r="AM311" s="392">
        <f t="shared" si="383"/>
        <v>0</v>
      </c>
      <c r="AN311" s="392">
        <f>COUNTIF($B$12:B311,B311)</f>
        <v>0</v>
      </c>
      <c r="AO311" s="392"/>
      <c r="AP311" s="392" t="str">
        <f t="shared" si="384"/>
        <v/>
      </c>
      <c r="AQ311" s="392" t="str">
        <f t="shared" si="385"/>
        <v/>
      </c>
      <c r="AR311" s="392" t="str">
        <f t="shared" si="386"/>
        <v/>
      </c>
      <c r="AS311" s="392" t="str">
        <f t="shared" si="387"/>
        <v/>
      </c>
      <c r="AT311" s="392">
        <f t="shared" si="388"/>
        <v>0</v>
      </c>
      <c r="AU311" s="392" t="str">
        <f t="shared" si="389"/>
        <v/>
      </c>
      <c r="AV311" s="392" t="str">
        <f t="shared" si="390"/>
        <v/>
      </c>
      <c r="AW311" s="392" t="str">
        <f t="shared" si="391"/>
        <v/>
      </c>
      <c r="AX311" s="392" t="str">
        <f t="shared" si="392"/>
        <v/>
      </c>
      <c r="AY311" s="392" t="str">
        <f t="shared" si="393"/>
        <v/>
      </c>
      <c r="AZ311" s="392" t="str">
        <f t="shared" si="394"/>
        <v/>
      </c>
      <c r="BA311" s="392" t="str">
        <f t="shared" si="395"/>
        <v/>
      </c>
      <c r="BB311" s="392" t="str">
        <f t="shared" si="396"/>
        <v/>
      </c>
      <c r="BC311" s="392" t="str">
        <f t="shared" si="397"/>
        <v/>
      </c>
      <c r="BD311" s="396" t="str">
        <f t="shared" si="398"/>
        <v/>
      </c>
      <c r="BE311" s="386">
        <f t="shared" si="399"/>
        <v>0</v>
      </c>
      <c r="BF311" s="152"/>
      <c r="BG311" s="392">
        <f t="shared" si="400"/>
        <v>0</v>
      </c>
      <c r="BH311" s="392">
        <f t="shared" si="401"/>
        <v>0</v>
      </c>
      <c r="BI311" s="405">
        <f t="shared" si="402"/>
        <v>0</v>
      </c>
      <c r="BJ311" s="406">
        <f t="shared" si="378"/>
        <v>0</v>
      </c>
      <c r="BK311" s="391" t="str">
        <f t="shared" si="379"/>
        <v>0</v>
      </c>
      <c r="BL311" s="391" t="str">
        <f t="shared" si="380"/>
        <v>0</v>
      </c>
      <c r="BM311" s="405">
        <f t="shared" si="403"/>
        <v>0</v>
      </c>
      <c r="BN311" s="405" t="str">
        <f t="shared" si="404"/>
        <v>0m0</v>
      </c>
      <c r="BO311" s="392">
        <f t="shared" si="405"/>
        <v>0</v>
      </c>
      <c r="BP311" s="392">
        <f t="shared" si="406"/>
        <v>0</v>
      </c>
      <c r="BQ311" s="405">
        <f t="shared" si="407"/>
        <v>0</v>
      </c>
      <c r="BR311" s="406">
        <f t="shared" si="408"/>
        <v>0</v>
      </c>
      <c r="BS311" s="391" t="str">
        <f t="shared" si="409"/>
        <v>0</v>
      </c>
      <c r="BT311" s="391" t="str">
        <f t="shared" si="410"/>
        <v>0</v>
      </c>
      <c r="BU311" s="405">
        <f t="shared" si="411"/>
        <v>0</v>
      </c>
      <c r="BV311" s="405" t="str">
        <f t="shared" si="412"/>
        <v>0m0</v>
      </c>
      <c r="BW311" s="392">
        <f t="shared" si="413"/>
        <v>0</v>
      </c>
      <c r="BX311" s="392">
        <f t="shared" si="414"/>
        <v>0</v>
      </c>
      <c r="BY311" s="405">
        <f t="shared" si="415"/>
        <v>0</v>
      </c>
      <c r="BZ311" s="406">
        <f t="shared" si="416"/>
        <v>0</v>
      </c>
      <c r="CA311" s="391" t="str">
        <f t="shared" si="417"/>
        <v>0</v>
      </c>
      <c r="CB311" s="391" t="str">
        <f t="shared" si="418"/>
        <v>0</v>
      </c>
      <c r="CC311" s="405">
        <f t="shared" si="419"/>
        <v>0</v>
      </c>
      <c r="CD311" s="405" t="str">
        <f t="shared" si="420"/>
        <v>0m0</v>
      </c>
      <c r="CE311" s="392">
        <f t="shared" si="421"/>
        <v>0</v>
      </c>
      <c r="CF311" s="392">
        <f t="shared" si="422"/>
        <v>0</v>
      </c>
      <c r="CG311" s="405">
        <f t="shared" si="423"/>
        <v>0</v>
      </c>
      <c r="CH311" s="406">
        <f t="shared" si="424"/>
        <v>0</v>
      </c>
      <c r="CI311" s="391" t="str">
        <f t="shared" si="425"/>
        <v>0</v>
      </c>
      <c r="CJ311" s="391" t="str">
        <f t="shared" si="426"/>
        <v>0</v>
      </c>
      <c r="CK311" s="405">
        <f t="shared" si="427"/>
        <v>0</v>
      </c>
      <c r="CL311" s="405" t="str">
        <f t="shared" si="428"/>
        <v>0m0</v>
      </c>
      <c r="CM311" s="392">
        <f t="shared" si="429"/>
        <v>0</v>
      </c>
      <c r="CN311" s="392">
        <f t="shared" si="430"/>
        <v>0</v>
      </c>
      <c r="CO311" s="405">
        <f t="shared" si="431"/>
        <v>0</v>
      </c>
      <c r="CP311" s="406">
        <f t="shared" si="432"/>
        <v>0</v>
      </c>
      <c r="CQ311" s="391" t="str">
        <f t="shared" si="433"/>
        <v>0</v>
      </c>
      <c r="CR311" s="391" t="str">
        <f t="shared" si="434"/>
        <v>0</v>
      </c>
      <c r="CS311" s="405">
        <f t="shared" si="435"/>
        <v>0</v>
      </c>
      <c r="CT311" s="405" t="str">
        <f t="shared" si="436"/>
        <v>0m0</v>
      </c>
      <c r="CU311" s="405">
        <f t="shared" si="437"/>
        <v>0</v>
      </c>
      <c r="CV311" s="405">
        <f t="shared" si="438"/>
        <v>0</v>
      </c>
      <c r="CW311" s="405">
        <f t="shared" si="439"/>
        <v>0</v>
      </c>
      <c r="CX311" s="405">
        <f t="shared" si="440"/>
        <v>0</v>
      </c>
      <c r="CY311" s="405">
        <f t="shared" si="441"/>
        <v>0</v>
      </c>
      <c r="CZ311" s="405" t="str">
        <f t="shared" si="442"/>
        <v/>
      </c>
      <c r="DA311" s="405" t="str">
        <f t="shared" si="443"/>
        <v/>
      </c>
      <c r="DB311" s="405" t="str">
        <f t="shared" si="444"/>
        <v/>
      </c>
      <c r="DC311" s="405" t="str">
        <f t="shared" si="445"/>
        <v/>
      </c>
      <c r="DD311" s="405" t="str">
        <f t="shared" si="446"/>
        <v/>
      </c>
      <c r="DE311" s="405"/>
      <c r="DG311" s="405" t="str">
        <f t="shared" si="447"/>
        <v/>
      </c>
      <c r="DH311" s="405" t="str">
        <f t="shared" si="448"/>
        <v/>
      </c>
      <c r="DI311" s="405">
        <f t="shared" si="449"/>
        <v>0</v>
      </c>
      <c r="DJ311" s="405" t="str">
        <f t="shared" si="450"/>
        <v/>
      </c>
      <c r="DK311" s="405" t="str">
        <f t="shared" si="451"/>
        <v/>
      </c>
      <c r="DL311" s="405" t="str">
        <f t="shared" si="452"/>
        <v/>
      </c>
      <c r="DM311" s="405" t="str">
        <f t="shared" si="453"/>
        <v/>
      </c>
      <c r="DN311" s="405" t="str">
        <f t="shared" si="454"/>
        <v/>
      </c>
      <c r="DO311" s="405" t="str">
        <f t="shared" si="455"/>
        <v/>
      </c>
      <c r="DS311" s="386">
        <f t="shared" si="458"/>
        <v>0</v>
      </c>
      <c r="DT311" s="386">
        <f t="shared" si="456"/>
        <v>0</v>
      </c>
      <c r="DU311" s="404">
        <f t="shared" si="457"/>
        <v>0</v>
      </c>
    </row>
    <row r="312" spans="1:125" s="404" customFormat="1" ht="18" hidden="1" customHeight="1">
      <c r="A312" s="140" t="str">
        <f t="shared" si="381"/>
        <v/>
      </c>
      <c r="B312" s="153"/>
      <c r="C312" s="31" t="str">
        <f>IF(B312="","",VLOOKUP(B312,学連登録!$C$2:$G$3000,2,FALSE))</f>
        <v/>
      </c>
      <c r="D312" s="32" t="str">
        <f>IF(B312="","",VLOOKUP(B312,学連登録!$C$2:$G$3000,3,FALSE))</f>
        <v/>
      </c>
      <c r="E312" s="33" t="str">
        <f>IF(B312="","",VLOOKUP(B312,学連登録!$C$2:$G$3000,4,FALSE))</f>
        <v/>
      </c>
      <c r="F312" s="376" t="str">
        <f>IF(B312="","",VLOOKUP(B312,学連登録!$C$2:$I$3000,7,FALSE))</f>
        <v/>
      </c>
      <c r="G312" s="154"/>
      <c r="H312" s="915"/>
      <c r="I312" s="916"/>
      <c r="J312" s="155"/>
      <c r="K312" s="887"/>
      <c r="L312" s="888"/>
      <c r="M312" s="155"/>
      <c r="N312" s="881"/>
      <c r="O312" s="882"/>
      <c r="P312" s="154"/>
      <c r="Q312" s="887"/>
      <c r="R312" s="888"/>
      <c r="S312" s="154"/>
      <c r="T312" s="887"/>
      <c r="U312" s="888"/>
      <c r="V312" s="101" t="str">
        <f>IF(B312="","",VLOOKUP(B312,学連登録!$C$2:$H$3000,6,FALSE))</f>
        <v/>
      </c>
      <c r="W312" s="370"/>
      <c r="X312" s="152"/>
      <c r="Y312" s="116" t="str">
        <f t="shared" si="459"/>
        <v/>
      </c>
      <c r="Z312" s="97" t="str">
        <f>IF(G312="","",VLOOKUP(G312,種目名!$O$5:$T$104,3,0))</f>
        <v/>
      </c>
      <c r="AA312" s="98" t="str">
        <f>IF(J312="","",VLOOKUP(J312,種目名!$O$5:$T$104,3,0))</f>
        <v/>
      </c>
      <c r="AB312" s="117" t="str">
        <f>IF(M312="","",VLOOKUP(M312,種目名!$O$5:$T$104,3,0))</f>
        <v/>
      </c>
      <c r="AC312" s="117" t="str">
        <f>IF(P312="","",VLOOKUP(AF312,種目名!$O$5:$T$104,3,0))</f>
        <v/>
      </c>
      <c r="AD312" s="118" t="str">
        <f>IF(S312="","",VLOOKUP(AI312,種目名!$O$5:$T$104,3,0))</f>
        <v/>
      </c>
      <c r="AE312" s="115">
        <f t="shared" si="460"/>
        <v>0</v>
      </c>
      <c r="AF312" s="152" t="str">
        <f t="shared" si="461"/>
        <v/>
      </c>
      <c r="AG312" s="152" t="str">
        <f t="shared" si="462"/>
        <v/>
      </c>
      <c r="AH312" s="115">
        <f t="shared" si="463"/>
        <v>0</v>
      </c>
      <c r="AI312" s="152" t="str">
        <f t="shared" si="464"/>
        <v/>
      </c>
      <c r="AJ312" s="152" t="str">
        <f t="shared" si="465"/>
        <v/>
      </c>
      <c r="AK312" s="383"/>
      <c r="AL312" s="166">
        <f t="shared" si="382"/>
        <v>0</v>
      </c>
      <c r="AM312" s="392">
        <f t="shared" si="383"/>
        <v>0</v>
      </c>
      <c r="AN312" s="392">
        <f>COUNTIF($B$12:B312,B312)</f>
        <v>0</v>
      </c>
      <c r="AO312" s="392"/>
      <c r="AP312" s="392" t="str">
        <f t="shared" si="384"/>
        <v/>
      </c>
      <c r="AQ312" s="392" t="str">
        <f t="shared" si="385"/>
        <v/>
      </c>
      <c r="AR312" s="392" t="str">
        <f t="shared" si="386"/>
        <v/>
      </c>
      <c r="AS312" s="392" t="str">
        <f t="shared" si="387"/>
        <v/>
      </c>
      <c r="AT312" s="392">
        <f t="shared" si="388"/>
        <v>0</v>
      </c>
      <c r="AU312" s="392" t="str">
        <f t="shared" si="389"/>
        <v/>
      </c>
      <c r="AV312" s="392" t="str">
        <f t="shared" si="390"/>
        <v/>
      </c>
      <c r="AW312" s="392" t="str">
        <f t="shared" si="391"/>
        <v/>
      </c>
      <c r="AX312" s="392" t="str">
        <f t="shared" si="392"/>
        <v/>
      </c>
      <c r="AY312" s="392" t="str">
        <f t="shared" si="393"/>
        <v/>
      </c>
      <c r="AZ312" s="392" t="str">
        <f t="shared" si="394"/>
        <v/>
      </c>
      <c r="BA312" s="392" t="str">
        <f t="shared" si="395"/>
        <v/>
      </c>
      <c r="BB312" s="392" t="str">
        <f t="shared" si="396"/>
        <v/>
      </c>
      <c r="BC312" s="392" t="str">
        <f t="shared" si="397"/>
        <v/>
      </c>
      <c r="BD312" s="396" t="str">
        <f t="shared" si="398"/>
        <v/>
      </c>
      <c r="BE312" s="386">
        <f t="shared" si="399"/>
        <v>0</v>
      </c>
      <c r="BF312" s="152"/>
      <c r="BG312" s="392">
        <f t="shared" si="400"/>
        <v>0</v>
      </c>
      <c r="BH312" s="392">
        <f t="shared" si="401"/>
        <v>0</v>
      </c>
      <c r="BI312" s="405">
        <f t="shared" si="402"/>
        <v>0</v>
      </c>
      <c r="BJ312" s="406">
        <f t="shared" si="378"/>
        <v>0</v>
      </c>
      <c r="BK312" s="391" t="str">
        <f t="shared" si="379"/>
        <v>0</v>
      </c>
      <c r="BL312" s="391" t="str">
        <f t="shared" si="380"/>
        <v>0</v>
      </c>
      <c r="BM312" s="405">
        <f t="shared" si="403"/>
        <v>0</v>
      </c>
      <c r="BN312" s="405" t="str">
        <f t="shared" si="404"/>
        <v>0m0</v>
      </c>
      <c r="BO312" s="392">
        <f t="shared" si="405"/>
        <v>0</v>
      </c>
      <c r="BP312" s="392">
        <f t="shared" si="406"/>
        <v>0</v>
      </c>
      <c r="BQ312" s="405">
        <f t="shared" si="407"/>
        <v>0</v>
      </c>
      <c r="BR312" s="406">
        <f t="shared" si="408"/>
        <v>0</v>
      </c>
      <c r="BS312" s="391" t="str">
        <f t="shared" si="409"/>
        <v>0</v>
      </c>
      <c r="BT312" s="391" t="str">
        <f t="shared" si="410"/>
        <v>0</v>
      </c>
      <c r="BU312" s="405">
        <f t="shared" si="411"/>
        <v>0</v>
      </c>
      <c r="BV312" s="405" t="str">
        <f t="shared" si="412"/>
        <v>0m0</v>
      </c>
      <c r="BW312" s="392">
        <f t="shared" si="413"/>
        <v>0</v>
      </c>
      <c r="BX312" s="392">
        <f t="shared" si="414"/>
        <v>0</v>
      </c>
      <c r="BY312" s="405">
        <f t="shared" si="415"/>
        <v>0</v>
      </c>
      <c r="BZ312" s="406">
        <f t="shared" si="416"/>
        <v>0</v>
      </c>
      <c r="CA312" s="391" t="str">
        <f t="shared" si="417"/>
        <v>0</v>
      </c>
      <c r="CB312" s="391" t="str">
        <f t="shared" si="418"/>
        <v>0</v>
      </c>
      <c r="CC312" s="405">
        <f t="shared" si="419"/>
        <v>0</v>
      </c>
      <c r="CD312" s="405" t="str">
        <f t="shared" si="420"/>
        <v>0m0</v>
      </c>
      <c r="CE312" s="392">
        <f t="shared" si="421"/>
        <v>0</v>
      </c>
      <c r="CF312" s="392">
        <f t="shared" si="422"/>
        <v>0</v>
      </c>
      <c r="CG312" s="405">
        <f t="shared" si="423"/>
        <v>0</v>
      </c>
      <c r="CH312" s="406">
        <f t="shared" si="424"/>
        <v>0</v>
      </c>
      <c r="CI312" s="391" t="str">
        <f t="shared" si="425"/>
        <v>0</v>
      </c>
      <c r="CJ312" s="391" t="str">
        <f t="shared" si="426"/>
        <v>0</v>
      </c>
      <c r="CK312" s="405">
        <f t="shared" si="427"/>
        <v>0</v>
      </c>
      <c r="CL312" s="405" t="str">
        <f t="shared" si="428"/>
        <v>0m0</v>
      </c>
      <c r="CM312" s="392">
        <f t="shared" si="429"/>
        <v>0</v>
      </c>
      <c r="CN312" s="392">
        <f t="shared" si="430"/>
        <v>0</v>
      </c>
      <c r="CO312" s="405">
        <f t="shared" si="431"/>
        <v>0</v>
      </c>
      <c r="CP312" s="406">
        <f t="shared" si="432"/>
        <v>0</v>
      </c>
      <c r="CQ312" s="391" t="str">
        <f t="shared" si="433"/>
        <v>0</v>
      </c>
      <c r="CR312" s="391" t="str">
        <f t="shared" si="434"/>
        <v>0</v>
      </c>
      <c r="CS312" s="405">
        <f t="shared" si="435"/>
        <v>0</v>
      </c>
      <c r="CT312" s="405" t="str">
        <f t="shared" si="436"/>
        <v>0m0</v>
      </c>
      <c r="CU312" s="405">
        <f t="shared" si="437"/>
        <v>0</v>
      </c>
      <c r="CV312" s="405">
        <f t="shared" si="438"/>
        <v>0</v>
      </c>
      <c r="CW312" s="405">
        <f t="shared" si="439"/>
        <v>0</v>
      </c>
      <c r="CX312" s="405">
        <f t="shared" si="440"/>
        <v>0</v>
      </c>
      <c r="CY312" s="405">
        <f t="shared" si="441"/>
        <v>0</v>
      </c>
      <c r="CZ312" s="405" t="str">
        <f t="shared" si="442"/>
        <v/>
      </c>
      <c r="DA312" s="405" t="str">
        <f t="shared" si="443"/>
        <v/>
      </c>
      <c r="DB312" s="405" t="str">
        <f t="shared" si="444"/>
        <v/>
      </c>
      <c r="DC312" s="405" t="str">
        <f t="shared" si="445"/>
        <v/>
      </c>
      <c r="DD312" s="405" t="str">
        <f t="shared" si="446"/>
        <v/>
      </c>
      <c r="DE312" s="405"/>
      <c r="DG312" s="405" t="str">
        <f t="shared" si="447"/>
        <v/>
      </c>
      <c r="DH312" s="405" t="str">
        <f t="shared" si="448"/>
        <v/>
      </c>
      <c r="DI312" s="405">
        <f t="shared" si="449"/>
        <v>0</v>
      </c>
      <c r="DJ312" s="405" t="str">
        <f t="shared" si="450"/>
        <v/>
      </c>
      <c r="DK312" s="405" t="str">
        <f t="shared" si="451"/>
        <v/>
      </c>
      <c r="DL312" s="405" t="str">
        <f t="shared" si="452"/>
        <v/>
      </c>
      <c r="DM312" s="405" t="str">
        <f t="shared" si="453"/>
        <v/>
      </c>
      <c r="DN312" s="405" t="str">
        <f t="shared" si="454"/>
        <v/>
      </c>
      <c r="DO312" s="405" t="str">
        <f t="shared" si="455"/>
        <v/>
      </c>
      <c r="DS312" s="386">
        <f t="shared" si="458"/>
        <v>0</v>
      </c>
      <c r="DT312" s="386">
        <f t="shared" si="456"/>
        <v>0</v>
      </c>
      <c r="DU312" s="404">
        <f t="shared" si="457"/>
        <v>0</v>
      </c>
    </row>
    <row r="313" spans="1:125" s="404" customFormat="1" ht="18" hidden="1" customHeight="1">
      <c r="A313" s="140" t="str">
        <f t="shared" si="381"/>
        <v/>
      </c>
      <c r="B313" s="153"/>
      <c r="C313" s="31" t="str">
        <f>IF(B313="","",VLOOKUP(B313,学連登録!$C$2:$G$3000,2,FALSE))</f>
        <v/>
      </c>
      <c r="D313" s="32" t="str">
        <f>IF(B313="","",VLOOKUP(B313,学連登録!$C$2:$G$3000,3,FALSE))</f>
        <v/>
      </c>
      <c r="E313" s="33" t="str">
        <f>IF(B313="","",VLOOKUP(B313,学連登録!$C$2:$G$3000,4,FALSE))</f>
        <v/>
      </c>
      <c r="F313" s="376" t="str">
        <f>IF(B313="","",VLOOKUP(B313,学連登録!$C$2:$I$3000,7,FALSE))</f>
        <v/>
      </c>
      <c r="G313" s="154"/>
      <c r="H313" s="915"/>
      <c r="I313" s="916"/>
      <c r="J313" s="155"/>
      <c r="K313" s="887"/>
      <c r="L313" s="888"/>
      <c r="M313" s="155"/>
      <c r="N313" s="881"/>
      <c r="O313" s="882"/>
      <c r="P313" s="154"/>
      <c r="Q313" s="887"/>
      <c r="R313" s="888"/>
      <c r="S313" s="154"/>
      <c r="T313" s="887"/>
      <c r="U313" s="888"/>
      <c r="V313" s="101" t="str">
        <f>IF(B313="","",VLOOKUP(B313,学連登録!$C$2:$H$3000,6,FALSE))</f>
        <v/>
      </c>
      <c r="W313" s="370"/>
      <c r="X313" s="152"/>
      <c r="Y313" s="116" t="str">
        <f t="shared" si="459"/>
        <v/>
      </c>
      <c r="Z313" s="97" t="str">
        <f>IF(G313="","",VLOOKUP(G313,種目名!$O$5:$T$104,3,0))</f>
        <v/>
      </c>
      <c r="AA313" s="98" t="str">
        <f>IF(J313="","",VLOOKUP(J313,種目名!$O$5:$T$104,3,0))</f>
        <v/>
      </c>
      <c r="AB313" s="117" t="str">
        <f>IF(M313="","",VLOOKUP(M313,種目名!$O$5:$T$104,3,0))</f>
        <v/>
      </c>
      <c r="AC313" s="117" t="str">
        <f>IF(P313="","",VLOOKUP(AF313,種目名!$O$5:$T$104,3,0))</f>
        <v/>
      </c>
      <c r="AD313" s="118" t="str">
        <f>IF(S313="","",VLOOKUP(AI313,種目名!$O$5:$T$104,3,0))</f>
        <v/>
      </c>
      <c r="AE313" s="115">
        <f t="shared" si="460"/>
        <v>0</v>
      </c>
      <c r="AF313" s="152" t="str">
        <f t="shared" si="461"/>
        <v/>
      </c>
      <c r="AG313" s="152" t="str">
        <f t="shared" si="462"/>
        <v/>
      </c>
      <c r="AH313" s="115">
        <f t="shared" si="463"/>
        <v>0</v>
      </c>
      <c r="AI313" s="152" t="str">
        <f t="shared" si="464"/>
        <v/>
      </c>
      <c r="AJ313" s="152" t="str">
        <f t="shared" si="465"/>
        <v/>
      </c>
      <c r="AK313" s="383"/>
      <c r="AL313" s="166">
        <f t="shared" si="382"/>
        <v>0</v>
      </c>
      <c r="AM313" s="392">
        <f t="shared" si="383"/>
        <v>0</v>
      </c>
      <c r="AN313" s="392">
        <f>COUNTIF($B$12:B313,B313)</f>
        <v>0</v>
      </c>
      <c r="AO313" s="392"/>
      <c r="AP313" s="392" t="str">
        <f t="shared" si="384"/>
        <v/>
      </c>
      <c r="AQ313" s="392" t="str">
        <f t="shared" si="385"/>
        <v/>
      </c>
      <c r="AR313" s="392" t="str">
        <f t="shared" si="386"/>
        <v/>
      </c>
      <c r="AS313" s="392" t="str">
        <f t="shared" si="387"/>
        <v/>
      </c>
      <c r="AT313" s="392">
        <f t="shared" si="388"/>
        <v>0</v>
      </c>
      <c r="AU313" s="392" t="str">
        <f t="shared" si="389"/>
        <v/>
      </c>
      <c r="AV313" s="392" t="str">
        <f t="shared" si="390"/>
        <v/>
      </c>
      <c r="AW313" s="392" t="str">
        <f t="shared" si="391"/>
        <v/>
      </c>
      <c r="AX313" s="392" t="str">
        <f t="shared" si="392"/>
        <v/>
      </c>
      <c r="AY313" s="392" t="str">
        <f t="shared" si="393"/>
        <v/>
      </c>
      <c r="AZ313" s="392" t="str">
        <f t="shared" si="394"/>
        <v/>
      </c>
      <c r="BA313" s="392" t="str">
        <f t="shared" si="395"/>
        <v/>
      </c>
      <c r="BB313" s="392" t="str">
        <f t="shared" si="396"/>
        <v/>
      </c>
      <c r="BC313" s="392" t="str">
        <f t="shared" si="397"/>
        <v/>
      </c>
      <c r="BD313" s="396" t="str">
        <f t="shared" si="398"/>
        <v/>
      </c>
      <c r="BE313" s="386">
        <f t="shared" si="399"/>
        <v>0</v>
      </c>
      <c r="BF313" s="152"/>
      <c r="BG313" s="392">
        <f t="shared" si="400"/>
        <v>0</v>
      </c>
      <c r="BH313" s="392">
        <f t="shared" si="401"/>
        <v>0</v>
      </c>
      <c r="BI313" s="405">
        <f t="shared" si="402"/>
        <v>0</v>
      </c>
      <c r="BJ313" s="406">
        <f t="shared" si="378"/>
        <v>0</v>
      </c>
      <c r="BK313" s="391" t="str">
        <f t="shared" si="379"/>
        <v>0</v>
      </c>
      <c r="BL313" s="391" t="str">
        <f t="shared" si="380"/>
        <v>0</v>
      </c>
      <c r="BM313" s="405">
        <f t="shared" si="403"/>
        <v>0</v>
      </c>
      <c r="BN313" s="405" t="str">
        <f t="shared" si="404"/>
        <v>0m0</v>
      </c>
      <c r="BO313" s="392">
        <f t="shared" si="405"/>
        <v>0</v>
      </c>
      <c r="BP313" s="392">
        <f t="shared" si="406"/>
        <v>0</v>
      </c>
      <c r="BQ313" s="405">
        <f t="shared" si="407"/>
        <v>0</v>
      </c>
      <c r="BR313" s="406">
        <f t="shared" si="408"/>
        <v>0</v>
      </c>
      <c r="BS313" s="391" t="str">
        <f t="shared" si="409"/>
        <v>0</v>
      </c>
      <c r="BT313" s="391" t="str">
        <f t="shared" si="410"/>
        <v>0</v>
      </c>
      <c r="BU313" s="405">
        <f t="shared" si="411"/>
        <v>0</v>
      </c>
      <c r="BV313" s="405" t="str">
        <f t="shared" si="412"/>
        <v>0m0</v>
      </c>
      <c r="BW313" s="392">
        <f t="shared" si="413"/>
        <v>0</v>
      </c>
      <c r="BX313" s="392">
        <f t="shared" si="414"/>
        <v>0</v>
      </c>
      <c r="BY313" s="405">
        <f t="shared" si="415"/>
        <v>0</v>
      </c>
      <c r="BZ313" s="406">
        <f t="shared" si="416"/>
        <v>0</v>
      </c>
      <c r="CA313" s="391" t="str">
        <f t="shared" si="417"/>
        <v>0</v>
      </c>
      <c r="CB313" s="391" t="str">
        <f t="shared" si="418"/>
        <v>0</v>
      </c>
      <c r="CC313" s="405">
        <f t="shared" si="419"/>
        <v>0</v>
      </c>
      <c r="CD313" s="405" t="str">
        <f t="shared" si="420"/>
        <v>0m0</v>
      </c>
      <c r="CE313" s="392">
        <f t="shared" si="421"/>
        <v>0</v>
      </c>
      <c r="CF313" s="392">
        <f t="shared" si="422"/>
        <v>0</v>
      </c>
      <c r="CG313" s="405">
        <f t="shared" si="423"/>
        <v>0</v>
      </c>
      <c r="CH313" s="406">
        <f t="shared" si="424"/>
        <v>0</v>
      </c>
      <c r="CI313" s="391" t="str">
        <f t="shared" si="425"/>
        <v>0</v>
      </c>
      <c r="CJ313" s="391" t="str">
        <f t="shared" si="426"/>
        <v>0</v>
      </c>
      <c r="CK313" s="405">
        <f t="shared" si="427"/>
        <v>0</v>
      </c>
      <c r="CL313" s="405" t="str">
        <f t="shared" si="428"/>
        <v>0m0</v>
      </c>
      <c r="CM313" s="392">
        <f t="shared" si="429"/>
        <v>0</v>
      </c>
      <c r="CN313" s="392">
        <f t="shared" si="430"/>
        <v>0</v>
      </c>
      <c r="CO313" s="405">
        <f t="shared" si="431"/>
        <v>0</v>
      </c>
      <c r="CP313" s="406">
        <f t="shared" si="432"/>
        <v>0</v>
      </c>
      <c r="CQ313" s="391" t="str">
        <f t="shared" si="433"/>
        <v>0</v>
      </c>
      <c r="CR313" s="391" t="str">
        <f t="shared" si="434"/>
        <v>0</v>
      </c>
      <c r="CS313" s="405">
        <f t="shared" si="435"/>
        <v>0</v>
      </c>
      <c r="CT313" s="405" t="str">
        <f t="shared" si="436"/>
        <v>0m0</v>
      </c>
      <c r="CU313" s="405">
        <f t="shared" si="437"/>
        <v>0</v>
      </c>
      <c r="CV313" s="405">
        <f t="shared" si="438"/>
        <v>0</v>
      </c>
      <c r="CW313" s="405">
        <f t="shared" si="439"/>
        <v>0</v>
      </c>
      <c r="CX313" s="405">
        <f t="shared" si="440"/>
        <v>0</v>
      </c>
      <c r="CY313" s="405">
        <f t="shared" si="441"/>
        <v>0</v>
      </c>
      <c r="CZ313" s="405" t="str">
        <f t="shared" si="442"/>
        <v/>
      </c>
      <c r="DA313" s="405" t="str">
        <f t="shared" si="443"/>
        <v/>
      </c>
      <c r="DB313" s="405" t="str">
        <f t="shared" si="444"/>
        <v/>
      </c>
      <c r="DC313" s="405" t="str">
        <f t="shared" si="445"/>
        <v/>
      </c>
      <c r="DD313" s="405" t="str">
        <f t="shared" si="446"/>
        <v/>
      </c>
      <c r="DE313" s="405"/>
      <c r="DG313" s="405" t="str">
        <f t="shared" si="447"/>
        <v/>
      </c>
      <c r="DH313" s="405" t="str">
        <f t="shared" si="448"/>
        <v/>
      </c>
      <c r="DI313" s="405">
        <f t="shared" si="449"/>
        <v>0</v>
      </c>
      <c r="DJ313" s="405" t="str">
        <f t="shared" si="450"/>
        <v/>
      </c>
      <c r="DK313" s="405" t="str">
        <f t="shared" si="451"/>
        <v/>
      </c>
      <c r="DL313" s="405" t="str">
        <f t="shared" si="452"/>
        <v/>
      </c>
      <c r="DM313" s="405" t="str">
        <f t="shared" si="453"/>
        <v/>
      </c>
      <c r="DN313" s="405" t="str">
        <f t="shared" si="454"/>
        <v/>
      </c>
      <c r="DO313" s="405" t="str">
        <f t="shared" si="455"/>
        <v/>
      </c>
      <c r="DS313" s="386">
        <f t="shared" si="458"/>
        <v>0</v>
      </c>
      <c r="DT313" s="386">
        <f t="shared" si="456"/>
        <v>0</v>
      </c>
      <c r="DU313" s="404">
        <f t="shared" si="457"/>
        <v>0</v>
      </c>
    </row>
    <row r="314" spans="1:125" s="404" customFormat="1" ht="18" hidden="1" customHeight="1">
      <c r="A314" s="140" t="str">
        <f t="shared" si="381"/>
        <v/>
      </c>
      <c r="B314" s="153"/>
      <c r="C314" s="31" t="str">
        <f>IF(B314="","",VLOOKUP(B314,学連登録!$C$2:$G$3000,2,FALSE))</f>
        <v/>
      </c>
      <c r="D314" s="32" t="str">
        <f>IF(B314="","",VLOOKUP(B314,学連登録!$C$2:$G$3000,3,FALSE))</f>
        <v/>
      </c>
      <c r="E314" s="33" t="str">
        <f>IF(B314="","",VLOOKUP(B314,学連登録!$C$2:$G$3000,4,FALSE))</f>
        <v/>
      </c>
      <c r="F314" s="376" t="str">
        <f>IF(B314="","",VLOOKUP(B314,学連登録!$C$2:$I$3000,7,FALSE))</f>
        <v/>
      </c>
      <c r="G314" s="154"/>
      <c r="H314" s="915"/>
      <c r="I314" s="916"/>
      <c r="J314" s="155"/>
      <c r="K314" s="887"/>
      <c r="L314" s="888"/>
      <c r="M314" s="155"/>
      <c r="N314" s="881"/>
      <c r="O314" s="882"/>
      <c r="P314" s="154"/>
      <c r="Q314" s="887"/>
      <c r="R314" s="888"/>
      <c r="S314" s="154"/>
      <c r="T314" s="887"/>
      <c r="U314" s="888"/>
      <c r="V314" s="101" t="str">
        <f>IF(B314="","",VLOOKUP(B314,学連登録!$C$2:$H$3000,6,FALSE))</f>
        <v/>
      </c>
      <c r="W314" s="370"/>
      <c r="X314" s="152"/>
      <c r="Y314" s="116" t="str">
        <f t="shared" si="459"/>
        <v/>
      </c>
      <c r="Z314" s="97" t="str">
        <f>IF(G314="","",VLOOKUP(G314,種目名!$O$5:$T$104,3,0))</f>
        <v/>
      </c>
      <c r="AA314" s="98" t="str">
        <f>IF(J314="","",VLOOKUP(J314,種目名!$O$5:$T$104,3,0))</f>
        <v/>
      </c>
      <c r="AB314" s="117" t="str">
        <f>IF(M314="","",VLOOKUP(M314,種目名!$O$5:$T$104,3,0))</f>
        <v/>
      </c>
      <c r="AC314" s="117" t="str">
        <f>IF(P314="","",VLOOKUP(AF314,種目名!$O$5:$T$104,3,0))</f>
        <v/>
      </c>
      <c r="AD314" s="118" t="str">
        <f>IF(S314="","",VLOOKUP(AI314,種目名!$O$5:$T$104,3,0))</f>
        <v/>
      </c>
      <c r="AE314" s="115">
        <f t="shared" si="460"/>
        <v>0</v>
      </c>
      <c r="AF314" s="152" t="str">
        <f t="shared" si="461"/>
        <v/>
      </c>
      <c r="AG314" s="152" t="str">
        <f t="shared" si="462"/>
        <v/>
      </c>
      <c r="AH314" s="115">
        <f t="shared" si="463"/>
        <v>0</v>
      </c>
      <c r="AI314" s="152" t="str">
        <f t="shared" si="464"/>
        <v/>
      </c>
      <c r="AJ314" s="152" t="str">
        <f t="shared" si="465"/>
        <v/>
      </c>
      <c r="AK314" s="383"/>
      <c r="AL314" s="166">
        <f t="shared" si="382"/>
        <v>0</v>
      </c>
      <c r="AM314" s="392">
        <f t="shared" si="383"/>
        <v>0</v>
      </c>
      <c r="AN314" s="392">
        <f>COUNTIF($B$12:B314,B314)</f>
        <v>0</v>
      </c>
      <c r="AO314" s="392"/>
      <c r="AP314" s="392" t="str">
        <f t="shared" si="384"/>
        <v/>
      </c>
      <c r="AQ314" s="392" t="str">
        <f t="shared" si="385"/>
        <v/>
      </c>
      <c r="AR314" s="392" t="str">
        <f t="shared" si="386"/>
        <v/>
      </c>
      <c r="AS314" s="392" t="str">
        <f t="shared" si="387"/>
        <v/>
      </c>
      <c r="AT314" s="392">
        <f t="shared" si="388"/>
        <v>0</v>
      </c>
      <c r="AU314" s="392" t="str">
        <f t="shared" si="389"/>
        <v/>
      </c>
      <c r="AV314" s="392" t="str">
        <f t="shared" si="390"/>
        <v/>
      </c>
      <c r="AW314" s="392" t="str">
        <f t="shared" si="391"/>
        <v/>
      </c>
      <c r="AX314" s="392" t="str">
        <f t="shared" si="392"/>
        <v/>
      </c>
      <c r="AY314" s="392" t="str">
        <f t="shared" si="393"/>
        <v/>
      </c>
      <c r="AZ314" s="392" t="str">
        <f t="shared" si="394"/>
        <v/>
      </c>
      <c r="BA314" s="392" t="str">
        <f t="shared" si="395"/>
        <v/>
      </c>
      <c r="BB314" s="392" t="str">
        <f t="shared" si="396"/>
        <v/>
      </c>
      <c r="BC314" s="392" t="str">
        <f t="shared" si="397"/>
        <v/>
      </c>
      <c r="BD314" s="396" t="str">
        <f t="shared" si="398"/>
        <v/>
      </c>
      <c r="BE314" s="386">
        <f t="shared" si="399"/>
        <v>0</v>
      </c>
      <c r="BF314" s="152"/>
      <c r="BG314" s="392">
        <f t="shared" si="400"/>
        <v>0</v>
      </c>
      <c r="BH314" s="392">
        <f t="shared" si="401"/>
        <v>0</v>
      </c>
      <c r="BI314" s="405">
        <f t="shared" si="402"/>
        <v>0</v>
      </c>
      <c r="BJ314" s="406">
        <f t="shared" si="378"/>
        <v>0</v>
      </c>
      <c r="BK314" s="391" t="str">
        <f t="shared" si="379"/>
        <v>0</v>
      </c>
      <c r="BL314" s="391" t="str">
        <f t="shared" si="380"/>
        <v>0</v>
      </c>
      <c r="BM314" s="405">
        <f t="shared" si="403"/>
        <v>0</v>
      </c>
      <c r="BN314" s="405" t="str">
        <f t="shared" si="404"/>
        <v>0m0</v>
      </c>
      <c r="BO314" s="392">
        <f t="shared" si="405"/>
        <v>0</v>
      </c>
      <c r="BP314" s="392">
        <f t="shared" si="406"/>
        <v>0</v>
      </c>
      <c r="BQ314" s="405">
        <f t="shared" si="407"/>
        <v>0</v>
      </c>
      <c r="BR314" s="406">
        <f t="shared" si="408"/>
        <v>0</v>
      </c>
      <c r="BS314" s="391" t="str">
        <f t="shared" si="409"/>
        <v>0</v>
      </c>
      <c r="BT314" s="391" t="str">
        <f t="shared" si="410"/>
        <v>0</v>
      </c>
      <c r="BU314" s="405">
        <f t="shared" si="411"/>
        <v>0</v>
      </c>
      <c r="BV314" s="405" t="str">
        <f t="shared" si="412"/>
        <v>0m0</v>
      </c>
      <c r="BW314" s="392">
        <f t="shared" si="413"/>
        <v>0</v>
      </c>
      <c r="BX314" s="392">
        <f t="shared" si="414"/>
        <v>0</v>
      </c>
      <c r="BY314" s="405">
        <f t="shared" si="415"/>
        <v>0</v>
      </c>
      <c r="BZ314" s="406">
        <f t="shared" si="416"/>
        <v>0</v>
      </c>
      <c r="CA314" s="391" t="str">
        <f t="shared" si="417"/>
        <v>0</v>
      </c>
      <c r="CB314" s="391" t="str">
        <f t="shared" si="418"/>
        <v>0</v>
      </c>
      <c r="CC314" s="405">
        <f t="shared" si="419"/>
        <v>0</v>
      </c>
      <c r="CD314" s="405" t="str">
        <f t="shared" si="420"/>
        <v>0m0</v>
      </c>
      <c r="CE314" s="392">
        <f t="shared" si="421"/>
        <v>0</v>
      </c>
      <c r="CF314" s="392">
        <f t="shared" si="422"/>
        <v>0</v>
      </c>
      <c r="CG314" s="405">
        <f t="shared" si="423"/>
        <v>0</v>
      </c>
      <c r="CH314" s="406">
        <f t="shared" si="424"/>
        <v>0</v>
      </c>
      <c r="CI314" s="391" t="str">
        <f t="shared" si="425"/>
        <v>0</v>
      </c>
      <c r="CJ314" s="391" t="str">
        <f t="shared" si="426"/>
        <v>0</v>
      </c>
      <c r="CK314" s="405">
        <f t="shared" si="427"/>
        <v>0</v>
      </c>
      <c r="CL314" s="405" t="str">
        <f t="shared" si="428"/>
        <v>0m0</v>
      </c>
      <c r="CM314" s="392">
        <f t="shared" si="429"/>
        <v>0</v>
      </c>
      <c r="CN314" s="392">
        <f t="shared" si="430"/>
        <v>0</v>
      </c>
      <c r="CO314" s="405">
        <f t="shared" si="431"/>
        <v>0</v>
      </c>
      <c r="CP314" s="406">
        <f t="shared" si="432"/>
        <v>0</v>
      </c>
      <c r="CQ314" s="391" t="str">
        <f t="shared" si="433"/>
        <v>0</v>
      </c>
      <c r="CR314" s="391" t="str">
        <f t="shared" si="434"/>
        <v>0</v>
      </c>
      <c r="CS314" s="405">
        <f t="shared" si="435"/>
        <v>0</v>
      </c>
      <c r="CT314" s="405" t="str">
        <f t="shared" si="436"/>
        <v>0m0</v>
      </c>
      <c r="CU314" s="405">
        <f t="shared" si="437"/>
        <v>0</v>
      </c>
      <c r="CV314" s="405">
        <f t="shared" si="438"/>
        <v>0</v>
      </c>
      <c r="CW314" s="405">
        <f t="shared" si="439"/>
        <v>0</v>
      </c>
      <c r="CX314" s="405">
        <f t="shared" si="440"/>
        <v>0</v>
      </c>
      <c r="CY314" s="405">
        <f t="shared" si="441"/>
        <v>0</v>
      </c>
      <c r="CZ314" s="405" t="str">
        <f t="shared" si="442"/>
        <v/>
      </c>
      <c r="DA314" s="405" t="str">
        <f t="shared" si="443"/>
        <v/>
      </c>
      <c r="DB314" s="405" t="str">
        <f t="shared" si="444"/>
        <v/>
      </c>
      <c r="DC314" s="405" t="str">
        <f t="shared" si="445"/>
        <v/>
      </c>
      <c r="DD314" s="405" t="str">
        <f t="shared" si="446"/>
        <v/>
      </c>
      <c r="DE314" s="405"/>
      <c r="DG314" s="405" t="str">
        <f t="shared" si="447"/>
        <v/>
      </c>
      <c r="DH314" s="405" t="str">
        <f t="shared" si="448"/>
        <v/>
      </c>
      <c r="DI314" s="405">
        <f t="shared" si="449"/>
        <v>0</v>
      </c>
      <c r="DJ314" s="405" t="str">
        <f t="shared" si="450"/>
        <v/>
      </c>
      <c r="DK314" s="405" t="str">
        <f t="shared" si="451"/>
        <v/>
      </c>
      <c r="DL314" s="405" t="str">
        <f t="shared" si="452"/>
        <v/>
      </c>
      <c r="DM314" s="405" t="str">
        <f t="shared" si="453"/>
        <v/>
      </c>
      <c r="DN314" s="405" t="str">
        <f t="shared" si="454"/>
        <v/>
      </c>
      <c r="DO314" s="405" t="str">
        <f t="shared" si="455"/>
        <v/>
      </c>
      <c r="DS314" s="386">
        <f t="shared" si="458"/>
        <v>0</v>
      </c>
      <c r="DT314" s="386">
        <f t="shared" si="456"/>
        <v>0</v>
      </c>
      <c r="DU314" s="404">
        <f t="shared" si="457"/>
        <v>0</v>
      </c>
    </row>
    <row r="315" spans="1:125" s="404" customFormat="1" ht="18" hidden="1" customHeight="1">
      <c r="A315" s="140" t="str">
        <f t="shared" si="381"/>
        <v/>
      </c>
      <c r="B315" s="153"/>
      <c r="C315" s="31" t="str">
        <f>IF(B315="","",VLOOKUP(B315,学連登録!$C$2:$G$3000,2,FALSE))</f>
        <v/>
      </c>
      <c r="D315" s="32" t="str">
        <f>IF(B315="","",VLOOKUP(B315,学連登録!$C$2:$G$3000,3,FALSE))</f>
        <v/>
      </c>
      <c r="E315" s="33" t="str">
        <f>IF(B315="","",VLOOKUP(B315,学連登録!$C$2:$G$3000,4,FALSE))</f>
        <v/>
      </c>
      <c r="F315" s="376" t="str">
        <f>IF(B315="","",VLOOKUP(B315,学連登録!$C$2:$I$3000,7,FALSE))</f>
        <v/>
      </c>
      <c r="G315" s="154"/>
      <c r="H315" s="915"/>
      <c r="I315" s="916"/>
      <c r="J315" s="155"/>
      <c r="K315" s="887"/>
      <c r="L315" s="888"/>
      <c r="M315" s="155"/>
      <c r="N315" s="881"/>
      <c r="O315" s="882"/>
      <c r="P315" s="154"/>
      <c r="Q315" s="887"/>
      <c r="R315" s="888"/>
      <c r="S315" s="154"/>
      <c r="T315" s="887"/>
      <c r="U315" s="888"/>
      <c r="V315" s="101" t="str">
        <f>IF(B315="","",VLOOKUP(B315,学連登録!$C$2:$H$3000,6,FALSE))</f>
        <v/>
      </c>
      <c r="W315" s="370"/>
      <c r="X315" s="152"/>
      <c r="Y315" s="116" t="str">
        <f t="shared" si="459"/>
        <v/>
      </c>
      <c r="Z315" s="97" t="str">
        <f>IF(G315="","",VLOOKUP(G315,種目名!$O$5:$T$104,3,0))</f>
        <v/>
      </c>
      <c r="AA315" s="98" t="str">
        <f>IF(J315="","",VLOOKUP(J315,種目名!$O$5:$T$104,3,0))</f>
        <v/>
      </c>
      <c r="AB315" s="117" t="str">
        <f>IF(M315="","",VLOOKUP(M315,種目名!$O$5:$T$104,3,0))</f>
        <v/>
      </c>
      <c r="AC315" s="117" t="str">
        <f>IF(P315="","",VLOOKUP(AF315,種目名!$O$5:$T$104,3,0))</f>
        <v/>
      </c>
      <c r="AD315" s="118" t="str">
        <f>IF(S315="","",VLOOKUP(AI315,種目名!$O$5:$T$104,3,0))</f>
        <v/>
      </c>
      <c r="AE315" s="115">
        <f t="shared" si="460"/>
        <v>0</v>
      </c>
      <c r="AF315" s="152" t="str">
        <f t="shared" si="461"/>
        <v/>
      </c>
      <c r="AG315" s="152" t="str">
        <f t="shared" si="462"/>
        <v/>
      </c>
      <c r="AH315" s="115">
        <f t="shared" si="463"/>
        <v>0</v>
      </c>
      <c r="AI315" s="152" t="str">
        <f t="shared" si="464"/>
        <v/>
      </c>
      <c r="AJ315" s="152" t="str">
        <f t="shared" si="465"/>
        <v/>
      </c>
      <c r="AK315" s="383"/>
      <c r="AL315" s="166">
        <f t="shared" si="382"/>
        <v>0</v>
      </c>
      <c r="AM315" s="392">
        <f t="shared" si="383"/>
        <v>0</v>
      </c>
      <c r="AN315" s="392">
        <f>COUNTIF($B$12:B315,B315)</f>
        <v>0</v>
      </c>
      <c r="AO315" s="392"/>
      <c r="AP315" s="392" t="str">
        <f t="shared" si="384"/>
        <v/>
      </c>
      <c r="AQ315" s="392" t="str">
        <f t="shared" si="385"/>
        <v/>
      </c>
      <c r="AR315" s="392" t="str">
        <f t="shared" si="386"/>
        <v/>
      </c>
      <c r="AS315" s="392" t="str">
        <f t="shared" si="387"/>
        <v/>
      </c>
      <c r="AT315" s="392">
        <f t="shared" si="388"/>
        <v>0</v>
      </c>
      <c r="AU315" s="392" t="str">
        <f t="shared" si="389"/>
        <v/>
      </c>
      <c r="AV315" s="392" t="str">
        <f t="shared" si="390"/>
        <v/>
      </c>
      <c r="AW315" s="392" t="str">
        <f t="shared" si="391"/>
        <v/>
      </c>
      <c r="AX315" s="392" t="str">
        <f t="shared" si="392"/>
        <v/>
      </c>
      <c r="AY315" s="392" t="str">
        <f t="shared" si="393"/>
        <v/>
      </c>
      <c r="AZ315" s="392" t="str">
        <f t="shared" si="394"/>
        <v/>
      </c>
      <c r="BA315" s="392" t="str">
        <f t="shared" si="395"/>
        <v/>
      </c>
      <c r="BB315" s="392" t="str">
        <f t="shared" si="396"/>
        <v/>
      </c>
      <c r="BC315" s="392" t="str">
        <f t="shared" si="397"/>
        <v/>
      </c>
      <c r="BD315" s="396" t="str">
        <f t="shared" si="398"/>
        <v/>
      </c>
      <c r="BE315" s="386">
        <f t="shared" si="399"/>
        <v>0</v>
      </c>
      <c r="BF315" s="152"/>
      <c r="BG315" s="392">
        <f t="shared" si="400"/>
        <v>0</v>
      </c>
      <c r="BH315" s="392">
        <f t="shared" si="401"/>
        <v>0</v>
      </c>
      <c r="BI315" s="405">
        <f t="shared" si="402"/>
        <v>0</v>
      </c>
      <c r="BJ315" s="406">
        <f t="shared" si="378"/>
        <v>0</v>
      </c>
      <c r="BK315" s="391" t="str">
        <f t="shared" si="379"/>
        <v>0</v>
      </c>
      <c r="BL315" s="391" t="str">
        <f t="shared" si="380"/>
        <v>0</v>
      </c>
      <c r="BM315" s="405">
        <f t="shared" si="403"/>
        <v>0</v>
      </c>
      <c r="BN315" s="405" t="str">
        <f t="shared" si="404"/>
        <v>0m0</v>
      </c>
      <c r="BO315" s="392">
        <f t="shared" si="405"/>
        <v>0</v>
      </c>
      <c r="BP315" s="392">
        <f t="shared" si="406"/>
        <v>0</v>
      </c>
      <c r="BQ315" s="405">
        <f t="shared" si="407"/>
        <v>0</v>
      </c>
      <c r="BR315" s="406">
        <f t="shared" si="408"/>
        <v>0</v>
      </c>
      <c r="BS315" s="391" t="str">
        <f t="shared" si="409"/>
        <v>0</v>
      </c>
      <c r="BT315" s="391" t="str">
        <f t="shared" si="410"/>
        <v>0</v>
      </c>
      <c r="BU315" s="405">
        <f t="shared" si="411"/>
        <v>0</v>
      </c>
      <c r="BV315" s="405" t="str">
        <f t="shared" si="412"/>
        <v>0m0</v>
      </c>
      <c r="BW315" s="392">
        <f t="shared" si="413"/>
        <v>0</v>
      </c>
      <c r="BX315" s="392">
        <f t="shared" si="414"/>
        <v>0</v>
      </c>
      <c r="BY315" s="405">
        <f t="shared" si="415"/>
        <v>0</v>
      </c>
      <c r="BZ315" s="406">
        <f t="shared" si="416"/>
        <v>0</v>
      </c>
      <c r="CA315" s="391" t="str">
        <f t="shared" si="417"/>
        <v>0</v>
      </c>
      <c r="CB315" s="391" t="str">
        <f t="shared" si="418"/>
        <v>0</v>
      </c>
      <c r="CC315" s="405">
        <f t="shared" si="419"/>
        <v>0</v>
      </c>
      <c r="CD315" s="405" t="str">
        <f t="shared" si="420"/>
        <v>0m0</v>
      </c>
      <c r="CE315" s="392">
        <f t="shared" si="421"/>
        <v>0</v>
      </c>
      <c r="CF315" s="392">
        <f t="shared" si="422"/>
        <v>0</v>
      </c>
      <c r="CG315" s="405">
        <f t="shared" si="423"/>
        <v>0</v>
      </c>
      <c r="CH315" s="406">
        <f t="shared" si="424"/>
        <v>0</v>
      </c>
      <c r="CI315" s="391" t="str">
        <f t="shared" si="425"/>
        <v>0</v>
      </c>
      <c r="CJ315" s="391" t="str">
        <f t="shared" si="426"/>
        <v>0</v>
      </c>
      <c r="CK315" s="405">
        <f t="shared" si="427"/>
        <v>0</v>
      </c>
      <c r="CL315" s="405" t="str">
        <f t="shared" si="428"/>
        <v>0m0</v>
      </c>
      <c r="CM315" s="392">
        <f t="shared" si="429"/>
        <v>0</v>
      </c>
      <c r="CN315" s="392">
        <f t="shared" si="430"/>
        <v>0</v>
      </c>
      <c r="CO315" s="405">
        <f t="shared" si="431"/>
        <v>0</v>
      </c>
      <c r="CP315" s="406">
        <f t="shared" si="432"/>
        <v>0</v>
      </c>
      <c r="CQ315" s="391" t="str">
        <f t="shared" si="433"/>
        <v>0</v>
      </c>
      <c r="CR315" s="391" t="str">
        <f t="shared" si="434"/>
        <v>0</v>
      </c>
      <c r="CS315" s="405">
        <f t="shared" si="435"/>
        <v>0</v>
      </c>
      <c r="CT315" s="405" t="str">
        <f t="shared" si="436"/>
        <v>0m0</v>
      </c>
      <c r="CU315" s="405">
        <f t="shared" si="437"/>
        <v>0</v>
      </c>
      <c r="CV315" s="405">
        <f t="shared" si="438"/>
        <v>0</v>
      </c>
      <c r="CW315" s="405">
        <f t="shared" si="439"/>
        <v>0</v>
      </c>
      <c r="CX315" s="405">
        <f t="shared" si="440"/>
        <v>0</v>
      </c>
      <c r="CY315" s="405">
        <f t="shared" si="441"/>
        <v>0</v>
      </c>
      <c r="CZ315" s="405" t="str">
        <f t="shared" si="442"/>
        <v/>
      </c>
      <c r="DA315" s="405" t="str">
        <f t="shared" si="443"/>
        <v/>
      </c>
      <c r="DB315" s="405" t="str">
        <f t="shared" si="444"/>
        <v/>
      </c>
      <c r="DC315" s="405" t="str">
        <f t="shared" si="445"/>
        <v/>
      </c>
      <c r="DD315" s="405" t="str">
        <f t="shared" si="446"/>
        <v/>
      </c>
      <c r="DE315" s="405"/>
      <c r="DG315" s="405" t="str">
        <f t="shared" si="447"/>
        <v/>
      </c>
      <c r="DH315" s="405" t="str">
        <f t="shared" si="448"/>
        <v/>
      </c>
      <c r="DI315" s="405">
        <f t="shared" si="449"/>
        <v>0</v>
      </c>
      <c r="DJ315" s="405" t="str">
        <f t="shared" si="450"/>
        <v/>
      </c>
      <c r="DK315" s="405" t="str">
        <f t="shared" si="451"/>
        <v/>
      </c>
      <c r="DL315" s="405" t="str">
        <f t="shared" si="452"/>
        <v/>
      </c>
      <c r="DM315" s="405" t="str">
        <f t="shared" si="453"/>
        <v/>
      </c>
      <c r="DN315" s="405" t="str">
        <f t="shared" si="454"/>
        <v/>
      </c>
      <c r="DO315" s="405" t="str">
        <f t="shared" si="455"/>
        <v/>
      </c>
      <c r="DS315" s="386">
        <f t="shared" si="458"/>
        <v>0</v>
      </c>
      <c r="DT315" s="386">
        <f t="shared" si="456"/>
        <v>0</v>
      </c>
      <c r="DU315" s="404">
        <f t="shared" si="457"/>
        <v>0</v>
      </c>
    </row>
    <row r="316" spans="1:125" s="404" customFormat="1" ht="18" hidden="1" customHeight="1">
      <c r="A316" s="140" t="str">
        <f t="shared" si="381"/>
        <v/>
      </c>
      <c r="B316" s="153"/>
      <c r="C316" s="31" t="str">
        <f>IF(B316="","",VLOOKUP(B316,学連登録!$C$2:$G$3000,2,FALSE))</f>
        <v/>
      </c>
      <c r="D316" s="32" t="str">
        <f>IF(B316="","",VLOOKUP(B316,学連登録!$C$2:$G$3000,3,FALSE))</f>
        <v/>
      </c>
      <c r="E316" s="33" t="str">
        <f>IF(B316="","",VLOOKUP(B316,学連登録!$C$2:$G$3000,4,FALSE))</f>
        <v/>
      </c>
      <c r="F316" s="376" t="str">
        <f>IF(B316="","",VLOOKUP(B316,学連登録!$C$2:$I$3000,7,FALSE))</f>
        <v/>
      </c>
      <c r="G316" s="154"/>
      <c r="H316" s="915"/>
      <c r="I316" s="916"/>
      <c r="J316" s="155"/>
      <c r="K316" s="887"/>
      <c r="L316" s="888"/>
      <c r="M316" s="155"/>
      <c r="N316" s="881"/>
      <c r="O316" s="882"/>
      <c r="P316" s="154"/>
      <c r="Q316" s="887"/>
      <c r="R316" s="888"/>
      <c r="S316" s="154"/>
      <c r="T316" s="887"/>
      <c r="U316" s="888"/>
      <c r="V316" s="101" t="str">
        <f>IF(B316="","",VLOOKUP(B316,学連登録!$C$2:$H$3000,6,FALSE))</f>
        <v/>
      </c>
      <c r="W316" s="370"/>
      <c r="X316" s="152"/>
      <c r="Y316" s="116" t="str">
        <f t="shared" si="459"/>
        <v/>
      </c>
      <c r="Z316" s="97" t="str">
        <f>IF(G316="","",VLOOKUP(G316,種目名!$O$5:$T$104,3,0))</f>
        <v/>
      </c>
      <c r="AA316" s="98" t="str">
        <f>IF(J316="","",VLOOKUP(J316,種目名!$O$5:$T$104,3,0))</f>
        <v/>
      </c>
      <c r="AB316" s="117" t="str">
        <f>IF(M316="","",VLOOKUP(M316,種目名!$O$5:$T$104,3,0))</f>
        <v/>
      </c>
      <c r="AC316" s="117" t="str">
        <f>IF(P316="","",VLOOKUP(AF316,種目名!$O$5:$T$104,3,0))</f>
        <v/>
      </c>
      <c r="AD316" s="118" t="str">
        <f>IF(S316="","",VLOOKUP(AI316,種目名!$O$5:$T$104,3,0))</f>
        <v/>
      </c>
      <c r="AE316" s="115">
        <f t="shared" si="460"/>
        <v>0</v>
      </c>
      <c r="AF316" s="152" t="str">
        <f t="shared" si="461"/>
        <v/>
      </c>
      <c r="AG316" s="152" t="str">
        <f t="shared" si="462"/>
        <v/>
      </c>
      <c r="AH316" s="115">
        <f t="shared" si="463"/>
        <v>0</v>
      </c>
      <c r="AI316" s="152" t="str">
        <f t="shared" si="464"/>
        <v/>
      </c>
      <c r="AJ316" s="152" t="str">
        <f t="shared" si="465"/>
        <v/>
      </c>
      <c r="AK316" s="383"/>
      <c r="AL316" s="166">
        <f t="shared" si="382"/>
        <v>0</v>
      </c>
      <c r="AM316" s="392">
        <f t="shared" si="383"/>
        <v>0</v>
      </c>
      <c r="AN316" s="392">
        <f>COUNTIF($B$12:B316,B316)</f>
        <v>0</v>
      </c>
      <c r="AO316" s="392"/>
      <c r="AP316" s="392" t="str">
        <f t="shared" si="384"/>
        <v/>
      </c>
      <c r="AQ316" s="392" t="str">
        <f t="shared" si="385"/>
        <v/>
      </c>
      <c r="AR316" s="392" t="str">
        <f t="shared" si="386"/>
        <v/>
      </c>
      <c r="AS316" s="392" t="str">
        <f t="shared" si="387"/>
        <v/>
      </c>
      <c r="AT316" s="392">
        <f t="shared" si="388"/>
        <v>0</v>
      </c>
      <c r="AU316" s="392" t="str">
        <f t="shared" si="389"/>
        <v/>
      </c>
      <c r="AV316" s="392" t="str">
        <f t="shared" si="390"/>
        <v/>
      </c>
      <c r="AW316" s="392" t="str">
        <f t="shared" si="391"/>
        <v/>
      </c>
      <c r="AX316" s="392" t="str">
        <f t="shared" si="392"/>
        <v/>
      </c>
      <c r="AY316" s="392" t="str">
        <f t="shared" si="393"/>
        <v/>
      </c>
      <c r="AZ316" s="392" t="str">
        <f t="shared" si="394"/>
        <v/>
      </c>
      <c r="BA316" s="392" t="str">
        <f t="shared" si="395"/>
        <v/>
      </c>
      <c r="BB316" s="392" t="str">
        <f t="shared" si="396"/>
        <v/>
      </c>
      <c r="BC316" s="392" t="str">
        <f t="shared" si="397"/>
        <v/>
      </c>
      <c r="BD316" s="396" t="str">
        <f t="shared" si="398"/>
        <v/>
      </c>
      <c r="BE316" s="386">
        <f t="shared" si="399"/>
        <v>0</v>
      </c>
      <c r="BF316" s="152"/>
      <c r="BG316" s="392">
        <f t="shared" si="400"/>
        <v>0</v>
      </c>
      <c r="BH316" s="392">
        <f t="shared" si="401"/>
        <v>0</v>
      </c>
      <c r="BI316" s="405">
        <f t="shared" si="402"/>
        <v>0</v>
      </c>
      <c r="BJ316" s="406">
        <f t="shared" si="378"/>
        <v>0</v>
      </c>
      <c r="BK316" s="391" t="str">
        <f t="shared" si="379"/>
        <v>0</v>
      </c>
      <c r="BL316" s="391" t="str">
        <f t="shared" si="380"/>
        <v>0</v>
      </c>
      <c r="BM316" s="405">
        <f t="shared" si="403"/>
        <v>0</v>
      </c>
      <c r="BN316" s="405" t="str">
        <f t="shared" si="404"/>
        <v>0m0</v>
      </c>
      <c r="BO316" s="392">
        <f t="shared" si="405"/>
        <v>0</v>
      </c>
      <c r="BP316" s="392">
        <f t="shared" si="406"/>
        <v>0</v>
      </c>
      <c r="BQ316" s="405">
        <f t="shared" si="407"/>
        <v>0</v>
      </c>
      <c r="BR316" s="406">
        <f t="shared" si="408"/>
        <v>0</v>
      </c>
      <c r="BS316" s="391" t="str">
        <f t="shared" si="409"/>
        <v>0</v>
      </c>
      <c r="BT316" s="391" t="str">
        <f t="shared" si="410"/>
        <v>0</v>
      </c>
      <c r="BU316" s="405">
        <f t="shared" si="411"/>
        <v>0</v>
      </c>
      <c r="BV316" s="405" t="str">
        <f t="shared" si="412"/>
        <v>0m0</v>
      </c>
      <c r="BW316" s="392">
        <f t="shared" si="413"/>
        <v>0</v>
      </c>
      <c r="BX316" s="392">
        <f t="shared" si="414"/>
        <v>0</v>
      </c>
      <c r="BY316" s="405">
        <f t="shared" si="415"/>
        <v>0</v>
      </c>
      <c r="BZ316" s="406">
        <f t="shared" si="416"/>
        <v>0</v>
      </c>
      <c r="CA316" s="391" t="str">
        <f t="shared" si="417"/>
        <v>0</v>
      </c>
      <c r="CB316" s="391" t="str">
        <f t="shared" si="418"/>
        <v>0</v>
      </c>
      <c r="CC316" s="405">
        <f t="shared" si="419"/>
        <v>0</v>
      </c>
      <c r="CD316" s="405" t="str">
        <f t="shared" si="420"/>
        <v>0m0</v>
      </c>
      <c r="CE316" s="392">
        <f t="shared" si="421"/>
        <v>0</v>
      </c>
      <c r="CF316" s="392">
        <f t="shared" si="422"/>
        <v>0</v>
      </c>
      <c r="CG316" s="405">
        <f t="shared" si="423"/>
        <v>0</v>
      </c>
      <c r="CH316" s="406">
        <f t="shared" si="424"/>
        <v>0</v>
      </c>
      <c r="CI316" s="391" t="str">
        <f t="shared" si="425"/>
        <v>0</v>
      </c>
      <c r="CJ316" s="391" t="str">
        <f t="shared" si="426"/>
        <v>0</v>
      </c>
      <c r="CK316" s="405">
        <f t="shared" si="427"/>
        <v>0</v>
      </c>
      <c r="CL316" s="405" t="str">
        <f t="shared" si="428"/>
        <v>0m0</v>
      </c>
      <c r="CM316" s="392">
        <f t="shared" si="429"/>
        <v>0</v>
      </c>
      <c r="CN316" s="392">
        <f t="shared" si="430"/>
        <v>0</v>
      </c>
      <c r="CO316" s="405">
        <f t="shared" si="431"/>
        <v>0</v>
      </c>
      <c r="CP316" s="406">
        <f t="shared" si="432"/>
        <v>0</v>
      </c>
      <c r="CQ316" s="391" t="str">
        <f t="shared" si="433"/>
        <v>0</v>
      </c>
      <c r="CR316" s="391" t="str">
        <f t="shared" si="434"/>
        <v>0</v>
      </c>
      <c r="CS316" s="405">
        <f t="shared" si="435"/>
        <v>0</v>
      </c>
      <c r="CT316" s="405" t="str">
        <f t="shared" si="436"/>
        <v>0m0</v>
      </c>
      <c r="CU316" s="405">
        <f t="shared" si="437"/>
        <v>0</v>
      </c>
      <c r="CV316" s="405">
        <f t="shared" si="438"/>
        <v>0</v>
      </c>
      <c r="CW316" s="405">
        <f t="shared" si="439"/>
        <v>0</v>
      </c>
      <c r="CX316" s="405">
        <f t="shared" si="440"/>
        <v>0</v>
      </c>
      <c r="CY316" s="405">
        <f t="shared" si="441"/>
        <v>0</v>
      </c>
      <c r="CZ316" s="405" t="str">
        <f t="shared" si="442"/>
        <v/>
      </c>
      <c r="DA316" s="405" t="str">
        <f t="shared" si="443"/>
        <v/>
      </c>
      <c r="DB316" s="405" t="str">
        <f t="shared" si="444"/>
        <v/>
      </c>
      <c r="DC316" s="405" t="str">
        <f t="shared" si="445"/>
        <v/>
      </c>
      <c r="DD316" s="405" t="str">
        <f t="shared" si="446"/>
        <v/>
      </c>
      <c r="DE316" s="405"/>
      <c r="DG316" s="405" t="str">
        <f t="shared" si="447"/>
        <v/>
      </c>
      <c r="DH316" s="405" t="str">
        <f t="shared" si="448"/>
        <v/>
      </c>
      <c r="DI316" s="405">
        <f t="shared" si="449"/>
        <v>0</v>
      </c>
      <c r="DJ316" s="405" t="str">
        <f t="shared" si="450"/>
        <v/>
      </c>
      <c r="DK316" s="405" t="str">
        <f t="shared" si="451"/>
        <v/>
      </c>
      <c r="DL316" s="405" t="str">
        <f t="shared" si="452"/>
        <v/>
      </c>
      <c r="DM316" s="405" t="str">
        <f t="shared" si="453"/>
        <v/>
      </c>
      <c r="DN316" s="405" t="str">
        <f t="shared" si="454"/>
        <v/>
      </c>
      <c r="DO316" s="405" t="str">
        <f t="shared" si="455"/>
        <v/>
      </c>
      <c r="DS316" s="386">
        <f t="shared" si="458"/>
        <v>0</v>
      </c>
      <c r="DT316" s="386">
        <f t="shared" si="456"/>
        <v>0</v>
      </c>
      <c r="DU316" s="404">
        <f t="shared" si="457"/>
        <v>0</v>
      </c>
    </row>
    <row r="317" spans="1:125" s="404" customFormat="1" ht="18" hidden="1" customHeight="1">
      <c r="A317" s="140" t="str">
        <f t="shared" si="381"/>
        <v/>
      </c>
      <c r="B317" s="153"/>
      <c r="C317" s="31" t="str">
        <f>IF(B317="","",VLOOKUP(B317,学連登録!$C$2:$G$3000,2,FALSE))</f>
        <v/>
      </c>
      <c r="D317" s="32" t="str">
        <f>IF(B317="","",VLOOKUP(B317,学連登録!$C$2:$G$3000,3,FALSE))</f>
        <v/>
      </c>
      <c r="E317" s="33" t="str">
        <f>IF(B317="","",VLOOKUP(B317,学連登録!$C$2:$G$3000,4,FALSE))</f>
        <v/>
      </c>
      <c r="F317" s="376" t="str">
        <f>IF(B317="","",VLOOKUP(B317,学連登録!$C$2:$I$3000,7,FALSE))</f>
        <v/>
      </c>
      <c r="G317" s="154"/>
      <c r="H317" s="915"/>
      <c r="I317" s="916"/>
      <c r="J317" s="155"/>
      <c r="K317" s="887"/>
      <c r="L317" s="888"/>
      <c r="M317" s="155"/>
      <c r="N317" s="881"/>
      <c r="O317" s="882"/>
      <c r="P317" s="154"/>
      <c r="Q317" s="887"/>
      <c r="R317" s="888"/>
      <c r="S317" s="154"/>
      <c r="T317" s="887"/>
      <c r="U317" s="888"/>
      <c r="V317" s="101" t="str">
        <f>IF(B317="","",VLOOKUP(B317,学連登録!$C$2:$H$3000,6,FALSE))</f>
        <v/>
      </c>
      <c r="W317" s="370"/>
      <c r="X317" s="152"/>
      <c r="Y317" s="116" t="str">
        <f t="shared" si="459"/>
        <v/>
      </c>
      <c r="Z317" s="97" t="str">
        <f>IF(G317="","",VLOOKUP(G317,種目名!$O$5:$T$104,3,0))</f>
        <v/>
      </c>
      <c r="AA317" s="98" t="str">
        <f>IF(J317="","",VLOOKUP(J317,種目名!$O$5:$T$104,3,0))</f>
        <v/>
      </c>
      <c r="AB317" s="117" t="str">
        <f>IF(M317="","",VLOOKUP(M317,種目名!$O$5:$T$104,3,0))</f>
        <v/>
      </c>
      <c r="AC317" s="117" t="str">
        <f>IF(P317="","",VLOOKUP(AF317,種目名!$O$5:$T$104,3,0))</f>
        <v/>
      </c>
      <c r="AD317" s="118" t="str">
        <f>IF(S317="","",VLOOKUP(AI317,種目名!$O$5:$T$104,3,0))</f>
        <v/>
      </c>
      <c r="AE317" s="115">
        <f t="shared" si="460"/>
        <v>0</v>
      </c>
      <c r="AF317" s="152" t="str">
        <f t="shared" si="461"/>
        <v/>
      </c>
      <c r="AG317" s="152" t="str">
        <f t="shared" si="462"/>
        <v/>
      </c>
      <c r="AH317" s="115">
        <f t="shared" si="463"/>
        <v>0</v>
      </c>
      <c r="AI317" s="152" t="str">
        <f t="shared" si="464"/>
        <v/>
      </c>
      <c r="AJ317" s="152" t="str">
        <f t="shared" si="465"/>
        <v/>
      </c>
      <c r="AK317" s="383"/>
      <c r="AL317" s="166">
        <f t="shared" si="382"/>
        <v>0</v>
      </c>
      <c r="AM317" s="392">
        <f t="shared" si="383"/>
        <v>0</v>
      </c>
      <c r="AN317" s="392">
        <f>COUNTIF($B$12:B317,B317)</f>
        <v>0</v>
      </c>
      <c r="AO317" s="392"/>
      <c r="AP317" s="392" t="str">
        <f t="shared" si="384"/>
        <v/>
      </c>
      <c r="AQ317" s="392" t="str">
        <f t="shared" si="385"/>
        <v/>
      </c>
      <c r="AR317" s="392" t="str">
        <f t="shared" si="386"/>
        <v/>
      </c>
      <c r="AS317" s="392" t="str">
        <f t="shared" si="387"/>
        <v/>
      </c>
      <c r="AT317" s="392">
        <f t="shared" si="388"/>
        <v>0</v>
      </c>
      <c r="AU317" s="392" t="str">
        <f t="shared" si="389"/>
        <v/>
      </c>
      <c r="AV317" s="392" t="str">
        <f t="shared" si="390"/>
        <v/>
      </c>
      <c r="AW317" s="392" t="str">
        <f t="shared" si="391"/>
        <v/>
      </c>
      <c r="AX317" s="392" t="str">
        <f t="shared" si="392"/>
        <v/>
      </c>
      <c r="AY317" s="392" t="str">
        <f t="shared" si="393"/>
        <v/>
      </c>
      <c r="AZ317" s="392" t="str">
        <f t="shared" si="394"/>
        <v/>
      </c>
      <c r="BA317" s="392" t="str">
        <f t="shared" si="395"/>
        <v/>
      </c>
      <c r="BB317" s="392" t="str">
        <f t="shared" si="396"/>
        <v/>
      </c>
      <c r="BC317" s="392" t="str">
        <f t="shared" si="397"/>
        <v/>
      </c>
      <c r="BD317" s="396" t="str">
        <f t="shared" si="398"/>
        <v/>
      </c>
      <c r="BE317" s="386">
        <f t="shared" si="399"/>
        <v>0</v>
      </c>
      <c r="BF317" s="152"/>
      <c r="BG317" s="392">
        <f t="shared" si="400"/>
        <v>0</v>
      </c>
      <c r="BH317" s="392">
        <f t="shared" si="401"/>
        <v>0</v>
      </c>
      <c r="BI317" s="405">
        <f t="shared" si="402"/>
        <v>0</v>
      </c>
      <c r="BJ317" s="406">
        <f t="shared" si="378"/>
        <v>0</v>
      </c>
      <c r="BK317" s="391" t="str">
        <f t="shared" si="379"/>
        <v>0</v>
      </c>
      <c r="BL317" s="391" t="str">
        <f t="shared" si="380"/>
        <v>0</v>
      </c>
      <c r="BM317" s="405">
        <f t="shared" si="403"/>
        <v>0</v>
      </c>
      <c r="BN317" s="405" t="str">
        <f t="shared" si="404"/>
        <v>0m0</v>
      </c>
      <c r="BO317" s="392">
        <f t="shared" si="405"/>
        <v>0</v>
      </c>
      <c r="BP317" s="392">
        <f t="shared" si="406"/>
        <v>0</v>
      </c>
      <c r="BQ317" s="405">
        <f t="shared" si="407"/>
        <v>0</v>
      </c>
      <c r="BR317" s="406">
        <f t="shared" si="408"/>
        <v>0</v>
      </c>
      <c r="BS317" s="391" t="str">
        <f t="shared" si="409"/>
        <v>0</v>
      </c>
      <c r="BT317" s="391" t="str">
        <f t="shared" si="410"/>
        <v>0</v>
      </c>
      <c r="BU317" s="405">
        <f t="shared" si="411"/>
        <v>0</v>
      </c>
      <c r="BV317" s="405" t="str">
        <f t="shared" si="412"/>
        <v>0m0</v>
      </c>
      <c r="BW317" s="392">
        <f t="shared" si="413"/>
        <v>0</v>
      </c>
      <c r="BX317" s="392">
        <f t="shared" si="414"/>
        <v>0</v>
      </c>
      <c r="BY317" s="405">
        <f t="shared" si="415"/>
        <v>0</v>
      </c>
      <c r="BZ317" s="406">
        <f t="shared" si="416"/>
        <v>0</v>
      </c>
      <c r="CA317" s="391" t="str">
        <f t="shared" si="417"/>
        <v>0</v>
      </c>
      <c r="CB317" s="391" t="str">
        <f t="shared" si="418"/>
        <v>0</v>
      </c>
      <c r="CC317" s="405">
        <f t="shared" si="419"/>
        <v>0</v>
      </c>
      <c r="CD317" s="405" t="str">
        <f t="shared" si="420"/>
        <v>0m0</v>
      </c>
      <c r="CE317" s="392">
        <f t="shared" si="421"/>
        <v>0</v>
      </c>
      <c r="CF317" s="392">
        <f t="shared" si="422"/>
        <v>0</v>
      </c>
      <c r="CG317" s="405">
        <f t="shared" si="423"/>
        <v>0</v>
      </c>
      <c r="CH317" s="406">
        <f t="shared" si="424"/>
        <v>0</v>
      </c>
      <c r="CI317" s="391" t="str">
        <f t="shared" si="425"/>
        <v>0</v>
      </c>
      <c r="CJ317" s="391" t="str">
        <f t="shared" si="426"/>
        <v>0</v>
      </c>
      <c r="CK317" s="405">
        <f t="shared" si="427"/>
        <v>0</v>
      </c>
      <c r="CL317" s="405" t="str">
        <f t="shared" si="428"/>
        <v>0m0</v>
      </c>
      <c r="CM317" s="392">
        <f t="shared" si="429"/>
        <v>0</v>
      </c>
      <c r="CN317" s="392">
        <f t="shared" si="430"/>
        <v>0</v>
      </c>
      <c r="CO317" s="405">
        <f t="shared" si="431"/>
        <v>0</v>
      </c>
      <c r="CP317" s="406">
        <f t="shared" si="432"/>
        <v>0</v>
      </c>
      <c r="CQ317" s="391" t="str">
        <f t="shared" si="433"/>
        <v>0</v>
      </c>
      <c r="CR317" s="391" t="str">
        <f t="shared" si="434"/>
        <v>0</v>
      </c>
      <c r="CS317" s="405">
        <f t="shared" si="435"/>
        <v>0</v>
      </c>
      <c r="CT317" s="405" t="str">
        <f t="shared" si="436"/>
        <v>0m0</v>
      </c>
      <c r="CU317" s="405">
        <f t="shared" si="437"/>
        <v>0</v>
      </c>
      <c r="CV317" s="405">
        <f t="shared" si="438"/>
        <v>0</v>
      </c>
      <c r="CW317" s="405">
        <f t="shared" si="439"/>
        <v>0</v>
      </c>
      <c r="CX317" s="405">
        <f t="shared" si="440"/>
        <v>0</v>
      </c>
      <c r="CY317" s="405">
        <f t="shared" si="441"/>
        <v>0</v>
      </c>
      <c r="CZ317" s="405" t="str">
        <f t="shared" si="442"/>
        <v/>
      </c>
      <c r="DA317" s="405" t="str">
        <f t="shared" si="443"/>
        <v/>
      </c>
      <c r="DB317" s="405" t="str">
        <f t="shared" si="444"/>
        <v/>
      </c>
      <c r="DC317" s="405" t="str">
        <f t="shared" si="445"/>
        <v/>
      </c>
      <c r="DD317" s="405" t="str">
        <f t="shared" si="446"/>
        <v/>
      </c>
      <c r="DE317" s="405"/>
      <c r="DG317" s="405" t="str">
        <f t="shared" si="447"/>
        <v/>
      </c>
      <c r="DH317" s="405" t="str">
        <f t="shared" si="448"/>
        <v/>
      </c>
      <c r="DI317" s="405">
        <f t="shared" si="449"/>
        <v>0</v>
      </c>
      <c r="DJ317" s="405" t="str">
        <f t="shared" si="450"/>
        <v/>
      </c>
      <c r="DK317" s="405" t="str">
        <f t="shared" si="451"/>
        <v/>
      </c>
      <c r="DL317" s="405" t="str">
        <f t="shared" si="452"/>
        <v/>
      </c>
      <c r="DM317" s="405" t="str">
        <f t="shared" si="453"/>
        <v/>
      </c>
      <c r="DN317" s="405" t="str">
        <f t="shared" si="454"/>
        <v/>
      </c>
      <c r="DO317" s="405" t="str">
        <f t="shared" si="455"/>
        <v/>
      </c>
      <c r="DS317" s="386">
        <f t="shared" si="458"/>
        <v>0</v>
      </c>
      <c r="DT317" s="386">
        <f t="shared" si="456"/>
        <v>0</v>
      </c>
      <c r="DU317" s="404">
        <f t="shared" si="457"/>
        <v>0</v>
      </c>
    </row>
    <row r="318" spans="1:125" s="404" customFormat="1" ht="18" hidden="1" customHeight="1">
      <c r="A318" s="140" t="str">
        <f t="shared" si="381"/>
        <v/>
      </c>
      <c r="B318" s="153"/>
      <c r="C318" s="31" t="str">
        <f>IF(B318="","",VLOOKUP(B318,学連登録!$C$2:$G$3000,2,FALSE))</f>
        <v/>
      </c>
      <c r="D318" s="32" t="str">
        <f>IF(B318="","",VLOOKUP(B318,学連登録!$C$2:$G$3000,3,FALSE))</f>
        <v/>
      </c>
      <c r="E318" s="33" t="str">
        <f>IF(B318="","",VLOOKUP(B318,学連登録!$C$2:$G$3000,4,FALSE))</f>
        <v/>
      </c>
      <c r="F318" s="376" t="str">
        <f>IF(B318="","",VLOOKUP(B318,学連登録!$C$2:$I$3000,7,FALSE))</f>
        <v/>
      </c>
      <c r="G318" s="154"/>
      <c r="H318" s="915"/>
      <c r="I318" s="916"/>
      <c r="J318" s="155"/>
      <c r="K318" s="887"/>
      <c r="L318" s="888"/>
      <c r="M318" s="155"/>
      <c r="N318" s="881"/>
      <c r="O318" s="882"/>
      <c r="P318" s="154"/>
      <c r="Q318" s="887"/>
      <c r="R318" s="888"/>
      <c r="S318" s="154"/>
      <c r="T318" s="887"/>
      <c r="U318" s="888"/>
      <c r="V318" s="101" t="str">
        <f>IF(B318="","",VLOOKUP(B318,学連登録!$C$2:$H$3000,6,FALSE))</f>
        <v/>
      </c>
      <c r="W318" s="370"/>
      <c r="X318" s="152"/>
      <c r="Y318" s="116" t="str">
        <f t="shared" si="459"/>
        <v/>
      </c>
      <c r="Z318" s="97" t="str">
        <f>IF(G318="","",VLOOKUP(G318,種目名!$O$5:$T$104,3,0))</f>
        <v/>
      </c>
      <c r="AA318" s="98" t="str">
        <f>IF(J318="","",VLOOKUP(J318,種目名!$O$5:$T$104,3,0))</f>
        <v/>
      </c>
      <c r="AB318" s="117" t="str">
        <f>IF(M318="","",VLOOKUP(M318,種目名!$O$5:$T$104,3,0))</f>
        <v/>
      </c>
      <c r="AC318" s="117" t="str">
        <f>IF(P318="","",VLOOKUP(AF318,種目名!$O$5:$T$104,3,0))</f>
        <v/>
      </c>
      <c r="AD318" s="118" t="str">
        <f>IF(S318="","",VLOOKUP(AI318,種目名!$O$5:$T$104,3,0))</f>
        <v/>
      </c>
      <c r="AE318" s="115">
        <f t="shared" si="460"/>
        <v>0</v>
      </c>
      <c r="AF318" s="152" t="str">
        <f t="shared" si="461"/>
        <v/>
      </c>
      <c r="AG318" s="152" t="str">
        <f t="shared" si="462"/>
        <v/>
      </c>
      <c r="AH318" s="115">
        <f t="shared" si="463"/>
        <v>0</v>
      </c>
      <c r="AI318" s="152" t="str">
        <f t="shared" si="464"/>
        <v/>
      </c>
      <c r="AJ318" s="152" t="str">
        <f t="shared" si="465"/>
        <v/>
      </c>
      <c r="AK318" s="383"/>
      <c r="AL318" s="166">
        <f t="shared" si="382"/>
        <v>0</v>
      </c>
      <c r="AM318" s="392">
        <f t="shared" si="383"/>
        <v>0</v>
      </c>
      <c r="AN318" s="392">
        <f>COUNTIF($B$12:B318,B318)</f>
        <v>0</v>
      </c>
      <c r="AO318" s="392"/>
      <c r="AP318" s="392" t="str">
        <f t="shared" si="384"/>
        <v/>
      </c>
      <c r="AQ318" s="392" t="str">
        <f t="shared" si="385"/>
        <v/>
      </c>
      <c r="AR318" s="392" t="str">
        <f t="shared" si="386"/>
        <v/>
      </c>
      <c r="AS318" s="392" t="str">
        <f t="shared" si="387"/>
        <v/>
      </c>
      <c r="AT318" s="392">
        <f t="shared" si="388"/>
        <v>0</v>
      </c>
      <c r="AU318" s="392" t="str">
        <f t="shared" si="389"/>
        <v/>
      </c>
      <c r="AV318" s="392" t="str">
        <f t="shared" si="390"/>
        <v/>
      </c>
      <c r="AW318" s="392" t="str">
        <f t="shared" si="391"/>
        <v/>
      </c>
      <c r="AX318" s="392" t="str">
        <f t="shared" si="392"/>
        <v/>
      </c>
      <c r="AY318" s="392" t="str">
        <f t="shared" si="393"/>
        <v/>
      </c>
      <c r="AZ318" s="392" t="str">
        <f t="shared" si="394"/>
        <v/>
      </c>
      <c r="BA318" s="392" t="str">
        <f t="shared" si="395"/>
        <v/>
      </c>
      <c r="BB318" s="392" t="str">
        <f t="shared" si="396"/>
        <v/>
      </c>
      <c r="BC318" s="392" t="str">
        <f t="shared" si="397"/>
        <v/>
      </c>
      <c r="BD318" s="396" t="str">
        <f t="shared" si="398"/>
        <v/>
      </c>
      <c r="BE318" s="386">
        <f t="shared" si="399"/>
        <v>0</v>
      </c>
      <c r="BF318" s="152"/>
      <c r="BG318" s="392">
        <f t="shared" si="400"/>
        <v>0</v>
      </c>
      <c r="BH318" s="392">
        <f t="shared" si="401"/>
        <v>0</v>
      </c>
      <c r="BI318" s="405">
        <f t="shared" si="402"/>
        <v>0</v>
      </c>
      <c r="BJ318" s="406">
        <f t="shared" si="378"/>
        <v>0</v>
      </c>
      <c r="BK318" s="391" t="str">
        <f t="shared" si="379"/>
        <v>0</v>
      </c>
      <c r="BL318" s="391" t="str">
        <f t="shared" si="380"/>
        <v>0</v>
      </c>
      <c r="BM318" s="405">
        <f t="shared" si="403"/>
        <v>0</v>
      </c>
      <c r="BN318" s="405" t="str">
        <f t="shared" si="404"/>
        <v>0m0</v>
      </c>
      <c r="BO318" s="392">
        <f t="shared" si="405"/>
        <v>0</v>
      </c>
      <c r="BP318" s="392">
        <f t="shared" si="406"/>
        <v>0</v>
      </c>
      <c r="BQ318" s="405">
        <f t="shared" si="407"/>
        <v>0</v>
      </c>
      <c r="BR318" s="406">
        <f t="shared" si="408"/>
        <v>0</v>
      </c>
      <c r="BS318" s="391" t="str">
        <f t="shared" si="409"/>
        <v>0</v>
      </c>
      <c r="BT318" s="391" t="str">
        <f t="shared" si="410"/>
        <v>0</v>
      </c>
      <c r="BU318" s="405">
        <f t="shared" si="411"/>
        <v>0</v>
      </c>
      <c r="BV318" s="405" t="str">
        <f t="shared" si="412"/>
        <v>0m0</v>
      </c>
      <c r="BW318" s="392">
        <f t="shared" si="413"/>
        <v>0</v>
      </c>
      <c r="BX318" s="392">
        <f t="shared" si="414"/>
        <v>0</v>
      </c>
      <c r="BY318" s="405">
        <f t="shared" si="415"/>
        <v>0</v>
      </c>
      <c r="BZ318" s="406">
        <f t="shared" si="416"/>
        <v>0</v>
      </c>
      <c r="CA318" s="391" t="str">
        <f t="shared" si="417"/>
        <v>0</v>
      </c>
      <c r="CB318" s="391" t="str">
        <f t="shared" si="418"/>
        <v>0</v>
      </c>
      <c r="CC318" s="405">
        <f t="shared" si="419"/>
        <v>0</v>
      </c>
      <c r="CD318" s="405" t="str">
        <f t="shared" si="420"/>
        <v>0m0</v>
      </c>
      <c r="CE318" s="392">
        <f t="shared" si="421"/>
        <v>0</v>
      </c>
      <c r="CF318" s="392">
        <f t="shared" si="422"/>
        <v>0</v>
      </c>
      <c r="CG318" s="405">
        <f t="shared" si="423"/>
        <v>0</v>
      </c>
      <c r="CH318" s="406">
        <f t="shared" si="424"/>
        <v>0</v>
      </c>
      <c r="CI318" s="391" t="str">
        <f t="shared" si="425"/>
        <v>0</v>
      </c>
      <c r="CJ318" s="391" t="str">
        <f t="shared" si="426"/>
        <v>0</v>
      </c>
      <c r="CK318" s="405">
        <f t="shared" si="427"/>
        <v>0</v>
      </c>
      <c r="CL318" s="405" t="str">
        <f t="shared" si="428"/>
        <v>0m0</v>
      </c>
      <c r="CM318" s="392">
        <f t="shared" si="429"/>
        <v>0</v>
      </c>
      <c r="CN318" s="392">
        <f t="shared" si="430"/>
        <v>0</v>
      </c>
      <c r="CO318" s="405">
        <f t="shared" si="431"/>
        <v>0</v>
      </c>
      <c r="CP318" s="406">
        <f t="shared" si="432"/>
        <v>0</v>
      </c>
      <c r="CQ318" s="391" t="str">
        <f t="shared" si="433"/>
        <v>0</v>
      </c>
      <c r="CR318" s="391" t="str">
        <f t="shared" si="434"/>
        <v>0</v>
      </c>
      <c r="CS318" s="405">
        <f t="shared" si="435"/>
        <v>0</v>
      </c>
      <c r="CT318" s="405" t="str">
        <f t="shared" si="436"/>
        <v>0m0</v>
      </c>
      <c r="CU318" s="405">
        <f t="shared" si="437"/>
        <v>0</v>
      </c>
      <c r="CV318" s="405">
        <f t="shared" si="438"/>
        <v>0</v>
      </c>
      <c r="CW318" s="405">
        <f t="shared" si="439"/>
        <v>0</v>
      </c>
      <c r="CX318" s="405">
        <f t="shared" si="440"/>
        <v>0</v>
      </c>
      <c r="CY318" s="405">
        <f t="shared" si="441"/>
        <v>0</v>
      </c>
      <c r="CZ318" s="405" t="str">
        <f t="shared" si="442"/>
        <v/>
      </c>
      <c r="DA318" s="405" t="str">
        <f t="shared" si="443"/>
        <v/>
      </c>
      <c r="DB318" s="405" t="str">
        <f t="shared" si="444"/>
        <v/>
      </c>
      <c r="DC318" s="405" t="str">
        <f t="shared" si="445"/>
        <v/>
      </c>
      <c r="DD318" s="405" t="str">
        <f t="shared" si="446"/>
        <v/>
      </c>
      <c r="DE318" s="405"/>
      <c r="DG318" s="405" t="str">
        <f t="shared" si="447"/>
        <v/>
      </c>
      <c r="DH318" s="405" t="str">
        <f t="shared" si="448"/>
        <v/>
      </c>
      <c r="DI318" s="405">
        <f t="shared" si="449"/>
        <v>0</v>
      </c>
      <c r="DJ318" s="405" t="str">
        <f t="shared" si="450"/>
        <v/>
      </c>
      <c r="DK318" s="405" t="str">
        <f t="shared" si="451"/>
        <v/>
      </c>
      <c r="DL318" s="405" t="str">
        <f t="shared" si="452"/>
        <v/>
      </c>
      <c r="DM318" s="405" t="str">
        <f t="shared" si="453"/>
        <v/>
      </c>
      <c r="DN318" s="405" t="str">
        <f t="shared" si="454"/>
        <v/>
      </c>
      <c r="DO318" s="405" t="str">
        <f t="shared" si="455"/>
        <v/>
      </c>
      <c r="DS318" s="386">
        <f t="shared" si="458"/>
        <v>0</v>
      </c>
      <c r="DT318" s="386">
        <f t="shared" si="456"/>
        <v>0</v>
      </c>
      <c r="DU318" s="404">
        <f t="shared" si="457"/>
        <v>0</v>
      </c>
    </row>
    <row r="319" spans="1:125" s="404" customFormat="1" ht="18" hidden="1" customHeight="1">
      <c r="A319" s="140" t="str">
        <f t="shared" si="381"/>
        <v/>
      </c>
      <c r="B319" s="153"/>
      <c r="C319" s="31" t="str">
        <f>IF(B319="","",VLOOKUP(B319,学連登録!$C$2:$G$3000,2,FALSE))</f>
        <v/>
      </c>
      <c r="D319" s="32" t="str">
        <f>IF(B319="","",VLOOKUP(B319,学連登録!$C$2:$G$3000,3,FALSE))</f>
        <v/>
      </c>
      <c r="E319" s="33" t="str">
        <f>IF(B319="","",VLOOKUP(B319,学連登録!$C$2:$G$3000,4,FALSE))</f>
        <v/>
      </c>
      <c r="F319" s="376" t="str">
        <f>IF(B319="","",VLOOKUP(B319,学連登録!$C$2:$I$3000,7,FALSE))</f>
        <v/>
      </c>
      <c r="G319" s="154"/>
      <c r="H319" s="915"/>
      <c r="I319" s="916"/>
      <c r="J319" s="155"/>
      <c r="K319" s="887"/>
      <c r="L319" s="888"/>
      <c r="M319" s="155"/>
      <c r="N319" s="881"/>
      <c r="O319" s="882"/>
      <c r="P319" s="154"/>
      <c r="Q319" s="887"/>
      <c r="R319" s="888"/>
      <c r="S319" s="154"/>
      <c r="T319" s="887"/>
      <c r="U319" s="888"/>
      <c r="V319" s="101" t="str">
        <f>IF(B319="","",VLOOKUP(B319,学連登録!$C$2:$H$3000,6,FALSE))</f>
        <v/>
      </c>
      <c r="W319" s="370"/>
      <c r="X319" s="152"/>
      <c r="Y319" s="116" t="str">
        <f t="shared" si="459"/>
        <v/>
      </c>
      <c r="Z319" s="97" t="str">
        <f>IF(G319="","",VLOOKUP(G319,種目名!$O$5:$T$104,3,0))</f>
        <v/>
      </c>
      <c r="AA319" s="98" t="str">
        <f>IF(J319="","",VLOOKUP(J319,種目名!$O$5:$T$104,3,0))</f>
        <v/>
      </c>
      <c r="AB319" s="117" t="str">
        <f>IF(M319="","",VLOOKUP(M319,種目名!$O$5:$T$104,3,0))</f>
        <v/>
      </c>
      <c r="AC319" s="117" t="str">
        <f>IF(P319="","",VLOOKUP(AF319,種目名!$O$5:$T$104,3,0))</f>
        <v/>
      </c>
      <c r="AD319" s="118" t="str">
        <f>IF(S319="","",VLOOKUP(AI319,種目名!$O$5:$T$104,3,0))</f>
        <v/>
      </c>
      <c r="AE319" s="115">
        <f t="shared" si="460"/>
        <v>0</v>
      </c>
      <c r="AF319" s="152" t="str">
        <f t="shared" si="461"/>
        <v/>
      </c>
      <c r="AG319" s="152" t="str">
        <f t="shared" si="462"/>
        <v/>
      </c>
      <c r="AH319" s="115">
        <f t="shared" si="463"/>
        <v>0</v>
      </c>
      <c r="AI319" s="152" t="str">
        <f t="shared" si="464"/>
        <v/>
      </c>
      <c r="AJ319" s="152" t="str">
        <f t="shared" si="465"/>
        <v/>
      </c>
      <c r="AK319" s="383"/>
      <c r="AL319" s="166">
        <f t="shared" si="382"/>
        <v>0</v>
      </c>
      <c r="AM319" s="392">
        <f t="shared" si="383"/>
        <v>0</v>
      </c>
      <c r="AN319" s="392">
        <f>COUNTIF($B$12:B319,B319)</f>
        <v>0</v>
      </c>
      <c r="AO319" s="392"/>
      <c r="AP319" s="392" t="str">
        <f t="shared" si="384"/>
        <v/>
      </c>
      <c r="AQ319" s="392" t="str">
        <f t="shared" si="385"/>
        <v/>
      </c>
      <c r="AR319" s="392" t="str">
        <f t="shared" si="386"/>
        <v/>
      </c>
      <c r="AS319" s="392" t="str">
        <f t="shared" si="387"/>
        <v/>
      </c>
      <c r="AT319" s="392">
        <f t="shared" si="388"/>
        <v>0</v>
      </c>
      <c r="AU319" s="392" t="str">
        <f t="shared" si="389"/>
        <v/>
      </c>
      <c r="AV319" s="392" t="str">
        <f t="shared" si="390"/>
        <v/>
      </c>
      <c r="AW319" s="392" t="str">
        <f t="shared" si="391"/>
        <v/>
      </c>
      <c r="AX319" s="392" t="str">
        <f t="shared" si="392"/>
        <v/>
      </c>
      <c r="AY319" s="392" t="str">
        <f t="shared" si="393"/>
        <v/>
      </c>
      <c r="AZ319" s="392" t="str">
        <f t="shared" si="394"/>
        <v/>
      </c>
      <c r="BA319" s="392" t="str">
        <f t="shared" si="395"/>
        <v/>
      </c>
      <c r="BB319" s="392" t="str">
        <f t="shared" si="396"/>
        <v/>
      </c>
      <c r="BC319" s="392" t="str">
        <f t="shared" si="397"/>
        <v/>
      </c>
      <c r="BD319" s="396" t="str">
        <f t="shared" si="398"/>
        <v/>
      </c>
      <c r="BE319" s="386">
        <f t="shared" si="399"/>
        <v>0</v>
      </c>
      <c r="BF319" s="152"/>
      <c r="BG319" s="392">
        <f t="shared" si="400"/>
        <v>0</v>
      </c>
      <c r="BH319" s="392">
        <f t="shared" si="401"/>
        <v>0</v>
      </c>
      <c r="BI319" s="405">
        <f t="shared" si="402"/>
        <v>0</v>
      </c>
      <c r="BJ319" s="406">
        <f t="shared" si="378"/>
        <v>0</v>
      </c>
      <c r="BK319" s="391" t="str">
        <f t="shared" si="379"/>
        <v>0</v>
      </c>
      <c r="BL319" s="391" t="str">
        <f t="shared" si="380"/>
        <v>0</v>
      </c>
      <c r="BM319" s="405">
        <f t="shared" si="403"/>
        <v>0</v>
      </c>
      <c r="BN319" s="405" t="str">
        <f t="shared" si="404"/>
        <v>0m0</v>
      </c>
      <c r="BO319" s="392">
        <f t="shared" si="405"/>
        <v>0</v>
      </c>
      <c r="BP319" s="392">
        <f t="shared" si="406"/>
        <v>0</v>
      </c>
      <c r="BQ319" s="405">
        <f t="shared" si="407"/>
        <v>0</v>
      </c>
      <c r="BR319" s="406">
        <f t="shared" si="408"/>
        <v>0</v>
      </c>
      <c r="BS319" s="391" t="str">
        <f t="shared" si="409"/>
        <v>0</v>
      </c>
      <c r="BT319" s="391" t="str">
        <f t="shared" si="410"/>
        <v>0</v>
      </c>
      <c r="BU319" s="405">
        <f t="shared" si="411"/>
        <v>0</v>
      </c>
      <c r="BV319" s="405" t="str">
        <f t="shared" si="412"/>
        <v>0m0</v>
      </c>
      <c r="BW319" s="392">
        <f t="shared" si="413"/>
        <v>0</v>
      </c>
      <c r="BX319" s="392">
        <f t="shared" si="414"/>
        <v>0</v>
      </c>
      <c r="BY319" s="405">
        <f t="shared" si="415"/>
        <v>0</v>
      </c>
      <c r="BZ319" s="406">
        <f t="shared" si="416"/>
        <v>0</v>
      </c>
      <c r="CA319" s="391" t="str">
        <f t="shared" si="417"/>
        <v>0</v>
      </c>
      <c r="CB319" s="391" t="str">
        <f t="shared" si="418"/>
        <v>0</v>
      </c>
      <c r="CC319" s="405">
        <f t="shared" si="419"/>
        <v>0</v>
      </c>
      <c r="CD319" s="405" t="str">
        <f t="shared" si="420"/>
        <v>0m0</v>
      </c>
      <c r="CE319" s="392">
        <f t="shared" si="421"/>
        <v>0</v>
      </c>
      <c r="CF319" s="392">
        <f t="shared" si="422"/>
        <v>0</v>
      </c>
      <c r="CG319" s="405">
        <f t="shared" si="423"/>
        <v>0</v>
      </c>
      <c r="CH319" s="406">
        <f t="shared" si="424"/>
        <v>0</v>
      </c>
      <c r="CI319" s="391" t="str">
        <f t="shared" si="425"/>
        <v>0</v>
      </c>
      <c r="CJ319" s="391" t="str">
        <f t="shared" si="426"/>
        <v>0</v>
      </c>
      <c r="CK319" s="405">
        <f t="shared" si="427"/>
        <v>0</v>
      </c>
      <c r="CL319" s="405" t="str">
        <f t="shared" si="428"/>
        <v>0m0</v>
      </c>
      <c r="CM319" s="392">
        <f t="shared" si="429"/>
        <v>0</v>
      </c>
      <c r="CN319" s="392">
        <f t="shared" si="430"/>
        <v>0</v>
      </c>
      <c r="CO319" s="405">
        <f t="shared" si="431"/>
        <v>0</v>
      </c>
      <c r="CP319" s="406">
        <f t="shared" si="432"/>
        <v>0</v>
      </c>
      <c r="CQ319" s="391" t="str">
        <f t="shared" si="433"/>
        <v>0</v>
      </c>
      <c r="CR319" s="391" t="str">
        <f t="shared" si="434"/>
        <v>0</v>
      </c>
      <c r="CS319" s="405">
        <f t="shared" si="435"/>
        <v>0</v>
      </c>
      <c r="CT319" s="405" t="str">
        <f t="shared" si="436"/>
        <v>0m0</v>
      </c>
      <c r="CU319" s="405">
        <f t="shared" si="437"/>
        <v>0</v>
      </c>
      <c r="CV319" s="405">
        <f t="shared" si="438"/>
        <v>0</v>
      </c>
      <c r="CW319" s="405">
        <f t="shared" si="439"/>
        <v>0</v>
      </c>
      <c r="CX319" s="405">
        <f t="shared" si="440"/>
        <v>0</v>
      </c>
      <c r="CY319" s="405">
        <f t="shared" si="441"/>
        <v>0</v>
      </c>
      <c r="CZ319" s="405" t="str">
        <f t="shared" si="442"/>
        <v/>
      </c>
      <c r="DA319" s="405" t="str">
        <f t="shared" si="443"/>
        <v/>
      </c>
      <c r="DB319" s="405" t="str">
        <f t="shared" si="444"/>
        <v/>
      </c>
      <c r="DC319" s="405" t="str">
        <f t="shared" si="445"/>
        <v/>
      </c>
      <c r="DD319" s="405" t="str">
        <f t="shared" si="446"/>
        <v/>
      </c>
      <c r="DE319" s="405"/>
      <c r="DG319" s="405" t="str">
        <f t="shared" si="447"/>
        <v/>
      </c>
      <c r="DH319" s="405" t="str">
        <f t="shared" si="448"/>
        <v/>
      </c>
      <c r="DI319" s="405">
        <f t="shared" si="449"/>
        <v>0</v>
      </c>
      <c r="DJ319" s="405" t="str">
        <f t="shared" si="450"/>
        <v/>
      </c>
      <c r="DK319" s="405" t="str">
        <f t="shared" si="451"/>
        <v/>
      </c>
      <c r="DL319" s="405" t="str">
        <f t="shared" si="452"/>
        <v/>
      </c>
      <c r="DM319" s="405" t="str">
        <f t="shared" si="453"/>
        <v/>
      </c>
      <c r="DN319" s="405" t="str">
        <f t="shared" si="454"/>
        <v/>
      </c>
      <c r="DO319" s="405" t="str">
        <f t="shared" si="455"/>
        <v/>
      </c>
      <c r="DS319" s="386">
        <f t="shared" si="458"/>
        <v>0</v>
      </c>
      <c r="DT319" s="386">
        <f t="shared" si="456"/>
        <v>0</v>
      </c>
      <c r="DU319" s="404">
        <f t="shared" si="457"/>
        <v>0</v>
      </c>
    </row>
    <row r="320" spans="1:125" s="404" customFormat="1" ht="18" hidden="1" customHeight="1">
      <c r="A320" s="140" t="str">
        <f t="shared" si="381"/>
        <v/>
      </c>
      <c r="B320" s="153"/>
      <c r="C320" s="31" t="str">
        <f>IF(B320="","",VLOOKUP(B320,学連登録!$C$2:$G$3000,2,FALSE))</f>
        <v/>
      </c>
      <c r="D320" s="32" t="str">
        <f>IF(B320="","",VLOOKUP(B320,学連登録!$C$2:$G$3000,3,FALSE))</f>
        <v/>
      </c>
      <c r="E320" s="33" t="str">
        <f>IF(B320="","",VLOOKUP(B320,学連登録!$C$2:$G$3000,4,FALSE))</f>
        <v/>
      </c>
      <c r="F320" s="376" t="str">
        <f>IF(B320="","",VLOOKUP(B320,学連登録!$C$2:$I$3000,7,FALSE))</f>
        <v/>
      </c>
      <c r="G320" s="154"/>
      <c r="H320" s="915"/>
      <c r="I320" s="916"/>
      <c r="J320" s="155"/>
      <c r="K320" s="887"/>
      <c r="L320" s="888"/>
      <c r="M320" s="155"/>
      <c r="N320" s="881"/>
      <c r="O320" s="882"/>
      <c r="P320" s="154"/>
      <c r="Q320" s="887"/>
      <c r="R320" s="888"/>
      <c r="S320" s="154"/>
      <c r="T320" s="887"/>
      <c r="U320" s="888"/>
      <c r="V320" s="101" t="str">
        <f>IF(B320="","",VLOOKUP(B320,学連登録!$C$2:$H$3000,6,FALSE))</f>
        <v/>
      </c>
      <c r="W320" s="370"/>
      <c r="X320" s="152"/>
      <c r="Y320" s="116" t="str">
        <f t="shared" si="459"/>
        <v/>
      </c>
      <c r="Z320" s="97" t="str">
        <f>IF(G320="","",VLOOKUP(G320,種目名!$O$5:$T$104,3,0))</f>
        <v/>
      </c>
      <c r="AA320" s="98" t="str">
        <f>IF(J320="","",VLOOKUP(J320,種目名!$O$5:$T$104,3,0))</f>
        <v/>
      </c>
      <c r="AB320" s="117" t="str">
        <f>IF(M320="","",VLOOKUP(M320,種目名!$O$5:$T$104,3,0))</f>
        <v/>
      </c>
      <c r="AC320" s="117" t="str">
        <f>IF(P320="","",VLOOKUP(AF320,種目名!$O$5:$T$104,3,0))</f>
        <v/>
      </c>
      <c r="AD320" s="118" t="str">
        <f>IF(S320="","",VLOOKUP(AI320,種目名!$O$5:$T$104,3,0))</f>
        <v/>
      </c>
      <c r="AE320" s="115">
        <f t="shared" si="460"/>
        <v>0</v>
      </c>
      <c r="AF320" s="152" t="str">
        <f t="shared" si="461"/>
        <v/>
      </c>
      <c r="AG320" s="152" t="str">
        <f t="shared" si="462"/>
        <v/>
      </c>
      <c r="AH320" s="115">
        <f t="shared" si="463"/>
        <v>0</v>
      </c>
      <c r="AI320" s="152" t="str">
        <f t="shared" si="464"/>
        <v/>
      </c>
      <c r="AJ320" s="152" t="str">
        <f t="shared" si="465"/>
        <v/>
      </c>
      <c r="AK320" s="383"/>
      <c r="AL320" s="166">
        <f t="shared" si="382"/>
        <v>0</v>
      </c>
      <c r="AM320" s="392">
        <f t="shared" si="383"/>
        <v>0</v>
      </c>
      <c r="AN320" s="392">
        <f>COUNTIF($B$12:B320,B320)</f>
        <v>0</v>
      </c>
      <c r="AO320" s="392"/>
      <c r="AP320" s="392" t="str">
        <f t="shared" si="384"/>
        <v/>
      </c>
      <c r="AQ320" s="392" t="str">
        <f t="shared" si="385"/>
        <v/>
      </c>
      <c r="AR320" s="392" t="str">
        <f t="shared" si="386"/>
        <v/>
      </c>
      <c r="AS320" s="392" t="str">
        <f t="shared" si="387"/>
        <v/>
      </c>
      <c r="AT320" s="392">
        <f t="shared" si="388"/>
        <v>0</v>
      </c>
      <c r="AU320" s="392" t="str">
        <f t="shared" si="389"/>
        <v/>
      </c>
      <c r="AV320" s="392" t="str">
        <f t="shared" si="390"/>
        <v/>
      </c>
      <c r="AW320" s="392" t="str">
        <f t="shared" si="391"/>
        <v/>
      </c>
      <c r="AX320" s="392" t="str">
        <f t="shared" si="392"/>
        <v/>
      </c>
      <c r="AY320" s="392" t="str">
        <f t="shared" si="393"/>
        <v/>
      </c>
      <c r="AZ320" s="392" t="str">
        <f t="shared" si="394"/>
        <v/>
      </c>
      <c r="BA320" s="392" t="str">
        <f t="shared" si="395"/>
        <v/>
      </c>
      <c r="BB320" s="392" t="str">
        <f t="shared" si="396"/>
        <v/>
      </c>
      <c r="BC320" s="392" t="str">
        <f t="shared" si="397"/>
        <v/>
      </c>
      <c r="BD320" s="396" t="str">
        <f t="shared" si="398"/>
        <v/>
      </c>
      <c r="BE320" s="386">
        <f t="shared" si="399"/>
        <v>0</v>
      </c>
      <c r="BF320" s="152"/>
      <c r="BG320" s="392">
        <f t="shared" si="400"/>
        <v>0</v>
      </c>
      <c r="BH320" s="392">
        <f t="shared" si="401"/>
        <v>0</v>
      </c>
      <c r="BI320" s="405">
        <f t="shared" si="402"/>
        <v>0</v>
      </c>
      <c r="BJ320" s="406">
        <f t="shared" si="378"/>
        <v>0</v>
      </c>
      <c r="BK320" s="391" t="str">
        <f t="shared" si="379"/>
        <v>0</v>
      </c>
      <c r="BL320" s="391" t="str">
        <f t="shared" si="380"/>
        <v>0</v>
      </c>
      <c r="BM320" s="405">
        <f t="shared" si="403"/>
        <v>0</v>
      </c>
      <c r="BN320" s="405" t="str">
        <f t="shared" si="404"/>
        <v>0m0</v>
      </c>
      <c r="BO320" s="392">
        <f t="shared" si="405"/>
        <v>0</v>
      </c>
      <c r="BP320" s="392">
        <f t="shared" si="406"/>
        <v>0</v>
      </c>
      <c r="BQ320" s="405">
        <f t="shared" si="407"/>
        <v>0</v>
      </c>
      <c r="BR320" s="406">
        <f t="shared" si="408"/>
        <v>0</v>
      </c>
      <c r="BS320" s="391" t="str">
        <f t="shared" si="409"/>
        <v>0</v>
      </c>
      <c r="BT320" s="391" t="str">
        <f t="shared" si="410"/>
        <v>0</v>
      </c>
      <c r="BU320" s="405">
        <f t="shared" si="411"/>
        <v>0</v>
      </c>
      <c r="BV320" s="405" t="str">
        <f t="shared" si="412"/>
        <v>0m0</v>
      </c>
      <c r="BW320" s="392">
        <f t="shared" si="413"/>
        <v>0</v>
      </c>
      <c r="BX320" s="392">
        <f t="shared" si="414"/>
        <v>0</v>
      </c>
      <c r="BY320" s="405">
        <f t="shared" si="415"/>
        <v>0</v>
      </c>
      <c r="BZ320" s="406">
        <f t="shared" si="416"/>
        <v>0</v>
      </c>
      <c r="CA320" s="391" t="str">
        <f t="shared" si="417"/>
        <v>0</v>
      </c>
      <c r="CB320" s="391" t="str">
        <f t="shared" si="418"/>
        <v>0</v>
      </c>
      <c r="CC320" s="405">
        <f t="shared" si="419"/>
        <v>0</v>
      </c>
      <c r="CD320" s="405" t="str">
        <f t="shared" si="420"/>
        <v>0m0</v>
      </c>
      <c r="CE320" s="392">
        <f t="shared" si="421"/>
        <v>0</v>
      </c>
      <c r="CF320" s="392">
        <f t="shared" si="422"/>
        <v>0</v>
      </c>
      <c r="CG320" s="405">
        <f t="shared" si="423"/>
        <v>0</v>
      </c>
      <c r="CH320" s="406">
        <f t="shared" si="424"/>
        <v>0</v>
      </c>
      <c r="CI320" s="391" t="str">
        <f t="shared" si="425"/>
        <v>0</v>
      </c>
      <c r="CJ320" s="391" t="str">
        <f t="shared" si="426"/>
        <v>0</v>
      </c>
      <c r="CK320" s="405">
        <f t="shared" si="427"/>
        <v>0</v>
      </c>
      <c r="CL320" s="405" t="str">
        <f t="shared" si="428"/>
        <v>0m0</v>
      </c>
      <c r="CM320" s="392">
        <f t="shared" si="429"/>
        <v>0</v>
      </c>
      <c r="CN320" s="392">
        <f t="shared" si="430"/>
        <v>0</v>
      </c>
      <c r="CO320" s="405">
        <f t="shared" si="431"/>
        <v>0</v>
      </c>
      <c r="CP320" s="406">
        <f t="shared" si="432"/>
        <v>0</v>
      </c>
      <c r="CQ320" s="391" t="str">
        <f t="shared" si="433"/>
        <v>0</v>
      </c>
      <c r="CR320" s="391" t="str">
        <f t="shared" si="434"/>
        <v>0</v>
      </c>
      <c r="CS320" s="405">
        <f t="shared" si="435"/>
        <v>0</v>
      </c>
      <c r="CT320" s="405" t="str">
        <f t="shared" si="436"/>
        <v>0m0</v>
      </c>
      <c r="CU320" s="405">
        <f t="shared" si="437"/>
        <v>0</v>
      </c>
      <c r="CV320" s="405">
        <f t="shared" si="438"/>
        <v>0</v>
      </c>
      <c r="CW320" s="405">
        <f t="shared" si="439"/>
        <v>0</v>
      </c>
      <c r="CX320" s="405">
        <f t="shared" si="440"/>
        <v>0</v>
      </c>
      <c r="CY320" s="405">
        <f t="shared" si="441"/>
        <v>0</v>
      </c>
      <c r="CZ320" s="405" t="str">
        <f t="shared" si="442"/>
        <v/>
      </c>
      <c r="DA320" s="405" t="str">
        <f t="shared" si="443"/>
        <v/>
      </c>
      <c r="DB320" s="405" t="str">
        <f t="shared" si="444"/>
        <v/>
      </c>
      <c r="DC320" s="405" t="str">
        <f t="shared" si="445"/>
        <v/>
      </c>
      <c r="DD320" s="405" t="str">
        <f t="shared" si="446"/>
        <v/>
      </c>
      <c r="DE320" s="405"/>
      <c r="DG320" s="405" t="str">
        <f t="shared" si="447"/>
        <v/>
      </c>
      <c r="DH320" s="405" t="str">
        <f t="shared" si="448"/>
        <v/>
      </c>
      <c r="DI320" s="405">
        <f t="shared" si="449"/>
        <v>0</v>
      </c>
      <c r="DJ320" s="405" t="str">
        <f t="shared" si="450"/>
        <v/>
      </c>
      <c r="DK320" s="405" t="str">
        <f t="shared" si="451"/>
        <v/>
      </c>
      <c r="DL320" s="405" t="str">
        <f t="shared" si="452"/>
        <v/>
      </c>
      <c r="DM320" s="405" t="str">
        <f t="shared" si="453"/>
        <v/>
      </c>
      <c r="DN320" s="405" t="str">
        <f t="shared" si="454"/>
        <v/>
      </c>
      <c r="DO320" s="405" t="str">
        <f t="shared" si="455"/>
        <v/>
      </c>
      <c r="DS320" s="386">
        <f t="shared" si="458"/>
        <v>0</v>
      </c>
      <c r="DT320" s="386">
        <f t="shared" si="456"/>
        <v>0</v>
      </c>
      <c r="DU320" s="404">
        <f t="shared" si="457"/>
        <v>0</v>
      </c>
    </row>
    <row r="321" spans="1:125" s="404" customFormat="1" ht="18" hidden="1" customHeight="1">
      <c r="A321" s="140" t="str">
        <f t="shared" si="381"/>
        <v/>
      </c>
      <c r="B321" s="153"/>
      <c r="C321" s="31" t="str">
        <f>IF(B321="","",VLOOKUP(B321,学連登録!$C$2:$G$3000,2,FALSE))</f>
        <v/>
      </c>
      <c r="D321" s="32" t="str">
        <f>IF(B321="","",VLOOKUP(B321,学連登録!$C$2:$G$3000,3,FALSE))</f>
        <v/>
      </c>
      <c r="E321" s="33" t="str">
        <f>IF(B321="","",VLOOKUP(B321,学連登録!$C$2:$G$3000,4,FALSE))</f>
        <v/>
      </c>
      <c r="F321" s="376" t="str">
        <f>IF(B321="","",VLOOKUP(B321,学連登録!$C$2:$I$3000,7,FALSE))</f>
        <v/>
      </c>
      <c r="G321" s="154"/>
      <c r="H321" s="915"/>
      <c r="I321" s="916"/>
      <c r="J321" s="155"/>
      <c r="K321" s="887"/>
      <c r="L321" s="888"/>
      <c r="M321" s="155"/>
      <c r="N321" s="881"/>
      <c r="O321" s="882"/>
      <c r="P321" s="154"/>
      <c r="Q321" s="887"/>
      <c r="R321" s="888"/>
      <c r="S321" s="154"/>
      <c r="T321" s="887"/>
      <c r="U321" s="888"/>
      <c r="V321" s="101" t="str">
        <f>IF(B321="","",VLOOKUP(B321,学連登録!$C$2:$H$3000,6,FALSE))</f>
        <v/>
      </c>
      <c r="W321" s="370"/>
      <c r="X321" s="152"/>
      <c r="Y321" s="116" t="str">
        <f t="shared" si="459"/>
        <v/>
      </c>
      <c r="Z321" s="97" t="str">
        <f>IF(G321="","",VLOOKUP(G321,種目名!$O$5:$T$104,3,0))</f>
        <v/>
      </c>
      <c r="AA321" s="98" t="str">
        <f>IF(J321="","",VLOOKUP(J321,種目名!$O$5:$T$104,3,0))</f>
        <v/>
      </c>
      <c r="AB321" s="117" t="str">
        <f>IF(M321="","",VLOOKUP(M321,種目名!$O$5:$T$104,3,0))</f>
        <v/>
      </c>
      <c r="AC321" s="117" t="str">
        <f>IF(P321="","",VLOOKUP(AF321,種目名!$O$5:$T$104,3,0))</f>
        <v/>
      </c>
      <c r="AD321" s="118" t="str">
        <f>IF(S321="","",VLOOKUP(AI321,種目名!$O$5:$T$104,3,0))</f>
        <v/>
      </c>
      <c r="AE321" s="115">
        <f t="shared" si="460"/>
        <v>0</v>
      </c>
      <c r="AF321" s="152" t="str">
        <f t="shared" si="461"/>
        <v/>
      </c>
      <c r="AG321" s="152" t="str">
        <f t="shared" si="462"/>
        <v/>
      </c>
      <c r="AH321" s="115">
        <f t="shared" si="463"/>
        <v>0</v>
      </c>
      <c r="AI321" s="152" t="str">
        <f t="shared" si="464"/>
        <v/>
      </c>
      <c r="AJ321" s="152" t="str">
        <f t="shared" si="465"/>
        <v/>
      </c>
      <c r="AK321" s="383"/>
      <c r="AL321" s="166">
        <f t="shared" si="382"/>
        <v>0</v>
      </c>
      <c r="AM321" s="392">
        <f t="shared" si="383"/>
        <v>0</v>
      </c>
      <c r="AN321" s="392">
        <f>COUNTIF($B$12:B321,B321)</f>
        <v>0</v>
      </c>
      <c r="AO321" s="392"/>
      <c r="AP321" s="392" t="str">
        <f t="shared" si="384"/>
        <v/>
      </c>
      <c r="AQ321" s="392" t="str">
        <f t="shared" si="385"/>
        <v/>
      </c>
      <c r="AR321" s="392" t="str">
        <f t="shared" si="386"/>
        <v/>
      </c>
      <c r="AS321" s="392" t="str">
        <f t="shared" si="387"/>
        <v/>
      </c>
      <c r="AT321" s="392">
        <f t="shared" si="388"/>
        <v>0</v>
      </c>
      <c r="AU321" s="392" t="str">
        <f t="shared" si="389"/>
        <v/>
      </c>
      <c r="AV321" s="392" t="str">
        <f t="shared" si="390"/>
        <v/>
      </c>
      <c r="AW321" s="392" t="str">
        <f t="shared" si="391"/>
        <v/>
      </c>
      <c r="AX321" s="392" t="str">
        <f t="shared" si="392"/>
        <v/>
      </c>
      <c r="AY321" s="392" t="str">
        <f t="shared" si="393"/>
        <v/>
      </c>
      <c r="AZ321" s="392" t="str">
        <f t="shared" si="394"/>
        <v/>
      </c>
      <c r="BA321" s="392" t="str">
        <f t="shared" si="395"/>
        <v/>
      </c>
      <c r="BB321" s="392" t="str">
        <f t="shared" si="396"/>
        <v/>
      </c>
      <c r="BC321" s="392" t="str">
        <f t="shared" si="397"/>
        <v/>
      </c>
      <c r="BD321" s="396" t="str">
        <f t="shared" si="398"/>
        <v/>
      </c>
      <c r="BE321" s="386">
        <f t="shared" si="399"/>
        <v>0</v>
      </c>
      <c r="BF321" s="152"/>
      <c r="BG321" s="392">
        <f t="shared" si="400"/>
        <v>0</v>
      </c>
      <c r="BH321" s="392">
        <f t="shared" si="401"/>
        <v>0</v>
      </c>
      <c r="BI321" s="405">
        <f t="shared" si="402"/>
        <v>0</v>
      </c>
      <c r="BJ321" s="406">
        <f t="shared" si="378"/>
        <v>0</v>
      </c>
      <c r="BK321" s="391" t="str">
        <f t="shared" si="379"/>
        <v>0</v>
      </c>
      <c r="BL321" s="391" t="str">
        <f t="shared" si="380"/>
        <v>0</v>
      </c>
      <c r="BM321" s="405">
        <f t="shared" si="403"/>
        <v>0</v>
      </c>
      <c r="BN321" s="405" t="str">
        <f t="shared" si="404"/>
        <v>0m0</v>
      </c>
      <c r="BO321" s="392">
        <f t="shared" si="405"/>
        <v>0</v>
      </c>
      <c r="BP321" s="392">
        <f t="shared" si="406"/>
        <v>0</v>
      </c>
      <c r="BQ321" s="405">
        <f t="shared" si="407"/>
        <v>0</v>
      </c>
      <c r="BR321" s="406">
        <f t="shared" si="408"/>
        <v>0</v>
      </c>
      <c r="BS321" s="391" t="str">
        <f t="shared" si="409"/>
        <v>0</v>
      </c>
      <c r="BT321" s="391" t="str">
        <f t="shared" si="410"/>
        <v>0</v>
      </c>
      <c r="BU321" s="405">
        <f t="shared" si="411"/>
        <v>0</v>
      </c>
      <c r="BV321" s="405" t="str">
        <f t="shared" si="412"/>
        <v>0m0</v>
      </c>
      <c r="BW321" s="392">
        <f t="shared" si="413"/>
        <v>0</v>
      </c>
      <c r="BX321" s="392">
        <f t="shared" si="414"/>
        <v>0</v>
      </c>
      <c r="BY321" s="405">
        <f t="shared" si="415"/>
        <v>0</v>
      </c>
      <c r="BZ321" s="406">
        <f t="shared" si="416"/>
        <v>0</v>
      </c>
      <c r="CA321" s="391" t="str">
        <f t="shared" si="417"/>
        <v>0</v>
      </c>
      <c r="CB321" s="391" t="str">
        <f t="shared" si="418"/>
        <v>0</v>
      </c>
      <c r="CC321" s="405">
        <f t="shared" si="419"/>
        <v>0</v>
      </c>
      <c r="CD321" s="405" t="str">
        <f t="shared" si="420"/>
        <v>0m0</v>
      </c>
      <c r="CE321" s="392">
        <f t="shared" si="421"/>
        <v>0</v>
      </c>
      <c r="CF321" s="392">
        <f t="shared" si="422"/>
        <v>0</v>
      </c>
      <c r="CG321" s="405">
        <f t="shared" si="423"/>
        <v>0</v>
      </c>
      <c r="CH321" s="406">
        <f t="shared" si="424"/>
        <v>0</v>
      </c>
      <c r="CI321" s="391" t="str">
        <f t="shared" si="425"/>
        <v>0</v>
      </c>
      <c r="CJ321" s="391" t="str">
        <f t="shared" si="426"/>
        <v>0</v>
      </c>
      <c r="CK321" s="405">
        <f t="shared" si="427"/>
        <v>0</v>
      </c>
      <c r="CL321" s="405" t="str">
        <f t="shared" si="428"/>
        <v>0m0</v>
      </c>
      <c r="CM321" s="392">
        <f t="shared" si="429"/>
        <v>0</v>
      </c>
      <c r="CN321" s="392">
        <f t="shared" si="430"/>
        <v>0</v>
      </c>
      <c r="CO321" s="405">
        <f t="shared" si="431"/>
        <v>0</v>
      </c>
      <c r="CP321" s="406">
        <f t="shared" si="432"/>
        <v>0</v>
      </c>
      <c r="CQ321" s="391" t="str">
        <f t="shared" si="433"/>
        <v>0</v>
      </c>
      <c r="CR321" s="391" t="str">
        <f t="shared" si="434"/>
        <v>0</v>
      </c>
      <c r="CS321" s="405">
        <f t="shared" si="435"/>
        <v>0</v>
      </c>
      <c r="CT321" s="405" t="str">
        <f t="shared" si="436"/>
        <v>0m0</v>
      </c>
      <c r="CU321" s="405">
        <f t="shared" si="437"/>
        <v>0</v>
      </c>
      <c r="CV321" s="405">
        <f t="shared" si="438"/>
        <v>0</v>
      </c>
      <c r="CW321" s="405">
        <f t="shared" si="439"/>
        <v>0</v>
      </c>
      <c r="CX321" s="405">
        <f t="shared" si="440"/>
        <v>0</v>
      </c>
      <c r="CY321" s="405">
        <f t="shared" si="441"/>
        <v>0</v>
      </c>
      <c r="CZ321" s="405" t="str">
        <f t="shared" si="442"/>
        <v/>
      </c>
      <c r="DA321" s="405" t="str">
        <f t="shared" si="443"/>
        <v/>
      </c>
      <c r="DB321" s="405" t="str">
        <f t="shared" si="444"/>
        <v/>
      </c>
      <c r="DC321" s="405" t="str">
        <f t="shared" si="445"/>
        <v/>
      </c>
      <c r="DD321" s="405" t="str">
        <f t="shared" si="446"/>
        <v/>
      </c>
      <c r="DE321" s="405"/>
      <c r="DG321" s="405" t="str">
        <f t="shared" si="447"/>
        <v/>
      </c>
      <c r="DH321" s="405" t="str">
        <f t="shared" si="448"/>
        <v/>
      </c>
      <c r="DI321" s="405">
        <f t="shared" si="449"/>
        <v>0</v>
      </c>
      <c r="DJ321" s="405" t="str">
        <f t="shared" si="450"/>
        <v/>
      </c>
      <c r="DK321" s="405" t="str">
        <f t="shared" si="451"/>
        <v/>
      </c>
      <c r="DL321" s="405" t="str">
        <f t="shared" si="452"/>
        <v/>
      </c>
      <c r="DM321" s="405" t="str">
        <f t="shared" si="453"/>
        <v/>
      </c>
      <c r="DN321" s="405" t="str">
        <f t="shared" si="454"/>
        <v/>
      </c>
      <c r="DO321" s="405" t="str">
        <f t="shared" si="455"/>
        <v/>
      </c>
      <c r="DS321" s="386">
        <f t="shared" si="458"/>
        <v>0</v>
      </c>
      <c r="DT321" s="386">
        <f t="shared" si="456"/>
        <v>0</v>
      </c>
      <c r="DU321" s="404">
        <f t="shared" si="457"/>
        <v>0</v>
      </c>
    </row>
    <row r="322" spans="1:125" s="404" customFormat="1" ht="18" hidden="1" customHeight="1">
      <c r="A322" s="140" t="str">
        <f t="shared" si="381"/>
        <v/>
      </c>
      <c r="B322" s="153"/>
      <c r="C322" s="31" t="str">
        <f>IF(B322="","",VLOOKUP(B322,学連登録!$C$2:$G$3000,2,FALSE))</f>
        <v/>
      </c>
      <c r="D322" s="32" t="str">
        <f>IF(B322="","",VLOOKUP(B322,学連登録!$C$2:$G$3000,3,FALSE))</f>
        <v/>
      </c>
      <c r="E322" s="33" t="str">
        <f>IF(B322="","",VLOOKUP(B322,学連登録!$C$2:$G$3000,4,FALSE))</f>
        <v/>
      </c>
      <c r="F322" s="376" t="str">
        <f>IF(B322="","",VLOOKUP(B322,学連登録!$C$2:$I$3000,7,FALSE))</f>
        <v/>
      </c>
      <c r="G322" s="154"/>
      <c r="H322" s="915"/>
      <c r="I322" s="916"/>
      <c r="J322" s="155"/>
      <c r="K322" s="887"/>
      <c r="L322" s="888"/>
      <c r="M322" s="155"/>
      <c r="N322" s="881"/>
      <c r="O322" s="882"/>
      <c r="P322" s="154"/>
      <c r="Q322" s="887"/>
      <c r="R322" s="888"/>
      <c r="S322" s="154"/>
      <c r="T322" s="887"/>
      <c r="U322" s="888"/>
      <c r="V322" s="101" t="str">
        <f>IF(B322="","",VLOOKUP(B322,学連登録!$C$2:$H$3000,6,FALSE))</f>
        <v/>
      </c>
      <c r="W322" s="370"/>
      <c r="X322" s="152"/>
      <c r="Y322" s="116" t="str">
        <f t="shared" si="459"/>
        <v/>
      </c>
      <c r="Z322" s="97" t="str">
        <f>IF(G322="","",VLOOKUP(G322,種目名!$O$5:$T$104,3,0))</f>
        <v/>
      </c>
      <c r="AA322" s="98" t="str">
        <f>IF(J322="","",VLOOKUP(J322,種目名!$O$5:$T$104,3,0))</f>
        <v/>
      </c>
      <c r="AB322" s="117" t="str">
        <f>IF(M322="","",VLOOKUP(M322,種目名!$O$5:$T$104,3,0))</f>
        <v/>
      </c>
      <c r="AC322" s="117" t="str">
        <f>IF(P322="","",VLOOKUP(AF322,種目名!$O$5:$T$104,3,0))</f>
        <v/>
      </c>
      <c r="AD322" s="118" t="str">
        <f>IF(S322="","",VLOOKUP(AI322,種目名!$O$5:$T$104,3,0))</f>
        <v/>
      </c>
      <c r="AE322" s="115">
        <f t="shared" si="460"/>
        <v>0</v>
      </c>
      <c r="AF322" s="152" t="str">
        <f t="shared" si="461"/>
        <v/>
      </c>
      <c r="AG322" s="152" t="str">
        <f t="shared" si="462"/>
        <v/>
      </c>
      <c r="AH322" s="115">
        <f t="shared" si="463"/>
        <v>0</v>
      </c>
      <c r="AI322" s="152" t="str">
        <f t="shared" si="464"/>
        <v/>
      </c>
      <c r="AJ322" s="152" t="str">
        <f t="shared" si="465"/>
        <v/>
      </c>
      <c r="AK322" s="383"/>
      <c r="AL322" s="166">
        <f t="shared" si="382"/>
        <v>0</v>
      </c>
      <c r="AM322" s="392">
        <f t="shared" si="383"/>
        <v>0</v>
      </c>
      <c r="AN322" s="392">
        <f>COUNTIF($B$12:B322,B322)</f>
        <v>0</v>
      </c>
      <c r="AO322" s="392"/>
      <c r="AP322" s="392" t="str">
        <f t="shared" si="384"/>
        <v/>
      </c>
      <c r="AQ322" s="392" t="str">
        <f t="shared" si="385"/>
        <v/>
      </c>
      <c r="AR322" s="392" t="str">
        <f t="shared" si="386"/>
        <v/>
      </c>
      <c r="AS322" s="392" t="str">
        <f t="shared" si="387"/>
        <v/>
      </c>
      <c r="AT322" s="392">
        <f t="shared" si="388"/>
        <v>0</v>
      </c>
      <c r="AU322" s="392" t="str">
        <f t="shared" si="389"/>
        <v/>
      </c>
      <c r="AV322" s="392" t="str">
        <f t="shared" si="390"/>
        <v/>
      </c>
      <c r="AW322" s="392" t="str">
        <f t="shared" si="391"/>
        <v/>
      </c>
      <c r="AX322" s="392" t="str">
        <f t="shared" si="392"/>
        <v/>
      </c>
      <c r="AY322" s="392" t="str">
        <f t="shared" si="393"/>
        <v/>
      </c>
      <c r="AZ322" s="392" t="str">
        <f t="shared" si="394"/>
        <v/>
      </c>
      <c r="BA322" s="392" t="str">
        <f t="shared" si="395"/>
        <v/>
      </c>
      <c r="BB322" s="392" t="str">
        <f t="shared" si="396"/>
        <v/>
      </c>
      <c r="BC322" s="392" t="str">
        <f t="shared" si="397"/>
        <v/>
      </c>
      <c r="BD322" s="396" t="str">
        <f t="shared" si="398"/>
        <v/>
      </c>
      <c r="BE322" s="386">
        <f t="shared" si="399"/>
        <v>0</v>
      </c>
      <c r="BF322" s="152"/>
      <c r="BG322" s="392">
        <f t="shared" si="400"/>
        <v>0</v>
      </c>
      <c r="BH322" s="392">
        <f t="shared" si="401"/>
        <v>0</v>
      </c>
      <c r="BI322" s="405">
        <f t="shared" si="402"/>
        <v>0</v>
      </c>
      <c r="BJ322" s="406">
        <f t="shared" si="378"/>
        <v>0</v>
      </c>
      <c r="BK322" s="391" t="str">
        <f t="shared" si="379"/>
        <v>0</v>
      </c>
      <c r="BL322" s="391" t="str">
        <f t="shared" si="380"/>
        <v>0</v>
      </c>
      <c r="BM322" s="405">
        <f t="shared" si="403"/>
        <v>0</v>
      </c>
      <c r="BN322" s="405" t="str">
        <f t="shared" si="404"/>
        <v>0m0</v>
      </c>
      <c r="BO322" s="392">
        <f t="shared" si="405"/>
        <v>0</v>
      </c>
      <c r="BP322" s="392">
        <f t="shared" si="406"/>
        <v>0</v>
      </c>
      <c r="BQ322" s="405">
        <f t="shared" si="407"/>
        <v>0</v>
      </c>
      <c r="BR322" s="406">
        <f t="shared" si="408"/>
        <v>0</v>
      </c>
      <c r="BS322" s="391" t="str">
        <f t="shared" si="409"/>
        <v>0</v>
      </c>
      <c r="BT322" s="391" t="str">
        <f t="shared" si="410"/>
        <v>0</v>
      </c>
      <c r="BU322" s="405">
        <f t="shared" si="411"/>
        <v>0</v>
      </c>
      <c r="BV322" s="405" t="str">
        <f t="shared" si="412"/>
        <v>0m0</v>
      </c>
      <c r="BW322" s="392">
        <f t="shared" si="413"/>
        <v>0</v>
      </c>
      <c r="BX322" s="392">
        <f t="shared" si="414"/>
        <v>0</v>
      </c>
      <c r="BY322" s="405">
        <f t="shared" si="415"/>
        <v>0</v>
      </c>
      <c r="BZ322" s="406">
        <f t="shared" si="416"/>
        <v>0</v>
      </c>
      <c r="CA322" s="391" t="str">
        <f t="shared" si="417"/>
        <v>0</v>
      </c>
      <c r="CB322" s="391" t="str">
        <f t="shared" si="418"/>
        <v>0</v>
      </c>
      <c r="CC322" s="405">
        <f t="shared" si="419"/>
        <v>0</v>
      </c>
      <c r="CD322" s="405" t="str">
        <f t="shared" si="420"/>
        <v>0m0</v>
      </c>
      <c r="CE322" s="392">
        <f t="shared" si="421"/>
        <v>0</v>
      </c>
      <c r="CF322" s="392">
        <f t="shared" si="422"/>
        <v>0</v>
      </c>
      <c r="CG322" s="405">
        <f t="shared" si="423"/>
        <v>0</v>
      </c>
      <c r="CH322" s="406">
        <f t="shared" si="424"/>
        <v>0</v>
      </c>
      <c r="CI322" s="391" t="str">
        <f t="shared" si="425"/>
        <v>0</v>
      </c>
      <c r="CJ322" s="391" t="str">
        <f t="shared" si="426"/>
        <v>0</v>
      </c>
      <c r="CK322" s="405">
        <f t="shared" si="427"/>
        <v>0</v>
      </c>
      <c r="CL322" s="405" t="str">
        <f t="shared" si="428"/>
        <v>0m0</v>
      </c>
      <c r="CM322" s="392">
        <f t="shared" si="429"/>
        <v>0</v>
      </c>
      <c r="CN322" s="392">
        <f t="shared" si="430"/>
        <v>0</v>
      </c>
      <c r="CO322" s="405">
        <f t="shared" si="431"/>
        <v>0</v>
      </c>
      <c r="CP322" s="406">
        <f t="shared" si="432"/>
        <v>0</v>
      </c>
      <c r="CQ322" s="391" t="str">
        <f t="shared" si="433"/>
        <v>0</v>
      </c>
      <c r="CR322" s="391" t="str">
        <f t="shared" si="434"/>
        <v>0</v>
      </c>
      <c r="CS322" s="405">
        <f t="shared" si="435"/>
        <v>0</v>
      </c>
      <c r="CT322" s="405" t="str">
        <f t="shared" si="436"/>
        <v>0m0</v>
      </c>
      <c r="CU322" s="405">
        <f t="shared" si="437"/>
        <v>0</v>
      </c>
      <c r="CV322" s="405">
        <f t="shared" si="438"/>
        <v>0</v>
      </c>
      <c r="CW322" s="405">
        <f t="shared" si="439"/>
        <v>0</v>
      </c>
      <c r="CX322" s="405">
        <f t="shared" si="440"/>
        <v>0</v>
      </c>
      <c r="CY322" s="405">
        <f t="shared" si="441"/>
        <v>0</v>
      </c>
      <c r="CZ322" s="405" t="str">
        <f t="shared" si="442"/>
        <v/>
      </c>
      <c r="DA322" s="405" t="str">
        <f t="shared" si="443"/>
        <v/>
      </c>
      <c r="DB322" s="405" t="str">
        <f t="shared" si="444"/>
        <v/>
      </c>
      <c r="DC322" s="405" t="str">
        <f t="shared" si="445"/>
        <v/>
      </c>
      <c r="DD322" s="405" t="str">
        <f t="shared" si="446"/>
        <v/>
      </c>
      <c r="DE322" s="405"/>
      <c r="DG322" s="405" t="str">
        <f t="shared" si="447"/>
        <v/>
      </c>
      <c r="DH322" s="405" t="str">
        <f t="shared" si="448"/>
        <v/>
      </c>
      <c r="DI322" s="405">
        <f t="shared" si="449"/>
        <v>0</v>
      </c>
      <c r="DJ322" s="405" t="str">
        <f t="shared" si="450"/>
        <v/>
      </c>
      <c r="DK322" s="405" t="str">
        <f t="shared" si="451"/>
        <v/>
      </c>
      <c r="DL322" s="405" t="str">
        <f t="shared" si="452"/>
        <v/>
      </c>
      <c r="DM322" s="405" t="str">
        <f t="shared" si="453"/>
        <v/>
      </c>
      <c r="DN322" s="405" t="str">
        <f t="shared" si="454"/>
        <v/>
      </c>
      <c r="DO322" s="405" t="str">
        <f t="shared" si="455"/>
        <v/>
      </c>
      <c r="DS322" s="386">
        <f t="shared" si="458"/>
        <v>0</v>
      </c>
      <c r="DT322" s="386">
        <f t="shared" si="456"/>
        <v>0</v>
      </c>
      <c r="DU322" s="404">
        <f t="shared" si="457"/>
        <v>0</v>
      </c>
    </row>
    <row r="323" spans="1:125" s="404" customFormat="1" ht="18" hidden="1" customHeight="1">
      <c r="A323" s="140" t="str">
        <f t="shared" si="381"/>
        <v/>
      </c>
      <c r="B323" s="153"/>
      <c r="C323" s="31" t="str">
        <f>IF(B323="","",VLOOKUP(B323,学連登録!$C$2:$G$3000,2,FALSE))</f>
        <v/>
      </c>
      <c r="D323" s="32" t="str">
        <f>IF(B323="","",VLOOKUP(B323,学連登録!$C$2:$G$3000,3,FALSE))</f>
        <v/>
      </c>
      <c r="E323" s="33" t="str">
        <f>IF(B323="","",VLOOKUP(B323,学連登録!$C$2:$G$3000,4,FALSE))</f>
        <v/>
      </c>
      <c r="F323" s="376" t="str">
        <f>IF(B323="","",VLOOKUP(B323,学連登録!$C$2:$I$3000,7,FALSE))</f>
        <v/>
      </c>
      <c r="G323" s="154"/>
      <c r="H323" s="915"/>
      <c r="I323" s="916"/>
      <c r="J323" s="155"/>
      <c r="K323" s="887"/>
      <c r="L323" s="888"/>
      <c r="M323" s="155"/>
      <c r="N323" s="881"/>
      <c r="O323" s="882"/>
      <c r="P323" s="154"/>
      <c r="Q323" s="887"/>
      <c r="R323" s="888"/>
      <c r="S323" s="154"/>
      <c r="T323" s="887"/>
      <c r="U323" s="888"/>
      <c r="V323" s="101" t="str">
        <f>IF(B323="","",VLOOKUP(B323,学連登録!$C$2:$H$3000,6,FALSE))</f>
        <v/>
      </c>
      <c r="W323" s="370"/>
      <c r="X323" s="152"/>
      <c r="Y323" s="116" t="str">
        <f t="shared" si="459"/>
        <v/>
      </c>
      <c r="Z323" s="97" t="str">
        <f>IF(G323="","",VLOOKUP(G323,種目名!$O$5:$T$104,3,0))</f>
        <v/>
      </c>
      <c r="AA323" s="98" t="str">
        <f>IF(J323="","",VLOOKUP(J323,種目名!$O$5:$T$104,3,0))</f>
        <v/>
      </c>
      <c r="AB323" s="117" t="str">
        <f>IF(M323="","",VLOOKUP(M323,種目名!$O$5:$T$104,3,0))</f>
        <v/>
      </c>
      <c r="AC323" s="117" t="str">
        <f>IF(P323="","",VLOOKUP(AF323,種目名!$O$5:$T$104,3,0))</f>
        <v/>
      </c>
      <c r="AD323" s="118" t="str">
        <f>IF(S323="","",VLOOKUP(AI323,種目名!$O$5:$T$104,3,0))</f>
        <v/>
      </c>
      <c r="AE323" s="115">
        <f t="shared" si="460"/>
        <v>0</v>
      </c>
      <c r="AF323" s="152" t="str">
        <f t="shared" si="461"/>
        <v/>
      </c>
      <c r="AG323" s="152" t="str">
        <f t="shared" si="462"/>
        <v/>
      </c>
      <c r="AH323" s="115">
        <f t="shared" si="463"/>
        <v>0</v>
      </c>
      <c r="AI323" s="152" t="str">
        <f t="shared" si="464"/>
        <v/>
      </c>
      <c r="AJ323" s="152" t="str">
        <f t="shared" si="465"/>
        <v/>
      </c>
      <c r="AK323" s="383"/>
      <c r="AL323" s="166">
        <f t="shared" si="382"/>
        <v>0</v>
      </c>
      <c r="AM323" s="392">
        <f t="shared" si="383"/>
        <v>0</v>
      </c>
      <c r="AN323" s="392">
        <f>COUNTIF($B$12:B323,B323)</f>
        <v>0</v>
      </c>
      <c r="AO323" s="392"/>
      <c r="AP323" s="392" t="str">
        <f t="shared" si="384"/>
        <v/>
      </c>
      <c r="AQ323" s="392" t="str">
        <f t="shared" si="385"/>
        <v/>
      </c>
      <c r="AR323" s="392" t="str">
        <f t="shared" si="386"/>
        <v/>
      </c>
      <c r="AS323" s="392" t="str">
        <f t="shared" si="387"/>
        <v/>
      </c>
      <c r="AT323" s="392">
        <f t="shared" si="388"/>
        <v>0</v>
      </c>
      <c r="AU323" s="392" t="str">
        <f t="shared" si="389"/>
        <v/>
      </c>
      <c r="AV323" s="392" t="str">
        <f t="shared" si="390"/>
        <v/>
      </c>
      <c r="AW323" s="392" t="str">
        <f t="shared" si="391"/>
        <v/>
      </c>
      <c r="AX323" s="392" t="str">
        <f t="shared" si="392"/>
        <v/>
      </c>
      <c r="AY323" s="392" t="str">
        <f t="shared" si="393"/>
        <v/>
      </c>
      <c r="AZ323" s="392" t="str">
        <f t="shared" si="394"/>
        <v/>
      </c>
      <c r="BA323" s="392" t="str">
        <f t="shared" si="395"/>
        <v/>
      </c>
      <c r="BB323" s="392" t="str">
        <f t="shared" si="396"/>
        <v/>
      </c>
      <c r="BC323" s="392" t="str">
        <f t="shared" si="397"/>
        <v/>
      </c>
      <c r="BD323" s="396" t="str">
        <f t="shared" si="398"/>
        <v/>
      </c>
      <c r="BE323" s="386">
        <f t="shared" si="399"/>
        <v>0</v>
      </c>
      <c r="BF323" s="152"/>
      <c r="BG323" s="392">
        <f t="shared" si="400"/>
        <v>0</v>
      </c>
      <c r="BH323" s="392">
        <f t="shared" si="401"/>
        <v>0</v>
      </c>
      <c r="BI323" s="405">
        <f t="shared" si="402"/>
        <v>0</v>
      </c>
      <c r="BJ323" s="406">
        <f t="shared" si="378"/>
        <v>0</v>
      </c>
      <c r="BK323" s="391" t="str">
        <f t="shared" si="379"/>
        <v>0</v>
      </c>
      <c r="BL323" s="391" t="str">
        <f t="shared" si="380"/>
        <v>0</v>
      </c>
      <c r="BM323" s="405">
        <f t="shared" si="403"/>
        <v>0</v>
      </c>
      <c r="BN323" s="405" t="str">
        <f t="shared" si="404"/>
        <v>0m0</v>
      </c>
      <c r="BO323" s="392">
        <f t="shared" si="405"/>
        <v>0</v>
      </c>
      <c r="BP323" s="392">
        <f t="shared" si="406"/>
        <v>0</v>
      </c>
      <c r="BQ323" s="405">
        <f t="shared" si="407"/>
        <v>0</v>
      </c>
      <c r="BR323" s="406">
        <f t="shared" si="408"/>
        <v>0</v>
      </c>
      <c r="BS323" s="391" t="str">
        <f t="shared" si="409"/>
        <v>0</v>
      </c>
      <c r="BT323" s="391" t="str">
        <f t="shared" si="410"/>
        <v>0</v>
      </c>
      <c r="BU323" s="405">
        <f t="shared" si="411"/>
        <v>0</v>
      </c>
      <c r="BV323" s="405" t="str">
        <f t="shared" si="412"/>
        <v>0m0</v>
      </c>
      <c r="BW323" s="392">
        <f t="shared" si="413"/>
        <v>0</v>
      </c>
      <c r="BX323" s="392">
        <f t="shared" si="414"/>
        <v>0</v>
      </c>
      <c r="BY323" s="405">
        <f t="shared" si="415"/>
        <v>0</v>
      </c>
      <c r="BZ323" s="406">
        <f t="shared" si="416"/>
        <v>0</v>
      </c>
      <c r="CA323" s="391" t="str">
        <f t="shared" si="417"/>
        <v>0</v>
      </c>
      <c r="CB323" s="391" t="str">
        <f t="shared" si="418"/>
        <v>0</v>
      </c>
      <c r="CC323" s="405">
        <f t="shared" si="419"/>
        <v>0</v>
      </c>
      <c r="CD323" s="405" t="str">
        <f t="shared" si="420"/>
        <v>0m0</v>
      </c>
      <c r="CE323" s="392">
        <f t="shared" si="421"/>
        <v>0</v>
      </c>
      <c r="CF323" s="392">
        <f t="shared" si="422"/>
        <v>0</v>
      </c>
      <c r="CG323" s="405">
        <f t="shared" si="423"/>
        <v>0</v>
      </c>
      <c r="CH323" s="406">
        <f t="shared" si="424"/>
        <v>0</v>
      </c>
      <c r="CI323" s="391" t="str">
        <f t="shared" si="425"/>
        <v>0</v>
      </c>
      <c r="CJ323" s="391" t="str">
        <f t="shared" si="426"/>
        <v>0</v>
      </c>
      <c r="CK323" s="405">
        <f t="shared" si="427"/>
        <v>0</v>
      </c>
      <c r="CL323" s="405" t="str">
        <f t="shared" si="428"/>
        <v>0m0</v>
      </c>
      <c r="CM323" s="392">
        <f t="shared" si="429"/>
        <v>0</v>
      </c>
      <c r="CN323" s="392">
        <f t="shared" si="430"/>
        <v>0</v>
      </c>
      <c r="CO323" s="405">
        <f t="shared" si="431"/>
        <v>0</v>
      </c>
      <c r="CP323" s="406">
        <f t="shared" si="432"/>
        <v>0</v>
      </c>
      <c r="CQ323" s="391" t="str">
        <f t="shared" si="433"/>
        <v>0</v>
      </c>
      <c r="CR323" s="391" t="str">
        <f t="shared" si="434"/>
        <v>0</v>
      </c>
      <c r="CS323" s="405">
        <f t="shared" si="435"/>
        <v>0</v>
      </c>
      <c r="CT323" s="405" t="str">
        <f t="shared" si="436"/>
        <v>0m0</v>
      </c>
      <c r="CU323" s="405">
        <f t="shared" si="437"/>
        <v>0</v>
      </c>
      <c r="CV323" s="405">
        <f t="shared" si="438"/>
        <v>0</v>
      </c>
      <c r="CW323" s="405">
        <f t="shared" si="439"/>
        <v>0</v>
      </c>
      <c r="CX323" s="405">
        <f t="shared" si="440"/>
        <v>0</v>
      </c>
      <c r="CY323" s="405">
        <f t="shared" si="441"/>
        <v>0</v>
      </c>
      <c r="CZ323" s="405" t="str">
        <f t="shared" si="442"/>
        <v/>
      </c>
      <c r="DA323" s="405" t="str">
        <f t="shared" si="443"/>
        <v/>
      </c>
      <c r="DB323" s="405" t="str">
        <f t="shared" si="444"/>
        <v/>
      </c>
      <c r="DC323" s="405" t="str">
        <f t="shared" si="445"/>
        <v/>
      </c>
      <c r="DD323" s="405" t="str">
        <f t="shared" si="446"/>
        <v/>
      </c>
      <c r="DE323" s="405"/>
      <c r="DG323" s="405" t="str">
        <f t="shared" si="447"/>
        <v/>
      </c>
      <c r="DH323" s="405" t="str">
        <f t="shared" si="448"/>
        <v/>
      </c>
      <c r="DI323" s="405">
        <f t="shared" si="449"/>
        <v>0</v>
      </c>
      <c r="DJ323" s="405" t="str">
        <f t="shared" si="450"/>
        <v/>
      </c>
      <c r="DK323" s="405" t="str">
        <f t="shared" si="451"/>
        <v/>
      </c>
      <c r="DL323" s="405" t="str">
        <f t="shared" si="452"/>
        <v/>
      </c>
      <c r="DM323" s="405" t="str">
        <f t="shared" si="453"/>
        <v/>
      </c>
      <c r="DN323" s="405" t="str">
        <f t="shared" si="454"/>
        <v/>
      </c>
      <c r="DO323" s="405" t="str">
        <f t="shared" si="455"/>
        <v/>
      </c>
      <c r="DS323" s="386">
        <f t="shared" si="458"/>
        <v>0</v>
      </c>
      <c r="DT323" s="386">
        <f t="shared" si="456"/>
        <v>0</v>
      </c>
      <c r="DU323" s="404">
        <f t="shared" si="457"/>
        <v>0</v>
      </c>
    </row>
    <row r="324" spans="1:125" s="404" customFormat="1" ht="18" hidden="1" customHeight="1">
      <c r="A324" s="140" t="str">
        <f t="shared" si="381"/>
        <v/>
      </c>
      <c r="B324" s="153"/>
      <c r="C324" s="31" t="str">
        <f>IF(B324="","",VLOOKUP(B324,学連登録!$C$2:$G$3000,2,FALSE))</f>
        <v/>
      </c>
      <c r="D324" s="32" t="str">
        <f>IF(B324="","",VLOOKUP(B324,学連登録!$C$2:$G$3000,3,FALSE))</f>
        <v/>
      </c>
      <c r="E324" s="33" t="str">
        <f>IF(B324="","",VLOOKUP(B324,学連登録!$C$2:$G$3000,4,FALSE))</f>
        <v/>
      </c>
      <c r="F324" s="376" t="str">
        <f>IF(B324="","",VLOOKUP(B324,学連登録!$C$2:$I$3000,7,FALSE))</f>
        <v/>
      </c>
      <c r="G324" s="154"/>
      <c r="H324" s="915"/>
      <c r="I324" s="916"/>
      <c r="J324" s="155"/>
      <c r="K324" s="887"/>
      <c r="L324" s="888"/>
      <c r="M324" s="155"/>
      <c r="N324" s="881"/>
      <c r="O324" s="882"/>
      <c r="P324" s="154"/>
      <c r="Q324" s="887"/>
      <c r="R324" s="888"/>
      <c r="S324" s="154"/>
      <c r="T324" s="887"/>
      <c r="U324" s="888"/>
      <c r="V324" s="101" t="str">
        <f>IF(B324="","",VLOOKUP(B324,学連登録!$C$2:$H$3000,6,FALSE))</f>
        <v/>
      </c>
      <c r="W324" s="370"/>
      <c r="X324" s="152"/>
      <c r="Y324" s="116" t="str">
        <f t="shared" si="459"/>
        <v/>
      </c>
      <c r="Z324" s="97" t="str">
        <f>IF(G324="","",VLOOKUP(G324,種目名!$O$5:$T$104,3,0))</f>
        <v/>
      </c>
      <c r="AA324" s="98" t="str">
        <f>IF(J324="","",VLOOKUP(J324,種目名!$O$5:$T$104,3,0))</f>
        <v/>
      </c>
      <c r="AB324" s="117" t="str">
        <f>IF(M324="","",VLOOKUP(M324,種目名!$O$5:$T$104,3,0))</f>
        <v/>
      </c>
      <c r="AC324" s="117" t="str">
        <f>IF(P324="","",VLOOKUP(AF324,種目名!$O$5:$T$104,3,0))</f>
        <v/>
      </c>
      <c r="AD324" s="118" t="str">
        <f>IF(S324="","",VLOOKUP(AI324,種目名!$O$5:$T$104,3,0))</f>
        <v/>
      </c>
      <c r="AE324" s="115">
        <f t="shared" si="460"/>
        <v>0</v>
      </c>
      <c r="AF324" s="152" t="str">
        <f t="shared" si="461"/>
        <v/>
      </c>
      <c r="AG324" s="152" t="str">
        <f t="shared" si="462"/>
        <v/>
      </c>
      <c r="AH324" s="115">
        <f t="shared" si="463"/>
        <v>0</v>
      </c>
      <c r="AI324" s="152" t="str">
        <f t="shared" si="464"/>
        <v/>
      </c>
      <c r="AJ324" s="152" t="str">
        <f t="shared" si="465"/>
        <v/>
      </c>
      <c r="AK324" s="383"/>
      <c r="AL324" s="166">
        <f t="shared" si="382"/>
        <v>0</v>
      </c>
      <c r="AM324" s="392">
        <f t="shared" si="383"/>
        <v>0</v>
      </c>
      <c r="AN324" s="392">
        <f>COUNTIF($B$12:B324,B324)</f>
        <v>0</v>
      </c>
      <c r="AO324" s="392"/>
      <c r="AP324" s="392" t="str">
        <f t="shared" si="384"/>
        <v/>
      </c>
      <c r="AQ324" s="392" t="str">
        <f t="shared" si="385"/>
        <v/>
      </c>
      <c r="AR324" s="392" t="str">
        <f t="shared" si="386"/>
        <v/>
      </c>
      <c r="AS324" s="392" t="str">
        <f t="shared" si="387"/>
        <v/>
      </c>
      <c r="AT324" s="392">
        <f t="shared" si="388"/>
        <v>0</v>
      </c>
      <c r="AU324" s="392" t="str">
        <f t="shared" si="389"/>
        <v/>
      </c>
      <c r="AV324" s="392" t="str">
        <f t="shared" si="390"/>
        <v/>
      </c>
      <c r="AW324" s="392" t="str">
        <f t="shared" si="391"/>
        <v/>
      </c>
      <c r="AX324" s="392" t="str">
        <f t="shared" si="392"/>
        <v/>
      </c>
      <c r="AY324" s="392" t="str">
        <f t="shared" si="393"/>
        <v/>
      </c>
      <c r="AZ324" s="392" t="str">
        <f t="shared" si="394"/>
        <v/>
      </c>
      <c r="BA324" s="392" t="str">
        <f t="shared" si="395"/>
        <v/>
      </c>
      <c r="BB324" s="392" t="str">
        <f t="shared" si="396"/>
        <v/>
      </c>
      <c r="BC324" s="392" t="str">
        <f t="shared" si="397"/>
        <v/>
      </c>
      <c r="BD324" s="396" t="str">
        <f t="shared" si="398"/>
        <v/>
      </c>
      <c r="BE324" s="386">
        <f t="shared" si="399"/>
        <v>0</v>
      </c>
      <c r="BF324" s="152"/>
      <c r="BG324" s="392">
        <f t="shared" si="400"/>
        <v>0</v>
      </c>
      <c r="BH324" s="392">
        <f t="shared" si="401"/>
        <v>0</v>
      </c>
      <c r="BI324" s="405">
        <f t="shared" si="402"/>
        <v>0</v>
      </c>
      <c r="BJ324" s="406">
        <f t="shared" si="378"/>
        <v>0</v>
      </c>
      <c r="BK324" s="391" t="str">
        <f t="shared" si="379"/>
        <v>0</v>
      </c>
      <c r="BL324" s="391" t="str">
        <f t="shared" si="380"/>
        <v>0</v>
      </c>
      <c r="BM324" s="405">
        <f t="shared" si="403"/>
        <v>0</v>
      </c>
      <c r="BN324" s="405" t="str">
        <f t="shared" si="404"/>
        <v>0m0</v>
      </c>
      <c r="BO324" s="392">
        <f t="shared" si="405"/>
        <v>0</v>
      </c>
      <c r="BP324" s="392">
        <f t="shared" si="406"/>
        <v>0</v>
      </c>
      <c r="BQ324" s="405">
        <f t="shared" si="407"/>
        <v>0</v>
      </c>
      <c r="BR324" s="406">
        <f t="shared" si="408"/>
        <v>0</v>
      </c>
      <c r="BS324" s="391" t="str">
        <f t="shared" si="409"/>
        <v>0</v>
      </c>
      <c r="BT324" s="391" t="str">
        <f t="shared" si="410"/>
        <v>0</v>
      </c>
      <c r="BU324" s="405">
        <f t="shared" si="411"/>
        <v>0</v>
      </c>
      <c r="BV324" s="405" t="str">
        <f t="shared" si="412"/>
        <v>0m0</v>
      </c>
      <c r="BW324" s="392">
        <f t="shared" si="413"/>
        <v>0</v>
      </c>
      <c r="BX324" s="392">
        <f t="shared" si="414"/>
        <v>0</v>
      </c>
      <c r="BY324" s="405">
        <f t="shared" si="415"/>
        <v>0</v>
      </c>
      <c r="BZ324" s="406">
        <f t="shared" si="416"/>
        <v>0</v>
      </c>
      <c r="CA324" s="391" t="str">
        <f t="shared" si="417"/>
        <v>0</v>
      </c>
      <c r="CB324" s="391" t="str">
        <f t="shared" si="418"/>
        <v>0</v>
      </c>
      <c r="CC324" s="405">
        <f t="shared" si="419"/>
        <v>0</v>
      </c>
      <c r="CD324" s="405" t="str">
        <f t="shared" si="420"/>
        <v>0m0</v>
      </c>
      <c r="CE324" s="392">
        <f t="shared" si="421"/>
        <v>0</v>
      </c>
      <c r="CF324" s="392">
        <f t="shared" si="422"/>
        <v>0</v>
      </c>
      <c r="CG324" s="405">
        <f t="shared" si="423"/>
        <v>0</v>
      </c>
      <c r="CH324" s="406">
        <f t="shared" si="424"/>
        <v>0</v>
      </c>
      <c r="CI324" s="391" t="str">
        <f t="shared" si="425"/>
        <v>0</v>
      </c>
      <c r="CJ324" s="391" t="str">
        <f t="shared" si="426"/>
        <v>0</v>
      </c>
      <c r="CK324" s="405">
        <f t="shared" si="427"/>
        <v>0</v>
      </c>
      <c r="CL324" s="405" t="str">
        <f t="shared" si="428"/>
        <v>0m0</v>
      </c>
      <c r="CM324" s="392">
        <f t="shared" si="429"/>
        <v>0</v>
      </c>
      <c r="CN324" s="392">
        <f t="shared" si="430"/>
        <v>0</v>
      </c>
      <c r="CO324" s="405">
        <f t="shared" si="431"/>
        <v>0</v>
      </c>
      <c r="CP324" s="406">
        <f t="shared" si="432"/>
        <v>0</v>
      </c>
      <c r="CQ324" s="391" t="str">
        <f t="shared" si="433"/>
        <v>0</v>
      </c>
      <c r="CR324" s="391" t="str">
        <f t="shared" si="434"/>
        <v>0</v>
      </c>
      <c r="CS324" s="405">
        <f t="shared" si="435"/>
        <v>0</v>
      </c>
      <c r="CT324" s="405" t="str">
        <f t="shared" si="436"/>
        <v>0m0</v>
      </c>
      <c r="CU324" s="405">
        <f t="shared" si="437"/>
        <v>0</v>
      </c>
      <c r="CV324" s="405">
        <f t="shared" si="438"/>
        <v>0</v>
      </c>
      <c r="CW324" s="405">
        <f t="shared" si="439"/>
        <v>0</v>
      </c>
      <c r="CX324" s="405">
        <f t="shared" si="440"/>
        <v>0</v>
      </c>
      <c r="CY324" s="405">
        <f t="shared" si="441"/>
        <v>0</v>
      </c>
      <c r="CZ324" s="405" t="str">
        <f t="shared" si="442"/>
        <v/>
      </c>
      <c r="DA324" s="405" t="str">
        <f t="shared" si="443"/>
        <v/>
      </c>
      <c r="DB324" s="405" t="str">
        <f t="shared" si="444"/>
        <v/>
      </c>
      <c r="DC324" s="405" t="str">
        <f t="shared" si="445"/>
        <v/>
      </c>
      <c r="DD324" s="405" t="str">
        <f t="shared" si="446"/>
        <v/>
      </c>
      <c r="DE324" s="405"/>
      <c r="DG324" s="405" t="str">
        <f t="shared" si="447"/>
        <v/>
      </c>
      <c r="DH324" s="405" t="str">
        <f t="shared" si="448"/>
        <v/>
      </c>
      <c r="DI324" s="405">
        <f t="shared" si="449"/>
        <v>0</v>
      </c>
      <c r="DJ324" s="405" t="str">
        <f t="shared" si="450"/>
        <v/>
      </c>
      <c r="DK324" s="405" t="str">
        <f t="shared" si="451"/>
        <v/>
      </c>
      <c r="DL324" s="405" t="str">
        <f t="shared" si="452"/>
        <v/>
      </c>
      <c r="DM324" s="405" t="str">
        <f t="shared" si="453"/>
        <v/>
      </c>
      <c r="DN324" s="405" t="str">
        <f t="shared" si="454"/>
        <v/>
      </c>
      <c r="DO324" s="405" t="str">
        <f t="shared" si="455"/>
        <v/>
      </c>
      <c r="DS324" s="386">
        <f t="shared" si="458"/>
        <v>0</v>
      </c>
      <c r="DT324" s="386">
        <f t="shared" si="456"/>
        <v>0</v>
      </c>
      <c r="DU324" s="404">
        <f t="shared" si="457"/>
        <v>0</v>
      </c>
    </row>
    <row r="325" spans="1:125" s="404" customFormat="1" ht="18" hidden="1" customHeight="1">
      <c r="A325" s="140" t="str">
        <f t="shared" si="381"/>
        <v/>
      </c>
      <c r="B325" s="153"/>
      <c r="C325" s="31" t="str">
        <f>IF(B325="","",VLOOKUP(B325,学連登録!$C$2:$G$3000,2,FALSE))</f>
        <v/>
      </c>
      <c r="D325" s="32" t="str">
        <f>IF(B325="","",VLOOKUP(B325,学連登録!$C$2:$G$3000,3,FALSE))</f>
        <v/>
      </c>
      <c r="E325" s="33" t="str">
        <f>IF(B325="","",VLOOKUP(B325,学連登録!$C$2:$G$3000,4,FALSE))</f>
        <v/>
      </c>
      <c r="F325" s="376" t="str">
        <f>IF(B325="","",VLOOKUP(B325,学連登録!$C$2:$I$3000,7,FALSE))</f>
        <v/>
      </c>
      <c r="G325" s="154"/>
      <c r="H325" s="915"/>
      <c r="I325" s="916"/>
      <c r="J325" s="155"/>
      <c r="K325" s="887"/>
      <c r="L325" s="888"/>
      <c r="M325" s="155"/>
      <c r="N325" s="881"/>
      <c r="O325" s="882"/>
      <c r="P325" s="154"/>
      <c r="Q325" s="887"/>
      <c r="R325" s="888"/>
      <c r="S325" s="154"/>
      <c r="T325" s="887"/>
      <c r="U325" s="888"/>
      <c r="V325" s="101" t="str">
        <f>IF(B325="","",VLOOKUP(B325,学連登録!$C$2:$H$3000,6,FALSE))</f>
        <v/>
      </c>
      <c r="W325" s="370"/>
      <c r="X325" s="152"/>
      <c r="Y325" s="116" t="str">
        <f t="shared" si="459"/>
        <v/>
      </c>
      <c r="Z325" s="97" t="str">
        <f>IF(G325="","",VLOOKUP(G325,種目名!$O$5:$T$104,3,0))</f>
        <v/>
      </c>
      <c r="AA325" s="98" t="str">
        <f>IF(J325="","",VLOOKUP(J325,種目名!$O$5:$T$104,3,0))</f>
        <v/>
      </c>
      <c r="AB325" s="117" t="str">
        <f>IF(M325="","",VLOOKUP(M325,種目名!$O$5:$T$104,3,0))</f>
        <v/>
      </c>
      <c r="AC325" s="117" t="str">
        <f>IF(P325="","",VLOOKUP(AF325,種目名!$O$5:$T$104,3,0))</f>
        <v/>
      </c>
      <c r="AD325" s="118" t="str">
        <f>IF(S325="","",VLOOKUP(AI325,種目名!$O$5:$T$104,3,0))</f>
        <v/>
      </c>
      <c r="AE325" s="115">
        <f t="shared" si="460"/>
        <v>0</v>
      </c>
      <c r="AF325" s="152" t="str">
        <f t="shared" si="461"/>
        <v/>
      </c>
      <c r="AG325" s="152" t="str">
        <f t="shared" si="462"/>
        <v/>
      </c>
      <c r="AH325" s="115">
        <f t="shared" si="463"/>
        <v>0</v>
      </c>
      <c r="AI325" s="152" t="str">
        <f t="shared" si="464"/>
        <v/>
      </c>
      <c r="AJ325" s="152" t="str">
        <f t="shared" si="465"/>
        <v/>
      </c>
      <c r="AK325" s="383"/>
      <c r="AL325" s="166">
        <f t="shared" si="382"/>
        <v>0</v>
      </c>
      <c r="AM325" s="392">
        <f t="shared" si="383"/>
        <v>0</v>
      </c>
      <c r="AN325" s="392">
        <f>COUNTIF($B$12:B325,B325)</f>
        <v>0</v>
      </c>
      <c r="AO325" s="392"/>
      <c r="AP325" s="392" t="str">
        <f t="shared" si="384"/>
        <v/>
      </c>
      <c r="AQ325" s="392" t="str">
        <f t="shared" si="385"/>
        <v/>
      </c>
      <c r="AR325" s="392" t="str">
        <f t="shared" si="386"/>
        <v/>
      </c>
      <c r="AS325" s="392" t="str">
        <f t="shared" si="387"/>
        <v/>
      </c>
      <c r="AT325" s="392">
        <f t="shared" si="388"/>
        <v>0</v>
      </c>
      <c r="AU325" s="392" t="str">
        <f t="shared" si="389"/>
        <v/>
      </c>
      <c r="AV325" s="392" t="str">
        <f t="shared" si="390"/>
        <v/>
      </c>
      <c r="AW325" s="392" t="str">
        <f t="shared" si="391"/>
        <v/>
      </c>
      <c r="AX325" s="392" t="str">
        <f t="shared" si="392"/>
        <v/>
      </c>
      <c r="AY325" s="392" t="str">
        <f t="shared" si="393"/>
        <v/>
      </c>
      <c r="AZ325" s="392" t="str">
        <f t="shared" si="394"/>
        <v/>
      </c>
      <c r="BA325" s="392" t="str">
        <f t="shared" si="395"/>
        <v/>
      </c>
      <c r="BB325" s="392" t="str">
        <f t="shared" si="396"/>
        <v/>
      </c>
      <c r="BC325" s="392" t="str">
        <f t="shared" si="397"/>
        <v/>
      </c>
      <c r="BD325" s="396" t="str">
        <f t="shared" si="398"/>
        <v/>
      </c>
      <c r="BE325" s="386">
        <f t="shared" si="399"/>
        <v>0</v>
      </c>
      <c r="BF325" s="152"/>
      <c r="BG325" s="392">
        <f t="shared" si="400"/>
        <v>0</v>
      </c>
      <c r="BH325" s="392">
        <f t="shared" si="401"/>
        <v>0</v>
      </c>
      <c r="BI325" s="405">
        <f t="shared" si="402"/>
        <v>0</v>
      </c>
      <c r="BJ325" s="406">
        <f t="shared" si="378"/>
        <v>0</v>
      </c>
      <c r="BK325" s="391" t="str">
        <f t="shared" si="379"/>
        <v>0</v>
      </c>
      <c r="BL325" s="391" t="str">
        <f t="shared" si="380"/>
        <v>0</v>
      </c>
      <c r="BM325" s="405">
        <f t="shared" si="403"/>
        <v>0</v>
      </c>
      <c r="BN325" s="405" t="str">
        <f t="shared" si="404"/>
        <v>0m0</v>
      </c>
      <c r="BO325" s="392">
        <f t="shared" si="405"/>
        <v>0</v>
      </c>
      <c r="BP325" s="392">
        <f t="shared" si="406"/>
        <v>0</v>
      </c>
      <c r="BQ325" s="405">
        <f t="shared" si="407"/>
        <v>0</v>
      </c>
      <c r="BR325" s="406">
        <f t="shared" si="408"/>
        <v>0</v>
      </c>
      <c r="BS325" s="391" t="str">
        <f t="shared" si="409"/>
        <v>0</v>
      </c>
      <c r="BT325" s="391" t="str">
        <f t="shared" si="410"/>
        <v>0</v>
      </c>
      <c r="BU325" s="405">
        <f t="shared" si="411"/>
        <v>0</v>
      </c>
      <c r="BV325" s="405" t="str">
        <f t="shared" si="412"/>
        <v>0m0</v>
      </c>
      <c r="BW325" s="392">
        <f t="shared" si="413"/>
        <v>0</v>
      </c>
      <c r="BX325" s="392">
        <f t="shared" si="414"/>
        <v>0</v>
      </c>
      <c r="BY325" s="405">
        <f t="shared" si="415"/>
        <v>0</v>
      </c>
      <c r="BZ325" s="406">
        <f t="shared" si="416"/>
        <v>0</v>
      </c>
      <c r="CA325" s="391" t="str">
        <f t="shared" si="417"/>
        <v>0</v>
      </c>
      <c r="CB325" s="391" t="str">
        <f t="shared" si="418"/>
        <v>0</v>
      </c>
      <c r="CC325" s="405">
        <f t="shared" si="419"/>
        <v>0</v>
      </c>
      <c r="CD325" s="405" t="str">
        <f t="shared" si="420"/>
        <v>0m0</v>
      </c>
      <c r="CE325" s="392">
        <f t="shared" si="421"/>
        <v>0</v>
      </c>
      <c r="CF325" s="392">
        <f t="shared" si="422"/>
        <v>0</v>
      </c>
      <c r="CG325" s="405">
        <f t="shared" si="423"/>
        <v>0</v>
      </c>
      <c r="CH325" s="406">
        <f t="shared" si="424"/>
        <v>0</v>
      </c>
      <c r="CI325" s="391" t="str">
        <f t="shared" si="425"/>
        <v>0</v>
      </c>
      <c r="CJ325" s="391" t="str">
        <f t="shared" si="426"/>
        <v>0</v>
      </c>
      <c r="CK325" s="405">
        <f t="shared" si="427"/>
        <v>0</v>
      </c>
      <c r="CL325" s="405" t="str">
        <f t="shared" si="428"/>
        <v>0m0</v>
      </c>
      <c r="CM325" s="392">
        <f t="shared" si="429"/>
        <v>0</v>
      </c>
      <c r="CN325" s="392">
        <f t="shared" si="430"/>
        <v>0</v>
      </c>
      <c r="CO325" s="405">
        <f t="shared" si="431"/>
        <v>0</v>
      </c>
      <c r="CP325" s="406">
        <f t="shared" si="432"/>
        <v>0</v>
      </c>
      <c r="CQ325" s="391" t="str">
        <f t="shared" si="433"/>
        <v>0</v>
      </c>
      <c r="CR325" s="391" t="str">
        <f t="shared" si="434"/>
        <v>0</v>
      </c>
      <c r="CS325" s="405">
        <f t="shared" si="435"/>
        <v>0</v>
      </c>
      <c r="CT325" s="405" t="str">
        <f t="shared" si="436"/>
        <v>0m0</v>
      </c>
      <c r="CU325" s="405">
        <f t="shared" si="437"/>
        <v>0</v>
      </c>
      <c r="CV325" s="405">
        <f t="shared" si="438"/>
        <v>0</v>
      </c>
      <c r="CW325" s="405">
        <f t="shared" si="439"/>
        <v>0</v>
      </c>
      <c r="CX325" s="405">
        <f t="shared" si="440"/>
        <v>0</v>
      </c>
      <c r="CY325" s="405">
        <f t="shared" si="441"/>
        <v>0</v>
      </c>
      <c r="CZ325" s="405" t="str">
        <f t="shared" si="442"/>
        <v/>
      </c>
      <c r="DA325" s="405" t="str">
        <f t="shared" si="443"/>
        <v/>
      </c>
      <c r="DB325" s="405" t="str">
        <f t="shared" si="444"/>
        <v/>
      </c>
      <c r="DC325" s="405" t="str">
        <f t="shared" si="445"/>
        <v/>
      </c>
      <c r="DD325" s="405" t="str">
        <f t="shared" si="446"/>
        <v/>
      </c>
      <c r="DE325" s="405"/>
      <c r="DG325" s="405" t="str">
        <f t="shared" si="447"/>
        <v/>
      </c>
      <c r="DH325" s="405" t="str">
        <f t="shared" si="448"/>
        <v/>
      </c>
      <c r="DI325" s="405">
        <f t="shared" si="449"/>
        <v>0</v>
      </c>
      <c r="DJ325" s="405" t="str">
        <f t="shared" si="450"/>
        <v/>
      </c>
      <c r="DK325" s="405" t="str">
        <f t="shared" si="451"/>
        <v/>
      </c>
      <c r="DL325" s="405" t="str">
        <f t="shared" si="452"/>
        <v/>
      </c>
      <c r="DM325" s="405" t="str">
        <f t="shared" si="453"/>
        <v/>
      </c>
      <c r="DN325" s="405" t="str">
        <f t="shared" si="454"/>
        <v/>
      </c>
      <c r="DO325" s="405" t="str">
        <f t="shared" si="455"/>
        <v/>
      </c>
      <c r="DS325" s="386">
        <f t="shared" si="458"/>
        <v>0</v>
      </c>
      <c r="DT325" s="386">
        <f t="shared" si="456"/>
        <v>0</v>
      </c>
      <c r="DU325" s="404">
        <f t="shared" si="457"/>
        <v>0</v>
      </c>
    </row>
    <row r="326" spans="1:125" s="404" customFormat="1" ht="18" hidden="1" customHeight="1">
      <c r="A326" s="140" t="str">
        <f t="shared" si="381"/>
        <v/>
      </c>
      <c r="B326" s="153"/>
      <c r="C326" s="31" t="str">
        <f>IF(B326="","",VLOOKUP(B326,学連登録!$C$2:$G$3000,2,FALSE))</f>
        <v/>
      </c>
      <c r="D326" s="32" t="str">
        <f>IF(B326="","",VLOOKUP(B326,学連登録!$C$2:$G$3000,3,FALSE))</f>
        <v/>
      </c>
      <c r="E326" s="33" t="str">
        <f>IF(B326="","",VLOOKUP(B326,学連登録!$C$2:$G$3000,4,FALSE))</f>
        <v/>
      </c>
      <c r="F326" s="376" t="str">
        <f>IF(B326="","",VLOOKUP(B326,学連登録!$C$2:$I$3000,7,FALSE))</f>
        <v/>
      </c>
      <c r="G326" s="154"/>
      <c r="H326" s="915"/>
      <c r="I326" s="916"/>
      <c r="J326" s="155"/>
      <c r="K326" s="887"/>
      <c r="L326" s="888"/>
      <c r="M326" s="155"/>
      <c r="N326" s="881"/>
      <c r="O326" s="882"/>
      <c r="P326" s="154"/>
      <c r="Q326" s="887"/>
      <c r="R326" s="888"/>
      <c r="S326" s="154"/>
      <c r="T326" s="887"/>
      <c r="U326" s="888"/>
      <c r="V326" s="101" t="str">
        <f>IF(B326="","",VLOOKUP(B326,学連登録!$C$2:$H$3000,6,FALSE))</f>
        <v/>
      </c>
      <c r="W326" s="370"/>
      <c r="X326" s="152"/>
      <c r="Y326" s="116" t="str">
        <f t="shared" si="459"/>
        <v/>
      </c>
      <c r="Z326" s="97" t="str">
        <f>IF(G326="","",VLOOKUP(G326,種目名!$O$5:$T$104,3,0))</f>
        <v/>
      </c>
      <c r="AA326" s="98" t="str">
        <f>IF(J326="","",VLOOKUP(J326,種目名!$O$5:$T$104,3,0))</f>
        <v/>
      </c>
      <c r="AB326" s="117" t="str">
        <f>IF(M326="","",VLOOKUP(M326,種目名!$O$5:$T$104,3,0))</f>
        <v/>
      </c>
      <c r="AC326" s="117" t="str">
        <f>IF(P326="","",VLOOKUP(AF326,種目名!$O$5:$T$104,3,0))</f>
        <v/>
      </c>
      <c r="AD326" s="118" t="str">
        <f>IF(S326="","",VLOOKUP(AI326,種目名!$O$5:$T$104,3,0))</f>
        <v/>
      </c>
      <c r="AE326" s="115">
        <f t="shared" si="460"/>
        <v>0</v>
      </c>
      <c r="AF326" s="152" t="str">
        <f t="shared" si="461"/>
        <v/>
      </c>
      <c r="AG326" s="152" t="str">
        <f t="shared" si="462"/>
        <v/>
      </c>
      <c r="AH326" s="115">
        <f t="shared" si="463"/>
        <v>0</v>
      </c>
      <c r="AI326" s="152" t="str">
        <f t="shared" si="464"/>
        <v/>
      </c>
      <c r="AJ326" s="152" t="str">
        <f t="shared" si="465"/>
        <v/>
      </c>
      <c r="AK326" s="383"/>
      <c r="AL326" s="166">
        <f t="shared" si="382"/>
        <v>0</v>
      </c>
      <c r="AM326" s="392">
        <f t="shared" si="383"/>
        <v>0</v>
      </c>
      <c r="AN326" s="392">
        <f>COUNTIF($B$12:B326,B326)</f>
        <v>0</v>
      </c>
      <c r="AO326" s="392"/>
      <c r="AP326" s="392" t="str">
        <f t="shared" si="384"/>
        <v/>
      </c>
      <c r="AQ326" s="392" t="str">
        <f t="shared" si="385"/>
        <v/>
      </c>
      <c r="AR326" s="392" t="str">
        <f t="shared" si="386"/>
        <v/>
      </c>
      <c r="AS326" s="392" t="str">
        <f t="shared" si="387"/>
        <v/>
      </c>
      <c r="AT326" s="392">
        <f t="shared" si="388"/>
        <v>0</v>
      </c>
      <c r="AU326" s="392" t="str">
        <f t="shared" si="389"/>
        <v/>
      </c>
      <c r="AV326" s="392" t="str">
        <f t="shared" si="390"/>
        <v/>
      </c>
      <c r="AW326" s="392" t="str">
        <f t="shared" si="391"/>
        <v/>
      </c>
      <c r="AX326" s="392" t="str">
        <f t="shared" si="392"/>
        <v/>
      </c>
      <c r="AY326" s="392" t="str">
        <f t="shared" si="393"/>
        <v/>
      </c>
      <c r="AZ326" s="392" t="str">
        <f t="shared" si="394"/>
        <v/>
      </c>
      <c r="BA326" s="392" t="str">
        <f t="shared" si="395"/>
        <v/>
      </c>
      <c r="BB326" s="392" t="str">
        <f t="shared" si="396"/>
        <v/>
      </c>
      <c r="BC326" s="392" t="str">
        <f t="shared" si="397"/>
        <v/>
      </c>
      <c r="BD326" s="396" t="str">
        <f t="shared" si="398"/>
        <v/>
      </c>
      <c r="BE326" s="386">
        <f t="shared" si="399"/>
        <v>0</v>
      </c>
      <c r="BF326" s="152"/>
      <c r="BG326" s="392">
        <f t="shared" si="400"/>
        <v>0</v>
      </c>
      <c r="BH326" s="392">
        <f t="shared" si="401"/>
        <v>0</v>
      </c>
      <c r="BI326" s="405">
        <f t="shared" si="402"/>
        <v>0</v>
      </c>
      <c r="BJ326" s="406">
        <f t="shared" si="378"/>
        <v>0</v>
      </c>
      <c r="BK326" s="391" t="str">
        <f t="shared" si="379"/>
        <v>0</v>
      </c>
      <c r="BL326" s="391" t="str">
        <f t="shared" si="380"/>
        <v>0</v>
      </c>
      <c r="BM326" s="405">
        <f t="shared" si="403"/>
        <v>0</v>
      </c>
      <c r="BN326" s="405" t="str">
        <f t="shared" si="404"/>
        <v>0m0</v>
      </c>
      <c r="BO326" s="392">
        <f t="shared" si="405"/>
        <v>0</v>
      </c>
      <c r="BP326" s="392">
        <f t="shared" si="406"/>
        <v>0</v>
      </c>
      <c r="BQ326" s="405">
        <f t="shared" si="407"/>
        <v>0</v>
      </c>
      <c r="BR326" s="406">
        <f t="shared" si="408"/>
        <v>0</v>
      </c>
      <c r="BS326" s="391" t="str">
        <f t="shared" si="409"/>
        <v>0</v>
      </c>
      <c r="BT326" s="391" t="str">
        <f t="shared" si="410"/>
        <v>0</v>
      </c>
      <c r="BU326" s="405">
        <f t="shared" si="411"/>
        <v>0</v>
      </c>
      <c r="BV326" s="405" t="str">
        <f t="shared" si="412"/>
        <v>0m0</v>
      </c>
      <c r="BW326" s="392">
        <f t="shared" si="413"/>
        <v>0</v>
      </c>
      <c r="BX326" s="392">
        <f t="shared" si="414"/>
        <v>0</v>
      </c>
      <c r="BY326" s="405">
        <f t="shared" si="415"/>
        <v>0</v>
      </c>
      <c r="BZ326" s="406">
        <f t="shared" si="416"/>
        <v>0</v>
      </c>
      <c r="CA326" s="391" t="str">
        <f t="shared" si="417"/>
        <v>0</v>
      </c>
      <c r="CB326" s="391" t="str">
        <f t="shared" si="418"/>
        <v>0</v>
      </c>
      <c r="CC326" s="405">
        <f t="shared" si="419"/>
        <v>0</v>
      </c>
      <c r="CD326" s="405" t="str">
        <f t="shared" si="420"/>
        <v>0m0</v>
      </c>
      <c r="CE326" s="392">
        <f t="shared" si="421"/>
        <v>0</v>
      </c>
      <c r="CF326" s="392">
        <f t="shared" si="422"/>
        <v>0</v>
      </c>
      <c r="CG326" s="405">
        <f t="shared" si="423"/>
        <v>0</v>
      </c>
      <c r="CH326" s="406">
        <f t="shared" si="424"/>
        <v>0</v>
      </c>
      <c r="CI326" s="391" t="str">
        <f t="shared" si="425"/>
        <v>0</v>
      </c>
      <c r="CJ326" s="391" t="str">
        <f t="shared" si="426"/>
        <v>0</v>
      </c>
      <c r="CK326" s="405">
        <f t="shared" si="427"/>
        <v>0</v>
      </c>
      <c r="CL326" s="405" t="str">
        <f t="shared" si="428"/>
        <v>0m0</v>
      </c>
      <c r="CM326" s="392">
        <f t="shared" si="429"/>
        <v>0</v>
      </c>
      <c r="CN326" s="392">
        <f t="shared" si="430"/>
        <v>0</v>
      </c>
      <c r="CO326" s="405">
        <f t="shared" si="431"/>
        <v>0</v>
      </c>
      <c r="CP326" s="406">
        <f t="shared" si="432"/>
        <v>0</v>
      </c>
      <c r="CQ326" s="391" t="str">
        <f t="shared" si="433"/>
        <v>0</v>
      </c>
      <c r="CR326" s="391" t="str">
        <f t="shared" si="434"/>
        <v>0</v>
      </c>
      <c r="CS326" s="405">
        <f t="shared" si="435"/>
        <v>0</v>
      </c>
      <c r="CT326" s="405" t="str">
        <f t="shared" si="436"/>
        <v>0m0</v>
      </c>
      <c r="CU326" s="405">
        <f t="shared" si="437"/>
        <v>0</v>
      </c>
      <c r="CV326" s="405">
        <f t="shared" si="438"/>
        <v>0</v>
      </c>
      <c r="CW326" s="405">
        <f t="shared" si="439"/>
        <v>0</v>
      </c>
      <c r="CX326" s="405">
        <f t="shared" si="440"/>
        <v>0</v>
      </c>
      <c r="CY326" s="405">
        <f t="shared" si="441"/>
        <v>0</v>
      </c>
      <c r="CZ326" s="405" t="str">
        <f t="shared" si="442"/>
        <v/>
      </c>
      <c r="DA326" s="405" t="str">
        <f t="shared" si="443"/>
        <v/>
      </c>
      <c r="DB326" s="405" t="str">
        <f t="shared" si="444"/>
        <v/>
      </c>
      <c r="DC326" s="405" t="str">
        <f t="shared" si="445"/>
        <v/>
      </c>
      <c r="DD326" s="405" t="str">
        <f t="shared" si="446"/>
        <v/>
      </c>
      <c r="DE326" s="405"/>
      <c r="DG326" s="405" t="str">
        <f t="shared" si="447"/>
        <v/>
      </c>
      <c r="DH326" s="405" t="str">
        <f t="shared" si="448"/>
        <v/>
      </c>
      <c r="DI326" s="405">
        <f t="shared" si="449"/>
        <v>0</v>
      </c>
      <c r="DJ326" s="405" t="str">
        <f t="shared" si="450"/>
        <v/>
      </c>
      <c r="DK326" s="405" t="str">
        <f t="shared" si="451"/>
        <v/>
      </c>
      <c r="DL326" s="405" t="str">
        <f t="shared" si="452"/>
        <v/>
      </c>
      <c r="DM326" s="405" t="str">
        <f t="shared" si="453"/>
        <v/>
      </c>
      <c r="DN326" s="405" t="str">
        <f t="shared" si="454"/>
        <v/>
      </c>
      <c r="DO326" s="405" t="str">
        <f t="shared" si="455"/>
        <v/>
      </c>
      <c r="DS326" s="386">
        <f t="shared" si="458"/>
        <v>0</v>
      </c>
      <c r="DT326" s="386">
        <f t="shared" si="456"/>
        <v>0</v>
      </c>
      <c r="DU326" s="404">
        <f t="shared" si="457"/>
        <v>0</v>
      </c>
    </row>
    <row r="327" spans="1:125" s="404" customFormat="1" ht="18" hidden="1" customHeight="1">
      <c r="A327" s="140" t="str">
        <f t="shared" si="381"/>
        <v/>
      </c>
      <c r="B327" s="153"/>
      <c r="C327" s="31" t="str">
        <f>IF(B327="","",VLOOKUP(B327,学連登録!$C$2:$G$3000,2,FALSE))</f>
        <v/>
      </c>
      <c r="D327" s="32" t="str">
        <f>IF(B327="","",VLOOKUP(B327,学連登録!$C$2:$G$3000,3,FALSE))</f>
        <v/>
      </c>
      <c r="E327" s="33" t="str">
        <f>IF(B327="","",VLOOKUP(B327,学連登録!$C$2:$G$3000,4,FALSE))</f>
        <v/>
      </c>
      <c r="F327" s="376" t="str">
        <f>IF(B327="","",VLOOKUP(B327,学連登録!$C$2:$I$3000,7,FALSE))</f>
        <v/>
      </c>
      <c r="G327" s="154"/>
      <c r="H327" s="915"/>
      <c r="I327" s="916"/>
      <c r="J327" s="155"/>
      <c r="K327" s="887"/>
      <c r="L327" s="888"/>
      <c r="M327" s="155"/>
      <c r="N327" s="881"/>
      <c r="O327" s="882"/>
      <c r="P327" s="154"/>
      <c r="Q327" s="887"/>
      <c r="R327" s="888"/>
      <c r="S327" s="154"/>
      <c r="T327" s="887"/>
      <c r="U327" s="888"/>
      <c r="V327" s="101" t="str">
        <f>IF(B327="","",VLOOKUP(B327,学連登録!$C$2:$H$3000,6,FALSE))</f>
        <v/>
      </c>
      <c r="W327" s="370"/>
      <c r="X327" s="152"/>
      <c r="Y327" s="116" t="str">
        <f t="shared" si="459"/>
        <v/>
      </c>
      <c r="Z327" s="97" t="str">
        <f>IF(G327="","",VLOOKUP(G327,種目名!$O$5:$T$104,3,0))</f>
        <v/>
      </c>
      <c r="AA327" s="98" t="str">
        <f>IF(J327="","",VLOOKUP(J327,種目名!$O$5:$T$104,3,0))</f>
        <v/>
      </c>
      <c r="AB327" s="117" t="str">
        <f>IF(M327="","",VLOOKUP(M327,種目名!$O$5:$T$104,3,0))</f>
        <v/>
      </c>
      <c r="AC327" s="117" t="str">
        <f>IF(P327="","",VLOOKUP(AF327,種目名!$O$5:$T$104,3,0))</f>
        <v/>
      </c>
      <c r="AD327" s="118" t="str">
        <f>IF(S327="","",VLOOKUP(AI327,種目名!$O$5:$T$104,3,0))</f>
        <v/>
      </c>
      <c r="AE327" s="115">
        <f t="shared" si="460"/>
        <v>0</v>
      </c>
      <c r="AF327" s="152" t="str">
        <f t="shared" si="461"/>
        <v/>
      </c>
      <c r="AG327" s="152" t="str">
        <f t="shared" si="462"/>
        <v/>
      </c>
      <c r="AH327" s="115">
        <f t="shared" si="463"/>
        <v>0</v>
      </c>
      <c r="AI327" s="152" t="str">
        <f t="shared" si="464"/>
        <v/>
      </c>
      <c r="AJ327" s="152" t="str">
        <f t="shared" si="465"/>
        <v/>
      </c>
      <c r="AK327" s="383"/>
      <c r="AL327" s="166">
        <f t="shared" si="382"/>
        <v>0</v>
      </c>
      <c r="AM327" s="392">
        <f t="shared" si="383"/>
        <v>0</v>
      </c>
      <c r="AN327" s="392">
        <f>COUNTIF($B$12:B327,B327)</f>
        <v>0</v>
      </c>
      <c r="AO327" s="392"/>
      <c r="AP327" s="392" t="str">
        <f t="shared" si="384"/>
        <v/>
      </c>
      <c r="AQ327" s="392" t="str">
        <f t="shared" si="385"/>
        <v/>
      </c>
      <c r="AR327" s="392" t="str">
        <f t="shared" si="386"/>
        <v/>
      </c>
      <c r="AS327" s="392" t="str">
        <f t="shared" si="387"/>
        <v/>
      </c>
      <c r="AT327" s="392">
        <f t="shared" si="388"/>
        <v>0</v>
      </c>
      <c r="AU327" s="392" t="str">
        <f t="shared" si="389"/>
        <v/>
      </c>
      <c r="AV327" s="392" t="str">
        <f t="shared" si="390"/>
        <v/>
      </c>
      <c r="AW327" s="392" t="str">
        <f t="shared" si="391"/>
        <v/>
      </c>
      <c r="AX327" s="392" t="str">
        <f t="shared" si="392"/>
        <v/>
      </c>
      <c r="AY327" s="392" t="str">
        <f t="shared" si="393"/>
        <v/>
      </c>
      <c r="AZ327" s="392" t="str">
        <f t="shared" si="394"/>
        <v/>
      </c>
      <c r="BA327" s="392" t="str">
        <f t="shared" si="395"/>
        <v/>
      </c>
      <c r="BB327" s="392" t="str">
        <f t="shared" si="396"/>
        <v/>
      </c>
      <c r="BC327" s="392" t="str">
        <f t="shared" si="397"/>
        <v/>
      </c>
      <c r="BD327" s="396" t="str">
        <f t="shared" si="398"/>
        <v/>
      </c>
      <c r="BE327" s="386">
        <f t="shared" si="399"/>
        <v>0</v>
      </c>
      <c r="BF327" s="152"/>
      <c r="BG327" s="392">
        <f t="shared" si="400"/>
        <v>0</v>
      </c>
      <c r="BH327" s="392">
        <f t="shared" si="401"/>
        <v>0</v>
      </c>
      <c r="BI327" s="405">
        <f t="shared" si="402"/>
        <v>0</v>
      </c>
      <c r="BJ327" s="406">
        <f t="shared" si="378"/>
        <v>0</v>
      </c>
      <c r="BK327" s="391" t="str">
        <f t="shared" si="379"/>
        <v>0</v>
      </c>
      <c r="BL327" s="391" t="str">
        <f t="shared" si="380"/>
        <v>0</v>
      </c>
      <c r="BM327" s="405">
        <f t="shared" si="403"/>
        <v>0</v>
      </c>
      <c r="BN327" s="405" t="str">
        <f t="shared" si="404"/>
        <v>0m0</v>
      </c>
      <c r="BO327" s="392">
        <f t="shared" si="405"/>
        <v>0</v>
      </c>
      <c r="BP327" s="392">
        <f t="shared" si="406"/>
        <v>0</v>
      </c>
      <c r="BQ327" s="405">
        <f t="shared" si="407"/>
        <v>0</v>
      </c>
      <c r="BR327" s="406">
        <f t="shared" si="408"/>
        <v>0</v>
      </c>
      <c r="BS327" s="391" t="str">
        <f t="shared" si="409"/>
        <v>0</v>
      </c>
      <c r="BT327" s="391" t="str">
        <f t="shared" si="410"/>
        <v>0</v>
      </c>
      <c r="BU327" s="405">
        <f t="shared" si="411"/>
        <v>0</v>
      </c>
      <c r="BV327" s="405" t="str">
        <f t="shared" si="412"/>
        <v>0m0</v>
      </c>
      <c r="BW327" s="392">
        <f t="shared" si="413"/>
        <v>0</v>
      </c>
      <c r="BX327" s="392">
        <f t="shared" si="414"/>
        <v>0</v>
      </c>
      <c r="BY327" s="405">
        <f t="shared" si="415"/>
        <v>0</v>
      </c>
      <c r="BZ327" s="406">
        <f t="shared" si="416"/>
        <v>0</v>
      </c>
      <c r="CA327" s="391" t="str">
        <f t="shared" si="417"/>
        <v>0</v>
      </c>
      <c r="CB327" s="391" t="str">
        <f t="shared" si="418"/>
        <v>0</v>
      </c>
      <c r="CC327" s="405">
        <f t="shared" si="419"/>
        <v>0</v>
      </c>
      <c r="CD327" s="405" t="str">
        <f t="shared" si="420"/>
        <v>0m0</v>
      </c>
      <c r="CE327" s="392">
        <f t="shared" si="421"/>
        <v>0</v>
      </c>
      <c r="CF327" s="392">
        <f t="shared" si="422"/>
        <v>0</v>
      </c>
      <c r="CG327" s="405">
        <f t="shared" si="423"/>
        <v>0</v>
      </c>
      <c r="CH327" s="406">
        <f t="shared" si="424"/>
        <v>0</v>
      </c>
      <c r="CI327" s="391" t="str">
        <f t="shared" si="425"/>
        <v>0</v>
      </c>
      <c r="CJ327" s="391" t="str">
        <f t="shared" si="426"/>
        <v>0</v>
      </c>
      <c r="CK327" s="405">
        <f t="shared" si="427"/>
        <v>0</v>
      </c>
      <c r="CL327" s="405" t="str">
        <f t="shared" si="428"/>
        <v>0m0</v>
      </c>
      <c r="CM327" s="392">
        <f t="shared" si="429"/>
        <v>0</v>
      </c>
      <c r="CN327" s="392">
        <f t="shared" si="430"/>
        <v>0</v>
      </c>
      <c r="CO327" s="405">
        <f t="shared" si="431"/>
        <v>0</v>
      </c>
      <c r="CP327" s="406">
        <f t="shared" si="432"/>
        <v>0</v>
      </c>
      <c r="CQ327" s="391" t="str">
        <f t="shared" si="433"/>
        <v>0</v>
      </c>
      <c r="CR327" s="391" t="str">
        <f t="shared" si="434"/>
        <v>0</v>
      </c>
      <c r="CS327" s="405">
        <f t="shared" si="435"/>
        <v>0</v>
      </c>
      <c r="CT327" s="405" t="str">
        <f t="shared" si="436"/>
        <v>0m0</v>
      </c>
      <c r="CU327" s="405">
        <f t="shared" si="437"/>
        <v>0</v>
      </c>
      <c r="CV327" s="405">
        <f t="shared" si="438"/>
        <v>0</v>
      </c>
      <c r="CW327" s="405">
        <f t="shared" si="439"/>
        <v>0</v>
      </c>
      <c r="CX327" s="405">
        <f t="shared" si="440"/>
        <v>0</v>
      </c>
      <c r="CY327" s="405">
        <f t="shared" si="441"/>
        <v>0</v>
      </c>
      <c r="CZ327" s="405" t="str">
        <f t="shared" si="442"/>
        <v/>
      </c>
      <c r="DA327" s="405" t="str">
        <f t="shared" si="443"/>
        <v/>
      </c>
      <c r="DB327" s="405" t="str">
        <f t="shared" si="444"/>
        <v/>
      </c>
      <c r="DC327" s="405" t="str">
        <f t="shared" si="445"/>
        <v/>
      </c>
      <c r="DD327" s="405" t="str">
        <f t="shared" si="446"/>
        <v/>
      </c>
      <c r="DE327" s="405"/>
      <c r="DG327" s="405" t="str">
        <f t="shared" si="447"/>
        <v/>
      </c>
      <c r="DH327" s="405" t="str">
        <f t="shared" si="448"/>
        <v/>
      </c>
      <c r="DI327" s="405">
        <f t="shared" si="449"/>
        <v>0</v>
      </c>
      <c r="DJ327" s="405" t="str">
        <f t="shared" si="450"/>
        <v/>
      </c>
      <c r="DK327" s="405" t="str">
        <f t="shared" si="451"/>
        <v/>
      </c>
      <c r="DL327" s="405" t="str">
        <f t="shared" si="452"/>
        <v/>
      </c>
      <c r="DM327" s="405" t="str">
        <f t="shared" si="453"/>
        <v/>
      </c>
      <c r="DN327" s="405" t="str">
        <f t="shared" si="454"/>
        <v/>
      </c>
      <c r="DO327" s="405" t="str">
        <f t="shared" si="455"/>
        <v/>
      </c>
      <c r="DS327" s="386">
        <f t="shared" si="458"/>
        <v>0</v>
      </c>
      <c r="DT327" s="386">
        <f t="shared" si="456"/>
        <v>0</v>
      </c>
      <c r="DU327" s="404">
        <f t="shared" si="457"/>
        <v>0</v>
      </c>
    </row>
    <row r="328" spans="1:125" s="404" customFormat="1" ht="18" hidden="1" customHeight="1">
      <c r="A328" s="140" t="str">
        <f t="shared" si="381"/>
        <v/>
      </c>
      <c r="B328" s="153"/>
      <c r="C328" s="31" t="str">
        <f>IF(B328="","",VLOOKUP(B328,学連登録!$C$2:$G$3000,2,FALSE))</f>
        <v/>
      </c>
      <c r="D328" s="32" t="str">
        <f>IF(B328="","",VLOOKUP(B328,学連登録!$C$2:$G$3000,3,FALSE))</f>
        <v/>
      </c>
      <c r="E328" s="33" t="str">
        <f>IF(B328="","",VLOOKUP(B328,学連登録!$C$2:$G$3000,4,FALSE))</f>
        <v/>
      </c>
      <c r="F328" s="376" t="str">
        <f>IF(B328="","",VLOOKUP(B328,学連登録!$C$2:$I$3000,7,FALSE))</f>
        <v/>
      </c>
      <c r="G328" s="154"/>
      <c r="H328" s="915"/>
      <c r="I328" s="916"/>
      <c r="J328" s="155"/>
      <c r="K328" s="887"/>
      <c r="L328" s="888"/>
      <c r="M328" s="155"/>
      <c r="N328" s="881"/>
      <c r="O328" s="882"/>
      <c r="P328" s="154"/>
      <c r="Q328" s="887"/>
      <c r="R328" s="888"/>
      <c r="S328" s="154"/>
      <c r="T328" s="887"/>
      <c r="U328" s="888"/>
      <c r="V328" s="101" t="str">
        <f>IF(B328="","",VLOOKUP(B328,学連登録!$C$2:$H$3000,6,FALSE))</f>
        <v/>
      </c>
      <c r="W328" s="370"/>
      <c r="X328" s="152"/>
      <c r="Y328" s="116" t="str">
        <f t="shared" si="459"/>
        <v/>
      </c>
      <c r="Z328" s="97" t="str">
        <f>IF(G328="","",VLOOKUP(G328,種目名!$O$5:$T$104,3,0))</f>
        <v/>
      </c>
      <c r="AA328" s="98" t="str">
        <f>IF(J328="","",VLOOKUP(J328,種目名!$O$5:$T$104,3,0))</f>
        <v/>
      </c>
      <c r="AB328" s="117" t="str">
        <f>IF(M328="","",VLOOKUP(M328,種目名!$O$5:$T$104,3,0))</f>
        <v/>
      </c>
      <c r="AC328" s="117" t="str">
        <f>IF(P328="","",VLOOKUP(AF328,種目名!$O$5:$T$104,3,0))</f>
        <v/>
      </c>
      <c r="AD328" s="118" t="str">
        <f>IF(S328="","",VLOOKUP(AI328,種目名!$O$5:$T$104,3,0))</f>
        <v/>
      </c>
      <c r="AE328" s="115">
        <f t="shared" si="460"/>
        <v>0</v>
      </c>
      <c r="AF328" s="152" t="str">
        <f t="shared" si="461"/>
        <v/>
      </c>
      <c r="AG328" s="152" t="str">
        <f t="shared" si="462"/>
        <v/>
      </c>
      <c r="AH328" s="115">
        <f t="shared" si="463"/>
        <v>0</v>
      </c>
      <c r="AI328" s="152" t="str">
        <f t="shared" si="464"/>
        <v/>
      </c>
      <c r="AJ328" s="152" t="str">
        <f t="shared" si="465"/>
        <v/>
      </c>
      <c r="AK328" s="383"/>
      <c r="AL328" s="166">
        <f t="shared" si="382"/>
        <v>0</v>
      </c>
      <c r="AM328" s="392">
        <f t="shared" si="383"/>
        <v>0</v>
      </c>
      <c r="AN328" s="392">
        <f>COUNTIF($B$12:B328,B328)</f>
        <v>0</v>
      </c>
      <c r="AO328" s="392"/>
      <c r="AP328" s="392" t="str">
        <f t="shared" si="384"/>
        <v/>
      </c>
      <c r="AQ328" s="392" t="str">
        <f t="shared" si="385"/>
        <v/>
      </c>
      <c r="AR328" s="392" t="str">
        <f t="shared" si="386"/>
        <v/>
      </c>
      <c r="AS328" s="392" t="str">
        <f t="shared" si="387"/>
        <v/>
      </c>
      <c r="AT328" s="392">
        <f t="shared" si="388"/>
        <v>0</v>
      </c>
      <c r="AU328" s="392" t="str">
        <f t="shared" si="389"/>
        <v/>
      </c>
      <c r="AV328" s="392" t="str">
        <f t="shared" si="390"/>
        <v/>
      </c>
      <c r="AW328" s="392" t="str">
        <f t="shared" si="391"/>
        <v/>
      </c>
      <c r="AX328" s="392" t="str">
        <f t="shared" si="392"/>
        <v/>
      </c>
      <c r="AY328" s="392" t="str">
        <f t="shared" si="393"/>
        <v/>
      </c>
      <c r="AZ328" s="392" t="str">
        <f t="shared" si="394"/>
        <v/>
      </c>
      <c r="BA328" s="392" t="str">
        <f t="shared" si="395"/>
        <v/>
      </c>
      <c r="BB328" s="392" t="str">
        <f t="shared" si="396"/>
        <v/>
      </c>
      <c r="BC328" s="392" t="str">
        <f t="shared" si="397"/>
        <v/>
      </c>
      <c r="BD328" s="396" t="str">
        <f t="shared" si="398"/>
        <v/>
      </c>
      <c r="BE328" s="386">
        <f t="shared" si="399"/>
        <v>0</v>
      </c>
      <c r="BF328" s="152"/>
      <c r="BG328" s="392">
        <f t="shared" si="400"/>
        <v>0</v>
      </c>
      <c r="BH328" s="392">
        <f t="shared" si="401"/>
        <v>0</v>
      </c>
      <c r="BI328" s="405">
        <f t="shared" si="402"/>
        <v>0</v>
      </c>
      <c r="BJ328" s="406">
        <f t="shared" si="378"/>
        <v>0</v>
      </c>
      <c r="BK328" s="391" t="str">
        <f t="shared" si="379"/>
        <v>0</v>
      </c>
      <c r="BL328" s="391" t="str">
        <f t="shared" si="380"/>
        <v>0</v>
      </c>
      <c r="BM328" s="405">
        <f t="shared" si="403"/>
        <v>0</v>
      </c>
      <c r="BN328" s="405" t="str">
        <f t="shared" si="404"/>
        <v>0m0</v>
      </c>
      <c r="BO328" s="392">
        <f t="shared" si="405"/>
        <v>0</v>
      </c>
      <c r="BP328" s="392">
        <f t="shared" si="406"/>
        <v>0</v>
      </c>
      <c r="BQ328" s="405">
        <f t="shared" si="407"/>
        <v>0</v>
      </c>
      <c r="BR328" s="406">
        <f t="shared" si="408"/>
        <v>0</v>
      </c>
      <c r="BS328" s="391" t="str">
        <f t="shared" si="409"/>
        <v>0</v>
      </c>
      <c r="BT328" s="391" t="str">
        <f t="shared" si="410"/>
        <v>0</v>
      </c>
      <c r="BU328" s="405">
        <f t="shared" si="411"/>
        <v>0</v>
      </c>
      <c r="BV328" s="405" t="str">
        <f t="shared" si="412"/>
        <v>0m0</v>
      </c>
      <c r="BW328" s="392">
        <f t="shared" si="413"/>
        <v>0</v>
      </c>
      <c r="BX328" s="392">
        <f t="shared" si="414"/>
        <v>0</v>
      </c>
      <c r="BY328" s="405">
        <f t="shared" si="415"/>
        <v>0</v>
      </c>
      <c r="BZ328" s="406">
        <f t="shared" si="416"/>
        <v>0</v>
      </c>
      <c r="CA328" s="391" t="str">
        <f t="shared" si="417"/>
        <v>0</v>
      </c>
      <c r="CB328" s="391" t="str">
        <f t="shared" si="418"/>
        <v>0</v>
      </c>
      <c r="CC328" s="405">
        <f t="shared" si="419"/>
        <v>0</v>
      </c>
      <c r="CD328" s="405" t="str">
        <f t="shared" si="420"/>
        <v>0m0</v>
      </c>
      <c r="CE328" s="392">
        <f t="shared" si="421"/>
        <v>0</v>
      </c>
      <c r="CF328" s="392">
        <f t="shared" si="422"/>
        <v>0</v>
      </c>
      <c r="CG328" s="405">
        <f t="shared" si="423"/>
        <v>0</v>
      </c>
      <c r="CH328" s="406">
        <f t="shared" si="424"/>
        <v>0</v>
      </c>
      <c r="CI328" s="391" t="str">
        <f t="shared" si="425"/>
        <v>0</v>
      </c>
      <c r="CJ328" s="391" t="str">
        <f t="shared" si="426"/>
        <v>0</v>
      </c>
      <c r="CK328" s="405">
        <f t="shared" si="427"/>
        <v>0</v>
      </c>
      <c r="CL328" s="405" t="str">
        <f t="shared" si="428"/>
        <v>0m0</v>
      </c>
      <c r="CM328" s="392">
        <f t="shared" si="429"/>
        <v>0</v>
      </c>
      <c r="CN328" s="392">
        <f t="shared" si="430"/>
        <v>0</v>
      </c>
      <c r="CO328" s="405">
        <f t="shared" si="431"/>
        <v>0</v>
      </c>
      <c r="CP328" s="406">
        <f t="shared" si="432"/>
        <v>0</v>
      </c>
      <c r="CQ328" s="391" t="str">
        <f t="shared" si="433"/>
        <v>0</v>
      </c>
      <c r="CR328" s="391" t="str">
        <f t="shared" si="434"/>
        <v>0</v>
      </c>
      <c r="CS328" s="405">
        <f t="shared" si="435"/>
        <v>0</v>
      </c>
      <c r="CT328" s="405" t="str">
        <f t="shared" si="436"/>
        <v>0m0</v>
      </c>
      <c r="CU328" s="405">
        <f t="shared" si="437"/>
        <v>0</v>
      </c>
      <c r="CV328" s="405">
        <f t="shared" si="438"/>
        <v>0</v>
      </c>
      <c r="CW328" s="405">
        <f t="shared" si="439"/>
        <v>0</v>
      </c>
      <c r="CX328" s="405">
        <f t="shared" si="440"/>
        <v>0</v>
      </c>
      <c r="CY328" s="405">
        <f t="shared" si="441"/>
        <v>0</v>
      </c>
      <c r="CZ328" s="405" t="str">
        <f t="shared" si="442"/>
        <v/>
      </c>
      <c r="DA328" s="405" t="str">
        <f t="shared" si="443"/>
        <v/>
      </c>
      <c r="DB328" s="405" t="str">
        <f t="shared" si="444"/>
        <v/>
      </c>
      <c r="DC328" s="405" t="str">
        <f t="shared" si="445"/>
        <v/>
      </c>
      <c r="DD328" s="405" t="str">
        <f t="shared" si="446"/>
        <v/>
      </c>
      <c r="DE328" s="405"/>
      <c r="DG328" s="405" t="str">
        <f t="shared" si="447"/>
        <v/>
      </c>
      <c r="DH328" s="405" t="str">
        <f t="shared" si="448"/>
        <v/>
      </c>
      <c r="DI328" s="405">
        <f t="shared" si="449"/>
        <v>0</v>
      </c>
      <c r="DJ328" s="405" t="str">
        <f t="shared" si="450"/>
        <v/>
      </c>
      <c r="DK328" s="405" t="str">
        <f t="shared" si="451"/>
        <v/>
      </c>
      <c r="DL328" s="405" t="str">
        <f t="shared" si="452"/>
        <v/>
      </c>
      <c r="DM328" s="405" t="str">
        <f t="shared" si="453"/>
        <v/>
      </c>
      <c r="DN328" s="405" t="str">
        <f t="shared" si="454"/>
        <v/>
      </c>
      <c r="DO328" s="405" t="str">
        <f t="shared" si="455"/>
        <v/>
      </c>
      <c r="DS328" s="386">
        <f t="shared" si="458"/>
        <v>0</v>
      </c>
      <c r="DT328" s="386">
        <f t="shared" si="456"/>
        <v>0</v>
      </c>
      <c r="DU328" s="404">
        <f t="shared" si="457"/>
        <v>0</v>
      </c>
    </row>
    <row r="329" spans="1:125" s="404" customFormat="1" ht="18" hidden="1" customHeight="1">
      <c r="A329" s="140" t="str">
        <f t="shared" si="381"/>
        <v/>
      </c>
      <c r="B329" s="153"/>
      <c r="C329" s="31" t="str">
        <f>IF(B329="","",VLOOKUP(B329,学連登録!$C$2:$G$3000,2,FALSE))</f>
        <v/>
      </c>
      <c r="D329" s="32" t="str">
        <f>IF(B329="","",VLOOKUP(B329,学連登録!$C$2:$G$3000,3,FALSE))</f>
        <v/>
      </c>
      <c r="E329" s="33" t="str">
        <f>IF(B329="","",VLOOKUP(B329,学連登録!$C$2:$G$3000,4,FALSE))</f>
        <v/>
      </c>
      <c r="F329" s="376" t="str">
        <f>IF(B329="","",VLOOKUP(B329,学連登録!$C$2:$I$3000,7,FALSE))</f>
        <v/>
      </c>
      <c r="G329" s="154"/>
      <c r="H329" s="915"/>
      <c r="I329" s="916"/>
      <c r="J329" s="155"/>
      <c r="K329" s="887"/>
      <c r="L329" s="888"/>
      <c r="M329" s="155"/>
      <c r="N329" s="881"/>
      <c r="O329" s="882"/>
      <c r="P329" s="154"/>
      <c r="Q329" s="887"/>
      <c r="R329" s="888"/>
      <c r="S329" s="154"/>
      <c r="T329" s="887"/>
      <c r="U329" s="888"/>
      <c r="V329" s="101" t="str">
        <f>IF(B329="","",VLOOKUP(B329,学連登録!$C$2:$H$3000,6,FALSE))</f>
        <v/>
      </c>
      <c r="W329" s="370"/>
      <c r="X329" s="152"/>
      <c r="Y329" s="116" t="str">
        <f t="shared" si="459"/>
        <v/>
      </c>
      <c r="Z329" s="97" t="str">
        <f>IF(G329="","",VLOOKUP(G329,種目名!$O$5:$T$104,3,0))</f>
        <v/>
      </c>
      <c r="AA329" s="98" t="str">
        <f>IF(J329="","",VLOOKUP(J329,種目名!$O$5:$T$104,3,0))</f>
        <v/>
      </c>
      <c r="AB329" s="117" t="str">
        <f>IF(M329="","",VLOOKUP(M329,種目名!$O$5:$T$104,3,0))</f>
        <v/>
      </c>
      <c r="AC329" s="117" t="str">
        <f>IF(P329="","",VLOOKUP(AF329,種目名!$O$5:$T$104,3,0))</f>
        <v/>
      </c>
      <c r="AD329" s="118" t="str">
        <f>IF(S329="","",VLOOKUP(AI329,種目名!$O$5:$T$104,3,0))</f>
        <v/>
      </c>
      <c r="AE329" s="115">
        <f t="shared" si="460"/>
        <v>0</v>
      </c>
      <c r="AF329" s="152" t="str">
        <f t="shared" si="461"/>
        <v/>
      </c>
      <c r="AG329" s="152" t="str">
        <f t="shared" si="462"/>
        <v/>
      </c>
      <c r="AH329" s="115">
        <f t="shared" si="463"/>
        <v>0</v>
      </c>
      <c r="AI329" s="152" t="str">
        <f t="shared" si="464"/>
        <v/>
      </c>
      <c r="AJ329" s="152" t="str">
        <f t="shared" si="465"/>
        <v/>
      </c>
      <c r="AK329" s="383"/>
      <c r="AL329" s="166">
        <f t="shared" si="382"/>
        <v>0</v>
      </c>
      <c r="AM329" s="392">
        <f t="shared" si="383"/>
        <v>0</v>
      </c>
      <c r="AN329" s="392">
        <f>COUNTIF($B$12:B329,B329)</f>
        <v>0</v>
      </c>
      <c r="AO329" s="392"/>
      <c r="AP329" s="392" t="str">
        <f t="shared" si="384"/>
        <v/>
      </c>
      <c r="AQ329" s="392" t="str">
        <f t="shared" si="385"/>
        <v/>
      </c>
      <c r="AR329" s="392" t="str">
        <f t="shared" si="386"/>
        <v/>
      </c>
      <c r="AS329" s="392" t="str">
        <f t="shared" si="387"/>
        <v/>
      </c>
      <c r="AT329" s="392">
        <f t="shared" si="388"/>
        <v>0</v>
      </c>
      <c r="AU329" s="392" t="str">
        <f t="shared" si="389"/>
        <v/>
      </c>
      <c r="AV329" s="392" t="str">
        <f t="shared" si="390"/>
        <v/>
      </c>
      <c r="AW329" s="392" t="str">
        <f t="shared" si="391"/>
        <v/>
      </c>
      <c r="AX329" s="392" t="str">
        <f t="shared" si="392"/>
        <v/>
      </c>
      <c r="AY329" s="392" t="str">
        <f t="shared" si="393"/>
        <v/>
      </c>
      <c r="AZ329" s="392" t="str">
        <f t="shared" si="394"/>
        <v/>
      </c>
      <c r="BA329" s="392" t="str">
        <f t="shared" si="395"/>
        <v/>
      </c>
      <c r="BB329" s="392" t="str">
        <f t="shared" si="396"/>
        <v/>
      </c>
      <c r="BC329" s="392" t="str">
        <f t="shared" si="397"/>
        <v/>
      </c>
      <c r="BD329" s="396" t="str">
        <f t="shared" si="398"/>
        <v/>
      </c>
      <c r="BE329" s="386">
        <f t="shared" si="399"/>
        <v>0</v>
      </c>
      <c r="BF329" s="152"/>
      <c r="BG329" s="392">
        <f t="shared" si="400"/>
        <v>0</v>
      </c>
      <c r="BH329" s="392">
        <f t="shared" si="401"/>
        <v>0</v>
      </c>
      <c r="BI329" s="405">
        <f t="shared" si="402"/>
        <v>0</v>
      </c>
      <c r="BJ329" s="406">
        <f t="shared" si="378"/>
        <v>0</v>
      </c>
      <c r="BK329" s="391" t="str">
        <f t="shared" si="379"/>
        <v>0</v>
      </c>
      <c r="BL329" s="391" t="str">
        <f t="shared" si="380"/>
        <v>0</v>
      </c>
      <c r="BM329" s="405">
        <f t="shared" si="403"/>
        <v>0</v>
      </c>
      <c r="BN329" s="405" t="str">
        <f t="shared" si="404"/>
        <v>0m0</v>
      </c>
      <c r="BO329" s="392">
        <f t="shared" si="405"/>
        <v>0</v>
      </c>
      <c r="BP329" s="392">
        <f t="shared" si="406"/>
        <v>0</v>
      </c>
      <c r="BQ329" s="405">
        <f t="shared" si="407"/>
        <v>0</v>
      </c>
      <c r="BR329" s="406">
        <f t="shared" si="408"/>
        <v>0</v>
      </c>
      <c r="BS329" s="391" t="str">
        <f t="shared" si="409"/>
        <v>0</v>
      </c>
      <c r="BT329" s="391" t="str">
        <f t="shared" si="410"/>
        <v>0</v>
      </c>
      <c r="BU329" s="405">
        <f t="shared" si="411"/>
        <v>0</v>
      </c>
      <c r="BV329" s="405" t="str">
        <f t="shared" si="412"/>
        <v>0m0</v>
      </c>
      <c r="BW329" s="392">
        <f t="shared" si="413"/>
        <v>0</v>
      </c>
      <c r="BX329" s="392">
        <f t="shared" si="414"/>
        <v>0</v>
      </c>
      <c r="BY329" s="405">
        <f t="shared" si="415"/>
        <v>0</v>
      </c>
      <c r="BZ329" s="406">
        <f t="shared" si="416"/>
        <v>0</v>
      </c>
      <c r="CA329" s="391" t="str">
        <f t="shared" si="417"/>
        <v>0</v>
      </c>
      <c r="CB329" s="391" t="str">
        <f t="shared" si="418"/>
        <v>0</v>
      </c>
      <c r="CC329" s="405">
        <f t="shared" si="419"/>
        <v>0</v>
      </c>
      <c r="CD329" s="405" t="str">
        <f t="shared" si="420"/>
        <v>0m0</v>
      </c>
      <c r="CE329" s="392">
        <f t="shared" si="421"/>
        <v>0</v>
      </c>
      <c r="CF329" s="392">
        <f t="shared" si="422"/>
        <v>0</v>
      </c>
      <c r="CG329" s="405">
        <f t="shared" si="423"/>
        <v>0</v>
      </c>
      <c r="CH329" s="406">
        <f t="shared" si="424"/>
        <v>0</v>
      </c>
      <c r="CI329" s="391" t="str">
        <f t="shared" si="425"/>
        <v>0</v>
      </c>
      <c r="CJ329" s="391" t="str">
        <f t="shared" si="426"/>
        <v>0</v>
      </c>
      <c r="CK329" s="405">
        <f t="shared" si="427"/>
        <v>0</v>
      </c>
      <c r="CL329" s="405" t="str">
        <f t="shared" si="428"/>
        <v>0m0</v>
      </c>
      <c r="CM329" s="392">
        <f t="shared" si="429"/>
        <v>0</v>
      </c>
      <c r="CN329" s="392">
        <f t="shared" si="430"/>
        <v>0</v>
      </c>
      <c r="CO329" s="405">
        <f t="shared" si="431"/>
        <v>0</v>
      </c>
      <c r="CP329" s="406">
        <f t="shared" si="432"/>
        <v>0</v>
      </c>
      <c r="CQ329" s="391" t="str">
        <f t="shared" si="433"/>
        <v>0</v>
      </c>
      <c r="CR329" s="391" t="str">
        <f t="shared" si="434"/>
        <v>0</v>
      </c>
      <c r="CS329" s="405">
        <f t="shared" si="435"/>
        <v>0</v>
      </c>
      <c r="CT329" s="405" t="str">
        <f t="shared" si="436"/>
        <v>0m0</v>
      </c>
      <c r="CU329" s="405">
        <f t="shared" si="437"/>
        <v>0</v>
      </c>
      <c r="CV329" s="405">
        <f t="shared" si="438"/>
        <v>0</v>
      </c>
      <c r="CW329" s="405">
        <f t="shared" si="439"/>
        <v>0</v>
      </c>
      <c r="CX329" s="405">
        <f t="shared" si="440"/>
        <v>0</v>
      </c>
      <c r="CY329" s="405">
        <f t="shared" si="441"/>
        <v>0</v>
      </c>
      <c r="CZ329" s="405" t="str">
        <f t="shared" si="442"/>
        <v/>
      </c>
      <c r="DA329" s="405" t="str">
        <f t="shared" si="443"/>
        <v/>
      </c>
      <c r="DB329" s="405" t="str">
        <f t="shared" si="444"/>
        <v/>
      </c>
      <c r="DC329" s="405" t="str">
        <f t="shared" si="445"/>
        <v/>
      </c>
      <c r="DD329" s="405" t="str">
        <f t="shared" si="446"/>
        <v/>
      </c>
      <c r="DE329" s="405"/>
      <c r="DG329" s="405" t="str">
        <f t="shared" si="447"/>
        <v/>
      </c>
      <c r="DH329" s="405" t="str">
        <f t="shared" si="448"/>
        <v/>
      </c>
      <c r="DI329" s="405">
        <f t="shared" si="449"/>
        <v>0</v>
      </c>
      <c r="DJ329" s="405" t="str">
        <f t="shared" si="450"/>
        <v/>
      </c>
      <c r="DK329" s="405" t="str">
        <f t="shared" si="451"/>
        <v/>
      </c>
      <c r="DL329" s="405" t="str">
        <f t="shared" si="452"/>
        <v/>
      </c>
      <c r="DM329" s="405" t="str">
        <f t="shared" si="453"/>
        <v/>
      </c>
      <c r="DN329" s="405" t="str">
        <f t="shared" si="454"/>
        <v/>
      </c>
      <c r="DO329" s="405" t="str">
        <f t="shared" si="455"/>
        <v/>
      </c>
      <c r="DS329" s="386">
        <f t="shared" si="458"/>
        <v>0</v>
      </c>
      <c r="DT329" s="386">
        <f t="shared" si="456"/>
        <v>0</v>
      </c>
      <c r="DU329" s="404">
        <f t="shared" si="457"/>
        <v>0</v>
      </c>
    </row>
    <row r="330" spans="1:125" s="404" customFormat="1" ht="18" hidden="1" customHeight="1">
      <c r="A330" s="140" t="str">
        <f t="shared" si="381"/>
        <v/>
      </c>
      <c r="B330" s="153"/>
      <c r="C330" s="31" t="str">
        <f>IF(B330="","",VLOOKUP(B330,学連登録!$C$2:$G$3000,2,FALSE))</f>
        <v/>
      </c>
      <c r="D330" s="32" t="str">
        <f>IF(B330="","",VLOOKUP(B330,学連登録!$C$2:$G$3000,3,FALSE))</f>
        <v/>
      </c>
      <c r="E330" s="33" t="str">
        <f>IF(B330="","",VLOOKUP(B330,学連登録!$C$2:$G$3000,4,FALSE))</f>
        <v/>
      </c>
      <c r="F330" s="376" t="str">
        <f>IF(B330="","",VLOOKUP(B330,学連登録!$C$2:$I$3000,7,FALSE))</f>
        <v/>
      </c>
      <c r="G330" s="154"/>
      <c r="H330" s="915"/>
      <c r="I330" s="916"/>
      <c r="J330" s="155"/>
      <c r="K330" s="887"/>
      <c r="L330" s="888"/>
      <c r="M330" s="155"/>
      <c r="N330" s="881"/>
      <c r="O330" s="882"/>
      <c r="P330" s="154"/>
      <c r="Q330" s="887"/>
      <c r="R330" s="888"/>
      <c r="S330" s="154"/>
      <c r="T330" s="887"/>
      <c r="U330" s="888"/>
      <c r="V330" s="101" t="str">
        <f>IF(B330="","",VLOOKUP(B330,学連登録!$C$2:$H$3000,6,FALSE))</f>
        <v/>
      </c>
      <c r="W330" s="370"/>
      <c r="X330" s="152"/>
      <c r="Y330" s="116" t="str">
        <f t="shared" si="459"/>
        <v/>
      </c>
      <c r="Z330" s="97" t="str">
        <f>IF(G330="","",VLOOKUP(G330,種目名!$O$5:$T$104,3,0))</f>
        <v/>
      </c>
      <c r="AA330" s="98" t="str">
        <f>IF(J330="","",VLOOKUP(J330,種目名!$O$5:$T$104,3,0))</f>
        <v/>
      </c>
      <c r="AB330" s="117" t="str">
        <f>IF(M330="","",VLOOKUP(M330,種目名!$O$5:$T$104,3,0))</f>
        <v/>
      </c>
      <c r="AC330" s="117" t="str">
        <f>IF(P330="","",VLOOKUP(AF330,種目名!$O$5:$T$104,3,0))</f>
        <v/>
      </c>
      <c r="AD330" s="118" t="str">
        <f>IF(S330="","",VLOOKUP(AI330,種目名!$O$5:$T$104,3,0))</f>
        <v/>
      </c>
      <c r="AE330" s="115">
        <f t="shared" si="460"/>
        <v>0</v>
      </c>
      <c r="AF330" s="152" t="str">
        <f t="shared" si="461"/>
        <v/>
      </c>
      <c r="AG330" s="152" t="str">
        <f t="shared" si="462"/>
        <v/>
      </c>
      <c r="AH330" s="115">
        <f t="shared" si="463"/>
        <v>0</v>
      </c>
      <c r="AI330" s="152" t="str">
        <f t="shared" si="464"/>
        <v/>
      </c>
      <c r="AJ330" s="152" t="str">
        <f t="shared" si="465"/>
        <v/>
      </c>
      <c r="AK330" s="383"/>
      <c r="AL330" s="166">
        <f t="shared" si="382"/>
        <v>0</v>
      </c>
      <c r="AM330" s="392">
        <f t="shared" si="383"/>
        <v>0</v>
      </c>
      <c r="AN330" s="392">
        <f>COUNTIF($B$12:B330,B330)</f>
        <v>0</v>
      </c>
      <c r="AO330" s="392"/>
      <c r="AP330" s="392" t="str">
        <f t="shared" si="384"/>
        <v/>
      </c>
      <c r="AQ330" s="392" t="str">
        <f t="shared" si="385"/>
        <v/>
      </c>
      <c r="AR330" s="392" t="str">
        <f t="shared" si="386"/>
        <v/>
      </c>
      <c r="AS330" s="392" t="str">
        <f t="shared" si="387"/>
        <v/>
      </c>
      <c r="AT330" s="392">
        <f t="shared" si="388"/>
        <v>0</v>
      </c>
      <c r="AU330" s="392" t="str">
        <f t="shared" si="389"/>
        <v/>
      </c>
      <c r="AV330" s="392" t="str">
        <f t="shared" si="390"/>
        <v/>
      </c>
      <c r="AW330" s="392" t="str">
        <f t="shared" si="391"/>
        <v/>
      </c>
      <c r="AX330" s="392" t="str">
        <f t="shared" si="392"/>
        <v/>
      </c>
      <c r="AY330" s="392" t="str">
        <f t="shared" si="393"/>
        <v/>
      </c>
      <c r="AZ330" s="392" t="str">
        <f t="shared" si="394"/>
        <v/>
      </c>
      <c r="BA330" s="392" t="str">
        <f t="shared" si="395"/>
        <v/>
      </c>
      <c r="BB330" s="392" t="str">
        <f t="shared" si="396"/>
        <v/>
      </c>
      <c r="BC330" s="392" t="str">
        <f t="shared" si="397"/>
        <v/>
      </c>
      <c r="BD330" s="396" t="str">
        <f t="shared" si="398"/>
        <v/>
      </c>
      <c r="BE330" s="386">
        <f t="shared" si="399"/>
        <v>0</v>
      </c>
      <c r="BF330" s="152"/>
      <c r="BG330" s="392">
        <f t="shared" si="400"/>
        <v>0</v>
      </c>
      <c r="BH330" s="392">
        <f t="shared" si="401"/>
        <v>0</v>
      </c>
      <c r="BI330" s="405">
        <f t="shared" si="402"/>
        <v>0</v>
      </c>
      <c r="BJ330" s="406">
        <f t="shared" si="378"/>
        <v>0</v>
      </c>
      <c r="BK330" s="391" t="str">
        <f t="shared" si="379"/>
        <v>0</v>
      </c>
      <c r="BL330" s="391" t="str">
        <f t="shared" si="380"/>
        <v>0</v>
      </c>
      <c r="BM330" s="405">
        <f t="shared" si="403"/>
        <v>0</v>
      </c>
      <c r="BN330" s="405" t="str">
        <f t="shared" si="404"/>
        <v>0m0</v>
      </c>
      <c r="BO330" s="392">
        <f t="shared" si="405"/>
        <v>0</v>
      </c>
      <c r="BP330" s="392">
        <f t="shared" si="406"/>
        <v>0</v>
      </c>
      <c r="BQ330" s="405">
        <f t="shared" si="407"/>
        <v>0</v>
      </c>
      <c r="BR330" s="406">
        <f t="shared" si="408"/>
        <v>0</v>
      </c>
      <c r="BS330" s="391" t="str">
        <f t="shared" si="409"/>
        <v>0</v>
      </c>
      <c r="BT330" s="391" t="str">
        <f t="shared" si="410"/>
        <v>0</v>
      </c>
      <c r="BU330" s="405">
        <f t="shared" si="411"/>
        <v>0</v>
      </c>
      <c r="BV330" s="405" t="str">
        <f t="shared" si="412"/>
        <v>0m0</v>
      </c>
      <c r="BW330" s="392">
        <f t="shared" si="413"/>
        <v>0</v>
      </c>
      <c r="BX330" s="392">
        <f t="shared" si="414"/>
        <v>0</v>
      </c>
      <c r="BY330" s="405">
        <f t="shared" si="415"/>
        <v>0</v>
      </c>
      <c r="BZ330" s="406">
        <f t="shared" si="416"/>
        <v>0</v>
      </c>
      <c r="CA330" s="391" t="str">
        <f t="shared" si="417"/>
        <v>0</v>
      </c>
      <c r="CB330" s="391" t="str">
        <f t="shared" si="418"/>
        <v>0</v>
      </c>
      <c r="CC330" s="405">
        <f t="shared" si="419"/>
        <v>0</v>
      </c>
      <c r="CD330" s="405" t="str">
        <f t="shared" si="420"/>
        <v>0m0</v>
      </c>
      <c r="CE330" s="392">
        <f t="shared" si="421"/>
        <v>0</v>
      </c>
      <c r="CF330" s="392">
        <f t="shared" si="422"/>
        <v>0</v>
      </c>
      <c r="CG330" s="405">
        <f t="shared" si="423"/>
        <v>0</v>
      </c>
      <c r="CH330" s="406">
        <f t="shared" si="424"/>
        <v>0</v>
      </c>
      <c r="CI330" s="391" t="str">
        <f t="shared" si="425"/>
        <v>0</v>
      </c>
      <c r="CJ330" s="391" t="str">
        <f t="shared" si="426"/>
        <v>0</v>
      </c>
      <c r="CK330" s="405">
        <f t="shared" si="427"/>
        <v>0</v>
      </c>
      <c r="CL330" s="405" t="str">
        <f t="shared" si="428"/>
        <v>0m0</v>
      </c>
      <c r="CM330" s="392">
        <f t="shared" si="429"/>
        <v>0</v>
      </c>
      <c r="CN330" s="392">
        <f t="shared" si="430"/>
        <v>0</v>
      </c>
      <c r="CO330" s="405">
        <f t="shared" si="431"/>
        <v>0</v>
      </c>
      <c r="CP330" s="406">
        <f t="shared" si="432"/>
        <v>0</v>
      </c>
      <c r="CQ330" s="391" t="str">
        <f t="shared" si="433"/>
        <v>0</v>
      </c>
      <c r="CR330" s="391" t="str">
        <f t="shared" si="434"/>
        <v>0</v>
      </c>
      <c r="CS330" s="405">
        <f t="shared" si="435"/>
        <v>0</v>
      </c>
      <c r="CT330" s="405" t="str">
        <f t="shared" si="436"/>
        <v>0m0</v>
      </c>
      <c r="CU330" s="405">
        <f t="shared" si="437"/>
        <v>0</v>
      </c>
      <c r="CV330" s="405">
        <f t="shared" si="438"/>
        <v>0</v>
      </c>
      <c r="CW330" s="405">
        <f t="shared" si="439"/>
        <v>0</v>
      </c>
      <c r="CX330" s="405">
        <f t="shared" si="440"/>
        <v>0</v>
      </c>
      <c r="CY330" s="405">
        <f t="shared" si="441"/>
        <v>0</v>
      </c>
      <c r="CZ330" s="405" t="str">
        <f t="shared" si="442"/>
        <v/>
      </c>
      <c r="DA330" s="405" t="str">
        <f t="shared" si="443"/>
        <v/>
      </c>
      <c r="DB330" s="405" t="str">
        <f t="shared" si="444"/>
        <v/>
      </c>
      <c r="DC330" s="405" t="str">
        <f t="shared" si="445"/>
        <v/>
      </c>
      <c r="DD330" s="405" t="str">
        <f t="shared" si="446"/>
        <v/>
      </c>
      <c r="DE330" s="405"/>
      <c r="DG330" s="405" t="str">
        <f t="shared" si="447"/>
        <v/>
      </c>
      <c r="DH330" s="405" t="str">
        <f t="shared" si="448"/>
        <v/>
      </c>
      <c r="DI330" s="405">
        <f t="shared" si="449"/>
        <v>0</v>
      </c>
      <c r="DJ330" s="405" t="str">
        <f t="shared" si="450"/>
        <v/>
      </c>
      <c r="DK330" s="405" t="str">
        <f t="shared" si="451"/>
        <v/>
      </c>
      <c r="DL330" s="405" t="str">
        <f t="shared" si="452"/>
        <v/>
      </c>
      <c r="DM330" s="405" t="str">
        <f t="shared" si="453"/>
        <v/>
      </c>
      <c r="DN330" s="405" t="str">
        <f t="shared" si="454"/>
        <v/>
      </c>
      <c r="DO330" s="405" t="str">
        <f t="shared" si="455"/>
        <v/>
      </c>
      <c r="DS330" s="386">
        <f t="shared" si="458"/>
        <v>0</v>
      </c>
      <c r="DT330" s="386">
        <f t="shared" si="456"/>
        <v>0</v>
      </c>
      <c r="DU330" s="404">
        <f t="shared" si="457"/>
        <v>0</v>
      </c>
    </row>
    <row r="331" spans="1:125" s="404" customFormat="1" ht="18" hidden="1" customHeight="1">
      <c r="A331" s="140" t="str">
        <f t="shared" si="381"/>
        <v/>
      </c>
      <c r="B331" s="153"/>
      <c r="C331" s="31" t="str">
        <f>IF(B331="","",VLOOKUP(B331,学連登録!$C$2:$G$3000,2,FALSE))</f>
        <v/>
      </c>
      <c r="D331" s="32" t="str">
        <f>IF(B331="","",VLOOKUP(B331,学連登録!$C$2:$G$3000,3,FALSE))</f>
        <v/>
      </c>
      <c r="E331" s="33" t="str">
        <f>IF(B331="","",VLOOKUP(B331,学連登録!$C$2:$G$3000,4,FALSE))</f>
        <v/>
      </c>
      <c r="F331" s="376" t="str">
        <f>IF(B331="","",VLOOKUP(B331,学連登録!$C$2:$I$3000,7,FALSE))</f>
        <v/>
      </c>
      <c r="G331" s="154"/>
      <c r="H331" s="915"/>
      <c r="I331" s="916"/>
      <c r="J331" s="155"/>
      <c r="K331" s="887"/>
      <c r="L331" s="888"/>
      <c r="M331" s="155"/>
      <c r="N331" s="881"/>
      <c r="O331" s="882"/>
      <c r="P331" s="154"/>
      <c r="Q331" s="887"/>
      <c r="R331" s="888"/>
      <c r="S331" s="154"/>
      <c r="T331" s="887"/>
      <c r="U331" s="888"/>
      <c r="V331" s="101" t="str">
        <f>IF(B331="","",VLOOKUP(B331,学連登録!$C$2:$H$3000,6,FALSE))</f>
        <v/>
      </c>
      <c r="W331" s="370"/>
      <c r="X331" s="152"/>
      <c r="Y331" s="116" t="str">
        <f t="shared" si="459"/>
        <v/>
      </c>
      <c r="Z331" s="97" t="str">
        <f>IF(G331="","",VLOOKUP(G331,種目名!$O$5:$T$104,3,0))</f>
        <v/>
      </c>
      <c r="AA331" s="98" t="str">
        <f>IF(J331="","",VLOOKUP(J331,種目名!$O$5:$T$104,3,0))</f>
        <v/>
      </c>
      <c r="AB331" s="117" t="str">
        <f>IF(M331="","",VLOOKUP(M331,種目名!$O$5:$T$104,3,0))</f>
        <v/>
      </c>
      <c r="AC331" s="117" t="str">
        <f>IF(P331="","",VLOOKUP(AF331,種目名!$O$5:$T$104,3,0))</f>
        <v/>
      </c>
      <c r="AD331" s="118" t="str">
        <f>IF(S331="","",VLOOKUP(AI331,種目名!$O$5:$T$104,3,0))</f>
        <v/>
      </c>
      <c r="AE331" s="115">
        <f t="shared" si="460"/>
        <v>0</v>
      </c>
      <c r="AF331" s="152" t="str">
        <f t="shared" si="461"/>
        <v/>
      </c>
      <c r="AG331" s="152" t="str">
        <f t="shared" si="462"/>
        <v/>
      </c>
      <c r="AH331" s="115">
        <f t="shared" si="463"/>
        <v>0</v>
      </c>
      <c r="AI331" s="152" t="str">
        <f t="shared" si="464"/>
        <v/>
      </c>
      <c r="AJ331" s="152" t="str">
        <f t="shared" si="465"/>
        <v/>
      </c>
      <c r="AK331" s="383"/>
      <c r="AL331" s="166">
        <f t="shared" si="382"/>
        <v>0</v>
      </c>
      <c r="AM331" s="392">
        <f t="shared" si="383"/>
        <v>0</v>
      </c>
      <c r="AN331" s="392">
        <f>COUNTIF($B$12:B331,B331)</f>
        <v>0</v>
      </c>
      <c r="AO331" s="392"/>
      <c r="AP331" s="392" t="str">
        <f t="shared" si="384"/>
        <v/>
      </c>
      <c r="AQ331" s="392" t="str">
        <f t="shared" si="385"/>
        <v/>
      </c>
      <c r="AR331" s="392" t="str">
        <f t="shared" si="386"/>
        <v/>
      </c>
      <c r="AS331" s="392" t="str">
        <f t="shared" si="387"/>
        <v/>
      </c>
      <c r="AT331" s="392">
        <f t="shared" si="388"/>
        <v>0</v>
      </c>
      <c r="AU331" s="392" t="str">
        <f t="shared" si="389"/>
        <v/>
      </c>
      <c r="AV331" s="392" t="str">
        <f t="shared" si="390"/>
        <v/>
      </c>
      <c r="AW331" s="392" t="str">
        <f t="shared" si="391"/>
        <v/>
      </c>
      <c r="AX331" s="392" t="str">
        <f t="shared" si="392"/>
        <v/>
      </c>
      <c r="AY331" s="392" t="str">
        <f t="shared" si="393"/>
        <v/>
      </c>
      <c r="AZ331" s="392" t="str">
        <f t="shared" si="394"/>
        <v/>
      </c>
      <c r="BA331" s="392" t="str">
        <f t="shared" si="395"/>
        <v/>
      </c>
      <c r="BB331" s="392" t="str">
        <f t="shared" si="396"/>
        <v/>
      </c>
      <c r="BC331" s="392" t="str">
        <f t="shared" si="397"/>
        <v/>
      </c>
      <c r="BD331" s="396" t="str">
        <f t="shared" si="398"/>
        <v/>
      </c>
      <c r="BE331" s="386">
        <f t="shared" si="399"/>
        <v>0</v>
      </c>
      <c r="BF331" s="152"/>
      <c r="BG331" s="392">
        <f t="shared" si="400"/>
        <v>0</v>
      </c>
      <c r="BH331" s="392">
        <f t="shared" si="401"/>
        <v>0</v>
      </c>
      <c r="BI331" s="405">
        <f t="shared" si="402"/>
        <v>0</v>
      </c>
      <c r="BJ331" s="406">
        <f t="shared" si="378"/>
        <v>0</v>
      </c>
      <c r="BK331" s="391" t="str">
        <f t="shared" si="379"/>
        <v>0</v>
      </c>
      <c r="BL331" s="391" t="str">
        <f t="shared" si="380"/>
        <v>0</v>
      </c>
      <c r="BM331" s="405">
        <f t="shared" si="403"/>
        <v>0</v>
      </c>
      <c r="BN331" s="405" t="str">
        <f t="shared" si="404"/>
        <v>0m0</v>
      </c>
      <c r="BO331" s="392">
        <f t="shared" si="405"/>
        <v>0</v>
      </c>
      <c r="BP331" s="392">
        <f t="shared" si="406"/>
        <v>0</v>
      </c>
      <c r="BQ331" s="405">
        <f t="shared" si="407"/>
        <v>0</v>
      </c>
      <c r="BR331" s="406">
        <f t="shared" si="408"/>
        <v>0</v>
      </c>
      <c r="BS331" s="391" t="str">
        <f t="shared" si="409"/>
        <v>0</v>
      </c>
      <c r="BT331" s="391" t="str">
        <f t="shared" si="410"/>
        <v>0</v>
      </c>
      <c r="BU331" s="405">
        <f t="shared" si="411"/>
        <v>0</v>
      </c>
      <c r="BV331" s="405" t="str">
        <f t="shared" si="412"/>
        <v>0m0</v>
      </c>
      <c r="BW331" s="392">
        <f t="shared" si="413"/>
        <v>0</v>
      </c>
      <c r="BX331" s="392">
        <f t="shared" si="414"/>
        <v>0</v>
      </c>
      <c r="BY331" s="405">
        <f t="shared" si="415"/>
        <v>0</v>
      </c>
      <c r="BZ331" s="406">
        <f t="shared" si="416"/>
        <v>0</v>
      </c>
      <c r="CA331" s="391" t="str">
        <f t="shared" si="417"/>
        <v>0</v>
      </c>
      <c r="CB331" s="391" t="str">
        <f t="shared" si="418"/>
        <v>0</v>
      </c>
      <c r="CC331" s="405">
        <f t="shared" si="419"/>
        <v>0</v>
      </c>
      <c r="CD331" s="405" t="str">
        <f t="shared" si="420"/>
        <v>0m0</v>
      </c>
      <c r="CE331" s="392">
        <f t="shared" si="421"/>
        <v>0</v>
      </c>
      <c r="CF331" s="392">
        <f t="shared" si="422"/>
        <v>0</v>
      </c>
      <c r="CG331" s="405">
        <f t="shared" si="423"/>
        <v>0</v>
      </c>
      <c r="CH331" s="406">
        <f t="shared" si="424"/>
        <v>0</v>
      </c>
      <c r="CI331" s="391" t="str">
        <f t="shared" si="425"/>
        <v>0</v>
      </c>
      <c r="CJ331" s="391" t="str">
        <f t="shared" si="426"/>
        <v>0</v>
      </c>
      <c r="CK331" s="405">
        <f t="shared" si="427"/>
        <v>0</v>
      </c>
      <c r="CL331" s="405" t="str">
        <f t="shared" si="428"/>
        <v>0m0</v>
      </c>
      <c r="CM331" s="392">
        <f t="shared" si="429"/>
        <v>0</v>
      </c>
      <c r="CN331" s="392">
        <f t="shared" si="430"/>
        <v>0</v>
      </c>
      <c r="CO331" s="405">
        <f t="shared" si="431"/>
        <v>0</v>
      </c>
      <c r="CP331" s="406">
        <f t="shared" si="432"/>
        <v>0</v>
      </c>
      <c r="CQ331" s="391" t="str">
        <f t="shared" si="433"/>
        <v>0</v>
      </c>
      <c r="CR331" s="391" t="str">
        <f t="shared" si="434"/>
        <v>0</v>
      </c>
      <c r="CS331" s="405">
        <f t="shared" si="435"/>
        <v>0</v>
      </c>
      <c r="CT331" s="405" t="str">
        <f t="shared" si="436"/>
        <v>0m0</v>
      </c>
      <c r="CU331" s="405">
        <f t="shared" si="437"/>
        <v>0</v>
      </c>
      <c r="CV331" s="405">
        <f t="shared" si="438"/>
        <v>0</v>
      </c>
      <c r="CW331" s="405">
        <f t="shared" si="439"/>
        <v>0</v>
      </c>
      <c r="CX331" s="405">
        <f t="shared" si="440"/>
        <v>0</v>
      </c>
      <c r="CY331" s="405">
        <f t="shared" si="441"/>
        <v>0</v>
      </c>
      <c r="CZ331" s="405" t="str">
        <f t="shared" si="442"/>
        <v/>
      </c>
      <c r="DA331" s="405" t="str">
        <f t="shared" si="443"/>
        <v/>
      </c>
      <c r="DB331" s="405" t="str">
        <f t="shared" si="444"/>
        <v/>
      </c>
      <c r="DC331" s="405" t="str">
        <f t="shared" si="445"/>
        <v/>
      </c>
      <c r="DD331" s="405" t="str">
        <f t="shared" si="446"/>
        <v/>
      </c>
      <c r="DE331" s="405"/>
      <c r="DG331" s="405" t="str">
        <f t="shared" si="447"/>
        <v/>
      </c>
      <c r="DH331" s="405" t="str">
        <f t="shared" si="448"/>
        <v/>
      </c>
      <c r="DI331" s="405">
        <f t="shared" si="449"/>
        <v>0</v>
      </c>
      <c r="DJ331" s="405" t="str">
        <f t="shared" si="450"/>
        <v/>
      </c>
      <c r="DK331" s="405" t="str">
        <f t="shared" si="451"/>
        <v/>
      </c>
      <c r="DL331" s="405" t="str">
        <f t="shared" si="452"/>
        <v/>
      </c>
      <c r="DM331" s="405" t="str">
        <f t="shared" si="453"/>
        <v/>
      </c>
      <c r="DN331" s="405" t="str">
        <f t="shared" si="454"/>
        <v/>
      </c>
      <c r="DO331" s="405" t="str">
        <f t="shared" si="455"/>
        <v/>
      </c>
      <c r="DS331" s="386">
        <f t="shared" si="458"/>
        <v>0</v>
      </c>
      <c r="DT331" s="386">
        <f t="shared" si="456"/>
        <v>0</v>
      </c>
      <c r="DU331" s="404">
        <f t="shared" si="457"/>
        <v>0</v>
      </c>
    </row>
    <row r="332" spans="1:125" s="404" customFormat="1" ht="18" hidden="1" customHeight="1">
      <c r="A332" s="140" t="str">
        <f t="shared" si="381"/>
        <v/>
      </c>
      <c r="B332" s="153"/>
      <c r="C332" s="31" t="str">
        <f>IF(B332="","",VLOOKUP(B332,学連登録!$C$2:$G$3000,2,FALSE))</f>
        <v/>
      </c>
      <c r="D332" s="32" t="str">
        <f>IF(B332="","",VLOOKUP(B332,学連登録!$C$2:$G$3000,3,FALSE))</f>
        <v/>
      </c>
      <c r="E332" s="33" t="str">
        <f>IF(B332="","",VLOOKUP(B332,学連登録!$C$2:$G$3000,4,FALSE))</f>
        <v/>
      </c>
      <c r="F332" s="376" t="str">
        <f>IF(B332="","",VLOOKUP(B332,学連登録!$C$2:$I$3000,7,FALSE))</f>
        <v/>
      </c>
      <c r="G332" s="154"/>
      <c r="H332" s="915"/>
      <c r="I332" s="916"/>
      <c r="J332" s="155"/>
      <c r="K332" s="887"/>
      <c r="L332" s="888"/>
      <c r="M332" s="155"/>
      <c r="N332" s="881"/>
      <c r="O332" s="882"/>
      <c r="P332" s="154"/>
      <c r="Q332" s="887"/>
      <c r="R332" s="888"/>
      <c r="S332" s="154"/>
      <c r="T332" s="887"/>
      <c r="U332" s="888"/>
      <c r="V332" s="101" t="str">
        <f>IF(B332="","",VLOOKUP(B332,学連登録!$C$2:$H$3000,6,FALSE))</f>
        <v/>
      </c>
      <c r="W332" s="370"/>
      <c r="X332" s="152"/>
      <c r="Y332" s="116" t="str">
        <f t="shared" si="459"/>
        <v/>
      </c>
      <c r="Z332" s="97" t="str">
        <f>IF(G332="","",VLOOKUP(G332,種目名!$O$5:$T$104,3,0))</f>
        <v/>
      </c>
      <c r="AA332" s="98" t="str">
        <f>IF(J332="","",VLOOKUP(J332,種目名!$O$5:$T$104,3,0))</f>
        <v/>
      </c>
      <c r="AB332" s="117" t="str">
        <f>IF(M332="","",VLOOKUP(M332,種目名!$O$5:$T$104,3,0))</f>
        <v/>
      </c>
      <c r="AC332" s="117" t="str">
        <f>IF(P332="","",VLOOKUP(AF332,種目名!$O$5:$T$104,3,0))</f>
        <v/>
      </c>
      <c r="AD332" s="118" t="str">
        <f>IF(S332="","",VLOOKUP(AI332,種目名!$O$5:$T$104,3,0))</f>
        <v/>
      </c>
      <c r="AE332" s="115">
        <f t="shared" si="460"/>
        <v>0</v>
      </c>
      <c r="AF332" s="152" t="str">
        <f t="shared" si="461"/>
        <v/>
      </c>
      <c r="AG332" s="152" t="str">
        <f t="shared" si="462"/>
        <v/>
      </c>
      <c r="AH332" s="115">
        <f t="shared" si="463"/>
        <v>0</v>
      </c>
      <c r="AI332" s="152" t="str">
        <f t="shared" si="464"/>
        <v/>
      </c>
      <c r="AJ332" s="152" t="str">
        <f t="shared" si="465"/>
        <v/>
      </c>
      <c r="AK332" s="383"/>
      <c r="AL332" s="166">
        <f t="shared" si="382"/>
        <v>0</v>
      </c>
      <c r="AM332" s="392">
        <f t="shared" si="383"/>
        <v>0</v>
      </c>
      <c r="AN332" s="392">
        <f>COUNTIF($B$12:B332,B332)</f>
        <v>0</v>
      </c>
      <c r="AO332" s="392"/>
      <c r="AP332" s="392" t="str">
        <f t="shared" si="384"/>
        <v/>
      </c>
      <c r="AQ332" s="392" t="str">
        <f t="shared" si="385"/>
        <v/>
      </c>
      <c r="AR332" s="392" t="str">
        <f t="shared" si="386"/>
        <v/>
      </c>
      <c r="AS332" s="392" t="str">
        <f t="shared" si="387"/>
        <v/>
      </c>
      <c r="AT332" s="392">
        <f t="shared" si="388"/>
        <v>0</v>
      </c>
      <c r="AU332" s="392" t="str">
        <f t="shared" si="389"/>
        <v/>
      </c>
      <c r="AV332" s="392" t="str">
        <f t="shared" si="390"/>
        <v/>
      </c>
      <c r="AW332" s="392" t="str">
        <f t="shared" si="391"/>
        <v/>
      </c>
      <c r="AX332" s="392" t="str">
        <f t="shared" si="392"/>
        <v/>
      </c>
      <c r="AY332" s="392" t="str">
        <f t="shared" si="393"/>
        <v/>
      </c>
      <c r="AZ332" s="392" t="str">
        <f t="shared" si="394"/>
        <v/>
      </c>
      <c r="BA332" s="392" t="str">
        <f t="shared" si="395"/>
        <v/>
      </c>
      <c r="BB332" s="392" t="str">
        <f t="shared" si="396"/>
        <v/>
      </c>
      <c r="BC332" s="392" t="str">
        <f t="shared" si="397"/>
        <v/>
      </c>
      <c r="BD332" s="396" t="str">
        <f t="shared" si="398"/>
        <v/>
      </c>
      <c r="BE332" s="386">
        <f t="shared" si="399"/>
        <v>0</v>
      </c>
      <c r="BF332" s="152"/>
      <c r="BG332" s="392">
        <f t="shared" si="400"/>
        <v>0</v>
      </c>
      <c r="BH332" s="392">
        <f t="shared" si="401"/>
        <v>0</v>
      </c>
      <c r="BI332" s="405">
        <f t="shared" si="402"/>
        <v>0</v>
      </c>
      <c r="BJ332" s="406">
        <f t="shared" ref="BJ332:BJ395" si="466">INT(BI332/10000)</f>
        <v>0</v>
      </c>
      <c r="BK332" s="391" t="str">
        <f t="shared" ref="BK332:BK395" si="467">RIGHT(INT(BI332/100),2)</f>
        <v>0</v>
      </c>
      <c r="BL332" s="391" t="str">
        <f t="shared" ref="BL332:BL395" si="468">RIGHT(INT(BI332/1),2)</f>
        <v>0</v>
      </c>
      <c r="BM332" s="405">
        <f t="shared" si="403"/>
        <v>0</v>
      </c>
      <c r="BN332" s="405" t="str">
        <f t="shared" si="404"/>
        <v>0m0</v>
      </c>
      <c r="BO332" s="392">
        <f t="shared" si="405"/>
        <v>0</v>
      </c>
      <c r="BP332" s="392">
        <f t="shared" si="406"/>
        <v>0</v>
      </c>
      <c r="BQ332" s="405">
        <f t="shared" si="407"/>
        <v>0</v>
      </c>
      <c r="BR332" s="406">
        <f t="shared" si="408"/>
        <v>0</v>
      </c>
      <c r="BS332" s="391" t="str">
        <f t="shared" si="409"/>
        <v>0</v>
      </c>
      <c r="BT332" s="391" t="str">
        <f t="shared" si="410"/>
        <v>0</v>
      </c>
      <c r="BU332" s="405">
        <f t="shared" si="411"/>
        <v>0</v>
      </c>
      <c r="BV332" s="405" t="str">
        <f t="shared" si="412"/>
        <v>0m0</v>
      </c>
      <c r="BW332" s="392">
        <f t="shared" si="413"/>
        <v>0</v>
      </c>
      <c r="BX332" s="392">
        <f t="shared" si="414"/>
        <v>0</v>
      </c>
      <c r="BY332" s="405">
        <f t="shared" si="415"/>
        <v>0</v>
      </c>
      <c r="BZ332" s="406">
        <f t="shared" si="416"/>
        <v>0</v>
      </c>
      <c r="CA332" s="391" t="str">
        <f t="shared" si="417"/>
        <v>0</v>
      </c>
      <c r="CB332" s="391" t="str">
        <f t="shared" si="418"/>
        <v>0</v>
      </c>
      <c r="CC332" s="405">
        <f t="shared" si="419"/>
        <v>0</v>
      </c>
      <c r="CD332" s="405" t="str">
        <f t="shared" si="420"/>
        <v>0m0</v>
      </c>
      <c r="CE332" s="392">
        <f t="shared" si="421"/>
        <v>0</v>
      </c>
      <c r="CF332" s="392">
        <f t="shared" si="422"/>
        <v>0</v>
      </c>
      <c r="CG332" s="405">
        <f t="shared" si="423"/>
        <v>0</v>
      </c>
      <c r="CH332" s="406">
        <f t="shared" si="424"/>
        <v>0</v>
      </c>
      <c r="CI332" s="391" t="str">
        <f t="shared" si="425"/>
        <v>0</v>
      </c>
      <c r="CJ332" s="391" t="str">
        <f t="shared" si="426"/>
        <v>0</v>
      </c>
      <c r="CK332" s="405">
        <f t="shared" si="427"/>
        <v>0</v>
      </c>
      <c r="CL332" s="405" t="str">
        <f t="shared" si="428"/>
        <v>0m0</v>
      </c>
      <c r="CM332" s="392">
        <f t="shared" si="429"/>
        <v>0</v>
      </c>
      <c r="CN332" s="392">
        <f t="shared" si="430"/>
        <v>0</v>
      </c>
      <c r="CO332" s="405">
        <f t="shared" si="431"/>
        <v>0</v>
      </c>
      <c r="CP332" s="406">
        <f t="shared" si="432"/>
        <v>0</v>
      </c>
      <c r="CQ332" s="391" t="str">
        <f t="shared" si="433"/>
        <v>0</v>
      </c>
      <c r="CR332" s="391" t="str">
        <f t="shared" si="434"/>
        <v>0</v>
      </c>
      <c r="CS332" s="405">
        <f t="shared" si="435"/>
        <v>0</v>
      </c>
      <c r="CT332" s="405" t="str">
        <f t="shared" si="436"/>
        <v>0m0</v>
      </c>
      <c r="CU332" s="405">
        <f t="shared" si="437"/>
        <v>0</v>
      </c>
      <c r="CV332" s="405">
        <f t="shared" si="438"/>
        <v>0</v>
      </c>
      <c r="CW332" s="405">
        <f t="shared" si="439"/>
        <v>0</v>
      </c>
      <c r="CX332" s="405">
        <f t="shared" si="440"/>
        <v>0</v>
      </c>
      <c r="CY332" s="405">
        <f t="shared" si="441"/>
        <v>0</v>
      </c>
      <c r="CZ332" s="405" t="str">
        <f t="shared" si="442"/>
        <v/>
      </c>
      <c r="DA332" s="405" t="str">
        <f t="shared" si="443"/>
        <v/>
      </c>
      <c r="DB332" s="405" t="str">
        <f t="shared" si="444"/>
        <v/>
      </c>
      <c r="DC332" s="405" t="str">
        <f t="shared" si="445"/>
        <v/>
      </c>
      <c r="DD332" s="405" t="str">
        <f t="shared" si="446"/>
        <v/>
      </c>
      <c r="DE332" s="405"/>
      <c r="DG332" s="405" t="str">
        <f t="shared" si="447"/>
        <v/>
      </c>
      <c r="DH332" s="405" t="str">
        <f t="shared" si="448"/>
        <v/>
      </c>
      <c r="DI332" s="405">
        <f t="shared" si="449"/>
        <v>0</v>
      </c>
      <c r="DJ332" s="405" t="str">
        <f t="shared" si="450"/>
        <v/>
      </c>
      <c r="DK332" s="405" t="str">
        <f t="shared" si="451"/>
        <v/>
      </c>
      <c r="DL332" s="405" t="str">
        <f t="shared" si="452"/>
        <v/>
      </c>
      <c r="DM332" s="405" t="str">
        <f t="shared" si="453"/>
        <v/>
      </c>
      <c r="DN332" s="405" t="str">
        <f t="shared" si="454"/>
        <v/>
      </c>
      <c r="DO332" s="405" t="str">
        <f t="shared" si="455"/>
        <v/>
      </c>
      <c r="DS332" s="386">
        <f t="shared" si="458"/>
        <v>0</v>
      </c>
      <c r="DT332" s="386">
        <f t="shared" si="456"/>
        <v>0</v>
      </c>
      <c r="DU332" s="404">
        <f t="shared" si="457"/>
        <v>0</v>
      </c>
    </row>
    <row r="333" spans="1:125" s="404" customFormat="1" ht="18" hidden="1" customHeight="1">
      <c r="A333" s="140" t="str">
        <f t="shared" ref="A333:A396" si="469">IF(C333="","",A332+1)</f>
        <v/>
      </c>
      <c r="B333" s="153"/>
      <c r="C333" s="31" t="str">
        <f>IF(B333="","",VLOOKUP(B333,学連登録!$C$2:$G$3000,2,FALSE))</f>
        <v/>
      </c>
      <c r="D333" s="32" t="str">
        <f>IF(B333="","",VLOOKUP(B333,学連登録!$C$2:$G$3000,3,FALSE))</f>
        <v/>
      </c>
      <c r="E333" s="33" t="str">
        <f>IF(B333="","",VLOOKUP(B333,学連登録!$C$2:$G$3000,4,FALSE))</f>
        <v/>
      </c>
      <c r="F333" s="376" t="str">
        <f>IF(B333="","",VLOOKUP(B333,学連登録!$C$2:$I$3000,7,FALSE))</f>
        <v/>
      </c>
      <c r="G333" s="154"/>
      <c r="H333" s="915"/>
      <c r="I333" s="916"/>
      <c r="J333" s="155"/>
      <c r="K333" s="887"/>
      <c r="L333" s="888"/>
      <c r="M333" s="155"/>
      <c r="N333" s="881"/>
      <c r="O333" s="882"/>
      <c r="P333" s="154"/>
      <c r="Q333" s="887"/>
      <c r="R333" s="888"/>
      <c r="S333" s="154"/>
      <c r="T333" s="887"/>
      <c r="U333" s="888"/>
      <c r="V333" s="101" t="str">
        <f>IF(B333="","",VLOOKUP(B333,学連登録!$C$2:$H$3000,6,FALSE))</f>
        <v/>
      </c>
      <c r="W333" s="370"/>
      <c r="X333" s="152"/>
      <c r="Y333" s="116" t="str">
        <f t="shared" si="459"/>
        <v/>
      </c>
      <c r="Z333" s="97" t="str">
        <f>IF(G333="","",VLOOKUP(G333,種目名!$O$5:$T$104,3,0))</f>
        <v/>
      </c>
      <c r="AA333" s="98" t="str">
        <f>IF(J333="","",VLOOKUP(J333,種目名!$O$5:$T$104,3,0))</f>
        <v/>
      </c>
      <c r="AB333" s="117" t="str">
        <f>IF(M333="","",VLOOKUP(M333,種目名!$O$5:$T$104,3,0))</f>
        <v/>
      </c>
      <c r="AC333" s="117" t="str">
        <f>IF(P333="","",VLOOKUP(AF333,種目名!$O$5:$T$104,3,0))</f>
        <v/>
      </c>
      <c r="AD333" s="118" t="str">
        <f>IF(S333="","",VLOOKUP(AI333,種目名!$O$5:$T$104,3,0))</f>
        <v/>
      </c>
      <c r="AE333" s="115">
        <f t="shared" si="460"/>
        <v>0</v>
      </c>
      <c r="AF333" s="152" t="str">
        <f t="shared" si="461"/>
        <v/>
      </c>
      <c r="AG333" s="152" t="str">
        <f t="shared" si="462"/>
        <v/>
      </c>
      <c r="AH333" s="115">
        <f t="shared" si="463"/>
        <v>0</v>
      </c>
      <c r="AI333" s="152" t="str">
        <f t="shared" si="464"/>
        <v/>
      </c>
      <c r="AJ333" s="152" t="str">
        <f t="shared" si="465"/>
        <v/>
      </c>
      <c r="AK333" s="383"/>
      <c r="AL333" s="166">
        <f t="shared" ref="AL333:AL396" si="470">IF(B333&gt;2000,1,0)</f>
        <v>0</v>
      </c>
      <c r="AM333" s="392">
        <f t="shared" ref="AM333:AM396" si="471">IF(B333="",0,IF(F333=$P$3,0,1))</f>
        <v>0</v>
      </c>
      <c r="AN333" s="392">
        <f>COUNTIF($B$12:B333,B333)</f>
        <v>0</v>
      </c>
      <c r="AO333" s="392"/>
      <c r="AP333" s="392" t="str">
        <f t="shared" ref="AP333:AP396" si="472">IF($B333="","",IF(C333="",1,0))</f>
        <v/>
      </c>
      <c r="AQ333" s="392" t="str">
        <f t="shared" ref="AQ333:AQ396" si="473">IF($B333="","",IF(D333="",1,0))</f>
        <v/>
      </c>
      <c r="AR333" s="392" t="str">
        <f t="shared" ref="AR333:AR396" si="474">IF($B333="","",IF(E333="",1,0))</f>
        <v/>
      </c>
      <c r="AS333" s="392" t="str">
        <f t="shared" ref="AS333:AS396" si="475">IF($B333="","",IF(F333="",1,0))</f>
        <v/>
      </c>
      <c r="AT333" s="392">
        <f t="shared" ref="AT333:AT396" si="476">IF(ISNA(OR(AO333:AS333)),1,SUM(AO333:AS333))</f>
        <v>0</v>
      </c>
      <c r="AU333" s="392" t="str">
        <f t="shared" ref="AU333:AU396" si="477">IF($B333="","",IF(G333="","",$B333&amp;"-"&amp;Z333))</f>
        <v/>
      </c>
      <c r="AV333" s="392" t="str">
        <f t="shared" ref="AV333:AV396" si="478">IF($B333="","",IF(J333="","",$B333&amp;"-"&amp;AA333))</f>
        <v/>
      </c>
      <c r="AW333" s="392" t="str">
        <f t="shared" ref="AW333:AW396" si="479">IF($B333="","",IF(M333="","",$B333&amp;"-"&amp;AB333))</f>
        <v/>
      </c>
      <c r="AX333" s="392" t="str">
        <f t="shared" ref="AX333:AX396" si="480">IF($B333="","",IF(P333="","",$B333&amp;"-"&amp;AC333))</f>
        <v/>
      </c>
      <c r="AY333" s="392" t="str">
        <f t="shared" ref="AY333:AY396" si="481">IF($B333="","",IF(S333="","",$B333&amp;"-"&amp;AD333))</f>
        <v/>
      </c>
      <c r="AZ333" s="392" t="str">
        <f t="shared" ref="AZ333:AZ396" si="482">IF(AU333="","",COUNTIF($AU$12:$AY$520,AU333))</f>
        <v/>
      </c>
      <c r="BA333" s="392" t="str">
        <f t="shared" ref="BA333:BA396" si="483">IF(AV333="","",COUNTIF($AU$12:$AY$520,AV333))</f>
        <v/>
      </c>
      <c r="BB333" s="392" t="str">
        <f t="shared" ref="BB333:BB396" si="484">IF(AW333="","",COUNTIF($AU$12:$AY$520,AW333))</f>
        <v/>
      </c>
      <c r="BC333" s="392" t="str">
        <f t="shared" ref="BC333:BC396" si="485">IF(AX333="","",COUNTIF($AU$12:$AY$520,AX333))</f>
        <v/>
      </c>
      <c r="BD333" s="396" t="str">
        <f t="shared" ref="BD333:BD396" si="486">IF(AY333="","",COUNTIF($AU$12:$AY$520,AY333))</f>
        <v/>
      </c>
      <c r="BE333" s="386">
        <f t="shared" ref="BE333:BE396" si="487">IF(MAX(AZ333:BD333)&gt;1,1,0)</f>
        <v>0</v>
      </c>
      <c r="BF333" s="152"/>
      <c r="BG333" s="392">
        <f t="shared" ref="BG333:BG396" si="488">IF(H333="",0,VALUE(SUBSTITUTE(H333,".","")))</f>
        <v>0</v>
      </c>
      <c r="BH333" s="392">
        <f t="shared" ref="BH333:BH396" si="489">IF(H333="",0,SUBSTITUTE(H333,"m",""))</f>
        <v>0</v>
      </c>
      <c r="BI333" s="405">
        <f t="shared" ref="BI333:BI396" si="490">VALUE(IF(COUNTIF(H333,"*.*")&gt;0,BG333,BH333))</f>
        <v>0</v>
      </c>
      <c r="BJ333" s="406">
        <f t="shared" si="466"/>
        <v>0</v>
      </c>
      <c r="BK333" s="391" t="str">
        <f t="shared" si="467"/>
        <v>0</v>
      </c>
      <c r="BL333" s="391" t="str">
        <f t="shared" si="468"/>
        <v>0</v>
      </c>
      <c r="BM333" s="405">
        <f t="shared" ref="BM333:BM396" si="491">IF(COUNTIF(H333,"*m*")&gt;0,"",IF(VALUE(BK333)&lt;60,0,1))</f>
        <v>0</v>
      </c>
      <c r="BN333" s="405" t="str">
        <f t="shared" ref="BN333:BN396" si="492">BK333&amp;"m"&amp;BL333</f>
        <v>0m0</v>
      </c>
      <c r="BO333" s="392">
        <f t="shared" ref="BO333:BO396" si="493">IF(K333="",0,VALUE(SUBSTITUTE(K333,".","")))</f>
        <v>0</v>
      </c>
      <c r="BP333" s="392">
        <f t="shared" ref="BP333:BP396" si="494">IF(K333="",0,SUBSTITUTE(K333,"m",""))</f>
        <v>0</v>
      </c>
      <c r="BQ333" s="405">
        <f t="shared" ref="BQ333:BQ396" si="495">VALUE(IF(COUNTIF(K333,"*.*")&gt;0,BO333,BP333))</f>
        <v>0</v>
      </c>
      <c r="BR333" s="406">
        <f t="shared" ref="BR333:BR396" si="496">INT(BQ333/10000)</f>
        <v>0</v>
      </c>
      <c r="BS333" s="391" t="str">
        <f t="shared" ref="BS333:BS396" si="497">RIGHT(INT(BQ333/100),2)</f>
        <v>0</v>
      </c>
      <c r="BT333" s="391" t="str">
        <f t="shared" ref="BT333:BT396" si="498">RIGHT(INT(BQ333/1),2)</f>
        <v>0</v>
      </c>
      <c r="BU333" s="405">
        <f t="shared" ref="BU333:BU396" si="499">IF(COUNTIF(K333,"*m*")&gt;0,"",IF(VALUE(BS333)&lt;60,0,1))</f>
        <v>0</v>
      </c>
      <c r="BV333" s="405" t="str">
        <f t="shared" ref="BV333:BV396" si="500">BS333&amp;"m"&amp;BT333</f>
        <v>0m0</v>
      </c>
      <c r="BW333" s="392">
        <f t="shared" ref="BW333:BW396" si="501">IF(N333="",0,VALUE(SUBSTITUTE(N333,".","")))</f>
        <v>0</v>
      </c>
      <c r="BX333" s="392">
        <f t="shared" ref="BX333:BX396" si="502">IF(N333="",0,SUBSTITUTE(N333,"m",""))</f>
        <v>0</v>
      </c>
      <c r="BY333" s="405">
        <f t="shared" ref="BY333:BY396" si="503">VALUE(IF(COUNTIF(N333,"*.*")&gt;0,BW333,BX333))</f>
        <v>0</v>
      </c>
      <c r="BZ333" s="406">
        <f t="shared" ref="BZ333:BZ396" si="504">INT(BY333/10000)</f>
        <v>0</v>
      </c>
      <c r="CA333" s="391" t="str">
        <f t="shared" ref="CA333:CA396" si="505">RIGHT(INT(BY333/100),2)</f>
        <v>0</v>
      </c>
      <c r="CB333" s="391" t="str">
        <f t="shared" ref="CB333:CB396" si="506">RIGHT(INT(BY333/1),2)</f>
        <v>0</v>
      </c>
      <c r="CC333" s="405">
        <f t="shared" ref="CC333:CC396" si="507">IF(COUNTIF(N333,"*m*")&gt;0,"",IF(VALUE(CA333)&lt;60,0,1))</f>
        <v>0</v>
      </c>
      <c r="CD333" s="405" t="str">
        <f t="shared" ref="CD333:CD396" si="508">CA333&amp;"m"&amp;CB333</f>
        <v>0m0</v>
      </c>
      <c r="CE333" s="392">
        <f t="shared" ref="CE333:CE396" si="509">IF(Q333="",0,VALUE(SUBSTITUTE(Q333,".","")))</f>
        <v>0</v>
      </c>
      <c r="CF333" s="392">
        <f t="shared" ref="CF333:CF396" si="510">IF(Q333="",0,SUBSTITUTE(Q333,"m",""))</f>
        <v>0</v>
      </c>
      <c r="CG333" s="405">
        <f t="shared" ref="CG333:CG396" si="511">VALUE(IF(COUNTIF(Q333,"*.*")&gt;0,CE333,CF333))</f>
        <v>0</v>
      </c>
      <c r="CH333" s="406">
        <f t="shared" ref="CH333:CH396" si="512">INT(CG333/10000)</f>
        <v>0</v>
      </c>
      <c r="CI333" s="391" t="str">
        <f t="shared" ref="CI333:CI396" si="513">RIGHT(INT(CG333/100),2)</f>
        <v>0</v>
      </c>
      <c r="CJ333" s="391" t="str">
        <f t="shared" ref="CJ333:CJ396" si="514">RIGHT(INT(CG333/1),2)</f>
        <v>0</v>
      </c>
      <c r="CK333" s="405">
        <f t="shared" ref="CK333:CK396" si="515">IF(COUNTIF(Q333,"*m*")&gt;0,"",IF(VALUE(CI333)&lt;60,0,1))</f>
        <v>0</v>
      </c>
      <c r="CL333" s="405" t="str">
        <f t="shared" ref="CL333:CL396" si="516">CI333&amp;"m"&amp;CJ333</f>
        <v>0m0</v>
      </c>
      <c r="CM333" s="392">
        <f t="shared" ref="CM333:CM396" si="517">IF(T333="",0,VALUE(SUBSTITUTE(T333,".","")))</f>
        <v>0</v>
      </c>
      <c r="CN333" s="392">
        <f t="shared" ref="CN333:CN396" si="518">IF(T333="",0,SUBSTITUTE(T333,"m",""))</f>
        <v>0</v>
      </c>
      <c r="CO333" s="405">
        <f t="shared" ref="CO333:CO396" si="519">VALUE(IF(COUNTIF(T333,"*.*")&gt;0,CM333,CN333))</f>
        <v>0</v>
      </c>
      <c r="CP333" s="406">
        <f t="shared" ref="CP333:CP396" si="520">INT(CO333/10000)</f>
        <v>0</v>
      </c>
      <c r="CQ333" s="391" t="str">
        <f t="shared" ref="CQ333:CQ396" si="521">RIGHT(INT(CO333/100),2)</f>
        <v>0</v>
      </c>
      <c r="CR333" s="391" t="str">
        <f t="shared" ref="CR333:CR396" si="522">RIGHT(INT(CO333/1),2)</f>
        <v>0</v>
      </c>
      <c r="CS333" s="405">
        <f t="shared" ref="CS333:CS396" si="523">IF(COUNTIF(T333,"*m*")&gt;0,"",IF(VALUE(CQ333)&lt;60,0,1))</f>
        <v>0</v>
      </c>
      <c r="CT333" s="405" t="str">
        <f t="shared" ref="CT333:CT396" si="524">CQ333&amp;"m"&amp;CR333</f>
        <v>0m0</v>
      </c>
      <c r="CU333" s="405">
        <f t="shared" ref="CU333:CU396" si="525">IF(AND($D333="",G333&gt;0),1,IF(AND($D333="",H333&gt;0),1,0))</f>
        <v>0</v>
      </c>
      <c r="CV333" s="405">
        <f t="shared" ref="CV333:CV396" si="526">IF(AND($D333="",J333&gt;0),1,IF(AND($D333="",K333&gt;0),1,0))</f>
        <v>0</v>
      </c>
      <c r="CW333" s="405">
        <f t="shared" ref="CW333:CW396" si="527">IF(AND($D333="",M333&gt;0),1,IF(AND($D333="",N333&gt;0),1,0))</f>
        <v>0</v>
      </c>
      <c r="CX333" s="405">
        <f t="shared" ref="CX333:CX396" si="528">IF(AND($D333="",P333&gt;0),1,IF(AND($D333="",Q333&gt;0),1,0))</f>
        <v>0</v>
      </c>
      <c r="CY333" s="405">
        <f t="shared" ref="CY333:CY396" si="529">IF(AND($D333="",S333&gt;0),1,IF(AND($D333="",T333&gt;0),1,0))</f>
        <v>0</v>
      </c>
      <c r="CZ333" s="405" t="str">
        <f t="shared" ref="CZ333:CZ396" si="530">IF(AND(G333="",H333&gt;0),1,"")</f>
        <v/>
      </c>
      <c r="DA333" s="405" t="str">
        <f t="shared" ref="DA333:DA396" si="531">IF(AND(J333="",K333&gt;0),1,"")</f>
        <v/>
      </c>
      <c r="DB333" s="405" t="str">
        <f t="shared" ref="DB333:DB396" si="532">IF(AND(M333="",N333&gt;0),1,"")</f>
        <v/>
      </c>
      <c r="DC333" s="405" t="str">
        <f t="shared" ref="DC333:DC396" si="533">IF(AND(P333="",Q333&gt;0),1,"")</f>
        <v/>
      </c>
      <c r="DD333" s="405" t="str">
        <f t="shared" ref="DD333:DD396" si="534">IF(AND(S333="",T333&gt;0),1,"")</f>
        <v/>
      </c>
      <c r="DE333" s="405"/>
      <c r="DG333" s="405" t="str">
        <f t="shared" ref="DG333:DG396" si="535">IF(B333="","",VALUE(Q333))</f>
        <v/>
      </c>
      <c r="DH333" s="405" t="str">
        <f t="shared" ref="DH333:DH396" si="536">IF(B333="","",VALUE(T333))</f>
        <v/>
      </c>
      <c r="DI333" s="405">
        <f t="shared" ref="DI333:DI396" si="537">IF(AND(B333&gt;0,COUNTA(G333:U333)=0),1,0)</f>
        <v>0</v>
      </c>
      <c r="DJ333" s="405" t="str">
        <f t="shared" ref="DJ333:DJ396" si="538">IF(AND(COUNTIF(G333,"*m*")&gt;0,COUNTIF(H333,"*m*")&gt;0),1,"")</f>
        <v/>
      </c>
      <c r="DK333" s="405" t="str">
        <f t="shared" ref="DK333:DK396" si="539">IF(AND(COUNTIF(J333,"*m*")&gt;0,COUNTIF(K333,"*m*")&gt;0),1,"")</f>
        <v/>
      </c>
      <c r="DL333" s="405" t="str">
        <f t="shared" ref="DL333:DL396" si="540">IF(AND(COUNTIF(M333,"*m*")&gt;0,COUNTIF(N333,"*m*")&gt;0),1,"")</f>
        <v/>
      </c>
      <c r="DM333" s="405" t="str">
        <f t="shared" ref="DM333:DM396" si="541">IF(AND(COUNTIF(G333,"*跳*")&gt;0,COUNTIF(H333,"*.*")&gt;0),1,IF(AND(COUNTIF(G333,"*投*")&gt;0,COUNTIF(H333,"*.*")&gt;0),1,""))</f>
        <v/>
      </c>
      <c r="DN333" s="405" t="str">
        <f t="shared" ref="DN333:DN396" si="542">IF(AND(COUNTIF(J333,"*跳*")&gt;0,COUNTIF(K333,"*.*")&gt;0),1,IF(AND(COUNTIF(J333,"*投*")&gt;0,COUNTIF(K333,"*.*")&gt;0),1,""))</f>
        <v/>
      </c>
      <c r="DO333" s="405" t="str">
        <f t="shared" ref="DO333:DO396" si="543">IF(AND(COUNTIF(M333,"*跳*")&gt;0,COUNTIF(N333,"*.*")&gt;0),1,IF(AND(COUNTIF(M333,"*投*")&gt;0,COUNTIF(N333,"*.*")&gt;0),1,""))</f>
        <v/>
      </c>
      <c r="DS333" s="386">
        <f t="shared" si="458"/>
        <v>0</v>
      </c>
      <c r="DT333" s="386">
        <f t="shared" ref="DT333:DT396" si="544">IF($M333="",0,IF($O333="",1,0))</f>
        <v>0</v>
      </c>
      <c r="DU333" s="404">
        <f t="shared" ref="DU333:DU396" si="545">IF(AND(DQ333="",DR333=""),0,IF(H333="",1,0))</f>
        <v>0</v>
      </c>
    </row>
    <row r="334" spans="1:125" s="404" customFormat="1" ht="18" hidden="1" customHeight="1">
      <c r="A334" s="140" t="str">
        <f t="shared" si="469"/>
        <v/>
      </c>
      <c r="B334" s="153"/>
      <c r="C334" s="31" t="str">
        <f>IF(B334="","",VLOOKUP(B334,学連登録!$C$2:$G$3000,2,FALSE))</f>
        <v/>
      </c>
      <c r="D334" s="32" t="str">
        <f>IF(B334="","",VLOOKUP(B334,学連登録!$C$2:$G$3000,3,FALSE))</f>
        <v/>
      </c>
      <c r="E334" s="33" t="str">
        <f>IF(B334="","",VLOOKUP(B334,学連登録!$C$2:$G$3000,4,FALSE))</f>
        <v/>
      </c>
      <c r="F334" s="376" t="str">
        <f>IF(B334="","",VLOOKUP(B334,学連登録!$C$2:$I$3000,7,FALSE))</f>
        <v/>
      </c>
      <c r="G334" s="154"/>
      <c r="H334" s="915"/>
      <c r="I334" s="916"/>
      <c r="J334" s="155"/>
      <c r="K334" s="887"/>
      <c r="L334" s="888"/>
      <c r="M334" s="155"/>
      <c r="N334" s="881"/>
      <c r="O334" s="882"/>
      <c r="P334" s="154"/>
      <c r="Q334" s="887"/>
      <c r="R334" s="888"/>
      <c r="S334" s="154"/>
      <c r="T334" s="887"/>
      <c r="U334" s="888"/>
      <c r="V334" s="101" t="str">
        <f>IF(B334="","",VLOOKUP(B334,学連登録!$C$2:$H$3000,6,FALSE))</f>
        <v/>
      </c>
      <c r="W334" s="370"/>
      <c r="X334" s="152"/>
      <c r="Y334" s="116" t="str">
        <f t="shared" si="459"/>
        <v/>
      </c>
      <c r="Z334" s="97" t="str">
        <f>IF(G334="","",VLOOKUP(G334,種目名!$O$5:$T$104,3,0))</f>
        <v/>
      </c>
      <c r="AA334" s="98" t="str">
        <f>IF(J334="","",VLOOKUP(J334,種目名!$O$5:$T$104,3,0))</f>
        <v/>
      </c>
      <c r="AB334" s="117" t="str">
        <f>IF(M334="","",VLOOKUP(M334,種目名!$O$5:$T$104,3,0))</f>
        <v/>
      </c>
      <c r="AC334" s="117" t="str">
        <f>IF(P334="","",VLOOKUP(AF334,種目名!$O$5:$T$104,3,0))</f>
        <v/>
      </c>
      <c r="AD334" s="118" t="str">
        <f>IF(S334="","",VLOOKUP(AI334,種目名!$O$5:$T$104,3,0))</f>
        <v/>
      </c>
      <c r="AE334" s="115">
        <f t="shared" si="460"/>
        <v>0</v>
      </c>
      <c r="AF334" s="152" t="str">
        <f t="shared" si="461"/>
        <v/>
      </c>
      <c r="AG334" s="152" t="str">
        <f t="shared" si="462"/>
        <v/>
      </c>
      <c r="AH334" s="115">
        <f t="shared" si="463"/>
        <v>0</v>
      </c>
      <c r="AI334" s="152" t="str">
        <f t="shared" si="464"/>
        <v/>
      </c>
      <c r="AJ334" s="152" t="str">
        <f t="shared" si="465"/>
        <v/>
      </c>
      <c r="AK334" s="383"/>
      <c r="AL334" s="166">
        <f t="shared" si="470"/>
        <v>0</v>
      </c>
      <c r="AM334" s="392">
        <f t="shared" si="471"/>
        <v>0</v>
      </c>
      <c r="AN334" s="392">
        <f>COUNTIF($B$12:B334,B334)</f>
        <v>0</v>
      </c>
      <c r="AO334" s="392"/>
      <c r="AP334" s="392" t="str">
        <f t="shared" si="472"/>
        <v/>
      </c>
      <c r="AQ334" s="392" t="str">
        <f t="shared" si="473"/>
        <v/>
      </c>
      <c r="AR334" s="392" t="str">
        <f t="shared" si="474"/>
        <v/>
      </c>
      <c r="AS334" s="392" t="str">
        <f t="shared" si="475"/>
        <v/>
      </c>
      <c r="AT334" s="392">
        <f t="shared" si="476"/>
        <v>0</v>
      </c>
      <c r="AU334" s="392" t="str">
        <f t="shared" si="477"/>
        <v/>
      </c>
      <c r="AV334" s="392" t="str">
        <f t="shared" si="478"/>
        <v/>
      </c>
      <c r="AW334" s="392" t="str">
        <f t="shared" si="479"/>
        <v/>
      </c>
      <c r="AX334" s="392" t="str">
        <f t="shared" si="480"/>
        <v/>
      </c>
      <c r="AY334" s="392" t="str">
        <f t="shared" si="481"/>
        <v/>
      </c>
      <c r="AZ334" s="392" t="str">
        <f t="shared" si="482"/>
        <v/>
      </c>
      <c r="BA334" s="392" t="str">
        <f t="shared" si="483"/>
        <v/>
      </c>
      <c r="BB334" s="392" t="str">
        <f t="shared" si="484"/>
        <v/>
      </c>
      <c r="BC334" s="392" t="str">
        <f t="shared" si="485"/>
        <v/>
      </c>
      <c r="BD334" s="396" t="str">
        <f t="shared" si="486"/>
        <v/>
      </c>
      <c r="BE334" s="386">
        <f t="shared" si="487"/>
        <v>0</v>
      </c>
      <c r="BF334" s="152"/>
      <c r="BG334" s="392">
        <f t="shared" si="488"/>
        <v>0</v>
      </c>
      <c r="BH334" s="392">
        <f t="shared" si="489"/>
        <v>0</v>
      </c>
      <c r="BI334" s="405">
        <f t="shared" si="490"/>
        <v>0</v>
      </c>
      <c r="BJ334" s="406">
        <f t="shared" si="466"/>
        <v>0</v>
      </c>
      <c r="BK334" s="391" t="str">
        <f t="shared" si="467"/>
        <v>0</v>
      </c>
      <c r="BL334" s="391" t="str">
        <f t="shared" si="468"/>
        <v>0</v>
      </c>
      <c r="BM334" s="405">
        <f t="shared" si="491"/>
        <v>0</v>
      </c>
      <c r="BN334" s="405" t="str">
        <f t="shared" si="492"/>
        <v>0m0</v>
      </c>
      <c r="BO334" s="392">
        <f t="shared" si="493"/>
        <v>0</v>
      </c>
      <c r="BP334" s="392">
        <f t="shared" si="494"/>
        <v>0</v>
      </c>
      <c r="BQ334" s="405">
        <f t="shared" si="495"/>
        <v>0</v>
      </c>
      <c r="BR334" s="406">
        <f t="shared" si="496"/>
        <v>0</v>
      </c>
      <c r="BS334" s="391" t="str">
        <f t="shared" si="497"/>
        <v>0</v>
      </c>
      <c r="BT334" s="391" t="str">
        <f t="shared" si="498"/>
        <v>0</v>
      </c>
      <c r="BU334" s="405">
        <f t="shared" si="499"/>
        <v>0</v>
      </c>
      <c r="BV334" s="405" t="str">
        <f t="shared" si="500"/>
        <v>0m0</v>
      </c>
      <c r="BW334" s="392">
        <f t="shared" si="501"/>
        <v>0</v>
      </c>
      <c r="BX334" s="392">
        <f t="shared" si="502"/>
        <v>0</v>
      </c>
      <c r="BY334" s="405">
        <f t="shared" si="503"/>
        <v>0</v>
      </c>
      <c r="BZ334" s="406">
        <f t="shared" si="504"/>
        <v>0</v>
      </c>
      <c r="CA334" s="391" t="str">
        <f t="shared" si="505"/>
        <v>0</v>
      </c>
      <c r="CB334" s="391" t="str">
        <f t="shared" si="506"/>
        <v>0</v>
      </c>
      <c r="CC334" s="405">
        <f t="shared" si="507"/>
        <v>0</v>
      </c>
      <c r="CD334" s="405" t="str">
        <f t="shared" si="508"/>
        <v>0m0</v>
      </c>
      <c r="CE334" s="392">
        <f t="shared" si="509"/>
        <v>0</v>
      </c>
      <c r="CF334" s="392">
        <f t="shared" si="510"/>
        <v>0</v>
      </c>
      <c r="CG334" s="405">
        <f t="shared" si="511"/>
        <v>0</v>
      </c>
      <c r="CH334" s="406">
        <f t="shared" si="512"/>
        <v>0</v>
      </c>
      <c r="CI334" s="391" t="str">
        <f t="shared" si="513"/>
        <v>0</v>
      </c>
      <c r="CJ334" s="391" t="str">
        <f t="shared" si="514"/>
        <v>0</v>
      </c>
      <c r="CK334" s="405">
        <f t="shared" si="515"/>
        <v>0</v>
      </c>
      <c r="CL334" s="405" t="str">
        <f t="shared" si="516"/>
        <v>0m0</v>
      </c>
      <c r="CM334" s="392">
        <f t="shared" si="517"/>
        <v>0</v>
      </c>
      <c r="CN334" s="392">
        <f t="shared" si="518"/>
        <v>0</v>
      </c>
      <c r="CO334" s="405">
        <f t="shared" si="519"/>
        <v>0</v>
      </c>
      <c r="CP334" s="406">
        <f t="shared" si="520"/>
        <v>0</v>
      </c>
      <c r="CQ334" s="391" t="str">
        <f t="shared" si="521"/>
        <v>0</v>
      </c>
      <c r="CR334" s="391" t="str">
        <f t="shared" si="522"/>
        <v>0</v>
      </c>
      <c r="CS334" s="405">
        <f t="shared" si="523"/>
        <v>0</v>
      </c>
      <c r="CT334" s="405" t="str">
        <f t="shared" si="524"/>
        <v>0m0</v>
      </c>
      <c r="CU334" s="405">
        <f t="shared" si="525"/>
        <v>0</v>
      </c>
      <c r="CV334" s="405">
        <f t="shared" si="526"/>
        <v>0</v>
      </c>
      <c r="CW334" s="405">
        <f t="shared" si="527"/>
        <v>0</v>
      </c>
      <c r="CX334" s="405">
        <f t="shared" si="528"/>
        <v>0</v>
      </c>
      <c r="CY334" s="405">
        <f t="shared" si="529"/>
        <v>0</v>
      </c>
      <c r="CZ334" s="405" t="str">
        <f t="shared" si="530"/>
        <v/>
      </c>
      <c r="DA334" s="405" t="str">
        <f t="shared" si="531"/>
        <v/>
      </c>
      <c r="DB334" s="405" t="str">
        <f t="shared" si="532"/>
        <v/>
      </c>
      <c r="DC334" s="405" t="str">
        <f t="shared" si="533"/>
        <v/>
      </c>
      <c r="DD334" s="405" t="str">
        <f t="shared" si="534"/>
        <v/>
      </c>
      <c r="DE334" s="405"/>
      <c r="DG334" s="405" t="str">
        <f t="shared" si="535"/>
        <v/>
      </c>
      <c r="DH334" s="405" t="str">
        <f t="shared" si="536"/>
        <v/>
      </c>
      <c r="DI334" s="405">
        <f t="shared" si="537"/>
        <v>0</v>
      </c>
      <c r="DJ334" s="405" t="str">
        <f t="shared" si="538"/>
        <v/>
      </c>
      <c r="DK334" s="405" t="str">
        <f t="shared" si="539"/>
        <v/>
      </c>
      <c r="DL334" s="405" t="str">
        <f t="shared" si="540"/>
        <v/>
      </c>
      <c r="DM334" s="405" t="str">
        <f t="shared" si="541"/>
        <v/>
      </c>
      <c r="DN334" s="405" t="str">
        <f t="shared" si="542"/>
        <v/>
      </c>
      <c r="DO334" s="405" t="str">
        <f t="shared" si="543"/>
        <v/>
      </c>
      <c r="DS334" s="386">
        <f t="shared" ref="DS334:DS397" si="546">IF(CN334="",0,IF(OR(CN334&lt;$AT$12,CN334&gt;$AT$13),1,0))</f>
        <v>0</v>
      </c>
      <c r="DT334" s="386">
        <f t="shared" si="544"/>
        <v>0</v>
      </c>
      <c r="DU334" s="404">
        <f t="shared" si="545"/>
        <v>0</v>
      </c>
    </row>
    <row r="335" spans="1:125" s="404" customFormat="1" ht="18" hidden="1" customHeight="1">
      <c r="A335" s="140" t="str">
        <f t="shared" si="469"/>
        <v/>
      </c>
      <c r="B335" s="153"/>
      <c r="C335" s="31" t="str">
        <f>IF(B335="","",VLOOKUP(B335,学連登録!$C$2:$G$3000,2,FALSE))</f>
        <v/>
      </c>
      <c r="D335" s="32" t="str">
        <f>IF(B335="","",VLOOKUP(B335,学連登録!$C$2:$G$3000,3,FALSE))</f>
        <v/>
      </c>
      <c r="E335" s="33" t="str">
        <f>IF(B335="","",VLOOKUP(B335,学連登録!$C$2:$G$3000,4,FALSE))</f>
        <v/>
      </c>
      <c r="F335" s="376" t="str">
        <f>IF(B335="","",VLOOKUP(B335,学連登録!$C$2:$I$3000,7,FALSE))</f>
        <v/>
      </c>
      <c r="G335" s="154"/>
      <c r="H335" s="915"/>
      <c r="I335" s="916"/>
      <c r="J335" s="155"/>
      <c r="K335" s="887"/>
      <c r="L335" s="888"/>
      <c r="M335" s="155"/>
      <c r="N335" s="881"/>
      <c r="O335" s="882"/>
      <c r="P335" s="154"/>
      <c r="Q335" s="887"/>
      <c r="R335" s="888"/>
      <c r="S335" s="154"/>
      <c r="T335" s="887"/>
      <c r="U335" s="888"/>
      <c r="V335" s="101" t="str">
        <f>IF(B335="","",VLOOKUP(B335,学連登録!$C$2:$H$3000,6,FALSE))</f>
        <v/>
      </c>
      <c r="W335" s="370"/>
      <c r="X335" s="152"/>
      <c r="Y335" s="116" t="str">
        <f t="shared" si="459"/>
        <v/>
      </c>
      <c r="Z335" s="97" t="str">
        <f>IF(G335="","",VLOOKUP(G335,種目名!$O$5:$T$104,3,0))</f>
        <v/>
      </c>
      <c r="AA335" s="98" t="str">
        <f>IF(J335="","",VLOOKUP(J335,種目名!$O$5:$T$104,3,0))</f>
        <v/>
      </c>
      <c r="AB335" s="117" t="str">
        <f>IF(M335="","",VLOOKUP(M335,種目名!$O$5:$T$104,3,0))</f>
        <v/>
      </c>
      <c r="AC335" s="117" t="str">
        <f>IF(P335="","",VLOOKUP(AF335,種目名!$O$5:$T$104,3,0))</f>
        <v/>
      </c>
      <c r="AD335" s="118" t="str">
        <f>IF(S335="","",VLOOKUP(AI335,種目名!$O$5:$T$104,3,0))</f>
        <v/>
      </c>
      <c r="AE335" s="115">
        <f t="shared" si="460"/>
        <v>0</v>
      </c>
      <c r="AF335" s="152" t="str">
        <f t="shared" si="461"/>
        <v/>
      </c>
      <c r="AG335" s="152" t="str">
        <f t="shared" si="462"/>
        <v/>
      </c>
      <c r="AH335" s="115">
        <f t="shared" si="463"/>
        <v>0</v>
      </c>
      <c r="AI335" s="152" t="str">
        <f t="shared" si="464"/>
        <v/>
      </c>
      <c r="AJ335" s="152" t="str">
        <f t="shared" si="465"/>
        <v/>
      </c>
      <c r="AK335" s="383"/>
      <c r="AL335" s="166">
        <f t="shared" si="470"/>
        <v>0</v>
      </c>
      <c r="AM335" s="392">
        <f t="shared" si="471"/>
        <v>0</v>
      </c>
      <c r="AN335" s="392">
        <f>COUNTIF($B$12:B335,B335)</f>
        <v>0</v>
      </c>
      <c r="AO335" s="392"/>
      <c r="AP335" s="392" t="str">
        <f t="shared" si="472"/>
        <v/>
      </c>
      <c r="AQ335" s="392" t="str">
        <f t="shared" si="473"/>
        <v/>
      </c>
      <c r="AR335" s="392" t="str">
        <f t="shared" si="474"/>
        <v/>
      </c>
      <c r="AS335" s="392" t="str">
        <f t="shared" si="475"/>
        <v/>
      </c>
      <c r="AT335" s="392">
        <f t="shared" si="476"/>
        <v>0</v>
      </c>
      <c r="AU335" s="392" t="str">
        <f t="shared" si="477"/>
        <v/>
      </c>
      <c r="AV335" s="392" t="str">
        <f t="shared" si="478"/>
        <v/>
      </c>
      <c r="AW335" s="392" t="str">
        <f t="shared" si="479"/>
        <v/>
      </c>
      <c r="AX335" s="392" t="str">
        <f t="shared" si="480"/>
        <v/>
      </c>
      <c r="AY335" s="392" t="str">
        <f t="shared" si="481"/>
        <v/>
      </c>
      <c r="AZ335" s="392" t="str">
        <f t="shared" si="482"/>
        <v/>
      </c>
      <c r="BA335" s="392" t="str">
        <f t="shared" si="483"/>
        <v/>
      </c>
      <c r="BB335" s="392" t="str">
        <f t="shared" si="484"/>
        <v/>
      </c>
      <c r="BC335" s="392" t="str">
        <f t="shared" si="485"/>
        <v/>
      </c>
      <c r="BD335" s="396" t="str">
        <f t="shared" si="486"/>
        <v/>
      </c>
      <c r="BE335" s="386">
        <f t="shared" si="487"/>
        <v>0</v>
      </c>
      <c r="BF335" s="152"/>
      <c r="BG335" s="392">
        <f t="shared" si="488"/>
        <v>0</v>
      </c>
      <c r="BH335" s="392">
        <f t="shared" si="489"/>
        <v>0</v>
      </c>
      <c r="BI335" s="405">
        <f t="shared" si="490"/>
        <v>0</v>
      </c>
      <c r="BJ335" s="406">
        <f t="shared" si="466"/>
        <v>0</v>
      </c>
      <c r="BK335" s="391" t="str">
        <f t="shared" si="467"/>
        <v>0</v>
      </c>
      <c r="BL335" s="391" t="str">
        <f t="shared" si="468"/>
        <v>0</v>
      </c>
      <c r="BM335" s="405">
        <f t="shared" si="491"/>
        <v>0</v>
      </c>
      <c r="BN335" s="405" t="str">
        <f t="shared" si="492"/>
        <v>0m0</v>
      </c>
      <c r="BO335" s="392">
        <f t="shared" si="493"/>
        <v>0</v>
      </c>
      <c r="BP335" s="392">
        <f t="shared" si="494"/>
        <v>0</v>
      </c>
      <c r="BQ335" s="405">
        <f t="shared" si="495"/>
        <v>0</v>
      </c>
      <c r="BR335" s="406">
        <f t="shared" si="496"/>
        <v>0</v>
      </c>
      <c r="BS335" s="391" t="str">
        <f t="shared" si="497"/>
        <v>0</v>
      </c>
      <c r="BT335" s="391" t="str">
        <f t="shared" si="498"/>
        <v>0</v>
      </c>
      <c r="BU335" s="405">
        <f t="shared" si="499"/>
        <v>0</v>
      </c>
      <c r="BV335" s="405" t="str">
        <f t="shared" si="500"/>
        <v>0m0</v>
      </c>
      <c r="BW335" s="392">
        <f t="shared" si="501"/>
        <v>0</v>
      </c>
      <c r="BX335" s="392">
        <f t="shared" si="502"/>
        <v>0</v>
      </c>
      <c r="BY335" s="405">
        <f t="shared" si="503"/>
        <v>0</v>
      </c>
      <c r="BZ335" s="406">
        <f t="shared" si="504"/>
        <v>0</v>
      </c>
      <c r="CA335" s="391" t="str">
        <f t="shared" si="505"/>
        <v>0</v>
      </c>
      <c r="CB335" s="391" t="str">
        <f t="shared" si="506"/>
        <v>0</v>
      </c>
      <c r="CC335" s="405">
        <f t="shared" si="507"/>
        <v>0</v>
      </c>
      <c r="CD335" s="405" t="str">
        <f t="shared" si="508"/>
        <v>0m0</v>
      </c>
      <c r="CE335" s="392">
        <f t="shared" si="509"/>
        <v>0</v>
      </c>
      <c r="CF335" s="392">
        <f t="shared" si="510"/>
        <v>0</v>
      </c>
      <c r="CG335" s="405">
        <f t="shared" si="511"/>
        <v>0</v>
      </c>
      <c r="CH335" s="406">
        <f t="shared" si="512"/>
        <v>0</v>
      </c>
      <c r="CI335" s="391" t="str">
        <f t="shared" si="513"/>
        <v>0</v>
      </c>
      <c r="CJ335" s="391" t="str">
        <f t="shared" si="514"/>
        <v>0</v>
      </c>
      <c r="CK335" s="405">
        <f t="shared" si="515"/>
        <v>0</v>
      </c>
      <c r="CL335" s="405" t="str">
        <f t="shared" si="516"/>
        <v>0m0</v>
      </c>
      <c r="CM335" s="392">
        <f t="shared" si="517"/>
        <v>0</v>
      </c>
      <c r="CN335" s="392">
        <f t="shared" si="518"/>
        <v>0</v>
      </c>
      <c r="CO335" s="405">
        <f t="shared" si="519"/>
        <v>0</v>
      </c>
      <c r="CP335" s="406">
        <f t="shared" si="520"/>
        <v>0</v>
      </c>
      <c r="CQ335" s="391" t="str">
        <f t="shared" si="521"/>
        <v>0</v>
      </c>
      <c r="CR335" s="391" t="str">
        <f t="shared" si="522"/>
        <v>0</v>
      </c>
      <c r="CS335" s="405">
        <f t="shared" si="523"/>
        <v>0</v>
      </c>
      <c r="CT335" s="405" t="str">
        <f t="shared" si="524"/>
        <v>0m0</v>
      </c>
      <c r="CU335" s="405">
        <f t="shared" si="525"/>
        <v>0</v>
      </c>
      <c r="CV335" s="405">
        <f t="shared" si="526"/>
        <v>0</v>
      </c>
      <c r="CW335" s="405">
        <f t="shared" si="527"/>
        <v>0</v>
      </c>
      <c r="CX335" s="405">
        <f t="shared" si="528"/>
        <v>0</v>
      </c>
      <c r="CY335" s="405">
        <f t="shared" si="529"/>
        <v>0</v>
      </c>
      <c r="CZ335" s="405" t="str">
        <f t="shared" si="530"/>
        <v/>
      </c>
      <c r="DA335" s="405" t="str">
        <f t="shared" si="531"/>
        <v/>
      </c>
      <c r="DB335" s="405" t="str">
        <f t="shared" si="532"/>
        <v/>
      </c>
      <c r="DC335" s="405" t="str">
        <f t="shared" si="533"/>
        <v/>
      </c>
      <c r="DD335" s="405" t="str">
        <f t="shared" si="534"/>
        <v/>
      </c>
      <c r="DE335" s="405"/>
      <c r="DG335" s="405" t="str">
        <f t="shared" si="535"/>
        <v/>
      </c>
      <c r="DH335" s="405" t="str">
        <f t="shared" si="536"/>
        <v/>
      </c>
      <c r="DI335" s="405">
        <f t="shared" si="537"/>
        <v>0</v>
      </c>
      <c r="DJ335" s="405" t="str">
        <f t="shared" si="538"/>
        <v/>
      </c>
      <c r="DK335" s="405" t="str">
        <f t="shared" si="539"/>
        <v/>
      </c>
      <c r="DL335" s="405" t="str">
        <f t="shared" si="540"/>
        <v/>
      </c>
      <c r="DM335" s="405" t="str">
        <f t="shared" si="541"/>
        <v/>
      </c>
      <c r="DN335" s="405" t="str">
        <f t="shared" si="542"/>
        <v/>
      </c>
      <c r="DO335" s="405" t="str">
        <f t="shared" si="543"/>
        <v/>
      </c>
      <c r="DS335" s="386">
        <f t="shared" si="546"/>
        <v>0</v>
      </c>
      <c r="DT335" s="386">
        <f t="shared" si="544"/>
        <v>0</v>
      </c>
      <c r="DU335" s="404">
        <f t="shared" si="545"/>
        <v>0</v>
      </c>
    </row>
    <row r="336" spans="1:125" s="404" customFormat="1" ht="18" hidden="1" customHeight="1">
      <c r="A336" s="140" t="str">
        <f t="shared" si="469"/>
        <v/>
      </c>
      <c r="B336" s="153"/>
      <c r="C336" s="31" t="str">
        <f>IF(B336="","",VLOOKUP(B336,学連登録!$C$2:$G$3000,2,FALSE))</f>
        <v/>
      </c>
      <c r="D336" s="32" t="str">
        <f>IF(B336="","",VLOOKUP(B336,学連登録!$C$2:$G$3000,3,FALSE))</f>
        <v/>
      </c>
      <c r="E336" s="33" t="str">
        <f>IF(B336="","",VLOOKUP(B336,学連登録!$C$2:$G$3000,4,FALSE))</f>
        <v/>
      </c>
      <c r="F336" s="376" t="str">
        <f>IF(B336="","",VLOOKUP(B336,学連登録!$C$2:$I$3000,7,FALSE))</f>
        <v/>
      </c>
      <c r="G336" s="154"/>
      <c r="H336" s="915"/>
      <c r="I336" s="916"/>
      <c r="J336" s="155"/>
      <c r="K336" s="887"/>
      <c r="L336" s="888"/>
      <c r="M336" s="155"/>
      <c r="N336" s="881"/>
      <c r="O336" s="882"/>
      <c r="P336" s="154"/>
      <c r="Q336" s="887"/>
      <c r="R336" s="888"/>
      <c r="S336" s="154"/>
      <c r="T336" s="887"/>
      <c r="U336" s="888"/>
      <c r="V336" s="101" t="str">
        <f>IF(B336="","",VLOOKUP(B336,学連登録!$C$2:$H$3000,6,FALSE))</f>
        <v/>
      </c>
      <c r="W336" s="370"/>
      <c r="X336" s="152"/>
      <c r="Y336" s="116" t="str">
        <f t="shared" si="459"/>
        <v/>
      </c>
      <c r="Z336" s="97" t="str">
        <f>IF(G336="","",VLOOKUP(G336,種目名!$O$5:$T$104,3,0))</f>
        <v/>
      </c>
      <c r="AA336" s="98" t="str">
        <f>IF(J336="","",VLOOKUP(J336,種目名!$O$5:$T$104,3,0))</f>
        <v/>
      </c>
      <c r="AB336" s="117" t="str">
        <f>IF(M336="","",VLOOKUP(M336,種目名!$O$5:$T$104,3,0))</f>
        <v/>
      </c>
      <c r="AC336" s="117" t="str">
        <f>IF(P336="","",VLOOKUP(AF336,種目名!$O$5:$T$104,3,0))</f>
        <v/>
      </c>
      <c r="AD336" s="118" t="str">
        <f>IF(S336="","",VLOOKUP(AI336,種目名!$O$5:$T$104,3,0))</f>
        <v/>
      </c>
      <c r="AE336" s="115">
        <f t="shared" si="460"/>
        <v>0</v>
      </c>
      <c r="AF336" s="152" t="str">
        <f t="shared" si="461"/>
        <v/>
      </c>
      <c r="AG336" s="152" t="str">
        <f t="shared" si="462"/>
        <v/>
      </c>
      <c r="AH336" s="115">
        <f t="shared" si="463"/>
        <v>0</v>
      </c>
      <c r="AI336" s="152" t="str">
        <f t="shared" si="464"/>
        <v/>
      </c>
      <c r="AJ336" s="152" t="str">
        <f t="shared" si="465"/>
        <v/>
      </c>
      <c r="AK336" s="383"/>
      <c r="AL336" s="166">
        <f t="shared" si="470"/>
        <v>0</v>
      </c>
      <c r="AM336" s="392">
        <f t="shared" si="471"/>
        <v>0</v>
      </c>
      <c r="AN336" s="392">
        <f>COUNTIF($B$12:B336,B336)</f>
        <v>0</v>
      </c>
      <c r="AO336" s="392"/>
      <c r="AP336" s="392" t="str">
        <f t="shared" si="472"/>
        <v/>
      </c>
      <c r="AQ336" s="392" t="str">
        <f t="shared" si="473"/>
        <v/>
      </c>
      <c r="AR336" s="392" t="str">
        <f t="shared" si="474"/>
        <v/>
      </c>
      <c r="AS336" s="392" t="str">
        <f t="shared" si="475"/>
        <v/>
      </c>
      <c r="AT336" s="392">
        <f t="shared" si="476"/>
        <v>0</v>
      </c>
      <c r="AU336" s="392" t="str">
        <f t="shared" si="477"/>
        <v/>
      </c>
      <c r="AV336" s="392" t="str">
        <f t="shared" si="478"/>
        <v/>
      </c>
      <c r="AW336" s="392" t="str">
        <f t="shared" si="479"/>
        <v/>
      </c>
      <c r="AX336" s="392" t="str">
        <f t="shared" si="480"/>
        <v/>
      </c>
      <c r="AY336" s="392" t="str">
        <f t="shared" si="481"/>
        <v/>
      </c>
      <c r="AZ336" s="392" t="str">
        <f t="shared" si="482"/>
        <v/>
      </c>
      <c r="BA336" s="392" t="str">
        <f t="shared" si="483"/>
        <v/>
      </c>
      <c r="BB336" s="392" t="str">
        <f t="shared" si="484"/>
        <v/>
      </c>
      <c r="BC336" s="392" t="str">
        <f t="shared" si="485"/>
        <v/>
      </c>
      <c r="BD336" s="396" t="str">
        <f t="shared" si="486"/>
        <v/>
      </c>
      <c r="BE336" s="386">
        <f t="shared" si="487"/>
        <v>0</v>
      </c>
      <c r="BF336" s="152"/>
      <c r="BG336" s="392">
        <f t="shared" si="488"/>
        <v>0</v>
      </c>
      <c r="BH336" s="392">
        <f t="shared" si="489"/>
        <v>0</v>
      </c>
      <c r="BI336" s="405">
        <f t="shared" si="490"/>
        <v>0</v>
      </c>
      <c r="BJ336" s="406">
        <f t="shared" si="466"/>
        <v>0</v>
      </c>
      <c r="BK336" s="391" t="str">
        <f t="shared" si="467"/>
        <v>0</v>
      </c>
      <c r="BL336" s="391" t="str">
        <f t="shared" si="468"/>
        <v>0</v>
      </c>
      <c r="BM336" s="405">
        <f t="shared" si="491"/>
        <v>0</v>
      </c>
      <c r="BN336" s="405" t="str">
        <f t="shared" si="492"/>
        <v>0m0</v>
      </c>
      <c r="BO336" s="392">
        <f t="shared" si="493"/>
        <v>0</v>
      </c>
      <c r="BP336" s="392">
        <f t="shared" si="494"/>
        <v>0</v>
      </c>
      <c r="BQ336" s="405">
        <f t="shared" si="495"/>
        <v>0</v>
      </c>
      <c r="BR336" s="406">
        <f t="shared" si="496"/>
        <v>0</v>
      </c>
      <c r="BS336" s="391" t="str">
        <f t="shared" si="497"/>
        <v>0</v>
      </c>
      <c r="BT336" s="391" t="str">
        <f t="shared" si="498"/>
        <v>0</v>
      </c>
      <c r="BU336" s="405">
        <f t="shared" si="499"/>
        <v>0</v>
      </c>
      <c r="BV336" s="405" t="str">
        <f t="shared" si="500"/>
        <v>0m0</v>
      </c>
      <c r="BW336" s="392">
        <f t="shared" si="501"/>
        <v>0</v>
      </c>
      <c r="BX336" s="392">
        <f t="shared" si="502"/>
        <v>0</v>
      </c>
      <c r="BY336" s="405">
        <f t="shared" si="503"/>
        <v>0</v>
      </c>
      <c r="BZ336" s="406">
        <f t="shared" si="504"/>
        <v>0</v>
      </c>
      <c r="CA336" s="391" t="str">
        <f t="shared" si="505"/>
        <v>0</v>
      </c>
      <c r="CB336" s="391" t="str">
        <f t="shared" si="506"/>
        <v>0</v>
      </c>
      <c r="CC336" s="405">
        <f t="shared" si="507"/>
        <v>0</v>
      </c>
      <c r="CD336" s="405" t="str">
        <f t="shared" si="508"/>
        <v>0m0</v>
      </c>
      <c r="CE336" s="392">
        <f t="shared" si="509"/>
        <v>0</v>
      </c>
      <c r="CF336" s="392">
        <f t="shared" si="510"/>
        <v>0</v>
      </c>
      <c r="CG336" s="405">
        <f t="shared" si="511"/>
        <v>0</v>
      </c>
      <c r="CH336" s="406">
        <f t="shared" si="512"/>
        <v>0</v>
      </c>
      <c r="CI336" s="391" t="str">
        <f t="shared" si="513"/>
        <v>0</v>
      </c>
      <c r="CJ336" s="391" t="str">
        <f t="shared" si="514"/>
        <v>0</v>
      </c>
      <c r="CK336" s="405">
        <f t="shared" si="515"/>
        <v>0</v>
      </c>
      <c r="CL336" s="405" t="str">
        <f t="shared" si="516"/>
        <v>0m0</v>
      </c>
      <c r="CM336" s="392">
        <f t="shared" si="517"/>
        <v>0</v>
      </c>
      <c r="CN336" s="392">
        <f t="shared" si="518"/>
        <v>0</v>
      </c>
      <c r="CO336" s="405">
        <f t="shared" si="519"/>
        <v>0</v>
      </c>
      <c r="CP336" s="406">
        <f t="shared" si="520"/>
        <v>0</v>
      </c>
      <c r="CQ336" s="391" t="str">
        <f t="shared" si="521"/>
        <v>0</v>
      </c>
      <c r="CR336" s="391" t="str">
        <f t="shared" si="522"/>
        <v>0</v>
      </c>
      <c r="CS336" s="405">
        <f t="shared" si="523"/>
        <v>0</v>
      </c>
      <c r="CT336" s="405" t="str">
        <f t="shared" si="524"/>
        <v>0m0</v>
      </c>
      <c r="CU336" s="405">
        <f t="shared" si="525"/>
        <v>0</v>
      </c>
      <c r="CV336" s="405">
        <f t="shared" si="526"/>
        <v>0</v>
      </c>
      <c r="CW336" s="405">
        <f t="shared" si="527"/>
        <v>0</v>
      </c>
      <c r="CX336" s="405">
        <f t="shared" si="528"/>
        <v>0</v>
      </c>
      <c r="CY336" s="405">
        <f t="shared" si="529"/>
        <v>0</v>
      </c>
      <c r="CZ336" s="405" t="str">
        <f t="shared" si="530"/>
        <v/>
      </c>
      <c r="DA336" s="405" t="str">
        <f t="shared" si="531"/>
        <v/>
      </c>
      <c r="DB336" s="405" t="str">
        <f t="shared" si="532"/>
        <v/>
      </c>
      <c r="DC336" s="405" t="str">
        <f t="shared" si="533"/>
        <v/>
      </c>
      <c r="DD336" s="405" t="str">
        <f t="shared" si="534"/>
        <v/>
      </c>
      <c r="DE336" s="405"/>
      <c r="DG336" s="405" t="str">
        <f t="shared" si="535"/>
        <v/>
      </c>
      <c r="DH336" s="405" t="str">
        <f t="shared" si="536"/>
        <v/>
      </c>
      <c r="DI336" s="405">
        <f t="shared" si="537"/>
        <v>0</v>
      </c>
      <c r="DJ336" s="405" t="str">
        <f t="shared" si="538"/>
        <v/>
      </c>
      <c r="DK336" s="405" t="str">
        <f t="shared" si="539"/>
        <v/>
      </c>
      <c r="DL336" s="405" t="str">
        <f t="shared" si="540"/>
        <v/>
      </c>
      <c r="DM336" s="405" t="str">
        <f t="shared" si="541"/>
        <v/>
      </c>
      <c r="DN336" s="405" t="str">
        <f t="shared" si="542"/>
        <v/>
      </c>
      <c r="DO336" s="405" t="str">
        <f t="shared" si="543"/>
        <v/>
      </c>
      <c r="DS336" s="386">
        <f t="shared" si="546"/>
        <v>0</v>
      </c>
      <c r="DT336" s="386">
        <f t="shared" si="544"/>
        <v>0</v>
      </c>
      <c r="DU336" s="404">
        <f t="shared" si="545"/>
        <v>0</v>
      </c>
    </row>
    <row r="337" spans="1:125" s="404" customFormat="1" ht="18" hidden="1" customHeight="1">
      <c r="A337" s="140" t="str">
        <f t="shared" si="469"/>
        <v/>
      </c>
      <c r="B337" s="153"/>
      <c r="C337" s="31" t="str">
        <f>IF(B337="","",VLOOKUP(B337,学連登録!$C$2:$G$3000,2,FALSE))</f>
        <v/>
      </c>
      <c r="D337" s="32" t="str">
        <f>IF(B337="","",VLOOKUP(B337,学連登録!$C$2:$G$3000,3,FALSE))</f>
        <v/>
      </c>
      <c r="E337" s="33" t="str">
        <f>IF(B337="","",VLOOKUP(B337,学連登録!$C$2:$G$3000,4,FALSE))</f>
        <v/>
      </c>
      <c r="F337" s="376" t="str">
        <f>IF(B337="","",VLOOKUP(B337,学連登録!$C$2:$I$3000,7,FALSE))</f>
        <v/>
      </c>
      <c r="G337" s="154"/>
      <c r="H337" s="915"/>
      <c r="I337" s="916"/>
      <c r="J337" s="155"/>
      <c r="K337" s="887"/>
      <c r="L337" s="888"/>
      <c r="M337" s="155"/>
      <c r="N337" s="881"/>
      <c r="O337" s="882"/>
      <c r="P337" s="154"/>
      <c r="Q337" s="887"/>
      <c r="R337" s="888"/>
      <c r="S337" s="154"/>
      <c r="T337" s="887"/>
      <c r="U337" s="888"/>
      <c r="V337" s="101" t="str">
        <f>IF(B337="","",VLOOKUP(B337,学連登録!$C$2:$H$3000,6,FALSE))</f>
        <v/>
      </c>
      <c r="W337" s="370"/>
      <c r="X337" s="152"/>
      <c r="Y337" s="116" t="str">
        <f t="shared" si="459"/>
        <v/>
      </c>
      <c r="Z337" s="97" t="str">
        <f>IF(G337="","",VLOOKUP(G337,種目名!$O$5:$T$104,3,0))</f>
        <v/>
      </c>
      <c r="AA337" s="98" t="str">
        <f>IF(J337="","",VLOOKUP(J337,種目名!$O$5:$T$104,3,0))</f>
        <v/>
      </c>
      <c r="AB337" s="117" t="str">
        <f>IF(M337="","",VLOOKUP(M337,種目名!$O$5:$T$104,3,0))</f>
        <v/>
      </c>
      <c r="AC337" s="117" t="str">
        <f>IF(P337="","",VLOOKUP(AF337,種目名!$O$5:$T$104,3,0))</f>
        <v/>
      </c>
      <c r="AD337" s="118" t="str">
        <f>IF(S337="","",VLOOKUP(AI337,種目名!$O$5:$T$104,3,0))</f>
        <v/>
      </c>
      <c r="AE337" s="115">
        <f t="shared" si="460"/>
        <v>0</v>
      </c>
      <c r="AF337" s="152" t="str">
        <f t="shared" si="461"/>
        <v/>
      </c>
      <c r="AG337" s="152" t="str">
        <f t="shared" si="462"/>
        <v/>
      </c>
      <c r="AH337" s="115">
        <f t="shared" si="463"/>
        <v>0</v>
      </c>
      <c r="AI337" s="152" t="str">
        <f t="shared" si="464"/>
        <v/>
      </c>
      <c r="AJ337" s="152" t="str">
        <f t="shared" si="465"/>
        <v/>
      </c>
      <c r="AK337" s="383"/>
      <c r="AL337" s="166">
        <f t="shared" si="470"/>
        <v>0</v>
      </c>
      <c r="AM337" s="392">
        <f t="shared" si="471"/>
        <v>0</v>
      </c>
      <c r="AN337" s="392">
        <f>COUNTIF($B$12:B337,B337)</f>
        <v>0</v>
      </c>
      <c r="AO337" s="392"/>
      <c r="AP337" s="392" t="str">
        <f t="shared" si="472"/>
        <v/>
      </c>
      <c r="AQ337" s="392" t="str">
        <f t="shared" si="473"/>
        <v/>
      </c>
      <c r="AR337" s="392" t="str">
        <f t="shared" si="474"/>
        <v/>
      </c>
      <c r="AS337" s="392" t="str">
        <f t="shared" si="475"/>
        <v/>
      </c>
      <c r="AT337" s="392">
        <f t="shared" si="476"/>
        <v>0</v>
      </c>
      <c r="AU337" s="392" t="str">
        <f t="shared" si="477"/>
        <v/>
      </c>
      <c r="AV337" s="392" t="str">
        <f t="shared" si="478"/>
        <v/>
      </c>
      <c r="AW337" s="392" t="str">
        <f t="shared" si="479"/>
        <v/>
      </c>
      <c r="AX337" s="392" t="str">
        <f t="shared" si="480"/>
        <v/>
      </c>
      <c r="AY337" s="392" t="str">
        <f t="shared" si="481"/>
        <v/>
      </c>
      <c r="AZ337" s="392" t="str">
        <f t="shared" si="482"/>
        <v/>
      </c>
      <c r="BA337" s="392" t="str">
        <f t="shared" si="483"/>
        <v/>
      </c>
      <c r="BB337" s="392" t="str">
        <f t="shared" si="484"/>
        <v/>
      </c>
      <c r="BC337" s="392" t="str">
        <f t="shared" si="485"/>
        <v/>
      </c>
      <c r="BD337" s="396" t="str">
        <f t="shared" si="486"/>
        <v/>
      </c>
      <c r="BE337" s="386">
        <f t="shared" si="487"/>
        <v>0</v>
      </c>
      <c r="BF337" s="152"/>
      <c r="BG337" s="392">
        <f t="shared" si="488"/>
        <v>0</v>
      </c>
      <c r="BH337" s="392">
        <f t="shared" si="489"/>
        <v>0</v>
      </c>
      <c r="BI337" s="405">
        <f t="shared" si="490"/>
        <v>0</v>
      </c>
      <c r="BJ337" s="406">
        <f t="shared" si="466"/>
        <v>0</v>
      </c>
      <c r="BK337" s="391" t="str">
        <f t="shared" si="467"/>
        <v>0</v>
      </c>
      <c r="BL337" s="391" t="str">
        <f t="shared" si="468"/>
        <v>0</v>
      </c>
      <c r="BM337" s="405">
        <f t="shared" si="491"/>
        <v>0</v>
      </c>
      <c r="BN337" s="405" t="str">
        <f t="shared" si="492"/>
        <v>0m0</v>
      </c>
      <c r="BO337" s="392">
        <f t="shared" si="493"/>
        <v>0</v>
      </c>
      <c r="BP337" s="392">
        <f t="shared" si="494"/>
        <v>0</v>
      </c>
      <c r="BQ337" s="405">
        <f t="shared" si="495"/>
        <v>0</v>
      </c>
      <c r="BR337" s="406">
        <f t="shared" si="496"/>
        <v>0</v>
      </c>
      <c r="BS337" s="391" t="str">
        <f t="shared" si="497"/>
        <v>0</v>
      </c>
      <c r="BT337" s="391" t="str">
        <f t="shared" si="498"/>
        <v>0</v>
      </c>
      <c r="BU337" s="405">
        <f t="shared" si="499"/>
        <v>0</v>
      </c>
      <c r="BV337" s="405" t="str">
        <f t="shared" si="500"/>
        <v>0m0</v>
      </c>
      <c r="BW337" s="392">
        <f t="shared" si="501"/>
        <v>0</v>
      </c>
      <c r="BX337" s="392">
        <f t="shared" si="502"/>
        <v>0</v>
      </c>
      <c r="BY337" s="405">
        <f t="shared" si="503"/>
        <v>0</v>
      </c>
      <c r="BZ337" s="406">
        <f t="shared" si="504"/>
        <v>0</v>
      </c>
      <c r="CA337" s="391" t="str">
        <f t="shared" si="505"/>
        <v>0</v>
      </c>
      <c r="CB337" s="391" t="str">
        <f t="shared" si="506"/>
        <v>0</v>
      </c>
      <c r="CC337" s="405">
        <f t="shared" si="507"/>
        <v>0</v>
      </c>
      <c r="CD337" s="405" t="str">
        <f t="shared" si="508"/>
        <v>0m0</v>
      </c>
      <c r="CE337" s="392">
        <f t="shared" si="509"/>
        <v>0</v>
      </c>
      <c r="CF337" s="392">
        <f t="shared" si="510"/>
        <v>0</v>
      </c>
      <c r="CG337" s="405">
        <f t="shared" si="511"/>
        <v>0</v>
      </c>
      <c r="CH337" s="406">
        <f t="shared" si="512"/>
        <v>0</v>
      </c>
      <c r="CI337" s="391" t="str">
        <f t="shared" si="513"/>
        <v>0</v>
      </c>
      <c r="CJ337" s="391" t="str">
        <f t="shared" si="514"/>
        <v>0</v>
      </c>
      <c r="CK337" s="405">
        <f t="shared" si="515"/>
        <v>0</v>
      </c>
      <c r="CL337" s="405" t="str">
        <f t="shared" si="516"/>
        <v>0m0</v>
      </c>
      <c r="CM337" s="392">
        <f t="shared" si="517"/>
        <v>0</v>
      </c>
      <c r="CN337" s="392">
        <f t="shared" si="518"/>
        <v>0</v>
      </c>
      <c r="CO337" s="405">
        <f t="shared" si="519"/>
        <v>0</v>
      </c>
      <c r="CP337" s="406">
        <f t="shared" si="520"/>
        <v>0</v>
      </c>
      <c r="CQ337" s="391" t="str">
        <f t="shared" si="521"/>
        <v>0</v>
      </c>
      <c r="CR337" s="391" t="str">
        <f t="shared" si="522"/>
        <v>0</v>
      </c>
      <c r="CS337" s="405">
        <f t="shared" si="523"/>
        <v>0</v>
      </c>
      <c r="CT337" s="405" t="str">
        <f t="shared" si="524"/>
        <v>0m0</v>
      </c>
      <c r="CU337" s="405">
        <f t="shared" si="525"/>
        <v>0</v>
      </c>
      <c r="CV337" s="405">
        <f t="shared" si="526"/>
        <v>0</v>
      </c>
      <c r="CW337" s="405">
        <f t="shared" si="527"/>
        <v>0</v>
      </c>
      <c r="CX337" s="405">
        <f t="shared" si="528"/>
        <v>0</v>
      </c>
      <c r="CY337" s="405">
        <f t="shared" si="529"/>
        <v>0</v>
      </c>
      <c r="CZ337" s="405" t="str">
        <f t="shared" si="530"/>
        <v/>
      </c>
      <c r="DA337" s="405" t="str">
        <f t="shared" si="531"/>
        <v/>
      </c>
      <c r="DB337" s="405" t="str">
        <f t="shared" si="532"/>
        <v/>
      </c>
      <c r="DC337" s="405" t="str">
        <f t="shared" si="533"/>
        <v/>
      </c>
      <c r="DD337" s="405" t="str">
        <f t="shared" si="534"/>
        <v/>
      </c>
      <c r="DE337" s="405"/>
      <c r="DG337" s="405" t="str">
        <f t="shared" si="535"/>
        <v/>
      </c>
      <c r="DH337" s="405" t="str">
        <f t="shared" si="536"/>
        <v/>
      </c>
      <c r="DI337" s="405">
        <f t="shared" si="537"/>
        <v>0</v>
      </c>
      <c r="DJ337" s="405" t="str">
        <f t="shared" si="538"/>
        <v/>
      </c>
      <c r="DK337" s="405" t="str">
        <f t="shared" si="539"/>
        <v/>
      </c>
      <c r="DL337" s="405" t="str">
        <f t="shared" si="540"/>
        <v/>
      </c>
      <c r="DM337" s="405" t="str">
        <f t="shared" si="541"/>
        <v/>
      </c>
      <c r="DN337" s="405" t="str">
        <f t="shared" si="542"/>
        <v/>
      </c>
      <c r="DO337" s="405" t="str">
        <f t="shared" si="543"/>
        <v/>
      </c>
      <c r="DS337" s="386">
        <f t="shared" si="546"/>
        <v>0</v>
      </c>
      <c r="DT337" s="386">
        <f t="shared" si="544"/>
        <v>0</v>
      </c>
      <c r="DU337" s="404">
        <f t="shared" si="545"/>
        <v>0</v>
      </c>
    </row>
    <row r="338" spans="1:125" s="404" customFormat="1" ht="18" hidden="1" customHeight="1">
      <c r="A338" s="140" t="str">
        <f t="shared" si="469"/>
        <v/>
      </c>
      <c r="B338" s="153"/>
      <c r="C338" s="31" t="str">
        <f>IF(B338="","",VLOOKUP(B338,学連登録!$C$2:$G$3000,2,FALSE))</f>
        <v/>
      </c>
      <c r="D338" s="32" t="str">
        <f>IF(B338="","",VLOOKUP(B338,学連登録!$C$2:$G$3000,3,FALSE))</f>
        <v/>
      </c>
      <c r="E338" s="33" t="str">
        <f>IF(B338="","",VLOOKUP(B338,学連登録!$C$2:$G$3000,4,FALSE))</f>
        <v/>
      </c>
      <c r="F338" s="376" t="str">
        <f>IF(B338="","",VLOOKUP(B338,学連登録!$C$2:$I$3000,7,FALSE))</f>
        <v/>
      </c>
      <c r="G338" s="154"/>
      <c r="H338" s="915"/>
      <c r="I338" s="916"/>
      <c r="J338" s="155"/>
      <c r="K338" s="887"/>
      <c r="L338" s="888"/>
      <c r="M338" s="155"/>
      <c r="N338" s="881"/>
      <c r="O338" s="882"/>
      <c r="P338" s="154"/>
      <c r="Q338" s="887"/>
      <c r="R338" s="888"/>
      <c r="S338" s="154"/>
      <c r="T338" s="887"/>
      <c r="U338" s="888"/>
      <c r="V338" s="101" t="str">
        <f>IF(B338="","",VLOOKUP(B338,学連登録!$C$2:$H$3000,6,FALSE))</f>
        <v/>
      </c>
      <c r="W338" s="370"/>
      <c r="X338" s="152"/>
      <c r="Y338" s="116" t="str">
        <f t="shared" si="459"/>
        <v/>
      </c>
      <c r="Z338" s="97" t="str">
        <f>IF(G338="","",VLOOKUP(G338,種目名!$O$5:$T$104,3,0))</f>
        <v/>
      </c>
      <c r="AA338" s="98" t="str">
        <f>IF(J338="","",VLOOKUP(J338,種目名!$O$5:$T$104,3,0))</f>
        <v/>
      </c>
      <c r="AB338" s="117" t="str">
        <f>IF(M338="","",VLOOKUP(M338,種目名!$O$5:$T$104,3,0))</f>
        <v/>
      </c>
      <c r="AC338" s="117" t="str">
        <f>IF(P338="","",VLOOKUP(AF338,種目名!$O$5:$T$104,3,0))</f>
        <v/>
      </c>
      <c r="AD338" s="118" t="str">
        <f>IF(S338="","",VLOOKUP(AI338,種目名!$O$5:$T$104,3,0))</f>
        <v/>
      </c>
      <c r="AE338" s="115">
        <f t="shared" si="460"/>
        <v>0</v>
      </c>
      <c r="AF338" s="152" t="str">
        <f t="shared" si="461"/>
        <v/>
      </c>
      <c r="AG338" s="152" t="str">
        <f t="shared" si="462"/>
        <v/>
      </c>
      <c r="AH338" s="115">
        <f t="shared" si="463"/>
        <v>0</v>
      </c>
      <c r="AI338" s="152" t="str">
        <f t="shared" si="464"/>
        <v/>
      </c>
      <c r="AJ338" s="152" t="str">
        <f t="shared" si="465"/>
        <v/>
      </c>
      <c r="AK338" s="383"/>
      <c r="AL338" s="166">
        <f t="shared" si="470"/>
        <v>0</v>
      </c>
      <c r="AM338" s="392">
        <f t="shared" si="471"/>
        <v>0</v>
      </c>
      <c r="AN338" s="392">
        <f>COUNTIF($B$12:B338,B338)</f>
        <v>0</v>
      </c>
      <c r="AO338" s="392"/>
      <c r="AP338" s="392" t="str">
        <f t="shared" si="472"/>
        <v/>
      </c>
      <c r="AQ338" s="392" t="str">
        <f t="shared" si="473"/>
        <v/>
      </c>
      <c r="AR338" s="392" t="str">
        <f t="shared" si="474"/>
        <v/>
      </c>
      <c r="AS338" s="392" t="str">
        <f t="shared" si="475"/>
        <v/>
      </c>
      <c r="AT338" s="392">
        <f t="shared" si="476"/>
        <v>0</v>
      </c>
      <c r="AU338" s="392" t="str">
        <f t="shared" si="477"/>
        <v/>
      </c>
      <c r="AV338" s="392" t="str">
        <f t="shared" si="478"/>
        <v/>
      </c>
      <c r="AW338" s="392" t="str">
        <f t="shared" si="479"/>
        <v/>
      </c>
      <c r="AX338" s="392" t="str">
        <f t="shared" si="480"/>
        <v/>
      </c>
      <c r="AY338" s="392" t="str">
        <f t="shared" si="481"/>
        <v/>
      </c>
      <c r="AZ338" s="392" t="str">
        <f t="shared" si="482"/>
        <v/>
      </c>
      <c r="BA338" s="392" t="str">
        <f t="shared" si="483"/>
        <v/>
      </c>
      <c r="BB338" s="392" t="str">
        <f t="shared" si="484"/>
        <v/>
      </c>
      <c r="BC338" s="392" t="str">
        <f t="shared" si="485"/>
        <v/>
      </c>
      <c r="BD338" s="396" t="str">
        <f t="shared" si="486"/>
        <v/>
      </c>
      <c r="BE338" s="386">
        <f t="shared" si="487"/>
        <v>0</v>
      </c>
      <c r="BF338" s="152"/>
      <c r="BG338" s="392">
        <f t="shared" si="488"/>
        <v>0</v>
      </c>
      <c r="BH338" s="392">
        <f t="shared" si="489"/>
        <v>0</v>
      </c>
      <c r="BI338" s="405">
        <f t="shared" si="490"/>
        <v>0</v>
      </c>
      <c r="BJ338" s="406">
        <f t="shared" si="466"/>
        <v>0</v>
      </c>
      <c r="BK338" s="391" t="str">
        <f t="shared" si="467"/>
        <v>0</v>
      </c>
      <c r="BL338" s="391" t="str">
        <f t="shared" si="468"/>
        <v>0</v>
      </c>
      <c r="BM338" s="405">
        <f t="shared" si="491"/>
        <v>0</v>
      </c>
      <c r="BN338" s="405" t="str">
        <f t="shared" si="492"/>
        <v>0m0</v>
      </c>
      <c r="BO338" s="392">
        <f t="shared" si="493"/>
        <v>0</v>
      </c>
      <c r="BP338" s="392">
        <f t="shared" si="494"/>
        <v>0</v>
      </c>
      <c r="BQ338" s="405">
        <f t="shared" si="495"/>
        <v>0</v>
      </c>
      <c r="BR338" s="406">
        <f t="shared" si="496"/>
        <v>0</v>
      </c>
      <c r="BS338" s="391" t="str">
        <f t="shared" si="497"/>
        <v>0</v>
      </c>
      <c r="BT338" s="391" t="str">
        <f t="shared" si="498"/>
        <v>0</v>
      </c>
      <c r="BU338" s="405">
        <f t="shared" si="499"/>
        <v>0</v>
      </c>
      <c r="BV338" s="405" t="str">
        <f t="shared" si="500"/>
        <v>0m0</v>
      </c>
      <c r="BW338" s="392">
        <f t="shared" si="501"/>
        <v>0</v>
      </c>
      <c r="BX338" s="392">
        <f t="shared" si="502"/>
        <v>0</v>
      </c>
      <c r="BY338" s="405">
        <f t="shared" si="503"/>
        <v>0</v>
      </c>
      <c r="BZ338" s="406">
        <f t="shared" si="504"/>
        <v>0</v>
      </c>
      <c r="CA338" s="391" t="str">
        <f t="shared" si="505"/>
        <v>0</v>
      </c>
      <c r="CB338" s="391" t="str">
        <f t="shared" si="506"/>
        <v>0</v>
      </c>
      <c r="CC338" s="405">
        <f t="shared" si="507"/>
        <v>0</v>
      </c>
      <c r="CD338" s="405" t="str">
        <f t="shared" si="508"/>
        <v>0m0</v>
      </c>
      <c r="CE338" s="392">
        <f t="shared" si="509"/>
        <v>0</v>
      </c>
      <c r="CF338" s="392">
        <f t="shared" si="510"/>
        <v>0</v>
      </c>
      <c r="CG338" s="405">
        <f t="shared" si="511"/>
        <v>0</v>
      </c>
      <c r="CH338" s="406">
        <f t="shared" si="512"/>
        <v>0</v>
      </c>
      <c r="CI338" s="391" t="str">
        <f t="shared" si="513"/>
        <v>0</v>
      </c>
      <c r="CJ338" s="391" t="str">
        <f t="shared" si="514"/>
        <v>0</v>
      </c>
      <c r="CK338" s="405">
        <f t="shared" si="515"/>
        <v>0</v>
      </c>
      <c r="CL338" s="405" t="str">
        <f t="shared" si="516"/>
        <v>0m0</v>
      </c>
      <c r="CM338" s="392">
        <f t="shared" si="517"/>
        <v>0</v>
      </c>
      <c r="CN338" s="392">
        <f t="shared" si="518"/>
        <v>0</v>
      </c>
      <c r="CO338" s="405">
        <f t="shared" si="519"/>
        <v>0</v>
      </c>
      <c r="CP338" s="406">
        <f t="shared" si="520"/>
        <v>0</v>
      </c>
      <c r="CQ338" s="391" t="str">
        <f t="shared" si="521"/>
        <v>0</v>
      </c>
      <c r="CR338" s="391" t="str">
        <f t="shared" si="522"/>
        <v>0</v>
      </c>
      <c r="CS338" s="405">
        <f t="shared" si="523"/>
        <v>0</v>
      </c>
      <c r="CT338" s="405" t="str">
        <f t="shared" si="524"/>
        <v>0m0</v>
      </c>
      <c r="CU338" s="405">
        <f t="shared" si="525"/>
        <v>0</v>
      </c>
      <c r="CV338" s="405">
        <f t="shared" si="526"/>
        <v>0</v>
      </c>
      <c r="CW338" s="405">
        <f t="shared" si="527"/>
        <v>0</v>
      </c>
      <c r="CX338" s="405">
        <f t="shared" si="528"/>
        <v>0</v>
      </c>
      <c r="CY338" s="405">
        <f t="shared" si="529"/>
        <v>0</v>
      </c>
      <c r="CZ338" s="405" t="str">
        <f t="shared" si="530"/>
        <v/>
      </c>
      <c r="DA338" s="405" t="str">
        <f t="shared" si="531"/>
        <v/>
      </c>
      <c r="DB338" s="405" t="str">
        <f t="shared" si="532"/>
        <v/>
      </c>
      <c r="DC338" s="405" t="str">
        <f t="shared" si="533"/>
        <v/>
      </c>
      <c r="DD338" s="405" t="str">
        <f t="shared" si="534"/>
        <v/>
      </c>
      <c r="DE338" s="405"/>
      <c r="DG338" s="405" t="str">
        <f t="shared" si="535"/>
        <v/>
      </c>
      <c r="DH338" s="405" t="str">
        <f t="shared" si="536"/>
        <v/>
      </c>
      <c r="DI338" s="405">
        <f t="shared" si="537"/>
        <v>0</v>
      </c>
      <c r="DJ338" s="405" t="str">
        <f t="shared" si="538"/>
        <v/>
      </c>
      <c r="DK338" s="405" t="str">
        <f t="shared" si="539"/>
        <v/>
      </c>
      <c r="DL338" s="405" t="str">
        <f t="shared" si="540"/>
        <v/>
      </c>
      <c r="DM338" s="405" t="str">
        <f t="shared" si="541"/>
        <v/>
      </c>
      <c r="DN338" s="405" t="str">
        <f t="shared" si="542"/>
        <v/>
      </c>
      <c r="DO338" s="405" t="str">
        <f t="shared" si="543"/>
        <v/>
      </c>
      <c r="DS338" s="386">
        <f t="shared" si="546"/>
        <v>0</v>
      </c>
      <c r="DT338" s="386">
        <f t="shared" si="544"/>
        <v>0</v>
      </c>
      <c r="DU338" s="404">
        <f t="shared" si="545"/>
        <v>0</v>
      </c>
    </row>
    <row r="339" spans="1:125" s="404" customFormat="1" ht="18" hidden="1" customHeight="1">
      <c r="A339" s="140" t="str">
        <f t="shared" si="469"/>
        <v/>
      </c>
      <c r="B339" s="153"/>
      <c r="C339" s="31" t="str">
        <f>IF(B339="","",VLOOKUP(B339,学連登録!$C$2:$G$3000,2,FALSE))</f>
        <v/>
      </c>
      <c r="D339" s="32" t="str">
        <f>IF(B339="","",VLOOKUP(B339,学連登録!$C$2:$G$3000,3,FALSE))</f>
        <v/>
      </c>
      <c r="E339" s="33" t="str">
        <f>IF(B339="","",VLOOKUP(B339,学連登録!$C$2:$G$3000,4,FALSE))</f>
        <v/>
      </c>
      <c r="F339" s="376" t="str">
        <f>IF(B339="","",VLOOKUP(B339,学連登録!$C$2:$I$3000,7,FALSE))</f>
        <v/>
      </c>
      <c r="G339" s="154"/>
      <c r="H339" s="915"/>
      <c r="I339" s="916"/>
      <c r="J339" s="155"/>
      <c r="K339" s="887"/>
      <c r="L339" s="888"/>
      <c r="M339" s="155"/>
      <c r="N339" s="881"/>
      <c r="O339" s="882"/>
      <c r="P339" s="154"/>
      <c r="Q339" s="887"/>
      <c r="R339" s="888"/>
      <c r="S339" s="154"/>
      <c r="T339" s="887"/>
      <c r="U339" s="888"/>
      <c r="V339" s="101" t="str">
        <f>IF(B339="","",VLOOKUP(B339,学連登録!$C$2:$H$3000,6,FALSE))</f>
        <v/>
      </c>
      <c r="W339" s="370"/>
      <c r="X339" s="152"/>
      <c r="Y339" s="116" t="str">
        <f t="shared" si="459"/>
        <v/>
      </c>
      <c r="Z339" s="97" t="str">
        <f>IF(G339="","",VLOOKUP(G339,種目名!$O$5:$T$104,3,0))</f>
        <v/>
      </c>
      <c r="AA339" s="98" t="str">
        <f>IF(J339="","",VLOOKUP(J339,種目名!$O$5:$T$104,3,0))</f>
        <v/>
      </c>
      <c r="AB339" s="117" t="str">
        <f>IF(M339="","",VLOOKUP(M339,種目名!$O$5:$T$104,3,0))</f>
        <v/>
      </c>
      <c r="AC339" s="117" t="str">
        <f>IF(P339="","",VLOOKUP(AF339,種目名!$O$5:$T$104,3,0))</f>
        <v/>
      </c>
      <c r="AD339" s="118" t="str">
        <f>IF(S339="","",VLOOKUP(AI339,種目名!$O$5:$T$104,3,0))</f>
        <v/>
      </c>
      <c r="AE339" s="115">
        <f t="shared" si="460"/>
        <v>0</v>
      </c>
      <c r="AF339" s="152" t="str">
        <f t="shared" si="461"/>
        <v/>
      </c>
      <c r="AG339" s="152" t="str">
        <f t="shared" si="462"/>
        <v/>
      </c>
      <c r="AH339" s="115">
        <f t="shared" si="463"/>
        <v>0</v>
      </c>
      <c r="AI339" s="152" t="str">
        <f t="shared" si="464"/>
        <v/>
      </c>
      <c r="AJ339" s="152" t="str">
        <f t="shared" si="465"/>
        <v/>
      </c>
      <c r="AK339" s="383"/>
      <c r="AL339" s="166">
        <f t="shared" si="470"/>
        <v>0</v>
      </c>
      <c r="AM339" s="392">
        <f t="shared" si="471"/>
        <v>0</v>
      </c>
      <c r="AN339" s="392">
        <f>COUNTIF($B$12:B339,B339)</f>
        <v>0</v>
      </c>
      <c r="AO339" s="392"/>
      <c r="AP339" s="392" t="str">
        <f t="shared" si="472"/>
        <v/>
      </c>
      <c r="AQ339" s="392" t="str">
        <f t="shared" si="473"/>
        <v/>
      </c>
      <c r="AR339" s="392" t="str">
        <f t="shared" si="474"/>
        <v/>
      </c>
      <c r="AS339" s="392" t="str">
        <f t="shared" si="475"/>
        <v/>
      </c>
      <c r="AT339" s="392">
        <f t="shared" si="476"/>
        <v>0</v>
      </c>
      <c r="AU339" s="392" t="str">
        <f t="shared" si="477"/>
        <v/>
      </c>
      <c r="AV339" s="392" t="str">
        <f t="shared" si="478"/>
        <v/>
      </c>
      <c r="AW339" s="392" t="str">
        <f t="shared" si="479"/>
        <v/>
      </c>
      <c r="AX339" s="392" t="str">
        <f t="shared" si="480"/>
        <v/>
      </c>
      <c r="AY339" s="392" t="str">
        <f t="shared" si="481"/>
        <v/>
      </c>
      <c r="AZ339" s="392" t="str">
        <f t="shared" si="482"/>
        <v/>
      </c>
      <c r="BA339" s="392" t="str">
        <f t="shared" si="483"/>
        <v/>
      </c>
      <c r="BB339" s="392" t="str">
        <f t="shared" si="484"/>
        <v/>
      </c>
      <c r="BC339" s="392" t="str">
        <f t="shared" si="485"/>
        <v/>
      </c>
      <c r="BD339" s="396" t="str">
        <f t="shared" si="486"/>
        <v/>
      </c>
      <c r="BE339" s="386">
        <f t="shared" si="487"/>
        <v>0</v>
      </c>
      <c r="BF339" s="152"/>
      <c r="BG339" s="392">
        <f t="shared" si="488"/>
        <v>0</v>
      </c>
      <c r="BH339" s="392">
        <f t="shared" si="489"/>
        <v>0</v>
      </c>
      <c r="BI339" s="405">
        <f t="shared" si="490"/>
        <v>0</v>
      </c>
      <c r="BJ339" s="406">
        <f t="shared" si="466"/>
        <v>0</v>
      </c>
      <c r="BK339" s="391" t="str">
        <f t="shared" si="467"/>
        <v>0</v>
      </c>
      <c r="BL339" s="391" t="str">
        <f t="shared" si="468"/>
        <v>0</v>
      </c>
      <c r="BM339" s="405">
        <f t="shared" si="491"/>
        <v>0</v>
      </c>
      <c r="BN339" s="405" t="str">
        <f t="shared" si="492"/>
        <v>0m0</v>
      </c>
      <c r="BO339" s="392">
        <f t="shared" si="493"/>
        <v>0</v>
      </c>
      <c r="BP339" s="392">
        <f t="shared" si="494"/>
        <v>0</v>
      </c>
      <c r="BQ339" s="405">
        <f t="shared" si="495"/>
        <v>0</v>
      </c>
      <c r="BR339" s="406">
        <f t="shared" si="496"/>
        <v>0</v>
      </c>
      <c r="BS339" s="391" t="str">
        <f t="shared" si="497"/>
        <v>0</v>
      </c>
      <c r="BT339" s="391" t="str">
        <f t="shared" si="498"/>
        <v>0</v>
      </c>
      <c r="BU339" s="405">
        <f t="shared" si="499"/>
        <v>0</v>
      </c>
      <c r="BV339" s="405" t="str">
        <f t="shared" si="500"/>
        <v>0m0</v>
      </c>
      <c r="BW339" s="392">
        <f t="shared" si="501"/>
        <v>0</v>
      </c>
      <c r="BX339" s="392">
        <f t="shared" si="502"/>
        <v>0</v>
      </c>
      <c r="BY339" s="405">
        <f t="shared" si="503"/>
        <v>0</v>
      </c>
      <c r="BZ339" s="406">
        <f t="shared" si="504"/>
        <v>0</v>
      </c>
      <c r="CA339" s="391" t="str">
        <f t="shared" si="505"/>
        <v>0</v>
      </c>
      <c r="CB339" s="391" t="str">
        <f t="shared" si="506"/>
        <v>0</v>
      </c>
      <c r="CC339" s="405">
        <f t="shared" si="507"/>
        <v>0</v>
      </c>
      <c r="CD339" s="405" t="str">
        <f t="shared" si="508"/>
        <v>0m0</v>
      </c>
      <c r="CE339" s="392">
        <f t="shared" si="509"/>
        <v>0</v>
      </c>
      <c r="CF339" s="392">
        <f t="shared" si="510"/>
        <v>0</v>
      </c>
      <c r="CG339" s="405">
        <f t="shared" si="511"/>
        <v>0</v>
      </c>
      <c r="CH339" s="406">
        <f t="shared" si="512"/>
        <v>0</v>
      </c>
      <c r="CI339" s="391" t="str">
        <f t="shared" si="513"/>
        <v>0</v>
      </c>
      <c r="CJ339" s="391" t="str">
        <f t="shared" si="514"/>
        <v>0</v>
      </c>
      <c r="CK339" s="405">
        <f t="shared" si="515"/>
        <v>0</v>
      </c>
      <c r="CL339" s="405" t="str">
        <f t="shared" si="516"/>
        <v>0m0</v>
      </c>
      <c r="CM339" s="392">
        <f t="shared" si="517"/>
        <v>0</v>
      </c>
      <c r="CN339" s="392">
        <f t="shared" si="518"/>
        <v>0</v>
      </c>
      <c r="CO339" s="405">
        <f t="shared" si="519"/>
        <v>0</v>
      </c>
      <c r="CP339" s="406">
        <f t="shared" si="520"/>
        <v>0</v>
      </c>
      <c r="CQ339" s="391" t="str">
        <f t="shared" si="521"/>
        <v>0</v>
      </c>
      <c r="CR339" s="391" t="str">
        <f t="shared" si="522"/>
        <v>0</v>
      </c>
      <c r="CS339" s="405">
        <f t="shared" si="523"/>
        <v>0</v>
      </c>
      <c r="CT339" s="405" t="str">
        <f t="shared" si="524"/>
        <v>0m0</v>
      </c>
      <c r="CU339" s="405">
        <f t="shared" si="525"/>
        <v>0</v>
      </c>
      <c r="CV339" s="405">
        <f t="shared" si="526"/>
        <v>0</v>
      </c>
      <c r="CW339" s="405">
        <f t="shared" si="527"/>
        <v>0</v>
      </c>
      <c r="CX339" s="405">
        <f t="shared" si="528"/>
        <v>0</v>
      </c>
      <c r="CY339" s="405">
        <f t="shared" si="529"/>
        <v>0</v>
      </c>
      <c r="CZ339" s="405" t="str">
        <f t="shared" si="530"/>
        <v/>
      </c>
      <c r="DA339" s="405" t="str">
        <f t="shared" si="531"/>
        <v/>
      </c>
      <c r="DB339" s="405" t="str">
        <f t="shared" si="532"/>
        <v/>
      </c>
      <c r="DC339" s="405" t="str">
        <f t="shared" si="533"/>
        <v/>
      </c>
      <c r="DD339" s="405" t="str">
        <f t="shared" si="534"/>
        <v/>
      </c>
      <c r="DE339" s="405"/>
      <c r="DG339" s="405" t="str">
        <f t="shared" si="535"/>
        <v/>
      </c>
      <c r="DH339" s="405" t="str">
        <f t="shared" si="536"/>
        <v/>
      </c>
      <c r="DI339" s="405">
        <f t="shared" si="537"/>
        <v>0</v>
      </c>
      <c r="DJ339" s="405" t="str">
        <f t="shared" si="538"/>
        <v/>
      </c>
      <c r="DK339" s="405" t="str">
        <f t="shared" si="539"/>
        <v/>
      </c>
      <c r="DL339" s="405" t="str">
        <f t="shared" si="540"/>
        <v/>
      </c>
      <c r="DM339" s="405" t="str">
        <f t="shared" si="541"/>
        <v/>
      </c>
      <c r="DN339" s="405" t="str">
        <f t="shared" si="542"/>
        <v/>
      </c>
      <c r="DO339" s="405" t="str">
        <f t="shared" si="543"/>
        <v/>
      </c>
      <c r="DS339" s="386">
        <f t="shared" si="546"/>
        <v>0</v>
      </c>
      <c r="DT339" s="386">
        <f t="shared" si="544"/>
        <v>0</v>
      </c>
      <c r="DU339" s="404">
        <f t="shared" si="545"/>
        <v>0</v>
      </c>
    </row>
    <row r="340" spans="1:125" s="404" customFormat="1" ht="18" hidden="1" customHeight="1">
      <c r="A340" s="140" t="str">
        <f t="shared" si="469"/>
        <v/>
      </c>
      <c r="B340" s="153"/>
      <c r="C340" s="31" t="str">
        <f>IF(B340="","",VLOOKUP(B340,学連登録!$C$2:$G$3000,2,FALSE))</f>
        <v/>
      </c>
      <c r="D340" s="32" t="str">
        <f>IF(B340="","",VLOOKUP(B340,学連登録!$C$2:$G$3000,3,FALSE))</f>
        <v/>
      </c>
      <c r="E340" s="33" t="str">
        <f>IF(B340="","",VLOOKUP(B340,学連登録!$C$2:$G$3000,4,FALSE))</f>
        <v/>
      </c>
      <c r="F340" s="376" t="str">
        <f>IF(B340="","",VLOOKUP(B340,学連登録!$C$2:$I$3000,7,FALSE))</f>
        <v/>
      </c>
      <c r="G340" s="154"/>
      <c r="H340" s="915"/>
      <c r="I340" s="916"/>
      <c r="J340" s="155"/>
      <c r="K340" s="887"/>
      <c r="L340" s="888"/>
      <c r="M340" s="155"/>
      <c r="N340" s="881"/>
      <c r="O340" s="882"/>
      <c r="P340" s="154"/>
      <c r="Q340" s="887"/>
      <c r="R340" s="888"/>
      <c r="S340" s="154"/>
      <c r="T340" s="887"/>
      <c r="U340" s="888"/>
      <c r="V340" s="101" t="str">
        <f>IF(B340="","",VLOOKUP(B340,学連登録!$C$2:$H$3000,6,FALSE))</f>
        <v/>
      </c>
      <c r="W340" s="370"/>
      <c r="X340" s="152"/>
      <c r="Y340" s="116" t="str">
        <f t="shared" si="459"/>
        <v/>
      </c>
      <c r="Z340" s="97" t="str">
        <f>IF(G340="","",VLOOKUP(G340,種目名!$O$5:$T$104,3,0))</f>
        <v/>
      </c>
      <c r="AA340" s="98" t="str">
        <f>IF(J340="","",VLOOKUP(J340,種目名!$O$5:$T$104,3,0))</f>
        <v/>
      </c>
      <c r="AB340" s="117" t="str">
        <f>IF(M340="","",VLOOKUP(M340,種目名!$O$5:$T$104,3,0))</f>
        <v/>
      </c>
      <c r="AC340" s="117" t="str">
        <f>IF(P340="","",VLOOKUP(AF340,種目名!$O$5:$T$104,3,0))</f>
        <v/>
      </c>
      <c r="AD340" s="118" t="str">
        <f>IF(S340="","",VLOOKUP(AI340,種目名!$O$5:$T$104,3,0))</f>
        <v/>
      </c>
      <c r="AE340" s="115">
        <f t="shared" si="460"/>
        <v>0</v>
      </c>
      <c r="AF340" s="152" t="str">
        <f t="shared" si="461"/>
        <v/>
      </c>
      <c r="AG340" s="152" t="str">
        <f t="shared" si="462"/>
        <v/>
      </c>
      <c r="AH340" s="115">
        <f t="shared" si="463"/>
        <v>0</v>
      </c>
      <c r="AI340" s="152" t="str">
        <f t="shared" si="464"/>
        <v/>
      </c>
      <c r="AJ340" s="152" t="str">
        <f t="shared" si="465"/>
        <v/>
      </c>
      <c r="AK340" s="383"/>
      <c r="AL340" s="166">
        <f t="shared" si="470"/>
        <v>0</v>
      </c>
      <c r="AM340" s="392">
        <f t="shared" si="471"/>
        <v>0</v>
      </c>
      <c r="AN340" s="392">
        <f>COUNTIF($B$12:B340,B340)</f>
        <v>0</v>
      </c>
      <c r="AO340" s="392"/>
      <c r="AP340" s="392" t="str">
        <f t="shared" si="472"/>
        <v/>
      </c>
      <c r="AQ340" s="392" t="str">
        <f t="shared" si="473"/>
        <v/>
      </c>
      <c r="AR340" s="392" t="str">
        <f t="shared" si="474"/>
        <v/>
      </c>
      <c r="AS340" s="392" t="str">
        <f t="shared" si="475"/>
        <v/>
      </c>
      <c r="AT340" s="392">
        <f t="shared" si="476"/>
        <v>0</v>
      </c>
      <c r="AU340" s="392" t="str">
        <f t="shared" si="477"/>
        <v/>
      </c>
      <c r="AV340" s="392" t="str">
        <f t="shared" si="478"/>
        <v/>
      </c>
      <c r="AW340" s="392" t="str">
        <f t="shared" si="479"/>
        <v/>
      </c>
      <c r="AX340" s="392" t="str">
        <f t="shared" si="480"/>
        <v/>
      </c>
      <c r="AY340" s="392" t="str">
        <f t="shared" si="481"/>
        <v/>
      </c>
      <c r="AZ340" s="392" t="str">
        <f t="shared" si="482"/>
        <v/>
      </c>
      <c r="BA340" s="392" t="str">
        <f t="shared" si="483"/>
        <v/>
      </c>
      <c r="BB340" s="392" t="str">
        <f t="shared" si="484"/>
        <v/>
      </c>
      <c r="BC340" s="392" t="str">
        <f t="shared" si="485"/>
        <v/>
      </c>
      <c r="BD340" s="396" t="str">
        <f t="shared" si="486"/>
        <v/>
      </c>
      <c r="BE340" s="386">
        <f t="shared" si="487"/>
        <v>0</v>
      </c>
      <c r="BF340" s="152"/>
      <c r="BG340" s="392">
        <f t="shared" si="488"/>
        <v>0</v>
      </c>
      <c r="BH340" s="392">
        <f t="shared" si="489"/>
        <v>0</v>
      </c>
      <c r="BI340" s="405">
        <f t="shared" si="490"/>
        <v>0</v>
      </c>
      <c r="BJ340" s="406">
        <f t="shared" si="466"/>
        <v>0</v>
      </c>
      <c r="BK340" s="391" t="str">
        <f t="shared" si="467"/>
        <v>0</v>
      </c>
      <c r="BL340" s="391" t="str">
        <f t="shared" si="468"/>
        <v>0</v>
      </c>
      <c r="BM340" s="405">
        <f t="shared" si="491"/>
        <v>0</v>
      </c>
      <c r="BN340" s="405" t="str">
        <f t="shared" si="492"/>
        <v>0m0</v>
      </c>
      <c r="BO340" s="392">
        <f t="shared" si="493"/>
        <v>0</v>
      </c>
      <c r="BP340" s="392">
        <f t="shared" si="494"/>
        <v>0</v>
      </c>
      <c r="BQ340" s="405">
        <f t="shared" si="495"/>
        <v>0</v>
      </c>
      <c r="BR340" s="406">
        <f t="shared" si="496"/>
        <v>0</v>
      </c>
      <c r="BS340" s="391" t="str">
        <f t="shared" si="497"/>
        <v>0</v>
      </c>
      <c r="BT340" s="391" t="str">
        <f t="shared" si="498"/>
        <v>0</v>
      </c>
      <c r="BU340" s="405">
        <f t="shared" si="499"/>
        <v>0</v>
      </c>
      <c r="BV340" s="405" t="str">
        <f t="shared" si="500"/>
        <v>0m0</v>
      </c>
      <c r="BW340" s="392">
        <f t="shared" si="501"/>
        <v>0</v>
      </c>
      <c r="BX340" s="392">
        <f t="shared" si="502"/>
        <v>0</v>
      </c>
      <c r="BY340" s="405">
        <f t="shared" si="503"/>
        <v>0</v>
      </c>
      <c r="BZ340" s="406">
        <f t="shared" si="504"/>
        <v>0</v>
      </c>
      <c r="CA340" s="391" t="str">
        <f t="shared" si="505"/>
        <v>0</v>
      </c>
      <c r="CB340" s="391" t="str">
        <f t="shared" si="506"/>
        <v>0</v>
      </c>
      <c r="CC340" s="405">
        <f t="shared" si="507"/>
        <v>0</v>
      </c>
      <c r="CD340" s="405" t="str">
        <f t="shared" si="508"/>
        <v>0m0</v>
      </c>
      <c r="CE340" s="392">
        <f t="shared" si="509"/>
        <v>0</v>
      </c>
      <c r="CF340" s="392">
        <f t="shared" si="510"/>
        <v>0</v>
      </c>
      <c r="CG340" s="405">
        <f t="shared" si="511"/>
        <v>0</v>
      </c>
      <c r="CH340" s="406">
        <f t="shared" si="512"/>
        <v>0</v>
      </c>
      <c r="CI340" s="391" t="str">
        <f t="shared" si="513"/>
        <v>0</v>
      </c>
      <c r="CJ340" s="391" t="str">
        <f t="shared" si="514"/>
        <v>0</v>
      </c>
      <c r="CK340" s="405">
        <f t="shared" si="515"/>
        <v>0</v>
      </c>
      <c r="CL340" s="405" t="str">
        <f t="shared" si="516"/>
        <v>0m0</v>
      </c>
      <c r="CM340" s="392">
        <f t="shared" si="517"/>
        <v>0</v>
      </c>
      <c r="CN340" s="392">
        <f t="shared" si="518"/>
        <v>0</v>
      </c>
      <c r="CO340" s="405">
        <f t="shared" si="519"/>
        <v>0</v>
      </c>
      <c r="CP340" s="406">
        <f t="shared" si="520"/>
        <v>0</v>
      </c>
      <c r="CQ340" s="391" t="str">
        <f t="shared" si="521"/>
        <v>0</v>
      </c>
      <c r="CR340" s="391" t="str">
        <f t="shared" si="522"/>
        <v>0</v>
      </c>
      <c r="CS340" s="405">
        <f t="shared" si="523"/>
        <v>0</v>
      </c>
      <c r="CT340" s="405" t="str">
        <f t="shared" si="524"/>
        <v>0m0</v>
      </c>
      <c r="CU340" s="405">
        <f t="shared" si="525"/>
        <v>0</v>
      </c>
      <c r="CV340" s="405">
        <f t="shared" si="526"/>
        <v>0</v>
      </c>
      <c r="CW340" s="405">
        <f t="shared" si="527"/>
        <v>0</v>
      </c>
      <c r="CX340" s="405">
        <f t="shared" si="528"/>
        <v>0</v>
      </c>
      <c r="CY340" s="405">
        <f t="shared" si="529"/>
        <v>0</v>
      </c>
      <c r="CZ340" s="405" t="str">
        <f t="shared" si="530"/>
        <v/>
      </c>
      <c r="DA340" s="405" t="str">
        <f t="shared" si="531"/>
        <v/>
      </c>
      <c r="DB340" s="405" t="str">
        <f t="shared" si="532"/>
        <v/>
      </c>
      <c r="DC340" s="405" t="str">
        <f t="shared" si="533"/>
        <v/>
      </c>
      <c r="DD340" s="405" t="str">
        <f t="shared" si="534"/>
        <v/>
      </c>
      <c r="DE340" s="405"/>
      <c r="DG340" s="405" t="str">
        <f t="shared" si="535"/>
        <v/>
      </c>
      <c r="DH340" s="405" t="str">
        <f t="shared" si="536"/>
        <v/>
      </c>
      <c r="DI340" s="405">
        <f t="shared" si="537"/>
        <v>0</v>
      </c>
      <c r="DJ340" s="405" t="str">
        <f t="shared" si="538"/>
        <v/>
      </c>
      <c r="DK340" s="405" t="str">
        <f t="shared" si="539"/>
        <v/>
      </c>
      <c r="DL340" s="405" t="str">
        <f t="shared" si="540"/>
        <v/>
      </c>
      <c r="DM340" s="405" t="str">
        <f t="shared" si="541"/>
        <v/>
      </c>
      <c r="DN340" s="405" t="str">
        <f t="shared" si="542"/>
        <v/>
      </c>
      <c r="DO340" s="405" t="str">
        <f t="shared" si="543"/>
        <v/>
      </c>
      <c r="DS340" s="386">
        <f t="shared" si="546"/>
        <v>0</v>
      </c>
      <c r="DT340" s="386">
        <f t="shared" si="544"/>
        <v>0</v>
      </c>
      <c r="DU340" s="404">
        <f t="shared" si="545"/>
        <v>0</v>
      </c>
    </row>
    <row r="341" spans="1:125" s="404" customFormat="1" ht="18" hidden="1" customHeight="1">
      <c r="A341" s="140" t="str">
        <f t="shared" si="469"/>
        <v/>
      </c>
      <c r="B341" s="153"/>
      <c r="C341" s="31" t="str">
        <f>IF(B341="","",VLOOKUP(B341,学連登録!$C$2:$G$3000,2,FALSE))</f>
        <v/>
      </c>
      <c r="D341" s="32" t="str">
        <f>IF(B341="","",VLOOKUP(B341,学連登録!$C$2:$G$3000,3,FALSE))</f>
        <v/>
      </c>
      <c r="E341" s="33" t="str">
        <f>IF(B341="","",VLOOKUP(B341,学連登録!$C$2:$G$3000,4,FALSE))</f>
        <v/>
      </c>
      <c r="F341" s="376" t="str">
        <f>IF(B341="","",VLOOKUP(B341,学連登録!$C$2:$I$3000,7,FALSE))</f>
        <v/>
      </c>
      <c r="G341" s="154"/>
      <c r="H341" s="915"/>
      <c r="I341" s="916"/>
      <c r="J341" s="155"/>
      <c r="K341" s="887"/>
      <c r="L341" s="888"/>
      <c r="M341" s="155"/>
      <c r="N341" s="881"/>
      <c r="O341" s="882"/>
      <c r="P341" s="154"/>
      <c r="Q341" s="887"/>
      <c r="R341" s="888"/>
      <c r="S341" s="154"/>
      <c r="T341" s="887"/>
      <c r="U341" s="888"/>
      <c r="V341" s="101" t="str">
        <f>IF(B341="","",VLOOKUP(B341,学連登録!$C$2:$H$3000,6,FALSE))</f>
        <v/>
      </c>
      <c r="W341" s="370"/>
      <c r="X341" s="152"/>
      <c r="Y341" s="116" t="str">
        <f t="shared" si="459"/>
        <v/>
      </c>
      <c r="Z341" s="97" t="str">
        <f>IF(G341="","",VLOOKUP(G341,種目名!$O$5:$T$104,3,0))</f>
        <v/>
      </c>
      <c r="AA341" s="98" t="str">
        <f>IF(J341="","",VLOOKUP(J341,種目名!$O$5:$T$104,3,0))</f>
        <v/>
      </c>
      <c r="AB341" s="117" t="str">
        <f>IF(M341="","",VLOOKUP(M341,種目名!$O$5:$T$104,3,0))</f>
        <v/>
      </c>
      <c r="AC341" s="117" t="str">
        <f>IF(P341="","",VLOOKUP(AF341,種目名!$O$5:$T$104,3,0))</f>
        <v/>
      </c>
      <c r="AD341" s="118" t="str">
        <f>IF(S341="","",VLOOKUP(AI341,種目名!$O$5:$T$104,3,0))</f>
        <v/>
      </c>
      <c r="AE341" s="115">
        <f t="shared" si="460"/>
        <v>0</v>
      </c>
      <c r="AF341" s="152" t="str">
        <f t="shared" si="461"/>
        <v/>
      </c>
      <c r="AG341" s="152" t="str">
        <f t="shared" si="462"/>
        <v/>
      </c>
      <c r="AH341" s="115">
        <f t="shared" si="463"/>
        <v>0</v>
      </c>
      <c r="AI341" s="152" t="str">
        <f t="shared" si="464"/>
        <v/>
      </c>
      <c r="AJ341" s="152" t="str">
        <f t="shared" si="465"/>
        <v/>
      </c>
      <c r="AK341" s="383"/>
      <c r="AL341" s="166">
        <f t="shared" si="470"/>
        <v>0</v>
      </c>
      <c r="AM341" s="392">
        <f t="shared" si="471"/>
        <v>0</v>
      </c>
      <c r="AN341" s="392">
        <f>COUNTIF($B$12:B341,B341)</f>
        <v>0</v>
      </c>
      <c r="AO341" s="392"/>
      <c r="AP341" s="392" t="str">
        <f t="shared" si="472"/>
        <v/>
      </c>
      <c r="AQ341" s="392" t="str">
        <f t="shared" si="473"/>
        <v/>
      </c>
      <c r="AR341" s="392" t="str">
        <f t="shared" si="474"/>
        <v/>
      </c>
      <c r="AS341" s="392" t="str">
        <f t="shared" si="475"/>
        <v/>
      </c>
      <c r="AT341" s="392">
        <f t="shared" si="476"/>
        <v>0</v>
      </c>
      <c r="AU341" s="392" t="str">
        <f t="shared" si="477"/>
        <v/>
      </c>
      <c r="AV341" s="392" t="str">
        <f t="shared" si="478"/>
        <v/>
      </c>
      <c r="AW341" s="392" t="str">
        <f t="shared" si="479"/>
        <v/>
      </c>
      <c r="AX341" s="392" t="str">
        <f t="shared" si="480"/>
        <v/>
      </c>
      <c r="AY341" s="392" t="str">
        <f t="shared" si="481"/>
        <v/>
      </c>
      <c r="AZ341" s="392" t="str">
        <f t="shared" si="482"/>
        <v/>
      </c>
      <c r="BA341" s="392" t="str">
        <f t="shared" si="483"/>
        <v/>
      </c>
      <c r="BB341" s="392" t="str">
        <f t="shared" si="484"/>
        <v/>
      </c>
      <c r="BC341" s="392" t="str">
        <f t="shared" si="485"/>
        <v/>
      </c>
      <c r="BD341" s="396" t="str">
        <f t="shared" si="486"/>
        <v/>
      </c>
      <c r="BE341" s="386">
        <f t="shared" si="487"/>
        <v>0</v>
      </c>
      <c r="BF341" s="152"/>
      <c r="BG341" s="392">
        <f t="shared" si="488"/>
        <v>0</v>
      </c>
      <c r="BH341" s="392">
        <f t="shared" si="489"/>
        <v>0</v>
      </c>
      <c r="BI341" s="405">
        <f t="shared" si="490"/>
        <v>0</v>
      </c>
      <c r="BJ341" s="406">
        <f t="shared" si="466"/>
        <v>0</v>
      </c>
      <c r="BK341" s="391" t="str">
        <f t="shared" si="467"/>
        <v>0</v>
      </c>
      <c r="BL341" s="391" t="str">
        <f t="shared" si="468"/>
        <v>0</v>
      </c>
      <c r="BM341" s="405">
        <f t="shared" si="491"/>
        <v>0</v>
      </c>
      <c r="BN341" s="405" t="str">
        <f t="shared" si="492"/>
        <v>0m0</v>
      </c>
      <c r="BO341" s="392">
        <f t="shared" si="493"/>
        <v>0</v>
      </c>
      <c r="BP341" s="392">
        <f t="shared" si="494"/>
        <v>0</v>
      </c>
      <c r="BQ341" s="405">
        <f t="shared" si="495"/>
        <v>0</v>
      </c>
      <c r="BR341" s="406">
        <f t="shared" si="496"/>
        <v>0</v>
      </c>
      <c r="BS341" s="391" t="str">
        <f t="shared" si="497"/>
        <v>0</v>
      </c>
      <c r="BT341" s="391" t="str">
        <f t="shared" si="498"/>
        <v>0</v>
      </c>
      <c r="BU341" s="405">
        <f t="shared" si="499"/>
        <v>0</v>
      </c>
      <c r="BV341" s="405" t="str">
        <f t="shared" si="500"/>
        <v>0m0</v>
      </c>
      <c r="BW341" s="392">
        <f t="shared" si="501"/>
        <v>0</v>
      </c>
      <c r="BX341" s="392">
        <f t="shared" si="502"/>
        <v>0</v>
      </c>
      <c r="BY341" s="405">
        <f t="shared" si="503"/>
        <v>0</v>
      </c>
      <c r="BZ341" s="406">
        <f t="shared" si="504"/>
        <v>0</v>
      </c>
      <c r="CA341" s="391" t="str">
        <f t="shared" si="505"/>
        <v>0</v>
      </c>
      <c r="CB341" s="391" t="str">
        <f t="shared" si="506"/>
        <v>0</v>
      </c>
      <c r="CC341" s="405">
        <f t="shared" si="507"/>
        <v>0</v>
      </c>
      <c r="CD341" s="405" t="str">
        <f t="shared" si="508"/>
        <v>0m0</v>
      </c>
      <c r="CE341" s="392">
        <f t="shared" si="509"/>
        <v>0</v>
      </c>
      <c r="CF341" s="392">
        <f t="shared" si="510"/>
        <v>0</v>
      </c>
      <c r="CG341" s="405">
        <f t="shared" si="511"/>
        <v>0</v>
      </c>
      <c r="CH341" s="406">
        <f t="shared" si="512"/>
        <v>0</v>
      </c>
      <c r="CI341" s="391" t="str">
        <f t="shared" si="513"/>
        <v>0</v>
      </c>
      <c r="CJ341" s="391" t="str">
        <f t="shared" si="514"/>
        <v>0</v>
      </c>
      <c r="CK341" s="405">
        <f t="shared" si="515"/>
        <v>0</v>
      </c>
      <c r="CL341" s="405" t="str">
        <f t="shared" si="516"/>
        <v>0m0</v>
      </c>
      <c r="CM341" s="392">
        <f t="shared" si="517"/>
        <v>0</v>
      </c>
      <c r="CN341" s="392">
        <f t="shared" si="518"/>
        <v>0</v>
      </c>
      <c r="CO341" s="405">
        <f t="shared" si="519"/>
        <v>0</v>
      </c>
      <c r="CP341" s="406">
        <f t="shared" si="520"/>
        <v>0</v>
      </c>
      <c r="CQ341" s="391" t="str">
        <f t="shared" si="521"/>
        <v>0</v>
      </c>
      <c r="CR341" s="391" t="str">
        <f t="shared" si="522"/>
        <v>0</v>
      </c>
      <c r="CS341" s="405">
        <f t="shared" si="523"/>
        <v>0</v>
      </c>
      <c r="CT341" s="405" t="str">
        <f t="shared" si="524"/>
        <v>0m0</v>
      </c>
      <c r="CU341" s="405">
        <f t="shared" si="525"/>
        <v>0</v>
      </c>
      <c r="CV341" s="405">
        <f t="shared" si="526"/>
        <v>0</v>
      </c>
      <c r="CW341" s="405">
        <f t="shared" si="527"/>
        <v>0</v>
      </c>
      <c r="CX341" s="405">
        <f t="shared" si="528"/>
        <v>0</v>
      </c>
      <c r="CY341" s="405">
        <f t="shared" si="529"/>
        <v>0</v>
      </c>
      <c r="CZ341" s="405" t="str">
        <f t="shared" si="530"/>
        <v/>
      </c>
      <c r="DA341" s="405" t="str">
        <f t="shared" si="531"/>
        <v/>
      </c>
      <c r="DB341" s="405" t="str">
        <f t="shared" si="532"/>
        <v/>
      </c>
      <c r="DC341" s="405" t="str">
        <f t="shared" si="533"/>
        <v/>
      </c>
      <c r="DD341" s="405" t="str">
        <f t="shared" si="534"/>
        <v/>
      </c>
      <c r="DE341" s="405"/>
      <c r="DG341" s="405" t="str">
        <f t="shared" si="535"/>
        <v/>
      </c>
      <c r="DH341" s="405" t="str">
        <f t="shared" si="536"/>
        <v/>
      </c>
      <c r="DI341" s="405">
        <f t="shared" si="537"/>
        <v>0</v>
      </c>
      <c r="DJ341" s="405" t="str">
        <f t="shared" si="538"/>
        <v/>
      </c>
      <c r="DK341" s="405" t="str">
        <f t="shared" si="539"/>
        <v/>
      </c>
      <c r="DL341" s="405" t="str">
        <f t="shared" si="540"/>
        <v/>
      </c>
      <c r="DM341" s="405" t="str">
        <f t="shared" si="541"/>
        <v/>
      </c>
      <c r="DN341" s="405" t="str">
        <f t="shared" si="542"/>
        <v/>
      </c>
      <c r="DO341" s="405" t="str">
        <f t="shared" si="543"/>
        <v/>
      </c>
      <c r="DS341" s="386">
        <f t="shared" si="546"/>
        <v>0</v>
      </c>
      <c r="DT341" s="386">
        <f t="shared" si="544"/>
        <v>0</v>
      </c>
      <c r="DU341" s="404">
        <f t="shared" si="545"/>
        <v>0</v>
      </c>
    </row>
    <row r="342" spans="1:125" s="404" customFormat="1" ht="18" hidden="1" customHeight="1">
      <c r="A342" s="140" t="str">
        <f t="shared" si="469"/>
        <v/>
      </c>
      <c r="B342" s="153"/>
      <c r="C342" s="31" t="str">
        <f>IF(B342="","",VLOOKUP(B342,学連登録!$C$2:$G$3000,2,FALSE))</f>
        <v/>
      </c>
      <c r="D342" s="32" t="str">
        <f>IF(B342="","",VLOOKUP(B342,学連登録!$C$2:$G$3000,3,FALSE))</f>
        <v/>
      </c>
      <c r="E342" s="33" t="str">
        <f>IF(B342="","",VLOOKUP(B342,学連登録!$C$2:$G$3000,4,FALSE))</f>
        <v/>
      </c>
      <c r="F342" s="376" t="str">
        <f>IF(B342="","",VLOOKUP(B342,学連登録!$C$2:$I$3000,7,FALSE))</f>
        <v/>
      </c>
      <c r="G342" s="154"/>
      <c r="H342" s="915"/>
      <c r="I342" s="916"/>
      <c r="J342" s="155"/>
      <c r="K342" s="887"/>
      <c r="L342" s="888"/>
      <c r="M342" s="155"/>
      <c r="N342" s="881"/>
      <c r="O342" s="882"/>
      <c r="P342" s="154"/>
      <c r="Q342" s="887"/>
      <c r="R342" s="888"/>
      <c r="S342" s="154"/>
      <c r="T342" s="887"/>
      <c r="U342" s="888"/>
      <c r="V342" s="101" t="str">
        <f>IF(B342="","",VLOOKUP(B342,学連登録!$C$2:$H$3000,6,FALSE))</f>
        <v/>
      </c>
      <c r="W342" s="370"/>
      <c r="X342" s="152"/>
      <c r="Y342" s="116" t="str">
        <f t="shared" ref="Y342:Y405" si="547">IF(C342="","",$S$3)</f>
        <v/>
      </c>
      <c r="Z342" s="97" t="str">
        <f>IF(G342="","",VLOOKUP(G342,種目名!$O$5:$T$104,3,0))</f>
        <v/>
      </c>
      <c r="AA342" s="98" t="str">
        <f>IF(J342="","",VLOOKUP(J342,種目名!$O$5:$T$104,3,0))</f>
        <v/>
      </c>
      <c r="AB342" s="117" t="str">
        <f>IF(M342="","",VLOOKUP(M342,種目名!$O$5:$T$104,3,0))</f>
        <v/>
      </c>
      <c r="AC342" s="117" t="str">
        <f>IF(P342="","",VLOOKUP(AF342,種目名!$O$5:$T$104,3,0))</f>
        <v/>
      </c>
      <c r="AD342" s="118" t="str">
        <f>IF(S342="","",VLOOKUP(AI342,種目名!$O$5:$T$104,3,0))</f>
        <v/>
      </c>
      <c r="AE342" s="115">
        <f t="shared" ref="AE342:AE405" si="548">LENB(P342)</f>
        <v>0</v>
      </c>
      <c r="AF342" s="152" t="str">
        <f t="shared" ref="AF342:AF405" si="549">IF(AE342,LEFTB(P342,AE342-1),"")</f>
        <v/>
      </c>
      <c r="AG342" s="152" t="str">
        <f t="shared" ref="AG342:AG405" si="550">IF(AE342,MIDB(P342,AE342,1),"")</f>
        <v/>
      </c>
      <c r="AH342" s="115">
        <f t="shared" ref="AH342:AH405" si="551">LENB(S342)</f>
        <v>0</v>
      </c>
      <c r="AI342" s="152" t="str">
        <f t="shared" ref="AI342:AI405" si="552">IF(AH342,LEFTB(S342,AH342-1),"")</f>
        <v/>
      </c>
      <c r="AJ342" s="152" t="str">
        <f t="shared" ref="AJ342:AJ405" si="553">IF(AH342,MIDB(S342,AH342,1),"")</f>
        <v/>
      </c>
      <c r="AK342" s="383"/>
      <c r="AL342" s="166">
        <f t="shared" si="470"/>
        <v>0</v>
      </c>
      <c r="AM342" s="392">
        <f t="shared" si="471"/>
        <v>0</v>
      </c>
      <c r="AN342" s="392">
        <f>COUNTIF($B$12:B342,B342)</f>
        <v>0</v>
      </c>
      <c r="AO342" s="392"/>
      <c r="AP342" s="392" t="str">
        <f t="shared" si="472"/>
        <v/>
      </c>
      <c r="AQ342" s="392" t="str">
        <f t="shared" si="473"/>
        <v/>
      </c>
      <c r="AR342" s="392" t="str">
        <f t="shared" si="474"/>
        <v/>
      </c>
      <c r="AS342" s="392" t="str">
        <f t="shared" si="475"/>
        <v/>
      </c>
      <c r="AT342" s="392">
        <f t="shared" si="476"/>
        <v>0</v>
      </c>
      <c r="AU342" s="392" t="str">
        <f t="shared" si="477"/>
        <v/>
      </c>
      <c r="AV342" s="392" t="str">
        <f t="shared" si="478"/>
        <v/>
      </c>
      <c r="AW342" s="392" t="str">
        <f t="shared" si="479"/>
        <v/>
      </c>
      <c r="AX342" s="392" t="str">
        <f t="shared" si="480"/>
        <v/>
      </c>
      <c r="AY342" s="392" t="str">
        <f t="shared" si="481"/>
        <v/>
      </c>
      <c r="AZ342" s="392" t="str">
        <f t="shared" si="482"/>
        <v/>
      </c>
      <c r="BA342" s="392" t="str">
        <f t="shared" si="483"/>
        <v/>
      </c>
      <c r="BB342" s="392" t="str">
        <f t="shared" si="484"/>
        <v/>
      </c>
      <c r="BC342" s="392" t="str">
        <f t="shared" si="485"/>
        <v/>
      </c>
      <c r="BD342" s="396" t="str">
        <f t="shared" si="486"/>
        <v/>
      </c>
      <c r="BE342" s="386">
        <f t="shared" si="487"/>
        <v>0</v>
      </c>
      <c r="BF342" s="152"/>
      <c r="BG342" s="392">
        <f t="shared" si="488"/>
        <v>0</v>
      </c>
      <c r="BH342" s="392">
        <f t="shared" si="489"/>
        <v>0</v>
      </c>
      <c r="BI342" s="405">
        <f t="shared" si="490"/>
        <v>0</v>
      </c>
      <c r="BJ342" s="406">
        <f t="shared" si="466"/>
        <v>0</v>
      </c>
      <c r="BK342" s="391" t="str">
        <f t="shared" si="467"/>
        <v>0</v>
      </c>
      <c r="BL342" s="391" t="str">
        <f t="shared" si="468"/>
        <v>0</v>
      </c>
      <c r="BM342" s="405">
        <f t="shared" si="491"/>
        <v>0</v>
      </c>
      <c r="BN342" s="405" t="str">
        <f t="shared" si="492"/>
        <v>0m0</v>
      </c>
      <c r="BO342" s="392">
        <f t="shared" si="493"/>
        <v>0</v>
      </c>
      <c r="BP342" s="392">
        <f t="shared" si="494"/>
        <v>0</v>
      </c>
      <c r="BQ342" s="405">
        <f t="shared" si="495"/>
        <v>0</v>
      </c>
      <c r="BR342" s="406">
        <f t="shared" si="496"/>
        <v>0</v>
      </c>
      <c r="BS342" s="391" t="str">
        <f t="shared" si="497"/>
        <v>0</v>
      </c>
      <c r="BT342" s="391" t="str">
        <f t="shared" si="498"/>
        <v>0</v>
      </c>
      <c r="BU342" s="405">
        <f t="shared" si="499"/>
        <v>0</v>
      </c>
      <c r="BV342" s="405" t="str">
        <f t="shared" si="500"/>
        <v>0m0</v>
      </c>
      <c r="BW342" s="392">
        <f t="shared" si="501"/>
        <v>0</v>
      </c>
      <c r="BX342" s="392">
        <f t="shared" si="502"/>
        <v>0</v>
      </c>
      <c r="BY342" s="405">
        <f t="shared" si="503"/>
        <v>0</v>
      </c>
      <c r="BZ342" s="406">
        <f t="shared" si="504"/>
        <v>0</v>
      </c>
      <c r="CA342" s="391" t="str">
        <f t="shared" si="505"/>
        <v>0</v>
      </c>
      <c r="CB342" s="391" t="str">
        <f t="shared" si="506"/>
        <v>0</v>
      </c>
      <c r="CC342" s="405">
        <f t="shared" si="507"/>
        <v>0</v>
      </c>
      <c r="CD342" s="405" t="str">
        <f t="shared" si="508"/>
        <v>0m0</v>
      </c>
      <c r="CE342" s="392">
        <f t="shared" si="509"/>
        <v>0</v>
      </c>
      <c r="CF342" s="392">
        <f t="shared" si="510"/>
        <v>0</v>
      </c>
      <c r="CG342" s="405">
        <f t="shared" si="511"/>
        <v>0</v>
      </c>
      <c r="CH342" s="406">
        <f t="shared" si="512"/>
        <v>0</v>
      </c>
      <c r="CI342" s="391" t="str">
        <f t="shared" si="513"/>
        <v>0</v>
      </c>
      <c r="CJ342" s="391" t="str">
        <f t="shared" si="514"/>
        <v>0</v>
      </c>
      <c r="CK342" s="405">
        <f t="shared" si="515"/>
        <v>0</v>
      </c>
      <c r="CL342" s="405" t="str">
        <f t="shared" si="516"/>
        <v>0m0</v>
      </c>
      <c r="CM342" s="392">
        <f t="shared" si="517"/>
        <v>0</v>
      </c>
      <c r="CN342" s="392">
        <f t="shared" si="518"/>
        <v>0</v>
      </c>
      <c r="CO342" s="405">
        <f t="shared" si="519"/>
        <v>0</v>
      </c>
      <c r="CP342" s="406">
        <f t="shared" si="520"/>
        <v>0</v>
      </c>
      <c r="CQ342" s="391" t="str">
        <f t="shared" si="521"/>
        <v>0</v>
      </c>
      <c r="CR342" s="391" t="str">
        <f t="shared" si="522"/>
        <v>0</v>
      </c>
      <c r="CS342" s="405">
        <f t="shared" si="523"/>
        <v>0</v>
      </c>
      <c r="CT342" s="405" t="str">
        <f t="shared" si="524"/>
        <v>0m0</v>
      </c>
      <c r="CU342" s="405">
        <f t="shared" si="525"/>
        <v>0</v>
      </c>
      <c r="CV342" s="405">
        <f t="shared" si="526"/>
        <v>0</v>
      </c>
      <c r="CW342" s="405">
        <f t="shared" si="527"/>
        <v>0</v>
      </c>
      <c r="CX342" s="405">
        <f t="shared" si="528"/>
        <v>0</v>
      </c>
      <c r="CY342" s="405">
        <f t="shared" si="529"/>
        <v>0</v>
      </c>
      <c r="CZ342" s="405" t="str">
        <f t="shared" si="530"/>
        <v/>
      </c>
      <c r="DA342" s="405" t="str">
        <f t="shared" si="531"/>
        <v/>
      </c>
      <c r="DB342" s="405" t="str">
        <f t="shared" si="532"/>
        <v/>
      </c>
      <c r="DC342" s="405" t="str">
        <f t="shared" si="533"/>
        <v/>
      </c>
      <c r="DD342" s="405" t="str">
        <f t="shared" si="534"/>
        <v/>
      </c>
      <c r="DE342" s="405"/>
      <c r="DG342" s="405" t="str">
        <f t="shared" si="535"/>
        <v/>
      </c>
      <c r="DH342" s="405" t="str">
        <f t="shared" si="536"/>
        <v/>
      </c>
      <c r="DI342" s="405">
        <f t="shared" si="537"/>
        <v>0</v>
      </c>
      <c r="DJ342" s="405" t="str">
        <f t="shared" si="538"/>
        <v/>
      </c>
      <c r="DK342" s="405" t="str">
        <f t="shared" si="539"/>
        <v/>
      </c>
      <c r="DL342" s="405" t="str">
        <f t="shared" si="540"/>
        <v/>
      </c>
      <c r="DM342" s="405" t="str">
        <f t="shared" si="541"/>
        <v/>
      </c>
      <c r="DN342" s="405" t="str">
        <f t="shared" si="542"/>
        <v/>
      </c>
      <c r="DO342" s="405" t="str">
        <f t="shared" si="543"/>
        <v/>
      </c>
      <c r="DS342" s="386">
        <f t="shared" si="546"/>
        <v>0</v>
      </c>
      <c r="DT342" s="386">
        <f t="shared" si="544"/>
        <v>0</v>
      </c>
      <c r="DU342" s="404">
        <f t="shared" si="545"/>
        <v>0</v>
      </c>
    </row>
    <row r="343" spans="1:125" s="404" customFormat="1" ht="18" hidden="1" customHeight="1">
      <c r="A343" s="140" t="str">
        <f t="shared" si="469"/>
        <v/>
      </c>
      <c r="B343" s="153"/>
      <c r="C343" s="31" t="str">
        <f>IF(B343="","",VLOOKUP(B343,学連登録!$C$2:$G$3000,2,FALSE))</f>
        <v/>
      </c>
      <c r="D343" s="32" t="str">
        <f>IF(B343="","",VLOOKUP(B343,学連登録!$C$2:$G$3000,3,FALSE))</f>
        <v/>
      </c>
      <c r="E343" s="33" t="str">
        <f>IF(B343="","",VLOOKUP(B343,学連登録!$C$2:$G$3000,4,FALSE))</f>
        <v/>
      </c>
      <c r="F343" s="376" t="str">
        <f>IF(B343="","",VLOOKUP(B343,学連登録!$C$2:$I$3000,7,FALSE))</f>
        <v/>
      </c>
      <c r="G343" s="154"/>
      <c r="H343" s="915"/>
      <c r="I343" s="916"/>
      <c r="J343" s="155"/>
      <c r="K343" s="887"/>
      <c r="L343" s="888"/>
      <c r="M343" s="155"/>
      <c r="N343" s="881"/>
      <c r="O343" s="882"/>
      <c r="P343" s="154"/>
      <c r="Q343" s="887"/>
      <c r="R343" s="888"/>
      <c r="S343" s="154"/>
      <c r="T343" s="887"/>
      <c r="U343" s="888"/>
      <c r="V343" s="101" t="str">
        <f>IF(B343="","",VLOOKUP(B343,学連登録!$C$2:$H$3000,6,FALSE))</f>
        <v/>
      </c>
      <c r="W343" s="370"/>
      <c r="X343" s="152"/>
      <c r="Y343" s="116" t="str">
        <f t="shared" si="547"/>
        <v/>
      </c>
      <c r="Z343" s="97" t="str">
        <f>IF(G343="","",VLOOKUP(G343,種目名!$O$5:$T$104,3,0))</f>
        <v/>
      </c>
      <c r="AA343" s="98" t="str">
        <f>IF(J343="","",VLOOKUP(J343,種目名!$O$5:$T$104,3,0))</f>
        <v/>
      </c>
      <c r="AB343" s="117" t="str">
        <f>IF(M343="","",VLOOKUP(M343,種目名!$O$5:$T$104,3,0))</f>
        <v/>
      </c>
      <c r="AC343" s="117" t="str">
        <f>IF(P343="","",VLOOKUP(AF343,種目名!$O$5:$T$104,3,0))</f>
        <v/>
      </c>
      <c r="AD343" s="118" t="str">
        <f>IF(S343="","",VLOOKUP(AI343,種目名!$O$5:$T$104,3,0))</f>
        <v/>
      </c>
      <c r="AE343" s="115">
        <f t="shared" si="548"/>
        <v>0</v>
      </c>
      <c r="AF343" s="152" t="str">
        <f t="shared" si="549"/>
        <v/>
      </c>
      <c r="AG343" s="152" t="str">
        <f t="shared" si="550"/>
        <v/>
      </c>
      <c r="AH343" s="115">
        <f t="shared" si="551"/>
        <v>0</v>
      </c>
      <c r="AI343" s="152" t="str">
        <f t="shared" si="552"/>
        <v/>
      </c>
      <c r="AJ343" s="152" t="str">
        <f t="shared" si="553"/>
        <v/>
      </c>
      <c r="AK343" s="383"/>
      <c r="AL343" s="166">
        <f t="shared" si="470"/>
        <v>0</v>
      </c>
      <c r="AM343" s="392">
        <f t="shared" si="471"/>
        <v>0</v>
      </c>
      <c r="AN343" s="392">
        <f>COUNTIF($B$12:B343,B343)</f>
        <v>0</v>
      </c>
      <c r="AO343" s="392"/>
      <c r="AP343" s="392" t="str">
        <f t="shared" si="472"/>
        <v/>
      </c>
      <c r="AQ343" s="392" t="str">
        <f t="shared" si="473"/>
        <v/>
      </c>
      <c r="AR343" s="392" t="str">
        <f t="shared" si="474"/>
        <v/>
      </c>
      <c r="AS343" s="392" t="str">
        <f t="shared" si="475"/>
        <v/>
      </c>
      <c r="AT343" s="392">
        <f t="shared" si="476"/>
        <v>0</v>
      </c>
      <c r="AU343" s="392" t="str">
        <f t="shared" si="477"/>
        <v/>
      </c>
      <c r="AV343" s="392" t="str">
        <f t="shared" si="478"/>
        <v/>
      </c>
      <c r="AW343" s="392" t="str">
        <f t="shared" si="479"/>
        <v/>
      </c>
      <c r="AX343" s="392" t="str">
        <f t="shared" si="480"/>
        <v/>
      </c>
      <c r="AY343" s="392" t="str">
        <f t="shared" si="481"/>
        <v/>
      </c>
      <c r="AZ343" s="392" t="str">
        <f t="shared" si="482"/>
        <v/>
      </c>
      <c r="BA343" s="392" t="str">
        <f t="shared" si="483"/>
        <v/>
      </c>
      <c r="BB343" s="392" t="str">
        <f t="shared" si="484"/>
        <v/>
      </c>
      <c r="BC343" s="392" t="str">
        <f t="shared" si="485"/>
        <v/>
      </c>
      <c r="BD343" s="396" t="str">
        <f t="shared" si="486"/>
        <v/>
      </c>
      <c r="BE343" s="386">
        <f t="shared" si="487"/>
        <v>0</v>
      </c>
      <c r="BF343" s="152"/>
      <c r="BG343" s="392">
        <f t="shared" si="488"/>
        <v>0</v>
      </c>
      <c r="BH343" s="392">
        <f t="shared" si="489"/>
        <v>0</v>
      </c>
      <c r="BI343" s="405">
        <f t="shared" si="490"/>
        <v>0</v>
      </c>
      <c r="BJ343" s="406">
        <f t="shared" si="466"/>
        <v>0</v>
      </c>
      <c r="BK343" s="391" t="str">
        <f t="shared" si="467"/>
        <v>0</v>
      </c>
      <c r="BL343" s="391" t="str">
        <f t="shared" si="468"/>
        <v>0</v>
      </c>
      <c r="BM343" s="405">
        <f t="shared" si="491"/>
        <v>0</v>
      </c>
      <c r="BN343" s="405" t="str">
        <f t="shared" si="492"/>
        <v>0m0</v>
      </c>
      <c r="BO343" s="392">
        <f t="shared" si="493"/>
        <v>0</v>
      </c>
      <c r="BP343" s="392">
        <f t="shared" si="494"/>
        <v>0</v>
      </c>
      <c r="BQ343" s="405">
        <f t="shared" si="495"/>
        <v>0</v>
      </c>
      <c r="BR343" s="406">
        <f t="shared" si="496"/>
        <v>0</v>
      </c>
      <c r="BS343" s="391" t="str">
        <f t="shared" si="497"/>
        <v>0</v>
      </c>
      <c r="BT343" s="391" t="str">
        <f t="shared" si="498"/>
        <v>0</v>
      </c>
      <c r="BU343" s="405">
        <f t="shared" si="499"/>
        <v>0</v>
      </c>
      <c r="BV343" s="405" t="str">
        <f t="shared" si="500"/>
        <v>0m0</v>
      </c>
      <c r="BW343" s="392">
        <f t="shared" si="501"/>
        <v>0</v>
      </c>
      <c r="BX343" s="392">
        <f t="shared" si="502"/>
        <v>0</v>
      </c>
      <c r="BY343" s="405">
        <f t="shared" si="503"/>
        <v>0</v>
      </c>
      <c r="BZ343" s="406">
        <f t="shared" si="504"/>
        <v>0</v>
      </c>
      <c r="CA343" s="391" t="str">
        <f t="shared" si="505"/>
        <v>0</v>
      </c>
      <c r="CB343" s="391" t="str">
        <f t="shared" si="506"/>
        <v>0</v>
      </c>
      <c r="CC343" s="405">
        <f t="shared" si="507"/>
        <v>0</v>
      </c>
      <c r="CD343" s="405" t="str">
        <f t="shared" si="508"/>
        <v>0m0</v>
      </c>
      <c r="CE343" s="392">
        <f t="shared" si="509"/>
        <v>0</v>
      </c>
      <c r="CF343" s="392">
        <f t="shared" si="510"/>
        <v>0</v>
      </c>
      <c r="CG343" s="405">
        <f t="shared" si="511"/>
        <v>0</v>
      </c>
      <c r="CH343" s="406">
        <f t="shared" si="512"/>
        <v>0</v>
      </c>
      <c r="CI343" s="391" t="str">
        <f t="shared" si="513"/>
        <v>0</v>
      </c>
      <c r="CJ343" s="391" t="str">
        <f t="shared" si="514"/>
        <v>0</v>
      </c>
      <c r="CK343" s="405">
        <f t="shared" si="515"/>
        <v>0</v>
      </c>
      <c r="CL343" s="405" t="str">
        <f t="shared" si="516"/>
        <v>0m0</v>
      </c>
      <c r="CM343" s="392">
        <f t="shared" si="517"/>
        <v>0</v>
      </c>
      <c r="CN343" s="392">
        <f t="shared" si="518"/>
        <v>0</v>
      </c>
      <c r="CO343" s="405">
        <f t="shared" si="519"/>
        <v>0</v>
      </c>
      <c r="CP343" s="406">
        <f t="shared" si="520"/>
        <v>0</v>
      </c>
      <c r="CQ343" s="391" t="str">
        <f t="shared" si="521"/>
        <v>0</v>
      </c>
      <c r="CR343" s="391" t="str">
        <f t="shared" si="522"/>
        <v>0</v>
      </c>
      <c r="CS343" s="405">
        <f t="shared" si="523"/>
        <v>0</v>
      </c>
      <c r="CT343" s="405" t="str">
        <f t="shared" si="524"/>
        <v>0m0</v>
      </c>
      <c r="CU343" s="405">
        <f t="shared" si="525"/>
        <v>0</v>
      </c>
      <c r="CV343" s="405">
        <f t="shared" si="526"/>
        <v>0</v>
      </c>
      <c r="CW343" s="405">
        <f t="shared" si="527"/>
        <v>0</v>
      </c>
      <c r="CX343" s="405">
        <f t="shared" si="528"/>
        <v>0</v>
      </c>
      <c r="CY343" s="405">
        <f t="shared" si="529"/>
        <v>0</v>
      </c>
      <c r="CZ343" s="405" t="str">
        <f t="shared" si="530"/>
        <v/>
      </c>
      <c r="DA343" s="405" t="str">
        <f t="shared" si="531"/>
        <v/>
      </c>
      <c r="DB343" s="405" t="str">
        <f t="shared" si="532"/>
        <v/>
      </c>
      <c r="DC343" s="405" t="str">
        <f t="shared" si="533"/>
        <v/>
      </c>
      <c r="DD343" s="405" t="str">
        <f t="shared" si="534"/>
        <v/>
      </c>
      <c r="DE343" s="405"/>
      <c r="DG343" s="405" t="str">
        <f t="shared" si="535"/>
        <v/>
      </c>
      <c r="DH343" s="405" t="str">
        <f t="shared" si="536"/>
        <v/>
      </c>
      <c r="DI343" s="405">
        <f t="shared" si="537"/>
        <v>0</v>
      </c>
      <c r="DJ343" s="405" t="str">
        <f t="shared" si="538"/>
        <v/>
      </c>
      <c r="DK343" s="405" t="str">
        <f t="shared" si="539"/>
        <v/>
      </c>
      <c r="DL343" s="405" t="str">
        <f t="shared" si="540"/>
        <v/>
      </c>
      <c r="DM343" s="405" t="str">
        <f t="shared" si="541"/>
        <v/>
      </c>
      <c r="DN343" s="405" t="str">
        <f t="shared" si="542"/>
        <v/>
      </c>
      <c r="DO343" s="405" t="str">
        <f t="shared" si="543"/>
        <v/>
      </c>
      <c r="DS343" s="386">
        <f t="shared" si="546"/>
        <v>0</v>
      </c>
      <c r="DT343" s="386">
        <f t="shared" si="544"/>
        <v>0</v>
      </c>
      <c r="DU343" s="404">
        <f t="shared" si="545"/>
        <v>0</v>
      </c>
    </row>
    <row r="344" spans="1:125" s="404" customFormat="1" ht="18" hidden="1" customHeight="1">
      <c r="A344" s="140" t="str">
        <f t="shared" si="469"/>
        <v/>
      </c>
      <c r="B344" s="153"/>
      <c r="C344" s="31" t="str">
        <f>IF(B344="","",VLOOKUP(B344,学連登録!$C$2:$G$3000,2,FALSE))</f>
        <v/>
      </c>
      <c r="D344" s="32" t="str">
        <f>IF(B344="","",VLOOKUP(B344,学連登録!$C$2:$G$3000,3,FALSE))</f>
        <v/>
      </c>
      <c r="E344" s="33" t="str">
        <f>IF(B344="","",VLOOKUP(B344,学連登録!$C$2:$G$3000,4,FALSE))</f>
        <v/>
      </c>
      <c r="F344" s="376" t="str">
        <f>IF(B344="","",VLOOKUP(B344,学連登録!$C$2:$I$3000,7,FALSE))</f>
        <v/>
      </c>
      <c r="G344" s="154"/>
      <c r="H344" s="915"/>
      <c r="I344" s="916"/>
      <c r="J344" s="155"/>
      <c r="K344" s="887"/>
      <c r="L344" s="888"/>
      <c r="M344" s="155"/>
      <c r="N344" s="881"/>
      <c r="O344" s="882"/>
      <c r="P344" s="154"/>
      <c r="Q344" s="887"/>
      <c r="R344" s="888"/>
      <c r="S344" s="154"/>
      <c r="T344" s="887"/>
      <c r="U344" s="888"/>
      <c r="V344" s="101" t="str">
        <f>IF(B344="","",VLOOKUP(B344,学連登録!$C$2:$H$3000,6,FALSE))</f>
        <v/>
      </c>
      <c r="W344" s="370"/>
      <c r="X344" s="152"/>
      <c r="Y344" s="116" t="str">
        <f t="shared" si="547"/>
        <v/>
      </c>
      <c r="Z344" s="97" t="str">
        <f>IF(G344="","",VLOOKUP(G344,種目名!$O$5:$T$104,3,0))</f>
        <v/>
      </c>
      <c r="AA344" s="98" t="str">
        <f>IF(J344="","",VLOOKUP(J344,種目名!$O$5:$T$104,3,0))</f>
        <v/>
      </c>
      <c r="AB344" s="117" t="str">
        <f>IF(M344="","",VLOOKUP(M344,種目名!$O$5:$T$104,3,0))</f>
        <v/>
      </c>
      <c r="AC344" s="117" t="str">
        <f>IF(P344="","",VLOOKUP(AF344,種目名!$O$5:$T$104,3,0))</f>
        <v/>
      </c>
      <c r="AD344" s="118" t="str">
        <f>IF(S344="","",VLOOKUP(AI344,種目名!$O$5:$T$104,3,0))</f>
        <v/>
      </c>
      <c r="AE344" s="115">
        <f t="shared" si="548"/>
        <v>0</v>
      </c>
      <c r="AF344" s="152" t="str">
        <f t="shared" si="549"/>
        <v/>
      </c>
      <c r="AG344" s="152" t="str">
        <f t="shared" si="550"/>
        <v/>
      </c>
      <c r="AH344" s="115">
        <f t="shared" si="551"/>
        <v>0</v>
      </c>
      <c r="AI344" s="152" t="str">
        <f t="shared" si="552"/>
        <v/>
      </c>
      <c r="AJ344" s="152" t="str">
        <f t="shared" si="553"/>
        <v/>
      </c>
      <c r="AK344" s="383"/>
      <c r="AL344" s="166">
        <f t="shared" si="470"/>
        <v>0</v>
      </c>
      <c r="AM344" s="392">
        <f t="shared" si="471"/>
        <v>0</v>
      </c>
      <c r="AN344" s="392">
        <f>COUNTIF($B$12:B344,B344)</f>
        <v>0</v>
      </c>
      <c r="AO344" s="392"/>
      <c r="AP344" s="392" t="str">
        <f t="shared" si="472"/>
        <v/>
      </c>
      <c r="AQ344" s="392" t="str">
        <f t="shared" si="473"/>
        <v/>
      </c>
      <c r="AR344" s="392" t="str">
        <f t="shared" si="474"/>
        <v/>
      </c>
      <c r="AS344" s="392" t="str">
        <f t="shared" si="475"/>
        <v/>
      </c>
      <c r="AT344" s="392">
        <f t="shared" si="476"/>
        <v>0</v>
      </c>
      <c r="AU344" s="392" t="str">
        <f t="shared" si="477"/>
        <v/>
      </c>
      <c r="AV344" s="392" t="str">
        <f t="shared" si="478"/>
        <v/>
      </c>
      <c r="AW344" s="392" t="str">
        <f t="shared" si="479"/>
        <v/>
      </c>
      <c r="AX344" s="392" t="str">
        <f t="shared" si="480"/>
        <v/>
      </c>
      <c r="AY344" s="392" t="str">
        <f t="shared" si="481"/>
        <v/>
      </c>
      <c r="AZ344" s="392" t="str">
        <f t="shared" si="482"/>
        <v/>
      </c>
      <c r="BA344" s="392" t="str">
        <f t="shared" si="483"/>
        <v/>
      </c>
      <c r="BB344" s="392" t="str">
        <f t="shared" si="484"/>
        <v/>
      </c>
      <c r="BC344" s="392" t="str">
        <f t="shared" si="485"/>
        <v/>
      </c>
      <c r="BD344" s="396" t="str">
        <f t="shared" si="486"/>
        <v/>
      </c>
      <c r="BE344" s="386">
        <f t="shared" si="487"/>
        <v>0</v>
      </c>
      <c r="BF344" s="152"/>
      <c r="BG344" s="392">
        <f t="shared" si="488"/>
        <v>0</v>
      </c>
      <c r="BH344" s="392">
        <f t="shared" si="489"/>
        <v>0</v>
      </c>
      <c r="BI344" s="405">
        <f t="shared" si="490"/>
        <v>0</v>
      </c>
      <c r="BJ344" s="406">
        <f t="shared" si="466"/>
        <v>0</v>
      </c>
      <c r="BK344" s="391" t="str">
        <f t="shared" si="467"/>
        <v>0</v>
      </c>
      <c r="BL344" s="391" t="str">
        <f t="shared" si="468"/>
        <v>0</v>
      </c>
      <c r="BM344" s="405">
        <f t="shared" si="491"/>
        <v>0</v>
      </c>
      <c r="BN344" s="405" t="str">
        <f t="shared" si="492"/>
        <v>0m0</v>
      </c>
      <c r="BO344" s="392">
        <f t="shared" si="493"/>
        <v>0</v>
      </c>
      <c r="BP344" s="392">
        <f t="shared" si="494"/>
        <v>0</v>
      </c>
      <c r="BQ344" s="405">
        <f t="shared" si="495"/>
        <v>0</v>
      </c>
      <c r="BR344" s="406">
        <f t="shared" si="496"/>
        <v>0</v>
      </c>
      <c r="BS344" s="391" t="str">
        <f t="shared" si="497"/>
        <v>0</v>
      </c>
      <c r="BT344" s="391" t="str">
        <f t="shared" si="498"/>
        <v>0</v>
      </c>
      <c r="BU344" s="405">
        <f t="shared" si="499"/>
        <v>0</v>
      </c>
      <c r="BV344" s="405" t="str">
        <f t="shared" si="500"/>
        <v>0m0</v>
      </c>
      <c r="BW344" s="392">
        <f t="shared" si="501"/>
        <v>0</v>
      </c>
      <c r="BX344" s="392">
        <f t="shared" si="502"/>
        <v>0</v>
      </c>
      <c r="BY344" s="405">
        <f t="shared" si="503"/>
        <v>0</v>
      </c>
      <c r="BZ344" s="406">
        <f t="shared" si="504"/>
        <v>0</v>
      </c>
      <c r="CA344" s="391" t="str">
        <f t="shared" si="505"/>
        <v>0</v>
      </c>
      <c r="CB344" s="391" t="str">
        <f t="shared" si="506"/>
        <v>0</v>
      </c>
      <c r="CC344" s="405">
        <f t="shared" si="507"/>
        <v>0</v>
      </c>
      <c r="CD344" s="405" t="str">
        <f t="shared" si="508"/>
        <v>0m0</v>
      </c>
      <c r="CE344" s="392">
        <f t="shared" si="509"/>
        <v>0</v>
      </c>
      <c r="CF344" s="392">
        <f t="shared" si="510"/>
        <v>0</v>
      </c>
      <c r="CG344" s="405">
        <f t="shared" si="511"/>
        <v>0</v>
      </c>
      <c r="CH344" s="406">
        <f t="shared" si="512"/>
        <v>0</v>
      </c>
      <c r="CI344" s="391" t="str">
        <f t="shared" si="513"/>
        <v>0</v>
      </c>
      <c r="CJ344" s="391" t="str">
        <f t="shared" si="514"/>
        <v>0</v>
      </c>
      <c r="CK344" s="405">
        <f t="shared" si="515"/>
        <v>0</v>
      </c>
      <c r="CL344" s="405" t="str">
        <f t="shared" si="516"/>
        <v>0m0</v>
      </c>
      <c r="CM344" s="392">
        <f t="shared" si="517"/>
        <v>0</v>
      </c>
      <c r="CN344" s="392">
        <f t="shared" si="518"/>
        <v>0</v>
      </c>
      <c r="CO344" s="405">
        <f t="shared" si="519"/>
        <v>0</v>
      </c>
      <c r="CP344" s="406">
        <f t="shared" si="520"/>
        <v>0</v>
      </c>
      <c r="CQ344" s="391" t="str">
        <f t="shared" si="521"/>
        <v>0</v>
      </c>
      <c r="CR344" s="391" t="str">
        <f t="shared" si="522"/>
        <v>0</v>
      </c>
      <c r="CS344" s="405">
        <f t="shared" si="523"/>
        <v>0</v>
      </c>
      <c r="CT344" s="405" t="str">
        <f t="shared" si="524"/>
        <v>0m0</v>
      </c>
      <c r="CU344" s="405">
        <f t="shared" si="525"/>
        <v>0</v>
      </c>
      <c r="CV344" s="405">
        <f t="shared" si="526"/>
        <v>0</v>
      </c>
      <c r="CW344" s="405">
        <f t="shared" si="527"/>
        <v>0</v>
      </c>
      <c r="CX344" s="405">
        <f t="shared" si="528"/>
        <v>0</v>
      </c>
      <c r="CY344" s="405">
        <f t="shared" si="529"/>
        <v>0</v>
      </c>
      <c r="CZ344" s="405" t="str">
        <f t="shared" si="530"/>
        <v/>
      </c>
      <c r="DA344" s="405" t="str">
        <f t="shared" si="531"/>
        <v/>
      </c>
      <c r="DB344" s="405" t="str">
        <f t="shared" si="532"/>
        <v/>
      </c>
      <c r="DC344" s="405" t="str">
        <f t="shared" si="533"/>
        <v/>
      </c>
      <c r="DD344" s="405" t="str">
        <f t="shared" si="534"/>
        <v/>
      </c>
      <c r="DE344" s="405"/>
      <c r="DG344" s="405" t="str">
        <f t="shared" si="535"/>
        <v/>
      </c>
      <c r="DH344" s="405" t="str">
        <f t="shared" si="536"/>
        <v/>
      </c>
      <c r="DI344" s="405">
        <f t="shared" si="537"/>
        <v>0</v>
      </c>
      <c r="DJ344" s="405" t="str">
        <f t="shared" si="538"/>
        <v/>
      </c>
      <c r="DK344" s="405" t="str">
        <f t="shared" si="539"/>
        <v/>
      </c>
      <c r="DL344" s="405" t="str">
        <f t="shared" si="540"/>
        <v/>
      </c>
      <c r="DM344" s="405" t="str">
        <f t="shared" si="541"/>
        <v/>
      </c>
      <c r="DN344" s="405" t="str">
        <f t="shared" si="542"/>
        <v/>
      </c>
      <c r="DO344" s="405" t="str">
        <f t="shared" si="543"/>
        <v/>
      </c>
      <c r="DS344" s="386">
        <f t="shared" si="546"/>
        <v>0</v>
      </c>
      <c r="DT344" s="386">
        <f t="shared" si="544"/>
        <v>0</v>
      </c>
      <c r="DU344" s="404">
        <f t="shared" si="545"/>
        <v>0</v>
      </c>
    </row>
    <row r="345" spans="1:125" s="404" customFormat="1" ht="18" hidden="1" customHeight="1">
      <c r="A345" s="140" t="str">
        <f t="shared" si="469"/>
        <v/>
      </c>
      <c r="B345" s="153"/>
      <c r="C345" s="31" t="str">
        <f>IF(B345="","",VLOOKUP(B345,学連登録!$C$2:$G$3000,2,FALSE))</f>
        <v/>
      </c>
      <c r="D345" s="32" t="str">
        <f>IF(B345="","",VLOOKUP(B345,学連登録!$C$2:$G$3000,3,FALSE))</f>
        <v/>
      </c>
      <c r="E345" s="33" t="str">
        <f>IF(B345="","",VLOOKUP(B345,学連登録!$C$2:$G$3000,4,FALSE))</f>
        <v/>
      </c>
      <c r="F345" s="376" t="str">
        <f>IF(B345="","",VLOOKUP(B345,学連登録!$C$2:$I$3000,7,FALSE))</f>
        <v/>
      </c>
      <c r="G345" s="154"/>
      <c r="H345" s="915"/>
      <c r="I345" s="916"/>
      <c r="J345" s="155"/>
      <c r="K345" s="887"/>
      <c r="L345" s="888"/>
      <c r="M345" s="155"/>
      <c r="N345" s="881"/>
      <c r="O345" s="882"/>
      <c r="P345" s="154"/>
      <c r="Q345" s="887"/>
      <c r="R345" s="888"/>
      <c r="S345" s="154"/>
      <c r="T345" s="887"/>
      <c r="U345" s="888"/>
      <c r="V345" s="101" t="str">
        <f>IF(B345="","",VLOOKUP(B345,学連登録!$C$2:$H$3000,6,FALSE))</f>
        <v/>
      </c>
      <c r="W345" s="370"/>
      <c r="X345" s="152"/>
      <c r="Y345" s="116" t="str">
        <f t="shared" si="547"/>
        <v/>
      </c>
      <c r="Z345" s="97" t="str">
        <f>IF(G345="","",VLOOKUP(G345,種目名!$O$5:$T$104,3,0))</f>
        <v/>
      </c>
      <c r="AA345" s="98" t="str">
        <f>IF(J345="","",VLOOKUP(J345,種目名!$O$5:$T$104,3,0))</f>
        <v/>
      </c>
      <c r="AB345" s="117" t="str">
        <f>IF(M345="","",VLOOKUP(M345,種目名!$O$5:$T$104,3,0))</f>
        <v/>
      </c>
      <c r="AC345" s="117" t="str">
        <f>IF(P345="","",VLOOKUP(AF345,種目名!$O$5:$T$104,3,0))</f>
        <v/>
      </c>
      <c r="AD345" s="118" t="str">
        <f>IF(S345="","",VLOOKUP(AI345,種目名!$O$5:$T$104,3,0))</f>
        <v/>
      </c>
      <c r="AE345" s="115">
        <f t="shared" si="548"/>
        <v>0</v>
      </c>
      <c r="AF345" s="152" t="str">
        <f t="shared" si="549"/>
        <v/>
      </c>
      <c r="AG345" s="152" t="str">
        <f t="shared" si="550"/>
        <v/>
      </c>
      <c r="AH345" s="115">
        <f t="shared" si="551"/>
        <v>0</v>
      </c>
      <c r="AI345" s="152" t="str">
        <f t="shared" si="552"/>
        <v/>
      </c>
      <c r="AJ345" s="152" t="str">
        <f t="shared" si="553"/>
        <v/>
      </c>
      <c r="AK345" s="383"/>
      <c r="AL345" s="166">
        <f t="shared" si="470"/>
        <v>0</v>
      </c>
      <c r="AM345" s="392">
        <f t="shared" si="471"/>
        <v>0</v>
      </c>
      <c r="AN345" s="392">
        <f>COUNTIF($B$12:B345,B345)</f>
        <v>0</v>
      </c>
      <c r="AO345" s="392"/>
      <c r="AP345" s="392" t="str">
        <f t="shared" si="472"/>
        <v/>
      </c>
      <c r="AQ345" s="392" t="str">
        <f t="shared" si="473"/>
        <v/>
      </c>
      <c r="AR345" s="392" t="str">
        <f t="shared" si="474"/>
        <v/>
      </c>
      <c r="AS345" s="392" t="str">
        <f t="shared" si="475"/>
        <v/>
      </c>
      <c r="AT345" s="392">
        <f t="shared" si="476"/>
        <v>0</v>
      </c>
      <c r="AU345" s="392" t="str">
        <f t="shared" si="477"/>
        <v/>
      </c>
      <c r="AV345" s="392" t="str">
        <f t="shared" si="478"/>
        <v/>
      </c>
      <c r="AW345" s="392" t="str">
        <f t="shared" si="479"/>
        <v/>
      </c>
      <c r="AX345" s="392" t="str">
        <f t="shared" si="480"/>
        <v/>
      </c>
      <c r="AY345" s="392" t="str">
        <f t="shared" si="481"/>
        <v/>
      </c>
      <c r="AZ345" s="392" t="str">
        <f t="shared" si="482"/>
        <v/>
      </c>
      <c r="BA345" s="392" t="str">
        <f t="shared" si="483"/>
        <v/>
      </c>
      <c r="BB345" s="392" t="str">
        <f t="shared" si="484"/>
        <v/>
      </c>
      <c r="BC345" s="392" t="str">
        <f t="shared" si="485"/>
        <v/>
      </c>
      <c r="BD345" s="396" t="str">
        <f t="shared" si="486"/>
        <v/>
      </c>
      <c r="BE345" s="386">
        <f t="shared" si="487"/>
        <v>0</v>
      </c>
      <c r="BF345" s="152"/>
      <c r="BG345" s="392">
        <f t="shared" si="488"/>
        <v>0</v>
      </c>
      <c r="BH345" s="392">
        <f t="shared" si="489"/>
        <v>0</v>
      </c>
      <c r="BI345" s="405">
        <f t="shared" si="490"/>
        <v>0</v>
      </c>
      <c r="BJ345" s="406">
        <f t="shared" si="466"/>
        <v>0</v>
      </c>
      <c r="BK345" s="391" t="str">
        <f t="shared" si="467"/>
        <v>0</v>
      </c>
      <c r="BL345" s="391" t="str">
        <f t="shared" si="468"/>
        <v>0</v>
      </c>
      <c r="BM345" s="405">
        <f t="shared" si="491"/>
        <v>0</v>
      </c>
      <c r="BN345" s="405" t="str">
        <f t="shared" si="492"/>
        <v>0m0</v>
      </c>
      <c r="BO345" s="392">
        <f t="shared" si="493"/>
        <v>0</v>
      </c>
      <c r="BP345" s="392">
        <f t="shared" si="494"/>
        <v>0</v>
      </c>
      <c r="BQ345" s="405">
        <f t="shared" si="495"/>
        <v>0</v>
      </c>
      <c r="BR345" s="406">
        <f t="shared" si="496"/>
        <v>0</v>
      </c>
      <c r="BS345" s="391" t="str">
        <f t="shared" si="497"/>
        <v>0</v>
      </c>
      <c r="BT345" s="391" t="str">
        <f t="shared" si="498"/>
        <v>0</v>
      </c>
      <c r="BU345" s="405">
        <f t="shared" si="499"/>
        <v>0</v>
      </c>
      <c r="BV345" s="405" t="str">
        <f t="shared" si="500"/>
        <v>0m0</v>
      </c>
      <c r="BW345" s="392">
        <f t="shared" si="501"/>
        <v>0</v>
      </c>
      <c r="BX345" s="392">
        <f t="shared" si="502"/>
        <v>0</v>
      </c>
      <c r="BY345" s="405">
        <f t="shared" si="503"/>
        <v>0</v>
      </c>
      <c r="BZ345" s="406">
        <f t="shared" si="504"/>
        <v>0</v>
      </c>
      <c r="CA345" s="391" t="str">
        <f t="shared" si="505"/>
        <v>0</v>
      </c>
      <c r="CB345" s="391" t="str">
        <f t="shared" si="506"/>
        <v>0</v>
      </c>
      <c r="CC345" s="405">
        <f t="shared" si="507"/>
        <v>0</v>
      </c>
      <c r="CD345" s="405" t="str">
        <f t="shared" si="508"/>
        <v>0m0</v>
      </c>
      <c r="CE345" s="392">
        <f t="shared" si="509"/>
        <v>0</v>
      </c>
      <c r="CF345" s="392">
        <f t="shared" si="510"/>
        <v>0</v>
      </c>
      <c r="CG345" s="405">
        <f t="shared" si="511"/>
        <v>0</v>
      </c>
      <c r="CH345" s="406">
        <f t="shared" si="512"/>
        <v>0</v>
      </c>
      <c r="CI345" s="391" t="str">
        <f t="shared" si="513"/>
        <v>0</v>
      </c>
      <c r="CJ345" s="391" t="str">
        <f t="shared" si="514"/>
        <v>0</v>
      </c>
      <c r="CK345" s="405">
        <f t="shared" si="515"/>
        <v>0</v>
      </c>
      <c r="CL345" s="405" t="str">
        <f t="shared" si="516"/>
        <v>0m0</v>
      </c>
      <c r="CM345" s="392">
        <f t="shared" si="517"/>
        <v>0</v>
      </c>
      <c r="CN345" s="392">
        <f t="shared" si="518"/>
        <v>0</v>
      </c>
      <c r="CO345" s="405">
        <f t="shared" si="519"/>
        <v>0</v>
      </c>
      <c r="CP345" s="406">
        <f t="shared" si="520"/>
        <v>0</v>
      </c>
      <c r="CQ345" s="391" t="str">
        <f t="shared" si="521"/>
        <v>0</v>
      </c>
      <c r="CR345" s="391" t="str">
        <f t="shared" si="522"/>
        <v>0</v>
      </c>
      <c r="CS345" s="405">
        <f t="shared" si="523"/>
        <v>0</v>
      </c>
      <c r="CT345" s="405" t="str">
        <f t="shared" si="524"/>
        <v>0m0</v>
      </c>
      <c r="CU345" s="405">
        <f t="shared" si="525"/>
        <v>0</v>
      </c>
      <c r="CV345" s="405">
        <f t="shared" si="526"/>
        <v>0</v>
      </c>
      <c r="CW345" s="405">
        <f t="shared" si="527"/>
        <v>0</v>
      </c>
      <c r="CX345" s="405">
        <f t="shared" si="528"/>
        <v>0</v>
      </c>
      <c r="CY345" s="405">
        <f t="shared" si="529"/>
        <v>0</v>
      </c>
      <c r="CZ345" s="405" t="str">
        <f t="shared" si="530"/>
        <v/>
      </c>
      <c r="DA345" s="405" t="str">
        <f t="shared" si="531"/>
        <v/>
      </c>
      <c r="DB345" s="405" t="str">
        <f t="shared" si="532"/>
        <v/>
      </c>
      <c r="DC345" s="405" t="str">
        <f t="shared" si="533"/>
        <v/>
      </c>
      <c r="DD345" s="405" t="str">
        <f t="shared" si="534"/>
        <v/>
      </c>
      <c r="DE345" s="405"/>
      <c r="DG345" s="405" t="str">
        <f t="shared" si="535"/>
        <v/>
      </c>
      <c r="DH345" s="405" t="str">
        <f t="shared" si="536"/>
        <v/>
      </c>
      <c r="DI345" s="405">
        <f t="shared" si="537"/>
        <v>0</v>
      </c>
      <c r="DJ345" s="405" t="str">
        <f t="shared" si="538"/>
        <v/>
      </c>
      <c r="DK345" s="405" t="str">
        <f t="shared" si="539"/>
        <v/>
      </c>
      <c r="DL345" s="405" t="str">
        <f t="shared" si="540"/>
        <v/>
      </c>
      <c r="DM345" s="405" t="str">
        <f t="shared" si="541"/>
        <v/>
      </c>
      <c r="DN345" s="405" t="str">
        <f t="shared" si="542"/>
        <v/>
      </c>
      <c r="DO345" s="405" t="str">
        <f t="shared" si="543"/>
        <v/>
      </c>
      <c r="DS345" s="386">
        <f t="shared" si="546"/>
        <v>0</v>
      </c>
      <c r="DT345" s="386">
        <f t="shared" si="544"/>
        <v>0</v>
      </c>
      <c r="DU345" s="404">
        <f t="shared" si="545"/>
        <v>0</v>
      </c>
    </row>
    <row r="346" spans="1:125" s="404" customFormat="1" ht="18" hidden="1" customHeight="1">
      <c r="A346" s="140" t="str">
        <f t="shared" si="469"/>
        <v/>
      </c>
      <c r="B346" s="153"/>
      <c r="C346" s="31" t="str">
        <f>IF(B346="","",VLOOKUP(B346,学連登録!$C$2:$G$3000,2,FALSE))</f>
        <v/>
      </c>
      <c r="D346" s="32" t="str">
        <f>IF(B346="","",VLOOKUP(B346,学連登録!$C$2:$G$3000,3,FALSE))</f>
        <v/>
      </c>
      <c r="E346" s="33" t="str">
        <f>IF(B346="","",VLOOKUP(B346,学連登録!$C$2:$G$3000,4,FALSE))</f>
        <v/>
      </c>
      <c r="F346" s="376" t="str">
        <f>IF(B346="","",VLOOKUP(B346,学連登録!$C$2:$I$3000,7,FALSE))</f>
        <v/>
      </c>
      <c r="G346" s="154"/>
      <c r="H346" s="915"/>
      <c r="I346" s="916"/>
      <c r="J346" s="155"/>
      <c r="K346" s="887"/>
      <c r="L346" s="888"/>
      <c r="M346" s="155"/>
      <c r="N346" s="881"/>
      <c r="O346" s="882"/>
      <c r="P346" s="154"/>
      <c r="Q346" s="887"/>
      <c r="R346" s="888"/>
      <c r="S346" s="154"/>
      <c r="T346" s="887"/>
      <c r="U346" s="888"/>
      <c r="V346" s="101" t="str">
        <f>IF(B346="","",VLOOKUP(B346,学連登録!$C$2:$H$3000,6,FALSE))</f>
        <v/>
      </c>
      <c r="W346" s="370"/>
      <c r="X346" s="152"/>
      <c r="Y346" s="116" t="str">
        <f t="shared" si="547"/>
        <v/>
      </c>
      <c r="Z346" s="97" t="str">
        <f>IF(G346="","",VLOOKUP(G346,種目名!$O$5:$T$104,3,0))</f>
        <v/>
      </c>
      <c r="AA346" s="98" t="str">
        <f>IF(J346="","",VLOOKUP(J346,種目名!$O$5:$T$104,3,0))</f>
        <v/>
      </c>
      <c r="AB346" s="117" t="str">
        <f>IF(M346="","",VLOOKUP(M346,種目名!$O$5:$T$104,3,0))</f>
        <v/>
      </c>
      <c r="AC346" s="117" t="str">
        <f>IF(P346="","",VLOOKUP(AF346,種目名!$O$5:$T$104,3,0))</f>
        <v/>
      </c>
      <c r="AD346" s="118" t="str">
        <f>IF(S346="","",VLOOKUP(AI346,種目名!$O$5:$T$104,3,0))</f>
        <v/>
      </c>
      <c r="AE346" s="115">
        <f t="shared" si="548"/>
        <v>0</v>
      </c>
      <c r="AF346" s="152" t="str">
        <f t="shared" si="549"/>
        <v/>
      </c>
      <c r="AG346" s="152" t="str">
        <f t="shared" si="550"/>
        <v/>
      </c>
      <c r="AH346" s="115">
        <f t="shared" si="551"/>
        <v>0</v>
      </c>
      <c r="AI346" s="152" t="str">
        <f t="shared" si="552"/>
        <v/>
      </c>
      <c r="AJ346" s="152" t="str">
        <f t="shared" si="553"/>
        <v/>
      </c>
      <c r="AK346" s="383"/>
      <c r="AL346" s="166">
        <f t="shared" si="470"/>
        <v>0</v>
      </c>
      <c r="AM346" s="392">
        <f t="shared" si="471"/>
        <v>0</v>
      </c>
      <c r="AN346" s="392">
        <f>COUNTIF($B$12:B346,B346)</f>
        <v>0</v>
      </c>
      <c r="AO346" s="392"/>
      <c r="AP346" s="392" t="str">
        <f t="shared" si="472"/>
        <v/>
      </c>
      <c r="AQ346" s="392" t="str">
        <f t="shared" si="473"/>
        <v/>
      </c>
      <c r="AR346" s="392" t="str">
        <f t="shared" si="474"/>
        <v/>
      </c>
      <c r="AS346" s="392" t="str">
        <f t="shared" si="475"/>
        <v/>
      </c>
      <c r="AT346" s="392">
        <f t="shared" si="476"/>
        <v>0</v>
      </c>
      <c r="AU346" s="392" t="str">
        <f t="shared" si="477"/>
        <v/>
      </c>
      <c r="AV346" s="392" t="str">
        <f t="shared" si="478"/>
        <v/>
      </c>
      <c r="AW346" s="392" t="str">
        <f t="shared" si="479"/>
        <v/>
      </c>
      <c r="AX346" s="392" t="str">
        <f t="shared" si="480"/>
        <v/>
      </c>
      <c r="AY346" s="392" t="str">
        <f t="shared" si="481"/>
        <v/>
      </c>
      <c r="AZ346" s="392" t="str">
        <f t="shared" si="482"/>
        <v/>
      </c>
      <c r="BA346" s="392" t="str">
        <f t="shared" si="483"/>
        <v/>
      </c>
      <c r="BB346" s="392" t="str">
        <f t="shared" si="484"/>
        <v/>
      </c>
      <c r="BC346" s="392" t="str">
        <f t="shared" si="485"/>
        <v/>
      </c>
      <c r="BD346" s="396" t="str">
        <f t="shared" si="486"/>
        <v/>
      </c>
      <c r="BE346" s="386">
        <f t="shared" si="487"/>
        <v>0</v>
      </c>
      <c r="BF346" s="152"/>
      <c r="BG346" s="392">
        <f t="shared" si="488"/>
        <v>0</v>
      </c>
      <c r="BH346" s="392">
        <f t="shared" si="489"/>
        <v>0</v>
      </c>
      <c r="BI346" s="405">
        <f t="shared" si="490"/>
        <v>0</v>
      </c>
      <c r="BJ346" s="406">
        <f t="shared" si="466"/>
        <v>0</v>
      </c>
      <c r="BK346" s="391" t="str">
        <f t="shared" si="467"/>
        <v>0</v>
      </c>
      <c r="BL346" s="391" t="str">
        <f t="shared" si="468"/>
        <v>0</v>
      </c>
      <c r="BM346" s="405">
        <f t="shared" si="491"/>
        <v>0</v>
      </c>
      <c r="BN346" s="405" t="str">
        <f t="shared" si="492"/>
        <v>0m0</v>
      </c>
      <c r="BO346" s="392">
        <f t="shared" si="493"/>
        <v>0</v>
      </c>
      <c r="BP346" s="392">
        <f t="shared" si="494"/>
        <v>0</v>
      </c>
      <c r="BQ346" s="405">
        <f t="shared" si="495"/>
        <v>0</v>
      </c>
      <c r="BR346" s="406">
        <f t="shared" si="496"/>
        <v>0</v>
      </c>
      <c r="BS346" s="391" t="str">
        <f t="shared" si="497"/>
        <v>0</v>
      </c>
      <c r="BT346" s="391" t="str">
        <f t="shared" si="498"/>
        <v>0</v>
      </c>
      <c r="BU346" s="405">
        <f t="shared" si="499"/>
        <v>0</v>
      </c>
      <c r="BV346" s="405" t="str">
        <f t="shared" si="500"/>
        <v>0m0</v>
      </c>
      <c r="BW346" s="392">
        <f t="shared" si="501"/>
        <v>0</v>
      </c>
      <c r="BX346" s="392">
        <f t="shared" si="502"/>
        <v>0</v>
      </c>
      <c r="BY346" s="405">
        <f t="shared" si="503"/>
        <v>0</v>
      </c>
      <c r="BZ346" s="406">
        <f t="shared" si="504"/>
        <v>0</v>
      </c>
      <c r="CA346" s="391" t="str">
        <f t="shared" si="505"/>
        <v>0</v>
      </c>
      <c r="CB346" s="391" t="str">
        <f t="shared" si="506"/>
        <v>0</v>
      </c>
      <c r="CC346" s="405">
        <f t="shared" si="507"/>
        <v>0</v>
      </c>
      <c r="CD346" s="405" t="str">
        <f t="shared" si="508"/>
        <v>0m0</v>
      </c>
      <c r="CE346" s="392">
        <f t="shared" si="509"/>
        <v>0</v>
      </c>
      <c r="CF346" s="392">
        <f t="shared" si="510"/>
        <v>0</v>
      </c>
      <c r="CG346" s="405">
        <f t="shared" si="511"/>
        <v>0</v>
      </c>
      <c r="CH346" s="406">
        <f t="shared" si="512"/>
        <v>0</v>
      </c>
      <c r="CI346" s="391" t="str">
        <f t="shared" si="513"/>
        <v>0</v>
      </c>
      <c r="CJ346" s="391" t="str">
        <f t="shared" si="514"/>
        <v>0</v>
      </c>
      <c r="CK346" s="405">
        <f t="shared" si="515"/>
        <v>0</v>
      </c>
      <c r="CL346" s="405" t="str">
        <f t="shared" si="516"/>
        <v>0m0</v>
      </c>
      <c r="CM346" s="392">
        <f t="shared" si="517"/>
        <v>0</v>
      </c>
      <c r="CN346" s="392">
        <f t="shared" si="518"/>
        <v>0</v>
      </c>
      <c r="CO346" s="405">
        <f t="shared" si="519"/>
        <v>0</v>
      </c>
      <c r="CP346" s="406">
        <f t="shared" si="520"/>
        <v>0</v>
      </c>
      <c r="CQ346" s="391" t="str">
        <f t="shared" si="521"/>
        <v>0</v>
      </c>
      <c r="CR346" s="391" t="str">
        <f t="shared" si="522"/>
        <v>0</v>
      </c>
      <c r="CS346" s="405">
        <f t="shared" si="523"/>
        <v>0</v>
      </c>
      <c r="CT346" s="405" t="str">
        <f t="shared" si="524"/>
        <v>0m0</v>
      </c>
      <c r="CU346" s="405">
        <f t="shared" si="525"/>
        <v>0</v>
      </c>
      <c r="CV346" s="405">
        <f t="shared" si="526"/>
        <v>0</v>
      </c>
      <c r="CW346" s="405">
        <f t="shared" si="527"/>
        <v>0</v>
      </c>
      <c r="CX346" s="405">
        <f t="shared" si="528"/>
        <v>0</v>
      </c>
      <c r="CY346" s="405">
        <f t="shared" si="529"/>
        <v>0</v>
      </c>
      <c r="CZ346" s="405" t="str">
        <f t="shared" si="530"/>
        <v/>
      </c>
      <c r="DA346" s="405" t="str">
        <f t="shared" si="531"/>
        <v/>
      </c>
      <c r="DB346" s="405" t="str">
        <f t="shared" si="532"/>
        <v/>
      </c>
      <c r="DC346" s="405" t="str">
        <f t="shared" si="533"/>
        <v/>
      </c>
      <c r="DD346" s="405" t="str">
        <f t="shared" si="534"/>
        <v/>
      </c>
      <c r="DE346" s="405"/>
      <c r="DG346" s="405" t="str">
        <f t="shared" si="535"/>
        <v/>
      </c>
      <c r="DH346" s="405" t="str">
        <f t="shared" si="536"/>
        <v/>
      </c>
      <c r="DI346" s="405">
        <f t="shared" si="537"/>
        <v>0</v>
      </c>
      <c r="DJ346" s="405" t="str">
        <f t="shared" si="538"/>
        <v/>
      </c>
      <c r="DK346" s="405" t="str">
        <f t="shared" si="539"/>
        <v/>
      </c>
      <c r="DL346" s="405" t="str">
        <f t="shared" si="540"/>
        <v/>
      </c>
      <c r="DM346" s="405" t="str">
        <f t="shared" si="541"/>
        <v/>
      </c>
      <c r="DN346" s="405" t="str">
        <f t="shared" si="542"/>
        <v/>
      </c>
      <c r="DO346" s="405" t="str">
        <f t="shared" si="543"/>
        <v/>
      </c>
      <c r="DS346" s="386">
        <f t="shared" si="546"/>
        <v>0</v>
      </c>
      <c r="DT346" s="386">
        <f t="shared" si="544"/>
        <v>0</v>
      </c>
      <c r="DU346" s="404">
        <f t="shared" si="545"/>
        <v>0</v>
      </c>
    </row>
    <row r="347" spans="1:125" s="404" customFormat="1" ht="18" hidden="1" customHeight="1">
      <c r="A347" s="140" t="str">
        <f t="shared" si="469"/>
        <v/>
      </c>
      <c r="B347" s="153"/>
      <c r="C347" s="31" t="str">
        <f>IF(B347="","",VLOOKUP(B347,学連登録!$C$2:$G$3000,2,FALSE))</f>
        <v/>
      </c>
      <c r="D347" s="32" t="str">
        <f>IF(B347="","",VLOOKUP(B347,学連登録!$C$2:$G$3000,3,FALSE))</f>
        <v/>
      </c>
      <c r="E347" s="33" t="str">
        <f>IF(B347="","",VLOOKUP(B347,学連登録!$C$2:$G$3000,4,FALSE))</f>
        <v/>
      </c>
      <c r="F347" s="376" t="str">
        <f>IF(B347="","",VLOOKUP(B347,学連登録!$C$2:$I$3000,7,FALSE))</f>
        <v/>
      </c>
      <c r="G347" s="154"/>
      <c r="H347" s="915"/>
      <c r="I347" s="916"/>
      <c r="J347" s="155"/>
      <c r="K347" s="887"/>
      <c r="L347" s="888"/>
      <c r="M347" s="155"/>
      <c r="N347" s="881"/>
      <c r="O347" s="882"/>
      <c r="P347" s="154"/>
      <c r="Q347" s="887"/>
      <c r="R347" s="888"/>
      <c r="S347" s="154"/>
      <c r="T347" s="887"/>
      <c r="U347" s="888"/>
      <c r="V347" s="101" t="str">
        <f>IF(B347="","",VLOOKUP(B347,学連登録!$C$2:$H$3000,6,FALSE))</f>
        <v/>
      </c>
      <c r="W347" s="370"/>
      <c r="X347" s="152"/>
      <c r="Y347" s="116" t="str">
        <f t="shared" si="547"/>
        <v/>
      </c>
      <c r="Z347" s="97" t="str">
        <f>IF(G347="","",VLOOKUP(G347,種目名!$O$5:$T$104,3,0))</f>
        <v/>
      </c>
      <c r="AA347" s="98" t="str">
        <f>IF(J347="","",VLOOKUP(J347,種目名!$O$5:$T$104,3,0))</f>
        <v/>
      </c>
      <c r="AB347" s="117" t="str">
        <f>IF(M347="","",VLOOKUP(M347,種目名!$O$5:$T$104,3,0))</f>
        <v/>
      </c>
      <c r="AC347" s="117" t="str">
        <f>IF(P347="","",VLOOKUP(AF347,種目名!$O$5:$T$104,3,0))</f>
        <v/>
      </c>
      <c r="AD347" s="118" t="str">
        <f>IF(S347="","",VLOOKUP(AI347,種目名!$O$5:$T$104,3,0))</f>
        <v/>
      </c>
      <c r="AE347" s="115">
        <f t="shared" si="548"/>
        <v>0</v>
      </c>
      <c r="AF347" s="152" t="str">
        <f t="shared" si="549"/>
        <v/>
      </c>
      <c r="AG347" s="152" t="str">
        <f t="shared" si="550"/>
        <v/>
      </c>
      <c r="AH347" s="115">
        <f t="shared" si="551"/>
        <v>0</v>
      </c>
      <c r="AI347" s="152" t="str">
        <f t="shared" si="552"/>
        <v/>
      </c>
      <c r="AJ347" s="152" t="str">
        <f t="shared" si="553"/>
        <v/>
      </c>
      <c r="AK347" s="383"/>
      <c r="AL347" s="166">
        <f t="shared" si="470"/>
        <v>0</v>
      </c>
      <c r="AM347" s="392">
        <f t="shared" si="471"/>
        <v>0</v>
      </c>
      <c r="AN347" s="392">
        <f>COUNTIF($B$12:B347,B347)</f>
        <v>0</v>
      </c>
      <c r="AO347" s="392"/>
      <c r="AP347" s="392" t="str">
        <f t="shared" si="472"/>
        <v/>
      </c>
      <c r="AQ347" s="392" t="str">
        <f t="shared" si="473"/>
        <v/>
      </c>
      <c r="AR347" s="392" t="str">
        <f t="shared" si="474"/>
        <v/>
      </c>
      <c r="AS347" s="392" t="str">
        <f t="shared" si="475"/>
        <v/>
      </c>
      <c r="AT347" s="392">
        <f t="shared" si="476"/>
        <v>0</v>
      </c>
      <c r="AU347" s="392" t="str">
        <f t="shared" si="477"/>
        <v/>
      </c>
      <c r="AV347" s="392" t="str">
        <f t="shared" si="478"/>
        <v/>
      </c>
      <c r="AW347" s="392" t="str">
        <f t="shared" si="479"/>
        <v/>
      </c>
      <c r="AX347" s="392" t="str">
        <f t="shared" si="480"/>
        <v/>
      </c>
      <c r="AY347" s="392" t="str">
        <f t="shared" si="481"/>
        <v/>
      </c>
      <c r="AZ347" s="392" t="str">
        <f t="shared" si="482"/>
        <v/>
      </c>
      <c r="BA347" s="392" t="str">
        <f t="shared" si="483"/>
        <v/>
      </c>
      <c r="BB347" s="392" t="str">
        <f t="shared" si="484"/>
        <v/>
      </c>
      <c r="BC347" s="392" t="str">
        <f t="shared" si="485"/>
        <v/>
      </c>
      <c r="BD347" s="396" t="str">
        <f t="shared" si="486"/>
        <v/>
      </c>
      <c r="BE347" s="386">
        <f t="shared" si="487"/>
        <v>0</v>
      </c>
      <c r="BF347" s="152"/>
      <c r="BG347" s="392">
        <f t="shared" si="488"/>
        <v>0</v>
      </c>
      <c r="BH347" s="392">
        <f t="shared" si="489"/>
        <v>0</v>
      </c>
      <c r="BI347" s="405">
        <f t="shared" si="490"/>
        <v>0</v>
      </c>
      <c r="BJ347" s="406">
        <f t="shared" si="466"/>
        <v>0</v>
      </c>
      <c r="BK347" s="391" t="str">
        <f t="shared" si="467"/>
        <v>0</v>
      </c>
      <c r="BL347" s="391" t="str">
        <f t="shared" si="468"/>
        <v>0</v>
      </c>
      <c r="BM347" s="405">
        <f t="shared" si="491"/>
        <v>0</v>
      </c>
      <c r="BN347" s="405" t="str">
        <f t="shared" si="492"/>
        <v>0m0</v>
      </c>
      <c r="BO347" s="392">
        <f t="shared" si="493"/>
        <v>0</v>
      </c>
      <c r="BP347" s="392">
        <f t="shared" si="494"/>
        <v>0</v>
      </c>
      <c r="BQ347" s="405">
        <f t="shared" si="495"/>
        <v>0</v>
      </c>
      <c r="BR347" s="406">
        <f t="shared" si="496"/>
        <v>0</v>
      </c>
      <c r="BS347" s="391" t="str">
        <f t="shared" si="497"/>
        <v>0</v>
      </c>
      <c r="BT347" s="391" t="str">
        <f t="shared" si="498"/>
        <v>0</v>
      </c>
      <c r="BU347" s="405">
        <f t="shared" si="499"/>
        <v>0</v>
      </c>
      <c r="BV347" s="405" t="str">
        <f t="shared" si="500"/>
        <v>0m0</v>
      </c>
      <c r="BW347" s="392">
        <f t="shared" si="501"/>
        <v>0</v>
      </c>
      <c r="BX347" s="392">
        <f t="shared" si="502"/>
        <v>0</v>
      </c>
      <c r="BY347" s="405">
        <f t="shared" si="503"/>
        <v>0</v>
      </c>
      <c r="BZ347" s="406">
        <f t="shared" si="504"/>
        <v>0</v>
      </c>
      <c r="CA347" s="391" t="str">
        <f t="shared" si="505"/>
        <v>0</v>
      </c>
      <c r="CB347" s="391" t="str">
        <f t="shared" si="506"/>
        <v>0</v>
      </c>
      <c r="CC347" s="405">
        <f t="shared" si="507"/>
        <v>0</v>
      </c>
      <c r="CD347" s="405" t="str">
        <f t="shared" si="508"/>
        <v>0m0</v>
      </c>
      <c r="CE347" s="392">
        <f t="shared" si="509"/>
        <v>0</v>
      </c>
      <c r="CF347" s="392">
        <f t="shared" si="510"/>
        <v>0</v>
      </c>
      <c r="CG347" s="405">
        <f t="shared" si="511"/>
        <v>0</v>
      </c>
      <c r="CH347" s="406">
        <f t="shared" si="512"/>
        <v>0</v>
      </c>
      <c r="CI347" s="391" t="str">
        <f t="shared" si="513"/>
        <v>0</v>
      </c>
      <c r="CJ347" s="391" t="str">
        <f t="shared" si="514"/>
        <v>0</v>
      </c>
      <c r="CK347" s="405">
        <f t="shared" si="515"/>
        <v>0</v>
      </c>
      <c r="CL347" s="405" t="str">
        <f t="shared" si="516"/>
        <v>0m0</v>
      </c>
      <c r="CM347" s="392">
        <f t="shared" si="517"/>
        <v>0</v>
      </c>
      <c r="CN347" s="392">
        <f t="shared" si="518"/>
        <v>0</v>
      </c>
      <c r="CO347" s="405">
        <f t="shared" si="519"/>
        <v>0</v>
      </c>
      <c r="CP347" s="406">
        <f t="shared" si="520"/>
        <v>0</v>
      </c>
      <c r="CQ347" s="391" t="str">
        <f t="shared" si="521"/>
        <v>0</v>
      </c>
      <c r="CR347" s="391" t="str">
        <f t="shared" si="522"/>
        <v>0</v>
      </c>
      <c r="CS347" s="405">
        <f t="shared" si="523"/>
        <v>0</v>
      </c>
      <c r="CT347" s="405" t="str">
        <f t="shared" si="524"/>
        <v>0m0</v>
      </c>
      <c r="CU347" s="405">
        <f t="shared" si="525"/>
        <v>0</v>
      </c>
      <c r="CV347" s="405">
        <f t="shared" si="526"/>
        <v>0</v>
      </c>
      <c r="CW347" s="405">
        <f t="shared" si="527"/>
        <v>0</v>
      </c>
      <c r="CX347" s="405">
        <f t="shared" si="528"/>
        <v>0</v>
      </c>
      <c r="CY347" s="405">
        <f t="shared" si="529"/>
        <v>0</v>
      </c>
      <c r="CZ347" s="405" t="str">
        <f t="shared" si="530"/>
        <v/>
      </c>
      <c r="DA347" s="405" t="str">
        <f t="shared" si="531"/>
        <v/>
      </c>
      <c r="DB347" s="405" t="str">
        <f t="shared" si="532"/>
        <v/>
      </c>
      <c r="DC347" s="405" t="str">
        <f t="shared" si="533"/>
        <v/>
      </c>
      <c r="DD347" s="405" t="str">
        <f t="shared" si="534"/>
        <v/>
      </c>
      <c r="DE347" s="405"/>
      <c r="DG347" s="405" t="str">
        <f t="shared" si="535"/>
        <v/>
      </c>
      <c r="DH347" s="405" t="str">
        <f t="shared" si="536"/>
        <v/>
      </c>
      <c r="DI347" s="405">
        <f t="shared" si="537"/>
        <v>0</v>
      </c>
      <c r="DJ347" s="405" t="str">
        <f t="shared" si="538"/>
        <v/>
      </c>
      <c r="DK347" s="405" t="str">
        <f t="shared" si="539"/>
        <v/>
      </c>
      <c r="DL347" s="405" t="str">
        <f t="shared" si="540"/>
        <v/>
      </c>
      <c r="DM347" s="405" t="str">
        <f t="shared" si="541"/>
        <v/>
      </c>
      <c r="DN347" s="405" t="str">
        <f t="shared" si="542"/>
        <v/>
      </c>
      <c r="DO347" s="405" t="str">
        <f t="shared" si="543"/>
        <v/>
      </c>
      <c r="DS347" s="386">
        <f t="shared" si="546"/>
        <v>0</v>
      </c>
      <c r="DT347" s="386">
        <f t="shared" si="544"/>
        <v>0</v>
      </c>
      <c r="DU347" s="404">
        <f t="shared" si="545"/>
        <v>0</v>
      </c>
    </row>
    <row r="348" spans="1:125" s="404" customFormat="1" ht="18" hidden="1" customHeight="1">
      <c r="A348" s="140" t="str">
        <f t="shared" si="469"/>
        <v/>
      </c>
      <c r="B348" s="153"/>
      <c r="C348" s="31" t="str">
        <f>IF(B348="","",VLOOKUP(B348,学連登録!$C$2:$G$3000,2,FALSE))</f>
        <v/>
      </c>
      <c r="D348" s="32" t="str">
        <f>IF(B348="","",VLOOKUP(B348,学連登録!$C$2:$G$3000,3,FALSE))</f>
        <v/>
      </c>
      <c r="E348" s="33" t="str">
        <f>IF(B348="","",VLOOKUP(B348,学連登録!$C$2:$G$3000,4,FALSE))</f>
        <v/>
      </c>
      <c r="F348" s="376" t="str">
        <f>IF(B348="","",VLOOKUP(B348,学連登録!$C$2:$I$3000,7,FALSE))</f>
        <v/>
      </c>
      <c r="G348" s="154"/>
      <c r="H348" s="915"/>
      <c r="I348" s="916"/>
      <c r="J348" s="155"/>
      <c r="K348" s="887"/>
      <c r="L348" s="888"/>
      <c r="M348" s="155"/>
      <c r="N348" s="881"/>
      <c r="O348" s="882"/>
      <c r="P348" s="154"/>
      <c r="Q348" s="887"/>
      <c r="R348" s="888"/>
      <c r="S348" s="154"/>
      <c r="T348" s="887"/>
      <c r="U348" s="888"/>
      <c r="V348" s="101" t="str">
        <f>IF(B348="","",VLOOKUP(B348,学連登録!$C$2:$H$3000,6,FALSE))</f>
        <v/>
      </c>
      <c r="W348" s="370"/>
      <c r="X348" s="152"/>
      <c r="Y348" s="116" t="str">
        <f t="shared" si="547"/>
        <v/>
      </c>
      <c r="Z348" s="97" t="str">
        <f>IF(G348="","",VLOOKUP(G348,種目名!$O$5:$T$104,3,0))</f>
        <v/>
      </c>
      <c r="AA348" s="98" t="str">
        <f>IF(J348="","",VLOOKUP(J348,種目名!$O$5:$T$104,3,0))</f>
        <v/>
      </c>
      <c r="AB348" s="117" t="str">
        <f>IF(M348="","",VLOOKUP(M348,種目名!$O$5:$T$104,3,0))</f>
        <v/>
      </c>
      <c r="AC348" s="117" t="str">
        <f>IF(P348="","",VLOOKUP(AF348,種目名!$O$5:$T$104,3,0))</f>
        <v/>
      </c>
      <c r="AD348" s="118" t="str">
        <f>IF(S348="","",VLOOKUP(AI348,種目名!$O$5:$T$104,3,0))</f>
        <v/>
      </c>
      <c r="AE348" s="115">
        <f t="shared" si="548"/>
        <v>0</v>
      </c>
      <c r="AF348" s="152" t="str">
        <f t="shared" si="549"/>
        <v/>
      </c>
      <c r="AG348" s="152" t="str">
        <f t="shared" si="550"/>
        <v/>
      </c>
      <c r="AH348" s="115">
        <f t="shared" si="551"/>
        <v>0</v>
      </c>
      <c r="AI348" s="152" t="str">
        <f t="shared" si="552"/>
        <v/>
      </c>
      <c r="AJ348" s="152" t="str">
        <f t="shared" si="553"/>
        <v/>
      </c>
      <c r="AK348" s="383"/>
      <c r="AL348" s="166">
        <f t="shared" si="470"/>
        <v>0</v>
      </c>
      <c r="AM348" s="392">
        <f t="shared" si="471"/>
        <v>0</v>
      </c>
      <c r="AN348" s="392">
        <f>COUNTIF($B$12:B348,B348)</f>
        <v>0</v>
      </c>
      <c r="AO348" s="392"/>
      <c r="AP348" s="392" t="str">
        <f t="shared" si="472"/>
        <v/>
      </c>
      <c r="AQ348" s="392" t="str">
        <f t="shared" si="473"/>
        <v/>
      </c>
      <c r="AR348" s="392" t="str">
        <f t="shared" si="474"/>
        <v/>
      </c>
      <c r="AS348" s="392" t="str">
        <f t="shared" si="475"/>
        <v/>
      </c>
      <c r="AT348" s="392">
        <f t="shared" si="476"/>
        <v>0</v>
      </c>
      <c r="AU348" s="392" t="str">
        <f t="shared" si="477"/>
        <v/>
      </c>
      <c r="AV348" s="392" t="str">
        <f t="shared" si="478"/>
        <v/>
      </c>
      <c r="AW348" s="392" t="str">
        <f t="shared" si="479"/>
        <v/>
      </c>
      <c r="AX348" s="392" t="str">
        <f t="shared" si="480"/>
        <v/>
      </c>
      <c r="AY348" s="392" t="str">
        <f t="shared" si="481"/>
        <v/>
      </c>
      <c r="AZ348" s="392" t="str">
        <f t="shared" si="482"/>
        <v/>
      </c>
      <c r="BA348" s="392" t="str">
        <f t="shared" si="483"/>
        <v/>
      </c>
      <c r="BB348" s="392" t="str">
        <f t="shared" si="484"/>
        <v/>
      </c>
      <c r="BC348" s="392" t="str">
        <f t="shared" si="485"/>
        <v/>
      </c>
      <c r="BD348" s="396" t="str">
        <f t="shared" si="486"/>
        <v/>
      </c>
      <c r="BE348" s="386">
        <f t="shared" si="487"/>
        <v>0</v>
      </c>
      <c r="BF348" s="152"/>
      <c r="BG348" s="392">
        <f t="shared" si="488"/>
        <v>0</v>
      </c>
      <c r="BH348" s="392">
        <f t="shared" si="489"/>
        <v>0</v>
      </c>
      <c r="BI348" s="405">
        <f t="shared" si="490"/>
        <v>0</v>
      </c>
      <c r="BJ348" s="406">
        <f t="shared" si="466"/>
        <v>0</v>
      </c>
      <c r="BK348" s="391" t="str">
        <f t="shared" si="467"/>
        <v>0</v>
      </c>
      <c r="BL348" s="391" t="str">
        <f t="shared" si="468"/>
        <v>0</v>
      </c>
      <c r="BM348" s="405">
        <f t="shared" si="491"/>
        <v>0</v>
      </c>
      <c r="BN348" s="405" t="str">
        <f t="shared" si="492"/>
        <v>0m0</v>
      </c>
      <c r="BO348" s="392">
        <f t="shared" si="493"/>
        <v>0</v>
      </c>
      <c r="BP348" s="392">
        <f t="shared" si="494"/>
        <v>0</v>
      </c>
      <c r="BQ348" s="405">
        <f t="shared" si="495"/>
        <v>0</v>
      </c>
      <c r="BR348" s="406">
        <f t="shared" si="496"/>
        <v>0</v>
      </c>
      <c r="BS348" s="391" t="str">
        <f t="shared" si="497"/>
        <v>0</v>
      </c>
      <c r="BT348" s="391" t="str">
        <f t="shared" si="498"/>
        <v>0</v>
      </c>
      <c r="BU348" s="405">
        <f t="shared" si="499"/>
        <v>0</v>
      </c>
      <c r="BV348" s="405" t="str">
        <f t="shared" si="500"/>
        <v>0m0</v>
      </c>
      <c r="BW348" s="392">
        <f t="shared" si="501"/>
        <v>0</v>
      </c>
      <c r="BX348" s="392">
        <f t="shared" si="502"/>
        <v>0</v>
      </c>
      <c r="BY348" s="405">
        <f t="shared" si="503"/>
        <v>0</v>
      </c>
      <c r="BZ348" s="406">
        <f t="shared" si="504"/>
        <v>0</v>
      </c>
      <c r="CA348" s="391" t="str">
        <f t="shared" si="505"/>
        <v>0</v>
      </c>
      <c r="CB348" s="391" t="str">
        <f t="shared" si="506"/>
        <v>0</v>
      </c>
      <c r="CC348" s="405">
        <f t="shared" si="507"/>
        <v>0</v>
      </c>
      <c r="CD348" s="405" t="str">
        <f t="shared" si="508"/>
        <v>0m0</v>
      </c>
      <c r="CE348" s="392">
        <f t="shared" si="509"/>
        <v>0</v>
      </c>
      <c r="CF348" s="392">
        <f t="shared" si="510"/>
        <v>0</v>
      </c>
      <c r="CG348" s="405">
        <f t="shared" si="511"/>
        <v>0</v>
      </c>
      <c r="CH348" s="406">
        <f t="shared" si="512"/>
        <v>0</v>
      </c>
      <c r="CI348" s="391" t="str">
        <f t="shared" si="513"/>
        <v>0</v>
      </c>
      <c r="CJ348" s="391" t="str">
        <f t="shared" si="514"/>
        <v>0</v>
      </c>
      <c r="CK348" s="405">
        <f t="shared" si="515"/>
        <v>0</v>
      </c>
      <c r="CL348" s="405" t="str">
        <f t="shared" si="516"/>
        <v>0m0</v>
      </c>
      <c r="CM348" s="392">
        <f t="shared" si="517"/>
        <v>0</v>
      </c>
      <c r="CN348" s="392">
        <f t="shared" si="518"/>
        <v>0</v>
      </c>
      <c r="CO348" s="405">
        <f t="shared" si="519"/>
        <v>0</v>
      </c>
      <c r="CP348" s="406">
        <f t="shared" si="520"/>
        <v>0</v>
      </c>
      <c r="CQ348" s="391" t="str">
        <f t="shared" si="521"/>
        <v>0</v>
      </c>
      <c r="CR348" s="391" t="str">
        <f t="shared" si="522"/>
        <v>0</v>
      </c>
      <c r="CS348" s="405">
        <f t="shared" si="523"/>
        <v>0</v>
      </c>
      <c r="CT348" s="405" t="str">
        <f t="shared" si="524"/>
        <v>0m0</v>
      </c>
      <c r="CU348" s="405">
        <f t="shared" si="525"/>
        <v>0</v>
      </c>
      <c r="CV348" s="405">
        <f t="shared" si="526"/>
        <v>0</v>
      </c>
      <c r="CW348" s="405">
        <f t="shared" si="527"/>
        <v>0</v>
      </c>
      <c r="CX348" s="405">
        <f t="shared" si="528"/>
        <v>0</v>
      </c>
      <c r="CY348" s="405">
        <f t="shared" si="529"/>
        <v>0</v>
      </c>
      <c r="CZ348" s="405" t="str">
        <f t="shared" si="530"/>
        <v/>
      </c>
      <c r="DA348" s="405" t="str">
        <f t="shared" si="531"/>
        <v/>
      </c>
      <c r="DB348" s="405" t="str">
        <f t="shared" si="532"/>
        <v/>
      </c>
      <c r="DC348" s="405" t="str">
        <f t="shared" si="533"/>
        <v/>
      </c>
      <c r="DD348" s="405" t="str">
        <f t="shared" si="534"/>
        <v/>
      </c>
      <c r="DE348" s="405"/>
      <c r="DG348" s="405" t="str">
        <f t="shared" si="535"/>
        <v/>
      </c>
      <c r="DH348" s="405" t="str">
        <f t="shared" si="536"/>
        <v/>
      </c>
      <c r="DI348" s="405">
        <f t="shared" si="537"/>
        <v>0</v>
      </c>
      <c r="DJ348" s="405" t="str">
        <f t="shared" si="538"/>
        <v/>
      </c>
      <c r="DK348" s="405" t="str">
        <f t="shared" si="539"/>
        <v/>
      </c>
      <c r="DL348" s="405" t="str">
        <f t="shared" si="540"/>
        <v/>
      </c>
      <c r="DM348" s="405" t="str">
        <f t="shared" si="541"/>
        <v/>
      </c>
      <c r="DN348" s="405" t="str">
        <f t="shared" si="542"/>
        <v/>
      </c>
      <c r="DO348" s="405" t="str">
        <f t="shared" si="543"/>
        <v/>
      </c>
      <c r="DS348" s="386">
        <f t="shared" si="546"/>
        <v>0</v>
      </c>
      <c r="DT348" s="386">
        <f t="shared" si="544"/>
        <v>0</v>
      </c>
      <c r="DU348" s="404">
        <f t="shared" si="545"/>
        <v>0</v>
      </c>
    </row>
    <row r="349" spans="1:125" s="404" customFormat="1" ht="18" hidden="1" customHeight="1">
      <c r="A349" s="140" t="str">
        <f t="shared" si="469"/>
        <v/>
      </c>
      <c r="B349" s="153"/>
      <c r="C349" s="31" t="str">
        <f>IF(B349="","",VLOOKUP(B349,学連登録!$C$2:$G$3000,2,FALSE))</f>
        <v/>
      </c>
      <c r="D349" s="32" t="str">
        <f>IF(B349="","",VLOOKUP(B349,学連登録!$C$2:$G$3000,3,FALSE))</f>
        <v/>
      </c>
      <c r="E349" s="33" t="str">
        <f>IF(B349="","",VLOOKUP(B349,学連登録!$C$2:$G$3000,4,FALSE))</f>
        <v/>
      </c>
      <c r="F349" s="376" t="str">
        <f>IF(B349="","",VLOOKUP(B349,学連登録!$C$2:$I$3000,7,FALSE))</f>
        <v/>
      </c>
      <c r="G349" s="154"/>
      <c r="H349" s="915"/>
      <c r="I349" s="916"/>
      <c r="J349" s="155"/>
      <c r="K349" s="887"/>
      <c r="L349" s="888"/>
      <c r="M349" s="155"/>
      <c r="N349" s="881"/>
      <c r="O349" s="882"/>
      <c r="P349" s="154"/>
      <c r="Q349" s="887"/>
      <c r="R349" s="888"/>
      <c r="S349" s="154"/>
      <c r="T349" s="887"/>
      <c r="U349" s="888"/>
      <c r="V349" s="101" t="str">
        <f>IF(B349="","",VLOOKUP(B349,学連登録!$C$2:$H$3000,6,FALSE))</f>
        <v/>
      </c>
      <c r="W349" s="370"/>
      <c r="X349" s="152"/>
      <c r="Y349" s="116" t="str">
        <f t="shared" si="547"/>
        <v/>
      </c>
      <c r="Z349" s="97" t="str">
        <f>IF(G349="","",VLOOKUP(G349,種目名!$O$5:$T$104,3,0))</f>
        <v/>
      </c>
      <c r="AA349" s="98" t="str">
        <f>IF(J349="","",VLOOKUP(J349,種目名!$O$5:$T$104,3,0))</f>
        <v/>
      </c>
      <c r="AB349" s="117" t="str">
        <f>IF(M349="","",VLOOKUP(M349,種目名!$O$5:$T$104,3,0))</f>
        <v/>
      </c>
      <c r="AC349" s="117" t="str">
        <f>IF(P349="","",VLOOKUP(AF349,種目名!$O$5:$T$104,3,0))</f>
        <v/>
      </c>
      <c r="AD349" s="118" t="str">
        <f>IF(S349="","",VLOOKUP(AI349,種目名!$O$5:$T$104,3,0))</f>
        <v/>
      </c>
      <c r="AE349" s="115">
        <f t="shared" si="548"/>
        <v>0</v>
      </c>
      <c r="AF349" s="152" t="str">
        <f t="shared" si="549"/>
        <v/>
      </c>
      <c r="AG349" s="152" t="str">
        <f t="shared" si="550"/>
        <v/>
      </c>
      <c r="AH349" s="115">
        <f t="shared" si="551"/>
        <v>0</v>
      </c>
      <c r="AI349" s="152" t="str">
        <f t="shared" si="552"/>
        <v/>
      </c>
      <c r="AJ349" s="152" t="str">
        <f t="shared" si="553"/>
        <v/>
      </c>
      <c r="AK349" s="383"/>
      <c r="AL349" s="166">
        <f t="shared" si="470"/>
        <v>0</v>
      </c>
      <c r="AM349" s="392">
        <f t="shared" si="471"/>
        <v>0</v>
      </c>
      <c r="AN349" s="392">
        <f>COUNTIF($B$12:B349,B349)</f>
        <v>0</v>
      </c>
      <c r="AO349" s="392"/>
      <c r="AP349" s="392" t="str">
        <f t="shared" si="472"/>
        <v/>
      </c>
      <c r="AQ349" s="392" t="str">
        <f t="shared" si="473"/>
        <v/>
      </c>
      <c r="AR349" s="392" t="str">
        <f t="shared" si="474"/>
        <v/>
      </c>
      <c r="AS349" s="392" t="str">
        <f t="shared" si="475"/>
        <v/>
      </c>
      <c r="AT349" s="392">
        <f t="shared" si="476"/>
        <v>0</v>
      </c>
      <c r="AU349" s="392" t="str">
        <f t="shared" si="477"/>
        <v/>
      </c>
      <c r="AV349" s="392" t="str">
        <f t="shared" si="478"/>
        <v/>
      </c>
      <c r="AW349" s="392" t="str">
        <f t="shared" si="479"/>
        <v/>
      </c>
      <c r="AX349" s="392" t="str">
        <f t="shared" si="480"/>
        <v/>
      </c>
      <c r="AY349" s="392" t="str">
        <f t="shared" si="481"/>
        <v/>
      </c>
      <c r="AZ349" s="392" t="str">
        <f t="shared" si="482"/>
        <v/>
      </c>
      <c r="BA349" s="392" t="str">
        <f t="shared" si="483"/>
        <v/>
      </c>
      <c r="BB349" s="392" t="str">
        <f t="shared" si="484"/>
        <v/>
      </c>
      <c r="BC349" s="392" t="str">
        <f t="shared" si="485"/>
        <v/>
      </c>
      <c r="BD349" s="396" t="str">
        <f t="shared" si="486"/>
        <v/>
      </c>
      <c r="BE349" s="386">
        <f t="shared" si="487"/>
        <v>0</v>
      </c>
      <c r="BF349" s="152"/>
      <c r="BG349" s="392">
        <f t="shared" si="488"/>
        <v>0</v>
      </c>
      <c r="BH349" s="392">
        <f t="shared" si="489"/>
        <v>0</v>
      </c>
      <c r="BI349" s="405">
        <f t="shared" si="490"/>
        <v>0</v>
      </c>
      <c r="BJ349" s="406">
        <f t="shared" si="466"/>
        <v>0</v>
      </c>
      <c r="BK349" s="391" t="str">
        <f t="shared" si="467"/>
        <v>0</v>
      </c>
      <c r="BL349" s="391" t="str">
        <f t="shared" si="468"/>
        <v>0</v>
      </c>
      <c r="BM349" s="405">
        <f t="shared" si="491"/>
        <v>0</v>
      </c>
      <c r="BN349" s="405" t="str">
        <f t="shared" si="492"/>
        <v>0m0</v>
      </c>
      <c r="BO349" s="392">
        <f t="shared" si="493"/>
        <v>0</v>
      </c>
      <c r="BP349" s="392">
        <f t="shared" si="494"/>
        <v>0</v>
      </c>
      <c r="BQ349" s="405">
        <f t="shared" si="495"/>
        <v>0</v>
      </c>
      <c r="BR349" s="406">
        <f t="shared" si="496"/>
        <v>0</v>
      </c>
      <c r="BS349" s="391" t="str">
        <f t="shared" si="497"/>
        <v>0</v>
      </c>
      <c r="BT349" s="391" t="str">
        <f t="shared" si="498"/>
        <v>0</v>
      </c>
      <c r="BU349" s="405">
        <f t="shared" si="499"/>
        <v>0</v>
      </c>
      <c r="BV349" s="405" t="str">
        <f t="shared" si="500"/>
        <v>0m0</v>
      </c>
      <c r="BW349" s="392">
        <f t="shared" si="501"/>
        <v>0</v>
      </c>
      <c r="BX349" s="392">
        <f t="shared" si="502"/>
        <v>0</v>
      </c>
      <c r="BY349" s="405">
        <f t="shared" si="503"/>
        <v>0</v>
      </c>
      <c r="BZ349" s="406">
        <f t="shared" si="504"/>
        <v>0</v>
      </c>
      <c r="CA349" s="391" t="str">
        <f t="shared" si="505"/>
        <v>0</v>
      </c>
      <c r="CB349" s="391" t="str">
        <f t="shared" si="506"/>
        <v>0</v>
      </c>
      <c r="CC349" s="405">
        <f t="shared" si="507"/>
        <v>0</v>
      </c>
      <c r="CD349" s="405" t="str">
        <f t="shared" si="508"/>
        <v>0m0</v>
      </c>
      <c r="CE349" s="392">
        <f t="shared" si="509"/>
        <v>0</v>
      </c>
      <c r="CF349" s="392">
        <f t="shared" si="510"/>
        <v>0</v>
      </c>
      <c r="CG349" s="405">
        <f t="shared" si="511"/>
        <v>0</v>
      </c>
      <c r="CH349" s="406">
        <f t="shared" si="512"/>
        <v>0</v>
      </c>
      <c r="CI349" s="391" t="str">
        <f t="shared" si="513"/>
        <v>0</v>
      </c>
      <c r="CJ349" s="391" t="str">
        <f t="shared" si="514"/>
        <v>0</v>
      </c>
      <c r="CK349" s="405">
        <f t="shared" si="515"/>
        <v>0</v>
      </c>
      <c r="CL349" s="405" t="str">
        <f t="shared" si="516"/>
        <v>0m0</v>
      </c>
      <c r="CM349" s="392">
        <f t="shared" si="517"/>
        <v>0</v>
      </c>
      <c r="CN349" s="392">
        <f t="shared" si="518"/>
        <v>0</v>
      </c>
      <c r="CO349" s="405">
        <f t="shared" si="519"/>
        <v>0</v>
      </c>
      <c r="CP349" s="406">
        <f t="shared" si="520"/>
        <v>0</v>
      </c>
      <c r="CQ349" s="391" t="str">
        <f t="shared" si="521"/>
        <v>0</v>
      </c>
      <c r="CR349" s="391" t="str">
        <f t="shared" si="522"/>
        <v>0</v>
      </c>
      <c r="CS349" s="405">
        <f t="shared" si="523"/>
        <v>0</v>
      </c>
      <c r="CT349" s="405" t="str">
        <f t="shared" si="524"/>
        <v>0m0</v>
      </c>
      <c r="CU349" s="405">
        <f t="shared" si="525"/>
        <v>0</v>
      </c>
      <c r="CV349" s="405">
        <f t="shared" si="526"/>
        <v>0</v>
      </c>
      <c r="CW349" s="405">
        <f t="shared" si="527"/>
        <v>0</v>
      </c>
      <c r="CX349" s="405">
        <f t="shared" si="528"/>
        <v>0</v>
      </c>
      <c r="CY349" s="405">
        <f t="shared" si="529"/>
        <v>0</v>
      </c>
      <c r="CZ349" s="405" t="str">
        <f t="shared" si="530"/>
        <v/>
      </c>
      <c r="DA349" s="405" t="str">
        <f t="shared" si="531"/>
        <v/>
      </c>
      <c r="DB349" s="405" t="str">
        <f t="shared" si="532"/>
        <v/>
      </c>
      <c r="DC349" s="405" t="str">
        <f t="shared" si="533"/>
        <v/>
      </c>
      <c r="DD349" s="405" t="str">
        <f t="shared" si="534"/>
        <v/>
      </c>
      <c r="DE349" s="405"/>
      <c r="DG349" s="405" t="str">
        <f t="shared" si="535"/>
        <v/>
      </c>
      <c r="DH349" s="405" t="str">
        <f t="shared" si="536"/>
        <v/>
      </c>
      <c r="DI349" s="405">
        <f t="shared" si="537"/>
        <v>0</v>
      </c>
      <c r="DJ349" s="405" t="str">
        <f t="shared" si="538"/>
        <v/>
      </c>
      <c r="DK349" s="405" t="str">
        <f t="shared" si="539"/>
        <v/>
      </c>
      <c r="DL349" s="405" t="str">
        <f t="shared" si="540"/>
        <v/>
      </c>
      <c r="DM349" s="405" t="str">
        <f t="shared" si="541"/>
        <v/>
      </c>
      <c r="DN349" s="405" t="str">
        <f t="shared" si="542"/>
        <v/>
      </c>
      <c r="DO349" s="405" t="str">
        <f t="shared" si="543"/>
        <v/>
      </c>
      <c r="DS349" s="386">
        <f t="shared" si="546"/>
        <v>0</v>
      </c>
      <c r="DT349" s="386">
        <f t="shared" si="544"/>
        <v>0</v>
      </c>
      <c r="DU349" s="404">
        <f t="shared" si="545"/>
        <v>0</v>
      </c>
    </row>
    <row r="350" spans="1:125" s="404" customFormat="1" ht="18" hidden="1" customHeight="1">
      <c r="A350" s="140" t="str">
        <f t="shared" si="469"/>
        <v/>
      </c>
      <c r="B350" s="153"/>
      <c r="C350" s="31" t="str">
        <f>IF(B350="","",VLOOKUP(B350,学連登録!$C$2:$G$3000,2,FALSE))</f>
        <v/>
      </c>
      <c r="D350" s="32" t="str">
        <f>IF(B350="","",VLOOKUP(B350,学連登録!$C$2:$G$3000,3,FALSE))</f>
        <v/>
      </c>
      <c r="E350" s="33" t="str">
        <f>IF(B350="","",VLOOKUP(B350,学連登録!$C$2:$G$3000,4,FALSE))</f>
        <v/>
      </c>
      <c r="F350" s="376" t="str">
        <f>IF(B350="","",VLOOKUP(B350,学連登録!$C$2:$I$3000,7,FALSE))</f>
        <v/>
      </c>
      <c r="G350" s="154"/>
      <c r="H350" s="915"/>
      <c r="I350" s="916"/>
      <c r="J350" s="155"/>
      <c r="K350" s="887"/>
      <c r="L350" s="888"/>
      <c r="M350" s="155"/>
      <c r="N350" s="881"/>
      <c r="O350" s="882"/>
      <c r="P350" s="154"/>
      <c r="Q350" s="887"/>
      <c r="R350" s="888"/>
      <c r="S350" s="154"/>
      <c r="T350" s="887"/>
      <c r="U350" s="888"/>
      <c r="V350" s="101" t="str">
        <f>IF(B350="","",VLOOKUP(B350,学連登録!$C$2:$H$3000,6,FALSE))</f>
        <v/>
      </c>
      <c r="W350" s="370"/>
      <c r="X350" s="152"/>
      <c r="Y350" s="116" t="str">
        <f t="shared" si="547"/>
        <v/>
      </c>
      <c r="Z350" s="97" t="str">
        <f>IF(G350="","",VLOOKUP(G350,種目名!$O$5:$T$104,3,0))</f>
        <v/>
      </c>
      <c r="AA350" s="98" t="str">
        <f>IF(J350="","",VLOOKUP(J350,種目名!$O$5:$T$104,3,0))</f>
        <v/>
      </c>
      <c r="AB350" s="117" t="str">
        <f>IF(M350="","",VLOOKUP(M350,種目名!$O$5:$T$104,3,0))</f>
        <v/>
      </c>
      <c r="AC350" s="117" t="str">
        <f>IF(P350="","",VLOOKUP(AF350,種目名!$O$5:$T$104,3,0))</f>
        <v/>
      </c>
      <c r="AD350" s="118" t="str">
        <f>IF(S350="","",VLOOKUP(AI350,種目名!$O$5:$T$104,3,0))</f>
        <v/>
      </c>
      <c r="AE350" s="115">
        <f t="shared" si="548"/>
        <v>0</v>
      </c>
      <c r="AF350" s="152" t="str">
        <f t="shared" si="549"/>
        <v/>
      </c>
      <c r="AG350" s="152" t="str">
        <f t="shared" si="550"/>
        <v/>
      </c>
      <c r="AH350" s="115">
        <f t="shared" si="551"/>
        <v>0</v>
      </c>
      <c r="AI350" s="152" t="str">
        <f t="shared" si="552"/>
        <v/>
      </c>
      <c r="AJ350" s="152" t="str">
        <f t="shared" si="553"/>
        <v/>
      </c>
      <c r="AK350" s="383"/>
      <c r="AL350" s="166">
        <f t="shared" si="470"/>
        <v>0</v>
      </c>
      <c r="AM350" s="392">
        <f t="shared" si="471"/>
        <v>0</v>
      </c>
      <c r="AN350" s="392">
        <f>COUNTIF($B$12:B350,B350)</f>
        <v>0</v>
      </c>
      <c r="AO350" s="392"/>
      <c r="AP350" s="392" t="str">
        <f t="shared" si="472"/>
        <v/>
      </c>
      <c r="AQ350" s="392" t="str">
        <f t="shared" si="473"/>
        <v/>
      </c>
      <c r="AR350" s="392" t="str">
        <f t="shared" si="474"/>
        <v/>
      </c>
      <c r="AS350" s="392" t="str">
        <f t="shared" si="475"/>
        <v/>
      </c>
      <c r="AT350" s="392">
        <f t="shared" si="476"/>
        <v>0</v>
      </c>
      <c r="AU350" s="392" t="str">
        <f t="shared" si="477"/>
        <v/>
      </c>
      <c r="AV350" s="392" t="str">
        <f t="shared" si="478"/>
        <v/>
      </c>
      <c r="AW350" s="392" t="str">
        <f t="shared" si="479"/>
        <v/>
      </c>
      <c r="AX350" s="392" t="str">
        <f t="shared" si="480"/>
        <v/>
      </c>
      <c r="AY350" s="392" t="str">
        <f t="shared" si="481"/>
        <v/>
      </c>
      <c r="AZ350" s="392" t="str">
        <f t="shared" si="482"/>
        <v/>
      </c>
      <c r="BA350" s="392" t="str">
        <f t="shared" si="483"/>
        <v/>
      </c>
      <c r="BB350" s="392" t="str">
        <f t="shared" si="484"/>
        <v/>
      </c>
      <c r="BC350" s="392" t="str">
        <f t="shared" si="485"/>
        <v/>
      </c>
      <c r="BD350" s="396" t="str">
        <f t="shared" si="486"/>
        <v/>
      </c>
      <c r="BE350" s="386">
        <f t="shared" si="487"/>
        <v>0</v>
      </c>
      <c r="BF350" s="152"/>
      <c r="BG350" s="392">
        <f t="shared" si="488"/>
        <v>0</v>
      </c>
      <c r="BH350" s="392">
        <f t="shared" si="489"/>
        <v>0</v>
      </c>
      <c r="BI350" s="405">
        <f t="shared" si="490"/>
        <v>0</v>
      </c>
      <c r="BJ350" s="406">
        <f t="shared" si="466"/>
        <v>0</v>
      </c>
      <c r="BK350" s="391" t="str">
        <f t="shared" si="467"/>
        <v>0</v>
      </c>
      <c r="BL350" s="391" t="str">
        <f t="shared" si="468"/>
        <v>0</v>
      </c>
      <c r="BM350" s="405">
        <f t="shared" si="491"/>
        <v>0</v>
      </c>
      <c r="BN350" s="405" t="str">
        <f t="shared" si="492"/>
        <v>0m0</v>
      </c>
      <c r="BO350" s="392">
        <f t="shared" si="493"/>
        <v>0</v>
      </c>
      <c r="BP350" s="392">
        <f t="shared" si="494"/>
        <v>0</v>
      </c>
      <c r="BQ350" s="405">
        <f t="shared" si="495"/>
        <v>0</v>
      </c>
      <c r="BR350" s="406">
        <f t="shared" si="496"/>
        <v>0</v>
      </c>
      <c r="BS350" s="391" t="str">
        <f t="shared" si="497"/>
        <v>0</v>
      </c>
      <c r="BT350" s="391" t="str">
        <f t="shared" si="498"/>
        <v>0</v>
      </c>
      <c r="BU350" s="405">
        <f t="shared" si="499"/>
        <v>0</v>
      </c>
      <c r="BV350" s="405" t="str">
        <f t="shared" si="500"/>
        <v>0m0</v>
      </c>
      <c r="BW350" s="392">
        <f t="shared" si="501"/>
        <v>0</v>
      </c>
      <c r="BX350" s="392">
        <f t="shared" si="502"/>
        <v>0</v>
      </c>
      <c r="BY350" s="405">
        <f t="shared" si="503"/>
        <v>0</v>
      </c>
      <c r="BZ350" s="406">
        <f t="shared" si="504"/>
        <v>0</v>
      </c>
      <c r="CA350" s="391" t="str">
        <f t="shared" si="505"/>
        <v>0</v>
      </c>
      <c r="CB350" s="391" t="str">
        <f t="shared" si="506"/>
        <v>0</v>
      </c>
      <c r="CC350" s="405">
        <f t="shared" si="507"/>
        <v>0</v>
      </c>
      <c r="CD350" s="405" t="str">
        <f t="shared" si="508"/>
        <v>0m0</v>
      </c>
      <c r="CE350" s="392">
        <f t="shared" si="509"/>
        <v>0</v>
      </c>
      <c r="CF350" s="392">
        <f t="shared" si="510"/>
        <v>0</v>
      </c>
      <c r="CG350" s="405">
        <f t="shared" si="511"/>
        <v>0</v>
      </c>
      <c r="CH350" s="406">
        <f t="shared" si="512"/>
        <v>0</v>
      </c>
      <c r="CI350" s="391" t="str">
        <f t="shared" si="513"/>
        <v>0</v>
      </c>
      <c r="CJ350" s="391" t="str">
        <f t="shared" si="514"/>
        <v>0</v>
      </c>
      <c r="CK350" s="405">
        <f t="shared" si="515"/>
        <v>0</v>
      </c>
      <c r="CL350" s="405" t="str">
        <f t="shared" si="516"/>
        <v>0m0</v>
      </c>
      <c r="CM350" s="392">
        <f t="shared" si="517"/>
        <v>0</v>
      </c>
      <c r="CN350" s="392">
        <f t="shared" si="518"/>
        <v>0</v>
      </c>
      <c r="CO350" s="405">
        <f t="shared" si="519"/>
        <v>0</v>
      </c>
      <c r="CP350" s="406">
        <f t="shared" si="520"/>
        <v>0</v>
      </c>
      <c r="CQ350" s="391" t="str">
        <f t="shared" si="521"/>
        <v>0</v>
      </c>
      <c r="CR350" s="391" t="str">
        <f t="shared" si="522"/>
        <v>0</v>
      </c>
      <c r="CS350" s="405">
        <f t="shared" si="523"/>
        <v>0</v>
      </c>
      <c r="CT350" s="405" t="str">
        <f t="shared" si="524"/>
        <v>0m0</v>
      </c>
      <c r="CU350" s="405">
        <f t="shared" si="525"/>
        <v>0</v>
      </c>
      <c r="CV350" s="405">
        <f t="shared" si="526"/>
        <v>0</v>
      </c>
      <c r="CW350" s="405">
        <f t="shared" si="527"/>
        <v>0</v>
      </c>
      <c r="CX350" s="405">
        <f t="shared" si="528"/>
        <v>0</v>
      </c>
      <c r="CY350" s="405">
        <f t="shared" si="529"/>
        <v>0</v>
      </c>
      <c r="CZ350" s="405" t="str">
        <f t="shared" si="530"/>
        <v/>
      </c>
      <c r="DA350" s="405" t="str">
        <f t="shared" si="531"/>
        <v/>
      </c>
      <c r="DB350" s="405" t="str">
        <f t="shared" si="532"/>
        <v/>
      </c>
      <c r="DC350" s="405" t="str">
        <f t="shared" si="533"/>
        <v/>
      </c>
      <c r="DD350" s="405" t="str">
        <f t="shared" si="534"/>
        <v/>
      </c>
      <c r="DE350" s="405"/>
      <c r="DG350" s="405" t="str">
        <f t="shared" si="535"/>
        <v/>
      </c>
      <c r="DH350" s="405" t="str">
        <f t="shared" si="536"/>
        <v/>
      </c>
      <c r="DI350" s="405">
        <f t="shared" si="537"/>
        <v>0</v>
      </c>
      <c r="DJ350" s="405" t="str">
        <f t="shared" si="538"/>
        <v/>
      </c>
      <c r="DK350" s="405" t="str">
        <f t="shared" si="539"/>
        <v/>
      </c>
      <c r="DL350" s="405" t="str">
        <f t="shared" si="540"/>
        <v/>
      </c>
      <c r="DM350" s="405" t="str">
        <f t="shared" si="541"/>
        <v/>
      </c>
      <c r="DN350" s="405" t="str">
        <f t="shared" si="542"/>
        <v/>
      </c>
      <c r="DO350" s="405" t="str">
        <f t="shared" si="543"/>
        <v/>
      </c>
      <c r="DS350" s="386">
        <f t="shared" si="546"/>
        <v>0</v>
      </c>
      <c r="DT350" s="386">
        <f t="shared" si="544"/>
        <v>0</v>
      </c>
      <c r="DU350" s="404">
        <f t="shared" si="545"/>
        <v>0</v>
      </c>
    </row>
    <row r="351" spans="1:125" s="404" customFormat="1" ht="18" hidden="1" customHeight="1">
      <c r="A351" s="140" t="str">
        <f t="shared" si="469"/>
        <v/>
      </c>
      <c r="B351" s="153"/>
      <c r="C351" s="31" t="str">
        <f>IF(B351="","",VLOOKUP(B351,学連登録!$C$2:$G$3000,2,FALSE))</f>
        <v/>
      </c>
      <c r="D351" s="32" t="str">
        <f>IF(B351="","",VLOOKUP(B351,学連登録!$C$2:$G$3000,3,FALSE))</f>
        <v/>
      </c>
      <c r="E351" s="33" t="str">
        <f>IF(B351="","",VLOOKUP(B351,学連登録!$C$2:$G$3000,4,FALSE))</f>
        <v/>
      </c>
      <c r="F351" s="376" t="str">
        <f>IF(B351="","",VLOOKUP(B351,学連登録!$C$2:$I$3000,7,FALSE))</f>
        <v/>
      </c>
      <c r="G351" s="154"/>
      <c r="H351" s="915"/>
      <c r="I351" s="916"/>
      <c r="J351" s="155"/>
      <c r="K351" s="887"/>
      <c r="L351" s="888"/>
      <c r="M351" s="155"/>
      <c r="N351" s="881"/>
      <c r="O351" s="882"/>
      <c r="P351" s="154"/>
      <c r="Q351" s="887"/>
      <c r="R351" s="888"/>
      <c r="S351" s="154"/>
      <c r="T351" s="887"/>
      <c r="U351" s="888"/>
      <c r="V351" s="101" t="str">
        <f>IF(B351="","",VLOOKUP(B351,学連登録!$C$2:$H$3000,6,FALSE))</f>
        <v/>
      </c>
      <c r="W351" s="370"/>
      <c r="X351" s="152"/>
      <c r="Y351" s="116" t="str">
        <f t="shared" si="547"/>
        <v/>
      </c>
      <c r="Z351" s="97" t="str">
        <f>IF(G351="","",VLOOKUP(G351,種目名!$O$5:$T$104,3,0))</f>
        <v/>
      </c>
      <c r="AA351" s="98" t="str">
        <f>IF(J351="","",VLOOKUP(J351,種目名!$O$5:$T$104,3,0))</f>
        <v/>
      </c>
      <c r="AB351" s="117" t="str">
        <f>IF(M351="","",VLOOKUP(M351,種目名!$O$5:$T$104,3,0))</f>
        <v/>
      </c>
      <c r="AC351" s="117" t="str">
        <f>IF(P351="","",VLOOKUP(AF351,種目名!$O$5:$T$104,3,0))</f>
        <v/>
      </c>
      <c r="AD351" s="118" t="str">
        <f>IF(S351="","",VLOOKUP(AI351,種目名!$O$5:$T$104,3,0))</f>
        <v/>
      </c>
      <c r="AE351" s="115">
        <f t="shared" si="548"/>
        <v>0</v>
      </c>
      <c r="AF351" s="152" t="str">
        <f t="shared" si="549"/>
        <v/>
      </c>
      <c r="AG351" s="152" t="str">
        <f t="shared" si="550"/>
        <v/>
      </c>
      <c r="AH351" s="115">
        <f t="shared" si="551"/>
        <v>0</v>
      </c>
      <c r="AI351" s="152" t="str">
        <f t="shared" si="552"/>
        <v/>
      </c>
      <c r="AJ351" s="152" t="str">
        <f t="shared" si="553"/>
        <v/>
      </c>
      <c r="AK351" s="383"/>
      <c r="AL351" s="166">
        <f t="shared" si="470"/>
        <v>0</v>
      </c>
      <c r="AM351" s="392">
        <f t="shared" si="471"/>
        <v>0</v>
      </c>
      <c r="AN351" s="392">
        <f>COUNTIF($B$12:B351,B351)</f>
        <v>0</v>
      </c>
      <c r="AO351" s="392"/>
      <c r="AP351" s="392" t="str">
        <f t="shared" si="472"/>
        <v/>
      </c>
      <c r="AQ351" s="392" t="str">
        <f t="shared" si="473"/>
        <v/>
      </c>
      <c r="AR351" s="392" t="str">
        <f t="shared" si="474"/>
        <v/>
      </c>
      <c r="AS351" s="392" t="str">
        <f t="shared" si="475"/>
        <v/>
      </c>
      <c r="AT351" s="392">
        <f t="shared" si="476"/>
        <v>0</v>
      </c>
      <c r="AU351" s="392" t="str">
        <f t="shared" si="477"/>
        <v/>
      </c>
      <c r="AV351" s="392" t="str">
        <f t="shared" si="478"/>
        <v/>
      </c>
      <c r="AW351" s="392" t="str">
        <f t="shared" si="479"/>
        <v/>
      </c>
      <c r="AX351" s="392" t="str">
        <f t="shared" si="480"/>
        <v/>
      </c>
      <c r="AY351" s="392" t="str">
        <f t="shared" si="481"/>
        <v/>
      </c>
      <c r="AZ351" s="392" t="str">
        <f t="shared" si="482"/>
        <v/>
      </c>
      <c r="BA351" s="392" t="str">
        <f t="shared" si="483"/>
        <v/>
      </c>
      <c r="BB351" s="392" t="str">
        <f t="shared" si="484"/>
        <v/>
      </c>
      <c r="BC351" s="392" t="str">
        <f t="shared" si="485"/>
        <v/>
      </c>
      <c r="BD351" s="396" t="str">
        <f t="shared" si="486"/>
        <v/>
      </c>
      <c r="BE351" s="386">
        <f t="shared" si="487"/>
        <v>0</v>
      </c>
      <c r="BF351" s="152"/>
      <c r="BG351" s="392">
        <f t="shared" si="488"/>
        <v>0</v>
      </c>
      <c r="BH351" s="392">
        <f t="shared" si="489"/>
        <v>0</v>
      </c>
      <c r="BI351" s="405">
        <f t="shared" si="490"/>
        <v>0</v>
      </c>
      <c r="BJ351" s="406">
        <f t="shared" si="466"/>
        <v>0</v>
      </c>
      <c r="BK351" s="391" t="str">
        <f t="shared" si="467"/>
        <v>0</v>
      </c>
      <c r="BL351" s="391" t="str">
        <f t="shared" si="468"/>
        <v>0</v>
      </c>
      <c r="BM351" s="405">
        <f t="shared" si="491"/>
        <v>0</v>
      </c>
      <c r="BN351" s="405" t="str">
        <f t="shared" si="492"/>
        <v>0m0</v>
      </c>
      <c r="BO351" s="392">
        <f t="shared" si="493"/>
        <v>0</v>
      </c>
      <c r="BP351" s="392">
        <f t="shared" si="494"/>
        <v>0</v>
      </c>
      <c r="BQ351" s="405">
        <f t="shared" si="495"/>
        <v>0</v>
      </c>
      <c r="BR351" s="406">
        <f t="shared" si="496"/>
        <v>0</v>
      </c>
      <c r="BS351" s="391" t="str">
        <f t="shared" si="497"/>
        <v>0</v>
      </c>
      <c r="BT351" s="391" t="str">
        <f t="shared" si="498"/>
        <v>0</v>
      </c>
      <c r="BU351" s="405">
        <f t="shared" si="499"/>
        <v>0</v>
      </c>
      <c r="BV351" s="405" t="str">
        <f t="shared" si="500"/>
        <v>0m0</v>
      </c>
      <c r="BW351" s="392">
        <f t="shared" si="501"/>
        <v>0</v>
      </c>
      <c r="BX351" s="392">
        <f t="shared" si="502"/>
        <v>0</v>
      </c>
      <c r="BY351" s="405">
        <f t="shared" si="503"/>
        <v>0</v>
      </c>
      <c r="BZ351" s="406">
        <f t="shared" si="504"/>
        <v>0</v>
      </c>
      <c r="CA351" s="391" t="str">
        <f t="shared" si="505"/>
        <v>0</v>
      </c>
      <c r="CB351" s="391" t="str">
        <f t="shared" si="506"/>
        <v>0</v>
      </c>
      <c r="CC351" s="405">
        <f t="shared" si="507"/>
        <v>0</v>
      </c>
      <c r="CD351" s="405" t="str">
        <f t="shared" si="508"/>
        <v>0m0</v>
      </c>
      <c r="CE351" s="392">
        <f t="shared" si="509"/>
        <v>0</v>
      </c>
      <c r="CF351" s="392">
        <f t="shared" si="510"/>
        <v>0</v>
      </c>
      <c r="CG351" s="405">
        <f t="shared" si="511"/>
        <v>0</v>
      </c>
      <c r="CH351" s="406">
        <f t="shared" si="512"/>
        <v>0</v>
      </c>
      <c r="CI351" s="391" t="str">
        <f t="shared" si="513"/>
        <v>0</v>
      </c>
      <c r="CJ351" s="391" t="str">
        <f t="shared" si="514"/>
        <v>0</v>
      </c>
      <c r="CK351" s="405">
        <f t="shared" si="515"/>
        <v>0</v>
      </c>
      <c r="CL351" s="405" t="str">
        <f t="shared" si="516"/>
        <v>0m0</v>
      </c>
      <c r="CM351" s="392">
        <f t="shared" si="517"/>
        <v>0</v>
      </c>
      <c r="CN351" s="392">
        <f t="shared" si="518"/>
        <v>0</v>
      </c>
      <c r="CO351" s="405">
        <f t="shared" si="519"/>
        <v>0</v>
      </c>
      <c r="CP351" s="406">
        <f t="shared" si="520"/>
        <v>0</v>
      </c>
      <c r="CQ351" s="391" t="str">
        <f t="shared" si="521"/>
        <v>0</v>
      </c>
      <c r="CR351" s="391" t="str">
        <f t="shared" si="522"/>
        <v>0</v>
      </c>
      <c r="CS351" s="405">
        <f t="shared" si="523"/>
        <v>0</v>
      </c>
      <c r="CT351" s="405" t="str">
        <f t="shared" si="524"/>
        <v>0m0</v>
      </c>
      <c r="CU351" s="405">
        <f t="shared" si="525"/>
        <v>0</v>
      </c>
      <c r="CV351" s="405">
        <f t="shared" si="526"/>
        <v>0</v>
      </c>
      <c r="CW351" s="405">
        <f t="shared" si="527"/>
        <v>0</v>
      </c>
      <c r="CX351" s="405">
        <f t="shared" si="528"/>
        <v>0</v>
      </c>
      <c r="CY351" s="405">
        <f t="shared" si="529"/>
        <v>0</v>
      </c>
      <c r="CZ351" s="405" t="str">
        <f t="shared" si="530"/>
        <v/>
      </c>
      <c r="DA351" s="405" t="str">
        <f t="shared" si="531"/>
        <v/>
      </c>
      <c r="DB351" s="405" t="str">
        <f t="shared" si="532"/>
        <v/>
      </c>
      <c r="DC351" s="405" t="str">
        <f t="shared" si="533"/>
        <v/>
      </c>
      <c r="DD351" s="405" t="str">
        <f t="shared" si="534"/>
        <v/>
      </c>
      <c r="DE351" s="405"/>
      <c r="DG351" s="405" t="str">
        <f t="shared" si="535"/>
        <v/>
      </c>
      <c r="DH351" s="405" t="str">
        <f t="shared" si="536"/>
        <v/>
      </c>
      <c r="DI351" s="405">
        <f t="shared" si="537"/>
        <v>0</v>
      </c>
      <c r="DJ351" s="405" t="str">
        <f t="shared" si="538"/>
        <v/>
      </c>
      <c r="DK351" s="405" t="str">
        <f t="shared" si="539"/>
        <v/>
      </c>
      <c r="DL351" s="405" t="str">
        <f t="shared" si="540"/>
        <v/>
      </c>
      <c r="DM351" s="405" t="str">
        <f t="shared" si="541"/>
        <v/>
      </c>
      <c r="DN351" s="405" t="str">
        <f t="shared" si="542"/>
        <v/>
      </c>
      <c r="DO351" s="405" t="str">
        <f t="shared" si="543"/>
        <v/>
      </c>
      <c r="DS351" s="386">
        <f t="shared" si="546"/>
        <v>0</v>
      </c>
      <c r="DT351" s="386">
        <f t="shared" si="544"/>
        <v>0</v>
      </c>
      <c r="DU351" s="404">
        <f t="shared" si="545"/>
        <v>0</v>
      </c>
    </row>
    <row r="352" spans="1:125" s="404" customFormat="1" ht="18" hidden="1" customHeight="1">
      <c r="A352" s="140" t="str">
        <f t="shared" si="469"/>
        <v/>
      </c>
      <c r="B352" s="153"/>
      <c r="C352" s="31" t="str">
        <f>IF(B352="","",VLOOKUP(B352,学連登録!$C$2:$G$3000,2,FALSE))</f>
        <v/>
      </c>
      <c r="D352" s="32" t="str">
        <f>IF(B352="","",VLOOKUP(B352,学連登録!$C$2:$G$3000,3,FALSE))</f>
        <v/>
      </c>
      <c r="E352" s="33" t="str">
        <f>IF(B352="","",VLOOKUP(B352,学連登録!$C$2:$G$3000,4,FALSE))</f>
        <v/>
      </c>
      <c r="F352" s="376" t="str">
        <f>IF(B352="","",VLOOKUP(B352,学連登録!$C$2:$I$3000,7,FALSE))</f>
        <v/>
      </c>
      <c r="G352" s="154"/>
      <c r="H352" s="915"/>
      <c r="I352" s="916"/>
      <c r="J352" s="155"/>
      <c r="K352" s="887"/>
      <c r="L352" s="888"/>
      <c r="M352" s="155"/>
      <c r="N352" s="881"/>
      <c r="O352" s="882"/>
      <c r="P352" s="154"/>
      <c r="Q352" s="887"/>
      <c r="R352" s="888"/>
      <c r="S352" s="154"/>
      <c r="T352" s="887"/>
      <c r="U352" s="888"/>
      <c r="V352" s="101" t="str">
        <f>IF(B352="","",VLOOKUP(B352,学連登録!$C$2:$H$3000,6,FALSE))</f>
        <v/>
      </c>
      <c r="W352" s="370"/>
      <c r="X352" s="152"/>
      <c r="Y352" s="116" t="str">
        <f t="shared" si="547"/>
        <v/>
      </c>
      <c r="Z352" s="97" t="str">
        <f>IF(G352="","",VLOOKUP(G352,種目名!$O$5:$T$104,3,0))</f>
        <v/>
      </c>
      <c r="AA352" s="98" t="str">
        <f>IF(J352="","",VLOOKUP(J352,種目名!$O$5:$T$104,3,0))</f>
        <v/>
      </c>
      <c r="AB352" s="117" t="str">
        <f>IF(M352="","",VLOOKUP(M352,種目名!$O$5:$T$104,3,0))</f>
        <v/>
      </c>
      <c r="AC352" s="117" t="str">
        <f>IF(P352="","",VLOOKUP(AF352,種目名!$O$5:$T$104,3,0))</f>
        <v/>
      </c>
      <c r="AD352" s="118" t="str">
        <f>IF(S352="","",VLOOKUP(AI352,種目名!$O$5:$T$104,3,0))</f>
        <v/>
      </c>
      <c r="AE352" s="115">
        <f t="shared" si="548"/>
        <v>0</v>
      </c>
      <c r="AF352" s="152" t="str">
        <f t="shared" si="549"/>
        <v/>
      </c>
      <c r="AG352" s="152" t="str">
        <f t="shared" si="550"/>
        <v/>
      </c>
      <c r="AH352" s="115">
        <f t="shared" si="551"/>
        <v>0</v>
      </c>
      <c r="AI352" s="152" t="str">
        <f t="shared" si="552"/>
        <v/>
      </c>
      <c r="AJ352" s="152" t="str">
        <f t="shared" si="553"/>
        <v/>
      </c>
      <c r="AK352" s="383"/>
      <c r="AL352" s="166">
        <f t="shared" si="470"/>
        <v>0</v>
      </c>
      <c r="AM352" s="392">
        <f t="shared" si="471"/>
        <v>0</v>
      </c>
      <c r="AN352" s="392">
        <f>COUNTIF($B$12:B352,B352)</f>
        <v>0</v>
      </c>
      <c r="AO352" s="392"/>
      <c r="AP352" s="392" t="str">
        <f t="shared" si="472"/>
        <v/>
      </c>
      <c r="AQ352" s="392" t="str">
        <f t="shared" si="473"/>
        <v/>
      </c>
      <c r="AR352" s="392" t="str">
        <f t="shared" si="474"/>
        <v/>
      </c>
      <c r="AS352" s="392" t="str">
        <f t="shared" si="475"/>
        <v/>
      </c>
      <c r="AT352" s="392">
        <f t="shared" si="476"/>
        <v>0</v>
      </c>
      <c r="AU352" s="392" t="str">
        <f t="shared" si="477"/>
        <v/>
      </c>
      <c r="AV352" s="392" t="str">
        <f t="shared" si="478"/>
        <v/>
      </c>
      <c r="AW352" s="392" t="str">
        <f t="shared" si="479"/>
        <v/>
      </c>
      <c r="AX352" s="392" t="str">
        <f t="shared" si="480"/>
        <v/>
      </c>
      <c r="AY352" s="392" t="str">
        <f t="shared" si="481"/>
        <v/>
      </c>
      <c r="AZ352" s="392" t="str">
        <f t="shared" si="482"/>
        <v/>
      </c>
      <c r="BA352" s="392" t="str">
        <f t="shared" si="483"/>
        <v/>
      </c>
      <c r="BB352" s="392" t="str">
        <f t="shared" si="484"/>
        <v/>
      </c>
      <c r="BC352" s="392" t="str">
        <f t="shared" si="485"/>
        <v/>
      </c>
      <c r="BD352" s="396" t="str">
        <f t="shared" si="486"/>
        <v/>
      </c>
      <c r="BE352" s="386">
        <f t="shared" si="487"/>
        <v>0</v>
      </c>
      <c r="BF352" s="152"/>
      <c r="BG352" s="392">
        <f t="shared" si="488"/>
        <v>0</v>
      </c>
      <c r="BH352" s="392">
        <f t="shared" si="489"/>
        <v>0</v>
      </c>
      <c r="BI352" s="405">
        <f t="shared" si="490"/>
        <v>0</v>
      </c>
      <c r="BJ352" s="406">
        <f t="shared" si="466"/>
        <v>0</v>
      </c>
      <c r="BK352" s="391" t="str">
        <f t="shared" si="467"/>
        <v>0</v>
      </c>
      <c r="BL352" s="391" t="str">
        <f t="shared" si="468"/>
        <v>0</v>
      </c>
      <c r="BM352" s="405">
        <f t="shared" si="491"/>
        <v>0</v>
      </c>
      <c r="BN352" s="405" t="str">
        <f t="shared" si="492"/>
        <v>0m0</v>
      </c>
      <c r="BO352" s="392">
        <f t="shared" si="493"/>
        <v>0</v>
      </c>
      <c r="BP352" s="392">
        <f t="shared" si="494"/>
        <v>0</v>
      </c>
      <c r="BQ352" s="405">
        <f t="shared" si="495"/>
        <v>0</v>
      </c>
      <c r="BR352" s="406">
        <f t="shared" si="496"/>
        <v>0</v>
      </c>
      <c r="BS352" s="391" t="str">
        <f t="shared" si="497"/>
        <v>0</v>
      </c>
      <c r="BT352" s="391" t="str">
        <f t="shared" si="498"/>
        <v>0</v>
      </c>
      <c r="BU352" s="405">
        <f t="shared" si="499"/>
        <v>0</v>
      </c>
      <c r="BV352" s="405" t="str">
        <f t="shared" si="500"/>
        <v>0m0</v>
      </c>
      <c r="BW352" s="392">
        <f t="shared" si="501"/>
        <v>0</v>
      </c>
      <c r="BX352" s="392">
        <f t="shared" si="502"/>
        <v>0</v>
      </c>
      <c r="BY352" s="405">
        <f t="shared" si="503"/>
        <v>0</v>
      </c>
      <c r="BZ352" s="406">
        <f t="shared" si="504"/>
        <v>0</v>
      </c>
      <c r="CA352" s="391" t="str">
        <f t="shared" si="505"/>
        <v>0</v>
      </c>
      <c r="CB352" s="391" t="str">
        <f t="shared" si="506"/>
        <v>0</v>
      </c>
      <c r="CC352" s="405">
        <f t="shared" si="507"/>
        <v>0</v>
      </c>
      <c r="CD352" s="405" t="str">
        <f t="shared" si="508"/>
        <v>0m0</v>
      </c>
      <c r="CE352" s="392">
        <f t="shared" si="509"/>
        <v>0</v>
      </c>
      <c r="CF352" s="392">
        <f t="shared" si="510"/>
        <v>0</v>
      </c>
      <c r="CG352" s="405">
        <f t="shared" si="511"/>
        <v>0</v>
      </c>
      <c r="CH352" s="406">
        <f t="shared" si="512"/>
        <v>0</v>
      </c>
      <c r="CI352" s="391" t="str">
        <f t="shared" si="513"/>
        <v>0</v>
      </c>
      <c r="CJ352" s="391" t="str">
        <f t="shared" si="514"/>
        <v>0</v>
      </c>
      <c r="CK352" s="405">
        <f t="shared" si="515"/>
        <v>0</v>
      </c>
      <c r="CL352" s="405" t="str">
        <f t="shared" si="516"/>
        <v>0m0</v>
      </c>
      <c r="CM352" s="392">
        <f t="shared" si="517"/>
        <v>0</v>
      </c>
      <c r="CN352" s="392">
        <f t="shared" si="518"/>
        <v>0</v>
      </c>
      <c r="CO352" s="405">
        <f t="shared" si="519"/>
        <v>0</v>
      </c>
      <c r="CP352" s="406">
        <f t="shared" si="520"/>
        <v>0</v>
      </c>
      <c r="CQ352" s="391" t="str">
        <f t="shared" si="521"/>
        <v>0</v>
      </c>
      <c r="CR352" s="391" t="str">
        <f t="shared" si="522"/>
        <v>0</v>
      </c>
      <c r="CS352" s="405">
        <f t="shared" si="523"/>
        <v>0</v>
      </c>
      <c r="CT352" s="405" t="str">
        <f t="shared" si="524"/>
        <v>0m0</v>
      </c>
      <c r="CU352" s="405">
        <f t="shared" si="525"/>
        <v>0</v>
      </c>
      <c r="CV352" s="405">
        <f t="shared" si="526"/>
        <v>0</v>
      </c>
      <c r="CW352" s="405">
        <f t="shared" si="527"/>
        <v>0</v>
      </c>
      <c r="CX352" s="405">
        <f t="shared" si="528"/>
        <v>0</v>
      </c>
      <c r="CY352" s="405">
        <f t="shared" si="529"/>
        <v>0</v>
      </c>
      <c r="CZ352" s="405" t="str">
        <f t="shared" si="530"/>
        <v/>
      </c>
      <c r="DA352" s="405" t="str">
        <f t="shared" si="531"/>
        <v/>
      </c>
      <c r="DB352" s="405" t="str">
        <f t="shared" si="532"/>
        <v/>
      </c>
      <c r="DC352" s="405" t="str">
        <f t="shared" si="533"/>
        <v/>
      </c>
      <c r="DD352" s="405" t="str">
        <f t="shared" si="534"/>
        <v/>
      </c>
      <c r="DE352" s="405"/>
      <c r="DG352" s="405" t="str">
        <f t="shared" si="535"/>
        <v/>
      </c>
      <c r="DH352" s="405" t="str">
        <f t="shared" si="536"/>
        <v/>
      </c>
      <c r="DI352" s="405">
        <f t="shared" si="537"/>
        <v>0</v>
      </c>
      <c r="DJ352" s="405" t="str">
        <f t="shared" si="538"/>
        <v/>
      </c>
      <c r="DK352" s="405" t="str">
        <f t="shared" si="539"/>
        <v/>
      </c>
      <c r="DL352" s="405" t="str">
        <f t="shared" si="540"/>
        <v/>
      </c>
      <c r="DM352" s="405" t="str">
        <f t="shared" si="541"/>
        <v/>
      </c>
      <c r="DN352" s="405" t="str">
        <f t="shared" si="542"/>
        <v/>
      </c>
      <c r="DO352" s="405" t="str">
        <f t="shared" si="543"/>
        <v/>
      </c>
      <c r="DS352" s="386">
        <f t="shared" si="546"/>
        <v>0</v>
      </c>
      <c r="DT352" s="386">
        <f t="shared" si="544"/>
        <v>0</v>
      </c>
      <c r="DU352" s="404">
        <f t="shared" si="545"/>
        <v>0</v>
      </c>
    </row>
    <row r="353" spans="1:125" s="404" customFormat="1" ht="18" hidden="1" customHeight="1">
      <c r="A353" s="140" t="str">
        <f t="shared" si="469"/>
        <v/>
      </c>
      <c r="B353" s="153"/>
      <c r="C353" s="31" t="str">
        <f>IF(B353="","",VLOOKUP(B353,学連登録!$C$2:$G$3000,2,FALSE))</f>
        <v/>
      </c>
      <c r="D353" s="32" t="str">
        <f>IF(B353="","",VLOOKUP(B353,学連登録!$C$2:$G$3000,3,FALSE))</f>
        <v/>
      </c>
      <c r="E353" s="33" t="str">
        <f>IF(B353="","",VLOOKUP(B353,学連登録!$C$2:$G$3000,4,FALSE))</f>
        <v/>
      </c>
      <c r="F353" s="376" t="str">
        <f>IF(B353="","",VLOOKUP(B353,学連登録!$C$2:$I$3000,7,FALSE))</f>
        <v/>
      </c>
      <c r="G353" s="154"/>
      <c r="H353" s="915"/>
      <c r="I353" s="916"/>
      <c r="J353" s="155"/>
      <c r="K353" s="887"/>
      <c r="L353" s="888"/>
      <c r="M353" s="155"/>
      <c r="N353" s="881"/>
      <c r="O353" s="882"/>
      <c r="P353" s="154"/>
      <c r="Q353" s="887"/>
      <c r="R353" s="888"/>
      <c r="S353" s="154"/>
      <c r="T353" s="887"/>
      <c r="U353" s="888"/>
      <c r="V353" s="101" t="str">
        <f>IF(B353="","",VLOOKUP(B353,学連登録!$C$2:$H$3000,6,FALSE))</f>
        <v/>
      </c>
      <c r="W353" s="370"/>
      <c r="X353" s="152"/>
      <c r="Y353" s="116" t="str">
        <f t="shared" si="547"/>
        <v/>
      </c>
      <c r="Z353" s="97" t="str">
        <f>IF(G353="","",VLOOKUP(G353,種目名!$O$5:$T$104,3,0))</f>
        <v/>
      </c>
      <c r="AA353" s="98" t="str">
        <f>IF(J353="","",VLOOKUP(J353,種目名!$O$5:$T$104,3,0))</f>
        <v/>
      </c>
      <c r="AB353" s="117" t="str">
        <f>IF(M353="","",VLOOKUP(M353,種目名!$O$5:$T$104,3,0))</f>
        <v/>
      </c>
      <c r="AC353" s="117" t="str">
        <f>IF(P353="","",VLOOKUP(AF353,種目名!$O$5:$T$104,3,0))</f>
        <v/>
      </c>
      <c r="AD353" s="118" t="str">
        <f>IF(S353="","",VLOOKUP(AI353,種目名!$O$5:$T$104,3,0))</f>
        <v/>
      </c>
      <c r="AE353" s="115">
        <f t="shared" si="548"/>
        <v>0</v>
      </c>
      <c r="AF353" s="152" t="str">
        <f t="shared" si="549"/>
        <v/>
      </c>
      <c r="AG353" s="152" t="str">
        <f t="shared" si="550"/>
        <v/>
      </c>
      <c r="AH353" s="115">
        <f t="shared" si="551"/>
        <v>0</v>
      </c>
      <c r="AI353" s="152" t="str">
        <f t="shared" si="552"/>
        <v/>
      </c>
      <c r="AJ353" s="152" t="str">
        <f t="shared" si="553"/>
        <v/>
      </c>
      <c r="AK353" s="383"/>
      <c r="AL353" s="166">
        <f t="shared" si="470"/>
        <v>0</v>
      </c>
      <c r="AM353" s="392">
        <f t="shared" si="471"/>
        <v>0</v>
      </c>
      <c r="AN353" s="392">
        <f>COUNTIF($B$12:B353,B353)</f>
        <v>0</v>
      </c>
      <c r="AO353" s="392"/>
      <c r="AP353" s="392" t="str">
        <f t="shared" si="472"/>
        <v/>
      </c>
      <c r="AQ353" s="392" t="str">
        <f t="shared" si="473"/>
        <v/>
      </c>
      <c r="AR353" s="392" t="str">
        <f t="shared" si="474"/>
        <v/>
      </c>
      <c r="AS353" s="392" t="str">
        <f t="shared" si="475"/>
        <v/>
      </c>
      <c r="AT353" s="392">
        <f t="shared" si="476"/>
        <v>0</v>
      </c>
      <c r="AU353" s="392" t="str">
        <f t="shared" si="477"/>
        <v/>
      </c>
      <c r="AV353" s="392" t="str">
        <f t="shared" si="478"/>
        <v/>
      </c>
      <c r="AW353" s="392" t="str">
        <f t="shared" si="479"/>
        <v/>
      </c>
      <c r="AX353" s="392" t="str">
        <f t="shared" si="480"/>
        <v/>
      </c>
      <c r="AY353" s="392" t="str">
        <f t="shared" si="481"/>
        <v/>
      </c>
      <c r="AZ353" s="392" t="str">
        <f t="shared" si="482"/>
        <v/>
      </c>
      <c r="BA353" s="392" t="str">
        <f t="shared" si="483"/>
        <v/>
      </c>
      <c r="BB353" s="392" t="str">
        <f t="shared" si="484"/>
        <v/>
      </c>
      <c r="BC353" s="392" t="str">
        <f t="shared" si="485"/>
        <v/>
      </c>
      <c r="BD353" s="396" t="str">
        <f t="shared" si="486"/>
        <v/>
      </c>
      <c r="BE353" s="386">
        <f t="shared" si="487"/>
        <v>0</v>
      </c>
      <c r="BF353" s="152"/>
      <c r="BG353" s="392">
        <f t="shared" si="488"/>
        <v>0</v>
      </c>
      <c r="BH353" s="392">
        <f t="shared" si="489"/>
        <v>0</v>
      </c>
      <c r="BI353" s="405">
        <f t="shared" si="490"/>
        <v>0</v>
      </c>
      <c r="BJ353" s="406">
        <f t="shared" si="466"/>
        <v>0</v>
      </c>
      <c r="BK353" s="391" t="str">
        <f t="shared" si="467"/>
        <v>0</v>
      </c>
      <c r="BL353" s="391" t="str">
        <f t="shared" si="468"/>
        <v>0</v>
      </c>
      <c r="BM353" s="405">
        <f t="shared" si="491"/>
        <v>0</v>
      </c>
      <c r="BN353" s="405" t="str">
        <f t="shared" si="492"/>
        <v>0m0</v>
      </c>
      <c r="BO353" s="392">
        <f t="shared" si="493"/>
        <v>0</v>
      </c>
      <c r="BP353" s="392">
        <f t="shared" si="494"/>
        <v>0</v>
      </c>
      <c r="BQ353" s="405">
        <f t="shared" si="495"/>
        <v>0</v>
      </c>
      <c r="BR353" s="406">
        <f t="shared" si="496"/>
        <v>0</v>
      </c>
      <c r="BS353" s="391" t="str">
        <f t="shared" si="497"/>
        <v>0</v>
      </c>
      <c r="BT353" s="391" t="str">
        <f t="shared" si="498"/>
        <v>0</v>
      </c>
      <c r="BU353" s="405">
        <f t="shared" si="499"/>
        <v>0</v>
      </c>
      <c r="BV353" s="405" t="str">
        <f t="shared" si="500"/>
        <v>0m0</v>
      </c>
      <c r="BW353" s="392">
        <f t="shared" si="501"/>
        <v>0</v>
      </c>
      <c r="BX353" s="392">
        <f t="shared" si="502"/>
        <v>0</v>
      </c>
      <c r="BY353" s="405">
        <f t="shared" si="503"/>
        <v>0</v>
      </c>
      <c r="BZ353" s="406">
        <f t="shared" si="504"/>
        <v>0</v>
      </c>
      <c r="CA353" s="391" t="str">
        <f t="shared" si="505"/>
        <v>0</v>
      </c>
      <c r="CB353" s="391" t="str">
        <f t="shared" si="506"/>
        <v>0</v>
      </c>
      <c r="CC353" s="405">
        <f t="shared" si="507"/>
        <v>0</v>
      </c>
      <c r="CD353" s="405" t="str">
        <f t="shared" si="508"/>
        <v>0m0</v>
      </c>
      <c r="CE353" s="392">
        <f t="shared" si="509"/>
        <v>0</v>
      </c>
      <c r="CF353" s="392">
        <f t="shared" si="510"/>
        <v>0</v>
      </c>
      <c r="CG353" s="405">
        <f t="shared" si="511"/>
        <v>0</v>
      </c>
      <c r="CH353" s="406">
        <f t="shared" si="512"/>
        <v>0</v>
      </c>
      <c r="CI353" s="391" t="str">
        <f t="shared" si="513"/>
        <v>0</v>
      </c>
      <c r="CJ353" s="391" t="str">
        <f t="shared" si="514"/>
        <v>0</v>
      </c>
      <c r="CK353" s="405">
        <f t="shared" si="515"/>
        <v>0</v>
      </c>
      <c r="CL353" s="405" t="str">
        <f t="shared" si="516"/>
        <v>0m0</v>
      </c>
      <c r="CM353" s="392">
        <f t="shared" si="517"/>
        <v>0</v>
      </c>
      <c r="CN353" s="392">
        <f t="shared" si="518"/>
        <v>0</v>
      </c>
      <c r="CO353" s="405">
        <f t="shared" si="519"/>
        <v>0</v>
      </c>
      <c r="CP353" s="406">
        <f t="shared" si="520"/>
        <v>0</v>
      </c>
      <c r="CQ353" s="391" t="str">
        <f t="shared" si="521"/>
        <v>0</v>
      </c>
      <c r="CR353" s="391" t="str">
        <f t="shared" si="522"/>
        <v>0</v>
      </c>
      <c r="CS353" s="405">
        <f t="shared" si="523"/>
        <v>0</v>
      </c>
      <c r="CT353" s="405" t="str">
        <f t="shared" si="524"/>
        <v>0m0</v>
      </c>
      <c r="CU353" s="405">
        <f t="shared" si="525"/>
        <v>0</v>
      </c>
      <c r="CV353" s="405">
        <f t="shared" si="526"/>
        <v>0</v>
      </c>
      <c r="CW353" s="405">
        <f t="shared" si="527"/>
        <v>0</v>
      </c>
      <c r="CX353" s="405">
        <f t="shared" si="528"/>
        <v>0</v>
      </c>
      <c r="CY353" s="405">
        <f t="shared" si="529"/>
        <v>0</v>
      </c>
      <c r="CZ353" s="405" t="str">
        <f t="shared" si="530"/>
        <v/>
      </c>
      <c r="DA353" s="405" t="str">
        <f t="shared" si="531"/>
        <v/>
      </c>
      <c r="DB353" s="405" t="str">
        <f t="shared" si="532"/>
        <v/>
      </c>
      <c r="DC353" s="405" t="str">
        <f t="shared" si="533"/>
        <v/>
      </c>
      <c r="DD353" s="405" t="str">
        <f t="shared" si="534"/>
        <v/>
      </c>
      <c r="DE353" s="405"/>
      <c r="DG353" s="405" t="str">
        <f t="shared" si="535"/>
        <v/>
      </c>
      <c r="DH353" s="405" t="str">
        <f t="shared" si="536"/>
        <v/>
      </c>
      <c r="DI353" s="405">
        <f t="shared" si="537"/>
        <v>0</v>
      </c>
      <c r="DJ353" s="405" t="str">
        <f t="shared" si="538"/>
        <v/>
      </c>
      <c r="DK353" s="405" t="str">
        <f t="shared" si="539"/>
        <v/>
      </c>
      <c r="DL353" s="405" t="str">
        <f t="shared" si="540"/>
        <v/>
      </c>
      <c r="DM353" s="405" t="str">
        <f t="shared" si="541"/>
        <v/>
      </c>
      <c r="DN353" s="405" t="str">
        <f t="shared" si="542"/>
        <v/>
      </c>
      <c r="DO353" s="405" t="str">
        <f t="shared" si="543"/>
        <v/>
      </c>
      <c r="DS353" s="386">
        <f t="shared" si="546"/>
        <v>0</v>
      </c>
      <c r="DT353" s="386">
        <f t="shared" si="544"/>
        <v>0</v>
      </c>
      <c r="DU353" s="404">
        <f t="shared" si="545"/>
        <v>0</v>
      </c>
    </row>
    <row r="354" spans="1:125" s="404" customFormat="1" ht="18" hidden="1" customHeight="1">
      <c r="A354" s="140" t="str">
        <f t="shared" si="469"/>
        <v/>
      </c>
      <c r="B354" s="153"/>
      <c r="C354" s="31" t="str">
        <f>IF(B354="","",VLOOKUP(B354,学連登録!$C$2:$G$3000,2,FALSE))</f>
        <v/>
      </c>
      <c r="D354" s="32" t="str">
        <f>IF(B354="","",VLOOKUP(B354,学連登録!$C$2:$G$3000,3,FALSE))</f>
        <v/>
      </c>
      <c r="E354" s="33" t="str">
        <f>IF(B354="","",VLOOKUP(B354,学連登録!$C$2:$G$3000,4,FALSE))</f>
        <v/>
      </c>
      <c r="F354" s="376" t="str">
        <f>IF(B354="","",VLOOKUP(B354,学連登録!$C$2:$I$3000,7,FALSE))</f>
        <v/>
      </c>
      <c r="G354" s="154"/>
      <c r="H354" s="915"/>
      <c r="I354" s="916"/>
      <c r="J354" s="155"/>
      <c r="K354" s="887"/>
      <c r="L354" s="888"/>
      <c r="M354" s="155"/>
      <c r="N354" s="881"/>
      <c r="O354" s="882"/>
      <c r="P354" s="154"/>
      <c r="Q354" s="887"/>
      <c r="R354" s="888"/>
      <c r="S354" s="154"/>
      <c r="T354" s="887"/>
      <c r="U354" s="888"/>
      <c r="V354" s="101" t="str">
        <f>IF(B354="","",VLOOKUP(B354,学連登録!$C$2:$H$3000,6,FALSE))</f>
        <v/>
      </c>
      <c r="W354" s="370"/>
      <c r="X354" s="152"/>
      <c r="Y354" s="116" t="str">
        <f t="shared" si="547"/>
        <v/>
      </c>
      <c r="Z354" s="97" t="str">
        <f>IF(G354="","",VLOOKUP(G354,種目名!$O$5:$T$104,3,0))</f>
        <v/>
      </c>
      <c r="AA354" s="98" t="str">
        <f>IF(J354="","",VLOOKUP(J354,種目名!$O$5:$T$104,3,0))</f>
        <v/>
      </c>
      <c r="AB354" s="117" t="str">
        <f>IF(M354="","",VLOOKUP(M354,種目名!$O$5:$T$104,3,0))</f>
        <v/>
      </c>
      <c r="AC354" s="117" t="str">
        <f>IF(P354="","",VLOOKUP(AF354,種目名!$O$5:$T$104,3,0))</f>
        <v/>
      </c>
      <c r="AD354" s="118" t="str">
        <f>IF(S354="","",VLOOKUP(AI354,種目名!$O$5:$T$104,3,0))</f>
        <v/>
      </c>
      <c r="AE354" s="115">
        <f t="shared" si="548"/>
        <v>0</v>
      </c>
      <c r="AF354" s="152" t="str">
        <f t="shared" si="549"/>
        <v/>
      </c>
      <c r="AG354" s="152" t="str">
        <f t="shared" si="550"/>
        <v/>
      </c>
      <c r="AH354" s="115">
        <f t="shared" si="551"/>
        <v>0</v>
      </c>
      <c r="AI354" s="152" t="str">
        <f t="shared" si="552"/>
        <v/>
      </c>
      <c r="AJ354" s="152" t="str">
        <f t="shared" si="553"/>
        <v/>
      </c>
      <c r="AK354" s="383"/>
      <c r="AL354" s="166">
        <f t="shared" si="470"/>
        <v>0</v>
      </c>
      <c r="AM354" s="392">
        <f t="shared" si="471"/>
        <v>0</v>
      </c>
      <c r="AN354" s="392">
        <f>COUNTIF($B$12:B354,B354)</f>
        <v>0</v>
      </c>
      <c r="AO354" s="392"/>
      <c r="AP354" s="392" t="str">
        <f t="shared" si="472"/>
        <v/>
      </c>
      <c r="AQ354" s="392" t="str">
        <f t="shared" si="473"/>
        <v/>
      </c>
      <c r="AR354" s="392" t="str">
        <f t="shared" si="474"/>
        <v/>
      </c>
      <c r="AS354" s="392" t="str">
        <f t="shared" si="475"/>
        <v/>
      </c>
      <c r="AT354" s="392">
        <f t="shared" si="476"/>
        <v>0</v>
      </c>
      <c r="AU354" s="392" t="str">
        <f t="shared" si="477"/>
        <v/>
      </c>
      <c r="AV354" s="392" t="str">
        <f t="shared" si="478"/>
        <v/>
      </c>
      <c r="AW354" s="392" t="str">
        <f t="shared" si="479"/>
        <v/>
      </c>
      <c r="AX354" s="392" t="str">
        <f t="shared" si="480"/>
        <v/>
      </c>
      <c r="AY354" s="392" t="str">
        <f t="shared" si="481"/>
        <v/>
      </c>
      <c r="AZ354" s="392" t="str">
        <f t="shared" si="482"/>
        <v/>
      </c>
      <c r="BA354" s="392" t="str">
        <f t="shared" si="483"/>
        <v/>
      </c>
      <c r="BB354" s="392" t="str">
        <f t="shared" si="484"/>
        <v/>
      </c>
      <c r="BC354" s="392" t="str">
        <f t="shared" si="485"/>
        <v/>
      </c>
      <c r="BD354" s="396" t="str">
        <f t="shared" si="486"/>
        <v/>
      </c>
      <c r="BE354" s="386">
        <f t="shared" si="487"/>
        <v>0</v>
      </c>
      <c r="BF354" s="152"/>
      <c r="BG354" s="392">
        <f t="shared" si="488"/>
        <v>0</v>
      </c>
      <c r="BH354" s="392">
        <f t="shared" si="489"/>
        <v>0</v>
      </c>
      <c r="BI354" s="405">
        <f t="shared" si="490"/>
        <v>0</v>
      </c>
      <c r="BJ354" s="406">
        <f t="shared" si="466"/>
        <v>0</v>
      </c>
      <c r="BK354" s="391" t="str">
        <f t="shared" si="467"/>
        <v>0</v>
      </c>
      <c r="BL354" s="391" t="str">
        <f t="shared" si="468"/>
        <v>0</v>
      </c>
      <c r="BM354" s="405">
        <f t="shared" si="491"/>
        <v>0</v>
      </c>
      <c r="BN354" s="405" t="str">
        <f t="shared" si="492"/>
        <v>0m0</v>
      </c>
      <c r="BO354" s="392">
        <f t="shared" si="493"/>
        <v>0</v>
      </c>
      <c r="BP354" s="392">
        <f t="shared" si="494"/>
        <v>0</v>
      </c>
      <c r="BQ354" s="405">
        <f t="shared" si="495"/>
        <v>0</v>
      </c>
      <c r="BR354" s="406">
        <f t="shared" si="496"/>
        <v>0</v>
      </c>
      <c r="BS354" s="391" t="str">
        <f t="shared" si="497"/>
        <v>0</v>
      </c>
      <c r="BT354" s="391" t="str">
        <f t="shared" si="498"/>
        <v>0</v>
      </c>
      <c r="BU354" s="405">
        <f t="shared" si="499"/>
        <v>0</v>
      </c>
      <c r="BV354" s="405" t="str">
        <f t="shared" si="500"/>
        <v>0m0</v>
      </c>
      <c r="BW354" s="392">
        <f t="shared" si="501"/>
        <v>0</v>
      </c>
      <c r="BX354" s="392">
        <f t="shared" si="502"/>
        <v>0</v>
      </c>
      <c r="BY354" s="405">
        <f t="shared" si="503"/>
        <v>0</v>
      </c>
      <c r="BZ354" s="406">
        <f t="shared" si="504"/>
        <v>0</v>
      </c>
      <c r="CA354" s="391" t="str">
        <f t="shared" si="505"/>
        <v>0</v>
      </c>
      <c r="CB354" s="391" t="str">
        <f t="shared" si="506"/>
        <v>0</v>
      </c>
      <c r="CC354" s="405">
        <f t="shared" si="507"/>
        <v>0</v>
      </c>
      <c r="CD354" s="405" t="str">
        <f t="shared" si="508"/>
        <v>0m0</v>
      </c>
      <c r="CE354" s="392">
        <f t="shared" si="509"/>
        <v>0</v>
      </c>
      <c r="CF354" s="392">
        <f t="shared" si="510"/>
        <v>0</v>
      </c>
      <c r="CG354" s="405">
        <f t="shared" si="511"/>
        <v>0</v>
      </c>
      <c r="CH354" s="406">
        <f t="shared" si="512"/>
        <v>0</v>
      </c>
      <c r="CI354" s="391" t="str">
        <f t="shared" si="513"/>
        <v>0</v>
      </c>
      <c r="CJ354" s="391" t="str">
        <f t="shared" si="514"/>
        <v>0</v>
      </c>
      <c r="CK354" s="405">
        <f t="shared" si="515"/>
        <v>0</v>
      </c>
      <c r="CL354" s="405" t="str">
        <f t="shared" si="516"/>
        <v>0m0</v>
      </c>
      <c r="CM354" s="392">
        <f t="shared" si="517"/>
        <v>0</v>
      </c>
      <c r="CN354" s="392">
        <f t="shared" si="518"/>
        <v>0</v>
      </c>
      <c r="CO354" s="405">
        <f t="shared" si="519"/>
        <v>0</v>
      </c>
      <c r="CP354" s="406">
        <f t="shared" si="520"/>
        <v>0</v>
      </c>
      <c r="CQ354" s="391" t="str">
        <f t="shared" si="521"/>
        <v>0</v>
      </c>
      <c r="CR354" s="391" t="str">
        <f t="shared" si="522"/>
        <v>0</v>
      </c>
      <c r="CS354" s="405">
        <f t="shared" si="523"/>
        <v>0</v>
      </c>
      <c r="CT354" s="405" t="str">
        <f t="shared" si="524"/>
        <v>0m0</v>
      </c>
      <c r="CU354" s="405">
        <f t="shared" si="525"/>
        <v>0</v>
      </c>
      <c r="CV354" s="405">
        <f t="shared" si="526"/>
        <v>0</v>
      </c>
      <c r="CW354" s="405">
        <f t="shared" si="527"/>
        <v>0</v>
      </c>
      <c r="CX354" s="405">
        <f t="shared" si="528"/>
        <v>0</v>
      </c>
      <c r="CY354" s="405">
        <f t="shared" si="529"/>
        <v>0</v>
      </c>
      <c r="CZ354" s="405" t="str">
        <f t="shared" si="530"/>
        <v/>
      </c>
      <c r="DA354" s="405" t="str">
        <f t="shared" si="531"/>
        <v/>
      </c>
      <c r="DB354" s="405" t="str">
        <f t="shared" si="532"/>
        <v/>
      </c>
      <c r="DC354" s="405" t="str">
        <f t="shared" si="533"/>
        <v/>
      </c>
      <c r="DD354" s="405" t="str">
        <f t="shared" si="534"/>
        <v/>
      </c>
      <c r="DE354" s="405"/>
      <c r="DG354" s="405" t="str">
        <f t="shared" si="535"/>
        <v/>
      </c>
      <c r="DH354" s="405" t="str">
        <f t="shared" si="536"/>
        <v/>
      </c>
      <c r="DI354" s="405">
        <f t="shared" si="537"/>
        <v>0</v>
      </c>
      <c r="DJ354" s="405" t="str">
        <f t="shared" si="538"/>
        <v/>
      </c>
      <c r="DK354" s="405" t="str">
        <f t="shared" si="539"/>
        <v/>
      </c>
      <c r="DL354" s="405" t="str">
        <f t="shared" si="540"/>
        <v/>
      </c>
      <c r="DM354" s="405" t="str">
        <f t="shared" si="541"/>
        <v/>
      </c>
      <c r="DN354" s="405" t="str">
        <f t="shared" si="542"/>
        <v/>
      </c>
      <c r="DO354" s="405" t="str">
        <f t="shared" si="543"/>
        <v/>
      </c>
      <c r="DS354" s="386">
        <f t="shared" si="546"/>
        <v>0</v>
      </c>
      <c r="DT354" s="386">
        <f t="shared" si="544"/>
        <v>0</v>
      </c>
      <c r="DU354" s="404">
        <f t="shared" si="545"/>
        <v>0</v>
      </c>
    </row>
    <row r="355" spans="1:125" s="404" customFormat="1" ht="18" hidden="1" customHeight="1">
      <c r="A355" s="140" t="str">
        <f t="shared" si="469"/>
        <v/>
      </c>
      <c r="B355" s="153"/>
      <c r="C355" s="31" t="str">
        <f>IF(B355="","",VLOOKUP(B355,学連登録!$C$2:$G$3000,2,FALSE))</f>
        <v/>
      </c>
      <c r="D355" s="32" t="str">
        <f>IF(B355="","",VLOOKUP(B355,学連登録!$C$2:$G$3000,3,FALSE))</f>
        <v/>
      </c>
      <c r="E355" s="33" t="str">
        <f>IF(B355="","",VLOOKUP(B355,学連登録!$C$2:$G$3000,4,FALSE))</f>
        <v/>
      </c>
      <c r="F355" s="376" t="str">
        <f>IF(B355="","",VLOOKUP(B355,学連登録!$C$2:$I$3000,7,FALSE))</f>
        <v/>
      </c>
      <c r="G355" s="154"/>
      <c r="H355" s="915"/>
      <c r="I355" s="916"/>
      <c r="J355" s="155"/>
      <c r="K355" s="887"/>
      <c r="L355" s="888"/>
      <c r="M355" s="155"/>
      <c r="N355" s="881"/>
      <c r="O355" s="882"/>
      <c r="P355" s="154"/>
      <c r="Q355" s="887"/>
      <c r="R355" s="888"/>
      <c r="S355" s="154"/>
      <c r="T355" s="887"/>
      <c r="U355" s="888"/>
      <c r="V355" s="101" t="str">
        <f>IF(B355="","",VLOOKUP(B355,学連登録!$C$2:$H$3000,6,FALSE))</f>
        <v/>
      </c>
      <c r="W355" s="370"/>
      <c r="X355" s="152"/>
      <c r="Y355" s="116" t="str">
        <f t="shared" si="547"/>
        <v/>
      </c>
      <c r="Z355" s="97" t="str">
        <f>IF(G355="","",VLOOKUP(G355,種目名!$O$5:$T$104,3,0))</f>
        <v/>
      </c>
      <c r="AA355" s="98" t="str">
        <f>IF(J355="","",VLOOKUP(J355,種目名!$O$5:$T$104,3,0))</f>
        <v/>
      </c>
      <c r="AB355" s="117" t="str">
        <f>IF(M355="","",VLOOKUP(M355,種目名!$O$5:$T$104,3,0))</f>
        <v/>
      </c>
      <c r="AC355" s="117" t="str">
        <f>IF(P355="","",VLOOKUP(AF355,種目名!$O$5:$T$104,3,0))</f>
        <v/>
      </c>
      <c r="AD355" s="118" t="str">
        <f>IF(S355="","",VLOOKUP(AI355,種目名!$O$5:$T$104,3,0))</f>
        <v/>
      </c>
      <c r="AE355" s="115">
        <f t="shared" si="548"/>
        <v>0</v>
      </c>
      <c r="AF355" s="152" t="str">
        <f t="shared" si="549"/>
        <v/>
      </c>
      <c r="AG355" s="152" t="str">
        <f t="shared" si="550"/>
        <v/>
      </c>
      <c r="AH355" s="115">
        <f t="shared" si="551"/>
        <v>0</v>
      </c>
      <c r="AI355" s="152" t="str">
        <f t="shared" si="552"/>
        <v/>
      </c>
      <c r="AJ355" s="152" t="str">
        <f t="shared" si="553"/>
        <v/>
      </c>
      <c r="AK355" s="383"/>
      <c r="AL355" s="166">
        <f t="shared" si="470"/>
        <v>0</v>
      </c>
      <c r="AM355" s="392">
        <f t="shared" si="471"/>
        <v>0</v>
      </c>
      <c r="AN355" s="392">
        <f>COUNTIF($B$12:B355,B355)</f>
        <v>0</v>
      </c>
      <c r="AO355" s="392"/>
      <c r="AP355" s="392" t="str">
        <f t="shared" si="472"/>
        <v/>
      </c>
      <c r="AQ355" s="392" t="str">
        <f t="shared" si="473"/>
        <v/>
      </c>
      <c r="AR355" s="392" t="str">
        <f t="shared" si="474"/>
        <v/>
      </c>
      <c r="AS355" s="392" t="str">
        <f t="shared" si="475"/>
        <v/>
      </c>
      <c r="AT355" s="392">
        <f t="shared" si="476"/>
        <v>0</v>
      </c>
      <c r="AU355" s="392" t="str">
        <f t="shared" si="477"/>
        <v/>
      </c>
      <c r="AV355" s="392" t="str">
        <f t="shared" si="478"/>
        <v/>
      </c>
      <c r="AW355" s="392" t="str">
        <f t="shared" si="479"/>
        <v/>
      </c>
      <c r="AX355" s="392" t="str">
        <f t="shared" si="480"/>
        <v/>
      </c>
      <c r="AY355" s="392" t="str">
        <f t="shared" si="481"/>
        <v/>
      </c>
      <c r="AZ355" s="392" t="str">
        <f t="shared" si="482"/>
        <v/>
      </c>
      <c r="BA355" s="392" t="str">
        <f t="shared" si="483"/>
        <v/>
      </c>
      <c r="BB355" s="392" t="str">
        <f t="shared" si="484"/>
        <v/>
      </c>
      <c r="BC355" s="392" t="str">
        <f t="shared" si="485"/>
        <v/>
      </c>
      <c r="BD355" s="396" t="str">
        <f t="shared" si="486"/>
        <v/>
      </c>
      <c r="BE355" s="386">
        <f t="shared" si="487"/>
        <v>0</v>
      </c>
      <c r="BF355" s="152"/>
      <c r="BG355" s="392">
        <f t="shared" si="488"/>
        <v>0</v>
      </c>
      <c r="BH355" s="392">
        <f t="shared" si="489"/>
        <v>0</v>
      </c>
      <c r="BI355" s="405">
        <f t="shared" si="490"/>
        <v>0</v>
      </c>
      <c r="BJ355" s="406">
        <f t="shared" si="466"/>
        <v>0</v>
      </c>
      <c r="BK355" s="391" t="str">
        <f t="shared" si="467"/>
        <v>0</v>
      </c>
      <c r="BL355" s="391" t="str">
        <f t="shared" si="468"/>
        <v>0</v>
      </c>
      <c r="BM355" s="405">
        <f t="shared" si="491"/>
        <v>0</v>
      </c>
      <c r="BN355" s="405" t="str">
        <f t="shared" si="492"/>
        <v>0m0</v>
      </c>
      <c r="BO355" s="392">
        <f t="shared" si="493"/>
        <v>0</v>
      </c>
      <c r="BP355" s="392">
        <f t="shared" si="494"/>
        <v>0</v>
      </c>
      <c r="BQ355" s="405">
        <f t="shared" si="495"/>
        <v>0</v>
      </c>
      <c r="BR355" s="406">
        <f t="shared" si="496"/>
        <v>0</v>
      </c>
      <c r="BS355" s="391" t="str">
        <f t="shared" si="497"/>
        <v>0</v>
      </c>
      <c r="BT355" s="391" t="str">
        <f t="shared" si="498"/>
        <v>0</v>
      </c>
      <c r="BU355" s="405">
        <f t="shared" si="499"/>
        <v>0</v>
      </c>
      <c r="BV355" s="405" t="str">
        <f t="shared" si="500"/>
        <v>0m0</v>
      </c>
      <c r="BW355" s="392">
        <f t="shared" si="501"/>
        <v>0</v>
      </c>
      <c r="BX355" s="392">
        <f t="shared" si="502"/>
        <v>0</v>
      </c>
      <c r="BY355" s="405">
        <f t="shared" si="503"/>
        <v>0</v>
      </c>
      <c r="BZ355" s="406">
        <f t="shared" si="504"/>
        <v>0</v>
      </c>
      <c r="CA355" s="391" t="str">
        <f t="shared" si="505"/>
        <v>0</v>
      </c>
      <c r="CB355" s="391" t="str">
        <f t="shared" si="506"/>
        <v>0</v>
      </c>
      <c r="CC355" s="405">
        <f t="shared" si="507"/>
        <v>0</v>
      </c>
      <c r="CD355" s="405" t="str">
        <f t="shared" si="508"/>
        <v>0m0</v>
      </c>
      <c r="CE355" s="392">
        <f t="shared" si="509"/>
        <v>0</v>
      </c>
      <c r="CF355" s="392">
        <f t="shared" si="510"/>
        <v>0</v>
      </c>
      <c r="CG355" s="405">
        <f t="shared" si="511"/>
        <v>0</v>
      </c>
      <c r="CH355" s="406">
        <f t="shared" si="512"/>
        <v>0</v>
      </c>
      <c r="CI355" s="391" t="str">
        <f t="shared" si="513"/>
        <v>0</v>
      </c>
      <c r="CJ355" s="391" t="str">
        <f t="shared" si="514"/>
        <v>0</v>
      </c>
      <c r="CK355" s="405">
        <f t="shared" si="515"/>
        <v>0</v>
      </c>
      <c r="CL355" s="405" t="str">
        <f t="shared" si="516"/>
        <v>0m0</v>
      </c>
      <c r="CM355" s="392">
        <f t="shared" si="517"/>
        <v>0</v>
      </c>
      <c r="CN355" s="392">
        <f t="shared" si="518"/>
        <v>0</v>
      </c>
      <c r="CO355" s="405">
        <f t="shared" si="519"/>
        <v>0</v>
      </c>
      <c r="CP355" s="406">
        <f t="shared" si="520"/>
        <v>0</v>
      </c>
      <c r="CQ355" s="391" t="str">
        <f t="shared" si="521"/>
        <v>0</v>
      </c>
      <c r="CR355" s="391" t="str">
        <f t="shared" si="522"/>
        <v>0</v>
      </c>
      <c r="CS355" s="405">
        <f t="shared" si="523"/>
        <v>0</v>
      </c>
      <c r="CT355" s="405" t="str">
        <f t="shared" si="524"/>
        <v>0m0</v>
      </c>
      <c r="CU355" s="405">
        <f t="shared" si="525"/>
        <v>0</v>
      </c>
      <c r="CV355" s="405">
        <f t="shared" si="526"/>
        <v>0</v>
      </c>
      <c r="CW355" s="405">
        <f t="shared" si="527"/>
        <v>0</v>
      </c>
      <c r="CX355" s="405">
        <f t="shared" si="528"/>
        <v>0</v>
      </c>
      <c r="CY355" s="405">
        <f t="shared" si="529"/>
        <v>0</v>
      </c>
      <c r="CZ355" s="405" t="str">
        <f t="shared" si="530"/>
        <v/>
      </c>
      <c r="DA355" s="405" t="str">
        <f t="shared" si="531"/>
        <v/>
      </c>
      <c r="DB355" s="405" t="str">
        <f t="shared" si="532"/>
        <v/>
      </c>
      <c r="DC355" s="405" t="str">
        <f t="shared" si="533"/>
        <v/>
      </c>
      <c r="DD355" s="405" t="str">
        <f t="shared" si="534"/>
        <v/>
      </c>
      <c r="DE355" s="405"/>
      <c r="DG355" s="405" t="str">
        <f t="shared" si="535"/>
        <v/>
      </c>
      <c r="DH355" s="405" t="str">
        <f t="shared" si="536"/>
        <v/>
      </c>
      <c r="DI355" s="405">
        <f t="shared" si="537"/>
        <v>0</v>
      </c>
      <c r="DJ355" s="405" t="str">
        <f t="shared" si="538"/>
        <v/>
      </c>
      <c r="DK355" s="405" t="str">
        <f t="shared" si="539"/>
        <v/>
      </c>
      <c r="DL355" s="405" t="str">
        <f t="shared" si="540"/>
        <v/>
      </c>
      <c r="DM355" s="405" t="str">
        <f t="shared" si="541"/>
        <v/>
      </c>
      <c r="DN355" s="405" t="str">
        <f t="shared" si="542"/>
        <v/>
      </c>
      <c r="DO355" s="405" t="str">
        <f t="shared" si="543"/>
        <v/>
      </c>
      <c r="DS355" s="386">
        <f t="shared" si="546"/>
        <v>0</v>
      </c>
      <c r="DT355" s="386">
        <f t="shared" si="544"/>
        <v>0</v>
      </c>
      <c r="DU355" s="404">
        <f t="shared" si="545"/>
        <v>0</v>
      </c>
    </row>
    <row r="356" spans="1:125" s="404" customFormat="1" ht="18" hidden="1" customHeight="1">
      <c r="A356" s="140" t="str">
        <f t="shared" si="469"/>
        <v/>
      </c>
      <c r="B356" s="153"/>
      <c r="C356" s="31" t="str">
        <f>IF(B356="","",VLOOKUP(B356,学連登録!$C$2:$G$3000,2,FALSE))</f>
        <v/>
      </c>
      <c r="D356" s="32" t="str">
        <f>IF(B356="","",VLOOKUP(B356,学連登録!$C$2:$G$3000,3,FALSE))</f>
        <v/>
      </c>
      <c r="E356" s="33" t="str">
        <f>IF(B356="","",VLOOKUP(B356,学連登録!$C$2:$G$3000,4,FALSE))</f>
        <v/>
      </c>
      <c r="F356" s="376" t="str">
        <f>IF(B356="","",VLOOKUP(B356,学連登録!$C$2:$I$3000,7,FALSE))</f>
        <v/>
      </c>
      <c r="G356" s="154"/>
      <c r="H356" s="915"/>
      <c r="I356" s="916"/>
      <c r="J356" s="155"/>
      <c r="K356" s="887"/>
      <c r="L356" s="888"/>
      <c r="M356" s="155"/>
      <c r="N356" s="881"/>
      <c r="O356" s="882"/>
      <c r="P356" s="154"/>
      <c r="Q356" s="887"/>
      <c r="R356" s="888"/>
      <c r="S356" s="154"/>
      <c r="T356" s="887"/>
      <c r="U356" s="888"/>
      <c r="V356" s="101" t="str">
        <f>IF(B356="","",VLOOKUP(B356,学連登録!$C$2:$H$3000,6,FALSE))</f>
        <v/>
      </c>
      <c r="W356" s="370"/>
      <c r="X356" s="152"/>
      <c r="Y356" s="116" t="str">
        <f t="shared" si="547"/>
        <v/>
      </c>
      <c r="Z356" s="97" t="str">
        <f>IF(G356="","",VLOOKUP(G356,種目名!$O$5:$T$104,3,0))</f>
        <v/>
      </c>
      <c r="AA356" s="98" t="str">
        <f>IF(J356="","",VLOOKUP(J356,種目名!$O$5:$T$104,3,0))</f>
        <v/>
      </c>
      <c r="AB356" s="117" t="str">
        <f>IF(M356="","",VLOOKUP(M356,種目名!$O$5:$T$104,3,0))</f>
        <v/>
      </c>
      <c r="AC356" s="117" t="str">
        <f>IF(P356="","",VLOOKUP(AF356,種目名!$O$5:$T$104,3,0))</f>
        <v/>
      </c>
      <c r="AD356" s="118" t="str">
        <f>IF(S356="","",VLOOKUP(AI356,種目名!$O$5:$T$104,3,0))</f>
        <v/>
      </c>
      <c r="AE356" s="115">
        <f t="shared" si="548"/>
        <v>0</v>
      </c>
      <c r="AF356" s="152" t="str">
        <f t="shared" si="549"/>
        <v/>
      </c>
      <c r="AG356" s="152" t="str">
        <f t="shared" si="550"/>
        <v/>
      </c>
      <c r="AH356" s="115">
        <f t="shared" si="551"/>
        <v>0</v>
      </c>
      <c r="AI356" s="152" t="str">
        <f t="shared" si="552"/>
        <v/>
      </c>
      <c r="AJ356" s="152" t="str">
        <f t="shared" si="553"/>
        <v/>
      </c>
      <c r="AK356" s="383"/>
      <c r="AL356" s="166">
        <f t="shared" si="470"/>
        <v>0</v>
      </c>
      <c r="AM356" s="392">
        <f t="shared" si="471"/>
        <v>0</v>
      </c>
      <c r="AN356" s="392">
        <f>COUNTIF($B$12:B356,B356)</f>
        <v>0</v>
      </c>
      <c r="AO356" s="392"/>
      <c r="AP356" s="392" t="str">
        <f t="shared" si="472"/>
        <v/>
      </c>
      <c r="AQ356" s="392" t="str">
        <f t="shared" si="473"/>
        <v/>
      </c>
      <c r="AR356" s="392" t="str">
        <f t="shared" si="474"/>
        <v/>
      </c>
      <c r="AS356" s="392" t="str">
        <f t="shared" si="475"/>
        <v/>
      </c>
      <c r="AT356" s="392">
        <f t="shared" si="476"/>
        <v>0</v>
      </c>
      <c r="AU356" s="392" t="str">
        <f t="shared" si="477"/>
        <v/>
      </c>
      <c r="AV356" s="392" t="str">
        <f t="shared" si="478"/>
        <v/>
      </c>
      <c r="AW356" s="392" t="str">
        <f t="shared" si="479"/>
        <v/>
      </c>
      <c r="AX356" s="392" t="str">
        <f t="shared" si="480"/>
        <v/>
      </c>
      <c r="AY356" s="392" t="str">
        <f t="shared" si="481"/>
        <v/>
      </c>
      <c r="AZ356" s="392" t="str">
        <f t="shared" si="482"/>
        <v/>
      </c>
      <c r="BA356" s="392" t="str">
        <f t="shared" si="483"/>
        <v/>
      </c>
      <c r="BB356" s="392" t="str">
        <f t="shared" si="484"/>
        <v/>
      </c>
      <c r="BC356" s="392" t="str">
        <f t="shared" si="485"/>
        <v/>
      </c>
      <c r="BD356" s="396" t="str">
        <f t="shared" si="486"/>
        <v/>
      </c>
      <c r="BE356" s="386">
        <f t="shared" si="487"/>
        <v>0</v>
      </c>
      <c r="BF356" s="152"/>
      <c r="BG356" s="392">
        <f t="shared" si="488"/>
        <v>0</v>
      </c>
      <c r="BH356" s="392">
        <f t="shared" si="489"/>
        <v>0</v>
      </c>
      <c r="BI356" s="405">
        <f t="shared" si="490"/>
        <v>0</v>
      </c>
      <c r="BJ356" s="406">
        <f t="shared" si="466"/>
        <v>0</v>
      </c>
      <c r="BK356" s="391" t="str">
        <f t="shared" si="467"/>
        <v>0</v>
      </c>
      <c r="BL356" s="391" t="str">
        <f t="shared" si="468"/>
        <v>0</v>
      </c>
      <c r="BM356" s="405">
        <f t="shared" si="491"/>
        <v>0</v>
      </c>
      <c r="BN356" s="405" t="str">
        <f t="shared" si="492"/>
        <v>0m0</v>
      </c>
      <c r="BO356" s="392">
        <f t="shared" si="493"/>
        <v>0</v>
      </c>
      <c r="BP356" s="392">
        <f t="shared" si="494"/>
        <v>0</v>
      </c>
      <c r="BQ356" s="405">
        <f t="shared" si="495"/>
        <v>0</v>
      </c>
      <c r="BR356" s="406">
        <f t="shared" si="496"/>
        <v>0</v>
      </c>
      <c r="BS356" s="391" t="str">
        <f t="shared" si="497"/>
        <v>0</v>
      </c>
      <c r="BT356" s="391" t="str">
        <f t="shared" si="498"/>
        <v>0</v>
      </c>
      <c r="BU356" s="405">
        <f t="shared" si="499"/>
        <v>0</v>
      </c>
      <c r="BV356" s="405" t="str">
        <f t="shared" si="500"/>
        <v>0m0</v>
      </c>
      <c r="BW356" s="392">
        <f t="shared" si="501"/>
        <v>0</v>
      </c>
      <c r="BX356" s="392">
        <f t="shared" si="502"/>
        <v>0</v>
      </c>
      <c r="BY356" s="405">
        <f t="shared" si="503"/>
        <v>0</v>
      </c>
      <c r="BZ356" s="406">
        <f t="shared" si="504"/>
        <v>0</v>
      </c>
      <c r="CA356" s="391" t="str">
        <f t="shared" si="505"/>
        <v>0</v>
      </c>
      <c r="CB356" s="391" t="str">
        <f t="shared" si="506"/>
        <v>0</v>
      </c>
      <c r="CC356" s="405">
        <f t="shared" si="507"/>
        <v>0</v>
      </c>
      <c r="CD356" s="405" t="str">
        <f t="shared" si="508"/>
        <v>0m0</v>
      </c>
      <c r="CE356" s="392">
        <f t="shared" si="509"/>
        <v>0</v>
      </c>
      <c r="CF356" s="392">
        <f t="shared" si="510"/>
        <v>0</v>
      </c>
      <c r="CG356" s="405">
        <f t="shared" si="511"/>
        <v>0</v>
      </c>
      <c r="CH356" s="406">
        <f t="shared" si="512"/>
        <v>0</v>
      </c>
      <c r="CI356" s="391" t="str">
        <f t="shared" si="513"/>
        <v>0</v>
      </c>
      <c r="CJ356" s="391" t="str">
        <f t="shared" si="514"/>
        <v>0</v>
      </c>
      <c r="CK356" s="405">
        <f t="shared" si="515"/>
        <v>0</v>
      </c>
      <c r="CL356" s="405" t="str">
        <f t="shared" si="516"/>
        <v>0m0</v>
      </c>
      <c r="CM356" s="392">
        <f t="shared" si="517"/>
        <v>0</v>
      </c>
      <c r="CN356" s="392">
        <f t="shared" si="518"/>
        <v>0</v>
      </c>
      <c r="CO356" s="405">
        <f t="shared" si="519"/>
        <v>0</v>
      </c>
      <c r="CP356" s="406">
        <f t="shared" si="520"/>
        <v>0</v>
      </c>
      <c r="CQ356" s="391" t="str">
        <f t="shared" si="521"/>
        <v>0</v>
      </c>
      <c r="CR356" s="391" t="str">
        <f t="shared" si="522"/>
        <v>0</v>
      </c>
      <c r="CS356" s="405">
        <f t="shared" si="523"/>
        <v>0</v>
      </c>
      <c r="CT356" s="405" t="str">
        <f t="shared" si="524"/>
        <v>0m0</v>
      </c>
      <c r="CU356" s="405">
        <f t="shared" si="525"/>
        <v>0</v>
      </c>
      <c r="CV356" s="405">
        <f t="shared" si="526"/>
        <v>0</v>
      </c>
      <c r="CW356" s="405">
        <f t="shared" si="527"/>
        <v>0</v>
      </c>
      <c r="CX356" s="405">
        <f t="shared" si="528"/>
        <v>0</v>
      </c>
      <c r="CY356" s="405">
        <f t="shared" si="529"/>
        <v>0</v>
      </c>
      <c r="CZ356" s="405" t="str">
        <f t="shared" si="530"/>
        <v/>
      </c>
      <c r="DA356" s="405" t="str">
        <f t="shared" si="531"/>
        <v/>
      </c>
      <c r="DB356" s="405" t="str">
        <f t="shared" si="532"/>
        <v/>
      </c>
      <c r="DC356" s="405" t="str">
        <f t="shared" si="533"/>
        <v/>
      </c>
      <c r="DD356" s="405" t="str">
        <f t="shared" si="534"/>
        <v/>
      </c>
      <c r="DE356" s="405"/>
      <c r="DG356" s="405" t="str">
        <f t="shared" si="535"/>
        <v/>
      </c>
      <c r="DH356" s="405" t="str">
        <f t="shared" si="536"/>
        <v/>
      </c>
      <c r="DI356" s="405">
        <f t="shared" si="537"/>
        <v>0</v>
      </c>
      <c r="DJ356" s="405" t="str">
        <f t="shared" si="538"/>
        <v/>
      </c>
      <c r="DK356" s="405" t="str">
        <f t="shared" si="539"/>
        <v/>
      </c>
      <c r="DL356" s="405" t="str">
        <f t="shared" si="540"/>
        <v/>
      </c>
      <c r="DM356" s="405" t="str">
        <f t="shared" si="541"/>
        <v/>
      </c>
      <c r="DN356" s="405" t="str">
        <f t="shared" si="542"/>
        <v/>
      </c>
      <c r="DO356" s="405" t="str">
        <f t="shared" si="543"/>
        <v/>
      </c>
      <c r="DS356" s="386">
        <f t="shared" si="546"/>
        <v>0</v>
      </c>
      <c r="DT356" s="386">
        <f t="shared" si="544"/>
        <v>0</v>
      </c>
      <c r="DU356" s="404">
        <f t="shared" si="545"/>
        <v>0</v>
      </c>
    </row>
    <row r="357" spans="1:125" s="404" customFormat="1" ht="18" hidden="1" customHeight="1">
      <c r="A357" s="140" t="str">
        <f t="shared" si="469"/>
        <v/>
      </c>
      <c r="B357" s="153"/>
      <c r="C357" s="31" t="str">
        <f>IF(B357="","",VLOOKUP(B357,学連登録!$C$2:$G$3000,2,FALSE))</f>
        <v/>
      </c>
      <c r="D357" s="32" t="str">
        <f>IF(B357="","",VLOOKUP(B357,学連登録!$C$2:$G$3000,3,FALSE))</f>
        <v/>
      </c>
      <c r="E357" s="33" t="str">
        <f>IF(B357="","",VLOOKUP(B357,学連登録!$C$2:$G$3000,4,FALSE))</f>
        <v/>
      </c>
      <c r="F357" s="376" t="str">
        <f>IF(B357="","",VLOOKUP(B357,学連登録!$C$2:$I$3000,7,FALSE))</f>
        <v/>
      </c>
      <c r="G357" s="154"/>
      <c r="H357" s="915"/>
      <c r="I357" s="916"/>
      <c r="J357" s="155"/>
      <c r="K357" s="887"/>
      <c r="L357" s="888"/>
      <c r="M357" s="155"/>
      <c r="N357" s="881"/>
      <c r="O357" s="882"/>
      <c r="P357" s="154"/>
      <c r="Q357" s="887"/>
      <c r="R357" s="888"/>
      <c r="S357" s="154"/>
      <c r="T357" s="887"/>
      <c r="U357" s="888"/>
      <c r="V357" s="101" t="str">
        <f>IF(B357="","",VLOOKUP(B357,学連登録!$C$2:$H$3000,6,FALSE))</f>
        <v/>
      </c>
      <c r="W357" s="370"/>
      <c r="X357" s="152"/>
      <c r="Y357" s="116" t="str">
        <f t="shared" si="547"/>
        <v/>
      </c>
      <c r="Z357" s="97" t="str">
        <f>IF(G357="","",VLOOKUP(G357,種目名!$O$5:$T$104,3,0))</f>
        <v/>
      </c>
      <c r="AA357" s="98" t="str">
        <f>IF(J357="","",VLOOKUP(J357,種目名!$O$5:$T$104,3,0))</f>
        <v/>
      </c>
      <c r="AB357" s="117" t="str">
        <f>IF(M357="","",VLOOKUP(M357,種目名!$O$5:$T$104,3,0))</f>
        <v/>
      </c>
      <c r="AC357" s="117" t="str">
        <f>IF(P357="","",VLOOKUP(AF357,種目名!$O$5:$T$104,3,0))</f>
        <v/>
      </c>
      <c r="AD357" s="118" t="str">
        <f>IF(S357="","",VLOOKUP(AI357,種目名!$O$5:$T$104,3,0))</f>
        <v/>
      </c>
      <c r="AE357" s="115">
        <f t="shared" si="548"/>
        <v>0</v>
      </c>
      <c r="AF357" s="152" t="str">
        <f t="shared" si="549"/>
        <v/>
      </c>
      <c r="AG357" s="152" t="str">
        <f t="shared" si="550"/>
        <v/>
      </c>
      <c r="AH357" s="115">
        <f t="shared" si="551"/>
        <v>0</v>
      </c>
      <c r="AI357" s="152" t="str">
        <f t="shared" si="552"/>
        <v/>
      </c>
      <c r="AJ357" s="152" t="str">
        <f t="shared" si="553"/>
        <v/>
      </c>
      <c r="AK357" s="383"/>
      <c r="AL357" s="166">
        <f t="shared" si="470"/>
        <v>0</v>
      </c>
      <c r="AM357" s="392">
        <f t="shared" si="471"/>
        <v>0</v>
      </c>
      <c r="AN357" s="392">
        <f>COUNTIF($B$12:B357,B357)</f>
        <v>0</v>
      </c>
      <c r="AO357" s="392"/>
      <c r="AP357" s="392" t="str">
        <f t="shared" si="472"/>
        <v/>
      </c>
      <c r="AQ357" s="392" t="str">
        <f t="shared" si="473"/>
        <v/>
      </c>
      <c r="AR357" s="392" t="str">
        <f t="shared" si="474"/>
        <v/>
      </c>
      <c r="AS357" s="392" t="str">
        <f t="shared" si="475"/>
        <v/>
      </c>
      <c r="AT357" s="392">
        <f t="shared" si="476"/>
        <v>0</v>
      </c>
      <c r="AU357" s="392" t="str">
        <f t="shared" si="477"/>
        <v/>
      </c>
      <c r="AV357" s="392" t="str">
        <f t="shared" si="478"/>
        <v/>
      </c>
      <c r="AW357" s="392" t="str">
        <f t="shared" si="479"/>
        <v/>
      </c>
      <c r="AX357" s="392" t="str">
        <f t="shared" si="480"/>
        <v/>
      </c>
      <c r="AY357" s="392" t="str">
        <f t="shared" si="481"/>
        <v/>
      </c>
      <c r="AZ357" s="392" t="str">
        <f t="shared" si="482"/>
        <v/>
      </c>
      <c r="BA357" s="392" t="str">
        <f t="shared" si="483"/>
        <v/>
      </c>
      <c r="BB357" s="392" t="str">
        <f t="shared" si="484"/>
        <v/>
      </c>
      <c r="BC357" s="392" t="str">
        <f t="shared" si="485"/>
        <v/>
      </c>
      <c r="BD357" s="396" t="str">
        <f t="shared" si="486"/>
        <v/>
      </c>
      <c r="BE357" s="386">
        <f t="shared" si="487"/>
        <v>0</v>
      </c>
      <c r="BF357" s="152"/>
      <c r="BG357" s="392">
        <f t="shared" si="488"/>
        <v>0</v>
      </c>
      <c r="BH357" s="392">
        <f t="shared" si="489"/>
        <v>0</v>
      </c>
      <c r="BI357" s="405">
        <f t="shared" si="490"/>
        <v>0</v>
      </c>
      <c r="BJ357" s="406">
        <f t="shared" si="466"/>
        <v>0</v>
      </c>
      <c r="BK357" s="391" t="str">
        <f t="shared" si="467"/>
        <v>0</v>
      </c>
      <c r="BL357" s="391" t="str">
        <f t="shared" si="468"/>
        <v>0</v>
      </c>
      <c r="BM357" s="405">
        <f t="shared" si="491"/>
        <v>0</v>
      </c>
      <c r="BN357" s="405" t="str">
        <f t="shared" si="492"/>
        <v>0m0</v>
      </c>
      <c r="BO357" s="392">
        <f t="shared" si="493"/>
        <v>0</v>
      </c>
      <c r="BP357" s="392">
        <f t="shared" si="494"/>
        <v>0</v>
      </c>
      <c r="BQ357" s="405">
        <f t="shared" si="495"/>
        <v>0</v>
      </c>
      <c r="BR357" s="406">
        <f t="shared" si="496"/>
        <v>0</v>
      </c>
      <c r="BS357" s="391" t="str">
        <f t="shared" si="497"/>
        <v>0</v>
      </c>
      <c r="BT357" s="391" t="str">
        <f t="shared" si="498"/>
        <v>0</v>
      </c>
      <c r="BU357" s="405">
        <f t="shared" si="499"/>
        <v>0</v>
      </c>
      <c r="BV357" s="405" t="str">
        <f t="shared" si="500"/>
        <v>0m0</v>
      </c>
      <c r="BW357" s="392">
        <f t="shared" si="501"/>
        <v>0</v>
      </c>
      <c r="BX357" s="392">
        <f t="shared" si="502"/>
        <v>0</v>
      </c>
      <c r="BY357" s="405">
        <f t="shared" si="503"/>
        <v>0</v>
      </c>
      <c r="BZ357" s="406">
        <f t="shared" si="504"/>
        <v>0</v>
      </c>
      <c r="CA357" s="391" t="str">
        <f t="shared" si="505"/>
        <v>0</v>
      </c>
      <c r="CB357" s="391" t="str">
        <f t="shared" si="506"/>
        <v>0</v>
      </c>
      <c r="CC357" s="405">
        <f t="shared" si="507"/>
        <v>0</v>
      </c>
      <c r="CD357" s="405" t="str">
        <f t="shared" si="508"/>
        <v>0m0</v>
      </c>
      <c r="CE357" s="392">
        <f t="shared" si="509"/>
        <v>0</v>
      </c>
      <c r="CF357" s="392">
        <f t="shared" si="510"/>
        <v>0</v>
      </c>
      <c r="CG357" s="405">
        <f t="shared" si="511"/>
        <v>0</v>
      </c>
      <c r="CH357" s="406">
        <f t="shared" si="512"/>
        <v>0</v>
      </c>
      <c r="CI357" s="391" t="str">
        <f t="shared" si="513"/>
        <v>0</v>
      </c>
      <c r="CJ357" s="391" t="str">
        <f t="shared" si="514"/>
        <v>0</v>
      </c>
      <c r="CK357" s="405">
        <f t="shared" si="515"/>
        <v>0</v>
      </c>
      <c r="CL357" s="405" t="str">
        <f t="shared" si="516"/>
        <v>0m0</v>
      </c>
      <c r="CM357" s="392">
        <f t="shared" si="517"/>
        <v>0</v>
      </c>
      <c r="CN357" s="392">
        <f t="shared" si="518"/>
        <v>0</v>
      </c>
      <c r="CO357" s="405">
        <f t="shared" si="519"/>
        <v>0</v>
      </c>
      <c r="CP357" s="406">
        <f t="shared" si="520"/>
        <v>0</v>
      </c>
      <c r="CQ357" s="391" t="str">
        <f t="shared" si="521"/>
        <v>0</v>
      </c>
      <c r="CR357" s="391" t="str">
        <f t="shared" si="522"/>
        <v>0</v>
      </c>
      <c r="CS357" s="405">
        <f t="shared" si="523"/>
        <v>0</v>
      </c>
      <c r="CT357" s="405" t="str">
        <f t="shared" si="524"/>
        <v>0m0</v>
      </c>
      <c r="CU357" s="405">
        <f t="shared" si="525"/>
        <v>0</v>
      </c>
      <c r="CV357" s="405">
        <f t="shared" si="526"/>
        <v>0</v>
      </c>
      <c r="CW357" s="405">
        <f t="shared" si="527"/>
        <v>0</v>
      </c>
      <c r="CX357" s="405">
        <f t="shared" si="528"/>
        <v>0</v>
      </c>
      <c r="CY357" s="405">
        <f t="shared" si="529"/>
        <v>0</v>
      </c>
      <c r="CZ357" s="405" t="str">
        <f t="shared" si="530"/>
        <v/>
      </c>
      <c r="DA357" s="405" t="str">
        <f t="shared" si="531"/>
        <v/>
      </c>
      <c r="DB357" s="405" t="str">
        <f t="shared" si="532"/>
        <v/>
      </c>
      <c r="DC357" s="405" t="str">
        <f t="shared" si="533"/>
        <v/>
      </c>
      <c r="DD357" s="405" t="str">
        <f t="shared" si="534"/>
        <v/>
      </c>
      <c r="DE357" s="405"/>
      <c r="DG357" s="405" t="str">
        <f t="shared" si="535"/>
        <v/>
      </c>
      <c r="DH357" s="405" t="str">
        <f t="shared" si="536"/>
        <v/>
      </c>
      <c r="DI357" s="405">
        <f t="shared" si="537"/>
        <v>0</v>
      </c>
      <c r="DJ357" s="405" t="str">
        <f t="shared" si="538"/>
        <v/>
      </c>
      <c r="DK357" s="405" t="str">
        <f t="shared" si="539"/>
        <v/>
      </c>
      <c r="DL357" s="405" t="str">
        <f t="shared" si="540"/>
        <v/>
      </c>
      <c r="DM357" s="405" t="str">
        <f t="shared" si="541"/>
        <v/>
      </c>
      <c r="DN357" s="405" t="str">
        <f t="shared" si="542"/>
        <v/>
      </c>
      <c r="DO357" s="405" t="str">
        <f t="shared" si="543"/>
        <v/>
      </c>
      <c r="DS357" s="386">
        <f t="shared" si="546"/>
        <v>0</v>
      </c>
      <c r="DT357" s="386">
        <f t="shared" si="544"/>
        <v>0</v>
      </c>
      <c r="DU357" s="404">
        <f t="shared" si="545"/>
        <v>0</v>
      </c>
    </row>
    <row r="358" spans="1:125" s="404" customFormat="1" ht="18" hidden="1" customHeight="1">
      <c r="A358" s="140" t="str">
        <f t="shared" si="469"/>
        <v/>
      </c>
      <c r="B358" s="153"/>
      <c r="C358" s="31" t="str">
        <f>IF(B358="","",VLOOKUP(B358,学連登録!$C$2:$G$3000,2,FALSE))</f>
        <v/>
      </c>
      <c r="D358" s="32" t="str">
        <f>IF(B358="","",VLOOKUP(B358,学連登録!$C$2:$G$3000,3,FALSE))</f>
        <v/>
      </c>
      <c r="E358" s="33" t="str">
        <f>IF(B358="","",VLOOKUP(B358,学連登録!$C$2:$G$3000,4,FALSE))</f>
        <v/>
      </c>
      <c r="F358" s="376" t="str">
        <f>IF(B358="","",VLOOKUP(B358,学連登録!$C$2:$I$3000,7,FALSE))</f>
        <v/>
      </c>
      <c r="G358" s="154"/>
      <c r="H358" s="915"/>
      <c r="I358" s="916"/>
      <c r="J358" s="155"/>
      <c r="K358" s="887"/>
      <c r="L358" s="888"/>
      <c r="M358" s="155"/>
      <c r="N358" s="881"/>
      <c r="O358" s="882"/>
      <c r="P358" s="154"/>
      <c r="Q358" s="887"/>
      <c r="R358" s="888"/>
      <c r="S358" s="154"/>
      <c r="T358" s="887"/>
      <c r="U358" s="888"/>
      <c r="V358" s="101" t="str">
        <f>IF(B358="","",VLOOKUP(B358,学連登録!$C$2:$H$3000,6,FALSE))</f>
        <v/>
      </c>
      <c r="W358" s="370"/>
      <c r="X358" s="152"/>
      <c r="Y358" s="116" t="str">
        <f t="shared" si="547"/>
        <v/>
      </c>
      <c r="Z358" s="97" t="str">
        <f>IF(G358="","",VLOOKUP(G358,種目名!$O$5:$T$104,3,0))</f>
        <v/>
      </c>
      <c r="AA358" s="98" t="str">
        <f>IF(J358="","",VLOOKUP(J358,種目名!$O$5:$T$104,3,0))</f>
        <v/>
      </c>
      <c r="AB358" s="117" t="str">
        <f>IF(M358="","",VLOOKUP(M358,種目名!$O$5:$T$104,3,0))</f>
        <v/>
      </c>
      <c r="AC358" s="117" t="str">
        <f>IF(P358="","",VLOOKUP(AF358,種目名!$O$5:$T$104,3,0))</f>
        <v/>
      </c>
      <c r="AD358" s="118" t="str">
        <f>IF(S358="","",VLOOKUP(AI358,種目名!$O$5:$T$104,3,0))</f>
        <v/>
      </c>
      <c r="AE358" s="115">
        <f t="shared" si="548"/>
        <v>0</v>
      </c>
      <c r="AF358" s="152" t="str">
        <f t="shared" si="549"/>
        <v/>
      </c>
      <c r="AG358" s="152" t="str">
        <f t="shared" si="550"/>
        <v/>
      </c>
      <c r="AH358" s="115">
        <f t="shared" si="551"/>
        <v>0</v>
      </c>
      <c r="AI358" s="152" t="str">
        <f t="shared" si="552"/>
        <v/>
      </c>
      <c r="AJ358" s="152" t="str">
        <f t="shared" si="553"/>
        <v/>
      </c>
      <c r="AK358" s="383"/>
      <c r="AL358" s="166">
        <f t="shared" si="470"/>
        <v>0</v>
      </c>
      <c r="AM358" s="392">
        <f t="shared" si="471"/>
        <v>0</v>
      </c>
      <c r="AN358" s="392">
        <f>COUNTIF($B$12:B358,B358)</f>
        <v>0</v>
      </c>
      <c r="AO358" s="392"/>
      <c r="AP358" s="392" t="str">
        <f t="shared" si="472"/>
        <v/>
      </c>
      <c r="AQ358" s="392" t="str">
        <f t="shared" si="473"/>
        <v/>
      </c>
      <c r="AR358" s="392" t="str">
        <f t="shared" si="474"/>
        <v/>
      </c>
      <c r="AS358" s="392" t="str">
        <f t="shared" si="475"/>
        <v/>
      </c>
      <c r="AT358" s="392">
        <f t="shared" si="476"/>
        <v>0</v>
      </c>
      <c r="AU358" s="392" t="str">
        <f t="shared" si="477"/>
        <v/>
      </c>
      <c r="AV358" s="392" t="str">
        <f t="shared" si="478"/>
        <v/>
      </c>
      <c r="AW358" s="392" t="str">
        <f t="shared" si="479"/>
        <v/>
      </c>
      <c r="AX358" s="392" t="str">
        <f t="shared" si="480"/>
        <v/>
      </c>
      <c r="AY358" s="392" t="str">
        <f t="shared" si="481"/>
        <v/>
      </c>
      <c r="AZ358" s="392" t="str">
        <f t="shared" si="482"/>
        <v/>
      </c>
      <c r="BA358" s="392" t="str">
        <f t="shared" si="483"/>
        <v/>
      </c>
      <c r="BB358" s="392" t="str">
        <f t="shared" si="484"/>
        <v/>
      </c>
      <c r="BC358" s="392" t="str">
        <f t="shared" si="485"/>
        <v/>
      </c>
      <c r="BD358" s="396" t="str">
        <f t="shared" si="486"/>
        <v/>
      </c>
      <c r="BE358" s="386">
        <f t="shared" si="487"/>
        <v>0</v>
      </c>
      <c r="BF358" s="152"/>
      <c r="BG358" s="392">
        <f t="shared" si="488"/>
        <v>0</v>
      </c>
      <c r="BH358" s="392">
        <f t="shared" si="489"/>
        <v>0</v>
      </c>
      <c r="BI358" s="405">
        <f t="shared" si="490"/>
        <v>0</v>
      </c>
      <c r="BJ358" s="406">
        <f t="shared" si="466"/>
        <v>0</v>
      </c>
      <c r="BK358" s="391" t="str">
        <f t="shared" si="467"/>
        <v>0</v>
      </c>
      <c r="BL358" s="391" t="str">
        <f t="shared" si="468"/>
        <v>0</v>
      </c>
      <c r="BM358" s="405">
        <f t="shared" si="491"/>
        <v>0</v>
      </c>
      <c r="BN358" s="405" t="str">
        <f t="shared" si="492"/>
        <v>0m0</v>
      </c>
      <c r="BO358" s="392">
        <f t="shared" si="493"/>
        <v>0</v>
      </c>
      <c r="BP358" s="392">
        <f t="shared" si="494"/>
        <v>0</v>
      </c>
      <c r="BQ358" s="405">
        <f t="shared" si="495"/>
        <v>0</v>
      </c>
      <c r="BR358" s="406">
        <f t="shared" si="496"/>
        <v>0</v>
      </c>
      <c r="BS358" s="391" t="str">
        <f t="shared" si="497"/>
        <v>0</v>
      </c>
      <c r="BT358" s="391" t="str">
        <f t="shared" si="498"/>
        <v>0</v>
      </c>
      <c r="BU358" s="405">
        <f t="shared" si="499"/>
        <v>0</v>
      </c>
      <c r="BV358" s="405" t="str">
        <f t="shared" si="500"/>
        <v>0m0</v>
      </c>
      <c r="BW358" s="392">
        <f t="shared" si="501"/>
        <v>0</v>
      </c>
      <c r="BX358" s="392">
        <f t="shared" si="502"/>
        <v>0</v>
      </c>
      <c r="BY358" s="405">
        <f t="shared" si="503"/>
        <v>0</v>
      </c>
      <c r="BZ358" s="406">
        <f t="shared" si="504"/>
        <v>0</v>
      </c>
      <c r="CA358" s="391" t="str">
        <f t="shared" si="505"/>
        <v>0</v>
      </c>
      <c r="CB358" s="391" t="str">
        <f t="shared" si="506"/>
        <v>0</v>
      </c>
      <c r="CC358" s="405">
        <f t="shared" si="507"/>
        <v>0</v>
      </c>
      <c r="CD358" s="405" t="str">
        <f t="shared" si="508"/>
        <v>0m0</v>
      </c>
      <c r="CE358" s="392">
        <f t="shared" si="509"/>
        <v>0</v>
      </c>
      <c r="CF358" s="392">
        <f t="shared" si="510"/>
        <v>0</v>
      </c>
      <c r="CG358" s="405">
        <f t="shared" si="511"/>
        <v>0</v>
      </c>
      <c r="CH358" s="406">
        <f t="shared" si="512"/>
        <v>0</v>
      </c>
      <c r="CI358" s="391" t="str">
        <f t="shared" si="513"/>
        <v>0</v>
      </c>
      <c r="CJ358" s="391" t="str">
        <f t="shared" si="514"/>
        <v>0</v>
      </c>
      <c r="CK358" s="405">
        <f t="shared" si="515"/>
        <v>0</v>
      </c>
      <c r="CL358" s="405" t="str">
        <f t="shared" si="516"/>
        <v>0m0</v>
      </c>
      <c r="CM358" s="392">
        <f t="shared" si="517"/>
        <v>0</v>
      </c>
      <c r="CN358" s="392">
        <f t="shared" si="518"/>
        <v>0</v>
      </c>
      <c r="CO358" s="405">
        <f t="shared" si="519"/>
        <v>0</v>
      </c>
      <c r="CP358" s="406">
        <f t="shared" si="520"/>
        <v>0</v>
      </c>
      <c r="CQ358" s="391" t="str">
        <f t="shared" si="521"/>
        <v>0</v>
      </c>
      <c r="CR358" s="391" t="str">
        <f t="shared" si="522"/>
        <v>0</v>
      </c>
      <c r="CS358" s="405">
        <f t="shared" si="523"/>
        <v>0</v>
      </c>
      <c r="CT358" s="405" t="str">
        <f t="shared" si="524"/>
        <v>0m0</v>
      </c>
      <c r="CU358" s="405">
        <f t="shared" si="525"/>
        <v>0</v>
      </c>
      <c r="CV358" s="405">
        <f t="shared" si="526"/>
        <v>0</v>
      </c>
      <c r="CW358" s="405">
        <f t="shared" si="527"/>
        <v>0</v>
      </c>
      <c r="CX358" s="405">
        <f t="shared" si="528"/>
        <v>0</v>
      </c>
      <c r="CY358" s="405">
        <f t="shared" si="529"/>
        <v>0</v>
      </c>
      <c r="CZ358" s="405" t="str">
        <f t="shared" si="530"/>
        <v/>
      </c>
      <c r="DA358" s="405" t="str">
        <f t="shared" si="531"/>
        <v/>
      </c>
      <c r="DB358" s="405" t="str">
        <f t="shared" si="532"/>
        <v/>
      </c>
      <c r="DC358" s="405" t="str">
        <f t="shared" si="533"/>
        <v/>
      </c>
      <c r="DD358" s="405" t="str">
        <f t="shared" si="534"/>
        <v/>
      </c>
      <c r="DE358" s="405"/>
      <c r="DG358" s="405" t="str">
        <f t="shared" si="535"/>
        <v/>
      </c>
      <c r="DH358" s="405" t="str">
        <f t="shared" si="536"/>
        <v/>
      </c>
      <c r="DI358" s="405">
        <f t="shared" si="537"/>
        <v>0</v>
      </c>
      <c r="DJ358" s="405" t="str">
        <f t="shared" si="538"/>
        <v/>
      </c>
      <c r="DK358" s="405" t="str">
        <f t="shared" si="539"/>
        <v/>
      </c>
      <c r="DL358" s="405" t="str">
        <f t="shared" si="540"/>
        <v/>
      </c>
      <c r="DM358" s="405" t="str">
        <f t="shared" si="541"/>
        <v/>
      </c>
      <c r="DN358" s="405" t="str">
        <f t="shared" si="542"/>
        <v/>
      </c>
      <c r="DO358" s="405" t="str">
        <f t="shared" si="543"/>
        <v/>
      </c>
      <c r="DS358" s="386">
        <f t="shared" si="546"/>
        <v>0</v>
      </c>
      <c r="DT358" s="386">
        <f t="shared" si="544"/>
        <v>0</v>
      </c>
      <c r="DU358" s="404">
        <f t="shared" si="545"/>
        <v>0</v>
      </c>
    </row>
    <row r="359" spans="1:125" s="404" customFormat="1" ht="18" hidden="1" customHeight="1">
      <c r="A359" s="140" t="str">
        <f t="shared" si="469"/>
        <v/>
      </c>
      <c r="B359" s="153"/>
      <c r="C359" s="31" t="str">
        <f>IF(B359="","",VLOOKUP(B359,学連登録!$C$2:$G$3000,2,FALSE))</f>
        <v/>
      </c>
      <c r="D359" s="32" t="str">
        <f>IF(B359="","",VLOOKUP(B359,学連登録!$C$2:$G$3000,3,FALSE))</f>
        <v/>
      </c>
      <c r="E359" s="33" t="str">
        <f>IF(B359="","",VLOOKUP(B359,学連登録!$C$2:$G$3000,4,FALSE))</f>
        <v/>
      </c>
      <c r="F359" s="376" t="str">
        <f>IF(B359="","",VLOOKUP(B359,学連登録!$C$2:$I$3000,7,FALSE))</f>
        <v/>
      </c>
      <c r="G359" s="154"/>
      <c r="H359" s="915"/>
      <c r="I359" s="916"/>
      <c r="J359" s="155"/>
      <c r="K359" s="887"/>
      <c r="L359" s="888"/>
      <c r="M359" s="155"/>
      <c r="N359" s="881"/>
      <c r="O359" s="882"/>
      <c r="P359" s="154"/>
      <c r="Q359" s="887"/>
      <c r="R359" s="888"/>
      <c r="S359" s="154"/>
      <c r="T359" s="887"/>
      <c r="U359" s="888"/>
      <c r="V359" s="101" t="str">
        <f>IF(B359="","",VLOOKUP(B359,学連登録!$C$2:$H$3000,6,FALSE))</f>
        <v/>
      </c>
      <c r="W359" s="370"/>
      <c r="X359" s="152"/>
      <c r="Y359" s="116" t="str">
        <f t="shared" si="547"/>
        <v/>
      </c>
      <c r="Z359" s="97" t="str">
        <f>IF(G359="","",VLOOKUP(G359,種目名!$O$5:$T$104,3,0))</f>
        <v/>
      </c>
      <c r="AA359" s="98" t="str">
        <f>IF(J359="","",VLOOKUP(J359,種目名!$O$5:$T$104,3,0))</f>
        <v/>
      </c>
      <c r="AB359" s="117" t="str">
        <f>IF(M359="","",VLOOKUP(M359,種目名!$O$5:$T$104,3,0))</f>
        <v/>
      </c>
      <c r="AC359" s="117" t="str">
        <f>IF(P359="","",VLOOKUP(AF359,種目名!$O$5:$T$104,3,0))</f>
        <v/>
      </c>
      <c r="AD359" s="118" t="str">
        <f>IF(S359="","",VLOOKUP(AI359,種目名!$O$5:$T$104,3,0))</f>
        <v/>
      </c>
      <c r="AE359" s="115">
        <f t="shared" si="548"/>
        <v>0</v>
      </c>
      <c r="AF359" s="152" t="str">
        <f t="shared" si="549"/>
        <v/>
      </c>
      <c r="AG359" s="152" t="str">
        <f t="shared" si="550"/>
        <v/>
      </c>
      <c r="AH359" s="115">
        <f t="shared" si="551"/>
        <v>0</v>
      </c>
      <c r="AI359" s="152" t="str">
        <f t="shared" si="552"/>
        <v/>
      </c>
      <c r="AJ359" s="152" t="str">
        <f t="shared" si="553"/>
        <v/>
      </c>
      <c r="AK359" s="383"/>
      <c r="AL359" s="166">
        <f t="shared" si="470"/>
        <v>0</v>
      </c>
      <c r="AM359" s="392">
        <f t="shared" si="471"/>
        <v>0</v>
      </c>
      <c r="AN359" s="392">
        <f>COUNTIF($B$12:B359,B359)</f>
        <v>0</v>
      </c>
      <c r="AO359" s="392"/>
      <c r="AP359" s="392" t="str">
        <f t="shared" si="472"/>
        <v/>
      </c>
      <c r="AQ359" s="392" t="str">
        <f t="shared" si="473"/>
        <v/>
      </c>
      <c r="AR359" s="392" t="str">
        <f t="shared" si="474"/>
        <v/>
      </c>
      <c r="AS359" s="392" t="str">
        <f t="shared" si="475"/>
        <v/>
      </c>
      <c r="AT359" s="392">
        <f t="shared" si="476"/>
        <v>0</v>
      </c>
      <c r="AU359" s="392" t="str">
        <f t="shared" si="477"/>
        <v/>
      </c>
      <c r="AV359" s="392" t="str">
        <f t="shared" si="478"/>
        <v/>
      </c>
      <c r="AW359" s="392" t="str">
        <f t="shared" si="479"/>
        <v/>
      </c>
      <c r="AX359" s="392" t="str">
        <f t="shared" si="480"/>
        <v/>
      </c>
      <c r="AY359" s="392" t="str">
        <f t="shared" si="481"/>
        <v/>
      </c>
      <c r="AZ359" s="392" t="str">
        <f t="shared" si="482"/>
        <v/>
      </c>
      <c r="BA359" s="392" t="str">
        <f t="shared" si="483"/>
        <v/>
      </c>
      <c r="BB359" s="392" t="str">
        <f t="shared" si="484"/>
        <v/>
      </c>
      <c r="BC359" s="392" t="str">
        <f t="shared" si="485"/>
        <v/>
      </c>
      <c r="BD359" s="396" t="str">
        <f t="shared" si="486"/>
        <v/>
      </c>
      <c r="BE359" s="386">
        <f t="shared" si="487"/>
        <v>0</v>
      </c>
      <c r="BF359" s="152"/>
      <c r="BG359" s="392">
        <f t="shared" si="488"/>
        <v>0</v>
      </c>
      <c r="BH359" s="392">
        <f t="shared" si="489"/>
        <v>0</v>
      </c>
      <c r="BI359" s="405">
        <f t="shared" si="490"/>
        <v>0</v>
      </c>
      <c r="BJ359" s="406">
        <f t="shared" si="466"/>
        <v>0</v>
      </c>
      <c r="BK359" s="391" t="str">
        <f t="shared" si="467"/>
        <v>0</v>
      </c>
      <c r="BL359" s="391" t="str">
        <f t="shared" si="468"/>
        <v>0</v>
      </c>
      <c r="BM359" s="405">
        <f t="shared" si="491"/>
        <v>0</v>
      </c>
      <c r="BN359" s="405" t="str">
        <f t="shared" si="492"/>
        <v>0m0</v>
      </c>
      <c r="BO359" s="392">
        <f t="shared" si="493"/>
        <v>0</v>
      </c>
      <c r="BP359" s="392">
        <f t="shared" si="494"/>
        <v>0</v>
      </c>
      <c r="BQ359" s="405">
        <f t="shared" si="495"/>
        <v>0</v>
      </c>
      <c r="BR359" s="406">
        <f t="shared" si="496"/>
        <v>0</v>
      </c>
      <c r="BS359" s="391" t="str">
        <f t="shared" si="497"/>
        <v>0</v>
      </c>
      <c r="BT359" s="391" t="str">
        <f t="shared" si="498"/>
        <v>0</v>
      </c>
      <c r="BU359" s="405">
        <f t="shared" si="499"/>
        <v>0</v>
      </c>
      <c r="BV359" s="405" t="str">
        <f t="shared" si="500"/>
        <v>0m0</v>
      </c>
      <c r="BW359" s="392">
        <f t="shared" si="501"/>
        <v>0</v>
      </c>
      <c r="BX359" s="392">
        <f t="shared" si="502"/>
        <v>0</v>
      </c>
      <c r="BY359" s="405">
        <f t="shared" si="503"/>
        <v>0</v>
      </c>
      <c r="BZ359" s="406">
        <f t="shared" si="504"/>
        <v>0</v>
      </c>
      <c r="CA359" s="391" t="str">
        <f t="shared" si="505"/>
        <v>0</v>
      </c>
      <c r="CB359" s="391" t="str">
        <f t="shared" si="506"/>
        <v>0</v>
      </c>
      <c r="CC359" s="405">
        <f t="shared" si="507"/>
        <v>0</v>
      </c>
      <c r="CD359" s="405" t="str">
        <f t="shared" si="508"/>
        <v>0m0</v>
      </c>
      <c r="CE359" s="392">
        <f t="shared" si="509"/>
        <v>0</v>
      </c>
      <c r="CF359" s="392">
        <f t="shared" si="510"/>
        <v>0</v>
      </c>
      <c r="CG359" s="405">
        <f t="shared" si="511"/>
        <v>0</v>
      </c>
      <c r="CH359" s="406">
        <f t="shared" si="512"/>
        <v>0</v>
      </c>
      <c r="CI359" s="391" t="str">
        <f t="shared" si="513"/>
        <v>0</v>
      </c>
      <c r="CJ359" s="391" t="str">
        <f t="shared" si="514"/>
        <v>0</v>
      </c>
      <c r="CK359" s="405">
        <f t="shared" si="515"/>
        <v>0</v>
      </c>
      <c r="CL359" s="405" t="str">
        <f t="shared" si="516"/>
        <v>0m0</v>
      </c>
      <c r="CM359" s="392">
        <f t="shared" si="517"/>
        <v>0</v>
      </c>
      <c r="CN359" s="392">
        <f t="shared" si="518"/>
        <v>0</v>
      </c>
      <c r="CO359" s="405">
        <f t="shared" si="519"/>
        <v>0</v>
      </c>
      <c r="CP359" s="406">
        <f t="shared" si="520"/>
        <v>0</v>
      </c>
      <c r="CQ359" s="391" t="str">
        <f t="shared" si="521"/>
        <v>0</v>
      </c>
      <c r="CR359" s="391" t="str">
        <f t="shared" si="522"/>
        <v>0</v>
      </c>
      <c r="CS359" s="405">
        <f t="shared" si="523"/>
        <v>0</v>
      </c>
      <c r="CT359" s="405" t="str">
        <f t="shared" si="524"/>
        <v>0m0</v>
      </c>
      <c r="CU359" s="405">
        <f t="shared" si="525"/>
        <v>0</v>
      </c>
      <c r="CV359" s="405">
        <f t="shared" si="526"/>
        <v>0</v>
      </c>
      <c r="CW359" s="405">
        <f t="shared" si="527"/>
        <v>0</v>
      </c>
      <c r="CX359" s="405">
        <f t="shared" si="528"/>
        <v>0</v>
      </c>
      <c r="CY359" s="405">
        <f t="shared" si="529"/>
        <v>0</v>
      </c>
      <c r="CZ359" s="405" t="str">
        <f t="shared" si="530"/>
        <v/>
      </c>
      <c r="DA359" s="405" t="str">
        <f t="shared" si="531"/>
        <v/>
      </c>
      <c r="DB359" s="405" t="str">
        <f t="shared" si="532"/>
        <v/>
      </c>
      <c r="DC359" s="405" t="str">
        <f t="shared" si="533"/>
        <v/>
      </c>
      <c r="DD359" s="405" t="str">
        <f t="shared" si="534"/>
        <v/>
      </c>
      <c r="DE359" s="405"/>
      <c r="DG359" s="405" t="str">
        <f t="shared" si="535"/>
        <v/>
      </c>
      <c r="DH359" s="405" t="str">
        <f t="shared" si="536"/>
        <v/>
      </c>
      <c r="DI359" s="405">
        <f t="shared" si="537"/>
        <v>0</v>
      </c>
      <c r="DJ359" s="405" t="str">
        <f t="shared" si="538"/>
        <v/>
      </c>
      <c r="DK359" s="405" t="str">
        <f t="shared" si="539"/>
        <v/>
      </c>
      <c r="DL359" s="405" t="str">
        <f t="shared" si="540"/>
        <v/>
      </c>
      <c r="DM359" s="405" t="str">
        <f t="shared" si="541"/>
        <v/>
      </c>
      <c r="DN359" s="405" t="str">
        <f t="shared" si="542"/>
        <v/>
      </c>
      <c r="DO359" s="405" t="str">
        <f t="shared" si="543"/>
        <v/>
      </c>
      <c r="DS359" s="386">
        <f t="shared" si="546"/>
        <v>0</v>
      </c>
      <c r="DT359" s="386">
        <f t="shared" si="544"/>
        <v>0</v>
      </c>
      <c r="DU359" s="404">
        <f t="shared" si="545"/>
        <v>0</v>
      </c>
    </row>
    <row r="360" spans="1:125" s="404" customFormat="1" ht="18" hidden="1" customHeight="1">
      <c r="A360" s="140" t="str">
        <f t="shared" si="469"/>
        <v/>
      </c>
      <c r="B360" s="153"/>
      <c r="C360" s="31" t="str">
        <f>IF(B360="","",VLOOKUP(B360,学連登録!$C$2:$G$3000,2,FALSE))</f>
        <v/>
      </c>
      <c r="D360" s="32" t="str">
        <f>IF(B360="","",VLOOKUP(B360,学連登録!$C$2:$G$3000,3,FALSE))</f>
        <v/>
      </c>
      <c r="E360" s="33" t="str">
        <f>IF(B360="","",VLOOKUP(B360,学連登録!$C$2:$G$3000,4,FALSE))</f>
        <v/>
      </c>
      <c r="F360" s="376" t="str">
        <f>IF(B360="","",VLOOKUP(B360,学連登録!$C$2:$I$3000,7,FALSE))</f>
        <v/>
      </c>
      <c r="G360" s="154"/>
      <c r="H360" s="915"/>
      <c r="I360" s="916"/>
      <c r="J360" s="155"/>
      <c r="K360" s="887"/>
      <c r="L360" s="888"/>
      <c r="M360" s="155"/>
      <c r="N360" s="881"/>
      <c r="O360" s="882"/>
      <c r="P360" s="154"/>
      <c r="Q360" s="887"/>
      <c r="R360" s="888"/>
      <c r="S360" s="154"/>
      <c r="T360" s="887"/>
      <c r="U360" s="888"/>
      <c r="V360" s="101" t="str">
        <f>IF(B360="","",VLOOKUP(B360,学連登録!$C$2:$H$3000,6,FALSE))</f>
        <v/>
      </c>
      <c r="W360" s="370"/>
      <c r="X360" s="152"/>
      <c r="Y360" s="116" t="str">
        <f t="shared" si="547"/>
        <v/>
      </c>
      <c r="Z360" s="97" t="str">
        <f>IF(G360="","",VLOOKUP(G360,種目名!$O$5:$T$104,3,0))</f>
        <v/>
      </c>
      <c r="AA360" s="98" t="str">
        <f>IF(J360="","",VLOOKUP(J360,種目名!$O$5:$T$104,3,0))</f>
        <v/>
      </c>
      <c r="AB360" s="117" t="str">
        <f>IF(M360="","",VLOOKUP(M360,種目名!$O$5:$T$104,3,0))</f>
        <v/>
      </c>
      <c r="AC360" s="117" t="str">
        <f>IF(P360="","",VLOOKUP(AF360,種目名!$O$5:$T$104,3,0))</f>
        <v/>
      </c>
      <c r="AD360" s="118" t="str">
        <f>IF(S360="","",VLOOKUP(AI360,種目名!$O$5:$T$104,3,0))</f>
        <v/>
      </c>
      <c r="AE360" s="115">
        <f t="shared" si="548"/>
        <v>0</v>
      </c>
      <c r="AF360" s="152" t="str">
        <f t="shared" si="549"/>
        <v/>
      </c>
      <c r="AG360" s="152" t="str">
        <f t="shared" si="550"/>
        <v/>
      </c>
      <c r="AH360" s="115">
        <f t="shared" si="551"/>
        <v>0</v>
      </c>
      <c r="AI360" s="152" t="str">
        <f t="shared" si="552"/>
        <v/>
      </c>
      <c r="AJ360" s="152" t="str">
        <f t="shared" si="553"/>
        <v/>
      </c>
      <c r="AK360" s="383"/>
      <c r="AL360" s="166">
        <f t="shared" si="470"/>
        <v>0</v>
      </c>
      <c r="AM360" s="392">
        <f t="shared" si="471"/>
        <v>0</v>
      </c>
      <c r="AN360" s="392">
        <f>COUNTIF($B$12:B360,B360)</f>
        <v>0</v>
      </c>
      <c r="AO360" s="392"/>
      <c r="AP360" s="392" t="str">
        <f t="shared" si="472"/>
        <v/>
      </c>
      <c r="AQ360" s="392" t="str">
        <f t="shared" si="473"/>
        <v/>
      </c>
      <c r="AR360" s="392" t="str">
        <f t="shared" si="474"/>
        <v/>
      </c>
      <c r="AS360" s="392" t="str">
        <f t="shared" si="475"/>
        <v/>
      </c>
      <c r="AT360" s="392">
        <f t="shared" si="476"/>
        <v>0</v>
      </c>
      <c r="AU360" s="392" t="str">
        <f t="shared" si="477"/>
        <v/>
      </c>
      <c r="AV360" s="392" t="str">
        <f t="shared" si="478"/>
        <v/>
      </c>
      <c r="AW360" s="392" t="str">
        <f t="shared" si="479"/>
        <v/>
      </c>
      <c r="AX360" s="392" t="str">
        <f t="shared" si="480"/>
        <v/>
      </c>
      <c r="AY360" s="392" t="str">
        <f t="shared" si="481"/>
        <v/>
      </c>
      <c r="AZ360" s="392" t="str">
        <f t="shared" si="482"/>
        <v/>
      </c>
      <c r="BA360" s="392" t="str">
        <f t="shared" si="483"/>
        <v/>
      </c>
      <c r="BB360" s="392" t="str">
        <f t="shared" si="484"/>
        <v/>
      </c>
      <c r="BC360" s="392" t="str">
        <f t="shared" si="485"/>
        <v/>
      </c>
      <c r="BD360" s="396" t="str">
        <f t="shared" si="486"/>
        <v/>
      </c>
      <c r="BE360" s="386">
        <f t="shared" si="487"/>
        <v>0</v>
      </c>
      <c r="BF360" s="152"/>
      <c r="BG360" s="392">
        <f t="shared" si="488"/>
        <v>0</v>
      </c>
      <c r="BH360" s="392">
        <f t="shared" si="489"/>
        <v>0</v>
      </c>
      <c r="BI360" s="405">
        <f t="shared" si="490"/>
        <v>0</v>
      </c>
      <c r="BJ360" s="406">
        <f t="shared" si="466"/>
        <v>0</v>
      </c>
      <c r="BK360" s="391" t="str">
        <f t="shared" si="467"/>
        <v>0</v>
      </c>
      <c r="BL360" s="391" t="str">
        <f t="shared" si="468"/>
        <v>0</v>
      </c>
      <c r="BM360" s="405">
        <f t="shared" si="491"/>
        <v>0</v>
      </c>
      <c r="BN360" s="405" t="str">
        <f t="shared" si="492"/>
        <v>0m0</v>
      </c>
      <c r="BO360" s="392">
        <f t="shared" si="493"/>
        <v>0</v>
      </c>
      <c r="BP360" s="392">
        <f t="shared" si="494"/>
        <v>0</v>
      </c>
      <c r="BQ360" s="405">
        <f t="shared" si="495"/>
        <v>0</v>
      </c>
      <c r="BR360" s="406">
        <f t="shared" si="496"/>
        <v>0</v>
      </c>
      <c r="BS360" s="391" t="str">
        <f t="shared" si="497"/>
        <v>0</v>
      </c>
      <c r="BT360" s="391" t="str">
        <f t="shared" si="498"/>
        <v>0</v>
      </c>
      <c r="BU360" s="405">
        <f t="shared" si="499"/>
        <v>0</v>
      </c>
      <c r="BV360" s="405" t="str">
        <f t="shared" si="500"/>
        <v>0m0</v>
      </c>
      <c r="BW360" s="392">
        <f t="shared" si="501"/>
        <v>0</v>
      </c>
      <c r="BX360" s="392">
        <f t="shared" si="502"/>
        <v>0</v>
      </c>
      <c r="BY360" s="405">
        <f t="shared" si="503"/>
        <v>0</v>
      </c>
      <c r="BZ360" s="406">
        <f t="shared" si="504"/>
        <v>0</v>
      </c>
      <c r="CA360" s="391" t="str">
        <f t="shared" si="505"/>
        <v>0</v>
      </c>
      <c r="CB360" s="391" t="str">
        <f t="shared" si="506"/>
        <v>0</v>
      </c>
      <c r="CC360" s="405">
        <f t="shared" si="507"/>
        <v>0</v>
      </c>
      <c r="CD360" s="405" t="str">
        <f t="shared" si="508"/>
        <v>0m0</v>
      </c>
      <c r="CE360" s="392">
        <f t="shared" si="509"/>
        <v>0</v>
      </c>
      <c r="CF360" s="392">
        <f t="shared" si="510"/>
        <v>0</v>
      </c>
      <c r="CG360" s="405">
        <f t="shared" si="511"/>
        <v>0</v>
      </c>
      <c r="CH360" s="406">
        <f t="shared" si="512"/>
        <v>0</v>
      </c>
      <c r="CI360" s="391" t="str">
        <f t="shared" si="513"/>
        <v>0</v>
      </c>
      <c r="CJ360" s="391" t="str">
        <f t="shared" si="514"/>
        <v>0</v>
      </c>
      <c r="CK360" s="405">
        <f t="shared" si="515"/>
        <v>0</v>
      </c>
      <c r="CL360" s="405" t="str">
        <f t="shared" si="516"/>
        <v>0m0</v>
      </c>
      <c r="CM360" s="392">
        <f t="shared" si="517"/>
        <v>0</v>
      </c>
      <c r="CN360" s="392">
        <f t="shared" si="518"/>
        <v>0</v>
      </c>
      <c r="CO360" s="405">
        <f t="shared" si="519"/>
        <v>0</v>
      </c>
      <c r="CP360" s="406">
        <f t="shared" si="520"/>
        <v>0</v>
      </c>
      <c r="CQ360" s="391" t="str">
        <f t="shared" si="521"/>
        <v>0</v>
      </c>
      <c r="CR360" s="391" t="str">
        <f t="shared" si="522"/>
        <v>0</v>
      </c>
      <c r="CS360" s="405">
        <f t="shared" si="523"/>
        <v>0</v>
      </c>
      <c r="CT360" s="405" t="str">
        <f t="shared" si="524"/>
        <v>0m0</v>
      </c>
      <c r="CU360" s="405">
        <f t="shared" si="525"/>
        <v>0</v>
      </c>
      <c r="CV360" s="405">
        <f t="shared" si="526"/>
        <v>0</v>
      </c>
      <c r="CW360" s="405">
        <f t="shared" si="527"/>
        <v>0</v>
      </c>
      <c r="CX360" s="405">
        <f t="shared" si="528"/>
        <v>0</v>
      </c>
      <c r="CY360" s="405">
        <f t="shared" si="529"/>
        <v>0</v>
      </c>
      <c r="CZ360" s="405" t="str">
        <f t="shared" si="530"/>
        <v/>
      </c>
      <c r="DA360" s="405" t="str">
        <f t="shared" si="531"/>
        <v/>
      </c>
      <c r="DB360" s="405" t="str">
        <f t="shared" si="532"/>
        <v/>
      </c>
      <c r="DC360" s="405" t="str">
        <f t="shared" si="533"/>
        <v/>
      </c>
      <c r="DD360" s="405" t="str">
        <f t="shared" si="534"/>
        <v/>
      </c>
      <c r="DE360" s="405"/>
      <c r="DG360" s="405" t="str">
        <f t="shared" si="535"/>
        <v/>
      </c>
      <c r="DH360" s="405" t="str">
        <f t="shared" si="536"/>
        <v/>
      </c>
      <c r="DI360" s="405">
        <f t="shared" si="537"/>
        <v>0</v>
      </c>
      <c r="DJ360" s="405" t="str">
        <f t="shared" si="538"/>
        <v/>
      </c>
      <c r="DK360" s="405" t="str">
        <f t="shared" si="539"/>
        <v/>
      </c>
      <c r="DL360" s="405" t="str">
        <f t="shared" si="540"/>
        <v/>
      </c>
      <c r="DM360" s="405" t="str">
        <f t="shared" si="541"/>
        <v/>
      </c>
      <c r="DN360" s="405" t="str">
        <f t="shared" si="542"/>
        <v/>
      </c>
      <c r="DO360" s="405" t="str">
        <f t="shared" si="543"/>
        <v/>
      </c>
      <c r="DS360" s="386">
        <f t="shared" si="546"/>
        <v>0</v>
      </c>
      <c r="DT360" s="386">
        <f t="shared" si="544"/>
        <v>0</v>
      </c>
      <c r="DU360" s="404">
        <f t="shared" si="545"/>
        <v>0</v>
      </c>
    </row>
    <row r="361" spans="1:125" s="404" customFormat="1" ht="18" hidden="1" customHeight="1">
      <c r="A361" s="140" t="str">
        <f t="shared" si="469"/>
        <v/>
      </c>
      <c r="B361" s="153"/>
      <c r="C361" s="31" t="str">
        <f>IF(B361="","",VLOOKUP(B361,学連登録!$C$2:$G$3000,2,FALSE))</f>
        <v/>
      </c>
      <c r="D361" s="32" t="str">
        <f>IF(B361="","",VLOOKUP(B361,学連登録!$C$2:$G$3000,3,FALSE))</f>
        <v/>
      </c>
      <c r="E361" s="33" t="str">
        <f>IF(B361="","",VLOOKUP(B361,学連登録!$C$2:$G$3000,4,FALSE))</f>
        <v/>
      </c>
      <c r="F361" s="376" t="str">
        <f>IF(B361="","",VLOOKUP(B361,学連登録!$C$2:$I$3000,7,FALSE))</f>
        <v/>
      </c>
      <c r="G361" s="154"/>
      <c r="H361" s="915"/>
      <c r="I361" s="916"/>
      <c r="J361" s="155"/>
      <c r="K361" s="887"/>
      <c r="L361" s="888"/>
      <c r="M361" s="155"/>
      <c r="N361" s="881"/>
      <c r="O361" s="882"/>
      <c r="P361" s="154"/>
      <c r="Q361" s="887"/>
      <c r="R361" s="888"/>
      <c r="S361" s="154"/>
      <c r="T361" s="887"/>
      <c r="U361" s="888"/>
      <c r="V361" s="101" t="str">
        <f>IF(B361="","",VLOOKUP(B361,学連登録!$C$2:$H$3000,6,FALSE))</f>
        <v/>
      </c>
      <c r="W361" s="370"/>
      <c r="X361" s="152"/>
      <c r="Y361" s="116" t="str">
        <f t="shared" si="547"/>
        <v/>
      </c>
      <c r="Z361" s="97" t="str">
        <f>IF(G361="","",VLOOKUP(G361,種目名!$O$5:$T$104,3,0))</f>
        <v/>
      </c>
      <c r="AA361" s="98" t="str">
        <f>IF(J361="","",VLOOKUP(J361,種目名!$O$5:$T$104,3,0))</f>
        <v/>
      </c>
      <c r="AB361" s="117" t="str">
        <f>IF(M361="","",VLOOKUP(M361,種目名!$O$5:$T$104,3,0))</f>
        <v/>
      </c>
      <c r="AC361" s="117" t="str">
        <f>IF(P361="","",VLOOKUP(AF361,種目名!$O$5:$T$104,3,0))</f>
        <v/>
      </c>
      <c r="AD361" s="118" t="str">
        <f>IF(S361="","",VLOOKUP(AI361,種目名!$O$5:$T$104,3,0))</f>
        <v/>
      </c>
      <c r="AE361" s="115">
        <f t="shared" si="548"/>
        <v>0</v>
      </c>
      <c r="AF361" s="152" t="str">
        <f t="shared" si="549"/>
        <v/>
      </c>
      <c r="AG361" s="152" t="str">
        <f t="shared" si="550"/>
        <v/>
      </c>
      <c r="AH361" s="115">
        <f t="shared" si="551"/>
        <v>0</v>
      </c>
      <c r="AI361" s="152" t="str">
        <f t="shared" si="552"/>
        <v/>
      </c>
      <c r="AJ361" s="152" t="str">
        <f t="shared" si="553"/>
        <v/>
      </c>
      <c r="AK361" s="383"/>
      <c r="AL361" s="166">
        <f t="shared" si="470"/>
        <v>0</v>
      </c>
      <c r="AM361" s="392">
        <f t="shared" si="471"/>
        <v>0</v>
      </c>
      <c r="AN361" s="392">
        <f>COUNTIF($B$12:B361,B361)</f>
        <v>0</v>
      </c>
      <c r="AO361" s="392"/>
      <c r="AP361" s="392" t="str">
        <f t="shared" si="472"/>
        <v/>
      </c>
      <c r="AQ361" s="392" t="str">
        <f t="shared" si="473"/>
        <v/>
      </c>
      <c r="AR361" s="392" t="str">
        <f t="shared" si="474"/>
        <v/>
      </c>
      <c r="AS361" s="392" t="str">
        <f t="shared" si="475"/>
        <v/>
      </c>
      <c r="AT361" s="392">
        <f t="shared" si="476"/>
        <v>0</v>
      </c>
      <c r="AU361" s="392" t="str">
        <f t="shared" si="477"/>
        <v/>
      </c>
      <c r="AV361" s="392" t="str">
        <f t="shared" si="478"/>
        <v/>
      </c>
      <c r="AW361" s="392" t="str">
        <f t="shared" si="479"/>
        <v/>
      </c>
      <c r="AX361" s="392" t="str">
        <f t="shared" si="480"/>
        <v/>
      </c>
      <c r="AY361" s="392" t="str">
        <f t="shared" si="481"/>
        <v/>
      </c>
      <c r="AZ361" s="392" t="str">
        <f t="shared" si="482"/>
        <v/>
      </c>
      <c r="BA361" s="392" t="str">
        <f t="shared" si="483"/>
        <v/>
      </c>
      <c r="BB361" s="392" t="str">
        <f t="shared" si="484"/>
        <v/>
      </c>
      <c r="BC361" s="392" t="str">
        <f t="shared" si="485"/>
        <v/>
      </c>
      <c r="BD361" s="396" t="str">
        <f t="shared" si="486"/>
        <v/>
      </c>
      <c r="BE361" s="386">
        <f t="shared" si="487"/>
        <v>0</v>
      </c>
      <c r="BF361" s="152"/>
      <c r="BG361" s="392">
        <f t="shared" si="488"/>
        <v>0</v>
      </c>
      <c r="BH361" s="392">
        <f t="shared" si="489"/>
        <v>0</v>
      </c>
      <c r="BI361" s="405">
        <f t="shared" si="490"/>
        <v>0</v>
      </c>
      <c r="BJ361" s="406">
        <f t="shared" si="466"/>
        <v>0</v>
      </c>
      <c r="BK361" s="391" t="str">
        <f t="shared" si="467"/>
        <v>0</v>
      </c>
      <c r="BL361" s="391" t="str">
        <f t="shared" si="468"/>
        <v>0</v>
      </c>
      <c r="BM361" s="405">
        <f t="shared" si="491"/>
        <v>0</v>
      </c>
      <c r="BN361" s="405" t="str">
        <f t="shared" si="492"/>
        <v>0m0</v>
      </c>
      <c r="BO361" s="392">
        <f t="shared" si="493"/>
        <v>0</v>
      </c>
      <c r="BP361" s="392">
        <f t="shared" si="494"/>
        <v>0</v>
      </c>
      <c r="BQ361" s="405">
        <f t="shared" si="495"/>
        <v>0</v>
      </c>
      <c r="BR361" s="406">
        <f t="shared" si="496"/>
        <v>0</v>
      </c>
      <c r="BS361" s="391" t="str">
        <f t="shared" si="497"/>
        <v>0</v>
      </c>
      <c r="BT361" s="391" t="str">
        <f t="shared" si="498"/>
        <v>0</v>
      </c>
      <c r="BU361" s="405">
        <f t="shared" si="499"/>
        <v>0</v>
      </c>
      <c r="BV361" s="405" t="str">
        <f t="shared" si="500"/>
        <v>0m0</v>
      </c>
      <c r="BW361" s="392">
        <f t="shared" si="501"/>
        <v>0</v>
      </c>
      <c r="BX361" s="392">
        <f t="shared" si="502"/>
        <v>0</v>
      </c>
      <c r="BY361" s="405">
        <f t="shared" si="503"/>
        <v>0</v>
      </c>
      <c r="BZ361" s="406">
        <f t="shared" si="504"/>
        <v>0</v>
      </c>
      <c r="CA361" s="391" t="str">
        <f t="shared" si="505"/>
        <v>0</v>
      </c>
      <c r="CB361" s="391" t="str">
        <f t="shared" si="506"/>
        <v>0</v>
      </c>
      <c r="CC361" s="405">
        <f t="shared" si="507"/>
        <v>0</v>
      </c>
      <c r="CD361" s="405" t="str">
        <f t="shared" si="508"/>
        <v>0m0</v>
      </c>
      <c r="CE361" s="392">
        <f t="shared" si="509"/>
        <v>0</v>
      </c>
      <c r="CF361" s="392">
        <f t="shared" si="510"/>
        <v>0</v>
      </c>
      <c r="CG361" s="405">
        <f t="shared" si="511"/>
        <v>0</v>
      </c>
      <c r="CH361" s="406">
        <f t="shared" si="512"/>
        <v>0</v>
      </c>
      <c r="CI361" s="391" t="str">
        <f t="shared" si="513"/>
        <v>0</v>
      </c>
      <c r="CJ361" s="391" t="str">
        <f t="shared" si="514"/>
        <v>0</v>
      </c>
      <c r="CK361" s="405">
        <f t="shared" si="515"/>
        <v>0</v>
      </c>
      <c r="CL361" s="405" t="str">
        <f t="shared" si="516"/>
        <v>0m0</v>
      </c>
      <c r="CM361" s="392">
        <f t="shared" si="517"/>
        <v>0</v>
      </c>
      <c r="CN361" s="392">
        <f t="shared" si="518"/>
        <v>0</v>
      </c>
      <c r="CO361" s="405">
        <f t="shared" si="519"/>
        <v>0</v>
      </c>
      <c r="CP361" s="406">
        <f t="shared" si="520"/>
        <v>0</v>
      </c>
      <c r="CQ361" s="391" t="str">
        <f t="shared" si="521"/>
        <v>0</v>
      </c>
      <c r="CR361" s="391" t="str">
        <f t="shared" si="522"/>
        <v>0</v>
      </c>
      <c r="CS361" s="405">
        <f t="shared" si="523"/>
        <v>0</v>
      </c>
      <c r="CT361" s="405" t="str">
        <f t="shared" si="524"/>
        <v>0m0</v>
      </c>
      <c r="CU361" s="405">
        <f t="shared" si="525"/>
        <v>0</v>
      </c>
      <c r="CV361" s="405">
        <f t="shared" si="526"/>
        <v>0</v>
      </c>
      <c r="CW361" s="405">
        <f t="shared" si="527"/>
        <v>0</v>
      </c>
      <c r="CX361" s="405">
        <f t="shared" si="528"/>
        <v>0</v>
      </c>
      <c r="CY361" s="405">
        <f t="shared" si="529"/>
        <v>0</v>
      </c>
      <c r="CZ361" s="405" t="str">
        <f t="shared" si="530"/>
        <v/>
      </c>
      <c r="DA361" s="405" t="str">
        <f t="shared" si="531"/>
        <v/>
      </c>
      <c r="DB361" s="405" t="str">
        <f t="shared" si="532"/>
        <v/>
      </c>
      <c r="DC361" s="405" t="str">
        <f t="shared" si="533"/>
        <v/>
      </c>
      <c r="DD361" s="405" t="str">
        <f t="shared" si="534"/>
        <v/>
      </c>
      <c r="DE361" s="405"/>
      <c r="DG361" s="405" t="str">
        <f t="shared" si="535"/>
        <v/>
      </c>
      <c r="DH361" s="405" t="str">
        <f t="shared" si="536"/>
        <v/>
      </c>
      <c r="DI361" s="405">
        <f t="shared" si="537"/>
        <v>0</v>
      </c>
      <c r="DJ361" s="405" t="str">
        <f t="shared" si="538"/>
        <v/>
      </c>
      <c r="DK361" s="405" t="str">
        <f t="shared" si="539"/>
        <v/>
      </c>
      <c r="DL361" s="405" t="str">
        <f t="shared" si="540"/>
        <v/>
      </c>
      <c r="DM361" s="405" t="str">
        <f t="shared" si="541"/>
        <v/>
      </c>
      <c r="DN361" s="405" t="str">
        <f t="shared" si="542"/>
        <v/>
      </c>
      <c r="DO361" s="405" t="str">
        <f t="shared" si="543"/>
        <v/>
      </c>
      <c r="DS361" s="386">
        <f t="shared" si="546"/>
        <v>0</v>
      </c>
      <c r="DT361" s="386">
        <f t="shared" si="544"/>
        <v>0</v>
      </c>
      <c r="DU361" s="404">
        <f t="shared" si="545"/>
        <v>0</v>
      </c>
    </row>
    <row r="362" spans="1:125" s="404" customFormat="1" ht="18" hidden="1" customHeight="1">
      <c r="A362" s="140" t="str">
        <f t="shared" si="469"/>
        <v/>
      </c>
      <c r="B362" s="153"/>
      <c r="C362" s="31" t="str">
        <f>IF(B362="","",VLOOKUP(B362,学連登録!$C$2:$G$3000,2,FALSE))</f>
        <v/>
      </c>
      <c r="D362" s="32" t="str">
        <f>IF(B362="","",VLOOKUP(B362,学連登録!$C$2:$G$3000,3,FALSE))</f>
        <v/>
      </c>
      <c r="E362" s="33" t="str">
        <f>IF(B362="","",VLOOKUP(B362,学連登録!$C$2:$G$3000,4,FALSE))</f>
        <v/>
      </c>
      <c r="F362" s="376" t="str">
        <f>IF(B362="","",VLOOKUP(B362,学連登録!$C$2:$I$3000,7,FALSE))</f>
        <v/>
      </c>
      <c r="G362" s="154"/>
      <c r="H362" s="915"/>
      <c r="I362" s="916"/>
      <c r="J362" s="155"/>
      <c r="K362" s="887"/>
      <c r="L362" s="888"/>
      <c r="M362" s="155"/>
      <c r="N362" s="881"/>
      <c r="O362" s="882"/>
      <c r="P362" s="154"/>
      <c r="Q362" s="887"/>
      <c r="R362" s="888"/>
      <c r="S362" s="154"/>
      <c r="T362" s="887"/>
      <c r="U362" s="888"/>
      <c r="V362" s="101" t="str">
        <f>IF(B362="","",VLOOKUP(B362,学連登録!$C$2:$H$3000,6,FALSE))</f>
        <v/>
      </c>
      <c r="W362" s="370"/>
      <c r="X362" s="152"/>
      <c r="Y362" s="116" t="str">
        <f t="shared" si="547"/>
        <v/>
      </c>
      <c r="Z362" s="97" t="str">
        <f>IF(G362="","",VLOOKUP(G362,種目名!$O$5:$T$104,3,0))</f>
        <v/>
      </c>
      <c r="AA362" s="98" t="str">
        <f>IF(J362="","",VLOOKUP(J362,種目名!$O$5:$T$104,3,0))</f>
        <v/>
      </c>
      <c r="AB362" s="117" t="str">
        <f>IF(M362="","",VLOOKUP(M362,種目名!$O$5:$T$104,3,0))</f>
        <v/>
      </c>
      <c r="AC362" s="117" t="str">
        <f>IF(P362="","",VLOOKUP(AF362,種目名!$O$5:$T$104,3,0))</f>
        <v/>
      </c>
      <c r="AD362" s="118" t="str">
        <f>IF(S362="","",VLOOKUP(AI362,種目名!$O$5:$T$104,3,0))</f>
        <v/>
      </c>
      <c r="AE362" s="115">
        <f t="shared" si="548"/>
        <v>0</v>
      </c>
      <c r="AF362" s="152" t="str">
        <f t="shared" si="549"/>
        <v/>
      </c>
      <c r="AG362" s="152" t="str">
        <f t="shared" si="550"/>
        <v/>
      </c>
      <c r="AH362" s="115">
        <f t="shared" si="551"/>
        <v>0</v>
      </c>
      <c r="AI362" s="152" t="str">
        <f t="shared" si="552"/>
        <v/>
      </c>
      <c r="AJ362" s="152" t="str">
        <f t="shared" si="553"/>
        <v/>
      </c>
      <c r="AK362" s="383"/>
      <c r="AL362" s="166">
        <f t="shared" si="470"/>
        <v>0</v>
      </c>
      <c r="AM362" s="392">
        <f t="shared" si="471"/>
        <v>0</v>
      </c>
      <c r="AN362" s="392">
        <f>COUNTIF($B$12:B362,B362)</f>
        <v>0</v>
      </c>
      <c r="AO362" s="392"/>
      <c r="AP362" s="392" t="str">
        <f t="shared" si="472"/>
        <v/>
      </c>
      <c r="AQ362" s="392" t="str">
        <f t="shared" si="473"/>
        <v/>
      </c>
      <c r="AR362" s="392" t="str">
        <f t="shared" si="474"/>
        <v/>
      </c>
      <c r="AS362" s="392" t="str">
        <f t="shared" si="475"/>
        <v/>
      </c>
      <c r="AT362" s="392">
        <f t="shared" si="476"/>
        <v>0</v>
      </c>
      <c r="AU362" s="392" t="str">
        <f t="shared" si="477"/>
        <v/>
      </c>
      <c r="AV362" s="392" t="str">
        <f t="shared" si="478"/>
        <v/>
      </c>
      <c r="AW362" s="392" t="str">
        <f t="shared" si="479"/>
        <v/>
      </c>
      <c r="AX362" s="392" t="str">
        <f t="shared" si="480"/>
        <v/>
      </c>
      <c r="AY362" s="392" t="str">
        <f t="shared" si="481"/>
        <v/>
      </c>
      <c r="AZ362" s="392" t="str">
        <f t="shared" si="482"/>
        <v/>
      </c>
      <c r="BA362" s="392" t="str">
        <f t="shared" si="483"/>
        <v/>
      </c>
      <c r="BB362" s="392" t="str">
        <f t="shared" si="484"/>
        <v/>
      </c>
      <c r="BC362" s="392" t="str">
        <f t="shared" si="485"/>
        <v/>
      </c>
      <c r="BD362" s="396" t="str">
        <f t="shared" si="486"/>
        <v/>
      </c>
      <c r="BE362" s="386">
        <f t="shared" si="487"/>
        <v>0</v>
      </c>
      <c r="BF362" s="152"/>
      <c r="BG362" s="392">
        <f t="shared" si="488"/>
        <v>0</v>
      </c>
      <c r="BH362" s="392">
        <f t="shared" si="489"/>
        <v>0</v>
      </c>
      <c r="BI362" s="405">
        <f t="shared" si="490"/>
        <v>0</v>
      </c>
      <c r="BJ362" s="406">
        <f t="shared" si="466"/>
        <v>0</v>
      </c>
      <c r="BK362" s="391" t="str">
        <f t="shared" si="467"/>
        <v>0</v>
      </c>
      <c r="BL362" s="391" t="str">
        <f t="shared" si="468"/>
        <v>0</v>
      </c>
      <c r="BM362" s="405">
        <f t="shared" si="491"/>
        <v>0</v>
      </c>
      <c r="BN362" s="405" t="str">
        <f t="shared" si="492"/>
        <v>0m0</v>
      </c>
      <c r="BO362" s="392">
        <f t="shared" si="493"/>
        <v>0</v>
      </c>
      <c r="BP362" s="392">
        <f t="shared" si="494"/>
        <v>0</v>
      </c>
      <c r="BQ362" s="405">
        <f t="shared" si="495"/>
        <v>0</v>
      </c>
      <c r="BR362" s="406">
        <f t="shared" si="496"/>
        <v>0</v>
      </c>
      <c r="BS362" s="391" t="str">
        <f t="shared" si="497"/>
        <v>0</v>
      </c>
      <c r="BT362" s="391" t="str">
        <f t="shared" si="498"/>
        <v>0</v>
      </c>
      <c r="BU362" s="405">
        <f t="shared" si="499"/>
        <v>0</v>
      </c>
      <c r="BV362" s="405" t="str">
        <f t="shared" si="500"/>
        <v>0m0</v>
      </c>
      <c r="BW362" s="392">
        <f t="shared" si="501"/>
        <v>0</v>
      </c>
      <c r="BX362" s="392">
        <f t="shared" si="502"/>
        <v>0</v>
      </c>
      <c r="BY362" s="405">
        <f t="shared" si="503"/>
        <v>0</v>
      </c>
      <c r="BZ362" s="406">
        <f t="shared" si="504"/>
        <v>0</v>
      </c>
      <c r="CA362" s="391" t="str">
        <f t="shared" si="505"/>
        <v>0</v>
      </c>
      <c r="CB362" s="391" t="str">
        <f t="shared" si="506"/>
        <v>0</v>
      </c>
      <c r="CC362" s="405">
        <f t="shared" si="507"/>
        <v>0</v>
      </c>
      <c r="CD362" s="405" t="str">
        <f t="shared" si="508"/>
        <v>0m0</v>
      </c>
      <c r="CE362" s="392">
        <f t="shared" si="509"/>
        <v>0</v>
      </c>
      <c r="CF362" s="392">
        <f t="shared" si="510"/>
        <v>0</v>
      </c>
      <c r="CG362" s="405">
        <f t="shared" si="511"/>
        <v>0</v>
      </c>
      <c r="CH362" s="406">
        <f t="shared" si="512"/>
        <v>0</v>
      </c>
      <c r="CI362" s="391" t="str">
        <f t="shared" si="513"/>
        <v>0</v>
      </c>
      <c r="CJ362" s="391" t="str">
        <f t="shared" si="514"/>
        <v>0</v>
      </c>
      <c r="CK362" s="405">
        <f t="shared" si="515"/>
        <v>0</v>
      </c>
      <c r="CL362" s="405" t="str">
        <f t="shared" si="516"/>
        <v>0m0</v>
      </c>
      <c r="CM362" s="392">
        <f t="shared" si="517"/>
        <v>0</v>
      </c>
      <c r="CN362" s="392">
        <f t="shared" si="518"/>
        <v>0</v>
      </c>
      <c r="CO362" s="405">
        <f t="shared" si="519"/>
        <v>0</v>
      </c>
      <c r="CP362" s="406">
        <f t="shared" si="520"/>
        <v>0</v>
      </c>
      <c r="CQ362" s="391" t="str">
        <f t="shared" si="521"/>
        <v>0</v>
      </c>
      <c r="CR362" s="391" t="str">
        <f t="shared" si="522"/>
        <v>0</v>
      </c>
      <c r="CS362" s="405">
        <f t="shared" si="523"/>
        <v>0</v>
      </c>
      <c r="CT362" s="405" t="str">
        <f t="shared" si="524"/>
        <v>0m0</v>
      </c>
      <c r="CU362" s="405">
        <f t="shared" si="525"/>
        <v>0</v>
      </c>
      <c r="CV362" s="405">
        <f t="shared" si="526"/>
        <v>0</v>
      </c>
      <c r="CW362" s="405">
        <f t="shared" si="527"/>
        <v>0</v>
      </c>
      <c r="CX362" s="405">
        <f t="shared" si="528"/>
        <v>0</v>
      </c>
      <c r="CY362" s="405">
        <f t="shared" si="529"/>
        <v>0</v>
      </c>
      <c r="CZ362" s="405" t="str">
        <f t="shared" si="530"/>
        <v/>
      </c>
      <c r="DA362" s="405" t="str">
        <f t="shared" si="531"/>
        <v/>
      </c>
      <c r="DB362" s="405" t="str">
        <f t="shared" si="532"/>
        <v/>
      </c>
      <c r="DC362" s="405" t="str">
        <f t="shared" si="533"/>
        <v/>
      </c>
      <c r="DD362" s="405" t="str">
        <f t="shared" si="534"/>
        <v/>
      </c>
      <c r="DE362" s="405"/>
      <c r="DG362" s="405" t="str">
        <f t="shared" si="535"/>
        <v/>
      </c>
      <c r="DH362" s="405" t="str">
        <f t="shared" si="536"/>
        <v/>
      </c>
      <c r="DI362" s="405">
        <f t="shared" si="537"/>
        <v>0</v>
      </c>
      <c r="DJ362" s="405" t="str">
        <f t="shared" si="538"/>
        <v/>
      </c>
      <c r="DK362" s="405" t="str">
        <f t="shared" si="539"/>
        <v/>
      </c>
      <c r="DL362" s="405" t="str">
        <f t="shared" si="540"/>
        <v/>
      </c>
      <c r="DM362" s="405" t="str">
        <f t="shared" si="541"/>
        <v/>
      </c>
      <c r="DN362" s="405" t="str">
        <f t="shared" si="542"/>
        <v/>
      </c>
      <c r="DO362" s="405" t="str">
        <f t="shared" si="543"/>
        <v/>
      </c>
      <c r="DS362" s="386">
        <f t="shared" si="546"/>
        <v>0</v>
      </c>
      <c r="DT362" s="386">
        <f t="shared" si="544"/>
        <v>0</v>
      </c>
      <c r="DU362" s="404">
        <f t="shared" si="545"/>
        <v>0</v>
      </c>
    </row>
    <row r="363" spans="1:125" s="404" customFormat="1" ht="18" hidden="1" customHeight="1">
      <c r="A363" s="140" t="str">
        <f t="shared" si="469"/>
        <v/>
      </c>
      <c r="B363" s="153"/>
      <c r="C363" s="31" t="str">
        <f>IF(B363="","",VLOOKUP(B363,学連登録!$C$2:$G$3000,2,FALSE))</f>
        <v/>
      </c>
      <c r="D363" s="32" t="str">
        <f>IF(B363="","",VLOOKUP(B363,学連登録!$C$2:$G$3000,3,FALSE))</f>
        <v/>
      </c>
      <c r="E363" s="33" t="str">
        <f>IF(B363="","",VLOOKUP(B363,学連登録!$C$2:$G$3000,4,FALSE))</f>
        <v/>
      </c>
      <c r="F363" s="376" t="str">
        <f>IF(B363="","",VLOOKUP(B363,学連登録!$C$2:$I$3000,7,FALSE))</f>
        <v/>
      </c>
      <c r="G363" s="154"/>
      <c r="H363" s="915"/>
      <c r="I363" s="916"/>
      <c r="J363" s="155"/>
      <c r="K363" s="887"/>
      <c r="L363" s="888"/>
      <c r="M363" s="155"/>
      <c r="N363" s="881"/>
      <c r="O363" s="882"/>
      <c r="P363" s="154"/>
      <c r="Q363" s="887"/>
      <c r="R363" s="888"/>
      <c r="S363" s="154"/>
      <c r="T363" s="887"/>
      <c r="U363" s="888"/>
      <c r="V363" s="101" t="str">
        <f>IF(B363="","",VLOOKUP(B363,学連登録!$C$2:$H$3000,6,FALSE))</f>
        <v/>
      </c>
      <c r="W363" s="370"/>
      <c r="X363" s="152"/>
      <c r="Y363" s="116" t="str">
        <f t="shared" si="547"/>
        <v/>
      </c>
      <c r="Z363" s="97" t="str">
        <f>IF(G363="","",VLOOKUP(G363,種目名!$O$5:$T$104,3,0))</f>
        <v/>
      </c>
      <c r="AA363" s="98" t="str">
        <f>IF(J363="","",VLOOKUP(J363,種目名!$O$5:$T$104,3,0))</f>
        <v/>
      </c>
      <c r="AB363" s="117" t="str">
        <f>IF(M363="","",VLOOKUP(M363,種目名!$O$5:$T$104,3,0))</f>
        <v/>
      </c>
      <c r="AC363" s="117" t="str">
        <f>IF(P363="","",VLOOKUP(AF363,種目名!$O$5:$T$104,3,0))</f>
        <v/>
      </c>
      <c r="AD363" s="118" t="str">
        <f>IF(S363="","",VLOOKUP(AI363,種目名!$O$5:$T$104,3,0))</f>
        <v/>
      </c>
      <c r="AE363" s="115">
        <f t="shared" si="548"/>
        <v>0</v>
      </c>
      <c r="AF363" s="152" t="str">
        <f t="shared" si="549"/>
        <v/>
      </c>
      <c r="AG363" s="152" t="str">
        <f t="shared" si="550"/>
        <v/>
      </c>
      <c r="AH363" s="115">
        <f t="shared" si="551"/>
        <v>0</v>
      </c>
      <c r="AI363" s="152" t="str">
        <f t="shared" si="552"/>
        <v/>
      </c>
      <c r="AJ363" s="152" t="str">
        <f t="shared" si="553"/>
        <v/>
      </c>
      <c r="AK363" s="383"/>
      <c r="AL363" s="166">
        <f t="shared" si="470"/>
        <v>0</v>
      </c>
      <c r="AM363" s="392">
        <f t="shared" si="471"/>
        <v>0</v>
      </c>
      <c r="AN363" s="392">
        <f>COUNTIF($B$12:B363,B363)</f>
        <v>0</v>
      </c>
      <c r="AO363" s="392"/>
      <c r="AP363" s="392" t="str">
        <f t="shared" si="472"/>
        <v/>
      </c>
      <c r="AQ363" s="392" t="str">
        <f t="shared" si="473"/>
        <v/>
      </c>
      <c r="AR363" s="392" t="str">
        <f t="shared" si="474"/>
        <v/>
      </c>
      <c r="AS363" s="392" t="str">
        <f t="shared" si="475"/>
        <v/>
      </c>
      <c r="AT363" s="392">
        <f t="shared" si="476"/>
        <v>0</v>
      </c>
      <c r="AU363" s="392" t="str">
        <f t="shared" si="477"/>
        <v/>
      </c>
      <c r="AV363" s="392" t="str">
        <f t="shared" si="478"/>
        <v/>
      </c>
      <c r="AW363" s="392" t="str">
        <f t="shared" si="479"/>
        <v/>
      </c>
      <c r="AX363" s="392" t="str">
        <f t="shared" si="480"/>
        <v/>
      </c>
      <c r="AY363" s="392" t="str">
        <f t="shared" si="481"/>
        <v/>
      </c>
      <c r="AZ363" s="392" t="str">
        <f t="shared" si="482"/>
        <v/>
      </c>
      <c r="BA363" s="392" t="str">
        <f t="shared" si="483"/>
        <v/>
      </c>
      <c r="BB363" s="392" t="str">
        <f t="shared" si="484"/>
        <v/>
      </c>
      <c r="BC363" s="392" t="str">
        <f t="shared" si="485"/>
        <v/>
      </c>
      <c r="BD363" s="396" t="str">
        <f t="shared" si="486"/>
        <v/>
      </c>
      <c r="BE363" s="386">
        <f t="shared" si="487"/>
        <v>0</v>
      </c>
      <c r="BF363" s="152"/>
      <c r="BG363" s="392">
        <f t="shared" si="488"/>
        <v>0</v>
      </c>
      <c r="BH363" s="392">
        <f t="shared" si="489"/>
        <v>0</v>
      </c>
      <c r="BI363" s="405">
        <f t="shared" si="490"/>
        <v>0</v>
      </c>
      <c r="BJ363" s="406">
        <f t="shared" si="466"/>
        <v>0</v>
      </c>
      <c r="BK363" s="391" t="str">
        <f t="shared" si="467"/>
        <v>0</v>
      </c>
      <c r="BL363" s="391" t="str">
        <f t="shared" si="468"/>
        <v>0</v>
      </c>
      <c r="BM363" s="405">
        <f t="shared" si="491"/>
        <v>0</v>
      </c>
      <c r="BN363" s="405" t="str">
        <f t="shared" si="492"/>
        <v>0m0</v>
      </c>
      <c r="BO363" s="392">
        <f t="shared" si="493"/>
        <v>0</v>
      </c>
      <c r="BP363" s="392">
        <f t="shared" si="494"/>
        <v>0</v>
      </c>
      <c r="BQ363" s="405">
        <f t="shared" si="495"/>
        <v>0</v>
      </c>
      <c r="BR363" s="406">
        <f t="shared" si="496"/>
        <v>0</v>
      </c>
      <c r="BS363" s="391" t="str">
        <f t="shared" si="497"/>
        <v>0</v>
      </c>
      <c r="BT363" s="391" t="str">
        <f t="shared" si="498"/>
        <v>0</v>
      </c>
      <c r="BU363" s="405">
        <f t="shared" si="499"/>
        <v>0</v>
      </c>
      <c r="BV363" s="405" t="str">
        <f t="shared" si="500"/>
        <v>0m0</v>
      </c>
      <c r="BW363" s="392">
        <f t="shared" si="501"/>
        <v>0</v>
      </c>
      <c r="BX363" s="392">
        <f t="shared" si="502"/>
        <v>0</v>
      </c>
      <c r="BY363" s="405">
        <f t="shared" si="503"/>
        <v>0</v>
      </c>
      <c r="BZ363" s="406">
        <f t="shared" si="504"/>
        <v>0</v>
      </c>
      <c r="CA363" s="391" t="str">
        <f t="shared" si="505"/>
        <v>0</v>
      </c>
      <c r="CB363" s="391" t="str">
        <f t="shared" si="506"/>
        <v>0</v>
      </c>
      <c r="CC363" s="405">
        <f t="shared" si="507"/>
        <v>0</v>
      </c>
      <c r="CD363" s="405" t="str">
        <f t="shared" si="508"/>
        <v>0m0</v>
      </c>
      <c r="CE363" s="392">
        <f t="shared" si="509"/>
        <v>0</v>
      </c>
      <c r="CF363" s="392">
        <f t="shared" si="510"/>
        <v>0</v>
      </c>
      <c r="CG363" s="405">
        <f t="shared" si="511"/>
        <v>0</v>
      </c>
      <c r="CH363" s="406">
        <f t="shared" si="512"/>
        <v>0</v>
      </c>
      <c r="CI363" s="391" t="str">
        <f t="shared" si="513"/>
        <v>0</v>
      </c>
      <c r="CJ363" s="391" t="str">
        <f t="shared" si="514"/>
        <v>0</v>
      </c>
      <c r="CK363" s="405">
        <f t="shared" si="515"/>
        <v>0</v>
      </c>
      <c r="CL363" s="405" t="str">
        <f t="shared" si="516"/>
        <v>0m0</v>
      </c>
      <c r="CM363" s="392">
        <f t="shared" si="517"/>
        <v>0</v>
      </c>
      <c r="CN363" s="392">
        <f t="shared" si="518"/>
        <v>0</v>
      </c>
      <c r="CO363" s="405">
        <f t="shared" si="519"/>
        <v>0</v>
      </c>
      <c r="CP363" s="406">
        <f t="shared" si="520"/>
        <v>0</v>
      </c>
      <c r="CQ363" s="391" t="str">
        <f t="shared" si="521"/>
        <v>0</v>
      </c>
      <c r="CR363" s="391" t="str">
        <f t="shared" si="522"/>
        <v>0</v>
      </c>
      <c r="CS363" s="405">
        <f t="shared" si="523"/>
        <v>0</v>
      </c>
      <c r="CT363" s="405" t="str">
        <f t="shared" si="524"/>
        <v>0m0</v>
      </c>
      <c r="CU363" s="405">
        <f t="shared" si="525"/>
        <v>0</v>
      </c>
      <c r="CV363" s="405">
        <f t="shared" si="526"/>
        <v>0</v>
      </c>
      <c r="CW363" s="405">
        <f t="shared" si="527"/>
        <v>0</v>
      </c>
      <c r="CX363" s="405">
        <f t="shared" si="528"/>
        <v>0</v>
      </c>
      <c r="CY363" s="405">
        <f t="shared" si="529"/>
        <v>0</v>
      </c>
      <c r="CZ363" s="405" t="str">
        <f t="shared" si="530"/>
        <v/>
      </c>
      <c r="DA363" s="405" t="str">
        <f t="shared" si="531"/>
        <v/>
      </c>
      <c r="DB363" s="405" t="str">
        <f t="shared" si="532"/>
        <v/>
      </c>
      <c r="DC363" s="405" t="str">
        <f t="shared" si="533"/>
        <v/>
      </c>
      <c r="DD363" s="405" t="str">
        <f t="shared" si="534"/>
        <v/>
      </c>
      <c r="DE363" s="405"/>
      <c r="DG363" s="405" t="str">
        <f t="shared" si="535"/>
        <v/>
      </c>
      <c r="DH363" s="405" t="str">
        <f t="shared" si="536"/>
        <v/>
      </c>
      <c r="DI363" s="405">
        <f t="shared" si="537"/>
        <v>0</v>
      </c>
      <c r="DJ363" s="405" t="str">
        <f t="shared" si="538"/>
        <v/>
      </c>
      <c r="DK363" s="405" t="str">
        <f t="shared" si="539"/>
        <v/>
      </c>
      <c r="DL363" s="405" t="str">
        <f t="shared" si="540"/>
        <v/>
      </c>
      <c r="DM363" s="405" t="str">
        <f t="shared" si="541"/>
        <v/>
      </c>
      <c r="DN363" s="405" t="str">
        <f t="shared" si="542"/>
        <v/>
      </c>
      <c r="DO363" s="405" t="str">
        <f t="shared" si="543"/>
        <v/>
      </c>
      <c r="DS363" s="386">
        <f t="shared" si="546"/>
        <v>0</v>
      </c>
      <c r="DT363" s="386">
        <f t="shared" si="544"/>
        <v>0</v>
      </c>
      <c r="DU363" s="404">
        <f t="shared" si="545"/>
        <v>0</v>
      </c>
    </row>
    <row r="364" spans="1:125" s="404" customFormat="1" ht="18" hidden="1" customHeight="1">
      <c r="A364" s="140" t="str">
        <f t="shared" si="469"/>
        <v/>
      </c>
      <c r="B364" s="153"/>
      <c r="C364" s="31" t="str">
        <f>IF(B364="","",VLOOKUP(B364,学連登録!$C$2:$G$3000,2,FALSE))</f>
        <v/>
      </c>
      <c r="D364" s="32" t="str">
        <f>IF(B364="","",VLOOKUP(B364,学連登録!$C$2:$G$3000,3,FALSE))</f>
        <v/>
      </c>
      <c r="E364" s="33" t="str">
        <f>IF(B364="","",VLOOKUP(B364,学連登録!$C$2:$G$3000,4,FALSE))</f>
        <v/>
      </c>
      <c r="F364" s="376" t="str">
        <f>IF(B364="","",VLOOKUP(B364,学連登録!$C$2:$I$3000,7,FALSE))</f>
        <v/>
      </c>
      <c r="G364" s="154"/>
      <c r="H364" s="915"/>
      <c r="I364" s="916"/>
      <c r="J364" s="155"/>
      <c r="K364" s="887"/>
      <c r="L364" s="888"/>
      <c r="M364" s="155"/>
      <c r="N364" s="881"/>
      <c r="O364" s="882"/>
      <c r="P364" s="154"/>
      <c r="Q364" s="887"/>
      <c r="R364" s="888"/>
      <c r="S364" s="154"/>
      <c r="T364" s="887"/>
      <c r="U364" s="888"/>
      <c r="V364" s="101" t="str">
        <f>IF(B364="","",VLOOKUP(B364,学連登録!$C$2:$H$3000,6,FALSE))</f>
        <v/>
      </c>
      <c r="W364" s="370"/>
      <c r="X364" s="152"/>
      <c r="Y364" s="116" t="str">
        <f t="shared" si="547"/>
        <v/>
      </c>
      <c r="Z364" s="97" t="str">
        <f>IF(G364="","",VLOOKUP(G364,種目名!$O$5:$T$104,3,0))</f>
        <v/>
      </c>
      <c r="AA364" s="98" t="str">
        <f>IF(J364="","",VLOOKUP(J364,種目名!$O$5:$T$104,3,0))</f>
        <v/>
      </c>
      <c r="AB364" s="117" t="str">
        <f>IF(M364="","",VLOOKUP(M364,種目名!$O$5:$T$104,3,0))</f>
        <v/>
      </c>
      <c r="AC364" s="117" t="str">
        <f>IF(P364="","",VLOOKUP(AF364,種目名!$O$5:$T$104,3,0))</f>
        <v/>
      </c>
      <c r="AD364" s="118" t="str">
        <f>IF(S364="","",VLOOKUP(AI364,種目名!$O$5:$T$104,3,0))</f>
        <v/>
      </c>
      <c r="AE364" s="115">
        <f t="shared" si="548"/>
        <v>0</v>
      </c>
      <c r="AF364" s="152" t="str">
        <f t="shared" si="549"/>
        <v/>
      </c>
      <c r="AG364" s="152" t="str">
        <f t="shared" si="550"/>
        <v/>
      </c>
      <c r="AH364" s="115">
        <f t="shared" si="551"/>
        <v>0</v>
      </c>
      <c r="AI364" s="152" t="str">
        <f t="shared" si="552"/>
        <v/>
      </c>
      <c r="AJ364" s="152" t="str">
        <f t="shared" si="553"/>
        <v/>
      </c>
      <c r="AK364" s="383"/>
      <c r="AL364" s="166">
        <f t="shared" si="470"/>
        <v>0</v>
      </c>
      <c r="AM364" s="392">
        <f t="shared" si="471"/>
        <v>0</v>
      </c>
      <c r="AN364" s="392">
        <f>COUNTIF($B$12:B364,B364)</f>
        <v>0</v>
      </c>
      <c r="AO364" s="392"/>
      <c r="AP364" s="392" t="str">
        <f t="shared" si="472"/>
        <v/>
      </c>
      <c r="AQ364" s="392" t="str">
        <f t="shared" si="473"/>
        <v/>
      </c>
      <c r="AR364" s="392" t="str">
        <f t="shared" si="474"/>
        <v/>
      </c>
      <c r="AS364" s="392" t="str">
        <f t="shared" si="475"/>
        <v/>
      </c>
      <c r="AT364" s="392">
        <f t="shared" si="476"/>
        <v>0</v>
      </c>
      <c r="AU364" s="392" t="str">
        <f t="shared" si="477"/>
        <v/>
      </c>
      <c r="AV364" s="392" t="str">
        <f t="shared" si="478"/>
        <v/>
      </c>
      <c r="AW364" s="392" t="str">
        <f t="shared" si="479"/>
        <v/>
      </c>
      <c r="AX364" s="392" t="str">
        <f t="shared" si="480"/>
        <v/>
      </c>
      <c r="AY364" s="392" t="str">
        <f t="shared" si="481"/>
        <v/>
      </c>
      <c r="AZ364" s="392" t="str">
        <f t="shared" si="482"/>
        <v/>
      </c>
      <c r="BA364" s="392" t="str">
        <f t="shared" si="483"/>
        <v/>
      </c>
      <c r="BB364" s="392" t="str">
        <f t="shared" si="484"/>
        <v/>
      </c>
      <c r="BC364" s="392" t="str">
        <f t="shared" si="485"/>
        <v/>
      </c>
      <c r="BD364" s="396" t="str">
        <f t="shared" si="486"/>
        <v/>
      </c>
      <c r="BE364" s="386">
        <f t="shared" si="487"/>
        <v>0</v>
      </c>
      <c r="BF364" s="152"/>
      <c r="BG364" s="392">
        <f t="shared" si="488"/>
        <v>0</v>
      </c>
      <c r="BH364" s="392">
        <f t="shared" si="489"/>
        <v>0</v>
      </c>
      <c r="BI364" s="405">
        <f t="shared" si="490"/>
        <v>0</v>
      </c>
      <c r="BJ364" s="406">
        <f t="shared" si="466"/>
        <v>0</v>
      </c>
      <c r="BK364" s="391" t="str">
        <f t="shared" si="467"/>
        <v>0</v>
      </c>
      <c r="BL364" s="391" t="str">
        <f t="shared" si="468"/>
        <v>0</v>
      </c>
      <c r="BM364" s="405">
        <f t="shared" si="491"/>
        <v>0</v>
      </c>
      <c r="BN364" s="405" t="str">
        <f t="shared" si="492"/>
        <v>0m0</v>
      </c>
      <c r="BO364" s="392">
        <f t="shared" si="493"/>
        <v>0</v>
      </c>
      <c r="BP364" s="392">
        <f t="shared" si="494"/>
        <v>0</v>
      </c>
      <c r="BQ364" s="405">
        <f t="shared" si="495"/>
        <v>0</v>
      </c>
      <c r="BR364" s="406">
        <f t="shared" si="496"/>
        <v>0</v>
      </c>
      <c r="BS364" s="391" t="str">
        <f t="shared" si="497"/>
        <v>0</v>
      </c>
      <c r="BT364" s="391" t="str">
        <f t="shared" si="498"/>
        <v>0</v>
      </c>
      <c r="BU364" s="405">
        <f t="shared" si="499"/>
        <v>0</v>
      </c>
      <c r="BV364" s="405" t="str">
        <f t="shared" si="500"/>
        <v>0m0</v>
      </c>
      <c r="BW364" s="392">
        <f t="shared" si="501"/>
        <v>0</v>
      </c>
      <c r="BX364" s="392">
        <f t="shared" si="502"/>
        <v>0</v>
      </c>
      <c r="BY364" s="405">
        <f t="shared" si="503"/>
        <v>0</v>
      </c>
      <c r="BZ364" s="406">
        <f t="shared" si="504"/>
        <v>0</v>
      </c>
      <c r="CA364" s="391" t="str">
        <f t="shared" si="505"/>
        <v>0</v>
      </c>
      <c r="CB364" s="391" t="str">
        <f t="shared" si="506"/>
        <v>0</v>
      </c>
      <c r="CC364" s="405">
        <f t="shared" si="507"/>
        <v>0</v>
      </c>
      <c r="CD364" s="405" t="str">
        <f t="shared" si="508"/>
        <v>0m0</v>
      </c>
      <c r="CE364" s="392">
        <f t="shared" si="509"/>
        <v>0</v>
      </c>
      <c r="CF364" s="392">
        <f t="shared" si="510"/>
        <v>0</v>
      </c>
      <c r="CG364" s="405">
        <f t="shared" si="511"/>
        <v>0</v>
      </c>
      <c r="CH364" s="406">
        <f t="shared" si="512"/>
        <v>0</v>
      </c>
      <c r="CI364" s="391" t="str">
        <f t="shared" si="513"/>
        <v>0</v>
      </c>
      <c r="CJ364" s="391" t="str">
        <f t="shared" si="514"/>
        <v>0</v>
      </c>
      <c r="CK364" s="405">
        <f t="shared" si="515"/>
        <v>0</v>
      </c>
      <c r="CL364" s="405" t="str">
        <f t="shared" si="516"/>
        <v>0m0</v>
      </c>
      <c r="CM364" s="392">
        <f t="shared" si="517"/>
        <v>0</v>
      </c>
      <c r="CN364" s="392">
        <f t="shared" si="518"/>
        <v>0</v>
      </c>
      <c r="CO364" s="405">
        <f t="shared" si="519"/>
        <v>0</v>
      </c>
      <c r="CP364" s="406">
        <f t="shared" si="520"/>
        <v>0</v>
      </c>
      <c r="CQ364" s="391" t="str">
        <f t="shared" si="521"/>
        <v>0</v>
      </c>
      <c r="CR364" s="391" t="str">
        <f t="shared" si="522"/>
        <v>0</v>
      </c>
      <c r="CS364" s="405">
        <f t="shared" si="523"/>
        <v>0</v>
      </c>
      <c r="CT364" s="405" t="str">
        <f t="shared" si="524"/>
        <v>0m0</v>
      </c>
      <c r="CU364" s="405">
        <f t="shared" si="525"/>
        <v>0</v>
      </c>
      <c r="CV364" s="405">
        <f t="shared" si="526"/>
        <v>0</v>
      </c>
      <c r="CW364" s="405">
        <f t="shared" si="527"/>
        <v>0</v>
      </c>
      <c r="CX364" s="405">
        <f t="shared" si="528"/>
        <v>0</v>
      </c>
      <c r="CY364" s="405">
        <f t="shared" si="529"/>
        <v>0</v>
      </c>
      <c r="CZ364" s="405" t="str">
        <f t="shared" si="530"/>
        <v/>
      </c>
      <c r="DA364" s="405" t="str">
        <f t="shared" si="531"/>
        <v/>
      </c>
      <c r="DB364" s="405" t="str">
        <f t="shared" si="532"/>
        <v/>
      </c>
      <c r="DC364" s="405" t="str">
        <f t="shared" si="533"/>
        <v/>
      </c>
      <c r="DD364" s="405" t="str">
        <f t="shared" si="534"/>
        <v/>
      </c>
      <c r="DE364" s="405"/>
      <c r="DG364" s="405" t="str">
        <f t="shared" si="535"/>
        <v/>
      </c>
      <c r="DH364" s="405" t="str">
        <f t="shared" si="536"/>
        <v/>
      </c>
      <c r="DI364" s="405">
        <f t="shared" si="537"/>
        <v>0</v>
      </c>
      <c r="DJ364" s="405" t="str">
        <f t="shared" si="538"/>
        <v/>
      </c>
      <c r="DK364" s="405" t="str">
        <f t="shared" si="539"/>
        <v/>
      </c>
      <c r="DL364" s="405" t="str">
        <f t="shared" si="540"/>
        <v/>
      </c>
      <c r="DM364" s="405" t="str">
        <f t="shared" si="541"/>
        <v/>
      </c>
      <c r="DN364" s="405" t="str">
        <f t="shared" si="542"/>
        <v/>
      </c>
      <c r="DO364" s="405" t="str">
        <f t="shared" si="543"/>
        <v/>
      </c>
      <c r="DS364" s="386">
        <f t="shared" si="546"/>
        <v>0</v>
      </c>
      <c r="DT364" s="386">
        <f t="shared" si="544"/>
        <v>0</v>
      </c>
      <c r="DU364" s="404">
        <f t="shared" si="545"/>
        <v>0</v>
      </c>
    </row>
    <row r="365" spans="1:125" s="404" customFormat="1" ht="18" hidden="1" customHeight="1">
      <c r="A365" s="140" t="str">
        <f t="shared" si="469"/>
        <v/>
      </c>
      <c r="B365" s="153"/>
      <c r="C365" s="31" t="str">
        <f>IF(B365="","",VLOOKUP(B365,学連登録!$C$2:$G$3000,2,FALSE))</f>
        <v/>
      </c>
      <c r="D365" s="32" t="str">
        <f>IF(B365="","",VLOOKUP(B365,学連登録!$C$2:$G$3000,3,FALSE))</f>
        <v/>
      </c>
      <c r="E365" s="33" t="str">
        <f>IF(B365="","",VLOOKUP(B365,学連登録!$C$2:$G$3000,4,FALSE))</f>
        <v/>
      </c>
      <c r="F365" s="376" t="str">
        <f>IF(B365="","",VLOOKUP(B365,学連登録!$C$2:$I$3000,7,FALSE))</f>
        <v/>
      </c>
      <c r="G365" s="154"/>
      <c r="H365" s="915"/>
      <c r="I365" s="916"/>
      <c r="J365" s="155"/>
      <c r="K365" s="887"/>
      <c r="L365" s="888"/>
      <c r="M365" s="155"/>
      <c r="N365" s="881"/>
      <c r="O365" s="882"/>
      <c r="P365" s="154"/>
      <c r="Q365" s="887"/>
      <c r="R365" s="888"/>
      <c r="S365" s="154"/>
      <c r="T365" s="887"/>
      <c r="U365" s="888"/>
      <c r="V365" s="101" t="str">
        <f>IF(B365="","",VLOOKUP(B365,学連登録!$C$2:$H$3000,6,FALSE))</f>
        <v/>
      </c>
      <c r="W365" s="370"/>
      <c r="X365" s="152"/>
      <c r="Y365" s="116" t="str">
        <f t="shared" si="547"/>
        <v/>
      </c>
      <c r="Z365" s="97" t="str">
        <f>IF(G365="","",VLOOKUP(G365,種目名!$O$5:$T$104,3,0))</f>
        <v/>
      </c>
      <c r="AA365" s="98" t="str">
        <f>IF(J365="","",VLOOKUP(J365,種目名!$O$5:$T$104,3,0))</f>
        <v/>
      </c>
      <c r="AB365" s="117" t="str">
        <f>IF(M365="","",VLOOKUP(M365,種目名!$O$5:$T$104,3,0))</f>
        <v/>
      </c>
      <c r="AC365" s="117" t="str">
        <f>IF(P365="","",VLOOKUP(AF365,種目名!$O$5:$T$104,3,0))</f>
        <v/>
      </c>
      <c r="AD365" s="118" t="str">
        <f>IF(S365="","",VLOOKUP(AI365,種目名!$O$5:$T$104,3,0))</f>
        <v/>
      </c>
      <c r="AE365" s="115">
        <f t="shared" si="548"/>
        <v>0</v>
      </c>
      <c r="AF365" s="152" t="str">
        <f t="shared" si="549"/>
        <v/>
      </c>
      <c r="AG365" s="152" t="str">
        <f t="shared" si="550"/>
        <v/>
      </c>
      <c r="AH365" s="115">
        <f t="shared" si="551"/>
        <v>0</v>
      </c>
      <c r="AI365" s="152" t="str">
        <f t="shared" si="552"/>
        <v/>
      </c>
      <c r="AJ365" s="152" t="str">
        <f t="shared" si="553"/>
        <v/>
      </c>
      <c r="AK365" s="383"/>
      <c r="AL365" s="166">
        <f t="shared" si="470"/>
        <v>0</v>
      </c>
      <c r="AM365" s="392">
        <f t="shared" si="471"/>
        <v>0</v>
      </c>
      <c r="AN365" s="392">
        <f>COUNTIF($B$12:B365,B365)</f>
        <v>0</v>
      </c>
      <c r="AO365" s="392"/>
      <c r="AP365" s="392" t="str">
        <f t="shared" si="472"/>
        <v/>
      </c>
      <c r="AQ365" s="392" t="str">
        <f t="shared" si="473"/>
        <v/>
      </c>
      <c r="AR365" s="392" t="str">
        <f t="shared" si="474"/>
        <v/>
      </c>
      <c r="AS365" s="392" t="str">
        <f t="shared" si="475"/>
        <v/>
      </c>
      <c r="AT365" s="392">
        <f t="shared" si="476"/>
        <v>0</v>
      </c>
      <c r="AU365" s="392" t="str">
        <f t="shared" si="477"/>
        <v/>
      </c>
      <c r="AV365" s="392" t="str">
        <f t="shared" si="478"/>
        <v/>
      </c>
      <c r="AW365" s="392" t="str">
        <f t="shared" si="479"/>
        <v/>
      </c>
      <c r="AX365" s="392" t="str">
        <f t="shared" si="480"/>
        <v/>
      </c>
      <c r="AY365" s="392" t="str">
        <f t="shared" si="481"/>
        <v/>
      </c>
      <c r="AZ365" s="392" t="str">
        <f t="shared" si="482"/>
        <v/>
      </c>
      <c r="BA365" s="392" t="str">
        <f t="shared" si="483"/>
        <v/>
      </c>
      <c r="BB365" s="392" t="str">
        <f t="shared" si="484"/>
        <v/>
      </c>
      <c r="BC365" s="392" t="str">
        <f t="shared" si="485"/>
        <v/>
      </c>
      <c r="BD365" s="396" t="str">
        <f t="shared" si="486"/>
        <v/>
      </c>
      <c r="BE365" s="386">
        <f t="shared" si="487"/>
        <v>0</v>
      </c>
      <c r="BF365" s="152"/>
      <c r="BG365" s="392">
        <f t="shared" si="488"/>
        <v>0</v>
      </c>
      <c r="BH365" s="392">
        <f t="shared" si="489"/>
        <v>0</v>
      </c>
      <c r="BI365" s="405">
        <f t="shared" si="490"/>
        <v>0</v>
      </c>
      <c r="BJ365" s="406">
        <f t="shared" si="466"/>
        <v>0</v>
      </c>
      <c r="BK365" s="391" t="str">
        <f t="shared" si="467"/>
        <v>0</v>
      </c>
      <c r="BL365" s="391" t="str">
        <f t="shared" si="468"/>
        <v>0</v>
      </c>
      <c r="BM365" s="405">
        <f t="shared" si="491"/>
        <v>0</v>
      </c>
      <c r="BN365" s="405" t="str">
        <f t="shared" si="492"/>
        <v>0m0</v>
      </c>
      <c r="BO365" s="392">
        <f t="shared" si="493"/>
        <v>0</v>
      </c>
      <c r="BP365" s="392">
        <f t="shared" si="494"/>
        <v>0</v>
      </c>
      <c r="BQ365" s="405">
        <f t="shared" si="495"/>
        <v>0</v>
      </c>
      <c r="BR365" s="406">
        <f t="shared" si="496"/>
        <v>0</v>
      </c>
      <c r="BS365" s="391" t="str">
        <f t="shared" si="497"/>
        <v>0</v>
      </c>
      <c r="BT365" s="391" t="str">
        <f t="shared" si="498"/>
        <v>0</v>
      </c>
      <c r="BU365" s="405">
        <f t="shared" si="499"/>
        <v>0</v>
      </c>
      <c r="BV365" s="405" t="str">
        <f t="shared" si="500"/>
        <v>0m0</v>
      </c>
      <c r="BW365" s="392">
        <f t="shared" si="501"/>
        <v>0</v>
      </c>
      <c r="BX365" s="392">
        <f t="shared" si="502"/>
        <v>0</v>
      </c>
      <c r="BY365" s="405">
        <f t="shared" si="503"/>
        <v>0</v>
      </c>
      <c r="BZ365" s="406">
        <f t="shared" si="504"/>
        <v>0</v>
      </c>
      <c r="CA365" s="391" t="str">
        <f t="shared" si="505"/>
        <v>0</v>
      </c>
      <c r="CB365" s="391" t="str">
        <f t="shared" si="506"/>
        <v>0</v>
      </c>
      <c r="CC365" s="405">
        <f t="shared" si="507"/>
        <v>0</v>
      </c>
      <c r="CD365" s="405" t="str">
        <f t="shared" si="508"/>
        <v>0m0</v>
      </c>
      <c r="CE365" s="392">
        <f t="shared" si="509"/>
        <v>0</v>
      </c>
      <c r="CF365" s="392">
        <f t="shared" si="510"/>
        <v>0</v>
      </c>
      <c r="CG365" s="405">
        <f t="shared" si="511"/>
        <v>0</v>
      </c>
      <c r="CH365" s="406">
        <f t="shared" si="512"/>
        <v>0</v>
      </c>
      <c r="CI365" s="391" t="str">
        <f t="shared" si="513"/>
        <v>0</v>
      </c>
      <c r="CJ365" s="391" t="str">
        <f t="shared" si="514"/>
        <v>0</v>
      </c>
      <c r="CK365" s="405">
        <f t="shared" si="515"/>
        <v>0</v>
      </c>
      <c r="CL365" s="405" t="str">
        <f t="shared" si="516"/>
        <v>0m0</v>
      </c>
      <c r="CM365" s="392">
        <f t="shared" si="517"/>
        <v>0</v>
      </c>
      <c r="CN365" s="392">
        <f t="shared" si="518"/>
        <v>0</v>
      </c>
      <c r="CO365" s="405">
        <f t="shared" si="519"/>
        <v>0</v>
      </c>
      <c r="CP365" s="406">
        <f t="shared" si="520"/>
        <v>0</v>
      </c>
      <c r="CQ365" s="391" t="str">
        <f t="shared" si="521"/>
        <v>0</v>
      </c>
      <c r="CR365" s="391" t="str">
        <f t="shared" si="522"/>
        <v>0</v>
      </c>
      <c r="CS365" s="405">
        <f t="shared" si="523"/>
        <v>0</v>
      </c>
      <c r="CT365" s="405" t="str">
        <f t="shared" si="524"/>
        <v>0m0</v>
      </c>
      <c r="CU365" s="405">
        <f t="shared" si="525"/>
        <v>0</v>
      </c>
      <c r="CV365" s="405">
        <f t="shared" si="526"/>
        <v>0</v>
      </c>
      <c r="CW365" s="405">
        <f t="shared" si="527"/>
        <v>0</v>
      </c>
      <c r="CX365" s="405">
        <f t="shared" si="528"/>
        <v>0</v>
      </c>
      <c r="CY365" s="405">
        <f t="shared" si="529"/>
        <v>0</v>
      </c>
      <c r="CZ365" s="405" t="str">
        <f t="shared" si="530"/>
        <v/>
      </c>
      <c r="DA365" s="405" t="str">
        <f t="shared" si="531"/>
        <v/>
      </c>
      <c r="DB365" s="405" t="str">
        <f t="shared" si="532"/>
        <v/>
      </c>
      <c r="DC365" s="405" t="str">
        <f t="shared" si="533"/>
        <v/>
      </c>
      <c r="DD365" s="405" t="str">
        <f t="shared" si="534"/>
        <v/>
      </c>
      <c r="DE365" s="405"/>
      <c r="DG365" s="405" t="str">
        <f t="shared" si="535"/>
        <v/>
      </c>
      <c r="DH365" s="405" t="str">
        <f t="shared" si="536"/>
        <v/>
      </c>
      <c r="DI365" s="405">
        <f t="shared" si="537"/>
        <v>0</v>
      </c>
      <c r="DJ365" s="405" t="str">
        <f t="shared" si="538"/>
        <v/>
      </c>
      <c r="DK365" s="405" t="str">
        <f t="shared" si="539"/>
        <v/>
      </c>
      <c r="DL365" s="405" t="str">
        <f t="shared" si="540"/>
        <v/>
      </c>
      <c r="DM365" s="405" t="str">
        <f t="shared" si="541"/>
        <v/>
      </c>
      <c r="DN365" s="405" t="str">
        <f t="shared" si="542"/>
        <v/>
      </c>
      <c r="DO365" s="405" t="str">
        <f t="shared" si="543"/>
        <v/>
      </c>
      <c r="DS365" s="386">
        <f t="shared" si="546"/>
        <v>0</v>
      </c>
      <c r="DT365" s="386">
        <f t="shared" si="544"/>
        <v>0</v>
      </c>
      <c r="DU365" s="404">
        <f t="shared" si="545"/>
        <v>0</v>
      </c>
    </row>
    <row r="366" spans="1:125" s="404" customFormat="1" ht="18" hidden="1" customHeight="1">
      <c r="A366" s="140" t="str">
        <f t="shared" si="469"/>
        <v/>
      </c>
      <c r="B366" s="153"/>
      <c r="C366" s="31" t="str">
        <f>IF(B366="","",VLOOKUP(B366,学連登録!$C$2:$G$3000,2,FALSE))</f>
        <v/>
      </c>
      <c r="D366" s="32" t="str">
        <f>IF(B366="","",VLOOKUP(B366,学連登録!$C$2:$G$3000,3,FALSE))</f>
        <v/>
      </c>
      <c r="E366" s="33" t="str">
        <f>IF(B366="","",VLOOKUP(B366,学連登録!$C$2:$G$3000,4,FALSE))</f>
        <v/>
      </c>
      <c r="F366" s="376" t="str">
        <f>IF(B366="","",VLOOKUP(B366,学連登録!$C$2:$I$3000,7,FALSE))</f>
        <v/>
      </c>
      <c r="G366" s="154"/>
      <c r="H366" s="915"/>
      <c r="I366" s="916"/>
      <c r="J366" s="155"/>
      <c r="K366" s="887"/>
      <c r="L366" s="888"/>
      <c r="M366" s="155"/>
      <c r="N366" s="881"/>
      <c r="O366" s="882"/>
      <c r="P366" s="154"/>
      <c r="Q366" s="887"/>
      <c r="R366" s="888"/>
      <c r="S366" s="154"/>
      <c r="T366" s="887"/>
      <c r="U366" s="888"/>
      <c r="V366" s="101" t="str">
        <f>IF(B366="","",VLOOKUP(B366,学連登録!$C$2:$H$3000,6,FALSE))</f>
        <v/>
      </c>
      <c r="W366" s="370"/>
      <c r="X366" s="152"/>
      <c r="Y366" s="116" t="str">
        <f t="shared" si="547"/>
        <v/>
      </c>
      <c r="Z366" s="97" t="str">
        <f>IF(G366="","",VLOOKUP(G366,種目名!$O$5:$T$104,3,0))</f>
        <v/>
      </c>
      <c r="AA366" s="98" t="str">
        <f>IF(J366="","",VLOOKUP(J366,種目名!$O$5:$T$104,3,0))</f>
        <v/>
      </c>
      <c r="AB366" s="117" t="str">
        <f>IF(M366="","",VLOOKUP(M366,種目名!$O$5:$T$104,3,0))</f>
        <v/>
      </c>
      <c r="AC366" s="117" t="str">
        <f>IF(P366="","",VLOOKUP(AF366,種目名!$O$5:$T$104,3,0))</f>
        <v/>
      </c>
      <c r="AD366" s="118" t="str">
        <f>IF(S366="","",VLOOKUP(AI366,種目名!$O$5:$T$104,3,0))</f>
        <v/>
      </c>
      <c r="AE366" s="115">
        <f t="shared" si="548"/>
        <v>0</v>
      </c>
      <c r="AF366" s="152" t="str">
        <f t="shared" si="549"/>
        <v/>
      </c>
      <c r="AG366" s="152" t="str">
        <f t="shared" si="550"/>
        <v/>
      </c>
      <c r="AH366" s="115">
        <f t="shared" si="551"/>
        <v>0</v>
      </c>
      <c r="AI366" s="152" t="str">
        <f t="shared" si="552"/>
        <v/>
      </c>
      <c r="AJ366" s="152" t="str">
        <f t="shared" si="553"/>
        <v/>
      </c>
      <c r="AK366" s="383"/>
      <c r="AL366" s="166">
        <f t="shared" si="470"/>
        <v>0</v>
      </c>
      <c r="AM366" s="392">
        <f t="shared" si="471"/>
        <v>0</v>
      </c>
      <c r="AN366" s="392">
        <f>COUNTIF($B$12:B366,B366)</f>
        <v>0</v>
      </c>
      <c r="AO366" s="392"/>
      <c r="AP366" s="392" t="str">
        <f t="shared" si="472"/>
        <v/>
      </c>
      <c r="AQ366" s="392" t="str">
        <f t="shared" si="473"/>
        <v/>
      </c>
      <c r="AR366" s="392" t="str">
        <f t="shared" si="474"/>
        <v/>
      </c>
      <c r="AS366" s="392" t="str">
        <f t="shared" si="475"/>
        <v/>
      </c>
      <c r="AT366" s="392">
        <f t="shared" si="476"/>
        <v>0</v>
      </c>
      <c r="AU366" s="392" t="str">
        <f t="shared" si="477"/>
        <v/>
      </c>
      <c r="AV366" s="392" t="str">
        <f t="shared" si="478"/>
        <v/>
      </c>
      <c r="AW366" s="392" t="str">
        <f t="shared" si="479"/>
        <v/>
      </c>
      <c r="AX366" s="392" t="str">
        <f t="shared" si="480"/>
        <v/>
      </c>
      <c r="AY366" s="392" t="str">
        <f t="shared" si="481"/>
        <v/>
      </c>
      <c r="AZ366" s="392" t="str">
        <f t="shared" si="482"/>
        <v/>
      </c>
      <c r="BA366" s="392" t="str">
        <f t="shared" si="483"/>
        <v/>
      </c>
      <c r="BB366" s="392" t="str">
        <f t="shared" si="484"/>
        <v/>
      </c>
      <c r="BC366" s="392" t="str">
        <f t="shared" si="485"/>
        <v/>
      </c>
      <c r="BD366" s="396" t="str">
        <f t="shared" si="486"/>
        <v/>
      </c>
      <c r="BE366" s="386">
        <f t="shared" si="487"/>
        <v>0</v>
      </c>
      <c r="BF366" s="152"/>
      <c r="BG366" s="392">
        <f t="shared" si="488"/>
        <v>0</v>
      </c>
      <c r="BH366" s="392">
        <f t="shared" si="489"/>
        <v>0</v>
      </c>
      <c r="BI366" s="405">
        <f t="shared" si="490"/>
        <v>0</v>
      </c>
      <c r="BJ366" s="406">
        <f t="shared" si="466"/>
        <v>0</v>
      </c>
      <c r="BK366" s="391" t="str">
        <f t="shared" si="467"/>
        <v>0</v>
      </c>
      <c r="BL366" s="391" t="str">
        <f t="shared" si="468"/>
        <v>0</v>
      </c>
      <c r="BM366" s="405">
        <f t="shared" si="491"/>
        <v>0</v>
      </c>
      <c r="BN366" s="405" t="str">
        <f t="shared" si="492"/>
        <v>0m0</v>
      </c>
      <c r="BO366" s="392">
        <f t="shared" si="493"/>
        <v>0</v>
      </c>
      <c r="BP366" s="392">
        <f t="shared" si="494"/>
        <v>0</v>
      </c>
      <c r="BQ366" s="405">
        <f t="shared" si="495"/>
        <v>0</v>
      </c>
      <c r="BR366" s="406">
        <f t="shared" si="496"/>
        <v>0</v>
      </c>
      <c r="BS366" s="391" t="str">
        <f t="shared" si="497"/>
        <v>0</v>
      </c>
      <c r="BT366" s="391" t="str">
        <f t="shared" si="498"/>
        <v>0</v>
      </c>
      <c r="BU366" s="405">
        <f t="shared" si="499"/>
        <v>0</v>
      </c>
      <c r="BV366" s="405" t="str">
        <f t="shared" si="500"/>
        <v>0m0</v>
      </c>
      <c r="BW366" s="392">
        <f t="shared" si="501"/>
        <v>0</v>
      </c>
      <c r="BX366" s="392">
        <f t="shared" si="502"/>
        <v>0</v>
      </c>
      <c r="BY366" s="405">
        <f t="shared" si="503"/>
        <v>0</v>
      </c>
      <c r="BZ366" s="406">
        <f t="shared" si="504"/>
        <v>0</v>
      </c>
      <c r="CA366" s="391" t="str">
        <f t="shared" si="505"/>
        <v>0</v>
      </c>
      <c r="CB366" s="391" t="str">
        <f t="shared" si="506"/>
        <v>0</v>
      </c>
      <c r="CC366" s="405">
        <f t="shared" si="507"/>
        <v>0</v>
      </c>
      <c r="CD366" s="405" t="str">
        <f t="shared" si="508"/>
        <v>0m0</v>
      </c>
      <c r="CE366" s="392">
        <f t="shared" si="509"/>
        <v>0</v>
      </c>
      <c r="CF366" s="392">
        <f t="shared" si="510"/>
        <v>0</v>
      </c>
      <c r="CG366" s="405">
        <f t="shared" si="511"/>
        <v>0</v>
      </c>
      <c r="CH366" s="406">
        <f t="shared" si="512"/>
        <v>0</v>
      </c>
      <c r="CI366" s="391" t="str">
        <f t="shared" si="513"/>
        <v>0</v>
      </c>
      <c r="CJ366" s="391" t="str">
        <f t="shared" si="514"/>
        <v>0</v>
      </c>
      <c r="CK366" s="405">
        <f t="shared" si="515"/>
        <v>0</v>
      </c>
      <c r="CL366" s="405" t="str">
        <f t="shared" si="516"/>
        <v>0m0</v>
      </c>
      <c r="CM366" s="392">
        <f t="shared" si="517"/>
        <v>0</v>
      </c>
      <c r="CN366" s="392">
        <f t="shared" si="518"/>
        <v>0</v>
      </c>
      <c r="CO366" s="405">
        <f t="shared" si="519"/>
        <v>0</v>
      </c>
      <c r="CP366" s="406">
        <f t="shared" si="520"/>
        <v>0</v>
      </c>
      <c r="CQ366" s="391" t="str">
        <f t="shared" si="521"/>
        <v>0</v>
      </c>
      <c r="CR366" s="391" t="str">
        <f t="shared" si="522"/>
        <v>0</v>
      </c>
      <c r="CS366" s="405">
        <f t="shared" si="523"/>
        <v>0</v>
      </c>
      <c r="CT366" s="405" t="str">
        <f t="shared" si="524"/>
        <v>0m0</v>
      </c>
      <c r="CU366" s="405">
        <f t="shared" si="525"/>
        <v>0</v>
      </c>
      <c r="CV366" s="405">
        <f t="shared" si="526"/>
        <v>0</v>
      </c>
      <c r="CW366" s="405">
        <f t="shared" si="527"/>
        <v>0</v>
      </c>
      <c r="CX366" s="405">
        <f t="shared" si="528"/>
        <v>0</v>
      </c>
      <c r="CY366" s="405">
        <f t="shared" si="529"/>
        <v>0</v>
      </c>
      <c r="CZ366" s="405" t="str">
        <f t="shared" si="530"/>
        <v/>
      </c>
      <c r="DA366" s="405" t="str">
        <f t="shared" si="531"/>
        <v/>
      </c>
      <c r="DB366" s="405" t="str">
        <f t="shared" si="532"/>
        <v/>
      </c>
      <c r="DC366" s="405" t="str">
        <f t="shared" si="533"/>
        <v/>
      </c>
      <c r="DD366" s="405" t="str">
        <f t="shared" si="534"/>
        <v/>
      </c>
      <c r="DE366" s="405"/>
      <c r="DG366" s="405" t="str">
        <f t="shared" si="535"/>
        <v/>
      </c>
      <c r="DH366" s="405" t="str">
        <f t="shared" si="536"/>
        <v/>
      </c>
      <c r="DI366" s="405">
        <f t="shared" si="537"/>
        <v>0</v>
      </c>
      <c r="DJ366" s="405" t="str">
        <f t="shared" si="538"/>
        <v/>
      </c>
      <c r="DK366" s="405" t="str">
        <f t="shared" si="539"/>
        <v/>
      </c>
      <c r="DL366" s="405" t="str">
        <f t="shared" si="540"/>
        <v/>
      </c>
      <c r="DM366" s="405" t="str">
        <f t="shared" si="541"/>
        <v/>
      </c>
      <c r="DN366" s="405" t="str">
        <f t="shared" si="542"/>
        <v/>
      </c>
      <c r="DO366" s="405" t="str">
        <f t="shared" si="543"/>
        <v/>
      </c>
      <c r="DS366" s="386">
        <f t="shared" si="546"/>
        <v>0</v>
      </c>
      <c r="DT366" s="386">
        <f t="shared" si="544"/>
        <v>0</v>
      </c>
      <c r="DU366" s="404">
        <f t="shared" si="545"/>
        <v>0</v>
      </c>
    </row>
    <row r="367" spans="1:125" s="404" customFormat="1" ht="18" hidden="1" customHeight="1">
      <c r="A367" s="140" t="str">
        <f t="shared" si="469"/>
        <v/>
      </c>
      <c r="B367" s="153"/>
      <c r="C367" s="31" t="str">
        <f>IF(B367="","",VLOOKUP(B367,学連登録!$C$2:$G$3000,2,FALSE))</f>
        <v/>
      </c>
      <c r="D367" s="32" t="str">
        <f>IF(B367="","",VLOOKUP(B367,学連登録!$C$2:$G$3000,3,FALSE))</f>
        <v/>
      </c>
      <c r="E367" s="33" t="str">
        <f>IF(B367="","",VLOOKUP(B367,学連登録!$C$2:$G$3000,4,FALSE))</f>
        <v/>
      </c>
      <c r="F367" s="376" t="str">
        <f>IF(B367="","",VLOOKUP(B367,学連登録!$C$2:$I$3000,7,FALSE))</f>
        <v/>
      </c>
      <c r="G367" s="154"/>
      <c r="H367" s="915"/>
      <c r="I367" s="916"/>
      <c r="J367" s="155"/>
      <c r="K367" s="887"/>
      <c r="L367" s="888"/>
      <c r="M367" s="155"/>
      <c r="N367" s="881"/>
      <c r="O367" s="882"/>
      <c r="P367" s="154"/>
      <c r="Q367" s="887"/>
      <c r="R367" s="888"/>
      <c r="S367" s="154"/>
      <c r="T367" s="887"/>
      <c r="U367" s="888"/>
      <c r="V367" s="101" t="str">
        <f>IF(B367="","",VLOOKUP(B367,学連登録!$C$2:$H$3000,6,FALSE))</f>
        <v/>
      </c>
      <c r="W367" s="370"/>
      <c r="X367" s="152"/>
      <c r="Y367" s="116" t="str">
        <f t="shared" si="547"/>
        <v/>
      </c>
      <c r="Z367" s="97" t="str">
        <f>IF(G367="","",VLOOKUP(G367,種目名!$O$5:$T$104,3,0))</f>
        <v/>
      </c>
      <c r="AA367" s="98" t="str">
        <f>IF(J367="","",VLOOKUP(J367,種目名!$O$5:$T$104,3,0))</f>
        <v/>
      </c>
      <c r="AB367" s="117" t="str">
        <f>IF(M367="","",VLOOKUP(M367,種目名!$O$5:$T$104,3,0))</f>
        <v/>
      </c>
      <c r="AC367" s="117" t="str">
        <f>IF(P367="","",VLOOKUP(AF367,種目名!$O$5:$T$104,3,0))</f>
        <v/>
      </c>
      <c r="AD367" s="118" t="str">
        <f>IF(S367="","",VLOOKUP(AI367,種目名!$O$5:$T$104,3,0))</f>
        <v/>
      </c>
      <c r="AE367" s="115">
        <f t="shared" si="548"/>
        <v>0</v>
      </c>
      <c r="AF367" s="152" t="str">
        <f t="shared" si="549"/>
        <v/>
      </c>
      <c r="AG367" s="152" t="str">
        <f t="shared" si="550"/>
        <v/>
      </c>
      <c r="AH367" s="115">
        <f t="shared" si="551"/>
        <v>0</v>
      </c>
      <c r="AI367" s="152" t="str">
        <f t="shared" si="552"/>
        <v/>
      </c>
      <c r="AJ367" s="152" t="str">
        <f t="shared" si="553"/>
        <v/>
      </c>
      <c r="AK367" s="383"/>
      <c r="AL367" s="166">
        <f t="shared" si="470"/>
        <v>0</v>
      </c>
      <c r="AM367" s="392">
        <f t="shared" si="471"/>
        <v>0</v>
      </c>
      <c r="AN367" s="392">
        <f>COUNTIF($B$12:B367,B367)</f>
        <v>0</v>
      </c>
      <c r="AO367" s="392"/>
      <c r="AP367" s="392" t="str">
        <f t="shared" si="472"/>
        <v/>
      </c>
      <c r="AQ367" s="392" t="str">
        <f t="shared" si="473"/>
        <v/>
      </c>
      <c r="AR367" s="392" t="str">
        <f t="shared" si="474"/>
        <v/>
      </c>
      <c r="AS367" s="392" t="str">
        <f t="shared" si="475"/>
        <v/>
      </c>
      <c r="AT367" s="392">
        <f t="shared" si="476"/>
        <v>0</v>
      </c>
      <c r="AU367" s="392" t="str">
        <f t="shared" si="477"/>
        <v/>
      </c>
      <c r="AV367" s="392" t="str">
        <f t="shared" si="478"/>
        <v/>
      </c>
      <c r="AW367" s="392" t="str">
        <f t="shared" si="479"/>
        <v/>
      </c>
      <c r="AX367" s="392" t="str">
        <f t="shared" si="480"/>
        <v/>
      </c>
      <c r="AY367" s="392" t="str">
        <f t="shared" si="481"/>
        <v/>
      </c>
      <c r="AZ367" s="392" t="str">
        <f t="shared" si="482"/>
        <v/>
      </c>
      <c r="BA367" s="392" t="str">
        <f t="shared" si="483"/>
        <v/>
      </c>
      <c r="BB367" s="392" t="str">
        <f t="shared" si="484"/>
        <v/>
      </c>
      <c r="BC367" s="392" t="str">
        <f t="shared" si="485"/>
        <v/>
      </c>
      <c r="BD367" s="396" t="str">
        <f t="shared" si="486"/>
        <v/>
      </c>
      <c r="BE367" s="386">
        <f t="shared" si="487"/>
        <v>0</v>
      </c>
      <c r="BF367" s="152"/>
      <c r="BG367" s="392">
        <f t="shared" si="488"/>
        <v>0</v>
      </c>
      <c r="BH367" s="392">
        <f t="shared" si="489"/>
        <v>0</v>
      </c>
      <c r="BI367" s="405">
        <f t="shared" si="490"/>
        <v>0</v>
      </c>
      <c r="BJ367" s="406">
        <f t="shared" si="466"/>
        <v>0</v>
      </c>
      <c r="BK367" s="391" t="str">
        <f t="shared" si="467"/>
        <v>0</v>
      </c>
      <c r="BL367" s="391" t="str">
        <f t="shared" si="468"/>
        <v>0</v>
      </c>
      <c r="BM367" s="405">
        <f t="shared" si="491"/>
        <v>0</v>
      </c>
      <c r="BN367" s="405" t="str">
        <f t="shared" si="492"/>
        <v>0m0</v>
      </c>
      <c r="BO367" s="392">
        <f t="shared" si="493"/>
        <v>0</v>
      </c>
      <c r="BP367" s="392">
        <f t="shared" si="494"/>
        <v>0</v>
      </c>
      <c r="BQ367" s="405">
        <f t="shared" si="495"/>
        <v>0</v>
      </c>
      <c r="BR367" s="406">
        <f t="shared" si="496"/>
        <v>0</v>
      </c>
      <c r="BS367" s="391" t="str">
        <f t="shared" si="497"/>
        <v>0</v>
      </c>
      <c r="BT367" s="391" t="str">
        <f t="shared" si="498"/>
        <v>0</v>
      </c>
      <c r="BU367" s="405">
        <f t="shared" si="499"/>
        <v>0</v>
      </c>
      <c r="BV367" s="405" t="str">
        <f t="shared" si="500"/>
        <v>0m0</v>
      </c>
      <c r="BW367" s="392">
        <f t="shared" si="501"/>
        <v>0</v>
      </c>
      <c r="BX367" s="392">
        <f t="shared" si="502"/>
        <v>0</v>
      </c>
      <c r="BY367" s="405">
        <f t="shared" si="503"/>
        <v>0</v>
      </c>
      <c r="BZ367" s="406">
        <f t="shared" si="504"/>
        <v>0</v>
      </c>
      <c r="CA367" s="391" t="str">
        <f t="shared" si="505"/>
        <v>0</v>
      </c>
      <c r="CB367" s="391" t="str">
        <f t="shared" si="506"/>
        <v>0</v>
      </c>
      <c r="CC367" s="405">
        <f t="shared" si="507"/>
        <v>0</v>
      </c>
      <c r="CD367" s="405" t="str">
        <f t="shared" si="508"/>
        <v>0m0</v>
      </c>
      <c r="CE367" s="392">
        <f t="shared" si="509"/>
        <v>0</v>
      </c>
      <c r="CF367" s="392">
        <f t="shared" si="510"/>
        <v>0</v>
      </c>
      <c r="CG367" s="405">
        <f t="shared" si="511"/>
        <v>0</v>
      </c>
      <c r="CH367" s="406">
        <f t="shared" si="512"/>
        <v>0</v>
      </c>
      <c r="CI367" s="391" t="str">
        <f t="shared" si="513"/>
        <v>0</v>
      </c>
      <c r="CJ367" s="391" t="str">
        <f t="shared" si="514"/>
        <v>0</v>
      </c>
      <c r="CK367" s="405">
        <f t="shared" si="515"/>
        <v>0</v>
      </c>
      <c r="CL367" s="405" t="str">
        <f t="shared" si="516"/>
        <v>0m0</v>
      </c>
      <c r="CM367" s="392">
        <f t="shared" si="517"/>
        <v>0</v>
      </c>
      <c r="CN367" s="392">
        <f t="shared" si="518"/>
        <v>0</v>
      </c>
      <c r="CO367" s="405">
        <f t="shared" si="519"/>
        <v>0</v>
      </c>
      <c r="CP367" s="406">
        <f t="shared" si="520"/>
        <v>0</v>
      </c>
      <c r="CQ367" s="391" t="str">
        <f t="shared" si="521"/>
        <v>0</v>
      </c>
      <c r="CR367" s="391" t="str">
        <f t="shared" si="522"/>
        <v>0</v>
      </c>
      <c r="CS367" s="405">
        <f t="shared" si="523"/>
        <v>0</v>
      </c>
      <c r="CT367" s="405" t="str">
        <f t="shared" si="524"/>
        <v>0m0</v>
      </c>
      <c r="CU367" s="405">
        <f t="shared" si="525"/>
        <v>0</v>
      </c>
      <c r="CV367" s="405">
        <f t="shared" si="526"/>
        <v>0</v>
      </c>
      <c r="CW367" s="405">
        <f t="shared" si="527"/>
        <v>0</v>
      </c>
      <c r="CX367" s="405">
        <f t="shared" si="528"/>
        <v>0</v>
      </c>
      <c r="CY367" s="405">
        <f t="shared" si="529"/>
        <v>0</v>
      </c>
      <c r="CZ367" s="405" t="str">
        <f t="shared" si="530"/>
        <v/>
      </c>
      <c r="DA367" s="405" t="str">
        <f t="shared" si="531"/>
        <v/>
      </c>
      <c r="DB367" s="405" t="str">
        <f t="shared" si="532"/>
        <v/>
      </c>
      <c r="DC367" s="405" t="str">
        <f t="shared" si="533"/>
        <v/>
      </c>
      <c r="DD367" s="405" t="str">
        <f t="shared" si="534"/>
        <v/>
      </c>
      <c r="DE367" s="405"/>
      <c r="DG367" s="405" t="str">
        <f t="shared" si="535"/>
        <v/>
      </c>
      <c r="DH367" s="405" t="str">
        <f t="shared" si="536"/>
        <v/>
      </c>
      <c r="DI367" s="405">
        <f t="shared" si="537"/>
        <v>0</v>
      </c>
      <c r="DJ367" s="405" t="str">
        <f t="shared" si="538"/>
        <v/>
      </c>
      <c r="DK367" s="405" t="str">
        <f t="shared" si="539"/>
        <v/>
      </c>
      <c r="DL367" s="405" t="str">
        <f t="shared" si="540"/>
        <v/>
      </c>
      <c r="DM367" s="405" t="str">
        <f t="shared" si="541"/>
        <v/>
      </c>
      <c r="DN367" s="405" t="str">
        <f t="shared" si="542"/>
        <v/>
      </c>
      <c r="DO367" s="405" t="str">
        <f t="shared" si="543"/>
        <v/>
      </c>
      <c r="DS367" s="386">
        <f t="shared" si="546"/>
        <v>0</v>
      </c>
      <c r="DT367" s="386">
        <f t="shared" si="544"/>
        <v>0</v>
      </c>
      <c r="DU367" s="404">
        <f t="shared" si="545"/>
        <v>0</v>
      </c>
    </row>
    <row r="368" spans="1:125" s="404" customFormat="1" ht="18" hidden="1" customHeight="1">
      <c r="A368" s="140" t="str">
        <f t="shared" si="469"/>
        <v/>
      </c>
      <c r="B368" s="153"/>
      <c r="C368" s="31" t="str">
        <f>IF(B368="","",VLOOKUP(B368,学連登録!$C$2:$G$3000,2,FALSE))</f>
        <v/>
      </c>
      <c r="D368" s="32" t="str">
        <f>IF(B368="","",VLOOKUP(B368,学連登録!$C$2:$G$3000,3,FALSE))</f>
        <v/>
      </c>
      <c r="E368" s="33" t="str">
        <f>IF(B368="","",VLOOKUP(B368,学連登録!$C$2:$G$3000,4,FALSE))</f>
        <v/>
      </c>
      <c r="F368" s="376" t="str">
        <f>IF(B368="","",VLOOKUP(B368,学連登録!$C$2:$I$3000,7,FALSE))</f>
        <v/>
      </c>
      <c r="G368" s="154"/>
      <c r="H368" s="915"/>
      <c r="I368" s="916"/>
      <c r="J368" s="155"/>
      <c r="K368" s="887"/>
      <c r="L368" s="888"/>
      <c r="M368" s="155"/>
      <c r="N368" s="881"/>
      <c r="O368" s="882"/>
      <c r="P368" s="154"/>
      <c r="Q368" s="887"/>
      <c r="R368" s="888"/>
      <c r="S368" s="154"/>
      <c r="T368" s="887"/>
      <c r="U368" s="888"/>
      <c r="V368" s="101" t="str">
        <f>IF(B368="","",VLOOKUP(B368,学連登録!$C$2:$H$3000,6,FALSE))</f>
        <v/>
      </c>
      <c r="W368" s="370"/>
      <c r="X368" s="152"/>
      <c r="Y368" s="116" t="str">
        <f t="shared" si="547"/>
        <v/>
      </c>
      <c r="Z368" s="97" t="str">
        <f>IF(G368="","",VLOOKUP(G368,種目名!$O$5:$T$104,3,0))</f>
        <v/>
      </c>
      <c r="AA368" s="98" t="str">
        <f>IF(J368="","",VLOOKUP(J368,種目名!$O$5:$T$104,3,0))</f>
        <v/>
      </c>
      <c r="AB368" s="117" t="str">
        <f>IF(M368="","",VLOOKUP(M368,種目名!$O$5:$T$104,3,0))</f>
        <v/>
      </c>
      <c r="AC368" s="117" t="str">
        <f>IF(P368="","",VLOOKUP(AF368,種目名!$O$5:$T$104,3,0))</f>
        <v/>
      </c>
      <c r="AD368" s="118" t="str">
        <f>IF(S368="","",VLOOKUP(AI368,種目名!$O$5:$T$104,3,0))</f>
        <v/>
      </c>
      <c r="AE368" s="115">
        <f t="shared" si="548"/>
        <v>0</v>
      </c>
      <c r="AF368" s="152" t="str">
        <f t="shared" si="549"/>
        <v/>
      </c>
      <c r="AG368" s="152" t="str">
        <f t="shared" si="550"/>
        <v/>
      </c>
      <c r="AH368" s="115">
        <f t="shared" si="551"/>
        <v>0</v>
      </c>
      <c r="AI368" s="152" t="str">
        <f t="shared" si="552"/>
        <v/>
      </c>
      <c r="AJ368" s="152" t="str">
        <f t="shared" si="553"/>
        <v/>
      </c>
      <c r="AK368" s="383"/>
      <c r="AL368" s="166">
        <f t="shared" si="470"/>
        <v>0</v>
      </c>
      <c r="AM368" s="392">
        <f t="shared" si="471"/>
        <v>0</v>
      </c>
      <c r="AN368" s="392">
        <f>COUNTIF($B$12:B368,B368)</f>
        <v>0</v>
      </c>
      <c r="AO368" s="392"/>
      <c r="AP368" s="392" t="str">
        <f t="shared" si="472"/>
        <v/>
      </c>
      <c r="AQ368" s="392" t="str">
        <f t="shared" si="473"/>
        <v/>
      </c>
      <c r="AR368" s="392" t="str">
        <f t="shared" si="474"/>
        <v/>
      </c>
      <c r="AS368" s="392" t="str">
        <f t="shared" si="475"/>
        <v/>
      </c>
      <c r="AT368" s="392">
        <f t="shared" si="476"/>
        <v>0</v>
      </c>
      <c r="AU368" s="392" t="str">
        <f t="shared" si="477"/>
        <v/>
      </c>
      <c r="AV368" s="392" t="str">
        <f t="shared" si="478"/>
        <v/>
      </c>
      <c r="AW368" s="392" t="str">
        <f t="shared" si="479"/>
        <v/>
      </c>
      <c r="AX368" s="392" t="str">
        <f t="shared" si="480"/>
        <v/>
      </c>
      <c r="AY368" s="392" t="str">
        <f t="shared" si="481"/>
        <v/>
      </c>
      <c r="AZ368" s="392" t="str">
        <f t="shared" si="482"/>
        <v/>
      </c>
      <c r="BA368" s="392" t="str">
        <f t="shared" si="483"/>
        <v/>
      </c>
      <c r="BB368" s="392" t="str">
        <f t="shared" si="484"/>
        <v/>
      </c>
      <c r="BC368" s="392" t="str">
        <f t="shared" si="485"/>
        <v/>
      </c>
      <c r="BD368" s="396" t="str">
        <f t="shared" si="486"/>
        <v/>
      </c>
      <c r="BE368" s="386">
        <f t="shared" si="487"/>
        <v>0</v>
      </c>
      <c r="BF368" s="152"/>
      <c r="BG368" s="392">
        <f t="shared" si="488"/>
        <v>0</v>
      </c>
      <c r="BH368" s="392">
        <f t="shared" si="489"/>
        <v>0</v>
      </c>
      <c r="BI368" s="405">
        <f t="shared" si="490"/>
        <v>0</v>
      </c>
      <c r="BJ368" s="406">
        <f t="shared" si="466"/>
        <v>0</v>
      </c>
      <c r="BK368" s="391" t="str">
        <f t="shared" si="467"/>
        <v>0</v>
      </c>
      <c r="BL368" s="391" t="str">
        <f t="shared" si="468"/>
        <v>0</v>
      </c>
      <c r="BM368" s="405">
        <f t="shared" si="491"/>
        <v>0</v>
      </c>
      <c r="BN368" s="405" t="str">
        <f t="shared" si="492"/>
        <v>0m0</v>
      </c>
      <c r="BO368" s="392">
        <f t="shared" si="493"/>
        <v>0</v>
      </c>
      <c r="BP368" s="392">
        <f t="shared" si="494"/>
        <v>0</v>
      </c>
      <c r="BQ368" s="405">
        <f t="shared" si="495"/>
        <v>0</v>
      </c>
      <c r="BR368" s="406">
        <f t="shared" si="496"/>
        <v>0</v>
      </c>
      <c r="BS368" s="391" t="str">
        <f t="shared" si="497"/>
        <v>0</v>
      </c>
      <c r="BT368" s="391" t="str">
        <f t="shared" si="498"/>
        <v>0</v>
      </c>
      <c r="BU368" s="405">
        <f t="shared" si="499"/>
        <v>0</v>
      </c>
      <c r="BV368" s="405" t="str">
        <f t="shared" si="500"/>
        <v>0m0</v>
      </c>
      <c r="BW368" s="392">
        <f t="shared" si="501"/>
        <v>0</v>
      </c>
      <c r="BX368" s="392">
        <f t="shared" si="502"/>
        <v>0</v>
      </c>
      <c r="BY368" s="405">
        <f t="shared" si="503"/>
        <v>0</v>
      </c>
      <c r="BZ368" s="406">
        <f t="shared" si="504"/>
        <v>0</v>
      </c>
      <c r="CA368" s="391" t="str">
        <f t="shared" si="505"/>
        <v>0</v>
      </c>
      <c r="CB368" s="391" t="str">
        <f t="shared" si="506"/>
        <v>0</v>
      </c>
      <c r="CC368" s="405">
        <f t="shared" si="507"/>
        <v>0</v>
      </c>
      <c r="CD368" s="405" t="str">
        <f t="shared" si="508"/>
        <v>0m0</v>
      </c>
      <c r="CE368" s="392">
        <f t="shared" si="509"/>
        <v>0</v>
      </c>
      <c r="CF368" s="392">
        <f t="shared" si="510"/>
        <v>0</v>
      </c>
      <c r="CG368" s="405">
        <f t="shared" si="511"/>
        <v>0</v>
      </c>
      <c r="CH368" s="406">
        <f t="shared" si="512"/>
        <v>0</v>
      </c>
      <c r="CI368" s="391" t="str">
        <f t="shared" si="513"/>
        <v>0</v>
      </c>
      <c r="CJ368" s="391" t="str">
        <f t="shared" si="514"/>
        <v>0</v>
      </c>
      <c r="CK368" s="405">
        <f t="shared" si="515"/>
        <v>0</v>
      </c>
      <c r="CL368" s="405" t="str">
        <f t="shared" si="516"/>
        <v>0m0</v>
      </c>
      <c r="CM368" s="392">
        <f t="shared" si="517"/>
        <v>0</v>
      </c>
      <c r="CN368" s="392">
        <f t="shared" si="518"/>
        <v>0</v>
      </c>
      <c r="CO368" s="405">
        <f t="shared" si="519"/>
        <v>0</v>
      </c>
      <c r="CP368" s="406">
        <f t="shared" si="520"/>
        <v>0</v>
      </c>
      <c r="CQ368" s="391" t="str">
        <f t="shared" si="521"/>
        <v>0</v>
      </c>
      <c r="CR368" s="391" t="str">
        <f t="shared" si="522"/>
        <v>0</v>
      </c>
      <c r="CS368" s="405">
        <f t="shared" si="523"/>
        <v>0</v>
      </c>
      <c r="CT368" s="405" t="str">
        <f t="shared" si="524"/>
        <v>0m0</v>
      </c>
      <c r="CU368" s="405">
        <f t="shared" si="525"/>
        <v>0</v>
      </c>
      <c r="CV368" s="405">
        <f t="shared" si="526"/>
        <v>0</v>
      </c>
      <c r="CW368" s="405">
        <f t="shared" si="527"/>
        <v>0</v>
      </c>
      <c r="CX368" s="405">
        <f t="shared" si="528"/>
        <v>0</v>
      </c>
      <c r="CY368" s="405">
        <f t="shared" si="529"/>
        <v>0</v>
      </c>
      <c r="CZ368" s="405" t="str">
        <f t="shared" si="530"/>
        <v/>
      </c>
      <c r="DA368" s="405" t="str">
        <f t="shared" si="531"/>
        <v/>
      </c>
      <c r="DB368" s="405" t="str">
        <f t="shared" si="532"/>
        <v/>
      </c>
      <c r="DC368" s="405" t="str">
        <f t="shared" si="533"/>
        <v/>
      </c>
      <c r="DD368" s="405" t="str">
        <f t="shared" si="534"/>
        <v/>
      </c>
      <c r="DE368" s="405"/>
      <c r="DG368" s="405" t="str">
        <f t="shared" si="535"/>
        <v/>
      </c>
      <c r="DH368" s="405" t="str">
        <f t="shared" si="536"/>
        <v/>
      </c>
      <c r="DI368" s="405">
        <f t="shared" si="537"/>
        <v>0</v>
      </c>
      <c r="DJ368" s="405" t="str">
        <f t="shared" si="538"/>
        <v/>
      </c>
      <c r="DK368" s="405" t="str">
        <f t="shared" si="539"/>
        <v/>
      </c>
      <c r="DL368" s="405" t="str">
        <f t="shared" si="540"/>
        <v/>
      </c>
      <c r="DM368" s="405" t="str">
        <f t="shared" si="541"/>
        <v/>
      </c>
      <c r="DN368" s="405" t="str">
        <f t="shared" si="542"/>
        <v/>
      </c>
      <c r="DO368" s="405" t="str">
        <f t="shared" si="543"/>
        <v/>
      </c>
      <c r="DS368" s="386">
        <f t="shared" si="546"/>
        <v>0</v>
      </c>
      <c r="DT368" s="386">
        <f t="shared" si="544"/>
        <v>0</v>
      </c>
      <c r="DU368" s="404">
        <f t="shared" si="545"/>
        <v>0</v>
      </c>
    </row>
    <row r="369" spans="1:125" s="404" customFormat="1" ht="18" hidden="1" customHeight="1">
      <c r="A369" s="140" t="str">
        <f t="shared" si="469"/>
        <v/>
      </c>
      <c r="B369" s="153"/>
      <c r="C369" s="31" t="str">
        <f>IF(B369="","",VLOOKUP(B369,学連登録!$C$2:$G$3000,2,FALSE))</f>
        <v/>
      </c>
      <c r="D369" s="32" t="str">
        <f>IF(B369="","",VLOOKUP(B369,学連登録!$C$2:$G$3000,3,FALSE))</f>
        <v/>
      </c>
      <c r="E369" s="33" t="str">
        <f>IF(B369="","",VLOOKUP(B369,学連登録!$C$2:$G$3000,4,FALSE))</f>
        <v/>
      </c>
      <c r="F369" s="376" t="str">
        <f>IF(B369="","",VLOOKUP(B369,学連登録!$C$2:$I$3000,7,FALSE))</f>
        <v/>
      </c>
      <c r="G369" s="154"/>
      <c r="H369" s="915"/>
      <c r="I369" s="916"/>
      <c r="J369" s="155"/>
      <c r="K369" s="887"/>
      <c r="L369" s="888"/>
      <c r="M369" s="155"/>
      <c r="N369" s="881"/>
      <c r="O369" s="882"/>
      <c r="P369" s="154"/>
      <c r="Q369" s="887"/>
      <c r="R369" s="888"/>
      <c r="S369" s="154"/>
      <c r="T369" s="887"/>
      <c r="U369" s="888"/>
      <c r="V369" s="101" t="str">
        <f>IF(B369="","",VLOOKUP(B369,学連登録!$C$2:$H$3000,6,FALSE))</f>
        <v/>
      </c>
      <c r="W369" s="370"/>
      <c r="X369" s="152"/>
      <c r="Y369" s="116" t="str">
        <f t="shared" si="547"/>
        <v/>
      </c>
      <c r="Z369" s="97" t="str">
        <f>IF(G369="","",VLOOKUP(G369,種目名!$O$5:$T$104,3,0))</f>
        <v/>
      </c>
      <c r="AA369" s="98" t="str">
        <f>IF(J369="","",VLOOKUP(J369,種目名!$O$5:$T$104,3,0))</f>
        <v/>
      </c>
      <c r="AB369" s="117" t="str">
        <f>IF(M369="","",VLOOKUP(M369,種目名!$O$5:$T$104,3,0))</f>
        <v/>
      </c>
      <c r="AC369" s="117" t="str">
        <f>IF(P369="","",VLOOKUP(AF369,種目名!$O$5:$T$104,3,0))</f>
        <v/>
      </c>
      <c r="AD369" s="118" t="str">
        <f>IF(S369="","",VLOOKUP(AI369,種目名!$O$5:$T$104,3,0))</f>
        <v/>
      </c>
      <c r="AE369" s="115">
        <f t="shared" si="548"/>
        <v>0</v>
      </c>
      <c r="AF369" s="152" t="str">
        <f t="shared" si="549"/>
        <v/>
      </c>
      <c r="AG369" s="152" t="str">
        <f t="shared" si="550"/>
        <v/>
      </c>
      <c r="AH369" s="115">
        <f t="shared" si="551"/>
        <v>0</v>
      </c>
      <c r="AI369" s="152" t="str">
        <f t="shared" si="552"/>
        <v/>
      </c>
      <c r="AJ369" s="152" t="str">
        <f t="shared" si="553"/>
        <v/>
      </c>
      <c r="AK369" s="383"/>
      <c r="AL369" s="166">
        <f t="shared" si="470"/>
        <v>0</v>
      </c>
      <c r="AM369" s="392">
        <f t="shared" si="471"/>
        <v>0</v>
      </c>
      <c r="AN369" s="392">
        <f>COUNTIF($B$12:B369,B369)</f>
        <v>0</v>
      </c>
      <c r="AO369" s="392"/>
      <c r="AP369" s="392" t="str">
        <f t="shared" si="472"/>
        <v/>
      </c>
      <c r="AQ369" s="392" t="str">
        <f t="shared" si="473"/>
        <v/>
      </c>
      <c r="AR369" s="392" t="str">
        <f t="shared" si="474"/>
        <v/>
      </c>
      <c r="AS369" s="392" t="str">
        <f t="shared" si="475"/>
        <v/>
      </c>
      <c r="AT369" s="392">
        <f t="shared" si="476"/>
        <v>0</v>
      </c>
      <c r="AU369" s="392" t="str">
        <f t="shared" si="477"/>
        <v/>
      </c>
      <c r="AV369" s="392" t="str">
        <f t="shared" si="478"/>
        <v/>
      </c>
      <c r="AW369" s="392" t="str">
        <f t="shared" si="479"/>
        <v/>
      </c>
      <c r="AX369" s="392" t="str">
        <f t="shared" si="480"/>
        <v/>
      </c>
      <c r="AY369" s="392" t="str">
        <f t="shared" si="481"/>
        <v/>
      </c>
      <c r="AZ369" s="392" t="str">
        <f t="shared" si="482"/>
        <v/>
      </c>
      <c r="BA369" s="392" t="str">
        <f t="shared" si="483"/>
        <v/>
      </c>
      <c r="BB369" s="392" t="str">
        <f t="shared" si="484"/>
        <v/>
      </c>
      <c r="BC369" s="392" t="str">
        <f t="shared" si="485"/>
        <v/>
      </c>
      <c r="BD369" s="396" t="str">
        <f t="shared" si="486"/>
        <v/>
      </c>
      <c r="BE369" s="386">
        <f t="shared" si="487"/>
        <v>0</v>
      </c>
      <c r="BF369" s="152"/>
      <c r="BG369" s="392">
        <f t="shared" si="488"/>
        <v>0</v>
      </c>
      <c r="BH369" s="392">
        <f t="shared" si="489"/>
        <v>0</v>
      </c>
      <c r="BI369" s="405">
        <f t="shared" si="490"/>
        <v>0</v>
      </c>
      <c r="BJ369" s="406">
        <f t="shared" si="466"/>
        <v>0</v>
      </c>
      <c r="BK369" s="391" t="str">
        <f t="shared" si="467"/>
        <v>0</v>
      </c>
      <c r="BL369" s="391" t="str">
        <f t="shared" si="468"/>
        <v>0</v>
      </c>
      <c r="BM369" s="405">
        <f t="shared" si="491"/>
        <v>0</v>
      </c>
      <c r="BN369" s="405" t="str">
        <f t="shared" si="492"/>
        <v>0m0</v>
      </c>
      <c r="BO369" s="392">
        <f t="shared" si="493"/>
        <v>0</v>
      </c>
      <c r="BP369" s="392">
        <f t="shared" si="494"/>
        <v>0</v>
      </c>
      <c r="BQ369" s="405">
        <f t="shared" si="495"/>
        <v>0</v>
      </c>
      <c r="BR369" s="406">
        <f t="shared" si="496"/>
        <v>0</v>
      </c>
      <c r="BS369" s="391" t="str">
        <f t="shared" si="497"/>
        <v>0</v>
      </c>
      <c r="BT369" s="391" t="str">
        <f t="shared" si="498"/>
        <v>0</v>
      </c>
      <c r="BU369" s="405">
        <f t="shared" si="499"/>
        <v>0</v>
      </c>
      <c r="BV369" s="405" t="str">
        <f t="shared" si="500"/>
        <v>0m0</v>
      </c>
      <c r="BW369" s="392">
        <f t="shared" si="501"/>
        <v>0</v>
      </c>
      <c r="BX369" s="392">
        <f t="shared" si="502"/>
        <v>0</v>
      </c>
      <c r="BY369" s="405">
        <f t="shared" si="503"/>
        <v>0</v>
      </c>
      <c r="BZ369" s="406">
        <f t="shared" si="504"/>
        <v>0</v>
      </c>
      <c r="CA369" s="391" t="str">
        <f t="shared" si="505"/>
        <v>0</v>
      </c>
      <c r="CB369" s="391" t="str">
        <f t="shared" si="506"/>
        <v>0</v>
      </c>
      <c r="CC369" s="405">
        <f t="shared" si="507"/>
        <v>0</v>
      </c>
      <c r="CD369" s="405" t="str">
        <f t="shared" si="508"/>
        <v>0m0</v>
      </c>
      <c r="CE369" s="392">
        <f t="shared" si="509"/>
        <v>0</v>
      </c>
      <c r="CF369" s="392">
        <f t="shared" si="510"/>
        <v>0</v>
      </c>
      <c r="CG369" s="405">
        <f t="shared" si="511"/>
        <v>0</v>
      </c>
      <c r="CH369" s="406">
        <f t="shared" si="512"/>
        <v>0</v>
      </c>
      <c r="CI369" s="391" t="str">
        <f t="shared" si="513"/>
        <v>0</v>
      </c>
      <c r="CJ369" s="391" t="str">
        <f t="shared" si="514"/>
        <v>0</v>
      </c>
      <c r="CK369" s="405">
        <f t="shared" si="515"/>
        <v>0</v>
      </c>
      <c r="CL369" s="405" t="str">
        <f t="shared" si="516"/>
        <v>0m0</v>
      </c>
      <c r="CM369" s="392">
        <f t="shared" si="517"/>
        <v>0</v>
      </c>
      <c r="CN369" s="392">
        <f t="shared" si="518"/>
        <v>0</v>
      </c>
      <c r="CO369" s="405">
        <f t="shared" si="519"/>
        <v>0</v>
      </c>
      <c r="CP369" s="406">
        <f t="shared" si="520"/>
        <v>0</v>
      </c>
      <c r="CQ369" s="391" t="str">
        <f t="shared" si="521"/>
        <v>0</v>
      </c>
      <c r="CR369" s="391" t="str">
        <f t="shared" si="522"/>
        <v>0</v>
      </c>
      <c r="CS369" s="405">
        <f t="shared" si="523"/>
        <v>0</v>
      </c>
      <c r="CT369" s="405" t="str">
        <f t="shared" si="524"/>
        <v>0m0</v>
      </c>
      <c r="CU369" s="405">
        <f t="shared" si="525"/>
        <v>0</v>
      </c>
      <c r="CV369" s="405">
        <f t="shared" si="526"/>
        <v>0</v>
      </c>
      <c r="CW369" s="405">
        <f t="shared" si="527"/>
        <v>0</v>
      </c>
      <c r="CX369" s="405">
        <f t="shared" si="528"/>
        <v>0</v>
      </c>
      <c r="CY369" s="405">
        <f t="shared" si="529"/>
        <v>0</v>
      </c>
      <c r="CZ369" s="405" t="str">
        <f t="shared" si="530"/>
        <v/>
      </c>
      <c r="DA369" s="405" t="str">
        <f t="shared" si="531"/>
        <v/>
      </c>
      <c r="DB369" s="405" t="str">
        <f t="shared" si="532"/>
        <v/>
      </c>
      <c r="DC369" s="405" t="str">
        <f t="shared" si="533"/>
        <v/>
      </c>
      <c r="DD369" s="405" t="str">
        <f t="shared" si="534"/>
        <v/>
      </c>
      <c r="DE369" s="405"/>
      <c r="DG369" s="405" t="str">
        <f t="shared" si="535"/>
        <v/>
      </c>
      <c r="DH369" s="405" t="str">
        <f t="shared" si="536"/>
        <v/>
      </c>
      <c r="DI369" s="405">
        <f t="shared" si="537"/>
        <v>0</v>
      </c>
      <c r="DJ369" s="405" t="str">
        <f t="shared" si="538"/>
        <v/>
      </c>
      <c r="DK369" s="405" t="str">
        <f t="shared" si="539"/>
        <v/>
      </c>
      <c r="DL369" s="405" t="str">
        <f t="shared" si="540"/>
        <v/>
      </c>
      <c r="DM369" s="405" t="str">
        <f t="shared" si="541"/>
        <v/>
      </c>
      <c r="DN369" s="405" t="str">
        <f t="shared" si="542"/>
        <v/>
      </c>
      <c r="DO369" s="405" t="str">
        <f t="shared" si="543"/>
        <v/>
      </c>
      <c r="DS369" s="386">
        <f t="shared" si="546"/>
        <v>0</v>
      </c>
      <c r="DT369" s="386">
        <f t="shared" si="544"/>
        <v>0</v>
      </c>
      <c r="DU369" s="404">
        <f t="shared" si="545"/>
        <v>0</v>
      </c>
    </row>
    <row r="370" spans="1:125" s="404" customFormat="1" ht="18" hidden="1" customHeight="1">
      <c r="A370" s="140" t="str">
        <f t="shared" si="469"/>
        <v/>
      </c>
      <c r="B370" s="153"/>
      <c r="C370" s="31" t="str">
        <f>IF(B370="","",VLOOKUP(B370,学連登録!$C$2:$G$3000,2,FALSE))</f>
        <v/>
      </c>
      <c r="D370" s="32" t="str">
        <f>IF(B370="","",VLOOKUP(B370,学連登録!$C$2:$G$3000,3,FALSE))</f>
        <v/>
      </c>
      <c r="E370" s="33" t="str">
        <f>IF(B370="","",VLOOKUP(B370,学連登録!$C$2:$G$3000,4,FALSE))</f>
        <v/>
      </c>
      <c r="F370" s="376" t="str">
        <f>IF(B370="","",VLOOKUP(B370,学連登録!$C$2:$I$3000,7,FALSE))</f>
        <v/>
      </c>
      <c r="G370" s="154"/>
      <c r="H370" s="915"/>
      <c r="I370" s="916"/>
      <c r="J370" s="155"/>
      <c r="K370" s="887"/>
      <c r="L370" s="888"/>
      <c r="M370" s="155"/>
      <c r="N370" s="881"/>
      <c r="O370" s="882"/>
      <c r="P370" s="154"/>
      <c r="Q370" s="887"/>
      <c r="R370" s="888"/>
      <c r="S370" s="154"/>
      <c r="T370" s="887"/>
      <c r="U370" s="888"/>
      <c r="V370" s="101" t="str">
        <f>IF(B370="","",VLOOKUP(B370,学連登録!$C$2:$H$3000,6,FALSE))</f>
        <v/>
      </c>
      <c r="W370" s="370"/>
      <c r="X370" s="152"/>
      <c r="Y370" s="116" t="str">
        <f t="shared" si="547"/>
        <v/>
      </c>
      <c r="Z370" s="97" t="str">
        <f>IF(G370="","",VLOOKUP(G370,種目名!$O$5:$T$104,3,0))</f>
        <v/>
      </c>
      <c r="AA370" s="98" t="str">
        <f>IF(J370="","",VLOOKUP(J370,種目名!$O$5:$T$104,3,0))</f>
        <v/>
      </c>
      <c r="AB370" s="117" t="str">
        <f>IF(M370="","",VLOOKUP(M370,種目名!$O$5:$T$104,3,0))</f>
        <v/>
      </c>
      <c r="AC370" s="117" t="str">
        <f>IF(P370="","",VLOOKUP(AF370,種目名!$O$5:$T$104,3,0))</f>
        <v/>
      </c>
      <c r="AD370" s="118" t="str">
        <f>IF(S370="","",VLOOKUP(AI370,種目名!$O$5:$T$104,3,0))</f>
        <v/>
      </c>
      <c r="AE370" s="115">
        <f t="shared" si="548"/>
        <v>0</v>
      </c>
      <c r="AF370" s="152" t="str">
        <f t="shared" si="549"/>
        <v/>
      </c>
      <c r="AG370" s="152" t="str">
        <f t="shared" si="550"/>
        <v/>
      </c>
      <c r="AH370" s="115">
        <f t="shared" si="551"/>
        <v>0</v>
      </c>
      <c r="AI370" s="152" t="str">
        <f t="shared" si="552"/>
        <v/>
      </c>
      <c r="AJ370" s="152" t="str">
        <f t="shared" si="553"/>
        <v/>
      </c>
      <c r="AK370" s="383"/>
      <c r="AL370" s="166">
        <f t="shared" si="470"/>
        <v>0</v>
      </c>
      <c r="AM370" s="392">
        <f t="shared" si="471"/>
        <v>0</v>
      </c>
      <c r="AN370" s="392">
        <f>COUNTIF($B$12:B370,B370)</f>
        <v>0</v>
      </c>
      <c r="AO370" s="392"/>
      <c r="AP370" s="392" t="str">
        <f t="shared" si="472"/>
        <v/>
      </c>
      <c r="AQ370" s="392" t="str">
        <f t="shared" si="473"/>
        <v/>
      </c>
      <c r="AR370" s="392" t="str">
        <f t="shared" si="474"/>
        <v/>
      </c>
      <c r="AS370" s="392" t="str">
        <f t="shared" si="475"/>
        <v/>
      </c>
      <c r="AT370" s="392">
        <f t="shared" si="476"/>
        <v>0</v>
      </c>
      <c r="AU370" s="392" t="str">
        <f t="shared" si="477"/>
        <v/>
      </c>
      <c r="AV370" s="392" t="str">
        <f t="shared" si="478"/>
        <v/>
      </c>
      <c r="AW370" s="392" t="str">
        <f t="shared" si="479"/>
        <v/>
      </c>
      <c r="AX370" s="392" t="str">
        <f t="shared" si="480"/>
        <v/>
      </c>
      <c r="AY370" s="392" t="str">
        <f t="shared" si="481"/>
        <v/>
      </c>
      <c r="AZ370" s="392" t="str">
        <f t="shared" si="482"/>
        <v/>
      </c>
      <c r="BA370" s="392" t="str">
        <f t="shared" si="483"/>
        <v/>
      </c>
      <c r="BB370" s="392" t="str">
        <f t="shared" si="484"/>
        <v/>
      </c>
      <c r="BC370" s="392" t="str">
        <f t="shared" si="485"/>
        <v/>
      </c>
      <c r="BD370" s="396" t="str">
        <f t="shared" si="486"/>
        <v/>
      </c>
      <c r="BE370" s="386">
        <f t="shared" si="487"/>
        <v>0</v>
      </c>
      <c r="BF370" s="152"/>
      <c r="BG370" s="392">
        <f t="shared" si="488"/>
        <v>0</v>
      </c>
      <c r="BH370" s="392">
        <f t="shared" si="489"/>
        <v>0</v>
      </c>
      <c r="BI370" s="405">
        <f t="shared" si="490"/>
        <v>0</v>
      </c>
      <c r="BJ370" s="406">
        <f t="shared" si="466"/>
        <v>0</v>
      </c>
      <c r="BK370" s="391" t="str">
        <f t="shared" si="467"/>
        <v>0</v>
      </c>
      <c r="BL370" s="391" t="str">
        <f t="shared" si="468"/>
        <v>0</v>
      </c>
      <c r="BM370" s="405">
        <f t="shared" si="491"/>
        <v>0</v>
      </c>
      <c r="BN370" s="405" t="str">
        <f t="shared" si="492"/>
        <v>0m0</v>
      </c>
      <c r="BO370" s="392">
        <f t="shared" si="493"/>
        <v>0</v>
      </c>
      <c r="BP370" s="392">
        <f t="shared" si="494"/>
        <v>0</v>
      </c>
      <c r="BQ370" s="405">
        <f t="shared" si="495"/>
        <v>0</v>
      </c>
      <c r="BR370" s="406">
        <f t="shared" si="496"/>
        <v>0</v>
      </c>
      <c r="BS370" s="391" t="str">
        <f t="shared" si="497"/>
        <v>0</v>
      </c>
      <c r="BT370" s="391" t="str">
        <f t="shared" si="498"/>
        <v>0</v>
      </c>
      <c r="BU370" s="405">
        <f t="shared" si="499"/>
        <v>0</v>
      </c>
      <c r="BV370" s="405" t="str">
        <f t="shared" si="500"/>
        <v>0m0</v>
      </c>
      <c r="BW370" s="392">
        <f t="shared" si="501"/>
        <v>0</v>
      </c>
      <c r="BX370" s="392">
        <f t="shared" si="502"/>
        <v>0</v>
      </c>
      <c r="BY370" s="405">
        <f t="shared" si="503"/>
        <v>0</v>
      </c>
      <c r="BZ370" s="406">
        <f t="shared" si="504"/>
        <v>0</v>
      </c>
      <c r="CA370" s="391" t="str">
        <f t="shared" si="505"/>
        <v>0</v>
      </c>
      <c r="CB370" s="391" t="str">
        <f t="shared" si="506"/>
        <v>0</v>
      </c>
      <c r="CC370" s="405">
        <f t="shared" si="507"/>
        <v>0</v>
      </c>
      <c r="CD370" s="405" t="str">
        <f t="shared" si="508"/>
        <v>0m0</v>
      </c>
      <c r="CE370" s="392">
        <f t="shared" si="509"/>
        <v>0</v>
      </c>
      <c r="CF370" s="392">
        <f t="shared" si="510"/>
        <v>0</v>
      </c>
      <c r="CG370" s="405">
        <f t="shared" si="511"/>
        <v>0</v>
      </c>
      <c r="CH370" s="406">
        <f t="shared" si="512"/>
        <v>0</v>
      </c>
      <c r="CI370" s="391" t="str">
        <f t="shared" si="513"/>
        <v>0</v>
      </c>
      <c r="CJ370" s="391" t="str">
        <f t="shared" si="514"/>
        <v>0</v>
      </c>
      <c r="CK370" s="405">
        <f t="shared" si="515"/>
        <v>0</v>
      </c>
      <c r="CL370" s="405" t="str">
        <f t="shared" si="516"/>
        <v>0m0</v>
      </c>
      <c r="CM370" s="392">
        <f t="shared" si="517"/>
        <v>0</v>
      </c>
      <c r="CN370" s="392">
        <f t="shared" si="518"/>
        <v>0</v>
      </c>
      <c r="CO370" s="405">
        <f t="shared" si="519"/>
        <v>0</v>
      </c>
      <c r="CP370" s="406">
        <f t="shared" si="520"/>
        <v>0</v>
      </c>
      <c r="CQ370" s="391" t="str">
        <f t="shared" si="521"/>
        <v>0</v>
      </c>
      <c r="CR370" s="391" t="str">
        <f t="shared" si="522"/>
        <v>0</v>
      </c>
      <c r="CS370" s="405">
        <f t="shared" si="523"/>
        <v>0</v>
      </c>
      <c r="CT370" s="405" t="str">
        <f t="shared" si="524"/>
        <v>0m0</v>
      </c>
      <c r="CU370" s="405">
        <f t="shared" si="525"/>
        <v>0</v>
      </c>
      <c r="CV370" s="405">
        <f t="shared" si="526"/>
        <v>0</v>
      </c>
      <c r="CW370" s="405">
        <f t="shared" si="527"/>
        <v>0</v>
      </c>
      <c r="CX370" s="405">
        <f t="shared" si="528"/>
        <v>0</v>
      </c>
      <c r="CY370" s="405">
        <f t="shared" si="529"/>
        <v>0</v>
      </c>
      <c r="CZ370" s="405" t="str">
        <f t="shared" si="530"/>
        <v/>
      </c>
      <c r="DA370" s="405" t="str">
        <f t="shared" si="531"/>
        <v/>
      </c>
      <c r="DB370" s="405" t="str">
        <f t="shared" si="532"/>
        <v/>
      </c>
      <c r="DC370" s="405" t="str">
        <f t="shared" si="533"/>
        <v/>
      </c>
      <c r="DD370" s="405" t="str">
        <f t="shared" si="534"/>
        <v/>
      </c>
      <c r="DE370" s="405"/>
      <c r="DG370" s="405" t="str">
        <f t="shared" si="535"/>
        <v/>
      </c>
      <c r="DH370" s="405" t="str">
        <f t="shared" si="536"/>
        <v/>
      </c>
      <c r="DI370" s="405">
        <f t="shared" si="537"/>
        <v>0</v>
      </c>
      <c r="DJ370" s="405" t="str">
        <f t="shared" si="538"/>
        <v/>
      </c>
      <c r="DK370" s="405" t="str">
        <f t="shared" si="539"/>
        <v/>
      </c>
      <c r="DL370" s="405" t="str">
        <f t="shared" si="540"/>
        <v/>
      </c>
      <c r="DM370" s="405" t="str">
        <f t="shared" si="541"/>
        <v/>
      </c>
      <c r="DN370" s="405" t="str">
        <f t="shared" si="542"/>
        <v/>
      </c>
      <c r="DO370" s="405" t="str">
        <f t="shared" si="543"/>
        <v/>
      </c>
      <c r="DS370" s="386">
        <f t="shared" si="546"/>
        <v>0</v>
      </c>
      <c r="DT370" s="386">
        <f t="shared" si="544"/>
        <v>0</v>
      </c>
      <c r="DU370" s="404">
        <f t="shared" si="545"/>
        <v>0</v>
      </c>
    </row>
    <row r="371" spans="1:125" s="404" customFormat="1" ht="18" hidden="1" customHeight="1">
      <c r="A371" s="140" t="str">
        <f t="shared" si="469"/>
        <v/>
      </c>
      <c r="B371" s="153"/>
      <c r="C371" s="31" t="str">
        <f>IF(B371="","",VLOOKUP(B371,学連登録!$C$2:$G$3000,2,FALSE))</f>
        <v/>
      </c>
      <c r="D371" s="32" t="str">
        <f>IF(B371="","",VLOOKUP(B371,学連登録!$C$2:$G$3000,3,FALSE))</f>
        <v/>
      </c>
      <c r="E371" s="33" t="str">
        <f>IF(B371="","",VLOOKUP(B371,学連登録!$C$2:$G$3000,4,FALSE))</f>
        <v/>
      </c>
      <c r="F371" s="376" t="str">
        <f>IF(B371="","",VLOOKUP(B371,学連登録!$C$2:$I$3000,7,FALSE))</f>
        <v/>
      </c>
      <c r="G371" s="154"/>
      <c r="H371" s="915"/>
      <c r="I371" s="916"/>
      <c r="J371" s="155"/>
      <c r="K371" s="887"/>
      <c r="L371" s="888"/>
      <c r="M371" s="155"/>
      <c r="N371" s="881"/>
      <c r="O371" s="882"/>
      <c r="P371" s="154"/>
      <c r="Q371" s="887"/>
      <c r="R371" s="888"/>
      <c r="S371" s="154"/>
      <c r="T371" s="887"/>
      <c r="U371" s="888"/>
      <c r="V371" s="101" t="str">
        <f>IF(B371="","",VLOOKUP(B371,学連登録!$C$2:$H$3000,6,FALSE))</f>
        <v/>
      </c>
      <c r="W371" s="370"/>
      <c r="X371" s="152"/>
      <c r="Y371" s="116" t="str">
        <f t="shared" si="547"/>
        <v/>
      </c>
      <c r="Z371" s="97" t="str">
        <f>IF(G371="","",VLOOKUP(G371,種目名!$O$5:$T$104,3,0))</f>
        <v/>
      </c>
      <c r="AA371" s="98" t="str">
        <f>IF(J371="","",VLOOKUP(J371,種目名!$O$5:$T$104,3,0))</f>
        <v/>
      </c>
      <c r="AB371" s="117" t="str">
        <f>IF(M371="","",VLOOKUP(M371,種目名!$O$5:$T$104,3,0))</f>
        <v/>
      </c>
      <c r="AC371" s="117" t="str">
        <f>IF(P371="","",VLOOKUP(AF371,種目名!$O$5:$T$104,3,0))</f>
        <v/>
      </c>
      <c r="AD371" s="118" t="str">
        <f>IF(S371="","",VLOOKUP(AI371,種目名!$O$5:$T$104,3,0))</f>
        <v/>
      </c>
      <c r="AE371" s="115">
        <f t="shared" si="548"/>
        <v>0</v>
      </c>
      <c r="AF371" s="152" t="str">
        <f t="shared" si="549"/>
        <v/>
      </c>
      <c r="AG371" s="152" t="str">
        <f t="shared" si="550"/>
        <v/>
      </c>
      <c r="AH371" s="115">
        <f t="shared" si="551"/>
        <v>0</v>
      </c>
      <c r="AI371" s="152" t="str">
        <f t="shared" si="552"/>
        <v/>
      </c>
      <c r="AJ371" s="152" t="str">
        <f t="shared" si="553"/>
        <v/>
      </c>
      <c r="AK371" s="383"/>
      <c r="AL371" s="166">
        <f t="shared" si="470"/>
        <v>0</v>
      </c>
      <c r="AM371" s="392">
        <f t="shared" si="471"/>
        <v>0</v>
      </c>
      <c r="AN371" s="392">
        <f>COUNTIF($B$12:B371,B371)</f>
        <v>0</v>
      </c>
      <c r="AO371" s="392"/>
      <c r="AP371" s="392" t="str">
        <f t="shared" si="472"/>
        <v/>
      </c>
      <c r="AQ371" s="392" t="str">
        <f t="shared" si="473"/>
        <v/>
      </c>
      <c r="AR371" s="392" t="str">
        <f t="shared" si="474"/>
        <v/>
      </c>
      <c r="AS371" s="392" t="str">
        <f t="shared" si="475"/>
        <v/>
      </c>
      <c r="AT371" s="392">
        <f t="shared" si="476"/>
        <v>0</v>
      </c>
      <c r="AU371" s="392" t="str">
        <f t="shared" si="477"/>
        <v/>
      </c>
      <c r="AV371" s="392" t="str">
        <f t="shared" si="478"/>
        <v/>
      </c>
      <c r="AW371" s="392" t="str">
        <f t="shared" si="479"/>
        <v/>
      </c>
      <c r="AX371" s="392" t="str">
        <f t="shared" si="480"/>
        <v/>
      </c>
      <c r="AY371" s="392" t="str">
        <f t="shared" si="481"/>
        <v/>
      </c>
      <c r="AZ371" s="392" t="str">
        <f t="shared" si="482"/>
        <v/>
      </c>
      <c r="BA371" s="392" t="str">
        <f t="shared" si="483"/>
        <v/>
      </c>
      <c r="BB371" s="392" t="str">
        <f t="shared" si="484"/>
        <v/>
      </c>
      <c r="BC371" s="392" t="str">
        <f t="shared" si="485"/>
        <v/>
      </c>
      <c r="BD371" s="396" t="str">
        <f t="shared" si="486"/>
        <v/>
      </c>
      <c r="BE371" s="386">
        <f t="shared" si="487"/>
        <v>0</v>
      </c>
      <c r="BF371" s="152"/>
      <c r="BG371" s="392">
        <f t="shared" si="488"/>
        <v>0</v>
      </c>
      <c r="BH371" s="392">
        <f t="shared" si="489"/>
        <v>0</v>
      </c>
      <c r="BI371" s="405">
        <f t="shared" si="490"/>
        <v>0</v>
      </c>
      <c r="BJ371" s="406">
        <f t="shared" si="466"/>
        <v>0</v>
      </c>
      <c r="BK371" s="391" t="str">
        <f t="shared" si="467"/>
        <v>0</v>
      </c>
      <c r="BL371" s="391" t="str">
        <f t="shared" si="468"/>
        <v>0</v>
      </c>
      <c r="BM371" s="405">
        <f t="shared" si="491"/>
        <v>0</v>
      </c>
      <c r="BN371" s="405" t="str">
        <f t="shared" si="492"/>
        <v>0m0</v>
      </c>
      <c r="BO371" s="392">
        <f t="shared" si="493"/>
        <v>0</v>
      </c>
      <c r="BP371" s="392">
        <f t="shared" si="494"/>
        <v>0</v>
      </c>
      <c r="BQ371" s="405">
        <f t="shared" si="495"/>
        <v>0</v>
      </c>
      <c r="BR371" s="406">
        <f t="shared" si="496"/>
        <v>0</v>
      </c>
      <c r="BS371" s="391" t="str">
        <f t="shared" si="497"/>
        <v>0</v>
      </c>
      <c r="BT371" s="391" t="str">
        <f t="shared" si="498"/>
        <v>0</v>
      </c>
      <c r="BU371" s="405">
        <f t="shared" si="499"/>
        <v>0</v>
      </c>
      <c r="BV371" s="405" t="str">
        <f t="shared" si="500"/>
        <v>0m0</v>
      </c>
      <c r="BW371" s="392">
        <f t="shared" si="501"/>
        <v>0</v>
      </c>
      <c r="BX371" s="392">
        <f t="shared" si="502"/>
        <v>0</v>
      </c>
      <c r="BY371" s="405">
        <f t="shared" si="503"/>
        <v>0</v>
      </c>
      <c r="BZ371" s="406">
        <f t="shared" si="504"/>
        <v>0</v>
      </c>
      <c r="CA371" s="391" t="str">
        <f t="shared" si="505"/>
        <v>0</v>
      </c>
      <c r="CB371" s="391" t="str">
        <f t="shared" si="506"/>
        <v>0</v>
      </c>
      <c r="CC371" s="405">
        <f t="shared" si="507"/>
        <v>0</v>
      </c>
      <c r="CD371" s="405" t="str">
        <f t="shared" si="508"/>
        <v>0m0</v>
      </c>
      <c r="CE371" s="392">
        <f t="shared" si="509"/>
        <v>0</v>
      </c>
      <c r="CF371" s="392">
        <f t="shared" si="510"/>
        <v>0</v>
      </c>
      <c r="CG371" s="405">
        <f t="shared" si="511"/>
        <v>0</v>
      </c>
      <c r="CH371" s="406">
        <f t="shared" si="512"/>
        <v>0</v>
      </c>
      <c r="CI371" s="391" t="str">
        <f t="shared" si="513"/>
        <v>0</v>
      </c>
      <c r="CJ371" s="391" t="str">
        <f t="shared" si="514"/>
        <v>0</v>
      </c>
      <c r="CK371" s="405">
        <f t="shared" si="515"/>
        <v>0</v>
      </c>
      <c r="CL371" s="405" t="str">
        <f t="shared" si="516"/>
        <v>0m0</v>
      </c>
      <c r="CM371" s="392">
        <f t="shared" si="517"/>
        <v>0</v>
      </c>
      <c r="CN371" s="392">
        <f t="shared" si="518"/>
        <v>0</v>
      </c>
      <c r="CO371" s="405">
        <f t="shared" si="519"/>
        <v>0</v>
      </c>
      <c r="CP371" s="406">
        <f t="shared" si="520"/>
        <v>0</v>
      </c>
      <c r="CQ371" s="391" t="str">
        <f t="shared" si="521"/>
        <v>0</v>
      </c>
      <c r="CR371" s="391" t="str">
        <f t="shared" si="522"/>
        <v>0</v>
      </c>
      <c r="CS371" s="405">
        <f t="shared" si="523"/>
        <v>0</v>
      </c>
      <c r="CT371" s="405" t="str">
        <f t="shared" si="524"/>
        <v>0m0</v>
      </c>
      <c r="CU371" s="405">
        <f t="shared" si="525"/>
        <v>0</v>
      </c>
      <c r="CV371" s="405">
        <f t="shared" si="526"/>
        <v>0</v>
      </c>
      <c r="CW371" s="405">
        <f t="shared" si="527"/>
        <v>0</v>
      </c>
      <c r="CX371" s="405">
        <f t="shared" si="528"/>
        <v>0</v>
      </c>
      <c r="CY371" s="405">
        <f t="shared" si="529"/>
        <v>0</v>
      </c>
      <c r="CZ371" s="405" t="str">
        <f t="shared" si="530"/>
        <v/>
      </c>
      <c r="DA371" s="405" t="str">
        <f t="shared" si="531"/>
        <v/>
      </c>
      <c r="DB371" s="405" t="str">
        <f t="shared" si="532"/>
        <v/>
      </c>
      <c r="DC371" s="405" t="str">
        <f t="shared" si="533"/>
        <v/>
      </c>
      <c r="DD371" s="405" t="str">
        <f t="shared" si="534"/>
        <v/>
      </c>
      <c r="DE371" s="405"/>
      <c r="DG371" s="405" t="str">
        <f t="shared" si="535"/>
        <v/>
      </c>
      <c r="DH371" s="405" t="str">
        <f t="shared" si="536"/>
        <v/>
      </c>
      <c r="DI371" s="405">
        <f t="shared" si="537"/>
        <v>0</v>
      </c>
      <c r="DJ371" s="405" t="str">
        <f t="shared" si="538"/>
        <v/>
      </c>
      <c r="DK371" s="405" t="str">
        <f t="shared" si="539"/>
        <v/>
      </c>
      <c r="DL371" s="405" t="str">
        <f t="shared" si="540"/>
        <v/>
      </c>
      <c r="DM371" s="405" t="str">
        <f t="shared" si="541"/>
        <v/>
      </c>
      <c r="DN371" s="405" t="str">
        <f t="shared" si="542"/>
        <v/>
      </c>
      <c r="DO371" s="405" t="str">
        <f t="shared" si="543"/>
        <v/>
      </c>
      <c r="DS371" s="386">
        <f t="shared" si="546"/>
        <v>0</v>
      </c>
      <c r="DT371" s="386">
        <f t="shared" si="544"/>
        <v>0</v>
      </c>
      <c r="DU371" s="404">
        <f t="shared" si="545"/>
        <v>0</v>
      </c>
    </row>
    <row r="372" spans="1:125" s="404" customFormat="1" ht="18" hidden="1" customHeight="1">
      <c r="A372" s="140" t="str">
        <f t="shared" si="469"/>
        <v/>
      </c>
      <c r="B372" s="153"/>
      <c r="C372" s="31" t="str">
        <f>IF(B372="","",VLOOKUP(B372,学連登録!$C$2:$G$3000,2,FALSE))</f>
        <v/>
      </c>
      <c r="D372" s="32" t="str">
        <f>IF(B372="","",VLOOKUP(B372,学連登録!$C$2:$G$3000,3,FALSE))</f>
        <v/>
      </c>
      <c r="E372" s="33" t="str">
        <f>IF(B372="","",VLOOKUP(B372,学連登録!$C$2:$G$3000,4,FALSE))</f>
        <v/>
      </c>
      <c r="F372" s="376" t="str">
        <f>IF(B372="","",VLOOKUP(B372,学連登録!$C$2:$I$3000,7,FALSE))</f>
        <v/>
      </c>
      <c r="G372" s="154"/>
      <c r="H372" s="915"/>
      <c r="I372" s="916"/>
      <c r="J372" s="155"/>
      <c r="K372" s="887"/>
      <c r="L372" s="888"/>
      <c r="M372" s="155"/>
      <c r="N372" s="881"/>
      <c r="O372" s="882"/>
      <c r="P372" s="154"/>
      <c r="Q372" s="887"/>
      <c r="R372" s="888"/>
      <c r="S372" s="154"/>
      <c r="T372" s="887"/>
      <c r="U372" s="888"/>
      <c r="V372" s="101" t="str">
        <f>IF(B372="","",VLOOKUP(B372,学連登録!$C$2:$H$3000,6,FALSE))</f>
        <v/>
      </c>
      <c r="W372" s="370"/>
      <c r="X372" s="152"/>
      <c r="Y372" s="116" t="str">
        <f t="shared" si="547"/>
        <v/>
      </c>
      <c r="Z372" s="97" t="str">
        <f>IF(G372="","",VLOOKUP(G372,種目名!$O$5:$T$104,3,0))</f>
        <v/>
      </c>
      <c r="AA372" s="98" t="str">
        <f>IF(J372="","",VLOOKUP(J372,種目名!$O$5:$T$104,3,0))</f>
        <v/>
      </c>
      <c r="AB372" s="117" t="str">
        <f>IF(M372="","",VLOOKUP(M372,種目名!$O$5:$T$104,3,0))</f>
        <v/>
      </c>
      <c r="AC372" s="117" t="str">
        <f>IF(P372="","",VLOOKUP(AF372,種目名!$O$5:$T$104,3,0))</f>
        <v/>
      </c>
      <c r="AD372" s="118" t="str">
        <f>IF(S372="","",VLOOKUP(AI372,種目名!$O$5:$T$104,3,0))</f>
        <v/>
      </c>
      <c r="AE372" s="115">
        <f t="shared" si="548"/>
        <v>0</v>
      </c>
      <c r="AF372" s="152" t="str">
        <f t="shared" si="549"/>
        <v/>
      </c>
      <c r="AG372" s="152" t="str">
        <f t="shared" si="550"/>
        <v/>
      </c>
      <c r="AH372" s="115">
        <f t="shared" si="551"/>
        <v>0</v>
      </c>
      <c r="AI372" s="152" t="str">
        <f t="shared" si="552"/>
        <v/>
      </c>
      <c r="AJ372" s="152" t="str">
        <f t="shared" si="553"/>
        <v/>
      </c>
      <c r="AK372" s="383"/>
      <c r="AL372" s="166">
        <f t="shared" si="470"/>
        <v>0</v>
      </c>
      <c r="AM372" s="392">
        <f t="shared" si="471"/>
        <v>0</v>
      </c>
      <c r="AN372" s="392">
        <f>COUNTIF($B$12:B372,B372)</f>
        <v>0</v>
      </c>
      <c r="AO372" s="392"/>
      <c r="AP372" s="392" t="str">
        <f t="shared" si="472"/>
        <v/>
      </c>
      <c r="AQ372" s="392" t="str">
        <f t="shared" si="473"/>
        <v/>
      </c>
      <c r="AR372" s="392" t="str">
        <f t="shared" si="474"/>
        <v/>
      </c>
      <c r="AS372" s="392" t="str">
        <f t="shared" si="475"/>
        <v/>
      </c>
      <c r="AT372" s="392">
        <f t="shared" si="476"/>
        <v>0</v>
      </c>
      <c r="AU372" s="392" t="str">
        <f t="shared" si="477"/>
        <v/>
      </c>
      <c r="AV372" s="392" t="str">
        <f t="shared" si="478"/>
        <v/>
      </c>
      <c r="AW372" s="392" t="str">
        <f t="shared" si="479"/>
        <v/>
      </c>
      <c r="AX372" s="392" t="str">
        <f t="shared" si="480"/>
        <v/>
      </c>
      <c r="AY372" s="392" t="str">
        <f t="shared" si="481"/>
        <v/>
      </c>
      <c r="AZ372" s="392" t="str">
        <f t="shared" si="482"/>
        <v/>
      </c>
      <c r="BA372" s="392" t="str">
        <f t="shared" si="483"/>
        <v/>
      </c>
      <c r="BB372" s="392" t="str">
        <f t="shared" si="484"/>
        <v/>
      </c>
      <c r="BC372" s="392" t="str">
        <f t="shared" si="485"/>
        <v/>
      </c>
      <c r="BD372" s="396" t="str">
        <f t="shared" si="486"/>
        <v/>
      </c>
      <c r="BE372" s="386">
        <f t="shared" si="487"/>
        <v>0</v>
      </c>
      <c r="BF372" s="152"/>
      <c r="BG372" s="392">
        <f t="shared" si="488"/>
        <v>0</v>
      </c>
      <c r="BH372" s="392">
        <f t="shared" si="489"/>
        <v>0</v>
      </c>
      <c r="BI372" s="405">
        <f t="shared" si="490"/>
        <v>0</v>
      </c>
      <c r="BJ372" s="406">
        <f t="shared" si="466"/>
        <v>0</v>
      </c>
      <c r="BK372" s="391" t="str">
        <f t="shared" si="467"/>
        <v>0</v>
      </c>
      <c r="BL372" s="391" t="str">
        <f t="shared" si="468"/>
        <v>0</v>
      </c>
      <c r="BM372" s="405">
        <f t="shared" si="491"/>
        <v>0</v>
      </c>
      <c r="BN372" s="405" t="str">
        <f t="shared" si="492"/>
        <v>0m0</v>
      </c>
      <c r="BO372" s="392">
        <f t="shared" si="493"/>
        <v>0</v>
      </c>
      <c r="BP372" s="392">
        <f t="shared" si="494"/>
        <v>0</v>
      </c>
      <c r="BQ372" s="405">
        <f t="shared" si="495"/>
        <v>0</v>
      </c>
      <c r="BR372" s="406">
        <f t="shared" si="496"/>
        <v>0</v>
      </c>
      <c r="BS372" s="391" t="str">
        <f t="shared" si="497"/>
        <v>0</v>
      </c>
      <c r="BT372" s="391" t="str">
        <f t="shared" si="498"/>
        <v>0</v>
      </c>
      <c r="BU372" s="405">
        <f t="shared" si="499"/>
        <v>0</v>
      </c>
      <c r="BV372" s="405" t="str">
        <f t="shared" si="500"/>
        <v>0m0</v>
      </c>
      <c r="BW372" s="392">
        <f t="shared" si="501"/>
        <v>0</v>
      </c>
      <c r="BX372" s="392">
        <f t="shared" si="502"/>
        <v>0</v>
      </c>
      <c r="BY372" s="405">
        <f t="shared" si="503"/>
        <v>0</v>
      </c>
      <c r="BZ372" s="406">
        <f t="shared" si="504"/>
        <v>0</v>
      </c>
      <c r="CA372" s="391" t="str">
        <f t="shared" si="505"/>
        <v>0</v>
      </c>
      <c r="CB372" s="391" t="str">
        <f t="shared" si="506"/>
        <v>0</v>
      </c>
      <c r="CC372" s="405">
        <f t="shared" si="507"/>
        <v>0</v>
      </c>
      <c r="CD372" s="405" t="str">
        <f t="shared" si="508"/>
        <v>0m0</v>
      </c>
      <c r="CE372" s="392">
        <f t="shared" si="509"/>
        <v>0</v>
      </c>
      <c r="CF372" s="392">
        <f t="shared" si="510"/>
        <v>0</v>
      </c>
      <c r="CG372" s="405">
        <f t="shared" si="511"/>
        <v>0</v>
      </c>
      <c r="CH372" s="406">
        <f t="shared" si="512"/>
        <v>0</v>
      </c>
      <c r="CI372" s="391" t="str">
        <f t="shared" si="513"/>
        <v>0</v>
      </c>
      <c r="CJ372" s="391" t="str">
        <f t="shared" si="514"/>
        <v>0</v>
      </c>
      <c r="CK372" s="405">
        <f t="shared" si="515"/>
        <v>0</v>
      </c>
      <c r="CL372" s="405" t="str">
        <f t="shared" si="516"/>
        <v>0m0</v>
      </c>
      <c r="CM372" s="392">
        <f t="shared" si="517"/>
        <v>0</v>
      </c>
      <c r="CN372" s="392">
        <f t="shared" si="518"/>
        <v>0</v>
      </c>
      <c r="CO372" s="405">
        <f t="shared" si="519"/>
        <v>0</v>
      </c>
      <c r="CP372" s="406">
        <f t="shared" si="520"/>
        <v>0</v>
      </c>
      <c r="CQ372" s="391" t="str">
        <f t="shared" si="521"/>
        <v>0</v>
      </c>
      <c r="CR372" s="391" t="str">
        <f t="shared" si="522"/>
        <v>0</v>
      </c>
      <c r="CS372" s="405">
        <f t="shared" si="523"/>
        <v>0</v>
      </c>
      <c r="CT372" s="405" t="str">
        <f t="shared" si="524"/>
        <v>0m0</v>
      </c>
      <c r="CU372" s="405">
        <f t="shared" si="525"/>
        <v>0</v>
      </c>
      <c r="CV372" s="405">
        <f t="shared" si="526"/>
        <v>0</v>
      </c>
      <c r="CW372" s="405">
        <f t="shared" si="527"/>
        <v>0</v>
      </c>
      <c r="CX372" s="405">
        <f t="shared" si="528"/>
        <v>0</v>
      </c>
      <c r="CY372" s="405">
        <f t="shared" si="529"/>
        <v>0</v>
      </c>
      <c r="CZ372" s="405" t="str">
        <f t="shared" si="530"/>
        <v/>
      </c>
      <c r="DA372" s="405" t="str">
        <f t="shared" si="531"/>
        <v/>
      </c>
      <c r="DB372" s="405" t="str">
        <f t="shared" si="532"/>
        <v/>
      </c>
      <c r="DC372" s="405" t="str">
        <f t="shared" si="533"/>
        <v/>
      </c>
      <c r="DD372" s="405" t="str">
        <f t="shared" si="534"/>
        <v/>
      </c>
      <c r="DE372" s="405"/>
      <c r="DG372" s="405" t="str">
        <f t="shared" si="535"/>
        <v/>
      </c>
      <c r="DH372" s="405" t="str">
        <f t="shared" si="536"/>
        <v/>
      </c>
      <c r="DI372" s="405">
        <f t="shared" si="537"/>
        <v>0</v>
      </c>
      <c r="DJ372" s="405" t="str">
        <f t="shared" si="538"/>
        <v/>
      </c>
      <c r="DK372" s="405" t="str">
        <f t="shared" si="539"/>
        <v/>
      </c>
      <c r="DL372" s="405" t="str">
        <f t="shared" si="540"/>
        <v/>
      </c>
      <c r="DM372" s="405" t="str">
        <f t="shared" si="541"/>
        <v/>
      </c>
      <c r="DN372" s="405" t="str">
        <f t="shared" si="542"/>
        <v/>
      </c>
      <c r="DO372" s="405" t="str">
        <f t="shared" si="543"/>
        <v/>
      </c>
      <c r="DS372" s="386">
        <f t="shared" si="546"/>
        <v>0</v>
      </c>
      <c r="DT372" s="386">
        <f t="shared" si="544"/>
        <v>0</v>
      </c>
      <c r="DU372" s="404">
        <f t="shared" si="545"/>
        <v>0</v>
      </c>
    </row>
    <row r="373" spans="1:125" s="404" customFormat="1" ht="18" hidden="1" customHeight="1">
      <c r="A373" s="140" t="str">
        <f t="shared" si="469"/>
        <v/>
      </c>
      <c r="B373" s="153"/>
      <c r="C373" s="31" t="str">
        <f>IF(B373="","",VLOOKUP(B373,学連登録!$C$2:$G$3000,2,FALSE))</f>
        <v/>
      </c>
      <c r="D373" s="32" t="str">
        <f>IF(B373="","",VLOOKUP(B373,学連登録!$C$2:$G$3000,3,FALSE))</f>
        <v/>
      </c>
      <c r="E373" s="33" t="str">
        <f>IF(B373="","",VLOOKUP(B373,学連登録!$C$2:$G$3000,4,FALSE))</f>
        <v/>
      </c>
      <c r="F373" s="376" t="str">
        <f>IF(B373="","",VLOOKUP(B373,学連登録!$C$2:$I$3000,7,FALSE))</f>
        <v/>
      </c>
      <c r="G373" s="154"/>
      <c r="H373" s="915"/>
      <c r="I373" s="916"/>
      <c r="J373" s="155"/>
      <c r="K373" s="887"/>
      <c r="L373" s="888"/>
      <c r="M373" s="155"/>
      <c r="N373" s="881"/>
      <c r="O373" s="882"/>
      <c r="P373" s="154"/>
      <c r="Q373" s="887"/>
      <c r="R373" s="888"/>
      <c r="S373" s="154"/>
      <c r="T373" s="887"/>
      <c r="U373" s="888"/>
      <c r="V373" s="101" t="str">
        <f>IF(B373="","",VLOOKUP(B373,学連登録!$C$2:$H$3000,6,FALSE))</f>
        <v/>
      </c>
      <c r="W373" s="370"/>
      <c r="X373" s="152"/>
      <c r="Y373" s="116" t="str">
        <f t="shared" si="547"/>
        <v/>
      </c>
      <c r="Z373" s="97" t="str">
        <f>IF(G373="","",VLOOKUP(G373,種目名!$O$5:$T$104,3,0))</f>
        <v/>
      </c>
      <c r="AA373" s="98" t="str">
        <f>IF(J373="","",VLOOKUP(J373,種目名!$O$5:$T$104,3,0))</f>
        <v/>
      </c>
      <c r="AB373" s="117" t="str">
        <f>IF(M373="","",VLOOKUP(M373,種目名!$O$5:$T$104,3,0))</f>
        <v/>
      </c>
      <c r="AC373" s="117" t="str">
        <f>IF(P373="","",VLOOKUP(AF373,種目名!$O$5:$T$104,3,0))</f>
        <v/>
      </c>
      <c r="AD373" s="118" t="str">
        <f>IF(S373="","",VLOOKUP(AI373,種目名!$O$5:$T$104,3,0))</f>
        <v/>
      </c>
      <c r="AE373" s="115">
        <f t="shared" si="548"/>
        <v>0</v>
      </c>
      <c r="AF373" s="152" t="str">
        <f t="shared" si="549"/>
        <v/>
      </c>
      <c r="AG373" s="152" t="str">
        <f t="shared" si="550"/>
        <v/>
      </c>
      <c r="AH373" s="115">
        <f t="shared" si="551"/>
        <v>0</v>
      </c>
      <c r="AI373" s="152" t="str">
        <f t="shared" si="552"/>
        <v/>
      </c>
      <c r="AJ373" s="152" t="str">
        <f t="shared" si="553"/>
        <v/>
      </c>
      <c r="AK373" s="383"/>
      <c r="AL373" s="166">
        <f t="shared" si="470"/>
        <v>0</v>
      </c>
      <c r="AM373" s="392">
        <f t="shared" si="471"/>
        <v>0</v>
      </c>
      <c r="AN373" s="392">
        <f>COUNTIF($B$12:B373,B373)</f>
        <v>0</v>
      </c>
      <c r="AO373" s="392"/>
      <c r="AP373" s="392" t="str">
        <f t="shared" si="472"/>
        <v/>
      </c>
      <c r="AQ373" s="392" t="str">
        <f t="shared" si="473"/>
        <v/>
      </c>
      <c r="AR373" s="392" t="str">
        <f t="shared" si="474"/>
        <v/>
      </c>
      <c r="AS373" s="392" t="str">
        <f t="shared" si="475"/>
        <v/>
      </c>
      <c r="AT373" s="392">
        <f t="shared" si="476"/>
        <v>0</v>
      </c>
      <c r="AU373" s="392" t="str">
        <f t="shared" si="477"/>
        <v/>
      </c>
      <c r="AV373" s="392" t="str">
        <f t="shared" si="478"/>
        <v/>
      </c>
      <c r="AW373" s="392" t="str">
        <f t="shared" si="479"/>
        <v/>
      </c>
      <c r="AX373" s="392" t="str">
        <f t="shared" si="480"/>
        <v/>
      </c>
      <c r="AY373" s="392" t="str">
        <f t="shared" si="481"/>
        <v/>
      </c>
      <c r="AZ373" s="392" t="str">
        <f t="shared" si="482"/>
        <v/>
      </c>
      <c r="BA373" s="392" t="str">
        <f t="shared" si="483"/>
        <v/>
      </c>
      <c r="BB373" s="392" t="str">
        <f t="shared" si="484"/>
        <v/>
      </c>
      <c r="BC373" s="392" t="str">
        <f t="shared" si="485"/>
        <v/>
      </c>
      <c r="BD373" s="396" t="str">
        <f t="shared" si="486"/>
        <v/>
      </c>
      <c r="BE373" s="386">
        <f t="shared" si="487"/>
        <v>0</v>
      </c>
      <c r="BF373" s="152"/>
      <c r="BG373" s="392">
        <f t="shared" si="488"/>
        <v>0</v>
      </c>
      <c r="BH373" s="392">
        <f t="shared" si="489"/>
        <v>0</v>
      </c>
      <c r="BI373" s="405">
        <f t="shared" si="490"/>
        <v>0</v>
      </c>
      <c r="BJ373" s="406">
        <f t="shared" si="466"/>
        <v>0</v>
      </c>
      <c r="BK373" s="391" t="str">
        <f t="shared" si="467"/>
        <v>0</v>
      </c>
      <c r="BL373" s="391" t="str">
        <f t="shared" si="468"/>
        <v>0</v>
      </c>
      <c r="BM373" s="405">
        <f t="shared" si="491"/>
        <v>0</v>
      </c>
      <c r="BN373" s="405" t="str">
        <f t="shared" si="492"/>
        <v>0m0</v>
      </c>
      <c r="BO373" s="392">
        <f t="shared" si="493"/>
        <v>0</v>
      </c>
      <c r="BP373" s="392">
        <f t="shared" si="494"/>
        <v>0</v>
      </c>
      <c r="BQ373" s="405">
        <f t="shared" si="495"/>
        <v>0</v>
      </c>
      <c r="BR373" s="406">
        <f t="shared" si="496"/>
        <v>0</v>
      </c>
      <c r="BS373" s="391" t="str">
        <f t="shared" si="497"/>
        <v>0</v>
      </c>
      <c r="BT373" s="391" t="str">
        <f t="shared" si="498"/>
        <v>0</v>
      </c>
      <c r="BU373" s="405">
        <f t="shared" si="499"/>
        <v>0</v>
      </c>
      <c r="BV373" s="405" t="str">
        <f t="shared" si="500"/>
        <v>0m0</v>
      </c>
      <c r="BW373" s="392">
        <f t="shared" si="501"/>
        <v>0</v>
      </c>
      <c r="BX373" s="392">
        <f t="shared" si="502"/>
        <v>0</v>
      </c>
      <c r="BY373" s="405">
        <f t="shared" si="503"/>
        <v>0</v>
      </c>
      <c r="BZ373" s="406">
        <f t="shared" si="504"/>
        <v>0</v>
      </c>
      <c r="CA373" s="391" t="str">
        <f t="shared" si="505"/>
        <v>0</v>
      </c>
      <c r="CB373" s="391" t="str">
        <f t="shared" si="506"/>
        <v>0</v>
      </c>
      <c r="CC373" s="405">
        <f t="shared" si="507"/>
        <v>0</v>
      </c>
      <c r="CD373" s="405" t="str">
        <f t="shared" si="508"/>
        <v>0m0</v>
      </c>
      <c r="CE373" s="392">
        <f t="shared" si="509"/>
        <v>0</v>
      </c>
      <c r="CF373" s="392">
        <f t="shared" si="510"/>
        <v>0</v>
      </c>
      <c r="CG373" s="405">
        <f t="shared" si="511"/>
        <v>0</v>
      </c>
      <c r="CH373" s="406">
        <f t="shared" si="512"/>
        <v>0</v>
      </c>
      <c r="CI373" s="391" t="str">
        <f t="shared" si="513"/>
        <v>0</v>
      </c>
      <c r="CJ373" s="391" t="str">
        <f t="shared" si="514"/>
        <v>0</v>
      </c>
      <c r="CK373" s="405">
        <f t="shared" si="515"/>
        <v>0</v>
      </c>
      <c r="CL373" s="405" t="str">
        <f t="shared" si="516"/>
        <v>0m0</v>
      </c>
      <c r="CM373" s="392">
        <f t="shared" si="517"/>
        <v>0</v>
      </c>
      <c r="CN373" s="392">
        <f t="shared" si="518"/>
        <v>0</v>
      </c>
      <c r="CO373" s="405">
        <f t="shared" si="519"/>
        <v>0</v>
      </c>
      <c r="CP373" s="406">
        <f t="shared" si="520"/>
        <v>0</v>
      </c>
      <c r="CQ373" s="391" t="str">
        <f t="shared" si="521"/>
        <v>0</v>
      </c>
      <c r="CR373" s="391" t="str">
        <f t="shared" si="522"/>
        <v>0</v>
      </c>
      <c r="CS373" s="405">
        <f t="shared" si="523"/>
        <v>0</v>
      </c>
      <c r="CT373" s="405" t="str">
        <f t="shared" si="524"/>
        <v>0m0</v>
      </c>
      <c r="CU373" s="405">
        <f t="shared" si="525"/>
        <v>0</v>
      </c>
      <c r="CV373" s="405">
        <f t="shared" si="526"/>
        <v>0</v>
      </c>
      <c r="CW373" s="405">
        <f t="shared" si="527"/>
        <v>0</v>
      </c>
      <c r="CX373" s="405">
        <f t="shared" si="528"/>
        <v>0</v>
      </c>
      <c r="CY373" s="405">
        <f t="shared" si="529"/>
        <v>0</v>
      </c>
      <c r="CZ373" s="405" t="str">
        <f t="shared" si="530"/>
        <v/>
      </c>
      <c r="DA373" s="405" t="str">
        <f t="shared" si="531"/>
        <v/>
      </c>
      <c r="DB373" s="405" t="str">
        <f t="shared" si="532"/>
        <v/>
      </c>
      <c r="DC373" s="405" t="str">
        <f t="shared" si="533"/>
        <v/>
      </c>
      <c r="DD373" s="405" t="str">
        <f t="shared" si="534"/>
        <v/>
      </c>
      <c r="DE373" s="405"/>
      <c r="DG373" s="405" t="str">
        <f t="shared" si="535"/>
        <v/>
      </c>
      <c r="DH373" s="405" t="str">
        <f t="shared" si="536"/>
        <v/>
      </c>
      <c r="DI373" s="405">
        <f t="shared" si="537"/>
        <v>0</v>
      </c>
      <c r="DJ373" s="405" t="str">
        <f t="shared" si="538"/>
        <v/>
      </c>
      <c r="DK373" s="405" t="str">
        <f t="shared" si="539"/>
        <v/>
      </c>
      <c r="DL373" s="405" t="str">
        <f t="shared" si="540"/>
        <v/>
      </c>
      <c r="DM373" s="405" t="str">
        <f t="shared" si="541"/>
        <v/>
      </c>
      <c r="DN373" s="405" t="str">
        <f t="shared" si="542"/>
        <v/>
      </c>
      <c r="DO373" s="405" t="str">
        <f t="shared" si="543"/>
        <v/>
      </c>
      <c r="DS373" s="386">
        <f t="shared" si="546"/>
        <v>0</v>
      </c>
      <c r="DT373" s="386">
        <f t="shared" si="544"/>
        <v>0</v>
      </c>
      <c r="DU373" s="404">
        <f t="shared" si="545"/>
        <v>0</v>
      </c>
    </row>
    <row r="374" spans="1:125" s="404" customFormat="1" ht="18" hidden="1" customHeight="1">
      <c r="A374" s="140" t="str">
        <f t="shared" si="469"/>
        <v/>
      </c>
      <c r="B374" s="153"/>
      <c r="C374" s="31" t="str">
        <f>IF(B374="","",VLOOKUP(B374,学連登録!$C$2:$G$3000,2,FALSE))</f>
        <v/>
      </c>
      <c r="D374" s="32" t="str">
        <f>IF(B374="","",VLOOKUP(B374,学連登録!$C$2:$G$3000,3,FALSE))</f>
        <v/>
      </c>
      <c r="E374" s="33" t="str">
        <f>IF(B374="","",VLOOKUP(B374,学連登録!$C$2:$G$3000,4,FALSE))</f>
        <v/>
      </c>
      <c r="F374" s="376" t="str">
        <f>IF(B374="","",VLOOKUP(B374,学連登録!$C$2:$I$3000,7,FALSE))</f>
        <v/>
      </c>
      <c r="G374" s="154"/>
      <c r="H374" s="915"/>
      <c r="I374" s="916"/>
      <c r="J374" s="155"/>
      <c r="K374" s="887"/>
      <c r="L374" s="888"/>
      <c r="M374" s="155"/>
      <c r="N374" s="881"/>
      <c r="O374" s="882"/>
      <c r="P374" s="154"/>
      <c r="Q374" s="887"/>
      <c r="R374" s="888"/>
      <c r="S374" s="154"/>
      <c r="T374" s="887"/>
      <c r="U374" s="888"/>
      <c r="V374" s="101" t="str">
        <f>IF(B374="","",VLOOKUP(B374,学連登録!$C$2:$H$3000,6,FALSE))</f>
        <v/>
      </c>
      <c r="W374" s="370"/>
      <c r="X374" s="152"/>
      <c r="Y374" s="116" t="str">
        <f t="shared" si="547"/>
        <v/>
      </c>
      <c r="Z374" s="97" t="str">
        <f>IF(G374="","",VLOOKUP(G374,種目名!$O$5:$T$104,3,0))</f>
        <v/>
      </c>
      <c r="AA374" s="98" t="str">
        <f>IF(J374="","",VLOOKUP(J374,種目名!$O$5:$T$104,3,0))</f>
        <v/>
      </c>
      <c r="AB374" s="117" t="str">
        <f>IF(M374="","",VLOOKUP(M374,種目名!$O$5:$T$104,3,0))</f>
        <v/>
      </c>
      <c r="AC374" s="117" t="str">
        <f>IF(P374="","",VLOOKUP(AF374,種目名!$O$5:$T$104,3,0))</f>
        <v/>
      </c>
      <c r="AD374" s="118" t="str">
        <f>IF(S374="","",VLOOKUP(AI374,種目名!$O$5:$T$104,3,0))</f>
        <v/>
      </c>
      <c r="AE374" s="115">
        <f t="shared" si="548"/>
        <v>0</v>
      </c>
      <c r="AF374" s="152" t="str">
        <f t="shared" si="549"/>
        <v/>
      </c>
      <c r="AG374" s="152" t="str">
        <f t="shared" si="550"/>
        <v/>
      </c>
      <c r="AH374" s="115">
        <f t="shared" si="551"/>
        <v>0</v>
      </c>
      <c r="AI374" s="152" t="str">
        <f t="shared" si="552"/>
        <v/>
      </c>
      <c r="AJ374" s="152" t="str">
        <f t="shared" si="553"/>
        <v/>
      </c>
      <c r="AK374" s="383"/>
      <c r="AL374" s="166">
        <f t="shared" si="470"/>
        <v>0</v>
      </c>
      <c r="AM374" s="392">
        <f t="shared" si="471"/>
        <v>0</v>
      </c>
      <c r="AN374" s="392">
        <f>COUNTIF($B$12:B374,B374)</f>
        <v>0</v>
      </c>
      <c r="AO374" s="392"/>
      <c r="AP374" s="392" t="str">
        <f t="shared" si="472"/>
        <v/>
      </c>
      <c r="AQ374" s="392" t="str">
        <f t="shared" si="473"/>
        <v/>
      </c>
      <c r="AR374" s="392" t="str">
        <f t="shared" si="474"/>
        <v/>
      </c>
      <c r="AS374" s="392" t="str">
        <f t="shared" si="475"/>
        <v/>
      </c>
      <c r="AT374" s="392">
        <f t="shared" si="476"/>
        <v>0</v>
      </c>
      <c r="AU374" s="392" t="str">
        <f t="shared" si="477"/>
        <v/>
      </c>
      <c r="AV374" s="392" t="str">
        <f t="shared" si="478"/>
        <v/>
      </c>
      <c r="AW374" s="392" t="str">
        <f t="shared" si="479"/>
        <v/>
      </c>
      <c r="AX374" s="392" t="str">
        <f t="shared" si="480"/>
        <v/>
      </c>
      <c r="AY374" s="392" t="str">
        <f t="shared" si="481"/>
        <v/>
      </c>
      <c r="AZ374" s="392" t="str">
        <f t="shared" si="482"/>
        <v/>
      </c>
      <c r="BA374" s="392" t="str">
        <f t="shared" si="483"/>
        <v/>
      </c>
      <c r="BB374" s="392" t="str">
        <f t="shared" si="484"/>
        <v/>
      </c>
      <c r="BC374" s="392" t="str">
        <f t="shared" si="485"/>
        <v/>
      </c>
      <c r="BD374" s="396" t="str">
        <f t="shared" si="486"/>
        <v/>
      </c>
      <c r="BE374" s="386">
        <f t="shared" si="487"/>
        <v>0</v>
      </c>
      <c r="BF374" s="152"/>
      <c r="BG374" s="392">
        <f t="shared" si="488"/>
        <v>0</v>
      </c>
      <c r="BH374" s="392">
        <f t="shared" si="489"/>
        <v>0</v>
      </c>
      <c r="BI374" s="405">
        <f t="shared" si="490"/>
        <v>0</v>
      </c>
      <c r="BJ374" s="406">
        <f t="shared" si="466"/>
        <v>0</v>
      </c>
      <c r="BK374" s="391" t="str">
        <f t="shared" si="467"/>
        <v>0</v>
      </c>
      <c r="BL374" s="391" t="str">
        <f t="shared" si="468"/>
        <v>0</v>
      </c>
      <c r="BM374" s="405">
        <f t="shared" si="491"/>
        <v>0</v>
      </c>
      <c r="BN374" s="405" t="str">
        <f t="shared" si="492"/>
        <v>0m0</v>
      </c>
      <c r="BO374" s="392">
        <f t="shared" si="493"/>
        <v>0</v>
      </c>
      <c r="BP374" s="392">
        <f t="shared" si="494"/>
        <v>0</v>
      </c>
      <c r="BQ374" s="405">
        <f t="shared" si="495"/>
        <v>0</v>
      </c>
      <c r="BR374" s="406">
        <f t="shared" si="496"/>
        <v>0</v>
      </c>
      <c r="BS374" s="391" t="str">
        <f t="shared" si="497"/>
        <v>0</v>
      </c>
      <c r="BT374" s="391" t="str">
        <f t="shared" si="498"/>
        <v>0</v>
      </c>
      <c r="BU374" s="405">
        <f t="shared" si="499"/>
        <v>0</v>
      </c>
      <c r="BV374" s="405" t="str">
        <f t="shared" si="500"/>
        <v>0m0</v>
      </c>
      <c r="BW374" s="392">
        <f t="shared" si="501"/>
        <v>0</v>
      </c>
      <c r="BX374" s="392">
        <f t="shared" si="502"/>
        <v>0</v>
      </c>
      <c r="BY374" s="405">
        <f t="shared" si="503"/>
        <v>0</v>
      </c>
      <c r="BZ374" s="406">
        <f t="shared" si="504"/>
        <v>0</v>
      </c>
      <c r="CA374" s="391" t="str">
        <f t="shared" si="505"/>
        <v>0</v>
      </c>
      <c r="CB374" s="391" t="str">
        <f t="shared" si="506"/>
        <v>0</v>
      </c>
      <c r="CC374" s="405">
        <f t="shared" si="507"/>
        <v>0</v>
      </c>
      <c r="CD374" s="405" t="str">
        <f t="shared" si="508"/>
        <v>0m0</v>
      </c>
      <c r="CE374" s="392">
        <f t="shared" si="509"/>
        <v>0</v>
      </c>
      <c r="CF374" s="392">
        <f t="shared" si="510"/>
        <v>0</v>
      </c>
      <c r="CG374" s="405">
        <f t="shared" si="511"/>
        <v>0</v>
      </c>
      <c r="CH374" s="406">
        <f t="shared" si="512"/>
        <v>0</v>
      </c>
      <c r="CI374" s="391" t="str">
        <f t="shared" si="513"/>
        <v>0</v>
      </c>
      <c r="CJ374" s="391" t="str">
        <f t="shared" si="514"/>
        <v>0</v>
      </c>
      <c r="CK374" s="405">
        <f t="shared" si="515"/>
        <v>0</v>
      </c>
      <c r="CL374" s="405" t="str">
        <f t="shared" si="516"/>
        <v>0m0</v>
      </c>
      <c r="CM374" s="392">
        <f t="shared" si="517"/>
        <v>0</v>
      </c>
      <c r="CN374" s="392">
        <f t="shared" si="518"/>
        <v>0</v>
      </c>
      <c r="CO374" s="405">
        <f t="shared" si="519"/>
        <v>0</v>
      </c>
      <c r="CP374" s="406">
        <f t="shared" si="520"/>
        <v>0</v>
      </c>
      <c r="CQ374" s="391" t="str">
        <f t="shared" si="521"/>
        <v>0</v>
      </c>
      <c r="CR374" s="391" t="str">
        <f t="shared" si="522"/>
        <v>0</v>
      </c>
      <c r="CS374" s="405">
        <f t="shared" si="523"/>
        <v>0</v>
      </c>
      <c r="CT374" s="405" t="str">
        <f t="shared" si="524"/>
        <v>0m0</v>
      </c>
      <c r="CU374" s="405">
        <f t="shared" si="525"/>
        <v>0</v>
      </c>
      <c r="CV374" s="405">
        <f t="shared" si="526"/>
        <v>0</v>
      </c>
      <c r="CW374" s="405">
        <f t="shared" si="527"/>
        <v>0</v>
      </c>
      <c r="CX374" s="405">
        <f t="shared" si="528"/>
        <v>0</v>
      </c>
      <c r="CY374" s="405">
        <f t="shared" si="529"/>
        <v>0</v>
      </c>
      <c r="CZ374" s="405" t="str">
        <f t="shared" si="530"/>
        <v/>
      </c>
      <c r="DA374" s="405" t="str">
        <f t="shared" si="531"/>
        <v/>
      </c>
      <c r="DB374" s="405" t="str">
        <f t="shared" si="532"/>
        <v/>
      </c>
      <c r="DC374" s="405" t="str">
        <f t="shared" si="533"/>
        <v/>
      </c>
      <c r="DD374" s="405" t="str">
        <f t="shared" si="534"/>
        <v/>
      </c>
      <c r="DE374" s="405"/>
      <c r="DG374" s="405" t="str">
        <f t="shared" si="535"/>
        <v/>
      </c>
      <c r="DH374" s="405" t="str">
        <f t="shared" si="536"/>
        <v/>
      </c>
      <c r="DI374" s="405">
        <f t="shared" si="537"/>
        <v>0</v>
      </c>
      <c r="DJ374" s="405" t="str">
        <f t="shared" si="538"/>
        <v/>
      </c>
      <c r="DK374" s="405" t="str">
        <f t="shared" si="539"/>
        <v/>
      </c>
      <c r="DL374" s="405" t="str">
        <f t="shared" si="540"/>
        <v/>
      </c>
      <c r="DM374" s="405" t="str">
        <f t="shared" si="541"/>
        <v/>
      </c>
      <c r="DN374" s="405" t="str">
        <f t="shared" si="542"/>
        <v/>
      </c>
      <c r="DO374" s="405" t="str">
        <f t="shared" si="543"/>
        <v/>
      </c>
      <c r="DS374" s="386">
        <f t="shared" si="546"/>
        <v>0</v>
      </c>
      <c r="DT374" s="386">
        <f t="shared" si="544"/>
        <v>0</v>
      </c>
      <c r="DU374" s="404">
        <f t="shared" si="545"/>
        <v>0</v>
      </c>
    </row>
    <row r="375" spans="1:125" s="404" customFormat="1" ht="18" hidden="1" customHeight="1">
      <c r="A375" s="140" t="str">
        <f t="shared" si="469"/>
        <v/>
      </c>
      <c r="B375" s="153"/>
      <c r="C375" s="31" t="str">
        <f>IF(B375="","",VLOOKUP(B375,学連登録!$C$2:$G$3000,2,FALSE))</f>
        <v/>
      </c>
      <c r="D375" s="32" t="str">
        <f>IF(B375="","",VLOOKUP(B375,学連登録!$C$2:$G$3000,3,FALSE))</f>
        <v/>
      </c>
      <c r="E375" s="33" t="str">
        <f>IF(B375="","",VLOOKUP(B375,学連登録!$C$2:$G$3000,4,FALSE))</f>
        <v/>
      </c>
      <c r="F375" s="376" t="str">
        <f>IF(B375="","",VLOOKUP(B375,学連登録!$C$2:$I$3000,7,FALSE))</f>
        <v/>
      </c>
      <c r="G375" s="154"/>
      <c r="H375" s="915"/>
      <c r="I375" s="916"/>
      <c r="J375" s="155"/>
      <c r="K375" s="887"/>
      <c r="L375" s="888"/>
      <c r="M375" s="155"/>
      <c r="N375" s="881"/>
      <c r="O375" s="882"/>
      <c r="P375" s="154"/>
      <c r="Q375" s="887"/>
      <c r="R375" s="888"/>
      <c r="S375" s="154"/>
      <c r="T375" s="887"/>
      <c r="U375" s="888"/>
      <c r="V375" s="101" t="str">
        <f>IF(B375="","",VLOOKUP(B375,学連登録!$C$2:$H$3000,6,FALSE))</f>
        <v/>
      </c>
      <c r="W375" s="370"/>
      <c r="X375" s="152"/>
      <c r="Y375" s="116" t="str">
        <f t="shared" si="547"/>
        <v/>
      </c>
      <c r="Z375" s="97" t="str">
        <f>IF(G375="","",VLOOKUP(G375,種目名!$O$5:$T$104,3,0))</f>
        <v/>
      </c>
      <c r="AA375" s="98" t="str">
        <f>IF(J375="","",VLOOKUP(J375,種目名!$O$5:$T$104,3,0))</f>
        <v/>
      </c>
      <c r="AB375" s="117" t="str">
        <f>IF(M375="","",VLOOKUP(M375,種目名!$O$5:$T$104,3,0))</f>
        <v/>
      </c>
      <c r="AC375" s="117" t="str">
        <f>IF(P375="","",VLOOKUP(AF375,種目名!$O$5:$T$104,3,0))</f>
        <v/>
      </c>
      <c r="AD375" s="118" t="str">
        <f>IF(S375="","",VLOOKUP(AI375,種目名!$O$5:$T$104,3,0))</f>
        <v/>
      </c>
      <c r="AE375" s="115">
        <f t="shared" si="548"/>
        <v>0</v>
      </c>
      <c r="AF375" s="152" t="str">
        <f t="shared" si="549"/>
        <v/>
      </c>
      <c r="AG375" s="152" t="str">
        <f t="shared" si="550"/>
        <v/>
      </c>
      <c r="AH375" s="115">
        <f t="shared" si="551"/>
        <v>0</v>
      </c>
      <c r="AI375" s="152" t="str">
        <f t="shared" si="552"/>
        <v/>
      </c>
      <c r="AJ375" s="152" t="str">
        <f t="shared" si="553"/>
        <v/>
      </c>
      <c r="AK375" s="383"/>
      <c r="AL375" s="166">
        <f t="shared" si="470"/>
        <v>0</v>
      </c>
      <c r="AM375" s="392">
        <f t="shared" si="471"/>
        <v>0</v>
      </c>
      <c r="AN375" s="392">
        <f>COUNTIF($B$12:B375,B375)</f>
        <v>0</v>
      </c>
      <c r="AO375" s="392"/>
      <c r="AP375" s="392" t="str">
        <f t="shared" si="472"/>
        <v/>
      </c>
      <c r="AQ375" s="392" t="str">
        <f t="shared" si="473"/>
        <v/>
      </c>
      <c r="AR375" s="392" t="str">
        <f t="shared" si="474"/>
        <v/>
      </c>
      <c r="AS375" s="392" t="str">
        <f t="shared" si="475"/>
        <v/>
      </c>
      <c r="AT375" s="392">
        <f t="shared" si="476"/>
        <v>0</v>
      </c>
      <c r="AU375" s="392" t="str">
        <f t="shared" si="477"/>
        <v/>
      </c>
      <c r="AV375" s="392" t="str">
        <f t="shared" si="478"/>
        <v/>
      </c>
      <c r="AW375" s="392" t="str">
        <f t="shared" si="479"/>
        <v/>
      </c>
      <c r="AX375" s="392" t="str">
        <f t="shared" si="480"/>
        <v/>
      </c>
      <c r="AY375" s="392" t="str">
        <f t="shared" si="481"/>
        <v/>
      </c>
      <c r="AZ375" s="392" t="str">
        <f t="shared" si="482"/>
        <v/>
      </c>
      <c r="BA375" s="392" t="str">
        <f t="shared" si="483"/>
        <v/>
      </c>
      <c r="BB375" s="392" t="str">
        <f t="shared" si="484"/>
        <v/>
      </c>
      <c r="BC375" s="392" t="str">
        <f t="shared" si="485"/>
        <v/>
      </c>
      <c r="BD375" s="396" t="str">
        <f t="shared" si="486"/>
        <v/>
      </c>
      <c r="BE375" s="386">
        <f t="shared" si="487"/>
        <v>0</v>
      </c>
      <c r="BF375" s="152"/>
      <c r="BG375" s="392">
        <f t="shared" si="488"/>
        <v>0</v>
      </c>
      <c r="BH375" s="392">
        <f t="shared" si="489"/>
        <v>0</v>
      </c>
      <c r="BI375" s="405">
        <f t="shared" si="490"/>
        <v>0</v>
      </c>
      <c r="BJ375" s="406">
        <f t="shared" si="466"/>
        <v>0</v>
      </c>
      <c r="BK375" s="391" t="str">
        <f t="shared" si="467"/>
        <v>0</v>
      </c>
      <c r="BL375" s="391" t="str">
        <f t="shared" si="468"/>
        <v>0</v>
      </c>
      <c r="BM375" s="405">
        <f t="shared" si="491"/>
        <v>0</v>
      </c>
      <c r="BN375" s="405" t="str">
        <f t="shared" si="492"/>
        <v>0m0</v>
      </c>
      <c r="BO375" s="392">
        <f t="shared" si="493"/>
        <v>0</v>
      </c>
      <c r="BP375" s="392">
        <f t="shared" si="494"/>
        <v>0</v>
      </c>
      <c r="BQ375" s="405">
        <f t="shared" si="495"/>
        <v>0</v>
      </c>
      <c r="BR375" s="406">
        <f t="shared" si="496"/>
        <v>0</v>
      </c>
      <c r="BS375" s="391" t="str">
        <f t="shared" si="497"/>
        <v>0</v>
      </c>
      <c r="BT375" s="391" t="str">
        <f t="shared" si="498"/>
        <v>0</v>
      </c>
      <c r="BU375" s="405">
        <f t="shared" si="499"/>
        <v>0</v>
      </c>
      <c r="BV375" s="405" t="str">
        <f t="shared" si="500"/>
        <v>0m0</v>
      </c>
      <c r="BW375" s="392">
        <f t="shared" si="501"/>
        <v>0</v>
      </c>
      <c r="BX375" s="392">
        <f t="shared" si="502"/>
        <v>0</v>
      </c>
      <c r="BY375" s="405">
        <f t="shared" si="503"/>
        <v>0</v>
      </c>
      <c r="BZ375" s="406">
        <f t="shared" si="504"/>
        <v>0</v>
      </c>
      <c r="CA375" s="391" t="str">
        <f t="shared" si="505"/>
        <v>0</v>
      </c>
      <c r="CB375" s="391" t="str">
        <f t="shared" si="506"/>
        <v>0</v>
      </c>
      <c r="CC375" s="405">
        <f t="shared" si="507"/>
        <v>0</v>
      </c>
      <c r="CD375" s="405" t="str">
        <f t="shared" si="508"/>
        <v>0m0</v>
      </c>
      <c r="CE375" s="392">
        <f t="shared" si="509"/>
        <v>0</v>
      </c>
      <c r="CF375" s="392">
        <f t="shared" si="510"/>
        <v>0</v>
      </c>
      <c r="CG375" s="405">
        <f t="shared" si="511"/>
        <v>0</v>
      </c>
      <c r="CH375" s="406">
        <f t="shared" si="512"/>
        <v>0</v>
      </c>
      <c r="CI375" s="391" t="str">
        <f t="shared" si="513"/>
        <v>0</v>
      </c>
      <c r="CJ375" s="391" t="str">
        <f t="shared" si="514"/>
        <v>0</v>
      </c>
      <c r="CK375" s="405">
        <f t="shared" si="515"/>
        <v>0</v>
      </c>
      <c r="CL375" s="405" t="str">
        <f t="shared" si="516"/>
        <v>0m0</v>
      </c>
      <c r="CM375" s="392">
        <f t="shared" si="517"/>
        <v>0</v>
      </c>
      <c r="CN375" s="392">
        <f t="shared" si="518"/>
        <v>0</v>
      </c>
      <c r="CO375" s="405">
        <f t="shared" si="519"/>
        <v>0</v>
      </c>
      <c r="CP375" s="406">
        <f t="shared" si="520"/>
        <v>0</v>
      </c>
      <c r="CQ375" s="391" t="str">
        <f t="shared" si="521"/>
        <v>0</v>
      </c>
      <c r="CR375" s="391" t="str">
        <f t="shared" si="522"/>
        <v>0</v>
      </c>
      <c r="CS375" s="405">
        <f t="shared" si="523"/>
        <v>0</v>
      </c>
      <c r="CT375" s="405" t="str">
        <f t="shared" si="524"/>
        <v>0m0</v>
      </c>
      <c r="CU375" s="405">
        <f t="shared" si="525"/>
        <v>0</v>
      </c>
      <c r="CV375" s="405">
        <f t="shared" si="526"/>
        <v>0</v>
      </c>
      <c r="CW375" s="405">
        <f t="shared" si="527"/>
        <v>0</v>
      </c>
      <c r="CX375" s="405">
        <f t="shared" si="528"/>
        <v>0</v>
      </c>
      <c r="CY375" s="405">
        <f t="shared" si="529"/>
        <v>0</v>
      </c>
      <c r="CZ375" s="405" t="str">
        <f t="shared" si="530"/>
        <v/>
      </c>
      <c r="DA375" s="405" t="str">
        <f t="shared" si="531"/>
        <v/>
      </c>
      <c r="DB375" s="405" t="str">
        <f t="shared" si="532"/>
        <v/>
      </c>
      <c r="DC375" s="405" t="str">
        <f t="shared" si="533"/>
        <v/>
      </c>
      <c r="DD375" s="405" t="str">
        <f t="shared" si="534"/>
        <v/>
      </c>
      <c r="DE375" s="405"/>
      <c r="DG375" s="405" t="str">
        <f t="shared" si="535"/>
        <v/>
      </c>
      <c r="DH375" s="405" t="str">
        <f t="shared" si="536"/>
        <v/>
      </c>
      <c r="DI375" s="405">
        <f t="shared" si="537"/>
        <v>0</v>
      </c>
      <c r="DJ375" s="405" t="str">
        <f t="shared" si="538"/>
        <v/>
      </c>
      <c r="DK375" s="405" t="str">
        <f t="shared" si="539"/>
        <v/>
      </c>
      <c r="DL375" s="405" t="str">
        <f t="shared" si="540"/>
        <v/>
      </c>
      <c r="DM375" s="405" t="str">
        <f t="shared" si="541"/>
        <v/>
      </c>
      <c r="DN375" s="405" t="str">
        <f t="shared" si="542"/>
        <v/>
      </c>
      <c r="DO375" s="405" t="str">
        <f t="shared" si="543"/>
        <v/>
      </c>
      <c r="DS375" s="386">
        <f t="shared" si="546"/>
        <v>0</v>
      </c>
      <c r="DT375" s="386">
        <f t="shared" si="544"/>
        <v>0</v>
      </c>
      <c r="DU375" s="404">
        <f t="shared" si="545"/>
        <v>0</v>
      </c>
    </row>
    <row r="376" spans="1:125" s="404" customFormat="1" ht="18" hidden="1" customHeight="1">
      <c r="A376" s="140" t="str">
        <f t="shared" si="469"/>
        <v/>
      </c>
      <c r="B376" s="153"/>
      <c r="C376" s="31" t="str">
        <f>IF(B376="","",VLOOKUP(B376,学連登録!$C$2:$G$3000,2,FALSE))</f>
        <v/>
      </c>
      <c r="D376" s="32" t="str">
        <f>IF(B376="","",VLOOKUP(B376,学連登録!$C$2:$G$3000,3,FALSE))</f>
        <v/>
      </c>
      <c r="E376" s="33" t="str">
        <f>IF(B376="","",VLOOKUP(B376,学連登録!$C$2:$G$3000,4,FALSE))</f>
        <v/>
      </c>
      <c r="F376" s="376" t="str">
        <f>IF(B376="","",VLOOKUP(B376,学連登録!$C$2:$I$3000,7,FALSE))</f>
        <v/>
      </c>
      <c r="G376" s="154"/>
      <c r="H376" s="915"/>
      <c r="I376" s="916"/>
      <c r="J376" s="155"/>
      <c r="K376" s="887"/>
      <c r="L376" s="888"/>
      <c r="M376" s="155"/>
      <c r="N376" s="881"/>
      <c r="O376" s="882"/>
      <c r="P376" s="154"/>
      <c r="Q376" s="887"/>
      <c r="R376" s="888"/>
      <c r="S376" s="154"/>
      <c r="T376" s="887"/>
      <c r="U376" s="888"/>
      <c r="V376" s="101" t="str">
        <f>IF(B376="","",VLOOKUP(B376,学連登録!$C$2:$H$3000,6,FALSE))</f>
        <v/>
      </c>
      <c r="W376" s="370"/>
      <c r="X376" s="152"/>
      <c r="Y376" s="116" t="str">
        <f t="shared" si="547"/>
        <v/>
      </c>
      <c r="Z376" s="97" t="str">
        <f>IF(G376="","",VLOOKUP(G376,種目名!$O$5:$T$104,3,0))</f>
        <v/>
      </c>
      <c r="AA376" s="98" t="str">
        <f>IF(J376="","",VLOOKUP(J376,種目名!$O$5:$T$104,3,0))</f>
        <v/>
      </c>
      <c r="AB376" s="117" t="str">
        <f>IF(M376="","",VLOOKUP(M376,種目名!$O$5:$T$104,3,0))</f>
        <v/>
      </c>
      <c r="AC376" s="117" t="str">
        <f>IF(P376="","",VLOOKUP(AF376,種目名!$O$5:$T$104,3,0))</f>
        <v/>
      </c>
      <c r="AD376" s="118" t="str">
        <f>IF(S376="","",VLOOKUP(AI376,種目名!$O$5:$T$104,3,0))</f>
        <v/>
      </c>
      <c r="AE376" s="115">
        <f t="shared" si="548"/>
        <v>0</v>
      </c>
      <c r="AF376" s="152" t="str">
        <f t="shared" si="549"/>
        <v/>
      </c>
      <c r="AG376" s="152" t="str">
        <f t="shared" si="550"/>
        <v/>
      </c>
      <c r="AH376" s="115">
        <f t="shared" si="551"/>
        <v>0</v>
      </c>
      <c r="AI376" s="152" t="str">
        <f t="shared" si="552"/>
        <v/>
      </c>
      <c r="AJ376" s="152" t="str">
        <f t="shared" si="553"/>
        <v/>
      </c>
      <c r="AK376" s="383"/>
      <c r="AL376" s="166">
        <f t="shared" si="470"/>
        <v>0</v>
      </c>
      <c r="AM376" s="392">
        <f t="shared" si="471"/>
        <v>0</v>
      </c>
      <c r="AN376" s="392">
        <f>COUNTIF($B$12:B376,B376)</f>
        <v>0</v>
      </c>
      <c r="AO376" s="392"/>
      <c r="AP376" s="392" t="str">
        <f t="shared" si="472"/>
        <v/>
      </c>
      <c r="AQ376" s="392" t="str">
        <f t="shared" si="473"/>
        <v/>
      </c>
      <c r="AR376" s="392" t="str">
        <f t="shared" si="474"/>
        <v/>
      </c>
      <c r="AS376" s="392" t="str">
        <f t="shared" si="475"/>
        <v/>
      </c>
      <c r="AT376" s="392">
        <f t="shared" si="476"/>
        <v>0</v>
      </c>
      <c r="AU376" s="392" t="str">
        <f t="shared" si="477"/>
        <v/>
      </c>
      <c r="AV376" s="392" t="str">
        <f t="shared" si="478"/>
        <v/>
      </c>
      <c r="AW376" s="392" t="str">
        <f t="shared" si="479"/>
        <v/>
      </c>
      <c r="AX376" s="392" t="str">
        <f t="shared" si="480"/>
        <v/>
      </c>
      <c r="AY376" s="392" t="str">
        <f t="shared" si="481"/>
        <v/>
      </c>
      <c r="AZ376" s="392" t="str">
        <f t="shared" si="482"/>
        <v/>
      </c>
      <c r="BA376" s="392" t="str">
        <f t="shared" si="483"/>
        <v/>
      </c>
      <c r="BB376" s="392" t="str">
        <f t="shared" si="484"/>
        <v/>
      </c>
      <c r="BC376" s="392" t="str">
        <f t="shared" si="485"/>
        <v/>
      </c>
      <c r="BD376" s="396" t="str">
        <f t="shared" si="486"/>
        <v/>
      </c>
      <c r="BE376" s="386">
        <f t="shared" si="487"/>
        <v>0</v>
      </c>
      <c r="BF376" s="152"/>
      <c r="BG376" s="392">
        <f t="shared" si="488"/>
        <v>0</v>
      </c>
      <c r="BH376" s="392">
        <f t="shared" si="489"/>
        <v>0</v>
      </c>
      <c r="BI376" s="405">
        <f t="shared" si="490"/>
        <v>0</v>
      </c>
      <c r="BJ376" s="406">
        <f t="shared" si="466"/>
        <v>0</v>
      </c>
      <c r="BK376" s="391" t="str">
        <f t="shared" si="467"/>
        <v>0</v>
      </c>
      <c r="BL376" s="391" t="str">
        <f t="shared" si="468"/>
        <v>0</v>
      </c>
      <c r="BM376" s="405">
        <f t="shared" si="491"/>
        <v>0</v>
      </c>
      <c r="BN376" s="405" t="str">
        <f t="shared" si="492"/>
        <v>0m0</v>
      </c>
      <c r="BO376" s="392">
        <f t="shared" si="493"/>
        <v>0</v>
      </c>
      <c r="BP376" s="392">
        <f t="shared" si="494"/>
        <v>0</v>
      </c>
      <c r="BQ376" s="405">
        <f t="shared" si="495"/>
        <v>0</v>
      </c>
      <c r="BR376" s="406">
        <f t="shared" si="496"/>
        <v>0</v>
      </c>
      <c r="BS376" s="391" t="str">
        <f t="shared" si="497"/>
        <v>0</v>
      </c>
      <c r="BT376" s="391" t="str">
        <f t="shared" si="498"/>
        <v>0</v>
      </c>
      <c r="BU376" s="405">
        <f t="shared" si="499"/>
        <v>0</v>
      </c>
      <c r="BV376" s="405" t="str">
        <f t="shared" si="500"/>
        <v>0m0</v>
      </c>
      <c r="BW376" s="392">
        <f t="shared" si="501"/>
        <v>0</v>
      </c>
      <c r="BX376" s="392">
        <f t="shared" si="502"/>
        <v>0</v>
      </c>
      <c r="BY376" s="405">
        <f t="shared" si="503"/>
        <v>0</v>
      </c>
      <c r="BZ376" s="406">
        <f t="shared" si="504"/>
        <v>0</v>
      </c>
      <c r="CA376" s="391" t="str">
        <f t="shared" si="505"/>
        <v>0</v>
      </c>
      <c r="CB376" s="391" t="str">
        <f t="shared" si="506"/>
        <v>0</v>
      </c>
      <c r="CC376" s="405">
        <f t="shared" si="507"/>
        <v>0</v>
      </c>
      <c r="CD376" s="405" t="str">
        <f t="shared" si="508"/>
        <v>0m0</v>
      </c>
      <c r="CE376" s="392">
        <f t="shared" si="509"/>
        <v>0</v>
      </c>
      <c r="CF376" s="392">
        <f t="shared" si="510"/>
        <v>0</v>
      </c>
      <c r="CG376" s="405">
        <f t="shared" si="511"/>
        <v>0</v>
      </c>
      <c r="CH376" s="406">
        <f t="shared" si="512"/>
        <v>0</v>
      </c>
      <c r="CI376" s="391" t="str">
        <f t="shared" si="513"/>
        <v>0</v>
      </c>
      <c r="CJ376" s="391" t="str">
        <f t="shared" si="514"/>
        <v>0</v>
      </c>
      <c r="CK376" s="405">
        <f t="shared" si="515"/>
        <v>0</v>
      </c>
      <c r="CL376" s="405" t="str">
        <f t="shared" si="516"/>
        <v>0m0</v>
      </c>
      <c r="CM376" s="392">
        <f t="shared" si="517"/>
        <v>0</v>
      </c>
      <c r="CN376" s="392">
        <f t="shared" si="518"/>
        <v>0</v>
      </c>
      <c r="CO376" s="405">
        <f t="shared" si="519"/>
        <v>0</v>
      </c>
      <c r="CP376" s="406">
        <f t="shared" si="520"/>
        <v>0</v>
      </c>
      <c r="CQ376" s="391" t="str">
        <f t="shared" si="521"/>
        <v>0</v>
      </c>
      <c r="CR376" s="391" t="str">
        <f t="shared" si="522"/>
        <v>0</v>
      </c>
      <c r="CS376" s="405">
        <f t="shared" si="523"/>
        <v>0</v>
      </c>
      <c r="CT376" s="405" t="str">
        <f t="shared" si="524"/>
        <v>0m0</v>
      </c>
      <c r="CU376" s="405">
        <f t="shared" si="525"/>
        <v>0</v>
      </c>
      <c r="CV376" s="405">
        <f t="shared" si="526"/>
        <v>0</v>
      </c>
      <c r="CW376" s="405">
        <f t="shared" si="527"/>
        <v>0</v>
      </c>
      <c r="CX376" s="405">
        <f t="shared" si="528"/>
        <v>0</v>
      </c>
      <c r="CY376" s="405">
        <f t="shared" si="529"/>
        <v>0</v>
      </c>
      <c r="CZ376" s="405" t="str">
        <f t="shared" si="530"/>
        <v/>
      </c>
      <c r="DA376" s="405" t="str">
        <f t="shared" si="531"/>
        <v/>
      </c>
      <c r="DB376" s="405" t="str">
        <f t="shared" si="532"/>
        <v/>
      </c>
      <c r="DC376" s="405" t="str">
        <f t="shared" si="533"/>
        <v/>
      </c>
      <c r="DD376" s="405" t="str">
        <f t="shared" si="534"/>
        <v/>
      </c>
      <c r="DE376" s="405"/>
      <c r="DG376" s="405" t="str">
        <f t="shared" si="535"/>
        <v/>
      </c>
      <c r="DH376" s="405" t="str">
        <f t="shared" si="536"/>
        <v/>
      </c>
      <c r="DI376" s="405">
        <f t="shared" si="537"/>
        <v>0</v>
      </c>
      <c r="DJ376" s="405" t="str">
        <f t="shared" si="538"/>
        <v/>
      </c>
      <c r="DK376" s="405" t="str">
        <f t="shared" si="539"/>
        <v/>
      </c>
      <c r="DL376" s="405" t="str">
        <f t="shared" si="540"/>
        <v/>
      </c>
      <c r="DM376" s="405" t="str">
        <f t="shared" si="541"/>
        <v/>
      </c>
      <c r="DN376" s="405" t="str">
        <f t="shared" si="542"/>
        <v/>
      </c>
      <c r="DO376" s="405" t="str">
        <f t="shared" si="543"/>
        <v/>
      </c>
      <c r="DS376" s="386">
        <f t="shared" si="546"/>
        <v>0</v>
      </c>
      <c r="DT376" s="386">
        <f t="shared" si="544"/>
        <v>0</v>
      </c>
      <c r="DU376" s="404">
        <f t="shared" si="545"/>
        <v>0</v>
      </c>
    </row>
    <row r="377" spans="1:125" s="404" customFormat="1" ht="18" hidden="1" customHeight="1">
      <c r="A377" s="140" t="str">
        <f t="shared" si="469"/>
        <v/>
      </c>
      <c r="B377" s="153"/>
      <c r="C377" s="31" t="str">
        <f>IF(B377="","",VLOOKUP(B377,学連登録!$C$2:$G$3000,2,FALSE))</f>
        <v/>
      </c>
      <c r="D377" s="32" t="str">
        <f>IF(B377="","",VLOOKUP(B377,学連登録!$C$2:$G$3000,3,FALSE))</f>
        <v/>
      </c>
      <c r="E377" s="33" t="str">
        <f>IF(B377="","",VLOOKUP(B377,学連登録!$C$2:$G$3000,4,FALSE))</f>
        <v/>
      </c>
      <c r="F377" s="376" t="str">
        <f>IF(B377="","",VLOOKUP(B377,学連登録!$C$2:$I$3000,7,FALSE))</f>
        <v/>
      </c>
      <c r="G377" s="154"/>
      <c r="H377" s="915"/>
      <c r="I377" s="916"/>
      <c r="J377" s="155"/>
      <c r="K377" s="887"/>
      <c r="L377" s="888"/>
      <c r="M377" s="155"/>
      <c r="N377" s="881"/>
      <c r="O377" s="882"/>
      <c r="P377" s="154"/>
      <c r="Q377" s="887"/>
      <c r="R377" s="888"/>
      <c r="S377" s="154"/>
      <c r="T377" s="887"/>
      <c r="U377" s="888"/>
      <c r="V377" s="101" t="str">
        <f>IF(B377="","",VLOOKUP(B377,学連登録!$C$2:$H$3000,6,FALSE))</f>
        <v/>
      </c>
      <c r="W377" s="370"/>
      <c r="X377" s="152"/>
      <c r="Y377" s="116" t="str">
        <f t="shared" si="547"/>
        <v/>
      </c>
      <c r="Z377" s="97" t="str">
        <f>IF(G377="","",VLOOKUP(G377,種目名!$O$5:$T$104,3,0))</f>
        <v/>
      </c>
      <c r="AA377" s="98" t="str">
        <f>IF(J377="","",VLOOKUP(J377,種目名!$O$5:$T$104,3,0))</f>
        <v/>
      </c>
      <c r="AB377" s="117" t="str">
        <f>IF(M377="","",VLOOKUP(M377,種目名!$O$5:$T$104,3,0))</f>
        <v/>
      </c>
      <c r="AC377" s="117" t="str">
        <f>IF(P377="","",VLOOKUP(AF377,種目名!$O$5:$T$104,3,0))</f>
        <v/>
      </c>
      <c r="AD377" s="118" t="str">
        <f>IF(S377="","",VLOOKUP(AI377,種目名!$O$5:$T$104,3,0))</f>
        <v/>
      </c>
      <c r="AE377" s="115">
        <f t="shared" si="548"/>
        <v>0</v>
      </c>
      <c r="AF377" s="152" t="str">
        <f t="shared" si="549"/>
        <v/>
      </c>
      <c r="AG377" s="152" t="str">
        <f t="shared" si="550"/>
        <v/>
      </c>
      <c r="AH377" s="115">
        <f t="shared" si="551"/>
        <v>0</v>
      </c>
      <c r="AI377" s="152" t="str">
        <f t="shared" si="552"/>
        <v/>
      </c>
      <c r="AJ377" s="152" t="str">
        <f t="shared" si="553"/>
        <v/>
      </c>
      <c r="AK377" s="383"/>
      <c r="AL377" s="166">
        <f t="shared" si="470"/>
        <v>0</v>
      </c>
      <c r="AM377" s="392">
        <f t="shared" si="471"/>
        <v>0</v>
      </c>
      <c r="AN377" s="392">
        <f>COUNTIF($B$12:B377,B377)</f>
        <v>0</v>
      </c>
      <c r="AO377" s="392"/>
      <c r="AP377" s="392" t="str">
        <f t="shared" si="472"/>
        <v/>
      </c>
      <c r="AQ377" s="392" t="str">
        <f t="shared" si="473"/>
        <v/>
      </c>
      <c r="AR377" s="392" t="str">
        <f t="shared" si="474"/>
        <v/>
      </c>
      <c r="AS377" s="392" t="str">
        <f t="shared" si="475"/>
        <v/>
      </c>
      <c r="AT377" s="392">
        <f t="shared" si="476"/>
        <v>0</v>
      </c>
      <c r="AU377" s="392" t="str">
        <f t="shared" si="477"/>
        <v/>
      </c>
      <c r="AV377" s="392" t="str">
        <f t="shared" si="478"/>
        <v/>
      </c>
      <c r="AW377" s="392" t="str">
        <f t="shared" si="479"/>
        <v/>
      </c>
      <c r="AX377" s="392" t="str">
        <f t="shared" si="480"/>
        <v/>
      </c>
      <c r="AY377" s="392" t="str">
        <f t="shared" si="481"/>
        <v/>
      </c>
      <c r="AZ377" s="392" t="str">
        <f t="shared" si="482"/>
        <v/>
      </c>
      <c r="BA377" s="392" t="str">
        <f t="shared" si="483"/>
        <v/>
      </c>
      <c r="BB377" s="392" t="str">
        <f t="shared" si="484"/>
        <v/>
      </c>
      <c r="BC377" s="392" t="str">
        <f t="shared" si="485"/>
        <v/>
      </c>
      <c r="BD377" s="396" t="str">
        <f t="shared" si="486"/>
        <v/>
      </c>
      <c r="BE377" s="386">
        <f t="shared" si="487"/>
        <v>0</v>
      </c>
      <c r="BF377" s="152"/>
      <c r="BG377" s="392">
        <f t="shared" si="488"/>
        <v>0</v>
      </c>
      <c r="BH377" s="392">
        <f t="shared" si="489"/>
        <v>0</v>
      </c>
      <c r="BI377" s="405">
        <f t="shared" si="490"/>
        <v>0</v>
      </c>
      <c r="BJ377" s="406">
        <f t="shared" si="466"/>
        <v>0</v>
      </c>
      <c r="BK377" s="391" t="str">
        <f t="shared" si="467"/>
        <v>0</v>
      </c>
      <c r="BL377" s="391" t="str">
        <f t="shared" si="468"/>
        <v>0</v>
      </c>
      <c r="BM377" s="405">
        <f t="shared" si="491"/>
        <v>0</v>
      </c>
      <c r="BN377" s="405" t="str">
        <f t="shared" si="492"/>
        <v>0m0</v>
      </c>
      <c r="BO377" s="392">
        <f t="shared" si="493"/>
        <v>0</v>
      </c>
      <c r="BP377" s="392">
        <f t="shared" si="494"/>
        <v>0</v>
      </c>
      <c r="BQ377" s="405">
        <f t="shared" si="495"/>
        <v>0</v>
      </c>
      <c r="BR377" s="406">
        <f t="shared" si="496"/>
        <v>0</v>
      </c>
      <c r="BS377" s="391" t="str">
        <f t="shared" si="497"/>
        <v>0</v>
      </c>
      <c r="BT377" s="391" t="str">
        <f t="shared" si="498"/>
        <v>0</v>
      </c>
      <c r="BU377" s="405">
        <f t="shared" si="499"/>
        <v>0</v>
      </c>
      <c r="BV377" s="405" t="str">
        <f t="shared" si="500"/>
        <v>0m0</v>
      </c>
      <c r="BW377" s="392">
        <f t="shared" si="501"/>
        <v>0</v>
      </c>
      <c r="BX377" s="392">
        <f t="shared" si="502"/>
        <v>0</v>
      </c>
      <c r="BY377" s="405">
        <f t="shared" si="503"/>
        <v>0</v>
      </c>
      <c r="BZ377" s="406">
        <f t="shared" si="504"/>
        <v>0</v>
      </c>
      <c r="CA377" s="391" t="str">
        <f t="shared" si="505"/>
        <v>0</v>
      </c>
      <c r="CB377" s="391" t="str">
        <f t="shared" si="506"/>
        <v>0</v>
      </c>
      <c r="CC377" s="405">
        <f t="shared" si="507"/>
        <v>0</v>
      </c>
      <c r="CD377" s="405" t="str">
        <f t="shared" si="508"/>
        <v>0m0</v>
      </c>
      <c r="CE377" s="392">
        <f t="shared" si="509"/>
        <v>0</v>
      </c>
      <c r="CF377" s="392">
        <f t="shared" si="510"/>
        <v>0</v>
      </c>
      <c r="CG377" s="405">
        <f t="shared" si="511"/>
        <v>0</v>
      </c>
      <c r="CH377" s="406">
        <f t="shared" si="512"/>
        <v>0</v>
      </c>
      <c r="CI377" s="391" t="str">
        <f t="shared" si="513"/>
        <v>0</v>
      </c>
      <c r="CJ377" s="391" t="str">
        <f t="shared" si="514"/>
        <v>0</v>
      </c>
      <c r="CK377" s="405">
        <f t="shared" si="515"/>
        <v>0</v>
      </c>
      <c r="CL377" s="405" t="str">
        <f t="shared" si="516"/>
        <v>0m0</v>
      </c>
      <c r="CM377" s="392">
        <f t="shared" si="517"/>
        <v>0</v>
      </c>
      <c r="CN377" s="392">
        <f t="shared" si="518"/>
        <v>0</v>
      </c>
      <c r="CO377" s="405">
        <f t="shared" si="519"/>
        <v>0</v>
      </c>
      <c r="CP377" s="406">
        <f t="shared" si="520"/>
        <v>0</v>
      </c>
      <c r="CQ377" s="391" t="str">
        <f t="shared" si="521"/>
        <v>0</v>
      </c>
      <c r="CR377" s="391" t="str">
        <f t="shared" si="522"/>
        <v>0</v>
      </c>
      <c r="CS377" s="405">
        <f t="shared" si="523"/>
        <v>0</v>
      </c>
      <c r="CT377" s="405" t="str">
        <f t="shared" si="524"/>
        <v>0m0</v>
      </c>
      <c r="CU377" s="405">
        <f t="shared" si="525"/>
        <v>0</v>
      </c>
      <c r="CV377" s="405">
        <f t="shared" si="526"/>
        <v>0</v>
      </c>
      <c r="CW377" s="405">
        <f t="shared" si="527"/>
        <v>0</v>
      </c>
      <c r="CX377" s="405">
        <f t="shared" si="528"/>
        <v>0</v>
      </c>
      <c r="CY377" s="405">
        <f t="shared" si="529"/>
        <v>0</v>
      </c>
      <c r="CZ377" s="405" t="str">
        <f t="shared" si="530"/>
        <v/>
      </c>
      <c r="DA377" s="405" t="str">
        <f t="shared" si="531"/>
        <v/>
      </c>
      <c r="DB377" s="405" t="str">
        <f t="shared" si="532"/>
        <v/>
      </c>
      <c r="DC377" s="405" t="str">
        <f t="shared" si="533"/>
        <v/>
      </c>
      <c r="DD377" s="405" t="str">
        <f t="shared" si="534"/>
        <v/>
      </c>
      <c r="DE377" s="405"/>
      <c r="DG377" s="405" t="str">
        <f t="shared" si="535"/>
        <v/>
      </c>
      <c r="DH377" s="405" t="str">
        <f t="shared" si="536"/>
        <v/>
      </c>
      <c r="DI377" s="405">
        <f t="shared" si="537"/>
        <v>0</v>
      </c>
      <c r="DJ377" s="405" t="str">
        <f t="shared" si="538"/>
        <v/>
      </c>
      <c r="DK377" s="405" t="str">
        <f t="shared" si="539"/>
        <v/>
      </c>
      <c r="DL377" s="405" t="str">
        <f t="shared" si="540"/>
        <v/>
      </c>
      <c r="DM377" s="405" t="str">
        <f t="shared" si="541"/>
        <v/>
      </c>
      <c r="DN377" s="405" t="str">
        <f t="shared" si="542"/>
        <v/>
      </c>
      <c r="DO377" s="405" t="str">
        <f t="shared" si="543"/>
        <v/>
      </c>
      <c r="DS377" s="386">
        <f t="shared" si="546"/>
        <v>0</v>
      </c>
      <c r="DT377" s="386">
        <f t="shared" si="544"/>
        <v>0</v>
      </c>
      <c r="DU377" s="404">
        <f t="shared" si="545"/>
        <v>0</v>
      </c>
    </row>
    <row r="378" spans="1:125" s="404" customFormat="1" ht="18" hidden="1" customHeight="1">
      <c r="A378" s="140" t="str">
        <f t="shared" si="469"/>
        <v/>
      </c>
      <c r="B378" s="153"/>
      <c r="C378" s="31" t="str">
        <f>IF(B378="","",VLOOKUP(B378,学連登録!$C$2:$G$3000,2,FALSE))</f>
        <v/>
      </c>
      <c r="D378" s="32" t="str">
        <f>IF(B378="","",VLOOKUP(B378,学連登録!$C$2:$G$3000,3,FALSE))</f>
        <v/>
      </c>
      <c r="E378" s="33" t="str">
        <f>IF(B378="","",VLOOKUP(B378,学連登録!$C$2:$G$3000,4,FALSE))</f>
        <v/>
      </c>
      <c r="F378" s="376" t="str">
        <f>IF(B378="","",VLOOKUP(B378,学連登録!$C$2:$I$3000,7,FALSE))</f>
        <v/>
      </c>
      <c r="G378" s="154"/>
      <c r="H378" s="915"/>
      <c r="I378" s="916"/>
      <c r="J378" s="155"/>
      <c r="K378" s="887"/>
      <c r="L378" s="888"/>
      <c r="M378" s="155"/>
      <c r="N378" s="881"/>
      <c r="O378" s="882"/>
      <c r="P378" s="154"/>
      <c r="Q378" s="887"/>
      <c r="R378" s="888"/>
      <c r="S378" s="154"/>
      <c r="T378" s="887"/>
      <c r="U378" s="888"/>
      <c r="V378" s="101" t="str">
        <f>IF(B378="","",VLOOKUP(B378,学連登録!$C$2:$H$3000,6,FALSE))</f>
        <v/>
      </c>
      <c r="W378" s="370"/>
      <c r="X378" s="152"/>
      <c r="Y378" s="116" t="str">
        <f t="shared" si="547"/>
        <v/>
      </c>
      <c r="Z378" s="97" t="str">
        <f>IF(G378="","",VLOOKUP(G378,種目名!$O$5:$T$104,3,0))</f>
        <v/>
      </c>
      <c r="AA378" s="98" t="str">
        <f>IF(J378="","",VLOOKUP(J378,種目名!$O$5:$T$104,3,0))</f>
        <v/>
      </c>
      <c r="AB378" s="117" t="str">
        <f>IF(M378="","",VLOOKUP(M378,種目名!$O$5:$T$104,3,0))</f>
        <v/>
      </c>
      <c r="AC378" s="117" t="str">
        <f>IF(P378="","",VLOOKUP(AF378,種目名!$O$5:$T$104,3,0))</f>
        <v/>
      </c>
      <c r="AD378" s="118" t="str">
        <f>IF(S378="","",VLOOKUP(AI378,種目名!$O$5:$T$104,3,0))</f>
        <v/>
      </c>
      <c r="AE378" s="115">
        <f t="shared" si="548"/>
        <v>0</v>
      </c>
      <c r="AF378" s="152" t="str">
        <f t="shared" si="549"/>
        <v/>
      </c>
      <c r="AG378" s="152" t="str">
        <f t="shared" si="550"/>
        <v/>
      </c>
      <c r="AH378" s="115">
        <f t="shared" si="551"/>
        <v>0</v>
      </c>
      <c r="AI378" s="152" t="str">
        <f t="shared" si="552"/>
        <v/>
      </c>
      <c r="AJ378" s="152" t="str">
        <f t="shared" si="553"/>
        <v/>
      </c>
      <c r="AK378" s="383"/>
      <c r="AL378" s="166">
        <f t="shared" si="470"/>
        <v>0</v>
      </c>
      <c r="AM378" s="392">
        <f t="shared" si="471"/>
        <v>0</v>
      </c>
      <c r="AN378" s="392">
        <f>COUNTIF($B$12:B378,B378)</f>
        <v>0</v>
      </c>
      <c r="AO378" s="392"/>
      <c r="AP378" s="392" t="str">
        <f t="shared" si="472"/>
        <v/>
      </c>
      <c r="AQ378" s="392" t="str">
        <f t="shared" si="473"/>
        <v/>
      </c>
      <c r="AR378" s="392" t="str">
        <f t="shared" si="474"/>
        <v/>
      </c>
      <c r="AS378" s="392" t="str">
        <f t="shared" si="475"/>
        <v/>
      </c>
      <c r="AT378" s="392">
        <f t="shared" si="476"/>
        <v>0</v>
      </c>
      <c r="AU378" s="392" t="str">
        <f t="shared" si="477"/>
        <v/>
      </c>
      <c r="AV378" s="392" t="str">
        <f t="shared" si="478"/>
        <v/>
      </c>
      <c r="AW378" s="392" t="str">
        <f t="shared" si="479"/>
        <v/>
      </c>
      <c r="AX378" s="392" t="str">
        <f t="shared" si="480"/>
        <v/>
      </c>
      <c r="AY378" s="392" t="str">
        <f t="shared" si="481"/>
        <v/>
      </c>
      <c r="AZ378" s="392" t="str">
        <f t="shared" si="482"/>
        <v/>
      </c>
      <c r="BA378" s="392" t="str">
        <f t="shared" si="483"/>
        <v/>
      </c>
      <c r="BB378" s="392" t="str">
        <f t="shared" si="484"/>
        <v/>
      </c>
      <c r="BC378" s="392" t="str">
        <f t="shared" si="485"/>
        <v/>
      </c>
      <c r="BD378" s="396" t="str">
        <f t="shared" si="486"/>
        <v/>
      </c>
      <c r="BE378" s="386">
        <f t="shared" si="487"/>
        <v>0</v>
      </c>
      <c r="BF378" s="152"/>
      <c r="BG378" s="392">
        <f t="shared" si="488"/>
        <v>0</v>
      </c>
      <c r="BH378" s="392">
        <f t="shared" si="489"/>
        <v>0</v>
      </c>
      <c r="BI378" s="405">
        <f t="shared" si="490"/>
        <v>0</v>
      </c>
      <c r="BJ378" s="406">
        <f t="shared" si="466"/>
        <v>0</v>
      </c>
      <c r="BK378" s="391" t="str">
        <f t="shared" si="467"/>
        <v>0</v>
      </c>
      <c r="BL378" s="391" t="str">
        <f t="shared" si="468"/>
        <v>0</v>
      </c>
      <c r="BM378" s="405">
        <f t="shared" si="491"/>
        <v>0</v>
      </c>
      <c r="BN378" s="405" t="str">
        <f t="shared" si="492"/>
        <v>0m0</v>
      </c>
      <c r="BO378" s="392">
        <f t="shared" si="493"/>
        <v>0</v>
      </c>
      <c r="BP378" s="392">
        <f t="shared" si="494"/>
        <v>0</v>
      </c>
      <c r="BQ378" s="405">
        <f t="shared" si="495"/>
        <v>0</v>
      </c>
      <c r="BR378" s="406">
        <f t="shared" si="496"/>
        <v>0</v>
      </c>
      <c r="BS378" s="391" t="str">
        <f t="shared" si="497"/>
        <v>0</v>
      </c>
      <c r="BT378" s="391" t="str">
        <f t="shared" si="498"/>
        <v>0</v>
      </c>
      <c r="BU378" s="405">
        <f t="shared" si="499"/>
        <v>0</v>
      </c>
      <c r="BV378" s="405" t="str">
        <f t="shared" si="500"/>
        <v>0m0</v>
      </c>
      <c r="BW378" s="392">
        <f t="shared" si="501"/>
        <v>0</v>
      </c>
      <c r="BX378" s="392">
        <f t="shared" si="502"/>
        <v>0</v>
      </c>
      <c r="BY378" s="405">
        <f t="shared" si="503"/>
        <v>0</v>
      </c>
      <c r="BZ378" s="406">
        <f t="shared" si="504"/>
        <v>0</v>
      </c>
      <c r="CA378" s="391" t="str">
        <f t="shared" si="505"/>
        <v>0</v>
      </c>
      <c r="CB378" s="391" t="str">
        <f t="shared" si="506"/>
        <v>0</v>
      </c>
      <c r="CC378" s="405">
        <f t="shared" si="507"/>
        <v>0</v>
      </c>
      <c r="CD378" s="405" t="str">
        <f t="shared" si="508"/>
        <v>0m0</v>
      </c>
      <c r="CE378" s="392">
        <f t="shared" si="509"/>
        <v>0</v>
      </c>
      <c r="CF378" s="392">
        <f t="shared" si="510"/>
        <v>0</v>
      </c>
      <c r="CG378" s="405">
        <f t="shared" si="511"/>
        <v>0</v>
      </c>
      <c r="CH378" s="406">
        <f t="shared" si="512"/>
        <v>0</v>
      </c>
      <c r="CI378" s="391" t="str">
        <f t="shared" si="513"/>
        <v>0</v>
      </c>
      <c r="CJ378" s="391" t="str">
        <f t="shared" si="514"/>
        <v>0</v>
      </c>
      <c r="CK378" s="405">
        <f t="shared" si="515"/>
        <v>0</v>
      </c>
      <c r="CL378" s="405" t="str">
        <f t="shared" si="516"/>
        <v>0m0</v>
      </c>
      <c r="CM378" s="392">
        <f t="shared" si="517"/>
        <v>0</v>
      </c>
      <c r="CN378" s="392">
        <f t="shared" si="518"/>
        <v>0</v>
      </c>
      <c r="CO378" s="405">
        <f t="shared" si="519"/>
        <v>0</v>
      </c>
      <c r="CP378" s="406">
        <f t="shared" si="520"/>
        <v>0</v>
      </c>
      <c r="CQ378" s="391" t="str">
        <f t="shared" si="521"/>
        <v>0</v>
      </c>
      <c r="CR378" s="391" t="str">
        <f t="shared" si="522"/>
        <v>0</v>
      </c>
      <c r="CS378" s="405">
        <f t="shared" si="523"/>
        <v>0</v>
      </c>
      <c r="CT378" s="405" t="str">
        <f t="shared" si="524"/>
        <v>0m0</v>
      </c>
      <c r="CU378" s="405">
        <f t="shared" si="525"/>
        <v>0</v>
      </c>
      <c r="CV378" s="405">
        <f t="shared" si="526"/>
        <v>0</v>
      </c>
      <c r="CW378" s="405">
        <f t="shared" si="527"/>
        <v>0</v>
      </c>
      <c r="CX378" s="405">
        <f t="shared" si="528"/>
        <v>0</v>
      </c>
      <c r="CY378" s="405">
        <f t="shared" si="529"/>
        <v>0</v>
      </c>
      <c r="CZ378" s="405" t="str">
        <f t="shared" si="530"/>
        <v/>
      </c>
      <c r="DA378" s="405" t="str">
        <f t="shared" si="531"/>
        <v/>
      </c>
      <c r="DB378" s="405" t="str">
        <f t="shared" si="532"/>
        <v/>
      </c>
      <c r="DC378" s="405" t="str">
        <f t="shared" si="533"/>
        <v/>
      </c>
      <c r="DD378" s="405" t="str">
        <f t="shared" si="534"/>
        <v/>
      </c>
      <c r="DE378" s="405"/>
      <c r="DG378" s="405" t="str">
        <f t="shared" si="535"/>
        <v/>
      </c>
      <c r="DH378" s="405" t="str">
        <f t="shared" si="536"/>
        <v/>
      </c>
      <c r="DI378" s="405">
        <f t="shared" si="537"/>
        <v>0</v>
      </c>
      <c r="DJ378" s="405" t="str">
        <f t="shared" si="538"/>
        <v/>
      </c>
      <c r="DK378" s="405" t="str">
        <f t="shared" si="539"/>
        <v/>
      </c>
      <c r="DL378" s="405" t="str">
        <f t="shared" si="540"/>
        <v/>
      </c>
      <c r="DM378" s="405" t="str">
        <f t="shared" si="541"/>
        <v/>
      </c>
      <c r="DN378" s="405" t="str">
        <f t="shared" si="542"/>
        <v/>
      </c>
      <c r="DO378" s="405" t="str">
        <f t="shared" si="543"/>
        <v/>
      </c>
      <c r="DS378" s="386">
        <f t="shared" si="546"/>
        <v>0</v>
      </c>
      <c r="DT378" s="386">
        <f t="shared" si="544"/>
        <v>0</v>
      </c>
      <c r="DU378" s="404">
        <f t="shared" si="545"/>
        <v>0</v>
      </c>
    </row>
    <row r="379" spans="1:125" s="404" customFormat="1" ht="18" hidden="1" customHeight="1">
      <c r="A379" s="140" t="str">
        <f t="shared" si="469"/>
        <v/>
      </c>
      <c r="B379" s="153"/>
      <c r="C379" s="31" t="str">
        <f>IF(B379="","",VLOOKUP(B379,学連登録!$C$2:$G$3000,2,FALSE))</f>
        <v/>
      </c>
      <c r="D379" s="32" t="str">
        <f>IF(B379="","",VLOOKUP(B379,学連登録!$C$2:$G$3000,3,FALSE))</f>
        <v/>
      </c>
      <c r="E379" s="33" t="str">
        <f>IF(B379="","",VLOOKUP(B379,学連登録!$C$2:$G$3000,4,FALSE))</f>
        <v/>
      </c>
      <c r="F379" s="376" t="str">
        <f>IF(B379="","",VLOOKUP(B379,学連登録!$C$2:$I$3000,7,FALSE))</f>
        <v/>
      </c>
      <c r="G379" s="154"/>
      <c r="H379" s="915"/>
      <c r="I379" s="916"/>
      <c r="J379" s="155"/>
      <c r="K379" s="887"/>
      <c r="L379" s="888"/>
      <c r="M379" s="155"/>
      <c r="N379" s="881"/>
      <c r="O379" s="882"/>
      <c r="P379" s="154"/>
      <c r="Q379" s="887"/>
      <c r="R379" s="888"/>
      <c r="S379" s="154"/>
      <c r="T379" s="887"/>
      <c r="U379" s="888"/>
      <c r="V379" s="101" t="str">
        <f>IF(B379="","",VLOOKUP(B379,学連登録!$C$2:$H$3000,6,FALSE))</f>
        <v/>
      </c>
      <c r="W379" s="370"/>
      <c r="X379" s="152"/>
      <c r="Y379" s="116" t="str">
        <f t="shared" si="547"/>
        <v/>
      </c>
      <c r="Z379" s="97" t="str">
        <f>IF(G379="","",VLOOKUP(G379,種目名!$O$5:$T$104,3,0))</f>
        <v/>
      </c>
      <c r="AA379" s="98" t="str">
        <f>IF(J379="","",VLOOKUP(J379,種目名!$O$5:$T$104,3,0))</f>
        <v/>
      </c>
      <c r="AB379" s="117" t="str">
        <f>IF(M379="","",VLOOKUP(M379,種目名!$O$5:$T$104,3,0))</f>
        <v/>
      </c>
      <c r="AC379" s="117" t="str">
        <f>IF(P379="","",VLOOKUP(AF379,種目名!$O$5:$T$104,3,0))</f>
        <v/>
      </c>
      <c r="AD379" s="118" t="str">
        <f>IF(S379="","",VLOOKUP(AI379,種目名!$O$5:$T$104,3,0))</f>
        <v/>
      </c>
      <c r="AE379" s="115">
        <f t="shared" si="548"/>
        <v>0</v>
      </c>
      <c r="AF379" s="152" t="str">
        <f t="shared" si="549"/>
        <v/>
      </c>
      <c r="AG379" s="152" t="str">
        <f t="shared" si="550"/>
        <v/>
      </c>
      <c r="AH379" s="115">
        <f t="shared" si="551"/>
        <v>0</v>
      </c>
      <c r="AI379" s="152" t="str">
        <f t="shared" si="552"/>
        <v/>
      </c>
      <c r="AJ379" s="152" t="str">
        <f t="shared" si="553"/>
        <v/>
      </c>
      <c r="AK379" s="383"/>
      <c r="AL379" s="166">
        <f t="shared" si="470"/>
        <v>0</v>
      </c>
      <c r="AM379" s="392">
        <f t="shared" si="471"/>
        <v>0</v>
      </c>
      <c r="AN379" s="392">
        <f>COUNTIF($B$12:B379,B379)</f>
        <v>0</v>
      </c>
      <c r="AO379" s="392"/>
      <c r="AP379" s="392" t="str">
        <f t="shared" si="472"/>
        <v/>
      </c>
      <c r="AQ379" s="392" t="str">
        <f t="shared" si="473"/>
        <v/>
      </c>
      <c r="AR379" s="392" t="str">
        <f t="shared" si="474"/>
        <v/>
      </c>
      <c r="AS379" s="392" t="str">
        <f t="shared" si="475"/>
        <v/>
      </c>
      <c r="AT379" s="392">
        <f t="shared" si="476"/>
        <v>0</v>
      </c>
      <c r="AU379" s="392" t="str">
        <f t="shared" si="477"/>
        <v/>
      </c>
      <c r="AV379" s="392" t="str">
        <f t="shared" si="478"/>
        <v/>
      </c>
      <c r="AW379" s="392" t="str">
        <f t="shared" si="479"/>
        <v/>
      </c>
      <c r="AX379" s="392" t="str">
        <f t="shared" si="480"/>
        <v/>
      </c>
      <c r="AY379" s="392" t="str">
        <f t="shared" si="481"/>
        <v/>
      </c>
      <c r="AZ379" s="392" t="str">
        <f t="shared" si="482"/>
        <v/>
      </c>
      <c r="BA379" s="392" t="str">
        <f t="shared" si="483"/>
        <v/>
      </c>
      <c r="BB379" s="392" t="str">
        <f t="shared" si="484"/>
        <v/>
      </c>
      <c r="BC379" s="392" t="str">
        <f t="shared" si="485"/>
        <v/>
      </c>
      <c r="BD379" s="396" t="str">
        <f t="shared" si="486"/>
        <v/>
      </c>
      <c r="BE379" s="386">
        <f t="shared" si="487"/>
        <v>0</v>
      </c>
      <c r="BF379" s="152"/>
      <c r="BG379" s="392">
        <f t="shared" si="488"/>
        <v>0</v>
      </c>
      <c r="BH379" s="392">
        <f t="shared" si="489"/>
        <v>0</v>
      </c>
      <c r="BI379" s="405">
        <f t="shared" si="490"/>
        <v>0</v>
      </c>
      <c r="BJ379" s="406">
        <f t="shared" si="466"/>
        <v>0</v>
      </c>
      <c r="BK379" s="391" t="str">
        <f t="shared" si="467"/>
        <v>0</v>
      </c>
      <c r="BL379" s="391" t="str">
        <f t="shared" si="468"/>
        <v>0</v>
      </c>
      <c r="BM379" s="405">
        <f t="shared" si="491"/>
        <v>0</v>
      </c>
      <c r="BN379" s="405" t="str">
        <f t="shared" si="492"/>
        <v>0m0</v>
      </c>
      <c r="BO379" s="392">
        <f t="shared" si="493"/>
        <v>0</v>
      </c>
      <c r="BP379" s="392">
        <f t="shared" si="494"/>
        <v>0</v>
      </c>
      <c r="BQ379" s="405">
        <f t="shared" si="495"/>
        <v>0</v>
      </c>
      <c r="BR379" s="406">
        <f t="shared" si="496"/>
        <v>0</v>
      </c>
      <c r="BS379" s="391" t="str">
        <f t="shared" si="497"/>
        <v>0</v>
      </c>
      <c r="BT379" s="391" t="str">
        <f t="shared" si="498"/>
        <v>0</v>
      </c>
      <c r="BU379" s="405">
        <f t="shared" si="499"/>
        <v>0</v>
      </c>
      <c r="BV379" s="405" t="str">
        <f t="shared" si="500"/>
        <v>0m0</v>
      </c>
      <c r="BW379" s="392">
        <f t="shared" si="501"/>
        <v>0</v>
      </c>
      <c r="BX379" s="392">
        <f t="shared" si="502"/>
        <v>0</v>
      </c>
      <c r="BY379" s="405">
        <f t="shared" si="503"/>
        <v>0</v>
      </c>
      <c r="BZ379" s="406">
        <f t="shared" si="504"/>
        <v>0</v>
      </c>
      <c r="CA379" s="391" t="str">
        <f t="shared" si="505"/>
        <v>0</v>
      </c>
      <c r="CB379" s="391" t="str">
        <f t="shared" si="506"/>
        <v>0</v>
      </c>
      <c r="CC379" s="405">
        <f t="shared" si="507"/>
        <v>0</v>
      </c>
      <c r="CD379" s="405" t="str">
        <f t="shared" si="508"/>
        <v>0m0</v>
      </c>
      <c r="CE379" s="392">
        <f t="shared" si="509"/>
        <v>0</v>
      </c>
      <c r="CF379" s="392">
        <f t="shared" si="510"/>
        <v>0</v>
      </c>
      <c r="CG379" s="405">
        <f t="shared" si="511"/>
        <v>0</v>
      </c>
      <c r="CH379" s="406">
        <f t="shared" si="512"/>
        <v>0</v>
      </c>
      <c r="CI379" s="391" t="str">
        <f t="shared" si="513"/>
        <v>0</v>
      </c>
      <c r="CJ379" s="391" t="str">
        <f t="shared" si="514"/>
        <v>0</v>
      </c>
      <c r="CK379" s="405">
        <f t="shared" si="515"/>
        <v>0</v>
      </c>
      <c r="CL379" s="405" t="str">
        <f t="shared" si="516"/>
        <v>0m0</v>
      </c>
      <c r="CM379" s="392">
        <f t="shared" si="517"/>
        <v>0</v>
      </c>
      <c r="CN379" s="392">
        <f t="shared" si="518"/>
        <v>0</v>
      </c>
      <c r="CO379" s="405">
        <f t="shared" si="519"/>
        <v>0</v>
      </c>
      <c r="CP379" s="406">
        <f t="shared" si="520"/>
        <v>0</v>
      </c>
      <c r="CQ379" s="391" t="str">
        <f t="shared" si="521"/>
        <v>0</v>
      </c>
      <c r="CR379" s="391" t="str">
        <f t="shared" si="522"/>
        <v>0</v>
      </c>
      <c r="CS379" s="405">
        <f t="shared" si="523"/>
        <v>0</v>
      </c>
      <c r="CT379" s="405" t="str">
        <f t="shared" si="524"/>
        <v>0m0</v>
      </c>
      <c r="CU379" s="405">
        <f t="shared" si="525"/>
        <v>0</v>
      </c>
      <c r="CV379" s="405">
        <f t="shared" si="526"/>
        <v>0</v>
      </c>
      <c r="CW379" s="405">
        <f t="shared" si="527"/>
        <v>0</v>
      </c>
      <c r="CX379" s="405">
        <f t="shared" si="528"/>
        <v>0</v>
      </c>
      <c r="CY379" s="405">
        <f t="shared" si="529"/>
        <v>0</v>
      </c>
      <c r="CZ379" s="405" t="str">
        <f t="shared" si="530"/>
        <v/>
      </c>
      <c r="DA379" s="405" t="str">
        <f t="shared" si="531"/>
        <v/>
      </c>
      <c r="DB379" s="405" t="str">
        <f t="shared" si="532"/>
        <v/>
      </c>
      <c r="DC379" s="405" t="str">
        <f t="shared" si="533"/>
        <v/>
      </c>
      <c r="DD379" s="405" t="str">
        <f t="shared" si="534"/>
        <v/>
      </c>
      <c r="DE379" s="405"/>
      <c r="DG379" s="405" t="str">
        <f t="shared" si="535"/>
        <v/>
      </c>
      <c r="DH379" s="405" t="str">
        <f t="shared" si="536"/>
        <v/>
      </c>
      <c r="DI379" s="405">
        <f t="shared" si="537"/>
        <v>0</v>
      </c>
      <c r="DJ379" s="405" t="str">
        <f t="shared" si="538"/>
        <v/>
      </c>
      <c r="DK379" s="405" t="str">
        <f t="shared" si="539"/>
        <v/>
      </c>
      <c r="DL379" s="405" t="str">
        <f t="shared" si="540"/>
        <v/>
      </c>
      <c r="DM379" s="405" t="str">
        <f t="shared" si="541"/>
        <v/>
      </c>
      <c r="DN379" s="405" t="str">
        <f t="shared" si="542"/>
        <v/>
      </c>
      <c r="DO379" s="405" t="str">
        <f t="shared" si="543"/>
        <v/>
      </c>
      <c r="DS379" s="386">
        <f t="shared" si="546"/>
        <v>0</v>
      </c>
      <c r="DT379" s="386">
        <f t="shared" si="544"/>
        <v>0</v>
      </c>
      <c r="DU379" s="404">
        <f t="shared" si="545"/>
        <v>0</v>
      </c>
    </row>
    <row r="380" spans="1:125" s="404" customFormat="1" ht="18" hidden="1" customHeight="1">
      <c r="A380" s="140" t="str">
        <f t="shared" si="469"/>
        <v/>
      </c>
      <c r="B380" s="153"/>
      <c r="C380" s="31" t="str">
        <f>IF(B380="","",VLOOKUP(B380,学連登録!$C$2:$G$3000,2,FALSE))</f>
        <v/>
      </c>
      <c r="D380" s="32" t="str">
        <f>IF(B380="","",VLOOKUP(B380,学連登録!$C$2:$G$3000,3,FALSE))</f>
        <v/>
      </c>
      <c r="E380" s="33" t="str">
        <f>IF(B380="","",VLOOKUP(B380,学連登録!$C$2:$G$3000,4,FALSE))</f>
        <v/>
      </c>
      <c r="F380" s="376" t="str">
        <f>IF(B380="","",VLOOKUP(B380,学連登録!$C$2:$I$3000,7,FALSE))</f>
        <v/>
      </c>
      <c r="G380" s="154"/>
      <c r="H380" s="915"/>
      <c r="I380" s="916"/>
      <c r="J380" s="155"/>
      <c r="K380" s="887"/>
      <c r="L380" s="888"/>
      <c r="M380" s="155"/>
      <c r="N380" s="881"/>
      <c r="O380" s="882"/>
      <c r="P380" s="154"/>
      <c r="Q380" s="887"/>
      <c r="R380" s="888"/>
      <c r="S380" s="154"/>
      <c r="T380" s="887"/>
      <c r="U380" s="888"/>
      <c r="V380" s="101" t="str">
        <f>IF(B380="","",VLOOKUP(B380,学連登録!$C$2:$H$3000,6,FALSE))</f>
        <v/>
      </c>
      <c r="W380" s="370"/>
      <c r="X380" s="152"/>
      <c r="Y380" s="116" t="str">
        <f t="shared" si="547"/>
        <v/>
      </c>
      <c r="Z380" s="97" t="str">
        <f>IF(G380="","",VLOOKUP(G380,種目名!$O$5:$T$104,3,0))</f>
        <v/>
      </c>
      <c r="AA380" s="98" t="str">
        <f>IF(J380="","",VLOOKUP(J380,種目名!$O$5:$T$104,3,0))</f>
        <v/>
      </c>
      <c r="AB380" s="117" t="str">
        <f>IF(M380="","",VLOOKUP(M380,種目名!$O$5:$T$104,3,0))</f>
        <v/>
      </c>
      <c r="AC380" s="117" t="str">
        <f>IF(P380="","",VLOOKUP(AF380,種目名!$O$5:$T$104,3,0))</f>
        <v/>
      </c>
      <c r="AD380" s="118" t="str">
        <f>IF(S380="","",VLOOKUP(AI380,種目名!$O$5:$T$104,3,0))</f>
        <v/>
      </c>
      <c r="AE380" s="115">
        <f t="shared" si="548"/>
        <v>0</v>
      </c>
      <c r="AF380" s="152" t="str">
        <f t="shared" si="549"/>
        <v/>
      </c>
      <c r="AG380" s="152" t="str">
        <f t="shared" si="550"/>
        <v/>
      </c>
      <c r="AH380" s="115">
        <f t="shared" si="551"/>
        <v>0</v>
      </c>
      <c r="AI380" s="152" t="str">
        <f t="shared" si="552"/>
        <v/>
      </c>
      <c r="AJ380" s="152" t="str">
        <f t="shared" si="553"/>
        <v/>
      </c>
      <c r="AK380" s="383"/>
      <c r="AL380" s="166">
        <f t="shared" si="470"/>
        <v>0</v>
      </c>
      <c r="AM380" s="392">
        <f t="shared" si="471"/>
        <v>0</v>
      </c>
      <c r="AN380" s="392">
        <f>COUNTIF($B$12:B380,B380)</f>
        <v>0</v>
      </c>
      <c r="AO380" s="392"/>
      <c r="AP380" s="392" t="str">
        <f t="shared" si="472"/>
        <v/>
      </c>
      <c r="AQ380" s="392" t="str">
        <f t="shared" si="473"/>
        <v/>
      </c>
      <c r="AR380" s="392" t="str">
        <f t="shared" si="474"/>
        <v/>
      </c>
      <c r="AS380" s="392" t="str">
        <f t="shared" si="475"/>
        <v/>
      </c>
      <c r="AT380" s="392">
        <f t="shared" si="476"/>
        <v>0</v>
      </c>
      <c r="AU380" s="392" t="str">
        <f t="shared" si="477"/>
        <v/>
      </c>
      <c r="AV380" s="392" t="str">
        <f t="shared" si="478"/>
        <v/>
      </c>
      <c r="AW380" s="392" t="str">
        <f t="shared" si="479"/>
        <v/>
      </c>
      <c r="AX380" s="392" t="str">
        <f t="shared" si="480"/>
        <v/>
      </c>
      <c r="AY380" s="392" t="str">
        <f t="shared" si="481"/>
        <v/>
      </c>
      <c r="AZ380" s="392" t="str">
        <f t="shared" si="482"/>
        <v/>
      </c>
      <c r="BA380" s="392" t="str">
        <f t="shared" si="483"/>
        <v/>
      </c>
      <c r="BB380" s="392" t="str">
        <f t="shared" si="484"/>
        <v/>
      </c>
      <c r="BC380" s="392" t="str">
        <f t="shared" si="485"/>
        <v/>
      </c>
      <c r="BD380" s="396" t="str">
        <f t="shared" si="486"/>
        <v/>
      </c>
      <c r="BE380" s="386">
        <f t="shared" si="487"/>
        <v>0</v>
      </c>
      <c r="BF380" s="152"/>
      <c r="BG380" s="392">
        <f t="shared" si="488"/>
        <v>0</v>
      </c>
      <c r="BH380" s="392">
        <f t="shared" si="489"/>
        <v>0</v>
      </c>
      <c r="BI380" s="405">
        <f t="shared" si="490"/>
        <v>0</v>
      </c>
      <c r="BJ380" s="406">
        <f t="shared" si="466"/>
        <v>0</v>
      </c>
      <c r="BK380" s="391" t="str">
        <f t="shared" si="467"/>
        <v>0</v>
      </c>
      <c r="BL380" s="391" t="str">
        <f t="shared" si="468"/>
        <v>0</v>
      </c>
      <c r="BM380" s="405">
        <f t="shared" si="491"/>
        <v>0</v>
      </c>
      <c r="BN380" s="405" t="str">
        <f t="shared" si="492"/>
        <v>0m0</v>
      </c>
      <c r="BO380" s="392">
        <f t="shared" si="493"/>
        <v>0</v>
      </c>
      <c r="BP380" s="392">
        <f t="shared" si="494"/>
        <v>0</v>
      </c>
      <c r="BQ380" s="405">
        <f t="shared" si="495"/>
        <v>0</v>
      </c>
      <c r="BR380" s="406">
        <f t="shared" si="496"/>
        <v>0</v>
      </c>
      <c r="BS380" s="391" t="str">
        <f t="shared" si="497"/>
        <v>0</v>
      </c>
      <c r="BT380" s="391" t="str">
        <f t="shared" si="498"/>
        <v>0</v>
      </c>
      <c r="BU380" s="405">
        <f t="shared" si="499"/>
        <v>0</v>
      </c>
      <c r="BV380" s="405" t="str">
        <f t="shared" si="500"/>
        <v>0m0</v>
      </c>
      <c r="BW380" s="392">
        <f t="shared" si="501"/>
        <v>0</v>
      </c>
      <c r="BX380" s="392">
        <f t="shared" si="502"/>
        <v>0</v>
      </c>
      <c r="BY380" s="405">
        <f t="shared" si="503"/>
        <v>0</v>
      </c>
      <c r="BZ380" s="406">
        <f t="shared" si="504"/>
        <v>0</v>
      </c>
      <c r="CA380" s="391" t="str">
        <f t="shared" si="505"/>
        <v>0</v>
      </c>
      <c r="CB380" s="391" t="str">
        <f t="shared" si="506"/>
        <v>0</v>
      </c>
      <c r="CC380" s="405">
        <f t="shared" si="507"/>
        <v>0</v>
      </c>
      <c r="CD380" s="405" t="str">
        <f t="shared" si="508"/>
        <v>0m0</v>
      </c>
      <c r="CE380" s="392">
        <f t="shared" si="509"/>
        <v>0</v>
      </c>
      <c r="CF380" s="392">
        <f t="shared" si="510"/>
        <v>0</v>
      </c>
      <c r="CG380" s="405">
        <f t="shared" si="511"/>
        <v>0</v>
      </c>
      <c r="CH380" s="406">
        <f t="shared" si="512"/>
        <v>0</v>
      </c>
      <c r="CI380" s="391" t="str">
        <f t="shared" si="513"/>
        <v>0</v>
      </c>
      <c r="CJ380" s="391" t="str">
        <f t="shared" si="514"/>
        <v>0</v>
      </c>
      <c r="CK380" s="405">
        <f t="shared" si="515"/>
        <v>0</v>
      </c>
      <c r="CL380" s="405" t="str">
        <f t="shared" si="516"/>
        <v>0m0</v>
      </c>
      <c r="CM380" s="392">
        <f t="shared" si="517"/>
        <v>0</v>
      </c>
      <c r="CN380" s="392">
        <f t="shared" si="518"/>
        <v>0</v>
      </c>
      <c r="CO380" s="405">
        <f t="shared" si="519"/>
        <v>0</v>
      </c>
      <c r="CP380" s="406">
        <f t="shared" si="520"/>
        <v>0</v>
      </c>
      <c r="CQ380" s="391" t="str">
        <f t="shared" si="521"/>
        <v>0</v>
      </c>
      <c r="CR380" s="391" t="str">
        <f t="shared" si="522"/>
        <v>0</v>
      </c>
      <c r="CS380" s="405">
        <f t="shared" si="523"/>
        <v>0</v>
      </c>
      <c r="CT380" s="405" t="str">
        <f t="shared" si="524"/>
        <v>0m0</v>
      </c>
      <c r="CU380" s="405">
        <f t="shared" si="525"/>
        <v>0</v>
      </c>
      <c r="CV380" s="405">
        <f t="shared" si="526"/>
        <v>0</v>
      </c>
      <c r="CW380" s="405">
        <f t="shared" si="527"/>
        <v>0</v>
      </c>
      <c r="CX380" s="405">
        <f t="shared" si="528"/>
        <v>0</v>
      </c>
      <c r="CY380" s="405">
        <f t="shared" si="529"/>
        <v>0</v>
      </c>
      <c r="CZ380" s="405" t="str">
        <f t="shared" si="530"/>
        <v/>
      </c>
      <c r="DA380" s="405" t="str">
        <f t="shared" si="531"/>
        <v/>
      </c>
      <c r="DB380" s="405" t="str">
        <f t="shared" si="532"/>
        <v/>
      </c>
      <c r="DC380" s="405" t="str">
        <f t="shared" si="533"/>
        <v/>
      </c>
      <c r="DD380" s="405" t="str">
        <f t="shared" si="534"/>
        <v/>
      </c>
      <c r="DE380" s="405"/>
      <c r="DG380" s="405" t="str">
        <f t="shared" si="535"/>
        <v/>
      </c>
      <c r="DH380" s="405" t="str">
        <f t="shared" si="536"/>
        <v/>
      </c>
      <c r="DI380" s="405">
        <f t="shared" si="537"/>
        <v>0</v>
      </c>
      <c r="DJ380" s="405" t="str">
        <f t="shared" si="538"/>
        <v/>
      </c>
      <c r="DK380" s="405" t="str">
        <f t="shared" si="539"/>
        <v/>
      </c>
      <c r="DL380" s="405" t="str">
        <f t="shared" si="540"/>
        <v/>
      </c>
      <c r="DM380" s="405" t="str">
        <f t="shared" si="541"/>
        <v/>
      </c>
      <c r="DN380" s="405" t="str">
        <f t="shared" si="542"/>
        <v/>
      </c>
      <c r="DO380" s="405" t="str">
        <f t="shared" si="543"/>
        <v/>
      </c>
      <c r="DS380" s="386">
        <f t="shared" si="546"/>
        <v>0</v>
      </c>
      <c r="DT380" s="386">
        <f t="shared" si="544"/>
        <v>0</v>
      </c>
      <c r="DU380" s="404">
        <f t="shared" si="545"/>
        <v>0</v>
      </c>
    </row>
    <row r="381" spans="1:125" s="404" customFormat="1" ht="18" hidden="1" customHeight="1">
      <c r="A381" s="140" t="str">
        <f t="shared" si="469"/>
        <v/>
      </c>
      <c r="B381" s="153"/>
      <c r="C381" s="31" t="str">
        <f>IF(B381="","",VLOOKUP(B381,学連登録!$C$2:$G$3000,2,FALSE))</f>
        <v/>
      </c>
      <c r="D381" s="32" t="str">
        <f>IF(B381="","",VLOOKUP(B381,学連登録!$C$2:$G$3000,3,FALSE))</f>
        <v/>
      </c>
      <c r="E381" s="33" t="str">
        <f>IF(B381="","",VLOOKUP(B381,学連登録!$C$2:$G$3000,4,FALSE))</f>
        <v/>
      </c>
      <c r="F381" s="376" t="str">
        <f>IF(B381="","",VLOOKUP(B381,学連登録!$C$2:$I$3000,7,FALSE))</f>
        <v/>
      </c>
      <c r="G381" s="154"/>
      <c r="H381" s="915"/>
      <c r="I381" s="916"/>
      <c r="J381" s="155"/>
      <c r="K381" s="887"/>
      <c r="L381" s="888"/>
      <c r="M381" s="155"/>
      <c r="N381" s="881"/>
      <c r="O381" s="882"/>
      <c r="P381" s="154"/>
      <c r="Q381" s="887"/>
      <c r="R381" s="888"/>
      <c r="S381" s="154"/>
      <c r="T381" s="887"/>
      <c r="U381" s="888"/>
      <c r="V381" s="101" t="str">
        <f>IF(B381="","",VLOOKUP(B381,学連登録!$C$2:$H$3000,6,FALSE))</f>
        <v/>
      </c>
      <c r="W381" s="370"/>
      <c r="X381" s="152"/>
      <c r="Y381" s="116" t="str">
        <f t="shared" si="547"/>
        <v/>
      </c>
      <c r="Z381" s="97" t="str">
        <f>IF(G381="","",VLOOKUP(G381,種目名!$O$5:$T$104,3,0))</f>
        <v/>
      </c>
      <c r="AA381" s="98" t="str">
        <f>IF(J381="","",VLOOKUP(J381,種目名!$O$5:$T$104,3,0))</f>
        <v/>
      </c>
      <c r="AB381" s="117" t="str">
        <f>IF(M381="","",VLOOKUP(M381,種目名!$O$5:$T$104,3,0))</f>
        <v/>
      </c>
      <c r="AC381" s="117" t="str">
        <f>IF(P381="","",VLOOKUP(AF381,種目名!$O$5:$T$104,3,0))</f>
        <v/>
      </c>
      <c r="AD381" s="118" t="str">
        <f>IF(S381="","",VLOOKUP(AI381,種目名!$O$5:$T$104,3,0))</f>
        <v/>
      </c>
      <c r="AE381" s="115">
        <f t="shared" si="548"/>
        <v>0</v>
      </c>
      <c r="AF381" s="152" t="str">
        <f t="shared" si="549"/>
        <v/>
      </c>
      <c r="AG381" s="152" t="str">
        <f t="shared" si="550"/>
        <v/>
      </c>
      <c r="AH381" s="115">
        <f t="shared" si="551"/>
        <v>0</v>
      </c>
      <c r="AI381" s="152" t="str">
        <f t="shared" si="552"/>
        <v/>
      </c>
      <c r="AJ381" s="152" t="str">
        <f t="shared" si="553"/>
        <v/>
      </c>
      <c r="AK381" s="383"/>
      <c r="AL381" s="166">
        <f t="shared" si="470"/>
        <v>0</v>
      </c>
      <c r="AM381" s="392">
        <f t="shared" si="471"/>
        <v>0</v>
      </c>
      <c r="AN381" s="392">
        <f>COUNTIF($B$12:B381,B381)</f>
        <v>0</v>
      </c>
      <c r="AO381" s="392"/>
      <c r="AP381" s="392" t="str">
        <f t="shared" si="472"/>
        <v/>
      </c>
      <c r="AQ381" s="392" t="str">
        <f t="shared" si="473"/>
        <v/>
      </c>
      <c r="AR381" s="392" t="str">
        <f t="shared" si="474"/>
        <v/>
      </c>
      <c r="AS381" s="392" t="str">
        <f t="shared" si="475"/>
        <v/>
      </c>
      <c r="AT381" s="392">
        <f t="shared" si="476"/>
        <v>0</v>
      </c>
      <c r="AU381" s="392" t="str">
        <f t="shared" si="477"/>
        <v/>
      </c>
      <c r="AV381" s="392" t="str">
        <f t="shared" si="478"/>
        <v/>
      </c>
      <c r="AW381" s="392" t="str">
        <f t="shared" si="479"/>
        <v/>
      </c>
      <c r="AX381" s="392" t="str">
        <f t="shared" si="480"/>
        <v/>
      </c>
      <c r="AY381" s="392" t="str">
        <f t="shared" si="481"/>
        <v/>
      </c>
      <c r="AZ381" s="392" t="str">
        <f t="shared" si="482"/>
        <v/>
      </c>
      <c r="BA381" s="392" t="str">
        <f t="shared" si="483"/>
        <v/>
      </c>
      <c r="BB381" s="392" t="str">
        <f t="shared" si="484"/>
        <v/>
      </c>
      <c r="BC381" s="392" t="str">
        <f t="shared" si="485"/>
        <v/>
      </c>
      <c r="BD381" s="396" t="str">
        <f t="shared" si="486"/>
        <v/>
      </c>
      <c r="BE381" s="386">
        <f t="shared" si="487"/>
        <v>0</v>
      </c>
      <c r="BF381" s="152"/>
      <c r="BG381" s="392">
        <f t="shared" si="488"/>
        <v>0</v>
      </c>
      <c r="BH381" s="392">
        <f t="shared" si="489"/>
        <v>0</v>
      </c>
      <c r="BI381" s="405">
        <f t="shared" si="490"/>
        <v>0</v>
      </c>
      <c r="BJ381" s="406">
        <f t="shared" si="466"/>
        <v>0</v>
      </c>
      <c r="BK381" s="391" t="str">
        <f t="shared" si="467"/>
        <v>0</v>
      </c>
      <c r="BL381" s="391" t="str">
        <f t="shared" si="468"/>
        <v>0</v>
      </c>
      <c r="BM381" s="405">
        <f t="shared" si="491"/>
        <v>0</v>
      </c>
      <c r="BN381" s="405" t="str">
        <f t="shared" si="492"/>
        <v>0m0</v>
      </c>
      <c r="BO381" s="392">
        <f t="shared" si="493"/>
        <v>0</v>
      </c>
      <c r="BP381" s="392">
        <f t="shared" si="494"/>
        <v>0</v>
      </c>
      <c r="BQ381" s="405">
        <f t="shared" si="495"/>
        <v>0</v>
      </c>
      <c r="BR381" s="406">
        <f t="shared" si="496"/>
        <v>0</v>
      </c>
      <c r="BS381" s="391" t="str">
        <f t="shared" si="497"/>
        <v>0</v>
      </c>
      <c r="BT381" s="391" t="str">
        <f t="shared" si="498"/>
        <v>0</v>
      </c>
      <c r="BU381" s="405">
        <f t="shared" si="499"/>
        <v>0</v>
      </c>
      <c r="BV381" s="405" t="str">
        <f t="shared" si="500"/>
        <v>0m0</v>
      </c>
      <c r="BW381" s="392">
        <f t="shared" si="501"/>
        <v>0</v>
      </c>
      <c r="BX381" s="392">
        <f t="shared" si="502"/>
        <v>0</v>
      </c>
      <c r="BY381" s="405">
        <f t="shared" si="503"/>
        <v>0</v>
      </c>
      <c r="BZ381" s="406">
        <f t="shared" si="504"/>
        <v>0</v>
      </c>
      <c r="CA381" s="391" t="str">
        <f t="shared" si="505"/>
        <v>0</v>
      </c>
      <c r="CB381" s="391" t="str">
        <f t="shared" si="506"/>
        <v>0</v>
      </c>
      <c r="CC381" s="405">
        <f t="shared" si="507"/>
        <v>0</v>
      </c>
      <c r="CD381" s="405" t="str">
        <f t="shared" si="508"/>
        <v>0m0</v>
      </c>
      <c r="CE381" s="392">
        <f t="shared" si="509"/>
        <v>0</v>
      </c>
      <c r="CF381" s="392">
        <f t="shared" si="510"/>
        <v>0</v>
      </c>
      <c r="CG381" s="405">
        <f t="shared" si="511"/>
        <v>0</v>
      </c>
      <c r="CH381" s="406">
        <f t="shared" si="512"/>
        <v>0</v>
      </c>
      <c r="CI381" s="391" t="str">
        <f t="shared" si="513"/>
        <v>0</v>
      </c>
      <c r="CJ381" s="391" t="str">
        <f t="shared" si="514"/>
        <v>0</v>
      </c>
      <c r="CK381" s="405">
        <f t="shared" si="515"/>
        <v>0</v>
      </c>
      <c r="CL381" s="405" t="str">
        <f t="shared" si="516"/>
        <v>0m0</v>
      </c>
      <c r="CM381" s="392">
        <f t="shared" si="517"/>
        <v>0</v>
      </c>
      <c r="CN381" s="392">
        <f t="shared" si="518"/>
        <v>0</v>
      </c>
      <c r="CO381" s="405">
        <f t="shared" si="519"/>
        <v>0</v>
      </c>
      <c r="CP381" s="406">
        <f t="shared" si="520"/>
        <v>0</v>
      </c>
      <c r="CQ381" s="391" t="str">
        <f t="shared" si="521"/>
        <v>0</v>
      </c>
      <c r="CR381" s="391" t="str">
        <f t="shared" si="522"/>
        <v>0</v>
      </c>
      <c r="CS381" s="405">
        <f t="shared" si="523"/>
        <v>0</v>
      </c>
      <c r="CT381" s="405" t="str">
        <f t="shared" si="524"/>
        <v>0m0</v>
      </c>
      <c r="CU381" s="405">
        <f t="shared" si="525"/>
        <v>0</v>
      </c>
      <c r="CV381" s="405">
        <f t="shared" si="526"/>
        <v>0</v>
      </c>
      <c r="CW381" s="405">
        <f t="shared" si="527"/>
        <v>0</v>
      </c>
      <c r="CX381" s="405">
        <f t="shared" si="528"/>
        <v>0</v>
      </c>
      <c r="CY381" s="405">
        <f t="shared" si="529"/>
        <v>0</v>
      </c>
      <c r="CZ381" s="405" t="str">
        <f t="shared" si="530"/>
        <v/>
      </c>
      <c r="DA381" s="405" t="str">
        <f t="shared" si="531"/>
        <v/>
      </c>
      <c r="DB381" s="405" t="str">
        <f t="shared" si="532"/>
        <v/>
      </c>
      <c r="DC381" s="405" t="str">
        <f t="shared" si="533"/>
        <v/>
      </c>
      <c r="DD381" s="405" t="str">
        <f t="shared" si="534"/>
        <v/>
      </c>
      <c r="DE381" s="405"/>
      <c r="DG381" s="405" t="str">
        <f t="shared" si="535"/>
        <v/>
      </c>
      <c r="DH381" s="405" t="str">
        <f t="shared" si="536"/>
        <v/>
      </c>
      <c r="DI381" s="405">
        <f t="shared" si="537"/>
        <v>0</v>
      </c>
      <c r="DJ381" s="405" t="str">
        <f t="shared" si="538"/>
        <v/>
      </c>
      <c r="DK381" s="405" t="str">
        <f t="shared" si="539"/>
        <v/>
      </c>
      <c r="DL381" s="405" t="str">
        <f t="shared" si="540"/>
        <v/>
      </c>
      <c r="DM381" s="405" t="str">
        <f t="shared" si="541"/>
        <v/>
      </c>
      <c r="DN381" s="405" t="str">
        <f t="shared" si="542"/>
        <v/>
      </c>
      <c r="DO381" s="405" t="str">
        <f t="shared" si="543"/>
        <v/>
      </c>
      <c r="DS381" s="386">
        <f t="shared" si="546"/>
        <v>0</v>
      </c>
      <c r="DT381" s="386">
        <f t="shared" si="544"/>
        <v>0</v>
      </c>
      <c r="DU381" s="404">
        <f t="shared" si="545"/>
        <v>0</v>
      </c>
    </row>
    <row r="382" spans="1:125" s="404" customFormat="1" ht="18" hidden="1" customHeight="1">
      <c r="A382" s="140" t="str">
        <f t="shared" si="469"/>
        <v/>
      </c>
      <c r="B382" s="153"/>
      <c r="C382" s="31" t="str">
        <f>IF(B382="","",VLOOKUP(B382,学連登録!$C$2:$G$3000,2,FALSE))</f>
        <v/>
      </c>
      <c r="D382" s="32" t="str">
        <f>IF(B382="","",VLOOKUP(B382,学連登録!$C$2:$G$3000,3,FALSE))</f>
        <v/>
      </c>
      <c r="E382" s="33" t="str">
        <f>IF(B382="","",VLOOKUP(B382,学連登録!$C$2:$G$3000,4,FALSE))</f>
        <v/>
      </c>
      <c r="F382" s="376" t="str">
        <f>IF(B382="","",VLOOKUP(B382,学連登録!$C$2:$I$3000,7,FALSE))</f>
        <v/>
      </c>
      <c r="G382" s="154"/>
      <c r="H382" s="915"/>
      <c r="I382" s="916"/>
      <c r="J382" s="155"/>
      <c r="K382" s="887"/>
      <c r="L382" s="888"/>
      <c r="M382" s="155"/>
      <c r="N382" s="881"/>
      <c r="O382" s="882"/>
      <c r="P382" s="154"/>
      <c r="Q382" s="887"/>
      <c r="R382" s="888"/>
      <c r="S382" s="154"/>
      <c r="T382" s="887"/>
      <c r="U382" s="888"/>
      <c r="V382" s="101" t="str">
        <f>IF(B382="","",VLOOKUP(B382,学連登録!$C$2:$H$3000,6,FALSE))</f>
        <v/>
      </c>
      <c r="W382" s="370"/>
      <c r="X382" s="152"/>
      <c r="Y382" s="116" t="str">
        <f t="shared" si="547"/>
        <v/>
      </c>
      <c r="Z382" s="97" t="str">
        <f>IF(G382="","",VLOOKUP(G382,種目名!$O$5:$T$104,3,0))</f>
        <v/>
      </c>
      <c r="AA382" s="98" t="str">
        <f>IF(J382="","",VLOOKUP(J382,種目名!$O$5:$T$104,3,0))</f>
        <v/>
      </c>
      <c r="AB382" s="117" t="str">
        <f>IF(M382="","",VLOOKUP(M382,種目名!$O$5:$T$104,3,0))</f>
        <v/>
      </c>
      <c r="AC382" s="117" t="str">
        <f>IF(P382="","",VLOOKUP(AF382,種目名!$O$5:$T$104,3,0))</f>
        <v/>
      </c>
      <c r="AD382" s="118" t="str">
        <f>IF(S382="","",VLOOKUP(AI382,種目名!$O$5:$T$104,3,0))</f>
        <v/>
      </c>
      <c r="AE382" s="115">
        <f t="shared" si="548"/>
        <v>0</v>
      </c>
      <c r="AF382" s="152" t="str">
        <f t="shared" si="549"/>
        <v/>
      </c>
      <c r="AG382" s="152" t="str">
        <f t="shared" si="550"/>
        <v/>
      </c>
      <c r="AH382" s="115">
        <f t="shared" si="551"/>
        <v>0</v>
      </c>
      <c r="AI382" s="152" t="str">
        <f t="shared" si="552"/>
        <v/>
      </c>
      <c r="AJ382" s="152" t="str">
        <f t="shared" si="553"/>
        <v/>
      </c>
      <c r="AK382" s="383"/>
      <c r="AL382" s="166">
        <f t="shared" si="470"/>
        <v>0</v>
      </c>
      <c r="AM382" s="392">
        <f t="shared" si="471"/>
        <v>0</v>
      </c>
      <c r="AN382" s="392">
        <f>COUNTIF($B$12:B382,B382)</f>
        <v>0</v>
      </c>
      <c r="AO382" s="392"/>
      <c r="AP382" s="392" t="str">
        <f t="shared" si="472"/>
        <v/>
      </c>
      <c r="AQ382" s="392" t="str">
        <f t="shared" si="473"/>
        <v/>
      </c>
      <c r="AR382" s="392" t="str">
        <f t="shared" si="474"/>
        <v/>
      </c>
      <c r="AS382" s="392" t="str">
        <f t="shared" si="475"/>
        <v/>
      </c>
      <c r="AT382" s="392">
        <f t="shared" si="476"/>
        <v>0</v>
      </c>
      <c r="AU382" s="392" t="str">
        <f t="shared" si="477"/>
        <v/>
      </c>
      <c r="AV382" s="392" t="str">
        <f t="shared" si="478"/>
        <v/>
      </c>
      <c r="AW382" s="392" t="str">
        <f t="shared" si="479"/>
        <v/>
      </c>
      <c r="AX382" s="392" t="str">
        <f t="shared" si="480"/>
        <v/>
      </c>
      <c r="AY382" s="392" t="str">
        <f t="shared" si="481"/>
        <v/>
      </c>
      <c r="AZ382" s="392" t="str">
        <f t="shared" si="482"/>
        <v/>
      </c>
      <c r="BA382" s="392" t="str">
        <f t="shared" si="483"/>
        <v/>
      </c>
      <c r="BB382" s="392" t="str">
        <f t="shared" si="484"/>
        <v/>
      </c>
      <c r="BC382" s="392" t="str">
        <f t="shared" si="485"/>
        <v/>
      </c>
      <c r="BD382" s="396" t="str">
        <f t="shared" si="486"/>
        <v/>
      </c>
      <c r="BE382" s="386">
        <f t="shared" si="487"/>
        <v>0</v>
      </c>
      <c r="BF382" s="152"/>
      <c r="BG382" s="392">
        <f t="shared" si="488"/>
        <v>0</v>
      </c>
      <c r="BH382" s="392">
        <f t="shared" si="489"/>
        <v>0</v>
      </c>
      <c r="BI382" s="405">
        <f t="shared" si="490"/>
        <v>0</v>
      </c>
      <c r="BJ382" s="406">
        <f t="shared" si="466"/>
        <v>0</v>
      </c>
      <c r="BK382" s="391" t="str">
        <f t="shared" si="467"/>
        <v>0</v>
      </c>
      <c r="BL382" s="391" t="str">
        <f t="shared" si="468"/>
        <v>0</v>
      </c>
      <c r="BM382" s="405">
        <f t="shared" si="491"/>
        <v>0</v>
      </c>
      <c r="BN382" s="405" t="str">
        <f t="shared" si="492"/>
        <v>0m0</v>
      </c>
      <c r="BO382" s="392">
        <f t="shared" si="493"/>
        <v>0</v>
      </c>
      <c r="BP382" s="392">
        <f t="shared" si="494"/>
        <v>0</v>
      </c>
      <c r="BQ382" s="405">
        <f t="shared" si="495"/>
        <v>0</v>
      </c>
      <c r="BR382" s="406">
        <f t="shared" si="496"/>
        <v>0</v>
      </c>
      <c r="BS382" s="391" t="str">
        <f t="shared" si="497"/>
        <v>0</v>
      </c>
      <c r="BT382" s="391" t="str">
        <f t="shared" si="498"/>
        <v>0</v>
      </c>
      <c r="BU382" s="405">
        <f t="shared" si="499"/>
        <v>0</v>
      </c>
      <c r="BV382" s="405" t="str">
        <f t="shared" si="500"/>
        <v>0m0</v>
      </c>
      <c r="BW382" s="392">
        <f t="shared" si="501"/>
        <v>0</v>
      </c>
      <c r="BX382" s="392">
        <f t="shared" si="502"/>
        <v>0</v>
      </c>
      <c r="BY382" s="405">
        <f t="shared" si="503"/>
        <v>0</v>
      </c>
      <c r="BZ382" s="406">
        <f t="shared" si="504"/>
        <v>0</v>
      </c>
      <c r="CA382" s="391" t="str">
        <f t="shared" si="505"/>
        <v>0</v>
      </c>
      <c r="CB382" s="391" t="str">
        <f t="shared" si="506"/>
        <v>0</v>
      </c>
      <c r="CC382" s="405">
        <f t="shared" si="507"/>
        <v>0</v>
      </c>
      <c r="CD382" s="405" t="str">
        <f t="shared" si="508"/>
        <v>0m0</v>
      </c>
      <c r="CE382" s="392">
        <f t="shared" si="509"/>
        <v>0</v>
      </c>
      <c r="CF382" s="392">
        <f t="shared" si="510"/>
        <v>0</v>
      </c>
      <c r="CG382" s="405">
        <f t="shared" si="511"/>
        <v>0</v>
      </c>
      <c r="CH382" s="406">
        <f t="shared" si="512"/>
        <v>0</v>
      </c>
      <c r="CI382" s="391" t="str">
        <f t="shared" si="513"/>
        <v>0</v>
      </c>
      <c r="CJ382" s="391" t="str">
        <f t="shared" si="514"/>
        <v>0</v>
      </c>
      <c r="CK382" s="405">
        <f t="shared" si="515"/>
        <v>0</v>
      </c>
      <c r="CL382" s="405" t="str">
        <f t="shared" si="516"/>
        <v>0m0</v>
      </c>
      <c r="CM382" s="392">
        <f t="shared" si="517"/>
        <v>0</v>
      </c>
      <c r="CN382" s="392">
        <f t="shared" si="518"/>
        <v>0</v>
      </c>
      <c r="CO382" s="405">
        <f t="shared" si="519"/>
        <v>0</v>
      </c>
      <c r="CP382" s="406">
        <f t="shared" si="520"/>
        <v>0</v>
      </c>
      <c r="CQ382" s="391" t="str">
        <f t="shared" si="521"/>
        <v>0</v>
      </c>
      <c r="CR382" s="391" t="str">
        <f t="shared" si="522"/>
        <v>0</v>
      </c>
      <c r="CS382" s="405">
        <f t="shared" si="523"/>
        <v>0</v>
      </c>
      <c r="CT382" s="405" t="str">
        <f t="shared" si="524"/>
        <v>0m0</v>
      </c>
      <c r="CU382" s="405">
        <f t="shared" si="525"/>
        <v>0</v>
      </c>
      <c r="CV382" s="405">
        <f t="shared" si="526"/>
        <v>0</v>
      </c>
      <c r="CW382" s="405">
        <f t="shared" si="527"/>
        <v>0</v>
      </c>
      <c r="CX382" s="405">
        <f t="shared" si="528"/>
        <v>0</v>
      </c>
      <c r="CY382" s="405">
        <f t="shared" si="529"/>
        <v>0</v>
      </c>
      <c r="CZ382" s="405" t="str">
        <f t="shared" si="530"/>
        <v/>
      </c>
      <c r="DA382" s="405" t="str">
        <f t="shared" si="531"/>
        <v/>
      </c>
      <c r="DB382" s="405" t="str">
        <f t="shared" si="532"/>
        <v/>
      </c>
      <c r="DC382" s="405" t="str">
        <f t="shared" si="533"/>
        <v/>
      </c>
      <c r="DD382" s="405" t="str">
        <f t="shared" si="534"/>
        <v/>
      </c>
      <c r="DE382" s="405"/>
      <c r="DG382" s="405" t="str">
        <f t="shared" si="535"/>
        <v/>
      </c>
      <c r="DH382" s="405" t="str">
        <f t="shared" si="536"/>
        <v/>
      </c>
      <c r="DI382" s="405">
        <f t="shared" si="537"/>
        <v>0</v>
      </c>
      <c r="DJ382" s="405" t="str">
        <f t="shared" si="538"/>
        <v/>
      </c>
      <c r="DK382" s="405" t="str">
        <f t="shared" si="539"/>
        <v/>
      </c>
      <c r="DL382" s="405" t="str">
        <f t="shared" si="540"/>
        <v/>
      </c>
      <c r="DM382" s="405" t="str">
        <f t="shared" si="541"/>
        <v/>
      </c>
      <c r="DN382" s="405" t="str">
        <f t="shared" si="542"/>
        <v/>
      </c>
      <c r="DO382" s="405" t="str">
        <f t="shared" si="543"/>
        <v/>
      </c>
      <c r="DS382" s="386">
        <f t="shared" si="546"/>
        <v>0</v>
      </c>
      <c r="DT382" s="386">
        <f t="shared" si="544"/>
        <v>0</v>
      </c>
      <c r="DU382" s="404">
        <f t="shared" si="545"/>
        <v>0</v>
      </c>
    </row>
    <row r="383" spans="1:125" s="404" customFormat="1" ht="18" hidden="1" customHeight="1">
      <c r="A383" s="140" t="str">
        <f t="shared" si="469"/>
        <v/>
      </c>
      <c r="B383" s="153"/>
      <c r="C383" s="31" t="str">
        <f>IF(B383="","",VLOOKUP(B383,学連登録!$C$2:$G$3000,2,FALSE))</f>
        <v/>
      </c>
      <c r="D383" s="32" t="str">
        <f>IF(B383="","",VLOOKUP(B383,学連登録!$C$2:$G$3000,3,FALSE))</f>
        <v/>
      </c>
      <c r="E383" s="33" t="str">
        <f>IF(B383="","",VLOOKUP(B383,学連登録!$C$2:$G$3000,4,FALSE))</f>
        <v/>
      </c>
      <c r="F383" s="376" t="str">
        <f>IF(B383="","",VLOOKUP(B383,学連登録!$C$2:$I$3000,7,FALSE))</f>
        <v/>
      </c>
      <c r="G383" s="154"/>
      <c r="H383" s="915"/>
      <c r="I383" s="916"/>
      <c r="J383" s="155"/>
      <c r="K383" s="887"/>
      <c r="L383" s="888"/>
      <c r="M383" s="155"/>
      <c r="N383" s="881"/>
      <c r="O383" s="882"/>
      <c r="P383" s="154"/>
      <c r="Q383" s="887"/>
      <c r="R383" s="888"/>
      <c r="S383" s="154"/>
      <c r="T383" s="887"/>
      <c r="U383" s="888"/>
      <c r="V383" s="101" t="str">
        <f>IF(B383="","",VLOOKUP(B383,学連登録!$C$2:$H$3000,6,FALSE))</f>
        <v/>
      </c>
      <c r="W383" s="370"/>
      <c r="X383" s="152"/>
      <c r="Y383" s="116" t="str">
        <f t="shared" si="547"/>
        <v/>
      </c>
      <c r="Z383" s="97" t="str">
        <f>IF(G383="","",VLOOKUP(G383,種目名!$O$5:$T$104,3,0))</f>
        <v/>
      </c>
      <c r="AA383" s="98" t="str">
        <f>IF(J383="","",VLOOKUP(J383,種目名!$O$5:$T$104,3,0))</f>
        <v/>
      </c>
      <c r="AB383" s="117" t="str">
        <f>IF(M383="","",VLOOKUP(M383,種目名!$O$5:$T$104,3,0))</f>
        <v/>
      </c>
      <c r="AC383" s="117" t="str">
        <f>IF(P383="","",VLOOKUP(AF383,種目名!$O$5:$T$104,3,0))</f>
        <v/>
      </c>
      <c r="AD383" s="118" t="str">
        <f>IF(S383="","",VLOOKUP(AI383,種目名!$O$5:$T$104,3,0))</f>
        <v/>
      </c>
      <c r="AE383" s="115">
        <f t="shared" si="548"/>
        <v>0</v>
      </c>
      <c r="AF383" s="152" t="str">
        <f t="shared" si="549"/>
        <v/>
      </c>
      <c r="AG383" s="152" t="str">
        <f t="shared" si="550"/>
        <v/>
      </c>
      <c r="AH383" s="115">
        <f t="shared" si="551"/>
        <v>0</v>
      </c>
      <c r="AI383" s="152" t="str">
        <f t="shared" si="552"/>
        <v/>
      </c>
      <c r="AJ383" s="152" t="str">
        <f t="shared" si="553"/>
        <v/>
      </c>
      <c r="AK383" s="383"/>
      <c r="AL383" s="166">
        <f t="shared" si="470"/>
        <v>0</v>
      </c>
      <c r="AM383" s="392">
        <f t="shared" si="471"/>
        <v>0</v>
      </c>
      <c r="AN383" s="392">
        <f>COUNTIF($B$12:B383,B383)</f>
        <v>0</v>
      </c>
      <c r="AO383" s="392"/>
      <c r="AP383" s="392" t="str">
        <f t="shared" si="472"/>
        <v/>
      </c>
      <c r="AQ383" s="392" t="str">
        <f t="shared" si="473"/>
        <v/>
      </c>
      <c r="AR383" s="392" t="str">
        <f t="shared" si="474"/>
        <v/>
      </c>
      <c r="AS383" s="392" t="str">
        <f t="shared" si="475"/>
        <v/>
      </c>
      <c r="AT383" s="392">
        <f t="shared" si="476"/>
        <v>0</v>
      </c>
      <c r="AU383" s="392" t="str">
        <f t="shared" si="477"/>
        <v/>
      </c>
      <c r="AV383" s="392" t="str">
        <f t="shared" si="478"/>
        <v/>
      </c>
      <c r="AW383" s="392" t="str">
        <f t="shared" si="479"/>
        <v/>
      </c>
      <c r="AX383" s="392" t="str">
        <f t="shared" si="480"/>
        <v/>
      </c>
      <c r="AY383" s="392" t="str">
        <f t="shared" si="481"/>
        <v/>
      </c>
      <c r="AZ383" s="392" t="str">
        <f t="shared" si="482"/>
        <v/>
      </c>
      <c r="BA383" s="392" t="str">
        <f t="shared" si="483"/>
        <v/>
      </c>
      <c r="BB383" s="392" t="str">
        <f t="shared" si="484"/>
        <v/>
      </c>
      <c r="BC383" s="392" t="str">
        <f t="shared" si="485"/>
        <v/>
      </c>
      <c r="BD383" s="396" t="str">
        <f t="shared" si="486"/>
        <v/>
      </c>
      <c r="BE383" s="386">
        <f t="shared" si="487"/>
        <v>0</v>
      </c>
      <c r="BF383" s="152"/>
      <c r="BG383" s="392">
        <f t="shared" si="488"/>
        <v>0</v>
      </c>
      <c r="BH383" s="392">
        <f t="shared" si="489"/>
        <v>0</v>
      </c>
      <c r="BI383" s="405">
        <f t="shared" si="490"/>
        <v>0</v>
      </c>
      <c r="BJ383" s="406">
        <f t="shared" si="466"/>
        <v>0</v>
      </c>
      <c r="BK383" s="391" t="str">
        <f t="shared" si="467"/>
        <v>0</v>
      </c>
      <c r="BL383" s="391" t="str">
        <f t="shared" si="468"/>
        <v>0</v>
      </c>
      <c r="BM383" s="405">
        <f t="shared" si="491"/>
        <v>0</v>
      </c>
      <c r="BN383" s="405" t="str">
        <f t="shared" si="492"/>
        <v>0m0</v>
      </c>
      <c r="BO383" s="392">
        <f t="shared" si="493"/>
        <v>0</v>
      </c>
      <c r="BP383" s="392">
        <f t="shared" si="494"/>
        <v>0</v>
      </c>
      <c r="BQ383" s="405">
        <f t="shared" si="495"/>
        <v>0</v>
      </c>
      <c r="BR383" s="406">
        <f t="shared" si="496"/>
        <v>0</v>
      </c>
      <c r="BS383" s="391" t="str">
        <f t="shared" si="497"/>
        <v>0</v>
      </c>
      <c r="BT383" s="391" t="str">
        <f t="shared" si="498"/>
        <v>0</v>
      </c>
      <c r="BU383" s="405">
        <f t="shared" si="499"/>
        <v>0</v>
      </c>
      <c r="BV383" s="405" t="str">
        <f t="shared" si="500"/>
        <v>0m0</v>
      </c>
      <c r="BW383" s="392">
        <f t="shared" si="501"/>
        <v>0</v>
      </c>
      <c r="BX383" s="392">
        <f t="shared" si="502"/>
        <v>0</v>
      </c>
      <c r="BY383" s="405">
        <f t="shared" si="503"/>
        <v>0</v>
      </c>
      <c r="BZ383" s="406">
        <f t="shared" si="504"/>
        <v>0</v>
      </c>
      <c r="CA383" s="391" t="str">
        <f t="shared" si="505"/>
        <v>0</v>
      </c>
      <c r="CB383" s="391" t="str">
        <f t="shared" si="506"/>
        <v>0</v>
      </c>
      <c r="CC383" s="405">
        <f t="shared" si="507"/>
        <v>0</v>
      </c>
      <c r="CD383" s="405" t="str">
        <f t="shared" si="508"/>
        <v>0m0</v>
      </c>
      <c r="CE383" s="392">
        <f t="shared" si="509"/>
        <v>0</v>
      </c>
      <c r="CF383" s="392">
        <f t="shared" si="510"/>
        <v>0</v>
      </c>
      <c r="CG383" s="405">
        <f t="shared" si="511"/>
        <v>0</v>
      </c>
      <c r="CH383" s="406">
        <f t="shared" si="512"/>
        <v>0</v>
      </c>
      <c r="CI383" s="391" t="str">
        <f t="shared" si="513"/>
        <v>0</v>
      </c>
      <c r="CJ383" s="391" t="str">
        <f t="shared" si="514"/>
        <v>0</v>
      </c>
      <c r="CK383" s="405">
        <f t="shared" si="515"/>
        <v>0</v>
      </c>
      <c r="CL383" s="405" t="str">
        <f t="shared" si="516"/>
        <v>0m0</v>
      </c>
      <c r="CM383" s="392">
        <f t="shared" si="517"/>
        <v>0</v>
      </c>
      <c r="CN383" s="392">
        <f t="shared" si="518"/>
        <v>0</v>
      </c>
      <c r="CO383" s="405">
        <f t="shared" si="519"/>
        <v>0</v>
      </c>
      <c r="CP383" s="406">
        <f t="shared" si="520"/>
        <v>0</v>
      </c>
      <c r="CQ383" s="391" t="str">
        <f t="shared" si="521"/>
        <v>0</v>
      </c>
      <c r="CR383" s="391" t="str">
        <f t="shared" si="522"/>
        <v>0</v>
      </c>
      <c r="CS383" s="405">
        <f t="shared" si="523"/>
        <v>0</v>
      </c>
      <c r="CT383" s="405" t="str">
        <f t="shared" si="524"/>
        <v>0m0</v>
      </c>
      <c r="CU383" s="405">
        <f t="shared" si="525"/>
        <v>0</v>
      </c>
      <c r="CV383" s="405">
        <f t="shared" si="526"/>
        <v>0</v>
      </c>
      <c r="CW383" s="405">
        <f t="shared" si="527"/>
        <v>0</v>
      </c>
      <c r="CX383" s="405">
        <f t="shared" si="528"/>
        <v>0</v>
      </c>
      <c r="CY383" s="405">
        <f t="shared" si="529"/>
        <v>0</v>
      </c>
      <c r="CZ383" s="405" t="str">
        <f t="shared" si="530"/>
        <v/>
      </c>
      <c r="DA383" s="405" t="str">
        <f t="shared" si="531"/>
        <v/>
      </c>
      <c r="DB383" s="405" t="str">
        <f t="shared" si="532"/>
        <v/>
      </c>
      <c r="DC383" s="405" t="str">
        <f t="shared" si="533"/>
        <v/>
      </c>
      <c r="DD383" s="405" t="str">
        <f t="shared" si="534"/>
        <v/>
      </c>
      <c r="DE383" s="405"/>
      <c r="DG383" s="405" t="str">
        <f t="shared" si="535"/>
        <v/>
      </c>
      <c r="DH383" s="405" t="str">
        <f t="shared" si="536"/>
        <v/>
      </c>
      <c r="DI383" s="405">
        <f t="shared" si="537"/>
        <v>0</v>
      </c>
      <c r="DJ383" s="405" t="str">
        <f t="shared" si="538"/>
        <v/>
      </c>
      <c r="DK383" s="405" t="str">
        <f t="shared" si="539"/>
        <v/>
      </c>
      <c r="DL383" s="405" t="str">
        <f t="shared" si="540"/>
        <v/>
      </c>
      <c r="DM383" s="405" t="str">
        <f t="shared" si="541"/>
        <v/>
      </c>
      <c r="DN383" s="405" t="str">
        <f t="shared" si="542"/>
        <v/>
      </c>
      <c r="DO383" s="405" t="str">
        <f t="shared" si="543"/>
        <v/>
      </c>
      <c r="DS383" s="386">
        <f t="shared" si="546"/>
        <v>0</v>
      </c>
      <c r="DT383" s="386">
        <f t="shared" si="544"/>
        <v>0</v>
      </c>
      <c r="DU383" s="404">
        <f t="shared" si="545"/>
        <v>0</v>
      </c>
    </row>
    <row r="384" spans="1:125" s="404" customFormat="1" ht="18" hidden="1" customHeight="1">
      <c r="A384" s="140" t="str">
        <f t="shared" si="469"/>
        <v/>
      </c>
      <c r="B384" s="153"/>
      <c r="C384" s="31" t="str">
        <f>IF(B384="","",VLOOKUP(B384,学連登録!$C$2:$G$3000,2,FALSE))</f>
        <v/>
      </c>
      <c r="D384" s="32" t="str">
        <f>IF(B384="","",VLOOKUP(B384,学連登録!$C$2:$G$3000,3,FALSE))</f>
        <v/>
      </c>
      <c r="E384" s="33" t="str">
        <f>IF(B384="","",VLOOKUP(B384,学連登録!$C$2:$G$3000,4,FALSE))</f>
        <v/>
      </c>
      <c r="F384" s="376" t="str">
        <f>IF(B384="","",VLOOKUP(B384,学連登録!$C$2:$I$3000,7,FALSE))</f>
        <v/>
      </c>
      <c r="G384" s="154"/>
      <c r="H384" s="915"/>
      <c r="I384" s="916"/>
      <c r="J384" s="155"/>
      <c r="K384" s="887"/>
      <c r="L384" s="888"/>
      <c r="M384" s="155"/>
      <c r="N384" s="881"/>
      <c r="O384" s="882"/>
      <c r="P384" s="154"/>
      <c r="Q384" s="887"/>
      <c r="R384" s="888"/>
      <c r="S384" s="154"/>
      <c r="T384" s="887"/>
      <c r="U384" s="888"/>
      <c r="V384" s="101" t="str">
        <f>IF(B384="","",VLOOKUP(B384,学連登録!$C$2:$H$3000,6,FALSE))</f>
        <v/>
      </c>
      <c r="W384" s="370"/>
      <c r="X384" s="152"/>
      <c r="Y384" s="116" t="str">
        <f t="shared" si="547"/>
        <v/>
      </c>
      <c r="Z384" s="97" t="str">
        <f>IF(G384="","",VLOOKUP(G384,種目名!$O$5:$T$104,3,0))</f>
        <v/>
      </c>
      <c r="AA384" s="98" t="str">
        <f>IF(J384="","",VLOOKUP(J384,種目名!$O$5:$T$104,3,0))</f>
        <v/>
      </c>
      <c r="AB384" s="117" t="str">
        <f>IF(M384="","",VLOOKUP(M384,種目名!$O$5:$T$104,3,0))</f>
        <v/>
      </c>
      <c r="AC384" s="117" t="str">
        <f>IF(P384="","",VLOOKUP(AF384,種目名!$O$5:$T$104,3,0))</f>
        <v/>
      </c>
      <c r="AD384" s="118" t="str">
        <f>IF(S384="","",VLOOKUP(AI384,種目名!$O$5:$T$104,3,0))</f>
        <v/>
      </c>
      <c r="AE384" s="115">
        <f t="shared" si="548"/>
        <v>0</v>
      </c>
      <c r="AF384" s="152" t="str">
        <f t="shared" si="549"/>
        <v/>
      </c>
      <c r="AG384" s="152" t="str">
        <f t="shared" si="550"/>
        <v/>
      </c>
      <c r="AH384" s="115">
        <f t="shared" si="551"/>
        <v>0</v>
      </c>
      <c r="AI384" s="152" t="str">
        <f t="shared" si="552"/>
        <v/>
      </c>
      <c r="AJ384" s="152" t="str">
        <f t="shared" si="553"/>
        <v/>
      </c>
      <c r="AK384" s="383"/>
      <c r="AL384" s="166">
        <f t="shared" si="470"/>
        <v>0</v>
      </c>
      <c r="AM384" s="392">
        <f t="shared" si="471"/>
        <v>0</v>
      </c>
      <c r="AN384" s="392">
        <f>COUNTIF($B$12:B384,B384)</f>
        <v>0</v>
      </c>
      <c r="AO384" s="392"/>
      <c r="AP384" s="392" t="str">
        <f t="shared" si="472"/>
        <v/>
      </c>
      <c r="AQ384" s="392" t="str">
        <f t="shared" si="473"/>
        <v/>
      </c>
      <c r="AR384" s="392" t="str">
        <f t="shared" si="474"/>
        <v/>
      </c>
      <c r="AS384" s="392" t="str">
        <f t="shared" si="475"/>
        <v/>
      </c>
      <c r="AT384" s="392">
        <f t="shared" si="476"/>
        <v>0</v>
      </c>
      <c r="AU384" s="392" t="str">
        <f t="shared" si="477"/>
        <v/>
      </c>
      <c r="AV384" s="392" t="str">
        <f t="shared" si="478"/>
        <v/>
      </c>
      <c r="AW384" s="392" t="str">
        <f t="shared" si="479"/>
        <v/>
      </c>
      <c r="AX384" s="392" t="str">
        <f t="shared" si="480"/>
        <v/>
      </c>
      <c r="AY384" s="392" t="str">
        <f t="shared" si="481"/>
        <v/>
      </c>
      <c r="AZ384" s="392" t="str">
        <f t="shared" si="482"/>
        <v/>
      </c>
      <c r="BA384" s="392" t="str">
        <f t="shared" si="483"/>
        <v/>
      </c>
      <c r="BB384" s="392" t="str">
        <f t="shared" si="484"/>
        <v/>
      </c>
      <c r="BC384" s="392" t="str">
        <f t="shared" si="485"/>
        <v/>
      </c>
      <c r="BD384" s="396" t="str">
        <f t="shared" si="486"/>
        <v/>
      </c>
      <c r="BE384" s="386">
        <f t="shared" si="487"/>
        <v>0</v>
      </c>
      <c r="BF384" s="152"/>
      <c r="BG384" s="392">
        <f t="shared" si="488"/>
        <v>0</v>
      </c>
      <c r="BH384" s="392">
        <f t="shared" si="489"/>
        <v>0</v>
      </c>
      <c r="BI384" s="405">
        <f t="shared" si="490"/>
        <v>0</v>
      </c>
      <c r="BJ384" s="406">
        <f t="shared" si="466"/>
        <v>0</v>
      </c>
      <c r="BK384" s="391" t="str">
        <f t="shared" si="467"/>
        <v>0</v>
      </c>
      <c r="BL384" s="391" t="str">
        <f t="shared" si="468"/>
        <v>0</v>
      </c>
      <c r="BM384" s="405">
        <f t="shared" si="491"/>
        <v>0</v>
      </c>
      <c r="BN384" s="405" t="str">
        <f t="shared" si="492"/>
        <v>0m0</v>
      </c>
      <c r="BO384" s="392">
        <f t="shared" si="493"/>
        <v>0</v>
      </c>
      <c r="BP384" s="392">
        <f t="shared" si="494"/>
        <v>0</v>
      </c>
      <c r="BQ384" s="405">
        <f t="shared" si="495"/>
        <v>0</v>
      </c>
      <c r="BR384" s="406">
        <f t="shared" si="496"/>
        <v>0</v>
      </c>
      <c r="BS384" s="391" t="str">
        <f t="shared" si="497"/>
        <v>0</v>
      </c>
      <c r="BT384" s="391" t="str">
        <f t="shared" si="498"/>
        <v>0</v>
      </c>
      <c r="BU384" s="405">
        <f t="shared" si="499"/>
        <v>0</v>
      </c>
      <c r="BV384" s="405" t="str">
        <f t="shared" si="500"/>
        <v>0m0</v>
      </c>
      <c r="BW384" s="392">
        <f t="shared" si="501"/>
        <v>0</v>
      </c>
      <c r="BX384" s="392">
        <f t="shared" si="502"/>
        <v>0</v>
      </c>
      <c r="BY384" s="405">
        <f t="shared" si="503"/>
        <v>0</v>
      </c>
      <c r="BZ384" s="406">
        <f t="shared" si="504"/>
        <v>0</v>
      </c>
      <c r="CA384" s="391" t="str">
        <f t="shared" si="505"/>
        <v>0</v>
      </c>
      <c r="CB384" s="391" t="str">
        <f t="shared" si="506"/>
        <v>0</v>
      </c>
      <c r="CC384" s="405">
        <f t="shared" si="507"/>
        <v>0</v>
      </c>
      <c r="CD384" s="405" t="str">
        <f t="shared" si="508"/>
        <v>0m0</v>
      </c>
      <c r="CE384" s="392">
        <f t="shared" si="509"/>
        <v>0</v>
      </c>
      <c r="CF384" s="392">
        <f t="shared" si="510"/>
        <v>0</v>
      </c>
      <c r="CG384" s="405">
        <f t="shared" si="511"/>
        <v>0</v>
      </c>
      <c r="CH384" s="406">
        <f t="shared" si="512"/>
        <v>0</v>
      </c>
      <c r="CI384" s="391" t="str">
        <f t="shared" si="513"/>
        <v>0</v>
      </c>
      <c r="CJ384" s="391" t="str">
        <f t="shared" si="514"/>
        <v>0</v>
      </c>
      <c r="CK384" s="405">
        <f t="shared" si="515"/>
        <v>0</v>
      </c>
      <c r="CL384" s="405" t="str">
        <f t="shared" si="516"/>
        <v>0m0</v>
      </c>
      <c r="CM384" s="392">
        <f t="shared" si="517"/>
        <v>0</v>
      </c>
      <c r="CN384" s="392">
        <f t="shared" si="518"/>
        <v>0</v>
      </c>
      <c r="CO384" s="405">
        <f t="shared" si="519"/>
        <v>0</v>
      </c>
      <c r="CP384" s="406">
        <f t="shared" si="520"/>
        <v>0</v>
      </c>
      <c r="CQ384" s="391" t="str">
        <f t="shared" si="521"/>
        <v>0</v>
      </c>
      <c r="CR384" s="391" t="str">
        <f t="shared" si="522"/>
        <v>0</v>
      </c>
      <c r="CS384" s="405">
        <f t="shared" si="523"/>
        <v>0</v>
      </c>
      <c r="CT384" s="405" t="str">
        <f t="shared" si="524"/>
        <v>0m0</v>
      </c>
      <c r="CU384" s="405">
        <f t="shared" si="525"/>
        <v>0</v>
      </c>
      <c r="CV384" s="405">
        <f t="shared" si="526"/>
        <v>0</v>
      </c>
      <c r="CW384" s="405">
        <f t="shared" si="527"/>
        <v>0</v>
      </c>
      <c r="CX384" s="405">
        <f t="shared" si="528"/>
        <v>0</v>
      </c>
      <c r="CY384" s="405">
        <f t="shared" si="529"/>
        <v>0</v>
      </c>
      <c r="CZ384" s="405" t="str">
        <f t="shared" si="530"/>
        <v/>
      </c>
      <c r="DA384" s="405" t="str">
        <f t="shared" si="531"/>
        <v/>
      </c>
      <c r="DB384" s="405" t="str">
        <f t="shared" si="532"/>
        <v/>
      </c>
      <c r="DC384" s="405" t="str">
        <f t="shared" si="533"/>
        <v/>
      </c>
      <c r="DD384" s="405" t="str">
        <f t="shared" si="534"/>
        <v/>
      </c>
      <c r="DE384" s="405"/>
      <c r="DG384" s="405" t="str">
        <f t="shared" si="535"/>
        <v/>
      </c>
      <c r="DH384" s="405" t="str">
        <f t="shared" si="536"/>
        <v/>
      </c>
      <c r="DI384" s="405">
        <f t="shared" si="537"/>
        <v>0</v>
      </c>
      <c r="DJ384" s="405" t="str">
        <f t="shared" si="538"/>
        <v/>
      </c>
      <c r="DK384" s="405" t="str">
        <f t="shared" si="539"/>
        <v/>
      </c>
      <c r="DL384" s="405" t="str">
        <f t="shared" si="540"/>
        <v/>
      </c>
      <c r="DM384" s="405" t="str">
        <f t="shared" si="541"/>
        <v/>
      </c>
      <c r="DN384" s="405" t="str">
        <f t="shared" si="542"/>
        <v/>
      </c>
      <c r="DO384" s="405" t="str">
        <f t="shared" si="543"/>
        <v/>
      </c>
      <c r="DS384" s="386">
        <f t="shared" si="546"/>
        <v>0</v>
      </c>
      <c r="DT384" s="386">
        <f t="shared" si="544"/>
        <v>0</v>
      </c>
      <c r="DU384" s="404">
        <f t="shared" si="545"/>
        <v>0</v>
      </c>
    </row>
    <row r="385" spans="1:125" s="404" customFormat="1" ht="18" hidden="1" customHeight="1">
      <c r="A385" s="140" t="str">
        <f t="shared" si="469"/>
        <v/>
      </c>
      <c r="B385" s="153"/>
      <c r="C385" s="31" t="str">
        <f>IF(B385="","",VLOOKUP(B385,学連登録!$C$2:$G$3000,2,FALSE))</f>
        <v/>
      </c>
      <c r="D385" s="32" t="str">
        <f>IF(B385="","",VLOOKUP(B385,学連登録!$C$2:$G$3000,3,FALSE))</f>
        <v/>
      </c>
      <c r="E385" s="33" t="str">
        <f>IF(B385="","",VLOOKUP(B385,学連登録!$C$2:$G$3000,4,FALSE))</f>
        <v/>
      </c>
      <c r="F385" s="376" t="str">
        <f>IF(B385="","",VLOOKUP(B385,学連登録!$C$2:$I$3000,7,FALSE))</f>
        <v/>
      </c>
      <c r="G385" s="154"/>
      <c r="H385" s="915"/>
      <c r="I385" s="916"/>
      <c r="J385" s="155"/>
      <c r="K385" s="887"/>
      <c r="L385" s="888"/>
      <c r="M385" s="155"/>
      <c r="N385" s="881"/>
      <c r="O385" s="882"/>
      <c r="P385" s="154"/>
      <c r="Q385" s="887"/>
      <c r="R385" s="888"/>
      <c r="S385" s="154"/>
      <c r="T385" s="887"/>
      <c r="U385" s="888"/>
      <c r="V385" s="101" t="str">
        <f>IF(B385="","",VLOOKUP(B385,学連登録!$C$2:$H$3000,6,FALSE))</f>
        <v/>
      </c>
      <c r="W385" s="370"/>
      <c r="X385" s="152"/>
      <c r="Y385" s="116" t="str">
        <f t="shared" si="547"/>
        <v/>
      </c>
      <c r="Z385" s="97" t="str">
        <f>IF(G385="","",VLOOKUP(G385,種目名!$O$5:$T$104,3,0))</f>
        <v/>
      </c>
      <c r="AA385" s="98" t="str">
        <f>IF(J385="","",VLOOKUP(J385,種目名!$O$5:$T$104,3,0))</f>
        <v/>
      </c>
      <c r="AB385" s="117" t="str">
        <f>IF(M385="","",VLOOKUP(M385,種目名!$O$5:$T$104,3,0))</f>
        <v/>
      </c>
      <c r="AC385" s="117" t="str">
        <f>IF(P385="","",VLOOKUP(AF385,種目名!$O$5:$T$104,3,0))</f>
        <v/>
      </c>
      <c r="AD385" s="118" t="str">
        <f>IF(S385="","",VLOOKUP(AI385,種目名!$O$5:$T$104,3,0))</f>
        <v/>
      </c>
      <c r="AE385" s="115">
        <f t="shared" si="548"/>
        <v>0</v>
      </c>
      <c r="AF385" s="152" t="str">
        <f t="shared" si="549"/>
        <v/>
      </c>
      <c r="AG385" s="152" t="str">
        <f t="shared" si="550"/>
        <v/>
      </c>
      <c r="AH385" s="115">
        <f t="shared" si="551"/>
        <v>0</v>
      </c>
      <c r="AI385" s="152" t="str">
        <f t="shared" si="552"/>
        <v/>
      </c>
      <c r="AJ385" s="152" t="str">
        <f t="shared" si="553"/>
        <v/>
      </c>
      <c r="AK385" s="383"/>
      <c r="AL385" s="166">
        <f t="shared" si="470"/>
        <v>0</v>
      </c>
      <c r="AM385" s="392">
        <f t="shared" si="471"/>
        <v>0</v>
      </c>
      <c r="AN385" s="392">
        <f>COUNTIF($B$12:B385,B385)</f>
        <v>0</v>
      </c>
      <c r="AO385" s="392"/>
      <c r="AP385" s="392" t="str">
        <f t="shared" si="472"/>
        <v/>
      </c>
      <c r="AQ385" s="392" t="str">
        <f t="shared" si="473"/>
        <v/>
      </c>
      <c r="AR385" s="392" t="str">
        <f t="shared" si="474"/>
        <v/>
      </c>
      <c r="AS385" s="392" t="str">
        <f t="shared" si="475"/>
        <v/>
      </c>
      <c r="AT385" s="392">
        <f t="shared" si="476"/>
        <v>0</v>
      </c>
      <c r="AU385" s="392" t="str">
        <f t="shared" si="477"/>
        <v/>
      </c>
      <c r="AV385" s="392" t="str">
        <f t="shared" si="478"/>
        <v/>
      </c>
      <c r="AW385" s="392" t="str">
        <f t="shared" si="479"/>
        <v/>
      </c>
      <c r="AX385" s="392" t="str">
        <f t="shared" si="480"/>
        <v/>
      </c>
      <c r="AY385" s="392" t="str">
        <f t="shared" si="481"/>
        <v/>
      </c>
      <c r="AZ385" s="392" t="str">
        <f t="shared" si="482"/>
        <v/>
      </c>
      <c r="BA385" s="392" t="str">
        <f t="shared" si="483"/>
        <v/>
      </c>
      <c r="BB385" s="392" t="str">
        <f t="shared" si="484"/>
        <v/>
      </c>
      <c r="BC385" s="392" t="str">
        <f t="shared" si="485"/>
        <v/>
      </c>
      <c r="BD385" s="396" t="str">
        <f t="shared" si="486"/>
        <v/>
      </c>
      <c r="BE385" s="386">
        <f t="shared" si="487"/>
        <v>0</v>
      </c>
      <c r="BF385" s="152"/>
      <c r="BG385" s="392">
        <f t="shared" si="488"/>
        <v>0</v>
      </c>
      <c r="BH385" s="392">
        <f t="shared" si="489"/>
        <v>0</v>
      </c>
      <c r="BI385" s="405">
        <f t="shared" si="490"/>
        <v>0</v>
      </c>
      <c r="BJ385" s="406">
        <f t="shared" si="466"/>
        <v>0</v>
      </c>
      <c r="BK385" s="391" t="str">
        <f t="shared" si="467"/>
        <v>0</v>
      </c>
      <c r="BL385" s="391" t="str">
        <f t="shared" si="468"/>
        <v>0</v>
      </c>
      <c r="BM385" s="405">
        <f t="shared" si="491"/>
        <v>0</v>
      </c>
      <c r="BN385" s="405" t="str">
        <f t="shared" si="492"/>
        <v>0m0</v>
      </c>
      <c r="BO385" s="392">
        <f t="shared" si="493"/>
        <v>0</v>
      </c>
      <c r="BP385" s="392">
        <f t="shared" si="494"/>
        <v>0</v>
      </c>
      <c r="BQ385" s="405">
        <f t="shared" si="495"/>
        <v>0</v>
      </c>
      <c r="BR385" s="406">
        <f t="shared" si="496"/>
        <v>0</v>
      </c>
      <c r="BS385" s="391" t="str">
        <f t="shared" si="497"/>
        <v>0</v>
      </c>
      <c r="BT385" s="391" t="str">
        <f t="shared" si="498"/>
        <v>0</v>
      </c>
      <c r="BU385" s="405">
        <f t="shared" si="499"/>
        <v>0</v>
      </c>
      <c r="BV385" s="405" t="str">
        <f t="shared" si="500"/>
        <v>0m0</v>
      </c>
      <c r="BW385" s="392">
        <f t="shared" si="501"/>
        <v>0</v>
      </c>
      <c r="BX385" s="392">
        <f t="shared" si="502"/>
        <v>0</v>
      </c>
      <c r="BY385" s="405">
        <f t="shared" si="503"/>
        <v>0</v>
      </c>
      <c r="BZ385" s="406">
        <f t="shared" si="504"/>
        <v>0</v>
      </c>
      <c r="CA385" s="391" t="str">
        <f t="shared" si="505"/>
        <v>0</v>
      </c>
      <c r="CB385" s="391" t="str">
        <f t="shared" si="506"/>
        <v>0</v>
      </c>
      <c r="CC385" s="405">
        <f t="shared" si="507"/>
        <v>0</v>
      </c>
      <c r="CD385" s="405" t="str">
        <f t="shared" si="508"/>
        <v>0m0</v>
      </c>
      <c r="CE385" s="392">
        <f t="shared" si="509"/>
        <v>0</v>
      </c>
      <c r="CF385" s="392">
        <f t="shared" si="510"/>
        <v>0</v>
      </c>
      <c r="CG385" s="405">
        <f t="shared" si="511"/>
        <v>0</v>
      </c>
      <c r="CH385" s="406">
        <f t="shared" si="512"/>
        <v>0</v>
      </c>
      <c r="CI385" s="391" t="str">
        <f t="shared" si="513"/>
        <v>0</v>
      </c>
      <c r="CJ385" s="391" t="str">
        <f t="shared" si="514"/>
        <v>0</v>
      </c>
      <c r="CK385" s="405">
        <f t="shared" si="515"/>
        <v>0</v>
      </c>
      <c r="CL385" s="405" t="str">
        <f t="shared" si="516"/>
        <v>0m0</v>
      </c>
      <c r="CM385" s="392">
        <f t="shared" si="517"/>
        <v>0</v>
      </c>
      <c r="CN385" s="392">
        <f t="shared" si="518"/>
        <v>0</v>
      </c>
      <c r="CO385" s="405">
        <f t="shared" si="519"/>
        <v>0</v>
      </c>
      <c r="CP385" s="406">
        <f t="shared" si="520"/>
        <v>0</v>
      </c>
      <c r="CQ385" s="391" t="str">
        <f t="shared" si="521"/>
        <v>0</v>
      </c>
      <c r="CR385" s="391" t="str">
        <f t="shared" si="522"/>
        <v>0</v>
      </c>
      <c r="CS385" s="405">
        <f t="shared" si="523"/>
        <v>0</v>
      </c>
      <c r="CT385" s="405" t="str">
        <f t="shared" si="524"/>
        <v>0m0</v>
      </c>
      <c r="CU385" s="405">
        <f t="shared" si="525"/>
        <v>0</v>
      </c>
      <c r="CV385" s="405">
        <f t="shared" si="526"/>
        <v>0</v>
      </c>
      <c r="CW385" s="405">
        <f t="shared" si="527"/>
        <v>0</v>
      </c>
      <c r="CX385" s="405">
        <f t="shared" si="528"/>
        <v>0</v>
      </c>
      <c r="CY385" s="405">
        <f t="shared" si="529"/>
        <v>0</v>
      </c>
      <c r="CZ385" s="405" t="str">
        <f t="shared" si="530"/>
        <v/>
      </c>
      <c r="DA385" s="405" t="str">
        <f t="shared" si="531"/>
        <v/>
      </c>
      <c r="DB385" s="405" t="str">
        <f t="shared" si="532"/>
        <v/>
      </c>
      <c r="DC385" s="405" t="str">
        <f t="shared" si="533"/>
        <v/>
      </c>
      <c r="DD385" s="405" t="str">
        <f t="shared" si="534"/>
        <v/>
      </c>
      <c r="DE385" s="405"/>
      <c r="DG385" s="405" t="str">
        <f t="shared" si="535"/>
        <v/>
      </c>
      <c r="DH385" s="405" t="str">
        <f t="shared" si="536"/>
        <v/>
      </c>
      <c r="DI385" s="405">
        <f t="shared" si="537"/>
        <v>0</v>
      </c>
      <c r="DJ385" s="405" t="str">
        <f t="shared" si="538"/>
        <v/>
      </c>
      <c r="DK385" s="405" t="str">
        <f t="shared" si="539"/>
        <v/>
      </c>
      <c r="DL385" s="405" t="str">
        <f t="shared" si="540"/>
        <v/>
      </c>
      <c r="DM385" s="405" t="str">
        <f t="shared" si="541"/>
        <v/>
      </c>
      <c r="DN385" s="405" t="str">
        <f t="shared" si="542"/>
        <v/>
      </c>
      <c r="DO385" s="405" t="str">
        <f t="shared" si="543"/>
        <v/>
      </c>
      <c r="DS385" s="386">
        <f t="shared" si="546"/>
        <v>0</v>
      </c>
      <c r="DT385" s="386">
        <f t="shared" si="544"/>
        <v>0</v>
      </c>
      <c r="DU385" s="404">
        <f t="shared" si="545"/>
        <v>0</v>
      </c>
    </row>
    <row r="386" spans="1:125" s="404" customFormat="1" ht="18" hidden="1" customHeight="1">
      <c r="A386" s="140" t="str">
        <f t="shared" si="469"/>
        <v/>
      </c>
      <c r="B386" s="153"/>
      <c r="C386" s="31" t="str">
        <f>IF(B386="","",VLOOKUP(B386,学連登録!$C$2:$G$3000,2,FALSE))</f>
        <v/>
      </c>
      <c r="D386" s="32" t="str">
        <f>IF(B386="","",VLOOKUP(B386,学連登録!$C$2:$G$3000,3,FALSE))</f>
        <v/>
      </c>
      <c r="E386" s="33" t="str">
        <f>IF(B386="","",VLOOKUP(B386,学連登録!$C$2:$G$3000,4,FALSE))</f>
        <v/>
      </c>
      <c r="F386" s="376" t="str">
        <f>IF(B386="","",VLOOKUP(B386,学連登録!$C$2:$I$3000,7,FALSE))</f>
        <v/>
      </c>
      <c r="G386" s="154"/>
      <c r="H386" s="915"/>
      <c r="I386" s="916"/>
      <c r="J386" s="155"/>
      <c r="K386" s="887"/>
      <c r="L386" s="888"/>
      <c r="M386" s="155"/>
      <c r="N386" s="881"/>
      <c r="O386" s="882"/>
      <c r="P386" s="154"/>
      <c r="Q386" s="887"/>
      <c r="R386" s="888"/>
      <c r="S386" s="154"/>
      <c r="T386" s="887"/>
      <c r="U386" s="888"/>
      <c r="V386" s="101" t="str">
        <f>IF(B386="","",VLOOKUP(B386,学連登録!$C$2:$H$3000,6,FALSE))</f>
        <v/>
      </c>
      <c r="W386" s="370"/>
      <c r="X386" s="152"/>
      <c r="Y386" s="116" t="str">
        <f t="shared" si="547"/>
        <v/>
      </c>
      <c r="Z386" s="97" t="str">
        <f>IF(G386="","",VLOOKUP(G386,種目名!$O$5:$T$104,3,0))</f>
        <v/>
      </c>
      <c r="AA386" s="98" t="str">
        <f>IF(J386="","",VLOOKUP(J386,種目名!$O$5:$T$104,3,0))</f>
        <v/>
      </c>
      <c r="AB386" s="117" t="str">
        <f>IF(M386="","",VLOOKUP(M386,種目名!$O$5:$T$104,3,0))</f>
        <v/>
      </c>
      <c r="AC386" s="117" t="str">
        <f>IF(P386="","",VLOOKUP(AF386,種目名!$O$5:$T$104,3,0))</f>
        <v/>
      </c>
      <c r="AD386" s="118" t="str">
        <f>IF(S386="","",VLOOKUP(AI386,種目名!$O$5:$T$104,3,0))</f>
        <v/>
      </c>
      <c r="AE386" s="115">
        <f t="shared" si="548"/>
        <v>0</v>
      </c>
      <c r="AF386" s="152" t="str">
        <f t="shared" si="549"/>
        <v/>
      </c>
      <c r="AG386" s="152" t="str">
        <f t="shared" si="550"/>
        <v/>
      </c>
      <c r="AH386" s="115">
        <f t="shared" si="551"/>
        <v>0</v>
      </c>
      <c r="AI386" s="152" t="str">
        <f t="shared" si="552"/>
        <v/>
      </c>
      <c r="AJ386" s="152" t="str">
        <f t="shared" si="553"/>
        <v/>
      </c>
      <c r="AK386" s="383"/>
      <c r="AL386" s="166">
        <f t="shared" si="470"/>
        <v>0</v>
      </c>
      <c r="AM386" s="392">
        <f t="shared" si="471"/>
        <v>0</v>
      </c>
      <c r="AN386" s="392">
        <f>COUNTIF($B$12:B386,B386)</f>
        <v>0</v>
      </c>
      <c r="AO386" s="392"/>
      <c r="AP386" s="392" t="str">
        <f t="shared" si="472"/>
        <v/>
      </c>
      <c r="AQ386" s="392" t="str">
        <f t="shared" si="473"/>
        <v/>
      </c>
      <c r="AR386" s="392" t="str">
        <f t="shared" si="474"/>
        <v/>
      </c>
      <c r="AS386" s="392" t="str">
        <f t="shared" si="475"/>
        <v/>
      </c>
      <c r="AT386" s="392">
        <f t="shared" si="476"/>
        <v>0</v>
      </c>
      <c r="AU386" s="392" t="str">
        <f t="shared" si="477"/>
        <v/>
      </c>
      <c r="AV386" s="392" t="str">
        <f t="shared" si="478"/>
        <v/>
      </c>
      <c r="AW386" s="392" t="str">
        <f t="shared" si="479"/>
        <v/>
      </c>
      <c r="AX386" s="392" t="str">
        <f t="shared" si="480"/>
        <v/>
      </c>
      <c r="AY386" s="392" t="str">
        <f t="shared" si="481"/>
        <v/>
      </c>
      <c r="AZ386" s="392" t="str">
        <f t="shared" si="482"/>
        <v/>
      </c>
      <c r="BA386" s="392" t="str">
        <f t="shared" si="483"/>
        <v/>
      </c>
      <c r="BB386" s="392" t="str">
        <f t="shared" si="484"/>
        <v/>
      </c>
      <c r="BC386" s="392" t="str">
        <f t="shared" si="485"/>
        <v/>
      </c>
      <c r="BD386" s="396" t="str">
        <f t="shared" si="486"/>
        <v/>
      </c>
      <c r="BE386" s="386">
        <f t="shared" si="487"/>
        <v>0</v>
      </c>
      <c r="BF386" s="152"/>
      <c r="BG386" s="392">
        <f t="shared" si="488"/>
        <v>0</v>
      </c>
      <c r="BH386" s="392">
        <f t="shared" si="489"/>
        <v>0</v>
      </c>
      <c r="BI386" s="405">
        <f t="shared" si="490"/>
        <v>0</v>
      </c>
      <c r="BJ386" s="406">
        <f t="shared" si="466"/>
        <v>0</v>
      </c>
      <c r="BK386" s="391" t="str">
        <f t="shared" si="467"/>
        <v>0</v>
      </c>
      <c r="BL386" s="391" t="str">
        <f t="shared" si="468"/>
        <v>0</v>
      </c>
      <c r="BM386" s="405">
        <f t="shared" si="491"/>
        <v>0</v>
      </c>
      <c r="BN386" s="405" t="str">
        <f t="shared" si="492"/>
        <v>0m0</v>
      </c>
      <c r="BO386" s="392">
        <f t="shared" si="493"/>
        <v>0</v>
      </c>
      <c r="BP386" s="392">
        <f t="shared" si="494"/>
        <v>0</v>
      </c>
      <c r="BQ386" s="405">
        <f t="shared" si="495"/>
        <v>0</v>
      </c>
      <c r="BR386" s="406">
        <f t="shared" si="496"/>
        <v>0</v>
      </c>
      <c r="BS386" s="391" t="str">
        <f t="shared" si="497"/>
        <v>0</v>
      </c>
      <c r="BT386" s="391" t="str">
        <f t="shared" si="498"/>
        <v>0</v>
      </c>
      <c r="BU386" s="405">
        <f t="shared" si="499"/>
        <v>0</v>
      </c>
      <c r="BV386" s="405" t="str">
        <f t="shared" si="500"/>
        <v>0m0</v>
      </c>
      <c r="BW386" s="392">
        <f t="shared" si="501"/>
        <v>0</v>
      </c>
      <c r="BX386" s="392">
        <f t="shared" si="502"/>
        <v>0</v>
      </c>
      <c r="BY386" s="405">
        <f t="shared" si="503"/>
        <v>0</v>
      </c>
      <c r="BZ386" s="406">
        <f t="shared" si="504"/>
        <v>0</v>
      </c>
      <c r="CA386" s="391" t="str">
        <f t="shared" si="505"/>
        <v>0</v>
      </c>
      <c r="CB386" s="391" t="str">
        <f t="shared" si="506"/>
        <v>0</v>
      </c>
      <c r="CC386" s="405">
        <f t="shared" si="507"/>
        <v>0</v>
      </c>
      <c r="CD386" s="405" t="str">
        <f t="shared" si="508"/>
        <v>0m0</v>
      </c>
      <c r="CE386" s="392">
        <f t="shared" si="509"/>
        <v>0</v>
      </c>
      <c r="CF386" s="392">
        <f t="shared" si="510"/>
        <v>0</v>
      </c>
      <c r="CG386" s="405">
        <f t="shared" si="511"/>
        <v>0</v>
      </c>
      <c r="CH386" s="406">
        <f t="shared" si="512"/>
        <v>0</v>
      </c>
      <c r="CI386" s="391" t="str">
        <f t="shared" si="513"/>
        <v>0</v>
      </c>
      <c r="CJ386" s="391" t="str">
        <f t="shared" si="514"/>
        <v>0</v>
      </c>
      <c r="CK386" s="405">
        <f t="shared" si="515"/>
        <v>0</v>
      </c>
      <c r="CL386" s="405" t="str">
        <f t="shared" si="516"/>
        <v>0m0</v>
      </c>
      <c r="CM386" s="392">
        <f t="shared" si="517"/>
        <v>0</v>
      </c>
      <c r="CN386" s="392">
        <f t="shared" si="518"/>
        <v>0</v>
      </c>
      <c r="CO386" s="405">
        <f t="shared" si="519"/>
        <v>0</v>
      </c>
      <c r="CP386" s="406">
        <f t="shared" si="520"/>
        <v>0</v>
      </c>
      <c r="CQ386" s="391" t="str">
        <f t="shared" si="521"/>
        <v>0</v>
      </c>
      <c r="CR386" s="391" t="str">
        <f t="shared" si="522"/>
        <v>0</v>
      </c>
      <c r="CS386" s="405">
        <f t="shared" si="523"/>
        <v>0</v>
      </c>
      <c r="CT386" s="405" t="str">
        <f t="shared" si="524"/>
        <v>0m0</v>
      </c>
      <c r="CU386" s="405">
        <f t="shared" si="525"/>
        <v>0</v>
      </c>
      <c r="CV386" s="405">
        <f t="shared" si="526"/>
        <v>0</v>
      </c>
      <c r="CW386" s="405">
        <f t="shared" si="527"/>
        <v>0</v>
      </c>
      <c r="CX386" s="405">
        <f t="shared" si="528"/>
        <v>0</v>
      </c>
      <c r="CY386" s="405">
        <f t="shared" si="529"/>
        <v>0</v>
      </c>
      <c r="CZ386" s="405" t="str">
        <f t="shared" si="530"/>
        <v/>
      </c>
      <c r="DA386" s="405" t="str">
        <f t="shared" si="531"/>
        <v/>
      </c>
      <c r="DB386" s="405" t="str">
        <f t="shared" si="532"/>
        <v/>
      </c>
      <c r="DC386" s="405" t="str">
        <f t="shared" si="533"/>
        <v/>
      </c>
      <c r="DD386" s="405" t="str">
        <f t="shared" si="534"/>
        <v/>
      </c>
      <c r="DE386" s="405"/>
      <c r="DG386" s="405" t="str">
        <f t="shared" si="535"/>
        <v/>
      </c>
      <c r="DH386" s="405" t="str">
        <f t="shared" si="536"/>
        <v/>
      </c>
      <c r="DI386" s="405">
        <f t="shared" si="537"/>
        <v>0</v>
      </c>
      <c r="DJ386" s="405" t="str">
        <f t="shared" si="538"/>
        <v/>
      </c>
      <c r="DK386" s="405" t="str">
        <f t="shared" si="539"/>
        <v/>
      </c>
      <c r="DL386" s="405" t="str">
        <f t="shared" si="540"/>
        <v/>
      </c>
      <c r="DM386" s="405" t="str">
        <f t="shared" si="541"/>
        <v/>
      </c>
      <c r="DN386" s="405" t="str">
        <f t="shared" si="542"/>
        <v/>
      </c>
      <c r="DO386" s="405" t="str">
        <f t="shared" si="543"/>
        <v/>
      </c>
      <c r="DS386" s="386">
        <f t="shared" si="546"/>
        <v>0</v>
      </c>
      <c r="DT386" s="386">
        <f t="shared" si="544"/>
        <v>0</v>
      </c>
      <c r="DU386" s="404">
        <f t="shared" si="545"/>
        <v>0</v>
      </c>
    </row>
    <row r="387" spans="1:125" s="404" customFormat="1" ht="18" hidden="1" customHeight="1">
      <c r="A387" s="140" t="str">
        <f t="shared" si="469"/>
        <v/>
      </c>
      <c r="B387" s="153"/>
      <c r="C387" s="31" t="str">
        <f>IF(B387="","",VLOOKUP(B387,学連登録!$C$2:$G$3000,2,FALSE))</f>
        <v/>
      </c>
      <c r="D387" s="32" t="str">
        <f>IF(B387="","",VLOOKUP(B387,学連登録!$C$2:$G$3000,3,FALSE))</f>
        <v/>
      </c>
      <c r="E387" s="33" t="str">
        <f>IF(B387="","",VLOOKUP(B387,学連登録!$C$2:$G$3000,4,FALSE))</f>
        <v/>
      </c>
      <c r="F387" s="376" t="str">
        <f>IF(B387="","",VLOOKUP(B387,学連登録!$C$2:$I$3000,7,FALSE))</f>
        <v/>
      </c>
      <c r="G387" s="154"/>
      <c r="H387" s="915"/>
      <c r="I387" s="916"/>
      <c r="J387" s="155"/>
      <c r="K387" s="887"/>
      <c r="L387" s="888"/>
      <c r="M387" s="155"/>
      <c r="N387" s="881"/>
      <c r="O387" s="882"/>
      <c r="P387" s="154"/>
      <c r="Q387" s="887"/>
      <c r="R387" s="888"/>
      <c r="S387" s="154"/>
      <c r="T387" s="887"/>
      <c r="U387" s="888"/>
      <c r="V387" s="101" t="str">
        <f>IF(B387="","",VLOOKUP(B387,学連登録!$C$2:$H$3000,6,FALSE))</f>
        <v/>
      </c>
      <c r="W387" s="370"/>
      <c r="X387" s="152"/>
      <c r="Y387" s="116" t="str">
        <f t="shared" si="547"/>
        <v/>
      </c>
      <c r="Z387" s="97" t="str">
        <f>IF(G387="","",VLOOKUP(G387,種目名!$O$5:$T$104,3,0))</f>
        <v/>
      </c>
      <c r="AA387" s="98" t="str">
        <f>IF(J387="","",VLOOKUP(J387,種目名!$O$5:$T$104,3,0))</f>
        <v/>
      </c>
      <c r="AB387" s="117" t="str">
        <f>IF(M387="","",VLOOKUP(M387,種目名!$O$5:$T$104,3,0))</f>
        <v/>
      </c>
      <c r="AC387" s="117" t="str">
        <f>IF(P387="","",VLOOKUP(AF387,種目名!$O$5:$T$104,3,0))</f>
        <v/>
      </c>
      <c r="AD387" s="118" t="str">
        <f>IF(S387="","",VLOOKUP(AI387,種目名!$O$5:$T$104,3,0))</f>
        <v/>
      </c>
      <c r="AE387" s="115">
        <f t="shared" si="548"/>
        <v>0</v>
      </c>
      <c r="AF387" s="152" t="str">
        <f t="shared" si="549"/>
        <v/>
      </c>
      <c r="AG387" s="152" t="str">
        <f t="shared" si="550"/>
        <v/>
      </c>
      <c r="AH387" s="115">
        <f t="shared" si="551"/>
        <v>0</v>
      </c>
      <c r="AI387" s="152" t="str">
        <f t="shared" si="552"/>
        <v/>
      </c>
      <c r="AJ387" s="152" t="str">
        <f t="shared" si="553"/>
        <v/>
      </c>
      <c r="AK387" s="383"/>
      <c r="AL387" s="166">
        <f t="shared" si="470"/>
        <v>0</v>
      </c>
      <c r="AM387" s="392">
        <f t="shared" si="471"/>
        <v>0</v>
      </c>
      <c r="AN387" s="392">
        <f>COUNTIF($B$12:B387,B387)</f>
        <v>0</v>
      </c>
      <c r="AO387" s="392"/>
      <c r="AP387" s="392" t="str">
        <f t="shared" si="472"/>
        <v/>
      </c>
      <c r="AQ387" s="392" t="str">
        <f t="shared" si="473"/>
        <v/>
      </c>
      <c r="AR387" s="392" t="str">
        <f t="shared" si="474"/>
        <v/>
      </c>
      <c r="AS387" s="392" t="str">
        <f t="shared" si="475"/>
        <v/>
      </c>
      <c r="AT387" s="392">
        <f t="shared" si="476"/>
        <v>0</v>
      </c>
      <c r="AU387" s="392" t="str">
        <f t="shared" si="477"/>
        <v/>
      </c>
      <c r="AV387" s="392" t="str">
        <f t="shared" si="478"/>
        <v/>
      </c>
      <c r="AW387" s="392" t="str">
        <f t="shared" si="479"/>
        <v/>
      </c>
      <c r="AX387" s="392" t="str">
        <f t="shared" si="480"/>
        <v/>
      </c>
      <c r="AY387" s="392" t="str">
        <f t="shared" si="481"/>
        <v/>
      </c>
      <c r="AZ387" s="392" t="str">
        <f t="shared" si="482"/>
        <v/>
      </c>
      <c r="BA387" s="392" t="str">
        <f t="shared" si="483"/>
        <v/>
      </c>
      <c r="BB387" s="392" t="str">
        <f t="shared" si="484"/>
        <v/>
      </c>
      <c r="BC387" s="392" t="str">
        <f t="shared" si="485"/>
        <v/>
      </c>
      <c r="BD387" s="396" t="str">
        <f t="shared" si="486"/>
        <v/>
      </c>
      <c r="BE387" s="386">
        <f t="shared" si="487"/>
        <v>0</v>
      </c>
      <c r="BF387" s="152"/>
      <c r="BG387" s="392">
        <f t="shared" si="488"/>
        <v>0</v>
      </c>
      <c r="BH387" s="392">
        <f t="shared" si="489"/>
        <v>0</v>
      </c>
      <c r="BI387" s="405">
        <f t="shared" si="490"/>
        <v>0</v>
      </c>
      <c r="BJ387" s="406">
        <f t="shared" si="466"/>
        <v>0</v>
      </c>
      <c r="BK387" s="391" t="str">
        <f t="shared" si="467"/>
        <v>0</v>
      </c>
      <c r="BL387" s="391" t="str">
        <f t="shared" si="468"/>
        <v>0</v>
      </c>
      <c r="BM387" s="405">
        <f t="shared" si="491"/>
        <v>0</v>
      </c>
      <c r="BN387" s="405" t="str">
        <f t="shared" si="492"/>
        <v>0m0</v>
      </c>
      <c r="BO387" s="392">
        <f t="shared" si="493"/>
        <v>0</v>
      </c>
      <c r="BP387" s="392">
        <f t="shared" si="494"/>
        <v>0</v>
      </c>
      <c r="BQ387" s="405">
        <f t="shared" si="495"/>
        <v>0</v>
      </c>
      <c r="BR387" s="406">
        <f t="shared" si="496"/>
        <v>0</v>
      </c>
      <c r="BS387" s="391" t="str">
        <f t="shared" si="497"/>
        <v>0</v>
      </c>
      <c r="BT387" s="391" t="str">
        <f t="shared" si="498"/>
        <v>0</v>
      </c>
      <c r="BU387" s="405">
        <f t="shared" si="499"/>
        <v>0</v>
      </c>
      <c r="BV387" s="405" t="str">
        <f t="shared" si="500"/>
        <v>0m0</v>
      </c>
      <c r="BW387" s="392">
        <f t="shared" si="501"/>
        <v>0</v>
      </c>
      <c r="BX387" s="392">
        <f t="shared" si="502"/>
        <v>0</v>
      </c>
      <c r="BY387" s="405">
        <f t="shared" si="503"/>
        <v>0</v>
      </c>
      <c r="BZ387" s="406">
        <f t="shared" si="504"/>
        <v>0</v>
      </c>
      <c r="CA387" s="391" t="str">
        <f t="shared" si="505"/>
        <v>0</v>
      </c>
      <c r="CB387" s="391" t="str">
        <f t="shared" si="506"/>
        <v>0</v>
      </c>
      <c r="CC387" s="405">
        <f t="shared" si="507"/>
        <v>0</v>
      </c>
      <c r="CD387" s="405" t="str">
        <f t="shared" si="508"/>
        <v>0m0</v>
      </c>
      <c r="CE387" s="392">
        <f t="shared" si="509"/>
        <v>0</v>
      </c>
      <c r="CF387" s="392">
        <f t="shared" si="510"/>
        <v>0</v>
      </c>
      <c r="CG387" s="405">
        <f t="shared" si="511"/>
        <v>0</v>
      </c>
      <c r="CH387" s="406">
        <f t="shared" si="512"/>
        <v>0</v>
      </c>
      <c r="CI387" s="391" t="str">
        <f t="shared" si="513"/>
        <v>0</v>
      </c>
      <c r="CJ387" s="391" t="str">
        <f t="shared" si="514"/>
        <v>0</v>
      </c>
      <c r="CK387" s="405">
        <f t="shared" si="515"/>
        <v>0</v>
      </c>
      <c r="CL387" s="405" t="str">
        <f t="shared" si="516"/>
        <v>0m0</v>
      </c>
      <c r="CM387" s="392">
        <f t="shared" si="517"/>
        <v>0</v>
      </c>
      <c r="CN387" s="392">
        <f t="shared" si="518"/>
        <v>0</v>
      </c>
      <c r="CO387" s="405">
        <f t="shared" si="519"/>
        <v>0</v>
      </c>
      <c r="CP387" s="406">
        <f t="shared" si="520"/>
        <v>0</v>
      </c>
      <c r="CQ387" s="391" t="str">
        <f t="shared" si="521"/>
        <v>0</v>
      </c>
      <c r="CR387" s="391" t="str">
        <f t="shared" si="522"/>
        <v>0</v>
      </c>
      <c r="CS387" s="405">
        <f t="shared" si="523"/>
        <v>0</v>
      </c>
      <c r="CT387" s="405" t="str">
        <f t="shared" si="524"/>
        <v>0m0</v>
      </c>
      <c r="CU387" s="405">
        <f t="shared" si="525"/>
        <v>0</v>
      </c>
      <c r="CV387" s="405">
        <f t="shared" si="526"/>
        <v>0</v>
      </c>
      <c r="CW387" s="405">
        <f t="shared" si="527"/>
        <v>0</v>
      </c>
      <c r="CX387" s="405">
        <f t="shared" si="528"/>
        <v>0</v>
      </c>
      <c r="CY387" s="405">
        <f t="shared" si="529"/>
        <v>0</v>
      </c>
      <c r="CZ387" s="405" t="str">
        <f t="shared" si="530"/>
        <v/>
      </c>
      <c r="DA387" s="405" t="str">
        <f t="shared" si="531"/>
        <v/>
      </c>
      <c r="DB387" s="405" t="str">
        <f t="shared" si="532"/>
        <v/>
      </c>
      <c r="DC387" s="405" t="str">
        <f t="shared" si="533"/>
        <v/>
      </c>
      <c r="DD387" s="405" t="str">
        <f t="shared" si="534"/>
        <v/>
      </c>
      <c r="DE387" s="405"/>
      <c r="DG387" s="405" t="str">
        <f t="shared" si="535"/>
        <v/>
      </c>
      <c r="DH387" s="405" t="str">
        <f t="shared" si="536"/>
        <v/>
      </c>
      <c r="DI387" s="405">
        <f t="shared" si="537"/>
        <v>0</v>
      </c>
      <c r="DJ387" s="405" t="str">
        <f t="shared" si="538"/>
        <v/>
      </c>
      <c r="DK387" s="405" t="str">
        <f t="shared" si="539"/>
        <v/>
      </c>
      <c r="DL387" s="405" t="str">
        <f t="shared" si="540"/>
        <v/>
      </c>
      <c r="DM387" s="405" t="str">
        <f t="shared" si="541"/>
        <v/>
      </c>
      <c r="DN387" s="405" t="str">
        <f t="shared" si="542"/>
        <v/>
      </c>
      <c r="DO387" s="405" t="str">
        <f t="shared" si="543"/>
        <v/>
      </c>
      <c r="DS387" s="386">
        <f t="shared" si="546"/>
        <v>0</v>
      </c>
      <c r="DT387" s="386">
        <f t="shared" si="544"/>
        <v>0</v>
      </c>
      <c r="DU387" s="404">
        <f t="shared" si="545"/>
        <v>0</v>
      </c>
    </row>
    <row r="388" spans="1:125" s="404" customFormat="1" ht="18" hidden="1" customHeight="1">
      <c r="A388" s="140" t="str">
        <f t="shared" si="469"/>
        <v/>
      </c>
      <c r="B388" s="153"/>
      <c r="C388" s="31" t="str">
        <f>IF(B388="","",VLOOKUP(B388,学連登録!$C$2:$G$3000,2,FALSE))</f>
        <v/>
      </c>
      <c r="D388" s="32" t="str">
        <f>IF(B388="","",VLOOKUP(B388,学連登録!$C$2:$G$3000,3,FALSE))</f>
        <v/>
      </c>
      <c r="E388" s="33" t="str">
        <f>IF(B388="","",VLOOKUP(B388,学連登録!$C$2:$G$3000,4,FALSE))</f>
        <v/>
      </c>
      <c r="F388" s="376" t="str">
        <f>IF(B388="","",VLOOKUP(B388,学連登録!$C$2:$I$3000,7,FALSE))</f>
        <v/>
      </c>
      <c r="G388" s="154"/>
      <c r="H388" s="915"/>
      <c r="I388" s="916"/>
      <c r="J388" s="155"/>
      <c r="K388" s="887"/>
      <c r="L388" s="888"/>
      <c r="M388" s="155"/>
      <c r="N388" s="881"/>
      <c r="O388" s="882"/>
      <c r="P388" s="154"/>
      <c r="Q388" s="887"/>
      <c r="R388" s="888"/>
      <c r="S388" s="154"/>
      <c r="T388" s="887"/>
      <c r="U388" s="888"/>
      <c r="V388" s="101" t="str">
        <f>IF(B388="","",VLOOKUP(B388,学連登録!$C$2:$H$3000,6,FALSE))</f>
        <v/>
      </c>
      <c r="W388" s="370"/>
      <c r="X388" s="152"/>
      <c r="Y388" s="116" t="str">
        <f t="shared" si="547"/>
        <v/>
      </c>
      <c r="Z388" s="97" t="str">
        <f>IF(G388="","",VLOOKUP(G388,種目名!$O$5:$T$104,3,0))</f>
        <v/>
      </c>
      <c r="AA388" s="98" t="str">
        <f>IF(J388="","",VLOOKUP(J388,種目名!$O$5:$T$104,3,0))</f>
        <v/>
      </c>
      <c r="AB388" s="117" t="str">
        <f>IF(M388="","",VLOOKUP(M388,種目名!$O$5:$T$104,3,0))</f>
        <v/>
      </c>
      <c r="AC388" s="117" t="str">
        <f>IF(P388="","",VLOOKUP(AF388,種目名!$O$5:$T$104,3,0))</f>
        <v/>
      </c>
      <c r="AD388" s="118" t="str">
        <f>IF(S388="","",VLOOKUP(AI388,種目名!$O$5:$T$104,3,0))</f>
        <v/>
      </c>
      <c r="AE388" s="115">
        <f t="shared" si="548"/>
        <v>0</v>
      </c>
      <c r="AF388" s="152" t="str">
        <f t="shared" si="549"/>
        <v/>
      </c>
      <c r="AG388" s="152" t="str">
        <f t="shared" si="550"/>
        <v/>
      </c>
      <c r="AH388" s="115">
        <f t="shared" si="551"/>
        <v>0</v>
      </c>
      <c r="AI388" s="152" t="str">
        <f t="shared" si="552"/>
        <v/>
      </c>
      <c r="AJ388" s="152" t="str">
        <f t="shared" si="553"/>
        <v/>
      </c>
      <c r="AK388" s="383"/>
      <c r="AL388" s="166">
        <f t="shared" si="470"/>
        <v>0</v>
      </c>
      <c r="AM388" s="392">
        <f t="shared" si="471"/>
        <v>0</v>
      </c>
      <c r="AN388" s="392">
        <f>COUNTIF($B$12:B388,B388)</f>
        <v>0</v>
      </c>
      <c r="AO388" s="392"/>
      <c r="AP388" s="392" t="str">
        <f t="shared" si="472"/>
        <v/>
      </c>
      <c r="AQ388" s="392" t="str">
        <f t="shared" si="473"/>
        <v/>
      </c>
      <c r="AR388" s="392" t="str">
        <f t="shared" si="474"/>
        <v/>
      </c>
      <c r="AS388" s="392" t="str">
        <f t="shared" si="475"/>
        <v/>
      </c>
      <c r="AT388" s="392">
        <f t="shared" si="476"/>
        <v>0</v>
      </c>
      <c r="AU388" s="392" t="str">
        <f t="shared" si="477"/>
        <v/>
      </c>
      <c r="AV388" s="392" t="str">
        <f t="shared" si="478"/>
        <v/>
      </c>
      <c r="AW388" s="392" t="str">
        <f t="shared" si="479"/>
        <v/>
      </c>
      <c r="AX388" s="392" t="str">
        <f t="shared" si="480"/>
        <v/>
      </c>
      <c r="AY388" s="392" t="str">
        <f t="shared" si="481"/>
        <v/>
      </c>
      <c r="AZ388" s="392" t="str">
        <f t="shared" si="482"/>
        <v/>
      </c>
      <c r="BA388" s="392" t="str">
        <f t="shared" si="483"/>
        <v/>
      </c>
      <c r="BB388" s="392" t="str">
        <f t="shared" si="484"/>
        <v/>
      </c>
      <c r="BC388" s="392" t="str">
        <f t="shared" si="485"/>
        <v/>
      </c>
      <c r="BD388" s="396" t="str">
        <f t="shared" si="486"/>
        <v/>
      </c>
      <c r="BE388" s="386">
        <f t="shared" si="487"/>
        <v>0</v>
      </c>
      <c r="BF388" s="152"/>
      <c r="BG388" s="392">
        <f t="shared" si="488"/>
        <v>0</v>
      </c>
      <c r="BH388" s="392">
        <f t="shared" si="489"/>
        <v>0</v>
      </c>
      <c r="BI388" s="405">
        <f t="shared" si="490"/>
        <v>0</v>
      </c>
      <c r="BJ388" s="406">
        <f t="shared" si="466"/>
        <v>0</v>
      </c>
      <c r="BK388" s="391" t="str">
        <f t="shared" si="467"/>
        <v>0</v>
      </c>
      <c r="BL388" s="391" t="str">
        <f t="shared" si="468"/>
        <v>0</v>
      </c>
      <c r="BM388" s="405">
        <f t="shared" si="491"/>
        <v>0</v>
      </c>
      <c r="BN388" s="405" t="str">
        <f t="shared" si="492"/>
        <v>0m0</v>
      </c>
      <c r="BO388" s="392">
        <f t="shared" si="493"/>
        <v>0</v>
      </c>
      <c r="BP388" s="392">
        <f t="shared" si="494"/>
        <v>0</v>
      </c>
      <c r="BQ388" s="405">
        <f t="shared" si="495"/>
        <v>0</v>
      </c>
      <c r="BR388" s="406">
        <f t="shared" si="496"/>
        <v>0</v>
      </c>
      <c r="BS388" s="391" t="str">
        <f t="shared" si="497"/>
        <v>0</v>
      </c>
      <c r="BT388" s="391" t="str">
        <f t="shared" si="498"/>
        <v>0</v>
      </c>
      <c r="BU388" s="405">
        <f t="shared" si="499"/>
        <v>0</v>
      </c>
      <c r="BV388" s="405" t="str">
        <f t="shared" si="500"/>
        <v>0m0</v>
      </c>
      <c r="BW388" s="392">
        <f t="shared" si="501"/>
        <v>0</v>
      </c>
      <c r="BX388" s="392">
        <f t="shared" si="502"/>
        <v>0</v>
      </c>
      <c r="BY388" s="405">
        <f t="shared" si="503"/>
        <v>0</v>
      </c>
      <c r="BZ388" s="406">
        <f t="shared" si="504"/>
        <v>0</v>
      </c>
      <c r="CA388" s="391" t="str">
        <f t="shared" si="505"/>
        <v>0</v>
      </c>
      <c r="CB388" s="391" t="str">
        <f t="shared" si="506"/>
        <v>0</v>
      </c>
      <c r="CC388" s="405">
        <f t="shared" si="507"/>
        <v>0</v>
      </c>
      <c r="CD388" s="405" t="str">
        <f t="shared" si="508"/>
        <v>0m0</v>
      </c>
      <c r="CE388" s="392">
        <f t="shared" si="509"/>
        <v>0</v>
      </c>
      <c r="CF388" s="392">
        <f t="shared" si="510"/>
        <v>0</v>
      </c>
      <c r="CG388" s="405">
        <f t="shared" si="511"/>
        <v>0</v>
      </c>
      <c r="CH388" s="406">
        <f t="shared" si="512"/>
        <v>0</v>
      </c>
      <c r="CI388" s="391" t="str">
        <f t="shared" si="513"/>
        <v>0</v>
      </c>
      <c r="CJ388" s="391" t="str">
        <f t="shared" si="514"/>
        <v>0</v>
      </c>
      <c r="CK388" s="405">
        <f t="shared" si="515"/>
        <v>0</v>
      </c>
      <c r="CL388" s="405" t="str">
        <f t="shared" si="516"/>
        <v>0m0</v>
      </c>
      <c r="CM388" s="392">
        <f t="shared" si="517"/>
        <v>0</v>
      </c>
      <c r="CN388" s="392">
        <f t="shared" si="518"/>
        <v>0</v>
      </c>
      <c r="CO388" s="405">
        <f t="shared" si="519"/>
        <v>0</v>
      </c>
      <c r="CP388" s="406">
        <f t="shared" si="520"/>
        <v>0</v>
      </c>
      <c r="CQ388" s="391" t="str">
        <f t="shared" si="521"/>
        <v>0</v>
      </c>
      <c r="CR388" s="391" t="str">
        <f t="shared" si="522"/>
        <v>0</v>
      </c>
      <c r="CS388" s="405">
        <f t="shared" si="523"/>
        <v>0</v>
      </c>
      <c r="CT388" s="405" t="str">
        <f t="shared" si="524"/>
        <v>0m0</v>
      </c>
      <c r="CU388" s="405">
        <f t="shared" si="525"/>
        <v>0</v>
      </c>
      <c r="CV388" s="405">
        <f t="shared" si="526"/>
        <v>0</v>
      </c>
      <c r="CW388" s="405">
        <f t="shared" si="527"/>
        <v>0</v>
      </c>
      <c r="CX388" s="405">
        <f t="shared" si="528"/>
        <v>0</v>
      </c>
      <c r="CY388" s="405">
        <f t="shared" si="529"/>
        <v>0</v>
      </c>
      <c r="CZ388" s="405" t="str">
        <f t="shared" si="530"/>
        <v/>
      </c>
      <c r="DA388" s="405" t="str">
        <f t="shared" si="531"/>
        <v/>
      </c>
      <c r="DB388" s="405" t="str">
        <f t="shared" si="532"/>
        <v/>
      </c>
      <c r="DC388" s="405" t="str">
        <f t="shared" si="533"/>
        <v/>
      </c>
      <c r="DD388" s="405" t="str">
        <f t="shared" si="534"/>
        <v/>
      </c>
      <c r="DE388" s="405"/>
      <c r="DG388" s="405" t="str">
        <f t="shared" si="535"/>
        <v/>
      </c>
      <c r="DH388" s="405" t="str">
        <f t="shared" si="536"/>
        <v/>
      </c>
      <c r="DI388" s="405">
        <f t="shared" si="537"/>
        <v>0</v>
      </c>
      <c r="DJ388" s="405" t="str">
        <f t="shared" si="538"/>
        <v/>
      </c>
      <c r="DK388" s="405" t="str">
        <f t="shared" si="539"/>
        <v/>
      </c>
      <c r="DL388" s="405" t="str">
        <f t="shared" si="540"/>
        <v/>
      </c>
      <c r="DM388" s="405" t="str">
        <f t="shared" si="541"/>
        <v/>
      </c>
      <c r="DN388" s="405" t="str">
        <f t="shared" si="542"/>
        <v/>
      </c>
      <c r="DO388" s="405" t="str">
        <f t="shared" si="543"/>
        <v/>
      </c>
      <c r="DS388" s="386">
        <f t="shared" si="546"/>
        <v>0</v>
      </c>
      <c r="DT388" s="386">
        <f t="shared" si="544"/>
        <v>0</v>
      </c>
      <c r="DU388" s="404">
        <f t="shared" si="545"/>
        <v>0</v>
      </c>
    </row>
    <row r="389" spans="1:125" s="404" customFormat="1" ht="18" hidden="1" customHeight="1">
      <c r="A389" s="140" t="str">
        <f t="shared" si="469"/>
        <v/>
      </c>
      <c r="B389" s="153"/>
      <c r="C389" s="31" t="str">
        <f>IF(B389="","",VLOOKUP(B389,学連登録!$C$2:$G$3000,2,FALSE))</f>
        <v/>
      </c>
      <c r="D389" s="32" t="str">
        <f>IF(B389="","",VLOOKUP(B389,学連登録!$C$2:$G$3000,3,FALSE))</f>
        <v/>
      </c>
      <c r="E389" s="33" t="str">
        <f>IF(B389="","",VLOOKUP(B389,学連登録!$C$2:$G$3000,4,FALSE))</f>
        <v/>
      </c>
      <c r="F389" s="376" t="str">
        <f>IF(B389="","",VLOOKUP(B389,学連登録!$C$2:$I$3000,7,FALSE))</f>
        <v/>
      </c>
      <c r="G389" s="154"/>
      <c r="H389" s="915"/>
      <c r="I389" s="916"/>
      <c r="J389" s="155"/>
      <c r="K389" s="887"/>
      <c r="L389" s="888"/>
      <c r="M389" s="155"/>
      <c r="N389" s="881"/>
      <c r="O389" s="882"/>
      <c r="P389" s="154"/>
      <c r="Q389" s="887"/>
      <c r="R389" s="888"/>
      <c r="S389" s="154"/>
      <c r="T389" s="887"/>
      <c r="U389" s="888"/>
      <c r="V389" s="101" t="str">
        <f>IF(B389="","",VLOOKUP(B389,学連登録!$C$2:$H$3000,6,FALSE))</f>
        <v/>
      </c>
      <c r="W389" s="370"/>
      <c r="X389" s="152"/>
      <c r="Y389" s="116" t="str">
        <f t="shared" si="547"/>
        <v/>
      </c>
      <c r="Z389" s="97" t="str">
        <f>IF(G389="","",VLOOKUP(G389,種目名!$O$5:$T$104,3,0))</f>
        <v/>
      </c>
      <c r="AA389" s="98" t="str">
        <f>IF(J389="","",VLOOKUP(J389,種目名!$O$5:$T$104,3,0))</f>
        <v/>
      </c>
      <c r="AB389" s="117" t="str">
        <f>IF(M389="","",VLOOKUP(M389,種目名!$O$5:$T$104,3,0))</f>
        <v/>
      </c>
      <c r="AC389" s="117" t="str">
        <f>IF(P389="","",VLOOKUP(AF389,種目名!$O$5:$T$104,3,0))</f>
        <v/>
      </c>
      <c r="AD389" s="118" t="str">
        <f>IF(S389="","",VLOOKUP(AI389,種目名!$O$5:$T$104,3,0))</f>
        <v/>
      </c>
      <c r="AE389" s="115">
        <f t="shared" si="548"/>
        <v>0</v>
      </c>
      <c r="AF389" s="152" t="str">
        <f t="shared" si="549"/>
        <v/>
      </c>
      <c r="AG389" s="152" t="str">
        <f t="shared" si="550"/>
        <v/>
      </c>
      <c r="AH389" s="115">
        <f t="shared" si="551"/>
        <v>0</v>
      </c>
      <c r="AI389" s="152" t="str">
        <f t="shared" si="552"/>
        <v/>
      </c>
      <c r="AJ389" s="152" t="str">
        <f t="shared" si="553"/>
        <v/>
      </c>
      <c r="AK389" s="383"/>
      <c r="AL389" s="166">
        <f t="shared" si="470"/>
        <v>0</v>
      </c>
      <c r="AM389" s="392">
        <f t="shared" si="471"/>
        <v>0</v>
      </c>
      <c r="AN389" s="392">
        <f>COUNTIF($B$12:B389,B389)</f>
        <v>0</v>
      </c>
      <c r="AO389" s="392"/>
      <c r="AP389" s="392" t="str">
        <f t="shared" si="472"/>
        <v/>
      </c>
      <c r="AQ389" s="392" t="str">
        <f t="shared" si="473"/>
        <v/>
      </c>
      <c r="AR389" s="392" t="str">
        <f t="shared" si="474"/>
        <v/>
      </c>
      <c r="AS389" s="392" t="str">
        <f t="shared" si="475"/>
        <v/>
      </c>
      <c r="AT389" s="392">
        <f t="shared" si="476"/>
        <v>0</v>
      </c>
      <c r="AU389" s="392" t="str">
        <f t="shared" si="477"/>
        <v/>
      </c>
      <c r="AV389" s="392" t="str">
        <f t="shared" si="478"/>
        <v/>
      </c>
      <c r="AW389" s="392" t="str">
        <f t="shared" si="479"/>
        <v/>
      </c>
      <c r="AX389" s="392" t="str">
        <f t="shared" si="480"/>
        <v/>
      </c>
      <c r="AY389" s="392" t="str">
        <f t="shared" si="481"/>
        <v/>
      </c>
      <c r="AZ389" s="392" t="str">
        <f t="shared" si="482"/>
        <v/>
      </c>
      <c r="BA389" s="392" t="str">
        <f t="shared" si="483"/>
        <v/>
      </c>
      <c r="BB389" s="392" t="str">
        <f t="shared" si="484"/>
        <v/>
      </c>
      <c r="BC389" s="392" t="str">
        <f t="shared" si="485"/>
        <v/>
      </c>
      <c r="BD389" s="396" t="str">
        <f t="shared" si="486"/>
        <v/>
      </c>
      <c r="BE389" s="386">
        <f t="shared" si="487"/>
        <v>0</v>
      </c>
      <c r="BF389" s="152"/>
      <c r="BG389" s="392">
        <f t="shared" si="488"/>
        <v>0</v>
      </c>
      <c r="BH389" s="392">
        <f t="shared" si="489"/>
        <v>0</v>
      </c>
      <c r="BI389" s="405">
        <f t="shared" si="490"/>
        <v>0</v>
      </c>
      <c r="BJ389" s="406">
        <f t="shared" si="466"/>
        <v>0</v>
      </c>
      <c r="BK389" s="391" t="str">
        <f t="shared" si="467"/>
        <v>0</v>
      </c>
      <c r="BL389" s="391" t="str">
        <f t="shared" si="468"/>
        <v>0</v>
      </c>
      <c r="BM389" s="405">
        <f t="shared" si="491"/>
        <v>0</v>
      </c>
      <c r="BN389" s="405" t="str">
        <f t="shared" si="492"/>
        <v>0m0</v>
      </c>
      <c r="BO389" s="392">
        <f t="shared" si="493"/>
        <v>0</v>
      </c>
      <c r="BP389" s="392">
        <f t="shared" si="494"/>
        <v>0</v>
      </c>
      <c r="BQ389" s="405">
        <f t="shared" si="495"/>
        <v>0</v>
      </c>
      <c r="BR389" s="406">
        <f t="shared" si="496"/>
        <v>0</v>
      </c>
      <c r="BS389" s="391" t="str">
        <f t="shared" si="497"/>
        <v>0</v>
      </c>
      <c r="BT389" s="391" t="str">
        <f t="shared" si="498"/>
        <v>0</v>
      </c>
      <c r="BU389" s="405">
        <f t="shared" si="499"/>
        <v>0</v>
      </c>
      <c r="BV389" s="405" t="str">
        <f t="shared" si="500"/>
        <v>0m0</v>
      </c>
      <c r="BW389" s="392">
        <f t="shared" si="501"/>
        <v>0</v>
      </c>
      <c r="BX389" s="392">
        <f t="shared" si="502"/>
        <v>0</v>
      </c>
      <c r="BY389" s="405">
        <f t="shared" si="503"/>
        <v>0</v>
      </c>
      <c r="BZ389" s="406">
        <f t="shared" si="504"/>
        <v>0</v>
      </c>
      <c r="CA389" s="391" t="str">
        <f t="shared" si="505"/>
        <v>0</v>
      </c>
      <c r="CB389" s="391" t="str">
        <f t="shared" si="506"/>
        <v>0</v>
      </c>
      <c r="CC389" s="405">
        <f t="shared" si="507"/>
        <v>0</v>
      </c>
      <c r="CD389" s="405" t="str">
        <f t="shared" si="508"/>
        <v>0m0</v>
      </c>
      <c r="CE389" s="392">
        <f t="shared" si="509"/>
        <v>0</v>
      </c>
      <c r="CF389" s="392">
        <f t="shared" si="510"/>
        <v>0</v>
      </c>
      <c r="CG389" s="405">
        <f t="shared" si="511"/>
        <v>0</v>
      </c>
      <c r="CH389" s="406">
        <f t="shared" si="512"/>
        <v>0</v>
      </c>
      <c r="CI389" s="391" t="str">
        <f t="shared" si="513"/>
        <v>0</v>
      </c>
      <c r="CJ389" s="391" t="str">
        <f t="shared" si="514"/>
        <v>0</v>
      </c>
      <c r="CK389" s="405">
        <f t="shared" si="515"/>
        <v>0</v>
      </c>
      <c r="CL389" s="405" t="str">
        <f t="shared" si="516"/>
        <v>0m0</v>
      </c>
      <c r="CM389" s="392">
        <f t="shared" si="517"/>
        <v>0</v>
      </c>
      <c r="CN389" s="392">
        <f t="shared" si="518"/>
        <v>0</v>
      </c>
      <c r="CO389" s="405">
        <f t="shared" si="519"/>
        <v>0</v>
      </c>
      <c r="CP389" s="406">
        <f t="shared" si="520"/>
        <v>0</v>
      </c>
      <c r="CQ389" s="391" t="str">
        <f t="shared" si="521"/>
        <v>0</v>
      </c>
      <c r="CR389" s="391" t="str">
        <f t="shared" si="522"/>
        <v>0</v>
      </c>
      <c r="CS389" s="405">
        <f t="shared" si="523"/>
        <v>0</v>
      </c>
      <c r="CT389" s="405" t="str">
        <f t="shared" si="524"/>
        <v>0m0</v>
      </c>
      <c r="CU389" s="405">
        <f t="shared" si="525"/>
        <v>0</v>
      </c>
      <c r="CV389" s="405">
        <f t="shared" si="526"/>
        <v>0</v>
      </c>
      <c r="CW389" s="405">
        <f t="shared" si="527"/>
        <v>0</v>
      </c>
      <c r="CX389" s="405">
        <f t="shared" si="528"/>
        <v>0</v>
      </c>
      <c r="CY389" s="405">
        <f t="shared" si="529"/>
        <v>0</v>
      </c>
      <c r="CZ389" s="405" t="str">
        <f t="shared" si="530"/>
        <v/>
      </c>
      <c r="DA389" s="405" t="str">
        <f t="shared" si="531"/>
        <v/>
      </c>
      <c r="DB389" s="405" t="str">
        <f t="shared" si="532"/>
        <v/>
      </c>
      <c r="DC389" s="405" t="str">
        <f t="shared" si="533"/>
        <v/>
      </c>
      <c r="DD389" s="405" t="str">
        <f t="shared" si="534"/>
        <v/>
      </c>
      <c r="DE389" s="405"/>
      <c r="DG389" s="405" t="str">
        <f t="shared" si="535"/>
        <v/>
      </c>
      <c r="DH389" s="405" t="str">
        <f t="shared" si="536"/>
        <v/>
      </c>
      <c r="DI389" s="405">
        <f t="shared" si="537"/>
        <v>0</v>
      </c>
      <c r="DJ389" s="405" t="str">
        <f t="shared" si="538"/>
        <v/>
      </c>
      <c r="DK389" s="405" t="str">
        <f t="shared" si="539"/>
        <v/>
      </c>
      <c r="DL389" s="405" t="str">
        <f t="shared" si="540"/>
        <v/>
      </c>
      <c r="DM389" s="405" t="str">
        <f t="shared" si="541"/>
        <v/>
      </c>
      <c r="DN389" s="405" t="str">
        <f t="shared" si="542"/>
        <v/>
      </c>
      <c r="DO389" s="405" t="str">
        <f t="shared" si="543"/>
        <v/>
      </c>
      <c r="DS389" s="386">
        <f t="shared" si="546"/>
        <v>0</v>
      </c>
      <c r="DT389" s="386">
        <f t="shared" si="544"/>
        <v>0</v>
      </c>
      <c r="DU389" s="404">
        <f t="shared" si="545"/>
        <v>0</v>
      </c>
    </row>
    <row r="390" spans="1:125" s="404" customFormat="1" ht="18" hidden="1" customHeight="1">
      <c r="A390" s="140" t="str">
        <f t="shared" si="469"/>
        <v/>
      </c>
      <c r="B390" s="153"/>
      <c r="C390" s="31" t="str">
        <f>IF(B390="","",VLOOKUP(B390,学連登録!$C$2:$G$3000,2,FALSE))</f>
        <v/>
      </c>
      <c r="D390" s="32" t="str">
        <f>IF(B390="","",VLOOKUP(B390,学連登録!$C$2:$G$3000,3,FALSE))</f>
        <v/>
      </c>
      <c r="E390" s="33" t="str">
        <f>IF(B390="","",VLOOKUP(B390,学連登録!$C$2:$G$3000,4,FALSE))</f>
        <v/>
      </c>
      <c r="F390" s="376" t="str">
        <f>IF(B390="","",VLOOKUP(B390,学連登録!$C$2:$I$3000,7,FALSE))</f>
        <v/>
      </c>
      <c r="G390" s="154"/>
      <c r="H390" s="915"/>
      <c r="I390" s="916"/>
      <c r="J390" s="155"/>
      <c r="K390" s="887"/>
      <c r="L390" s="888"/>
      <c r="M390" s="155"/>
      <c r="N390" s="881"/>
      <c r="O390" s="882"/>
      <c r="P390" s="154"/>
      <c r="Q390" s="887"/>
      <c r="R390" s="888"/>
      <c r="S390" s="154"/>
      <c r="T390" s="887"/>
      <c r="U390" s="888"/>
      <c r="V390" s="101" t="str">
        <f>IF(B390="","",VLOOKUP(B390,学連登録!$C$2:$H$3000,6,FALSE))</f>
        <v/>
      </c>
      <c r="W390" s="370"/>
      <c r="X390" s="152"/>
      <c r="Y390" s="116" t="str">
        <f t="shared" si="547"/>
        <v/>
      </c>
      <c r="Z390" s="97" t="str">
        <f>IF(G390="","",VLOOKUP(G390,種目名!$O$5:$T$104,3,0))</f>
        <v/>
      </c>
      <c r="AA390" s="98" t="str">
        <f>IF(J390="","",VLOOKUP(J390,種目名!$O$5:$T$104,3,0))</f>
        <v/>
      </c>
      <c r="AB390" s="117" t="str">
        <f>IF(M390="","",VLOOKUP(M390,種目名!$O$5:$T$104,3,0))</f>
        <v/>
      </c>
      <c r="AC390" s="117" t="str">
        <f>IF(P390="","",VLOOKUP(AF390,種目名!$O$5:$T$104,3,0))</f>
        <v/>
      </c>
      <c r="AD390" s="118" t="str">
        <f>IF(S390="","",VLOOKUP(AI390,種目名!$O$5:$T$104,3,0))</f>
        <v/>
      </c>
      <c r="AE390" s="115">
        <f t="shared" si="548"/>
        <v>0</v>
      </c>
      <c r="AF390" s="152" t="str">
        <f t="shared" si="549"/>
        <v/>
      </c>
      <c r="AG390" s="152" t="str">
        <f t="shared" si="550"/>
        <v/>
      </c>
      <c r="AH390" s="115">
        <f t="shared" si="551"/>
        <v>0</v>
      </c>
      <c r="AI390" s="152" t="str">
        <f t="shared" si="552"/>
        <v/>
      </c>
      <c r="AJ390" s="152" t="str">
        <f t="shared" si="553"/>
        <v/>
      </c>
      <c r="AK390" s="383"/>
      <c r="AL390" s="166">
        <f t="shared" si="470"/>
        <v>0</v>
      </c>
      <c r="AM390" s="392">
        <f t="shared" si="471"/>
        <v>0</v>
      </c>
      <c r="AN390" s="392">
        <f>COUNTIF($B$12:B390,B390)</f>
        <v>0</v>
      </c>
      <c r="AO390" s="392"/>
      <c r="AP390" s="392" t="str">
        <f t="shared" si="472"/>
        <v/>
      </c>
      <c r="AQ390" s="392" t="str">
        <f t="shared" si="473"/>
        <v/>
      </c>
      <c r="AR390" s="392" t="str">
        <f t="shared" si="474"/>
        <v/>
      </c>
      <c r="AS390" s="392" t="str">
        <f t="shared" si="475"/>
        <v/>
      </c>
      <c r="AT390" s="392">
        <f t="shared" si="476"/>
        <v>0</v>
      </c>
      <c r="AU390" s="392" t="str">
        <f t="shared" si="477"/>
        <v/>
      </c>
      <c r="AV390" s="392" t="str">
        <f t="shared" si="478"/>
        <v/>
      </c>
      <c r="AW390" s="392" t="str">
        <f t="shared" si="479"/>
        <v/>
      </c>
      <c r="AX390" s="392" t="str">
        <f t="shared" si="480"/>
        <v/>
      </c>
      <c r="AY390" s="392" t="str">
        <f t="shared" si="481"/>
        <v/>
      </c>
      <c r="AZ390" s="392" t="str">
        <f t="shared" si="482"/>
        <v/>
      </c>
      <c r="BA390" s="392" t="str">
        <f t="shared" si="483"/>
        <v/>
      </c>
      <c r="BB390" s="392" t="str">
        <f t="shared" si="484"/>
        <v/>
      </c>
      <c r="BC390" s="392" t="str">
        <f t="shared" si="485"/>
        <v/>
      </c>
      <c r="BD390" s="396" t="str">
        <f t="shared" si="486"/>
        <v/>
      </c>
      <c r="BE390" s="386">
        <f t="shared" si="487"/>
        <v>0</v>
      </c>
      <c r="BF390" s="152"/>
      <c r="BG390" s="392">
        <f t="shared" si="488"/>
        <v>0</v>
      </c>
      <c r="BH390" s="392">
        <f t="shared" si="489"/>
        <v>0</v>
      </c>
      <c r="BI390" s="405">
        <f t="shared" si="490"/>
        <v>0</v>
      </c>
      <c r="BJ390" s="406">
        <f t="shared" si="466"/>
        <v>0</v>
      </c>
      <c r="BK390" s="391" t="str">
        <f t="shared" si="467"/>
        <v>0</v>
      </c>
      <c r="BL390" s="391" t="str">
        <f t="shared" si="468"/>
        <v>0</v>
      </c>
      <c r="BM390" s="405">
        <f t="shared" si="491"/>
        <v>0</v>
      </c>
      <c r="BN390" s="405" t="str">
        <f t="shared" si="492"/>
        <v>0m0</v>
      </c>
      <c r="BO390" s="392">
        <f t="shared" si="493"/>
        <v>0</v>
      </c>
      <c r="BP390" s="392">
        <f t="shared" si="494"/>
        <v>0</v>
      </c>
      <c r="BQ390" s="405">
        <f t="shared" si="495"/>
        <v>0</v>
      </c>
      <c r="BR390" s="406">
        <f t="shared" si="496"/>
        <v>0</v>
      </c>
      <c r="BS390" s="391" t="str">
        <f t="shared" si="497"/>
        <v>0</v>
      </c>
      <c r="BT390" s="391" t="str">
        <f t="shared" si="498"/>
        <v>0</v>
      </c>
      <c r="BU390" s="405">
        <f t="shared" si="499"/>
        <v>0</v>
      </c>
      <c r="BV390" s="405" t="str">
        <f t="shared" si="500"/>
        <v>0m0</v>
      </c>
      <c r="BW390" s="392">
        <f t="shared" si="501"/>
        <v>0</v>
      </c>
      <c r="BX390" s="392">
        <f t="shared" si="502"/>
        <v>0</v>
      </c>
      <c r="BY390" s="405">
        <f t="shared" si="503"/>
        <v>0</v>
      </c>
      <c r="BZ390" s="406">
        <f t="shared" si="504"/>
        <v>0</v>
      </c>
      <c r="CA390" s="391" t="str">
        <f t="shared" si="505"/>
        <v>0</v>
      </c>
      <c r="CB390" s="391" t="str">
        <f t="shared" si="506"/>
        <v>0</v>
      </c>
      <c r="CC390" s="405">
        <f t="shared" si="507"/>
        <v>0</v>
      </c>
      <c r="CD390" s="405" t="str">
        <f t="shared" si="508"/>
        <v>0m0</v>
      </c>
      <c r="CE390" s="392">
        <f t="shared" si="509"/>
        <v>0</v>
      </c>
      <c r="CF390" s="392">
        <f t="shared" si="510"/>
        <v>0</v>
      </c>
      <c r="CG390" s="405">
        <f t="shared" si="511"/>
        <v>0</v>
      </c>
      <c r="CH390" s="406">
        <f t="shared" si="512"/>
        <v>0</v>
      </c>
      <c r="CI390" s="391" t="str">
        <f t="shared" si="513"/>
        <v>0</v>
      </c>
      <c r="CJ390" s="391" t="str">
        <f t="shared" si="514"/>
        <v>0</v>
      </c>
      <c r="CK390" s="405">
        <f t="shared" si="515"/>
        <v>0</v>
      </c>
      <c r="CL390" s="405" t="str">
        <f t="shared" si="516"/>
        <v>0m0</v>
      </c>
      <c r="CM390" s="392">
        <f t="shared" si="517"/>
        <v>0</v>
      </c>
      <c r="CN390" s="392">
        <f t="shared" si="518"/>
        <v>0</v>
      </c>
      <c r="CO390" s="405">
        <f t="shared" si="519"/>
        <v>0</v>
      </c>
      <c r="CP390" s="406">
        <f t="shared" si="520"/>
        <v>0</v>
      </c>
      <c r="CQ390" s="391" t="str">
        <f t="shared" si="521"/>
        <v>0</v>
      </c>
      <c r="CR390" s="391" t="str">
        <f t="shared" si="522"/>
        <v>0</v>
      </c>
      <c r="CS390" s="405">
        <f t="shared" si="523"/>
        <v>0</v>
      </c>
      <c r="CT390" s="405" t="str">
        <f t="shared" si="524"/>
        <v>0m0</v>
      </c>
      <c r="CU390" s="405">
        <f t="shared" si="525"/>
        <v>0</v>
      </c>
      <c r="CV390" s="405">
        <f t="shared" si="526"/>
        <v>0</v>
      </c>
      <c r="CW390" s="405">
        <f t="shared" si="527"/>
        <v>0</v>
      </c>
      <c r="CX390" s="405">
        <f t="shared" si="528"/>
        <v>0</v>
      </c>
      <c r="CY390" s="405">
        <f t="shared" si="529"/>
        <v>0</v>
      </c>
      <c r="CZ390" s="405" t="str">
        <f t="shared" si="530"/>
        <v/>
      </c>
      <c r="DA390" s="405" t="str">
        <f t="shared" si="531"/>
        <v/>
      </c>
      <c r="DB390" s="405" t="str">
        <f t="shared" si="532"/>
        <v/>
      </c>
      <c r="DC390" s="405" t="str">
        <f t="shared" si="533"/>
        <v/>
      </c>
      <c r="DD390" s="405" t="str">
        <f t="shared" si="534"/>
        <v/>
      </c>
      <c r="DE390" s="405"/>
      <c r="DG390" s="405" t="str">
        <f t="shared" si="535"/>
        <v/>
      </c>
      <c r="DH390" s="405" t="str">
        <f t="shared" si="536"/>
        <v/>
      </c>
      <c r="DI390" s="405">
        <f t="shared" si="537"/>
        <v>0</v>
      </c>
      <c r="DJ390" s="405" t="str">
        <f t="shared" si="538"/>
        <v/>
      </c>
      <c r="DK390" s="405" t="str">
        <f t="shared" si="539"/>
        <v/>
      </c>
      <c r="DL390" s="405" t="str">
        <f t="shared" si="540"/>
        <v/>
      </c>
      <c r="DM390" s="405" t="str">
        <f t="shared" si="541"/>
        <v/>
      </c>
      <c r="DN390" s="405" t="str">
        <f t="shared" si="542"/>
        <v/>
      </c>
      <c r="DO390" s="405" t="str">
        <f t="shared" si="543"/>
        <v/>
      </c>
      <c r="DS390" s="386">
        <f t="shared" si="546"/>
        <v>0</v>
      </c>
      <c r="DT390" s="386">
        <f t="shared" si="544"/>
        <v>0</v>
      </c>
      <c r="DU390" s="404">
        <f t="shared" si="545"/>
        <v>0</v>
      </c>
    </row>
    <row r="391" spans="1:125" s="404" customFormat="1" ht="18" hidden="1" customHeight="1">
      <c r="A391" s="140" t="str">
        <f t="shared" si="469"/>
        <v/>
      </c>
      <c r="B391" s="153"/>
      <c r="C391" s="31" t="str">
        <f>IF(B391="","",VLOOKUP(B391,学連登録!$C$2:$G$3000,2,FALSE))</f>
        <v/>
      </c>
      <c r="D391" s="32" t="str">
        <f>IF(B391="","",VLOOKUP(B391,学連登録!$C$2:$G$3000,3,FALSE))</f>
        <v/>
      </c>
      <c r="E391" s="33" t="str">
        <f>IF(B391="","",VLOOKUP(B391,学連登録!$C$2:$G$3000,4,FALSE))</f>
        <v/>
      </c>
      <c r="F391" s="376" t="str">
        <f>IF(B391="","",VLOOKUP(B391,学連登録!$C$2:$I$3000,7,FALSE))</f>
        <v/>
      </c>
      <c r="G391" s="154"/>
      <c r="H391" s="915"/>
      <c r="I391" s="916"/>
      <c r="J391" s="155"/>
      <c r="K391" s="887"/>
      <c r="L391" s="888"/>
      <c r="M391" s="155"/>
      <c r="N391" s="881"/>
      <c r="O391" s="882"/>
      <c r="P391" s="154"/>
      <c r="Q391" s="887"/>
      <c r="R391" s="888"/>
      <c r="S391" s="154"/>
      <c r="T391" s="887"/>
      <c r="U391" s="888"/>
      <c r="V391" s="101" t="str">
        <f>IF(B391="","",VLOOKUP(B391,学連登録!$C$2:$H$3000,6,FALSE))</f>
        <v/>
      </c>
      <c r="W391" s="370"/>
      <c r="X391" s="152"/>
      <c r="Y391" s="116" t="str">
        <f t="shared" si="547"/>
        <v/>
      </c>
      <c r="Z391" s="97" t="str">
        <f>IF(G391="","",VLOOKUP(G391,種目名!$O$5:$T$104,3,0))</f>
        <v/>
      </c>
      <c r="AA391" s="98" t="str">
        <f>IF(J391="","",VLOOKUP(J391,種目名!$O$5:$T$104,3,0))</f>
        <v/>
      </c>
      <c r="AB391" s="117" t="str">
        <f>IF(M391="","",VLOOKUP(M391,種目名!$O$5:$T$104,3,0))</f>
        <v/>
      </c>
      <c r="AC391" s="117" t="str">
        <f>IF(P391="","",VLOOKUP(AF391,種目名!$O$5:$T$104,3,0))</f>
        <v/>
      </c>
      <c r="AD391" s="118" t="str">
        <f>IF(S391="","",VLOOKUP(AI391,種目名!$O$5:$T$104,3,0))</f>
        <v/>
      </c>
      <c r="AE391" s="115">
        <f t="shared" si="548"/>
        <v>0</v>
      </c>
      <c r="AF391" s="152" t="str">
        <f t="shared" si="549"/>
        <v/>
      </c>
      <c r="AG391" s="152" t="str">
        <f t="shared" si="550"/>
        <v/>
      </c>
      <c r="AH391" s="115">
        <f t="shared" si="551"/>
        <v>0</v>
      </c>
      <c r="AI391" s="152" t="str">
        <f t="shared" si="552"/>
        <v/>
      </c>
      <c r="AJ391" s="152" t="str">
        <f t="shared" si="553"/>
        <v/>
      </c>
      <c r="AK391" s="383"/>
      <c r="AL391" s="166">
        <f t="shared" si="470"/>
        <v>0</v>
      </c>
      <c r="AM391" s="392">
        <f t="shared" si="471"/>
        <v>0</v>
      </c>
      <c r="AN391" s="392">
        <f>COUNTIF($B$12:B391,B391)</f>
        <v>0</v>
      </c>
      <c r="AO391" s="392"/>
      <c r="AP391" s="392" t="str">
        <f t="shared" si="472"/>
        <v/>
      </c>
      <c r="AQ391" s="392" t="str">
        <f t="shared" si="473"/>
        <v/>
      </c>
      <c r="AR391" s="392" t="str">
        <f t="shared" si="474"/>
        <v/>
      </c>
      <c r="AS391" s="392" t="str">
        <f t="shared" si="475"/>
        <v/>
      </c>
      <c r="AT391" s="392">
        <f t="shared" si="476"/>
        <v>0</v>
      </c>
      <c r="AU391" s="392" t="str">
        <f t="shared" si="477"/>
        <v/>
      </c>
      <c r="AV391" s="392" t="str">
        <f t="shared" si="478"/>
        <v/>
      </c>
      <c r="AW391" s="392" t="str">
        <f t="shared" si="479"/>
        <v/>
      </c>
      <c r="AX391" s="392" t="str">
        <f t="shared" si="480"/>
        <v/>
      </c>
      <c r="AY391" s="392" t="str">
        <f t="shared" si="481"/>
        <v/>
      </c>
      <c r="AZ391" s="392" t="str">
        <f t="shared" si="482"/>
        <v/>
      </c>
      <c r="BA391" s="392" t="str">
        <f t="shared" si="483"/>
        <v/>
      </c>
      <c r="BB391" s="392" t="str">
        <f t="shared" si="484"/>
        <v/>
      </c>
      <c r="BC391" s="392" t="str">
        <f t="shared" si="485"/>
        <v/>
      </c>
      <c r="BD391" s="396" t="str">
        <f t="shared" si="486"/>
        <v/>
      </c>
      <c r="BE391" s="386">
        <f t="shared" si="487"/>
        <v>0</v>
      </c>
      <c r="BF391" s="152"/>
      <c r="BG391" s="392">
        <f t="shared" si="488"/>
        <v>0</v>
      </c>
      <c r="BH391" s="392">
        <f t="shared" si="489"/>
        <v>0</v>
      </c>
      <c r="BI391" s="405">
        <f t="shared" si="490"/>
        <v>0</v>
      </c>
      <c r="BJ391" s="406">
        <f t="shared" si="466"/>
        <v>0</v>
      </c>
      <c r="BK391" s="391" t="str">
        <f t="shared" si="467"/>
        <v>0</v>
      </c>
      <c r="BL391" s="391" t="str">
        <f t="shared" si="468"/>
        <v>0</v>
      </c>
      <c r="BM391" s="405">
        <f t="shared" si="491"/>
        <v>0</v>
      </c>
      <c r="BN391" s="405" t="str">
        <f t="shared" si="492"/>
        <v>0m0</v>
      </c>
      <c r="BO391" s="392">
        <f t="shared" si="493"/>
        <v>0</v>
      </c>
      <c r="BP391" s="392">
        <f t="shared" si="494"/>
        <v>0</v>
      </c>
      <c r="BQ391" s="405">
        <f t="shared" si="495"/>
        <v>0</v>
      </c>
      <c r="BR391" s="406">
        <f t="shared" si="496"/>
        <v>0</v>
      </c>
      <c r="BS391" s="391" t="str">
        <f t="shared" si="497"/>
        <v>0</v>
      </c>
      <c r="BT391" s="391" t="str">
        <f t="shared" si="498"/>
        <v>0</v>
      </c>
      <c r="BU391" s="405">
        <f t="shared" si="499"/>
        <v>0</v>
      </c>
      <c r="BV391" s="405" t="str">
        <f t="shared" si="500"/>
        <v>0m0</v>
      </c>
      <c r="BW391" s="392">
        <f t="shared" si="501"/>
        <v>0</v>
      </c>
      <c r="BX391" s="392">
        <f t="shared" si="502"/>
        <v>0</v>
      </c>
      <c r="BY391" s="405">
        <f t="shared" si="503"/>
        <v>0</v>
      </c>
      <c r="BZ391" s="406">
        <f t="shared" si="504"/>
        <v>0</v>
      </c>
      <c r="CA391" s="391" t="str">
        <f t="shared" si="505"/>
        <v>0</v>
      </c>
      <c r="CB391" s="391" t="str">
        <f t="shared" si="506"/>
        <v>0</v>
      </c>
      <c r="CC391" s="405">
        <f t="shared" si="507"/>
        <v>0</v>
      </c>
      <c r="CD391" s="405" t="str">
        <f t="shared" si="508"/>
        <v>0m0</v>
      </c>
      <c r="CE391" s="392">
        <f t="shared" si="509"/>
        <v>0</v>
      </c>
      <c r="CF391" s="392">
        <f t="shared" si="510"/>
        <v>0</v>
      </c>
      <c r="CG391" s="405">
        <f t="shared" si="511"/>
        <v>0</v>
      </c>
      <c r="CH391" s="406">
        <f t="shared" si="512"/>
        <v>0</v>
      </c>
      <c r="CI391" s="391" t="str">
        <f t="shared" si="513"/>
        <v>0</v>
      </c>
      <c r="CJ391" s="391" t="str">
        <f t="shared" si="514"/>
        <v>0</v>
      </c>
      <c r="CK391" s="405">
        <f t="shared" si="515"/>
        <v>0</v>
      </c>
      <c r="CL391" s="405" t="str">
        <f t="shared" si="516"/>
        <v>0m0</v>
      </c>
      <c r="CM391" s="392">
        <f t="shared" si="517"/>
        <v>0</v>
      </c>
      <c r="CN391" s="392">
        <f t="shared" si="518"/>
        <v>0</v>
      </c>
      <c r="CO391" s="405">
        <f t="shared" si="519"/>
        <v>0</v>
      </c>
      <c r="CP391" s="406">
        <f t="shared" si="520"/>
        <v>0</v>
      </c>
      <c r="CQ391" s="391" t="str">
        <f t="shared" si="521"/>
        <v>0</v>
      </c>
      <c r="CR391" s="391" t="str">
        <f t="shared" si="522"/>
        <v>0</v>
      </c>
      <c r="CS391" s="405">
        <f t="shared" si="523"/>
        <v>0</v>
      </c>
      <c r="CT391" s="405" t="str">
        <f t="shared" si="524"/>
        <v>0m0</v>
      </c>
      <c r="CU391" s="405">
        <f t="shared" si="525"/>
        <v>0</v>
      </c>
      <c r="CV391" s="405">
        <f t="shared" si="526"/>
        <v>0</v>
      </c>
      <c r="CW391" s="405">
        <f t="shared" si="527"/>
        <v>0</v>
      </c>
      <c r="CX391" s="405">
        <f t="shared" si="528"/>
        <v>0</v>
      </c>
      <c r="CY391" s="405">
        <f t="shared" si="529"/>
        <v>0</v>
      </c>
      <c r="CZ391" s="405" t="str">
        <f t="shared" si="530"/>
        <v/>
      </c>
      <c r="DA391" s="405" t="str">
        <f t="shared" si="531"/>
        <v/>
      </c>
      <c r="DB391" s="405" t="str">
        <f t="shared" si="532"/>
        <v/>
      </c>
      <c r="DC391" s="405" t="str">
        <f t="shared" si="533"/>
        <v/>
      </c>
      <c r="DD391" s="405" t="str">
        <f t="shared" si="534"/>
        <v/>
      </c>
      <c r="DE391" s="405"/>
      <c r="DG391" s="405" t="str">
        <f t="shared" si="535"/>
        <v/>
      </c>
      <c r="DH391" s="405" t="str">
        <f t="shared" si="536"/>
        <v/>
      </c>
      <c r="DI391" s="405">
        <f t="shared" si="537"/>
        <v>0</v>
      </c>
      <c r="DJ391" s="405" t="str">
        <f t="shared" si="538"/>
        <v/>
      </c>
      <c r="DK391" s="405" t="str">
        <f t="shared" si="539"/>
        <v/>
      </c>
      <c r="DL391" s="405" t="str">
        <f t="shared" si="540"/>
        <v/>
      </c>
      <c r="DM391" s="405" t="str">
        <f t="shared" si="541"/>
        <v/>
      </c>
      <c r="DN391" s="405" t="str">
        <f t="shared" si="542"/>
        <v/>
      </c>
      <c r="DO391" s="405" t="str">
        <f t="shared" si="543"/>
        <v/>
      </c>
      <c r="DS391" s="386">
        <f t="shared" si="546"/>
        <v>0</v>
      </c>
      <c r="DT391" s="386">
        <f t="shared" si="544"/>
        <v>0</v>
      </c>
      <c r="DU391" s="404">
        <f t="shared" si="545"/>
        <v>0</v>
      </c>
    </row>
    <row r="392" spans="1:125" s="404" customFormat="1" ht="18" hidden="1" customHeight="1">
      <c r="A392" s="140" t="str">
        <f t="shared" si="469"/>
        <v/>
      </c>
      <c r="B392" s="153"/>
      <c r="C392" s="31" t="str">
        <f>IF(B392="","",VLOOKUP(B392,学連登録!$C$2:$G$3000,2,FALSE))</f>
        <v/>
      </c>
      <c r="D392" s="32" t="str">
        <f>IF(B392="","",VLOOKUP(B392,学連登録!$C$2:$G$3000,3,FALSE))</f>
        <v/>
      </c>
      <c r="E392" s="33" t="str">
        <f>IF(B392="","",VLOOKUP(B392,学連登録!$C$2:$G$3000,4,FALSE))</f>
        <v/>
      </c>
      <c r="F392" s="376" t="str">
        <f>IF(B392="","",VLOOKUP(B392,学連登録!$C$2:$I$3000,7,FALSE))</f>
        <v/>
      </c>
      <c r="G392" s="154"/>
      <c r="H392" s="915"/>
      <c r="I392" s="916"/>
      <c r="J392" s="155"/>
      <c r="K392" s="887"/>
      <c r="L392" s="888"/>
      <c r="M392" s="155"/>
      <c r="N392" s="881"/>
      <c r="O392" s="882"/>
      <c r="P392" s="154"/>
      <c r="Q392" s="887"/>
      <c r="R392" s="888"/>
      <c r="S392" s="154"/>
      <c r="T392" s="887"/>
      <c r="U392" s="888"/>
      <c r="V392" s="101" t="str">
        <f>IF(B392="","",VLOOKUP(B392,学連登録!$C$2:$H$3000,6,FALSE))</f>
        <v/>
      </c>
      <c r="W392" s="370"/>
      <c r="X392" s="152"/>
      <c r="Y392" s="116" t="str">
        <f t="shared" si="547"/>
        <v/>
      </c>
      <c r="Z392" s="97" t="str">
        <f>IF(G392="","",VLOOKUP(G392,種目名!$O$5:$T$104,3,0))</f>
        <v/>
      </c>
      <c r="AA392" s="98" t="str">
        <f>IF(J392="","",VLOOKUP(J392,種目名!$O$5:$T$104,3,0))</f>
        <v/>
      </c>
      <c r="AB392" s="117" t="str">
        <f>IF(M392="","",VLOOKUP(M392,種目名!$O$5:$T$104,3,0))</f>
        <v/>
      </c>
      <c r="AC392" s="117" t="str">
        <f>IF(P392="","",VLOOKUP(AF392,種目名!$O$5:$T$104,3,0))</f>
        <v/>
      </c>
      <c r="AD392" s="118" t="str">
        <f>IF(S392="","",VLOOKUP(AI392,種目名!$O$5:$T$104,3,0))</f>
        <v/>
      </c>
      <c r="AE392" s="115">
        <f t="shared" si="548"/>
        <v>0</v>
      </c>
      <c r="AF392" s="152" t="str">
        <f t="shared" si="549"/>
        <v/>
      </c>
      <c r="AG392" s="152" t="str">
        <f t="shared" si="550"/>
        <v/>
      </c>
      <c r="AH392" s="115">
        <f t="shared" si="551"/>
        <v>0</v>
      </c>
      <c r="AI392" s="152" t="str">
        <f t="shared" si="552"/>
        <v/>
      </c>
      <c r="AJ392" s="152" t="str">
        <f t="shared" si="553"/>
        <v/>
      </c>
      <c r="AK392" s="383"/>
      <c r="AL392" s="166">
        <f t="shared" si="470"/>
        <v>0</v>
      </c>
      <c r="AM392" s="392">
        <f t="shared" si="471"/>
        <v>0</v>
      </c>
      <c r="AN392" s="392">
        <f>COUNTIF($B$12:B392,B392)</f>
        <v>0</v>
      </c>
      <c r="AO392" s="392"/>
      <c r="AP392" s="392" t="str">
        <f t="shared" si="472"/>
        <v/>
      </c>
      <c r="AQ392" s="392" t="str">
        <f t="shared" si="473"/>
        <v/>
      </c>
      <c r="AR392" s="392" t="str">
        <f t="shared" si="474"/>
        <v/>
      </c>
      <c r="AS392" s="392" t="str">
        <f t="shared" si="475"/>
        <v/>
      </c>
      <c r="AT392" s="392">
        <f t="shared" si="476"/>
        <v>0</v>
      </c>
      <c r="AU392" s="392" t="str">
        <f t="shared" si="477"/>
        <v/>
      </c>
      <c r="AV392" s="392" t="str">
        <f t="shared" si="478"/>
        <v/>
      </c>
      <c r="AW392" s="392" t="str">
        <f t="shared" si="479"/>
        <v/>
      </c>
      <c r="AX392" s="392" t="str">
        <f t="shared" si="480"/>
        <v/>
      </c>
      <c r="AY392" s="392" t="str">
        <f t="shared" si="481"/>
        <v/>
      </c>
      <c r="AZ392" s="392" t="str">
        <f t="shared" si="482"/>
        <v/>
      </c>
      <c r="BA392" s="392" t="str">
        <f t="shared" si="483"/>
        <v/>
      </c>
      <c r="BB392" s="392" t="str">
        <f t="shared" si="484"/>
        <v/>
      </c>
      <c r="BC392" s="392" t="str">
        <f t="shared" si="485"/>
        <v/>
      </c>
      <c r="BD392" s="396" t="str">
        <f t="shared" si="486"/>
        <v/>
      </c>
      <c r="BE392" s="386">
        <f t="shared" si="487"/>
        <v>0</v>
      </c>
      <c r="BF392" s="152"/>
      <c r="BG392" s="392">
        <f t="shared" si="488"/>
        <v>0</v>
      </c>
      <c r="BH392" s="392">
        <f t="shared" si="489"/>
        <v>0</v>
      </c>
      <c r="BI392" s="405">
        <f t="shared" si="490"/>
        <v>0</v>
      </c>
      <c r="BJ392" s="406">
        <f t="shared" si="466"/>
        <v>0</v>
      </c>
      <c r="BK392" s="391" t="str">
        <f t="shared" si="467"/>
        <v>0</v>
      </c>
      <c r="BL392" s="391" t="str">
        <f t="shared" si="468"/>
        <v>0</v>
      </c>
      <c r="BM392" s="405">
        <f t="shared" si="491"/>
        <v>0</v>
      </c>
      <c r="BN392" s="405" t="str">
        <f t="shared" si="492"/>
        <v>0m0</v>
      </c>
      <c r="BO392" s="392">
        <f t="shared" si="493"/>
        <v>0</v>
      </c>
      <c r="BP392" s="392">
        <f t="shared" si="494"/>
        <v>0</v>
      </c>
      <c r="BQ392" s="405">
        <f t="shared" si="495"/>
        <v>0</v>
      </c>
      <c r="BR392" s="406">
        <f t="shared" si="496"/>
        <v>0</v>
      </c>
      <c r="BS392" s="391" t="str">
        <f t="shared" si="497"/>
        <v>0</v>
      </c>
      <c r="BT392" s="391" t="str">
        <f t="shared" si="498"/>
        <v>0</v>
      </c>
      <c r="BU392" s="405">
        <f t="shared" si="499"/>
        <v>0</v>
      </c>
      <c r="BV392" s="405" t="str">
        <f t="shared" si="500"/>
        <v>0m0</v>
      </c>
      <c r="BW392" s="392">
        <f t="shared" si="501"/>
        <v>0</v>
      </c>
      <c r="BX392" s="392">
        <f t="shared" si="502"/>
        <v>0</v>
      </c>
      <c r="BY392" s="405">
        <f t="shared" si="503"/>
        <v>0</v>
      </c>
      <c r="BZ392" s="406">
        <f t="shared" si="504"/>
        <v>0</v>
      </c>
      <c r="CA392" s="391" t="str">
        <f t="shared" si="505"/>
        <v>0</v>
      </c>
      <c r="CB392" s="391" t="str">
        <f t="shared" si="506"/>
        <v>0</v>
      </c>
      <c r="CC392" s="405">
        <f t="shared" si="507"/>
        <v>0</v>
      </c>
      <c r="CD392" s="405" t="str">
        <f t="shared" si="508"/>
        <v>0m0</v>
      </c>
      <c r="CE392" s="392">
        <f t="shared" si="509"/>
        <v>0</v>
      </c>
      <c r="CF392" s="392">
        <f t="shared" si="510"/>
        <v>0</v>
      </c>
      <c r="CG392" s="405">
        <f t="shared" si="511"/>
        <v>0</v>
      </c>
      <c r="CH392" s="406">
        <f t="shared" si="512"/>
        <v>0</v>
      </c>
      <c r="CI392" s="391" t="str">
        <f t="shared" si="513"/>
        <v>0</v>
      </c>
      <c r="CJ392" s="391" t="str">
        <f t="shared" si="514"/>
        <v>0</v>
      </c>
      <c r="CK392" s="405">
        <f t="shared" si="515"/>
        <v>0</v>
      </c>
      <c r="CL392" s="405" t="str">
        <f t="shared" si="516"/>
        <v>0m0</v>
      </c>
      <c r="CM392" s="392">
        <f t="shared" si="517"/>
        <v>0</v>
      </c>
      <c r="CN392" s="392">
        <f t="shared" si="518"/>
        <v>0</v>
      </c>
      <c r="CO392" s="405">
        <f t="shared" si="519"/>
        <v>0</v>
      </c>
      <c r="CP392" s="406">
        <f t="shared" si="520"/>
        <v>0</v>
      </c>
      <c r="CQ392" s="391" t="str">
        <f t="shared" si="521"/>
        <v>0</v>
      </c>
      <c r="CR392" s="391" t="str">
        <f t="shared" si="522"/>
        <v>0</v>
      </c>
      <c r="CS392" s="405">
        <f t="shared" si="523"/>
        <v>0</v>
      </c>
      <c r="CT392" s="405" t="str">
        <f t="shared" si="524"/>
        <v>0m0</v>
      </c>
      <c r="CU392" s="405">
        <f t="shared" si="525"/>
        <v>0</v>
      </c>
      <c r="CV392" s="405">
        <f t="shared" si="526"/>
        <v>0</v>
      </c>
      <c r="CW392" s="405">
        <f t="shared" si="527"/>
        <v>0</v>
      </c>
      <c r="CX392" s="405">
        <f t="shared" si="528"/>
        <v>0</v>
      </c>
      <c r="CY392" s="405">
        <f t="shared" si="529"/>
        <v>0</v>
      </c>
      <c r="CZ392" s="405" t="str">
        <f t="shared" si="530"/>
        <v/>
      </c>
      <c r="DA392" s="405" t="str">
        <f t="shared" si="531"/>
        <v/>
      </c>
      <c r="DB392" s="405" t="str">
        <f t="shared" si="532"/>
        <v/>
      </c>
      <c r="DC392" s="405" t="str">
        <f t="shared" si="533"/>
        <v/>
      </c>
      <c r="DD392" s="405" t="str">
        <f t="shared" si="534"/>
        <v/>
      </c>
      <c r="DE392" s="405"/>
      <c r="DG392" s="405" t="str">
        <f t="shared" si="535"/>
        <v/>
      </c>
      <c r="DH392" s="405" t="str">
        <f t="shared" si="536"/>
        <v/>
      </c>
      <c r="DI392" s="405">
        <f t="shared" si="537"/>
        <v>0</v>
      </c>
      <c r="DJ392" s="405" t="str">
        <f t="shared" si="538"/>
        <v/>
      </c>
      <c r="DK392" s="405" t="str">
        <f t="shared" si="539"/>
        <v/>
      </c>
      <c r="DL392" s="405" t="str">
        <f t="shared" si="540"/>
        <v/>
      </c>
      <c r="DM392" s="405" t="str">
        <f t="shared" si="541"/>
        <v/>
      </c>
      <c r="DN392" s="405" t="str">
        <f t="shared" si="542"/>
        <v/>
      </c>
      <c r="DO392" s="405" t="str">
        <f t="shared" si="543"/>
        <v/>
      </c>
      <c r="DS392" s="386">
        <f t="shared" si="546"/>
        <v>0</v>
      </c>
      <c r="DT392" s="386">
        <f t="shared" si="544"/>
        <v>0</v>
      </c>
      <c r="DU392" s="404">
        <f t="shared" si="545"/>
        <v>0</v>
      </c>
    </row>
    <row r="393" spans="1:125" s="404" customFormat="1" ht="18" hidden="1" customHeight="1">
      <c r="A393" s="140" t="str">
        <f t="shared" si="469"/>
        <v/>
      </c>
      <c r="B393" s="153"/>
      <c r="C393" s="31" t="str">
        <f>IF(B393="","",VLOOKUP(B393,学連登録!$C$2:$G$3000,2,FALSE))</f>
        <v/>
      </c>
      <c r="D393" s="32" t="str">
        <f>IF(B393="","",VLOOKUP(B393,学連登録!$C$2:$G$3000,3,FALSE))</f>
        <v/>
      </c>
      <c r="E393" s="33" t="str">
        <f>IF(B393="","",VLOOKUP(B393,学連登録!$C$2:$G$3000,4,FALSE))</f>
        <v/>
      </c>
      <c r="F393" s="376" t="str">
        <f>IF(B393="","",VLOOKUP(B393,学連登録!$C$2:$I$3000,7,FALSE))</f>
        <v/>
      </c>
      <c r="G393" s="154"/>
      <c r="H393" s="915"/>
      <c r="I393" s="916"/>
      <c r="J393" s="155"/>
      <c r="K393" s="887"/>
      <c r="L393" s="888"/>
      <c r="M393" s="155"/>
      <c r="N393" s="881"/>
      <c r="O393" s="882"/>
      <c r="P393" s="154"/>
      <c r="Q393" s="887"/>
      <c r="R393" s="888"/>
      <c r="S393" s="154"/>
      <c r="T393" s="887"/>
      <c r="U393" s="888"/>
      <c r="V393" s="101" t="str">
        <f>IF(B393="","",VLOOKUP(B393,学連登録!$C$2:$H$3000,6,FALSE))</f>
        <v/>
      </c>
      <c r="W393" s="370"/>
      <c r="X393" s="152"/>
      <c r="Y393" s="116" t="str">
        <f t="shared" si="547"/>
        <v/>
      </c>
      <c r="Z393" s="97" t="str">
        <f>IF(G393="","",VLOOKUP(G393,種目名!$O$5:$T$104,3,0))</f>
        <v/>
      </c>
      <c r="AA393" s="98" t="str">
        <f>IF(J393="","",VLOOKUP(J393,種目名!$O$5:$T$104,3,0))</f>
        <v/>
      </c>
      <c r="AB393" s="117" t="str">
        <f>IF(M393="","",VLOOKUP(M393,種目名!$O$5:$T$104,3,0))</f>
        <v/>
      </c>
      <c r="AC393" s="117" t="str">
        <f>IF(P393="","",VLOOKUP(AF393,種目名!$O$5:$T$104,3,0))</f>
        <v/>
      </c>
      <c r="AD393" s="118" t="str">
        <f>IF(S393="","",VLOOKUP(AI393,種目名!$O$5:$T$104,3,0))</f>
        <v/>
      </c>
      <c r="AE393" s="115">
        <f t="shared" si="548"/>
        <v>0</v>
      </c>
      <c r="AF393" s="152" t="str">
        <f t="shared" si="549"/>
        <v/>
      </c>
      <c r="AG393" s="152" t="str">
        <f t="shared" si="550"/>
        <v/>
      </c>
      <c r="AH393" s="115">
        <f t="shared" si="551"/>
        <v>0</v>
      </c>
      <c r="AI393" s="152" t="str">
        <f t="shared" si="552"/>
        <v/>
      </c>
      <c r="AJ393" s="152" t="str">
        <f t="shared" si="553"/>
        <v/>
      </c>
      <c r="AK393" s="383"/>
      <c r="AL393" s="166">
        <f t="shared" si="470"/>
        <v>0</v>
      </c>
      <c r="AM393" s="392">
        <f t="shared" si="471"/>
        <v>0</v>
      </c>
      <c r="AN393" s="392">
        <f>COUNTIF($B$12:B393,B393)</f>
        <v>0</v>
      </c>
      <c r="AO393" s="392"/>
      <c r="AP393" s="392" t="str">
        <f t="shared" si="472"/>
        <v/>
      </c>
      <c r="AQ393" s="392" t="str">
        <f t="shared" si="473"/>
        <v/>
      </c>
      <c r="AR393" s="392" t="str">
        <f t="shared" si="474"/>
        <v/>
      </c>
      <c r="AS393" s="392" t="str">
        <f t="shared" si="475"/>
        <v/>
      </c>
      <c r="AT393" s="392">
        <f t="shared" si="476"/>
        <v>0</v>
      </c>
      <c r="AU393" s="392" t="str">
        <f t="shared" si="477"/>
        <v/>
      </c>
      <c r="AV393" s="392" t="str">
        <f t="shared" si="478"/>
        <v/>
      </c>
      <c r="AW393" s="392" t="str">
        <f t="shared" si="479"/>
        <v/>
      </c>
      <c r="AX393" s="392" t="str">
        <f t="shared" si="480"/>
        <v/>
      </c>
      <c r="AY393" s="392" t="str">
        <f t="shared" si="481"/>
        <v/>
      </c>
      <c r="AZ393" s="392" t="str">
        <f t="shared" si="482"/>
        <v/>
      </c>
      <c r="BA393" s="392" t="str">
        <f t="shared" si="483"/>
        <v/>
      </c>
      <c r="BB393" s="392" t="str">
        <f t="shared" si="484"/>
        <v/>
      </c>
      <c r="BC393" s="392" t="str">
        <f t="shared" si="485"/>
        <v/>
      </c>
      <c r="BD393" s="396" t="str">
        <f t="shared" si="486"/>
        <v/>
      </c>
      <c r="BE393" s="386">
        <f t="shared" si="487"/>
        <v>0</v>
      </c>
      <c r="BF393" s="152"/>
      <c r="BG393" s="392">
        <f t="shared" si="488"/>
        <v>0</v>
      </c>
      <c r="BH393" s="392">
        <f t="shared" si="489"/>
        <v>0</v>
      </c>
      <c r="BI393" s="405">
        <f t="shared" si="490"/>
        <v>0</v>
      </c>
      <c r="BJ393" s="406">
        <f t="shared" si="466"/>
        <v>0</v>
      </c>
      <c r="BK393" s="391" t="str">
        <f t="shared" si="467"/>
        <v>0</v>
      </c>
      <c r="BL393" s="391" t="str">
        <f t="shared" si="468"/>
        <v>0</v>
      </c>
      <c r="BM393" s="405">
        <f t="shared" si="491"/>
        <v>0</v>
      </c>
      <c r="BN393" s="405" t="str">
        <f t="shared" si="492"/>
        <v>0m0</v>
      </c>
      <c r="BO393" s="392">
        <f t="shared" si="493"/>
        <v>0</v>
      </c>
      <c r="BP393" s="392">
        <f t="shared" si="494"/>
        <v>0</v>
      </c>
      <c r="BQ393" s="405">
        <f t="shared" si="495"/>
        <v>0</v>
      </c>
      <c r="BR393" s="406">
        <f t="shared" si="496"/>
        <v>0</v>
      </c>
      <c r="BS393" s="391" t="str">
        <f t="shared" si="497"/>
        <v>0</v>
      </c>
      <c r="BT393" s="391" t="str">
        <f t="shared" si="498"/>
        <v>0</v>
      </c>
      <c r="BU393" s="405">
        <f t="shared" si="499"/>
        <v>0</v>
      </c>
      <c r="BV393" s="405" t="str">
        <f t="shared" si="500"/>
        <v>0m0</v>
      </c>
      <c r="BW393" s="392">
        <f t="shared" si="501"/>
        <v>0</v>
      </c>
      <c r="BX393" s="392">
        <f t="shared" si="502"/>
        <v>0</v>
      </c>
      <c r="BY393" s="405">
        <f t="shared" si="503"/>
        <v>0</v>
      </c>
      <c r="BZ393" s="406">
        <f t="shared" si="504"/>
        <v>0</v>
      </c>
      <c r="CA393" s="391" t="str">
        <f t="shared" si="505"/>
        <v>0</v>
      </c>
      <c r="CB393" s="391" t="str">
        <f t="shared" si="506"/>
        <v>0</v>
      </c>
      <c r="CC393" s="405">
        <f t="shared" si="507"/>
        <v>0</v>
      </c>
      <c r="CD393" s="405" t="str">
        <f t="shared" si="508"/>
        <v>0m0</v>
      </c>
      <c r="CE393" s="392">
        <f t="shared" si="509"/>
        <v>0</v>
      </c>
      <c r="CF393" s="392">
        <f t="shared" si="510"/>
        <v>0</v>
      </c>
      <c r="CG393" s="405">
        <f t="shared" si="511"/>
        <v>0</v>
      </c>
      <c r="CH393" s="406">
        <f t="shared" si="512"/>
        <v>0</v>
      </c>
      <c r="CI393" s="391" t="str">
        <f t="shared" si="513"/>
        <v>0</v>
      </c>
      <c r="CJ393" s="391" t="str">
        <f t="shared" si="514"/>
        <v>0</v>
      </c>
      <c r="CK393" s="405">
        <f t="shared" si="515"/>
        <v>0</v>
      </c>
      <c r="CL393" s="405" t="str">
        <f t="shared" si="516"/>
        <v>0m0</v>
      </c>
      <c r="CM393" s="392">
        <f t="shared" si="517"/>
        <v>0</v>
      </c>
      <c r="CN393" s="392">
        <f t="shared" si="518"/>
        <v>0</v>
      </c>
      <c r="CO393" s="405">
        <f t="shared" si="519"/>
        <v>0</v>
      </c>
      <c r="CP393" s="406">
        <f t="shared" si="520"/>
        <v>0</v>
      </c>
      <c r="CQ393" s="391" t="str">
        <f t="shared" si="521"/>
        <v>0</v>
      </c>
      <c r="CR393" s="391" t="str">
        <f t="shared" si="522"/>
        <v>0</v>
      </c>
      <c r="CS393" s="405">
        <f t="shared" si="523"/>
        <v>0</v>
      </c>
      <c r="CT393" s="405" t="str">
        <f t="shared" si="524"/>
        <v>0m0</v>
      </c>
      <c r="CU393" s="405">
        <f t="shared" si="525"/>
        <v>0</v>
      </c>
      <c r="CV393" s="405">
        <f t="shared" si="526"/>
        <v>0</v>
      </c>
      <c r="CW393" s="405">
        <f t="shared" si="527"/>
        <v>0</v>
      </c>
      <c r="CX393" s="405">
        <f t="shared" si="528"/>
        <v>0</v>
      </c>
      <c r="CY393" s="405">
        <f t="shared" si="529"/>
        <v>0</v>
      </c>
      <c r="CZ393" s="405" t="str">
        <f t="shared" si="530"/>
        <v/>
      </c>
      <c r="DA393" s="405" t="str">
        <f t="shared" si="531"/>
        <v/>
      </c>
      <c r="DB393" s="405" t="str">
        <f t="shared" si="532"/>
        <v/>
      </c>
      <c r="DC393" s="405" t="str">
        <f t="shared" si="533"/>
        <v/>
      </c>
      <c r="DD393" s="405" t="str">
        <f t="shared" si="534"/>
        <v/>
      </c>
      <c r="DE393" s="405"/>
      <c r="DG393" s="405" t="str">
        <f t="shared" si="535"/>
        <v/>
      </c>
      <c r="DH393" s="405" t="str">
        <f t="shared" si="536"/>
        <v/>
      </c>
      <c r="DI393" s="405">
        <f t="shared" si="537"/>
        <v>0</v>
      </c>
      <c r="DJ393" s="405" t="str">
        <f t="shared" si="538"/>
        <v/>
      </c>
      <c r="DK393" s="405" t="str">
        <f t="shared" si="539"/>
        <v/>
      </c>
      <c r="DL393" s="405" t="str">
        <f t="shared" si="540"/>
        <v/>
      </c>
      <c r="DM393" s="405" t="str">
        <f t="shared" si="541"/>
        <v/>
      </c>
      <c r="DN393" s="405" t="str">
        <f t="shared" si="542"/>
        <v/>
      </c>
      <c r="DO393" s="405" t="str">
        <f t="shared" si="543"/>
        <v/>
      </c>
      <c r="DS393" s="386">
        <f t="shared" si="546"/>
        <v>0</v>
      </c>
      <c r="DT393" s="386">
        <f t="shared" si="544"/>
        <v>0</v>
      </c>
      <c r="DU393" s="404">
        <f t="shared" si="545"/>
        <v>0</v>
      </c>
    </row>
    <row r="394" spans="1:125" s="404" customFormat="1" ht="18" hidden="1" customHeight="1">
      <c r="A394" s="140" t="str">
        <f t="shared" si="469"/>
        <v/>
      </c>
      <c r="B394" s="153"/>
      <c r="C394" s="31" t="str">
        <f>IF(B394="","",VLOOKUP(B394,学連登録!$C$2:$G$3000,2,FALSE))</f>
        <v/>
      </c>
      <c r="D394" s="32" t="str">
        <f>IF(B394="","",VLOOKUP(B394,学連登録!$C$2:$G$3000,3,FALSE))</f>
        <v/>
      </c>
      <c r="E394" s="33" t="str">
        <f>IF(B394="","",VLOOKUP(B394,学連登録!$C$2:$G$3000,4,FALSE))</f>
        <v/>
      </c>
      <c r="F394" s="376" t="str">
        <f>IF(B394="","",VLOOKUP(B394,学連登録!$C$2:$I$3000,7,FALSE))</f>
        <v/>
      </c>
      <c r="G394" s="154"/>
      <c r="H394" s="915"/>
      <c r="I394" s="916"/>
      <c r="J394" s="155"/>
      <c r="K394" s="887"/>
      <c r="L394" s="888"/>
      <c r="M394" s="155"/>
      <c r="N394" s="881"/>
      <c r="O394" s="882"/>
      <c r="P394" s="154"/>
      <c r="Q394" s="887"/>
      <c r="R394" s="888"/>
      <c r="S394" s="154"/>
      <c r="T394" s="887"/>
      <c r="U394" s="888"/>
      <c r="V394" s="101" t="str">
        <f>IF(B394="","",VLOOKUP(B394,学連登録!$C$2:$H$3000,6,FALSE))</f>
        <v/>
      </c>
      <c r="W394" s="370"/>
      <c r="X394" s="152"/>
      <c r="Y394" s="116" t="str">
        <f t="shared" si="547"/>
        <v/>
      </c>
      <c r="Z394" s="97" t="str">
        <f>IF(G394="","",VLOOKUP(G394,種目名!$O$5:$T$104,3,0))</f>
        <v/>
      </c>
      <c r="AA394" s="98" t="str">
        <f>IF(J394="","",VLOOKUP(J394,種目名!$O$5:$T$104,3,0))</f>
        <v/>
      </c>
      <c r="AB394" s="117" t="str">
        <f>IF(M394="","",VLOOKUP(M394,種目名!$O$5:$T$104,3,0))</f>
        <v/>
      </c>
      <c r="AC394" s="117" t="str">
        <f>IF(P394="","",VLOOKUP(AF394,種目名!$O$5:$T$104,3,0))</f>
        <v/>
      </c>
      <c r="AD394" s="118" t="str">
        <f>IF(S394="","",VLOOKUP(AI394,種目名!$O$5:$T$104,3,0))</f>
        <v/>
      </c>
      <c r="AE394" s="115">
        <f t="shared" si="548"/>
        <v>0</v>
      </c>
      <c r="AF394" s="152" t="str">
        <f t="shared" si="549"/>
        <v/>
      </c>
      <c r="AG394" s="152" t="str">
        <f t="shared" si="550"/>
        <v/>
      </c>
      <c r="AH394" s="115">
        <f t="shared" si="551"/>
        <v>0</v>
      </c>
      <c r="AI394" s="152" t="str">
        <f t="shared" si="552"/>
        <v/>
      </c>
      <c r="AJ394" s="152" t="str">
        <f t="shared" si="553"/>
        <v/>
      </c>
      <c r="AK394" s="383"/>
      <c r="AL394" s="166">
        <f t="shared" si="470"/>
        <v>0</v>
      </c>
      <c r="AM394" s="392">
        <f t="shared" si="471"/>
        <v>0</v>
      </c>
      <c r="AN394" s="392">
        <f>COUNTIF($B$12:B394,B394)</f>
        <v>0</v>
      </c>
      <c r="AO394" s="392"/>
      <c r="AP394" s="392" t="str">
        <f t="shared" si="472"/>
        <v/>
      </c>
      <c r="AQ394" s="392" t="str">
        <f t="shared" si="473"/>
        <v/>
      </c>
      <c r="AR394" s="392" t="str">
        <f t="shared" si="474"/>
        <v/>
      </c>
      <c r="AS394" s="392" t="str">
        <f t="shared" si="475"/>
        <v/>
      </c>
      <c r="AT394" s="392">
        <f t="shared" si="476"/>
        <v>0</v>
      </c>
      <c r="AU394" s="392" t="str">
        <f t="shared" si="477"/>
        <v/>
      </c>
      <c r="AV394" s="392" t="str">
        <f t="shared" si="478"/>
        <v/>
      </c>
      <c r="AW394" s="392" t="str">
        <f t="shared" si="479"/>
        <v/>
      </c>
      <c r="AX394" s="392" t="str">
        <f t="shared" si="480"/>
        <v/>
      </c>
      <c r="AY394" s="392" t="str">
        <f t="shared" si="481"/>
        <v/>
      </c>
      <c r="AZ394" s="392" t="str">
        <f t="shared" si="482"/>
        <v/>
      </c>
      <c r="BA394" s="392" t="str">
        <f t="shared" si="483"/>
        <v/>
      </c>
      <c r="BB394" s="392" t="str">
        <f t="shared" si="484"/>
        <v/>
      </c>
      <c r="BC394" s="392" t="str">
        <f t="shared" si="485"/>
        <v/>
      </c>
      <c r="BD394" s="396" t="str">
        <f t="shared" si="486"/>
        <v/>
      </c>
      <c r="BE394" s="386">
        <f t="shared" si="487"/>
        <v>0</v>
      </c>
      <c r="BF394" s="152"/>
      <c r="BG394" s="392">
        <f t="shared" si="488"/>
        <v>0</v>
      </c>
      <c r="BH394" s="392">
        <f t="shared" si="489"/>
        <v>0</v>
      </c>
      <c r="BI394" s="405">
        <f t="shared" si="490"/>
        <v>0</v>
      </c>
      <c r="BJ394" s="406">
        <f t="shared" si="466"/>
        <v>0</v>
      </c>
      <c r="BK394" s="391" t="str">
        <f t="shared" si="467"/>
        <v>0</v>
      </c>
      <c r="BL394" s="391" t="str">
        <f t="shared" si="468"/>
        <v>0</v>
      </c>
      <c r="BM394" s="405">
        <f t="shared" si="491"/>
        <v>0</v>
      </c>
      <c r="BN394" s="405" t="str">
        <f t="shared" si="492"/>
        <v>0m0</v>
      </c>
      <c r="BO394" s="392">
        <f t="shared" si="493"/>
        <v>0</v>
      </c>
      <c r="BP394" s="392">
        <f t="shared" si="494"/>
        <v>0</v>
      </c>
      <c r="BQ394" s="405">
        <f t="shared" si="495"/>
        <v>0</v>
      </c>
      <c r="BR394" s="406">
        <f t="shared" si="496"/>
        <v>0</v>
      </c>
      <c r="BS394" s="391" t="str">
        <f t="shared" si="497"/>
        <v>0</v>
      </c>
      <c r="BT394" s="391" t="str">
        <f t="shared" si="498"/>
        <v>0</v>
      </c>
      <c r="BU394" s="405">
        <f t="shared" si="499"/>
        <v>0</v>
      </c>
      <c r="BV394" s="405" t="str">
        <f t="shared" si="500"/>
        <v>0m0</v>
      </c>
      <c r="BW394" s="392">
        <f t="shared" si="501"/>
        <v>0</v>
      </c>
      <c r="BX394" s="392">
        <f t="shared" si="502"/>
        <v>0</v>
      </c>
      <c r="BY394" s="405">
        <f t="shared" si="503"/>
        <v>0</v>
      </c>
      <c r="BZ394" s="406">
        <f t="shared" si="504"/>
        <v>0</v>
      </c>
      <c r="CA394" s="391" t="str">
        <f t="shared" si="505"/>
        <v>0</v>
      </c>
      <c r="CB394" s="391" t="str">
        <f t="shared" si="506"/>
        <v>0</v>
      </c>
      <c r="CC394" s="405">
        <f t="shared" si="507"/>
        <v>0</v>
      </c>
      <c r="CD394" s="405" t="str">
        <f t="shared" si="508"/>
        <v>0m0</v>
      </c>
      <c r="CE394" s="392">
        <f t="shared" si="509"/>
        <v>0</v>
      </c>
      <c r="CF394" s="392">
        <f t="shared" si="510"/>
        <v>0</v>
      </c>
      <c r="CG394" s="405">
        <f t="shared" si="511"/>
        <v>0</v>
      </c>
      <c r="CH394" s="406">
        <f t="shared" si="512"/>
        <v>0</v>
      </c>
      <c r="CI394" s="391" t="str">
        <f t="shared" si="513"/>
        <v>0</v>
      </c>
      <c r="CJ394" s="391" t="str">
        <f t="shared" si="514"/>
        <v>0</v>
      </c>
      <c r="CK394" s="405">
        <f t="shared" si="515"/>
        <v>0</v>
      </c>
      <c r="CL394" s="405" t="str">
        <f t="shared" si="516"/>
        <v>0m0</v>
      </c>
      <c r="CM394" s="392">
        <f t="shared" si="517"/>
        <v>0</v>
      </c>
      <c r="CN394" s="392">
        <f t="shared" si="518"/>
        <v>0</v>
      </c>
      <c r="CO394" s="405">
        <f t="shared" si="519"/>
        <v>0</v>
      </c>
      <c r="CP394" s="406">
        <f t="shared" si="520"/>
        <v>0</v>
      </c>
      <c r="CQ394" s="391" t="str">
        <f t="shared" si="521"/>
        <v>0</v>
      </c>
      <c r="CR394" s="391" t="str">
        <f t="shared" si="522"/>
        <v>0</v>
      </c>
      <c r="CS394" s="405">
        <f t="shared" si="523"/>
        <v>0</v>
      </c>
      <c r="CT394" s="405" t="str">
        <f t="shared" si="524"/>
        <v>0m0</v>
      </c>
      <c r="CU394" s="405">
        <f t="shared" si="525"/>
        <v>0</v>
      </c>
      <c r="CV394" s="405">
        <f t="shared" si="526"/>
        <v>0</v>
      </c>
      <c r="CW394" s="405">
        <f t="shared" si="527"/>
        <v>0</v>
      </c>
      <c r="CX394" s="405">
        <f t="shared" si="528"/>
        <v>0</v>
      </c>
      <c r="CY394" s="405">
        <f t="shared" si="529"/>
        <v>0</v>
      </c>
      <c r="CZ394" s="405" t="str">
        <f t="shared" si="530"/>
        <v/>
      </c>
      <c r="DA394" s="405" t="str">
        <f t="shared" si="531"/>
        <v/>
      </c>
      <c r="DB394" s="405" t="str">
        <f t="shared" si="532"/>
        <v/>
      </c>
      <c r="DC394" s="405" t="str">
        <f t="shared" si="533"/>
        <v/>
      </c>
      <c r="DD394" s="405" t="str">
        <f t="shared" si="534"/>
        <v/>
      </c>
      <c r="DE394" s="405"/>
      <c r="DG394" s="405" t="str">
        <f t="shared" si="535"/>
        <v/>
      </c>
      <c r="DH394" s="405" t="str">
        <f t="shared" si="536"/>
        <v/>
      </c>
      <c r="DI394" s="405">
        <f t="shared" si="537"/>
        <v>0</v>
      </c>
      <c r="DJ394" s="405" t="str">
        <f t="shared" si="538"/>
        <v/>
      </c>
      <c r="DK394" s="405" t="str">
        <f t="shared" si="539"/>
        <v/>
      </c>
      <c r="DL394" s="405" t="str">
        <f t="shared" si="540"/>
        <v/>
      </c>
      <c r="DM394" s="405" t="str">
        <f t="shared" si="541"/>
        <v/>
      </c>
      <c r="DN394" s="405" t="str">
        <f t="shared" si="542"/>
        <v/>
      </c>
      <c r="DO394" s="405" t="str">
        <f t="shared" si="543"/>
        <v/>
      </c>
      <c r="DS394" s="386">
        <f t="shared" si="546"/>
        <v>0</v>
      </c>
      <c r="DT394" s="386">
        <f t="shared" si="544"/>
        <v>0</v>
      </c>
      <c r="DU394" s="404">
        <f t="shared" si="545"/>
        <v>0</v>
      </c>
    </row>
    <row r="395" spans="1:125" s="404" customFormat="1" ht="18" hidden="1" customHeight="1">
      <c r="A395" s="140" t="str">
        <f t="shared" si="469"/>
        <v/>
      </c>
      <c r="B395" s="153"/>
      <c r="C395" s="31" t="str">
        <f>IF(B395="","",VLOOKUP(B395,学連登録!$C$2:$G$3000,2,FALSE))</f>
        <v/>
      </c>
      <c r="D395" s="32" t="str">
        <f>IF(B395="","",VLOOKUP(B395,学連登録!$C$2:$G$3000,3,FALSE))</f>
        <v/>
      </c>
      <c r="E395" s="33" t="str">
        <f>IF(B395="","",VLOOKUP(B395,学連登録!$C$2:$G$3000,4,FALSE))</f>
        <v/>
      </c>
      <c r="F395" s="376" t="str">
        <f>IF(B395="","",VLOOKUP(B395,学連登録!$C$2:$I$3000,7,FALSE))</f>
        <v/>
      </c>
      <c r="G395" s="154"/>
      <c r="H395" s="915"/>
      <c r="I395" s="916"/>
      <c r="J395" s="155"/>
      <c r="K395" s="887"/>
      <c r="L395" s="888"/>
      <c r="M395" s="155"/>
      <c r="N395" s="881"/>
      <c r="O395" s="882"/>
      <c r="P395" s="154"/>
      <c r="Q395" s="887"/>
      <c r="R395" s="888"/>
      <c r="S395" s="154"/>
      <c r="T395" s="887"/>
      <c r="U395" s="888"/>
      <c r="V395" s="101" t="str">
        <f>IF(B395="","",VLOOKUP(B395,学連登録!$C$2:$H$3000,6,FALSE))</f>
        <v/>
      </c>
      <c r="W395" s="370"/>
      <c r="X395" s="152"/>
      <c r="Y395" s="116" t="str">
        <f t="shared" si="547"/>
        <v/>
      </c>
      <c r="Z395" s="97" t="str">
        <f>IF(G395="","",VLOOKUP(G395,種目名!$O$5:$T$104,3,0))</f>
        <v/>
      </c>
      <c r="AA395" s="98" t="str">
        <f>IF(J395="","",VLOOKUP(J395,種目名!$O$5:$T$104,3,0))</f>
        <v/>
      </c>
      <c r="AB395" s="117" t="str">
        <f>IF(M395="","",VLOOKUP(M395,種目名!$O$5:$T$104,3,0))</f>
        <v/>
      </c>
      <c r="AC395" s="117" t="str">
        <f>IF(P395="","",VLOOKUP(AF395,種目名!$O$5:$T$104,3,0))</f>
        <v/>
      </c>
      <c r="AD395" s="118" t="str">
        <f>IF(S395="","",VLOOKUP(AI395,種目名!$O$5:$T$104,3,0))</f>
        <v/>
      </c>
      <c r="AE395" s="115">
        <f t="shared" si="548"/>
        <v>0</v>
      </c>
      <c r="AF395" s="152" t="str">
        <f t="shared" si="549"/>
        <v/>
      </c>
      <c r="AG395" s="152" t="str">
        <f t="shared" si="550"/>
        <v/>
      </c>
      <c r="AH395" s="115">
        <f t="shared" si="551"/>
        <v>0</v>
      </c>
      <c r="AI395" s="152" t="str">
        <f t="shared" si="552"/>
        <v/>
      </c>
      <c r="AJ395" s="152" t="str">
        <f t="shared" si="553"/>
        <v/>
      </c>
      <c r="AK395" s="383"/>
      <c r="AL395" s="166">
        <f t="shared" si="470"/>
        <v>0</v>
      </c>
      <c r="AM395" s="392">
        <f t="shared" si="471"/>
        <v>0</v>
      </c>
      <c r="AN395" s="392">
        <f>COUNTIF($B$12:B395,B395)</f>
        <v>0</v>
      </c>
      <c r="AO395" s="392"/>
      <c r="AP395" s="392" t="str">
        <f t="shared" si="472"/>
        <v/>
      </c>
      <c r="AQ395" s="392" t="str">
        <f t="shared" si="473"/>
        <v/>
      </c>
      <c r="AR395" s="392" t="str">
        <f t="shared" si="474"/>
        <v/>
      </c>
      <c r="AS395" s="392" t="str">
        <f t="shared" si="475"/>
        <v/>
      </c>
      <c r="AT395" s="392">
        <f t="shared" si="476"/>
        <v>0</v>
      </c>
      <c r="AU395" s="392" t="str">
        <f t="shared" si="477"/>
        <v/>
      </c>
      <c r="AV395" s="392" t="str">
        <f t="shared" si="478"/>
        <v/>
      </c>
      <c r="AW395" s="392" t="str">
        <f t="shared" si="479"/>
        <v/>
      </c>
      <c r="AX395" s="392" t="str">
        <f t="shared" si="480"/>
        <v/>
      </c>
      <c r="AY395" s="392" t="str">
        <f t="shared" si="481"/>
        <v/>
      </c>
      <c r="AZ395" s="392" t="str">
        <f t="shared" si="482"/>
        <v/>
      </c>
      <c r="BA395" s="392" t="str">
        <f t="shared" si="483"/>
        <v/>
      </c>
      <c r="BB395" s="392" t="str">
        <f t="shared" si="484"/>
        <v/>
      </c>
      <c r="BC395" s="392" t="str">
        <f t="shared" si="485"/>
        <v/>
      </c>
      <c r="BD395" s="396" t="str">
        <f t="shared" si="486"/>
        <v/>
      </c>
      <c r="BE395" s="386">
        <f t="shared" si="487"/>
        <v>0</v>
      </c>
      <c r="BF395" s="152"/>
      <c r="BG395" s="392">
        <f t="shared" si="488"/>
        <v>0</v>
      </c>
      <c r="BH395" s="392">
        <f t="shared" si="489"/>
        <v>0</v>
      </c>
      <c r="BI395" s="405">
        <f t="shared" si="490"/>
        <v>0</v>
      </c>
      <c r="BJ395" s="406">
        <f t="shared" si="466"/>
        <v>0</v>
      </c>
      <c r="BK395" s="391" t="str">
        <f t="shared" si="467"/>
        <v>0</v>
      </c>
      <c r="BL395" s="391" t="str">
        <f t="shared" si="468"/>
        <v>0</v>
      </c>
      <c r="BM395" s="405">
        <f t="shared" si="491"/>
        <v>0</v>
      </c>
      <c r="BN395" s="405" t="str">
        <f t="shared" si="492"/>
        <v>0m0</v>
      </c>
      <c r="BO395" s="392">
        <f t="shared" si="493"/>
        <v>0</v>
      </c>
      <c r="BP395" s="392">
        <f t="shared" si="494"/>
        <v>0</v>
      </c>
      <c r="BQ395" s="405">
        <f t="shared" si="495"/>
        <v>0</v>
      </c>
      <c r="BR395" s="406">
        <f t="shared" si="496"/>
        <v>0</v>
      </c>
      <c r="BS395" s="391" t="str">
        <f t="shared" si="497"/>
        <v>0</v>
      </c>
      <c r="BT395" s="391" t="str">
        <f t="shared" si="498"/>
        <v>0</v>
      </c>
      <c r="BU395" s="405">
        <f t="shared" si="499"/>
        <v>0</v>
      </c>
      <c r="BV395" s="405" t="str">
        <f t="shared" si="500"/>
        <v>0m0</v>
      </c>
      <c r="BW395" s="392">
        <f t="shared" si="501"/>
        <v>0</v>
      </c>
      <c r="BX395" s="392">
        <f t="shared" si="502"/>
        <v>0</v>
      </c>
      <c r="BY395" s="405">
        <f t="shared" si="503"/>
        <v>0</v>
      </c>
      <c r="BZ395" s="406">
        <f t="shared" si="504"/>
        <v>0</v>
      </c>
      <c r="CA395" s="391" t="str">
        <f t="shared" si="505"/>
        <v>0</v>
      </c>
      <c r="CB395" s="391" t="str">
        <f t="shared" si="506"/>
        <v>0</v>
      </c>
      <c r="CC395" s="405">
        <f t="shared" si="507"/>
        <v>0</v>
      </c>
      <c r="CD395" s="405" t="str">
        <f t="shared" si="508"/>
        <v>0m0</v>
      </c>
      <c r="CE395" s="392">
        <f t="shared" si="509"/>
        <v>0</v>
      </c>
      <c r="CF395" s="392">
        <f t="shared" si="510"/>
        <v>0</v>
      </c>
      <c r="CG395" s="405">
        <f t="shared" si="511"/>
        <v>0</v>
      </c>
      <c r="CH395" s="406">
        <f t="shared" si="512"/>
        <v>0</v>
      </c>
      <c r="CI395" s="391" t="str">
        <f t="shared" si="513"/>
        <v>0</v>
      </c>
      <c r="CJ395" s="391" t="str">
        <f t="shared" si="514"/>
        <v>0</v>
      </c>
      <c r="CK395" s="405">
        <f t="shared" si="515"/>
        <v>0</v>
      </c>
      <c r="CL395" s="405" t="str">
        <f t="shared" si="516"/>
        <v>0m0</v>
      </c>
      <c r="CM395" s="392">
        <f t="shared" si="517"/>
        <v>0</v>
      </c>
      <c r="CN395" s="392">
        <f t="shared" si="518"/>
        <v>0</v>
      </c>
      <c r="CO395" s="405">
        <f t="shared" si="519"/>
        <v>0</v>
      </c>
      <c r="CP395" s="406">
        <f t="shared" si="520"/>
        <v>0</v>
      </c>
      <c r="CQ395" s="391" t="str">
        <f t="shared" si="521"/>
        <v>0</v>
      </c>
      <c r="CR395" s="391" t="str">
        <f t="shared" si="522"/>
        <v>0</v>
      </c>
      <c r="CS395" s="405">
        <f t="shared" si="523"/>
        <v>0</v>
      </c>
      <c r="CT395" s="405" t="str">
        <f t="shared" si="524"/>
        <v>0m0</v>
      </c>
      <c r="CU395" s="405">
        <f t="shared" si="525"/>
        <v>0</v>
      </c>
      <c r="CV395" s="405">
        <f t="shared" si="526"/>
        <v>0</v>
      </c>
      <c r="CW395" s="405">
        <f t="shared" si="527"/>
        <v>0</v>
      </c>
      <c r="CX395" s="405">
        <f t="shared" si="528"/>
        <v>0</v>
      </c>
      <c r="CY395" s="405">
        <f t="shared" si="529"/>
        <v>0</v>
      </c>
      <c r="CZ395" s="405" t="str">
        <f t="shared" si="530"/>
        <v/>
      </c>
      <c r="DA395" s="405" t="str">
        <f t="shared" si="531"/>
        <v/>
      </c>
      <c r="DB395" s="405" t="str">
        <f t="shared" si="532"/>
        <v/>
      </c>
      <c r="DC395" s="405" t="str">
        <f t="shared" si="533"/>
        <v/>
      </c>
      <c r="DD395" s="405" t="str">
        <f t="shared" si="534"/>
        <v/>
      </c>
      <c r="DE395" s="405"/>
      <c r="DG395" s="405" t="str">
        <f t="shared" si="535"/>
        <v/>
      </c>
      <c r="DH395" s="405" t="str">
        <f t="shared" si="536"/>
        <v/>
      </c>
      <c r="DI395" s="405">
        <f t="shared" si="537"/>
        <v>0</v>
      </c>
      <c r="DJ395" s="405" t="str">
        <f t="shared" si="538"/>
        <v/>
      </c>
      <c r="DK395" s="405" t="str">
        <f t="shared" si="539"/>
        <v/>
      </c>
      <c r="DL395" s="405" t="str">
        <f t="shared" si="540"/>
        <v/>
      </c>
      <c r="DM395" s="405" t="str">
        <f t="shared" si="541"/>
        <v/>
      </c>
      <c r="DN395" s="405" t="str">
        <f t="shared" si="542"/>
        <v/>
      </c>
      <c r="DO395" s="405" t="str">
        <f t="shared" si="543"/>
        <v/>
      </c>
      <c r="DS395" s="386">
        <f t="shared" si="546"/>
        <v>0</v>
      </c>
      <c r="DT395" s="386">
        <f t="shared" si="544"/>
        <v>0</v>
      </c>
      <c r="DU395" s="404">
        <f t="shared" si="545"/>
        <v>0</v>
      </c>
    </row>
    <row r="396" spans="1:125" s="404" customFormat="1" ht="18" hidden="1" customHeight="1">
      <c r="A396" s="140" t="str">
        <f t="shared" si="469"/>
        <v/>
      </c>
      <c r="B396" s="153"/>
      <c r="C396" s="31" t="str">
        <f>IF(B396="","",VLOOKUP(B396,学連登録!$C$2:$G$3000,2,FALSE))</f>
        <v/>
      </c>
      <c r="D396" s="32" t="str">
        <f>IF(B396="","",VLOOKUP(B396,学連登録!$C$2:$G$3000,3,FALSE))</f>
        <v/>
      </c>
      <c r="E396" s="33" t="str">
        <f>IF(B396="","",VLOOKUP(B396,学連登録!$C$2:$G$3000,4,FALSE))</f>
        <v/>
      </c>
      <c r="F396" s="376" t="str">
        <f>IF(B396="","",VLOOKUP(B396,学連登録!$C$2:$I$3000,7,FALSE))</f>
        <v/>
      </c>
      <c r="G396" s="154"/>
      <c r="H396" s="915"/>
      <c r="I396" s="916"/>
      <c r="J396" s="155"/>
      <c r="K396" s="887"/>
      <c r="L396" s="888"/>
      <c r="M396" s="155"/>
      <c r="N396" s="881"/>
      <c r="O396" s="882"/>
      <c r="P396" s="154"/>
      <c r="Q396" s="887"/>
      <c r="R396" s="888"/>
      <c r="S396" s="154"/>
      <c r="T396" s="887"/>
      <c r="U396" s="888"/>
      <c r="V396" s="101" t="str">
        <f>IF(B396="","",VLOOKUP(B396,学連登録!$C$2:$H$3000,6,FALSE))</f>
        <v/>
      </c>
      <c r="W396" s="370"/>
      <c r="X396" s="152"/>
      <c r="Y396" s="116" t="str">
        <f t="shared" si="547"/>
        <v/>
      </c>
      <c r="Z396" s="97" t="str">
        <f>IF(G396="","",VLOOKUP(G396,種目名!$O$5:$T$104,3,0))</f>
        <v/>
      </c>
      <c r="AA396" s="98" t="str">
        <f>IF(J396="","",VLOOKUP(J396,種目名!$O$5:$T$104,3,0))</f>
        <v/>
      </c>
      <c r="AB396" s="117" t="str">
        <f>IF(M396="","",VLOOKUP(M396,種目名!$O$5:$T$104,3,0))</f>
        <v/>
      </c>
      <c r="AC396" s="117" t="str">
        <f>IF(P396="","",VLOOKUP(AF396,種目名!$O$5:$T$104,3,0))</f>
        <v/>
      </c>
      <c r="AD396" s="118" t="str">
        <f>IF(S396="","",VLOOKUP(AI396,種目名!$O$5:$T$104,3,0))</f>
        <v/>
      </c>
      <c r="AE396" s="115">
        <f t="shared" si="548"/>
        <v>0</v>
      </c>
      <c r="AF396" s="152" t="str">
        <f t="shared" si="549"/>
        <v/>
      </c>
      <c r="AG396" s="152" t="str">
        <f t="shared" si="550"/>
        <v/>
      </c>
      <c r="AH396" s="115">
        <f t="shared" si="551"/>
        <v>0</v>
      </c>
      <c r="AI396" s="152" t="str">
        <f t="shared" si="552"/>
        <v/>
      </c>
      <c r="AJ396" s="152" t="str">
        <f t="shared" si="553"/>
        <v/>
      </c>
      <c r="AK396" s="383"/>
      <c r="AL396" s="166">
        <f t="shared" si="470"/>
        <v>0</v>
      </c>
      <c r="AM396" s="392">
        <f t="shared" si="471"/>
        <v>0</v>
      </c>
      <c r="AN396" s="392">
        <f>COUNTIF($B$12:B396,B396)</f>
        <v>0</v>
      </c>
      <c r="AO396" s="392"/>
      <c r="AP396" s="392" t="str">
        <f t="shared" si="472"/>
        <v/>
      </c>
      <c r="AQ396" s="392" t="str">
        <f t="shared" si="473"/>
        <v/>
      </c>
      <c r="AR396" s="392" t="str">
        <f t="shared" si="474"/>
        <v/>
      </c>
      <c r="AS396" s="392" t="str">
        <f t="shared" si="475"/>
        <v/>
      </c>
      <c r="AT396" s="392">
        <f t="shared" si="476"/>
        <v>0</v>
      </c>
      <c r="AU396" s="392" t="str">
        <f t="shared" si="477"/>
        <v/>
      </c>
      <c r="AV396" s="392" t="str">
        <f t="shared" si="478"/>
        <v/>
      </c>
      <c r="AW396" s="392" t="str">
        <f t="shared" si="479"/>
        <v/>
      </c>
      <c r="AX396" s="392" t="str">
        <f t="shared" si="480"/>
        <v/>
      </c>
      <c r="AY396" s="392" t="str">
        <f t="shared" si="481"/>
        <v/>
      </c>
      <c r="AZ396" s="392" t="str">
        <f t="shared" si="482"/>
        <v/>
      </c>
      <c r="BA396" s="392" t="str">
        <f t="shared" si="483"/>
        <v/>
      </c>
      <c r="BB396" s="392" t="str">
        <f t="shared" si="484"/>
        <v/>
      </c>
      <c r="BC396" s="392" t="str">
        <f t="shared" si="485"/>
        <v/>
      </c>
      <c r="BD396" s="396" t="str">
        <f t="shared" si="486"/>
        <v/>
      </c>
      <c r="BE396" s="386">
        <f t="shared" si="487"/>
        <v>0</v>
      </c>
      <c r="BF396" s="152"/>
      <c r="BG396" s="392">
        <f t="shared" si="488"/>
        <v>0</v>
      </c>
      <c r="BH396" s="392">
        <f t="shared" si="489"/>
        <v>0</v>
      </c>
      <c r="BI396" s="405">
        <f t="shared" si="490"/>
        <v>0</v>
      </c>
      <c r="BJ396" s="406">
        <f t="shared" ref="BJ396:BJ459" si="554">INT(BI396/10000)</f>
        <v>0</v>
      </c>
      <c r="BK396" s="391" t="str">
        <f t="shared" ref="BK396:BK459" si="555">RIGHT(INT(BI396/100),2)</f>
        <v>0</v>
      </c>
      <c r="BL396" s="391" t="str">
        <f t="shared" ref="BL396:BL459" si="556">RIGHT(INT(BI396/1),2)</f>
        <v>0</v>
      </c>
      <c r="BM396" s="405">
        <f t="shared" si="491"/>
        <v>0</v>
      </c>
      <c r="BN396" s="405" t="str">
        <f t="shared" si="492"/>
        <v>0m0</v>
      </c>
      <c r="BO396" s="392">
        <f t="shared" si="493"/>
        <v>0</v>
      </c>
      <c r="BP396" s="392">
        <f t="shared" si="494"/>
        <v>0</v>
      </c>
      <c r="BQ396" s="405">
        <f t="shared" si="495"/>
        <v>0</v>
      </c>
      <c r="BR396" s="406">
        <f t="shared" si="496"/>
        <v>0</v>
      </c>
      <c r="BS396" s="391" t="str">
        <f t="shared" si="497"/>
        <v>0</v>
      </c>
      <c r="BT396" s="391" t="str">
        <f t="shared" si="498"/>
        <v>0</v>
      </c>
      <c r="BU396" s="405">
        <f t="shared" si="499"/>
        <v>0</v>
      </c>
      <c r="BV396" s="405" t="str">
        <f t="shared" si="500"/>
        <v>0m0</v>
      </c>
      <c r="BW396" s="392">
        <f t="shared" si="501"/>
        <v>0</v>
      </c>
      <c r="BX396" s="392">
        <f t="shared" si="502"/>
        <v>0</v>
      </c>
      <c r="BY396" s="405">
        <f t="shared" si="503"/>
        <v>0</v>
      </c>
      <c r="BZ396" s="406">
        <f t="shared" si="504"/>
        <v>0</v>
      </c>
      <c r="CA396" s="391" t="str">
        <f t="shared" si="505"/>
        <v>0</v>
      </c>
      <c r="CB396" s="391" t="str">
        <f t="shared" si="506"/>
        <v>0</v>
      </c>
      <c r="CC396" s="405">
        <f t="shared" si="507"/>
        <v>0</v>
      </c>
      <c r="CD396" s="405" t="str">
        <f t="shared" si="508"/>
        <v>0m0</v>
      </c>
      <c r="CE396" s="392">
        <f t="shared" si="509"/>
        <v>0</v>
      </c>
      <c r="CF396" s="392">
        <f t="shared" si="510"/>
        <v>0</v>
      </c>
      <c r="CG396" s="405">
        <f t="shared" si="511"/>
        <v>0</v>
      </c>
      <c r="CH396" s="406">
        <f t="shared" si="512"/>
        <v>0</v>
      </c>
      <c r="CI396" s="391" t="str">
        <f t="shared" si="513"/>
        <v>0</v>
      </c>
      <c r="CJ396" s="391" t="str">
        <f t="shared" si="514"/>
        <v>0</v>
      </c>
      <c r="CK396" s="405">
        <f t="shared" si="515"/>
        <v>0</v>
      </c>
      <c r="CL396" s="405" t="str">
        <f t="shared" si="516"/>
        <v>0m0</v>
      </c>
      <c r="CM396" s="392">
        <f t="shared" si="517"/>
        <v>0</v>
      </c>
      <c r="CN396" s="392">
        <f t="shared" si="518"/>
        <v>0</v>
      </c>
      <c r="CO396" s="405">
        <f t="shared" si="519"/>
        <v>0</v>
      </c>
      <c r="CP396" s="406">
        <f t="shared" si="520"/>
        <v>0</v>
      </c>
      <c r="CQ396" s="391" t="str">
        <f t="shared" si="521"/>
        <v>0</v>
      </c>
      <c r="CR396" s="391" t="str">
        <f t="shared" si="522"/>
        <v>0</v>
      </c>
      <c r="CS396" s="405">
        <f t="shared" si="523"/>
        <v>0</v>
      </c>
      <c r="CT396" s="405" t="str">
        <f t="shared" si="524"/>
        <v>0m0</v>
      </c>
      <c r="CU396" s="405">
        <f t="shared" si="525"/>
        <v>0</v>
      </c>
      <c r="CV396" s="405">
        <f t="shared" si="526"/>
        <v>0</v>
      </c>
      <c r="CW396" s="405">
        <f t="shared" si="527"/>
        <v>0</v>
      </c>
      <c r="CX396" s="405">
        <f t="shared" si="528"/>
        <v>0</v>
      </c>
      <c r="CY396" s="405">
        <f t="shared" si="529"/>
        <v>0</v>
      </c>
      <c r="CZ396" s="405" t="str">
        <f t="shared" si="530"/>
        <v/>
      </c>
      <c r="DA396" s="405" t="str">
        <f t="shared" si="531"/>
        <v/>
      </c>
      <c r="DB396" s="405" t="str">
        <f t="shared" si="532"/>
        <v/>
      </c>
      <c r="DC396" s="405" t="str">
        <f t="shared" si="533"/>
        <v/>
      </c>
      <c r="DD396" s="405" t="str">
        <f t="shared" si="534"/>
        <v/>
      </c>
      <c r="DE396" s="405"/>
      <c r="DG396" s="405" t="str">
        <f t="shared" si="535"/>
        <v/>
      </c>
      <c r="DH396" s="405" t="str">
        <f t="shared" si="536"/>
        <v/>
      </c>
      <c r="DI396" s="405">
        <f t="shared" si="537"/>
        <v>0</v>
      </c>
      <c r="DJ396" s="405" t="str">
        <f t="shared" si="538"/>
        <v/>
      </c>
      <c r="DK396" s="405" t="str">
        <f t="shared" si="539"/>
        <v/>
      </c>
      <c r="DL396" s="405" t="str">
        <f t="shared" si="540"/>
        <v/>
      </c>
      <c r="DM396" s="405" t="str">
        <f t="shared" si="541"/>
        <v/>
      </c>
      <c r="DN396" s="405" t="str">
        <f t="shared" si="542"/>
        <v/>
      </c>
      <c r="DO396" s="405" t="str">
        <f t="shared" si="543"/>
        <v/>
      </c>
      <c r="DS396" s="386">
        <f t="shared" si="546"/>
        <v>0</v>
      </c>
      <c r="DT396" s="386">
        <f t="shared" si="544"/>
        <v>0</v>
      </c>
      <c r="DU396" s="404">
        <f t="shared" si="545"/>
        <v>0</v>
      </c>
    </row>
    <row r="397" spans="1:125" s="404" customFormat="1" ht="18" hidden="1" customHeight="1">
      <c r="A397" s="140" t="str">
        <f t="shared" ref="A397:A460" si="557">IF(C397="","",A396+1)</f>
        <v/>
      </c>
      <c r="B397" s="153"/>
      <c r="C397" s="31" t="str">
        <f>IF(B397="","",VLOOKUP(B397,学連登録!$C$2:$G$3000,2,FALSE))</f>
        <v/>
      </c>
      <c r="D397" s="32" t="str">
        <f>IF(B397="","",VLOOKUP(B397,学連登録!$C$2:$G$3000,3,FALSE))</f>
        <v/>
      </c>
      <c r="E397" s="33" t="str">
        <f>IF(B397="","",VLOOKUP(B397,学連登録!$C$2:$G$3000,4,FALSE))</f>
        <v/>
      </c>
      <c r="F397" s="376" t="str">
        <f>IF(B397="","",VLOOKUP(B397,学連登録!$C$2:$I$3000,7,FALSE))</f>
        <v/>
      </c>
      <c r="G397" s="154"/>
      <c r="H397" s="915"/>
      <c r="I397" s="916"/>
      <c r="J397" s="155"/>
      <c r="K397" s="887"/>
      <c r="L397" s="888"/>
      <c r="M397" s="155"/>
      <c r="N397" s="881"/>
      <c r="O397" s="882"/>
      <c r="P397" s="154"/>
      <c r="Q397" s="887"/>
      <c r="R397" s="888"/>
      <c r="S397" s="154"/>
      <c r="T397" s="887"/>
      <c r="U397" s="888"/>
      <c r="V397" s="101" t="str">
        <f>IF(B397="","",VLOOKUP(B397,学連登録!$C$2:$H$3000,6,FALSE))</f>
        <v/>
      </c>
      <c r="W397" s="370"/>
      <c r="X397" s="152"/>
      <c r="Y397" s="116" t="str">
        <f t="shared" si="547"/>
        <v/>
      </c>
      <c r="Z397" s="97" t="str">
        <f>IF(G397="","",VLOOKUP(G397,種目名!$O$5:$T$104,3,0))</f>
        <v/>
      </c>
      <c r="AA397" s="98" t="str">
        <f>IF(J397="","",VLOOKUP(J397,種目名!$O$5:$T$104,3,0))</f>
        <v/>
      </c>
      <c r="AB397" s="117" t="str">
        <f>IF(M397="","",VLOOKUP(M397,種目名!$O$5:$T$104,3,0))</f>
        <v/>
      </c>
      <c r="AC397" s="117" t="str">
        <f>IF(P397="","",VLOOKUP(AF397,種目名!$O$5:$T$104,3,0))</f>
        <v/>
      </c>
      <c r="AD397" s="118" t="str">
        <f>IF(S397="","",VLOOKUP(AI397,種目名!$O$5:$T$104,3,0))</f>
        <v/>
      </c>
      <c r="AE397" s="115">
        <f t="shared" si="548"/>
        <v>0</v>
      </c>
      <c r="AF397" s="152" t="str">
        <f t="shared" si="549"/>
        <v/>
      </c>
      <c r="AG397" s="152" t="str">
        <f t="shared" si="550"/>
        <v/>
      </c>
      <c r="AH397" s="115">
        <f t="shared" si="551"/>
        <v>0</v>
      </c>
      <c r="AI397" s="152" t="str">
        <f t="shared" si="552"/>
        <v/>
      </c>
      <c r="AJ397" s="152" t="str">
        <f t="shared" si="553"/>
        <v/>
      </c>
      <c r="AK397" s="383"/>
      <c r="AL397" s="166">
        <f t="shared" ref="AL397:AL460" si="558">IF(B397&gt;2000,1,0)</f>
        <v>0</v>
      </c>
      <c r="AM397" s="392">
        <f t="shared" ref="AM397:AM460" si="559">IF(B397="",0,IF(F397=$P$3,0,1))</f>
        <v>0</v>
      </c>
      <c r="AN397" s="392">
        <f>COUNTIF($B$12:B397,B397)</f>
        <v>0</v>
      </c>
      <c r="AO397" s="392"/>
      <c r="AP397" s="392" t="str">
        <f t="shared" ref="AP397:AP460" si="560">IF($B397="","",IF(C397="",1,0))</f>
        <v/>
      </c>
      <c r="AQ397" s="392" t="str">
        <f t="shared" ref="AQ397:AQ460" si="561">IF($B397="","",IF(D397="",1,0))</f>
        <v/>
      </c>
      <c r="AR397" s="392" t="str">
        <f t="shared" ref="AR397:AR460" si="562">IF($B397="","",IF(E397="",1,0))</f>
        <v/>
      </c>
      <c r="AS397" s="392" t="str">
        <f t="shared" ref="AS397:AS460" si="563">IF($B397="","",IF(F397="",1,0))</f>
        <v/>
      </c>
      <c r="AT397" s="392">
        <f t="shared" ref="AT397:AT460" si="564">IF(ISNA(OR(AO397:AS397)),1,SUM(AO397:AS397))</f>
        <v>0</v>
      </c>
      <c r="AU397" s="392" t="str">
        <f t="shared" ref="AU397:AU460" si="565">IF($B397="","",IF(G397="","",$B397&amp;"-"&amp;Z397))</f>
        <v/>
      </c>
      <c r="AV397" s="392" t="str">
        <f t="shared" ref="AV397:AV460" si="566">IF($B397="","",IF(J397="","",$B397&amp;"-"&amp;AA397))</f>
        <v/>
      </c>
      <c r="AW397" s="392" t="str">
        <f t="shared" ref="AW397:AW460" si="567">IF($B397="","",IF(M397="","",$B397&amp;"-"&amp;AB397))</f>
        <v/>
      </c>
      <c r="AX397" s="392" t="str">
        <f t="shared" ref="AX397:AX460" si="568">IF($B397="","",IF(P397="","",$B397&amp;"-"&amp;AC397))</f>
        <v/>
      </c>
      <c r="AY397" s="392" t="str">
        <f t="shared" ref="AY397:AY460" si="569">IF($B397="","",IF(S397="","",$B397&amp;"-"&amp;AD397))</f>
        <v/>
      </c>
      <c r="AZ397" s="392" t="str">
        <f t="shared" ref="AZ397:AZ460" si="570">IF(AU397="","",COUNTIF($AU$12:$AY$520,AU397))</f>
        <v/>
      </c>
      <c r="BA397" s="392" t="str">
        <f t="shared" ref="BA397:BA460" si="571">IF(AV397="","",COUNTIF($AU$12:$AY$520,AV397))</f>
        <v/>
      </c>
      <c r="BB397" s="392" t="str">
        <f t="shared" ref="BB397:BB460" si="572">IF(AW397="","",COUNTIF($AU$12:$AY$520,AW397))</f>
        <v/>
      </c>
      <c r="BC397" s="392" t="str">
        <f t="shared" ref="BC397:BC460" si="573">IF(AX397="","",COUNTIF($AU$12:$AY$520,AX397))</f>
        <v/>
      </c>
      <c r="BD397" s="396" t="str">
        <f t="shared" ref="BD397:BD460" si="574">IF(AY397="","",COUNTIF($AU$12:$AY$520,AY397))</f>
        <v/>
      </c>
      <c r="BE397" s="386">
        <f t="shared" ref="BE397:BE460" si="575">IF(MAX(AZ397:BD397)&gt;1,1,0)</f>
        <v>0</v>
      </c>
      <c r="BF397" s="152"/>
      <c r="BG397" s="392">
        <f t="shared" ref="BG397:BG460" si="576">IF(H397="",0,VALUE(SUBSTITUTE(H397,".","")))</f>
        <v>0</v>
      </c>
      <c r="BH397" s="392">
        <f t="shared" ref="BH397:BH460" si="577">IF(H397="",0,SUBSTITUTE(H397,"m",""))</f>
        <v>0</v>
      </c>
      <c r="BI397" s="405">
        <f t="shared" ref="BI397:BI460" si="578">VALUE(IF(COUNTIF(H397,"*.*")&gt;0,BG397,BH397))</f>
        <v>0</v>
      </c>
      <c r="BJ397" s="406">
        <f t="shared" si="554"/>
        <v>0</v>
      </c>
      <c r="BK397" s="391" t="str">
        <f t="shared" si="555"/>
        <v>0</v>
      </c>
      <c r="BL397" s="391" t="str">
        <f t="shared" si="556"/>
        <v>0</v>
      </c>
      <c r="BM397" s="405">
        <f t="shared" ref="BM397:BM460" si="579">IF(COUNTIF(H397,"*m*")&gt;0,"",IF(VALUE(BK397)&lt;60,0,1))</f>
        <v>0</v>
      </c>
      <c r="BN397" s="405" t="str">
        <f t="shared" ref="BN397:BN460" si="580">BK397&amp;"m"&amp;BL397</f>
        <v>0m0</v>
      </c>
      <c r="BO397" s="392">
        <f t="shared" ref="BO397:BO460" si="581">IF(K397="",0,VALUE(SUBSTITUTE(K397,".","")))</f>
        <v>0</v>
      </c>
      <c r="BP397" s="392">
        <f t="shared" ref="BP397:BP460" si="582">IF(K397="",0,SUBSTITUTE(K397,"m",""))</f>
        <v>0</v>
      </c>
      <c r="BQ397" s="405">
        <f t="shared" ref="BQ397:BQ460" si="583">VALUE(IF(COUNTIF(K397,"*.*")&gt;0,BO397,BP397))</f>
        <v>0</v>
      </c>
      <c r="BR397" s="406">
        <f t="shared" ref="BR397:BR460" si="584">INT(BQ397/10000)</f>
        <v>0</v>
      </c>
      <c r="BS397" s="391" t="str">
        <f t="shared" ref="BS397:BS460" si="585">RIGHT(INT(BQ397/100),2)</f>
        <v>0</v>
      </c>
      <c r="BT397" s="391" t="str">
        <f t="shared" ref="BT397:BT460" si="586">RIGHT(INT(BQ397/1),2)</f>
        <v>0</v>
      </c>
      <c r="BU397" s="405">
        <f t="shared" ref="BU397:BU460" si="587">IF(COUNTIF(K397,"*m*")&gt;0,"",IF(VALUE(BS397)&lt;60,0,1))</f>
        <v>0</v>
      </c>
      <c r="BV397" s="405" t="str">
        <f t="shared" ref="BV397:BV460" si="588">BS397&amp;"m"&amp;BT397</f>
        <v>0m0</v>
      </c>
      <c r="BW397" s="392">
        <f t="shared" ref="BW397:BW460" si="589">IF(N397="",0,VALUE(SUBSTITUTE(N397,".","")))</f>
        <v>0</v>
      </c>
      <c r="BX397" s="392">
        <f t="shared" ref="BX397:BX460" si="590">IF(N397="",0,SUBSTITUTE(N397,"m",""))</f>
        <v>0</v>
      </c>
      <c r="BY397" s="405">
        <f t="shared" ref="BY397:BY460" si="591">VALUE(IF(COUNTIF(N397,"*.*")&gt;0,BW397,BX397))</f>
        <v>0</v>
      </c>
      <c r="BZ397" s="406">
        <f t="shared" ref="BZ397:BZ460" si="592">INT(BY397/10000)</f>
        <v>0</v>
      </c>
      <c r="CA397" s="391" t="str">
        <f t="shared" ref="CA397:CA460" si="593">RIGHT(INT(BY397/100),2)</f>
        <v>0</v>
      </c>
      <c r="CB397" s="391" t="str">
        <f t="shared" ref="CB397:CB460" si="594">RIGHT(INT(BY397/1),2)</f>
        <v>0</v>
      </c>
      <c r="CC397" s="405">
        <f t="shared" ref="CC397:CC460" si="595">IF(COUNTIF(N397,"*m*")&gt;0,"",IF(VALUE(CA397)&lt;60,0,1))</f>
        <v>0</v>
      </c>
      <c r="CD397" s="405" t="str">
        <f t="shared" ref="CD397:CD460" si="596">CA397&amp;"m"&amp;CB397</f>
        <v>0m0</v>
      </c>
      <c r="CE397" s="392">
        <f t="shared" ref="CE397:CE460" si="597">IF(Q397="",0,VALUE(SUBSTITUTE(Q397,".","")))</f>
        <v>0</v>
      </c>
      <c r="CF397" s="392">
        <f t="shared" ref="CF397:CF460" si="598">IF(Q397="",0,SUBSTITUTE(Q397,"m",""))</f>
        <v>0</v>
      </c>
      <c r="CG397" s="405">
        <f t="shared" ref="CG397:CG460" si="599">VALUE(IF(COUNTIF(Q397,"*.*")&gt;0,CE397,CF397))</f>
        <v>0</v>
      </c>
      <c r="CH397" s="406">
        <f t="shared" ref="CH397:CH460" si="600">INT(CG397/10000)</f>
        <v>0</v>
      </c>
      <c r="CI397" s="391" t="str">
        <f t="shared" ref="CI397:CI460" si="601">RIGHT(INT(CG397/100),2)</f>
        <v>0</v>
      </c>
      <c r="CJ397" s="391" t="str">
        <f t="shared" ref="CJ397:CJ460" si="602">RIGHT(INT(CG397/1),2)</f>
        <v>0</v>
      </c>
      <c r="CK397" s="405">
        <f t="shared" ref="CK397:CK460" si="603">IF(COUNTIF(Q397,"*m*")&gt;0,"",IF(VALUE(CI397)&lt;60,0,1))</f>
        <v>0</v>
      </c>
      <c r="CL397" s="405" t="str">
        <f t="shared" ref="CL397:CL460" si="604">CI397&amp;"m"&amp;CJ397</f>
        <v>0m0</v>
      </c>
      <c r="CM397" s="392">
        <f t="shared" ref="CM397:CM460" si="605">IF(T397="",0,VALUE(SUBSTITUTE(T397,".","")))</f>
        <v>0</v>
      </c>
      <c r="CN397" s="392">
        <f t="shared" ref="CN397:CN460" si="606">IF(T397="",0,SUBSTITUTE(T397,"m",""))</f>
        <v>0</v>
      </c>
      <c r="CO397" s="405">
        <f t="shared" ref="CO397:CO460" si="607">VALUE(IF(COUNTIF(T397,"*.*")&gt;0,CM397,CN397))</f>
        <v>0</v>
      </c>
      <c r="CP397" s="406">
        <f t="shared" ref="CP397:CP460" si="608">INT(CO397/10000)</f>
        <v>0</v>
      </c>
      <c r="CQ397" s="391" t="str">
        <f t="shared" ref="CQ397:CQ460" si="609">RIGHT(INT(CO397/100),2)</f>
        <v>0</v>
      </c>
      <c r="CR397" s="391" t="str">
        <f t="shared" ref="CR397:CR460" si="610">RIGHT(INT(CO397/1),2)</f>
        <v>0</v>
      </c>
      <c r="CS397" s="405">
        <f t="shared" ref="CS397:CS460" si="611">IF(COUNTIF(T397,"*m*")&gt;0,"",IF(VALUE(CQ397)&lt;60,0,1))</f>
        <v>0</v>
      </c>
      <c r="CT397" s="405" t="str">
        <f t="shared" ref="CT397:CT460" si="612">CQ397&amp;"m"&amp;CR397</f>
        <v>0m0</v>
      </c>
      <c r="CU397" s="405">
        <f t="shared" ref="CU397:CU460" si="613">IF(AND($D397="",G397&gt;0),1,IF(AND($D397="",H397&gt;0),1,0))</f>
        <v>0</v>
      </c>
      <c r="CV397" s="405">
        <f t="shared" ref="CV397:CV460" si="614">IF(AND($D397="",J397&gt;0),1,IF(AND($D397="",K397&gt;0),1,0))</f>
        <v>0</v>
      </c>
      <c r="CW397" s="405">
        <f t="shared" ref="CW397:CW460" si="615">IF(AND($D397="",M397&gt;0),1,IF(AND($D397="",N397&gt;0),1,0))</f>
        <v>0</v>
      </c>
      <c r="CX397" s="405">
        <f t="shared" ref="CX397:CX460" si="616">IF(AND($D397="",P397&gt;0),1,IF(AND($D397="",Q397&gt;0),1,0))</f>
        <v>0</v>
      </c>
      <c r="CY397" s="405">
        <f t="shared" ref="CY397:CY460" si="617">IF(AND($D397="",S397&gt;0),1,IF(AND($D397="",T397&gt;0),1,0))</f>
        <v>0</v>
      </c>
      <c r="CZ397" s="405" t="str">
        <f t="shared" ref="CZ397:CZ460" si="618">IF(AND(G397="",H397&gt;0),1,"")</f>
        <v/>
      </c>
      <c r="DA397" s="405" t="str">
        <f t="shared" ref="DA397:DA460" si="619">IF(AND(J397="",K397&gt;0),1,"")</f>
        <v/>
      </c>
      <c r="DB397" s="405" t="str">
        <f t="shared" ref="DB397:DB460" si="620">IF(AND(M397="",N397&gt;0),1,"")</f>
        <v/>
      </c>
      <c r="DC397" s="405" t="str">
        <f t="shared" ref="DC397:DC460" si="621">IF(AND(P397="",Q397&gt;0),1,"")</f>
        <v/>
      </c>
      <c r="DD397" s="405" t="str">
        <f t="shared" ref="DD397:DD460" si="622">IF(AND(S397="",T397&gt;0),1,"")</f>
        <v/>
      </c>
      <c r="DE397" s="405"/>
      <c r="DG397" s="405" t="str">
        <f t="shared" ref="DG397:DG460" si="623">IF(B397="","",VALUE(Q397))</f>
        <v/>
      </c>
      <c r="DH397" s="405" t="str">
        <f t="shared" ref="DH397:DH460" si="624">IF(B397="","",VALUE(T397))</f>
        <v/>
      </c>
      <c r="DI397" s="405">
        <f t="shared" ref="DI397:DI460" si="625">IF(AND(B397&gt;0,COUNTA(G397:U397)=0),1,0)</f>
        <v>0</v>
      </c>
      <c r="DJ397" s="405" t="str">
        <f t="shared" ref="DJ397:DJ460" si="626">IF(AND(COUNTIF(G397,"*m*")&gt;0,COUNTIF(H397,"*m*")&gt;0),1,"")</f>
        <v/>
      </c>
      <c r="DK397" s="405" t="str">
        <f t="shared" ref="DK397:DK460" si="627">IF(AND(COUNTIF(J397,"*m*")&gt;0,COUNTIF(K397,"*m*")&gt;0),1,"")</f>
        <v/>
      </c>
      <c r="DL397" s="405" t="str">
        <f t="shared" ref="DL397:DL460" si="628">IF(AND(COUNTIF(M397,"*m*")&gt;0,COUNTIF(N397,"*m*")&gt;0),1,"")</f>
        <v/>
      </c>
      <c r="DM397" s="405" t="str">
        <f t="shared" ref="DM397:DM460" si="629">IF(AND(COUNTIF(G397,"*跳*")&gt;0,COUNTIF(H397,"*.*")&gt;0),1,IF(AND(COUNTIF(G397,"*投*")&gt;0,COUNTIF(H397,"*.*")&gt;0),1,""))</f>
        <v/>
      </c>
      <c r="DN397" s="405" t="str">
        <f t="shared" ref="DN397:DN460" si="630">IF(AND(COUNTIF(J397,"*跳*")&gt;0,COUNTIF(K397,"*.*")&gt;0),1,IF(AND(COUNTIF(J397,"*投*")&gt;0,COUNTIF(K397,"*.*")&gt;0),1,""))</f>
        <v/>
      </c>
      <c r="DO397" s="405" t="str">
        <f t="shared" ref="DO397:DO460" si="631">IF(AND(COUNTIF(M397,"*跳*")&gt;0,COUNTIF(N397,"*.*")&gt;0),1,IF(AND(COUNTIF(M397,"*投*")&gt;0,COUNTIF(N397,"*.*")&gt;0),1,""))</f>
        <v/>
      </c>
      <c r="DS397" s="386">
        <f t="shared" si="546"/>
        <v>0</v>
      </c>
      <c r="DT397" s="386">
        <f t="shared" ref="DT397:DT460" si="632">IF($M397="",0,IF($O397="",1,0))</f>
        <v>0</v>
      </c>
      <c r="DU397" s="404">
        <f t="shared" ref="DU397:DU460" si="633">IF(AND(DQ397="",DR397=""),0,IF(H397="",1,0))</f>
        <v>0</v>
      </c>
    </row>
    <row r="398" spans="1:125" s="404" customFormat="1" ht="18" hidden="1" customHeight="1">
      <c r="A398" s="140" t="str">
        <f t="shared" si="557"/>
        <v/>
      </c>
      <c r="B398" s="153"/>
      <c r="C398" s="31" t="str">
        <f>IF(B398="","",VLOOKUP(B398,学連登録!$C$2:$G$3000,2,FALSE))</f>
        <v/>
      </c>
      <c r="D398" s="32" t="str">
        <f>IF(B398="","",VLOOKUP(B398,学連登録!$C$2:$G$3000,3,FALSE))</f>
        <v/>
      </c>
      <c r="E398" s="33" t="str">
        <f>IF(B398="","",VLOOKUP(B398,学連登録!$C$2:$G$3000,4,FALSE))</f>
        <v/>
      </c>
      <c r="F398" s="376" t="str">
        <f>IF(B398="","",VLOOKUP(B398,学連登録!$C$2:$I$3000,7,FALSE))</f>
        <v/>
      </c>
      <c r="G398" s="154"/>
      <c r="H398" s="915"/>
      <c r="I398" s="916"/>
      <c r="J398" s="155"/>
      <c r="K398" s="887"/>
      <c r="L398" s="888"/>
      <c r="M398" s="155"/>
      <c r="N398" s="881"/>
      <c r="O398" s="882"/>
      <c r="P398" s="154"/>
      <c r="Q398" s="887"/>
      <c r="R398" s="888"/>
      <c r="S398" s="154"/>
      <c r="T398" s="887"/>
      <c r="U398" s="888"/>
      <c r="V398" s="101" t="str">
        <f>IF(B398="","",VLOOKUP(B398,学連登録!$C$2:$H$3000,6,FALSE))</f>
        <v/>
      </c>
      <c r="W398" s="370"/>
      <c r="X398" s="152"/>
      <c r="Y398" s="116" t="str">
        <f t="shared" si="547"/>
        <v/>
      </c>
      <c r="Z398" s="97" t="str">
        <f>IF(G398="","",VLOOKUP(G398,種目名!$O$5:$T$104,3,0))</f>
        <v/>
      </c>
      <c r="AA398" s="98" t="str">
        <f>IF(J398="","",VLOOKUP(J398,種目名!$O$5:$T$104,3,0))</f>
        <v/>
      </c>
      <c r="AB398" s="117" t="str">
        <f>IF(M398="","",VLOOKUP(M398,種目名!$O$5:$T$104,3,0))</f>
        <v/>
      </c>
      <c r="AC398" s="117" t="str">
        <f>IF(P398="","",VLOOKUP(AF398,種目名!$O$5:$T$104,3,0))</f>
        <v/>
      </c>
      <c r="AD398" s="118" t="str">
        <f>IF(S398="","",VLOOKUP(AI398,種目名!$O$5:$T$104,3,0))</f>
        <v/>
      </c>
      <c r="AE398" s="115">
        <f t="shared" si="548"/>
        <v>0</v>
      </c>
      <c r="AF398" s="152" t="str">
        <f t="shared" si="549"/>
        <v/>
      </c>
      <c r="AG398" s="152" t="str">
        <f t="shared" si="550"/>
        <v/>
      </c>
      <c r="AH398" s="115">
        <f t="shared" si="551"/>
        <v>0</v>
      </c>
      <c r="AI398" s="152" t="str">
        <f t="shared" si="552"/>
        <v/>
      </c>
      <c r="AJ398" s="152" t="str">
        <f t="shared" si="553"/>
        <v/>
      </c>
      <c r="AK398" s="383"/>
      <c r="AL398" s="166">
        <f t="shared" si="558"/>
        <v>0</v>
      </c>
      <c r="AM398" s="392">
        <f t="shared" si="559"/>
        <v>0</v>
      </c>
      <c r="AN398" s="392">
        <f>COUNTIF($B$12:B398,B398)</f>
        <v>0</v>
      </c>
      <c r="AO398" s="392"/>
      <c r="AP398" s="392" t="str">
        <f t="shared" si="560"/>
        <v/>
      </c>
      <c r="AQ398" s="392" t="str">
        <f t="shared" si="561"/>
        <v/>
      </c>
      <c r="AR398" s="392" t="str">
        <f t="shared" si="562"/>
        <v/>
      </c>
      <c r="AS398" s="392" t="str">
        <f t="shared" si="563"/>
        <v/>
      </c>
      <c r="AT398" s="392">
        <f t="shared" si="564"/>
        <v>0</v>
      </c>
      <c r="AU398" s="392" t="str">
        <f t="shared" si="565"/>
        <v/>
      </c>
      <c r="AV398" s="392" t="str">
        <f t="shared" si="566"/>
        <v/>
      </c>
      <c r="AW398" s="392" t="str">
        <f t="shared" si="567"/>
        <v/>
      </c>
      <c r="AX398" s="392" t="str">
        <f t="shared" si="568"/>
        <v/>
      </c>
      <c r="AY398" s="392" t="str">
        <f t="shared" si="569"/>
        <v/>
      </c>
      <c r="AZ398" s="392" t="str">
        <f t="shared" si="570"/>
        <v/>
      </c>
      <c r="BA398" s="392" t="str">
        <f t="shared" si="571"/>
        <v/>
      </c>
      <c r="BB398" s="392" t="str">
        <f t="shared" si="572"/>
        <v/>
      </c>
      <c r="BC398" s="392" t="str">
        <f t="shared" si="573"/>
        <v/>
      </c>
      <c r="BD398" s="396" t="str">
        <f t="shared" si="574"/>
        <v/>
      </c>
      <c r="BE398" s="386">
        <f t="shared" si="575"/>
        <v>0</v>
      </c>
      <c r="BF398" s="152"/>
      <c r="BG398" s="392">
        <f t="shared" si="576"/>
        <v>0</v>
      </c>
      <c r="BH398" s="392">
        <f t="shared" si="577"/>
        <v>0</v>
      </c>
      <c r="BI398" s="405">
        <f t="shared" si="578"/>
        <v>0</v>
      </c>
      <c r="BJ398" s="406">
        <f t="shared" si="554"/>
        <v>0</v>
      </c>
      <c r="BK398" s="391" t="str">
        <f t="shared" si="555"/>
        <v>0</v>
      </c>
      <c r="BL398" s="391" t="str">
        <f t="shared" si="556"/>
        <v>0</v>
      </c>
      <c r="BM398" s="405">
        <f t="shared" si="579"/>
        <v>0</v>
      </c>
      <c r="BN398" s="405" t="str">
        <f t="shared" si="580"/>
        <v>0m0</v>
      </c>
      <c r="BO398" s="392">
        <f t="shared" si="581"/>
        <v>0</v>
      </c>
      <c r="BP398" s="392">
        <f t="shared" si="582"/>
        <v>0</v>
      </c>
      <c r="BQ398" s="405">
        <f t="shared" si="583"/>
        <v>0</v>
      </c>
      <c r="BR398" s="406">
        <f t="shared" si="584"/>
        <v>0</v>
      </c>
      <c r="BS398" s="391" t="str">
        <f t="shared" si="585"/>
        <v>0</v>
      </c>
      <c r="BT398" s="391" t="str">
        <f t="shared" si="586"/>
        <v>0</v>
      </c>
      <c r="BU398" s="405">
        <f t="shared" si="587"/>
        <v>0</v>
      </c>
      <c r="BV398" s="405" t="str">
        <f t="shared" si="588"/>
        <v>0m0</v>
      </c>
      <c r="BW398" s="392">
        <f t="shared" si="589"/>
        <v>0</v>
      </c>
      <c r="BX398" s="392">
        <f t="shared" si="590"/>
        <v>0</v>
      </c>
      <c r="BY398" s="405">
        <f t="shared" si="591"/>
        <v>0</v>
      </c>
      <c r="BZ398" s="406">
        <f t="shared" si="592"/>
        <v>0</v>
      </c>
      <c r="CA398" s="391" t="str">
        <f t="shared" si="593"/>
        <v>0</v>
      </c>
      <c r="CB398" s="391" t="str">
        <f t="shared" si="594"/>
        <v>0</v>
      </c>
      <c r="CC398" s="405">
        <f t="shared" si="595"/>
        <v>0</v>
      </c>
      <c r="CD398" s="405" t="str">
        <f t="shared" si="596"/>
        <v>0m0</v>
      </c>
      <c r="CE398" s="392">
        <f t="shared" si="597"/>
        <v>0</v>
      </c>
      <c r="CF398" s="392">
        <f t="shared" si="598"/>
        <v>0</v>
      </c>
      <c r="CG398" s="405">
        <f t="shared" si="599"/>
        <v>0</v>
      </c>
      <c r="CH398" s="406">
        <f t="shared" si="600"/>
        <v>0</v>
      </c>
      <c r="CI398" s="391" t="str">
        <f t="shared" si="601"/>
        <v>0</v>
      </c>
      <c r="CJ398" s="391" t="str">
        <f t="shared" si="602"/>
        <v>0</v>
      </c>
      <c r="CK398" s="405">
        <f t="shared" si="603"/>
        <v>0</v>
      </c>
      <c r="CL398" s="405" t="str">
        <f t="shared" si="604"/>
        <v>0m0</v>
      </c>
      <c r="CM398" s="392">
        <f t="shared" si="605"/>
        <v>0</v>
      </c>
      <c r="CN398" s="392">
        <f t="shared" si="606"/>
        <v>0</v>
      </c>
      <c r="CO398" s="405">
        <f t="shared" si="607"/>
        <v>0</v>
      </c>
      <c r="CP398" s="406">
        <f t="shared" si="608"/>
        <v>0</v>
      </c>
      <c r="CQ398" s="391" t="str">
        <f t="shared" si="609"/>
        <v>0</v>
      </c>
      <c r="CR398" s="391" t="str">
        <f t="shared" si="610"/>
        <v>0</v>
      </c>
      <c r="CS398" s="405">
        <f t="shared" si="611"/>
        <v>0</v>
      </c>
      <c r="CT398" s="405" t="str">
        <f t="shared" si="612"/>
        <v>0m0</v>
      </c>
      <c r="CU398" s="405">
        <f t="shared" si="613"/>
        <v>0</v>
      </c>
      <c r="CV398" s="405">
        <f t="shared" si="614"/>
        <v>0</v>
      </c>
      <c r="CW398" s="405">
        <f t="shared" si="615"/>
        <v>0</v>
      </c>
      <c r="CX398" s="405">
        <f t="shared" si="616"/>
        <v>0</v>
      </c>
      <c r="CY398" s="405">
        <f t="shared" si="617"/>
        <v>0</v>
      </c>
      <c r="CZ398" s="405" t="str">
        <f t="shared" si="618"/>
        <v/>
      </c>
      <c r="DA398" s="405" t="str">
        <f t="shared" si="619"/>
        <v/>
      </c>
      <c r="DB398" s="405" t="str">
        <f t="shared" si="620"/>
        <v/>
      </c>
      <c r="DC398" s="405" t="str">
        <f t="shared" si="621"/>
        <v/>
      </c>
      <c r="DD398" s="405" t="str">
        <f t="shared" si="622"/>
        <v/>
      </c>
      <c r="DE398" s="405"/>
      <c r="DG398" s="405" t="str">
        <f t="shared" si="623"/>
        <v/>
      </c>
      <c r="DH398" s="405" t="str">
        <f t="shared" si="624"/>
        <v/>
      </c>
      <c r="DI398" s="405">
        <f t="shared" si="625"/>
        <v>0</v>
      </c>
      <c r="DJ398" s="405" t="str">
        <f t="shared" si="626"/>
        <v/>
      </c>
      <c r="DK398" s="405" t="str">
        <f t="shared" si="627"/>
        <v/>
      </c>
      <c r="DL398" s="405" t="str">
        <f t="shared" si="628"/>
        <v/>
      </c>
      <c r="DM398" s="405" t="str">
        <f t="shared" si="629"/>
        <v/>
      </c>
      <c r="DN398" s="405" t="str">
        <f t="shared" si="630"/>
        <v/>
      </c>
      <c r="DO398" s="405" t="str">
        <f t="shared" si="631"/>
        <v/>
      </c>
      <c r="DS398" s="386">
        <f t="shared" ref="DS398:DS461" si="634">IF(CN398="",0,IF(OR(CN398&lt;$AT$12,CN398&gt;$AT$13),1,0))</f>
        <v>0</v>
      </c>
      <c r="DT398" s="386">
        <f t="shared" si="632"/>
        <v>0</v>
      </c>
      <c r="DU398" s="404">
        <f t="shared" si="633"/>
        <v>0</v>
      </c>
    </row>
    <row r="399" spans="1:125" s="404" customFormat="1" ht="18" hidden="1" customHeight="1">
      <c r="A399" s="140" t="str">
        <f t="shared" si="557"/>
        <v/>
      </c>
      <c r="B399" s="153"/>
      <c r="C399" s="31" t="str">
        <f>IF(B399="","",VLOOKUP(B399,学連登録!$C$2:$G$3000,2,FALSE))</f>
        <v/>
      </c>
      <c r="D399" s="32" t="str">
        <f>IF(B399="","",VLOOKUP(B399,学連登録!$C$2:$G$3000,3,FALSE))</f>
        <v/>
      </c>
      <c r="E399" s="33" t="str">
        <f>IF(B399="","",VLOOKUP(B399,学連登録!$C$2:$G$3000,4,FALSE))</f>
        <v/>
      </c>
      <c r="F399" s="376" t="str">
        <f>IF(B399="","",VLOOKUP(B399,学連登録!$C$2:$I$3000,7,FALSE))</f>
        <v/>
      </c>
      <c r="G399" s="154"/>
      <c r="H399" s="915"/>
      <c r="I399" s="916"/>
      <c r="J399" s="155"/>
      <c r="K399" s="887"/>
      <c r="L399" s="888"/>
      <c r="M399" s="155"/>
      <c r="N399" s="881"/>
      <c r="O399" s="882"/>
      <c r="P399" s="154"/>
      <c r="Q399" s="887"/>
      <c r="R399" s="888"/>
      <c r="S399" s="154"/>
      <c r="T399" s="887"/>
      <c r="U399" s="888"/>
      <c r="V399" s="101" t="str">
        <f>IF(B399="","",VLOOKUP(B399,学連登録!$C$2:$H$3000,6,FALSE))</f>
        <v/>
      </c>
      <c r="W399" s="370"/>
      <c r="X399" s="152"/>
      <c r="Y399" s="116" t="str">
        <f t="shared" si="547"/>
        <v/>
      </c>
      <c r="Z399" s="97" t="str">
        <f>IF(G399="","",VLOOKUP(G399,種目名!$O$5:$T$104,3,0))</f>
        <v/>
      </c>
      <c r="AA399" s="98" t="str">
        <f>IF(J399="","",VLOOKUP(J399,種目名!$O$5:$T$104,3,0))</f>
        <v/>
      </c>
      <c r="AB399" s="117" t="str">
        <f>IF(M399="","",VLOOKUP(M399,種目名!$O$5:$T$104,3,0))</f>
        <v/>
      </c>
      <c r="AC399" s="117" t="str">
        <f>IF(P399="","",VLOOKUP(AF399,種目名!$O$5:$T$104,3,0))</f>
        <v/>
      </c>
      <c r="AD399" s="118" t="str">
        <f>IF(S399="","",VLOOKUP(AI399,種目名!$O$5:$T$104,3,0))</f>
        <v/>
      </c>
      <c r="AE399" s="115">
        <f t="shared" si="548"/>
        <v>0</v>
      </c>
      <c r="AF399" s="152" t="str">
        <f t="shared" si="549"/>
        <v/>
      </c>
      <c r="AG399" s="152" t="str">
        <f t="shared" si="550"/>
        <v/>
      </c>
      <c r="AH399" s="115">
        <f t="shared" si="551"/>
        <v>0</v>
      </c>
      <c r="AI399" s="152" t="str">
        <f t="shared" si="552"/>
        <v/>
      </c>
      <c r="AJ399" s="152" t="str">
        <f t="shared" si="553"/>
        <v/>
      </c>
      <c r="AK399" s="383"/>
      <c r="AL399" s="166">
        <f t="shared" si="558"/>
        <v>0</v>
      </c>
      <c r="AM399" s="392">
        <f t="shared" si="559"/>
        <v>0</v>
      </c>
      <c r="AN399" s="392">
        <f>COUNTIF($B$12:B399,B399)</f>
        <v>0</v>
      </c>
      <c r="AO399" s="392"/>
      <c r="AP399" s="392" t="str">
        <f t="shared" si="560"/>
        <v/>
      </c>
      <c r="AQ399" s="392" t="str">
        <f t="shared" si="561"/>
        <v/>
      </c>
      <c r="AR399" s="392" t="str">
        <f t="shared" si="562"/>
        <v/>
      </c>
      <c r="AS399" s="392" t="str">
        <f t="shared" si="563"/>
        <v/>
      </c>
      <c r="AT399" s="392">
        <f t="shared" si="564"/>
        <v>0</v>
      </c>
      <c r="AU399" s="392" t="str">
        <f t="shared" si="565"/>
        <v/>
      </c>
      <c r="AV399" s="392" t="str">
        <f t="shared" si="566"/>
        <v/>
      </c>
      <c r="AW399" s="392" t="str">
        <f t="shared" si="567"/>
        <v/>
      </c>
      <c r="AX399" s="392" t="str">
        <f t="shared" si="568"/>
        <v/>
      </c>
      <c r="AY399" s="392" t="str">
        <f t="shared" si="569"/>
        <v/>
      </c>
      <c r="AZ399" s="392" t="str">
        <f t="shared" si="570"/>
        <v/>
      </c>
      <c r="BA399" s="392" t="str">
        <f t="shared" si="571"/>
        <v/>
      </c>
      <c r="BB399" s="392" t="str">
        <f t="shared" si="572"/>
        <v/>
      </c>
      <c r="BC399" s="392" t="str">
        <f t="shared" si="573"/>
        <v/>
      </c>
      <c r="BD399" s="396" t="str">
        <f t="shared" si="574"/>
        <v/>
      </c>
      <c r="BE399" s="386">
        <f t="shared" si="575"/>
        <v>0</v>
      </c>
      <c r="BF399" s="152"/>
      <c r="BG399" s="392">
        <f t="shared" si="576"/>
        <v>0</v>
      </c>
      <c r="BH399" s="392">
        <f t="shared" si="577"/>
        <v>0</v>
      </c>
      <c r="BI399" s="405">
        <f t="shared" si="578"/>
        <v>0</v>
      </c>
      <c r="BJ399" s="406">
        <f t="shared" si="554"/>
        <v>0</v>
      </c>
      <c r="BK399" s="391" t="str">
        <f t="shared" si="555"/>
        <v>0</v>
      </c>
      <c r="BL399" s="391" t="str">
        <f t="shared" si="556"/>
        <v>0</v>
      </c>
      <c r="BM399" s="405">
        <f t="shared" si="579"/>
        <v>0</v>
      </c>
      <c r="BN399" s="405" t="str">
        <f t="shared" si="580"/>
        <v>0m0</v>
      </c>
      <c r="BO399" s="392">
        <f t="shared" si="581"/>
        <v>0</v>
      </c>
      <c r="BP399" s="392">
        <f t="shared" si="582"/>
        <v>0</v>
      </c>
      <c r="BQ399" s="405">
        <f t="shared" si="583"/>
        <v>0</v>
      </c>
      <c r="BR399" s="406">
        <f t="shared" si="584"/>
        <v>0</v>
      </c>
      <c r="BS399" s="391" t="str">
        <f t="shared" si="585"/>
        <v>0</v>
      </c>
      <c r="BT399" s="391" t="str">
        <f t="shared" si="586"/>
        <v>0</v>
      </c>
      <c r="BU399" s="405">
        <f t="shared" si="587"/>
        <v>0</v>
      </c>
      <c r="BV399" s="405" t="str">
        <f t="shared" si="588"/>
        <v>0m0</v>
      </c>
      <c r="BW399" s="392">
        <f t="shared" si="589"/>
        <v>0</v>
      </c>
      <c r="BX399" s="392">
        <f t="shared" si="590"/>
        <v>0</v>
      </c>
      <c r="BY399" s="405">
        <f t="shared" si="591"/>
        <v>0</v>
      </c>
      <c r="BZ399" s="406">
        <f t="shared" si="592"/>
        <v>0</v>
      </c>
      <c r="CA399" s="391" t="str">
        <f t="shared" si="593"/>
        <v>0</v>
      </c>
      <c r="CB399" s="391" t="str">
        <f t="shared" si="594"/>
        <v>0</v>
      </c>
      <c r="CC399" s="405">
        <f t="shared" si="595"/>
        <v>0</v>
      </c>
      <c r="CD399" s="405" t="str">
        <f t="shared" si="596"/>
        <v>0m0</v>
      </c>
      <c r="CE399" s="392">
        <f t="shared" si="597"/>
        <v>0</v>
      </c>
      <c r="CF399" s="392">
        <f t="shared" si="598"/>
        <v>0</v>
      </c>
      <c r="CG399" s="405">
        <f t="shared" si="599"/>
        <v>0</v>
      </c>
      <c r="CH399" s="406">
        <f t="shared" si="600"/>
        <v>0</v>
      </c>
      <c r="CI399" s="391" t="str">
        <f t="shared" si="601"/>
        <v>0</v>
      </c>
      <c r="CJ399" s="391" t="str">
        <f t="shared" si="602"/>
        <v>0</v>
      </c>
      <c r="CK399" s="405">
        <f t="shared" si="603"/>
        <v>0</v>
      </c>
      <c r="CL399" s="405" t="str">
        <f t="shared" si="604"/>
        <v>0m0</v>
      </c>
      <c r="CM399" s="392">
        <f t="shared" si="605"/>
        <v>0</v>
      </c>
      <c r="CN399" s="392">
        <f t="shared" si="606"/>
        <v>0</v>
      </c>
      <c r="CO399" s="405">
        <f t="shared" si="607"/>
        <v>0</v>
      </c>
      <c r="CP399" s="406">
        <f t="shared" si="608"/>
        <v>0</v>
      </c>
      <c r="CQ399" s="391" t="str">
        <f t="shared" si="609"/>
        <v>0</v>
      </c>
      <c r="CR399" s="391" t="str">
        <f t="shared" si="610"/>
        <v>0</v>
      </c>
      <c r="CS399" s="405">
        <f t="shared" si="611"/>
        <v>0</v>
      </c>
      <c r="CT399" s="405" t="str">
        <f t="shared" si="612"/>
        <v>0m0</v>
      </c>
      <c r="CU399" s="405">
        <f t="shared" si="613"/>
        <v>0</v>
      </c>
      <c r="CV399" s="405">
        <f t="shared" si="614"/>
        <v>0</v>
      </c>
      <c r="CW399" s="405">
        <f t="shared" si="615"/>
        <v>0</v>
      </c>
      <c r="CX399" s="405">
        <f t="shared" si="616"/>
        <v>0</v>
      </c>
      <c r="CY399" s="405">
        <f t="shared" si="617"/>
        <v>0</v>
      </c>
      <c r="CZ399" s="405" t="str">
        <f t="shared" si="618"/>
        <v/>
      </c>
      <c r="DA399" s="405" t="str">
        <f t="shared" si="619"/>
        <v/>
      </c>
      <c r="DB399" s="405" t="str">
        <f t="shared" si="620"/>
        <v/>
      </c>
      <c r="DC399" s="405" t="str">
        <f t="shared" si="621"/>
        <v/>
      </c>
      <c r="DD399" s="405" t="str">
        <f t="shared" si="622"/>
        <v/>
      </c>
      <c r="DE399" s="405"/>
      <c r="DG399" s="405" t="str">
        <f t="shared" si="623"/>
        <v/>
      </c>
      <c r="DH399" s="405" t="str">
        <f t="shared" si="624"/>
        <v/>
      </c>
      <c r="DI399" s="405">
        <f t="shared" si="625"/>
        <v>0</v>
      </c>
      <c r="DJ399" s="405" t="str">
        <f t="shared" si="626"/>
        <v/>
      </c>
      <c r="DK399" s="405" t="str">
        <f t="shared" si="627"/>
        <v/>
      </c>
      <c r="DL399" s="405" t="str">
        <f t="shared" si="628"/>
        <v/>
      </c>
      <c r="DM399" s="405" t="str">
        <f t="shared" si="629"/>
        <v/>
      </c>
      <c r="DN399" s="405" t="str">
        <f t="shared" si="630"/>
        <v/>
      </c>
      <c r="DO399" s="405" t="str">
        <f t="shared" si="631"/>
        <v/>
      </c>
      <c r="DS399" s="386">
        <f t="shared" si="634"/>
        <v>0</v>
      </c>
      <c r="DT399" s="386">
        <f t="shared" si="632"/>
        <v>0</v>
      </c>
      <c r="DU399" s="404">
        <f t="shared" si="633"/>
        <v>0</v>
      </c>
    </row>
    <row r="400" spans="1:125" s="404" customFormat="1" ht="18" hidden="1" customHeight="1">
      <c r="A400" s="140" t="str">
        <f t="shared" si="557"/>
        <v/>
      </c>
      <c r="B400" s="153"/>
      <c r="C400" s="31" t="str">
        <f>IF(B400="","",VLOOKUP(B400,学連登録!$C$2:$G$3000,2,FALSE))</f>
        <v/>
      </c>
      <c r="D400" s="32" t="str">
        <f>IF(B400="","",VLOOKUP(B400,学連登録!$C$2:$G$3000,3,FALSE))</f>
        <v/>
      </c>
      <c r="E400" s="33" t="str">
        <f>IF(B400="","",VLOOKUP(B400,学連登録!$C$2:$G$3000,4,FALSE))</f>
        <v/>
      </c>
      <c r="F400" s="376" t="str">
        <f>IF(B400="","",VLOOKUP(B400,学連登録!$C$2:$I$3000,7,FALSE))</f>
        <v/>
      </c>
      <c r="G400" s="154"/>
      <c r="H400" s="915"/>
      <c r="I400" s="916"/>
      <c r="J400" s="155"/>
      <c r="K400" s="887"/>
      <c r="L400" s="888"/>
      <c r="M400" s="155"/>
      <c r="N400" s="881"/>
      <c r="O400" s="882"/>
      <c r="P400" s="154"/>
      <c r="Q400" s="887"/>
      <c r="R400" s="888"/>
      <c r="S400" s="154"/>
      <c r="T400" s="887"/>
      <c r="U400" s="888"/>
      <c r="V400" s="101" t="str">
        <f>IF(B400="","",VLOOKUP(B400,学連登録!$C$2:$H$3000,6,FALSE))</f>
        <v/>
      </c>
      <c r="W400" s="370"/>
      <c r="X400" s="152"/>
      <c r="Y400" s="116" t="str">
        <f t="shared" si="547"/>
        <v/>
      </c>
      <c r="Z400" s="97" t="str">
        <f>IF(G400="","",VLOOKUP(G400,種目名!$O$5:$T$104,3,0))</f>
        <v/>
      </c>
      <c r="AA400" s="98" t="str">
        <f>IF(J400="","",VLOOKUP(J400,種目名!$O$5:$T$104,3,0))</f>
        <v/>
      </c>
      <c r="AB400" s="117" t="str">
        <f>IF(M400="","",VLOOKUP(M400,種目名!$O$5:$T$104,3,0))</f>
        <v/>
      </c>
      <c r="AC400" s="117" t="str">
        <f>IF(P400="","",VLOOKUP(AF400,種目名!$O$5:$T$104,3,0))</f>
        <v/>
      </c>
      <c r="AD400" s="118" t="str">
        <f>IF(S400="","",VLOOKUP(AI400,種目名!$O$5:$T$104,3,0))</f>
        <v/>
      </c>
      <c r="AE400" s="115">
        <f t="shared" si="548"/>
        <v>0</v>
      </c>
      <c r="AF400" s="152" t="str">
        <f t="shared" si="549"/>
        <v/>
      </c>
      <c r="AG400" s="152" t="str">
        <f t="shared" si="550"/>
        <v/>
      </c>
      <c r="AH400" s="115">
        <f t="shared" si="551"/>
        <v>0</v>
      </c>
      <c r="AI400" s="152" t="str">
        <f t="shared" si="552"/>
        <v/>
      </c>
      <c r="AJ400" s="152" t="str">
        <f t="shared" si="553"/>
        <v/>
      </c>
      <c r="AK400" s="383"/>
      <c r="AL400" s="166">
        <f t="shared" si="558"/>
        <v>0</v>
      </c>
      <c r="AM400" s="392">
        <f t="shared" si="559"/>
        <v>0</v>
      </c>
      <c r="AN400" s="392">
        <f>COUNTIF($B$12:B400,B400)</f>
        <v>0</v>
      </c>
      <c r="AO400" s="392"/>
      <c r="AP400" s="392" t="str">
        <f t="shared" si="560"/>
        <v/>
      </c>
      <c r="AQ400" s="392" t="str">
        <f t="shared" si="561"/>
        <v/>
      </c>
      <c r="AR400" s="392" t="str">
        <f t="shared" si="562"/>
        <v/>
      </c>
      <c r="AS400" s="392" t="str">
        <f t="shared" si="563"/>
        <v/>
      </c>
      <c r="AT400" s="392">
        <f t="shared" si="564"/>
        <v>0</v>
      </c>
      <c r="AU400" s="392" t="str">
        <f t="shared" si="565"/>
        <v/>
      </c>
      <c r="AV400" s="392" t="str">
        <f t="shared" si="566"/>
        <v/>
      </c>
      <c r="AW400" s="392" t="str">
        <f t="shared" si="567"/>
        <v/>
      </c>
      <c r="AX400" s="392" t="str">
        <f t="shared" si="568"/>
        <v/>
      </c>
      <c r="AY400" s="392" t="str">
        <f t="shared" si="569"/>
        <v/>
      </c>
      <c r="AZ400" s="392" t="str">
        <f t="shared" si="570"/>
        <v/>
      </c>
      <c r="BA400" s="392" t="str">
        <f t="shared" si="571"/>
        <v/>
      </c>
      <c r="BB400" s="392" t="str">
        <f t="shared" si="572"/>
        <v/>
      </c>
      <c r="BC400" s="392" t="str">
        <f t="shared" si="573"/>
        <v/>
      </c>
      <c r="BD400" s="396" t="str">
        <f t="shared" si="574"/>
        <v/>
      </c>
      <c r="BE400" s="386">
        <f t="shared" si="575"/>
        <v>0</v>
      </c>
      <c r="BF400" s="152"/>
      <c r="BG400" s="392">
        <f t="shared" si="576"/>
        <v>0</v>
      </c>
      <c r="BH400" s="392">
        <f t="shared" si="577"/>
        <v>0</v>
      </c>
      <c r="BI400" s="405">
        <f t="shared" si="578"/>
        <v>0</v>
      </c>
      <c r="BJ400" s="406">
        <f t="shared" si="554"/>
        <v>0</v>
      </c>
      <c r="BK400" s="391" t="str">
        <f t="shared" si="555"/>
        <v>0</v>
      </c>
      <c r="BL400" s="391" t="str">
        <f t="shared" si="556"/>
        <v>0</v>
      </c>
      <c r="BM400" s="405">
        <f t="shared" si="579"/>
        <v>0</v>
      </c>
      <c r="BN400" s="405" t="str">
        <f t="shared" si="580"/>
        <v>0m0</v>
      </c>
      <c r="BO400" s="392">
        <f t="shared" si="581"/>
        <v>0</v>
      </c>
      <c r="BP400" s="392">
        <f t="shared" si="582"/>
        <v>0</v>
      </c>
      <c r="BQ400" s="405">
        <f t="shared" si="583"/>
        <v>0</v>
      </c>
      <c r="BR400" s="406">
        <f t="shared" si="584"/>
        <v>0</v>
      </c>
      <c r="BS400" s="391" t="str">
        <f t="shared" si="585"/>
        <v>0</v>
      </c>
      <c r="BT400" s="391" t="str">
        <f t="shared" si="586"/>
        <v>0</v>
      </c>
      <c r="BU400" s="405">
        <f t="shared" si="587"/>
        <v>0</v>
      </c>
      <c r="BV400" s="405" t="str">
        <f t="shared" si="588"/>
        <v>0m0</v>
      </c>
      <c r="BW400" s="392">
        <f t="shared" si="589"/>
        <v>0</v>
      </c>
      <c r="BX400" s="392">
        <f t="shared" si="590"/>
        <v>0</v>
      </c>
      <c r="BY400" s="405">
        <f t="shared" si="591"/>
        <v>0</v>
      </c>
      <c r="BZ400" s="406">
        <f t="shared" si="592"/>
        <v>0</v>
      </c>
      <c r="CA400" s="391" t="str">
        <f t="shared" si="593"/>
        <v>0</v>
      </c>
      <c r="CB400" s="391" t="str">
        <f t="shared" si="594"/>
        <v>0</v>
      </c>
      <c r="CC400" s="405">
        <f t="shared" si="595"/>
        <v>0</v>
      </c>
      <c r="CD400" s="405" t="str">
        <f t="shared" si="596"/>
        <v>0m0</v>
      </c>
      <c r="CE400" s="392">
        <f t="shared" si="597"/>
        <v>0</v>
      </c>
      <c r="CF400" s="392">
        <f t="shared" si="598"/>
        <v>0</v>
      </c>
      <c r="CG400" s="405">
        <f t="shared" si="599"/>
        <v>0</v>
      </c>
      <c r="CH400" s="406">
        <f t="shared" si="600"/>
        <v>0</v>
      </c>
      <c r="CI400" s="391" t="str">
        <f t="shared" si="601"/>
        <v>0</v>
      </c>
      <c r="CJ400" s="391" t="str">
        <f t="shared" si="602"/>
        <v>0</v>
      </c>
      <c r="CK400" s="405">
        <f t="shared" si="603"/>
        <v>0</v>
      </c>
      <c r="CL400" s="405" t="str">
        <f t="shared" si="604"/>
        <v>0m0</v>
      </c>
      <c r="CM400" s="392">
        <f t="shared" si="605"/>
        <v>0</v>
      </c>
      <c r="CN400" s="392">
        <f t="shared" si="606"/>
        <v>0</v>
      </c>
      <c r="CO400" s="405">
        <f t="shared" si="607"/>
        <v>0</v>
      </c>
      <c r="CP400" s="406">
        <f t="shared" si="608"/>
        <v>0</v>
      </c>
      <c r="CQ400" s="391" t="str">
        <f t="shared" si="609"/>
        <v>0</v>
      </c>
      <c r="CR400" s="391" t="str">
        <f t="shared" si="610"/>
        <v>0</v>
      </c>
      <c r="CS400" s="405">
        <f t="shared" si="611"/>
        <v>0</v>
      </c>
      <c r="CT400" s="405" t="str">
        <f t="shared" si="612"/>
        <v>0m0</v>
      </c>
      <c r="CU400" s="405">
        <f t="shared" si="613"/>
        <v>0</v>
      </c>
      <c r="CV400" s="405">
        <f t="shared" si="614"/>
        <v>0</v>
      </c>
      <c r="CW400" s="405">
        <f t="shared" si="615"/>
        <v>0</v>
      </c>
      <c r="CX400" s="405">
        <f t="shared" si="616"/>
        <v>0</v>
      </c>
      <c r="CY400" s="405">
        <f t="shared" si="617"/>
        <v>0</v>
      </c>
      <c r="CZ400" s="405" t="str">
        <f t="shared" si="618"/>
        <v/>
      </c>
      <c r="DA400" s="405" t="str">
        <f t="shared" si="619"/>
        <v/>
      </c>
      <c r="DB400" s="405" t="str">
        <f t="shared" si="620"/>
        <v/>
      </c>
      <c r="DC400" s="405" t="str">
        <f t="shared" si="621"/>
        <v/>
      </c>
      <c r="DD400" s="405" t="str">
        <f t="shared" si="622"/>
        <v/>
      </c>
      <c r="DE400" s="405"/>
      <c r="DG400" s="405" t="str">
        <f t="shared" si="623"/>
        <v/>
      </c>
      <c r="DH400" s="405" t="str">
        <f t="shared" si="624"/>
        <v/>
      </c>
      <c r="DI400" s="405">
        <f t="shared" si="625"/>
        <v>0</v>
      </c>
      <c r="DJ400" s="405" t="str">
        <f t="shared" si="626"/>
        <v/>
      </c>
      <c r="DK400" s="405" t="str">
        <f t="shared" si="627"/>
        <v/>
      </c>
      <c r="DL400" s="405" t="str">
        <f t="shared" si="628"/>
        <v/>
      </c>
      <c r="DM400" s="405" t="str">
        <f t="shared" si="629"/>
        <v/>
      </c>
      <c r="DN400" s="405" t="str">
        <f t="shared" si="630"/>
        <v/>
      </c>
      <c r="DO400" s="405" t="str">
        <f t="shared" si="631"/>
        <v/>
      </c>
      <c r="DS400" s="386">
        <f t="shared" si="634"/>
        <v>0</v>
      </c>
      <c r="DT400" s="386">
        <f t="shared" si="632"/>
        <v>0</v>
      </c>
      <c r="DU400" s="404">
        <f t="shared" si="633"/>
        <v>0</v>
      </c>
    </row>
    <row r="401" spans="1:125" s="404" customFormat="1" ht="18" hidden="1" customHeight="1">
      <c r="A401" s="140" t="str">
        <f t="shared" si="557"/>
        <v/>
      </c>
      <c r="B401" s="153"/>
      <c r="C401" s="31" t="str">
        <f>IF(B401="","",VLOOKUP(B401,学連登録!$C$2:$G$3000,2,FALSE))</f>
        <v/>
      </c>
      <c r="D401" s="32" t="str">
        <f>IF(B401="","",VLOOKUP(B401,学連登録!$C$2:$G$3000,3,FALSE))</f>
        <v/>
      </c>
      <c r="E401" s="33" t="str">
        <f>IF(B401="","",VLOOKUP(B401,学連登録!$C$2:$G$3000,4,FALSE))</f>
        <v/>
      </c>
      <c r="F401" s="376" t="str">
        <f>IF(B401="","",VLOOKUP(B401,学連登録!$C$2:$I$3000,7,FALSE))</f>
        <v/>
      </c>
      <c r="G401" s="154"/>
      <c r="H401" s="915"/>
      <c r="I401" s="916"/>
      <c r="J401" s="155"/>
      <c r="K401" s="887"/>
      <c r="L401" s="888"/>
      <c r="M401" s="155"/>
      <c r="N401" s="881"/>
      <c r="O401" s="882"/>
      <c r="P401" s="154"/>
      <c r="Q401" s="887"/>
      <c r="R401" s="888"/>
      <c r="S401" s="154"/>
      <c r="T401" s="887"/>
      <c r="U401" s="888"/>
      <c r="V401" s="101" t="str">
        <f>IF(B401="","",VLOOKUP(B401,学連登録!$C$2:$H$3000,6,FALSE))</f>
        <v/>
      </c>
      <c r="W401" s="370"/>
      <c r="X401" s="152"/>
      <c r="Y401" s="116" t="str">
        <f t="shared" si="547"/>
        <v/>
      </c>
      <c r="Z401" s="97" t="str">
        <f>IF(G401="","",VLOOKUP(G401,種目名!$O$5:$T$104,3,0))</f>
        <v/>
      </c>
      <c r="AA401" s="98" t="str">
        <f>IF(J401="","",VLOOKUP(J401,種目名!$O$5:$T$104,3,0))</f>
        <v/>
      </c>
      <c r="AB401" s="117" t="str">
        <f>IF(M401="","",VLOOKUP(M401,種目名!$O$5:$T$104,3,0))</f>
        <v/>
      </c>
      <c r="AC401" s="117" t="str">
        <f>IF(P401="","",VLOOKUP(AF401,種目名!$O$5:$T$104,3,0))</f>
        <v/>
      </c>
      <c r="AD401" s="118" t="str">
        <f>IF(S401="","",VLOOKUP(AI401,種目名!$O$5:$T$104,3,0))</f>
        <v/>
      </c>
      <c r="AE401" s="115">
        <f t="shared" si="548"/>
        <v>0</v>
      </c>
      <c r="AF401" s="152" t="str">
        <f t="shared" si="549"/>
        <v/>
      </c>
      <c r="AG401" s="152" t="str">
        <f t="shared" si="550"/>
        <v/>
      </c>
      <c r="AH401" s="115">
        <f t="shared" si="551"/>
        <v>0</v>
      </c>
      <c r="AI401" s="152" t="str">
        <f t="shared" si="552"/>
        <v/>
      </c>
      <c r="AJ401" s="152" t="str">
        <f t="shared" si="553"/>
        <v/>
      </c>
      <c r="AK401" s="383"/>
      <c r="AL401" s="166">
        <f t="shared" si="558"/>
        <v>0</v>
      </c>
      <c r="AM401" s="392">
        <f t="shared" si="559"/>
        <v>0</v>
      </c>
      <c r="AN401" s="392">
        <f>COUNTIF($B$12:B401,B401)</f>
        <v>0</v>
      </c>
      <c r="AO401" s="392"/>
      <c r="AP401" s="392" t="str">
        <f t="shared" si="560"/>
        <v/>
      </c>
      <c r="AQ401" s="392" t="str">
        <f t="shared" si="561"/>
        <v/>
      </c>
      <c r="AR401" s="392" t="str">
        <f t="shared" si="562"/>
        <v/>
      </c>
      <c r="AS401" s="392" t="str">
        <f t="shared" si="563"/>
        <v/>
      </c>
      <c r="AT401" s="392">
        <f t="shared" si="564"/>
        <v>0</v>
      </c>
      <c r="AU401" s="392" t="str">
        <f t="shared" si="565"/>
        <v/>
      </c>
      <c r="AV401" s="392" t="str">
        <f t="shared" si="566"/>
        <v/>
      </c>
      <c r="AW401" s="392" t="str">
        <f t="shared" si="567"/>
        <v/>
      </c>
      <c r="AX401" s="392" t="str">
        <f t="shared" si="568"/>
        <v/>
      </c>
      <c r="AY401" s="392" t="str">
        <f t="shared" si="569"/>
        <v/>
      </c>
      <c r="AZ401" s="392" t="str">
        <f t="shared" si="570"/>
        <v/>
      </c>
      <c r="BA401" s="392" t="str">
        <f t="shared" si="571"/>
        <v/>
      </c>
      <c r="BB401" s="392" t="str">
        <f t="shared" si="572"/>
        <v/>
      </c>
      <c r="BC401" s="392" t="str">
        <f t="shared" si="573"/>
        <v/>
      </c>
      <c r="BD401" s="396" t="str">
        <f t="shared" si="574"/>
        <v/>
      </c>
      <c r="BE401" s="386">
        <f t="shared" si="575"/>
        <v>0</v>
      </c>
      <c r="BF401" s="152"/>
      <c r="BG401" s="392">
        <f t="shared" si="576"/>
        <v>0</v>
      </c>
      <c r="BH401" s="392">
        <f t="shared" si="577"/>
        <v>0</v>
      </c>
      <c r="BI401" s="405">
        <f t="shared" si="578"/>
        <v>0</v>
      </c>
      <c r="BJ401" s="406">
        <f t="shared" si="554"/>
        <v>0</v>
      </c>
      <c r="BK401" s="391" t="str">
        <f t="shared" si="555"/>
        <v>0</v>
      </c>
      <c r="BL401" s="391" t="str">
        <f t="shared" si="556"/>
        <v>0</v>
      </c>
      <c r="BM401" s="405">
        <f t="shared" si="579"/>
        <v>0</v>
      </c>
      <c r="BN401" s="405" t="str">
        <f t="shared" si="580"/>
        <v>0m0</v>
      </c>
      <c r="BO401" s="392">
        <f t="shared" si="581"/>
        <v>0</v>
      </c>
      <c r="BP401" s="392">
        <f t="shared" si="582"/>
        <v>0</v>
      </c>
      <c r="BQ401" s="405">
        <f t="shared" si="583"/>
        <v>0</v>
      </c>
      <c r="BR401" s="406">
        <f t="shared" si="584"/>
        <v>0</v>
      </c>
      <c r="BS401" s="391" t="str">
        <f t="shared" si="585"/>
        <v>0</v>
      </c>
      <c r="BT401" s="391" t="str">
        <f t="shared" si="586"/>
        <v>0</v>
      </c>
      <c r="BU401" s="405">
        <f t="shared" si="587"/>
        <v>0</v>
      </c>
      <c r="BV401" s="405" t="str">
        <f t="shared" si="588"/>
        <v>0m0</v>
      </c>
      <c r="BW401" s="392">
        <f t="shared" si="589"/>
        <v>0</v>
      </c>
      <c r="BX401" s="392">
        <f t="shared" si="590"/>
        <v>0</v>
      </c>
      <c r="BY401" s="405">
        <f t="shared" si="591"/>
        <v>0</v>
      </c>
      <c r="BZ401" s="406">
        <f t="shared" si="592"/>
        <v>0</v>
      </c>
      <c r="CA401" s="391" t="str">
        <f t="shared" si="593"/>
        <v>0</v>
      </c>
      <c r="CB401" s="391" t="str">
        <f t="shared" si="594"/>
        <v>0</v>
      </c>
      <c r="CC401" s="405">
        <f t="shared" si="595"/>
        <v>0</v>
      </c>
      <c r="CD401" s="405" t="str">
        <f t="shared" si="596"/>
        <v>0m0</v>
      </c>
      <c r="CE401" s="392">
        <f t="shared" si="597"/>
        <v>0</v>
      </c>
      <c r="CF401" s="392">
        <f t="shared" si="598"/>
        <v>0</v>
      </c>
      <c r="CG401" s="405">
        <f t="shared" si="599"/>
        <v>0</v>
      </c>
      <c r="CH401" s="406">
        <f t="shared" si="600"/>
        <v>0</v>
      </c>
      <c r="CI401" s="391" t="str">
        <f t="shared" si="601"/>
        <v>0</v>
      </c>
      <c r="CJ401" s="391" t="str">
        <f t="shared" si="602"/>
        <v>0</v>
      </c>
      <c r="CK401" s="405">
        <f t="shared" si="603"/>
        <v>0</v>
      </c>
      <c r="CL401" s="405" t="str">
        <f t="shared" si="604"/>
        <v>0m0</v>
      </c>
      <c r="CM401" s="392">
        <f t="shared" si="605"/>
        <v>0</v>
      </c>
      <c r="CN401" s="392">
        <f t="shared" si="606"/>
        <v>0</v>
      </c>
      <c r="CO401" s="405">
        <f t="shared" si="607"/>
        <v>0</v>
      </c>
      <c r="CP401" s="406">
        <f t="shared" si="608"/>
        <v>0</v>
      </c>
      <c r="CQ401" s="391" t="str">
        <f t="shared" si="609"/>
        <v>0</v>
      </c>
      <c r="CR401" s="391" t="str">
        <f t="shared" si="610"/>
        <v>0</v>
      </c>
      <c r="CS401" s="405">
        <f t="shared" si="611"/>
        <v>0</v>
      </c>
      <c r="CT401" s="405" t="str">
        <f t="shared" si="612"/>
        <v>0m0</v>
      </c>
      <c r="CU401" s="405">
        <f t="shared" si="613"/>
        <v>0</v>
      </c>
      <c r="CV401" s="405">
        <f t="shared" si="614"/>
        <v>0</v>
      </c>
      <c r="CW401" s="405">
        <f t="shared" si="615"/>
        <v>0</v>
      </c>
      <c r="CX401" s="405">
        <f t="shared" si="616"/>
        <v>0</v>
      </c>
      <c r="CY401" s="405">
        <f t="shared" si="617"/>
        <v>0</v>
      </c>
      <c r="CZ401" s="405" t="str">
        <f t="shared" si="618"/>
        <v/>
      </c>
      <c r="DA401" s="405" t="str">
        <f t="shared" si="619"/>
        <v/>
      </c>
      <c r="DB401" s="405" t="str">
        <f t="shared" si="620"/>
        <v/>
      </c>
      <c r="DC401" s="405" t="str">
        <f t="shared" si="621"/>
        <v/>
      </c>
      <c r="DD401" s="405" t="str">
        <f t="shared" si="622"/>
        <v/>
      </c>
      <c r="DE401" s="405"/>
      <c r="DG401" s="405" t="str">
        <f t="shared" si="623"/>
        <v/>
      </c>
      <c r="DH401" s="405" t="str">
        <f t="shared" si="624"/>
        <v/>
      </c>
      <c r="DI401" s="405">
        <f t="shared" si="625"/>
        <v>0</v>
      </c>
      <c r="DJ401" s="405" t="str">
        <f t="shared" si="626"/>
        <v/>
      </c>
      <c r="DK401" s="405" t="str">
        <f t="shared" si="627"/>
        <v/>
      </c>
      <c r="DL401" s="405" t="str">
        <f t="shared" si="628"/>
        <v/>
      </c>
      <c r="DM401" s="405" t="str">
        <f t="shared" si="629"/>
        <v/>
      </c>
      <c r="DN401" s="405" t="str">
        <f t="shared" si="630"/>
        <v/>
      </c>
      <c r="DO401" s="405" t="str">
        <f t="shared" si="631"/>
        <v/>
      </c>
      <c r="DS401" s="386">
        <f t="shared" si="634"/>
        <v>0</v>
      </c>
      <c r="DT401" s="386">
        <f t="shared" si="632"/>
        <v>0</v>
      </c>
      <c r="DU401" s="404">
        <f t="shared" si="633"/>
        <v>0</v>
      </c>
    </row>
    <row r="402" spans="1:125" s="404" customFormat="1" ht="18" hidden="1" customHeight="1">
      <c r="A402" s="140" t="str">
        <f t="shared" si="557"/>
        <v/>
      </c>
      <c r="B402" s="153"/>
      <c r="C402" s="31" t="str">
        <f>IF(B402="","",VLOOKUP(B402,学連登録!$C$2:$G$3000,2,FALSE))</f>
        <v/>
      </c>
      <c r="D402" s="32" t="str">
        <f>IF(B402="","",VLOOKUP(B402,学連登録!$C$2:$G$3000,3,FALSE))</f>
        <v/>
      </c>
      <c r="E402" s="33" t="str">
        <f>IF(B402="","",VLOOKUP(B402,学連登録!$C$2:$G$3000,4,FALSE))</f>
        <v/>
      </c>
      <c r="F402" s="376" t="str">
        <f>IF(B402="","",VLOOKUP(B402,学連登録!$C$2:$I$3000,7,FALSE))</f>
        <v/>
      </c>
      <c r="G402" s="154"/>
      <c r="H402" s="915"/>
      <c r="I402" s="916"/>
      <c r="J402" s="155"/>
      <c r="K402" s="887"/>
      <c r="L402" s="888"/>
      <c r="M402" s="155"/>
      <c r="N402" s="881"/>
      <c r="O402" s="882"/>
      <c r="P402" s="154"/>
      <c r="Q402" s="887"/>
      <c r="R402" s="888"/>
      <c r="S402" s="154"/>
      <c r="T402" s="887"/>
      <c r="U402" s="888"/>
      <c r="V402" s="101" t="str">
        <f>IF(B402="","",VLOOKUP(B402,学連登録!$C$2:$H$3000,6,FALSE))</f>
        <v/>
      </c>
      <c r="W402" s="370"/>
      <c r="X402" s="152"/>
      <c r="Y402" s="116" t="str">
        <f t="shared" si="547"/>
        <v/>
      </c>
      <c r="Z402" s="97" t="str">
        <f>IF(G402="","",VLOOKUP(G402,種目名!$O$5:$T$104,3,0))</f>
        <v/>
      </c>
      <c r="AA402" s="98" t="str">
        <f>IF(J402="","",VLOOKUP(J402,種目名!$O$5:$T$104,3,0))</f>
        <v/>
      </c>
      <c r="AB402" s="117" t="str">
        <f>IF(M402="","",VLOOKUP(M402,種目名!$O$5:$T$104,3,0))</f>
        <v/>
      </c>
      <c r="AC402" s="117" t="str">
        <f>IF(P402="","",VLOOKUP(AF402,種目名!$O$5:$T$104,3,0))</f>
        <v/>
      </c>
      <c r="AD402" s="118" t="str">
        <f>IF(S402="","",VLOOKUP(AI402,種目名!$O$5:$T$104,3,0))</f>
        <v/>
      </c>
      <c r="AE402" s="115">
        <f t="shared" si="548"/>
        <v>0</v>
      </c>
      <c r="AF402" s="152" t="str">
        <f t="shared" si="549"/>
        <v/>
      </c>
      <c r="AG402" s="152" t="str">
        <f t="shared" si="550"/>
        <v/>
      </c>
      <c r="AH402" s="115">
        <f t="shared" si="551"/>
        <v>0</v>
      </c>
      <c r="AI402" s="152" t="str">
        <f t="shared" si="552"/>
        <v/>
      </c>
      <c r="AJ402" s="152" t="str">
        <f t="shared" si="553"/>
        <v/>
      </c>
      <c r="AK402" s="383"/>
      <c r="AL402" s="166">
        <f t="shared" si="558"/>
        <v>0</v>
      </c>
      <c r="AM402" s="392">
        <f t="shared" si="559"/>
        <v>0</v>
      </c>
      <c r="AN402" s="392">
        <f>COUNTIF($B$12:B402,B402)</f>
        <v>0</v>
      </c>
      <c r="AO402" s="392"/>
      <c r="AP402" s="392" t="str">
        <f t="shared" si="560"/>
        <v/>
      </c>
      <c r="AQ402" s="392" t="str">
        <f t="shared" si="561"/>
        <v/>
      </c>
      <c r="AR402" s="392" t="str">
        <f t="shared" si="562"/>
        <v/>
      </c>
      <c r="AS402" s="392" t="str">
        <f t="shared" si="563"/>
        <v/>
      </c>
      <c r="AT402" s="392">
        <f t="shared" si="564"/>
        <v>0</v>
      </c>
      <c r="AU402" s="392" t="str">
        <f t="shared" si="565"/>
        <v/>
      </c>
      <c r="AV402" s="392" t="str">
        <f t="shared" si="566"/>
        <v/>
      </c>
      <c r="AW402" s="392" t="str">
        <f t="shared" si="567"/>
        <v/>
      </c>
      <c r="AX402" s="392" t="str">
        <f t="shared" si="568"/>
        <v/>
      </c>
      <c r="AY402" s="392" t="str">
        <f t="shared" si="569"/>
        <v/>
      </c>
      <c r="AZ402" s="392" t="str">
        <f t="shared" si="570"/>
        <v/>
      </c>
      <c r="BA402" s="392" t="str">
        <f t="shared" si="571"/>
        <v/>
      </c>
      <c r="BB402" s="392" t="str">
        <f t="shared" si="572"/>
        <v/>
      </c>
      <c r="BC402" s="392" t="str">
        <f t="shared" si="573"/>
        <v/>
      </c>
      <c r="BD402" s="396" t="str">
        <f t="shared" si="574"/>
        <v/>
      </c>
      <c r="BE402" s="386">
        <f t="shared" si="575"/>
        <v>0</v>
      </c>
      <c r="BF402" s="152"/>
      <c r="BG402" s="392">
        <f t="shared" si="576"/>
        <v>0</v>
      </c>
      <c r="BH402" s="392">
        <f t="shared" si="577"/>
        <v>0</v>
      </c>
      <c r="BI402" s="405">
        <f t="shared" si="578"/>
        <v>0</v>
      </c>
      <c r="BJ402" s="406">
        <f t="shared" si="554"/>
        <v>0</v>
      </c>
      <c r="BK402" s="391" t="str">
        <f t="shared" si="555"/>
        <v>0</v>
      </c>
      <c r="BL402" s="391" t="str">
        <f t="shared" si="556"/>
        <v>0</v>
      </c>
      <c r="BM402" s="405">
        <f t="shared" si="579"/>
        <v>0</v>
      </c>
      <c r="BN402" s="405" t="str">
        <f t="shared" si="580"/>
        <v>0m0</v>
      </c>
      <c r="BO402" s="392">
        <f t="shared" si="581"/>
        <v>0</v>
      </c>
      <c r="BP402" s="392">
        <f t="shared" si="582"/>
        <v>0</v>
      </c>
      <c r="BQ402" s="405">
        <f t="shared" si="583"/>
        <v>0</v>
      </c>
      <c r="BR402" s="406">
        <f t="shared" si="584"/>
        <v>0</v>
      </c>
      <c r="BS402" s="391" t="str">
        <f t="shared" si="585"/>
        <v>0</v>
      </c>
      <c r="BT402" s="391" t="str">
        <f t="shared" si="586"/>
        <v>0</v>
      </c>
      <c r="BU402" s="405">
        <f t="shared" si="587"/>
        <v>0</v>
      </c>
      <c r="BV402" s="405" t="str">
        <f t="shared" si="588"/>
        <v>0m0</v>
      </c>
      <c r="BW402" s="392">
        <f t="shared" si="589"/>
        <v>0</v>
      </c>
      <c r="BX402" s="392">
        <f t="shared" si="590"/>
        <v>0</v>
      </c>
      <c r="BY402" s="405">
        <f t="shared" si="591"/>
        <v>0</v>
      </c>
      <c r="BZ402" s="406">
        <f t="shared" si="592"/>
        <v>0</v>
      </c>
      <c r="CA402" s="391" t="str">
        <f t="shared" si="593"/>
        <v>0</v>
      </c>
      <c r="CB402" s="391" t="str">
        <f t="shared" si="594"/>
        <v>0</v>
      </c>
      <c r="CC402" s="405">
        <f t="shared" si="595"/>
        <v>0</v>
      </c>
      <c r="CD402" s="405" t="str">
        <f t="shared" si="596"/>
        <v>0m0</v>
      </c>
      <c r="CE402" s="392">
        <f t="shared" si="597"/>
        <v>0</v>
      </c>
      <c r="CF402" s="392">
        <f t="shared" si="598"/>
        <v>0</v>
      </c>
      <c r="CG402" s="405">
        <f t="shared" si="599"/>
        <v>0</v>
      </c>
      <c r="CH402" s="406">
        <f t="shared" si="600"/>
        <v>0</v>
      </c>
      <c r="CI402" s="391" t="str">
        <f t="shared" si="601"/>
        <v>0</v>
      </c>
      <c r="CJ402" s="391" t="str">
        <f t="shared" si="602"/>
        <v>0</v>
      </c>
      <c r="CK402" s="405">
        <f t="shared" si="603"/>
        <v>0</v>
      </c>
      <c r="CL402" s="405" t="str">
        <f t="shared" si="604"/>
        <v>0m0</v>
      </c>
      <c r="CM402" s="392">
        <f t="shared" si="605"/>
        <v>0</v>
      </c>
      <c r="CN402" s="392">
        <f t="shared" si="606"/>
        <v>0</v>
      </c>
      <c r="CO402" s="405">
        <f t="shared" si="607"/>
        <v>0</v>
      </c>
      <c r="CP402" s="406">
        <f t="shared" si="608"/>
        <v>0</v>
      </c>
      <c r="CQ402" s="391" t="str">
        <f t="shared" si="609"/>
        <v>0</v>
      </c>
      <c r="CR402" s="391" t="str">
        <f t="shared" si="610"/>
        <v>0</v>
      </c>
      <c r="CS402" s="405">
        <f t="shared" si="611"/>
        <v>0</v>
      </c>
      <c r="CT402" s="405" t="str">
        <f t="shared" si="612"/>
        <v>0m0</v>
      </c>
      <c r="CU402" s="405">
        <f t="shared" si="613"/>
        <v>0</v>
      </c>
      <c r="CV402" s="405">
        <f t="shared" si="614"/>
        <v>0</v>
      </c>
      <c r="CW402" s="405">
        <f t="shared" si="615"/>
        <v>0</v>
      </c>
      <c r="CX402" s="405">
        <f t="shared" si="616"/>
        <v>0</v>
      </c>
      <c r="CY402" s="405">
        <f t="shared" si="617"/>
        <v>0</v>
      </c>
      <c r="CZ402" s="405" t="str">
        <f t="shared" si="618"/>
        <v/>
      </c>
      <c r="DA402" s="405" t="str">
        <f t="shared" si="619"/>
        <v/>
      </c>
      <c r="DB402" s="405" t="str">
        <f t="shared" si="620"/>
        <v/>
      </c>
      <c r="DC402" s="405" t="str">
        <f t="shared" si="621"/>
        <v/>
      </c>
      <c r="DD402" s="405" t="str">
        <f t="shared" si="622"/>
        <v/>
      </c>
      <c r="DE402" s="405"/>
      <c r="DG402" s="405" t="str">
        <f t="shared" si="623"/>
        <v/>
      </c>
      <c r="DH402" s="405" t="str">
        <f t="shared" si="624"/>
        <v/>
      </c>
      <c r="DI402" s="405">
        <f t="shared" si="625"/>
        <v>0</v>
      </c>
      <c r="DJ402" s="405" t="str">
        <f t="shared" si="626"/>
        <v/>
      </c>
      <c r="DK402" s="405" t="str">
        <f t="shared" si="627"/>
        <v/>
      </c>
      <c r="DL402" s="405" t="str">
        <f t="shared" si="628"/>
        <v/>
      </c>
      <c r="DM402" s="405" t="str">
        <f t="shared" si="629"/>
        <v/>
      </c>
      <c r="DN402" s="405" t="str">
        <f t="shared" si="630"/>
        <v/>
      </c>
      <c r="DO402" s="405" t="str">
        <f t="shared" si="631"/>
        <v/>
      </c>
      <c r="DS402" s="386">
        <f t="shared" si="634"/>
        <v>0</v>
      </c>
      <c r="DT402" s="386">
        <f t="shared" si="632"/>
        <v>0</v>
      </c>
      <c r="DU402" s="404">
        <f t="shared" si="633"/>
        <v>0</v>
      </c>
    </row>
    <row r="403" spans="1:125" s="404" customFormat="1" ht="18" hidden="1" customHeight="1">
      <c r="A403" s="140" t="str">
        <f t="shared" si="557"/>
        <v/>
      </c>
      <c r="B403" s="153"/>
      <c r="C403" s="31" t="str">
        <f>IF(B403="","",VLOOKUP(B403,学連登録!$C$2:$G$3000,2,FALSE))</f>
        <v/>
      </c>
      <c r="D403" s="32" t="str">
        <f>IF(B403="","",VLOOKUP(B403,学連登録!$C$2:$G$3000,3,FALSE))</f>
        <v/>
      </c>
      <c r="E403" s="33" t="str">
        <f>IF(B403="","",VLOOKUP(B403,学連登録!$C$2:$G$3000,4,FALSE))</f>
        <v/>
      </c>
      <c r="F403" s="376" t="str">
        <f>IF(B403="","",VLOOKUP(B403,学連登録!$C$2:$I$3000,7,FALSE))</f>
        <v/>
      </c>
      <c r="G403" s="154"/>
      <c r="H403" s="915"/>
      <c r="I403" s="916"/>
      <c r="J403" s="155"/>
      <c r="K403" s="887"/>
      <c r="L403" s="888"/>
      <c r="M403" s="155"/>
      <c r="N403" s="881"/>
      <c r="O403" s="882"/>
      <c r="P403" s="154"/>
      <c r="Q403" s="887"/>
      <c r="R403" s="888"/>
      <c r="S403" s="154"/>
      <c r="T403" s="887"/>
      <c r="U403" s="888"/>
      <c r="V403" s="101" t="str">
        <f>IF(B403="","",VLOOKUP(B403,学連登録!$C$2:$H$3000,6,FALSE))</f>
        <v/>
      </c>
      <c r="W403" s="370"/>
      <c r="X403" s="152"/>
      <c r="Y403" s="116" t="str">
        <f t="shared" si="547"/>
        <v/>
      </c>
      <c r="Z403" s="97" t="str">
        <f>IF(G403="","",VLOOKUP(G403,種目名!$O$5:$T$104,3,0))</f>
        <v/>
      </c>
      <c r="AA403" s="98" t="str">
        <f>IF(J403="","",VLOOKUP(J403,種目名!$O$5:$T$104,3,0))</f>
        <v/>
      </c>
      <c r="AB403" s="117" t="str">
        <f>IF(M403="","",VLOOKUP(M403,種目名!$O$5:$T$104,3,0))</f>
        <v/>
      </c>
      <c r="AC403" s="117" t="str">
        <f>IF(P403="","",VLOOKUP(AF403,種目名!$O$5:$T$104,3,0))</f>
        <v/>
      </c>
      <c r="AD403" s="118" t="str">
        <f>IF(S403="","",VLOOKUP(AI403,種目名!$O$5:$T$104,3,0))</f>
        <v/>
      </c>
      <c r="AE403" s="115">
        <f t="shared" si="548"/>
        <v>0</v>
      </c>
      <c r="AF403" s="152" t="str">
        <f t="shared" si="549"/>
        <v/>
      </c>
      <c r="AG403" s="152" t="str">
        <f t="shared" si="550"/>
        <v/>
      </c>
      <c r="AH403" s="115">
        <f t="shared" si="551"/>
        <v>0</v>
      </c>
      <c r="AI403" s="152" t="str">
        <f t="shared" si="552"/>
        <v/>
      </c>
      <c r="AJ403" s="152" t="str">
        <f t="shared" si="553"/>
        <v/>
      </c>
      <c r="AK403" s="383"/>
      <c r="AL403" s="166">
        <f t="shared" si="558"/>
        <v>0</v>
      </c>
      <c r="AM403" s="392">
        <f t="shared" si="559"/>
        <v>0</v>
      </c>
      <c r="AN403" s="392">
        <f>COUNTIF($B$12:B403,B403)</f>
        <v>0</v>
      </c>
      <c r="AO403" s="392"/>
      <c r="AP403" s="392" t="str">
        <f t="shared" si="560"/>
        <v/>
      </c>
      <c r="AQ403" s="392" t="str">
        <f t="shared" si="561"/>
        <v/>
      </c>
      <c r="AR403" s="392" t="str">
        <f t="shared" si="562"/>
        <v/>
      </c>
      <c r="AS403" s="392" t="str">
        <f t="shared" si="563"/>
        <v/>
      </c>
      <c r="AT403" s="392">
        <f t="shared" si="564"/>
        <v>0</v>
      </c>
      <c r="AU403" s="392" t="str">
        <f t="shared" si="565"/>
        <v/>
      </c>
      <c r="AV403" s="392" t="str">
        <f t="shared" si="566"/>
        <v/>
      </c>
      <c r="AW403" s="392" t="str">
        <f t="shared" si="567"/>
        <v/>
      </c>
      <c r="AX403" s="392" t="str">
        <f t="shared" si="568"/>
        <v/>
      </c>
      <c r="AY403" s="392" t="str">
        <f t="shared" si="569"/>
        <v/>
      </c>
      <c r="AZ403" s="392" t="str">
        <f t="shared" si="570"/>
        <v/>
      </c>
      <c r="BA403" s="392" t="str">
        <f t="shared" si="571"/>
        <v/>
      </c>
      <c r="BB403" s="392" t="str">
        <f t="shared" si="572"/>
        <v/>
      </c>
      <c r="BC403" s="392" t="str">
        <f t="shared" si="573"/>
        <v/>
      </c>
      <c r="BD403" s="396" t="str">
        <f t="shared" si="574"/>
        <v/>
      </c>
      <c r="BE403" s="386">
        <f t="shared" si="575"/>
        <v>0</v>
      </c>
      <c r="BF403" s="152"/>
      <c r="BG403" s="392">
        <f t="shared" si="576"/>
        <v>0</v>
      </c>
      <c r="BH403" s="392">
        <f t="shared" si="577"/>
        <v>0</v>
      </c>
      <c r="BI403" s="405">
        <f t="shared" si="578"/>
        <v>0</v>
      </c>
      <c r="BJ403" s="406">
        <f t="shared" si="554"/>
        <v>0</v>
      </c>
      <c r="BK403" s="391" t="str">
        <f t="shared" si="555"/>
        <v>0</v>
      </c>
      <c r="BL403" s="391" t="str">
        <f t="shared" si="556"/>
        <v>0</v>
      </c>
      <c r="BM403" s="405">
        <f t="shared" si="579"/>
        <v>0</v>
      </c>
      <c r="BN403" s="405" t="str">
        <f t="shared" si="580"/>
        <v>0m0</v>
      </c>
      <c r="BO403" s="392">
        <f t="shared" si="581"/>
        <v>0</v>
      </c>
      <c r="BP403" s="392">
        <f t="shared" si="582"/>
        <v>0</v>
      </c>
      <c r="BQ403" s="405">
        <f t="shared" si="583"/>
        <v>0</v>
      </c>
      <c r="BR403" s="406">
        <f t="shared" si="584"/>
        <v>0</v>
      </c>
      <c r="BS403" s="391" t="str">
        <f t="shared" si="585"/>
        <v>0</v>
      </c>
      <c r="BT403" s="391" t="str">
        <f t="shared" si="586"/>
        <v>0</v>
      </c>
      <c r="BU403" s="405">
        <f t="shared" si="587"/>
        <v>0</v>
      </c>
      <c r="BV403" s="405" t="str">
        <f t="shared" si="588"/>
        <v>0m0</v>
      </c>
      <c r="BW403" s="392">
        <f t="shared" si="589"/>
        <v>0</v>
      </c>
      <c r="BX403" s="392">
        <f t="shared" si="590"/>
        <v>0</v>
      </c>
      <c r="BY403" s="405">
        <f t="shared" si="591"/>
        <v>0</v>
      </c>
      <c r="BZ403" s="406">
        <f t="shared" si="592"/>
        <v>0</v>
      </c>
      <c r="CA403" s="391" t="str">
        <f t="shared" si="593"/>
        <v>0</v>
      </c>
      <c r="CB403" s="391" t="str">
        <f t="shared" si="594"/>
        <v>0</v>
      </c>
      <c r="CC403" s="405">
        <f t="shared" si="595"/>
        <v>0</v>
      </c>
      <c r="CD403" s="405" t="str">
        <f t="shared" si="596"/>
        <v>0m0</v>
      </c>
      <c r="CE403" s="392">
        <f t="shared" si="597"/>
        <v>0</v>
      </c>
      <c r="CF403" s="392">
        <f t="shared" si="598"/>
        <v>0</v>
      </c>
      <c r="CG403" s="405">
        <f t="shared" si="599"/>
        <v>0</v>
      </c>
      <c r="CH403" s="406">
        <f t="shared" si="600"/>
        <v>0</v>
      </c>
      <c r="CI403" s="391" t="str">
        <f t="shared" si="601"/>
        <v>0</v>
      </c>
      <c r="CJ403" s="391" t="str">
        <f t="shared" si="602"/>
        <v>0</v>
      </c>
      <c r="CK403" s="405">
        <f t="shared" si="603"/>
        <v>0</v>
      </c>
      <c r="CL403" s="405" t="str">
        <f t="shared" si="604"/>
        <v>0m0</v>
      </c>
      <c r="CM403" s="392">
        <f t="shared" si="605"/>
        <v>0</v>
      </c>
      <c r="CN403" s="392">
        <f t="shared" si="606"/>
        <v>0</v>
      </c>
      <c r="CO403" s="405">
        <f t="shared" si="607"/>
        <v>0</v>
      </c>
      <c r="CP403" s="406">
        <f t="shared" si="608"/>
        <v>0</v>
      </c>
      <c r="CQ403" s="391" t="str">
        <f t="shared" si="609"/>
        <v>0</v>
      </c>
      <c r="CR403" s="391" t="str">
        <f t="shared" si="610"/>
        <v>0</v>
      </c>
      <c r="CS403" s="405">
        <f t="shared" si="611"/>
        <v>0</v>
      </c>
      <c r="CT403" s="405" t="str">
        <f t="shared" si="612"/>
        <v>0m0</v>
      </c>
      <c r="CU403" s="405">
        <f t="shared" si="613"/>
        <v>0</v>
      </c>
      <c r="CV403" s="405">
        <f t="shared" si="614"/>
        <v>0</v>
      </c>
      <c r="CW403" s="405">
        <f t="shared" si="615"/>
        <v>0</v>
      </c>
      <c r="CX403" s="405">
        <f t="shared" si="616"/>
        <v>0</v>
      </c>
      <c r="CY403" s="405">
        <f t="shared" si="617"/>
        <v>0</v>
      </c>
      <c r="CZ403" s="405" t="str">
        <f t="shared" si="618"/>
        <v/>
      </c>
      <c r="DA403" s="405" t="str">
        <f t="shared" si="619"/>
        <v/>
      </c>
      <c r="DB403" s="405" t="str">
        <f t="shared" si="620"/>
        <v/>
      </c>
      <c r="DC403" s="405" t="str">
        <f t="shared" si="621"/>
        <v/>
      </c>
      <c r="DD403" s="405" t="str">
        <f t="shared" si="622"/>
        <v/>
      </c>
      <c r="DE403" s="405"/>
      <c r="DG403" s="405" t="str">
        <f t="shared" si="623"/>
        <v/>
      </c>
      <c r="DH403" s="405" t="str">
        <f t="shared" si="624"/>
        <v/>
      </c>
      <c r="DI403" s="405">
        <f t="shared" si="625"/>
        <v>0</v>
      </c>
      <c r="DJ403" s="405" t="str">
        <f t="shared" si="626"/>
        <v/>
      </c>
      <c r="DK403" s="405" t="str">
        <f t="shared" si="627"/>
        <v/>
      </c>
      <c r="DL403" s="405" t="str">
        <f t="shared" si="628"/>
        <v/>
      </c>
      <c r="DM403" s="405" t="str">
        <f t="shared" si="629"/>
        <v/>
      </c>
      <c r="DN403" s="405" t="str">
        <f t="shared" si="630"/>
        <v/>
      </c>
      <c r="DO403" s="405" t="str">
        <f t="shared" si="631"/>
        <v/>
      </c>
      <c r="DS403" s="386">
        <f t="shared" si="634"/>
        <v>0</v>
      </c>
      <c r="DT403" s="386">
        <f t="shared" si="632"/>
        <v>0</v>
      </c>
      <c r="DU403" s="404">
        <f t="shared" si="633"/>
        <v>0</v>
      </c>
    </row>
    <row r="404" spans="1:125" s="404" customFormat="1" ht="18" hidden="1" customHeight="1">
      <c r="A404" s="140" t="str">
        <f t="shared" si="557"/>
        <v/>
      </c>
      <c r="B404" s="153"/>
      <c r="C404" s="31" t="str">
        <f>IF(B404="","",VLOOKUP(B404,学連登録!$C$2:$G$3000,2,FALSE))</f>
        <v/>
      </c>
      <c r="D404" s="32" t="str">
        <f>IF(B404="","",VLOOKUP(B404,学連登録!$C$2:$G$3000,3,FALSE))</f>
        <v/>
      </c>
      <c r="E404" s="33" t="str">
        <f>IF(B404="","",VLOOKUP(B404,学連登録!$C$2:$G$3000,4,FALSE))</f>
        <v/>
      </c>
      <c r="F404" s="376" t="str">
        <f>IF(B404="","",VLOOKUP(B404,学連登録!$C$2:$I$3000,7,FALSE))</f>
        <v/>
      </c>
      <c r="G404" s="154"/>
      <c r="H404" s="915"/>
      <c r="I404" s="916"/>
      <c r="J404" s="155"/>
      <c r="K404" s="887"/>
      <c r="L404" s="888"/>
      <c r="M404" s="155"/>
      <c r="N404" s="881"/>
      <c r="O404" s="882"/>
      <c r="P404" s="154"/>
      <c r="Q404" s="887"/>
      <c r="R404" s="888"/>
      <c r="S404" s="154"/>
      <c r="T404" s="887"/>
      <c r="U404" s="888"/>
      <c r="V404" s="101" t="str">
        <f>IF(B404="","",VLOOKUP(B404,学連登録!$C$2:$H$3000,6,FALSE))</f>
        <v/>
      </c>
      <c r="W404" s="370"/>
      <c r="X404" s="152"/>
      <c r="Y404" s="116" t="str">
        <f t="shared" si="547"/>
        <v/>
      </c>
      <c r="Z404" s="97" t="str">
        <f>IF(G404="","",VLOOKUP(G404,種目名!$O$5:$T$104,3,0))</f>
        <v/>
      </c>
      <c r="AA404" s="98" t="str">
        <f>IF(J404="","",VLOOKUP(J404,種目名!$O$5:$T$104,3,0))</f>
        <v/>
      </c>
      <c r="AB404" s="117" t="str">
        <f>IF(M404="","",VLOOKUP(M404,種目名!$O$5:$T$104,3,0))</f>
        <v/>
      </c>
      <c r="AC404" s="117" t="str">
        <f>IF(P404="","",VLOOKUP(AF404,種目名!$O$5:$T$104,3,0))</f>
        <v/>
      </c>
      <c r="AD404" s="118" t="str">
        <f>IF(S404="","",VLOOKUP(AI404,種目名!$O$5:$T$104,3,0))</f>
        <v/>
      </c>
      <c r="AE404" s="115">
        <f t="shared" si="548"/>
        <v>0</v>
      </c>
      <c r="AF404" s="152" t="str">
        <f t="shared" si="549"/>
        <v/>
      </c>
      <c r="AG404" s="152" t="str">
        <f t="shared" si="550"/>
        <v/>
      </c>
      <c r="AH404" s="115">
        <f t="shared" si="551"/>
        <v>0</v>
      </c>
      <c r="AI404" s="152" t="str">
        <f t="shared" si="552"/>
        <v/>
      </c>
      <c r="AJ404" s="152" t="str">
        <f t="shared" si="553"/>
        <v/>
      </c>
      <c r="AK404" s="383"/>
      <c r="AL404" s="166">
        <f t="shared" si="558"/>
        <v>0</v>
      </c>
      <c r="AM404" s="392">
        <f t="shared" si="559"/>
        <v>0</v>
      </c>
      <c r="AN404" s="392">
        <f>COUNTIF($B$12:B404,B404)</f>
        <v>0</v>
      </c>
      <c r="AO404" s="392"/>
      <c r="AP404" s="392" t="str">
        <f t="shared" si="560"/>
        <v/>
      </c>
      <c r="AQ404" s="392" t="str">
        <f t="shared" si="561"/>
        <v/>
      </c>
      <c r="AR404" s="392" t="str">
        <f t="shared" si="562"/>
        <v/>
      </c>
      <c r="AS404" s="392" t="str">
        <f t="shared" si="563"/>
        <v/>
      </c>
      <c r="AT404" s="392">
        <f t="shared" si="564"/>
        <v>0</v>
      </c>
      <c r="AU404" s="392" t="str">
        <f t="shared" si="565"/>
        <v/>
      </c>
      <c r="AV404" s="392" t="str">
        <f t="shared" si="566"/>
        <v/>
      </c>
      <c r="AW404" s="392" t="str">
        <f t="shared" si="567"/>
        <v/>
      </c>
      <c r="AX404" s="392" t="str">
        <f t="shared" si="568"/>
        <v/>
      </c>
      <c r="AY404" s="392" t="str">
        <f t="shared" si="569"/>
        <v/>
      </c>
      <c r="AZ404" s="392" t="str">
        <f t="shared" si="570"/>
        <v/>
      </c>
      <c r="BA404" s="392" t="str">
        <f t="shared" si="571"/>
        <v/>
      </c>
      <c r="BB404" s="392" t="str">
        <f t="shared" si="572"/>
        <v/>
      </c>
      <c r="BC404" s="392" t="str">
        <f t="shared" si="573"/>
        <v/>
      </c>
      <c r="BD404" s="396" t="str">
        <f t="shared" si="574"/>
        <v/>
      </c>
      <c r="BE404" s="386">
        <f t="shared" si="575"/>
        <v>0</v>
      </c>
      <c r="BF404" s="152"/>
      <c r="BG404" s="392">
        <f t="shared" si="576"/>
        <v>0</v>
      </c>
      <c r="BH404" s="392">
        <f t="shared" si="577"/>
        <v>0</v>
      </c>
      <c r="BI404" s="405">
        <f t="shared" si="578"/>
        <v>0</v>
      </c>
      <c r="BJ404" s="406">
        <f t="shared" si="554"/>
        <v>0</v>
      </c>
      <c r="BK404" s="391" t="str">
        <f t="shared" si="555"/>
        <v>0</v>
      </c>
      <c r="BL404" s="391" t="str">
        <f t="shared" si="556"/>
        <v>0</v>
      </c>
      <c r="BM404" s="405">
        <f t="shared" si="579"/>
        <v>0</v>
      </c>
      <c r="BN404" s="405" t="str">
        <f t="shared" si="580"/>
        <v>0m0</v>
      </c>
      <c r="BO404" s="392">
        <f t="shared" si="581"/>
        <v>0</v>
      </c>
      <c r="BP404" s="392">
        <f t="shared" si="582"/>
        <v>0</v>
      </c>
      <c r="BQ404" s="405">
        <f t="shared" si="583"/>
        <v>0</v>
      </c>
      <c r="BR404" s="406">
        <f t="shared" si="584"/>
        <v>0</v>
      </c>
      <c r="BS404" s="391" t="str">
        <f t="shared" si="585"/>
        <v>0</v>
      </c>
      <c r="BT404" s="391" t="str">
        <f t="shared" si="586"/>
        <v>0</v>
      </c>
      <c r="BU404" s="405">
        <f t="shared" si="587"/>
        <v>0</v>
      </c>
      <c r="BV404" s="405" t="str">
        <f t="shared" si="588"/>
        <v>0m0</v>
      </c>
      <c r="BW404" s="392">
        <f t="shared" si="589"/>
        <v>0</v>
      </c>
      <c r="BX404" s="392">
        <f t="shared" si="590"/>
        <v>0</v>
      </c>
      <c r="BY404" s="405">
        <f t="shared" si="591"/>
        <v>0</v>
      </c>
      <c r="BZ404" s="406">
        <f t="shared" si="592"/>
        <v>0</v>
      </c>
      <c r="CA404" s="391" t="str">
        <f t="shared" si="593"/>
        <v>0</v>
      </c>
      <c r="CB404" s="391" t="str">
        <f t="shared" si="594"/>
        <v>0</v>
      </c>
      <c r="CC404" s="405">
        <f t="shared" si="595"/>
        <v>0</v>
      </c>
      <c r="CD404" s="405" t="str">
        <f t="shared" si="596"/>
        <v>0m0</v>
      </c>
      <c r="CE404" s="392">
        <f t="shared" si="597"/>
        <v>0</v>
      </c>
      <c r="CF404" s="392">
        <f t="shared" si="598"/>
        <v>0</v>
      </c>
      <c r="CG404" s="405">
        <f t="shared" si="599"/>
        <v>0</v>
      </c>
      <c r="CH404" s="406">
        <f t="shared" si="600"/>
        <v>0</v>
      </c>
      <c r="CI404" s="391" t="str">
        <f t="shared" si="601"/>
        <v>0</v>
      </c>
      <c r="CJ404" s="391" t="str">
        <f t="shared" si="602"/>
        <v>0</v>
      </c>
      <c r="CK404" s="405">
        <f t="shared" si="603"/>
        <v>0</v>
      </c>
      <c r="CL404" s="405" t="str">
        <f t="shared" si="604"/>
        <v>0m0</v>
      </c>
      <c r="CM404" s="392">
        <f t="shared" si="605"/>
        <v>0</v>
      </c>
      <c r="CN404" s="392">
        <f t="shared" si="606"/>
        <v>0</v>
      </c>
      <c r="CO404" s="405">
        <f t="shared" si="607"/>
        <v>0</v>
      </c>
      <c r="CP404" s="406">
        <f t="shared" si="608"/>
        <v>0</v>
      </c>
      <c r="CQ404" s="391" t="str">
        <f t="shared" si="609"/>
        <v>0</v>
      </c>
      <c r="CR404" s="391" t="str">
        <f t="shared" si="610"/>
        <v>0</v>
      </c>
      <c r="CS404" s="405">
        <f t="shared" si="611"/>
        <v>0</v>
      </c>
      <c r="CT404" s="405" t="str">
        <f t="shared" si="612"/>
        <v>0m0</v>
      </c>
      <c r="CU404" s="405">
        <f t="shared" si="613"/>
        <v>0</v>
      </c>
      <c r="CV404" s="405">
        <f t="shared" si="614"/>
        <v>0</v>
      </c>
      <c r="CW404" s="405">
        <f t="shared" si="615"/>
        <v>0</v>
      </c>
      <c r="CX404" s="405">
        <f t="shared" si="616"/>
        <v>0</v>
      </c>
      <c r="CY404" s="405">
        <f t="shared" si="617"/>
        <v>0</v>
      </c>
      <c r="CZ404" s="405" t="str">
        <f t="shared" si="618"/>
        <v/>
      </c>
      <c r="DA404" s="405" t="str">
        <f t="shared" si="619"/>
        <v/>
      </c>
      <c r="DB404" s="405" t="str">
        <f t="shared" si="620"/>
        <v/>
      </c>
      <c r="DC404" s="405" t="str">
        <f t="shared" si="621"/>
        <v/>
      </c>
      <c r="DD404" s="405" t="str">
        <f t="shared" si="622"/>
        <v/>
      </c>
      <c r="DE404" s="405"/>
      <c r="DG404" s="405" t="str">
        <f t="shared" si="623"/>
        <v/>
      </c>
      <c r="DH404" s="405" t="str">
        <f t="shared" si="624"/>
        <v/>
      </c>
      <c r="DI404" s="405">
        <f t="shared" si="625"/>
        <v>0</v>
      </c>
      <c r="DJ404" s="405" t="str">
        <f t="shared" si="626"/>
        <v/>
      </c>
      <c r="DK404" s="405" t="str">
        <f t="shared" si="627"/>
        <v/>
      </c>
      <c r="DL404" s="405" t="str">
        <f t="shared" si="628"/>
        <v/>
      </c>
      <c r="DM404" s="405" t="str">
        <f t="shared" si="629"/>
        <v/>
      </c>
      <c r="DN404" s="405" t="str">
        <f t="shared" si="630"/>
        <v/>
      </c>
      <c r="DO404" s="405" t="str">
        <f t="shared" si="631"/>
        <v/>
      </c>
      <c r="DS404" s="386">
        <f t="shared" si="634"/>
        <v>0</v>
      </c>
      <c r="DT404" s="386">
        <f t="shared" si="632"/>
        <v>0</v>
      </c>
      <c r="DU404" s="404">
        <f t="shared" si="633"/>
        <v>0</v>
      </c>
    </row>
    <row r="405" spans="1:125" s="404" customFormat="1" ht="18" hidden="1" customHeight="1">
      <c r="A405" s="140" t="str">
        <f t="shared" si="557"/>
        <v/>
      </c>
      <c r="B405" s="153"/>
      <c r="C405" s="31" t="str">
        <f>IF(B405="","",VLOOKUP(B405,学連登録!$C$2:$G$3000,2,FALSE))</f>
        <v/>
      </c>
      <c r="D405" s="32" t="str">
        <f>IF(B405="","",VLOOKUP(B405,学連登録!$C$2:$G$3000,3,FALSE))</f>
        <v/>
      </c>
      <c r="E405" s="33" t="str">
        <f>IF(B405="","",VLOOKUP(B405,学連登録!$C$2:$G$3000,4,FALSE))</f>
        <v/>
      </c>
      <c r="F405" s="376" t="str">
        <f>IF(B405="","",VLOOKUP(B405,学連登録!$C$2:$I$3000,7,FALSE))</f>
        <v/>
      </c>
      <c r="G405" s="154"/>
      <c r="H405" s="915"/>
      <c r="I405" s="916"/>
      <c r="J405" s="155"/>
      <c r="K405" s="887"/>
      <c r="L405" s="888"/>
      <c r="M405" s="155"/>
      <c r="N405" s="881"/>
      <c r="O405" s="882"/>
      <c r="P405" s="154"/>
      <c r="Q405" s="887"/>
      <c r="R405" s="888"/>
      <c r="S405" s="154"/>
      <c r="T405" s="887"/>
      <c r="U405" s="888"/>
      <c r="V405" s="101" t="str">
        <f>IF(B405="","",VLOOKUP(B405,学連登録!$C$2:$H$3000,6,FALSE))</f>
        <v/>
      </c>
      <c r="W405" s="370"/>
      <c r="X405" s="152"/>
      <c r="Y405" s="116" t="str">
        <f t="shared" si="547"/>
        <v/>
      </c>
      <c r="Z405" s="97" t="str">
        <f>IF(G405="","",VLOOKUP(G405,種目名!$O$5:$T$104,3,0))</f>
        <v/>
      </c>
      <c r="AA405" s="98" t="str">
        <f>IF(J405="","",VLOOKUP(J405,種目名!$O$5:$T$104,3,0))</f>
        <v/>
      </c>
      <c r="AB405" s="117" t="str">
        <f>IF(M405="","",VLOOKUP(M405,種目名!$O$5:$T$104,3,0))</f>
        <v/>
      </c>
      <c r="AC405" s="117" t="str">
        <f>IF(P405="","",VLOOKUP(AF405,種目名!$O$5:$T$104,3,0))</f>
        <v/>
      </c>
      <c r="AD405" s="118" t="str">
        <f>IF(S405="","",VLOOKUP(AI405,種目名!$O$5:$T$104,3,0))</f>
        <v/>
      </c>
      <c r="AE405" s="115">
        <f t="shared" si="548"/>
        <v>0</v>
      </c>
      <c r="AF405" s="152" t="str">
        <f t="shared" si="549"/>
        <v/>
      </c>
      <c r="AG405" s="152" t="str">
        <f t="shared" si="550"/>
        <v/>
      </c>
      <c r="AH405" s="115">
        <f t="shared" si="551"/>
        <v>0</v>
      </c>
      <c r="AI405" s="152" t="str">
        <f t="shared" si="552"/>
        <v/>
      </c>
      <c r="AJ405" s="152" t="str">
        <f t="shared" si="553"/>
        <v/>
      </c>
      <c r="AK405" s="383"/>
      <c r="AL405" s="166">
        <f t="shared" si="558"/>
        <v>0</v>
      </c>
      <c r="AM405" s="392">
        <f t="shared" si="559"/>
        <v>0</v>
      </c>
      <c r="AN405" s="392">
        <f>COUNTIF($B$12:B405,B405)</f>
        <v>0</v>
      </c>
      <c r="AO405" s="392"/>
      <c r="AP405" s="392" t="str">
        <f t="shared" si="560"/>
        <v/>
      </c>
      <c r="AQ405" s="392" t="str">
        <f t="shared" si="561"/>
        <v/>
      </c>
      <c r="AR405" s="392" t="str">
        <f t="shared" si="562"/>
        <v/>
      </c>
      <c r="AS405" s="392" t="str">
        <f t="shared" si="563"/>
        <v/>
      </c>
      <c r="AT405" s="392">
        <f t="shared" si="564"/>
        <v>0</v>
      </c>
      <c r="AU405" s="392" t="str">
        <f t="shared" si="565"/>
        <v/>
      </c>
      <c r="AV405" s="392" t="str">
        <f t="shared" si="566"/>
        <v/>
      </c>
      <c r="AW405" s="392" t="str">
        <f t="shared" si="567"/>
        <v/>
      </c>
      <c r="AX405" s="392" t="str">
        <f t="shared" si="568"/>
        <v/>
      </c>
      <c r="AY405" s="392" t="str">
        <f t="shared" si="569"/>
        <v/>
      </c>
      <c r="AZ405" s="392" t="str">
        <f t="shared" si="570"/>
        <v/>
      </c>
      <c r="BA405" s="392" t="str">
        <f t="shared" si="571"/>
        <v/>
      </c>
      <c r="BB405" s="392" t="str">
        <f t="shared" si="572"/>
        <v/>
      </c>
      <c r="BC405" s="392" t="str">
        <f t="shared" si="573"/>
        <v/>
      </c>
      <c r="BD405" s="396" t="str">
        <f t="shared" si="574"/>
        <v/>
      </c>
      <c r="BE405" s="386">
        <f t="shared" si="575"/>
        <v>0</v>
      </c>
      <c r="BF405" s="152"/>
      <c r="BG405" s="392">
        <f t="shared" si="576"/>
        <v>0</v>
      </c>
      <c r="BH405" s="392">
        <f t="shared" si="577"/>
        <v>0</v>
      </c>
      <c r="BI405" s="405">
        <f t="shared" si="578"/>
        <v>0</v>
      </c>
      <c r="BJ405" s="406">
        <f t="shared" si="554"/>
        <v>0</v>
      </c>
      <c r="BK405" s="391" t="str">
        <f t="shared" si="555"/>
        <v>0</v>
      </c>
      <c r="BL405" s="391" t="str">
        <f t="shared" si="556"/>
        <v>0</v>
      </c>
      <c r="BM405" s="405">
        <f t="shared" si="579"/>
        <v>0</v>
      </c>
      <c r="BN405" s="405" t="str">
        <f t="shared" si="580"/>
        <v>0m0</v>
      </c>
      <c r="BO405" s="392">
        <f t="shared" si="581"/>
        <v>0</v>
      </c>
      <c r="BP405" s="392">
        <f t="shared" si="582"/>
        <v>0</v>
      </c>
      <c r="BQ405" s="405">
        <f t="shared" si="583"/>
        <v>0</v>
      </c>
      <c r="BR405" s="406">
        <f t="shared" si="584"/>
        <v>0</v>
      </c>
      <c r="BS405" s="391" t="str">
        <f t="shared" si="585"/>
        <v>0</v>
      </c>
      <c r="BT405" s="391" t="str">
        <f t="shared" si="586"/>
        <v>0</v>
      </c>
      <c r="BU405" s="405">
        <f t="shared" si="587"/>
        <v>0</v>
      </c>
      <c r="BV405" s="405" t="str">
        <f t="shared" si="588"/>
        <v>0m0</v>
      </c>
      <c r="BW405" s="392">
        <f t="shared" si="589"/>
        <v>0</v>
      </c>
      <c r="BX405" s="392">
        <f t="shared" si="590"/>
        <v>0</v>
      </c>
      <c r="BY405" s="405">
        <f t="shared" si="591"/>
        <v>0</v>
      </c>
      <c r="BZ405" s="406">
        <f t="shared" si="592"/>
        <v>0</v>
      </c>
      <c r="CA405" s="391" t="str">
        <f t="shared" si="593"/>
        <v>0</v>
      </c>
      <c r="CB405" s="391" t="str">
        <f t="shared" si="594"/>
        <v>0</v>
      </c>
      <c r="CC405" s="405">
        <f t="shared" si="595"/>
        <v>0</v>
      </c>
      <c r="CD405" s="405" t="str">
        <f t="shared" si="596"/>
        <v>0m0</v>
      </c>
      <c r="CE405" s="392">
        <f t="shared" si="597"/>
        <v>0</v>
      </c>
      <c r="CF405" s="392">
        <f t="shared" si="598"/>
        <v>0</v>
      </c>
      <c r="CG405" s="405">
        <f t="shared" si="599"/>
        <v>0</v>
      </c>
      <c r="CH405" s="406">
        <f t="shared" si="600"/>
        <v>0</v>
      </c>
      <c r="CI405" s="391" t="str">
        <f t="shared" si="601"/>
        <v>0</v>
      </c>
      <c r="CJ405" s="391" t="str">
        <f t="shared" si="602"/>
        <v>0</v>
      </c>
      <c r="CK405" s="405">
        <f t="shared" si="603"/>
        <v>0</v>
      </c>
      <c r="CL405" s="405" t="str">
        <f t="shared" si="604"/>
        <v>0m0</v>
      </c>
      <c r="CM405" s="392">
        <f t="shared" si="605"/>
        <v>0</v>
      </c>
      <c r="CN405" s="392">
        <f t="shared" si="606"/>
        <v>0</v>
      </c>
      <c r="CO405" s="405">
        <f t="shared" si="607"/>
        <v>0</v>
      </c>
      <c r="CP405" s="406">
        <f t="shared" si="608"/>
        <v>0</v>
      </c>
      <c r="CQ405" s="391" t="str">
        <f t="shared" si="609"/>
        <v>0</v>
      </c>
      <c r="CR405" s="391" t="str">
        <f t="shared" si="610"/>
        <v>0</v>
      </c>
      <c r="CS405" s="405">
        <f t="shared" si="611"/>
        <v>0</v>
      </c>
      <c r="CT405" s="405" t="str">
        <f t="shared" si="612"/>
        <v>0m0</v>
      </c>
      <c r="CU405" s="405">
        <f t="shared" si="613"/>
        <v>0</v>
      </c>
      <c r="CV405" s="405">
        <f t="shared" si="614"/>
        <v>0</v>
      </c>
      <c r="CW405" s="405">
        <f t="shared" si="615"/>
        <v>0</v>
      </c>
      <c r="CX405" s="405">
        <f t="shared" si="616"/>
        <v>0</v>
      </c>
      <c r="CY405" s="405">
        <f t="shared" si="617"/>
        <v>0</v>
      </c>
      <c r="CZ405" s="405" t="str">
        <f t="shared" si="618"/>
        <v/>
      </c>
      <c r="DA405" s="405" t="str">
        <f t="shared" si="619"/>
        <v/>
      </c>
      <c r="DB405" s="405" t="str">
        <f t="shared" si="620"/>
        <v/>
      </c>
      <c r="DC405" s="405" t="str">
        <f t="shared" si="621"/>
        <v/>
      </c>
      <c r="DD405" s="405" t="str">
        <f t="shared" si="622"/>
        <v/>
      </c>
      <c r="DE405" s="405"/>
      <c r="DG405" s="405" t="str">
        <f t="shared" si="623"/>
        <v/>
      </c>
      <c r="DH405" s="405" t="str">
        <f t="shared" si="624"/>
        <v/>
      </c>
      <c r="DI405" s="405">
        <f t="shared" si="625"/>
        <v>0</v>
      </c>
      <c r="DJ405" s="405" t="str">
        <f t="shared" si="626"/>
        <v/>
      </c>
      <c r="DK405" s="405" t="str">
        <f t="shared" si="627"/>
        <v/>
      </c>
      <c r="DL405" s="405" t="str">
        <f t="shared" si="628"/>
        <v/>
      </c>
      <c r="DM405" s="405" t="str">
        <f t="shared" si="629"/>
        <v/>
      </c>
      <c r="DN405" s="405" t="str">
        <f t="shared" si="630"/>
        <v/>
      </c>
      <c r="DO405" s="405" t="str">
        <f t="shared" si="631"/>
        <v/>
      </c>
      <c r="DS405" s="386">
        <f t="shared" si="634"/>
        <v>0</v>
      </c>
      <c r="DT405" s="386">
        <f t="shared" si="632"/>
        <v>0</v>
      </c>
      <c r="DU405" s="404">
        <f t="shared" si="633"/>
        <v>0</v>
      </c>
    </row>
    <row r="406" spans="1:125" s="404" customFormat="1" ht="18" hidden="1" customHeight="1">
      <c r="A406" s="140" t="str">
        <f t="shared" si="557"/>
        <v/>
      </c>
      <c r="B406" s="153"/>
      <c r="C406" s="31" t="str">
        <f>IF(B406="","",VLOOKUP(B406,学連登録!$C$2:$G$3000,2,FALSE))</f>
        <v/>
      </c>
      <c r="D406" s="32" t="str">
        <f>IF(B406="","",VLOOKUP(B406,学連登録!$C$2:$G$3000,3,FALSE))</f>
        <v/>
      </c>
      <c r="E406" s="33" t="str">
        <f>IF(B406="","",VLOOKUP(B406,学連登録!$C$2:$G$3000,4,FALSE))</f>
        <v/>
      </c>
      <c r="F406" s="376" t="str">
        <f>IF(B406="","",VLOOKUP(B406,学連登録!$C$2:$I$3000,7,FALSE))</f>
        <v/>
      </c>
      <c r="G406" s="154"/>
      <c r="H406" s="915"/>
      <c r="I406" s="916"/>
      <c r="J406" s="155"/>
      <c r="K406" s="887"/>
      <c r="L406" s="888"/>
      <c r="M406" s="155"/>
      <c r="N406" s="881"/>
      <c r="O406" s="882"/>
      <c r="P406" s="154"/>
      <c r="Q406" s="887"/>
      <c r="R406" s="888"/>
      <c r="S406" s="154"/>
      <c r="T406" s="887"/>
      <c r="U406" s="888"/>
      <c r="V406" s="101" t="str">
        <f>IF(B406="","",VLOOKUP(B406,学連登録!$C$2:$H$3000,6,FALSE))</f>
        <v/>
      </c>
      <c r="W406" s="370"/>
      <c r="X406" s="152"/>
      <c r="Y406" s="116" t="str">
        <f t="shared" ref="Y406:Y469" si="635">IF(C406="","",$S$3)</f>
        <v/>
      </c>
      <c r="Z406" s="97" t="str">
        <f>IF(G406="","",VLOOKUP(G406,種目名!$O$5:$T$104,3,0))</f>
        <v/>
      </c>
      <c r="AA406" s="98" t="str">
        <f>IF(J406="","",VLOOKUP(J406,種目名!$O$5:$T$104,3,0))</f>
        <v/>
      </c>
      <c r="AB406" s="117" t="str">
        <f>IF(M406="","",VLOOKUP(M406,種目名!$O$5:$T$104,3,0))</f>
        <v/>
      </c>
      <c r="AC406" s="117" t="str">
        <f>IF(P406="","",VLOOKUP(AF406,種目名!$O$5:$T$104,3,0))</f>
        <v/>
      </c>
      <c r="AD406" s="118" t="str">
        <f>IF(S406="","",VLOOKUP(AI406,種目名!$O$5:$T$104,3,0))</f>
        <v/>
      </c>
      <c r="AE406" s="115">
        <f t="shared" ref="AE406:AE469" si="636">LENB(P406)</f>
        <v>0</v>
      </c>
      <c r="AF406" s="152" t="str">
        <f t="shared" ref="AF406:AF469" si="637">IF(AE406,LEFTB(P406,AE406-1),"")</f>
        <v/>
      </c>
      <c r="AG406" s="152" t="str">
        <f t="shared" ref="AG406:AG469" si="638">IF(AE406,MIDB(P406,AE406,1),"")</f>
        <v/>
      </c>
      <c r="AH406" s="115">
        <f t="shared" ref="AH406:AH469" si="639">LENB(S406)</f>
        <v>0</v>
      </c>
      <c r="AI406" s="152" t="str">
        <f t="shared" ref="AI406:AI469" si="640">IF(AH406,LEFTB(S406,AH406-1),"")</f>
        <v/>
      </c>
      <c r="AJ406" s="152" t="str">
        <f t="shared" ref="AJ406:AJ469" si="641">IF(AH406,MIDB(S406,AH406,1),"")</f>
        <v/>
      </c>
      <c r="AK406" s="383"/>
      <c r="AL406" s="166">
        <f t="shared" si="558"/>
        <v>0</v>
      </c>
      <c r="AM406" s="392">
        <f t="shared" si="559"/>
        <v>0</v>
      </c>
      <c r="AN406" s="392">
        <f>COUNTIF($B$12:B406,B406)</f>
        <v>0</v>
      </c>
      <c r="AO406" s="392"/>
      <c r="AP406" s="392" t="str">
        <f t="shared" si="560"/>
        <v/>
      </c>
      <c r="AQ406" s="392" t="str">
        <f t="shared" si="561"/>
        <v/>
      </c>
      <c r="AR406" s="392" t="str">
        <f t="shared" si="562"/>
        <v/>
      </c>
      <c r="AS406" s="392" t="str">
        <f t="shared" si="563"/>
        <v/>
      </c>
      <c r="AT406" s="392">
        <f t="shared" si="564"/>
        <v>0</v>
      </c>
      <c r="AU406" s="392" t="str">
        <f t="shared" si="565"/>
        <v/>
      </c>
      <c r="AV406" s="392" t="str">
        <f t="shared" si="566"/>
        <v/>
      </c>
      <c r="AW406" s="392" t="str">
        <f t="shared" si="567"/>
        <v/>
      </c>
      <c r="AX406" s="392" t="str">
        <f t="shared" si="568"/>
        <v/>
      </c>
      <c r="AY406" s="392" t="str">
        <f t="shared" si="569"/>
        <v/>
      </c>
      <c r="AZ406" s="392" t="str">
        <f t="shared" si="570"/>
        <v/>
      </c>
      <c r="BA406" s="392" t="str">
        <f t="shared" si="571"/>
        <v/>
      </c>
      <c r="BB406" s="392" t="str">
        <f t="shared" si="572"/>
        <v/>
      </c>
      <c r="BC406" s="392" t="str">
        <f t="shared" si="573"/>
        <v/>
      </c>
      <c r="BD406" s="396" t="str">
        <f t="shared" si="574"/>
        <v/>
      </c>
      <c r="BE406" s="386">
        <f t="shared" si="575"/>
        <v>0</v>
      </c>
      <c r="BF406" s="152"/>
      <c r="BG406" s="392">
        <f t="shared" si="576"/>
        <v>0</v>
      </c>
      <c r="BH406" s="392">
        <f t="shared" si="577"/>
        <v>0</v>
      </c>
      <c r="BI406" s="405">
        <f t="shared" si="578"/>
        <v>0</v>
      </c>
      <c r="BJ406" s="406">
        <f t="shared" si="554"/>
        <v>0</v>
      </c>
      <c r="BK406" s="391" t="str">
        <f t="shared" si="555"/>
        <v>0</v>
      </c>
      <c r="BL406" s="391" t="str">
        <f t="shared" si="556"/>
        <v>0</v>
      </c>
      <c r="BM406" s="405">
        <f t="shared" si="579"/>
        <v>0</v>
      </c>
      <c r="BN406" s="405" t="str">
        <f t="shared" si="580"/>
        <v>0m0</v>
      </c>
      <c r="BO406" s="392">
        <f t="shared" si="581"/>
        <v>0</v>
      </c>
      <c r="BP406" s="392">
        <f t="shared" si="582"/>
        <v>0</v>
      </c>
      <c r="BQ406" s="405">
        <f t="shared" si="583"/>
        <v>0</v>
      </c>
      <c r="BR406" s="406">
        <f t="shared" si="584"/>
        <v>0</v>
      </c>
      <c r="BS406" s="391" t="str">
        <f t="shared" si="585"/>
        <v>0</v>
      </c>
      <c r="BT406" s="391" t="str">
        <f t="shared" si="586"/>
        <v>0</v>
      </c>
      <c r="BU406" s="405">
        <f t="shared" si="587"/>
        <v>0</v>
      </c>
      <c r="BV406" s="405" t="str">
        <f t="shared" si="588"/>
        <v>0m0</v>
      </c>
      <c r="BW406" s="392">
        <f t="shared" si="589"/>
        <v>0</v>
      </c>
      <c r="BX406" s="392">
        <f t="shared" si="590"/>
        <v>0</v>
      </c>
      <c r="BY406" s="405">
        <f t="shared" si="591"/>
        <v>0</v>
      </c>
      <c r="BZ406" s="406">
        <f t="shared" si="592"/>
        <v>0</v>
      </c>
      <c r="CA406" s="391" t="str">
        <f t="shared" si="593"/>
        <v>0</v>
      </c>
      <c r="CB406" s="391" t="str">
        <f t="shared" si="594"/>
        <v>0</v>
      </c>
      <c r="CC406" s="405">
        <f t="shared" si="595"/>
        <v>0</v>
      </c>
      <c r="CD406" s="405" t="str">
        <f t="shared" si="596"/>
        <v>0m0</v>
      </c>
      <c r="CE406" s="392">
        <f t="shared" si="597"/>
        <v>0</v>
      </c>
      <c r="CF406" s="392">
        <f t="shared" si="598"/>
        <v>0</v>
      </c>
      <c r="CG406" s="405">
        <f t="shared" si="599"/>
        <v>0</v>
      </c>
      <c r="CH406" s="406">
        <f t="shared" si="600"/>
        <v>0</v>
      </c>
      <c r="CI406" s="391" t="str">
        <f t="shared" si="601"/>
        <v>0</v>
      </c>
      <c r="CJ406" s="391" t="str">
        <f t="shared" si="602"/>
        <v>0</v>
      </c>
      <c r="CK406" s="405">
        <f t="shared" si="603"/>
        <v>0</v>
      </c>
      <c r="CL406" s="405" t="str">
        <f t="shared" si="604"/>
        <v>0m0</v>
      </c>
      <c r="CM406" s="392">
        <f t="shared" si="605"/>
        <v>0</v>
      </c>
      <c r="CN406" s="392">
        <f t="shared" si="606"/>
        <v>0</v>
      </c>
      <c r="CO406" s="405">
        <f t="shared" si="607"/>
        <v>0</v>
      </c>
      <c r="CP406" s="406">
        <f t="shared" si="608"/>
        <v>0</v>
      </c>
      <c r="CQ406" s="391" t="str">
        <f t="shared" si="609"/>
        <v>0</v>
      </c>
      <c r="CR406" s="391" t="str">
        <f t="shared" si="610"/>
        <v>0</v>
      </c>
      <c r="CS406" s="405">
        <f t="shared" si="611"/>
        <v>0</v>
      </c>
      <c r="CT406" s="405" t="str">
        <f t="shared" si="612"/>
        <v>0m0</v>
      </c>
      <c r="CU406" s="405">
        <f t="shared" si="613"/>
        <v>0</v>
      </c>
      <c r="CV406" s="405">
        <f t="shared" si="614"/>
        <v>0</v>
      </c>
      <c r="CW406" s="405">
        <f t="shared" si="615"/>
        <v>0</v>
      </c>
      <c r="CX406" s="405">
        <f t="shared" si="616"/>
        <v>0</v>
      </c>
      <c r="CY406" s="405">
        <f t="shared" si="617"/>
        <v>0</v>
      </c>
      <c r="CZ406" s="405" t="str">
        <f t="shared" si="618"/>
        <v/>
      </c>
      <c r="DA406" s="405" t="str">
        <f t="shared" si="619"/>
        <v/>
      </c>
      <c r="DB406" s="405" t="str">
        <f t="shared" si="620"/>
        <v/>
      </c>
      <c r="DC406" s="405" t="str">
        <f t="shared" si="621"/>
        <v/>
      </c>
      <c r="DD406" s="405" t="str">
        <f t="shared" si="622"/>
        <v/>
      </c>
      <c r="DE406" s="405"/>
      <c r="DG406" s="405" t="str">
        <f t="shared" si="623"/>
        <v/>
      </c>
      <c r="DH406" s="405" t="str">
        <f t="shared" si="624"/>
        <v/>
      </c>
      <c r="DI406" s="405">
        <f t="shared" si="625"/>
        <v>0</v>
      </c>
      <c r="DJ406" s="405" t="str">
        <f t="shared" si="626"/>
        <v/>
      </c>
      <c r="DK406" s="405" t="str">
        <f t="shared" si="627"/>
        <v/>
      </c>
      <c r="DL406" s="405" t="str">
        <f t="shared" si="628"/>
        <v/>
      </c>
      <c r="DM406" s="405" t="str">
        <f t="shared" si="629"/>
        <v/>
      </c>
      <c r="DN406" s="405" t="str">
        <f t="shared" si="630"/>
        <v/>
      </c>
      <c r="DO406" s="405" t="str">
        <f t="shared" si="631"/>
        <v/>
      </c>
      <c r="DS406" s="386">
        <f t="shared" si="634"/>
        <v>0</v>
      </c>
      <c r="DT406" s="386">
        <f t="shared" si="632"/>
        <v>0</v>
      </c>
      <c r="DU406" s="404">
        <f t="shared" si="633"/>
        <v>0</v>
      </c>
    </row>
    <row r="407" spans="1:125" s="404" customFormat="1" ht="18" hidden="1" customHeight="1">
      <c r="A407" s="140" t="str">
        <f t="shared" si="557"/>
        <v/>
      </c>
      <c r="B407" s="153"/>
      <c r="C407" s="31" t="str">
        <f>IF(B407="","",VLOOKUP(B407,学連登録!$C$2:$G$3000,2,FALSE))</f>
        <v/>
      </c>
      <c r="D407" s="32" t="str">
        <f>IF(B407="","",VLOOKUP(B407,学連登録!$C$2:$G$3000,3,FALSE))</f>
        <v/>
      </c>
      <c r="E407" s="33" t="str">
        <f>IF(B407="","",VLOOKUP(B407,学連登録!$C$2:$G$3000,4,FALSE))</f>
        <v/>
      </c>
      <c r="F407" s="376" t="str">
        <f>IF(B407="","",VLOOKUP(B407,学連登録!$C$2:$I$3000,7,FALSE))</f>
        <v/>
      </c>
      <c r="G407" s="154"/>
      <c r="H407" s="915"/>
      <c r="I407" s="916"/>
      <c r="J407" s="155"/>
      <c r="K407" s="887"/>
      <c r="L407" s="888"/>
      <c r="M407" s="155"/>
      <c r="N407" s="881"/>
      <c r="O407" s="882"/>
      <c r="P407" s="154"/>
      <c r="Q407" s="887"/>
      <c r="R407" s="888"/>
      <c r="S407" s="154"/>
      <c r="T407" s="887"/>
      <c r="U407" s="888"/>
      <c r="V407" s="101" t="str">
        <f>IF(B407="","",VLOOKUP(B407,学連登録!$C$2:$H$3000,6,FALSE))</f>
        <v/>
      </c>
      <c r="W407" s="370"/>
      <c r="X407" s="152"/>
      <c r="Y407" s="116" t="str">
        <f t="shared" si="635"/>
        <v/>
      </c>
      <c r="Z407" s="97" t="str">
        <f>IF(G407="","",VLOOKUP(G407,種目名!$O$5:$T$104,3,0))</f>
        <v/>
      </c>
      <c r="AA407" s="98" t="str">
        <f>IF(J407="","",VLOOKUP(J407,種目名!$O$5:$T$104,3,0))</f>
        <v/>
      </c>
      <c r="AB407" s="117" t="str">
        <f>IF(M407="","",VLOOKUP(M407,種目名!$O$5:$T$104,3,0))</f>
        <v/>
      </c>
      <c r="AC407" s="117" t="str">
        <f>IF(P407="","",VLOOKUP(AF407,種目名!$O$5:$T$104,3,0))</f>
        <v/>
      </c>
      <c r="AD407" s="118" t="str">
        <f>IF(S407="","",VLOOKUP(AI407,種目名!$O$5:$T$104,3,0))</f>
        <v/>
      </c>
      <c r="AE407" s="115">
        <f t="shared" si="636"/>
        <v>0</v>
      </c>
      <c r="AF407" s="152" t="str">
        <f t="shared" si="637"/>
        <v/>
      </c>
      <c r="AG407" s="152" t="str">
        <f t="shared" si="638"/>
        <v/>
      </c>
      <c r="AH407" s="115">
        <f t="shared" si="639"/>
        <v>0</v>
      </c>
      <c r="AI407" s="152" t="str">
        <f t="shared" si="640"/>
        <v/>
      </c>
      <c r="AJ407" s="152" t="str">
        <f t="shared" si="641"/>
        <v/>
      </c>
      <c r="AK407" s="383"/>
      <c r="AL407" s="166">
        <f t="shared" si="558"/>
        <v>0</v>
      </c>
      <c r="AM407" s="392">
        <f t="shared" si="559"/>
        <v>0</v>
      </c>
      <c r="AN407" s="392">
        <f>COUNTIF($B$12:B407,B407)</f>
        <v>0</v>
      </c>
      <c r="AO407" s="392"/>
      <c r="AP407" s="392" t="str">
        <f t="shared" si="560"/>
        <v/>
      </c>
      <c r="AQ407" s="392" t="str">
        <f t="shared" si="561"/>
        <v/>
      </c>
      <c r="AR407" s="392" t="str">
        <f t="shared" si="562"/>
        <v/>
      </c>
      <c r="AS407" s="392" t="str">
        <f t="shared" si="563"/>
        <v/>
      </c>
      <c r="AT407" s="392">
        <f t="shared" si="564"/>
        <v>0</v>
      </c>
      <c r="AU407" s="392" t="str">
        <f t="shared" si="565"/>
        <v/>
      </c>
      <c r="AV407" s="392" t="str">
        <f t="shared" si="566"/>
        <v/>
      </c>
      <c r="AW407" s="392" t="str">
        <f t="shared" si="567"/>
        <v/>
      </c>
      <c r="AX407" s="392" t="str">
        <f t="shared" si="568"/>
        <v/>
      </c>
      <c r="AY407" s="392" t="str">
        <f t="shared" si="569"/>
        <v/>
      </c>
      <c r="AZ407" s="392" t="str">
        <f t="shared" si="570"/>
        <v/>
      </c>
      <c r="BA407" s="392" t="str">
        <f t="shared" si="571"/>
        <v/>
      </c>
      <c r="BB407" s="392" t="str">
        <f t="shared" si="572"/>
        <v/>
      </c>
      <c r="BC407" s="392" t="str">
        <f t="shared" si="573"/>
        <v/>
      </c>
      <c r="BD407" s="396" t="str">
        <f t="shared" si="574"/>
        <v/>
      </c>
      <c r="BE407" s="386">
        <f t="shared" si="575"/>
        <v>0</v>
      </c>
      <c r="BF407" s="152"/>
      <c r="BG407" s="392">
        <f t="shared" si="576"/>
        <v>0</v>
      </c>
      <c r="BH407" s="392">
        <f t="shared" si="577"/>
        <v>0</v>
      </c>
      <c r="BI407" s="405">
        <f t="shared" si="578"/>
        <v>0</v>
      </c>
      <c r="BJ407" s="406">
        <f t="shared" si="554"/>
        <v>0</v>
      </c>
      <c r="BK407" s="391" t="str">
        <f t="shared" si="555"/>
        <v>0</v>
      </c>
      <c r="BL407" s="391" t="str">
        <f t="shared" si="556"/>
        <v>0</v>
      </c>
      <c r="BM407" s="405">
        <f t="shared" si="579"/>
        <v>0</v>
      </c>
      <c r="BN407" s="405" t="str">
        <f t="shared" si="580"/>
        <v>0m0</v>
      </c>
      <c r="BO407" s="392">
        <f t="shared" si="581"/>
        <v>0</v>
      </c>
      <c r="BP407" s="392">
        <f t="shared" si="582"/>
        <v>0</v>
      </c>
      <c r="BQ407" s="405">
        <f t="shared" si="583"/>
        <v>0</v>
      </c>
      <c r="BR407" s="406">
        <f t="shared" si="584"/>
        <v>0</v>
      </c>
      <c r="BS407" s="391" t="str">
        <f t="shared" si="585"/>
        <v>0</v>
      </c>
      <c r="BT407" s="391" t="str">
        <f t="shared" si="586"/>
        <v>0</v>
      </c>
      <c r="BU407" s="405">
        <f t="shared" si="587"/>
        <v>0</v>
      </c>
      <c r="BV407" s="405" t="str">
        <f t="shared" si="588"/>
        <v>0m0</v>
      </c>
      <c r="BW407" s="392">
        <f t="shared" si="589"/>
        <v>0</v>
      </c>
      <c r="BX407" s="392">
        <f t="shared" si="590"/>
        <v>0</v>
      </c>
      <c r="BY407" s="405">
        <f t="shared" si="591"/>
        <v>0</v>
      </c>
      <c r="BZ407" s="406">
        <f t="shared" si="592"/>
        <v>0</v>
      </c>
      <c r="CA407" s="391" t="str">
        <f t="shared" si="593"/>
        <v>0</v>
      </c>
      <c r="CB407" s="391" t="str">
        <f t="shared" si="594"/>
        <v>0</v>
      </c>
      <c r="CC407" s="405">
        <f t="shared" si="595"/>
        <v>0</v>
      </c>
      <c r="CD407" s="405" t="str">
        <f t="shared" si="596"/>
        <v>0m0</v>
      </c>
      <c r="CE407" s="392">
        <f t="shared" si="597"/>
        <v>0</v>
      </c>
      <c r="CF407" s="392">
        <f t="shared" si="598"/>
        <v>0</v>
      </c>
      <c r="CG407" s="405">
        <f t="shared" si="599"/>
        <v>0</v>
      </c>
      <c r="CH407" s="406">
        <f t="shared" si="600"/>
        <v>0</v>
      </c>
      <c r="CI407" s="391" t="str">
        <f t="shared" si="601"/>
        <v>0</v>
      </c>
      <c r="CJ407" s="391" t="str">
        <f t="shared" si="602"/>
        <v>0</v>
      </c>
      <c r="CK407" s="405">
        <f t="shared" si="603"/>
        <v>0</v>
      </c>
      <c r="CL407" s="405" t="str">
        <f t="shared" si="604"/>
        <v>0m0</v>
      </c>
      <c r="CM407" s="392">
        <f t="shared" si="605"/>
        <v>0</v>
      </c>
      <c r="CN407" s="392">
        <f t="shared" si="606"/>
        <v>0</v>
      </c>
      <c r="CO407" s="405">
        <f t="shared" si="607"/>
        <v>0</v>
      </c>
      <c r="CP407" s="406">
        <f t="shared" si="608"/>
        <v>0</v>
      </c>
      <c r="CQ407" s="391" t="str">
        <f t="shared" si="609"/>
        <v>0</v>
      </c>
      <c r="CR407" s="391" t="str">
        <f t="shared" si="610"/>
        <v>0</v>
      </c>
      <c r="CS407" s="405">
        <f t="shared" si="611"/>
        <v>0</v>
      </c>
      <c r="CT407" s="405" t="str">
        <f t="shared" si="612"/>
        <v>0m0</v>
      </c>
      <c r="CU407" s="405">
        <f t="shared" si="613"/>
        <v>0</v>
      </c>
      <c r="CV407" s="405">
        <f t="shared" si="614"/>
        <v>0</v>
      </c>
      <c r="CW407" s="405">
        <f t="shared" si="615"/>
        <v>0</v>
      </c>
      <c r="CX407" s="405">
        <f t="shared" si="616"/>
        <v>0</v>
      </c>
      <c r="CY407" s="405">
        <f t="shared" si="617"/>
        <v>0</v>
      </c>
      <c r="CZ407" s="405" t="str">
        <f t="shared" si="618"/>
        <v/>
      </c>
      <c r="DA407" s="405" t="str">
        <f t="shared" si="619"/>
        <v/>
      </c>
      <c r="DB407" s="405" t="str">
        <f t="shared" si="620"/>
        <v/>
      </c>
      <c r="DC407" s="405" t="str">
        <f t="shared" si="621"/>
        <v/>
      </c>
      <c r="DD407" s="405" t="str">
        <f t="shared" si="622"/>
        <v/>
      </c>
      <c r="DE407" s="405"/>
      <c r="DG407" s="405" t="str">
        <f t="shared" si="623"/>
        <v/>
      </c>
      <c r="DH407" s="405" t="str">
        <f t="shared" si="624"/>
        <v/>
      </c>
      <c r="DI407" s="405">
        <f t="shared" si="625"/>
        <v>0</v>
      </c>
      <c r="DJ407" s="405" t="str">
        <f t="shared" si="626"/>
        <v/>
      </c>
      <c r="DK407" s="405" t="str">
        <f t="shared" si="627"/>
        <v/>
      </c>
      <c r="DL407" s="405" t="str">
        <f t="shared" si="628"/>
        <v/>
      </c>
      <c r="DM407" s="405" t="str">
        <f t="shared" si="629"/>
        <v/>
      </c>
      <c r="DN407" s="405" t="str">
        <f t="shared" si="630"/>
        <v/>
      </c>
      <c r="DO407" s="405" t="str">
        <f t="shared" si="631"/>
        <v/>
      </c>
      <c r="DS407" s="386">
        <f t="shared" si="634"/>
        <v>0</v>
      </c>
      <c r="DT407" s="386">
        <f t="shared" si="632"/>
        <v>0</v>
      </c>
      <c r="DU407" s="404">
        <f t="shared" si="633"/>
        <v>0</v>
      </c>
    </row>
    <row r="408" spans="1:125" s="404" customFormat="1" ht="18" hidden="1" customHeight="1">
      <c r="A408" s="140" t="str">
        <f t="shared" si="557"/>
        <v/>
      </c>
      <c r="B408" s="153"/>
      <c r="C408" s="31" t="str">
        <f>IF(B408="","",VLOOKUP(B408,学連登録!$C$2:$G$3000,2,FALSE))</f>
        <v/>
      </c>
      <c r="D408" s="32" t="str">
        <f>IF(B408="","",VLOOKUP(B408,学連登録!$C$2:$G$3000,3,FALSE))</f>
        <v/>
      </c>
      <c r="E408" s="33" t="str">
        <f>IF(B408="","",VLOOKUP(B408,学連登録!$C$2:$G$3000,4,FALSE))</f>
        <v/>
      </c>
      <c r="F408" s="376" t="str">
        <f>IF(B408="","",VLOOKUP(B408,学連登録!$C$2:$I$3000,7,FALSE))</f>
        <v/>
      </c>
      <c r="G408" s="154"/>
      <c r="H408" s="915"/>
      <c r="I408" s="916"/>
      <c r="J408" s="155"/>
      <c r="K408" s="887"/>
      <c r="L408" s="888"/>
      <c r="M408" s="155"/>
      <c r="N408" s="881"/>
      <c r="O408" s="882"/>
      <c r="P408" s="154"/>
      <c r="Q408" s="887"/>
      <c r="R408" s="888"/>
      <c r="S408" s="154"/>
      <c r="T408" s="887"/>
      <c r="U408" s="888"/>
      <c r="V408" s="101" t="str">
        <f>IF(B408="","",VLOOKUP(B408,学連登録!$C$2:$H$3000,6,FALSE))</f>
        <v/>
      </c>
      <c r="W408" s="370"/>
      <c r="X408" s="152"/>
      <c r="Y408" s="116" t="str">
        <f t="shared" si="635"/>
        <v/>
      </c>
      <c r="Z408" s="97" t="str">
        <f>IF(G408="","",VLOOKUP(G408,種目名!$O$5:$T$104,3,0))</f>
        <v/>
      </c>
      <c r="AA408" s="98" t="str">
        <f>IF(J408="","",VLOOKUP(J408,種目名!$O$5:$T$104,3,0))</f>
        <v/>
      </c>
      <c r="AB408" s="117" t="str">
        <f>IF(M408="","",VLOOKUP(M408,種目名!$O$5:$T$104,3,0))</f>
        <v/>
      </c>
      <c r="AC408" s="117" t="str">
        <f>IF(P408="","",VLOOKUP(AF408,種目名!$O$5:$T$104,3,0))</f>
        <v/>
      </c>
      <c r="AD408" s="118" t="str">
        <f>IF(S408="","",VLOOKUP(AI408,種目名!$O$5:$T$104,3,0))</f>
        <v/>
      </c>
      <c r="AE408" s="115">
        <f t="shared" si="636"/>
        <v>0</v>
      </c>
      <c r="AF408" s="152" t="str">
        <f t="shared" si="637"/>
        <v/>
      </c>
      <c r="AG408" s="152" t="str">
        <f t="shared" si="638"/>
        <v/>
      </c>
      <c r="AH408" s="115">
        <f t="shared" si="639"/>
        <v>0</v>
      </c>
      <c r="AI408" s="152" t="str">
        <f t="shared" si="640"/>
        <v/>
      </c>
      <c r="AJ408" s="152" t="str">
        <f t="shared" si="641"/>
        <v/>
      </c>
      <c r="AK408" s="383"/>
      <c r="AL408" s="166">
        <f t="shared" si="558"/>
        <v>0</v>
      </c>
      <c r="AM408" s="392">
        <f t="shared" si="559"/>
        <v>0</v>
      </c>
      <c r="AN408" s="392">
        <f>COUNTIF($B$12:B408,B408)</f>
        <v>0</v>
      </c>
      <c r="AO408" s="392"/>
      <c r="AP408" s="392" t="str">
        <f t="shared" si="560"/>
        <v/>
      </c>
      <c r="AQ408" s="392" t="str">
        <f t="shared" si="561"/>
        <v/>
      </c>
      <c r="AR408" s="392" t="str">
        <f t="shared" si="562"/>
        <v/>
      </c>
      <c r="AS408" s="392" t="str">
        <f t="shared" si="563"/>
        <v/>
      </c>
      <c r="AT408" s="392">
        <f t="shared" si="564"/>
        <v>0</v>
      </c>
      <c r="AU408" s="392" t="str">
        <f t="shared" si="565"/>
        <v/>
      </c>
      <c r="AV408" s="392" t="str">
        <f t="shared" si="566"/>
        <v/>
      </c>
      <c r="AW408" s="392" t="str">
        <f t="shared" si="567"/>
        <v/>
      </c>
      <c r="AX408" s="392" t="str">
        <f t="shared" si="568"/>
        <v/>
      </c>
      <c r="AY408" s="392" t="str">
        <f t="shared" si="569"/>
        <v/>
      </c>
      <c r="AZ408" s="392" t="str">
        <f t="shared" si="570"/>
        <v/>
      </c>
      <c r="BA408" s="392" t="str">
        <f t="shared" si="571"/>
        <v/>
      </c>
      <c r="BB408" s="392" t="str">
        <f t="shared" si="572"/>
        <v/>
      </c>
      <c r="BC408" s="392" t="str">
        <f t="shared" si="573"/>
        <v/>
      </c>
      <c r="BD408" s="396" t="str">
        <f t="shared" si="574"/>
        <v/>
      </c>
      <c r="BE408" s="386">
        <f t="shared" si="575"/>
        <v>0</v>
      </c>
      <c r="BF408" s="152"/>
      <c r="BG408" s="392">
        <f t="shared" si="576"/>
        <v>0</v>
      </c>
      <c r="BH408" s="392">
        <f t="shared" si="577"/>
        <v>0</v>
      </c>
      <c r="BI408" s="405">
        <f t="shared" si="578"/>
        <v>0</v>
      </c>
      <c r="BJ408" s="406">
        <f t="shared" si="554"/>
        <v>0</v>
      </c>
      <c r="BK408" s="391" t="str">
        <f t="shared" si="555"/>
        <v>0</v>
      </c>
      <c r="BL408" s="391" t="str">
        <f t="shared" si="556"/>
        <v>0</v>
      </c>
      <c r="BM408" s="405">
        <f t="shared" si="579"/>
        <v>0</v>
      </c>
      <c r="BN408" s="405" t="str">
        <f t="shared" si="580"/>
        <v>0m0</v>
      </c>
      <c r="BO408" s="392">
        <f t="shared" si="581"/>
        <v>0</v>
      </c>
      <c r="BP408" s="392">
        <f t="shared" si="582"/>
        <v>0</v>
      </c>
      <c r="BQ408" s="405">
        <f t="shared" si="583"/>
        <v>0</v>
      </c>
      <c r="BR408" s="406">
        <f t="shared" si="584"/>
        <v>0</v>
      </c>
      <c r="BS408" s="391" t="str">
        <f t="shared" si="585"/>
        <v>0</v>
      </c>
      <c r="BT408" s="391" t="str">
        <f t="shared" si="586"/>
        <v>0</v>
      </c>
      <c r="BU408" s="405">
        <f t="shared" si="587"/>
        <v>0</v>
      </c>
      <c r="BV408" s="405" t="str">
        <f t="shared" si="588"/>
        <v>0m0</v>
      </c>
      <c r="BW408" s="392">
        <f t="shared" si="589"/>
        <v>0</v>
      </c>
      <c r="BX408" s="392">
        <f t="shared" si="590"/>
        <v>0</v>
      </c>
      <c r="BY408" s="405">
        <f t="shared" si="591"/>
        <v>0</v>
      </c>
      <c r="BZ408" s="406">
        <f t="shared" si="592"/>
        <v>0</v>
      </c>
      <c r="CA408" s="391" t="str">
        <f t="shared" si="593"/>
        <v>0</v>
      </c>
      <c r="CB408" s="391" t="str">
        <f t="shared" si="594"/>
        <v>0</v>
      </c>
      <c r="CC408" s="405">
        <f t="shared" si="595"/>
        <v>0</v>
      </c>
      <c r="CD408" s="405" t="str">
        <f t="shared" si="596"/>
        <v>0m0</v>
      </c>
      <c r="CE408" s="392">
        <f t="shared" si="597"/>
        <v>0</v>
      </c>
      <c r="CF408" s="392">
        <f t="shared" si="598"/>
        <v>0</v>
      </c>
      <c r="CG408" s="405">
        <f t="shared" si="599"/>
        <v>0</v>
      </c>
      <c r="CH408" s="406">
        <f t="shared" si="600"/>
        <v>0</v>
      </c>
      <c r="CI408" s="391" t="str">
        <f t="shared" si="601"/>
        <v>0</v>
      </c>
      <c r="CJ408" s="391" t="str">
        <f t="shared" si="602"/>
        <v>0</v>
      </c>
      <c r="CK408" s="405">
        <f t="shared" si="603"/>
        <v>0</v>
      </c>
      <c r="CL408" s="405" t="str">
        <f t="shared" si="604"/>
        <v>0m0</v>
      </c>
      <c r="CM408" s="392">
        <f t="shared" si="605"/>
        <v>0</v>
      </c>
      <c r="CN408" s="392">
        <f t="shared" si="606"/>
        <v>0</v>
      </c>
      <c r="CO408" s="405">
        <f t="shared" si="607"/>
        <v>0</v>
      </c>
      <c r="CP408" s="406">
        <f t="shared" si="608"/>
        <v>0</v>
      </c>
      <c r="CQ408" s="391" t="str">
        <f t="shared" si="609"/>
        <v>0</v>
      </c>
      <c r="CR408" s="391" t="str">
        <f t="shared" si="610"/>
        <v>0</v>
      </c>
      <c r="CS408" s="405">
        <f t="shared" si="611"/>
        <v>0</v>
      </c>
      <c r="CT408" s="405" t="str">
        <f t="shared" si="612"/>
        <v>0m0</v>
      </c>
      <c r="CU408" s="405">
        <f t="shared" si="613"/>
        <v>0</v>
      </c>
      <c r="CV408" s="405">
        <f t="shared" si="614"/>
        <v>0</v>
      </c>
      <c r="CW408" s="405">
        <f t="shared" si="615"/>
        <v>0</v>
      </c>
      <c r="CX408" s="405">
        <f t="shared" si="616"/>
        <v>0</v>
      </c>
      <c r="CY408" s="405">
        <f t="shared" si="617"/>
        <v>0</v>
      </c>
      <c r="CZ408" s="405" t="str">
        <f t="shared" si="618"/>
        <v/>
      </c>
      <c r="DA408" s="405" t="str">
        <f t="shared" si="619"/>
        <v/>
      </c>
      <c r="DB408" s="405" t="str">
        <f t="shared" si="620"/>
        <v/>
      </c>
      <c r="DC408" s="405" t="str">
        <f t="shared" si="621"/>
        <v/>
      </c>
      <c r="DD408" s="405" t="str">
        <f t="shared" si="622"/>
        <v/>
      </c>
      <c r="DE408" s="405"/>
      <c r="DG408" s="405" t="str">
        <f t="shared" si="623"/>
        <v/>
      </c>
      <c r="DH408" s="405" t="str">
        <f t="shared" si="624"/>
        <v/>
      </c>
      <c r="DI408" s="405">
        <f t="shared" si="625"/>
        <v>0</v>
      </c>
      <c r="DJ408" s="405" t="str">
        <f t="shared" si="626"/>
        <v/>
      </c>
      <c r="DK408" s="405" t="str">
        <f t="shared" si="627"/>
        <v/>
      </c>
      <c r="DL408" s="405" t="str">
        <f t="shared" si="628"/>
        <v/>
      </c>
      <c r="DM408" s="405" t="str">
        <f t="shared" si="629"/>
        <v/>
      </c>
      <c r="DN408" s="405" t="str">
        <f t="shared" si="630"/>
        <v/>
      </c>
      <c r="DO408" s="405" t="str">
        <f t="shared" si="631"/>
        <v/>
      </c>
      <c r="DS408" s="386">
        <f t="shared" si="634"/>
        <v>0</v>
      </c>
      <c r="DT408" s="386">
        <f t="shared" si="632"/>
        <v>0</v>
      </c>
      <c r="DU408" s="404">
        <f t="shared" si="633"/>
        <v>0</v>
      </c>
    </row>
    <row r="409" spans="1:125" s="404" customFormat="1" ht="18" hidden="1" customHeight="1">
      <c r="A409" s="140" t="str">
        <f t="shared" si="557"/>
        <v/>
      </c>
      <c r="B409" s="153"/>
      <c r="C409" s="31" t="str">
        <f>IF(B409="","",VLOOKUP(B409,学連登録!$C$2:$G$3000,2,FALSE))</f>
        <v/>
      </c>
      <c r="D409" s="32" t="str">
        <f>IF(B409="","",VLOOKUP(B409,学連登録!$C$2:$G$3000,3,FALSE))</f>
        <v/>
      </c>
      <c r="E409" s="33" t="str">
        <f>IF(B409="","",VLOOKUP(B409,学連登録!$C$2:$G$3000,4,FALSE))</f>
        <v/>
      </c>
      <c r="F409" s="376" t="str">
        <f>IF(B409="","",VLOOKUP(B409,学連登録!$C$2:$I$3000,7,FALSE))</f>
        <v/>
      </c>
      <c r="G409" s="154"/>
      <c r="H409" s="915"/>
      <c r="I409" s="916"/>
      <c r="J409" s="155"/>
      <c r="K409" s="887"/>
      <c r="L409" s="888"/>
      <c r="M409" s="155"/>
      <c r="N409" s="881"/>
      <c r="O409" s="882"/>
      <c r="P409" s="154"/>
      <c r="Q409" s="887"/>
      <c r="R409" s="888"/>
      <c r="S409" s="154"/>
      <c r="T409" s="887"/>
      <c r="U409" s="888"/>
      <c r="V409" s="101" t="str">
        <f>IF(B409="","",VLOOKUP(B409,学連登録!$C$2:$H$3000,6,FALSE))</f>
        <v/>
      </c>
      <c r="W409" s="370"/>
      <c r="X409" s="152"/>
      <c r="Y409" s="116" t="str">
        <f t="shared" si="635"/>
        <v/>
      </c>
      <c r="Z409" s="97" t="str">
        <f>IF(G409="","",VLOOKUP(G409,種目名!$O$5:$T$104,3,0))</f>
        <v/>
      </c>
      <c r="AA409" s="98" t="str">
        <f>IF(J409="","",VLOOKUP(J409,種目名!$O$5:$T$104,3,0))</f>
        <v/>
      </c>
      <c r="AB409" s="117" t="str">
        <f>IF(M409="","",VLOOKUP(M409,種目名!$O$5:$T$104,3,0))</f>
        <v/>
      </c>
      <c r="AC409" s="117" t="str">
        <f>IF(P409="","",VLOOKUP(AF409,種目名!$O$5:$T$104,3,0))</f>
        <v/>
      </c>
      <c r="AD409" s="118" t="str">
        <f>IF(S409="","",VLOOKUP(AI409,種目名!$O$5:$T$104,3,0))</f>
        <v/>
      </c>
      <c r="AE409" s="115">
        <f t="shared" si="636"/>
        <v>0</v>
      </c>
      <c r="AF409" s="152" t="str">
        <f t="shared" si="637"/>
        <v/>
      </c>
      <c r="AG409" s="152" t="str">
        <f t="shared" si="638"/>
        <v/>
      </c>
      <c r="AH409" s="115">
        <f t="shared" si="639"/>
        <v>0</v>
      </c>
      <c r="AI409" s="152" t="str">
        <f t="shared" si="640"/>
        <v/>
      </c>
      <c r="AJ409" s="152" t="str">
        <f t="shared" si="641"/>
        <v/>
      </c>
      <c r="AK409" s="383"/>
      <c r="AL409" s="166">
        <f t="shared" si="558"/>
        <v>0</v>
      </c>
      <c r="AM409" s="392">
        <f t="shared" si="559"/>
        <v>0</v>
      </c>
      <c r="AN409" s="392">
        <f>COUNTIF($B$12:B409,B409)</f>
        <v>0</v>
      </c>
      <c r="AO409" s="392"/>
      <c r="AP409" s="392" t="str">
        <f t="shared" si="560"/>
        <v/>
      </c>
      <c r="AQ409" s="392" t="str">
        <f t="shared" si="561"/>
        <v/>
      </c>
      <c r="AR409" s="392" t="str">
        <f t="shared" si="562"/>
        <v/>
      </c>
      <c r="AS409" s="392" t="str">
        <f t="shared" si="563"/>
        <v/>
      </c>
      <c r="AT409" s="392">
        <f t="shared" si="564"/>
        <v>0</v>
      </c>
      <c r="AU409" s="392" t="str">
        <f t="shared" si="565"/>
        <v/>
      </c>
      <c r="AV409" s="392" t="str">
        <f t="shared" si="566"/>
        <v/>
      </c>
      <c r="AW409" s="392" t="str">
        <f t="shared" si="567"/>
        <v/>
      </c>
      <c r="AX409" s="392" t="str">
        <f t="shared" si="568"/>
        <v/>
      </c>
      <c r="AY409" s="392" t="str">
        <f t="shared" si="569"/>
        <v/>
      </c>
      <c r="AZ409" s="392" t="str">
        <f t="shared" si="570"/>
        <v/>
      </c>
      <c r="BA409" s="392" t="str">
        <f t="shared" si="571"/>
        <v/>
      </c>
      <c r="BB409" s="392" t="str">
        <f t="shared" si="572"/>
        <v/>
      </c>
      <c r="BC409" s="392" t="str">
        <f t="shared" si="573"/>
        <v/>
      </c>
      <c r="BD409" s="396" t="str">
        <f t="shared" si="574"/>
        <v/>
      </c>
      <c r="BE409" s="386">
        <f t="shared" si="575"/>
        <v>0</v>
      </c>
      <c r="BF409" s="152"/>
      <c r="BG409" s="392">
        <f t="shared" si="576"/>
        <v>0</v>
      </c>
      <c r="BH409" s="392">
        <f t="shared" si="577"/>
        <v>0</v>
      </c>
      <c r="BI409" s="405">
        <f t="shared" si="578"/>
        <v>0</v>
      </c>
      <c r="BJ409" s="406">
        <f t="shared" si="554"/>
        <v>0</v>
      </c>
      <c r="BK409" s="391" t="str">
        <f t="shared" si="555"/>
        <v>0</v>
      </c>
      <c r="BL409" s="391" t="str">
        <f t="shared" si="556"/>
        <v>0</v>
      </c>
      <c r="BM409" s="405">
        <f t="shared" si="579"/>
        <v>0</v>
      </c>
      <c r="BN409" s="405" t="str">
        <f t="shared" si="580"/>
        <v>0m0</v>
      </c>
      <c r="BO409" s="392">
        <f t="shared" si="581"/>
        <v>0</v>
      </c>
      <c r="BP409" s="392">
        <f t="shared" si="582"/>
        <v>0</v>
      </c>
      <c r="BQ409" s="405">
        <f t="shared" si="583"/>
        <v>0</v>
      </c>
      <c r="BR409" s="406">
        <f t="shared" si="584"/>
        <v>0</v>
      </c>
      <c r="BS409" s="391" t="str">
        <f t="shared" si="585"/>
        <v>0</v>
      </c>
      <c r="BT409" s="391" t="str">
        <f t="shared" si="586"/>
        <v>0</v>
      </c>
      <c r="BU409" s="405">
        <f t="shared" si="587"/>
        <v>0</v>
      </c>
      <c r="BV409" s="405" t="str">
        <f t="shared" si="588"/>
        <v>0m0</v>
      </c>
      <c r="BW409" s="392">
        <f t="shared" si="589"/>
        <v>0</v>
      </c>
      <c r="BX409" s="392">
        <f t="shared" si="590"/>
        <v>0</v>
      </c>
      <c r="BY409" s="405">
        <f t="shared" si="591"/>
        <v>0</v>
      </c>
      <c r="BZ409" s="406">
        <f t="shared" si="592"/>
        <v>0</v>
      </c>
      <c r="CA409" s="391" t="str">
        <f t="shared" si="593"/>
        <v>0</v>
      </c>
      <c r="CB409" s="391" t="str">
        <f t="shared" si="594"/>
        <v>0</v>
      </c>
      <c r="CC409" s="405">
        <f t="shared" si="595"/>
        <v>0</v>
      </c>
      <c r="CD409" s="405" t="str">
        <f t="shared" si="596"/>
        <v>0m0</v>
      </c>
      <c r="CE409" s="392">
        <f t="shared" si="597"/>
        <v>0</v>
      </c>
      <c r="CF409" s="392">
        <f t="shared" si="598"/>
        <v>0</v>
      </c>
      <c r="CG409" s="405">
        <f t="shared" si="599"/>
        <v>0</v>
      </c>
      <c r="CH409" s="406">
        <f t="shared" si="600"/>
        <v>0</v>
      </c>
      <c r="CI409" s="391" t="str">
        <f t="shared" si="601"/>
        <v>0</v>
      </c>
      <c r="CJ409" s="391" t="str">
        <f t="shared" si="602"/>
        <v>0</v>
      </c>
      <c r="CK409" s="405">
        <f t="shared" si="603"/>
        <v>0</v>
      </c>
      <c r="CL409" s="405" t="str">
        <f t="shared" si="604"/>
        <v>0m0</v>
      </c>
      <c r="CM409" s="392">
        <f t="shared" si="605"/>
        <v>0</v>
      </c>
      <c r="CN409" s="392">
        <f t="shared" si="606"/>
        <v>0</v>
      </c>
      <c r="CO409" s="405">
        <f t="shared" si="607"/>
        <v>0</v>
      </c>
      <c r="CP409" s="406">
        <f t="shared" si="608"/>
        <v>0</v>
      </c>
      <c r="CQ409" s="391" t="str">
        <f t="shared" si="609"/>
        <v>0</v>
      </c>
      <c r="CR409" s="391" t="str">
        <f t="shared" si="610"/>
        <v>0</v>
      </c>
      <c r="CS409" s="405">
        <f t="shared" si="611"/>
        <v>0</v>
      </c>
      <c r="CT409" s="405" t="str">
        <f t="shared" si="612"/>
        <v>0m0</v>
      </c>
      <c r="CU409" s="405">
        <f t="shared" si="613"/>
        <v>0</v>
      </c>
      <c r="CV409" s="405">
        <f t="shared" si="614"/>
        <v>0</v>
      </c>
      <c r="CW409" s="405">
        <f t="shared" si="615"/>
        <v>0</v>
      </c>
      <c r="CX409" s="405">
        <f t="shared" si="616"/>
        <v>0</v>
      </c>
      <c r="CY409" s="405">
        <f t="shared" si="617"/>
        <v>0</v>
      </c>
      <c r="CZ409" s="405" t="str">
        <f t="shared" si="618"/>
        <v/>
      </c>
      <c r="DA409" s="405" t="str">
        <f t="shared" si="619"/>
        <v/>
      </c>
      <c r="DB409" s="405" t="str">
        <f t="shared" si="620"/>
        <v/>
      </c>
      <c r="DC409" s="405" t="str">
        <f t="shared" si="621"/>
        <v/>
      </c>
      <c r="DD409" s="405" t="str">
        <f t="shared" si="622"/>
        <v/>
      </c>
      <c r="DE409" s="405"/>
      <c r="DG409" s="405" t="str">
        <f t="shared" si="623"/>
        <v/>
      </c>
      <c r="DH409" s="405" t="str">
        <f t="shared" si="624"/>
        <v/>
      </c>
      <c r="DI409" s="405">
        <f t="shared" si="625"/>
        <v>0</v>
      </c>
      <c r="DJ409" s="405" t="str">
        <f t="shared" si="626"/>
        <v/>
      </c>
      <c r="DK409" s="405" t="str">
        <f t="shared" si="627"/>
        <v/>
      </c>
      <c r="DL409" s="405" t="str">
        <f t="shared" si="628"/>
        <v/>
      </c>
      <c r="DM409" s="405" t="str">
        <f t="shared" si="629"/>
        <v/>
      </c>
      <c r="DN409" s="405" t="str">
        <f t="shared" si="630"/>
        <v/>
      </c>
      <c r="DO409" s="405" t="str">
        <f t="shared" si="631"/>
        <v/>
      </c>
      <c r="DS409" s="386">
        <f t="shared" si="634"/>
        <v>0</v>
      </c>
      <c r="DT409" s="386">
        <f t="shared" si="632"/>
        <v>0</v>
      </c>
      <c r="DU409" s="404">
        <f t="shared" si="633"/>
        <v>0</v>
      </c>
    </row>
    <row r="410" spans="1:125" s="404" customFormat="1" ht="18" hidden="1" customHeight="1">
      <c r="A410" s="140" t="str">
        <f t="shared" si="557"/>
        <v/>
      </c>
      <c r="B410" s="153"/>
      <c r="C410" s="31" t="str">
        <f>IF(B410="","",VLOOKUP(B410,学連登録!$C$2:$G$3000,2,FALSE))</f>
        <v/>
      </c>
      <c r="D410" s="32" t="str">
        <f>IF(B410="","",VLOOKUP(B410,学連登録!$C$2:$G$3000,3,FALSE))</f>
        <v/>
      </c>
      <c r="E410" s="33" t="str">
        <f>IF(B410="","",VLOOKUP(B410,学連登録!$C$2:$G$3000,4,FALSE))</f>
        <v/>
      </c>
      <c r="F410" s="376" t="str">
        <f>IF(B410="","",VLOOKUP(B410,学連登録!$C$2:$I$3000,7,FALSE))</f>
        <v/>
      </c>
      <c r="G410" s="154"/>
      <c r="H410" s="915"/>
      <c r="I410" s="916"/>
      <c r="J410" s="155"/>
      <c r="K410" s="887"/>
      <c r="L410" s="888"/>
      <c r="M410" s="155"/>
      <c r="N410" s="881"/>
      <c r="O410" s="882"/>
      <c r="P410" s="154"/>
      <c r="Q410" s="887"/>
      <c r="R410" s="888"/>
      <c r="S410" s="154"/>
      <c r="T410" s="887"/>
      <c r="U410" s="888"/>
      <c r="V410" s="101" t="str">
        <f>IF(B410="","",VLOOKUP(B410,学連登録!$C$2:$H$3000,6,FALSE))</f>
        <v/>
      </c>
      <c r="W410" s="370"/>
      <c r="X410" s="152"/>
      <c r="Y410" s="116" t="str">
        <f t="shared" si="635"/>
        <v/>
      </c>
      <c r="Z410" s="97" t="str">
        <f>IF(G410="","",VLOOKUP(G410,種目名!$O$5:$T$104,3,0))</f>
        <v/>
      </c>
      <c r="AA410" s="98" t="str">
        <f>IF(J410="","",VLOOKUP(J410,種目名!$O$5:$T$104,3,0))</f>
        <v/>
      </c>
      <c r="AB410" s="117" t="str">
        <f>IF(M410="","",VLOOKUP(M410,種目名!$O$5:$T$104,3,0))</f>
        <v/>
      </c>
      <c r="AC410" s="117" t="str">
        <f>IF(P410="","",VLOOKUP(AF410,種目名!$O$5:$T$104,3,0))</f>
        <v/>
      </c>
      <c r="AD410" s="118" t="str">
        <f>IF(S410="","",VLOOKUP(AI410,種目名!$O$5:$T$104,3,0))</f>
        <v/>
      </c>
      <c r="AE410" s="115">
        <f t="shared" si="636"/>
        <v>0</v>
      </c>
      <c r="AF410" s="152" t="str">
        <f t="shared" si="637"/>
        <v/>
      </c>
      <c r="AG410" s="152" t="str">
        <f t="shared" si="638"/>
        <v/>
      </c>
      <c r="AH410" s="115">
        <f t="shared" si="639"/>
        <v>0</v>
      </c>
      <c r="AI410" s="152" t="str">
        <f t="shared" si="640"/>
        <v/>
      </c>
      <c r="AJ410" s="152" t="str">
        <f t="shared" si="641"/>
        <v/>
      </c>
      <c r="AK410" s="383"/>
      <c r="AL410" s="166">
        <f t="shared" si="558"/>
        <v>0</v>
      </c>
      <c r="AM410" s="392">
        <f t="shared" si="559"/>
        <v>0</v>
      </c>
      <c r="AN410" s="392">
        <f>COUNTIF($B$12:B410,B410)</f>
        <v>0</v>
      </c>
      <c r="AO410" s="392"/>
      <c r="AP410" s="392" t="str">
        <f t="shared" si="560"/>
        <v/>
      </c>
      <c r="AQ410" s="392" t="str">
        <f t="shared" si="561"/>
        <v/>
      </c>
      <c r="AR410" s="392" t="str">
        <f t="shared" si="562"/>
        <v/>
      </c>
      <c r="AS410" s="392" t="str">
        <f t="shared" si="563"/>
        <v/>
      </c>
      <c r="AT410" s="392">
        <f t="shared" si="564"/>
        <v>0</v>
      </c>
      <c r="AU410" s="392" t="str">
        <f t="shared" si="565"/>
        <v/>
      </c>
      <c r="AV410" s="392" t="str">
        <f t="shared" si="566"/>
        <v/>
      </c>
      <c r="AW410" s="392" t="str">
        <f t="shared" si="567"/>
        <v/>
      </c>
      <c r="AX410" s="392" t="str">
        <f t="shared" si="568"/>
        <v/>
      </c>
      <c r="AY410" s="392" t="str">
        <f t="shared" si="569"/>
        <v/>
      </c>
      <c r="AZ410" s="392" t="str">
        <f t="shared" si="570"/>
        <v/>
      </c>
      <c r="BA410" s="392" t="str">
        <f t="shared" si="571"/>
        <v/>
      </c>
      <c r="BB410" s="392" t="str">
        <f t="shared" si="572"/>
        <v/>
      </c>
      <c r="BC410" s="392" t="str">
        <f t="shared" si="573"/>
        <v/>
      </c>
      <c r="BD410" s="396" t="str">
        <f t="shared" si="574"/>
        <v/>
      </c>
      <c r="BE410" s="386">
        <f t="shared" si="575"/>
        <v>0</v>
      </c>
      <c r="BF410" s="152"/>
      <c r="BG410" s="392">
        <f t="shared" si="576"/>
        <v>0</v>
      </c>
      <c r="BH410" s="392">
        <f t="shared" si="577"/>
        <v>0</v>
      </c>
      <c r="BI410" s="405">
        <f t="shared" si="578"/>
        <v>0</v>
      </c>
      <c r="BJ410" s="406">
        <f t="shared" si="554"/>
        <v>0</v>
      </c>
      <c r="BK410" s="391" t="str">
        <f t="shared" si="555"/>
        <v>0</v>
      </c>
      <c r="BL410" s="391" t="str">
        <f t="shared" si="556"/>
        <v>0</v>
      </c>
      <c r="BM410" s="405">
        <f t="shared" si="579"/>
        <v>0</v>
      </c>
      <c r="BN410" s="405" t="str">
        <f t="shared" si="580"/>
        <v>0m0</v>
      </c>
      <c r="BO410" s="392">
        <f t="shared" si="581"/>
        <v>0</v>
      </c>
      <c r="BP410" s="392">
        <f t="shared" si="582"/>
        <v>0</v>
      </c>
      <c r="BQ410" s="405">
        <f t="shared" si="583"/>
        <v>0</v>
      </c>
      <c r="BR410" s="406">
        <f t="shared" si="584"/>
        <v>0</v>
      </c>
      <c r="BS410" s="391" t="str">
        <f t="shared" si="585"/>
        <v>0</v>
      </c>
      <c r="BT410" s="391" t="str">
        <f t="shared" si="586"/>
        <v>0</v>
      </c>
      <c r="BU410" s="405">
        <f t="shared" si="587"/>
        <v>0</v>
      </c>
      <c r="BV410" s="405" t="str">
        <f t="shared" si="588"/>
        <v>0m0</v>
      </c>
      <c r="BW410" s="392">
        <f t="shared" si="589"/>
        <v>0</v>
      </c>
      <c r="BX410" s="392">
        <f t="shared" si="590"/>
        <v>0</v>
      </c>
      <c r="BY410" s="405">
        <f t="shared" si="591"/>
        <v>0</v>
      </c>
      <c r="BZ410" s="406">
        <f t="shared" si="592"/>
        <v>0</v>
      </c>
      <c r="CA410" s="391" t="str">
        <f t="shared" si="593"/>
        <v>0</v>
      </c>
      <c r="CB410" s="391" t="str">
        <f t="shared" si="594"/>
        <v>0</v>
      </c>
      <c r="CC410" s="405">
        <f t="shared" si="595"/>
        <v>0</v>
      </c>
      <c r="CD410" s="405" t="str">
        <f t="shared" si="596"/>
        <v>0m0</v>
      </c>
      <c r="CE410" s="392">
        <f t="shared" si="597"/>
        <v>0</v>
      </c>
      <c r="CF410" s="392">
        <f t="shared" si="598"/>
        <v>0</v>
      </c>
      <c r="CG410" s="405">
        <f t="shared" si="599"/>
        <v>0</v>
      </c>
      <c r="CH410" s="406">
        <f t="shared" si="600"/>
        <v>0</v>
      </c>
      <c r="CI410" s="391" t="str">
        <f t="shared" si="601"/>
        <v>0</v>
      </c>
      <c r="CJ410" s="391" t="str">
        <f t="shared" si="602"/>
        <v>0</v>
      </c>
      <c r="CK410" s="405">
        <f t="shared" si="603"/>
        <v>0</v>
      </c>
      <c r="CL410" s="405" t="str">
        <f t="shared" si="604"/>
        <v>0m0</v>
      </c>
      <c r="CM410" s="392">
        <f t="shared" si="605"/>
        <v>0</v>
      </c>
      <c r="CN410" s="392">
        <f t="shared" si="606"/>
        <v>0</v>
      </c>
      <c r="CO410" s="405">
        <f t="shared" si="607"/>
        <v>0</v>
      </c>
      <c r="CP410" s="406">
        <f t="shared" si="608"/>
        <v>0</v>
      </c>
      <c r="CQ410" s="391" t="str">
        <f t="shared" si="609"/>
        <v>0</v>
      </c>
      <c r="CR410" s="391" t="str">
        <f t="shared" si="610"/>
        <v>0</v>
      </c>
      <c r="CS410" s="405">
        <f t="shared" si="611"/>
        <v>0</v>
      </c>
      <c r="CT410" s="405" t="str">
        <f t="shared" si="612"/>
        <v>0m0</v>
      </c>
      <c r="CU410" s="405">
        <f t="shared" si="613"/>
        <v>0</v>
      </c>
      <c r="CV410" s="405">
        <f t="shared" si="614"/>
        <v>0</v>
      </c>
      <c r="CW410" s="405">
        <f t="shared" si="615"/>
        <v>0</v>
      </c>
      <c r="CX410" s="405">
        <f t="shared" si="616"/>
        <v>0</v>
      </c>
      <c r="CY410" s="405">
        <f t="shared" si="617"/>
        <v>0</v>
      </c>
      <c r="CZ410" s="405" t="str">
        <f t="shared" si="618"/>
        <v/>
      </c>
      <c r="DA410" s="405" t="str">
        <f t="shared" si="619"/>
        <v/>
      </c>
      <c r="DB410" s="405" t="str">
        <f t="shared" si="620"/>
        <v/>
      </c>
      <c r="DC410" s="405" t="str">
        <f t="shared" si="621"/>
        <v/>
      </c>
      <c r="DD410" s="405" t="str">
        <f t="shared" si="622"/>
        <v/>
      </c>
      <c r="DE410" s="405"/>
      <c r="DG410" s="405" t="str">
        <f t="shared" si="623"/>
        <v/>
      </c>
      <c r="DH410" s="405" t="str">
        <f t="shared" si="624"/>
        <v/>
      </c>
      <c r="DI410" s="405">
        <f t="shared" si="625"/>
        <v>0</v>
      </c>
      <c r="DJ410" s="405" t="str">
        <f t="shared" si="626"/>
        <v/>
      </c>
      <c r="DK410" s="405" t="str">
        <f t="shared" si="627"/>
        <v/>
      </c>
      <c r="DL410" s="405" t="str">
        <f t="shared" si="628"/>
        <v/>
      </c>
      <c r="DM410" s="405" t="str">
        <f t="shared" si="629"/>
        <v/>
      </c>
      <c r="DN410" s="405" t="str">
        <f t="shared" si="630"/>
        <v/>
      </c>
      <c r="DO410" s="405" t="str">
        <f t="shared" si="631"/>
        <v/>
      </c>
      <c r="DS410" s="386">
        <f t="shared" si="634"/>
        <v>0</v>
      </c>
      <c r="DT410" s="386">
        <f t="shared" si="632"/>
        <v>0</v>
      </c>
      <c r="DU410" s="404">
        <f t="shared" si="633"/>
        <v>0</v>
      </c>
    </row>
    <row r="411" spans="1:125" s="404" customFormat="1" ht="18" hidden="1" customHeight="1">
      <c r="A411" s="140" t="str">
        <f t="shared" si="557"/>
        <v/>
      </c>
      <c r="B411" s="153"/>
      <c r="C411" s="31" t="str">
        <f>IF(B411="","",VLOOKUP(B411,学連登録!$C$2:$G$3000,2,FALSE))</f>
        <v/>
      </c>
      <c r="D411" s="32" t="str">
        <f>IF(B411="","",VLOOKUP(B411,学連登録!$C$2:$G$3000,3,FALSE))</f>
        <v/>
      </c>
      <c r="E411" s="33" t="str">
        <f>IF(B411="","",VLOOKUP(B411,学連登録!$C$2:$G$3000,4,FALSE))</f>
        <v/>
      </c>
      <c r="F411" s="376" t="str">
        <f>IF(B411="","",VLOOKUP(B411,学連登録!$C$2:$I$3000,7,FALSE))</f>
        <v/>
      </c>
      <c r="G411" s="154"/>
      <c r="H411" s="915"/>
      <c r="I411" s="916"/>
      <c r="J411" s="155"/>
      <c r="K411" s="887"/>
      <c r="L411" s="888"/>
      <c r="M411" s="155"/>
      <c r="N411" s="881"/>
      <c r="O411" s="882"/>
      <c r="P411" s="154"/>
      <c r="Q411" s="887"/>
      <c r="R411" s="888"/>
      <c r="S411" s="154"/>
      <c r="T411" s="887"/>
      <c r="U411" s="888"/>
      <c r="V411" s="101" t="str">
        <f>IF(B411="","",VLOOKUP(B411,学連登録!$C$2:$H$3000,6,FALSE))</f>
        <v/>
      </c>
      <c r="W411" s="370"/>
      <c r="X411" s="152"/>
      <c r="Y411" s="116" t="str">
        <f t="shared" si="635"/>
        <v/>
      </c>
      <c r="Z411" s="97" t="str">
        <f>IF(G411="","",VLOOKUP(G411,種目名!$O$5:$T$104,3,0))</f>
        <v/>
      </c>
      <c r="AA411" s="98" t="str">
        <f>IF(J411="","",VLOOKUP(J411,種目名!$O$5:$T$104,3,0))</f>
        <v/>
      </c>
      <c r="AB411" s="117" t="str">
        <f>IF(M411="","",VLOOKUP(M411,種目名!$O$5:$T$104,3,0))</f>
        <v/>
      </c>
      <c r="AC411" s="117" t="str">
        <f>IF(P411="","",VLOOKUP(AF411,種目名!$O$5:$T$104,3,0))</f>
        <v/>
      </c>
      <c r="AD411" s="118" t="str">
        <f>IF(S411="","",VLOOKUP(AI411,種目名!$O$5:$T$104,3,0))</f>
        <v/>
      </c>
      <c r="AE411" s="115">
        <f t="shared" si="636"/>
        <v>0</v>
      </c>
      <c r="AF411" s="152" t="str">
        <f t="shared" si="637"/>
        <v/>
      </c>
      <c r="AG411" s="152" t="str">
        <f t="shared" si="638"/>
        <v/>
      </c>
      <c r="AH411" s="115">
        <f t="shared" si="639"/>
        <v>0</v>
      </c>
      <c r="AI411" s="152" t="str">
        <f t="shared" si="640"/>
        <v/>
      </c>
      <c r="AJ411" s="152" t="str">
        <f t="shared" si="641"/>
        <v/>
      </c>
      <c r="AK411" s="383"/>
      <c r="AL411" s="166">
        <f t="shared" si="558"/>
        <v>0</v>
      </c>
      <c r="AM411" s="392">
        <f t="shared" si="559"/>
        <v>0</v>
      </c>
      <c r="AN411" s="392">
        <f>COUNTIF($B$12:B411,B411)</f>
        <v>0</v>
      </c>
      <c r="AO411" s="392"/>
      <c r="AP411" s="392" t="str">
        <f t="shared" si="560"/>
        <v/>
      </c>
      <c r="AQ411" s="392" t="str">
        <f t="shared" si="561"/>
        <v/>
      </c>
      <c r="AR411" s="392" t="str">
        <f t="shared" si="562"/>
        <v/>
      </c>
      <c r="AS411" s="392" t="str">
        <f t="shared" si="563"/>
        <v/>
      </c>
      <c r="AT411" s="392">
        <f t="shared" si="564"/>
        <v>0</v>
      </c>
      <c r="AU411" s="392" t="str">
        <f t="shared" si="565"/>
        <v/>
      </c>
      <c r="AV411" s="392" t="str">
        <f t="shared" si="566"/>
        <v/>
      </c>
      <c r="AW411" s="392" t="str">
        <f t="shared" si="567"/>
        <v/>
      </c>
      <c r="AX411" s="392" t="str">
        <f t="shared" si="568"/>
        <v/>
      </c>
      <c r="AY411" s="392" t="str">
        <f t="shared" si="569"/>
        <v/>
      </c>
      <c r="AZ411" s="392" t="str">
        <f t="shared" si="570"/>
        <v/>
      </c>
      <c r="BA411" s="392" t="str">
        <f t="shared" si="571"/>
        <v/>
      </c>
      <c r="BB411" s="392" t="str">
        <f t="shared" si="572"/>
        <v/>
      </c>
      <c r="BC411" s="392" t="str">
        <f t="shared" si="573"/>
        <v/>
      </c>
      <c r="BD411" s="396" t="str">
        <f t="shared" si="574"/>
        <v/>
      </c>
      <c r="BE411" s="386">
        <f t="shared" si="575"/>
        <v>0</v>
      </c>
      <c r="BF411" s="152"/>
      <c r="BG411" s="392">
        <f t="shared" si="576"/>
        <v>0</v>
      </c>
      <c r="BH411" s="392">
        <f t="shared" si="577"/>
        <v>0</v>
      </c>
      <c r="BI411" s="405">
        <f t="shared" si="578"/>
        <v>0</v>
      </c>
      <c r="BJ411" s="406">
        <f t="shared" si="554"/>
        <v>0</v>
      </c>
      <c r="BK411" s="391" t="str">
        <f t="shared" si="555"/>
        <v>0</v>
      </c>
      <c r="BL411" s="391" t="str">
        <f t="shared" si="556"/>
        <v>0</v>
      </c>
      <c r="BM411" s="405">
        <f t="shared" si="579"/>
        <v>0</v>
      </c>
      <c r="BN411" s="405" t="str">
        <f t="shared" si="580"/>
        <v>0m0</v>
      </c>
      <c r="BO411" s="392">
        <f t="shared" si="581"/>
        <v>0</v>
      </c>
      <c r="BP411" s="392">
        <f t="shared" si="582"/>
        <v>0</v>
      </c>
      <c r="BQ411" s="405">
        <f t="shared" si="583"/>
        <v>0</v>
      </c>
      <c r="BR411" s="406">
        <f t="shared" si="584"/>
        <v>0</v>
      </c>
      <c r="BS411" s="391" t="str">
        <f t="shared" si="585"/>
        <v>0</v>
      </c>
      <c r="BT411" s="391" t="str">
        <f t="shared" si="586"/>
        <v>0</v>
      </c>
      <c r="BU411" s="405">
        <f t="shared" si="587"/>
        <v>0</v>
      </c>
      <c r="BV411" s="405" t="str">
        <f t="shared" si="588"/>
        <v>0m0</v>
      </c>
      <c r="BW411" s="392">
        <f t="shared" si="589"/>
        <v>0</v>
      </c>
      <c r="BX411" s="392">
        <f t="shared" si="590"/>
        <v>0</v>
      </c>
      <c r="BY411" s="405">
        <f t="shared" si="591"/>
        <v>0</v>
      </c>
      <c r="BZ411" s="406">
        <f t="shared" si="592"/>
        <v>0</v>
      </c>
      <c r="CA411" s="391" t="str">
        <f t="shared" si="593"/>
        <v>0</v>
      </c>
      <c r="CB411" s="391" t="str">
        <f t="shared" si="594"/>
        <v>0</v>
      </c>
      <c r="CC411" s="405">
        <f t="shared" si="595"/>
        <v>0</v>
      </c>
      <c r="CD411" s="405" t="str">
        <f t="shared" si="596"/>
        <v>0m0</v>
      </c>
      <c r="CE411" s="392">
        <f t="shared" si="597"/>
        <v>0</v>
      </c>
      <c r="CF411" s="392">
        <f t="shared" si="598"/>
        <v>0</v>
      </c>
      <c r="CG411" s="405">
        <f t="shared" si="599"/>
        <v>0</v>
      </c>
      <c r="CH411" s="406">
        <f t="shared" si="600"/>
        <v>0</v>
      </c>
      <c r="CI411" s="391" t="str">
        <f t="shared" si="601"/>
        <v>0</v>
      </c>
      <c r="CJ411" s="391" t="str">
        <f t="shared" si="602"/>
        <v>0</v>
      </c>
      <c r="CK411" s="405">
        <f t="shared" si="603"/>
        <v>0</v>
      </c>
      <c r="CL411" s="405" t="str">
        <f t="shared" si="604"/>
        <v>0m0</v>
      </c>
      <c r="CM411" s="392">
        <f t="shared" si="605"/>
        <v>0</v>
      </c>
      <c r="CN411" s="392">
        <f t="shared" si="606"/>
        <v>0</v>
      </c>
      <c r="CO411" s="405">
        <f t="shared" si="607"/>
        <v>0</v>
      </c>
      <c r="CP411" s="406">
        <f t="shared" si="608"/>
        <v>0</v>
      </c>
      <c r="CQ411" s="391" t="str">
        <f t="shared" si="609"/>
        <v>0</v>
      </c>
      <c r="CR411" s="391" t="str">
        <f t="shared" si="610"/>
        <v>0</v>
      </c>
      <c r="CS411" s="405">
        <f t="shared" si="611"/>
        <v>0</v>
      </c>
      <c r="CT411" s="405" t="str">
        <f t="shared" si="612"/>
        <v>0m0</v>
      </c>
      <c r="CU411" s="405">
        <f t="shared" si="613"/>
        <v>0</v>
      </c>
      <c r="CV411" s="405">
        <f t="shared" si="614"/>
        <v>0</v>
      </c>
      <c r="CW411" s="405">
        <f t="shared" si="615"/>
        <v>0</v>
      </c>
      <c r="CX411" s="405">
        <f t="shared" si="616"/>
        <v>0</v>
      </c>
      <c r="CY411" s="405">
        <f t="shared" si="617"/>
        <v>0</v>
      </c>
      <c r="CZ411" s="405" t="str">
        <f t="shared" si="618"/>
        <v/>
      </c>
      <c r="DA411" s="405" t="str">
        <f t="shared" si="619"/>
        <v/>
      </c>
      <c r="DB411" s="405" t="str">
        <f t="shared" si="620"/>
        <v/>
      </c>
      <c r="DC411" s="405" t="str">
        <f t="shared" si="621"/>
        <v/>
      </c>
      <c r="DD411" s="405" t="str">
        <f t="shared" si="622"/>
        <v/>
      </c>
      <c r="DE411" s="405"/>
      <c r="DG411" s="405" t="str">
        <f t="shared" si="623"/>
        <v/>
      </c>
      <c r="DH411" s="405" t="str">
        <f t="shared" si="624"/>
        <v/>
      </c>
      <c r="DI411" s="405">
        <f t="shared" si="625"/>
        <v>0</v>
      </c>
      <c r="DJ411" s="405" t="str">
        <f t="shared" si="626"/>
        <v/>
      </c>
      <c r="DK411" s="405" t="str">
        <f t="shared" si="627"/>
        <v/>
      </c>
      <c r="DL411" s="405" t="str">
        <f t="shared" si="628"/>
        <v/>
      </c>
      <c r="DM411" s="405" t="str">
        <f t="shared" si="629"/>
        <v/>
      </c>
      <c r="DN411" s="405" t="str">
        <f t="shared" si="630"/>
        <v/>
      </c>
      <c r="DO411" s="405" t="str">
        <f t="shared" si="631"/>
        <v/>
      </c>
      <c r="DS411" s="386">
        <f t="shared" si="634"/>
        <v>0</v>
      </c>
      <c r="DT411" s="386">
        <f t="shared" si="632"/>
        <v>0</v>
      </c>
      <c r="DU411" s="404">
        <f t="shared" si="633"/>
        <v>0</v>
      </c>
    </row>
    <row r="412" spans="1:125" s="404" customFormat="1" ht="18" hidden="1" customHeight="1">
      <c r="A412" s="140" t="str">
        <f t="shared" si="557"/>
        <v/>
      </c>
      <c r="B412" s="153"/>
      <c r="C412" s="31" t="str">
        <f>IF(B412="","",VLOOKUP(B412,学連登録!$C$2:$G$3000,2,FALSE))</f>
        <v/>
      </c>
      <c r="D412" s="32" t="str">
        <f>IF(B412="","",VLOOKUP(B412,学連登録!$C$2:$G$3000,3,FALSE))</f>
        <v/>
      </c>
      <c r="E412" s="33" t="str">
        <f>IF(B412="","",VLOOKUP(B412,学連登録!$C$2:$G$3000,4,FALSE))</f>
        <v/>
      </c>
      <c r="F412" s="376" t="str">
        <f>IF(B412="","",VLOOKUP(B412,学連登録!$C$2:$I$3000,7,FALSE))</f>
        <v/>
      </c>
      <c r="G412" s="154"/>
      <c r="H412" s="915"/>
      <c r="I412" s="916"/>
      <c r="J412" s="155"/>
      <c r="K412" s="887"/>
      <c r="L412" s="888"/>
      <c r="M412" s="155"/>
      <c r="N412" s="881"/>
      <c r="O412" s="882"/>
      <c r="P412" s="154"/>
      <c r="Q412" s="887"/>
      <c r="R412" s="888"/>
      <c r="S412" s="154"/>
      <c r="T412" s="887"/>
      <c r="U412" s="888"/>
      <c r="V412" s="101" t="str">
        <f>IF(B412="","",VLOOKUP(B412,学連登録!$C$2:$H$3000,6,FALSE))</f>
        <v/>
      </c>
      <c r="W412" s="370"/>
      <c r="X412" s="152"/>
      <c r="Y412" s="116" t="str">
        <f t="shared" si="635"/>
        <v/>
      </c>
      <c r="Z412" s="97" t="str">
        <f>IF(G412="","",VLOOKUP(G412,種目名!$O$5:$T$104,3,0))</f>
        <v/>
      </c>
      <c r="AA412" s="98" t="str">
        <f>IF(J412="","",VLOOKUP(J412,種目名!$O$5:$T$104,3,0))</f>
        <v/>
      </c>
      <c r="AB412" s="117" t="str">
        <f>IF(M412="","",VLOOKUP(M412,種目名!$O$5:$T$104,3,0))</f>
        <v/>
      </c>
      <c r="AC412" s="117" t="str">
        <f>IF(P412="","",VLOOKUP(AF412,種目名!$O$5:$T$104,3,0))</f>
        <v/>
      </c>
      <c r="AD412" s="118" t="str">
        <f>IF(S412="","",VLOOKUP(AI412,種目名!$O$5:$T$104,3,0))</f>
        <v/>
      </c>
      <c r="AE412" s="115">
        <f t="shared" si="636"/>
        <v>0</v>
      </c>
      <c r="AF412" s="152" t="str">
        <f t="shared" si="637"/>
        <v/>
      </c>
      <c r="AG412" s="152" t="str">
        <f t="shared" si="638"/>
        <v/>
      </c>
      <c r="AH412" s="115">
        <f t="shared" si="639"/>
        <v>0</v>
      </c>
      <c r="AI412" s="152" t="str">
        <f t="shared" si="640"/>
        <v/>
      </c>
      <c r="AJ412" s="152" t="str">
        <f t="shared" si="641"/>
        <v/>
      </c>
      <c r="AK412" s="383"/>
      <c r="AL412" s="166">
        <f t="shared" si="558"/>
        <v>0</v>
      </c>
      <c r="AM412" s="392">
        <f t="shared" si="559"/>
        <v>0</v>
      </c>
      <c r="AN412" s="392">
        <f>COUNTIF($B$12:B412,B412)</f>
        <v>0</v>
      </c>
      <c r="AO412" s="392"/>
      <c r="AP412" s="392" t="str">
        <f t="shared" si="560"/>
        <v/>
      </c>
      <c r="AQ412" s="392" t="str">
        <f t="shared" si="561"/>
        <v/>
      </c>
      <c r="AR412" s="392" t="str">
        <f t="shared" si="562"/>
        <v/>
      </c>
      <c r="AS412" s="392" t="str">
        <f t="shared" si="563"/>
        <v/>
      </c>
      <c r="AT412" s="392">
        <f t="shared" si="564"/>
        <v>0</v>
      </c>
      <c r="AU412" s="392" t="str">
        <f t="shared" si="565"/>
        <v/>
      </c>
      <c r="AV412" s="392" t="str">
        <f t="shared" si="566"/>
        <v/>
      </c>
      <c r="AW412" s="392" t="str">
        <f t="shared" si="567"/>
        <v/>
      </c>
      <c r="AX412" s="392" t="str">
        <f t="shared" si="568"/>
        <v/>
      </c>
      <c r="AY412" s="392" t="str">
        <f t="shared" si="569"/>
        <v/>
      </c>
      <c r="AZ412" s="392" t="str">
        <f t="shared" si="570"/>
        <v/>
      </c>
      <c r="BA412" s="392" t="str">
        <f t="shared" si="571"/>
        <v/>
      </c>
      <c r="BB412" s="392" t="str">
        <f t="shared" si="572"/>
        <v/>
      </c>
      <c r="BC412" s="392" t="str">
        <f t="shared" si="573"/>
        <v/>
      </c>
      <c r="BD412" s="396" t="str">
        <f t="shared" si="574"/>
        <v/>
      </c>
      <c r="BE412" s="386">
        <f t="shared" si="575"/>
        <v>0</v>
      </c>
      <c r="BF412" s="152"/>
      <c r="BG412" s="392">
        <f t="shared" si="576"/>
        <v>0</v>
      </c>
      <c r="BH412" s="392">
        <f t="shared" si="577"/>
        <v>0</v>
      </c>
      <c r="BI412" s="405">
        <f t="shared" si="578"/>
        <v>0</v>
      </c>
      <c r="BJ412" s="406">
        <f t="shared" si="554"/>
        <v>0</v>
      </c>
      <c r="BK412" s="391" t="str">
        <f t="shared" si="555"/>
        <v>0</v>
      </c>
      <c r="BL412" s="391" t="str">
        <f t="shared" si="556"/>
        <v>0</v>
      </c>
      <c r="BM412" s="405">
        <f t="shared" si="579"/>
        <v>0</v>
      </c>
      <c r="BN412" s="405" t="str">
        <f t="shared" si="580"/>
        <v>0m0</v>
      </c>
      <c r="BO412" s="392">
        <f t="shared" si="581"/>
        <v>0</v>
      </c>
      <c r="BP412" s="392">
        <f t="shared" si="582"/>
        <v>0</v>
      </c>
      <c r="BQ412" s="405">
        <f t="shared" si="583"/>
        <v>0</v>
      </c>
      <c r="BR412" s="406">
        <f t="shared" si="584"/>
        <v>0</v>
      </c>
      <c r="BS412" s="391" t="str">
        <f t="shared" si="585"/>
        <v>0</v>
      </c>
      <c r="BT412" s="391" t="str">
        <f t="shared" si="586"/>
        <v>0</v>
      </c>
      <c r="BU412" s="405">
        <f t="shared" si="587"/>
        <v>0</v>
      </c>
      <c r="BV412" s="405" t="str">
        <f t="shared" si="588"/>
        <v>0m0</v>
      </c>
      <c r="BW412" s="392">
        <f t="shared" si="589"/>
        <v>0</v>
      </c>
      <c r="BX412" s="392">
        <f t="shared" si="590"/>
        <v>0</v>
      </c>
      <c r="BY412" s="405">
        <f t="shared" si="591"/>
        <v>0</v>
      </c>
      <c r="BZ412" s="406">
        <f t="shared" si="592"/>
        <v>0</v>
      </c>
      <c r="CA412" s="391" t="str">
        <f t="shared" si="593"/>
        <v>0</v>
      </c>
      <c r="CB412" s="391" t="str">
        <f t="shared" si="594"/>
        <v>0</v>
      </c>
      <c r="CC412" s="405">
        <f t="shared" si="595"/>
        <v>0</v>
      </c>
      <c r="CD412" s="405" t="str">
        <f t="shared" si="596"/>
        <v>0m0</v>
      </c>
      <c r="CE412" s="392">
        <f t="shared" si="597"/>
        <v>0</v>
      </c>
      <c r="CF412" s="392">
        <f t="shared" si="598"/>
        <v>0</v>
      </c>
      <c r="CG412" s="405">
        <f t="shared" si="599"/>
        <v>0</v>
      </c>
      <c r="CH412" s="406">
        <f t="shared" si="600"/>
        <v>0</v>
      </c>
      <c r="CI412" s="391" t="str">
        <f t="shared" si="601"/>
        <v>0</v>
      </c>
      <c r="CJ412" s="391" t="str">
        <f t="shared" si="602"/>
        <v>0</v>
      </c>
      <c r="CK412" s="405">
        <f t="shared" si="603"/>
        <v>0</v>
      </c>
      <c r="CL412" s="405" t="str">
        <f t="shared" si="604"/>
        <v>0m0</v>
      </c>
      <c r="CM412" s="392">
        <f t="shared" si="605"/>
        <v>0</v>
      </c>
      <c r="CN412" s="392">
        <f t="shared" si="606"/>
        <v>0</v>
      </c>
      <c r="CO412" s="405">
        <f t="shared" si="607"/>
        <v>0</v>
      </c>
      <c r="CP412" s="406">
        <f t="shared" si="608"/>
        <v>0</v>
      </c>
      <c r="CQ412" s="391" t="str">
        <f t="shared" si="609"/>
        <v>0</v>
      </c>
      <c r="CR412" s="391" t="str">
        <f t="shared" si="610"/>
        <v>0</v>
      </c>
      <c r="CS412" s="405">
        <f t="shared" si="611"/>
        <v>0</v>
      </c>
      <c r="CT412" s="405" t="str">
        <f t="shared" si="612"/>
        <v>0m0</v>
      </c>
      <c r="CU412" s="405">
        <f t="shared" si="613"/>
        <v>0</v>
      </c>
      <c r="CV412" s="405">
        <f t="shared" si="614"/>
        <v>0</v>
      </c>
      <c r="CW412" s="405">
        <f t="shared" si="615"/>
        <v>0</v>
      </c>
      <c r="CX412" s="405">
        <f t="shared" si="616"/>
        <v>0</v>
      </c>
      <c r="CY412" s="405">
        <f t="shared" si="617"/>
        <v>0</v>
      </c>
      <c r="CZ412" s="405" t="str">
        <f t="shared" si="618"/>
        <v/>
      </c>
      <c r="DA412" s="405" t="str">
        <f t="shared" si="619"/>
        <v/>
      </c>
      <c r="DB412" s="405" t="str">
        <f t="shared" si="620"/>
        <v/>
      </c>
      <c r="DC412" s="405" t="str">
        <f t="shared" si="621"/>
        <v/>
      </c>
      <c r="DD412" s="405" t="str">
        <f t="shared" si="622"/>
        <v/>
      </c>
      <c r="DE412" s="405"/>
      <c r="DG412" s="405" t="str">
        <f t="shared" si="623"/>
        <v/>
      </c>
      <c r="DH412" s="405" t="str">
        <f t="shared" si="624"/>
        <v/>
      </c>
      <c r="DI412" s="405">
        <f t="shared" si="625"/>
        <v>0</v>
      </c>
      <c r="DJ412" s="405" t="str">
        <f t="shared" si="626"/>
        <v/>
      </c>
      <c r="DK412" s="405" t="str">
        <f t="shared" si="627"/>
        <v/>
      </c>
      <c r="DL412" s="405" t="str">
        <f t="shared" si="628"/>
        <v/>
      </c>
      <c r="DM412" s="405" t="str">
        <f t="shared" si="629"/>
        <v/>
      </c>
      <c r="DN412" s="405" t="str">
        <f t="shared" si="630"/>
        <v/>
      </c>
      <c r="DO412" s="405" t="str">
        <f t="shared" si="631"/>
        <v/>
      </c>
      <c r="DS412" s="386">
        <f t="shared" si="634"/>
        <v>0</v>
      </c>
      <c r="DT412" s="386">
        <f t="shared" si="632"/>
        <v>0</v>
      </c>
      <c r="DU412" s="404">
        <f t="shared" si="633"/>
        <v>0</v>
      </c>
    </row>
    <row r="413" spans="1:125" s="404" customFormat="1" ht="18" hidden="1" customHeight="1">
      <c r="A413" s="140" t="str">
        <f t="shared" si="557"/>
        <v/>
      </c>
      <c r="B413" s="153"/>
      <c r="C413" s="31" t="str">
        <f>IF(B413="","",VLOOKUP(B413,学連登録!$C$2:$G$3000,2,FALSE))</f>
        <v/>
      </c>
      <c r="D413" s="32" t="str">
        <f>IF(B413="","",VLOOKUP(B413,学連登録!$C$2:$G$3000,3,FALSE))</f>
        <v/>
      </c>
      <c r="E413" s="33" t="str">
        <f>IF(B413="","",VLOOKUP(B413,学連登録!$C$2:$G$3000,4,FALSE))</f>
        <v/>
      </c>
      <c r="F413" s="376" t="str">
        <f>IF(B413="","",VLOOKUP(B413,学連登録!$C$2:$I$3000,7,FALSE))</f>
        <v/>
      </c>
      <c r="G413" s="154"/>
      <c r="H413" s="915"/>
      <c r="I413" s="916"/>
      <c r="J413" s="155"/>
      <c r="K413" s="887"/>
      <c r="L413" s="888"/>
      <c r="M413" s="155"/>
      <c r="N413" s="881"/>
      <c r="O413" s="882"/>
      <c r="P413" s="154"/>
      <c r="Q413" s="887"/>
      <c r="R413" s="888"/>
      <c r="S413" s="154"/>
      <c r="T413" s="887"/>
      <c r="U413" s="888"/>
      <c r="V413" s="101" t="str">
        <f>IF(B413="","",VLOOKUP(B413,学連登録!$C$2:$H$3000,6,FALSE))</f>
        <v/>
      </c>
      <c r="W413" s="370"/>
      <c r="X413" s="152"/>
      <c r="Y413" s="116" t="str">
        <f t="shared" si="635"/>
        <v/>
      </c>
      <c r="Z413" s="97" t="str">
        <f>IF(G413="","",VLOOKUP(G413,種目名!$O$5:$T$104,3,0))</f>
        <v/>
      </c>
      <c r="AA413" s="98" t="str">
        <f>IF(J413="","",VLOOKUP(J413,種目名!$O$5:$T$104,3,0))</f>
        <v/>
      </c>
      <c r="AB413" s="117" t="str">
        <f>IF(M413="","",VLOOKUP(M413,種目名!$O$5:$T$104,3,0))</f>
        <v/>
      </c>
      <c r="AC413" s="117" t="str">
        <f>IF(P413="","",VLOOKUP(AF413,種目名!$O$5:$T$104,3,0))</f>
        <v/>
      </c>
      <c r="AD413" s="118" t="str">
        <f>IF(S413="","",VLOOKUP(AI413,種目名!$O$5:$T$104,3,0))</f>
        <v/>
      </c>
      <c r="AE413" s="115">
        <f t="shared" si="636"/>
        <v>0</v>
      </c>
      <c r="AF413" s="152" t="str">
        <f t="shared" si="637"/>
        <v/>
      </c>
      <c r="AG413" s="152" t="str">
        <f t="shared" si="638"/>
        <v/>
      </c>
      <c r="AH413" s="115">
        <f t="shared" si="639"/>
        <v>0</v>
      </c>
      <c r="AI413" s="152" t="str">
        <f t="shared" si="640"/>
        <v/>
      </c>
      <c r="AJ413" s="152" t="str">
        <f t="shared" si="641"/>
        <v/>
      </c>
      <c r="AK413" s="383"/>
      <c r="AL413" s="166">
        <f t="shared" si="558"/>
        <v>0</v>
      </c>
      <c r="AM413" s="392">
        <f t="shared" si="559"/>
        <v>0</v>
      </c>
      <c r="AN413" s="392">
        <f>COUNTIF($B$12:B413,B413)</f>
        <v>0</v>
      </c>
      <c r="AO413" s="392"/>
      <c r="AP413" s="392" t="str">
        <f t="shared" si="560"/>
        <v/>
      </c>
      <c r="AQ413" s="392" t="str">
        <f t="shared" si="561"/>
        <v/>
      </c>
      <c r="AR413" s="392" t="str">
        <f t="shared" si="562"/>
        <v/>
      </c>
      <c r="AS413" s="392" t="str">
        <f t="shared" si="563"/>
        <v/>
      </c>
      <c r="AT413" s="392">
        <f t="shared" si="564"/>
        <v>0</v>
      </c>
      <c r="AU413" s="392" t="str">
        <f t="shared" si="565"/>
        <v/>
      </c>
      <c r="AV413" s="392" t="str">
        <f t="shared" si="566"/>
        <v/>
      </c>
      <c r="AW413" s="392" t="str">
        <f t="shared" si="567"/>
        <v/>
      </c>
      <c r="AX413" s="392" t="str">
        <f t="shared" si="568"/>
        <v/>
      </c>
      <c r="AY413" s="392" t="str">
        <f t="shared" si="569"/>
        <v/>
      </c>
      <c r="AZ413" s="392" t="str">
        <f t="shared" si="570"/>
        <v/>
      </c>
      <c r="BA413" s="392" t="str">
        <f t="shared" si="571"/>
        <v/>
      </c>
      <c r="BB413" s="392" t="str">
        <f t="shared" si="572"/>
        <v/>
      </c>
      <c r="BC413" s="392" t="str">
        <f t="shared" si="573"/>
        <v/>
      </c>
      <c r="BD413" s="396" t="str">
        <f t="shared" si="574"/>
        <v/>
      </c>
      <c r="BE413" s="386">
        <f t="shared" si="575"/>
        <v>0</v>
      </c>
      <c r="BF413" s="152"/>
      <c r="BG413" s="392">
        <f t="shared" si="576"/>
        <v>0</v>
      </c>
      <c r="BH413" s="392">
        <f t="shared" si="577"/>
        <v>0</v>
      </c>
      <c r="BI413" s="405">
        <f t="shared" si="578"/>
        <v>0</v>
      </c>
      <c r="BJ413" s="406">
        <f t="shared" si="554"/>
        <v>0</v>
      </c>
      <c r="BK413" s="391" t="str">
        <f t="shared" si="555"/>
        <v>0</v>
      </c>
      <c r="BL413" s="391" t="str">
        <f t="shared" si="556"/>
        <v>0</v>
      </c>
      <c r="BM413" s="405">
        <f t="shared" si="579"/>
        <v>0</v>
      </c>
      <c r="BN413" s="405" t="str">
        <f t="shared" si="580"/>
        <v>0m0</v>
      </c>
      <c r="BO413" s="392">
        <f t="shared" si="581"/>
        <v>0</v>
      </c>
      <c r="BP413" s="392">
        <f t="shared" si="582"/>
        <v>0</v>
      </c>
      <c r="BQ413" s="405">
        <f t="shared" si="583"/>
        <v>0</v>
      </c>
      <c r="BR413" s="406">
        <f t="shared" si="584"/>
        <v>0</v>
      </c>
      <c r="BS413" s="391" t="str">
        <f t="shared" si="585"/>
        <v>0</v>
      </c>
      <c r="BT413" s="391" t="str">
        <f t="shared" si="586"/>
        <v>0</v>
      </c>
      <c r="BU413" s="405">
        <f t="shared" si="587"/>
        <v>0</v>
      </c>
      <c r="BV413" s="405" t="str">
        <f t="shared" si="588"/>
        <v>0m0</v>
      </c>
      <c r="BW413" s="392">
        <f t="shared" si="589"/>
        <v>0</v>
      </c>
      <c r="BX413" s="392">
        <f t="shared" si="590"/>
        <v>0</v>
      </c>
      <c r="BY413" s="405">
        <f t="shared" si="591"/>
        <v>0</v>
      </c>
      <c r="BZ413" s="406">
        <f t="shared" si="592"/>
        <v>0</v>
      </c>
      <c r="CA413" s="391" t="str">
        <f t="shared" si="593"/>
        <v>0</v>
      </c>
      <c r="CB413" s="391" t="str">
        <f t="shared" si="594"/>
        <v>0</v>
      </c>
      <c r="CC413" s="405">
        <f t="shared" si="595"/>
        <v>0</v>
      </c>
      <c r="CD413" s="405" t="str">
        <f t="shared" si="596"/>
        <v>0m0</v>
      </c>
      <c r="CE413" s="392">
        <f t="shared" si="597"/>
        <v>0</v>
      </c>
      <c r="CF413" s="392">
        <f t="shared" si="598"/>
        <v>0</v>
      </c>
      <c r="CG413" s="405">
        <f t="shared" si="599"/>
        <v>0</v>
      </c>
      <c r="CH413" s="406">
        <f t="shared" si="600"/>
        <v>0</v>
      </c>
      <c r="CI413" s="391" t="str">
        <f t="shared" si="601"/>
        <v>0</v>
      </c>
      <c r="CJ413" s="391" t="str">
        <f t="shared" si="602"/>
        <v>0</v>
      </c>
      <c r="CK413" s="405">
        <f t="shared" si="603"/>
        <v>0</v>
      </c>
      <c r="CL413" s="405" t="str">
        <f t="shared" si="604"/>
        <v>0m0</v>
      </c>
      <c r="CM413" s="392">
        <f t="shared" si="605"/>
        <v>0</v>
      </c>
      <c r="CN413" s="392">
        <f t="shared" si="606"/>
        <v>0</v>
      </c>
      <c r="CO413" s="405">
        <f t="shared" si="607"/>
        <v>0</v>
      </c>
      <c r="CP413" s="406">
        <f t="shared" si="608"/>
        <v>0</v>
      </c>
      <c r="CQ413" s="391" t="str">
        <f t="shared" si="609"/>
        <v>0</v>
      </c>
      <c r="CR413" s="391" t="str">
        <f t="shared" si="610"/>
        <v>0</v>
      </c>
      <c r="CS413" s="405">
        <f t="shared" si="611"/>
        <v>0</v>
      </c>
      <c r="CT413" s="405" t="str">
        <f t="shared" si="612"/>
        <v>0m0</v>
      </c>
      <c r="CU413" s="405">
        <f t="shared" si="613"/>
        <v>0</v>
      </c>
      <c r="CV413" s="405">
        <f t="shared" si="614"/>
        <v>0</v>
      </c>
      <c r="CW413" s="405">
        <f t="shared" si="615"/>
        <v>0</v>
      </c>
      <c r="CX413" s="405">
        <f t="shared" si="616"/>
        <v>0</v>
      </c>
      <c r="CY413" s="405">
        <f t="shared" si="617"/>
        <v>0</v>
      </c>
      <c r="CZ413" s="405" t="str">
        <f t="shared" si="618"/>
        <v/>
      </c>
      <c r="DA413" s="405" t="str">
        <f t="shared" si="619"/>
        <v/>
      </c>
      <c r="DB413" s="405" t="str">
        <f t="shared" si="620"/>
        <v/>
      </c>
      <c r="DC413" s="405" t="str">
        <f t="shared" si="621"/>
        <v/>
      </c>
      <c r="DD413" s="405" t="str">
        <f t="shared" si="622"/>
        <v/>
      </c>
      <c r="DE413" s="405"/>
      <c r="DG413" s="405" t="str">
        <f t="shared" si="623"/>
        <v/>
      </c>
      <c r="DH413" s="405" t="str">
        <f t="shared" si="624"/>
        <v/>
      </c>
      <c r="DI413" s="405">
        <f t="shared" si="625"/>
        <v>0</v>
      </c>
      <c r="DJ413" s="405" t="str">
        <f t="shared" si="626"/>
        <v/>
      </c>
      <c r="DK413" s="405" t="str">
        <f t="shared" si="627"/>
        <v/>
      </c>
      <c r="DL413" s="405" t="str">
        <f t="shared" si="628"/>
        <v/>
      </c>
      <c r="DM413" s="405" t="str">
        <f t="shared" si="629"/>
        <v/>
      </c>
      <c r="DN413" s="405" t="str">
        <f t="shared" si="630"/>
        <v/>
      </c>
      <c r="DO413" s="405" t="str">
        <f t="shared" si="631"/>
        <v/>
      </c>
      <c r="DS413" s="386">
        <f t="shared" si="634"/>
        <v>0</v>
      </c>
      <c r="DT413" s="386">
        <f t="shared" si="632"/>
        <v>0</v>
      </c>
      <c r="DU413" s="404">
        <f t="shared" si="633"/>
        <v>0</v>
      </c>
    </row>
    <row r="414" spans="1:125" s="404" customFormat="1" ht="18" hidden="1" customHeight="1">
      <c r="A414" s="140" t="str">
        <f t="shared" si="557"/>
        <v/>
      </c>
      <c r="B414" s="153"/>
      <c r="C414" s="31" t="str">
        <f>IF(B414="","",VLOOKUP(B414,学連登録!$C$2:$G$3000,2,FALSE))</f>
        <v/>
      </c>
      <c r="D414" s="32" t="str">
        <f>IF(B414="","",VLOOKUP(B414,学連登録!$C$2:$G$3000,3,FALSE))</f>
        <v/>
      </c>
      <c r="E414" s="33" t="str">
        <f>IF(B414="","",VLOOKUP(B414,学連登録!$C$2:$G$3000,4,FALSE))</f>
        <v/>
      </c>
      <c r="F414" s="376" t="str">
        <f>IF(B414="","",VLOOKUP(B414,学連登録!$C$2:$I$3000,7,FALSE))</f>
        <v/>
      </c>
      <c r="G414" s="154"/>
      <c r="H414" s="915"/>
      <c r="I414" s="916"/>
      <c r="J414" s="155"/>
      <c r="K414" s="887"/>
      <c r="L414" s="888"/>
      <c r="M414" s="155"/>
      <c r="N414" s="881"/>
      <c r="O414" s="882"/>
      <c r="P414" s="154"/>
      <c r="Q414" s="887"/>
      <c r="R414" s="888"/>
      <c r="S414" s="154"/>
      <c r="T414" s="887"/>
      <c r="U414" s="888"/>
      <c r="V414" s="101" t="str">
        <f>IF(B414="","",VLOOKUP(B414,学連登録!$C$2:$H$3000,6,FALSE))</f>
        <v/>
      </c>
      <c r="W414" s="370"/>
      <c r="X414" s="152"/>
      <c r="Y414" s="116" t="str">
        <f t="shared" si="635"/>
        <v/>
      </c>
      <c r="Z414" s="97" t="str">
        <f>IF(G414="","",VLOOKUP(G414,種目名!$O$5:$T$104,3,0))</f>
        <v/>
      </c>
      <c r="AA414" s="98" t="str">
        <f>IF(J414="","",VLOOKUP(J414,種目名!$O$5:$T$104,3,0))</f>
        <v/>
      </c>
      <c r="AB414" s="117" t="str">
        <f>IF(M414="","",VLOOKUP(M414,種目名!$O$5:$T$104,3,0))</f>
        <v/>
      </c>
      <c r="AC414" s="117" t="str">
        <f>IF(P414="","",VLOOKUP(AF414,種目名!$O$5:$T$104,3,0))</f>
        <v/>
      </c>
      <c r="AD414" s="118" t="str">
        <f>IF(S414="","",VLOOKUP(AI414,種目名!$O$5:$T$104,3,0))</f>
        <v/>
      </c>
      <c r="AE414" s="115">
        <f t="shared" si="636"/>
        <v>0</v>
      </c>
      <c r="AF414" s="152" t="str">
        <f t="shared" si="637"/>
        <v/>
      </c>
      <c r="AG414" s="152" t="str">
        <f t="shared" si="638"/>
        <v/>
      </c>
      <c r="AH414" s="115">
        <f t="shared" si="639"/>
        <v>0</v>
      </c>
      <c r="AI414" s="152" t="str">
        <f t="shared" si="640"/>
        <v/>
      </c>
      <c r="AJ414" s="152" t="str">
        <f t="shared" si="641"/>
        <v/>
      </c>
      <c r="AK414" s="383"/>
      <c r="AL414" s="166">
        <f t="shared" si="558"/>
        <v>0</v>
      </c>
      <c r="AM414" s="392">
        <f t="shared" si="559"/>
        <v>0</v>
      </c>
      <c r="AN414" s="392">
        <f>COUNTIF($B$12:B414,B414)</f>
        <v>0</v>
      </c>
      <c r="AO414" s="392"/>
      <c r="AP414" s="392" t="str">
        <f t="shared" si="560"/>
        <v/>
      </c>
      <c r="AQ414" s="392" t="str">
        <f t="shared" si="561"/>
        <v/>
      </c>
      <c r="AR414" s="392" t="str">
        <f t="shared" si="562"/>
        <v/>
      </c>
      <c r="AS414" s="392" t="str">
        <f t="shared" si="563"/>
        <v/>
      </c>
      <c r="AT414" s="392">
        <f t="shared" si="564"/>
        <v>0</v>
      </c>
      <c r="AU414" s="392" t="str">
        <f t="shared" si="565"/>
        <v/>
      </c>
      <c r="AV414" s="392" t="str">
        <f t="shared" si="566"/>
        <v/>
      </c>
      <c r="AW414" s="392" t="str">
        <f t="shared" si="567"/>
        <v/>
      </c>
      <c r="AX414" s="392" t="str">
        <f t="shared" si="568"/>
        <v/>
      </c>
      <c r="AY414" s="392" t="str">
        <f t="shared" si="569"/>
        <v/>
      </c>
      <c r="AZ414" s="392" t="str">
        <f t="shared" si="570"/>
        <v/>
      </c>
      <c r="BA414" s="392" t="str">
        <f t="shared" si="571"/>
        <v/>
      </c>
      <c r="BB414" s="392" t="str">
        <f t="shared" si="572"/>
        <v/>
      </c>
      <c r="BC414" s="392" t="str">
        <f t="shared" si="573"/>
        <v/>
      </c>
      <c r="BD414" s="396" t="str">
        <f t="shared" si="574"/>
        <v/>
      </c>
      <c r="BE414" s="386">
        <f t="shared" si="575"/>
        <v>0</v>
      </c>
      <c r="BF414" s="152"/>
      <c r="BG414" s="392">
        <f t="shared" si="576"/>
        <v>0</v>
      </c>
      <c r="BH414" s="392">
        <f t="shared" si="577"/>
        <v>0</v>
      </c>
      <c r="BI414" s="405">
        <f t="shared" si="578"/>
        <v>0</v>
      </c>
      <c r="BJ414" s="406">
        <f t="shared" si="554"/>
        <v>0</v>
      </c>
      <c r="BK414" s="391" t="str">
        <f t="shared" si="555"/>
        <v>0</v>
      </c>
      <c r="BL414" s="391" t="str">
        <f t="shared" si="556"/>
        <v>0</v>
      </c>
      <c r="BM414" s="405">
        <f t="shared" si="579"/>
        <v>0</v>
      </c>
      <c r="BN414" s="405" t="str">
        <f t="shared" si="580"/>
        <v>0m0</v>
      </c>
      <c r="BO414" s="392">
        <f t="shared" si="581"/>
        <v>0</v>
      </c>
      <c r="BP414" s="392">
        <f t="shared" si="582"/>
        <v>0</v>
      </c>
      <c r="BQ414" s="405">
        <f t="shared" si="583"/>
        <v>0</v>
      </c>
      <c r="BR414" s="406">
        <f t="shared" si="584"/>
        <v>0</v>
      </c>
      <c r="BS414" s="391" t="str">
        <f t="shared" si="585"/>
        <v>0</v>
      </c>
      <c r="BT414" s="391" t="str">
        <f t="shared" si="586"/>
        <v>0</v>
      </c>
      <c r="BU414" s="405">
        <f t="shared" si="587"/>
        <v>0</v>
      </c>
      <c r="BV414" s="405" t="str">
        <f t="shared" si="588"/>
        <v>0m0</v>
      </c>
      <c r="BW414" s="392">
        <f t="shared" si="589"/>
        <v>0</v>
      </c>
      <c r="BX414" s="392">
        <f t="shared" si="590"/>
        <v>0</v>
      </c>
      <c r="BY414" s="405">
        <f t="shared" si="591"/>
        <v>0</v>
      </c>
      <c r="BZ414" s="406">
        <f t="shared" si="592"/>
        <v>0</v>
      </c>
      <c r="CA414" s="391" t="str">
        <f t="shared" si="593"/>
        <v>0</v>
      </c>
      <c r="CB414" s="391" t="str">
        <f t="shared" si="594"/>
        <v>0</v>
      </c>
      <c r="CC414" s="405">
        <f t="shared" si="595"/>
        <v>0</v>
      </c>
      <c r="CD414" s="405" t="str">
        <f t="shared" si="596"/>
        <v>0m0</v>
      </c>
      <c r="CE414" s="392">
        <f t="shared" si="597"/>
        <v>0</v>
      </c>
      <c r="CF414" s="392">
        <f t="shared" si="598"/>
        <v>0</v>
      </c>
      <c r="CG414" s="405">
        <f t="shared" si="599"/>
        <v>0</v>
      </c>
      <c r="CH414" s="406">
        <f t="shared" si="600"/>
        <v>0</v>
      </c>
      <c r="CI414" s="391" t="str">
        <f t="shared" si="601"/>
        <v>0</v>
      </c>
      <c r="CJ414" s="391" t="str">
        <f t="shared" si="602"/>
        <v>0</v>
      </c>
      <c r="CK414" s="405">
        <f t="shared" si="603"/>
        <v>0</v>
      </c>
      <c r="CL414" s="405" t="str">
        <f t="shared" si="604"/>
        <v>0m0</v>
      </c>
      <c r="CM414" s="392">
        <f t="shared" si="605"/>
        <v>0</v>
      </c>
      <c r="CN414" s="392">
        <f t="shared" si="606"/>
        <v>0</v>
      </c>
      <c r="CO414" s="405">
        <f t="shared" si="607"/>
        <v>0</v>
      </c>
      <c r="CP414" s="406">
        <f t="shared" si="608"/>
        <v>0</v>
      </c>
      <c r="CQ414" s="391" t="str">
        <f t="shared" si="609"/>
        <v>0</v>
      </c>
      <c r="CR414" s="391" t="str">
        <f t="shared" si="610"/>
        <v>0</v>
      </c>
      <c r="CS414" s="405">
        <f t="shared" si="611"/>
        <v>0</v>
      </c>
      <c r="CT414" s="405" t="str">
        <f t="shared" si="612"/>
        <v>0m0</v>
      </c>
      <c r="CU414" s="405">
        <f t="shared" si="613"/>
        <v>0</v>
      </c>
      <c r="CV414" s="405">
        <f t="shared" si="614"/>
        <v>0</v>
      </c>
      <c r="CW414" s="405">
        <f t="shared" si="615"/>
        <v>0</v>
      </c>
      <c r="CX414" s="405">
        <f t="shared" si="616"/>
        <v>0</v>
      </c>
      <c r="CY414" s="405">
        <f t="shared" si="617"/>
        <v>0</v>
      </c>
      <c r="CZ414" s="405" t="str">
        <f t="shared" si="618"/>
        <v/>
      </c>
      <c r="DA414" s="405" t="str">
        <f t="shared" si="619"/>
        <v/>
      </c>
      <c r="DB414" s="405" t="str">
        <f t="shared" si="620"/>
        <v/>
      </c>
      <c r="DC414" s="405" t="str">
        <f t="shared" si="621"/>
        <v/>
      </c>
      <c r="DD414" s="405" t="str">
        <f t="shared" si="622"/>
        <v/>
      </c>
      <c r="DE414" s="405"/>
      <c r="DG414" s="405" t="str">
        <f t="shared" si="623"/>
        <v/>
      </c>
      <c r="DH414" s="405" t="str">
        <f t="shared" si="624"/>
        <v/>
      </c>
      <c r="DI414" s="405">
        <f t="shared" si="625"/>
        <v>0</v>
      </c>
      <c r="DJ414" s="405" t="str">
        <f t="shared" si="626"/>
        <v/>
      </c>
      <c r="DK414" s="405" t="str">
        <f t="shared" si="627"/>
        <v/>
      </c>
      <c r="DL414" s="405" t="str">
        <f t="shared" si="628"/>
        <v/>
      </c>
      <c r="DM414" s="405" t="str">
        <f t="shared" si="629"/>
        <v/>
      </c>
      <c r="DN414" s="405" t="str">
        <f t="shared" si="630"/>
        <v/>
      </c>
      <c r="DO414" s="405" t="str">
        <f t="shared" si="631"/>
        <v/>
      </c>
      <c r="DS414" s="386">
        <f t="shared" si="634"/>
        <v>0</v>
      </c>
      <c r="DT414" s="386">
        <f t="shared" si="632"/>
        <v>0</v>
      </c>
      <c r="DU414" s="404">
        <f t="shared" si="633"/>
        <v>0</v>
      </c>
    </row>
    <row r="415" spans="1:125" s="404" customFormat="1" ht="18" hidden="1" customHeight="1">
      <c r="A415" s="140" t="str">
        <f t="shared" si="557"/>
        <v/>
      </c>
      <c r="B415" s="153"/>
      <c r="C415" s="31" t="str">
        <f>IF(B415="","",VLOOKUP(B415,学連登録!$C$2:$G$3000,2,FALSE))</f>
        <v/>
      </c>
      <c r="D415" s="32" t="str">
        <f>IF(B415="","",VLOOKUP(B415,学連登録!$C$2:$G$3000,3,FALSE))</f>
        <v/>
      </c>
      <c r="E415" s="33" t="str">
        <f>IF(B415="","",VLOOKUP(B415,学連登録!$C$2:$G$3000,4,FALSE))</f>
        <v/>
      </c>
      <c r="F415" s="376" t="str">
        <f>IF(B415="","",VLOOKUP(B415,学連登録!$C$2:$I$3000,7,FALSE))</f>
        <v/>
      </c>
      <c r="G415" s="154"/>
      <c r="H415" s="915"/>
      <c r="I415" s="916"/>
      <c r="J415" s="155"/>
      <c r="K415" s="887"/>
      <c r="L415" s="888"/>
      <c r="M415" s="155"/>
      <c r="N415" s="881"/>
      <c r="O415" s="882"/>
      <c r="P415" s="154"/>
      <c r="Q415" s="887"/>
      <c r="R415" s="888"/>
      <c r="S415" s="154"/>
      <c r="T415" s="887"/>
      <c r="U415" s="888"/>
      <c r="V415" s="101" t="str">
        <f>IF(B415="","",VLOOKUP(B415,学連登録!$C$2:$H$3000,6,FALSE))</f>
        <v/>
      </c>
      <c r="W415" s="370"/>
      <c r="X415" s="152"/>
      <c r="Y415" s="116" t="str">
        <f t="shared" si="635"/>
        <v/>
      </c>
      <c r="Z415" s="97" t="str">
        <f>IF(G415="","",VLOOKUP(G415,種目名!$O$5:$T$104,3,0))</f>
        <v/>
      </c>
      <c r="AA415" s="98" t="str">
        <f>IF(J415="","",VLOOKUP(J415,種目名!$O$5:$T$104,3,0))</f>
        <v/>
      </c>
      <c r="AB415" s="117" t="str">
        <f>IF(M415="","",VLOOKUP(M415,種目名!$O$5:$T$104,3,0))</f>
        <v/>
      </c>
      <c r="AC415" s="117" t="str">
        <f>IF(P415="","",VLOOKUP(AF415,種目名!$O$5:$T$104,3,0))</f>
        <v/>
      </c>
      <c r="AD415" s="118" t="str">
        <f>IF(S415="","",VLOOKUP(AI415,種目名!$O$5:$T$104,3,0))</f>
        <v/>
      </c>
      <c r="AE415" s="115">
        <f t="shared" si="636"/>
        <v>0</v>
      </c>
      <c r="AF415" s="152" t="str">
        <f t="shared" si="637"/>
        <v/>
      </c>
      <c r="AG415" s="152" t="str">
        <f t="shared" si="638"/>
        <v/>
      </c>
      <c r="AH415" s="115">
        <f t="shared" si="639"/>
        <v>0</v>
      </c>
      <c r="AI415" s="152" t="str">
        <f t="shared" si="640"/>
        <v/>
      </c>
      <c r="AJ415" s="152" t="str">
        <f t="shared" si="641"/>
        <v/>
      </c>
      <c r="AK415" s="383"/>
      <c r="AL415" s="166">
        <f t="shared" si="558"/>
        <v>0</v>
      </c>
      <c r="AM415" s="392">
        <f t="shared" si="559"/>
        <v>0</v>
      </c>
      <c r="AN415" s="392">
        <f>COUNTIF($B$12:B415,B415)</f>
        <v>0</v>
      </c>
      <c r="AO415" s="392"/>
      <c r="AP415" s="392" t="str">
        <f t="shared" si="560"/>
        <v/>
      </c>
      <c r="AQ415" s="392" t="str">
        <f t="shared" si="561"/>
        <v/>
      </c>
      <c r="AR415" s="392" t="str">
        <f t="shared" si="562"/>
        <v/>
      </c>
      <c r="AS415" s="392" t="str">
        <f t="shared" si="563"/>
        <v/>
      </c>
      <c r="AT415" s="392">
        <f t="shared" si="564"/>
        <v>0</v>
      </c>
      <c r="AU415" s="392" t="str">
        <f t="shared" si="565"/>
        <v/>
      </c>
      <c r="AV415" s="392" t="str">
        <f t="shared" si="566"/>
        <v/>
      </c>
      <c r="AW415" s="392" t="str">
        <f t="shared" si="567"/>
        <v/>
      </c>
      <c r="AX415" s="392" t="str">
        <f t="shared" si="568"/>
        <v/>
      </c>
      <c r="AY415" s="392" t="str">
        <f t="shared" si="569"/>
        <v/>
      </c>
      <c r="AZ415" s="392" t="str">
        <f t="shared" si="570"/>
        <v/>
      </c>
      <c r="BA415" s="392" t="str">
        <f t="shared" si="571"/>
        <v/>
      </c>
      <c r="BB415" s="392" t="str">
        <f t="shared" si="572"/>
        <v/>
      </c>
      <c r="BC415" s="392" t="str">
        <f t="shared" si="573"/>
        <v/>
      </c>
      <c r="BD415" s="396" t="str">
        <f t="shared" si="574"/>
        <v/>
      </c>
      <c r="BE415" s="386">
        <f t="shared" si="575"/>
        <v>0</v>
      </c>
      <c r="BF415" s="152"/>
      <c r="BG415" s="392">
        <f t="shared" si="576"/>
        <v>0</v>
      </c>
      <c r="BH415" s="392">
        <f t="shared" si="577"/>
        <v>0</v>
      </c>
      <c r="BI415" s="405">
        <f t="shared" si="578"/>
        <v>0</v>
      </c>
      <c r="BJ415" s="406">
        <f t="shared" si="554"/>
        <v>0</v>
      </c>
      <c r="BK415" s="391" t="str">
        <f t="shared" si="555"/>
        <v>0</v>
      </c>
      <c r="BL415" s="391" t="str">
        <f t="shared" si="556"/>
        <v>0</v>
      </c>
      <c r="BM415" s="405">
        <f t="shared" si="579"/>
        <v>0</v>
      </c>
      <c r="BN415" s="405" t="str">
        <f t="shared" si="580"/>
        <v>0m0</v>
      </c>
      <c r="BO415" s="392">
        <f t="shared" si="581"/>
        <v>0</v>
      </c>
      <c r="BP415" s="392">
        <f t="shared" si="582"/>
        <v>0</v>
      </c>
      <c r="BQ415" s="405">
        <f t="shared" si="583"/>
        <v>0</v>
      </c>
      <c r="BR415" s="406">
        <f t="shared" si="584"/>
        <v>0</v>
      </c>
      <c r="BS415" s="391" t="str">
        <f t="shared" si="585"/>
        <v>0</v>
      </c>
      <c r="BT415" s="391" t="str">
        <f t="shared" si="586"/>
        <v>0</v>
      </c>
      <c r="BU415" s="405">
        <f t="shared" si="587"/>
        <v>0</v>
      </c>
      <c r="BV415" s="405" t="str">
        <f t="shared" si="588"/>
        <v>0m0</v>
      </c>
      <c r="BW415" s="392">
        <f t="shared" si="589"/>
        <v>0</v>
      </c>
      <c r="BX415" s="392">
        <f t="shared" si="590"/>
        <v>0</v>
      </c>
      <c r="BY415" s="405">
        <f t="shared" si="591"/>
        <v>0</v>
      </c>
      <c r="BZ415" s="406">
        <f t="shared" si="592"/>
        <v>0</v>
      </c>
      <c r="CA415" s="391" t="str">
        <f t="shared" si="593"/>
        <v>0</v>
      </c>
      <c r="CB415" s="391" t="str">
        <f t="shared" si="594"/>
        <v>0</v>
      </c>
      <c r="CC415" s="405">
        <f t="shared" si="595"/>
        <v>0</v>
      </c>
      <c r="CD415" s="405" t="str">
        <f t="shared" si="596"/>
        <v>0m0</v>
      </c>
      <c r="CE415" s="392">
        <f t="shared" si="597"/>
        <v>0</v>
      </c>
      <c r="CF415" s="392">
        <f t="shared" si="598"/>
        <v>0</v>
      </c>
      <c r="CG415" s="405">
        <f t="shared" si="599"/>
        <v>0</v>
      </c>
      <c r="CH415" s="406">
        <f t="shared" si="600"/>
        <v>0</v>
      </c>
      <c r="CI415" s="391" t="str">
        <f t="shared" si="601"/>
        <v>0</v>
      </c>
      <c r="CJ415" s="391" t="str">
        <f t="shared" si="602"/>
        <v>0</v>
      </c>
      <c r="CK415" s="405">
        <f t="shared" si="603"/>
        <v>0</v>
      </c>
      <c r="CL415" s="405" t="str">
        <f t="shared" si="604"/>
        <v>0m0</v>
      </c>
      <c r="CM415" s="392">
        <f t="shared" si="605"/>
        <v>0</v>
      </c>
      <c r="CN415" s="392">
        <f t="shared" si="606"/>
        <v>0</v>
      </c>
      <c r="CO415" s="405">
        <f t="shared" si="607"/>
        <v>0</v>
      </c>
      <c r="CP415" s="406">
        <f t="shared" si="608"/>
        <v>0</v>
      </c>
      <c r="CQ415" s="391" t="str">
        <f t="shared" si="609"/>
        <v>0</v>
      </c>
      <c r="CR415" s="391" t="str">
        <f t="shared" si="610"/>
        <v>0</v>
      </c>
      <c r="CS415" s="405">
        <f t="shared" si="611"/>
        <v>0</v>
      </c>
      <c r="CT415" s="405" t="str">
        <f t="shared" si="612"/>
        <v>0m0</v>
      </c>
      <c r="CU415" s="405">
        <f t="shared" si="613"/>
        <v>0</v>
      </c>
      <c r="CV415" s="405">
        <f t="shared" si="614"/>
        <v>0</v>
      </c>
      <c r="CW415" s="405">
        <f t="shared" si="615"/>
        <v>0</v>
      </c>
      <c r="CX415" s="405">
        <f t="shared" si="616"/>
        <v>0</v>
      </c>
      <c r="CY415" s="405">
        <f t="shared" si="617"/>
        <v>0</v>
      </c>
      <c r="CZ415" s="405" t="str">
        <f t="shared" si="618"/>
        <v/>
      </c>
      <c r="DA415" s="405" t="str">
        <f t="shared" si="619"/>
        <v/>
      </c>
      <c r="DB415" s="405" t="str">
        <f t="shared" si="620"/>
        <v/>
      </c>
      <c r="DC415" s="405" t="str">
        <f t="shared" si="621"/>
        <v/>
      </c>
      <c r="DD415" s="405" t="str">
        <f t="shared" si="622"/>
        <v/>
      </c>
      <c r="DE415" s="405"/>
      <c r="DG415" s="405" t="str">
        <f t="shared" si="623"/>
        <v/>
      </c>
      <c r="DH415" s="405" t="str">
        <f t="shared" si="624"/>
        <v/>
      </c>
      <c r="DI415" s="405">
        <f t="shared" si="625"/>
        <v>0</v>
      </c>
      <c r="DJ415" s="405" t="str">
        <f t="shared" si="626"/>
        <v/>
      </c>
      <c r="DK415" s="405" t="str">
        <f t="shared" si="627"/>
        <v/>
      </c>
      <c r="DL415" s="405" t="str">
        <f t="shared" si="628"/>
        <v/>
      </c>
      <c r="DM415" s="405" t="str">
        <f t="shared" si="629"/>
        <v/>
      </c>
      <c r="DN415" s="405" t="str">
        <f t="shared" si="630"/>
        <v/>
      </c>
      <c r="DO415" s="405" t="str">
        <f t="shared" si="631"/>
        <v/>
      </c>
      <c r="DS415" s="386">
        <f t="shared" si="634"/>
        <v>0</v>
      </c>
      <c r="DT415" s="386">
        <f t="shared" si="632"/>
        <v>0</v>
      </c>
      <c r="DU415" s="404">
        <f t="shared" si="633"/>
        <v>0</v>
      </c>
    </row>
    <row r="416" spans="1:125" s="404" customFormat="1" ht="18" hidden="1" customHeight="1">
      <c r="A416" s="140" t="str">
        <f t="shared" si="557"/>
        <v/>
      </c>
      <c r="B416" s="153"/>
      <c r="C416" s="31" t="str">
        <f>IF(B416="","",VLOOKUP(B416,学連登録!$C$2:$G$3000,2,FALSE))</f>
        <v/>
      </c>
      <c r="D416" s="32" t="str">
        <f>IF(B416="","",VLOOKUP(B416,学連登録!$C$2:$G$3000,3,FALSE))</f>
        <v/>
      </c>
      <c r="E416" s="33" t="str">
        <f>IF(B416="","",VLOOKUP(B416,学連登録!$C$2:$G$3000,4,FALSE))</f>
        <v/>
      </c>
      <c r="F416" s="376" t="str">
        <f>IF(B416="","",VLOOKUP(B416,学連登録!$C$2:$I$3000,7,FALSE))</f>
        <v/>
      </c>
      <c r="G416" s="154"/>
      <c r="H416" s="915"/>
      <c r="I416" s="916"/>
      <c r="J416" s="155"/>
      <c r="K416" s="887"/>
      <c r="L416" s="888"/>
      <c r="M416" s="155"/>
      <c r="N416" s="881"/>
      <c r="O416" s="882"/>
      <c r="P416" s="154"/>
      <c r="Q416" s="887"/>
      <c r="R416" s="888"/>
      <c r="S416" s="154"/>
      <c r="T416" s="887"/>
      <c r="U416" s="888"/>
      <c r="V416" s="101" t="str">
        <f>IF(B416="","",VLOOKUP(B416,学連登録!$C$2:$H$3000,6,FALSE))</f>
        <v/>
      </c>
      <c r="W416" s="370"/>
      <c r="X416" s="152"/>
      <c r="Y416" s="116" t="str">
        <f t="shared" si="635"/>
        <v/>
      </c>
      <c r="Z416" s="97" t="str">
        <f>IF(G416="","",VLOOKUP(G416,種目名!$O$5:$T$104,3,0))</f>
        <v/>
      </c>
      <c r="AA416" s="98" t="str">
        <f>IF(J416="","",VLOOKUP(J416,種目名!$O$5:$T$104,3,0))</f>
        <v/>
      </c>
      <c r="AB416" s="117" t="str">
        <f>IF(M416="","",VLOOKUP(M416,種目名!$O$5:$T$104,3,0))</f>
        <v/>
      </c>
      <c r="AC416" s="117" t="str">
        <f>IF(P416="","",VLOOKUP(AF416,種目名!$O$5:$T$104,3,0))</f>
        <v/>
      </c>
      <c r="AD416" s="118" t="str">
        <f>IF(S416="","",VLOOKUP(AI416,種目名!$O$5:$T$104,3,0))</f>
        <v/>
      </c>
      <c r="AE416" s="115">
        <f t="shared" si="636"/>
        <v>0</v>
      </c>
      <c r="AF416" s="152" t="str">
        <f t="shared" si="637"/>
        <v/>
      </c>
      <c r="AG416" s="152" t="str">
        <f t="shared" si="638"/>
        <v/>
      </c>
      <c r="AH416" s="115">
        <f t="shared" si="639"/>
        <v>0</v>
      </c>
      <c r="AI416" s="152" t="str">
        <f t="shared" si="640"/>
        <v/>
      </c>
      <c r="AJ416" s="152" t="str">
        <f t="shared" si="641"/>
        <v/>
      </c>
      <c r="AK416" s="383"/>
      <c r="AL416" s="166">
        <f t="shared" si="558"/>
        <v>0</v>
      </c>
      <c r="AM416" s="392">
        <f t="shared" si="559"/>
        <v>0</v>
      </c>
      <c r="AN416" s="392">
        <f>COUNTIF($B$12:B416,B416)</f>
        <v>0</v>
      </c>
      <c r="AO416" s="392"/>
      <c r="AP416" s="392" t="str">
        <f t="shared" si="560"/>
        <v/>
      </c>
      <c r="AQ416" s="392" t="str">
        <f t="shared" si="561"/>
        <v/>
      </c>
      <c r="AR416" s="392" t="str">
        <f t="shared" si="562"/>
        <v/>
      </c>
      <c r="AS416" s="392" t="str">
        <f t="shared" si="563"/>
        <v/>
      </c>
      <c r="AT416" s="392">
        <f t="shared" si="564"/>
        <v>0</v>
      </c>
      <c r="AU416" s="392" t="str">
        <f t="shared" si="565"/>
        <v/>
      </c>
      <c r="AV416" s="392" t="str">
        <f t="shared" si="566"/>
        <v/>
      </c>
      <c r="AW416" s="392" t="str">
        <f t="shared" si="567"/>
        <v/>
      </c>
      <c r="AX416" s="392" t="str">
        <f t="shared" si="568"/>
        <v/>
      </c>
      <c r="AY416" s="392" t="str">
        <f t="shared" si="569"/>
        <v/>
      </c>
      <c r="AZ416" s="392" t="str">
        <f t="shared" si="570"/>
        <v/>
      </c>
      <c r="BA416" s="392" t="str">
        <f t="shared" si="571"/>
        <v/>
      </c>
      <c r="BB416" s="392" t="str">
        <f t="shared" si="572"/>
        <v/>
      </c>
      <c r="BC416" s="392" t="str">
        <f t="shared" si="573"/>
        <v/>
      </c>
      <c r="BD416" s="396" t="str">
        <f t="shared" si="574"/>
        <v/>
      </c>
      <c r="BE416" s="386">
        <f t="shared" si="575"/>
        <v>0</v>
      </c>
      <c r="BF416" s="152"/>
      <c r="BG416" s="392">
        <f t="shared" si="576"/>
        <v>0</v>
      </c>
      <c r="BH416" s="392">
        <f t="shared" si="577"/>
        <v>0</v>
      </c>
      <c r="BI416" s="405">
        <f t="shared" si="578"/>
        <v>0</v>
      </c>
      <c r="BJ416" s="406">
        <f t="shared" si="554"/>
        <v>0</v>
      </c>
      <c r="BK416" s="391" t="str">
        <f t="shared" si="555"/>
        <v>0</v>
      </c>
      <c r="BL416" s="391" t="str">
        <f t="shared" si="556"/>
        <v>0</v>
      </c>
      <c r="BM416" s="405">
        <f t="shared" si="579"/>
        <v>0</v>
      </c>
      <c r="BN416" s="405" t="str">
        <f t="shared" si="580"/>
        <v>0m0</v>
      </c>
      <c r="BO416" s="392">
        <f t="shared" si="581"/>
        <v>0</v>
      </c>
      <c r="BP416" s="392">
        <f t="shared" si="582"/>
        <v>0</v>
      </c>
      <c r="BQ416" s="405">
        <f t="shared" si="583"/>
        <v>0</v>
      </c>
      <c r="BR416" s="406">
        <f t="shared" si="584"/>
        <v>0</v>
      </c>
      <c r="BS416" s="391" t="str">
        <f t="shared" si="585"/>
        <v>0</v>
      </c>
      <c r="BT416" s="391" t="str">
        <f t="shared" si="586"/>
        <v>0</v>
      </c>
      <c r="BU416" s="405">
        <f t="shared" si="587"/>
        <v>0</v>
      </c>
      <c r="BV416" s="405" t="str">
        <f t="shared" si="588"/>
        <v>0m0</v>
      </c>
      <c r="BW416" s="392">
        <f t="shared" si="589"/>
        <v>0</v>
      </c>
      <c r="BX416" s="392">
        <f t="shared" si="590"/>
        <v>0</v>
      </c>
      <c r="BY416" s="405">
        <f t="shared" si="591"/>
        <v>0</v>
      </c>
      <c r="BZ416" s="406">
        <f t="shared" si="592"/>
        <v>0</v>
      </c>
      <c r="CA416" s="391" t="str">
        <f t="shared" si="593"/>
        <v>0</v>
      </c>
      <c r="CB416" s="391" t="str">
        <f t="shared" si="594"/>
        <v>0</v>
      </c>
      <c r="CC416" s="405">
        <f t="shared" si="595"/>
        <v>0</v>
      </c>
      <c r="CD416" s="405" t="str">
        <f t="shared" si="596"/>
        <v>0m0</v>
      </c>
      <c r="CE416" s="392">
        <f t="shared" si="597"/>
        <v>0</v>
      </c>
      <c r="CF416" s="392">
        <f t="shared" si="598"/>
        <v>0</v>
      </c>
      <c r="CG416" s="405">
        <f t="shared" si="599"/>
        <v>0</v>
      </c>
      <c r="CH416" s="406">
        <f t="shared" si="600"/>
        <v>0</v>
      </c>
      <c r="CI416" s="391" t="str">
        <f t="shared" si="601"/>
        <v>0</v>
      </c>
      <c r="CJ416" s="391" t="str">
        <f t="shared" si="602"/>
        <v>0</v>
      </c>
      <c r="CK416" s="405">
        <f t="shared" si="603"/>
        <v>0</v>
      </c>
      <c r="CL416" s="405" t="str">
        <f t="shared" si="604"/>
        <v>0m0</v>
      </c>
      <c r="CM416" s="392">
        <f t="shared" si="605"/>
        <v>0</v>
      </c>
      <c r="CN416" s="392">
        <f t="shared" si="606"/>
        <v>0</v>
      </c>
      <c r="CO416" s="405">
        <f t="shared" si="607"/>
        <v>0</v>
      </c>
      <c r="CP416" s="406">
        <f t="shared" si="608"/>
        <v>0</v>
      </c>
      <c r="CQ416" s="391" t="str">
        <f t="shared" si="609"/>
        <v>0</v>
      </c>
      <c r="CR416" s="391" t="str">
        <f t="shared" si="610"/>
        <v>0</v>
      </c>
      <c r="CS416" s="405">
        <f t="shared" si="611"/>
        <v>0</v>
      </c>
      <c r="CT416" s="405" t="str">
        <f t="shared" si="612"/>
        <v>0m0</v>
      </c>
      <c r="CU416" s="405">
        <f t="shared" si="613"/>
        <v>0</v>
      </c>
      <c r="CV416" s="405">
        <f t="shared" si="614"/>
        <v>0</v>
      </c>
      <c r="CW416" s="405">
        <f t="shared" si="615"/>
        <v>0</v>
      </c>
      <c r="CX416" s="405">
        <f t="shared" si="616"/>
        <v>0</v>
      </c>
      <c r="CY416" s="405">
        <f t="shared" si="617"/>
        <v>0</v>
      </c>
      <c r="CZ416" s="405" t="str">
        <f t="shared" si="618"/>
        <v/>
      </c>
      <c r="DA416" s="405" t="str">
        <f t="shared" si="619"/>
        <v/>
      </c>
      <c r="DB416" s="405" t="str">
        <f t="shared" si="620"/>
        <v/>
      </c>
      <c r="DC416" s="405" t="str">
        <f t="shared" si="621"/>
        <v/>
      </c>
      <c r="DD416" s="405" t="str">
        <f t="shared" si="622"/>
        <v/>
      </c>
      <c r="DE416" s="405"/>
      <c r="DG416" s="405" t="str">
        <f t="shared" si="623"/>
        <v/>
      </c>
      <c r="DH416" s="405" t="str">
        <f t="shared" si="624"/>
        <v/>
      </c>
      <c r="DI416" s="405">
        <f t="shared" si="625"/>
        <v>0</v>
      </c>
      <c r="DJ416" s="405" t="str">
        <f t="shared" si="626"/>
        <v/>
      </c>
      <c r="DK416" s="405" t="str">
        <f t="shared" si="627"/>
        <v/>
      </c>
      <c r="DL416" s="405" t="str">
        <f t="shared" si="628"/>
        <v/>
      </c>
      <c r="DM416" s="405" t="str">
        <f t="shared" si="629"/>
        <v/>
      </c>
      <c r="DN416" s="405" t="str">
        <f t="shared" si="630"/>
        <v/>
      </c>
      <c r="DO416" s="405" t="str">
        <f t="shared" si="631"/>
        <v/>
      </c>
      <c r="DS416" s="386">
        <f t="shared" si="634"/>
        <v>0</v>
      </c>
      <c r="DT416" s="386">
        <f t="shared" si="632"/>
        <v>0</v>
      </c>
      <c r="DU416" s="404">
        <f t="shared" si="633"/>
        <v>0</v>
      </c>
    </row>
    <row r="417" spans="1:125" s="404" customFormat="1" ht="18" hidden="1" customHeight="1">
      <c r="A417" s="140" t="str">
        <f t="shared" si="557"/>
        <v/>
      </c>
      <c r="B417" s="153"/>
      <c r="C417" s="31" t="str">
        <f>IF(B417="","",VLOOKUP(B417,学連登録!$C$2:$G$3000,2,FALSE))</f>
        <v/>
      </c>
      <c r="D417" s="32" t="str">
        <f>IF(B417="","",VLOOKUP(B417,学連登録!$C$2:$G$3000,3,FALSE))</f>
        <v/>
      </c>
      <c r="E417" s="33" t="str">
        <f>IF(B417="","",VLOOKUP(B417,学連登録!$C$2:$G$3000,4,FALSE))</f>
        <v/>
      </c>
      <c r="F417" s="376" t="str">
        <f>IF(B417="","",VLOOKUP(B417,学連登録!$C$2:$I$3000,7,FALSE))</f>
        <v/>
      </c>
      <c r="G417" s="154"/>
      <c r="H417" s="915"/>
      <c r="I417" s="916"/>
      <c r="J417" s="155"/>
      <c r="K417" s="887"/>
      <c r="L417" s="888"/>
      <c r="M417" s="155"/>
      <c r="N417" s="881"/>
      <c r="O417" s="882"/>
      <c r="P417" s="154"/>
      <c r="Q417" s="887"/>
      <c r="R417" s="888"/>
      <c r="S417" s="154"/>
      <c r="T417" s="887"/>
      <c r="U417" s="888"/>
      <c r="V417" s="101" t="str">
        <f>IF(B417="","",VLOOKUP(B417,学連登録!$C$2:$H$3000,6,FALSE))</f>
        <v/>
      </c>
      <c r="W417" s="370"/>
      <c r="X417" s="152"/>
      <c r="Y417" s="116" t="str">
        <f t="shared" si="635"/>
        <v/>
      </c>
      <c r="Z417" s="97" t="str">
        <f>IF(G417="","",VLOOKUP(G417,種目名!$O$5:$T$104,3,0))</f>
        <v/>
      </c>
      <c r="AA417" s="98" t="str">
        <f>IF(J417="","",VLOOKUP(J417,種目名!$O$5:$T$104,3,0))</f>
        <v/>
      </c>
      <c r="AB417" s="117" t="str">
        <f>IF(M417="","",VLOOKUP(M417,種目名!$O$5:$T$104,3,0))</f>
        <v/>
      </c>
      <c r="AC417" s="117" t="str">
        <f>IF(P417="","",VLOOKUP(AF417,種目名!$O$5:$T$104,3,0))</f>
        <v/>
      </c>
      <c r="AD417" s="118" t="str">
        <f>IF(S417="","",VLOOKUP(AI417,種目名!$O$5:$T$104,3,0))</f>
        <v/>
      </c>
      <c r="AE417" s="115">
        <f t="shared" si="636"/>
        <v>0</v>
      </c>
      <c r="AF417" s="152" t="str">
        <f t="shared" si="637"/>
        <v/>
      </c>
      <c r="AG417" s="152" t="str">
        <f t="shared" si="638"/>
        <v/>
      </c>
      <c r="AH417" s="115">
        <f t="shared" si="639"/>
        <v>0</v>
      </c>
      <c r="AI417" s="152" t="str">
        <f t="shared" si="640"/>
        <v/>
      </c>
      <c r="AJ417" s="152" t="str">
        <f t="shared" si="641"/>
        <v/>
      </c>
      <c r="AK417" s="383"/>
      <c r="AL417" s="166">
        <f t="shared" si="558"/>
        <v>0</v>
      </c>
      <c r="AM417" s="392">
        <f t="shared" si="559"/>
        <v>0</v>
      </c>
      <c r="AN417" s="392">
        <f>COUNTIF($B$12:B417,B417)</f>
        <v>0</v>
      </c>
      <c r="AO417" s="392"/>
      <c r="AP417" s="392" t="str">
        <f t="shared" si="560"/>
        <v/>
      </c>
      <c r="AQ417" s="392" t="str">
        <f t="shared" si="561"/>
        <v/>
      </c>
      <c r="AR417" s="392" t="str">
        <f t="shared" si="562"/>
        <v/>
      </c>
      <c r="AS417" s="392" t="str">
        <f t="shared" si="563"/>
        <v/>
      </c>
      <c r="AT417" s="392">
        <f t="shared" si="564"/>
        <v>0</v>
      </c>
      <c r="AU417" s="392" t="str">
        <f t="shared" si="565"/>
        <v/>
      </c>
      <c r="AV417" s="392" t="str">
        <f t="shared" si="566"/>
        <v/>
      </c>
      <c r="AW417" s="392" t="str">
        <f t="shared" si="567"/>
        <v/>
      </c>
      <c r="AX417" s="392" t="str">
        <f t="shared" si="568"/>
        <v/>
      </c>
      <c r="AY417" s="392" t="str">
        <f t="shared" si="569"/>
        <v/>
      </c>
      <c r="AZ417" s="392" t="str">
        <f t="shared" si="570"/>
        <v/>
      </c>
      <c r="BA417" s="392" t="str">
        <f t="shared" si="571"/>
        <v/>
      </c>
      <c r="BB417" s="392" t="str">
        <f t="shared" si="572"/>
        <v/>
      </c>
      <c r="BC417" s="392" t="str">
        <f t="shared" si="573"/>
        <v/>
      </c>
      <c r="BD417" s="396" t="str">
        <f t="shared" si="574"/>
        <v/>
      </c>
      <c r="BE417" s="386">
        <f t="shared" si="575"/>
        <v>0</v>
      </c>
      <c r="BF417" s="152"/>
      <c r="BG417" s="392">
        <f t="shared" si="576"/>
        <v>0</v>
      </c>
      <c r="BH417" s="392">
        <f t="shared" si="577"/>
        <v>0</v>
      </c>
      <c r="BI417" s="405">
        <f t="shared" si="578"/>
        <v>0</v>
      </c>
      <c r="BJ417" s="406">
        <f t="shared" si="554"/>
        <v>0</v>
      </c>
      <c r="BK417" s="391" t="str">
        <f t="shared" si="555"/>
        <v>0</v>
      </c>
      <c r="BL417" s="391" t="str">
        <f t="shared" si="556"/>
        <v>0</v>
      </c>
      <c r="BM417" s="405">
        <f t="shared" si="579"/>
        <v>0</v>
      </c>
      <c r="BN417" s="405" t="str">
        <f t="shared" si="580"/>
        <v>0m0</v>
      </c>
      <c r="BO417" s="392">
        <f t="shared" si="581"/>
        <v>0</v>
      </c>
      <c r="BP417" s="392">
        <f t="shared" si="582"/>
        <v>0</v>
      </c>
      <c r="BQ417" s="405">
        <f t="shared" si="583"/>
        <v>0</v>
      </c>
      <c r="BR417" s="406">
        <f t="shared" si="584"/>
        <v>0</v>
      </c>
      <c r="BS417" s="391" t="str">
        <f t="shared" si="585"/>
        <v>0</v>
      </c>
      <c r="BT417" s="391" t="str">
        <f t="shared" si="586"/>
        <v>0</v>
      </c>
      <c r="BU417" s="405">
        <f t="shared" si="587"/>
        <v>0</v>
      </c>
      <c r="BV417" s="405" t="str">
        <f t="shared" si="588"/>
        <v>0m0</v>
      </c>
      <c r="BW417" s="392">
        <f t="shared" si="589"/>
        <v>0</v>
      </c>
      <c r="BX417" s="392">
        <f t="shared" si="590"/>
        <v>0</v>
      </c>
      <c r="BY417" s="405">
        <f t="shared" si="591"/>
        <v>0</v>
      </c>
      <c r="BZ417" s="406">
        <f t="shared" si="592"/>
        <v>0</v>
      </c>
      <c r="CA417" s="391" t="str">
        <f t="shared" si="593"/>
        <v>0</v>
      </c>
      <c r="CB417" s="391" t="str">
        <f t="shared" si="594"/>
        <v>0</v>
      </c>
      <c r="CC417" s="405">
        <f t="shared" si="595"/>
        <v>0</v>
      </c>
      <c r="CD417" s="405" t="str">
        <f t="shared" si="596"/>
        <v>0m0</v>
      </c>
      <c r="CE417" s="392">
        <f t="shared" si="597"/>
        <v>0</v>
      </c>
      <c r="CF417" s="392">
        <f t="shared" si="598"/>
        <v>0</v>
      </c>
      <c r="CG417" s="405">
        <f t="shared" si="599"/>
        <v>0</v>
      </c>
      <c r="CH417" s="406">
        <f t="shared" si="600"/>
        <v>0</v>
      </c>
      <c r="CI417" s="391" t="str">
        <f t="shared" si="601"/>
        <v>0</v>
      </c>
      <c r="CJ417" s="391" t="str">
        <f t="shared" si="602"/>
        <v>0</v>
      </c>
      <c r="CK417" s="405">
        <f t="shared" si="603"/>
        <v>0</v>
      </c>
      <c r="CL417" s="405" t="str">
        <f t="shared" si="604"/>
        <v>0m0</v>
      </c>
      <c r="CM417" s="392">
        <f t="shared" si="605"/>
        <v>0</v>
      </c>
      <c r="CN417" s="392">
        <f t="shared" si="606"/>
        <v>0</v>
      </c>
      <c r="CO417" s="405">
        <f t="shared" si="607"/>
        <v>0</v>
      </c>
      <c r="CP417" s="406">
        <f t="shared" si="608"/>
        <v>0</v>
      </c>
      <c r="CQ417" s="391" t="str">
        <f t="shared" si="609"/>
        <v>0</v>
      </c>
      <c r="CR417" s="391" t="str">
        <f t="shared" si="610"/>
        <v>0</v>
      </c>
      <c r="CS417" s="405">
        <f t="shared" si="611"/>
        <v>0</v>
      </c>
      <c r="CT417" s="405" t="str">
        <f t="shared" si="612"/>
        <v>0m0</v>
      </c>
      <c r="CU417" s="405">
        <f t="shared" si="613"/>
        <v>0</v>
      </c>
      <c r="CV417" s="405">
        <f t="shared" si="614"/>
        <v>0</v>
      </c>
      <c r="CW417" s="405">
        <f t="shared" si="615"/>
        <v>0</v>
      </c>
      <c r="CX417" s="405">
        <f t="shared" si="616"/>
        <v>0</v>
      </c>
      <c r="CY417" s="405">
        <f t="shared" si="617"/>
        <v>0</v>
      </c>
      <c r="CZ417" s="405" t="str">
        <f t="shared" si="618"/>
        <v/>
      </c>
      <c r="DA417" s="405" t="str">
        <f t="shared" si="619"/>
        <v/>
      </c>
      <c r="DB417" s="405" t="str">
        <f t="shared" si="620"/>
        <v/>
      </c>
      <c r="DC417" s="405" t="str">
        <f t="shared" si="621"/>
        <v/>
      </c>
      <c r="DD417" s="405" t="str">
        <f t="shared" si="622"/>
        <v/>
      </c>
      <c r="DE417" s="405"/>
      <c r="DG417" s="405" t="str">
        <f t="shared" si="623"/>
        <v/>
      </c>
      <c r="DH417" s="405" t="str">
        <f t="shared" si="624"/>
        <v/>
      </c>
      <c r="DI417" s="405">
        <f t="shared" si="625"/>
        <v>0</v>
      </c>
      <c r="DJ417" s="405" t="str">
        <f t="shared" si="626"/>
        <v/>
      </c>
      <c r="DK417" s="405" t="str">
        <f t="shared" si="627"/>
        <v/>
      </c>
      <c r="DL417" s="405" t="str">
        <f t="shared" si="628"/>
        <v/>
      </c>
      <c r="DM417" s="405" t="str">
        <f t="shared" si="629"/>
        <v/>
      </c>
      <c r="DN417" s="405" t="str">
        <f t="shared" si="630"/>
        <v/>
      </c>
      <c r="DO417" s="405" t="str">
        <f t="shared" si="631"/>
        <v/>
      </c>
      <c r="DS417" s="386">
        <f t="shared" si="634"/>
        <v>0</v>
      </c>
      <c r="DT417" s="386">
        <f t="shared" si="632"/>
        <v>0</v>
      </c>
      <c r="DU417" s="404">
        <f t="shared" si="633"/>
        <v>0</v>
      </c>
    </row>
    <row r="418" spans="1:125" s="404" customFormat="1" ht="18" hidden="1" customHeight="1">
      <c r="A418" s="140" t="str">
        <f t="shared" si="557"/>
        <v/>
      </c>
      <c r="B418" s="153"/>
      <c r="C418" s="31" t="str">
        <f>IF(B418="","",VLOOKUP(B418,学連登録!$C$2:$G$3000,2,FALSE))</f>
        <v/>
      </c>
      <c r="D418" s="32" t="str">
        <f>IF(B418="","",VLOOKUP(B418,学連登録!$C$2:$G$3000,3,FALSE))</f>
        <v/>
      </c>
      <c r="E418" s="33" t="str">
        <f>IF(B418="","",VLOOKUP(B418,学連登録!$C$2:$G$3000,4,FALSE))</f>
        <v/>
      </c>
      <c r="F418" s="376" t="str">
        <f>IF(B418="","",VLOOKUP(B418,学連登録!$C$2:$I$3000,7,FALSE))</f>
        <v/>
      </c>
      <c r="G418" s="154"/>
      <c r="H418" s="915"/>
      <c r="I418" s="916"/>
      <c r="J418" s="155"/>
      <c r="K418" s="887"/>
      <c r="L418" s="888"/>
      <c r="M418" s="155"/>
      <c r="N418" s="881"/>
      <c r="O418" s="882"/>
      <c r="P418" s="154"/>
      <c r="Q418" s="887"/>
      <c r="R418" s="888"/>
      <c r="S418" s="154"/>
      <c r="T418" s="887"/>
      <c r="U418" s="888"/>
      <c r="V418" s="101" t="str">
        <f>IF(B418="","",VLOOKUP(B418,学連登録!$C$2:$H$3000,6,FALSE))</f>
        <v/>
      </c>
      <c r="W418" s="370"/>
      <c r="X418" s="152"/>
      <c r="Y418" s="116" t="str">
        <f t="shared" si="635"/>
        <v/>
      </c>
      <c r="Z418" s="97" t="str">
        <f>IF(G418="","",VLOOKUP(G418,種目名!$O$5:$T$104,3,0))</f>
        <v/>
      </c>
      <c r="AA418" s="98" t="str">
        <f>IF(J418="","",VLOOKUP(J418,種目名!$O$5:$T$104,3,0))</f>
        <v/>
      </c>
      <c r="AB418" s="117" t="str">
        <f>IF(M418="","",VLOOKUP(M418,種目名!$O$5:$T$104,3,0))</f>
        <v/>
      </c>
      <c r="AC418" s="117" t="str">
        <f>IF(P418="","",VLOOKUP(AF418,種目名!$O$5:$T$104,3,0))</f>
        <v/>
      </c>
      <c r="AD418" s="118" t="str">
        <f>IF(S418="","",VLOOKUP(AI418,種目名!$O$5:$T$104,3,0))</f>
        <v/>
      </c>
      <c r="AE418" s="115">
        <f t="shared" si="636"/>
        <v>0</v>
      </c>
      <c r="AF418" s="152" t="str">
        <f t="shared" si="637"/>
        <v/>
      </c>
      <c r="AG418" s="152" t="str">
        <f t="shared" si="638"/>
        <v/>
      </c>
      <c r="AH418" s="115">
        <f t="shared" si="639"/>
        <v>0</v>
      </c>
      <c r="AI418" s="152" t="str">
        <f t="shared" si="640"/>
        <v/>
      </c>
      <c r="AJ418" s="152" t="str">
        <f t="shared" si="641"/>
        <v/>
      </c>
      <c r="AK418" s="383"/>
      <c r="AL418" s="166">
        <f t="shared" si="558"/>
        <v>0</v>
      </c>
      <c r="AM418" s="392">
        <f t="shared" si="559"/>
        <v>0</v>
      </c>
      <c r="AN418" s="392">
        <f>COUNTIF($B$12:B418,B418)</f>
        <v>0</v>
      </c>
      <c r="AO418" s="392"/>
      <c r="AP418" s="392" t="str">
        <f t="shared" si="560"/>
        <v/>
      </c>
      <c r="AQ418" s="392" t="str">
        <f t="shared" si="561"/>
        <v/>
      </c>
      <c r="AR418" s="392" t="str">
        <f t="shared" si="562"/>
        <v/>
      </c>
      <c r="AS418" s="392" t="str">
        <f t="shared" si="563"/>
        <v/>
      </c>
      <c r="AT418" s="392">
        <f t="shared" si="564"/>
        <v>0</v>
      </c>
      <c r="AU418" s="392" t="str">
        <f t="shared" si="565"/>
        <v/>
      </c>
      <c r="AV418" s="392" t="str">
        <f t="shared" si="566"/>
        <v/>
      </c>
      <c r="AW418" s="392" t="str">
        <f t="shared" si="567"/>
        <v/>
      </c>
      <c r="AX418" s="392" t="str">
        <f t="shared" si="568"/>
        <v/>
      </c>
      <c r="AY418" s="392" t="str">
        <f t="shared" si="569"/>
        <v/>
      </c>
      <c r="AZ418" s="392" t="str">
        <f t="shared" si="570"/>
        <v/>
      </c>
      <c r="BA418" s="392" t="str">
        <f t="shared" si="571"/>
        <v/>
      </c>
      <c r="BB418" s="392" t="str">
        <f t="shared" si="572"/>
        <v/>
      </c>
      <c r="BC418" s="392" t="str">
        <f t="shared" si="573"/>
        <v/>
      </c>
      <c r="BD418" s="396" t="str">
        <f t="shared" si="574"/>
        <v/>
      </c>
      <c r="BE418" s="386">
        <f t="shared" si="575"/>
        <v>0</v>
      </c>
      <c r="BF418" s="152"/>
      <c r="BG418" s="392">
        <f t="shared" si="576"/>
        <v>0</v>
      </c>
      <c r="BH418" s="392">
        <f t="shared" si="577"/>
        <v>0</v>
      </c>
      <c r="BI418" s="405">
        <f t="shared" si="578"/>
        <v>0</v>
      </c>
      <c r="BJ418" s="406">
        <f t="shared" si="554"/>
        <v>0</v>
      </c>
      <c r="BK418" s="391" t="str">
        <f t="shared" si="555"/>
        <v>0</v>
      </c>
      <c r="BL418" s="391" t="str">
        <f t="shared" si="556"/>
        <v>0</v>
      </c>
      <c r="BM418" s="405">
        <f t="shared" si="579"/>
        <v>0</v>
      </c>
      <c r="BN418" s="405" t="str">
        <f t="shared" si="580"/>
        <v>0m0</v>
      </c>
      <c r="BO418" s="392">
        <f t="shared" si="581"/>
        <v>0</v>
      </c>
      <c r="BP418" s="392">
        <f t="shared" si="582"/>
        <v>0</v>
      </c>
      <c r="BQ418" s="405">
        <f t="shared" si="583"/>
        <v>0</v>
      </c>
      <c r="BR418" s="406">
        <f t="shared" si="584"/>
        <v>0</v>
      </c>
      <c r="BS418" s="391" t="str">
        <f t="shared" si="585"/>
        <v>0</v>
      </c>
      <c r="BT418" s="391" t="str">
        <f t="shared" si="586"/>
        <v>0</v>
      </c>
      <c r="BU418" s="405">
        <f t="shared" si="587"/>
        <v>0</v>
      </c>
      <c r="BV418" s="405" t="str">
        <f t="shared" si="588"/>
        <v>0m0</v>
      </c>
      <c r="BW418" s="392">
        <f t="shared" si="589"/>
        <v>0</v>
      </c>
      <c r="BX418" s="392">
        <f t="shared" si="590"/>
        <v>0</v>
      </c>
      <c r="BY418" s="405">
        <f t="shared" si="591"/>
        <v>0</v>
      </c>
      <c r="BZ418" s="406">
        <f t="shared" si="592"/>
        <v>0</v>
      </c>
      <c r="CA418" s="391" t="str">
        <f t="shared" si="593"/>
        <v>0</v>
      </c>
      <c r="CB418" s="391" t="str">
        <f t="shared" si="594"/>
        <v>0</v>
      </c>
      <c r="CC418" s="405">
        <f t="shared" si="595"/>
        <v>0</v>
      </c>
      <c r="CD418" s="405" t="str">
        <f t="shared" si="596"/>
        <v>0m0</v>
      </c>
      <c r="CE418" s="392">
        <f t="shared" si="597"/>
        <v>0</v>
      </c>
      <c r="CF418" s="392">
        <f t="shared" si="598"/>
        <v>0</v>
      </c>
      <c r="CG418" s="405">
        <f t="shared" si="599"/>
        <v>0</v>
      </c>
      <c r="CH418" s="406">
        <f t="shared" si="600"/>
        <v>0</v>
      </c>
      <c r="CI418" s="391" t="str">
        <f t="shared" si="601"/>
        <v>0</v>
      </c>
      <c r="CJ418" s="391" t="str">
        <f t="shared" si="602"/>
        <v>0</v>
      </c>
      <c r="CK418" s="405">
        <f t="shared" si="603"/>
        <v>0</v>
      </c>
      <c r="CL418" s="405" t="str">
        <f t="shared" si="604"/>
        <v>0m0</v>
      </c>
      <c r="CM418" s="392">
        <f t="shared" si="605"/>
        <v>0</v>
      </c>
      <c r="CN418" s="392">
        <f t="shared" si="606"/>
        <v>0</v>
      </c>
      <c r="CO418" s="405">
        <f t="shared" si="607"/>
        <v>0</v>
      </c>
      <c r="CP418" s="406">
        <f t="shared" si="608"/>
        <v>0</v>
      </c>
      <c r="CQ418" s="391" t="str">
        <f t="shared" si="609"/>
        <v>0</v>
      </c>
      <c r="CR418" s="391" t="str">
        <f t="shared" si="610"/>
        <v>0</v>
      </c>
      <c r="CS418" s="405">
        <f t="shared" si="611"/>
        <v>0</v>
      </c>
      <c r="CT418" s="405" t="str">
        <f t="shared" si="612"/>
        <v>0m0</v>
      </c>
      <c r="CU418" s="405">
        <f t="shared" si="613"/>
        <v>0</v>
      </c>
      <c r="CV418" s="405">
        <f t="shared" si="614"/>
        <v>0</v>
      </c>
      <c r="CW418" s="405">
        <f t="shared" si="615"/>
        <v>0</v>
      </c>
      <c r="CX418" s="405">
        <f t="shared" si="616"/>
        <v>0</v>
      </c>
      <c r="CY418" s="405">
        <f t="shared" si="617"/>
        <v>0</v>
      </c>
      <c r="CZ418" s="405" t="str">
        <f t="shared" si="618"/>
        <v/>
      </c>
      <c r="DA418" s="405" t="str">
        <f t="shared" si="619"/>
        <v/>
      </c>
      <c r="DB418" s="405" t="str">
        <f t="shared" si="620"/>
        <v/>
      </c>
      <c r="DC418" s="405" t="str">
        <f t="shared" si="621"/>
        <v/>
      </c>
      <c r="DD418" s="405" t="str">
        <f t="shared" si="622"/>
        <v/>
      </c>
      <c r="DE418" s="405"/>
      <c r="DG418" s="405" t="str">
        <f t="shared" si="623"/>
        <v/>
      </c>
      <c r="DH418" s="405" t="str">
        <f t="shared" si="624"/>
        <v/>
      </c>
      <c r="DI418" s="405">
        <f t="shared" si="625"/>
        <v>0</v>
      </c>
      <c r="DJ418" s="405" t="str">
        <f t="shared" si="626"/>
        <v/>
      </c>
      <c r="DK418" s="405" t="str">
        <f t="shared" si="627"/>
        <v/>
      </c>
      <c r="DL418" s="405" t="str">
        <f t="shared" si="628"/>
        <v/>
      </c>
      <c r="DM418" s="405" t="str">
        <f t="shared" si="629"/>
        <v/>
      </c>
      <c r="DN418" s="405" t="str">
        <f t="shared" si="630"/>
        <v/>
      </c>
      <c r="DO418" s="405" t="str">
        <f t="shared" si="631"/>
        <v/>
      </c>
      <c r="DS418" s="386">
        <f t="shared" si="634"/>
        <v>0</v>
      </c>
      <c r="DT418" s="386">
        <f t="shared" si="632"/>
        <v>0</v>
      </c>
      <c r="DU418" s="404">
        <f t="shared" si="633"/>
        <v>0</v>
      </c>
    </row>
    <row r="419" spans="1:125" s="404" customFormat="1" ht="18" hidden="1" customHeight="1">
      <c r="A419" s="140" t="str">
        <f t="shared" si="557"/>
        <v/>
      </c>
      <c r="B419" s="153"/>
      <c r="C419" s="31" t="str">
        <f>IF(B419="","",VLOOKUP(B419,学連登録!$C$2:$G$3000,2,FALSE))</f>
        <v/>
      </c>
      <c r="D419" s="32" t="str">
        <f>IF(B419="","",VLOOKUP(B419,学連登録!$C$2:$G$3000,3,FALSE))</f>
        <v/>
      </c>
      <c r="E419" s="33" t="str">
        <f>IF(B419="","",VLOOKUP(B419,学連登録!$C$2:$G$3000,4,FALSE))</f>
        <v/>
      </c>
      <c r="F419" s="376" t="str">
        <f>IF(B419="","",VLOOKUP(B419,学連登録!$C$2:$I$3000,7,FALSE))</f>
        <v/>
      </c>
      <c r="G419" s="154"/>
      <c r="H419" s="915"/>
      <c r="I419" s="916"/>
      <c r="J419" s="155"/>
      <c r="K419" s="887"/>
      <c r="L419" s="888"/>
      <c r="M419" s="155"/>
      <c r="N419" s="881"/>
      <c r="O419" s="882"/>
      <c r="P419" s="154"/>
      <c r="Q419" s="887"/>
      <c r="R419" s="888"/>
      <c r="S419" s="154"/>
      <c r="T419" s="887"/>
      <c r="U419" s="888"/>
      <c r="V419" s="101" t="str">
        <f>IF(B419="","",VLOOKUP(B419,学連登録!$C$2:$H$3000,6,FALSE))</f>
        <v/>
      </c>
      <c r="W419" s="370"/>
      <c r="X419" s="152"/>
      <c r="Y419" s="116" t="str">
        <f t="shared" si="635"/>
        <v/>
      </c>
      <c r="Z419" s="97" t="str">
        <f>IF(G419="","",VLOOKUP(G419,種目名!$O$5:$T$104,3,0))</f>
        <v/>
      </c>
      <c r="AA419" s="98" t="str">
        <f>IF(J419="","",VLOOKUP(J419,種目名!$O$5:$T$104,3,0))</f>
        <v/>
      </c>
      <c r="AB419" s="117" t="str">
        <f>IF(M419="","",VLOOKUP(M419,種目名!$O$5:$T$104,3,0))</f>
        <v/>
      </c>
      <c r="AC419" s="117" t="str">
        <f>IF(P419="","",VLOOKUP(AF419,種目名!$O$5:$T$104,3,0))</f>
        <v/>
      </c>
      <c r="AD419" s="118" t="str">
        <f>IF(S419="","",VLOOKUP(AI419,種目名!$O$5:$T$104,3,0))</f>
        <v/>
      </c>
      <c r="AE419" s="115">
        <f t="shared" si="636"/>
        <v>0</v>
      </c>
      <c r="AF419" s="152" t="str">
        <f t="shared" si="637"/>
        <v/>
      </c>
      <c r="AG419" s="152" t="str">
        <f t="shared" si="638"/>
        <v/>
      </c>
      <c r="AH419" s="115">
        <f t="shared" si="639"/>
        <v>0</v>
      </c>
      <c r="AI419" s="152" t="str">
        <f t="shared" si="640"/>
        <v/>
      </c>
      <c r="AJ419" s="152" t="str">
        <f t="shared" si="641"/>
        <v/>
      </c>
      <c r="AK419" s="383"/>
      <c r="AL419" s="166">
        <f t="shared" si="558"/>
        <v>0</v>
      </c>
      <c r="AM419" s="392">
        <f t="shared" si="559"/>
        <v>0</v>
      </c>
      <c r="AN419" s="392">
        <f>COUNTIF($B$12:B419,B419)</f>
        <v>0</v>
      </c>
      <c r="AO419" s="392"/>
      <c r="AP419" s="392" t="str">
        <f t="shared" si="560"/>
        <v/>
      </c>
      <c r="AQ419" s="392" t="str">
        <f t="shared" si="561"/>
        <v/>
      </c>
      <c r="AR419" s="392" t="str">
        <f t="shared" si="562"/>
        <v/>
      </c>
      <c r="AS419" s="392" t="str">
        <f t="shared" si="563"/>
        <v/>
      </c>
      <c r="AT419" s="392">
        <f t="shared" si="564"/>
        <v>0</v>
      </c>
      <c r="AU419" s="392" t="str">
        <f t="shared" si="565"/>
        <v/>
      </c>
      <c r="AV419" s="392" t="str">
        <f t="shared" si="566"/>
        <v/>
      </c>
      <c r="AW419" s="392" t="str">
        <f t="shared" si="567"/>
        <v/>
      </c>
      <c r="AX419" s="392" t="str">
        <f t="shared" si="568"/>
        <v/>
      </c>
      <c r="AY419" s="392" t="str">
        <f t="shared" si="569"/>
        <v/>
      </c>
      <c r="AZ419" s="392" t="str">
        <f t="shared" si="570"/>
        <v/>
      </c>
      <c r="BA419" s="392" t="str">
        <f t="shared" si="571"/>
        <v/>
      </c>
      <c r="BB419" s="392" t="str">
        <f t="shared" si="572"/>
        <v/>
      </c>
      <c r="BC419" s="392" t="str">
        <f t="shared" si="573"/>
        <v/>
      </c>
      <c r="BD419" s="396" t="str">
        <f t="shared" si="574"/>
        <v/>
      </c>
      <c r="BE419" s="386">
        <f t="shared" si="575"/>
        <v>0</v>
      </c>
      <c r="BF419" s="152"/>
      <c r="BG419" s="392">
        <f t="shared" si="576"/>
        <v>0</v>
      </c>
      <c r="BH419" s="392">
        <f t="shared" si="577"/>
        <v>0</v>
      </c>
      <c r="BI419" s="405">
        <f t="shared" si="578"/>
        <v>0</v>
      </c>
      <c r="BJ419" s="406">
        <f t="shared" si="554"/>
        <v>0</v>
      </c>
      <c r="BK419" s="391" t="str">
        <f t="shared" si="555"/>
        <v>0</v>
      </c>
      <c r="BL419" s="391" t="str">
        <f t="shared" si="556"/>
        <v>0</v>
      </c>
      <c r="BM419" s="405">
        <f t="shared" si="579"/>
        <v>0</v>
      </c>
      <c r="BN419" s="405" t="str">
        <f t="shared" si="580"/>
        <v>0m0</v>
      </c>
      <c r="BO419" s="392">
        <f t="shared" si="581"/>
        <v>0</v>
      </c>
      <c r="BP419" s="392">
        <f t="shared" si="582"/>
        <v>0</v>
      </c>
      <c r="BQ419" s="405">
        <f t="shared" si="583"/>
        <v>0</v>
      </c>
      <c r="BR419" s="406">
        <f t="shared" si="584"/>
        <v>0</v>
      </c>
      <c r="BS419" s="391" t="str">
        <f t="shared" si="585"/>
        <v>0</v>
      </c>
      <c r="BT419" s="391" t="str">
        <f t="shared" si="586"/>
        <v>0</v>
      </c>
      <c r="BU419" s="405">
        <f t="shared" si="587"/>
        <v>0</v>
      </c>
      <c r="BV419" s="405" t="str">
        <f t="shared" si="588"/>
        <v>0m0</v>
      </c>
      <c r="BW419" s="392">
        <f t="shared" si="589"/>
        <v>0</v>
      </c>
      <c r="BX419" s="392">
        <f t="shared" si="590"/>
        <v>0</v>
      </c>
      <c r="BY419" s="405">
        <f t="shared" si="591"/>
        <v>0</v>
      </c>
      <c r="BZ419" s="406">
        <f t="shared" si="592"/>
        <v>0</v>
      </c>
      <c r="CA419" s="391" t="str">
        <f t="shared" si="593"/>
        <v>0</v>
      </c>
      <c r="CB419" s="391" t="str">
        <f t="shared" si="594"/>
        <v>0</v>
      </c>
      <c r="CC419" s="405">
        <f t="shared" si="595"/>
        <v>0</v>
      </c>
      <c r="CD419" s="405" t="str">
        <f t="shared" si="596"/>
        <v>0m0</v>
      </c>
      <c r="CE419" s="392">
        <f t="shared" si="597"/>
        <v>0</v>
      </c>
      <c r="CF419" s="392">
        <f t="shared" si="598"/>
        <v>0</v>
      </c>
      <c r="CG419" s="405">
        <f t="shared" si="599"/>
        <v>0</v>
      </c>
      <c r="CH419" s="406">
        <f t="shared" si="600"/>
        <v>0</v>
      </c>
      <c r="CI419" s="391" t="str">
        <f t="shared" si="601"/>
        <v>0</v>
      </c>
      <c r="CJ419" s="391" t="str">
        <f t="shared" si="602"/>
        <v>0</v>
      </c>
      <c r="CK419" s="405">
        <f t="shared" si="603"/>
        <v>0</v>
      </c>
      <c r="CL419" s="405" t="str">
        <f t="shared" si="604"/>
        <v>0m0</v>
      </c>
      <c r="CM419" s="392">
        <f t="shared" si="605"/>
        <v>0</v>
      </c>
      <c r="CN419" s="392">
        <f t="shared" si="606"/>
        <v>0</v>
      </c>
      <c r="CO419" s="405">
        <f t="shared" si="607"/>
        <v>0</v>
      </c>
      <c r="CP419" s="406">
        <f t="shared" si="608"/>
        <v>0</v>
      </c>
      <c r="CQ419" s="391" t="str">
        <f t="shared" si="609"/>
        <v>0</v>
      </c>
      <c r="CR419" s="391" t="str">
        <f t="shared" si="610"/>
        <v>0</v>
      </c>
      <c r="CS419" s="405">
        <f t="shared" si="611"/>
        <v>0</v>
      </c>
      <c r="CT419" s="405" t="str">
        <f t="shared" si="612"/>
        <v>0m0</v>
      </c>
      <c r="CU419" s="405">
        <f t="shared" si="613"/>
        <v>0</v>
      </c>
      <c r="CV419" s="405">
        <f t="shared" si="614"/>
        <v>0</v>
      </c>
      <c r="CW419" s="405">
        <f t="shared" si="615"/>
        <v>0</v>
      </c>
      <c r="CX419" s="405">
        <f t="shared" si="616"/>
        <v>0</v>
      </c>
      <c r="CY419" s="405">
        <f t="shared" si="617"/>
        <v>0</v>
      </c>
      <c r="CZ419" s="405" t="str">
        <f t="shared" si="618"/>
        <v/>
      </c>
      <c r="DA419" s="405" t="str">
        <f t="shared" si="619"/>
        <v/>
      </c>
      <c r="DB419" s="405" t="str">
        <f t="shared" si="620"/>
        <v/>
      </c>
      <c r="DC419" s="405" t="str">
        <f t="shared" si="621"/>
        <v/>
      </c>
      <c r="DD419" s="405" t="str">
        <f t="shared" si="622"/>
        <v/>
      </c>
      <c r="DE419" s="405"/>
      <c r="DG419" s="405" t="str">
        <f t="shared" si="623"/>
        <v/>
      </c>
      <c r="DH419" s="405" t="str">
        <f t="shared" si="624"/>
        <v/>
      </c>
      <c r="DI419" s="405">
        <f t="shared" si="625"/>
        <v>0</v>
      </c>
      <c r="DJ419" s="405" t="str">
        <f t="shared" si="626"/>
        <v/>
      </c>
      <c r="DK419" s="405" t="str">
        <f t="shared" si="627"/>
        <v/>
      </c>
      <c r="DL419" s="405" t="str">
        <f t="shared" si="628"/>
        <v/>
      </c>
      <c r="DM419" s="405" t="str">
        <f t="shared" si="629"/>
        <v/>
      </c>
      <c r="DN419" s="405" t="str">
        <f t="shared" si="630"/>
        <v/>
      </c>
      <c r="DO419" s="405" t="str">
        <f t="shared" si="631"/>
        <v/>
      </c>
      <c r="DS419" s="386">
        <f t="shared" si="634"/>
        <v>0</v>
      </c>
      <c r="DT419" s="386">
        <f t="shared" si="632"/>
        <v>0</v>
      </c>
      <c r="DU419" s="404">
        <f t="shared" si="633"/>
        <v>0</v>
      </c>
    </row>
    <row r="420" spans="1:125" s="404" customFormat="1" ht="18" hidden="1" customHeight="1">
      <c r="A420" s="140" t="str">
        <f t="shared" si="557"/>
        <v/>
      </c>
      <c r="B420" s="153"/>
      <c r="C420" s="31" t="str">
        <f>IF(B420="","",VLOOKUP(B420,学連登録!$C$2:$G$3000,2,FALSE))</f>
        <v/>
      </c>
      <c r="D420" s="32" t="str">
        <f>IF(B420="","",VLOOKUP(B420,学連登録!$C$2:$G$3000,3,FALSE))</f>
        <v/>
      </c>
      <c r="E420" s="33" t="str">
        <f>IF(B420="","",VLOOKUP(B420,学連登録!$C$2:$G$3000,4,FALSE))</f>
        <v/>
      </c>
      <c r="F420" s="376" t="str">
        <f>IF(B420="","",VLOOKUP(B420,学連登録!$C$2:$I$3000,7,FALSE))</f>
        <v/>
      </c>
      <c r="G420" s="154"/>
      <c r="H420" s="915"/>
      <c r="I420" s="916"/>
      <c r="J420" s="155"/>
      <c r="K420" s="887"/>
      <c r="L420" s="888"/>
      <c r="M420" s="155"/>
      <c r="N420" s="881"/>
      <c r="O420" s="882"/>
      <c r="P420" s="154"/>
      <c r="Q420" s="887"/>
      <c r="R420" s="888"/>
      <c r="S420" s="154"/>
      <c r="T420" s="887"/>
      <c r="U420" s="888"/>
      <c r="V420" s="101" t="str">
        <f>IF(B420="","",VLOOKUP(B420,学連登録!$C$2:$H$3000,6,FALSE))</f>
        <v/>
      </c>
      <c r="W420" s="370"/>
      <c r="X420" s="152"/>
      <c r="Y420" s="116" t="str">
        <f t="shared" si="635"/>
        <v/>
      </c>
      <c r="Z420" s="97" t="str">
        <f>IF(G420="","",VLOOKUP(G420,種目名!$O$5:$T$104,3,0))</f>
        <v/>
      </c>
      <c r="AA420" s="98" t="str">
        <f>IF(J420="","",VLOOKUP(J420,種目名!$O$5:$T$104,3,0))</f>
        <v/>
      </c>
      <c r="AB420" s="117" t="str">
        <f>IF(M420="","",VLOOKUP(M420,種目名!$O$5:$T$104,3,0))</f>
        <v/>
      </c>
      <c r="AC420" s="117" t="str">
        <f>IF(P420="","",VLOOKUP(AF420,種目名!$O$5:$T$104,3,0))</f>
        <v/>
      </c>
      <c r="AD420" s="118" t="str">
        <f>IF(S420="","",VLOOKUP(AI420,種目名!$O$5:$T$104,3,0))</f>
        <v/>
      </c>
      <c r="AE420" s="115">
        <f t="shared" si="636"/>
        <v>0</v>
      </c>
      <c r="AF420" s="152" t="str">
        <f t="shared" si="637"/>
        <v/>
      </c>
      <c r="AG420" s="152" t="str">
        <f t="shared" si="638"/>
        <v/>
      </c>
      <c r="AH420" s="115">
        <f t="shared" si="639"/>
        <v>0</v>
      </c>
      <c r="AI420" s="152" t="str">
        <f t="shared" si="640"/>
        <v/>
      </c>
      <c r="AJ420" s="152" t="str">
        <f t="shared" si="641"/>
        <v/>
      </c>
      <c r="AK420" s="383"/>
      <c r="AL420" s="166">
        <f t="shared" si="558"/>
        <v>0</v>
      </c>
      <c r="AM420" s="392">
        <f t="shared" si="559"/>
        <v>0</v>
      </c>
      <c r="AN420" s="392">
        <f>COUNTIF($B$12:B420,B420)</f>
        <v>0</v>
      </c>
      <c r="AO420" s="392"/>
      <c r="AP420" s="392" t="str">
        <f t="shared" si="560"/>
        <v/>
      </c>
      <c r="AQ420" s="392" t="str">
        <f t="shared" si="561"/>
        <v/>
      </c>
      <c r="AR420" s="392" t="str">
        <f t="shared" si="562"/>
        <v/>
      </c>
      <c r="AS420" s="392" t="str">
        <f t="shared" si="563"/>
        <v/>
      </c>
      <c r="AT420" s="392">
        <f t="shared" si="564"/>
        <v>0</v>
      </c>
      <c r="AU420" s="392" t="str">
        <f t="shared" si="565"/>
        <v/>
      </c>
      <c r="AV420" s="392" t="str">
        <f t="shared" si="566"/>
        <v/>
      </c>
      <c r="AW420" s="392" t="str">
        <f t="shared" si="567"/>
        <v/>
      </c>
      <c r="AX420" s="392" t="str">
        <f t="shared" si="568"/>
        <v/>
      </c>
      <c r="AY420" s="392" t="str">
        <f t="shared" si="569"/>
        <v/>
      </c>
      <c r="AZ420" s="392" t="str">
        <f t="shared" si="570"/>
        <v/>
      </c>
      <c r="BA420" s="392" t="str">
        <f t="shared" si="571"/>
        <v/>
      </c>
      <c r="BB420" s="392" t="str">
        <f t="shared" si="572"/>
        <v/>
      </c>
      <c r="BC420" s="392" t="str">
        <f t="shared" si="573"/>
        <v/>
      </c>
      <c r="BD420" s="396" t="str">
        <f t="shared" si="574"/>
        <v/>
      </c>
      <c r="BE420" s="386">
        <f t="shared" si="575"/>
        <v>0</v>
      </c>
      <c r="BF420" s="152"/>
      <c r="BG420" s="392">
        <f t="shared" si="576"/>
        <v>0</v>
      </c>
      <c r="BH420" s="392">
        <f t="shared" si="577"/>
        <v>0</v>
      </c>
      <c r="BI420" s="405">
        <f t="shared" si="578"/>
        <v>0</v>
      </c>
      <c r="BJ420" s="406">
        <f t="shared" si="554"/>
        <v>0</v>
      </c>
      <c r="BK420" s="391" t="str">
        <f t="shared" si="555"/>
        <v>0</v>
      </c>
      <c r="BL420" s="391" t="str">
        <f t="shared" si="556"/>
        <v>0</v>
      </c>
      <c r="BM420" s="405">
        <f t="shared" si="579"/>
        <v>0</v>
      </c>
      <c r="BN420" s="405" t="str">
        <f t="shared" si="580"/>
        <v>0m0</v>
      </c>
      <c r="BO420" s="392">
        <f t="shared" si="581"/>
        <v>0</v>
      </c>
      <c r="BP420" s="392">
        <f t="shared" si="582"/>
        <v>0</v>
      </c>
      <c r="BQ420" s="405">
        <f t="shared" si="583"/>
        <v>0</v>
      </c>
      <c r="BR420" s="406">
        <f t="shared" si="584"/>
        <v>0</v>
      </c>
      <c r="BS420" s="391" t="str">
        <f t="shared" si="585"/>
        <v>0</v>
      </c>
      <c r="BT420" s="391" t="str">
        <f t="shared" si="586"/>
        <v>0</v>
      </c>
      <c r="BU420" s="405">
        <f t="shared" si="587"/>
        <v>0</v>
      </c>
      <c r="BV420" s="405" t="str">
        <f t="shared" si="588"/>
        <v>0m0</v>
      </c>
      <c r="BW420" s="392">
        <f t="shared" si="589"/>
        <v>0</v>
      </c>
      <c r="BX420" s="392">
        <f t="shared" si="590"/>
        <v>0</v>
      </c>
      <c r="BY420" s="405">
        <f t="shared" si="591"/>
        <v>0</v>
      </c>
      <c r="BZ420" s="406">
        <f t="shared" si="592"/>
        <v>0</v>
      </c>
      <c r="CA420" s="391" t="str">
        <f t="shared" si="593"/>
        <v>0</v>
      </c>
      <c r="CB420" s="391" t="str">
        <f t="shared" si="594"/>
        <v>0</v>
      </c>
      <c r="CC420" s="405">
        <f t="shared" si="595"/>
        <v>0</v>
      </c>
      <c r="CD420" s="405" t="str">
        <f t="shared" si="596"/>
        <v>0m0</v>
      </c>
      <c r="CE420" s="392">
        <f t="shared" si="597"/>
        <v>0</v>
      </c>
      <c r="CF420" s="392">
        <f t="shared" si="598"/>
        <v>0</v>
      </c>
      <c r="CG420" s="405">
        <f t="shared" si="599"/>
        <v>0</v>
      </c>
      <c r="CH420" s="406">
        <f t="shared" si="600"/>
        <v>0</v>
      </c>
      <c r="CI420" s="391" t="str">
        <f t="shared" si="601"/>
        <v>0</v>
      </c>
      <c r="CJ420" s="391" t="str">
        <f t="shared" si="602"/>
        <v>0</v>
      </c>
      <c r="CK420" s="405">
        <f t="shared" si="603"/>
        <v>0</v>
      </c>
      <c r="CL420" s="405" t="str">
        <f t="shared" si="604"/>
        <v>0m0</v>
      </c>
      <c r="CM420" s="392">
        <f t="shared" si="605"/>
        <v>0</v>
      </c>
      <c r="CN420" s="392">
        <f t="shared" si="606"/>
        <v>0</v>
      </c>
      <c r="CO420" s="405">
        <f t="shared" si="607"/>
        <v>0</v>
      </c>
      <c r="CP420" s="406">
        <f t="shared" si="608"/>
        <v>0</v>
      </c>
      <c r="CQ420" s="391" t="str">
        <f t="shared" si="609"/>
        <v>0</v>
      </c>
      <c r="CR420" s="391" t="str">
        <f t="shared" si="610"/>
        <v>0</v>
      </c>
      <c r="CS420" s="405">
        <f t="shared" si="611"/>
        <v>0</v>
      </c>
      <c r="CT420" s="405" t="str">
        <f t="shared" si="612"/>
        <v>0m0</v>
      </c>
      <c r="CU420" s="405">
        <f t="shared" si="613"/>
        <v>0</v>
      </c>
      <c r="CV420" s="405">
        <f t="shared" si="614"/>
        <v>0</v>
      </c>
      <c r="CW420" s="405">
        <f t="shared" si="615"/>
        <v>0</v>
      </c>
      <c r="CX420" s="405">
        <f t="shared" si="616"/>
        <v>0</v>
      </c>
      <c r="CY420" s="405">
        <f t="shared" si="617"/>
        <v>0</v>
      </c>
      <c r="CZ420" s="405" t="str">
        <f t="shared" si="618"/>
        <v/>
      </c>
      <c r="DA420" s="405" t="str">
        <f t="shared" si="619"/>
        <v/>
      </c>
      <c r="DB420" s="405" t="str">
        <f t="shared" si="620"/>
        <v/>
      </c>
      <c r="DC420" s="405" t="str">
        <f t="shared" si="621"/>
        <v/>
      </c>
      <c r="DD420" s="405" t="str">
        <f t="shared" si="622"/>
        <v/>
      </c>
      <c r="DE420" s="405"/>
      <c r="DG420" s="405" t="str">
        <f t="shared" si="623"/>
        <v/>
      </c>
      <c r="DH420" s="405" t="str">
        <f t="shared" si="624"/>
        <v/>
      </c>
      <c r="DI420" s="405">
        <f t="shared" si="625"/>
        <v>0</v>
      </c>
      <c r="DJ420" s="405" t="str">
        <f t="shared" si="626"/>
        <v/>
      </c>
      <c r="DK420" s="405" t="str">
        <f t="shared" si="627"/>
        <v/>
      </c>
      <c r="DL420" s="405" t="str">
        <f t="shared" si="628"/>
        <v/>
      </c>
      <c r="DM420" s="405" t="str">
        <f t="shared" si="629"/>
        <v/>
      </c>
      <c r="DN420" s="405" t="str">
        <f t="shared" si="630"/>
        <v/>
      </c>
      <c r="DO420" s="405" t="str">
        <f t="shared" si="631"/>
        <v/>
      </c>
      <c r="DS420" s="386">
        <f t="shared" si="634"/>
        <v>0</v>
      </c>
      <c r="DT420" s="386">
        <f t="shared" si="632"/>
        <v>0</v>
      </c>
      <c r="DU420" s="404">
        <f t="shared" si="633"/>
        <v>0</v>
      </c>
    </row>
    <row r="421" spans="1:125" s="404" customFormat="1" ht="18" hidden="1" customHeight="1">
      <c r="A421" s="140" t="str">
        <f t="shared" si="557"/>
        <v/>
      </c>
      <c r="B421" s="153"/>
      <c r="C421" s="31" t="str">
        <f>IF(B421="","",VLOOKUP(B421,学連登録!$C$2:$G$3000,2,FALSE))</f>
        <v/>
      </c>
      <c r="D421" s="32" t="str">
        <f>IF(B421="","",VLOOKUP(B421,学連登録!$C$2:$G$3000,3,FALSE))</f>
        <v/>
      </c>
      <c r="E421" s="33" t="str">
        <f>IF(B421="","",VLOOKUP(B421,学連登録!$C$2:$G$3000,4,FALSE))</f>
        <v/>
      </c>
      <c r="F421" s="376" t="str">
        <f>IF(B421="","",VLOOKUP(B421,学連登録!$C$2:$I$3000,7,FALSE))</f>
        <v/>
      </c>
      <c r="G421" s="154"/>
      <c r="H421" s="915"/>
      <c r="I421" s="916"/>
      <c r="J421" s="155"/>
      <c r="K421" s="887"/>
      <c r="L421" s="888"/>
      <c r="M421" s="155"/>
      <c r="N421" s="881"/>
      <c r="O421" s="882"/>
      <c r="P421" s="154"/>
      <c r="Q421" s="887"/>
      <c r="R421" s="888"/>
      <c r="S421" s="154"/>
      <c r="T421" s="887"/>
      <c r="U421" s="888"/>
      <c r="V421" s="101" t="str">
        <f>IF(B421="","",VLOOKUP(B421,学連登録!$C$2:$H$3000,6,FALSE))</f>
        <v/>
      </c>
      <c r="W421" s="370"/>
      <c r="X421" s="152"/>
      <c r="Y421" s="116" t="str">
        <f t="shared" si="635"/>
        <v/>
      </c>
      <c r="Z421" s="97" t="str">
        <f>IF(G421="","",VLOOKUP(G421,種目名!$O$5:$T$104,3,0))</f>
        <v/>
      </c>
      <c r="AA421" s="98" t="str">
        <f>IF(J421="","",VLOOKUP(J421,種目名!$O$5:$T$104,3,0))</f>
        <v/>
      </c>
      <c r="AB421" s="117" t="str">
        <f>IF(M421="","",VLOOKUP(M421,種目名!$O$5:$T$104,3,0))</f>
        <v/>
      </c>
      <c r="AC421" s="117" t="str">
        <f>IF(P421="","",VLOOKUP(AF421,種目名!$O$5:$T$104,3,0))</f>
        <v/>
      </c>
      <c r="AD421" s="118" t="str">
        <f>IF(S421="","",VLOOKUP(AI421,種目名!$O$5:$T$104,3,0))</f>
        <v/>
      </c>
      <c r="AE421" s="115">
        <f t="shared" si="636"/>
        <v>0</v>
      </c>
      <c r="AF421" s="152" t="str">
        <f t="shared" si="637"/>
        <v/>
      </c>
      <c r="AG421" s="152" t="str">
        <f t="shared" si="638"/>
        <v/>
      </c>
      <c r="AH421" s="115">
        <f t="shared" si="639"/>
        <v>0</v>
      </c>
      <c r="AI421" s="152" t="str">
        <f t="shared" si="640"/>
        <v/>
      </c>
      <c r="AJ421" s="152" t="str">
        <f t="shared" si="641"/>
        <v/>
      </c>
      <c r="AK421" s="383"/>
      <c r="AL421" s="166">
        <f t="shared" si="558"/>
        <v>0</v>
      </c>
      <c r="AM421" s="392">
        <f t="shared" si="559"/>
        <v>0</v>
      </c>
      <c r="AN421" s="392">
        <f>COUNTIF($B$12:B421,B421)</f>
        <v>0</v>
      </c>
      <c r="AO421" s="392"/>
      <c r="AP421" s="392" t="str">
        <f t="shared" si="560"/>
        <v/>
      </c>
      <c r="AQ421" s="392" t="str">
        <f t="shared" si="561"/>
        <v/>
      </c>
      <c r="AR421" s="392" t="str">
        <f t="shared" si="562"/>
        <v/>
      </c>
      <c r="AS421" s="392" t="str">
        <f t="shared" si="563"/>
        <v/>
      </c>
      <c r="AT421" s="392">
        <f t="shared" si="564"/>
        <v>0</v>
      </c>
      <c r="AU421" s="392" t="str">
        <f t="shared" si="565"/>
        <v/>
      </c>
      <c r="AV421" s="392" t="str">
        <f t="shared" si="566"/>
        <v/>
      </c>
      <c r="AW421" s="392" t="str">
        <f t="shared" si="567"/>
        <v/>
      </c>
      <c r="AX421" s="392" t="str">
        <f t="shared" si="568"/>
        <v/>
      </c>
      <c r="AY421" s="392" t="str">
        <f t="shared" si="569"/>
        <v/>
      </c>
      <c r="AZ421" s="392" t="str">
        <f t="shared" si="570"/>
        <v/>
      </c>
      <c r="BA421" s="392" t="str">
        <f t="shared" si="571"/>
        <v/>
      </c>
      <c r="BB421" s="392" t="str">
        <f t="shared" si="572"/>
        <v/>
      </c>
      <c r="BC421" s="392" t="str">
        <f t="shared" si="573"/>
        <v/>
      </c>
      <c r="BD421" s="396" t="str">
        <f t="shared" si="574"/>
        <v/>
      </c>
      <c r="BE421" s="386">
        <f t="shared" si="575"/>
        <v>0</v>
      </c>
      <c r="BF421" s="152"/>
      <c r="BG421" s="392">
        <f t="shared" si="576"/>
        <v>0</v>
      </c>
      <c r="BH421" s="392">
        <f t="shared" si="577"/>
        <v>0</v>
      </c>
      <c r="BI421" s="405">
        <f t="shared" si="578"/>
        <v>0</v>
      </c>
      <c r="BJ421" s="406">
        <f t="shared" si="554"/>
        <v>0</v>
      </c>
      <c r="BK421" s="391" t="str">
        <f t="shared" si="555"/>
        <v>0</v>
      </c>
      <c r="BL421" s="391" t="str">
        <f t="shared" si="556"/>
        <v>0</v>
      </c>
      <c r="BM421" s="405">
        <f t="shared" si="579"/>
        <v>0</v>
      </c>
      <c r="BN421" s="405" t="str">
        <f t="shared" si="580"/>
        <v>0m0</v>
      </c>
      <c r="BO421" s="392">
        <f t="shared" si="581"/>
        <v>0</v>
      </c>
      <c r="BP421" s="392">
        <f t="shared" si="582"/>
        <v>0</v>
      </c>
      <c r="BQ421" s="405">
        <f t="shared" si="583"/>
        <v>0</v>
      </c>
      <c r="BR421" s="406">
        <f t="shared" si="584"/>
        <v>0</v>
      </c>
      <c r="BS421" s="391" t="str">
        <f t="shared" si="585"/>
        <v>0</v>
      </c>
      <c r="BT421" s="391" t="str">
        <f t="shared" si="586"/>
        <v>0</v>
      </c>
      <c r="BU421" s="405">
        <f t="shared" si="587"/>
        <v>0</v>
      </c>
      <c r="BV421" s="405" t="str">
        <f t="shared" si="588"/>
        <v>0m0</v>
      </c>
      <c r="BW421" s="392">
        <f t="shared" si="589"/>
        <v>0</v>
      </c>
      <c r="BX421" s="392">
        <f t="shared" si="590"/>
        <v>0</v>
      </c>
      <c r="BY421" s="405">
        <f t="shared" si="591"/>
        <v>0</v>
      </c>
      <c r="BZ421" s="406">
        <f t="shared" si="592"/>
        <v>0</v>
      </c>
      <c r="CA421" s="391" t="str">
        <f t="shared" si="593"/>
        <v>0</v>
      </c>
      <c r="CB421" s="391" t="str">
        <f t="shared" si="594"/>
        <v>0</v>
      </c>
      <c r="CC421" s="405">
        <f t="shared" si="595"/>
        <v>0</v>
      </c>
      <c r="CD421" s="405" t="str">
        <f t="shared" si="596"/>
        <v>0m0</v>
      </c>
      <c r="CE421" s="392">
        <f t="shared" si="597"/>
        <v>0</v>
      </c>
      <c r="CF421" s="392">
        <f t="shared" si="598"/>
        <v>0</v>
      </c>
      <c r="CG421" s="405">
        <f t="shared" si="599"/>
        <v>0</v>
      </c>
      <c r="CH421" s="406">
        <f t="shared" si="600"/>
        <v>0</v>
      </c>
      <c r="CI421" s="391" t="str">
        <f t="shared" si="601"/>
        <v>0</v>
      </c>
      <c r="CJ421" s="391" t="str">
        <f t="shared" si="602"/>
        <v>0</v>
      </c>
      <c r="CK421" s="405">
        <f t="shared" si="603"/>
        <v>0</v>
      </c>
      <c r="CL421" s="405" t="str">
        <f t="shared" si="604"/>
        <v>0m0</v>
      </c>
      <c r="CM421" s="392">
        <f t="shared" si="605"/>
        <v>0</v>
      </c>
      <c r="CN421" s="392">
        <f t="shared" si="606"/>
        <v>0</v>
      </c>
      <c r="CO421" s="405">
        <f t="shared" si="607"/>
        <v>0</v>
      </c>
      <c r="CP421" s="406">
        <f t="shared" si="608"/>
        <v>0</v>
      </c>
      <c r="CQ421" s="391" t="str">
        <f t="shared" si="609"/>
        <v>0</v>
      </c>
      <c r="CR421" s="391" t="str">
        <f t="shared" si="610"/>
        <v>0</v>
      </c>
      <c r="CS421" s="405">
        <f t="shared" si="611"/>
        <v>0</v>
      </c>
      <c r="CT421" s="405" t="str">
        <f t="shared" si="612"/>
        <v>0m0</v>
      </c>
      <c r="CU421" s="405">
        <f t="shared" si="613"/>
        <v>0</v>
      </c>
      <c r="CV421" s="405">
        <f t="shared" si="614"/>
        <v>0</v>
      </c>
      <c r="CW421" s="405">
        <f t="shared" si="615"/>
        <v>0</v>
      </c>
      <c r="CX421" s="405">
        <f t="shared" si="616"/>
        <v>0</v>
      </c>
      <c r="CY421" s="405">
        <f t="shared" si="617"/>
        <v>0</v>
      </c>
      <c r="CZ421" s="405" t="str">
        <f t="shared" si="618"/>
        <v/>
      </c>
      <c r="DA421" s="405" t="str">
        <f t="shared" si="619"/>
        <v/>
      </c>
      <c r="DB421" s="405" t="str">
        <f t="shared" si="620"/>
        <v/>
      </c>
      <c r="DC421" s="405" t="str">
        <f t="shared" si="621"/>
        <v/>
      </c>
      <c r="DD421" s="405" t="str">
        <f t="shared" si="622"/>
        <v/>
      </c>
      <c r="DE421" s="405"/>
      <c r="DG421" s="405" t="str">
        <f t="shared" si="623"/>
        <v/>
      </c>
      <c r="DH421" s="405" t="str">
        <f t="shared" si="624"/>
        <v/>
      </c>
      <c r="DI421" s="405">
        <f t="shared" si="625"/>
        <v>0</v>
      </c>
      <c r="DJ421" s="405" t="str">
        <f t="shared" si="626"/>
        <v/>
      </c>
      <c r="DK421" s="405" t="str">
        <f t="shared" si="627"/>
        <v/>
      </c>
      <c r="DL421" s="405" t="str">
        <f t="shared" si="628"/>
        <v/>
      </c>
      <c r="DM421" s="405" t="str">
        <f t="shared" si="629"/>
        <v/>
      </c>
      <c r="DN421" s="405" t="str">
        <f t="shared" si="630"/>
        <v/>
      </c>
      <c r="DO421" s="405" t="str">
        <f t="shared" si="631"/>
        <v/>
      </c>
      <c r="DS421" s="386">
        <f t="shared" si="634"/>
        <v>0</v>
      </c>
      <c r="DT421" s="386">
        <f t="shared" si="632"/>
        <v>0</v>
      </c>
      <c r="DU421" s="404">
        <f t="shared" si="633"/>
        <v>0</v>
      </c>
    </row>
    <row r="422" spans="1:125" s="404" customFormat="1" ht="18" hidden="1" customHeight="1">
      <c r="A422" s="140" t="str">
        <f t="shared" si="557"/>
        <v/>
      </c>
      <c r="B422" s="153"/>
      <c r="C422" s="31" t="str">
        <f>IF(B422="","",VLOOKUP(B422,学連登録!$C$2:$G$3000,2,FALSE))</f>
        <v/>
      </c>
      <c r="D422" s="32" t="str">
        <f>IF(B422="","",VLOOKUP(B422,学連登録!$C$2:$G$3000,3,FALSE))</f>
        <v/>
      </c>
      <c r="E422" s="33" t="str">
        <f>IF(B422="","",VLOOKUP(B422,学連登録!$C$2:$G$3000,4,FALSE))</f>
        <v/>
      </c>
      <c r="F422" s="376" t="str">
        <f>IF(B422="","",VLOOKUP(B422,学連登録!$C$2:$I$3000,7,FALSE))</f>
        <v/>
      </c>
      <c r="G422" s="154"/>
      <c r="H422" s="915"/>
      <c r="I422" s="916"/>
      <c r="J422" s="155"/>
      <c r="K422" s="887"/>
      <c r="L422" s="888"/>
      <c r="M422" s="155"/>
      <c r="N422" s="881"/>
      <c r="O422" s="882"/>
      <c r="P422" s="154"/>
      <c r="Q422" s="887"/>
      <c r="R422" s="888"/>
      <c r="S422" s="154"/>
      <c r="T422" s="887"/>
      <c r="U422" s="888"/>
      <c r="V422" s="101" t="str">
        <f>IF(B422="","",VLOOKUP(B422,学連登録!$C$2:$H$3000,6,FALSE))</f>
        <v/>
      </c>
      <c r="W422" s="370"/>
      <c r="X422" s="152"/>
      <c r="Y422" s="116" t="str">
        <f t="shared" si="635"/>
        <v/>
      </c>
      <c r="Z422" s="97" t="str">
        <f>IF(G422="","",VLOOKUP(G422,種目名!$O$5:$T$104,3,0))</f>
        <v/>
      </c>
      <c r="AA422" s="98" t="str">
        <f>IF(J422="","",VLOOKUP(J422,種目名!$O$5:$T$104,3,0))</f>
        <v/>
      </c>
      <c r="AB422" s="117" t="str">
        <f>IF(M422="","",VLOOKUP(M422,種目名!$O$5:$T$104,3,0))</f>
        <v/>
      </c>
      <c r="AC422" s="117" t="str">
        <f>IF(P422="","",VLOOKUP(AF422,種目名!$O$5:$T$104,3,0))</f>
        <v/>
      </c>
      <c r="AD422" s="118" t="str">
        <f>IF(S422="","",VLOOKUP(AI422,種目名!$O$5:$T$104,3,0))</f>
        <v/>
      </c>
      <c r="AE422" s="115">
        <f t="shared" si="636"/>
        <v>0</v>
      </c>
      <c r="AF422" s="152" t="str">
        <f t="shared" si="637"/>
        <v/>
      </c>
      <c r="AG422" s="152" t="str">
        <f t="shared" si="638"/>
        <v/>
      </c>
      <c r="AH422" s="115">
        <f t="shared" si="639"/>
        <v>0</v>
      </c>
      <c r="AI422" s="152" t="str">
        <f t="shared" si="640"/>
        <v/>
      </c>
      <c r="AJ422" s="152" t="str">
        <f t="shared" si="641"/>
        <v/>
      </c>
      <c r="AK422" s="383"/>
      <c r="AL422" s="166">
        <f t="shared" si="558"/>
        <v>0</v>
      </c>
      <c r="AM422" s="392">
        <f t="shared" si="559"/>
        <v>0</v>
      </c>
      <c r="AN422" s="392">
        <f>COUNTIF($B$12:B422,B422)</f>
        <v>0</v>
      </c>
      <c r="AO422" s="392"/>
      <c r="AP422" s="392" t="str">
        <f t="shared" si="560"/>
        <v/>
      </c>
      <c r="AQ422" s="392" t="str">
        <f t="shared" si="561"/>
        <v/>
      </c>
      <c r="AR422" s="392" t="str">
        <f t="shared" si="562"/>
        <v/>
      </c>
      <c r="AS422" s="392" t="str">
        <f t="shared" si="563"/>
        <v/>
      </c>
      <c r="AT422" s="392">
        <f t="shared" si="564"/>
        <v>0</v>
      </c>
      <c r="AU422" s="392" t="str">
        <f t="shared" si="565"/>
        <v/>
      </c>
      <c r="AV422" s="392" t="str">
        <f t="shared" si="566"/>
        <v/>
      </c>
      <c r="AW422" s="392" t="str">
        <f t="shared" si="567"/>
        <v/>
      </c>
      <c r="AX422" s="392" t="str">
        <f t="shared" si="568"/>
        <v/>
      </c>
      <c r="AY422" s="392" t="str">
        <f t="shared" si="569"/>
        <v/>
      </c>
      <c r="AZ422" s="392" t="str">
        <f t="shared" si="570"/>
        <v/>
      </c>
      <c r="BA422" s="392" t="str">
        <f t="shared" si="571"/>
        <v/>
      </c>
      <c r="BB422" s="392" t="str">
        <f t="shared" si="572"/>
        <v/>
      </c>
      <c r="BC422" s="392" t="str">
        <f t="shared" si="573"/>
        <v/>
      </c>
      <c r="BD422" s="396" t="str">
        <f t="shared" si="574"/>
        <v/>
      </c>
      <c r="BE422" s="386">
        <f t="shared" si="575"/>
        <v>0</v>
      </c>
      <c r="BF422" s="152"/>
      <c r="BG422" s="392">
        <f t="shared" si="576"/>
        <v>0</v>
      </c>
      <c r="BH422" s="392">
        <f t="shared" si="577"/>
        <v>0</v>
      </c>
      <c r="BI422" s="405">
        <f t="shared" si="578"/>
        <v>0</v>
      </c>
      <c r="BJ422" s="406">
        <f t="shared" si="554"/>
        <v>0</v>
      </c>
      <c r="BK422" s="391" t="str">
        <f t="shared" si="555"/>
        <v>0</v>
      </c>
      <c r="BL422" s="391" t="str">
        <f t="shared" si="556"/>
        <v>0</v>
      </c>
      <c r="BM422" s="405">
        <f t="shared" si="579"/>
        <v>0</v>
      </c>
      <c r="BN422" s="405" t="str">
        <f t="shared" si="580"/>
        <v>0m0</v>
      </c>
      <c r="BO422" s="392">
        <f t="shared" si="581"/>
        <v>0</v>
      </c>
      <c r="BP422" s="392">
        <f t="shared" si="582"/>
        <v>0</v>
      </c>
      <c r="BQ422" s="405">
        <f t="shared" si="583"/>
        <v>0</v>
      </c>
      <c r="BR422" s="406">
        <f t="shared" si="584"/>
        <v>0</v>
      </c>
      <c r="BS422" s="391" t="str">
        <f t="shared" si="585"/>
        <v>0</v>
      </c>
      <c r="BT422" s="391" t="str">
        <f t="shared" si="586"/>
        <v>0</v>
      </c>
      <c r="BU422" s="405">
        <f t="shared" si="587"/>
        <v>0</v>
      </c>
      <c r="BV422" s="405" t="str">
        <f t="shared" si="588"/>
        <v>0m0</v>
      </c>
      <c r="BW422" s="392">
        <f t="shared" si="589"/>
        <v>0</v>
      </c>
      <c r="BX422" s="392">
        <f t="shared" si="590"/>
        <v>0</v>
      </c>
      <c r="BY422" s="405">
        <f t="shared" si="591"/>
        <v>0</v>
      </c>
      <c r="BZ422" s="406">
        <f t="shared" si="592"/>
        <v>0</v>
      </c>
      <c r="CA422" s="391" t="str">
        <f t="shared" si="593"/>
        <v>0</v>
      </c>
      <c r="CB422" s="391" t="str">
        <f t="shared" si="594"/>
        <v>0</v>
      </c>
      <c r="CC422" s="405">
        <f t="shared" si="595"/>
        <v>0</v>
      </c>
      <c r="CD422" s="405" t="str">
        <f t="shared" si="596"/>
        <v>0m0</v>
      </c>
      <c r="CE422" s="392">
        <f t="shared" si="597"/>
        <v>0</v>
      </c>
      <c r="CF422" s="392">
        <f t="shared" si="598"/>
        <v>0</v>
      </c>
      <c r="CG422" s="405">
        <f t="shared" si="599"/>
        <v>0</v>
      </c>
      <c r="CH422" s="406">
        <f t="shared" si="600"/>
        <v>0</v>
      </c>
      <c r="CI422" s="391" t="str">
        <f t="shared" si="601"/>
        <v>0</v>
      </c>
      <c r="CJ422" s="391" t="str">
        <f t="shared" si="602"/>
        <v>0</v>
      </c>
      <c r="CK422" s="405">
        <f t="shared" si="603"/>
        <v>0</v>
      </c>
      <c r="CL422" s="405" t="str">
        <f t="shared" si="604"/>
        <v>0m0</v>
      </c>
      <c r="CM422" s="392">
        <f t="shared" si="605"/>
        <v>0</v>
      </c>
      <c r="CN422" s="392">
        <f t="shared" si="606"/>
        <v>0</v>
      </c>
      <c r="CO422" s="405">
        <f t="shared" si="607"/>
        <v>0</v>
      </c>
      <c r="CP422" s="406">
        <f t="shared" si="608"/>
        <v>0</v>
      </c>
      <c r="CQ422" s="391" t="str">
        <f t="shared" si="609"/>
        <v>0</v>
      </c>
      <c r="CR422" s="391" t="str">
        <f t="shared" si="610"/>
        <v>0</v>
      </c>
      <c r="CS422" s="405">
        <f t="shared" si="611"/>
        <v>0</v>
      </c>
      <c r="CT422" s="405" t="str">
        <f t="shared" si="612"/>
        <v>0m0</v>
      </c>
      <c r="CU422" s="405">
        <f t="shared" si="613"/>
        <v>0</v>
      </c>
      <c r="CV422" s="405">
        <f t="shared" si="614"/>
        <v>0</v>
      </c>
      <c r="CW422" s="405">
        <f t="shared" si="615"/>
        <v>0</v>
      </c>
      <c r="CX422" s="405">
        <f t="shared" si="616"/>
        <v>0</v>
      </c>
      <c r="CY422" s="405">
        <f t="shared" si="617"/>
        <v>0</v>
      </c>
      <c r="CZ422" s="405" t="str">
        <f t="shared" si="618"/>
        <v/>
      </c>
      <c r="DA422" s="405" t="str">
        <f t="shared" si="619"/>
        <v/>
      </c>
      <c r="DB422" s="405" t="str">
        <f t="shared" si="620"/>
        <v/>
      </c>
      <c r="DC422" s="405" t="str">
        <f t="shared" si="621"/>
        <v/>
      </c>
      <c r="DD422" s="405" t="str">
        <f t="shared" si="622"/>
        <v/>
      </c>
      <c r="DE422" s="405"/>
      <c r="DG422" s="405" t="str">
        <f t="shared" si="623"/>
        <v/>
      </c>
      <c r="DH422" s="405" t="str">
        <f t="shared" si="624"/>
        <v/>
      </c>
      <c r="DI422" s="405">
        <f t="shared" si="625"/>
        <v>0</v>
      </c>
      <c r="DJ422" s="405" t="str">
        <f t="shared" si="626"/>
        <v/>
      </c>
      <c r="DK422" s="405" t="str">
        <f t="shared" si="627"/>
        <v/>
      </c>
      <c r="DL422" s="405" t="str">
        <f t="shared" si="628"/>
        <v/>
      </c>
      <c r="DM422" s="405" t="str">
        <f t="shared" si="629"/>
        <v/>
      </c>
      <c r="DN422" s="405" t="str">
        <f t="shared" si="630"/>
        <v/>
      </c>
      <c r="DO422" s="405" t="str">
        <f t="shared" si="631"/>
        <v/>
      </c>
      <c r="DS422" s="386">
        <f t="shared" si="634"/>
        <v>0</v>
      </c>
      <c r="DT422" s="386">
        <f t="shared" si="632"/>
        <v>0</v>
      </c>
      <c r="DU422" s="404">
        <f t="shared" si="633"/>
        <v>0</v>
      </c>
    </row>
    <row r="423" spans="1:125" s="404" customFormat="1" ht="18" hidden="1" customHeight="1">
      <c r="A423" s="140" t="str">
        <f t="shared" si="557"/>
        <v/>
      </c>
      <c r="B423" s="153"/>
      <c r="C423" s="31" t="str">
        <f>IF(B423="","",VLOOKUP(B423,学連登録!$C$2:$G$3000,2,FALSE))</f>
        <v/>
      </c>
      <c r="D423" s="32" t="str">
        <f>IF(B423="","",VLOOKUP(B423,学連登録!$C$2:$G$3000,3,FALSE))</f>
        <v/>
      </c>
      <c r="E423" s="33" t="str">
        <f>IF(B423="","",VLOOKUP(B423,学連登録!$C$2:$G$3000,4,FALSE))</f>
        <v/>
      </c>
      <c r="F423" s="376" t="str">
        <f>IF(B423="","",VLOOKUP(B423,学連登録!$C$2:$I$3000,7,FALSE))</f>
        <v/>
      </c>
      <c r="G423" s="154"/>
      <c r="H423" s="915"/>
      <c r="I423" s="916"/>
      <c r="J423" s="155"/>
      <c r="K423" s="887"/>
      <c r="L423" s="888"/>
      <c r="M423" s="155"/>
      <c r="N423" s="881"/>
      <c r="O423" s="882"/>
      <c r="P423" s="154"/>
      <c r="Q423" s="887"/>
      <c r="R423" s="888"/>
      <c r="S423" s="154"/>
      <c r="T423" s="887"/>
      <c r="U423" s="888"/>
      <c r="V423" s="101" t="str">
        <f>IF(B423="","",VLOOKUP(B423,学連登録!$C$2:$H$3000,6,FALSE))</f>
        <v/>
      </c>
      <c r="W423" s="370"/>
      <c r="X423" s="152"/>
      <c r="Y423" s="116" t="str">
        <f t="shared" si="635"/>
        <v/>
      </c>
      <c r="Z423" s="97" t="str">
        <f>IF(G423="","",VLOOKUP(G423,種目名!$O$5:$T$104,3,0))</f>
        <v/>
      </c>
      <c r="AA423" s="98" t="str">
        <f>IF(J423="","",VLOOKUP(J423,種目名!$O$5:$T$104,3,0))</f>
        <v/>
      </c>
      <c r="AB423" s="117" t="str">
        <f>IF(M423="","",VLOOKUP(M423,種目名!$O$5:$T$104,3,0))</f>
        <v/>
      </c>
      <c r="AC423" s="117" t="str">
        <f>IF(P423="","",VLOOKUP(AF423,種目名!$O$5:$T$104,3,0))</f>
        <v/>
      </c>
      <c r="AD423" s="118" t="str">
        <f>IF(S423="","",VLOOKUP(AI423,種目名!$O$5:$T$104,3,0))</f>
        <v/>
      </c>
      <c r="AE423" s="115">
        <f t="shared" si="636"/>
        <v>0</v>
      </c>
      <c r="AF423" s="152" t="str">
        <f t="shared" si="637"/>
        <v/>
      </c>
      <c r="AG423" s="152" t="str">
        <f t="shared" si="638"/>
        <v/>
      </c>
      <c r="AH423" s="115">
        <f t="shared" si="639"/>
        <v>0</v>
      </c>
      <c r="AI423" s="152" t="str">
        <f t="shared" si="640"/>
        <v/>
      </c>
      <c r="AJ423" s="152" t="str">
        <f t="shared" si="641"/>
        <v/>
      </c>
      <c r="AK423" s="383"/>
      <c r="AL423" s="166">
        <f t="shared" si="558"/>
        <v>0</v>
      </c>
      <c r="AM423" s="392">
        <f t="shared" si="559"/>
        <v>0</v>
      </c>
      <c r="AN423" s="392">
        <f>COUNTIF($B$12:B423,B423)</f>
        <v>0</v>
      </c>
      <c r="AO423" s="392"/>
      <c r="AP423" s="392" t="str">
        <f t="shared" si="560"/>
        <v/>
      </c>
      <c r="AQ423" s="392" t="str">
        <f t="shared" si="561"/>
        <v/>
      </c>
      <c r="AR423" s="392" t="str">
        <f t="shared" si="562"/>
        <v/>
      </c>
      <c r="AS423" s="392" t="str">
        <f t="shared" si="563"/>
        <v/>
      </c>
      <c r="AT423" s="392">
        <f t="shared" si="564"/>
        <v>0</v>
      </c>
      <c r="AU423" s="392" t="str">
        <f t="shared" si="565"/>
        <v/>
      </c>
      <c r="AV423" s="392" t="str">
        <f t="shared" si="566"/>
        <v/>
      </c>
      <c r="AW423" s="392" t="str">
        <f t="shared" si="567"/>
        <v/>
      </c>
      <c r="AX423" s="392" t="str">
        <f t="shared" si="568"/>
        <v/>
      </c>
      <c r="AY423" s="392" t="str">
        <f t="shared" si="569"/>
        <v/>
      </c>
      <c r="AZ423" s="392" t="str">
        <f t="shared" si="570"/>
        <v/>
      </c>
      <c r="BA423" s="392" t="str">
        <f t="shared" si="571"/>
        <v/>
      </c>
      <c r="BB423" s="392" t="str">
        <f t="shared" si="572"/>
        <v/>
      </c>
      <c r="BC423" s="392" t="str">
        <f t="shared" si="573"/>
        <v/>
      </c>
      <c r="BD423" s="396" t="str">
        <f t="shared" si="574"/>
        <v/>
      </c>
      <c r="BE423" s="386">
        <f t="shared" si="575"/>
        <v>0</v>
      </c>
      <c r="BF423" s="152"/>
      <c r="BG423" s="392">
        <f t="shared" si="576"/>
        <v>0</v>
      </c>
      <c r="BH423" s="392">
        <f t="shared" si="577"/>
        <v>0</v>
      </c>
      <c r="BI423" s="405">
        <f t="shared" si="578"/>
        <v>0</v>
      </c>
      <c r="BJ423" s="406">
        <f t="shared" si="554"/>
        <v>0</v>
      </c>
      <c r="BK423" s="391" t="str">
        <f t="shared" si="555"/>
        <v>0</v>
      </c>
      <c r="BL423" s="391" t="str">
        <f t="shared" si="556"/>
        <v>0</v>
      </c>
      <c r="BM423" s="405">
        <f t="shared" si="579"/>
        <v>0</v>
      </c>
      <c r="BN423" s="405" t="str">
        <f t="shared" si="580"/>
        <v>0m0</v>
      </c>
      <c r="BO423" s="392">
        <f t="shared" si="581"/>
        <v>0</v>
      </c>
      <c r="BP423" s="392">
        <f t="shared" si="582"/>
        <v>0</v>
      </c>
      <c r="BQ423" s="405">
        <f t="shared" si="583"/>
        <v>0</v>
      </c>
      <c r="BR423" s="406">
        <f t="shared" si="584"/>
        <v>0</v>
      </c>
      <c r="BS423" s="391" t="str">
        <f t="shared" si="585"/>
        <v>0</v>
      </c>
      <c r="BT423" s="391" t="str">
        <f t="shared" si="586"/>
        <v>0</v>
      </c>
      <c r="BU423" s="405">
        <f t="shared" si="587"/>
        <v>0</v>
      </c>
      <c r="BV423" s="405" t="str">
        <f t="shared" si="588"/>
        <v>0m0</v>
      </c>
      <c r="BW423" s="392">
        <f t="shared" si="589"/>
        <v>0</v>
      </c>
      <c r="BX423" s="392">
        <f t="shared" si="590"/>
        <v>0</v>
      </c>
      <c r="BY423" s="405">
        <f t="shared" si="591"/>
        <v>0</v>
      </c>
      <c r="BZ423" s="406">
        <f t="shared" si="592"/>
        <v>0</v>
      </c>
      <c r="CA423" s="391" t="str">
        <f t="shared" si="593"/>
        <v>0</v>
      </c>
      <c r="CB423" s="391" t="str">
        <f t="shared" si="594"/>
        <v>0</v>
      </c>
      <c r="CC423" s="405">
        <f t="shared" si="595"/>
        <v>0</v>
      </c>
      <c r="CD423" s="405" t="str">
        <f t="shared" si="596"/>
        <v>0m0</v>
      </c>
      <c r="CE423" s="392">
        <f t="shared" si="597"/>
        <v>0</v>
      </c>
      <c r="CF423" s="392">
        <f t="shared" si="598"/>
        <v>0</v>
      </c>
      <c r="CG423" s="405">
        <f t="shared" si="599"/>
        <v>0</v>
      </c>
      <c r="CH423" s="406">
        <f t="shared" si="600"/>
        <v>0</v>
      </c>
      <c r="CI423" s="391" t="str">
        <f t="shared" si="601"/>
        <v>0</v>
      </c>
      <c r="CJ423" s="391" t="str">
        <f t="shared" si="602"/>
        <v>0</v>
      </c>
      <c r="CK423" s="405">
        <f t="shared" si="603"/>
        <v>0</v>
      </c>
      <c r="CL423" s="405" t="str">
        <f t="shared" si="604"/>
        <v>0m0</v>
      </c>
      <c r="CM423" s="392">
        <f t="shared" si="605"/>
        <v>0</v>
      </c>
      <c r="CN423" s="392">
        <f t="shared" si="606"/>
        <v>0</v>
      </c>
      <c r="CO423" s="405">
        <f t="shared" si="607"/>
        <v>0</v>
      </c>
      <c r="CP423" s="406">
        <f t="shared" si="608"/>
        <v>0</v>
      </c>
      <c r="CQ423" s="391" t="str">
        <f t="shared" si="609"/>
        <v>0</v>
      </c>
      <c r="CR423" s="391" t="str">
        <f t="shared" si="610"/>
        <v>0</v>
      </c>
      <c r="CS423" s="405">
        <f t="shared" si="611"/>
        <v>0</v>
      </c>
      <c r="CT423" s="405" t="str">
        <f t="shared" si="612"/>
        <v>0m0</v>
      </c>
      <c r="CU423" s="405">
        <f t="shared" si="613"/>
        <v>0</v>
      </c>
      <c r="CV423" s="405">
        <f t="shared" si="614"/>
        <v>0</v>
      </c>
      <c r="CW423" s="405">
        <f t="shared" si="615"/>
        <v>0</v>
      </c>
      <c r="CX423" s="405">
        <f t="shared" si="616"/>
        <v>0</v>
      </c>
      <c r="CY423" s="405">
        <f t="shared" si="617"/>
        <v>0</v>
      </c>
      <c r="CZ423" s="405" t="str">
        <f t="shared" si="618"/>
        <v/>
      </c>
      <c r="DA423" s="405" t="str">
        <f t="shared" si="619"/>
        <v/>
      </c>
      <c r="DB423" s="405" t="str">
        <f t="shared" si="620"/>
        <v/>
      </c>
      <c r="DC423" s="405" t="str">
        <f t="shared" si="621"/>
        <v/>
      </c>
      <c r="DD423" s="405" t="str">
        <f t="shared" si="622"/>
        <v/>
      </c>
      <c r="DE423" s="405"/>
      <c r="DG423" s="405" t="str">
        <f t="shared" si="623"/>
        <v/>
      </c>
      <c r="DH423" s="405" t="str">
        <f t="shared" si="624"/>
        <v/>
      </c>
      <c r="DI423" s="405">
        <f t="shared" si="625"/>
        <v>0</v>
      </c>
      <c r="DJ423" s="405" t="str">
        <f t="shared" si="626"/>
        <v/>
      </c>
      <c r="DK423" s="405" t="str">
        <f t="shared" si="627"/>
        <v/>
      </c>
      <c r="DL423" s="405" t="str">
        <f t="shared" si="628"/>
        <v/>
      </c>
      <c r="DM423" s="405" t="str">
        <f t="shared" si="629"/>
        <v/>
      </c>
      <c r="DN423" s="405" t="str">
        <f t="shared" si="630"/>
        <v/>
      </c>
      <c r="DO423" s="405" t="str">
        <f t="shared" si="631"/>
        <v/>
      </c>
      <c r="DS423" s="386">
        <f t="shared" si="634"/>
        <v>0</v>
      </c>
      <c r="DT423" s="386">
        <f t="shared" si="632"/>
        <v>0</v>
      </c>
      <c r="DU423" s="404">
        <f t="shared" si="633"/>
        <v>0</v>
      </c>
    </row>
    <row r="424" spans="1:125" s="404" customFormat="1" ht="18" hidden="1" customHeight="1">
      <c r="A424" s="140" t="str">
        <f t="shared" si="557"/>
        <v/>
      </c>
      <c r="B424" s="153"/>
      <c r="C424" s="31" t="str">
        <f>IF(B424="","",VLOOKUP(B424,学連登録!$C$2:$G$3000,2,FALSE))</f>
        <v/>
      </c>
      <c r="D424" s="32" t="str">
        <f>IF(B424="","",VLOOKUP(B424,学連登録!$C$2:$G$3000,3,FALSE))</f>
        <v/>
      </c>
      <c r="E424" s="33" t="str">
        <f>IF(B424="","",VLOOKUP(B424,学連登録!$C$2:$G$3000,4,FALSE))</f>
        <v/>
      </c>
      <c r="F424" s="376" t="str">
        <f>IF(B424="","",VLOOKUP(B424,学連登録!$C$2:$I$3000,7,FALSE))</f>
        <v/>
      </c>
      <c r="G424" s="154"/>
      <c r="H424" s="915"/>
      <c r="I424" s="916"/>
      <c r="J424" s="155"/>
      <c r="K424" s="887"/>
      <c r="L424" s="888"/>
      <c r="M424" s="155"/>
      <c r="N424" s="881"/>
      <c r="O424" s="882"/>
      <c r="P424" s="154"/>
      <c r="Q424" s="887"/>
      <c r="R424" s="888"/>
      <c r="S424" s="154"/>
      <c r="T424" s="887"/>
      <c r="U424" s="888"/>
      <c r="V424" s="101" t="str">
        <f>IF(B424="","",VLOOKUP(B424,学連登録!$C$2:$H$3000,6,FALSE))</f>
        <v/>
      </c>
      <c r="W424" s="370"/>
      <c r="X424" s="152"/>
      <c r="Y424" s="116" t="str">
        <f t="shared" si="635"/>
        <v/>
      </c>
      <c r="Z424" s="97" t="str">
        <f>IF(G424="","",VLOOKUP(G424,種目名!$O$5:$T$104,3,0))</f>
        <v/>
      </c>
      <c r="AA424" s="98" t="str">
        <f>IF(J424="","",VLOOKUP(J424,種目名!$O$5:$T$104,3,0))</f>
        <v/>
      </c>
      <c r="AB424" s="117" t="str">
        <f>IF(M424="","",VLOOKUP(M424,種目名!$O$5:$T$104,3,0))</f>
        <v/>
      </c>
      <c r="AC424" s="117" t="str">
        <f>IF(P424="","",VLOOKUP(AF424,種目名!$O$5:$T$104,3,0))</f>
        <v/>
      </c>
      <c r="AD424" s="118" t="str">
        <f>IF(S424="","",VLOOKUP(AI424,種目名!$O$5:$T$104,3,0))</f>
        <v/>
      </c>
      <c r="AE424" s="115">
        <f t="shared" si="636"/>
        <v>0</v>
      </c>
      <c r="AF424" s="152" t="str">
        <f t="shared" si="637"/>
        <v/>
      </c>
      <c r="AG424" s="152" t="str">
        <f t="shared" si="638"/>
        <v/>
      </c>
      <c r="AH424" s="115">
        <f t="shared" si="639"/>
        <v>0</v>
      </c>
      <c r="AI424" s="152" t="str">
        <f t="shared" si="640"/>
        <v/>
      </c>
      <c r="AJ424" s="152" t="str">
        <f t="shared" si="641"/>
        <v/>
      </c>
      <c r="AK424" s="383"/>
      <c r="AL424" s="166">
        <f t="shared" si="558"/>
        <v>0</v>
      </c>
      <c r="AM424" s="392">
        <f t="shared" si="559"/>
        <v>0</v>
      </c>
      <c r="AN424" s="392">
        <f>COUNTIF($B$12:B424,B424)</f>
        <v>0</v>
      </c>
      <c r="AO424" s="392"/>
      <c r="AP424" s="392" t="str">
        <f t="shared" si="560"/>
        <v/>
      </c>
      <c r="AQ424" s="392" t="str">
        <f t="shared" si="561"/>
        <v/>
      </c>
      <c r="AR424" s="392" t="str">
        <f t="shared" si="562"/>
        <v/>
      </c>
      <c r="AS424" s="392" t="str">
        <f t="shared" si="563"/>
        <v/>
      </c>
      <c r="AT424" s="392">
        <f t="shared" si="564"/>
        <v>0</v>
      </c>
      <c r="AU424" s="392" t="str">
        <f t="shared" si="565"/>
        <v/>
      </c>
      <c r="AV424" s="392" t="str">
        <f t="shared" si="566"/>
        <v/>
      </c>
      <c r="AW424" s="392" t="str">
        <f t="shared" si="567"/>
        <v/>
      </c>
      <c r="AX424" s="392" t="str">
        <f t="shared" si="568"/>
        <v/>
      </c>
      <c r="AY424" s="392" t="str">
        <f t="shared" si="569"/>
        <v/>
      </c>
      <c r="AZ424" s="392" t="str">
        <f t="shared" si="570"/>
        <v/>
      </c>
      <c r="BA424" s="392" t="str">
        <f t="shared" si="571"/>
        <v/>
      </c>
      <c r="BB424" s="392" t="str">
        <f t="shared" si="572"/>
        <v/>
      </c>
      <c r="BC424" s="392" t="str">
        <f t="shared" si="573"/>
        <v/>
      </c>
      <c r="BD424" s="396" t="str">
        <f t="shared" si="574"/>
        <v/>
      </c>
      <c r="BE424" s="386">
        <f t="shared" si="575"/>
        <v>0</v>
      </c>
      <c r="BF424" s="152"/>
      <c r="BG424" s="392">
        <f t="shared" si="576"/>
        <v>0</v>
      </c>
      <c r="BH424" s="392">
        <f t="shared" si="577"/>
        <v>0</v>
      </c>
      <c r="BI424" s="405">
        <f t="shared" si="578"/>
        <v>0</v>
      </c>
      <c r="BJ424" s="406">
        <f t="shared" si="554"/>
        <v>0</v>
      </c>
      <c r="BK424" s="391" t="str">
        <f t="shared" si="555"/>
        <v>0</v>
      </c>
      <c r="BL424" s="391" t="str">
        <f t="shared" si="556"/>
        <v>0</v>
      </c>
      <c r="BM424" s="405">
        <f t="shared" si="579"/>
        <v>0</v>
      </c>
      <c r="BN424" s="405" t="str">
        <f t="shared" si="580"/>
        <v>0m0</v>
      </c>
      <c r="BO424" s="392">
        <f t="shared" si="581"/>
        <v>0</v>
      </c>
      <c r="BP424" s="392">
        <f t="shared" si="582"/>
        <v>0</v>
      </c>
      <c r="BQ424" s="405">
        <f t="shared" si="583"/>
        <v>0</v>
      </c>
      <c r="BR424" s="406">
        <f t="shared" si="584"/>
        <v>0</v>
      </c>
      <c r="BS424" s="391" t="str">
        <f t="shared" si="585"/>
        <v>0</v>
      </c>
      <c r="BT424" s="391" t="str">
        <f t="shared" si="586"/>
        <v>0</v>
      </c>
      <c r="BU424" s="405">
        <f t="shared" si="587"/>
        <v>0</v>
      </c>
      <c r="BV424" s="405" t="str">
        <f t="shared" si="588"/>
        <v>0m0</v>
      </c>
      <c r="BW424" s="392">
        <f t="shared" si="589"/>
        <v>0</v>
      </c>
      <c r="BX424" s="392">
        <f t="shared" si="590"/>
        <v>0</v>
      </c>
      <c r="BY424" s="405">
        <f t="shared" si="591"/>
        <v>0</v>
      </c>
      <c r="BZ424" s="406">
        <f t="shared" si="592"/>
        <v>0</v>
      </c>
      <c r="CA424" s="391" t="str">
        <f t="shared" si="593"/>
        <v>0</v>
      </c>
      <c r="CB424" s="391" t="str">
        <f t="shared" si="594"/>
        <v>0</v>
      </c>
      <c r="CC424" s="405">
        <f t="shared" si="595"/>
        <v>0</v>
      </c>
      <c r="CD424" s="405" t="str">
        <f t="shared" si="596"/>
        <v>0m0</v>
      </c>
      <c r="CE424" s="392">
        <f t="shared" si="597"/>
        <v>0</v>
      </c>
      <c r="CF424" s="392">
        <f t="shared" si="598"/>
        <v>0</v>
      </c>
      <c r="CG424" s="405">
        <f t="shared" si="599"/>
        <v>0</v>
      </c>
      <c r="CH424" s="406">
        <f t="shared" si="600"/>
        <v>0</v>
      </c>
      <c r="CI424" s="391" t="str">
        <f t="shared" si="601"/>
        <v>0</v>
      </c>
      <c r="CJ424" s="391" t="str">
        <f t="shared" si="602"/>
        <v>0</v>
      </c>
      <c r="CK424" s="405">
        <f t="shared" si="603"/>
        <v>0</v>
      </c>
      <c r="CL424" s="405" t="str">
        <f t="shared" si="604"/>
        <v>0m0</v>
      </c>
      <c r="CM424" s="392">
        <f t="shared" si="605"/>
        <v>0</v>
      </c>
      <c r="CN424" s="392">
        <f t="shared" si="606"/>
        <v>0</v>
      </c>
      <c r="CO424" s="405">
        <f t="shared" si="607"/>
        <v>0</v>
      </c>
      <c r="CP424" s="406">
        <f t="shared" si="608"/>
        <v>0</v>
      </c>
      <c r="CQ424" s="391" t="str">
        <f t="shared" si="609"/>
        <v>0</v>
      </c>
      <c r="CR424" s="391" t="str">
        <f t="shared" si="610"/>
        <v>0</v>
      </c>
      <c r="CS424" s="405">
        <f t="shared" si="611"/>
        <v>0</v>
      </c>
      <c r="CT424" s="405" t="str">
        <f t="shared" si="612"/>
        <v>0m0</v>
      </c>
      <c r="CU424" s="405">
        <f t="shared" si="613"/>
        <v>0</v>
      </c>
      <c r="CV424" s="405">
        <f t="shared" si="614"/>
        <v>0</v>
      </c>
      <c r="CW424" s="405">
        <f t="shared" si="615"/>
        <v>0</v>
      </c>
      <c r="CX424" s="405">
        <f t="shared" si="616"/>
        <v>0</v>
      </c>
      <c r="CY424" s="405">
        <f t="shared" si="617"/>
        <v>0</v>
      </c>
      <c r="CZ424" s="405" t="str">
        <f t="shared" si="618"/>
        <v/>
      </c>
      <c r="DA424" s="405" t="str">
        <f t="shared" si="619"/>
        <v/>
      </c>
      <c r="DB424" s="405" t="str">
        <f t="shared" si="620"/>
        <v/>
      </c>
      <c r="DC424" s="405" t="str">
        <f t="shared" si="621"/>
        <v/>
      </c>
      <c r="DD424" s="405" t="str">
        <f t="shared" si="622"/>
        <v/>
      </c>
      <c r="DE424" s="405"/>
      <c r="DG424" s="405" t="str">
        <f t="shared" si="623"/>
        <v/>
      </c>
      <c r="DH424" s="405" t="str">
        <f t="shared" si="624"/>
        <v/>
      </c>
      <c r="DI424" s="405">
        <f t="shared" si="625"/>
        <v>0</v>
      </c>
      <c r="DJ424" s="405" t="str">
        <f t="shared" si="626"/>
        <v/>
      </c>
      <c r="DK424" s="405" t="str">
        <f t="shared" si="627"/>
        <v/>
      </c>
      <c r="DL424" s="405" t="str">
        <f t="shared" si="628"/>
        <v/>
      </c>
      <c r="DM424" s="405" t="str">
        <f t="shared" si="629"/>
        <v/>
      </c>
      <c r="DN424" s="405" t="str">
        <f t="shared" si="630"/>
        <v/>
      </c>
      <c r="DO424" s="405" t="str">
        <f t="shared" si="631"/>
        <v/>
      </c>
      <c r="DS424" s="386">
        <f t="shared" si="634"/>
        <v>0</v>
      </c>
      <c r="DT424" s="386">
        <f t="shared" si="632"/>
        <v>0</v>
      </c>
      <c r="DU424" s="404">
        <f t="shared" si="633"/>
        <v>0</v>
      </c>
    </row>
    <row r="425" spans="1:125" s="404" customFormat="1" ht="18" hidden="1" customHeight="1">
      <c r="A425" s="140" t="str">
        <f t="shared" si="557"/>
        <v/>
      </c>
      <c r="B425" s="153"/>
      <c r="C425" s="31" t="str">
        <f>IF(B425="","",VLOOKUP(B425,学連登録!$C$2:$G$3000,2,FALSE))</f>
        <v/>
      </c>
      <c r="D425" s="32" t="str">
        <f>IF(B425="","",VLOOKUP(B425,学連登録!$C$2:$G$3000,3,FALSE))</f>
        <v/>
      </c>
      <c r="E425" s="33" t="str">
        <f>IF(B425="","",VLOOKUP(B425,学連登録!$C$2:$G$3000,4,FALSE))</f>
        <v/>
      </c>
      <c r="F425" s="376" t="str">
        <f>IF(B425="","",VLOOKUP(B425,学連登録!$C$2:$I$3000,7,FALSE))</f>
        <v/>
      </c>
      <c r="G425" s="154"/>
      <c r="H425" s="915"/>
      <c r="I425" s="916"/>
      <c r="J425" s="155"/>
      <c r="K425" s="887"/>
      <c r="L425" s="888"/>
      <c r="M425" s="155"/>
      <c r="N425" s="881"/>
      <c r="O425" s="882"/>
      <c r="P425" s="154"/>
      <c r="Q425" s="887"/>
      <c r="R425" s="888"/>
      <c r="S425" s="154"/>
      <c r="T425" s="887"/>
      <c r="U425" s="888"/>
      <c r="V425" s="101" t="str">
        <f>IF(B425="","",VLOOKUP(B425,学連登録!$C$2:$H$3000,6,FALSE))</f>
        <v/>
      </c>
      <c r="W425" s="370"/>
      <c r="X425" s="152"/>
      <c r="Y425" s="116" t="str">
        <f t="shared" si="635"/>
        <v/>
      </c>
      <c r="Z425" s="97" t="str">
        <f>IF(G425="","",VLOOKUP(G425,種目名!$O$5:$T$104,3,0))</f>
        <v/>
      </c>
      <c r="AA425" s="98" t="str">
        <f>IF(J425="","",VLOOKUP(J425,種目名!$O$5:$T$104,3,0))</f>
        <v/>
      </c>
      <c r="AB425" s="117" t="str">
        <f>IF(M425="","",VLOOKUP(M425,種目名!$O$5:$T$104,3,0))</f>
        <v/>
      </c>
      <c r="AC425" s="117" t="str">
        <f>IF(P425="","",VLOOKUP(AF425,種目名!$O$5:$T$104,3,0))</f>
        <v/>
      </c>
      <c r="AD425" s="118" t="str">
        <f>IF(S425="","",VLOOKUP(AI425,種目名!$O$5:$T$104,3,0))</f>
        <v/>
      </c>
      <c r="AE425" s="115">
        <f t="shared" si="636"/>
        <v>0</v>
      </c>
      <c r="AF425" s="152" t="str">
        <f t="shared" si="637"/>
        <v/>
      </c>
      <c r="AG425" s="152" t="str">
        <f t="shared" si="638"/>
        <v/>
      </c>
      <c r="AH425" s="115">
        <f t="shared" si="639"/>
        <v>0</v>
      </c>
      <c r="AI425" s="152" t="str">
        <f t="shared" si="640"/>
        <v/>
      </c>
      <c r="AJ425" s="152" t="str">
        <f t="shared" si="641"/>
        <v/>
      </c>
      <c r="AK425" s="383"/>
      <c r="AL425" s="166">
        <f t="shared" si="558"/>
        <v>0</v>
      </c>
      <c r="AM425" s="392">
        <f t="shared" si="559"/>
        <v>0</v>
      </c>
      <c r="AN425" s="392">
        <f>COUNTIF($B$12:B425,B425)</f>
        <v>0</v>
      </c>
      <c r="AO425" s="392"/>
      <c r="AP425" s="392" t="str">
        <f t="shared" si="560"/>
        <v/>
      </c>
      <c r="AQ425" s="392" t="str">
        <f t="shared" si="561"/>
        <v/>
      </c>
      <c r="AR425" s="392" t="str">
        <f t="shared" si="562"/>
        <v/>
      </c>
      <c r="AS425" s="392" t="str">
        <f t="shared" si="563"/>
        <v/>
      </c>
      <c r="AT425" s="392">
        <f t="shared" si="564"/>
        <v>0</v>
      </c>
      <c r="AU425" s="392" t="str">
        <f t="shared" si="565"/>
        <v/>
      </c>
      <c r="AV425" s="392" t="str">
        <f t="shared" si="566"/>
        <v/>
      </c>
      <c r="AW425" s="392" t="str">
        <f t="shared" si="567"/>
        <v/>
      </c>
      <c r="AX425" s="392" t="str">
        <f t="shared" si="568"/>
        <v/>
      </c>
      <c r="AY425" s="392" t="str">
        <f t="shared" si="569"/>
        <v/>
      </c>
      <c r="AZ425" s="392" t="str">
        <f t="shared" si="570"/>
        <v/>
      </c>
      <c r="BA425" s="392" t="str">
        <f t="shared" si="571"/>
        <v/>
      </c>
      <c r="BB425" s="392" t="str">
        <f t="shared" si="572"/>
        <v/>
      </c>
      <c r="BC425" s="392" t="str">
        <f t="shared" si="573"/>
        <v/>
      </c>
      <c r="BD425" s="396" t="str">
        <f t="shared" si="574"/>
        <v/>
      </c>
      <c r="BE425" s="386">
        <f t="shared" si="575"/>
        <v>0</v>
      </c>
      <c r="BF425" s="152"/>
      <c r="BG425" s="392">
        <f t="shared" si="576"/>
        <v>0</v>
      </c>
      <c r="BH425" s="392">
        <f t="shared" si="577"/>
        <v>0</v>
      </c>
      <c r="BI425" s="405">
        <f t="shared" si="578"/>
        <v>0</v>
      </c>
      <c r="BJ425" s="406">
        <f t="shared" si="554"/>
        <v>0</v>
      </c>
      <c r="BK425" s="391" t="str">
        <f t="shared" si="555"/>
        <v>0</v>
      </c>
      <c r="BL425" s="391" t="str">
        <f t="shared" si="556"/>
        <v>0</v>
      </c>
      <c r="BM425" s="405">
        <f t="shared" si="579"/>
        <v>0</v>
      </c>
      <c r="BN425" s="405" t="str">
        <f t="shared" si="580"/>
        <v>0m0</v>
      </c>
      <c r="BO425" s="392">
        <f t="shared" si="581"/>
        <v>0</v>
      </c>
      <c r="BP425" s="392">
        <f t="shared" si="582"/>
        <v>0</v>
      </c>
      <c r="BQ425" s="405">
        <f t="shared" si="583"/>
        <v>0</v>
      </c>
      <c r="BR425" s="406">
        <f t="shared" si="584"/>
        <v>0</v>
      </c>
      <c r="BS425" s="391" t="str">
        <f t="shared" si="585"/>
        <v>0</v>
      </c>
      <c r="BT425" s="391" t="str">
        <f t="shared" si="586"/>
        <v>0</v>
      </c>
      <c r="BU425" s="405">
        <f t="shared" si="587"/>
        <v>0</v>
      </c>
      <c r="BV425" s="405" t="str">
        <f t="shared" si="588"/>
        <v>0m0</v>
      </c>
      <c r="BW425" s="392">
        <f t="shared" si="589"/>
        <v>0</v>
      </c>
      <c r="BX425" s="392">
        <f t="shared" si="590"/>
        <v>0</v>
      </c>
      <c r="BY425" s="405">
        <f t="shared" si="591"/>
        <v>0</v>
      </c>
      <c r="BZ425" s="406">
        <f t="shared" si="592"/>
        <v>0</v>
      </c>
      <c r="CA425" s="391" t="str">
        <f t="shared" si="593"/>
        <v>0</v>
      </c>
      <c r="CB425" s="391" t="str">
        <f t="shared" si="594"/>
        <v>0</v>
      </c>
      <c r="CC425" s="405">
        <f t="shared" si="595"/>
        <v>0</v>
      </c>
      <c r="CD425" s="405" t="str">
        <f t="shared" si="596"/>
        <v>0m0</v>
      </c>
      <c r="CE425" s="392">
        <f t="shared" si="597"/>
        <v>0</v>
      </c>
      <c r="CF425" s="392">
        <f t="shared" si="598"/>
        <v>0</v>
      </c>
      <c r="CG425" s="405">
        <f t="shared" si="599"/>
        <v>0</v>
      </c>
      <c r="CH425" s="406">
        <f t="shared" si="600"/>
        <v>0</v>
      </c>
      <c r="CI425" s="391" t="str">
        <f t="shared" si="601"/>
        <v>0</v>
      </c>
      <c r="CJ425" s="391" t="str">
        <f t="shared" si="602"/>
        <v>0</v>
      </c>
      <c r="CK425" s="405">
        <f t="shared" si="603"/>
        <v>0</v>
      </c>
      <c r="CL425" s="405" t="str">
        <f t="shared" si="604"/>
        <v>0m0</v>
      </c>
      <c r="CM425" s="392">
        <f t="shared" si="605"/>
        <v>0</v>
      </c>
      <c r="CN425" s="392">
        <f t="shared" si="606"/>
        <v>0</v>
      </c>
      <c r="CO425" s="405">
        <f t="shared" si="607"/>
        <v>0</v>
      </c>
      <c r="CP425" s="406">
        <f t="shared" si="608"/>
        <v>0</v>
      </c>
      <c r="CQ425" s="391" t="str">
        <f t="shared" si="609"/>
        <v>0</v>
      </c>
      <c r="CR425" s="391" t="str">
        <f t="shared" si="610"/>
        <v>0</v>
      </c>
      <c r="CS425" s="405">
        <f t="shared" si="611"/>
        <v>0</v>
      </c>
      <c r="CT425" s="405" t="str">
        <f t="shared" si="612"/>
        <v>0m0</v>
      </c>
      <c r="CU425" s="405">
        <f t="shared" si="613"/>
        <v>0</v>
      </c>
      <c r="CV425" s="405">
        <f t="shared" si="614"/>
        <v>0</v>
      </c>
      <c r="CW425" s="405">
        <f t="shared" si="615"/>
        <v>0</v>
      </c>
      <c r="CX425" s="405">
        <f t="shared" si="616"/>
        <v>0</v>
      </c>
      <c r="CY425" s="405">
        <f t="shared" si="617"/>
        <v>0</v>
      </c>
      <c r="CZ425" s="405" t="str">
        <f t="shared" si="618"/>
        <v/>
      </c>
      <c r="DA425" s="405" t="str">
        <f t="shared" si="619"/>
        <v/>
      </c>
      <c r="DB425" s="405" t="str">
        <f t="shared" si="620"/>
        <v/>
      </c>
      <c r="DC425" s="405" t="str">
        <f t="shared" si="621"/>
        <v/>
      </c>
      <c r="DD425" s="405" t="str">
        <f t="shared" si="622"/>
        <v/>
      </c>
      <c r="DE425" s="405"/>
      <c r="DG425" s="405" t="str">
        <f t="shared" si="623"/>
        <v/>
      </c>
      <c r="DH425" s="405" t="str">
        <f t="shared" si="624"/>
        <v/>
      </c>
      <c r="DI425" s="405">
        <f t="shared" si="625"/>
        <v>0</v>
      </c>
      <c r="DJ425" s="405" t="str">
        <f t="shared" si="626"/>
        <v/>
      </c>
      <c r="DK425" s="405" t="str">
        <f t="shared" si="627"/>
        <v/>
      </c>
      <c r="DL425" s="405" t="str">
        <f t="shared" si="628"/>
        <v/>
      </c>
      <c r="DM425" s="405" t="str">
        <f t="shared" si="629"/>
        <v/>
      </c>
      <c r="DN425" s="405" t="str">
        <f t="shared" si="630"/>
        <v/>
      </c>
      <c r="DO425" s="405" t="str">
        <f t="shared" si="631"/>
        <v/>
      </c>
      <c r="DS425" s="386">
        <f t="shared" si="634"/>
        <v>0</v>
      </c>
      <c r="DT425" s="386">
        <f t="shared" si="632"/>
        <v>0</v>
      </c>
      <c r="DU425" s="404">
        <f t="shared" si="633"/>
        <v>0</v>
      </c>
    </row>
    <row r="426" spans="1:125" s="404" customFormat="1" ht="18" hidden="1" customHeight="1">
      <c r="A426" s="140" t="str">
        <f t="shared" si="557"/>
        <v/>
      </c>
      <c r="B426" s="153"/>
      <c r="C426" s="31" t="str">
        <f>IF(B426="","",VLOOKUP(B426,学連登録!$C$2:$G$3000,2,FALSE))</f>
        <v/>
      </c>
      <c r="D426" s="32" t="str">
        <f>IF(B426="","",VLOOKUP(B426,学連登録!$C$2:$G$3000,3,FALSE))</f>
        <v/>
      </c>
      <c r="E426" s="33" t="str">
        <f>IF(B426="","",VLOOKUP(B426,学連登録!$C$2:$G$3000,4,FALSE))</f>
        <v/>
      </c>
      <c r="F426" s="376" t="str">
        <f>IF(B426="","",VLOOKUP(B426,学連登録!$C$2:$I$3000,7,FALSE))</f>
        <v/>
      </c>
      <c r="G426" s="154"/>
      <c r="H426" s="915"/>
      <c r="I426" s="916"/>
      <c r="J426" s="155"/>
      <c r="K426" s="887"/>
      <c r="L426" s="888"/>
      <c r="M426" s="155"/>
      <c r="N426" s="881"/>
      <c r="O426" s="882"/>
      <c r="P426" s="154"/>
      <c r="Q426" s="887"/>
      <c r="R426" s="888"/>
      <c r="S426" s="154"/>
      <c r="T426" s="887"/>
      <c r="U426" s="888"/>
      <c r="V426" s="101" t="str">
        <f>IF(B426="","",VLOOKUP(B426,学連登録!$C$2:$H$3000,6,FALSE))</f>
        <v/>
      </c>
      <c r="W426" s="370"/>
      <c r="X426" s="152"/>
      <c r="Y426" s="116" t="str">
        <f t="shared" si="635"/>
        <v/>
      </c>
      <c r="Z426" s="97" t="str">
        <f>IF(G426="","",VLOOKUP(G426,種目名!$O$5:$T$104,3,0))</f>
        <v/>
      </c>
      <c r="AA426" s="98" t="str">
        <f>IF(J426="","",VLOOKUP(J426,種目名!$O$5:$T$104,3,0))</f>
        <v/>
      </c>
      <c r="AB426" s="117" t="str">
        <f>IF(M426="","",VLOOKUP(M426,種目名!$O$5:$T$104,3,0))</f>
        <v/>
      </c>
      <c r="AC426" s="117" t="str">
        <f>IF(P426="","",VLOOKUP(AF426,種目名!$O$5:$T$104,3,0))</f>
        <v/>
      </c>
      <c r="AD426" s="118" t="str">
        <f>IF(S426="","",VLOOKUP(AI426,種目名!$O$5:$T$104,3,0))</f>
        <v/>
      </c>
      <c r="AE426" s="115">
        <f t="shared" si="636"/>
        <v>0</v>
      </c>
      <c r="AF426" s="152" t="str">
        <f t="shared" si="637"/>
        <v/>
      </c>
      <c r="AG426" s="152" t="str">
        <f t="shared" si="638"/>
        <v/>
      </c>
      <c r="AH426" s="115">
        <f t="shared" si="639"/>
        <v>0</v>
      </c>
      <c r="AI426" s="152" t="str">
        <f t="shared" si="640"/>
        <v/>
      </c>
      <c r="AJ426" s="152" t="str">
        <f t="shared" si="641"/>
        <v/>
      </c>
      <c r="AK426" s="383"/>
      <c r="AL426" s="166">
        <f t="shared" si="558"/>
        <v>0</v>
      </c>
      <c r="AM426" s="392">
        <f t="shared" si="559"/>
        <v>0</v>
      </c>
      <c r="AN426" s="392">
        <f>COUNTIF($B$12:B426,B426)</f>
        <v>0</v>
      </c>
      <c r="AO426" s="392"/>
      <c r="AP426" s="392" t="str">
        <f t="shared" si="560"/>
        <v/>
      </c>
      <c r="AQ426" s="392" t="str">
        <f t="shared" si="561"/>
        <v/>
      </c>
      <c r="AR426" s="392" t="str">
        <f t="shared" si="562"/>
        <v/>
      </c>
      <c r="AS426" s="392" t="str">
        <f t="shared" si="563"/>
        <v/>
      </c>
      <c r="AT426" s="392">
        <f t="shared" si="564"/>
        <v>0</v>
      </c>
      <c r="AU426" s="392" t="str">
        <f t="shared" si="565"/>
        <v/>
      </c>
      <c r="AV426" s="392" t="str">
        <f t="shared" si="566"/>
        <v/>
      </c>
      <c r="AW426" s="392" t="str">
        <f t="shared" si="567"/>
        <v/>
      </c>
      <c r="AX426" s="392" t="str">
        <f t="shared" si="568"/>
        <v/>
      </c>
      <c r="AY426" s="392" t="str">
        <f t="shared" si="569"/>
        <v/>
      </c>
      <c r="AZ426" s="392" t="str">
        <f t="shared" si="570"/>
        <v/>
      </c>
      <c r="BA426" s="392" t="str">
        <f t="shared" si="571"/>
        <v/>
      </c>
      <c r="BB426" s="392" t="str">
        <f t="shared" si="572"/>
        <v/>
      </c>
      <c r="BC426" s="392" t="str">
        <f t="shared" si="573"/>
        <v/>
      </c>
      <c r="BD426" s="396" t="str">
        <f t="shared" si="574"/>
        <v/>
      </c>
      <c r="BE426" s="386">
        <f t="shared" si="575"/>
        <v>0</v>
      </c>
      <c r="BF426" s="152"/>
      <c r="BG426" s="392">
        <f t="shared" si="576"/>
        <v>0</v>
      </c>
      <c r="BH426" s="392">
        <f t="shared" si="577"/>
        <v>0</v>
      </c>
      <c r="BI426" s="405">
        <f t="shared" si="578"/>
        <v>0</v>
      </c>
      <c r="BJ426" s="406">
        <f t="shared" si="554"/>
        <v>0</v>
      </c>
      <c r="BK426" s="391" t="str">
        <f t="shared" si="555"/>
        <v>0</v>
      </c>
      <c r="BL426" s="391" t="str">
        <f t="shared" si="556"/>
        <v>0</v>
      </c>
      <c r="BM426" s="405">
        <f t="shared" si="579"/>
        <v>0</v>
      </c>
      <c r="BN426" s="405" t="str">
        <f t="shared" si="580"/>
        <v>0m0</v>
      </c>
      <c r="BO426" s="392">
        <f t="shared" si="581"/>
        <v>0</v>
      </c>
      <c r="BP426" s="392">
        <f t="shared" si="582"/>
        <v>0</v>
      </c>
      <c r="BQ426" s="405">
        <f t="shared" si="583"/>
        <v>0</v>
      </c>
      <c r="BR426" s="406">
        <f t="shared" si="584"/>
        <v>0</v>
      </c>
      <c r="BS426" s="391" t="str">
        <f t="shared" si="585"/>
        <v>0</v>
      </c>
      <c r="BT426" s="391" t="str">
        <f t="shared" si="586"/>
        <v>0</v>
      </c>
      <c r="BU426" s="405">
        <f t="shared" si="587"/>
        <v>0</v>
      </c>
      <c r="BV426" s="405" t="str">
        <f t="shared" si="588"/>
        <v>0m0</v>
      </c>
      <c r="BW426" s="392">
        <f t="shared" si="589"/>
        <v>0</v>
      </c>
      <c r="BX426" s="392">
        <f t="shared" si="590"/>
        <v>0</v>
      </c>
      <c r="BY426" s="405">
        <f t="shared" si="591"/>
        <v>0</v>
      </c>
      <c r="BZ426" s="406">
        <f t="shared" si="592"/>
        <v>0</v>
      </c>
      <c r="CA426" s="391" t="str">
        <f t="shared" si="593"/>
        <v>0</v>
      </c>
      <c r="CB426" s="391" t="str">
        <f t="shared" si="594"/>
        <v>0</v>
      </c>
      <c r="CC426" s="405">
        <f t="shared" si="595"/>
        <v>0</v>
      </c>
      <c r="CD426" s="405" t="str">
        <f t="shared" si="596"/>
        <v>0m0</v>
      </c>
      <c r="CE426" s="392">
        <f t="shared" si="597"/>
        <v>0</v>
      </c>
      <c r="CF426" s="392">
        <f t="shared" si="598"/>
        <v>0</v>
      </c>
      <c r="CG426" s="405">
        <f t="shared" si="599"/>
        <v>0</v>
      </c>
      <c r="CH426" s="406">
        <f t="shared" si="600"/>
        <v>0</v>
      </c>
      <c r="CI426" s="391" t="str">
        <f t="shared" si="601"/>
        <v>0</v>
      </c>
      <c r="CJ426" s="391" t="str">
        <f t="shared" si="602"/>
        <v>0</v>
      </c>
      <c r="CK426" s="405">
        <f t="shared" si="603"/>
        <v>0</v>
      </c>
      <c r="CL426" s="405" t="str">
        <f t="shared" si="604"/>
        <v>0m0</v>
      </c>
      <c r="CM426" s="392">
        <f t="shared" si="605"/>
        <v>0</v>
      </c>
      <c r="CN426" s="392">
        <f t="shared" si="606"/>
        <v>0</v>
      </c>
      <c r="CO426" s="405">
        <f t="shared" si="607"/>
        <v>0</v>
      </c>
      <c r="CP426" s="406">
        <f t="shared" si="608"/>
        <v>0</v>
      </c>
      <c r="CQ426" s="391" t="str">
        <f t="shared" si="609"/>
        <v>0</v>
      </c>
      <c r="CR426" s="391" t="str">
        <f t="shared" si="610"/>
        <v>0</v>
      </c>
      <c r="CS426" s="405">
        <f t="shared" si="611"/>
        <v>0</v>
      </c>
      <c r="CT426" s="405" t="str">
        <f t="shared" si="612"/>
        <v>0m0</v>
      </c>
      <c r="CU426" s="405">
        <f t="shared" si="613"/>
        <v>0</v>
      </c>
      <c r="CV426" s="405">
        <f t="shared" si="614"/>
        <v>0</v>
      </c>
      <c r="CW426" s="405">
        <f t="shared" si="615"/>
        <v>0</v>
      </c>
      <c r="CX426" s="405">
        <f t="shared" si="616"/>
        <v>0</v>
      </c>
      <c r="CY426" s="405">
        <f t="shared" si="617"/>
        <v>0</v>
      </c>
      <c r="CZ426" s="405" t="str">
        <f t="shared" si="618"/>
        <v/>
      </c>
      <c r="DA426" s="405" t="str">
        <f t="shared" si="619"/>
        <v/>
      </c>
      <c r="DB426" s="405" t="str">
        <f t="shared" si="620"/>
        <v/>
      </c>
      <c r="DC426" s="405" t="str">
        <f t="shared" si="621"/>
        <v/>
      </c>
      <c r="DD426" s="405" t="str">
        <f t="shared" si="622"/>
        <v/>
      </c>
      <c r="DE426" s="405"/>
      <c r="DG426" s="405" t="str">
        <f t="shared" si="623"/>
        <v/>
      </c>
      <c r="DH426" s="405" t="str">
        <f t="shared" si="624"/>
        <v/>
      </c>
      <c r="DI426" s="405">
        <f t="shared" si="625"/>
        <v>0</v>
      </c>
      <c r="DJ426" s="405" t="str">
        <f t="shared" si="626"/>
        <v/>
      </c>
      <c r="DK426" s="405" t="str">
        <f t="shared" si="627"/>
        <v/>
      </c>
      <c r="DL426" s="405" t="str">
        <f t="shared" si="628"/>
        <v/>
      </c>
      <c r="DM426" s="405" t="str">
        <f t="shared" si="629"/>
        <v/>
      </c>
      <c r="DN426" s="405" t="str">
        <f t="shared" si="630"/>
        <v/>
      </c>
      <c r="DO426" s="405" t="str">
        <f t="shared" si="631"/>
        <v/>
      </c>
      <c r="DS426" s="386">
        <f t="shared" si="634"/>
        <v>0</v>
      </c>
      <c r="DT426" s="386">
        <f t="shared" si="632"/>
        <v>0</v>
      </c>
      <c r="DU426" s="404">
        <f t="shared" si="633"/>
        <v>0</v>
      </c>
    </row>
    <row r="427" spans="1:125" s="404" customFormat="1" ht="18" hidden="1" customHeight="1">
      <c r="A427" s="140" t="str">
        <f t="shared" si="557"/>
        <v/>
      </c>
      <c r="B427" s="153"/>
      <c r="C427" s="31" t="str">
        <f>IF(B427="","",VLOOKUP(B427,学連登録!$C$2:$G$3000,2,FALSE))</f>
        <v/>
      </c>
      <c r="D427" s="32" t="str">
        <f>IF(B427="","",VLOOKUP(B427,学連登録!$C$2:$G$3000,3,FALSE))</f>
        <v/>
      </c>
      <c r="E427" s="33" t="str">
        <f>IF(B427="","",VLOOKUP(B427,学連登録!$C$2:$G$3000,4,FALSE))</f>
        <v/>
      </c>
      <c r="F427" s="376" t="str">
        <f>IF(B427="","",VLOOKUP(B427,学連登録!$C$2:$I$3000,7,FALSE))</f>
        <v/>
      </c>
      <c r="G427" s="154"/>
      <c r="H427" s="915"/>
      <c r="I427" s="916"/>
      <c r="J427" s="155"/>
      <c r="K427" s="887"/>
      <c r="L427" s="888"/>
      <c r="M427" s="155"/>
      <c r="N427" s="881"/>
      <c r="O427" s="882"/>
      <c r="P427" s="154"/>
      <c r="Q427" s="887"/>
      <c r="R427" s="888"/>
      <c r="S427" s="154"/>
      <c r="T427" s="887"/>
      <c r="U427" s="888"/>
      <c r="V427" s="101" t="str">
        <f>IF(B427="","",VLOOKUP(B427,学連登録!$C$2:$H$3000,6,FALSE))</f>
        <v/>
      </c>
      <c r="W427" s="370"/>
      <c r="X427" s="152"/>
      <c r="Y427" s="116" t="str">
        <f t="shared" si="635"/>
        <v/>
      </c>
      <c r="Z427" s="97" t="str">
        <f>IF(G427="","",VLOOKUP(G427,種目名!$O$5:$T$104,3,0))</f>
        <v/>
      </c>
      <c r="AA427" s="98" t="str">
        <f>IF(J427="","",VLOOKUP(J427,種目名!$O$5:$T$104,3,0))</f>
        <v/>
      </c>
      <c r="AB427" s="117" t="str">
        <f>IF(M427="","",VLOOKUP(M427,種目名!$O$5:$T$104,3,0))</f>
        <v/>
      </c>
      <c r="AC427" s="117" t="str">
        <f>IF(P427="","",VLOOKUP(AF427,種目名!$O$5:$T$104,3,0))</f>
        <v/>
      </c>
      <c r="AD427" s="118" t="str">
        <f>IF(S427="","",VLOOKUP(AI427,種目名!$O$5:$T$104,3,0))</f>
        <v/>
      </c>
      <c r="AE427" s="115">
        <f t="shared" si="636"/>
        <v>0</v>
      </c>
      <c r="AF427" s="152" t="str">
        <f t="shared" si="637"/>
        <v/>
      </c>
      <c r="AG427" s="152" t="str">
        <f t="shared" si="638"/>
        <v/>
      </c>
      <c r="AH427" s="115">
        <f t="shared" si="639"/>
        <v>0</v>
      </c>
      <c r="AI427" s="152" t="str">
        <f t="shared" si="640"/>
        <v/>
      </c>
      <c r="AJ427" s="152" t="str">
        <f t="shared" si="641"/>
        <v/>
      </c>
      <c r="AK427" s="383"/>
      <c r="AL427" s="166">
        <f t="shared" si="558"/>
        <v>0</v>
      </c>
      <c r="AM427" s="392">
        <f t="shared" si="559"/>
        <v>0</v>
      </c>
      <c r="AN427" s="392">
        <f>COUNTIF($B$12:B427,B427)</f>
        <v>0</v>
      </c>
      <c r="AO427" s="392"/>
      <c r="AP427" s="392" t="str">
        <f t="shared" si="560"/>
        <v/>
      </c>
      <c r="AQ427" s="392" t="str">
        <f t="shared" si="561"/>
        <v/>
      </c>
      <c r="AR427" s="392" t="str">
        <f t="shared" si="562"/>
        <v/>
      </c>
      <c r="AS427" s="392" t="str">
        <f t="shared" si="563"/>
        <v/>
      </c>
      <c r="AT427" s="392">
        <f t="shared" si="564"/>
        <v>0</v>
      </c>
      <c r="AU427" s="392" t="str">
        <f t="shared" si="565"/>
        <v/>
      </c>
      <c r="AV427" s="392" t="str">
        <f t="shared" si="566"/>
        <v/>
      </c>
      <c r="AW427" s="392" t="str">
        <f t="shared" si="567"/>
        <v/>
      </c>
      <c r="AX427" s="392" t="str">
        <f t="shared" si="568"/>
        <v/>
      </c>
      <c r="AY427" s="392" t="str">
        <f t="shared" si="569"/>
        <v/>
      </c>
      <c r="AZ427" s="392" t="str">
        <f t="shared" si="570"/>
        <v/>
      </c>
      <c r="BA427" s="392" t="str">
        <f t="shared" si="571"/>
        <v/>
      </c>
      <c r="BB427" s="392" t="str">
        <f t="shared" si="572"/>
        <v/>
      </c>
      <c r="BC427" s="392" t="str">
        <f t="shared" si="573"/>
        <v/>
      </c>
      <c r="BD427" s="396" t="str">
        <f t="shared" si="574"/>
        <v/>
      </c>
      <c r="BE427" s="386">
        <f t="shared" si="575"/>
        <v>0</v>
      </c>
      <c r="BF427" s="152"/>
      <c r="BG427" s="392">
        <f t="shared" si="576"/>
        <v>0</v>
      </c>
      <c r="BH427" s="392">
        <f t="shared" si="577"/>
        <v>0</v>
      </c>
      <c r="BI427" s="405">
        <f t="shared" si="578"/>
        <v>0</v>
      </c>
      <c r="BJ427" s="406">
        <f t="shared" si="554"/>
        <v>0</v>
      </c>
      <c r="BK427" s="391" t="str">
        <f t="shared" si="555"/>
        <v>0</v>
      </c>
      <c r="BL427" s="391" t="str">
        <f t="shared" si="556"/>
        <v>0</v>
      </c>
      <c r="BM427" s="405">
        <f t="shared" si="579"/>
        <v>0</v>
      </c>
      <c r="BN427" s="405" t="str">
        <f t="shared" si="580"/>
        <v>0m0</v>
      </c>
      <c r="BO427" s="392">
        <f t="shared" si="581"/>
        <v>0</v>
      </c>
      <c r="BP427" s="392">
        <f t="shared" si="582"/>
        <v>0</v>
      </c>
      <c r="BQ427" s="405">
        <f t="shared" si="583"/>
        <v>0</v>
      </c>
      <c r="BR427" s="406">
        <f t="shared" si="584"/>
        <v>0</v>
      </c>
      <c r="BS427" s="391" t="str">
        <f t="shared" si="585"/>
        <v>0</v>
      </c>
      <c r="BT427" s="391" t="str">
        <f t="shared" si="586"/>
        <v>0</v>
      </c>
      <c r="BU427" s="405">
        <f t="shared" si="587"/>
        <v>0</v>
      </c>
      <c r="BV427" s="405" t="str">
        <f t="shared" si="588"/>
        <v>0m0</v>
      </c>
      <c r="BW427" s="392">
        <f t="shared" si="589"/>
        <v>0</v>
      </c>
      <c r="BX427" s="392">
        <f t="shared" si="590"/>
        <v>0</v>
      </c>
      <c r="BY427" s="405">
        <f t="shared" si="591"/>
        <v>0</v>
      </c>
      <c r="BZ427" s="406">
        <f t="shared" si="592"/>
        <v>0</v>
      </c>
      <c r="CA427" s="391" t="str">
        <f t="shared" si="593"/>
        <v>0</v>
      </c>
      <c r="CB427" s="391" t="str">
        <f t="shared" si="594"/>
        <v>0</v>
      </c>
      <c r="CC427" s="405">
        <f t="shared" si="595"/>
        <v>0</v>
      </c>
      <c r="CD427" s="405" t="str">
        <f t="shared" si="596"/>
        <v>0m0</v>
      </c>
      <c r="CE427" s="392">
        <f t="shared" si="597"/>
        <v>0</v>
      </c>
      <c r="CF427" s="392">
        <f t="shared" si="598"/>
        <v>0</v>
      </c>
      <c r="CG427" s="405">
        <f t="shared" si="599"/>
        <v>0</v>
      </c>
      <c r="CH427" s="406">
        <f t="shared" si="600"/>
        <v>0</v>
      </c>
      <c r="CI427" s="391" t="str">
        <f t="shared" si="601"/>
        <v>0</v>
      </c>
      <c r="CJ427" s="391" t="str">
        <f t="shared" si="602"/>
        <v>0</v>
      </c>
      <c r="CK427" s="405">
        <f t="shared" si="603"/>
        <v>0</v>
      </c>
      <c r="CL427" s="405" t="str">
        <f t="shared" si="604"/>
        <v>0m0</v>
      </c>
      <c r="CM427" s="392">
        <f t="shared" si="605"/>
        <v>0</v>
      </c>
      <c r="CN427" s="392">
        <f t="shared" si="606"/>
        <v>0</v>
      </c>
      <c r="CO427" s="405">
        <f t="shared" si="607"/>
        <v>0</v>
      </c>
      <c r="CP427" s="406">
        <f t="shared" si="608"/>
        <v>0</v>
      </c>
      <c r="CQ427" s="391" t="str">
        <f t="shared" si="609"/>
        <v>0</v>
      </c>
      <c r="CR427" s="391" t="str">
        <f t="shared" si="610"/>
        <v>0</v>
      </c>
      <c r="CS427" s="405">
        <f t="shared" si="611"/>
        <v>0</v>
      </c>
      <c r="CT427" s="405" t="str">
        <f t="shared" si="612"/>
        <v>0m0</v>
      </c>
      <c r="CU427" s="405">
        <f t="shared" si="613"/>
        <v>0</v>
      </c>
      <c r="CV427" s="405">
        <f t="shared" si="614"/>
        <v>0</v>
      </c>
      <c r="CW427" s="405">
        <f t="shared" si="615"/>
        <v>0</v>
      </c>
      <c r="CX427" s="405">
        <f t="shared" si="616"/>
        <v>0</v>
      </c>
      <c r="CY427" s="405">
        <f t="shared" si="617"/>
        <v>0</v>
      </c>
      <c r="CZ427" s="405" t="str">
        <f t="shared" si="618"/>
        <v/>
      </c>
      <c r="DA427" s="405" t="str">
        <f t="shared" si="619"/>
        <v/>
      </c>
      <c r="DB427" s="405" t="str">
        <f t="shared" si="620"/>
        <v/>
      </c>
      <c r="DC427" s="405" t="str">
        <f t="shared" si="621"/>
        <v/>
      </c>
      <c r="DD427" s="405" t="str">
        <f t="shared" si="622"/>
        <v/>
      </c>
      <c r="DE427" s="405"/>
      <c r="DG427" s="405" t="str">
        <f t="shared" si="623"/>
        <v/>
      </c>
      <c r="DH427" s="405" t="str">
        <f t="shared" si="624"/>
        <v/>
      </c>
      <c r="DI427" s="405">
        <f t="shared" si="625"/>
        <v>0</v>
      </c>
      <c r="DJ427" s="405" t="str">
        <f t="shared" si="626"/>
        <v/>
      </c>
      <c r="DK427" s="405" t="str">
        <f t="shared" si="627"/>
        <v/>
      </c>
      <c r="DL427" s="405" t="str">
        <f t="shared" si="628"/>
        <v/>
      </c>
      <c r="DM427" s="405" t="str">
        <f t="shared" si="629"/>
        <v/>
      </c>
      <c r="DN427" s="405" t="str">
        <f t="shared" si="630"/>
        <v/>
      </c>
      <c r="DO427" s="405" t="str">
        <f t="shared" si="631"/>
        <v/>
      </c>
      <c r="DS427" s="386">
        <f t="shared" si="634"/>
        <v>0</v>
      </c>
      <c r="DT427" s="386">
        <f t="shared" si="632"/>
        <v>0</v>
      </c>
      <c r="DU427" s="404">
        <f t="shared" si="633"/>
        <v>0</v>
      </c>
    </row>
    <row r="428" spans="1:125" s="404" customFormat="1" ht="18" hidden="1" customHeight="1">
      <c r="A428" s="140" t="str">
        <f t="shared" si="557"/>
        <v/>
      </c>
      <c r="B428" s="153"/>
      <c r="C428" s="31" t="str">
        <f>IF(B428="","",VLOOKUP(B428,学連登録!$C$2:$G$3000,2,FALSE))</f>
        <v/>
      </c>
      <c r="D428" s="32" t="str">
        <f>IF(B428="","",VLOOKUP(B428,学連登録!$C$2:$G$3000,3,FALSE))</f>
        <v/>
      </c>
      <c r="E428" s="33" t="str">
        <f>IF(B428="","",VLOOKUP(B428,学連登録!$C$2:$G$3000,4,FALSE))</f>
        <v/>
      </c>
      <c r="F428" s="376" t="str">
        <f>IF(B428="","",VLOOKUP(B428,学連登録!$C$2:$I$3000,7,FALSE))</f>
        <v/>
      </c>
      <c r="G428" s="154"/>
      <c r="H428" s="915"/>
      <c r="I428" s="916"/>
      <c r="J428" s="155"/>
      <c r="K428" s="887"/>
      <c r="L428" s="888"/>
      <c r="M428" s="155"/>
      <c r="N428" s="881"/>
      <c r="O428" s="882"/>
      <c r="P428" s="154"/>
      <c r="Q428" s="887"/>
      <c r="R428" s="888"/>
      <c r="S428" s="154"/>
      <c r="T428" s="887"/>
      <c r="U428" s="888"/>
      <c r="V428" s="101" t="str">
        <f>IF(B428="","",VLOOKUP(B428,学連登録!$C$2:$H$3000,6,FALSE))</f>
        <v/>
      </c>
      <c r="W428" s="370"/>
      <c r="X428" s="152"/>
      <c r="Y428" s="116" t="str">
        <f t="shared" si="635"/>
        <v/>
      </c>
      <c r="Z428" s="97" t="str">
        <f>IF(G428="","",VLOOKUP(G428,種目名!$O$5:$T$104,3,0))</f>
        <v/>
      </c>
      <c r="AA428" s="98" t="str">
        <f>IF(J428="","",VLOOKUP(J428,種目名!$O$5:$T$104,3,0))</f>
        <v/>
      </c>
      <c r="AB428" s="117" t="str">
        <f>IF(M428="","",VLOOKUP(M428,種目名!$O$5:$T$104,3,0))</f>
        <v/>
      </c>
      <c r="AC428" s="117" t="str">
        <f>IF(P428="","",VLOOKUP(AF428,種目名!$O$5:$T$104,3,0))</f>
        <v/>
      </c>
      <c r="AD428" s="118" t="str">
        <f>IF(S428="","",VLOOKUP(AI428,種目名!$O$5:$T$104,3,0))</f>
        <v/>
      </c>
      <c r="AE428" s="115">
        <f t="shared" si="636"/>
        <v>0</v>
      </c>
      <c r="AF428" s="152" t="str">
        <f t="shared" si="637"/>
        <v/>
      </c>
      <c r="AG428" s="152" t="str">
        <f t="shared" si="638"/>
        <v/>
      </c>
      <c r="AH428" s="115">
        <f t="shared" si="639"/>
        <v>0</v>
      </c>
      <c r="AI428" s="152" t="str">
        <f t="shared" si="640"/>
        <v/>
      </c>
      <c r="AJ428" s="152" t="str">
        <f t="shared" si="641"/>
        <v/>
      </c>
      <c r="AK428" s="383"/>
      <c r="AL428" s="166">
        <f t="shared" si="558"/>
        <v>0</v>
      </c>
      <c r="AM428" s="392">
        <f t="shared" si="559"/>
        <v>0</v>
      </c>
      <c r="AN428" s="392">
        <f>COUNTIF($B$12:B428,B428)</f>
        <v>0</v>
      </c>
      <c r="AO428" s="392"/>
      <c r="AP428" s="392" t="str">
        <f t="shared" si="560"/>
        <v/>
      </c>
      <c r="AQ428" s="392" t="str">
        <f t="shared" si="561"/>
        <v/>
      </c>
      <c r="AR428" s="392" t="str">
        <f t="shared" si="562"/>
        <v/>
      </c>
      <c r="AS428" s="392" t="str">
        <f t="shared" si="563"/>
        <v/>
      </c>
      <c r="AT428" s="392">
        <f t="shared" si="564"/>
        <v>0</v>
      </c>
      <c r="AU428" s="392" t="str">
        <f t="shared" si="565"/>
        <v/>
      </c>
      <c r="AV428" s="392" t="str">
        <f t="shared" si="566"/>
        <v/>
      </c>
      <c r="AW428" s="392" t="str">
        <f t="shared" si="567"/>
        <v/>
      </c>
      <c r="AX428" s="392" t="str">
        <f t="shared" si="568"/>
        <v/>
      </c>
      <c r="AY428" s="392" t="str">
        <f t="shared" si="569"/>
        <v/>
      </c>
      <c r="AZ428" s="392" t="str">
        <f t="shared" si="570"/>
        <v/>
      </c>
      <c r="BA428" s="392" t="str">
        <f t="shared" si="571"/>
        <v/>
      </c>
      <c r="BB428" s="392" t="str">
        <f t="shared" si="572"/>
        <v/>
      </c>
      <c r="BC428" s="392" t="str">
        <f t="shared" si="573"/>
        <v/>
      </c>
      <c r="BD428" s="396" t="str">
        <f t="shared" si="574"/>
        <v/>
      </c>
      <c r="BE428" s="386">
        <f t="shared" si="575"/>
        <v>0</v>
      </c>
      <c r="BF428" s="152"/>
      <c r="BG428" s="392">
        <f t="shared" si="576"/>
        <v>0</v>
      </c>
      <c r="BH428" s="392">
        <f t="shared" si="577"/>
        <v>0</v>
      </c>
      <c r="BI428" s="405">
        <f t="shared" si="578"/>
        <v>0</v>
      </c>
      <c r="BJ428" s="406">
        <f t="shared" si="554"/>
        <v>0</v>
      </c>
      <c r="BK428" s="391" t="str">
        <f t="shared" si="555"/>
        <v>0</v>
      </c>
      <c r="BL428" s="391" t="str">
        <f t="shared" si="556"/>
        <v>0</v>
      </c>
      <c r="BM428" s="405">
        <f t="shared" si="579"/>
        <v>0</v>
      </c>
      <c r="BN428" s="405" t="str">
        <f t="shared" si="580"/>
        <v>0m0</v>
      </c>
      <c r="BO428" s="392">
        <f t="shared" si="581"/>
        <v>0</v>
      </c>
      <c r="BP428" s="392">
        <f t="shared" si="582"/>
        <v>0</v>
      </c>
      <c r="BQ428" s="405">
        <f t="shared" si="583"/>
        <v>0</v>
      </c>
      <c r="BR428" s="406">
        <f t="shared" si="584"/>
        <v>0</v>
      </c>
      <c r="BS428" s="391" t="str">
        <f t="shared" si="585"/>
        <v>0</v>
      </c>
      <c r="BT428" s="391" t="str">
        <f t="shared" si="586"/>
        <v>0</v>
      </c>
      <c r="BU428" s="405">
        <f t="shared" si="587"/>
        <v>0</v>
      </c>
      <c r="BV428" s="405" t="str">
        <f t="shared" si="588"/>
        <v>0m0</v>
      </c>
      <c r="BW428" s="392">
        <f t="shared" si="589"/>
        <v>0</v>
      </c>
      <c r="BX428" s="392">
        <f t="shared" si="590"/>
        <v>0</v>
      </c>
      <c r="BY428" s="405">
        <f t="shared" si="591"/>
        <v>0</v>
      </c>
      <c r="BZ428" s="406">
        <f t="shared" si="592"/>
        <v>0</v>
      </c>
      <c r="CA428" s="391" t="str">
        <f t="shared" si="593"/>
        <v>0</v>
      </c>
      <c r="CB428" s="391" t="str">
        <f t="shared" si="594"/>
        <v>0</v>
      </c>
      <c r="CC428" s="405">
        <f t="shared" si="595"/>
        <v>0</v>
      </c>
      <c r="CD428" s="405" t="str">
        <f t="shared" si="596"/>
        <v>0m0</v>
      </c>
      <c r="CE428" s="392">
        <f t="shared" si="597"/>
        <v>0</v>
      </c>
      <c r="CF428" s="392">
        <f t="shared" si="598"/>
        <v>0</v>
      </c>
      <c r="CG428" s="405">
        <f t="shared" si="599"/>
        <v>0</v>
      </c>
      <c r="CH428" s="406">
        <f t="shared" si="600"/>
        <v>0</v>
      </c>
      <c r="CI428" s="391" t="str">
        <f t="shared" si="601"/>
        <v>0</v>
      </c>
      <c r="CJ428" s="391" t="str">
        <f t="shared" si="602"/>
        <v>0</v>
      </c>
      <c r="CK428" s="405">
        <f t="shared" si="603"/>
        <v>0</v>
      </c>
      <c r="CL428" s="405" t="str">
        <f t="shared" si="604"/>
        <v>0m0</v>
      </c>
      <c r="CM428" s="392">
        <f t="shared" si="605"/>
        <v>0</v>
      </c>
      <c r="CN428" s="392">
        <f t="shared" si="606"/>
        <v>0</v>
      </c>
      <c r="CO428" s="405">
        <f t="shared" si="607"/>
        <v>0</v>
      </c>
      <c r="CP428" s="406">
        <f t="shared" si="608"/>
        <v>0</v>
      </c>
      <c r="CQ428" s="391" t="str">
        <f t="shared" si="609"/>
        <v>0</v>
      </c>
      <c r="CR428" s="391" t="str">
        <f t="shared" si="610"/>
        <v>0</v>
      </c>
      <c r="CS428" s="405">
        <f t="shared" si="611"/>
        <v>0</v>
      </c>
      <c r="CT428" s="405" t="str">
        <f t="shared" si="612"/>
        <v>0m0</v>
      </c>
      <c r="CU428" s="405">
        <f t="shared" si="613"/>
        <v>0</v>
      </c>
      <c r="CV428" s="405">
        <f t="shared" si="614"/>
        <v>0</v>
      </c>
      <c r="CW428" s="405">
        <f t="shared" si="615"/>
        <v>0</v>
      </c>
      <c r="CX428" s="405">
        <f t="shared" si="616"/>
        <v>0</v>
      </c>
      <c r="CY428" s="405">
        <f t="shared" si="617"/>
        <v>0</v>
      </c>
      <c r="CZ428" s="405" t="str">
        <f t="shared" si="618"/>
        <v/>
      </c>
      <c r="DA428" s="405" t="str">
        <f t="shared" si="619"/>
        <v/>
      </c>
      <c r="DB428" s="405" t="str">
        <f t="shared" si="620"/>
        <v/>
      </c>
      <c r="DC428" s="405" t="str">
        <f t="shared" si="621"/>
        <v/>
      </c>
      <c r="DD428" s="405" t="str">
        <f t="shared" si="622"/>
        <v/>
      </c>
      <c r="DE428" s="405"/>
      <c r="DG428" s="405" t="str">
        <f t="shared" si="623"/>
        <v/>
      </c>
      <c r="DH428" s="405" t="str">
        <f t="shared" si="624"/>
        <v/>
      </c>
      <c r="DI428" s="405">
        <f t="shared" si="625"/>
        <v>0</v>
      </c>
      <c r="DJ428" s="405" t="str">
        <f t="shared" si="626"/>
        <v/>
      </c>
      <c r="DK428" s="405" t="str">
        <f t="shared" si="627"/>
        <v/>
      </c>
      <c r="DL428" s="405" t="str">
        <f t="shared" si="628"/>
        <v/>
      </c>
      <c r="DM428" s="405" t="str">
        <f t="shared" si="629"/>
        <v/>
      </c>
      <c r="DN428" s="405" t="str">
        <f t="shared" si="630"/>
        <v/>
      </c>
      <c r="DO428" s="405" t="str">
        <f t="shared" si="631"/>
        <v/>
      </c>
      <c r="DS428" s="386">
        <f t="shared" si="634"/>
        <v>0</v>
      </c>
      <c r="DT428" s="386">
        <f t="shared" si="632"/>
        <v>0</v>
      </c>
      <c r="DU428" s="404">
        <f t="shared" si="633"/>
        <v>0</v>
      </c>
    </row>
    <row r="429" spans="1:125" s="404" customFormat="1" ht="18" hidden="1" customHeight="1">
      <c r="A429" s="140" t="str">
        <f t="shared" si="557"/>
        <v/>
      </c>
      <c r="B429" s="153"/>
      <c r="C429" s="31" t="str">
        <f>IF(B429="","",VLOOKUP(B429,学連登録!$C$2:$G$3000,2,FALSE))</f>
        <v/>
      </c>
      <c r="D429" s="32" t="str">
        <f>IF(B429="","",VLOOKUP(B429,学連登録!$C$2:$G$3000,3,FALSE))</f>
        <v/>
      </c>
      <c r="E429" s="33" t="str">
        <f>IF(B429="","",VLOOKUP(B429,学連登録!$C$2:$G$3000,4,FALSE))</f>
        <v/>
      </c>
      <c r="F429" s="376" t="str">
        <f>IF(B429="","",VLOOKUP(B429,学連登録!$C$2:$I$3000,7,FALSE))</f>
        <v/>
      </c>
      <c r="G429" s="154"/>
      <c r="H429" s="915"/>
      <c r="I429" s="916"/>
      <c r="J429" s="155"/>
      <c r="K429" s="887"/>
      <c r="L429" s="888"/>
      <c r="M429" s="155"/>
      <c r="N429" s="881"/>
      <c r="O429" s="882"/>
      <c r="P429" s="154"/>
      <c r="Q429" s="887"/>
      <c r="R429" s="888"/>
      <c r="S429" s="154"/>
      <c r="T429" s="887"/>
      <c r="U429" s="888"/>
      <c r="V429" s="101" t="str">
        <f>IF(B429="","",VLOOKUP(B429,学連登録!$C$2:$H$3000,6,FALSE))</f>
        <v/>
      </c>
      <c r="W429" s="370"/>
      <c r="X429" s="152"/>
      <c r="Y429" s="116" t="str">
        <f t="shared" si="635"/>
        <v/>
      </c>
      <c r="Z429" s="97" t="str">
        <f>IF(G429="","",VLOOKUP(G429,種目名!$O$5:$T$104,3,0))</f>
        <v/>
      </c>
      <c r="AA429" s="98" t="str">
        <f>IF(J429="","",VLOOKUP(J429,種目名!$O$5:$T$104,3,0))</f>
        <v/>
      </c>
      <c r="AB429" s="117" t="str">
        <f>IF(M429="","",VLOOKUP(M429,種目名!$O$5:$T$104,3,0))</f>
        <v/>
      </c>
      <c r="AC429" s="117" t="str">
        <f>IF(P429="","",VLOOKUP(AF429,種目名!$O$5:$T$104,3,0))</f>
        <v/>
      </c>
      <c r="AD429" s="118" t="str">
        <f>IF(S429="","",VLOOKUP(AI429,種目名!$O$5:$T$104,3,0))</f>
        <v/>
      </c>
      <c r="AE429" s="115">
        <f t="shared" si="636"/>
        <v>0</v>
      </c>
      <c r="AF429" s="152" t="str">
        <f t="shared" si="637"/>
        <v/>
      </c>
      <c r="AG429" s="152" t="str">
        <f t="shared" si="638"/>
        <v/>
      </c>
      <c r="AH429" s="115">
        <f t="shared" si="639"/>
        <v>0</v>
      </c>
      <c r="AI429" s="152" t="str">
        <f t="shared" si="640"/>
        <v/>
      </c>
      <c r="AJ429" s="152" t="str">
        <f t="shared" si="641"/>
        <v/>
      </c>
      <c r="AK429" s="383"/>
      <c r="AL429" s="166">
        <f t="shared" si="558"/>
        <v>0</v>
      </c>
      <c r="AM429" s="392">
        <f t="shared" si="559"/>
        <v>0</v>
      </c>
      <c r="AN429" s="392">
        <f>COUNTIF($B$12:B429,B429)</f>
        <v>0</v>
      </c>
      <c r="AO429" s="392"/>
      <c r="AP429" s="392" t="str">
        <f t="shared" si="560"/>
        <v/>
      </c>
      <c r="AQ429" s="392" t="str">
        <f t="shared" si="561"/>
        <v/>
      </c>
      <c r="AR429" s="392" t="str">
        <f t="shared" si="562"/>
        <v/>
      </c>
      <c r="AS429" s="392" t="str">
        <f t="shared" si="563"/>
        <v/>
      </c>
      <c r="AT429" s="392">
        <f t="shared" si="564"/>
        <v>0</v>
      </c>
      <c r="AU429" s="392" t="str">
        <f t="shared" si="565"/>
        <v/>
      </c>
      <c r="AV429" s="392" t="str">
        <f t="shared" si="566"/>
        <v/>
      </c>
      <c r="AW429" s="392" t="str">
        <f t="shared" si="567"/>
        <v/>
      </c>
      <c r="AX429" s="392" t="str">
        <f t="shared" si="568"/>
        <v/>
      </c>
      <c r="AY429" s="392" t="str">
        <f t="shared" si="569"/>
        <v/>
      </c>
      <c r="AZ429" s="392" t="str">
        <f t="shared" si="570"/>
        <v/>
      </c>
      <c r="BA429" s="392" t="str">
        <f t="shared" si="571"/>
        <v/>
      </c>
      <c r="BB429" s="392" t="str">
        <f t="shared" si="572"/>
        <v/>
      </c>
      <c r="BC429" s="392" t="str">
        <f t="shared" si="573"/>
        <v/>
      </c>
      <c r="BD429" s="396" t="str">
        <f t="shared" si="574"/>
        <v/>
      </c>
      <c r="BE429" s="386">
        <f t="shared" si="575"/>
        <v>0</v>
      </c>
      <c r="BF429" s="152"/>
      <c r="BG429" s="392">
        <f t="shared" si="576"/>
        <v>0</v>
      </c>
      <c r="BH429" s="392">
        <f t="shared" si="577"/>
        <v>0</v>
      </c>
      <c r="BI429" s="405">
        <f t="shared" si="578"/>
        <v>0</v>
      </c>
      <c r="BJ429" s="406">
        <f t="shared" si="554"/>
        <v>0</v>
      </c>
      <c r="BK429" s="391" t="str">
        <f t="shared" si="555"/>
        <v>0</v>
      </c>
      <c r="BL429" s="391" t="str">
        <f t="shared" si="556"/>
        <v>0</v>
      </c>
      <c r="BM429" s="405">
        <f t="shared" si="579"/>
        <v>0</v>
      </c>
      <c r="BN429" s="405" t="str">
        <f t="shared" si="580"/>
        <v>0m0</v>
      </c>
      <c r="BO429" s="392">
        <f t="shared" si="581"/>
        <v>0</v>
      </c>
      <c r="BP429" s="392">
        <f t="shared" si="582"/>
        <v>0</v>
      </c>
      <c r="BQ429" s="405">
        <f t="shared" si="583"/>
        <v>0</v>
      </c>
      <c r="BR429" s="406">
        <f t="shared" si="584"/>
        <v>0</v>
      </c>
      <c r="BS429" s="391" t="str">
        <f t="shared" si="585"/>
        <v>0</v>
      </c>
      <c r="BT429" s="391" t="str">
        <f t="shared" si="586"/>
        <v>0</v>
      </c>
      <c r="BU429" s="405">
        <f t="shared" si="587"/>
        <v>0</v>
      </c>
      <c r="BV429" s="405" t="str">
        <f t="shared" si="588"/>
        <v>0m0</v>
      </c>
      <c r="BW429" s="392">
        <f t="shared" si="589"/>
        <v>0</v>
      </c>
      <c r="BX429" s="392">
        <f t="shared" si="590"/>
        <v>0</v>
      </c>
      <c r="BY429" s="405">
        <f t="shared" si="591"/>
        <v>0</v>
      </c>
      <c r="BZ429" s="406">
        <f t="shared" si="592"/>
        <v>0</v>
      </c>
      <c r="CA429" s="391" t="str">
        <f t="shared" si="593"/>
        <v>0</v>
      </c>
      <c r="CB429" s="391" t="str">
        <f t="shared" si="594"/>
        <v>0</v>
      </c>
      <c r="CC429" s="405">
        <f t="shared" si="595"/>
        <v>0</v>
      </c>
      <c r="CD429" s="405" t="str">
        <f t="shared" si="596"/>
        <v>0m0</v>
      </c>
      <c r="CE429" s="392">
        <f t="shared" si="597"/>
        <v>0</v>
      </c>
      <c r="CF429" s="392">
        <f t="shared" si="598"/>
        <v>0</v>
      </c>
      <c r="CG429" s="405">
        <f t="shared" si="599"/>
        <v>0</v>
      </c>
      <c r="CH429" s="406">
        <f t="shared" si="600"/>
        <v>0</v>
      </c>
      <c r="CI429" s="391" t="str">
        <f t="shared" si="601"/>
        <v>0</v>
      </c>
      <c r="CJ429" s="391" t="str">
        <f t="shared" si="602"/>
        <v>0</v>
      </c>
      <c r="CK429" s="405">
        <f t="shared" si="603"/>
        <v>0</v>
      </c>
      <c r="CL429" s="405" t="str">
        <f t="shared" si="604"/>
        <v>0m0</v>
      </c>
      <c r="CM429" s="392">
        <f t="shared" si="605"/>
        <v>0</v>
      </c>
      <c r="CN429" s="392">
        <f t="shared" si="606"/>
        <v>0</v>
      </c>
      <c r="CO429" s="405">
        <f t="shared" si="607"/>
        <v>0</v>
      </c>
      <c r="CP429" s="406">
        <f t="shared" si="608"/>
        <v>0</v>
      </c>
      <c r="CQ429" s="391" t="str">
        <f t="shared" si="609"/>
        <v>0</v>
      </c>
      <c r="CR429" s="391" t="str">
        <f t="shared" si="610"/>
        <v>0</v>
      </c>
      <c r="CS429" s="405">
        <f t="shared" si="611"/>
        <v>0</v>
      </c>
      <c r="CT429" s="405" t="str">
        <f t="shared" si="612"/>
        <v>0m0</v>
      </c>
      <c r="CU429" s="405">
        <f t="shared" si="613"/>
        <v>0</v>
      </c>
      <c r="CV429" s="405">
        <f t="shared" si="614"/>
        <v>0</v>
      </c>
      <c r="CW429" s="405">
        <f t="shared" si="615"/>
        <v>0</v>
      </c>
      <c r="CX429" s="405">
        <f t="shared" si="616"/>
        <v>0</v>
      </c>
      <c r="CY429" s="405">
        <f t="shared" si="617"/>
        <v>0</v>
      </c>
      <c r="CZ429" s="405" t="str">
        <f t="shared" si="618"/>
        <v/>
      </c>
      <c r="DA429" s="405" t="str">
        <f t="shared" si="619"/>
        <v/>
      </c>
      <c r="DB429" s="405" t="str">
        <f t="shared" si="620"/>
        <v/>
      </c>
      <c r="DC429" s="405" t="str">
        <f t="shared" si="621"/>
        <v/>
      </c>
      <c r="DD429" s="405" t="str">
        <f t="shared" si="622"/>
        <v/>
      </c>
      <c r="DE429" s="405"/>
      <c r="DG429" s="405" t="str">
        <f t="shared" si="623"/>
        <v/>
      </c>
      <c r="DH429" s="405" t="str">
        <f t="shared" si="624"/>
        <v/>
      </c>
      <c r="DI429" s="405">
        <f t="shared" si="625"/>
        <v>0</v>
      </c>
      <c r="DJ429" s="405" t="str">
        <f t="shared" si="626"/>
        <v/>
      </c>
      <c r="DK429" s="405" t="str">
        <f t="shared" si="627"/>
        <v/>
      </c>
      <c r="DL429" s="405" t="str">
        <f t="shared" si="628"/>
        <v/>
      </c>
      <c r="DM429" s="405" t="str">
        <f t="shared" si="629"/>
        <v/>
      </c>
      <c r="DN429" s="405" t="str">
        <f t="shared" si="630"/>
        <v/>
      </c>
      <c r="DO429" s="405" t="str">
        <f t="shared" si="631"/>
        <v/>
      </c>
      <c r="DS429" s="386">
        <f t="shared" si="634"/>
        <v>0</v>
      </c>
      <c r="DT429" s="386">
        <f t="shared" si="632"/>
        <v>0</v>
      </c>
      <c r="DU429" s="404">
        <f t="shared" si="633"/>
        <v>0</v>
      </c>
    </row>
    <row r="430" spans="1:125" s="404" customFormat="1" ht="18" hidden="1" customHeight="1">
      <c r="A430" s="140" t="str">
        <f t="shared" si="557"/>
        <v/>
      </c>
      <c r="B430" s="153"/>
      <c r="C430" s="31" t="str">
        <f>IF(B430="","",VLOOKUP(B430,学連登録!$C$2:$G$3000,2,FALSE))</f>
        <v/>
      </c>
      <c r="D430" s="32" t="str">
        <f>IF(B430="","",VLOOKUP(B430,学連登録!$C$2:$G$3000,3,FALSE))</f>
        <v/>
      </c>
      <c r="E430" s="33" t="str">
        <f>IF(B430="","",VLOOKUP(B430,学連登録!$C$2:$G$3000,4,FALSE))</f>
        <v/>
      </c>
      <c r="F430" s="376" t="str">
        <f>IF(B430="","",VLOOKUP(B430,学連登録!$C$2:$I$3000,7,FALSE))</f>
        <v/>
      </c>
      <c r="G430" s="154"/>
      <c r="H430" s="915"/>
      <c r="I430" s="916"/>
      <c r="J430" s="155"/>
      <c r="K430" s="887"/>
      <c r="L430" s="888"/>
      <c r="M430" s="155"/>
      <c r="N430" s="881"/>
      <c r="O430" s="882"/>
      <c r="P430" s="154"/>
      <c r="Q430" s="887"/>
      <c r="R430" s="888"/>
      <c r="S430" s="154"/>
      <c r="T430" s="887"/>
      <c r="U430" s="888"/>
      <c r="V430" s="101" t="str">
        <f>IF(B430="","",VLOOKUP(B430,学連登録!$C$2:$H$3000,6,FALSE))</f>
        <v/>
      </c>
      <c r="W430" s="370"/>
      <c r="X430" s="152"/>
      <c r="Y430" s="116" t="str">
        <f t="shared" si="635"/>
        <v/>
      </c>
      <c r="Z430" s="97" t="str">
        <f>IF(G430="","",VLOOKUP(G430,種目名!$O$5:$T$104,3,0))</f>
        <v/>
      </c>
      <c r="AA430" s="98" t="str">
        <f>IF(J430="","",VLOOKUP(J430,種目名!$O$5:$T$104,3,0))</f>
        <v/>
      </c>
      <c r="AB430" s="117" t="str">
        <f>IF(M430="","",VLOOKUP(M430,種目名!$O$5:$T$104,3,0))</f>
        <v/>
      </c>
      <c r="AC430" s="117" t="str">
        <f>IF(P430="","",VLOOKUP(AF430,種目名!$O$5:$T$104,3,0))</f>
        <v/>
      </c>
      <c r="AD430" s="118" t="str">
        <f>IF(S430="","",VLOOKUP(AI430,種目名!$O$5:$T$104,3,0))</f>
        <v/>
      </c>
      <c r="AE430" s="115">
        <f t="shared" si="636"/>
        <v>0</v>
      </c>
      <c r="AF430" s="152" t="str">
        <f t="shared" si="637"/>
        <v/>
      </c>
      <c r="AG430" s="152" t="str">
        <f t="shared" si="638"/>
        <v/>
      </c>
      <c r="AH430" s="115">
        <f t="shared" si="639"/>
        <v>0</v>
      </c>
      <c r="AI430" s="152" t="str">
        <f t="shared" si="640"/>
        <v/>
      </c>
      <c r="AJ430" s="152" t="str">
        <f t="shared" si="641"/>
        <v/>
      </c>
      <c r="AK430" s="383"/>
      <c r="AL430" s="166">
        <f t="shared" si="558"/>
        <v>0</v>
      </c>
      <c r="AM430" s="392">
        <f t="shared" si="559"/>
        <v>0</v>
      </c>
      <c r="AN430" s="392">
        <f>COUNTIF($B$12:B430,B430)</f>
        <v>0</v>
      </c>
      <c r="AO430" s="392"/>
      <c r="AP430" s="392" t="str">
        <f t="shared" si="560"/>
        <v/>
      </c>
      <c r="AQ430" s="392" t="str">
        <f t="shared" si="561"/>
        <v/>
      </c>
      <c r="AR430" s="392" t="str">
        <f t="shared" si="562"/>
        <v/>
      </c>
      <c r="AS430" s="392" t="str">
        <f t="shared" si="563"/>
        <v/>
      </c>
      <c r="AT430" s="392">
        <f t="shared" si="564"/>
        <v>0</v>
      </c>
      <c r="AU430" s="392" t="str">
        <f t="shared" si="565"/>
        <v/>
      </c>
      <c r="AV430" s="392" t="str">
        <f t="shared" si="566"/>
        <v/>
      </c>
      <c r="AW430" s="392" t="str">
        <f t="shared" si="567"/>
        <v/>
      </c>
      <c r="AX430" s="392" t="str">
        <f t="shared" si="568"/>
        <v/>
      </c>
      <c r="AY430" s="392" t="str">
        <f t="shared" si="569"/>
        <v/>
      </c>
      <c r="AZ430" s="392" t="str">
        <f t="shared" si="570"/>
        <v/>
      </c>
      <c r="BA430" s="392" t="str">
        <f t="shared" si="571"/>
        <v/>
      </c>
      <c r="BB430" s="392" t="str">
        <f t="shared" si="572"/>
        <v/>
      </c>
      <c r="BC430" s="392" t="str">
        <f t="shared" si="573"/>
        <v/>
      </c>
      <c r="BD430" s="396" t="str">
        <f t="shared" si="574"/>
        <v/>
      </c>
      <c r="BE430" s="386">
        <f t="shared" si="575"/>
        <v>0</v>
      </c>
      <c r="BF430" s="152"/>
      <c r="BG430" s="392">
        <f t="shared" si="576"/>
        <v>0</v>
      </c>
      <c r="BH430" s="392">
        <f t="shared" si="577"/>
        <v>0</v>
      </c>
      <c r="BI430" s="405">
        <f t="shared" si="578"/>
        <v>0</v>
      </c>
      <c r="BJ430" s="406">
        <f t="shared" si="554"/>
        <v>0</v>
      </c>
      <c r="BK430" s="391" t="str">
        <f t="shared" si="555"/>
        <v>0</v>
      </c>
      <c r="BL430" s="391" t="str">
        <f t="shared" si="556"/>
        <v>0</v>
      </c>
      <c r="BM430" s="405">
        <f t="shared" si="579"/>
        <v>0</v>
      </c>
      <c r="BN430" s="405" t="str">
        <f t="shared" si="580"/>
        <v>0m0</v>
      </c>
      <c r="BO430" s="392">
        <f t="shared" si="581"/>
        <v>0</v>
      </c>
      <c r="BP430" s="392">
        <f t="shared" si="582"/>
        <v>0</v>
      </c>
      <c r="BQ430" s="405">
        <f t="shared" si="583"/>
        <v>0</v>
      </c>
      <c r="BR430" s="406">
        <f t="shared" si="584"/>
        <v>0</v>
      </c>
      <c r="BS430" s="391" t="str">
        <f t="shared" si="585"/>
        <v>0</v>
      </c>
      <c r="BT430" s="391" t="str">
        <f t="shared" si="586"/>
        <v>0</v>
      </c>
      <c r="BU430" s="405">
        <f t="shared" si="587"/>
        <v>0</v>
      </c>
      <c r="BV430" s="405" t="str">
        <f t="shared" si="588"/>
        <v>0m0</v>
      </c>
      <c r="BW430" s="392">
        <f t="shared" si="589"/>
        <v>0</v>
      </c>
      <c r="BX430" s="392">
        <f t="shared" si="590"/>
        <v>0</v>
      </c>
      <c r="BY430" s="405">
        <f t="shared" si="591"/>
        <v>0</v>
      </c>
      <c r="BZ430" s="406">
        <f t="shared" si="592"/>
        <v>0</v>
      </c>
      <c r="CA430" s="391" t="str">
        <f t="shared" si="593"/>
        <v>0</v>
      </c>
      <c r="CB430" s="391" t="str">
        <f t="shared" si="594"/>
        <v>0</v>
      </c>
      <c r="CC430" s="405">
        <f t="shared" si="595"/>
        <v>0</v>
      </c>
      <c r="CD430" s="405" t="str">
        <f t="shared" si="596"/>
        <v>0m0</v>
      </c>
      <c r="CE430" s="392">
        <f t="shared" si="597"/>
        <v>0</v>
      </c>
      <c r="CF430" s="392">
        <f t="shared" si="598"/>
        <v>0</v>
      </c>
      <c r="CG430" s="405">
        <f t="shared" si="599"/>
        <v>0</v>
      </c>
      <c r="CH430" s="406">
        <f t="shared" si="600"/>
        <v>0</v>
      </c>
      <c r="CI430" s="391" t="str">
        <f t="shared" si="601"/>
        <v>0</v>
      </c>
      <c r="CJ430" s="391" t="str">
        <f t="shared" si="602"/>
        <v>0</v>
      </c>
      <c r="CK430" s="405">
        <f t="shared" si="603"/>
        <v>0</v>
      </c>
      <c r="CL430" s="405" t="str">
        <f t="shared" si="604"/>
        <v>0m0</v>
      </c>
      <c r="CM430" s="392">
        <f t="shared" si="605"/>
        <v>0</v>
      </c>
      <c r="CN430" s="392">
        <f t="shared" si="606"/>
        <v>0</v>
      </c>
      <c r="CO430" s="405">
        <f t="shared" si="607"/>
        <v>0</v>
      </c>
      <c r="CP430" s="406">
        <f t="shared" si="608"/>
        <v>0</v>
      </c>
      <c r="CQ430" s="391" t="str">
        <f t="shared" si="609"/>
        <v>0</v>
      </c>
      <c r="CR430" s="391" t="str">
        <f t="shared" si="610"/>
        <v>0</v>
      </c>
      <c r="CS430" s="405">
        <f t="shared" si="611"/>
        <v>0</v>
      </c>
      <c r="CT430" s="405" t="str">
        <f t="shared" si="612"/>
        <v>0m0</v>
      </c>
      <c r="CU430" s="405">
        <f t="shared" si="613"/>
        <v>0</v>
      </c>
      <c r="CV430" s="405">
        <f t="shared" si="614"/>
        <v>0</v>
      </c>
      <c r="CW430" s="405">
        <f t="shared" si="615"/>
        <v>0</v>
      </c>
      <c r="CX430" s="405">
        <f t="shared" si="616"/>
        <v>0</v>
      </c>
      <c r="CY430" s="405">
        <f t="shared" si="617"/>
        <v>0</v>
      </c>
      <c r="CZ430" s="405" t="str">
        <f t="shared" si="618"/>
        <v/>
      </c>
      <c r="DA430" s="405" t="str">
        <f t="shared" si="619"/>
        <v/>
      </c>
      <c r="DB430" s="405" t="str">
        <f t="shared" si="620"/>
        <v/>
      </c>
      <c r="DC430" s="405" t="str">
        <f t="shared" si="621"/>
        <v/>
      </c>
      <c r="DD430" s="405" t="str">
        <f t="shared" si="622"/>
        <v/>
      </c>
      <c r="DE430" s="405"/>
      <c r="DG430" s="405" t="str">
        <f t="shared" si="623"/>
        <v/>
      </c>
      <c r="DH430" s="405" t="str">
        <f t="shared" si="624"/>
        <v/>
      </c>
      <c r="DI430" s="405">
        <f t="shared" si="625"/>
        <v>0</v>
      </c>
      <c r="DJ430" s="405" t="str">
        <f t="shared" si="626"/>
        <v/>
      </c>
      <c r="DK430" s="405" t="str">
        <f t="shared" si="627"/>
        <v/>
      </c>
      <c r="DL430" s="405" t="str">
        <f t="shared" si="628"/>
        <v/>
      </c>
      <c r="DM430" s="405" t="str">
        <f t="shared" si="629"/>
        <v/>
      </c>
      <c r="DN430" s="405" t="str">
        <f t="shared" si="630"/>
        <v/>
      </c>
      <c r="DO430" s="405" t="str">
        <f t="shared" si="631"/>
        <v/>
      </c>
      <c r="DS430" s="386">
        <f t="shared" si="634"/>
        <v>0</v>
      </c>
      <c r="DT430" s="386">
        <f t="shared" si="632"/>
        <v>0</v>
      </c>
      <c r="DU430" s="404">
        <f t="shared" si="633"/>
        <v>0</v>
      </c>
    </row>
    <row r="431" spans="1:125" s="404" customFormat="1" ht="18" hidden="1" customHeight="1">
      <c r="A431" s="140" t="str">
        <f t="shared" si="557"/>
        <v/>
      </c>
      <c r="B431" s="153"/>
      <c r="C431" s="31" t="str">
        <f>IF(B431="","",VLOOKUP(B431,学連登録!$C$2:$G$3000,2,FALSE))</f>
        <v/>
      </c>
      <c r="D431" s="32" t="str">
        <f>IF(B431="","",VLOOKUP(B431,学連登録!$C$2:$G$3000,3,FALSE))</f>
        <v/>
      </c>
      <c r="E431" s="33" t="str">
        <f>IF(B431="","",VLOOKUP(B431,学連登録!$C$2:$G$3000,4,FALSE))</f>
        <v/>
      </c>
      <c r="F431" s="376" t="str">
        <f>IF(B431="","",VLOOKUP(B431,学連登録!$C$2:$I$3000,7,FALSE))</f>
        <v/>
      </c>
      <c r="G431" s="154"/>
      <c r="H431" s="915"/>
      <c r="I431" s="916"/>
      <c r="J431" s="155"/>
      <c r="K431" s="887"/>
      <c r="L431" s="888"/>
      <c r="M431" s="155"/>
      <c r="N431" s="881"/>
      <c r="O431" s="882"/>
      <c r="P431" s="154"/>
      <c r="Q431" s="887"/>
      <c r="R431" s="888"/>
      <c r="S431" s="154"/>
      <c r="T431" s="887"/>
      <c r="U431" s="888"/>
      <c r="V431" s="101" t="str">
        <f>IF(B431="","",VLOOKUP(B431,学連登録!$C$2:$H$3000,6,FALSE))</f>
        <v/>
      </c>
      <c r="W431" s="370"/>
      <c r="X431" s="152"/>
      <c r="Y431" s="116" t="str">
        <f t="shared" si="635"/>
        <v/>
      </c>
      <c r="Z431" s="97" t="str">
        <f>IF(G431="","",VLOOKUP(G431,種目名!$O$5:$T$104,3,0))</f>
        <v/>
      </c>
      <c r="AA431" s="98" t="str">
        <f>IF(J431="","",VLOOKUP(J431,種目名!$O$5:$T$104,3,0))</f>
        <v/>
      </c>
      <c r="AB431" s="117" t="str">
        <f>IF(M431="","",VLOOKUP(M431,種目名!$O$5:$T$104,3,0))</f>
        <v/>
      </c>
      <c r="AC431" s="117" t="str">
        <f>IF(P431="","",VLOOKUP(AF431,種目名!$O$5:$T$104,3,0))</f>
        <v/>
      </c>
      <c r="AD431" s="118" t="str">
        <f>IF(S431="","",VLOOKUP(AI431,種目名!$O$5:$T$104,3,0))</f>
        <v/>
      </c>
      <c r="AE431" s="115">
        <f t="shared" si="636"/>
        <v>0</v>
      </c>
      <c r="AF431" s="152" t="str">
        <f t="shared" si="637"/>
        <v/>
      </c>
      <c r="AG431" s="152" t="str">
        <f t="shared" si="638"/>
        <v/>
      </c>
      <c r="AH431" s="115">
        <f t="shared" si="639"/>
        <v>0</v>
      </c>
      <c r="AI431" s="152" t="str">
        <f t="shared" si="640"/>
        <v/>
      </c>
      <c r="AJ431" s="152" t="str">
        <f t="shared" si="641"/>
        <v/>
      </c>
      <c r="AK431" s="383"/>
      <c r="AL431" s="166">
        <f t="shared" si="558"/>
        <v>0</v>
      </c>
      <c r="AM431" s="392">
        <f t="shared" si="559"/>
        <v>0</v>
      </c>
      <c r="AN431" s="392">
        <f>COUNTIF($B$12:B431,B431)</f>
        <v>0</v>
      </c>
      <c r="AO431" s="392"/>
      <c r="AP431" s="392" t="str">
        <f t="shared" si="560"/>
        <v/>
      </c>
      <c r="AQ431" s="392" t="str">
        <f t="shared" si="561"/>
        <v/>
      </c>
      <c r="AR431" s="392" t="str">
        <f t="shared" si="562"/>
        <v/>
      </c>
      <c r="AS431" s="392" t="str">
        <f t="shared" si="563"/>
        <v/>
      </c>
      <c r="AT431" s="392">
        <f t="shared" si="564"/>
        <v>0</v>
      </c>
      <c r="AU431" s="392" t="str">
        <f t="shared" si="565"/>
        <v/>
      </c>
      <c r="AV431" s="392" t="str">
        <f t="shared" si="566"/>
        <v/>
      </c>
      <c r="AW431" s="392" t="str">
        <f t="shared" si="567"/>
        <v/>
      </c>
      <c r="AX431" s="392" t="str">
        <f t="shared" si="568"/>
        <v/>
      </c>
      <c r="AY431" s="392" t="str">
        <f t="shared" si="569"/>
        <v/>
      </c>
      <c r="AZ431" s="392" t="str">
        <f t="shared" si="570"/>
        <v/>
      </c>
      <c r="BA431" s="392" t="str">
        <f t="shared" si="571"/>
        <v/>
      </c>
      <c r="BB431" s="392" t="str">
        <f t="shared" si="572"/>
        <v/>
      </c>
      <c r="BC431" s="392" t="str">
        <f t="shared" si="573"/>
        <v/>
      </c>
      <c r="BD431" s="396" t="str">
        <f t="shared" si="574"/>
        <v/>
      </c>
      <c r="BE431" s="386">
        <f t="shared" si="575"/>
        <v>0</v>
      </c>
      <c r="BF431" s="152"/>
      <c r="BG431" s="392">
        <f t="shared" si="576"/>
        <v>0</v>
      </c>
      <c r="BH431" s="392">
        <f t="shared" si="577"/>
        <v>0</v>
      </c>
      <c r="BI431" s="405">
        <f t="shared" si="578"/>
        <v>0</v>
      </c>
      <c r="BJ431" s="406">
        <f t="shared" si="554"/>
        <v>0</v>
      </c>
      <c r="BK431" s="391" t="str">
        <f t="shared" si="555"/>
        <v>0</v>
      </c>
      <c r="BL431" s="391" t="str">
        <f t="shared" si="556"/>
        <v>0</v>
      </c>
      <c r="BM431" s="405">
        <f t="shared" si="579"/>
        <v>0</v>
      </c>
      <c r="BN431" s="405" t="str">
        <f t="shared" si="580"/>
        <v>0m0</v>
      </c>
      <c r="BO431" s="392">
        <f t="shared" si="581"/>
        <v>0</v>
      </c>
      <c r="BP431" s="392">
        <f t="shared" si="582"/>
        <v>0</v>
      </c>
      <c r="BQ431" s="405">
        <f t="shared" si="583"/>
        <v>0</v>
      </c>
      <c r="BR431" s="406">
        <f t="shared" si="584"/>
        <v>0</v>
      </c>
      <c r="BS431" s="391" t="str">
        <f t="shared" si="585"/>
        <v>0</v>
      </c>
      <c r="BT431" s="391" t="str">
        <f t="shared" si="586"/>
        <v>0</v>
      </c>
      <c r="BU431" s="405">
        <f t="shared" si="587"/>
        <v>0</v>
      </c>
      <c r="BV431" s="405" t="str">
        <f t="shared" si="588"/>
        <v>0m0</v>
      </c>
      <c r="BW431" s="392">
        <f t="shared" si="589"/>
        <v>0</v>
      </c>
      <c r="BX431" s="392">
        <f t="shared" si="590"/>
        <v>0</v>
      </c>
      <c r="BY431" s="405">
        <f t="shared" si="591"/>
        <v>0</v>
      </c>
      <c r="BZ431" s="406">
        <f t="shared" si="592"/>
        <v>0</v>
      </c>
      <c r="CA431" s="391" t="str">
        <f t="shared" si="593"/>
        <v>0</v>
      </c>
      <c r="CB431" s="391" t="str">
        <f t="shared" si="594"/>
        <v>0</v>
      </c>
      <c r="CC431" s="405">
        <f t="shared" si="595"/>
        <v>0</v>
      </c>
      <c r="CD431" s="405" t="str">
        <f t="shared" si="596"/>
        <v>0m0</v>
      </c>
      <c r="CE431" s="392">
        <f t="shared" si="597"/>
        <v>0</v>
      </c>
      <c r="CF431" s="392">
        <f t="shared" si="598"/>
        <v>0</v>
      </c>
      <c r="CG431" s="405">
        <f t="shared" si="599"/>
        <v>0</v>
      </c>
      <c r="CH431" s="406">
        <f t="shared" si="600"/>
        <v>0</v>
      </c>
      <c r="CI431" s="391" t="str">
        <f t="shared" si="601"/>
        <v>0</v>
      </c>
      <c r="CJ431" s="391" t="str">
        <f t="shared" si="602"/>
        <v>0</v>
      </c>
      <c r="CK431" s="405">
        <f t="shared" si="603"/>
        <v>0</v>
      </c>
      <c r="CL431" s="405" t="str">
        <f t="shared" si="604"/>
        <v>0m0</v>
      </c>
      <c r="CM431" s="392">
        <f t="shared" si="605"/>
        <v>0</v>
      </c>
      <c r="CN431" s="392">
        <f t="shared" si="606"/>
        <v>0</v>
      </c>
      <c r="CO431" s="405">
        <f t="shared" si="607"/>
        <v>0</v>
      </c>
      <c r="CP431" s="406">
        <f t="shared" si="608"/>
        <v>0</v>
      </c>
      <c r="CQ431" s="391" t="str">
        <f t="shared" si="609"/>
        <v>0</v>
      </c>
      <c r="CR431" s="391" t="str">
        <f t="shared" si="610"/>
        <v>0</v>
      </c>
      <c r="CS431" s="405">
        <f t="shared" si="611"/>
        <v>0</v>
      </c>
      <c r="CT431" s="405" t="str">
        <f t="shared" si="612"/>
        <v>0m0</v>
      </c>
      <c r="CU431" s="405">
        <f t="shared" si="613"/>
        <v>0</v>
      </c>
      <c r="CV431" s="405">
        <f t="shared" si="614"/>
        <v>0</v>
      </c>
      <c r="CW431" s="405">
        <f t="shared" si="615"/>
        <v>0</v>
      </c>
      <c r="CX431" s="405">
        <f t="shared" si="616"/>
        <v>0</v>
      </c>
      <c r="CY431" s="405">
        <f t="shared" si="617"/>
        <v>0</v>
      </c>
      <c r="CZ431" s="405" t="str">
        <f t="shared" si="618"/>
        <v/>
      </c>
      <c r="DA431" s="405" t="str">
        <f t="shared" si="619"/>
        <v/>
      </c>
      <c r="DB431" s="405" t="str">
        <f t="shared" si="620"/>
        <v/>
      </c>
      <c r="DC431" s="405" t="str">
        <f t="shared" si="621"/>
        <v/>
      </c>
      <c r="DD431" s="405" t="str">
        <f t="shared" si="622"/>
        <v/>
      </c>
      <c r="DE431" s="405"/>
      <c r="DG431" s="405" t="str">
        <f t="shared" si="623"/>
        <v/>
      </c>
      <c r="DH431" s="405" t="str">
        <f t="shared" si="624"/>
        <v/>
      </c>
      <c r="DI431" s="405">
        <f t="shared" si="625"/>
        <v>0</v>
      </c>
      <c r="DJ431" s="405" t="str">
        <f t="shared" si="626"/>
        <v/>
      </c>
      <c r="DK431" s="405" t="str">
        <f t="shared" si="627"/>
        <v/>
      </c>
      <c r="DL431" s="405" t="str">
        <f t="shared" si="628"/>
        <v/>
      </c>
      <c r="DM431" s="405" t="str">
        <f t="shared" si="629"/>
        <v/>
      </c>
      <c r="DN431" s="405" t="str">
        <f t="shared" si="630"/>
        <v/>
      </c>
      <c r="DO431" s="405" t="str">
        <f t="shared" si="631"/>
        <v/>
      </c>
      <c r="DS431" s="386">
        <f t="shared" si="634"/>
        <v>0</v>
      </c>
      <c r="DT431" s="386">
        <f t="shared" si="632"/>
        <v>0</v>
      </c>
      <c r="DU431" s="404">
        <f t="shared" si="633"/>
        <v>0</v>
      </c>
    </row>
    <row r="432" spans="1:125" s="404" customFormat="1" ht="18" hidden="1" customHeight="1">
      <c r="A432" s="140" t="str">
        <f t="shared" si="557"/>
        <v/>
      </c>
      <c r="B432" s="153"/>
      <c r="C432" s="31" t="str">
        <f>IF(B432="","",VLOOKUP(B432,学連登録!$C$2:$G$3000,2,FALSE))</f>
        <v/>
      </c>
      <c r="D432" s="32" t="str">
        <f>IF(B432="","",VLOOKUP(B432,学連登録!$C$2:$G$3000,3,FALSE))</f>
        <v/>
      </c>
      <c r="E432" s="33" t="str">
        <f>IF(B432="","",VLOOKUP(B432,学連登録!$C$2:$G$3000,4,FALSE))</f>
        <v/>
      </c>
      <c r="F432" s="376" t="str">
        <f>IF(B432="","",VLOOKUP(B432,学連登録!$C$2:$I$3000,7,FALSE))</f>
        <v/>
      </c>
      <c r="G432" s="154"/>
      <c r="H432" s="915"/>
      <c r="I432" s="916"/>
      <c r="J432" s="155"/>
      <c r="K432" s="887"/>
      <c r="L432" s="888"/>
      <c r="M432" s="155"/>
      <c r="N432" s="881"/>
      <c r="O432" s="882"/>
      <c r="P432" s="154"/>
      <c r="Q432" s="887"/>
      <c r="R432" s="888"/>
      <c r="S432" s="154"/>
      <c r="T432" s="887"/>
      <c r="U432" s="888"/>
      <c r="V432" s="101" t="str">
        <f>IF(B432="","",VLOOKUP(B432,学連登録!$C$2:$H$3000,6,FALSE))</f>
        <v/>
      </c>
      <c r="W432" s="370"/>
      <c r="X432" s="152"/>
      <c r="Y432" s="116" t="str">
        <f t="shared" si="635"/>
        <v/>
      </c>
      <c r="Z432" s="97" t="str">
        <f>IF(G432="","",VLOOKUP(G432,種目名!$O$5:$T$104,3,0))</f>
        <v/>
      </c>
      <c r="AA432" s="98" t="str">
        <f>IF(J432="","",VLOOKUP(J432,種目名!$O$5:$T$104,3,0))</f>
        <v/>
      </c>
      <c r="AB432" s="117" t="str">
        <f>IF(M432="","",VLOOKUP(M432,種目名!$O$5:$T$104,3,0))</f>
        <v/>
      </c>
      <c r="AC432" s="117" t="str">
        <f>IF(P432="","",VLOOKUP(AF432,種目名!$O$5:$T$104,3,0))</f>
        <v/>
      </c>
      <c r="AD432" s="118" t="str">
        <f>IF(S432="","",VLOOKUP(AI432,種目名!$O$5:$T$104,3,0))</f>
        <v/>
      </c>
      <c r="AE432" s="115">
        <f t="shared" si="636"/>
        <v>0</v>
      </c>
      <c r="AF432" s="152" t="str">
        <f t="shared" si="637"/>
        <v/>
      </c>
      <c r="AG432" s="152" t="str">
        <f t="shared" si="638"/>
        <v/>
      </c>
      <c r="AH432" s="115">
        <f t="shared" si="639"/>
        <v>0</v>
      </c>
      <c r="AI432" s="152" t="str">
        <f t="shared" si="640"/>
        <v/>
      </c>
      <c r="AJ432" s="152" t="str">
        <f t="shared" si="641"/>
        <v/>
      </c>
      <c r="AK432" s="383"/>
      <c r="AL432" s="166">
        <f t="shared" si="558"/>
        <v>0</v>
      </c>
      <c r="AM432" s="392">
        <f t="shared" si="559"/>
        <v>0</v>
      </c>
      <c r="AN432" s="392">
        <f>COUNTIF($B$12:B432,B432)</f>
        <v>0</v>
      </c>
      <c r="AO432" s="392"/>
      <c r="AP432" s="392" t="str">
        <f t="shared" si="560"/>
        <v/>
      </c>
      <c r="AQ432" s="392" t="str">
        <f t="shared" si="561"/>
        <v/>
      </c>
      <c r="AR432" s="392" t="str">
        <f t="shared" si="562"/>
        <v/>
      </c>
      <c r="AS432" s="392" t="str">
        <f t="shared" si="563"/>
        <v/>
      </c>
      <c r="AT432" s="392">
        <f t="shared" si="564"/>
        <v>0</v>
      </c>
      <c r="AU432" s="392" t="str">
        <f t="shared" si="565"/>
        <v/>
      </c>
      <c r="AV432" s="392" t="str">
        <f t="shared" si="566"/>
        <v/>
      </c>
      <c r="AW432" s="392" t="str">
        <f t="shared" si="567"/>
        <v/>
      </c>
      <c r="AX432" s="392" t="str">
        <f t="shared" si="568"/>
        <v/>
      </c>
      <c r="AY432" s="392" t="str">
        <f t="shared" si="569"/>
        <v/>
      </c>
      <c r="AZ432" s="392" t="str">
        <f t="shared" si="570"/>
        <v/>
      </c>
      <c r="BA432" s="392" t="str">
        <f t="shared" si="571"/>
        <v/>
      </c>
      <c r="BB432" s="392" t="str">
        <f t="shared" si="572"/>
        <v/>
      </c>
      <c r="BC432" s="392" t="str">
        <f t="shared" si="573"/>
        <v/>
      </c>
      <c r="BD432" s="396" t="str">
        <f t="shared" si="574"/>
        <v/>
      </c>
      <c r="BE432" s="386">
        <f t="shared" si="575"/>
        <v>0</v>
      </c>
      <c r="BF432" s="152"/>
      <c r="BG432" s="392">
        <f t="shared" si="576"/>
        <v>0</v>
      </c>
      <c r="BH432" s="392">
        <f t="shared" si="577"/>
        <v>0</v>
      </c>
      <c r="BI432" s="405">
        <f t="shared" si="578"/>
        <v>0</v>
      </c>
      <c r="BJ432" s="406">
        <f t="shared" si="554"/>
        <v>0</v>
      </c>
      <c r="BK432" s="391" t="str">
        <f t="shared" si="555"/>
        <v>0</v>
      </c>
      <c r="BL432" s="391" t="str">
        <f t="shared" si="556"/>
        <v>0</v>
      </c>
      <c r="BM432" s="405">
        <f t="shared" si="579"/>
        <v>0</v>
      </c>
      <c r="BN432" s="405" t="str">
        <f t="shared" si="580"/>
        <v>0m0</v>
      </c>
      <c r="BO432" s="392">
        <f t="shared" si="581"/>
        <v>0</v>
      </c>
      <c r="BP432" s="392">
        <f t="shared" si="582"/>
        <v>0</v>
      </c>
      <c r="BQ432" s="405">
        <f t="shared" si="583"/>
        <v>0</v>
      </c>
      <c r="BR432" s="406">
        <f t="shared" si="584"/>
        <v>0</v>
      </c>
      <c r="BS432" s="391" t="str">
        <f t="shared" si="585"/>
        <v>0</v>
      </c>
      <c r="BT432" s="391" t="str">
        <f t="shared" si="586"/>
        <v>0</v>
      </c>
      <c r="BU432" s="405">
        <f t="shared" si="587"/>
        <v>0</v>
      </c>
      <c r="BV432" s="405" t="str">
        <f t="shared" si="588"/>
        <v>0m0</v>
      </c>
      <c r="BW432" s="392">
        <f t="shared" si="589"/>
        <v>0</v>
      </c>
      <c r="BX432" s="392">
        <f t="shared" si="590"/>
        <v>0</v>
      </c>
      <c r="BY432" s="405">
        <f t="shared" si="591"/>
        <v>0</v>
      </c>
      <c r="BZ432" s="406">
        <f t="shared" si="592"/>
        <v>0</v>
      </c>
      <c r="CA432" s="391" t="str">
        <f t="shared" si="593"/>
        <v>0</v>
      </c>
      <c r="CB432" s="391" t="str">
        <f t="shared" si="594"/>
        <v>0</v>
      </c>
      <c r="CC432" s="405">
        <f t="shared" si="595"/>
        <v>0</v>
      </c>
      <c r="CD432" s="405" t="str">
        <f t="shared" si="596"/>
        <v>0m0</v>
      </c>
      <c r="CE432" s="392">
        <f t="shared" si="597"/>
        <v>0</v>
      </c>
      <c r="CF432" s="392">
        <f t="shared" si="598"/>
        <v>0</v>
      </c>
      <c r="CG432" s="405">
        <f t="shared" si="599"/>
        <v>0</v>
      </c>
      <c r="CH432" s="406">
        <f t="shared" si="600"/>
        <v>0</v>
      </c>
      <c r="CI432" s="391" t="str">
        <f t="shared" si="601"/>
        <v>0</v>
      </c>
      <c r="CJ432" s="391" t="str">
        <f t="shared" si="602"/>
        <v>0</v>
      </c>
      <c r="CK432" s="405">
        <f t="shared" si="603"/>
        <v>0</v>
      </c>
      <c r="CL432" s="405" t="str">
        <f t="shared" si="604"/>
        <v>0m0</v>
      </c>
      <c r="CM432" s="392">
        <f t="shared" si="605"/>
        <v>0</v>
      </c>
      <c r="CN432" s="392">
        <f t="shared" si="606"/>
        <v>0</v>
      </c>
      <c r="CO432" s="405">
        <f t="shared" si="607"/>
        <v>0</v>
      </c>
      <c r="CP432" s="406">
        <f t="shared" si="608"/>
        <v>0</v>
      </c>
      <c r="CQ432" s="391" t="str">
        <f t="shared" si="609"/>
        <v>0</v>
      </c>
      <c r="CR432" s="391" t="str">
        <f t="shared" si="610"/>
        <v>0</v>
      </c>
      <c r="CS432" s="405">
        <f t="shared" si="611"/>
        <v>0</v>
      </c>
      <c r="CT432" s="405" t="str">
        <f t="shared" si="612"/>
        <v>0m0</v>
      </c>
      <c r="CU432" s="405">
        <f t="shared" si="613"/>
        <v>0</v>
      </c>
      <c r="CV432" s="405">
        <f t="shared" si="614"/>
        <v>0</v>
      </c>
      <c r="CW432" s="405">
        <f t="shared" si="615"/>
        <v>0</v>
      </c>
      <c r="CX432" s="405">
        <f t="shared" si="616"/>
        <v>0</v>
      </c>
      <c r="CY432" s="405">
        <f t="shared" si="617"/>
        <v>0</v>
      </c>
      <c r="CZ432" s="405" t="str">
        <f t="shared" si="618"/>
        <v/>
      </c>
      <c r="DA432" s="405" t="str">
        <f t="shared" si="619"/>
        <v/>
      </c>
      <c r="DB432" s="405" t="str">
        <f t="shared" si="620"/>
        <v/>
      </c>
      <c r="DC432" s="405" t="str">
        <f t="shared" si="621"/>
        <v/>
      </c>
      <c r="DD432" s="405" t="str">
        <f t="shared" si="622"/>
        <v/>
      </c>
      <c r="DE432" s="405"/>
      <c r="DG432" s="405" t="str">
        <f t="shared" si="623"/>
        <v/>
      </c>
      <c r="DH432" s="405" t="str">
        <f t="shared" si="624"/>
        <v/>
      </c>
      <c r="DI432" s="405">
        <f t="shared" si="625"/>
        <v>0</v>
      </c>
      <c r="DJ432" s="405" t="str">
        <f t="shared" si="626"/>
        <v/>
      </c>
      <c r="DK432" s="405" t="str">
        <f t="shared" si="627"/>
        <v/>
      </c>
      <c r="DL432" s="405" t="str">
        <f t="shared" si="628"/>
        <v/>
      </c>
      <c r="DM432" s="405" t="str">
        <f t="shared" si="629"/>
        <v/>
      </c>
      <c r="DN432" s="405" t="str">
        <f t="shared" si="630"/>
        <v/>
      </c>
      <c r="DO432" s="405" t="str">
        <f t="shared" si="631"/>
        <v/>
      </c>
      <c r="DS432" s="386">
        <f t="shared" si="634"/>
        <v>0</v>
      </c>
      <c r="DT432" s="386">
        <f t="shared" si="632"/>
        <v>0</v>
      </c>
      <c r="DU432" s="404">
        <f t="shared" si="633"/>
        <v>0</v>
      </c>
    </row>
    <row r="433" spans="1:125" s="404" customFormat="1" ht="18" hidden="1" customHeight="1">
      <c r="A433" s="140" t="str">
        <f t="shared" si="557"/>
        <v/>
      </c>
      <c r="B433" s="153"/>
      <c r="C433" s="31" t="str">
        <f>IF(B433="","",VLOOKUP(B433,学連登録!$C$2:$G$3000,2,FALSE))</f>
        <v/>
      </c>
      <c r="D433" s="32" t="str">
        <f>IF(B433="","",VLOOKUP(B433,学連登録!$C$2:$G$3000,3,FALSE))</f>
        <v/>
      </c>
      <c r="E433" s="33" t="str">
        <f>IF(B433="","",VLOOKUP(B433,学連登録!$C$2:$G$3000,4,FALSE))</f>
        <v/>
      </c>
      <c r="F433" s="376" t="str">
        <f>IF(B433="","",VLOOKUP(B433,学連登録!$C$2:$I$3000,7,FALSE))</f>
        <v/>
      </c>
      <c r="G433" s="154"/>
      <c r="H433" s="915"/>
      <c r="I433" s="916"/>
      <c r="J433" s="155"/>
      <c r="K433" s="887"/>
      <c r="L433" s="888"/>
      <c r="M433" s="155"/>
      <c r="N433" s="881"/>
      <c r="O433" s="882"/>
      <c r="P433" s="154"/>
      <c r="Q433" s="887"/>
      <c r="R433" s="888"/>
      <c r="S433" s="154"/>
      <c r="T433" s="887"/>
      <c r="U433" s="888"/>
      <c r="V433" s="101" t="str">
        <f>IF(B433="","",VLOOKUP(B433,学連登録!$C$2:$H$3000,6,FALSE))</f>
        <v/>
      </c>
      <c r="W433" s="370"/>
      <c r="X433" s="152"/>
      <c r="Y433" s="116" t="str">
        <f t="shared" si="635"/>
        <v/>
      </c>
      <c r="Z433" s="97" t="str">
        <f>IF(G433="","",VLOOKUP(G433,種目名!$O$5:$T$104,3,0))</f>
        <v/>
      </c>
      <c r="AA433" s="98" t="str">
        <f>IF(J433="","",VLOOKUP(J433,種目名!$O$5:$T$104,3,0))</f>
        <v/>
      </c>
      <c r="AB433" s="117" t="str">
        <f>IF(M433="","",VLOOKUP(M433,種目名!$O$5:$T$104,3,0))</f>
        <v/>
      </c>
      <c r="AC433" s="117" t="str">
        <f>IF(P433="","",VLOOKUP(AF433,種目名!$O$5:$T$104,3,0))</f>
        <v/>
      </c>
      <c r="AD433" s="118" t="str">
        <f>IF(S433="","",VLOOKUP(AI433,種目名!$O$5:$T$104,3,0))</f>
        <v/>
      </c>
      <c r="AE433" s="115">
        <f t="shared" si="636"/>
        <v>0</v>
      </c>
      <c r="AF433" s="152" t="str">
        <f t="shared" si="637"/>
        <v/>
      </c>
      <c r="AG433" s="152" t="str">
        <f t="shared" si="638"/>
        <v/>
      </c>
      <c r="AH433" s="115">
        <f t="shared" si="639"/>
        <v>0</v>
      </c>
      <c r="AI433" s="152" t="str">
        <f t="shared" si="640"/>
        <v/>
      </c>
      <c r="AJ433" s="152" t="str">
        <f t="shared" si="641"/>
        <v/>
      </c>
      <c r="AK433" s="383"/>
      <c r="AL433" s="166">
        <f t="shared" si="558"/>
        <v>0</v>
      </c>
      <c r="AM433" s="392">
        <f t="shared" si="559"/>
        <v>0</v>
      </c>
      <c r="AN433" s="392">
        <f>COUNTIF($B$12:B433,B433)</f>
        <v>0</v>
      </c>
      <c r="AO433" s="392"/>
      <c r="AP433" s="392" t="str">
        <f t="shared" si="560"/>
        <v/>
      </c>
      <c r="AQ433" s="392" t="str">
        <f t="shared" si="561"/>
        <v/>
      </c>
      <c r="AR433" s="392" t="str">
        <f t="shared" si="562"/>
        <v/>
      </c>
      <c r="AS433" s="392" t="str">
        <f t="shared" si="563"/>
        <v/>
      </c>
      <c r="AT433" s="392">
        <f t="shared" si="564"/>
        <v>0</v>
      </c>
      <c r="AU433" s="392" t="str">
        <f t="shared" si="565"/>
        <v/>
      </c>
      <c r="AV433" s="392" t="str">
        <f t="shared" si="566"/>
        <v/>
      </c>
      <c r="AW433" s="392" t="str">
        <f t="shared" si="567"/>
        <v/>
      </c>
      <c r="AX433" s="392" t="str">
        <f t="shared" si="568"/>
        <v/>
      </c>
      <c r="AY433" s="392" t="str">
        <f t="shared" si="569"/>
        <v/>
      </c>
      <c r="AZ433" s="392" t="str">
        <f t="shared" si="570"/>
        <v/>
      </c>
      <c r="BA433" s="392" t="str">
        <f t="shared" si="571"/>
        <v/>
      </c>
      <c r="BB433" s="392" t="str">
        <f t="shared" si="572"/>
        <v/>
      </c>
      <c r="BC433" s="392" t="str">
        <f t="shared" si="573"/>
        <v/>
      </c>
      <c r="BD433" s="396" t="str">
        <f t="shared" si="574"/>
        <v/>
      </c>
      <c r="BE433" s="386">
        <f t="shared" si="575"/>
        <v>0</v>
      </c>
      <c r="BF433" s="152"/>
      <c r="BG433" s="392">
        <f t="shared" si="576"/>
        <v>0</v>
      </c>
      <c r="BH433" s="392">
        <f t="shared" si="577"/>
        <v>0</v>
      </c>
      <c r="BI433" s="405">
        <f t="shared" si="578"/>
        <v>0</v>
      </c>
      <c r="BJ433" s="406">
        <f t="shared" si="554"/>
        <v>0</v>
      </c>
      <c r="BK433" s="391" t="str">
        <f t="shared" si="555"/>
        <v>0</v>
      </c>
      <c r="BL433" s="391" t="str">
        <f t="shared" si="556"/>
        <v>0</v>
      </c>
      <c r="BM433" s="405">
        <f t="shared" si="579"/>
        <v>0</v>
      </c>
      <c r="BN433" s="405" t="str">
        <f t="shared" si="580"/>
        <v>0m0</v>
      </c>
      <c r="BO433" s="392">
        <f t="shared" si="581"/>
        <v>0</v>
      </c>
      <c r="BP433" s="392">
        <f t="shared" si="582"/>
        <v>0</v>
      </c>
      <c r="BQ433" s="405">
        <f t="shared" si="583"/>
        <v>0</v>
      </c>
      <c r="BR433" s="406">
        <f t="shared" si="584"/>
        <v>0</v>
      </c>
      <c r="BS433" s="391" t="str">
        <f t="shared" si="585"/>
        <v>0</v>
      </c>
      <c r="BT433" s="391" t="str">
        <f t="shared" si="586"/>
        <v>0</v>
      </c>
      <c r="BU433" s="405">
        <f t="shared" si="587"/>
        <v>0</v>
      </c>
      <c r="BV433" s="405" t="str">
        <f t="shared" si="588"/>
        <v>0m0</v>
      </c>
      <c r="BW433" s="392">
        <f t="shared" si="589"/>
        <v>0</v>
      </c>
      <c r="BX433" s="392">
        <f t="shared" si="590"/>
        <v>0</v>
      </c>
      <c r="BY433" s="405">
        <f t="shared" si="591"/>
        <v>0</v>
      </c>
      <c r="BZ433" s="406">
        <f t="shared" si="592"/>
        <v>0</v>
      </c>
      <c r="CA433" s="391" t="str">
        <f t="shared" si="593"/>
        <v>0</v>
      </c>
      <c r="CB433" s="391" t="str">
        <f t="shared" si="594"/>
        <v>0</v>
      </c>
      <c r="CC433" s="405">
        <f t="shared" si="595"/>
        <v>0</v>
      </c>
      <c r="CD433" s="405" t="str">
        <f t="shared" si="596"/>
        <v>0m0</v>
      </c>
      <c r="CE433" s="392">
        <f t="shared" si="597"/>
        <v>0</v>
      </c>
      <c r="CF433" s="392">
        <f t="shared" si="598"/>
        <v>0</v>
      </c>
      <c r="CG433" s="405">
        <f t="shared" si="599"/>
        <v>0</v>
      </c>
      <c r="CH433" s="406">
        <f t="shared" si="600"/>
        <v>0</v>
      </c>
      <c r="CI433" s="391" t="str">
        <f t="shared" si="601"/>
        <v>0</v>
      </c>
      <c r="CJ433" s="391" t="str">
        <f t="shared" si="602"/>
        <v>0</v>
      </c>
      <c r="CK433" s="405">
        <f t="shared" si="603"/>
        <v>0</v>
      </c>
      <c r="CL433" s="405" t="str">
        <f t="shared" si="604"/>
        <v>0m0</v>
      </c>
      <c r="CM433" s="392">
        <f t="shared" si="605"/>
        <v>0</v>
      </c>
      <c r="CN433" s="392">
        <f t="shared" si="606"/>
        <v>0</v>
      </c>
      <c r="CO433" s="405">
        <f t="shared" si="607"/>
        <v>0</v>
      </c>
      <c r="CP433" s="406">
        <f t="shared" si="608"/>
        <v>0</v>
      </c>
      <c r="CQ433" s="391" t="str">
        <f t="shared" si="609"/>
        <v>0</v>
      </c>
      <c r="CR433" s="391" t="str">
        <f t="shared" si="610"/>
        <v>0</v>
      </c>
      <c r="CS433" s="405">
        <f t="shared" si="611"/>
        <v>0</v>
      </c>
      <c r="CT433" s="405" t="str">
        <f t="shared" si="612"/>
        <v>0m0</v>
      </c>
      <c r="CU433" s="405">
        <f t="shared" si="613"/>
        <v>0</v>
      </c>
      <c r="CV433" s="405">
        <f t="shared" si="614"/>
        <v>0</v>
      </c>
      <c r="CW433" s="405">
        <f t="shared" si="615"/>
        <v>0</v>
      </c>
      <c r="CX433" s="405">
        <f t="shared" si="616"/>
        <v>0</v>
      </c>
      <c r="CY433" s="405">
        <f t="shared" si="617"/>
        <v>0</v>
      </c>
      <c r="CZ433" s="405" t="str">
        <f t="shared" si="618"/>
        <v/>
      </c>
      <c r="DA433" s="405" t="str">
        <f t="shared" si="619"/>
        <v/>
      </c>
      <c r="DB433" s="405" t="str">
        <f t="shared" si="620"/>
        <v/>
      </c>
      <c r="DC433" s="405" t="str">
        <f t="shared" si="621"/>
        <v/>
      </c>
      <c r="DD433" s="405" t="str">
        <f t="shared" si="622"/>
        <v/>
      </c>
      <c r="DE433" s="405"/>
      <c r="DG433" s="405" t="str">
        <f t="shared" si="623"/>
        <v/>
      </c>
      <c r="DH433" s="405" t="str">
        <f t="shared" si="624"/>
        <v/>
      </c>
      <c r="DI433" s="405">
        <f t="shared" si="625"/>
        <v>0</v>
      </c>
      <c r="DJ433" s="405" t="str">
        <f t="shared" si="626"/>
        <v/>
      </c>
      <c r="DK433" s="405" t="str">
        <f t="shared" si="627"/>
        <v/>
      </c>
      <c r="DL433" s="405" t="str">
        <f t="shared" si="628"/>
        <v/>
      </c>
      <c r="DM433" s="405" t="str">
        <f t="shared" si="629"/>
        <v/>
      </c>
      <c r="DN433" s="405" t="str">
        <f t="shared" si="630"/>
        <v/>
      </c>
      <c r="DO433" s="405" t="str">
        <f t="shared" si="631"/>
        <v/>
      </c>
      <c r="DS433" s="386">
        <f t="shared" si="634"/>
        <v>0</v>
      </c>
      <c r="DT433" s="386">
        <f t="shared" si="632"/>
        <v>0</v>
      </c>
      <c r="DU433" s="404">
        <f t="shared" si="633"/>
        <v>0</v>
      </c>
    </row>
    <row r="434" spans="1:125" s="404" customFormat="1" ht="18" hidden="1" customHeight="1">
      <c r="A434" s="140" t="str">
        <f t="shared" si="557"/>
        <v/>
      </c>
      <c r="B434" s="153"/>
      <c r="C434" s="31" t="str">
        <f>IF(B434="","",VLOOKUP(B434,学連登録!$C$2:$G$3000,2,FALSE))</f>
        <v/>
      </c>
      <c r="D434" s="32" t="str">
        <f>IF(B434="","",VLOOKUP(B434,学連登録!$C$2:$G$3000,3,FALSE))</f>
        <v/>
      </c>
      <c r="E434" s="33" t="str">
        <f>IF(B434="","",VLOOKUP(B434,学連登録!$C$2:$G$3000,4,FALSE))</f>
        <v/>
      </c>
      <c r="F434" s="376" t="str">
        <f>IF(B434="","",VLOOKUP(B434,学連登録!$C$2:$I$3000,7,FALSE))</f>
        <v/>
      </c>
      <c r="G434" s="154"/>
      <c r="H434" s="915"/>
      <c r="I434" s="916"/>
      <c r="J434" s="155"/>
      <c r="K434" s="887"/>
      <c r="L434" s="888"/>
      <c r="M434" s="155"/>
      <c r="N434" s="881"/>
      <c r="O434" s="882"/>
      <c r="P434" s="154"/>
      <c r="Q434" s="887"/>
      <c r="R434" s="888"/>
      <c r="S434" s="154"/>
      <c r="T434" s="887"/>
      <c r="U434" s="888"/>
      <c r="V434" s="101" t="str">
        <f>IF(B434="","",VLOOKUP(B434,学連登録!$C$2:$H$3000,6,FALSE))</f>
        <v/>
      </c>
      <c r="W434" s="370"/>
      <c r="X434" s="152"/>
      <c r="Y434" s="116" t="str">
        <f t="shared" si="635"/>
        <v/>
      </c>
      <c r="Z434" s="97" t="str">
        <f>IF(G434="","",VLOOKUP(G434,種目名!$O$5:$T$104,3,0))</f>
        <v/>
      </c>
      <c r="AA434" s="98" t="str">
        <f>IF(J434="","",VLOOKUP(J434,種目名!$O$5:$T$104,3,0))</f>
        <v/>
      </c>
      <c r="AB434" s="117" t="str">
        <f>IF(M434="","",VLOOKUP(M434,種目名!$O$5:$T$104,3,0))</f>
        <v/>
      </c>
      <c r="AC434" s="117" t="str">
        <f>IF(P434="","",VLOOKUP(AF434,種目名!$O$5:$T$104,3,0))</f>
        <v/>
      </c>
      <c r="AD434" s="118" t="str">
        <f>IF(S434="","",VLOOKUP(AI434,種目名!$O$5:$T$104,3,0))</f>
        <v/>
      </c>
      <c r="AE434" s="115">
        <f t="shared" si="636"/>
        <v>0</v>
      </c>
      <c r="AF434" s="152" t="str">
        <f t="shared" si="637"/>
        <v/>
      </c>
      <c r="AG434" s="152" t="str">
        <f t="shared" si="638"/>
        <v/>
      </c>
      <c r="AH434" s="115">
        <f t="shared" si="639"/>
        <v>0</v>
      </c>
      <c r="AI434" s="152" t="str">
        <f t="shared" si="640"/>
        <v/>
      </c>
      <c r="AJ434" s="152" t="str">
        <f t="shared" si="641"/>
        <v/>
      </c>
      <c r="AK434" s="383"/>
      <c r="AL434" s="166">
        <f t="shared" si="558"/>
        <v>0</v>
      </c>
      <c r="AM434" s="392">
        <f t="shared" si="559"/>
        <v>0</v>
      </c>
      <c r="AN434" s="392">
        <f>COUNTIF($B$12:B434,B434)</f>
        <v>0</v>
      </c>
      <c r="AO434" s="392"/>
      <c r="AP434" s="392" t="str">
        <f t="shared" si="560"/>
        <v/>
      </c>
      <c r="AQ434" s="392" t="str">
        <f t="shared" si="561"/>
        <v/>
      </c>
      <c r="AR434" s="392" t="str">
        <f t="shared" si="562"/>
        <v/>
      </c>
      <c r="AS434" s="392" t="str">
        <f t="shared" si="563"/>
        <v/>
      </c>
      <c r="AT434" s="392">
        <f t="shared" si="564"/>
        <v>0</v>
      </c>
      <c r="AU434" s="392" t="str">
        <f t="shared" si="565"/>
        <v/>
      </c>
      <c r="AV434" s="392" t="str">
        <f t="shared" si="566"/>
        <v/>
      </c>
      <c r="AW434" s="392" t="str">
        <f t="shared" si="567"/>
        <v/>
      </c>
      <c r="AX434" s="392" t="str">
        <f t="shared" si="568"/>
        <v/>
      </c>
      <c r="AY434" s="392" t="str">
        <f t="shared" si="569"/>
        <v/>
      </c>
      <c r="AZ434" s="392" t="str">
        <f t="shared" si="570"/>
        <v/>
      </c>
      <c r="BA434" s="392" t="str">
        <f t="shared" si="571"/>
        <v/>
      </c>
      <c r="BB434" s="392" t="str">
        <f t="shared" si="572"/>
        <v/>
      </c>
      <c r="BC434" s="392" t="str">
        <f t="shared" si="573"/>
        <v/>
      </c>
      <c r="BD434" s="396" t="str">
        <f t="shared" si="574"/>
        <v/>
      </c>
      <c r="BE434" s="386">
        <f t="shared" si="575"/>
        <v>0</v>
      </c>
      <c r="BF434" s="152"/>
      <c r="BG434" s="392">
        <f t="shared" si="576"/>
        <v>0</v>
      </c>
      <c r="BH434" s="392">
        <f t="shared" si="577"/>
        <v>0</v>
      </c>
      <c r="BI434" s="405">
        <f t="shared" si="578"/>
        <v>0</v>
      </c>
      <c r="BJ434" s="406">
        <f t="shared" si="554"/>
        <v>0</v>
      </c>
      <c r="BK434" s="391" t="str">
        <f t="shared" si="555"/>
        <v>0</v>
      </c>
      <c r="BL434" s="391" t="str">
        <f t="shared" si="556"/>
        <v>0</v>
      </c>
      <c r="BM434" s="405">
        <f t="shared" si="579"/>
        <v>0</v>
      </c>
      <c r="BN434" s="405" t="str">
        <f t="shared" si="580"/>
        <v>0m0</v>
      </c>
      <c r="BO434" s="392">
        <f t="shared" si="581"/>
        <v>0</v>
      </c>
      <c r="BP434" s="392">
        <f t="shared" si="582"/>
        <v>0</v>
      </c>
      <c r="BQ434" s="405">
        <f t="shared" si="583"/>
        <v>0</v>
      </c>
      <c r="BR434" s="406">
        <f t="shared" si="584"/>
        <v>0</v>
      </c>
      <c r="BS434" s="391" t="str">
        <f t="shared" si="585"/>
        <v>0</v>
      </c>
      <c r="BT434" s="391" t="str">
        <f t="shared" si="586"/>
        <v>0</v>
      </c>
      <c r="BU434" s="405">
        <f t="shared" si="587"/>
        <v>0</v>
      </c>
      <c r="BV434" s="405" t="str">
        <f t="shared" si="588"/>
        <v>0m0</v>
      </c>
      <c r="BW434" s="392">
        <f t="shared" si="589"/>
        <v>0</v>
      </c>
      <c r="BX434" s="392">
        <f t="shared" si="590"/>
        <v>0</v>
      </c>
      <c r="BY434" s="405">
        <f t="shared" si="591"/>
        <v>0</v>
      </c>
      <c r="BZ434" s="406">
        <f t="shared" si="592"/>
        <v>0</v>
      </c>
      <c r="CA434" s="391" t="str">
        <f t="shared" si="593"/>
        <v>0</v>
      </c>
      <c r="CB434" s="391" t="str">
        <f t="shared" si="594"/>
        <v>0</v>
      </c>
      <c r="CC434" s="405">
        <f t="shared" si="595"/>
        <v>0</v>
      </c>
      <c r="CD434" s="405" t="str">
        <f t="shared" si="596"/>
        <v>0m0</v>
      </c>
      <c r="CE434" s="392">
        <f t="shared" si="597"/>
        <v>0</v>
      </c>
      <c r="CF434" s="392">
        <f t="shared" si="598"/>
        <v>0</v>
      </c>
      <c r="CG434" s="405">
        <f t="shared" si="599"/>
        <v>0</v>
      </c>
      <c r="CH434" s="406">
        <f t="shared" si="600"/>
        <v>0</v>
      </c>
      <c r="CI434" s="391" t="str">
        <f t="shared" si="601"/>
        <v>0</v>
      </c>
      <c r="CJ434" s="391" t="str">
        <f t="shared" si="602"/>
        <v>0</v>
      </c>
      <c r="CK434" s="405">
        <f t="shared" si="603"/>
        <v>0</v>
      </c>
      <c r="CL434" s="405" t="str">
        <f t="shared" si="604"/>
        <v>0m0</v>
      </c>
      <c r="CM434" s="392">
        <f t="shared" si="605"/>
        <v>0</v>
      </c>
      <c r="CN434" s="392">
        <f t="shared" si="606"/>
        <v>0</v>
      </c>
      <c r="CO434" s="405">
        <f t="shared" si="607"/>
        <v>0</v>
      </c>
      <c r="CP434" s="406">
        <f t="shared" si="608"/>
        <v>0</v>
      </c>
      <c r="CQ434" s="391" t="str">
        <f t="shared" si="609"/>
        <v>0</v>
      </c>
      <c r="CR434" s="391" t="str">
        <f t="shared" si="610"/>
        <v>0</v>
      </c>
      <c r="CS434" s="405">
        <f t="shared" si="611"/>
        <v>0</v>
      </c>
      <c r="CT434" s="405" t="str">
        <f t="shared" si="612"/>
        <v>0m0</v>
      </c>
      <c r="CU434" s="405">
        <f t="shared" si="613"/>
        <v>0</v>
      </c>
      <c r="CV434" s="405">
        <f t="shared" si="614"/>
        <v>0</v>
      </c>
      <c r="CW434" s="405">
        <f t="shared" si="615"/>
        <v>0</v>
      </c>
      <c r="CX434" s="405">
        <f t="shared" si="616"/>
        <v>0</v>
      </c>
      <c r="CY434" s="405">
        <f t="shared" si="617"/>
        <v>0</v>
      </c>
      <c r="CZ434" s="405" t="str">
        <f t="shared" si="618"/>
        <v/>
      </c>
      <c r="DA434" s="405" t="str">
        <f t="shared" si="619"/>
        <v/>
      </c>
      <c r="DB434" s="405" t="str">
        <f t="shared" si="620"/>
        <v/>
      </c>
      <c r="DC434" s="405" t="str">
        <f t="shared" si="621"/>
        <v/>
      </c>
      <c r="DD434" s="405" t="str">
        <f t="shared" si="622"/>
        <v/>
      </c>
      <c r="DE434" s="405"/>
      <c r="DG434" s="405" t="str">
        <f t="shared" si="623"/>
        <v/>
      </c>
      <c r="DH434" s="405" t="str">
        <f t="shared" si="624"/>
        <v/>
      </c>
      <c r="DI434" s="405">
        <f t="shared" si="625"/>
        <v>0</v>
      </c>
      <c r="DJ434" s="405" t="str">
        <f t="shared" si="626"/>
        <v/>
      </c>
      <c r="DK434" s="405" t="str">
        <f t="shared" si="627"/>
        <v/>
      </c>
      <c r="DL434" s="405" t="str">
        <f t="shared" si="628"/>
        <v/>
      </c>
      <c r="DM434" s="405" t="str">
        <f t="shared" si="629"/>
        <v/>
      </c>
      <c r="DN434" s="405" t="str">
        <f t="shared" si="630"/>
        <v/>
      </c>
      <c r="DO434" s="405" t="str">
        <f t="shared" si="631"/>
        <v/>
      </c>
      <c r="DS434" s="386">
        <f t="shared" si="634"/>
        <v>0</v>
      </c>
      <c r="DT434" s="386">
        <f t="shared" si="632"/>
        <v>0</v>
      </c>
      <c r="DU434" s="404">
        <f t="shared" si="633"/>
        <v>0</v>
      </c>
    </row>
    <row r="435" spans="1:125" s="404" customFormat="1" ht="18" hidden="1" customHeight="1">
      <c r="A435" s="140" t="str">
        <f t="shared" si="557"/>
        <v/>
      </c>
      <c r="B435" s="153"/>
      <c r="C435" s="31" t="str">
        <f>IF(B435="","",VLOOKUP(B435,学連登録!$C$2:$G$3000,2,FALSE))</f>
        <v/>
      </c>
      <c r="D435" s="32" t="str">
        <f>IF(B435="","",VLOOKUP(B435,学連登録!$C$2:$G$3000,3,FALSE))</f>
        <v/>
      </c>
      <c r="E435" s="33" t="str">
        <f>IF(B435="","",VLOOKUP(B435,学連登録!$C$2:$G$3000,4,FALSE))</f>
        <v/>
      </c>
      <c r="F435" s="376" t="str">
        <f>IF(B435="","",VLOOKUP(B435,学連登録!$C$2:$I$3000,7,FALSE))</f>
        <v/>
      </c>
      <c r="G435" s="154"/>
      <c r="H435" s="915"/>
      <c r="I435" s="916"/>
      <c r="J435" s="155"/>
      <c r="K435" s="887"/>
      <c r="L435" s="888"/>
      <c r="M435" s="155"/>
      <c r="N435" s="881"/>
      <c r="O435" s="882"/>
      <c r="P435" s="154"/>
      <c r="Q435" s="887"/>
      <c r="R435" s="888"/>
      <c r="S435" s="154"/>
      <c r="T435" s="887"/>
      <c r="U435" s="888"/>
      <c r="V435" s="101" t="str">
        <f>IF(B435="","",VLOOKUP(B435,学連登録!$C$2:$H$3000,6,FALSE))</f>
        <v/>
      </c>
      <c r="W435" s="370"/>
      <c r="X435" s="152"/>
      <c r="Y435" s="116" t="str">
        <f t="shared" si="635"/>
        <v/>
      </c>
      <c r="Z435" s="97" t="str">
        <f>IF(G435="","",VLOOKUP(G435,種目名!$O$5:$T$104,3,0))</f>
        <v/>
      </c>
      <c r="AA435" s="98" t="str">
        <f>IF(J435="","",VLOOKUP(J435,種目名!$O$5:$T$104,3,0))</f>
        <v/>
      </c>
      <c r="AB435" s="117" t="str">
        <f>IF(M435="","",VLOOKUP(M435,種目名!$O$5:$T$104,3,0))</f>
        <v/>
      </c>
      <c r="AC435" s="117" t="str">
        <f>IF(P435="","",VLOOKUP(AF435,種目名!$O$5:$T$104,3,0))</f>
        <v/>
      </c>
      <c r="AD435" s="118" t="str">
        <f>IF(S435="","",VLOOKUP(AI435,種目名!$O$5:$T$104,3,0))</f>
        <v/>
      </c>
      <c r="AE435" s="115">
        <f t="shared" si="636"/>
        <v>0</v>
      </c>
      <c r="AF435" s="152" t="str">
        <f t="shared" si="637"/>
        <v/>
      </c>
      <c r="AG435" s="152" t="str">
        <f t="shared" si="638"/>
        <v/>
      </c>
      <c r="AH435" s="115">
        <f t="shared" si="639"/>
        <v>0</v>
      </c>
      <c r="AI435" s="152" t="str">
        <f t="shared" si="640"/>
        <v/>
      </c>
      <c r="AJ435" s="152" t="str">
        <f t="shared" si="641"/>
        <v/>
      </c>
      <c r="AK435" s="383"/>
      <c r="AL435" s="166">
        <f t="shared" si="558"/>
        <v>0</v>
      </c>
      <c r="AM435" s="392">
        <f t="shared" si="559"/>
        <v>0</v>
      </c>
      <c r="AN435" s="392">
        <f>COUNTIF($B$12:B435,B435)</f>
        <v>0</v>
      </c>
      <c r="AO435" s="392"/>
      <c r="AP435" s="392" t="str">
        <f t="shared" si="560"/>
        <v/>
      </c>
      <c r="AQ435" s="392" t="str">
        <f t="shared" si="561"/>
        <v/>
      </c>
      <c r="AR435" s="392" t="str">
        <f t="shared" si="562"/>
        <v/>
      </c>
      <c r="AS435" s="392" t="str">
        <f t="shared" si="563"/>
        <v/>
      </c>
      <c r="AT435" s="392">
        <f t="shared" si="564"/>
        <v>0</v>
      </c>
      <c r="AU435" s="392" t="str">
        <f t="shared" si="565"/>
        <v/>
      </c>
      <c r="AV435" s="392" t="str">
        <f t="shared" si="566"/>
        <v/>
      </c>
      <c r="AW435" s="392" t="str">
        <f t="shared" si="567"/>
        <v/>
      </c>
      <c r="AX435" s="392" t="str">
        <f t="shared" si="568"/>
        <v/>
      </c>
      <c r="AY435" s="392" t="str">
        <f t="shared" si="569"/>
        <v/>
      </c>
      <c r="AZ435" s="392" t="str">
        <f t="shared" si="570"/>
        <v/>
      </c>
      <c r="BA435" s="392" t="str">
        <f t="shared" si="571"/>
        <v/>
      </c>
      <c r="BB435" s="392" t="str">
        <f t="shared" si="572"/>
        <v/>
      </c>
      <c r="BC435" s="392" t="str">
        <f t="shared" si="573"/>
        <v/>
      </c>
      <c r="BD435" s="396" t="str">
        <f t="shared" si="574"/>
        <v/>
      </c>
      <c r="BE435" s="386">
        <f t="shared" si="575"/>
        <v>0</v>
      </c>
      <c r="BF435" s="152"/>
      <c r="BG435" s="392">
        <f t="shared" si="576"/>
        <v>0</v>
      </c>
      <c r="BH435" s="392">
        <f t="shared" si="577"/>
        <v>0</v>
      </c>
      <c r="BI435" s="405">
        <f t="shared" si="578"/>
        <v>0</v>
      </c>
      <c r="BJ435" s="406">
        <f t="shared" si="554"/>
        <v>0</v>
      </c>
      <c r="BK435" s="391" t="str">
        <f t="shared" si="555"/>
        <v>0</v>
      </c>
      <c r="BL435" s="391" t="str">
        <f t="shared" si="556"/>
        <v>0</v>
      </c>
      <c r="BM435" s="405">
        <f t="shared" si="579"/>
        <v>0</v>
      </c>
      <c r="BN435" s="405" t="str">
        <f t="shared" si="580"/>
        <v>0m0</v>
      </c>
      <c r="BO435" s="392">
        <f t="shared" si="581"/>
        <v>0</v>
      </c>
      <c r="BP435" s="392">
        <f t="shared" si="582"/>
        <v>0</v>
      </c>
      <c r="BQ435" s="405">
        <f t="shared" si="583"/>
        <v>0</v>
      </c>
      <c r="BR435" s="406">
        <f t="shared" si="584"/>
        <v>0</v>
      </c>
      <c r="BS435" s="391" t="str">
        <f t="shared" si="585"/>
        <v>0</v>
      </c>
      <c r="BT435" s="391" t="str">
        <f t="shared" si="586"/>
        <v>0</v>
      </c>
      <c r="BU435" s="405">
        <f t="shared" si="587"/>
        <v>0</v>
      </c>
      <c r="BV435" s="405" t="str">
        <f t="shared" si="588"/>
        <v>0m0</v>
      </c>
      <c r="BW435" s="392">
        <f t="shared" si="589"/>
        <v>0</v>
      </c>
      <c r="BX435" s="392">
        <f t="shared" si="590"/>
        <v>0</v>
      </c>
      <c r="BY435" s="405">
        <f t="shared" si="591"/>
        <v>0</v>
      </c>
      <c r="BZ435" s="406">
        <f t="shared" si="592"/>
        <v>0</v>
      </c>
      <c r="CA435" s="391" t="str">
        <f t="shared" si="593"/>
        <v>0</v>
      </c>
      <c r="CB435" s="391" t="str">
        <f t="shared" si="594"/>
        <v>0</v>
      </c>
      <c r="CC435" s="405">
        <f t="shared" si="595"/>
        <v>0</v>
      </c>
      <c r="CD435" s="405" t="str">
        <f t="shared" si="596"/>
        <v>0m0</v>
      </c>
      <c r="CE435" s="392">
        <f t="shared" si="597"/>
        <v>0</v>
      </c>
      <c r="CF435" s="392">
        <f t="shared" si="598"/>
        <v>0</v>
      </c>
      <c r="CG435" s="405">
        <f t="shared" si="599"/>
        <v>0</v>
      </c>
      <c r="CH435" s="406">
        <f t="shared" si="600"/>
        <v>0</v>
      </c>
      <c r="CI435" s="391" t="str">
        <f t="shared" si="601"/>
        <v>0</v>
      </c>
      <c r="CJ435" s="391" t="str">
        <f t="shared" si="602"/>
        <v>0</v>
      </c>
      <c r="CK435" s="405">
        <f t="shared" si="603"/>
        <v>0</v>
      </c>
      <c r="CL435" s="405" t="str">
        <f t="shared" si="604"/>
        <v>0m0</v>
      </c>
      <c r="CM435" s="392">
        <f t="shared" si="605"/>
        <v>0</v>
      </c>
      <c r="CN435" s="392">
        <f t="shared" si="606"/>
        <v>0</v>
      </c>
      <c r="CO435" s="405">
        <f t="shared" si="607"/>
        <v>0</v>
      </c>
      <c r="CP435" s="406">
        <f t="shared" si="608"/>
        <v>0</v>
      </c>
      <c r="CQ435" s="391" t="str">
        <f t="shared" si="609"/>
        <v>0</v>
      </c>
      <c r="CR435" s="391" t="str">
        <f t="shared" si="610"/>
        <v>0</v>
      </c>
      <c r="CS435" s="405">
        <f t="shared" si="611"/>
        <v>0</v>
      </c>
      <c r="CT435" s="405" t="str">
        <f t="shared" si="612"/>
        <v>0m0</v>
      </c>
      <c r="CU435" s="405">
        <f t="shared" si="613"/>
        <v>0</v>
      </c>
      <c r="CV435" s="405">
        <f t="shared" si="614"/>
        <v>0</v>
      </c>
      <c r="CW435" s="405">
        <f t="shared" si="615"/>
        <v>0</v>
      </c>
      <c r="CX435" s="405">
        <f t="shared" si="616"/>
        <v>0</v>
      </c>
      <c r="CY435" s="405">
        <f t="shared" si="617"/>
        <v>0</v>
      </c>
      <c r="CZ435" s="405" t="str">
        <f t="shared" si="618"/>
        <v/>
      </c>
      <c r="DA435" s="405" t="str">
        <f t="shared" si="619"/>
        <v/>
      </c>
      <c r="DB435" s="405" t="str">
        <f t="shared" si="620"/>
        <v/>
      </c>
      <c r="DC435" s="405" t="str">
        <f t="shared" si="621"/>
        <v/>
      </c>
      <c r="DD435" s="405" t="str">
        <f t="shared" si="622"/>
        <v/>
      </c>
      <c r="DE435" s="405"/>
      <c r="DG435" s="405" t="str">
        <f t="shared" si="623"/>
        <v/>
      </c>
      <c r="DH435" s="405" t="str">
        <f t="shared" si="624"/>
        <v/>
      </c>
      <c r="DI435" s="405">
        <f t="shared" si="625"/>
        <v>0</v>
      </c>
      <c r="DJ435" s="405" t="str">
        <f t="shared" si="626"/>
        <v/>
      </c>
      <c r="DK435" s="405" t="str">
        <f t="shared" si="627"/>
        <v/>
      </c>
      <c r="DL435" s="405" t="str">
        <f t="shared" si="628"/>
        <v/>
      </c>
      <c r="DM435" s="405" t="str">
        <f t="shared" si="629"/>
        <v/>
      </c>
      <c r="DN435" s="405" t="str">
        <f t="shared" si="630"/>
        <v/>
      </c>
      <c r="DO435" s="405" t="str">
        <f t="shared" si="631"/>
        <v/>
      </c>
      <c r="DS435" s="386">
        <f t="shared" si="634"/>
        <v>0</v>
      </c>
      <c r="DT435" s="386">
        <f t="shared" si="632"/>
        <v>0</v>
      </c>
      <c r="DU435" s="404">
        <f t="shared" si="633"/>
        <v>0</v>
      </c>
    </row>
    <row r="436" spans="1:125" s="404" customFormat="1" ht="18" hidden="1" customHeight="1">
      <c r="A436" s="140" t="str">
        <f t="shared" si="557"/>
        <v/>
      </c>
      <c r="B436" s="153"/>
      <c r="C436" s="31" t="str">
        <f>IF(B436="","",VLOOKUP(B436,学連登録!$C$2:$G$3000,2,FALSE))</f>
        <v/>
      </c>
      <c r="D436" s="32" t="str">
        <f>IF(B436="","",VLOOKUP(B436,学連登録!$C$2:$G$3000,3,FALSE))</f>
        <v/>
      </c>
      <c r="E436" s="33" t="str">
        <f>IF(B436="","",VLOOKUP(B436,学連登録!$C$2:$G$3000,4,FALSE))</f>
        <v/>
      </c>
      <c r="F436" s="376" t="str">
        <f>IF(B436="","",VLOOKUP(B436,学連登録!$C$2:$I$3000,7,FALSE))</f>
        <v/>
      </c>
      <c r="G436" s="154"/>
      <c r="H436" s="915"/>
      <c r="I436" s="916"/>
      <c r="J436" s="155"/>
      <c r="K436" s="887"/>
      <c r="L436" s="888"/>
      <c r="M436" s="155"/>
      <c r="N436" s="881"/>
      <c r="O436" s="882"/>
      <c r="P436" s="154"/>
      <c r="Q436" s="887"/>
      <c r="R436" s="888"/>
      <c r="S436" s="154"/>
      <c r="T436" s="887"/>
      <c r="U436" s="888"/>
      <c r="V436" s="101" t="str">
        <f>IF(B436="","",VLOOKUP(B436,学連登録!$C$2:$H$3000,6,FALSE))</f>
        <v/>
      </c>
      <c r="W436" s="370"/>
      <c r="X436" s="152"/>
      <c r="Y436" s="116" t="str">
        <f t="shared" si="635"/>
        <v/>
      </c>
      <c r="Z436" s="97" t="str">
        <f>IF(G436="","",VLOOKUP(G436,種目名!$O$5:$T$104,3,0))</f>
        <v/>
      </c>
      <c r="AA436" s="98" t="str">
        <f>IF(J436="","",VLOOKUP(J436,種目名!$O$5:$T$104,3,0))</f>
        <v/>
      </c>
      <c r="AB436" s="117" t="str">
        <f>IF(M436="","",VLOOKUP(M436,種目名!$O$5:$T$104,3,0))</f>
        <v/>
      </c>
      <c r="AC436" s="117" t="str">
        <f>IF(P436="","",VLOOKUP(AF436,種目名!$O$5:$T$104,3,0))</f>
        <v/>
      </c>
      <c r="AD436" s="118" t="str">
        <f>IF(S436="","",VLOOKUP(AI436,種目名!$O$5:$T$104,3,0))</f>
        <v/>
      </c>
      <c r="AE436" s="115">
        <f t="shared" si="636"/>
        <v>0</v>
      </c>
      <c r="AF436" s="152" t="str">
        <f t="shared" si="637"/>
        <v/>
      </c>
      <c r="AG436" s="152" t="str">
        <f t="shared" si="638"/>
        <v/>
      </c>
      <c r="AH436" s="115">
        <f t="shared" si="639"/>
        <v>0</v>
      </c>
      <c r="AI436" s="152" t="str">
        <f t="shared" si="640"/>
        <v/>
      </c>
      <c r="AJ436" s="152" t="str">
        <f t="shared" si="641"/>
        <v/>
      </c>
      <c r="AK436" s="383"/>
      <c r="AL436" s="166">
        <f t="shared" si="558"/>
        <v>0</v>
      </c>
      <c r="AM436" s="392">
        <f t="shared" si="559"/>
        <v>0</v>
      </c>
      <c r="AN436" s="392">
        <f>COUNTIF($B$12:B436,B436)</f>
        <v>0</v>
      </c>
      <c r="AO436" s="392"/>
      <c r="AP436" s="392" t="str">
        <f t="shared" si="560"/>
        <v/>
      </c>
      <c r="AQ436" s="392" t="str">
        <f t="shared" si="561"/>
        <v/>
      </c>
      <c r="AR436" s="392" t="str">
        <f t="shared" si="562"/>
        <v/>
      </c>
      <c r="AS436" s="392" t="str">
        <f t="shared" si="563"/>
        <v/>
      </c>
      <c r="AT436" s="392">
        <f t="shared" si="564"/>
        <v>0</v>
      </c>
      <c r="AU436" s="392" t="str">
        <f t="shared" si="565"/>
        <v/>
      </c>
      <c r="AV436" s="392" t="str">
        <f t="shared" si="566"/>
        <v/>
      </c>
      <c r="AW436" s="392" t="str">
        <f t="shared" si="567"/>
        <v/>
      </c>
      <c r="AX436" s="392" t="str">
        <f t="shared" si="568"/>
        <v/>
      </c>
      <c r="AY436" s="392" t="str">
        <f t="shared" si="569"/>
        <v/>
      </c>
      <c r="AZ436" s="392" t="str">
        <f t="shared" si="570"/>
        <v/>
      </c>
      <c r="BA436" s="392" t="str">
        <f t="shared" si="571"/>
        <v/>
      </c>
      <c r="BB436" s="392" t="str">
        <f t="shared" si="572"/>
        <v/>
      </c>
      <c r="BC436" s="392" t="str">
        <f t="shared" si="573"/>
        <v/>
      </c>
      <c r="BD436" s="396" t="str">
        <f t="shared" si="574"/>
        <v/>
      </c>
      <c r="BE436" s="386">
        <f t="shared" si="575"/>
        <v>0</v>
      </c>
      <c r="BF436" s="152"/>
      <c r="BG436" s="392">
        <f t="shared" si="576"/>
        <v>0</v>
      </c>
      <c r="BH436" s="392">
        <f t="shared" si="577"/>
        <v>0</v>
      </c>
      <c r="BI436" s="405">
        <f t="shared" si="578"/>
        <v>0</v>
      </c>
      <c r="BJ436" s="406">
        <f t="shared" si="554"/>
        <v>0</v>
      </c>
      <c r="BK436" s="391" t="str">
        <f t="shared" si="555"/>
        <v>0</v>
      </c>
      <c r="BL436" s="391" t="str">
        <f t="shared" si="556"/>
        <v>0</v>
      </c>
      <c r="BM436" s="405">
        <f t="shared" si="579"/>
        <v>0</v>
      </c>
      <c r="BN436" s="405" t="str">
        <f t="shared" si="580"/>
        <v>0m0</v>
      </c>
      <c r="BO436" s="392">
        <f t="shared" si="581"/>
        <v>0</v>
      </c>
      <c r="BP436" s="392">
        <f t="shared" si="582"/>
        <v>0</v>
      </c>
      <c r="BQ436" s="405">
        <f t="shared" si="583"/>
        <v>0</v>
      </c>
      <c r="BR436" s="406">
        <f t="shared" si="584"/>
        <v>0</v>
      </c>
      <c r="BS436" s="391" t="str">
        <f t="shared" si="585"/>
        <v>0</v>
      </c>
      <c r="BT436" s="391" t="str">
        <f t="shared" si="586"/>
        <v>0</v>
      </c>
      <c r="BU436" s="405">
        <f t="shared" si="587"/>
        <v>0</v>
      </c>
      <c r="BV436" s="405" t="str">
        <f t="shared" si="588"/>
        <v>0m0</v>
      </c>
      <c r="BW436" s="392">
        <f t="shared" si="589"/>
        <v>0</v>
      </c>
      <c r="BX436" s="392">
        <f t="shared" si="590"/>
        <v>0</v>
      </c>
      <c r="BY436" s="405">
        <f t="shared" si="591"/>
        <v>0</v>
      </c>
      <c r="BZ436" s="406">
        <f t="shared" si="592"/>
        <v>0</v>
      </c>
      <c r="CA436" s="391" t="str">
        <f t="shared" si="593"/>
        <v>0</v>
      </c>
      <c r="CB436" s="391" t="str">
        <f t="shared" si="594"/>
        <v>0</v>
      </c>
      <c r="CC436" s="405">
        <f t="shared" si="595"/>
        <v>0</v>
      </c>
      <c r="CD436" s="405" t="str">
        <f t="shared" si="596"/>
        <v>0m0</v>
      </c>
      <c r="CE436" s="392">
        <f t="shared" si="597"/>
        <v>0</v>
      </c>
      <c r="CF436" s="392">
        <f t="shared" si="598"/>
        <v>0</v>
      </c>
      <c r="CG436" s="405">
        <f t="shared" si="599"/>
        <v>0</v>
      </c>
      <c r="CH436" s="406">
        <f t="shared" si="600"/>
        <v>0</v>
      </c>
      <c r="CI436" s="391" t="str">
        <f t="shared" si="601"/>
        <v>0</v>
      </c>
      <c r="CJ436" s="391" t="str">
        <f t="shared" si="602"/>
        <v>0</v>
      </c>
      <c r="CK436" s="405">
        <f t="shared" si="603"/>
        <v>0</v>
      </c>
      <c r="CL436" s="405" t="str">
        <f t="shared" si="604"/>
        <v>0m0</v>
      </c>
      <c r="CM436" s="392">
        <f t="shared" si="605"/>
        <v>0</v>
      </c>
      <c r="CN436" s="392">
        <f t="shared" si="606"/>
        <v>0</v>
      </c>
      <c r="CO436" s="405">
        <f t="shared" si="607"/>
        <v>0</v>
      </c>
      <c r="CP436" s="406">
        <f t="shared" si="608"/>
        <v>0</v>
      </c>
      <c r="CQ436" s="391" t="str">
        <f t="shared" si="609"/>
        <v>0</v>
      </c>
      <c r="CR436" s="391" t="str">
        <f t="shared" si="610"/>
        <v>0</v>
      </c>
      <c r="CS436" s="405">
        <f t="shared" si="611"/>
        <v>0</v>
      </c>
      <c r="CT436" s="405" t="str">
        <f t="shared" si="612"/>
        <v>0m0</v>
      </c>
      <c r="CU436" s="405">
        <f t="shared" si="613"/>
        <v>0</v>
      </c>
      <c r="CV436" s="405">
        <f t="shared" si="614"/>
        <v>0</v>
      </c>
      <c r="CW436" s="405">
        <f t="shared" si="615"/>
        <v>0</v>
      </c>
      <c r="CX436" s="405">
        <f t="shared" si="616"/>
        <v>0</v>
      </c>
      <c r="CY436" s="405">
        <f t="shared" si="617"/>
        <v>0</v>
      </c>
      <c r="CZ436" s="405" t="str">
        <f t="shared" si="618"/>
        <v/>
      </c>
      <c r="DA436" s="405" t="str">
        <f t="shared" si="619"/>
        <v/>
      </c>
      <c r="DB436" s="405" t="str">
        <f t="shared" si="620"/>
        <v/>
      </c>
      <c r="DC436" s="405" t="str">
        <f t="shared" si="621"/>
        <v/>
      </c>
      <c r="DD436" s="405" t="str">
        <f t="shared" si="622"/>
        <v/>
      </c>
      <c r="DE436" s="405"/>
      <c r="DG436" s="405" t="str">
        <f t="shared" si="623"/>
        <v/>
      </c>
      <c r="DH436" s="405" t="str">
        <f t="shared" si="624"/>
        <v/>
      </c>
      <c r="DI436" s="405">
        <f t="shared" si="625"/>
        <v>0</v>
      </c>
      <c r="DJ436" s="405" t="str">
        <f t="shared" si="626"/>
        <v/>
      </c>
      <c r="DK436" s="405" t="str">
        <f t="shared" si="627"/>
        <v/>
      </c>
      <c r="DL436" s="405" t="str">
        <f t="shared" si="628"/>
        <v/>
      </c>
      <c r="DM436" s="405" t="str">
        <f t="shared" si="629"/>
        <v/>
      </c>
      <c r="DN436" s="405" t="str">
        <f t="shared" si="630"/>
        <v/>
      </c>
      <c r="DO436" s="405" t="str">
        <f t="shared" si="631"/>
        <v/>
      </c>
      <c r="DS436" s="386">
        <f t="shared" si="634"/>
        <v>0</v>
      </c>
      <c r="DT436" s="386">
        <f t="shared" si="632"/>
        <v>0</v>
      </c>
      <c r="DU436" s="404">
        <f t="shared" si="633"/>
        <v>0</v>
      </c>
    </row>
    <row r="437" spans="1:125" s="404" customFormat="1" ht="18" hidden="1" customHeight="1">
      <c r="A437" s="140" t="str">
        <f t="shared" si="557"/>
        <v/>
      </c>
      <c r="B437" s="153"/>
      <c r="C437" s="31" t="str">
        <f>IF(B437="","",VLOOKUP(B437,学連登録!$C$2:$G$3000,2,FALSE))</f>
        <v/>
      </c>
      <c r="D437" s="32" t="str">
        <f>IF(B437="","",VLOOKUP(B437,学連登録!$C$2:$G$3000,3,FALSE))</f>
        <v/>
      </c>
      <c r="E437" s="33" t="str">
        <f>IF(B437="","",VLOOKUP(B437,学連登録!$C$2:$G$3000,4,FALSE))</f>
        <v/>
      </c>
      <c r="F437" s="376" t="str">
        <f>IF(B437="","",VLOOKUP(B437,学連登録!$C$2:$I$3000,7,FALSE))</f>
        <v/>
      </c>
      <c r="G437" s="154"/>
      <c r="H437" s="915"/>
      <c r="I437" s="916"/>
      <c r="J437" s="155"/>
      <c r="K437" s="887"/>
      <c r="L437" s="888"/>
      <c r="M437" s="155"/>
      <c r="N437" s="881"/>
      <c r="O437" s="882"/>
      <c r="P437" s="154"/>
      <c r="Q437" s="887"/>
      <c r="R437" s="888"/>
      <c r="S437" s="154"/>
      <c r="T437" s="887"/>
      <c r="U437" s="888"/>
      <c r="V437" s="101" t="str">
        <f>IF(B437="","",VLOOKUP(B437,学連登録!$C$2:$H$3000,6,FALSE))</f>
        <v/>
      </c>
      <c r="W437" s="370"/>
      <c r="X437" s="152"/>
      <c r="Y437" s="116" t="str">
        <f t="shared" si="635"/>
        <v/>
      </c>
      <c r="Z437" s="97" t="str">
        <f>IF(G437="","",VLOOKUP(G437,種目名!$O$5:$T$104,3,0))</f>
        <v/>
      </c>
      <c r="AA437" s="98" t="str">
        <f>IF(J437="","",VLOOKUP(J437,種目名!$O$5:$T$104,3,0))</f>
        <v/>
      </c>
      <c r="AB437" s="117" t="str">
        <f>IF(M437="","",VLOOKUP(M437,種目名!$O$5:$T$104,3,0))</f>
        <v/>
      </c>
      <c r="AC437" s="117" t="str">
        <f>IF(P437="","",VLOOKUP(AF437,種目名!$O$5:$T$104,3,0))</f>
        <v/>
      </c>
      <c r="AD437" s="118" t="str">
        <f>IF(S437="","",VLOOKUP(AI437,種目名!$O$5:$T$104,3,0))</f>
        <v/>
      </c>
      <c r="AE437" s="115">
        <f t="shared" si="636"/>
        <v>0</v>
      </c>
      <c r="AF437" s="152" t="str">
        <f t="shared" si="637"/>
        <v/>
      </c>
      <c r="AG437" s="152" t="str">
        <f t="shared" si="638"/>
        <v/>
      </c>
      <c r="AH437" s="115">
        <f t="shared" si="639"/>
        <v>0</v>
      </c>
      <c r="AI437" s="152" t="str">
        <f t="shared" si="640"/>
        <v/>
      </c>
      <c r="AJ437" s="152" t="str">
        <f t="shared" si="641"/>
        <v/>
      </c>
      <c r="AK437" s="383"/>
      <c r="AL437" s="166">
        <f t="shared" si="558"/>
        <v>0</v>
      </c>
      <c r="AM437" s="392">
        <f t="shared" si="559"/>
        <v>0</v>
      </c>
      <c r="AN437" s="392">
        <f>COUNTIF($B$12:B437,B437)</f>
        <v>0</v>
      </c>
      <c r="AO437" s="392"/>
      <c r="AP437" s="392" t="str">
        <f t="shared" si="560"/>
        <v/>
      </c>
      <c r="AQ437" s="392" t="str">
        <f t="shared" si="561"/>
        <v/>
      </c>
      <c r="AR437" s="392" t="str">
        <f t="shared" si="562"/>
        <v/>
      </c>
      <c r="AS437" s="392" t="str">
        <f t="shared" si="563"/>
        <v/>
      </c>
      <c r="AT437" s="392">
        <f t="shared" si="564"/>
        <v>0</v>
      </c>
      <c r="AU437" s="392" t="str">
        <f t="shared" si="565"/>
        <v/>
      </c>
      <c r="AV437" s="392" t="str">
        <f t="shared" si="566"/>
        <v/>
      </c>
      <c r="AW437" s="392" t="str">
        <f t="shared" si="567"/>
        <v/>
      </c>
      <c r="AX437" s="392" t="str">
        <f t="shared" si="568"/>
        <v/>
      </c>
      <c r="AY437" s="392" t="str">
        <f t="shared" si="569"/>
        <v/>
      </c>
      <c r="AZ437" s="392" t="str">
        <f t="shared" si="570"/>
        <v/>
      </c>
      <c r="BA437" s="392" t="str">
        <f t="shared" si="571"/>
        <v/>
      </c>
      <c r="BB437" s="392" t="str">
        <f t="shared" si="572"/>
        <v/>
      </c>
      <c r="BC437" s="392" t="str">
        <f t="shared" si="573"/>
        <v/>
      </c>
      <c r="BD437" s="396" t="str">
        <f t="shared" si="574"/>
        <v/>
      </c>
      <c r="BE437" s="386">
        <f t="shared" si="575"/>
        <v>0</v>
      </c>
      <c r="BF437" s="152"/>
      <c r="BG437" s="392">
        <f t="shared" si="576"/>
        <v>0</v>
      </c>
      <c r="BH437" s="392">
        <f t="shared" si="577"/>
        <v>0</v>
      </c>
      <c r="BI437" s="405">
        <f t="shared" si="578"/>
        <v>0</v>
      </c>
      <c r="BJ437" s="406">
        <f t="shared" si="554"/>
        <v>0</v>
      </c>
      <c r="BK437" s="391" t="str">
        <f t="shared" si="555"/>
        <v>0</v>
      </c>
      <c r="BL437" s="391" t="str">
        <f t="shared" si="556"/>
        <v>0</v>
      </c>
      <c r="BM437" s="405">
        <f t="shared" si="579"/>
        <v>0</v>
      </c>
      <c r="BN437" s="405" t="str">
        <f t="shared" si="580"/>
        <v>0m0</v>
      </c>
      <c r="BO437" s="392">
        <f t="shared" si="581"/>
        <v>0</v>
      </c>
      <c r="BP437" s="392">
        <f t="shared" si="582"/>
        <v>0</v>
      </c>
      <c r="BQ437" s="405">
        <f t="shared" si="583"/>
        <v>0</v>
      </c>
      <c r="BR437" s="406">
        <f t="shared" si="584"/>
        <v>0</v>
      </c>
      <c r="BS437" s="391" t="str">
        <f t="shared" si="585"/>
        <v>0</v>
      </c>
      <c r="BT437" s="391" t="str">
        <f t="shared" si="586"/>
        <v>0</v>
      </c>
      <c r="BU437" s="405">
        <f t="shared" si="587"/>
        <v>0</v>
      </c>
      <c r="BV437" s="405" t="str">
        <f t="shared" si="588"/>
        <v>0m0</v>
      </c>
      <c r="BW437" s="392">
        <f t="shared" si="589"/>
        <v>0</v>
      </c>
      <c r="BX437" s="392">
        <f t="shared" si="590"/>
        <v>0</v>
      </c>
      <c r="BY437" s="405">
        <f t="shared" si="591"/>
        <v>0</v>
      </c>
      <c r="BZ437" s="406">
        <f t="shared" si="592"/>
        <v>0</v>
      </c>
      <c r="CA437" s="391" t="str">
        <f t="shared" si="593"/>
        <v>0</v>
      </c>
      <c r="CB437" s="391" t="str">
        <f t="shared" si="594"/>
        <v>0</v>
      </c>
      <c r="CC437" s="405">
        <f t="shared" si="595"/>
        <v>0</v>
      </c>
      <c r="CD437" s="405" t="str">
        <f t="shared" si="596"/>
        <v>0m0</v>
      </c>
      <c r="CE437" s="392">
        <f t="shared" si="597"/>
        <v>0</v>
      </c>
      <c r="CF437" s="392">
        <f t="shared" si="598"/>
        <v>0</v>
      </c>
      <c r="CG437" s="405">
        <f t="shared" si="599"/>
        <v>0</v>
      </c>
      <c r="CH437" s="406">
        <f t="shared" si="600"/>
        <v>0</v>
      </c>
      <c r="CI437" s="391" t="str">
        <f t="shared" si="601"/>
        <v>0</v>
      </c>
      <c r="CJ437" s="391" t="str">
        <f t="shared" si="602"/>
        <v>0</v>
      </c>
      <c r="CK437" s="405">
        <f t="shared" si="603"/>
        <v>0</v>
      </c>
      <c r="CL437" s="405" t="str">
        <f t="shared" si="604"/>
        <v>0m0</v>
      </c>
      <c r="CM437" s="392">
        <f t="shared" si="605"/>
        <v>0</v>
      </c>
      <c r="CN437" s="392">
        <f t="shared" si="606"/>
        <v>0</v>
      </c>
      <c r="CO437" s="405">
        <f t="shared" si="607"/>
        <v>0</v>
      </c>
      <c r="CP437" s="406">
        <f t="shared" si="608"/>
        <v>0</v>
      </c>
      <c r="CQ437" s="391" t="str">
        <f t="shared" si="609"/>
        <v>0</v>
      </c>
      <c r="CR437" s="391" t="str">
        <f t="shared" si="610"/>
        <v>0</v>
      </c>
      <c r="CS437" s="405">
        <f t="shared" si="611"/>
        <v>0</v>
      </c>
      <c r="CT437" s="405" t="str">
        <f t="shared" si="612"/>
        <v>0m0</v>
      </c>
      <c r="CU437" s="405">
        <f t="shared" si="613"/>
        <v>0</v>
      </c>
      <c r="CV437" s="405">
        <f t="shared" si="614"/>
        <v>0</v>
      </c>
      <c r="CW437" s="405">
        <f t="shared" si="615"/>
        <v>0</v>
      </c>
      <c r="CX437" s="405">
        <f t="shared" si="616"/>
        <v>0</v>
      </c>
      <c r="CY437" s="405">
        <f t="shared" si="617"/>
        <v>0</v>
      </c>
      <c r="CZ437" s="405" t="str">
        <f t="shared" si="618"/>
        <v/>
      </c>
      <c r="DA437" s="405" t="str">
        <f t="shared" si="619"/>
        <v/>
      </c>
      <c r="DB437" s="405" t="str">
        <f t="shared" si="620"/>
        <v/>
      </c>
      <c r="DC437" s="405" t="str">
        <f t="shared" si="621"/>
        <v/>
      </c>
      <c r="DD437" s="405" t="str">
        <f t="shared" si="622"/>
        <v/>
      </c>
      <c r="DE437" s="405"/>
      <c r="DG437" s="405" t="str">
        <f t="shared" si="623"/>
        <v/>
      </c>
      <c r="DH437" s="405" t="str">
        <f t="shared" si="624"/>
        <v/>
      </c>
      <c r="DI437" s="405">
        <f t="shared" si="625"/>
        <v>0</v>
      </c>
      <c r="DJ437" s="405" t="str">
        <f t="shared" si="626"/>
        <v/>
      </c>
      <c r="DK437" s="405" t="str">
        <f t="shared" si="627"/>
        <v/>
      </c>
      <c r="DL437" s="405" t="str">
        <f t="shared" si="628"/>
        <v/>
      </c>
      <c r="DM437" s="405" t="str">
        <f t="shared" si="629"/>
        <v/>
      </c>
      <c r="DN437" s="405" t="str">
        <f t="shared" si="630"/>
        <v/>
      </c>
      <c r="DO437" s="405" t="str">
        <f t="shared" si="631"/>
        <v/>
      </c>
      <c r="DS437" s="386">
        <f t="shared" si="634"/>
        <v>0</v>
      </c>
      <c r="DT437" s="386">
        <f t="shared" si="632"/>
        <v>0</v>
      </c>
      <c r="DU437" s="404">
        <f t="shared" si="633"/>
        <v>0</v>
      </c>
    </row>
    <row r="438" spans="1:125" s="404" customFormat="1" ht="18" hidden="1" customHeight="1">
      <c r="A438" s="140" t="str">
        <f t="shared" si="557"/>
        <v/>
      </c>
      <c r="B438" s="153"/>
      <c r="C438" s="31" t="str">
        <f>IF(B438="","",VLOOKUP(B438,学連登録!$C$2:$G$3000,2,FALSE))</f>
        <v/>
      </c>
      <c r="D438" s="32" t="str">
        <f>IF(B438="","",VLOOKUP(B438,学連登録!$C$2:$G$3000,3,FALSE))</f>
        <v/>
      </c>
      <c r="E438" s="33" t="str">
        <f>IF(B438="","",VLOOKUP(B438,学連登録!$C$2:$G$3000,4,FALSE))</f>
        <v/>
      </c>
      <c r="F438" s="376" t="str">
        <f>IF(B438="","",VLOOKUP(B438,学連登録!$C$2:$I$3000,7,FALSE))</f>
        <v/>
      </c>
      <c r="G438" s="154"/>
      <c r="H438" s="915"/>
      <c r="I438" s="916"/>
      <c r="J438" s="155"/>
      <c r="K438" s="887"/>
      <c r="L438" s="888"/>
      <c r="M438" s="155"/>
      <c r="N438" s="881"/>
      <c r="O438" s="882"/>
      <c r="P438" s="154"/>
      <c r="Q438" s="887"/>
      <c r="R438" s="888"/>
      <c r="S438" s="154"/>
      <c r="T438" s="887"/>
      <c r="U438" s="888"/>
      <c r="V438" s="101" t="str">
        <f>IF(B438="","",VLOOKUP(B438,学連登録!$C$2:$H$3000,6,FALSE))</f>
        <v/>
      </c>
      <c r="W438" s="370"/>
      <c r="X438" s="152"/>
      <c r="Y438" s="116" t="str">
        <f t="shared" si="635"/>
        <v/>
      </c>
      <c r="Z438" s="97" t="str">
        <f>IF(G438="","",VLOOKUP(G438,種目名!$O$5:$T$104,3,0))</f>
        <v/>
      </c>
      <c r="AA438" s="98" t="str">
        <f>IF(J438="","",VLOOKUP(J438,種目名!$O$5:$T$104,3,0))</f>
        <v/>
      </c>
      <c r="AB438" s="117" t="str">
        <f>IF(M438="","",VLOOKUP(M438,種目名!$O$5:$T$104,3,0))</f>
        <v/>
      </c>
      <c r="AC438" s="117" t="str">
        <f>IF(P438="","",VLOOKUP(AF438,種目名!$O$5:$T$104,3,0))</f>
        <v/>
      </c>
      <c r="AD438" s="118" t="str">
        <f>IF(S438="","",VLOOKUP(AI438,種目名!$O$5:$T$104,3,0))</f>
        <v/>
      </c>
      <c r="AE438" s="115">
        <f t="shared" si="636"/>
        <v>0</v>
      </c>
      <c r="AF438" s="152" t="str">
        <f t="shared" si="637"/>
        <v/>
      </c>
      <c r="AG438" s="152" t="str">
        <f t="shared" si="638"/>
        <v/>
      </c>
      <c r="AH438" s="115">
        <f t="shared" si="639"/>
        <v>0</v>
      </c>
      <c r="AI438" s="152" t="str">
        <f t="shared" si="640"/>
        <v/>
      </c>
      <c r="AJ438" s="152" t="str">
        <f t="shared" si="641"/>
        <v/>
      </c>
      <c r="AK438" s="383"/>
      <c r="AL438" s="166">
        <f t="shared" si="558"/>
        <v>0</v>
      </c>
      <c r="AM438" s="392">
        <f t="shared" si="559"/>
        <v>0</v>
      </c>
      <c r="AN438" s="392">
        <f>COUNTIF($B$12:B438,B438)</f>
        <v>0</v>
      </c>
      <c r="AO438" s="392"/>
      <c r="AP438" s="392" t="str">
        <f t="shared" si="560"/>
        <v/>
      </c>
      <c r="AQ438" s="392" t="str">
        <f t="shared" si="561"/>
        <v/>
      </c>
      <c r="AR438" s="392" t="str">
        <f t="shared" si="562"/>
        <v/>
      </c>
      <c r="AS438" s="392" t="str">
        <f t="shared" si="563"/>
        <v/>
      </c>
      <c r="AT438" s="392">
        <f t="shared" si="564"/>
        <v>0</v>
      </c>
      <c r="AU438" s="392" t="str">
        <f t="shared" si="565"/>
        <v/>
      </c>
      <c r="AV438" s="392" t="str">
        <f t="shared" si="566"/>
        <v/>
      </c>
      <c r="AW438" s="392" t="str">
        <f t="shared" si="567"/>
        <v/>
      </c>
      <c r="AX438" s="392" t="str">
        <f t="shared" si="568"/>
        <v/>
      </c>
      <c r="AY438" s="392" t="str">
        <f t="shared" si="569"/>
        <v/>
      </c>
      <c r="AZ438" s="392" t="str">
        <f t="shared" si="570"/>
        <v/>
      </c>
      <c r="BA438" s="392" t="str">
        <f t="shared" si="571"/>
        <v/>
      </c>
      <c r="BB438" s="392" t="str">
        <f t="shared" si="572"/>
        <v/>
      </c>
      <c r="BC438" s="392" t="str">
        <f t="shared" si="573"/>
        <v/>
      </c>
      <c r="BD438" s="396" t="str">
        <f t="shared" si="574"/>
        <v/>
      </c>
      <c r="BE438" s="386">
        <f t="shared" si="575"/>
        <v>0</v>
      </c>
      <c r="BF438" s="152"/>
      <c r="BG438" s="392">
        <f t="shared" si="576"/>
        <v>0</v>
      </c>
      <c r="BH438" s="392">
        <f t="shared" si="577"/>
        <v>0</v>
      </c>
      <c r="BI438" s="405">
        <f t="shared" si="578"/>
        <v>0</v>
      </c>
      <c r="BJ438" s="406">
        <f t="shared" si="554"/>
        <v>0</v>
      </c>
      <c r="BK438" s="391" t="str">
        <f t="shared" si="555"/>
        <v>0</v>
      </c>
      <c r="BL438" s="391" t="str">
        <f t="shared" si="556"/>
        <v>0</v>
      </c>
      <c r="BM438" s="405">
        <f t="shared" si="579"/>
        <v>0</v>
      </c>
      <c r="BN438" s="405" t="str">
        <f t="shared" si="580"/>
        <v>0m0</v>
      </c>
      <c r="BO438" s="392">
        <f t="shared" si="581"/>
        <v>0</v>
      </c>
      <c r="BP438" s="392">
        <f t="shared" si="582"/>
        <v>0</v>
      </c>
      <c r="BQ438" s="405">
        <f t="shared" si="583"/>
        <v>0</v>
      </c>
      <c r="BR438" s="406">
        <f t="shared" si="584"/>
        <v>0</v>
      </c>
      <c r="BS438" s="391" t="str">
        <f t="shared" si="585"/>
        <v>0</v>
      </c>
      <c r="BT438" s="391" t="str">
        <f t="shared" si="586"/>
        <v>0</v>
      </c>
      <c r="BU438" s="405">
        <f t="shared" si="587"/>
        <v>0</v>
      </c>
      <c r="BV438" s="405" t="str">
        <f t="shared" si="588"/>
        <v>0m0</v>
      </c>
      <c r="BW438" s="392">
        <f t="shared" si="589"/>
        <v>0</v>
      </c>
      <c r="BX438" s="392">
        <f t="shared" si="590"/>
        <v>0</v>
      </c>
      <c r="BY438" s="405">
        <f t="shared" si="591"/>
        <v>0</v>
      </c>
      <c r="BZ438" s="406">
        <f t="shared" si="592"/>
        <v>0</v>
      </c>
      <c r="CA438" s="391" t="str">
        <f t="shared" si="593"/>
        <v>0</v>
      </c>
      <c r="CB438" s="391" t="str">
        <f t="shared" si="594"/>
        <v>0</v>
      </c>
      <c r="CC438" s="405">
        <f t="shared" si="595"/>
        <v>0</v>
      </c>
      <c r="CD438" s="405" t="str">
        <f t="shared" si="596"/>
        <v>0m0</v>
      </c>
      <c r="CE438" s="392">
        <f t="shared" si="597"/>
        <v>0</v>
      </c>
      <c r="CF438" s="392">
        <f t="shared" si="598"/>
        <v>0</v>
      </c>
      <c r="CG438" s="405">
        <f t="shared" si="599"/>
        <v>0</v>
      </c>
      <c r="CH438" s="406">
        <f t="shared" si="600"/>
        <v>0</v>
      </c>
      <c r="CI438" s="391" t="str">
        <f t="shared" si="601"/>
        <v>0</v>
      </c>
      <c r="CJ438" s="391" t="str">
        <f t="shared" si="602"/>
        <v>0</v>
      </c>
      <c r="CK438" s="405">
        <f t="shared" si="603"/>
        <v>0</v>
      </c>
      <c r="CL438" s="405" t="str">
        <f t="shared" si="604"/>
        <v>0m0</v>
      </c>
      <c r="CM438" s="392">
        <f t="shared" si="605"/>
        <v>0</v>
      </c>
      <c r="CN438" s="392">
        <f t="shared" si="606"/>
        <v>0</v>
      </c>
      <c r="CO438" s="405">
        <f t="shared" si="607"/>
        <v>0</v>
      </c>
      <c r="CP438" s="406">
        <f t="shared" si="608"/>
        <v>0</v>
      </c>
      <c r="CQ438" s="391" t="str">
        <f t="shared" si="609"/>
        <v>0</v>
      </c>
      <c r="CR438" s="391" t="str">
        <f t="shared" si="610"/>
        <v>0</v>
      </c>
      <c r="CS438" s="405">
        <f t="shared" si="611"/>
        <v>0</v>
      </c>
      <c r="CT438" s="405" t="str">
        <f t="shared" si="612"/>
        <v>0m0</v>
      </c>
      <c r="CU438" s="405">
        <f t="shared" si="613"/>
        <v>0</v>
      </c>
      <c r="CV438" s="405">
        <f t="shared" si="614"/>
        <v>0</v>
      </c>
      <c r="CW438" s="405">
        <f t="shared" si="615"/>
        <v>0</v>
      </c>
      <c r="CX438" s="405">
        <f t="shared" si="616"/>
        <v>0</v>
      </c>
      <c r="CY438" s="405">
        <f t="shared" si="617"/>
        <v>0</v>
      </c>
      <c r="CZ438" s="405" t="str">
        <f t="shared" si="618"/>
        <v/>
      </c>
      <c r="DA438" s="405" t="str">
        <f t="shared" si="619"/>
        <v/>
      </c>
      <c r="DB438" s="405" t="str">
        <f t="shared" si="620"/>
        <v/>
      </c>
      <c r="DC438" s="405" t="str">
        <f t="shared" si="621"/>
        <v/>
      </c>
      <c r="DD438" s="405" t="str">
        <f t="shared" si="622"/>
        <v/>
      </c>
      <c r="DE438" s="405"/>
      <c r="DG438" s="405" t="str">
        <f t="shared" si="623"/>
        <v/>
      </c>
      <c r="DH438" s="405" t="str">
        <f t="shared" si="624"/>
        <v/>
      </c>
      <c r="DI438" s="405">
        <f t="shared" si="625"/>
        <v>0</v>
      </c>
      <c r="DJ438" s="405" t="str">
        <f t="shared" si="626"/>
        <v/>
      </c>
      <c r="DK438" s="405" t="str">
        <f t="shared" si="627"/>
        <v/>
      </c>
      <c r="DL438" s="405" t="str">
        <f t="shared" si="628"/>
        <v/>
      </c>
      <c r="DM438" s="405" t="str">
        <f t="shared" si="629"/>
        <v/>
      </c>
      <c r="DN438" s="405" t="str">
        <f t="shared" si="630"/>
        <v/>
      </c>
      <c r="DO438" s="405" t="str">
        <f t="shared" si="631"/>
        <v/>
      </c>
      <c r="DS438" s="386">
        <f t="shared" si="634"/>
        <v>0</v>
      </c>
      <c r="DT438" s="386">
        <f t="shared" si="632"/>
        <v>0</v>
      </c>
      <c r="DU438" s="404">
        <f t="shared" si="633"/>
        <v>0</v>
      </c>
    </row>
    <row r="439" spans="1:125" s="404" customFormat="1" ht="18" hidden="1" customHeight="1">
      <c r="A439" s="140" t="str">
        <f t="shared" si="557"/>
        <v/>
      </c>
      <c r="B439" s="153"/>
      <c r="C439" s="31" t="str">
        <f>IF(B439="","",VLOOKUP(B439,学連登録!$C$2:$G$3000,2,FALSE))</f>
        <v/>
      </c>
      <c r="D439" s="32" t="str">
        <f>IF(B439="","",VLOOKUP(B439,学連登録!$C$2:$G$3000,3,FALSE))</f>
        <v/>
      </c>
      <c r="E439" s="33" t="str">
        <f>IF(B439="","",VLOOKUP(B439,学連登録!$C$2:$G$3000,4,FALSE))</f>
        <v/>
      </c>
      <c r="F439" s="376" t="str">
        <f>IF(B439="","",VLOOKUP(B439,学連登録!$C$2:$I$3000,7,FALSE))</f>
        <v/>
      </c>
      <c r="G439" s="154"/>
      <c r="H439" s="915"/>
      <c r="I439" s="916"/>
      <c r="J439" s="155"/>
      <c r="K439" s="887"/>
      <c r="L439" s="888"/>
      <c r="M439" s="155"/>
      <c r="N439" s="881"/>
      <c r="O439" s="882"/>
      <c r="P439" s="154"/>
      <c r="Q439" s="887"/>
      <c r="R439" s="888"/>
      <c r="S439" s="154"/>
      <c r="T439" s="887"/>
      <c r="U439" s="888"/>
      <c r="V439" s="101" t="str">
        <f>IF(B439="","",VLOOKUP(B439,学連登録!$C$2:$H$3000,6,FALSE))</f>
        <v/>
      </c>
      <c r="W439" s="370"/>
      <c r="X439" s="152"/>
      <c r="Y439" s="116" t="str">
        <f t="shared" si="635"/>
        <v/>
      </c>
      <c r="Z439" s="97" t="str">
        <f>IF(G439="","",VLOOKUP(G439,種目名!$O$5:$T$104,3,0))</f>
        <v/>
      </c>
      <c r="AA439" s="98" t="str">
        <f>IF(J439="","",VLOOKUP(J439,種目名!$O$5:$T$104,3,0))</f>
        <v/>
      </c>
      <c r="AB439" s="117" t="str">
        <f>IF(M439="","",VLOOKUP(M439,種目名!$O$5:$T$104,3,0))</f>
        <v/>
      </c>
      <c r="AC439" s="117" t="str">
        <f>IF(P439="","",VLOOKUP(AF439,種目名!$O$5:$T$104,3,0))</f>
        <v/>
      </c>
      <c r="AD439" s="118" t="str">
        <f>IF(S439="","",VLOOKUP(AI439,種目名!$O$5:$T$104,3,0))</f>
        <v/>
      </c>
      <c r="AE439" s="115">
        <f t="shared" si="636"/>
        <v>0</v>
      </c>
      <c r="AF439" s="152" t="str">
        <f t="shared" si="637"/>
        <v/>
      </c>
      <c r="AG439" s="152" t="str">
        <f t="shared" si="638"/>
        <v/>
      </c>
      <c r="AH439" s="115">
        <f t="shared" si="639"/>
        <v>0</v>
      </c>
      <c r="AI439" s="152" t="str">
        <f t="shared" si="640"/>
        <v/>
      </c>
      <c r="AJ439" s="152" t="str">
        <f t="shared" si="641"/>
        <v/>
      </c>
      <c r="AK439" s="383"/>
      <c r="AL439" s="166">
        <f t="shared" si="558"/>
        <v>0</v>
      </c>
      <c r="AM439" s="392">
        <f t="shared" si="559"/>
        <v>0</v>
      </c>
      <c r="AN439" s="392">
        <f>COUNTIF($B$12:B439,B439)</f>
        <v>0</v>
      </c>
      <c r="AO439" s="392"/>
      <c r="AP439" s="392" t="str">
        <f t="shared" si="560"/>
        <v/>
      </c>
      <c r="AQ439" s="392" t="str">
        <f t="shared" si="561"/>
        <v/>
      </c>
      <c r="AR439" s="392" t="str">
        <f t="shared" si="562"/>
        <v/>
      </c>
      <c r="AS439" s="392" t="str">
        <f t="shared" si="563"/>
        <v/>
      </c>
      <c r="AT439" s="392">
        <f t="shared" si="564"/>
        <v>0</v>
      </c>
      <c r="AU439" s="392" t="str">
        <f t="shared" si="565"/>
        <v/>
      </c>
      <c r="AV439" s="392" t="str">
        <f t="shared" si="566"/>
        <v/>
      </c>
      <c r="AW439" s="392" t="str">
        <f t="shared" si="567"/>
        <v/>
      </c>
      <c r="AX439" s="392" t="str">
        <f t="shared" si="568"/>
        <v/>
      </c>
      <c r="AY439" s="392" t="str">
        <f t="shared" si="569"/>
        <v/>
      </c>
      <c r="AZ439" s="392" t="str">
        <f t="shared" si="570"/>
        <v/>
      </c>
      <c r="BA439" s="392" t="str">
        <f t="shared" si="571"/>
        <v/>
      </c>
      <c r="BB439" s="392" t="str">
        <f t="shared" si="572"/>
        <v/>
      </c>
      <c r="BC439" s="392" t="str">
        <f t="shared" si="573"/>
        <v/>
      </c>
      <c r="BD439" s="396" t="str">
        <f t="shared" si="574"/>
        <v/>
      </c>
      <c r="BE439" s="386">
        <f t="shared" si="575"/>
        <v>0</v>
      </c>
      <c r="BF439" s="152"/>
      <c r="BG439" s="392">
        <f t="shared" si="576"/>
        <v>0</v>
      </c>
      <c r="BH439" s="392">
        <f t="shared" si="577"/>
        <v>0</v>
      </c>
      <c r="BI439" s="405">
        <f t="shared" si="578"/>
        <v>0</v>
      </c>
      <c r="BJ439" s="406">
        <f t="shared" si="554"/>
        <v>0</v>
      </c>
      <c r="BK439" s="391" t="str">
        <f t="shared" si="555"/>
        <v>0</v>
      </c>
      <c r="BL439" s="391" t="str">
        <f t="shared" si="556"/>
        <v>0</v>
      </c>
      <c r="BM439" s="405">
        <f t="shared" si="579"/>
        <v>0</v>
      </c>
      <c r="BN439" s="405" t="str">
        <f t="shared" si="580"/>
        <v>0m0</v>
      </c>
      <c r="BO439" s="392">
        <f t="shared" si="581"/>
        <v>0</v>
      </c>
      <c r="BP439" s="392">
        <f t="shared" si="582"/>
        <v>0</v>
      </c>
      <c r="BQ439" s="405">
        <f t="shared" si="583"/>
        <v>0</v>
      </c>
      <c r="BR439" s="406">
        <f t="shared" si="584"/>
        <v>0</v>
      </c>
      <c r="BS439" s="391" t="str">
        <f t="shared" si="585"/>
        <v>0</v>
      </c>
      <c r="BT439" s="391" t="str">
        <f t="shared" si="586"/>
        <v>0</v>
      </c>
      <c r="BU439" s="405">
        <f t="shared" si="587"/>
        <v>0</v>
      </c>
      <c r="BV439" s="405" t="str">
        <f t="shared" si="588"/>
        <v>0m0</v>
      </c>
      <c r="BW439" s="392">
        <f t="shared" si="589"/>
        <v>0</v>
      </c>
      <c r="BX439" s="392">
        <f t="shared" si="590"/>
        <v>0</v>
      </c>
      <c r="BY439" s="405">
        <f t="shared" si="591"/>
        <v>0</v>
      </c>
      <c r="BZ439" s="406">
        <f t="shared" si="592"/>
        <v>0</v>
      </c>
      <c r="CA439" s="391" t="str">
        <f t="shared" si="593"/>
        <v>0</v>
      </c>
      <c r="CB439" s="391" t="str">
        <f t="shared" si="594"/>
        <v>0</v>
      </c>
      <c r="CC439" s="405">
        <f t="shared" si="595"/>
        <v>0</v>
      </c>
      <c r="CD439" s="405" t="str">
        <f t="shared" si="596"/>
        <v>0m0</v>
      </c>
      <c r="CE439" s="392">
        <f t="shared" si="597"/>
        <v>0</v>
      </c>
      <c r="CF439" s="392">
        <f t="shared" si="598"/>
        <v>0</v>
      </c>
      <c r="CG439" s="405">
        <f t="shared" si="599"/>
        <v>0</v>
      </c>
      <c r="CH439" s="406">
        <f t="shared" si="600"/>
        <v>0</v>
      </c>
      <c r="CI439" s="391" t="str">
        <f t="shared" si="601"/>
        <v>0</v>
      </c>
      <c r="CJ439" s="391" t="str">
        <f t="shared" si="602"/>
        <v>0</v>
      </c>
      <c r="CK439" s="405">
        <f t="shared" si="603"/>
        <v>0</v>
      </c>
      <c r="CL439" s="405" t="str">
        <f t="shared" si="604"/>
        <v>0m0</v>
      </c>
      <c r="CM439" s="392">
        <f t="shared" si="605"/>
        <v>0</v>
      </c>
      <c r="CN439" s="392">
        <f t="shared" si="606"/>
        <v>0</v>
      </c>
      <c r="CO439" s="405">
        <f t="shared" si="607"/>
        <v>0</v>
      </c>
      <c r="CP439" s="406">
        <f t="shared" si="608"/>
        <v>0</v>
      </c>
      <c r="CQ439" s="391" t="str">
        <f t="shared" si="609"/>
        <v>0</v>
      </c>
      <c r="CR439" s="391" t="str">
        <f t="shared" si="610"/>
        <v>0</v>
      </c>
      <c r="CS439" s="405">
        <f t="shared" si="611"/>
        <v>0</v>
      </c>
      <c r="CT439" s="405" t="str">
        <f t="shared" si="612"/>
        <v>0m0</v>
      </c>
      <c r="CU439" s="405">
        <f t="shared" si="613"/>
        <v>0</v>
      </c>
      <c r="CV439" s="405">
        <f t="shared" si="614"/>
        <v>0</v>
      </c>
      <c r="CW439" s="405">
        <f t="shared" si="615"/>
        <v>0</v>
      </c>
      <c r="CX439" s="405">
        <f t="shared" si="616"/>
        <v>0</v>
      </c>
      <c r="CY439" s="405">
        <f t="shared" si="617"/>
        <v>0</v>
      </c>
      <c r="CZ439" s="405" t="str">
        <f t="shared" si="618"/>
        <v/>
      </c>
      <c r="DA439" s="405" t="str">
        <f t="shared" si="619"/>
        <v/>
      </c>
      <c r="DB439" s="405" t="str">
        <f t="shared" si="620"/>
        <v/>
      </c>
      <c r="DC439" s="405" t="str">
        <f t="shared" si="621"/>
        <v/>
      </c>
      <c r="DD439" s="405" t="str">
        <f t="shared" si="622"/>
        <v/>
      </c>
      <c r="DE439" s="405"/>
      <c r="DG439" s="405" t="str">
        <f t="shared" si="623"/>
        <v/>
      </c>
      <c r="DH439" s="405" t="str">
        <f t="shared" si="624"/>
        <v/>
      </c>
      <c r="DI439" s="405">
        <f t="shared" si="625"/>
        <v>0</v>
      </c>
      <c r="DJ439" s="405" t="str">
        <f t="shared" si="626"/>
        <v/>
      </c>
      <c r="DK439" s="405" t="str">
        <f t="shared" si="627"/>
        <v/>
      </c>
      <c r="DL439" s="405" t="str">
        <f t="shared" si="628"/>
        <v/>
      </c>
      <c r="DM439" s="405" t="str">
        <f t="shared" si="629"/>
        <v/>
      </c>
      <c r="DN439" s="405" t="str">
        <f t="shared" si="630"/>
        <v/>
      </c>
      <c r="DO439" s="405" t="str">
        <f t="shared" si="631"/>
        <v/>
      </c>
      <c r="DS439" s="386">
        <f t="shared" si="634"/>
        <v>0</v>
      </c>
      <c r="DT439" s="386">
        <f t="shared" si="632"/>
        <v>0</v>
      </c>
      <c r="DU439" s="404">
        <f t="shared" si="633"/>
        <v>0</v>
      </c>
    </row>
    <row r="440" spans="1:125" s="404" customFormat="1" ht="18" hidden="1" customHeight="1">
      <c r="A440" s="140" t="str">
        <f t="shared" si="557"/>
        <v/>
      </c>
      <c r="B440" s="153"/>
      <c r="C440" s="31" t="str">
        <f>IF(B440="","",VLOOKUP(B440,学連登録!$C$2:$G$3000,2,FALSE))</f>
        <v/>
      </c>
      <c r="D440" s="32" t="str">
        <f>IF(B440="","",VLOOKUP(B440,学連登録!$C$2:$G$3000,3,FALSE))</f>
        <v/>
      </c>
      <c r="E440" s="33" t="str">
        <f>IF(B440="","",VLOOKUP(B440,学連登録!$C$2:$G$3000,4,FALSE))</f>
        <v/>
      </c>
      <c r="F440" s="376" t="str">
        <f>IF(B440="","",VLOOKUP(B440,学連登録!$C$2:$I$3000,7,FALSE))</f>
        <v/>
      </c>
      <c r="G440" s="154"/>
      <c r="H440" s="915"/>
      <c r="I440" s="916"/>
      <c r="J440" s="155"/>
      <c r="K440" s="887"/>
      <c r="L440" s="888"/>
      <c r="M440" s="155"/>
      <c r="N440" s="881"/>
      <c r="O440" s="882"/>
      <c r="P440" s="154"/>
      <c r="Q440" s="887"/>
      <c r="R440" s="888"/>
      <c r="S440" s="154"/>
      <c r="T440" s="887"/>
      <c r="U440" s="888"/>
      <c r="V440" s="101" t="str">
        <f>IF(B440="","",VLOOKUP(B440,学連登録!$C$2:$H$3000,6,FALSE))</f>
        <v/>
      </c>
      <c r="W440" s="370"/>
      <c r="X440" s="152"/>
      <c r="Y440" s="116" t="str">
        <f t="shared" si="635"/>
        <v/>
      </c>
      <c r="Z440" s="97" t="str">
        <f>IF(G440="","",VLOOKUP(G440,種目名!$O$5:$T$104,3,0))</f>
        <v/>
      </c>
      <c r="AA440" s="98" t="str">
        <f>IF(J440="","",VLOOKUP(J440,種目名!$O$5:$T$104,3,0))</f>
        <v/>
      </c>
      <c r="AB440" s="117" t="str">
        <f>IF(M440="","",VLOOKUP(M440,種目名!$O$5:$T$104,3,0))</f>
        <v/>
      </c>
      <c r="AC440" s="117" t="str">
        <f>IF(P440="","",VLOOKUP(AF440,種目名!$O$5:$T$104,3,0))</f>
        <v/>
      </c>
      <c r="AD440" s="118" t="str">
        <f>IF(S440="","",VLOOKUP(AI440,種目名!$O$5:$T$104,3,0))</f>
        <v/>
      </c>
      <c r="AE440" s="115">
        <f t="shared" si="636"/>
        <v>0</v>
      </c>
      <c r="AF440" s="152" t="str">
        <f t="shared" si="637"/>
        <v/>
      </c>
      <c r="AG440" s="152" t="str">
        <f t="shared" si="638"/>
        <v/>
      </c>
      <c r="AH440" s="115">
        <f t="shared" si="639"/>
        <v>0</v>
      </c>
      <c r="AI440" s="152" t="str">
        <f t="shared" si="640"/>
        <v/>
      </c>
      <c r="AJ440" s="152" t="str">
        <f t="shared" si="641"/>
        <v/>
      </c>
      <c r="AK440" s="383"/>
      <c r="AL440" s="166">
        <f t="shared" si="558"/>
        <v>0</v>
      </c>
      <c r="AM440" s="392">
        <f t="shared" si="559"/>
        <v>0</v>
      </c>
      <c r="AN440" s="392">
        <f>COUNTIF($B$12:B440,B440)</f>
        <v>0</v>
      </c>
      <c r="AO440" s="392"/>
      <c r="AP440" s="392" t="str">
        <f t="shared" si="560"/>
        <v/>
      </c>
      <c r="AQ440" s="392" t="str">
        <f t="shared" si="561"/>
        <v/>
      </c>
      <c r="AR440" s="392" t="str">
        <f t="shared" si="562"/>
        <v/>
      </c>
      <c r="AS440" s="392" t="str">
        <f t="shared" si="563"/>
        <v/>
      </c>
      <c r="AT440" s="392">
        <f t="shared" si="564"/>
        <v>0</v>
      </c>
      <c r="AU440" s="392" t="str">
        <f t="shared" si="565"/>
        <v/>
      </c>
      <c r="AV440" s="392" t="str">
        <f t="shared" si="566"/>
        <v/>
      </c>
      <c r="AW440" s="392" t="str">
        <f t="shared" si="567"/>
        <v/>
      </c>
      <c r="AX440" s="392" t="str">
        <f t="shared" si="568"/>
        <v/>
      </c>
      <c r="AY440" s="392" t="str">
        <f t="shared" si="569"/>
        <v/>
      </c>
      <c r="AZ440" s="392" t="str">
        <f t="shared" si="570"/>
        <v/>
      </c>
      <c r="BA440" s="392" t="str">
        <f t="shared" si="571"/>
        <v/>
      </c>
      <c r="BB440" s="392" t="str">
        <f t="shared" si="572"/>
        <v/>
      </c>
      <c r="BC440" s="392" t="str">
        <f t="shared" si="573"/>
        <v/>
      </c>
      <c r="BD440" s="396" t="str">
        <f t="shared" si="574"/>
        <v/>
      </c>
      <c r="BE440" s="386">
        <f t="shared" si="575"/>
        <v>0</v>
      </c>
      <c r="BF440" s="152"/>
      <c r="BG440" s="392">
        <f t="shared" si="576"/>
        <v>0</v>
      </c>
      <c r="BH440" s="392">
        <f t="shared" si="577"/>
        <v>0</v>
      </c>
      <c r="BI440" s="405">
        <f t="shared" si="578"/>
        <v>0</v>
      </c>
      <c r="BJ440" s="406">
        <f t="shared" si="554"/>
        <v>0</v>
      </c>
      <c r="BK440" s="391" t="str">
        <f t="shared" si="555"/>
        <v>0</v>
      </c>
      <c r="BL440" s="391" t="str">
        <f t="shared" si="556"/>
        <v>0</v>
      </c>
      <c r="BM440" s="405">
        <f t="shared" si="579"/>
        <v>0</v>
      </c>
      <c r="BN440" s="405" t="str">
        <f t="shared" si="580"/>
        <v>0m0</v>
      </c>
      <c r="BO440" s="392">
        <f t="shared" si="581"/>
        <v>0</v>
      </c>
      <c r="BP440" s="392">
        <f t="shared" si="582"/>
        <v>0</v>
      </c>
      <c r="BQ440" s="405">
        <f t="shared" si="583"/>
        <v>0</v>
      </c>
      <c r="BR440" s="406">
        <f t="shared" si="584"/>
        <v>0</v>
      </c>
      <c r="BS440" s="391" t="str">
        <f t="shared" si="585"/>
        <v>0</v>
      </c>
      <c r="BT440" s="391" t="str">
        <f t="shared" si="586"/>
        <v>0</v>
      </c>
      <c r="BU440" s="405">
        <f t="shared" si="587"/>
        <v>0</v>
      </c>
      <c r="BV440" s="405" t="str">
        <f t="shared" si="588"/>
        <v>0m0</v>
      </c>
      <c r="BW440" s="392">
        <f t="shared" si="589"/>
        <v>0</v>
      </c>
      <c r="BX440" s="392">
        <f t="shared" si="590"/>
        <v>0</v>
      </c>
      <c r="BY440" s="405">
        <f t="shared" si="591"/>
        <v>0</v>
      </c>
      <c r="BZ440" s="406">
        <f t="shared" si="592"/>
        <v>0</v>
      </c>
      <c r="CA440" s="391" t="str">
        <f t="shared" si="593"/>
        <v>0</v>
      </c>
      <c r="CB440" s="391" t="str">
        <f t="shared" si="594"/>
        <v>0</v>
      </c>
      <c r="CC440" s="405">
        <f t="shared" si="595"/>
        <v>0</v>
      </c>
      <c r="CD440" s="405" t="str">
        <f t="shared" si="596"/>
        <v>0m0</v>
      </c>
      <c r="CE440" s="392">
        <f t="shared" si="597"/>
        <v>0</v>
      </c>
      <c r="CF440" s="392">
        <f t="shared" si="598"/>
        <v>0</v>
      </c>
      <c r="CG440" s="405">
        <f t="shared" si="599"/>
        <v>0</v>
      </c>
      <c r="CH440" s="406">
        <f t="shared" si="600"/>
        <v>0</v>
      </c>
      <c r="CI440" s="391" t="str">
        <f t="shared" si="601"/>
        <v>0</v>
      </c>
      <c r="CJ440" s="391" t="str">
        <f t="shared" si="602"/>
        <v>0</v>
      </c>
      <c r="CK440" s="405">
        <f t="shared" si="603"/>
        <v>0</v>
      </c>
      <c r="CL440" s="405" t="str">
        <f t="shared" si="604"/>
        <v>0m0</v>
      </c>
      <c r="CM440" s="392">
        <f t="shared" si="605"/>
        <v>0</v>
      </c>
      <c r="CN440" s="392">
        <f t="shared" si="606"/>
        <v>0</v>
      </c>
      <c r="CO440" s="405">
        <f t="shared" si="607"/>
        <v>0</v>
      </c>
      <c r="CP440" s="406">
        <f t="shared" si="608"/>
        <v>0</v>
      </c>
      <c r="CQ440" s="391" t="str">
        <f t="shared" si="609"/>
        <v>0</v>
      </c>
      <c r="CR440" s="391" t="str">
        <f t="shared" si="610"/>
        <v>0</v>
      </c>
      <c r="CS440" s="405">
        <f t="shared" si="611"/>
        <v>0</v>
      </c>
      <c r="CT440" s="405" t="str">
        <f t="shared" si="612"/>
        <v>0m0</v>
      </c>
      <c r="CU440" s="405">
        <f t="shared" si="613"/>
        <v>0</v>
      </c>
      <c r="CV440" s="405">
        <f t="shared" si="614"/>
        <v>0</v>
      </c>
      <c r="CW440" s="405">
        <f t="shared" si="615"/>
        <v>0</v>
      </c>
      <c r="CX440" s="405">
        <f t="shared" si="616"/>
        <v>0</v>
      </c>
      <c r="CY440" s="405">
        <f t="shared" si="617"/>
        <v>0</v>
      </c>
      <c r="CZ440" s="405" t="str">
        <f t="shared" si="618"/>
        <v/>
      </c>
      <c r="DA440" s="405" t="str">
        <f t="shared" si="619"/>
        <v/>
      </c>
      <c r="DB440" s="405" t="str">
        <f t="shared" si="620"/>
        <v/>
      </c>
      <c r="DC440" s="405" t="str">
        <f t="shared" si="621"/>
        <v/>
      </c>
      <c r="DD440" s="405" t="str">
        <f t="shared" si="622"/>
        <v/>
      </c>
      <c r="DE440" s="405"/>
      <c r="DG440" s="405" t="str">
        <f t="shared" si="623"/>
        <v/>
      </c>
      <c r="DH440" s="405" t="str">
        <f t="shared" si="624"/>
        <v/>
      </c>
      <c r="DI440" s="405">
        <f t="shared" si="625"/>
        <v>0</v>
      </c>
      <c r="DJ440" s="405" t="str">
        <f t="shared" si="626"/>
        <v/>
      </c>
      <c r="DK440" s="405" t="str">
        <f t="shared" si="627"/>
        <v/>
      </c>
      <c r="DL440" s="405" t="str">
        <f t="shared" si="628"/>
        <v/>
      </c>
      <c r="DM440" s="405" t="str">
        <f t="shared" si="629"/>
        <v/>
      </c>
      <c r="DN440" s="405" t="str">
        <f t="shared" si="630"/>
        <v/>
      </c>
      <c r="DO440" s="405" t="str">
        <f t="shared" si="631"/>
        <v/>
      </c>
      <c r="DS440" s="386">
        <f t="shared" si="634"/>
        <v>0</v>
      </c>
      <c r="DT440" s="386">
        <f t="shared" si="632"/>
        <v>0</v>
      </c>
      <c r="DU440" s="404">
        <f t="shared" si="633"/>
        <v>0</v>
      </c>
    </row>
    <row r="441" spans="1:125" s="404" customFormat="1" ht="18" hidden="1" customHeight="1">
      <c r="A441" s="140" t="str">
        <f t="shared" si="557"/>
        <v/>
      </c>
      <c r="B441" s="153"/>
      <c r="C441" s="31" t="str">
        <f>IF(B441="","",VLOOKUP(B441,学連登録!$C$2:$G$3000,2,FALSE))</f>
        <v/>
      </c>
      <c r="D441" s="32" t="str">
        <f>IF(B441="","",VLOOKUP(B441,学連登録!$C$2:$G$3000,3,FALSE))</f>
        <v/>
      </c>
      <c r="E441" s="33" t="str">
        <f>IF(B441="","",VLOOKUP(B441,学連登録!$C$2:$G$3000,4,FALSE))</f>
        <v/>
      </c>
      <c r="F441" s="376" t="str">
        <f>IF(B441="","",VLOOKUP(B441,学連登録!$C$2:$I$3000,7,FALSE))</f>
        <v/>
      </c>
      <c r="G441" s="154"/>
      <c r="H441" s="915"/>
      <c r="I441" s="916"/>
      <c r="J441" s="155"/>
      <c r="K441" s="887"/>
      <c r="L441" s="888"/>
      <c r="M441" s="155"/>
      <c r="N441" s="881"/>
      <c r="O441" s="882"/>
      <c r="P441" s="154"/>
      <c r="Q441" s="887"/>
      <c r="R441" s="888"/>
      <c r="S441" s="154"/>
      <c r="T441" s="887"/>
      <c r="U441" s="888"/>
      <c r="V441" s="101" t="str">
        <f>IF(B441="","",VLOOKUP(B441,学連登録!$C$2:$H$3000,6,FALSE))</f>
        <v/>
      </c>
      <c r="W441" s="370"/>
      <c r="X441" s="152"/>
      <c r="Y441" s="116" t="str">
        <f t="shared" si="635"/>
        <v/>
      </c>
      <c r="Z441" s="97" t="str">
        <f>IF(G441="","",VLOOKUP(G441,種目名!$O$5:$T$104,3,0))</f>
        <v/>
      </c>
      <c r="AA441" s="98" t="str">
        <f>IF(J441="","",VLOOKUP(J441,種目名!$O$5:$T$104,3,0))</f>
        <v/>
      </c>
      <c r="AB441" s="117" t="str">
        <f>IF(M441="","",VLOOKUP(M441,種目名!$O$5:$T$104,3,0))</f>
        <v/>
      </c>
      <c r="AC441" s="117" t="str">
        <f>IF(P441="","",VLOOKUP(AF441,種目名!$O$5:$T$104,3,0))</f>
        <v/>
      </c>
      <c r="AD441" s="118" t="str">
        <f>IF(S441="","",VLOOKUP(AI441,種目名!$O$5:$T$104,3,0))</f>
        <v/>
      </c>
      <c r="AE441" s="115">
        <f t="shared" si="636"/>
        <v>0</v>
      </c>
      <c r="AF441" s="152" t="str">
        <f t="shared" si="637"/>
        <v/>
      </c>
      <c r="AG441" s="152" t="str">
        <f t="shared" si="638"/>
        <v/>
      </c>
      <c r="AH441" s="115">
        <f t="shared" si="639"/>
        <v>0</v>
      </c>
      <c r="AI441" s="152" t="str">
        <f t="shared" si="640"/>
        <v/>
      </c>
      <c r="AJ441" s="152" t="str">
        <f t="shared" si="641"/>
        <v/>
      </c>
      <c r="AK441" s="383"/>
      <c r="AL441" s="166">
        <f t="shared" si="558"/>
        <v>0</v>
      </c>
      <c r="AM441" s="392">
        <f t="shared" si="559"/>
        <v>0</v>
      </c>
      <c r="AN441" s="392">
        <f>COUNTIF($B$12:B441,B441)</f>
        <v>0</v>
      </c>
      <c r="AO441" s="392"/>
      <c r="AP441" s="392" t="str">
        <f t="shared" si="560"/>
        <v/>
      </c>
      <c r="AQ441" s="392" t="str">
        <f t="shared" si="561"/>
        <v/>
      </c>
      <c r="AR441" s="392" t="str">
        <f t="shared" si="562"/>
        <v/>
      </c>
      <c r="AS441" s="392" t="str">
        <f t="shared" si="563"/>
        <v/>
      </c>
      <c r="AT441" s="392">
        <f t="shared" si="564"/>
        <v>0</v>
      </c>
      <c r="AU441" s="392" t="str">
        <f t="shared" si="565"/>
        <v/>
      </c>
      <c r="AV441" s="392" t="str">
        <f t="shared" si="566"/>
        <v/>
      </c>
      <c r="AW441" s="392" t="str">
        <f t="shared" si="567"/>
        <v/>
      </c>
      <c r="AX441" s="392" t="str">
        <f t="shared" si="568"/>
        <v/>
      </c>
      <c r="AY441" s="392" t="str">
        <f t="shared" si="569"/>
        <v/>
      </c>
      <c r="AZ441" s="392" t="str">
        <f t="shared" si="570"/>
        <v/>
      </c>
      <c r="BA441" s="392" t="str">
        <f t="shared" si="571"/>
        <v/>
      </c>
      <c r="BB441" s="392" t="str">
        <f t="shared" si="572"/>
        <v/>
      </c>
      <c r="BC441" s="392" t="str">
        <f t="shared" si="573"/>
        <v/>
      </c>
      <c r="BD441" s="396" t="str">
        <f t="shared" si="574"/>
        <v/>
      </c>
      <c r="BE441" s="386">
        <f t="shared" si="575"/>
        <v>0</v>
      </c>
      <c r="BF441" s="152"/>
      <c r="BG441" s="392">
        <f t="shared" si="576"/>
        <v>0</v>
      </c>
      <c r="BH441" s="392">
        <f t="shared" si="577"/>
        <v>0</v>
      </c>
      <c r="BI441" s="405">
        <f t="shared" si="578"/>
        <v>0</v>
      </c>
      <c r="BJ441" s="406">
        <f t="shared" si="554"/>
        <v>0</v>
      </c>
      <c r="BK441" s="391" t="str">
        <f t="shared" si="555"/>
        <v>0</v>
      </c>
      <c r="BL441" s="391" t="str">
        <f t="shared" si="556"/>
        <v>0</v>
      </c>
      <c r="BM441" s="405">
        <f t="shared" si="579"/>
        <v>0</v>
      </c>
      <c r="BN441" s="405" t="str">
        <f t="shared" si="580"/>
        <v>0m0</v>
      </c>
      <c r="BO441" s="392">
        <f t="shared" si="581"/>
        <v>0</v>
      </c>
      <c r="BP441" s="392">
        <f t="shared" si="582"/>
        <v>0</v>
      </c>
      <c r="BQ441" s="405">
        <f t="shared" si="583"/>
        <v>0</v>
      </c>
      <c r="BR441" s="406">
        <f t="shared" si="584"/>
        <v>0</v>
      </c>
      <c r="BS441" s="391" t="str">
        <f t="shared" si="585"/>
        <v>0</v>
      </c>
      <c r="BT441" s="391" t="str">
        <f t="shared" si="586"/>
        <v>0</v>
      </c>
      <c r="BU441" s="405">
        <f t="shared" si="587"/>
        <v>0</v>
      </c>
      <c r="BV441" s="405" t="str">
        <f t="shared" si="588"/>
        <v>0m0</v>
      </c>
      <c r="BW441" s="392">
        <f t="shared" si="589"/>
        <v>0</v>
      </c>
      <c r="BX441" s="392">
        <f t="shared" si="590"/>
        <v>0</v>
      </c>
      <c r="BY441" s="405">
        <f t="shared" si="591"/>
        <v>0</v>
      </c>
      <c r="BZ441" s="406">
        <f t="shared" si="592"/>
        <v>0</v>
      </c>
      <c r="CA441" s="391" t="str">
        <f t="shared" si="593"/>
        <v>0</v>
      </c>
      <c r="CB441" s="391" t="str">
        <f t="shared" si="594"/>
        <v>0</v>
      </c>
      <c r="CC441" s="405">
        <f t="shared" si="595"/>
        <v>0</v>
      </c>
      <c r="CD441" s="405" t="str">
        <f t="shared" si="596"/>
        <v>0m0</v>
      </c>
      <c r="CE441" s="392">
        <f t="shared" si="597"/>
        <v>0</v>
      </c>
      <c r="CF441" s="392">
        <f t="shared" si="598"/>
        <v>0</v>
      </c>
      <c r="CG441" s="405">
        <f t="shared" si="599"/>
        <v>0</v>
      </c>
      <c r="CH441" s="406">
        <f t="shared" si="600"/>
        <v>0</v>
      </c>
      <c r="CI441" s="391" t="str">
        <f t="shared" si="601"/>
        <v>0</v>
      </c>
      <c r="CJ441" s="391" t="str">
        <f t="shared" si="602"/>
        <v>0</v>
      </c>
      <c r="CK441" s="405">
        <f t="shared" si="603"/>
        <v>0</v>
      </c>
      <c r="CL441" s="405" t="str">
        <f t="shared" si="604"/>
        <v>0m0</v>
      </c>
      <c r="CM441" s="392">
        <f t="shared" si="605"/>
        <v>0</v>
      </c>
      <c r="CN441" s="392">
        <f t="shared" si="606"/>
        <v>0</v>
      </c>
      <c r="CO441" s="405">
        <f t="shared" si="607"/>
        <v>0</v>
      </c>
      <c r="CP441" s="406">
        <f t="shared" si="608"/>
        <v>0</v>
      </c>
      <c r="CQ441" s="391" t="str">
        <f t="shared" si="609"/>
        <v>0</v>
      </c>
      <c r="CR441" s="391" t="str">
        <f t="shared" si="610"/>
        <v>0</v>
      </c>
      <c r="CS441" s="405">
        <f t="shared" si="611"/>
        <v>0</v>
      </c>
      <c r="CT441" s="405" t="str">
        <f t="shared" si="612"/>
        <v>0m0</v>
      </c>
      <c r="CU441" s="405">
        <f t="shared" si="613"/>
        <v>0</v>
      </c>
      <c r="CV441" s="405">
        <f t="shared" si="614"/>
        <v>0</v>
      </c>
      <c r="CW441" s="405">
        <f t="shared" si="615"/>
        <v>0</v>
      </c>
      <c r="CX441" s="405">
        <f t="shared" si="616"/>
        <v>0</v>
      </c>
      <c r="CY441" s="405">
        <f t="shared" si="617"/>
        <v>0</v>
      </c>
      <c r="CZ441" s="405" t="str">
        <f t="shared" si="618"/>
        <v/>
      </c>
      <c r="DA441" s="405" t="str">
        <f t="shared" si="619"/>
        <v/>
      </c>
      <c r="DB441" s="405" t="str">
        <f t="shared" si="620"/>
        <v/>
      </c>
      <c r="DC441" s="405" t="str">
        <f t="shared" si="621"/>
        <v/>
      </c>
      <c r="DD441" s="405" t="str">
        <f t="shared" si="622"/>
        <v/>
      </c>
      <c r="DE441" s="405"/>
      <c r="DG441" s="405" t="str">
        <f t="shared" si="623"/>
        <v/>
      </c>
      <c r="DH441" s="405" t="str">
        <f t="shared" si="624"/>
        <v/>
      </c>
      <c r="DI441" s="405">
        <f t="shared" si="625"/>
        <v>0</v>
      </c>
      <c r="DJ441" s="405" t="str">
        <f t="shared" si="626"/>
        <v/>
      </c>
      <c r="DK441" s="405" t="str">
        <f t="shared" si="627"/>
        <v/>
      </c>
      <c r="DL441" s="405" t="str">
        <f t="shared" si="628"/>
        <v/>
      </c>
      <c r="DM441" s="405" t="str">
        <f t="shared" si="629"/>
        <v/>
      </c>
      <c r="DN441" s="405" t="str">
        <f t="shared" si="630"/>
        <v/>
      </c>
      <c r="DO441" s="405" t="str">
        <f t="shared" si="631"/>
        <v/>
      </c>
      <c r="DS441" s="386">
        <f t="shared" si="634"/>
        <v>0</v>
      </c>
      <c r="DT441" s="386">
        <f t="shared" si="632"/>
        <v>0</v>
      </c>
      <c r="DU441" s="404">
        <f t="shared" si="633"/>
        <v>0</v>
      </c>
    </row>
    <row r="442" spans="1:125" s="404" customFormat="1" ht="18" hidden="1" customHeight="1">
      <c r="A442" s="140" t="str">
        <f t="shared" si="557"/>
        <v/>
      </c>
      <c r="B442" s="153"/>
      <c r="C442" s="31" t="str">
        <f>IF(B442="","",VLOOKUP(B442,学連登録!$C$2:$G$3000,2,FALSE))</f>
        <v/>
      </c>
      <c r="D442" s="32" t="str">
        <f>IF(B442="","",VLOOKUP(B442,学連登録!$C$2:$G$3000,3,FALSE))</f>
        <v/>
      </c>
      <c r="E442" s="33" t="str">
        <f>IF(B442="","",VLOOKUP(B442,学連登録!$C$2:$G$3000,4,FALSE))</f>
        <v/>
      </c>
      <c r="F442" s="376" t="str">
        <f>IF(B442="","",VLOOKUP(B442,学連登録!$C$2:$I$3000,7,FALSE))</f>
        <v/>
      </c>
      <c r="G442" s="154"/>
      <c r="H442" s="915"/>
      <c r="I442" s="916"/>
      <c r="J442" s="155"/>
      <c r="K442" s="887"/>
      <c r="L442" s="888"/>
      <c r="M442" s="155"/>
      <c r="N442" s="881"/>
      <c r="O442" s="882"/>
      <c r="P442" s="154"/>
      <c r="Q442" s="887"/>
      <c r="R442" s="888"/>
      <c r="S442" s="154"/>
      <c r="T442" s="887"/>
      <c r="U442" s="888"/>
      <c r="V442" s="101" t="str">
        <f>IF(B442="","",VLOOKUP(B442,学連登録!$C$2:$H$3000,6,FALSE))</f>
        <v/>
      </c>
      <c r="W442" s="370"/>
      <c r="X442" s="152"/>
      <c r="Y442" s="116" t="str">
        <f t="shared" si="635"/>
        <v/>
      </c>
      <c r="Z442" s="97" t="str">
        <f>IF(G442="","",VLOOKUP(G442,種目名!$O$5:$T$104,3,0))</f>
        <v/>
      </c>
      <c r="AA442" s="98" t="str">
        <f>IF(J442="","",VLOOKUP(J442,種目名!$O$5:$T$104,3,0))</f>
        <v/>
      </c>
      <c r="AB442" s="117" t="str">
        <f>IF(M442="","",VLOOKUP(M442,種目名!$O$5:$T$104,3,0))</f>
        <v/>
      </c>
      <c r="AC442" s="117" t="str">
        <f>IF(P442="","",VLOOKUP(AF442,種目名!$O$5:$T$104,3,0))</f>
        <v/>
      </c>
      <c r="AD442" s="118" t="str">
        <f>IF(S442="","",VLOOKUP(AI442,種目名!$O$5:$T$104,3,0))</f>
        <v/>
      </c>
      <c r="AE442" s="115">
        <f t="shared" si="636"/>
        <v>0</v>
      </c>
      <c r="AF442" s="152" t="str">
        <f t="shared" si="637"/>
        <v/>
      </c>
      <c r="AG442" s="152" t="str">
        <f t="shared" si="638"/>
        <v/>
      </c>
      <c r="AH442" s="115">
        <f t="shared" si="639"/>
        <v>0</v>
      </c>
      <c r="AI442" s="152" t="str">
        <f t="shared" si="640"/>
        <v/>
      </c>
      <c r="AJ442" s="152" t="str">
        <f t="shared" si="641"/>
        <v/>
      </c>
      <c r="AK442" s="383"/>
      <c r="AL442" s="166">
        <f t="shared" si="558"/>
        <v>0</v>
      </c>
      <c r="AM442" s="392">
        <f t="shared" si="559"/>
        <v>0</v>
      </c>
      <c r="AN442" s="392">
        <f>COUNTIF($B$12:B442,B442)</f>
        <v>0</v>
      </c>
      <c r="AO442" s="392"/>
      <c r="AP442" s="392" t="str">
        <f t="shared" si="560"/>
        <v/>
      </c>
      <c r="AQ442" s="392" t="str">
        <f t="shared" si="561"/>
        <v/>
      </c>
      <c r="AR442" s="392" t="str">
        <f t="shared" si="562"/>
        <v/>
      </c>
      <c r="AS442" s="392" t="str">
        <f t="shared" si="563"/>
        <v/>
      </c>
      <c r="AT442" s="392">
        <f t="shared" si="564"/>
        <v>0</v>
      </c>
      <c r="AU442" s="392" t="str">
        <f t="shared" si="565"/>
        <v/>
      </c>
      <c r="AV442" s="392" t="str">
        <f t="shared" si="566"/>
        <v/>
      </c>
      <c r="AW442" s="392" t="str">
        <f t="shared" si="567"/>
        <v/>
      </c>
      <c r="AX442" s="392" t="str">
        <f t="shared" si="568"/>
        <v/>
      </c>
      <c r="AY442" s="392" t="str">
        <f t="shared" si="569"/>
        <v/>
      </c>
      <c r="AZ442" s="392" t="str">
        <f t="shared" si="570"/>
        <v/>
      </c>
      <c r="BA442" s="392" t="str">
        <f t="shared" si="571"/>
        <v/>
      </c>
      <c r="BB442" s="392" t="str">
        <f t="shared" si="572"/>
        <v/>
      </c>
      <c r="BC442" s="392" t="str">
        <f t="shared" si="573"/>
        <v/>
      </c>
      <c r="BD442" s="396" t="str">
        <f t="shared" si="574"/>
        <v/>
      </c>
      <c r="BE442" s="386">
        <f t="shared" si="575"/>
        <v>0</v>
      </c>
      <c r="BF442" s="152"/>
      <c r="BG442" s="392">
        <f t="shared" si="576"/>
        <v>0</v>
      </c>
      <c r="BH442" s="392">
        <f t="shared" si="577"/>
        <v>0</v>
      </c>
      <c r="BI442" s="405">
        <f t="shared" si="578"/>
        <v>0</v>
      </c>
      <c r="BJ442" s="406">
        <f t="shared" si="554"/>
        <v>0</v>
      </c>
      <c r="BK442" s="391" t="str">
        <f t="shared" si="555"/>
        <v>0</v>
      </c>
      <c r="BL442" s="391" t="str">
        <f t="shared" si="556"/>
        <v>0</v>
      </c>
      <c r="BM442" s="405">
        <f t="shared" si="579"/>
        <v>0</v>
      </c>
      <c r="BN442" s="405" t="str">
        <f t="shared" si="580"/>
        <v>0m0</v>
      </c>
      <c r="BO442" s="392">
        <f t="shared" si="581"/>
        <v>0</v>
      </c>
      <c r="BP442" s="392">
        <f t="shared" si="582"/>
        <v>0</v>
      </c>
      <c r="BQ442" s="405">
        <f t="shared" si="583"/>
        <v>0</v>
      </c>
      <c r="BR442" s="406">
        <f t="shared" si="584"/>
        <v>0</v>
      </c>
      <c r="BS442" s="391" t="str">
        <f t="shared" si="585"/>
        <v>0</v>
      </c>
      <c r="BT442" s="391" t="str">
        <f t="shared" si="586"/>
        <v>0</v>
      </c>
      <c r="BU442" s="405">
        <f t="shared" si="587"/>
        <v>0</v>
      </c>
      <c r="BV442" s="405" t="str">
        <f t="shared" si="588"/>
        <v>0m0</v>
      </c>
      <c r="BW442" s="392">
        <f t="shared" si="589"/>
        <v>0</v>
      </c>
      <c r="BX442" s="392">
        <f t="shared" si="590"/>
        <v>0</v>
      </c>
      <c r="BY442" s="405">
        <f t="shared" si="591"/>
        <v>0</v>
      </c>
      <c r="BZ442" s="406">
        <f t="shared" si="592"/>
        <v>0</v>
      </c>
      <c r="CA442" s="391" t="str">
        <f t="shared" si="593"/>
        <v>0</v>
      </c>
      <c r="CB442" s="391" t="str">
        <f t="shared" si="594"/>
        <v>0</v>
      </c>
      <c r="CC442" s="405">
        <f t="shared" si="595"/>
        <v>0</v>
      </c>
      <c r="CD442" s="405" t="str">
        <f t="shared" si="596"/>
        <v>0m0</v>
      </c>
      <c r="CE442" s="392">
        <f t="shared" si="597"/>
        <v>0</v>
      </c>
      <c r="CF442" s="392">
        <f t="shared" si="598"/>
        <v>0</v>
      </c>
      <c r="CG442" s="405">
        <f t="shared" si="599"/>
        <v>0</v>
      </c>
      <c r="CH442" s="406">
        <f t="shared" si="600"/>
        <v>0</v>
      </c>
      <c r="CI442" s="391" t="str">
        <f t="shared" si="601"/>
        <v>0</v>
      </c>
      <c r="CJ442" s="391" t="str">
        <f t="shared" si="602"/>
        <v>0</v>
      </c>
      <c r="CK442" s="405">
        <f t="shared" si="603"/>
        <v>0</v>
      </c>
      <c r="CL442" s="405" t="str">
        <f t="shared" si="604"/>
        <v>0m0</v>
      </c>
      <c r="CM442" s="392">
        <f t="shared" si="605"/>
        <v>0</v>
      </c>
      <c r="CN442" s="392">
        <f t="shared" si="606"/>
        <v>0</v>
      </c>
      <c r="CO442" s="405">
        <f t="shared" si="607"/>
        <v>0</v>
      </c>
      <c r="CP442" s="406">
        <f t="shared" si="608"/>
        <v>0</v>
      </c>
      <c r="CQ442" s="391" t="str">
        <f t="shared" si="609"/>
        <v>0</v>
      </c>
      <c r="CR442" s="391" t="str">
        <f t="shared" si="610"/>
        <v>0</v>
      </c>
      <c r="CS442" s="405">
        <f t="shared" si="611"/>
        <v>0</v>
      </c>
      <c r="CT442" s="405" t="str">
        <f t="shared" si="612"/>
        <v>0m0</v>
      </c>
      <c r="CU442" s="405">
        <f t="shared" si="613"/>
        <v>0</v>
      </c>
      <c r="CV442" s="405">
        <f t="shared" si="614"/>
        <v>0</v>
      </c>
      <c r="CW442" s="405">
        <f t="shared" si="615"/>
        <v>0</v>
      </c>
      <c r="CX442" s="405">
        <f t="shared" si="616"/>
        <v>0</v>
      </c>
      <c r="CY442" s="405">
        <f t="shared" si="617"/>
        <v>0</v>
      </c>
      <c r="CZ442" s="405" t="str">
        <f t="shared" si="618"/>
        <v/>
      </c>
      <c r="DA442" s="405" t="str">
        <f t="shared" si="619"/>
        <v/>
      </c>
      <c r="DB442" s="405" t="str">
        <f t="shared" si="620"/>
        <v/>
      </c>
      <c r="DC442" s="405" t="str">
        <f t="shared" si="621"/>
        <v/>
      </c>
      <c r="DD442" s="405" t="str">
        <f t="shared" si="622"/>
        <v/>
      </c>
      <c r="DE442" s="405"/>
      <c r="DG442" s="405" t="str">
        <f t="shared" si="623"/>
        <v/>
      </c>
      <c r="DH442" s="405" t="str">
        <f t="shared" si="624"/>
        <v/>
      </c>
      <c r="DI442" s="405">
        <f t="shared" si="625"/>
        <v>0</v>
      </c>
      <c r="DJ442" s="405" t="str">
        <f t="shared" si="626"/>
        <v/>
      </c>
      <c r="DK442" s="405" t="str">
        <f t="shared" si="627"/>
        <v/>
      </c>
      <c r="DL442" s="405" t="str">
        <f t="shared" si="628"/>
        <v/>
      </c>
      <c r="DM442" s="405" t="str">
        <f t="shared" si="629"/>
        <v/>
      </c>
      <c r="DN442" s="405" t="str">
        <f t="shared" si="630"/>
        <v/>
      </c>
      <c r="DO442" s="405" t="str">
        <f t="shared" si="631"/>
        <v/>
      </c>
      <c r="DS442" s="386">
        <f t="shared" si="634"/>
        <v>0</v>
      </c>
      <c r="DT442" s="386">
        <f t="shared" si="632"/>
        <v>0</v>
      </c>
      <c r="DU442" s="404">
        <f t="shared" si="633"/>
        <v>0</v>
      </c>
    </row>
    <row r="443" spans="1:125" s="404" customFormat="1" ht="18" hidden="1" customHeight="1">
      <c r="A443" s="140" t="str">
        <f t="shared" si="557"/>
        <v/>
      </c>
      <c r="B443" s="153"/>
      <c r="C443" s="31" t="str">
        <f>IF(B443="","",VLOOKUP(B443,学連登録!$C$2:$G$3000,2,FALSE))</f>
        <v/>
      </c>
      <c r="D443" s="32" t="str">
        <f>IF(B443="","",VLOOKUP(B443,学連登録!$C$2:$G$3000,3,FALSE))</f>
        <v/>
      </c>
      <c r="E443" s="33" t="str">
        <f>IF(B443="","",VLOOKUP(B443,学連登録!$C$2:$G$3000,4,FALSE))</f>
        <v/>
      </c>
      <c r="F443" s="376" t="str">
        <f>IF(B443="","",VLOOKUP(B443,学連登録!$C$2:$I$3000,7,FALSE))</f>
        <v/>
      </c>
      <c r="G443" s="154"/>
      <c r="H443" s="915"/>
      <c r="I443" s="916"/>
      <c r="J443" s="155"/>
      <c r="K443" s="887"/>
      <c r="L443" s="888"/>
      <c r="M443" s="155"/>
      <c r="N443" s="881"/>
      <c r="O443" s="882"/>
      <c r="P443" s="154"/>
      <c r="Q443" s="887"/>
      <c r="R443" s="888"/>
      <c r="S443" s="154"/>
      <c r="T443" s="887"/>
      <c r="U443" s="888"/>
      <c r="V443" s="101" t="str">
        <f>IF(B443="","",VLOOKUP(B443,学連登録!$C$2:$H$3000,6,FALSE))</f>
        <v/>
      </c>
      <c r="W443" s="370"/>
      <c r="X443" s="152"/>
      <c r="Y443" s="116" t="str">
        <f t="shared" si="635"/>
        <v/>
      </c>
      <c r="Z443" s="97" t="str">
        <f>IF(G443="","",VLOOKUP(G443,種目名!$O$5:$T$104,3,0))</f>
        <v/>
      </c>
      <c r="AA443" s="98" t="str">
        <f>IF(J443="","",VLOOKUP(J443,種目名!$O$5:$T$104,3,0))</f>
        <v/>
      </c>
      <c r="AB443" s="117" t="str">
        <f>IF(M443="","",VLOOKUP(M443,種目名!$O$5:$T$104,3,0))</f>
        <v/>
      </c>
      <c r="AC443" s="117" t="str">
        <f>IF(P443="","",VLOOKUP(AF443,種目名!$O$5:$T$104,3,0))</f>
        <v/>
      </c>
      <c r="AD443" s="118" t="str">
        <f>IF(S443="","",VLOOKUP(AI443,種目名!$O$5:$T$104,3,0))</f>
        <v/>
      </c>
      <c r="AE443" s="115">
        <f t="shared" si="636"/>
        <v>0</v>
      </c>
      <c r="AF443" s="152" t="str">
        <f t="shared" si="637"/>
        <v/>
      </c>
      <c r="AG443" s="152" t="str">
        <f t="shared" si="638"/>
        <v/>
      </c>
      <c r="AH443" s="115">
        <f t="shared" si="639"/>
        <v>0</v>
      </c>
      <c r="AI443" s="152" t="str">
        <f t="shared" si="640"/>
        <v/>
      </c>
      <c r="AJ443" s="152" t="str">
        <f t="shared" si="641"/>
        <v/>
      </c>
      <c r="AK443" s="383"/>
      <c r="AL443" s="166">
        <f t="shared" si="558"/>
        <v>0</v>
      </c>
      <c r="AM443" s="392">
        <f t="shared" si="559"/>
        <v>0</v>
      </c>
      <c r="AN443" s="392">
        <f>COUNTIF($B$12:B443,B443)</f>
        <v>0</v>
      </c>
      <c r="AO443" s="392"/>
      <c r="AP443" s="392" t="str">
        <f t="shared" si="560"/>
        <v/>
      </c>
      <c r="AQ443" s="392" t="str">
        <f t="shared" si="561"/>
        <v/>
      </c>
      <c r="AR443" s="392" t="str">
        <f t="shared" si="562"/>
        <v/>
      </c>
      <c r="AS443" s="392" t="str">
        <f t="shared" si="563"/>
        <v/>
      </c>
      <c r="AT443" s="392">
        <f t="shared" si="564"/>
        <v>0</v>
      </c>
      <c r="AU443" s="392" t="str">
        <f t="shared" si="565"/>
        <v/>
      </c>
      <c r="AV443" s="392" t="str">
        <f t="shared" si="566"/>
        <v/>
      </c>
      <c r="AW443" s="392" t="str">
        <f t="shared" si="567"/>
        <v/>
      </c>
      <c r="AX443" s="392" t="str">
        <f t="shared" si="568"/>
        <v/>
      </c>
      <c r="AY443" s="392" t="str">
        <f t="shared" si="569"/>
        <v/>
      </c>
      <c r="AZ443" s="392" t="str">
        <f t="shared" si="570"/>
        <v/>
      </c>
      <c r="BA443" s="392" t="str">
        <f t="shared" si="571"/>
        <v/>
      </c>
      <c r="BB443" s="392" t="str">
        <f t="shared" si="572"/>
        <v/>
      </c>
      <c r="BC443" s="392" t="str">
        <f t="shared" si="573"/>
        <v/>
      </c>
      <c r="BD443" s="396" t="str">
        <f t="shared" si="574"/>
        <v/>
      </c>
      <c r="BE443" s="386">
        <f t="shared" si="575"/>
        <v>0</v>
      </c>
      <c r="BF443" s="152"/>
      <c r="BG443" s="392">
        <f t="shared" si="576"/>
        <v>0</v>
      </c>
      <c r="BH443" s="392">
        <f t="shared" si="577"/>
        <v>0</v>
      </c>
      <c r="BI443" s="405">
        <f t="shared" si="578"/>
        <v>0</v>
      </c>
      <c r="BJ443" s="406">
        <f t="shared" si="554"/>
        <v>0</v>
      </c>
      <c r="BK443" s="391" t="str">
        <f t="shared" si="555"/>
        <v>0</v>
      </c>
      <c r="BL443" s="391" t="str">
        <f t="shared" si="556"/>
        <v>0</v>
      </c>
      <c r="BM443" s="405">
        <f t="shared" si="579"/>
        <v>0</v>
      </c>
      <c r="BN443" s="405" t="str">
        <f t="shared" si="580"/>
        <v>0m0</v>
      </c>
      <c r="BO443" s="392">
        <f t="shared" si="581"/>
        <v>0</v>
      </c>
      <c r="BP443" s="392">
        <f t="shared" si="582"/>
        <v>0</v>
      </c>
      <c r="BQ443" s="405">
        <f t="shared" si="583"/>
        <v>0</v>
      </c>
      <c r="BR443" s="406">
        <f t="shared" si="584"/>
        <v>0</v>
      </c>
      <c r="BS443" s="391" t="str">
        <f t="shared" si="585"/>
        <v>0</v>
      </c>
      <c r="BT443" s="391" t="str">
        <f t="shared" si="586"/>
        <v>0</v>
      </c>
      <c r="BU443" s="405">
        <f t="shared" si="587"/>
        <v>0</v>
      </c>
      <c r="BV443" s="405" t="str">
        <f t="shared" si="588"/>
        <v>0m0</v>
      </c>
      <c r="BW443" s="392">
        <f t="shared" si="589"/>
        <v>0</v>
      </c>
      <c r="BX443" s="392">
        <f t="shared" si="590"/>
        <v>0</v>
      </c>
      <c r="BY443" s="405">
        <f t="shared" si="591"/>
        <v>0</v>
      </c>
      <c r="BZ443" s="406">
        <f t="shared" si="592"/>
        <v>0</v>
      </c>
      <c r="CA443" s="391" t="str">
        <f t="shared" si="593"/>
        <v>0</v>
      </c>
      <c r="CB443" s="391" t="str">
        <f t="shared" si="594"/>
        <v>0</v>
      </c>
      <c r="CC443" s="405">
        <f t="shared" si="595"/>
        <v>0</v>
      </c>
      <c r="CD443" s="405" t="str">
        <f t="shared" si="596"/>
        <v>0m0</v>
      </c>
      <c r="CE443" s="392">
        <f t="shared" si="597"/>
        <v>0</v>
      </c>
      <c r="CF443" s="392">
        <f t="shared" si="598"/>
        <v>0</v>
      </c>
      <c r="CG443" s="405">
        <f t="shared" si="599"/>
        <v>0</v>
      </c>
      <c r="CH443" s="406">
        <f t="shared" si="600"/>
        <v>0</v>
      </c>
      <c r="CI443" s="391" t="str">
        <f t="shared" si="601"/>
        <v>0</v>
      </c>
      <c r="CJ443" s="391" t="str">
        <f t="shared" si="602"/>
        <v>0</v>
      </c>
      <c r="CK443" s="405">
        <f t="shared" si="603"/>
        <v>0</v>
      </c>
      <c r="CL443" s="405" t="str">
        <f t="shared" si="604"/>
        <v>0m0</v>
      </c>
      <c r="CM443" s="392">
        <f t="shared" si="605"/>
        <v>0</v>
      </c>
      <c r="CN443" s="392">
        <f t="shared" si="606"/>
        <v>0</v>
      </c>
      <c r="CO443" s="405">
        <f t="shared" si="607"/>
        <v>0</v>
      </c>
      <c r="CP443" s="406">
        <f t="shared" si="608"/>
        <v>0</v>
      </c>
      <c r="CQ443" s="391" t="str">
        <f t="shared" si="609"/>
        <v>0</v>
      </c>
      <c r="CR443" s="391" t="str">
        <f t="shared" si="610"/>
        <v>0</v>
      </c>
      <c r="CS443" s="405">
        <f t="shared" si="611"/>
        <v>0</v>
      </c>
      <c r="CT443" s="405" t="str">
        <f t="shared" si="612"/>
        <v>0m0</v>
      </c>
      <c r="CU443" s="405">
        <f t="shared" si="613"/>
        <v>0</v>
      </c>
      <c r="CV443" s="405">
        <f t="shared" si="614"/>
        <v>0</v>
      </c>
      <c r="CW443" s="405">
        <f t="shared" si="615"/>
        <v>0</v>
      </c>
      <c r="CX443" s="405">
        <f t="shared" si="616"/>
        <v>0</v>
      </c>
      <c r="CY443" s="405">
        <f t="shared" si="617"/>
        <v>0</v>
      </c>
      <c r="CZ443" s="405" t="str">
        <f t="shared" si="618"/>
        <v/>
      </c>
      <c r="DA443" s="405" t="str">
        <f t="shared" si="619"/>
        <v/>
      </c>
      <c r="DB443" s="405" t="str">
        <f t="shared" si="620"/>
        <v/>
      </c>
      <c r="DC443" s="405" t="str">
        <f t="shared" si="621"/>
        <v/>
      </c>
      <c r="DD443" s="405" t="str">
        <f t="shared" si="622"/>
        <v/>
      </c>
      <c r="DE443" s="405"/>
      <c r="DG443" s="405" t="str">
        <f t="shared" si="623"/>
        <v/>
      </c>
      <c r="DH443" s="405" t="str">
        <f t="shared" si="624"/>
        <v/>
      </c>
      <c r="DI443" s="405">
        <f t="shared" si="625"/>
        <v>0</v>
      </c>
      <c r="DJ443" s="405" t="str">
        <f t="shared" si="626"/>
        <v/>
      </c>
      <c r="DK443" s="405" t="str">
        <f t="shared" si="627"/>
        <v/>
      </c>
      <c r="DL443" s="405" t="str">
        <f t="shared" si="628"/>
        <v/>
      </c>
      <c r="DM443" s="405" t="str">
        <f t="shared" si="629"/>
        <v/>
      </c>
      <c r="DN443" s="405" t="str">
        <f t="shared" si="630"/>
        <v/>
      </c>
      <c r="DO443" s="405" t="str">
        <f t="shared" si="631"/>
        <v/>
      </c>
      <c r="DS443" s="386">
        <f t="shared" si="634"/>
        <v>0</v>
      </c>
      <c r="DT443" s="386">
        <f t="shared" si="632"/>
        <v>0</v>
      </c>
      <c r="DU443" s="404">
        <f t="shared" si="633"/>
        <v>0</v>
      </c>
    </row>
    <row r="444" spans="1:125" s="404" customFormat="1" ht="18" hidden="1" customHeight="1">
      <c r="A444" s="140" t="str">
        <f t="shared" si="557"/>
        <v/>
      </c>
      <c r="B444" s="153"/>
      <c r="C444" s="31" t="str">
        <f>IF(B444="","",VLOOKUP(B444,学連登録!$C$2:$G$3000,2,FALSE))</f>
        <v/>
      </c>
      <c r="D444" s="32" t="str">
        <f>IF(B444="","",VLOOKUP(B444,学連登録!$C$2:$G$3000,3,FALSE))</f>
        <v/>
      </c>
      <c r="E444" s="33" t="str">
        <f>IF(B444="","",VLOOKUP(B444,学連登録!$C$2:$G$3000,4,FALSE))</f>
        <v/>
      </c>
      <c r="F444" s="376" t="str">
        <f>IF(B444="","",VLOOKUP(B444,学連登録!$C$2:$I$3000,7,FALSE))</f>
        <v/>
      </c>
      <c r="G444" s="154"/>
      <c r="H444" s="915"/>
      <c r="I444" s="916"/>
      <c r="J444" s="155"/>
      <c r="K444" s="887"/>
      <c r="L444" s="888"/>
      <c r="M444" s="155"/>
      <c r="N444" s="881"/>
      <c r="O444" s="882"/>
      <c r="P444" s="154"/>
      <c r="Q444" s="887"/>
      <c r="R444" s="888"/>
      <c r="S444" s="154"/>
      <c r="T444" s="887"/>
      <c r="U444" s="888"/>
      <c r="V444" s="101" t="str">
        <f>IF(B444="","",VLOOKUP(B444,学連登録!$C$2:$H$3000,6,FALSE))</f>
        <v/>
      </c>
      <c r="W444" s="370"/>
      <c r="X444" s="152"/>
      <c r="Y444" s="116" t="str">
        <f t="shared" si="635"/>
        <v/>
      </c>
      <c r="Z444" s="97" t="str">
        <f>IF(G444="","",VLOOKUP(G444,種目名!$O$5:$T$104,3,0))</f>
        <v/>
      </c>
      <c r="AA444" s="98" t="str">
        <f>IF(J444="","",VLOOKUP(J444,種目名!$O$5:$T$104,3,0))</f>
        <v/>
      </c>
      <c r="AB444" s="117" t="str">
        <f>IF(M444="","",VLOOKUP(M444,種目名!$O$5:$T$104,3,0))</f>
        <v/>
      </c>
      <c r="AC444" s="117" t="str">
        <f>IF(P444="","",VLOOKUP(AF444,種目名!$O$5:$T$104,3,0))</f>
        <v/>
      </c>
      <c r="AD444" s="118" t="str">
        <f>IF(S444="","",VLOOKUP(AI444,種目名!$O$5:$T$104,3,0))</f>
        <v/>
      </c>
      <c r="AE444" s="115">
        <f t="shared" si="636"/>
        <v>0</v>
      </c>
      <c r="AF444" s="152" t="str">
        <f t="shared" si="637"/>
        <v/>
      </c>
      <c r="AG444" s="152" t="str">
        <f t="shared" si="638"/>
        <v/>
      </c>
      <c r="AH444" s="115">
        <f t="shared" si="639"/>
        <v>0</v>
      </c>
      <c r="AI444" s="152" t="str">
        <f t="shared" si="640"/>
        <v/>
      </c>
      <c r="AJ444" s="152" t="str">
        <f t="shared" si="641"/>
        <v/>
      </c>
      <c r="AK444" s="383"/>
      <c r="AL444" s="166">
        <f t="shared" si="558"/>
        <v>0</v>
      </c>
      <c r="AM444" s="392">
        <f t="shared" si="559"/>
        <v>0</v>
      </c>
      <c r="AN444" s="392">
        <f>COUNTIF($B$12:B444,B444)</f>
        <v>0</v>
      </c>
      <c r="AO444" s="392"/>
      <c r="AP444" s="392" t="str">
        <f t="shared" si="560"/>
        <v/>
      </c>
      <c r="AQ444" s="392" t="str">
        <f t="shared" si="561"/>
        <v/>
      </c>
      <c r="AR444" s="392" t="str">
        <f t="shared" si="562"/>
        <v/>
      </c>
      <c r="AS444" s="392" t="str">
        <f t="shared" si="563"/>
        <v/>
      </c>
      <c r="AT444" s="392">
        <f t="shared" si="564"/>
        <v>0</v>
      </c>
      <c r="AU444" s="392" t="str">
        <f t="shared" si="565"/>
        <v/>
      </c>
      <c r="AV444" s="392" t="str">
        <f t="shared" si="566"/>
        <v/>
      </c>
      <c r="AW444" s="392" t="str">
        <f t="shared" si="567"/>
        <v/>
      </c>
      <c r="AX444" s="392" t="str">
        <f t="shared" si="568"/>
        <v/>
      </c>
      <c r="AY444" s="392" t="str">
        <f t="shared" si="569"/>
        <v/>
      </c>
      <c r="AZ444" s="392" t="str">
        <f t="shared" si="570"/>
        <v/>
      </c>
      <c r="BA444" s="392" t="str">
        <f t="shared" si="571"/>
        <v/>
      </c>
      <c r="BB444" s="392" t="str">
        <f t="shared" si="572"/>
        <v/>
      </c>
      <c r="BC444" s="392" t="str">
        <f t="shared" si="573"/>
        <v/>
      </c>
      <c r="BD444" s="396" t="str">
        <f t="shared" si="574"/>
        <v/>
      </c>
      <c r="BE444" s="386">
        <f t="shared" si="575"/>
        <v>0</v>
      </c>
      <c r="BF444" s="152"/>
      <c r="BG444" s="392">
        <f t="shared" si="576"/>
        <v>0</v>
      </c>
      <c r="BH444" s="392">
        <f t="shared" si="577"/>
        <v>0</v>
      </c>
      <c r="BI444" s="405">
        <f t="shared" si="578"/>
        <v>0</v>
      </c>
      <c r="BJ444" s="406">
        <f t="shared" si="554"/>
        <v>0</v>
      </c>
      <c r="BK444" s="391" t="str">
        <f t="shared" si="555"/>
        <v>0</v>
      </c>
      <c r="BL444" s="391" t="str">
        <f t="shared" si="556"/>
        <v>0</v>
      </c>
      <c r="BM444" s="405">
        <f t="shared" si="579"/>
        <v>0</v>
      </c>
      <c r="BN444" s="405" t="str">
        <f t="shared" si="580"/>
        <v>0m0</v>
      </c>
      <c r="BO444" s="392">
        <f t="shared" si="581"/>
        <v>0</v>
      </c>
      <c r="BP444" s="392">
        <f t="shared" si="582"/>
        <v>0</v>
      </c>
      <c r="BQ444" s="405">
        <f t="shared" si="583"/>
        <v>0</v>
      </c>
      <c r="BR444" s="406">
        <f t="shared" si="584"/>
        <v>0</v>
      </c>
      <c r="BS444" s="391" t="str">
        <f t="shared" si="585"/>
        <v>0</v>
      </c>
      <c r="BT444" s="391" t="str">
        <f t="shared" si="586"/>
        <v>0</v>
      </c>
      <c r="BU444" s="405">
        <f t="shared" si="587"/>
        <v>0</v>
      </c>
      <c r="BV444" s="405" t="str">
        <f t="shared" si="588"/>
        <v>0m0</v>
      </c>
      <c r="BW444" s="392">
        <f t="shared" si="589"/>
        <v>0</v>
      </c>
      <c r="BX444" s="392">
        <f t="shared" si="590"/>
        <v>0</v>
      </c>
      <c r="BY444" s="405">
        <f t="shared" si="591"/>
        <v>0</v>
      </c>
      <c r="BZ444" s="406">
        <f t="shared" si="592"/>
        <v>0</v>
      </c>
      <c r="CA444" s="391" t="str">
        <f t="shared" si="593"/>
        <v>0</v>
      </c>
      <c r="CB444" s="391" t="str">
        <f t="shared" si="594"/>
        <v>0</v>
      </c>
      <c r="CC444" s="405">
        <f t="shared" si="595"/>
        <v>0</v>
      </c>
      <c r="CD444" s="405" t="str">
        <f t="shared" si="596"/>
        <v>0m0</v>
      </c>
      <c r="CE444" s="392">
        <f t="shared" si="597"/>
        <v>0</v>
      </c>
      <c r="CF444" s="392">
        <f t="shared" si="598"/>
        <v>0</v>
      </c>
      <c r="CG444" s="405">
        <f t="shared" si="599"/>
        <v>0</v>
      </c>
      <c r="CH444" s="406">
        <f t="shared" si="600"/>
        <v>0</v>
      </c>
      <c r="CI444" s="391" t="str">
        <f t="shared" si="601"/>
        <v>0</v>
      </c>
      <c r="CJ444" s="391" t="str">
        <f t="shared" si="602"/>
        <v>0</v>
      </c>
      <c r="CK444" s="405">
        <f t="shared" si="603"/>
        <v>0</v>
      </c>
      <c r="CL444" s="405" t="str">
        <f t="shared" si="604"/>
        <v>0m0</v>
      </c>
      <c r="CM444" s="392">
        <f t="shared" si="605"/>
        <v>0</v>
      </c>
      <c r="CN444" s="392">
        <f t="shared" si="606"/>
        <v>0</v>
      </c>
      <c r="CO444" s="405">
        <f t="shared" si="607"/>
        <v>0</v>
      </c>
      <c r="CP444" s="406">
        <f t="shared" si="608"/>
        <v>0</v>
      </c>
      <c r="CQ444" s="391" t="str">
        <f t="shared" si="609"/>
        <v>0</v>
      </c>
      <c r="CR444" s="391" t="str">
        <f t="shared" si="610"/>
        <v>0</v>
      </c>
      <c r="CS444" s="405">
        <f t="shared" si="611"/>
        <v>0</v>
      </c>
      <c r="CT444" s="405" t="str">
        <f t="shared" si="612"/>
        <v>0m0</v>
      </c>
      <c r="CU444" s="405">
        <f t="shared" si="613"/>
        <v>0</v>
      </c>
      <c r="CV444" s="405">
        <f t="shared" si="614"/>
        <v>0</v>
      </c>
      <c r="CW444" s="405">
        <f t="shared" si="615"/>
        <v>0</v>
      </c>
      <c r="CX444" s="405">
        <f t="shared" si="616"/>
        <v>0</v>
      </c>
      <c r="CY444" s="405">
        <f t="shared" si="617"/>
        <v>0</v>
      </c>
      <c r="CZ444" s="405" t="str">
        <f t="shared" si="618"/>
        <v/>
      </c>
      <c r="DA444" s="405" t="str">
        <f t="shared" si="619"/>
        <v/>
      </c>
      <c r="DB444" s="405" t="str">
        <f t="shared" si="620"/>
        <v/>
      </c>
      <c r="DC444" s="405" t="str">
        <f t="shared" si="621"/>
        <v/>
      </c>
      <c r="DD444" s="405" t="str">
        <f t="shared" si="622"/>
        <v/>
      </c>
      <c r="DE444" s="405"/>
      <c r="DG444" s="405" t="str">
        <f t="shared" si="623"/>
        <v/>
      </c>
      <c r="DH444" s="405" t="str">
        <f t="shared" si="624"/>
        <v/>
      </c>
      <c r="DI444" s="405">
        <f t="shared" si="625"/>
        <v>0</v>
      </c>
      <c r="DJ444" s="405" t="str">
        <f t="shared" si="626"/>
        <v/>
      </c>
      <c r="DK444" s="405" t="str">
        <f t="shared" si="627"/>
        <v/>
      </c>
      <c r="DL444" s="405" t="str">
        <f t="shared" si="628"/>
        <v/>
      </c>
      <c r="DM444" s="405" t="str">
        <f t="shared" si="629"/>
        <v/>
      </c>
      <c r="DN444" s="405" t="str">
        <f t="shared" si="630"/>
        <v/>
      </c>
      <c r="DO444" s="405" t="str">
        <f t="shared" si="631"/>
        <v/>
      </c>
      <c r="DS444" s="386">
        <f t="shared" si="634"/>
        <v>0</v>
      </c>
      <c r="DT444" s="386">
        <f t="shared" si="632"/>
        <v>0</v>
      </c>
      <c r="DU444" s="404">
        <f t="shared" si="633"/>
        <v>0</v>
      </c>
    </row>
    <row r="445" spans="1:125" s="404" customFormat="1" ht="18" hidden="1" customHeight="1">
      <c r="A445" s="140" t="str">
        <f t="shared" si="557"/>
        <v/>
      </c>
      <c r="B445" s="153"/>
      <c r="C445" s="31" t="str">
        <f>IF(B445="","",VLOOKUP(B445,学連登録!$C$2:$G$3000,2,FALSE))</f>
        <v/>
      </c>
      <c r="D445" s="32" t="str">
        <f>IF(B445="","",VLOOKUP(B445,学連登録!$C$2:$G$3000,3,FALSE))</f>
        <v/>
      </c>
      <c r="E445" s="33" t="str">
        <f>IF(B445="","",VLOOKUP(B445,学連登録!$C$2:$G$3000,4,FALSE))</f>
        <v/>
      </c>
      <c r="F445" s="376" t="str">
        <f>IF(B445="","",VLOOKUP(B445,学連登録!$C$2:$I$3000,7,FALSE))</f>
        <v/>
      </c>
      <c r="G445" s="154"/>
      <c r="H445" s="915"/>
      <c r="I445" s="916"/>
      <c r="J445" s="155"/>
      <c r="K445" s="887"/>
      <c r="L445" s="888"/>
      <c r="M445" s="155"/>
      <c r="N445" s="881"/>
      <c r="O445" s="882"/>
      <c r="P445" s="154"/>
      <c r="Q445" s="887"/>
      <c r="R445" s="888"/>
      <c r="S445" s="154"/>
      <c r="T445" s="887"/>
      <c r="U445" s="888"/>
      <c r="V445" s="101" t="str">
        <f>IF(B445="","",VLOOKUP(B445,学連登録!$C$2:$H$3000,6,FALSE))</f>
        <v/>
      </c>
      <c r="W445" s="370"/>
      <c r="X445" s="152"/>
      <c r="Y445" s="116" t="str">
        <f t="shared" si="635"/>
        <v/>
      </c>
      <c r="Z445" s="97" t="str">
        <f>IF(G445="","",VLOOKUP(G445,種目名!$O$5:$T$104,3,0))</f>
        <v/>
      </c>
      <c r="AA445" s="98" t="str">
        <f>IF(J445="","",VLOOKUP(J445,種目名!$O$5:$T$104,3,0))</f>
        <v/>
      </c>
      <c r="AB445" s="117" t="str">
        <f>IF(M445="","",VLOOKUP(M445,種目名!$O$5:$T$104,3,0))</f>
        <v/>
      </c>
      <c r="AC445" s="117" t="str">
        <f>IF(P445="","",VLOOKUP(AF445,種目名!$O$5:$T$104,3,0))</f>
        <v/>
      </c>
      <c r="AD445" s="118" t="str">
        <f>IF(S445="","",VLOOKUP(AI445,種目名!$O$5:$T$104,3,0))</f>
        <v/>
      </c>
      <c r="AE445" s="115">
        <f t="shared" si="636"/>
        <v>0</v>
      </c>
      <c r="AF445" s="152" t="str">
        <f t="shared" si="637"/>
        <v/>
      </c>
      <c r="AG445" s="152" t="str">
        <f t="shared" si="638"/>
        <v/>
      </c>
      <c r="AH445" s="115">
        <f t="shared" si="639"/>
        <v>0</v>
      </c>
      <c r="AI445" s="152" t="str">
        <f t="shared" si="640"/>
        <v/>
      </c>
      <c r="AJ445" s="152" t="str">
        <f t="shared" si="641"/>
        <v/>
      </c>
      <c r="AK445" s="383"/>
      <c r="AL445" s="166">
        <f t="shared" si="558"/>
        <v>0</v>
      </c>
      <c r="AM445" s="392">
        <f t="shared" si="559"/>
        <v>0</v>
      </c>
      <c r="AN445" s="392">
        <f>COUNTIF($B$12:B445,B445)</f>
        <v>0</v>
      </c>
      <c r="AO445" s="392"/>
      <c r="AP445" s="392" t="str">
        <f t="shared" si="560"/>
        <v/>
      </c>
      <c r="AQ445" s="392" t="str">
        <f t="shared" si="561"/>
        <v/>
      </c>
      <c r="AR445" s="392" t="str">
        <f t="shared" si="562"/>
        <v/>
      </c>
      <c r="AS445" s="392" t="str">
        <f t="shared" si="563"/>
        <v/>
      </c>
      <c r="AT445" s="392">
        <f t="shared" si="564"/>
        <v>0</v>
      </c>
      <c r="AU445" s="392" t="str">
        <f t="shared" si="565"/>
        <v/>
      </c>
      <c r="AV445" s="392" t="str">
        <f t="shared" si="566"/>
        <v/>
      </c>
      <c r="AW445" s="392" t="str">
        <f t="shared" si="567"/>
        <v/>
      </c>
      <c r="AX445" s="392" t="str">
        <f t="shared" si="568"/>
        <v/>
      </c>
      <c r="AY445" s="392" t="str">
        <f t="shared" si="569"/>
        <v/>
      </c>
      <c r="AZ445" s="392" t="str">
        <f t="shared" si="570"/>
        <v/>
      </c>
      <c r="BA445" s="392" t="str">
        <f t="shared" si="571"/>
        <v/>
      </c>
      <c r="BB445" s="392" t="str">
        <f t="shared" si="572"/>
        <v/>
      </c>
      <c r="BC445" s="392" t="str">
        <f t="shared" si="573"/>
        <v/>
      </c>
      <c r="BD445" s="396" t="str">
        <f t="shared" si="574"/>
        <v/>
      </c>
      <c r="BE445" s="386">
        <f t="shared" si="575"/>
        <v>0</v>
      </c>
      <c r="BF445" s="152"/>
      <c r="BG445" s="392">
        <f t="shared" si="576"/>
        <v>0</v>
      </c>
      <c r="BH445" s="392">
        <f t="shared" si="577"/>
        <v>0</v>
      </c>
      <c r="BI445" s="405">
        <f t="shared" si="578"/>
        <v>0</v>
      </c>
      <c r="BJ445" s="406">
        <f t="shared" si="554"/>
        <v>0</v>
      </c>
      <c r="BK445" s="391" t="str">
        <f t="shared" si="555"/>
        <v>0</v>
      </c>
      <c r="BL445" s="391" t="str">
        <f t="shared" si="556"/>
        <v>0</v>
      </c>
      <c r="BM445" s="405">
        <f t="shared" si="579"/>
        <v>0</v>
      </c>
      <c r="BN445" s="405" t="str">
        <f t="shared" si="580"/>
        <v>0m0</v>
      </c>
      <c r="BO445" s="392">
        <f t="shared" si="581"/>
        <v>0</v>
      </c>
      <c r="BP445" s="392">
        <f t="shared" si="582"/>
        <v>0</v>
      </c>
      <c r="BQ445" s="405">
        <f t="shared" si="583"/>
        <v>0</v>
      </c>
      <c r="BR445" s="406">
        <f t="shared" si="584"/>
        <v>0</v>
      </c>
      <c r="BS445" s="391" t="str">
        <f t="shared" si="585"/>
        <v>0</v>
      </c>
      <c r="BT445" s="391" t="str">
        <f t="shared" si="586"/>
        <v>0</v>
      </c>
      <c r="BU445" s="405">
        <f t="shared" si="587"/>
        <v>0</v>
      </c>
      <c r="BV445" s="405" t="str">
        <f t="shared" si="588"/>
        <v>0m0</v>
      </c>
      <c r="BW445" s="392">
        <f t="shared" si="589"/>
        <v>0</v>
      </c>
      <c r="BX445" s="392">
        <f t="shared" si="590"/>
        <v>0</v>
      </c>
      <c r="BY445" s="405">
        <f t="shared" si="591"/>
        <v>0</v>
      </c>
      <c r="BZ445" s="406">
        <f t="shared" si="592"/>
        <v>0</v>
      </c>
      <c r="CA445" s="391" t="str">
        <f t="shared" si="593"/>
        <v>0</v>
      </c>
      <c r="CB445" s="391" t="str">
        <f t="shared" si="594"/>
        <v>0</v>
      </c>
      <c r="CC445" s="405">
        <f t="shared" si="595"/>
        <v>0</v>
      </c>
      <c r="CD445" s="405" t="str">
        <f t="shared" si="596"/>
        <v>0m0</v>
      </c>
      <c r="CE445" s="392">
        <f t="shared" si="597"/>
        <v>0</v>
      </c>
      <c r="CF445" s="392">
        <f t="shared" si="598"/>
        <v>0</v>
      </c>
      <c r="CG445" s="405">
        <f t="shared" si="599"/>
        <v>0</v>
      </c>
      <c r="CH445" s="406">
        <f t="shared" si="600"/>
        <v>0</v>
      </c>
      <c r="CI445" s="391" t="str">
        <f t="shared" si="601"/>
        <v>0</v>
      </c>
      <c r="CJ445" s="391" t="str">
        <f t="shared" si="602"/>
        <v>0</v>
      </c>
      <c r="CK445" s="405">
        <f t="shared" si="603"/>
        <v>0</v>
      </c>
      <c r="CL445" s="405" t="str">
        <f t="shared" si="604"/>
        <v>0m0</v>
      </c>
      <c r="CM445" s="392">
        <f t="shared" si="605"/>
        <v>0</v>
      </c>
      <c r="CN445" s="392">
        <f t="shared" si="606"/>
        <v>0</v>
      </c>
      <c r="CO445" s="405">
        <f t="shared" si="607"/>
        <v>0</v>
      </c>
      <c r="CP445" s="406">
        <f t="shared" si="608"/>
        <v>0</v>
      </c>
      <c r="CQ445" s="391" t="str">
        <f t="shared" si="609"/>
        <v>0</v>
      </c>
      <c r="CR445" s="391" t="str">
        <f t="shared" si="610"/>
        <v>0</v>
      </c>
      <c r="CS445" s="405">
        <f t="shared" si="611"/>
        <v>0</v>
      </c>
      <c r="CT445" s="405" t="str">
        <f t="shared" si="612"/>
        <v>0m0</v>
      </c>
      <c r="CU445" s="405">
        <f t="shared" si="613"/>
        <v>0</v>
      </c>
      <c r="CV445" s="405">
        <f t="shared" si="614"/>
        <v>0</v>
      </c>
      <c r="CW445" s="405">
        <f t="shared" si="615"/>
        <v>0</v>
      </c>
      <c r="CX445" s="405">
        <f t="shared" si="616"/>
        <v>0</v>
      </c>
      <c r="CY445" s="405">
        <f t="shared" si="617"/>
        <v>0</v>
      </c>
      <c r="CZ445" s="405" t="str">
        <f t="shared" si="618"/>
        <v/>
      </c>
      <c r="DA445" s="405" t="str">
        <f t="shared" si="619"/>
        <v/>
      </c>
      <c r="DB445" s="405" t="str">
        <f t="shared" si="620"/>
        <v/>
      </c>
      <c r="DC445" s="405" t="str">
        <f t="shared" si="621"/>
        <v/>
      </c>
      <c r="DD445" s="405" t="str">
        <f t="shared" si="622"/>
        <v/>
      </c>
      <c r="DE445" s="405"/>
      <c r="DG445" s="405" t="str">
        <f t="shared" si="623"/>
        <v/>
      </c>
      <c r="DH445" s="405" t="str">
        <f t="shared" si="624"/>
        <v/>
      </c>
      <c r="DI445" s="405">
        <f t="shared" si="625"/>
        <v>0</v>
      </c>
      <c r="DJ445" s="405" t="str">
        <f t="shared" si="626"/>
        <v/>
      </c>
      <c r="DK445" s="405" t="str">
        <f t="shared" si="627"/>
        <v/>
      </c>
      <c r="DL445" s="405" t="str">
        <f t="shared" si="628"/>
        <v/>
      </c>
      <c r="DM445" s="405" t="str">
        <f t="shared" si="629"/>
        <v/>
      </c>
      <c r="DN445" s="405" t="str">
        <f t="shared" si="630"/>
        <v/>
      </c>
      <c r="DO445" s="405" t="str">
        <f t="shared" si="631"/>
        <v/>
      </c>
      <c r="DS445" s="386">
        <f t="shared" si="634"/>
        <v>0</v>
      </c>
      <c r="DT445" s="386">
        <f t="shared" si="632"/>
        <v>0</v>
      </c>
      <c r="DU445" s="404">
        <f t="shared" si="633"/>
        <v>0</v>
      </c>
    </row>
    <row r="446" spans="1:125" s="404" customFormat="1" ht="18" hidden="1" customHeight="1">
      <c r="A446" s="140" t="str">
        <f t="shared" si="557"/>
        <v/>
      </c>
      <c r="B446" s="153"/>
      <c r="C446" s="31" t="str">
        <f>IF(B446="","",VLOOKUP(B446,学連登録!$C$2:$G$3000,2,FALSE))</f>
        <v/>
      </c>
      <c r="D446" s="32" t="str">
        <f>IF(B446="","",VLOOKUP(B446,学連登録!$C$2:$G$3000,3,FALSE))</f>
        <v/>
      </c>
      <c r="E446" s="33" t="str">
        <f>IF(B446="","",VLOOKUP(B446,学連登録!$C$2:$G$3000,4,FALSE))</f>
        <v/>
      </c>
      <c r="F446" s="376" t="str">
        <f>IF(B446="","",VLOOKUP(B446,学連登録!$C$2:$I$3000,7,FALSE))</f>
        <v/>
      </c>
      <c r="G446" s="154"/>
      <c r="H446" s="915"/>
      <c r="I446" s="916"/>
      <c r="J446" s="155"/>
      <c r="K446" s="887"/>
      <c r="L446" s="888"/>
      <c r="M446" s="155"/>
      <c r="N446" s="881"/>
      <c r="O446" s="882"/>
      <c r="P446" s="154"/>
      <c r="Q446" s="887"/>
      <c r="R446" s="888"/>
      <c r="S446" s="154"/>
      <c r="T446" s="887"/>
      <c r="U446" s="888"/>
      <c r="V446" s="101" t="str">
        <f>IF(B446="","",VLOOKUP(B446,学連登録!$C$2:$H$3000,6,FALSE))</f>
        <v/>
      </c>
      <c r="W446" s="370"/>
      <c r="X446" s="152"/>
      <c r="Y446" s="116" t="str">
        <f t="shared" si="635"/>
        <v/>
      </c>
      <c r="Z446" s="97" t="str">
        <f>IF(G446="","",VLOOKUP(G446,種目名!$O$5:$T$104,3,0))</f>
        <v/>
      </c>
      <c r="AA446" s="98" t="str">
        <f>IF(J446="","",VLOOKUP(J446,種目名!$O$5:$T$104,3,0))</f>
        <v/>
      </c>
      <c r="AB446" s="117" t="str">
        <f>IF(M446="","",VLOOKUP(M446,種目名!$O$5:$T$104,3,0))</f>
        <v/>
      </c>
      <c r="AC446" s="117" t="str">
        <f>IF(P446="","",VLOOKUP(AF446,種目名!$O$5:$T$104,3,0))</f>
        <v/>
      </c>
      <c r="AD446" s="118" t="str">
        <f>IF(S446="","",VLOOKUP(AI446,種目名!$O$5:$T$104,3,0))</f>
        <v/>
      </c>
      <c r="AE446" s="115">
        <f t="shared" si="636"/>
        <v>0</v>
      </c>
      <c r="AF446" s="152" t="str">
        <f t="shared" si="637"/>
        <v/>
      </c>
      <c r="AG446" s="152" t="str">
        <f t="shared" si="638"/>
        <v/>
      </c>
      <c r="AH446" s="115">
        <f t="shared" si="639"/>
        <v>0</v>
      </c>
      <c r="AI446" s="152" t="str">
        <f t="shared" si="640"/>
        <v/>
      </c>
      <c r="AJ446" s="152" t="str">
        <f t="shared" si="641"/>
        <v/>
      </c>
      <c r="AK446" s="383"/>
      <c r="AL446" s="166">
        <f t="shared" si="558"/>
        <v>0</v>
      </c>
      <c r="AM446" s="392">
        <f t="shared" si="559"/>
        <v>0</v>
      </c>
      <c r="AN446" s="392">
        <f>COUNTIF($B$12:B446,B446)</f>
        <v>0</v>
      </c>
      <c r="AO446" s="392"/>
      <c r="AP446" s="392" t="str">
        <f t="shared" si="560"/>
        <v/>
      </c>
      <c r="AQ446" s="392" t="str">
        <f t="shared" si="561"/>
        <v/>
      </c>
      <c r="AR446" s="392" t="str">
        <f t="shared" si="562"/>
        <v/>
      </c>
      <c r="AS446" s="392" t="str">
        <f t="shared" si="563"/>
        <v/>
      </c>
      <c r="AT446" s="392">
        <f t="shared" si="564"/>
        <v>0</v>
      </c>
      <c r="AU446" s="392" t="str">
        <f t="shared" si="565"/>
        <v/>
      </c>
      <c r="AV446" s="392" t="str">
        <f t="shared" si="566"/>
        <v/>
      </c>
      <c r="AW446" s="392" t="str">
        <f t="shared" si="567"/>
        <v/>
      </c>
      <c r="AX446" s="392" t="str">
        <f t="shared" si="568"/>
        <v/>
      </c>
      <c r="AY446" s="392" t="str">
        <f t="shared" si="569"/>
        <v/>
      </c>
      <c r="AZ446" s="392" t="str">
        <f t="shared" si="570"/>
        <v/>
      </c>
      <c r="BA446" s="392" t="str">
        <f t="shared" si="571"/>
        <v/>
      </c>
      <c r="BB446" s="392" t="str">
        <f t="shared" si="572"/>
        <v/>
      </c>
      <c r="BC446" s="392" t="str">
        <f t="shared" si="573"/>
        <v/>
      </c>
      <c r="BD446" s="396" t="str">
        <f t="shared" si="574"/>
        <v/>
      </c>
      <c r="BE446" s="386">
        <f t="shared" si="575"/>
        <v>0</v>
      </c>
      <c r="BF446" s="152"/>
      <c r="BG446" s="392">
        <f t="shared" si="576"/>
        <v>0</v>
      </c>
      <c r="BH446" s="392">
        <f t="shared" si="577"/>
        <v>0</v>
      </c>
      <c r="BI446" s="405">
        <f t="shared" si="578"/>
        <v>0</v>
      </c>
      <c r="BJ446" s="406">
        <f t="shared" si="554"/>
        <v>0</v>
      </c>
      <c r="BK446" s="391" t="str">
        <f t="shared" si="555"/>
        <v>0</v>
      </c>
      <c r="BL446" s="391" t="str">
        <f t="shared" si="556"/>
        <v>0</v>
      </c>
      <c r="BM446" s="405">
        <f t="shared" si="579"/>
        <v>0</v>
      </c>
      <c r="BN446" s="405" t="str">
        <f t="shared" si="580"/>
        <v>0m0</v>
      </c>
      <c r="BO446" s="392">
        <f t="shared" si="581"/>
        <v>0</v>
      </c>
      <c r="BP446" s="392">
        <f t="shared" si="582"/>
        <v>0</v>
      </c>
      <c r="BQ446" s="405">
        <f t="shared" si="583"/>
        <v>0</v>
      </c>
      <c r="BR446" s="406">
        <f t="shared" si="584"/>
        <v>0</v>
      </c>
      <c r="BS446" s="391" t="str">
        <f t="shared" si="585"/>
        <v>0</v>
      </c>
      <c r="BT446" s="391" t="str">
        <f t="shared" si="586"/>
        <v>0</v>
      </c>
      <c r="BU446" s="405">
        <f t="shared" si="587"/>
        <v>0</v>
      </c>
      <c r="BV446" s="405" t="str">
        <f t="shared" si="588"/>
        <v>0m0</v>
      </c>
      <c r="BW446" s="392">
        <f t="shared" si="589"/>
        <v>0</v>
      </c>
      <c r="BX446" s="392">
        <f t="shared" si="590"/>
        <v>0</v>
      </c>
      <c r="BY446" s="405">
        <f t="shared" si="591"/>
        <v>0</v>
      </c>
      <c r="BZ446" s="406">
        <f t="shared" si="592"/>
        <v>0</v>
      </c>
      <c r="CA446" s="391" t="str">
        <f t="shared" si="593"/>
        <v>0</v>
      </c>
      <c r="CB446" s="391" t="str">
        <f t="shared" si="594"/>
        <v>0</v>
      </c>
      <c r="CC446" s="405">
        <f t="shared" si="595"/>
        <v>0</v>
      </c>
      <c r="CD446" s="405" t="str">
        <f t="shared" si="596"/>
        <v>0m0</v>
      </c>
      <c r="CE446" s="392">
        <f t="shared" si="597"/>
        <v>0</v>
      </c>
      <c r="CF446" s="392">
        <f t="shared" si="598"/>
        <v>0</v>
      </c>
      <c r="CG446" s="405">
        <f t="shared" si="599"/>
        <v>0</v>
      </c>
      <c r="CH446" s="406">
        <f t="shared" si="600"/>
        <v>0</v>
      </c>
      <c r="CI446" s="391" t="str">
        <f t="shared" si="601"/>
        <v>0</v>
      </c>
      <c r="CJ446" s="391" t="str">
        <f t="shared" si="602"/>
        <v>0</v>
      </c>
      <c r="CK446" s="405">
        <f t="shared" si="603"/>
        <v>0</v>
      </c>
      <c r="CL446" s="405" t="str">
        <f t="shared" si="604"/>
        <v>0m0</v>
      </c>
      <c r="CM446" s="392">
        <f t="shared" si="605"/>
        <v>0</v>
      </c>
      <c r="CN446" s="392">
        <f t="shared" si="606"/>
        <v>0</v>
      </c>
      <c r="CO446" s="405">
        <f t="shared" si="607"/>
        <v>0</v>
      </c>
      <c r="CP446" s="406">
        <f t="shared" si="608"/>
        <v>0</v>
      </c>
      <c r="CQ446" s="391" t="str">
        <f t="shared" si="609"/>
        <v>0</v>
      </c>
      <c r="CR446" s="391" t="str">
        <f t="shared" si="610"/>
        <v>0</v>
      </c>
      <c r="CS446" s="405">
        <f t="shared" si="611"/>
        <v>0</v>
      </c>
      <c r="CT446" s="405" t="str">
        <f t="shared" si="612"/>
        <v>0m0</v>
      </c>
      <c r="CU446" s="405">
        <f t="shared" si="613"/>
        <v>0</v>
      </c>
      <c r="CV446" s="405">
        <f t="shared" si="614"/>
        <v>0</v>
      </c>
      <c r="CW446" s="405">
        <f t="shared" si="615"/>
        <v>0</v>
      </c>
      <c r="CX446" s="405">
        <f t="shared" si="616"/>
        <v>0</v>
      </c>
      <c r="CY446" s="405">
        <f t="shared" si="617"/>
        <v>0</v>
      </c>
      <c r="CZ446" s="405" t="str">
        <f t="shared" si="618"/>
        <v/>
      </c>
      <c r="DA446" s="405" t="str">
        <f t="shared" si="619"/>
        <v/>
      </c>
      <c r="DB446" s="405" t="str">
        <f t="shared" si="620"/>
        <v/>
      </c>
      <c r="DC446" s="405" t="str">
        <f t="shared" si="621"/>
        <v/>
      </c>
      <c r="DD446" s="405" t="str">
        <f t="shared" si="622"/>
        <v/>
      </c>
      <c r="DE446" s="405"/>
      <c r="DG446" s="405" t="str">
        <f t="shared" si="623"/>
        <v/>
      </c>
      <c r="DH446" s="405" t="str">
        <f t="shared" si="624"/>
        <v/>
      </c>
      <c r="DI446" s="405">
        <f t="shared" si="625"/>
        <v>0</v>
      </c>
      <c r="DJ446" s="405" t="str">
        <f t="shared" si="626"/>
        <v/>
      </c>
      <c r="DK446" s="405" t="str">
        <f t="shared" si="627"/>
        <v/>
      </c>
      <c r="DL446" s="405" t="str">
        <f t="shared" si="628"/>
        <v/>
      </c>
      <c r="DM446" s="405" t="str">
        <f t="shared" si="629"/>
        <v/>
      </c>
      <c r="DN446" s="405" t="str">
        <f t="shared" si="630"/>
        <v/>
      </c>
      <c r="DO446" s="405" t="str">
        <f t="shared" si="631"/>
        <v/>
      </c>
      <c r="DS446" s="386">
        <f t="shared" si="634"/>
        <v>0</v>
      </c>
      <c r="DT446" s="386">
        <f t="shared" si="632"/>
        <v>0</v>
      </c>
      <c r="DU446" s="404">
        <f t="shared" si="633"/>
        <v>0</v>
      </c>
    </row>
    <row r="447" spans="1:125" s="404" customFormat="1" ht="18" hidden="1" customHeight="1">
      <c r="A447" s="140" t="str">
        <f t="shared" si="557"/>
        <v/>
      </c>
      <c r="B447" s="153"/>
      <c r="C447" s="31" t="str">
        <f>IF(B447="","",VLOOKUP(B447,学連登録!$C$2:$G$3000,2,FALSE))</f>
        <v/>
      </c>
      <c r="D447" s="32" t="str">
        <f>IF(B447="","",VLOOKUP(B447,学連登録!$C$2:$G$3000,3,FALSE))</f>
        <v/>
      </c>
      <c r="E447" s="33" t="str">
        <f>IF(B447="","",VLOOKUP(B447,学連登録!$C$2:$G$3000,4,FALSE))</f>
        <v/>
      </c>
      <c r="F447" s="376" t="str">
        <f>IF(B447="","",VLOOKUP(B447,学連登録!$C$2:$I$3000,7,FALSE))</f>
        <v/>
      </c>
      <c r="G447" s="154"/>
      <c r="H447" s="915"/>
      <c r="I447" s="916"/>
      <c r="J447" s="155"/>
      <c r="K447" s="887"/>
      <c r="L447" s="888"/>
      <c r="M447" s="155"/>
      <c r="N447" s="881"/>
      <c r="O447" s="882"/>
      <c r="P447" s="154"/>
      <c r="Q447" s="887"/>
      <c r="R447" s="888"/>
      <c r="S447" s="154"/>
      <c r="T447" s="887"/>
      <c r="U447" s="888"/>
      <c r="V447" s="101" t="str">
        <f>IF(B447="","",VLOOKUP(B447,学連登録!$C$2:$H$3000,6,FALSE))</f>
        <v/>
      </c>
      <c r="W447" s="370"/>
      <c r="X447" s="152"/>
      <c r="Y447" s="116" t="str">
        <f t="shared" si="635"/>
        <v/>
      </c>
      <c r="Z447" s="97" t="str">
        <f>IF(G447="","",VLOOKUP(G447,種目名!$O$5:$T$104,3,0))</f>
        <v/>
      </c>
      <c r="AA447" s="98" t="str">
        <f>IF(J447="","",VLOOKUP(J447,種目名!$O$5:$T$104,3,0))</f>
        <v/>
      </c>
      <c r="AB447" s="117" t="str">
        <f>IF(M447="","",VLOOKUP(M447,種目名!$O$5:$T$104,3,0))</f>
        <v/>
      </c>
      <c r="AC447" s="117" t="str">
        <f>IF(P447="","",VLOOKUP(AF447,種目名!$O$5:$T$104,3,0))</f>
        <v/>
      </c>
      <c r="AD447" s="118" t="str">
        <f>IF(S447="","",VLOOKUP(AI447,種目名!$O$5:$T$104,3,0))</f>
        <v/>
      </c>
      <c r="AE447" s="115">
        <f t="shared" si="636"/>
        <v>0</v>
      </c>
      <c r="AF447" s="152" t="str">
        <f t="shared" si="637"/>
        <v/>
      </c>
      <c r="AG447" s="152" t="str">
        <f t="shared" si="638"/>
        <v/>
      </c>
      <c r="AH447" s="115">
        <f t="shared" si="639"/>
        <v>0</v>
      </c>
      <c r="AI447" s="152" t="str">
        <f t="shared" si="640"/>
        <v/>
      </c>
      <c r="AJ447" s="152" t="str">
        <f t="shared" si="641"/>
        <v/>
      </c>
      <c r="AK447" s="383"/>
      <c r="AL447" s="166">
        <f t="shared" si="558"/>
        <v>0</v>
      </c>
      <c r="AM447" s="392">
        <f t="shared" si="559"/>
        <v>0</v>
      </c>
      <c r="AN447" s="392">
        <f>COUNTIF($B$12:B447,B447)</f>
        <v>0</v>
      </c>
      <c r="AO447" s="392"/>
      <c r="AP447" s="392" t="str">
        <f t="shared" si="560"/>
        <v/>
      </c>
      <c r="AQ447" s="392" t="str">
        <f t="shared" si="561"/>
        <v/>
      </c>
      <c r="AR447" s="392" t="str">
        <f t="shared" si="562"/>
        <v/>
      </c>
      <c r="AS447" s="392" t="str">
        <f t="shared" si="563"/>
        <v/>
      </c>
      <c r="AT447" s="392">
        <f t="shared" si="564"/>
        <v>0</v>
      </c>
      <c r="AU447" s="392" t="str">
        <f t="shared" si="565"/>
        <v/>
      </c>
      <c r="AV447" s="392" t="str">
        <f t="shared" si="566"/>
        <v/>
      </c>
      <c r="AW447" s="392" t="str">
        <f t="shared" si="567"/>
        <v/>
      </c>
      <c r="AX447" s="392" t="str">
        <f t="shared" si="568"/>
        <v/>
      </c>
      <c r="AY447" s="392" t="str">
        <f t="shared" si="569"/>
        <v/>
      </c>
      <c r="AZ447" s="392" t="str">
        <f t="shared" si="570"/>
        <v/>
      </c>
      <c r="BA447" s="392" t="str">
        <f t="shared" si="571"/>
        <v/>
      </c>
      <c r="BB447" s="392" t="str">
        <f t="shared" si="572"/>
        <v/>
      </c>
      <c r="BC447" s="392" t="str">
        <f t="shared" si="573"/>
        <v/>
      </c>
      <c r="BD447" s="396" t="str">
        <f t="shared" si="574"/>
        <v/>
      </c>
      <c r="BE447" s="386">
        <f t="shared" si="575"/>
        <v>0</v>
      </c>
      <c r="BF447" s="152"/>
      <c r="BG447" s="392">
        <f t="shared" si="576"/>
        <v>0</v>
      </c>
      <c r="BH447" s="392">
        <f t="shared" si="577"/>
        <v>0</v>
      </c>
      <c r="BI447" s="405">
        <f t="shared" si="578"/>
        <v>0</v>
      </c>
      <c r="BJ447" s="406">
        <f t="shared" si="554"/>
        <v>0</v>
      </c>
      <c r="BK447" s="391" t="str">
        <f t="shared" si="555"/>
        <v>0</v>
      </c>
      <c r="BL447" s="391" t="str">
        <f t="shared" si="556"/>
        <v>0</v>
      </c>
      <c r="BM447" s="405">
        <f t="shared" si="579"/>
        <v>0</v>
      </c>
      <c r="BN447" s="405" t="str">
        <f t="shared" si="580"/>
        <v>0m0</v>
      </c>
      <c r="BO447" s="392">
        <f t="shared" si="581"/>
        <v>0</v>
      </c>
      <c r="BP447" s="392">
        <f t="shared" si="582"/>
        <v>0</v>
      </c>
      <c r="BQ447" s="405">
        <f t="shared" si="583"/>
        <v>0</v>
      </c>
      <c r="BR447" s="406">
        <f t="shared" si="584"/>
        <v>0</v>
      </c>
      <c r="BS447" s="391" t="str">
        <f t="shared" si="585"/>
        <v>0</v>
      </c>
      <c r="BT447" s="391" t="str">
        <f t="shared" si="586"/>
        <v>0</v>
      </c>
      <c r="BU447" s="405">
        <f t="shared" si="587"/>
        <v>0</v>
      </c>
      <c r="BV447" s="405" t="str">
        <f t="shared" si="588"/>
        <v>0m0</v>
      </c>
      <c r="BW447" s="392">
        <f t="shared" si="589"/>
        <v>0</v>
      </c>
      <c r="BX447" s="392">
        <f t="shared" si="590"/>
        <v>0</v>
      </c>
      <c r="BY447" s="405">
        <f t="shared" si="591"/>
        <v>0</v>
      </c>
      <c r="BZ447" s="406">
        <f t="shared" si="592"/>
        <v>0</v>
      </c>
      <c r="CA447" s="391" t="str">
        <f t="shared" si="593"/>
        <v>0</v>
      </c>
      <c r="CB447" s="391" t="str">
        <f t="shared" si="594"/>
        <v>0</v>
      </c>
      <c r="CC447" s="405">
        <f t="shared" si="595"/>
        <v>0</v>
      </c>
      <c r="CD447" s="405" t="str">
        <f t="shared" si="596"/>
        <v>0m0</v>
      </c>
      <c r="CE447" s="392">
        <f t="shared" si="597"/>
        <v>0</v>
      </c>
      <c r="CF447" s="392">
        <f t="shared" si="598"/>
        <v>0</v>
      </c>
      <c r="CG447" s="405">
        <f t="shared" si="599"/>
        <v>0</v>
      </c>
      <c r="CH447" s="406">
        <f t="shared" si="600"/>
        <v>0</v>
      </c>
      <c r="CI447" s="391" t="str">
        <f t="shared" si="601"/>
        <v>0</v>
      </c>
      <c r="CJ447" s="391" t="str">
        <f t="shared" si="602"/>
        <v>0</v>
      </c>
      <c r="CK447" s="405">
        <f t="shared" si="603"/>
        <v>0</v>
      </c>
      <c r="CL447" s="405" t="str">
        <f t="shared" si="604"/>
        <v>0m0</v>
      </c>
      <c r="CM447" s="392">
        <f t="shared" si="605"/>
        <v>0</v>
      </c>
      <c r="CN447" s="392">
        <f t="shared" si="606"/>
        <v>0</v>
      </c>
      <c r="CO447" s="405">
        <f t="shared" si="607"/>
        <v>0</v>
      </c>
      <c r="CP447" s="406">
        <f t="shared" si="608"/>
        <v>0</v>
      </c>
      <c r="CQ447" s="391" t="str">
        <f t="shared" si="609"/>
        <v>0</v>
      </c>
      <c r="CR447" s="391" t="str">
        <f t="shared" si="610"/>
        <v>0</v>
      </c>
      <c r="CS447" s="405">
        <f t="shared" si="611"/>
        <v>0</v>
      </c>
      <c r="CT447" s="405" t="str">
        <f t="shared" si="612"/>
        <v>0m0</v>
      </c>
      <c r="CU447" s="405">
        <f t="shared" si="613"/>
        <v>0</v>
      </c>
      <c r="CV447" s="405">
        <f t="shared" si="614"/>
        <v>0</v>
      </c>
      <c r="CW447" s="405">
        <f t="shared" si="615"/>
        <v>0</v>
      </c>
      <c r="CX447" s="405">
        <f t="shared" si="616"/>
        <v>0</v>
      </c>
      <c r="CY447" s="405">
        <f t="shared" si="617"/>
        <v>0</v>
      </c>
      <c r="CZ447" s="405" t="str">
        <f t="shared" si="618"/>
        <v/>
      </c>
      <c r="DA447" s="405" t="str">
        <f t="shared" si="619"/>
        <v/>
      </c>
      <c r="DB447" s="405" t="str">
        <f t="shared" si="620"/>
        <v/>
      </c>
      <c r="DC447" s="405" t="str">
        <f t="shared" si="621"/>
        <v/>
      </c>
      <c r="DD447" s="405" t="str">
        <f t="shared" si="622"/>
        <v/>
      </c>
      <c r="DE447" s="405"/>
      <c r="DG447" s="405" t="str">
        <f t="shared" si="623"/>
        <v/>
      </c>
      <c r="DH447" s="405" t="str">
        <f t="shared" si="624"/>
        <v/>
      </c>
      <c r="DI447" s="405">
        <f t="shared" si="625"/>
        <v>0</v>
      </c>
      <c r="DJ447" s="405" t="str">
        <f t="shared" si="626"/>
        <v/>
      </c>
      <c r="DK447" s="405" t="str">
        <f t="shared" si="627"/>
        <v/>
      </c>
      <c r="DL447" s="405" t="str">
        <f t="shared" si="628"/>
        <v/>
      </c>
      <c r="DM447" s="405" t="str">
        <f t="shared" si="629"/>
        <v/>
      </c>
      <c r="DN447" s="405" t="str">
        <f t="shared" si="630"/>
        <v/>
      </c>
      <c r="DO447" s="405" t="str">
        <f t="shared" si="631"/>
        <v/>
      </c>
      <c r="DS447" s="386">
        <f t="shared" si="634"/>
        <v>0</v>
      </c>
      <c r="DT447" s="386">
        <f t="shared" si="632"/>
        <v>0</v>
      </c>
      <c r="DU447" s="404">
        <f t="shared" si="633"/>
        <v>0</v>
      </c>
    </row>
    <row r="448" spans="1:125" s="404" customFormat="1" ht="18" hidden="1" customHeight="1">
      <c r="A448" s="140" t="str">
        <f t="shared" si="557"/>
        <v/>
      </c>
      <c r="B448" s="153"/>
      <c r="C448" s="31" t="str">
        <f>IF(B448="","",VLOOKUP(B448,学連登録!$C$2:$G$3000,2,FALSE))</f>
        <v/>
      </c>
      <c r="D448" s="32" t="str">
        <f>IF(B448="","",VLOOKUP(B448,学連登録!$C$2:$G$3000,3,FALSE))</f>
        <v/>
      </c>
      <c r="E448" s="33" t="str">
        <f>IF(B448="","",VLOOKUP(B448,学連登録!$C$2:$G$3000,4,FALSE))</f>
        <v/>
      </c>
      <c r="F448" s="376" t="str">
        <f>IF(B448="","",VLOOKUP(B448,学連登録!$C$2:$I$3000,7,FALSE))</f>
        <v/>
      </c>
      <c r="G448" s="154"/>
      <c r="H448" s="915"/>
      <c r="I448" s="916"/>
      <c r="J448" s="155"/>
      <c r="K448" s="887"/>
      <c r="L448" s="888"/>
      <c r="M448" s="155"/>
      <c r="N448" s="881"/>
      <c r="O448" s="882"/>
      <c r="P448" s="154"/>
      <c r="Q448" s="887"/>
      <c r="R448" s="888"/>
      <c r="S448" s="154"/>
      <c r="T448" s="887"/>
      <c r="U448" s="888"/>
      <c r="V448" s="101" t="str">
        <f>IF(B448="","",VLOOKUP(B448,学連登録!$C$2:$H$3000,6,FALSE))</f>
        <v/>
      </c>
      <c r="W448" s="370"/>
      <c r="X448" s="152"/>
      <c r="Y448" s="116" t="str">
        <f t="shared" si="635"/>
        <v/>
      </c>
      <c r="Z448" s="97" t="str">
        <f>IF(G448="","",VLOOKUP(G448,種目名!$O$5:$T$104,3,0))</f>
        <v/>
      </c>
      <c r="AA448" s="98" t="str">
        <f>IF(J448="","",VLOOKUP(J448,種目名!$O$5:$T$104,3,0))</f>
        <v/>
      </c>
      <c r="AB448" s="117" t="str">
        <f>IF(M448="","",VLOOKUP(M448,種目名!$O$5:$T$104,3,0))</f>
        <v/>
      </c>
      <c r="AC448" s="117" t="str">
        <f>IF(P448="","",VLOOKUP(AF448,種目名!$O$5:$T$104,3,0))</f>
        <v/>
      </c>
      <c r="AD448" s="118" t="str">
        <f>IF(S448="","",VLOOKUP(AI448,種目名!$O$5:$T$104,3,0))</f>
        <v/>
      </c>
      <c r="AE448" s="115">
        <f t="shared" si="636"/>
        <v>0</v>
      </c>
      <c r="AF448" s="152" t="str">
        <f t="shared" si="637"/>
        <v/>
      </c>
      <c r="AG448" s="152" t="str">
        <f t="shared" si="638"/>
        <v/>
      </c>
      <c r="AH448" s="115">
        <f t="shared" si="639"/>
        <v>0</v>
      </c>
      <c r="AI448" s="152" t="str">
        <f t="shared" si="640"/>
        <v/>
      </c>
      <c r="AJ448" s="152" t="str">
        <f t="shared" si="641"/>
        <v/>
      </c>
      <c r="AK448" s="383"/>
      <c r="AL448" s="166">
        <f t="shared" si="558"/>
        <v>0</v>
      </c>
      <c r="AM448" s="392">
        <f t="shared" si="559"/>
        <v>0</v>
      </c>
      <c r="AN448" s="392">
        <f>COUNTIF($B$12:B448,B448)</f>
        <v>0</v>
      </c>
      <c r="AO448" s="392"/>
      <c r="AP448" s="392" t="str">
        <f t="shared" si="560"/>
        <v/>
      </c>
      <c r="AQ448" s="392" t="str">
        <f t="shared" si="561"/>
        <v/>
      </c>
      <c r="AR448" s="392" t="str">
        <f t="shared" si="562"/>
        <v/>
      </c>
      <c r="AS448" s="392" t="str">
        <f t="shared" si="563"/>
        <v/>
      </c>
      <c r="AT448" s="392">
        <f t="shared" si="564"/>
        <v>0</v>
      </c>
      <c r="AU448" s="392" t="str">
        <f t="shared" si="565"/>
        <v/>
      </c>
      <c r="AV448" s="392" t="str">
        <f t="shared" si="566"/>
        <v/>
      </c>
      <c r="AW448" s="392" t="str">
        <f t="shared" si="567"/>
        <v/>
      </c>
      <c r="AX448" s="392" t="str">
        <f t="shared" si="568"/>
        <v/>
      </c>
      <c r="AY448" s="392" t="str">
        <f t="shared" si="569"/>
        <v/>
      </c>
      <c r="AZ448" s="392" t="str">
        <f t="shared" si="570"/>
        <v/>
      </c>
      <c r="BA448" s="392" t="str">
        <f t="shared" si="571"/>
        <v/>
      </c>
      <c r="BB448" s="392" t="str">
        <f t="shared" si="572"/>
        <v/>
      </c>
      <c r="BC448" s="392" t="str">
        <f t="shared" si="573"/>
        <v/>
      </c>
      <c r="BD448" s="396" t="str">
        <f t="shared" si="574"/>
        <v/>
      </c>
      <c r="BE448" s="386">
        <f t="shared" si="575"/>
        <v>0</v>
      </c>
      <c r="BF448" s="152"/>
      <c r="BG448" s="392">
        <f t="shared" si="576"/>
        <v>0</v>
      </c>
      <c r="BH448" s="392">
        <f t="shared" si="577"/>
        <v>0</v>
      </c>
      <c r="BI448" s="405">
        <f t="shared" si="578"/>
        <v>0</v>
      </c>
      <c r="BJ448" s="406">
        <f t="shared" si="554"/>
        <v>0</v>
      </c>
      <c r="BK448" s="391" t="str">
        <f t="shared" si="555"/>
        <v>0</v>
      </c>
      <c r="BL448" s="391" t="str">
        <f t="shared" si="556"/>
        <v>0</v>
      </c>
      <c r="BM448" s="405">
        <f t="shared" si="579"/>
        <v>0</v>
      </c>
      <c r="BN448" s="405" t="str">
        <f t="shared" si="580"/>
        <v>0m0</v>
      </c>
      <c r="BO448" s="392">
        <f t="shared" si="581"/>
        <v>0</v>
      </c>
      <c r="BP448" s="392">
        <f t="shared" si="582"/>
        <v>0</v>
      </c>
      <c r="BQ448" s="405">
        <f t="shared" si="583"/>
        <v>0</v>
      </c>
      <c r="BR448" s="406">
        <f t="shared" si="584"/>
        <v>0</v>
      </c>
      <c r="BS448" s="391" t="str">
        <f t="shared" si="585"/>
        <v>0</v>
      </c>
      <c r="BT448" s="391" t="str">
        <f t="shared" si="586"/>
        <v>0</v>
      </c>
      <c r="BU448" s="405">
        <f t="shared" si="587"/>
        <v>0</v>
      </c>
      <c r="BV448" s="405" t="str">
        <f t="shared" si="588"/>
        <v>0m0</v>
      </c>
      <c r="BW448" s="392">
        <f t="shared" si="589"/>
        <v>0</v>
      </c>
      <c r="BX448" s="392">
        <f t="shared" si="590"/>
        <v>0</v>
      </c>
      <c r="BY448" s="405">
        <f t="shared" si="591"/>
        <v>0</v>
      </c>
      <c r="BZ448" s="406">
        <f t="shared" si="592"/>
        <v>0</v>
      </c>
      <c r="CA448" s="391" t="str">
        <f t="shared" si="593"/>
        <v>0</v>
      </c>
      <c r="CB448" s="391" t="str">
        <f t="shared" si="594"/>
        <v>0</v>
      </c>
      <c r="CC448" s="405">
        <f t="shared" si="595"/>
        <v>0</v>
      </c>
      <c r="CD448" s="405" t="str">
        <f t="shared" si="596"/>
        <v>0m0</v>
      </c>
      <c r="CE448" s="392">
        <f t="shared" si="597"/>
        <v>0</v>
      </c>
      <c r="CF448" s="392">
        <f t="shared" si="598"/>
        <v>0</v>
      </c>
      <c r="CG448" s="405">
        <f t="shared" si="599"/>
        <v>0</v>
      </c>
      <c r="CH448" s="406">
        <f t="shared" si="600"/>
        <v>0</v>
      </c>
      <c r="CI448" s="391" t="str">
        <f t="shared" si="601"/>
        <v>0</v>
      </c>
      <c r="CJ448" s="391" t="str">
        <f t="shared" si="602"/>
        <v>0</v>
      </c>
      <c r="CK448" s="405">
        <f t="shared" si="603"/>
        <v>0</v>
      </c>
      <c r="CL448" s="405" t="str">
        <f t="shared" si="604"/>
        <v>0m0</v>
      </c>
      <c r="CM448" s="392">
        <f t="shared" si="605"/>
        <v>0</v>
      </c>
      <c r="CN448" s="392">
        <f t="shared" si="606"/>
        <v>0</v>
      </c>
      <c r="CO448" s="405">
        <f t="shared" si="607"/>
        <v>0</v>
      </c>
      <c r="CP448" s="406">
        <f t="shared" si="608"/>
        <v>0</v>
      </c>
      <c r="CQ448" s="391" t="str">
        <f t="shared" si="609"/>
        <v>0</v>
      </c>
      <c r="CR448" s="391" t="str">
        <f t="shared" si="610"/>
        <v>0</v>
      </c>
      <c r="CS448" s="405">
        <f t="shared" si="611"/>
        <v>0</v>
      </c>
      <c r="CT448" s="405" t="str">
        <f t="shared" si="612"/>
        <v>0m0</v>
      </c>
      <c r="CU448" s="405">
        <f t="shared" si="613"/>
        <v>0</v>
      </c>
      <c r="CV448" s="405">
        <f t="shared" si="614"/>
        <v>0</v>
      </c>
      <c r="CW448" s="405">
        <f t="shared" si="615"/>
        <v>0</v>
      </c>
      <c r="CX448" s="405">
        <f t="shared" si="616"/>
        <v>0</v>
      </c>
      <c r="CY448" s="405">
        <f t="shared" si="617"/>
        <v>0</v>
      </c>
      <c r="CZ448" s="405" t="str">
        <f t="shared" si="618"/>
        <v/>
      </c>
      <c r="DA448" s="405" t="str">
        <f t="shared" si="619"/>
        <v/>
      </c>
      <c r="DB448" s="405" t="str">
        <f t="shared" si="620"/>
        <v/>
      </c>
      <c r="DC448" s="405" t="str">
        <f t="shared" si="621"/>
        <v/>
      </c>
      <c r="DD448" s="405" t="str">
        <f t="shared" si="622"/>
        <v/>
      </c>
      <c r="DE448" s="405"/>
      <c r="DG448" s="405" t="str">
        <f t="shared" si="623"/>
        <v/>
      </c>
      <c r="DH448" s="405" t="str">
        <f t="shared" si="624"/>
        <v/>
      </c>
      <c r="DI448" s="405">
        <f t="shared" si="625"/>
        <v>0</v>
      </c>
      <c r="DJ448" s="405" t="str">
        <f t="shared" si="626"/>
        <v/>
      </c>
      <c r="DK448" s="405" t="str">
        <f t="shared" si="627"/>
        <v/>
      </c>
      <c r="DL448" s="405" t="str">
        <f t="shared" si="628"/>
        <v/>
      </c>
      <c r="DM448" s="405" t="str">
        <f t="shared" si="629"/>
        <v/>
      </c>
      <c r="DN448" s="405" t="str">
        <f t="shared" si="630"/>
        <v/>
      </c>
      <c r="DO448" s="405" t="str">
        <f t="shared" si="631"/>
        <v/>
      </c>
      <c r="DS448" s="386">
        <f t="shared" si="634"/>
        <v>0</v>
      </c>
      <c r="DT448" s="386">
        <f t="shared" si="632"/>
        <v>0</v>
      </c>
      <c r="DU448" s="404">
        <f t="shared" si="633"/>
        <v>0</v>
      </c>
    </row>
    <row r="449" spans="1:125" s="404" customFormat="1" ht="18" hidden="1" customHeight="1">
      <c r="A449" s="140" t="str">
        <f t="shared" si="557"/>
        <v/>
      </c>
      <c r="B449" s="153"/>
      <c r="C449" s="31" t="str">
        <f>IF(B449="","",VLOOKUP(B449,学連登録!$C$2:$G$3000,2,FALSE))</f>
        <v/>
      </c>
      <c r="D449" s="32" t="str">
        <f>IF(B449="","",VLOOKUP(B449,学連登録!$C$2:$G$3000,3,FALSE))</f>
        <v/>
      </c>
      <c r="E449" s="33" t="str">
        <f>IF(B449="","",VLOOKUP(B449,学連登録!$C$2:$G$3000,4,FALSE))</f>
        <v/>
      </c>
      <c r="F449" s="376" t="str">
        <f>IF(B449="","",VLOOKUP(B449,学連登録!$C$2:$I$3000,7,FALSE))</f>
        <v/>
      </c>
      <c r="G449" s="154"/>
      <c r="H449" s="915"/>
      <c r="I449" s="916"/>
      <c r="J449" s="155"/>
      <c r="K449" s="887"/>
      <c r="L449" s="888"/>
      <c r="M449" s="155"/>
      <c r="N449" s="881"/>
      <c r="O449" s="882"/>
      <c r="P449" s="154"/>
      <c r="Q449" s="887"/>
      <c r="R449" s="888"/>
      <c r="S449" s="154"/>
      <c r="T449" s="887"/>
      <c r="U449" s="888"/>
      <c r="V449" s="101" t="str">
        <f>IF(B449="","",VLOOKUP(B449,学連登録!$C$2:$H$3000,6,FALSE))</f>
        <v/>
      </c>
      <c r="W449" s="370"/>
      <c r="X449" s="152"/>
      <c r="Y449" s="116" t="str">
        <f t="shared" si="635"/>
        <v/>
      </c>
      <c r="Z449" s="97" t="str">
        <f>IF(G449="","",VLOOKUP(G449,種目名!$O$5:$T$104,3,0))</f>
        <v/>
      </c>
      <c r="AA449" s="98" t="str">
        <f>IF(J449="","",VLOOKUP(J449,種目名!$O$5:$T$104,3,0))</f>
        <v/>
      </c>
      <c r="AB449" s="117" t="str">
        <f>IF(M449="","",VLOOKUP(M449,種目名!$O$5:$T$104,3,0))</f>
        <v/>
      </c>
      <c r="AC449" s="117" t="str">
        <f>IF(P449="","",VLOOKUP(AF449,種目名!$O$5:$T$104,3,0))</f>
        <v/>
      </c>
      <c r="AD449" s="118" t="str">
        <f>IF(S449="","",VLOOKUP(AI449,種目名!$O$5:$T$104,3,0))</f>
        <v/>
      </c>
      <c r="AE449" s="115">
        <f t="shared" si="636"/>
        <v>0</v>
      </c>
      <c r="AF449" s="152" t="str">
        <f t="shared" si="637"/>
        <v/>
      </c>
      <c r="AG449" s="152" t="str">
        <f t="shared" si="638"/>
        <v/>
      </c>
      <c r="AH449" s="115">
        <f t="shared" si="639"/>
        <v>0</v>
      </c>
      <c r="AI449" s="152" t="str">
        <f t="shared" si="640"/>
        <v/>
      </c>
      <c r="AJ449" s="152" t="str">
        <f t="shared" si="641"/>
        <v/>
      </c>
      <c r="AK449" s="383"/>
      <c r="AL449" s="166">
        <f t="shared" si="558"/>
        <v>0</v>
      </c>
      <c r="AM449" s="392">
        <f t="shared" si="559"/>
        <v>0</v>
      </c>
      <c r="AN449" s="392">
        <f>COUNTIF($B$12:B449,B449)</f>
        <v>0</v>
      </c>
      <c r="AO449" s="392"/>
      <c r="AP449" s="392" t="str">
        <f t="shared" si="560"/>
        <v/>
      </c>
      <c r="AQ449" s="392" t="str">
        <f t="shared" si="561"/>
        <v/>
      </c>
      <c r="AR449" s="392" t="str">
        <f t="shared" si="562"/>
        <v/>
      </c>
      <c r="AS449" s="392" t="str">
        <f t="shared" si="563"/>
        <v/>
      </c>
      <c r="AT449" s="392">
        <f t="shared" si="564"/>
        <v>0</v>
      </c>
      <c r="AU449" s="392" t="str">
        <f t="shared" si="565"/>
        <v/>
      </c>
      <c r="AV449" s="392" t="str">
        <f t="shared" si="566"/>
        <v/>
      </c>
      <c r="AW449" s="392" t="str">
        <f t="shared" si="567"/>
        <v/>
      </c>
      <c r="AX449" s="392" t="str">
        <f t="shared" si="568"/>
        <v/>
      </c>
      <c r="AY449" s="392" t="str">
        <f t="shared" si="569"/>
        <v/>
      </c>
      <c r="AZ449" s="392" t="str">
        <f t="shared" si="570"/>
        <v/>
      </c>
      <c r="BA449" s="392" t="str">
        <f t="shared" si="571"/>
        <v/>
      </c>
      <c r="BB449" s="392" t="str">
        <f t="shared" si="572"/>
        <v/>
      </c>
      <c r="BC449" s="392" t="str">
        <f t="shared" si="573"/>
        <v/>
      </c>
      <c r="BD449" s="396" t="str">
        <f t="shared" si="574"/>
        <v/>
      </c>
      <c r="BE449" s="386">
        <f t="shared" si="575"/>
        <v>0</v>
      </c>
      <c r="BF449" s="152"/>
      <c r="BG449" s="392">
        <f t="shared" si="576"/>
        <v>0</v>
      </c>
      <c r="BH449" s="392">
        <f t="shared" si="577"/>
        <v>0</v>
      </c>
      <c r="BI449" s="405">
        <f t="shared" si="578"/>
        <v>0</v>
      </c>
      <c r="BJ449" s="406">
        <f t="shared" si="554"/>
        <v>0</v>
      </c>
      <c r="BK449" s="391" t="str">
        <f t="shared" si="555"/>
        <v>0</v>
      </c>
      <c r="BL449" s="391" t="str">
        <f t="shared" si="556"/>
        <v>0</v>
      </c>
      <c r="BM449" s="405">
        <f t="shared" si="579"/>
        <v>0</v>
      </c>
      <c r="BN449" s="405" t="str">
        <f t="shared" si="580"/>
        <v>0m0</v>
      </c>
      <c r="BO449" s="392">
        <f t="shared" si="581"/>
        <v>0</v>
      </c>
      <c r="BP449" s="392">
        <f t="shared" si="582"/>
        <v>0</v>
      </c>
      <c r="BQ449" s="405">
        <f t="shared" si="583"/>
        <v>0</v>
      </c>
      <c r="BR449" s="406">
        <f t="shared" si="584"/>
        <v>0</v>
      </c>
      <c r="BS449" s="391" t="str">
        <f t="shared" si="585"/>
        <v>0</v>
      </c>
      <c r="BT449" s="391" t="str">
        <f t="shared" si="586"/>
        <v>0</v>
      </c>
      <c r="BU449" s="405">
        <f t="shared" si="587"/>
        <v>0</v>
      </c>
      <c r="BV449" s="405" t="str">
        <f t="shared" si="588"/>
        <v>0m0</v>
      </c>
      <c r="BW449" s="392">
        <f t="shared" si="589"/>
        <v>0</v>
      </c>
      <c r="BX449" s="392">
        <f t="shared" si="590"/>
        <v>0</v>
      </c>
      <c r="BY449" s="405">
        <f t="shared" si="591"/>
        <v>0</v>
      </c>
      <c r="BZ449" s="406">
        <f t="shared" si="592"/>
        <v>0</v>
      </c>
      <c r="CA449" s="391" t="str">
        <f t="shared" si="593"/>
        <v>0</v>
      </c>
      <c r="CB449" s="391" t="str">
        <f t="shared" si="594"/>
        <v>0</v>
      </c>
      <c r="CC449" s="405">
        <f t="shared" si="595"/>
        <v>0</v>
      </c>
      <c r="CD449" s="405" t="str">
        <f t="shared" si="596"/>
        <v>0m0</v>
      </c>
      <c r="CE449" s="392">
        <f t="shared" si="597"/>
        <v>0</v>
      </c>
      <c r="CF449" s="392">
        <f t="shared" si="598"/>
        <v>0</v>
      </c>
      <c r="CG449" s="405">
        <f t="shared" si="599"/>
        <v>0</v>
      </c>
      <c r="CH449" s="406">
        <f t="shared" si="600"/>
        <v>0</v>
      </c>
      <c r="CI449" s="391" t="str">
        <f t="shared" si="601"/>
        <v>0</v>
      </c>
      <c r="CJ449" s="391" t="str">
        <f t="shared" si="602"/>
        <v>0</v>
      </c>
      <c r="CK449" s="405">
        <f t="shared" si="603"/>
        <v>0</v>
      </c>
      <c r="CL449" s="405" t="str">
        <f t="shared" si="604"/>
        <v>0m0</v>
      </c>
      <c r="CM449" s="392">
        <f t="shared" si="605"/>
        <v>0</v>
      </c>
      <c r="CN449" s="392">
        <f t="shared" si="606"/>
        <v>0</v>
      </c>
      <c r="CO449" s="405">
        <f t="shared" si="607"/>
        <v>0</v>
      </c>
      <c r="CP449" s="406">
        <f t="shared" si="608"/>
        <v>0</v>
      </c>
      <c r="CQ449" s="391" t="str">
        <f t="shared" si="609"/>
        <v>0</v>
      </c>
      <c r="CR449" s="391" t="str">
        <f t="shared" si="610"/>
        <v>0</v>
      </c>
      <c r="CS449" s="405">
        <f t="shared" si="611"/>
        <v>0</v>
      </c>
      <c r="CT449" s="405" t="str">
        <f t="shared" si="612"/>
        <v>0m0</v>
      </c>
      <c r="CU449" s="405">
        <f t="shared" si="613"/>
        <v>0</v>
      </c>
      <c r="CV449" s="405">
        <f t="shared" si="614"/>
        <v>0</v>
      </c>
      <c r="CW449" s="405">
        <f t="shared" si="615"/>
        <v>0</v>
      </c>
      <c r="CX449" s="405">
        <f t="shared" si="616"/>
        <v>0</v>
      </c>
      <c r="CY449" s="405">
        <f t="shared" si="617"/>
        <v>0</v>
      </c>
      <c r="CZ449" s="405" t="str">
        <f t="shared" si="618"/>
        <v/>
      </c>
      <c r="DA449" s="405" t="str">
        <f t="shared" si="619"/>
        <v/>
      </c>
      <c r="DB449" s="405" t="str">
        <f t="shared" si="620"/>
        <v/>
      </c>
      <c r="DC449" s="405" t="str">
        <f t="shared" si="621"/>
        <v/>
      </c>
      <c r="DD449" s="405" t="str">
        <f t="shared" si="622"/>
        <v/>
      </c>
      <c r="DE449" s="405"/>
      <c r="DG449" s="405" t="str">
        <f t="shared" si="623"/>
        <v/>
      </c>
      <c r="DH449" s="405" t="str">
        <f t="shared" si="624"/>
        <v/>
      </c>
      <c r="DI449" s="405">
        <f t="shared" si="625"/>
        <v>0</v>
      </c>
      <c r="DJ449" s="405" t="str">
        <f t="shared" si="626"/>
        <v/>
      </c>
      <c r="DK449" s="405" t="str">
        <f t="shared" si="627"/>
        <v/>
      </c>
      <c r="DL449" s="405" t="str">
        <f t="shared" si="628"/>
        <v/>
      </c>
      <c r="DM449" s="405" t="str">
        <f t="shared" si="629"/>
        <v/>
      </c>
      <c r="DN449" s="405" t="str">
        <f t="shared" si="630"/>
        <v/>
      </c>
      <c r="DO449" s="405" t="str">
        <f t="shared" si="631"/>
        <v/>
      </c>
      <c r="DS449" s="386">
        <f t="shared" si="634"/>
        <v>0</v>
      </c>
      <c r="DT449" s="386">
        <f t="shared" si="632"/>
        <v>0</v>
      </c>
      <c r="DU449" s="404">
        <f t="shared" si="633"/>
        <v>0</v>
      </c>
    </row>
    <row r="450" spans="1:125" s="404" customFormat="1" ht="18" hidden="1" customHeight="1">
      <c r="A450" s="140" t="str">
        <f t="shared" si="557"/>
        <v/>
      </c>
      <c r="B450" s="153"/>
      <c r="C450" s="31" t="str">
        <f>IF(B450="","",VLOOKUP(B450,学連登録!$C$2:$G$3000,2,FALSE))</f>
        <v/>
      </c>
      <c r="D450" s="32" t="str">
        <f>IF(B450="","",VLOOKUP(B450,学連登録!$C$2:$G$3000,3,FALSE))</f>
        <v/>
      </c>
      <c r="E450" s="33" t="str">
        <f>IF(B450="","",VLOOKUP(B450,学連登録!$C$2:$G$3000,4,FALSE))</f>
        <v/>
      </c>
      <c r="F450" s="376" t="str">
        <f>IF(B450="","",VLOOKUP(B450,学連登録!$C$2:$I$3000,7,FALSE))</f>
        <v/>
      </c>
      <c r="G450" s="154"/>
      <c r="H450" s="915"/>
      <c r="I450" s="916"/>
      <c r="J450" s="155"/>
      <c r="K450" s="887"/>
      <c r="L450" s="888"/>
      <c r="M450" s="155"/>
      <c r="N450" s="881"/>
      <c r="O450" s="882"/>
      <c r="P450" s="154"/>
      <c r="Q450" s="887"/>
      <c r="R450" s="888"/>
      <c r="S450" s="154"/>
      <c r="T450" s="887"/>
      <c r="U450" s="888"/>
      <c r="V450" s="101" t="str">
        <f>IF(B450="","",VLOOKUP(B450,学連登録!$C$2:$H$3000,6,FALSE))</f>
        <v/>
      </c>
      <c r="W450" s="370"/>
      <c r="X450" s="152"/>
      <c r="Y450" s="116" t="str">
        <f t="shared" si="635"/>
        <v/>
      </c>
      <c r="Z450" s="97" t="str">
        <f>IF(G450="","",VLOOKUP(G450,種目名!$O$5:$T$104,3,0))</f>
        <v/>
      </c>
      <c r="AA450" s="98" t="str">
        <f>IF(J450="","",VLOOKUP(J450,種目名!$O$5:$T$104,3,0))</f>
        <v/>
      </c>
      <c r="AB450" s="117" t="str">
        <f>IF(M450="","",VLOOKUP(M450,種目名!$O$5:$T$104,3,0))</f>
        <v/>
      </c>
      <c r="AC450" s="117" t="str">
        <f>IF(P450="","",VLOOKUP(AF450,種目名!$O$5:$T$104,3,0))</f>
        <v/>
      </c>
      <c r="AD450" s="118" t="str">
        <f>IF(S450="","",VLOOKUP(AI450,種目名!$O$5:$T$104,3,0))</f>
        <v/>
      </c>
      <c r="AE450" s="115">
        <f t="shared" si="636"/>
        <v>0</v>
      </c>
      <c r="AF450" s="152" t="str">
        <f t="shared" si="637"/>
        <v/>
      </c>
      <c r="AG450" s="152" t="str">
        <f t="shared" si="638"/>
        <v/>
      </c>
      <c r="AH450" s="115">
        <f t="shared" si="639"/>
        <v>0</v>
      </c>
      <c r="AI450" s="152" t="str">
        <f t="shared" si="640"/>
        <v/>
      </c>
      <c r="AJ450" s="152" t="str">
        <f t="shared" si="641"/>
        <v/>
      </c>
      <c r="AK450" s="383"/>
      <c r="AL450" s="166">
        <f t="shared" si="558"/>
        <v>0</v>
      </c>
      <c r="AM450" s="392">
        <f t="shared" si="559"/>
        <v>0</v>
      </c>
      <c r="AN450" s="392">
        <f>COUNTIF($B$12:B450,B450)</f>
        <v>0</v>
      </c>
      <c r="AO450" s="392"/>
      <c r="AP450" s="392" t="str">
        <f t="shared" si="560"/>
        <v/>
      </c>
      <c r="AQ450" s="392" t="str">
        <f t="shared" si="561"/>
        <v/>
      </c>
      <c r="AR450" s="392" t="str">
        <f t="shared" si="562"/>
        <v/>
      </c>
      <c r="AS450" s="392" t="str">
        <f t="shared" si="563"/>
        <v/>
      </c>
      <c r="AT450" s="392">
        <f t="shared" si="564"/>
        <v>0</v>
      </c>
      <c r="AU450" s="392" t="str">
        <f t="shared" si="565"/>
        <v/>
      </c>
      <c r="AV450" s="392" t="str">
        <f t="shared" si="566"/>
        <v/>
      </c>
      <c r="AW450" s="392" t="str">
        <f t="shared" si="567"/>
        <v/>
      </c>
      <c r="AX450" s="392" t="str">
        <f t="shared" si="568"/>
        <v/>
      </c>
      <c r="AY450" s="392" t="str">
        <f t="shared" si="569"/>
        <v/>
      </c>
      <c r="AZ450" s="392" t="str">
        <f t="shared" si="570"/>
        <v/>
      </c>
      <c r="BA450" s="392" t="str">
        <f t="shared" si="571"/>
        <v/>
      </c>
      <c r="BB450" s="392" t="str">
        <f t="shared" si="572"/>
        <v/>
      </c>
      <c r="BC450" s="392" t="str">
        <f t="shared" si="573"/>
        <v/>
      </c>
      <c r="BD450" s="396" t="str">
        <f t="shared" si="574"/>
        <v/>
      </c>
      <c r="BE450" s="386">
        <f t="shared" si="575"/>
        <v>0</v>
      </c>
      <c r="BF450" s="152"/>
      <c r="BG450" s="392">
        <f t="shared" si="576"/>
        <v>0</v>
      </c>
      <c r="BH450" s="392">
        <f t="shared" si="577"/>
        <v>0</v>
      </c>
      <c r="BI450" s="405">
        <f t="shared" si="578"/>
        <v>0</v>
      </c>
      <c r="BJ450" s="406">
        <f t="shared" si="554"/>
        <v>0</v>
      </c>
      <c r="BK450" s="391" t="str">
        <f t="shared" si="555"/>
        <v>0</v>
      </c>
      <c r="BL450" s="391" t="str">
        <f t="shared" si="556"/>
        <v>0</v>
      </c>
      <c r="BM450" s="405">
        <f t="shared" si="579"/>
        <v>0</v>
      </c>
      <c r="BN450" s="405" t="str">
        <f t="shared" si="580"/>
        <v>0m0</v>
      </c>
      <c r="BO450" s="392">
        <f t="shared" si="581"/>
        <v>0</v>
      </c>
      <c r="BP450" s="392">
        <f t="shared" si="582"/>
        <v>0</v>
      </c>
      <c r="BQ450" s="405">
        <f t="shared" si="583"/>
        <v>0</v>
      </c>
      <c r="BR450" s="406">
        <f t="shared" si="584"/>
        <v>0</v>
      </c>
      <c r="BS450" s="391" t="str">
        <f t="shared" si="585"/>
        <v>0</v>
      </c>
      <c r="BT450" s="391" t="str">
        <f t="shared" si="586"/>
        <v>0</v>
      </c>
      <c r="BU450" s="405">
        <f t="shared" si="587"/>
        <v>0</v>
      </c>
      <c r="BV450" s="405" t="str">
        <f t="shared" si="588"/>
        <v>0m0</v>
      </c>
      <c r="BW450" s="392">
        <f t="shared" si="589"/>
        <v>0</v>
      </c>
      <c r="BX450" s="392">
        <f t="shared" si="590"/>
        <v>0</v>
      </c>
      <c r="BY450" s="405">
        <f t="shared" si="591"/>
        <v>0</v>
      </c>
      <c r="BZ450" s="406">
        <f t="shared" si="592"/>
        <v>0</v>
      </c>
      <c r="CA450" s="391" t="str">
        <f t="shared" si="593"/>
        <v>0</v>
      </c>
      <c r="CB450" s="391" t="str">
        <f t="shared" si="594"/>
        <v>0</v>
      </c>
      <c r="CC450" s="405">
        <f t="shared" si="595"/>
        <v>0</v>
      </c>
      <c r="CD450" s="405" t="str">
        <f t="shared" si="596"/>
        <v>0m0</v>
      </c>
      <c r="CE450" s="392">
        <f t="shared" si="597"/>
        <v>0</v>
      </c>
      <c r="CF450" s="392">
        <f t="shared" si="598"/>
        <v>0</v>
      </c>
      <c r="CG450" s="405">
        <f t="shared" si="599"/>
        <v>0</v>
      </c>
      <c r="CH450" s="406">
        <f t="shared" si="600"/>
        <v>0</v>
      </c>
      <c r="CI450" s="391" t="str">
        <f t="shared" si="601"/>
        <v>0</v>
      </c>
      <c r="CJ450" s="391" t="str">
        <f t="shared" si="602"/>
        <v>0</v>
      </c>
      <c r="CK450" s="405">
        <f t="shared" si="603"/>
        <v>0</v>
      </c>
      <c r="CL450" s="405" t="str">
        <f t="shared" si="604"/>
        <v>0m0</v>
      </c>
      <c r="CM450" s="392">
        <f t="shared" si="605"/>
        <v>0</v>
      </c>
      <c r="CN450" s="392">
        <f t="shared" si="606"/>
        <v>0</v>
      </c>
      <c r="CO450" s="405">
        <f t="shared" si="607"/>
        <v>0</v>
      </c>
      <c r="CP450" s="406">
        <f t="shared" si="608"/>
        <v>0</v>
      </c>
      <c r="CQ450" s="391" t="str">
        <f t="shared" si="609"/>
        <v>0</v>
      </c>
      <c r="CR450" s="391" t="str">
        <f t="shared" si="610"/>
        <v>0</v>
      </c>
      <c r="CS450" s="405">
        <f t="shared" si="611"/>
        <v>0</v>
      </c>
      <c r="CT450" s="405" t="str">
        <f t="shared" si="612"/>
        <v>0m0</v>
      </c>
      <c r="CU450" s="405">
        <f t="shared" si="613"/>
        <v>0</v>
      </c>
      <c r="CV450" s="405">
        <f t="shared" si="614"/>
        <v>0</v>
      </c>
      <c r="CW450" s="405">
        <f t="shared" si="615"/>
        <v>0</v>
      </c>
      <c r="CX450" s="405">
        <f t="shared" si="616"/>
        <v>0</v>
      </c>
      <c r="CY450" s="405">
        <f t="shared" si="617"/>
        <v>0</v>
      </c>
      <c r="CZ450" s="405" t="str">
        <f t="shared" si="618"/>
        <v/>
      </c>
      <c r="DA450" s="405" t="str">
        <f t="shared" si="619"/>
        <v/>
      </c>
      <c r="DB450" s="405" t="str">
        <f t="shared" si="620"/>
        <v/>
      </c>
      <c r="DC450" s="405" t="str">
        <f t="shared" si="621"/>
        <v/>
      </c>
      <c r="DD450" s="405" t="str">
        <f t="shared" si="622"/>
        <v/>
      </c>
      <c r="DE450" s="405"/>
      <c r="DG450" s="405" t="str">
        <f t="shared" si="623"/>
        <v/>
      </c>
      <c r="DH450" s="405" t="str">
        <f t="shared" si="624"/>
        <v/>
      </c>
      <c r="DI450" s="405">
        <f t="shared" si="625"/>
        <v>0</v>
      </c>
      <c r="DJ450" s="405" t="str">
        <f t="shared" si="626"/>
        <v/>
      </c>
      <c r="DK450" s="405" t="str">
        <f t="shared" si="627"/>
        <v/>
      </c>
      <c r="DL450" s="405" t="str">
        <f t="shared" si="628"/>
        <v/>
      </c>
      <c r="DM450" s="405" t="str">
        <f t="shared" si="629"/>
        <v/>
      </c>
      <c r="DN450" s="405" t="str">
        <f t="shared" si="630"/>
        <v/>
      </c>
      <c r="DO450" s="405" t="str">
        <f t="shared" si="631"/>
        <v/>
      </c>
      <c r="DS450" s="386">
        <f t="shared" si="634"/>
        <v>0</v>
      </c>
      <c r="DT450" s="386">
        <f t="shared" si="632"/>
        <v>0</v>
      </c>
      <c r="DU450" s="404">
        <f t="shared" si="633"/>
        <v>0</v>
      </c>
    </row>
    <row r="451" spans="1:125" s="404" customFormat="1" ht="18" hidden="1" customHeight="1">
      <c r="A451" s="140" t="str">
        <f t="shared" si="557"/>
        <v/>
      </c>
      <c r="B451" s="153"/>
      <c r="C451" s="31" t="str">
        <f>IF(B451="","",VLOOKUP(B451,学連登録!$C$2:$G$3000,2,FALSE))</f>
        <v/>
      </c>
      <c r="D451" s="32" t="str">
        <f>IF(B451="","",VLOOKUP(B451,学連登録!$C$2:$G$3000,3,FALSE))</f>
        <v/>
      </c>
      <c r="E451" s="33" t="str">
        <f>IF(B451="","",VLOOKUP(B451,学連登録!$C$2:$G$3000,4,FALSE))</f>
        <v/>
      </c>
      <c r="F451" s="376" t="str">
        <f>IF(B451="","",VLOOKUP(B451,学連登録!$C$2:$I$3000,7,FALSE))</f>
        <v/>
      </c>
      <c r="G451" s="154"/>
      <c r="H451" s="915"/>
      <c r="I451" s="916"/>
      <c r="J451" s="155"/>
      <c r="K451" s="887"/>
      <c r="L451" s="888"/>
      <c r="M451" s="155"/>
      <c r="N451" s="881"/>
      <c r="O451" s="882"/>
      <c r="P451" s="154"/>
      <c r="Q451" s="887"/>
      <c r="R451" s="888"/>
      <c r="S451" s="154"/>
      <c r="T451" s="887"/>
      <c r="U451" s="888"/>
      <c r="V451" s="101" t="str">
        <f>IF(B451="","",VLOOKUP(B451,学連登録!$C$2:$H$3000,6,FALSE))</f>
        <v/>
      </c>
      <c r="W451" s="370"/>
      <c r="X451" s="152"/>
      <c r="Y451" s="116" t="str">
        <f t="shared" si="635"/>
        <v/>
      </c>
      <c r="Z451" s="97" t="str">
        <f>IF(G451="","",VLOOKUP(G451,種目名!$O$5:$T$104,3,0))</f>
        <v/>
      </c>
      <c r="AA451" s="98" t="str">
        <f>IF(J451="","",VLOOKUP(J451,種目名!$O$5:$T$104,3,0))</f>
        <v/>
      </c>
      <c r="AB451" s="117" t="str">
        <f>IF(M451="","",VLOOKUP(M451,種目名!$O$5:$T$104,3,0))</f>
        <v/>
      </c>
      <c r="AC451" s="117" t="str">
        <f>IF(P451="","",VLOOKUP(AF451,種目名!$O$5:$T$104,3,0))</f>
        <v/>
      </c>
      <c r="AD451" s="118" t="str">
        <f>IF(S451="","",VLOOKUP(AI451,種目名!$O$5:$T$104,3,0))</f>
        <v/>
      </c>
      <c r="AE451" s="115">
        <f t="shared" si="636"/>
        <v>0</v>
      </c>
      <c r="AF451" s="152" t="str">
        <f t="shared" si="637"/>
        <v/>
      </c>
      <c r="AG451" s="152" t="str">
        <f t="shared" si="638"/>
        <v/>
      </c>
      <c r="AH451" s="115">
        <f t="shared" si="639"/>
        <v>0</v>
      </c>
      <c r="AI451" s="152" t="str">
        <f t="shared" si="640"/>
        <v/>
      </c>
      <c r="AJ451" s="152" t="str">
        <f t="shared" si="641"/>
        <v/>
      </c>
      <c r="AK451" s="383"/>
      <c r="AL451" s="166">
        <f t="shared" si="558"/>
        <v>0</v>
      </c>
      <c r="AM451" s="392">
        <f t="shared" si="559"/>
        <v>0</v>
      </c>
      <c r="AN451" s="392">
        <f>COUNTIF($B$12:B451,B451)</f>
        <v>0</v>
      </c>
      <c r="AO451" s="392"/>
      <c r="AP451" s="392" t="str">
        <f t="shared" si="560"/>
        <v/>
      </c>
      <c r="AQ451" s="392" t="str">
        <f t="shared" si="561"/>
        <v/>
      </c>
      <c r="AR451" s="392" t="str">
        <f t="shared" si="562"/>
        <v/>
      </c>
      <c r="AS451" s="392" t="str">
        <f t="shared" si="563"/>
        <v/>
      </c>
      <c r="AT451" s="392">
        <f t="shared" si="564"/>
        <v>0</v>
      </c>
      <c r="AU451" s="392" t="str">
        <f t="shared" si="565"/>
        <v/>
      </c>
      <c r="AV451" s="392" t="str">
        <f t="shared" si="566"/>
        <v/>
      </c>
      <c r="AW451" s="392" t="str">
        <f t="shared" si="567"/>
        <v/>
      </c>
      <c r="AX451" s="392" t="str">
        <f t="shared" si="568"/>
        <v/>
      </c>
      <c r="AY451" s="392" t="str">
        <f t="shared" si="569"/>
        <v/>
      </c>
      <c r="AZ451" s="392" t="str">
        <f t="shared" si="570"/>
        <v/>
      </c>
      <c r="BA451" s="392" t="str">
        <f t="shared" si="571"/>
        <v/>
      </c>
      <c r="BB451" s="392" t="str">
        <f t="shared" si="572"/>
        <v/>
      </c>
      <c r="BC451" s="392" t="str">
        <f t="shared" si="573"/>
        <v/>
      </c>
      <c r="BD451" s="396" t="str">
        <f t="shared" si="574"/>
        <v/>
      </c>
      <c r="BE451" s="386">
        <f t="shared" si="575"/>
        <v>0</v>
      </c>
      <c r="BF451" s="152"/>
      <c r="BG451" s="392">
        <f t="shared" si="576"/>
        <v>0</v>
      </c>
      <c r="BH451" s="392">
        <f t="shared" si="577"/>
        <v>0</v>
      </c>
      <c r="BI451" s="405">
        <f t="shared" si="578"/>
        <v>0</v>
      </c>
      <c r="BJ451" s="406">
        <f t="shared" si="554"/>
        <v>0</v>
      </c>
      <c r="BK451" s="391" t="str">
        <f t="shared" si="555"/>
        <v>0</v>
      </c>
      <c r="BL451" s="391" t="str">
        <f t="shared" si="556"/>
        <v>0</v>
      </c>
      <c r="BM451" s="405">
        <f t="shared" si="579"/>
        <v>0</v>
      </c>
      <c r="BN451" s="405" t="str">
        <f t="shared" si="580"/>
        <v>0m0</v>
      </c>
      <c r="BO451" s="392">
        <f t="shared" si="581"/>
        <v>0</v>
      </c>
      <c r="BP451" s="392">
        <f t="shared" si="582"/>
        <v>0</v>
      </c>
      <c r="BQ451" s="405">
        <f t="shared" si="583"/>
        <v>0</v>
      </c>
      <c r="BR451" s="406">
        <f t="shared" si="584"/>
        <v>0</v>
      </c>
      <c r="BS451" s="391" t="str">
        <f t="shared" si="585"/>
        <v>0</v>
      </c>
      <c r="BT451" s="391" t="str">
        <f t="shared" si="586"/>
        <v>0</v>
      </c>
      <c r="BU451" s="405">
        <f t="shared" si="587"/>
        <v>0</v>
      </c>
      <c r="BV451" s="405" t="str">
        <f t="shared" si="588"/>
        <v>0m0</v>
      </c>
      <c r="BW451" s="392">
        <f t="shared" si="589"/>
        <v>0</v>
      </c>
      <c r="BX451" s="392">
        <f t="shared" si="590"/>
        <v>0</v>
      </c>
      <c r="BY451" s="405">
        <f t="shared" si="591"/>
        <v>0</v>
      </c>
      <c r="BZ451" s="406">
        <f t="shared" si="592"/>
        <v>0</v>
      </c>
      <c r="CA451" s="391" t="str">
        <f t="shared" si="593"/>
        <v>0</v>
      </c>
      <c r="CB451" s="391" t="str">
        <f t="shared" si="594"/>
        <v>0</v>
      </c>
      <c r="CC451" s="405">
        <f t="shared" si="595"/>
        <v>0</v>
      </c>
      <c r="CD451" s="405" t="str">
        <f t="shared" si="596"/>
        <v>0m0</v>
      </c>
      <c r="CE451" s="392">
        <f t="shared" si="597"/>
        <v>0</v>
      </c>
      <c r="CF451" s="392">
        <f t="shared" si="598"/>
        <v>0</v>
      </c>
      <c r="CG451" s="405">
        <f t="shared" si="599"/>
        <v>0</v>
      </c>
      <c r="CH451" s="406">
        <f t="shared" si="600"/>
        <v>0</v>
      </c>
      <c r="CI451" s="391" t="str">
        <f t="shared" si="601"/>
        <v>0</v>
      </c>
      <c r="CJ451" s="391" t="str">
        <f t="shared" si="602"/>
        <v>0</v>
      </c>
      <c r="CK451" s="405">
        <f t="shared" si="603"/>
        <v>0</v>
      </c>
      <c r="CL451" s="405" t="str">
        <f t="shared" si="604"/>
        <v>0m0</v>
      </c>
      <c r="CM451" s="392">
        <f t="shared" si="605"/>
        <v>0</v>
      </c>
      <c r="CN451" s="392">
        <f t="shared" si="606"/>
        <v>0</v>
      </c>
      <c r="CO451" s="405">
        <f t="shared" si="607"/>
        <v>0</v>
      </c>
      <c r="CP451" s="406">
        <f t="shared" si="608"/>
        <v>0</v>
      </c>
      <c r="CQ451" s="391" t="str">
        <f t="shared" si="609"/>
        <v>0</v>
      </c>
      <c r="CR451" s="391" t="str">
        <f t="shared" si="610"/>
        <v>0</v>
      </c>
      <c r="CS451" s="405">
        <f t="shared" si="611"/>
        <v>0</v>
      </c>
      <c r="CT451" s="405" t="str">
        <f t="shared" si="612"/>
        <v>0m0</v>
      </c>
      <c r="CU451" s="405">
        <f t="shared" si="613"/>
        <v>0</v>
      </c>
      <c r="CV451" s="405">
        <f t="shared" si="614"/>
        <v>0</v>
      </c>
      <c r="CW451" s="405">
        <f t="shared" si="615"/>
        <v>0</v>
      </c>
      <c r="CX451" s="405">
        <f t="shared" si="616"/>
        <v>0</v>
      </c>
      <c r="CY451" s="405">
        <f t="shared" si="617"/>
        <v>0</v>
      </c>
      <c r="CZ451" s="405" t="str">
        <f t="shared" si="618"/>
        <v/>
      </c>
      <c r="DA451" s="405" t="str">
        <f t="shared" si="619"/>
        <v/>
      </c>
      <c r="DB451" s="405" t="str">
        <f t="shared" si="620"/>
        <v/>
      </c>
      <c r="DC451" s="405" t="str">
        <f t="shared" si="621"/>
        <v/>
      </c>
      <c r="DD451" s="405" t="str">
        <f t="shared" si="622"/>
        <v/>
      </c>
      <c r="DE451" s="405"/>
      <c r="DG451" s="405" t="str">
        <f t="shared" si="623"/>
        <v/>
      </c>
      <c r="DH451" s="405" t="str">
        <f t="shared" si="624"/>
        <v/>
      </c>
      <c r="DI451" s="405">
        <f t="shared" si="625"/>
        <v>0</v>
      </c>
      <c r="DJ451" s="405" t="str">
        <f t="shared" si="626"/>
        <v/>
      </c>
      <c r="DK451" s="405" t="str">
        <f t="shared" si="627"/>
        <v/>
      </c>
      <c r="DL451" s="405" t="str">
        <f t="shared" si="628"/>
        <v/>
      </c>
      <c r="DM451" s="405" t="str">
        <f t="shared" si="629"/>
        <v/>
      </c>
      <c r="DN451" s="405" t="str">
        <f t="shared" si="630"/>
        <v/>
      </c>
      <c r="DO451" s="405" t="str">
        <f t="shared" si="631"/>
        <v/>
      </c>
      <c r="DS451" s="386">
        <f t="shared" si="634"/>
        <v>0</v>
      </c>
      <c r="DT451" s="386">
        <f t="shared" si="632"/>
        <v>0</v>
      </c>
      <c r="DU451" s="404">
        <f t="shared" si="633"/>
        <v>0</v>
      </c>
    </row>
    <row r="452" spans="1:125" s="404" customFormat="1" ht="18" hidden="1" customHeight="1">
      <c r="A452" s="140" t="str">
        <f t="shared" si="557"/>
        <v/>
      </c>
      <c r="B452" s="153"/>
      <c r="C452" s="31" t="str">
        <f>IF(B452="","",VLOOKUP(B452,学連登録!$C$2:$G$3000,2,FALSE))</f>
        <v/>
      </c>
      <c r="D452" s="32" t="str">
        <f>IF(B452="","",VLOOKUP(B452,学連登録!$C$2:$G$3000,3,FALSE))</f>
        <v/>
      </c>
      <c r="E452" s="33" t="str">
        <f>IF(B452="","",VLOOKUP(B452,学連登録!$C$2:$G$3000,4,FALSE))</f>
        <v/>
      </c>
      <c r="F452" s="376" t="str">
        <f>IF(B452="","",VLOOKUP(B452,学連登録!$C$2:$I$3000,7,FALSE))</f>
        <v/>
      </c>
      <c r="G452" s="154"/>
      <c r="H452" s="915"/>
      <c r="I452" s="916"/>
      <c r="J452" s="155"/>
      <c r="K452" s="887"/>
      <c r="L452" s="888"/>
      <c r="M452" s="155"/>
      <c r="N452" s="881"/>
      <c r="O452" s="882"/>
      <c r="P452" s="154"/>
      <c r="Q452" s="887"/>
      <c r="R452" s="888"/>
      <c r="S452" s="154"/>
      <c r="T452" s="887"/>
      <c r="U452" s="888"/>
      <c r="V452" s="101" t="str">
        <f>IF(B452="","",VLOOKUP(B452,学連登録!$C$2:$H$3000,6,FALSE))</f>
        <v/>
      </c>
      <c r="W452" s="370"/>
      <c r="X452" s="152"/>
      <c r="Y452" s="116" t="str">
        <f t="shared" si="635"/>
        <v/>
      </c>
      <c r="Z452" s="97" t="str">
        <f>IF(G452="","",VLOOKUP(G452,種目名!$O$5:$T$104,3,0))</f>
        <v/>
      </c>
      <c r="AA452" s="98" t="str">
        <f>IF(J452="","",VLOOKUP(J452,種目名!$O$5:$T$104,3,0))</f>
        <v/>
      </c>
      <c r="AB452" s="117" t="str">
        <f>IF(M452="","",VLOOKUP(M452,種目名!$O$5:$T$104,3,0))</f>
        <v/>
      </c>
      <c r="AC452" s="117" t="str">
        <f>IF(P452="","",VLOOKUP(AF452,種目名!$O$5:$T$104,3,0))</f>
        <v/>
      </c>
      <c r="AD452" s="118" t="str">
        <f>IF(S452="","",VLOOKUP(AI452,種目名!$O$5:$T$104,3,0))</f>
        <v/>
      </c>
      <c r="AE452" s="115">
        <f t="shared" si="636"/>
        <v>0</v>
      </c>
      <c r="AF452" s="152" t="str">
        <f t="shared" si="637"/>
        <v/>
      </c>
      <c r="AG452" s="152" t="str">
        <f t="shared" si="638"/>
        <v/>
      </c>
      <c r="AH452" s="115">
        <f t="shared" si="639"/>
        <v>0</v>
      </c>
      <c r="AI452" s="152" t="str">
        <f t="shared" si="640"/>
        <v/>
      </c>
      <c r="AJ452" s="152" t="str">
        <f t="shared" si="641"/>
        <v/>
      </c>
      <c r="AK452" s="383"/>
      <c r="AL452" s="166">
        <f t="shared" si="558"/>
        <v>0</v>
      </c>
      <c r="AM452" s="392">
        <f t="shared" si="559"/>
        <v>0</v>
      </c>
      <c r="AN452" s="392">
        <f>COUNTIF($B$12:B452,B452)</f>
        <v>0</v>
      </c>
      <c r="AO452" s="392"/>
      <c r="AP452" s="392" t="str">
        <f t="shared" si="560"/>
        <v/>
      </c>
      <c r="AQ452" s="392" t="str">
        <f t="shared" si="561"/>
        <v/>
      </c>
      <c r="AR452" s="392" t="str">
        <f t="shared" si="562"/>
        <v/>
      </c>
      <c r="AS452" s="392" t="str">
        <f t="shared" si="563"/>
        <v/>
      </c>
      <c r="AT452" s="392">
        <f t="shared" si="564"/>
        <v>0</v>
      </c>
      <c r="AU452" s="392" t="str">
        <f t="shared" si="565"/>
        <v/>
      </c>
      <c r="AV452" s="392" t="str">
        <f t="shared" si="566"/>
        <v/>
      </c>
      <c r="AW452" s="392" t="str">
        <f t="shared" si="567"/>
        <v/>
      </c>
      <c r="AX452" s="392" t="str">
        <f t="shared" si="568"/>
        <v/>
      </c>
      <c r="AY452" s="392" t="str">
        <f t="shared" si="569"/>
        <v/>
      </c>
      <c r="AZ452" s="392" t="str">
        <f t="shared" si="570"/>
        <v/>
      </c>
      <c r="BA452" s="392" t="str">
        <f t="shared" si="571"/>
        <v/>
      </c>
      <c r="BB452" s="392" t="str">
        <f t="shared" si="572"/>
        <v/>
      </c>
      <c r="BC452" s="392" t="str">
        <f t="shared" si="573"/>
        <v/>
      </c>
      <c r="BD452" s="396" t="str">
        <f t="shared" si="574"/>
        <v/>
      </c>
      <c r="BE452" s="386">
        <f t="shared" si="575"/>
        <v>0</v>
      </c>
      <c r="BF452" s="152"/>
      <c r="BG452" s="392">
        <f t="shared" si="576"/>
        <v>0</v>
      </c>
      <c r="BH452" s="392">
        <f t="shared" si="577"/>
        <v>0</v>
      </c>
      <c r="BI452" s="405">
        <f t="shared" si="578"/>
        <v>0</v>
      </c>
      <c r="BJ452" s="406">
        <f t="shared" si="554"/>
        <v>0</v>
      </c>
      <c r="BK452" s="391" t="str">
        <f t="shared" si="555"/>
        <v>0</v>
      </c>
      <c r="BL452" s="391" t="str">
        <f t="shared" si="556"/>
        <v>0</v>
      </c>
      <c r="BM452" s="405">
        <f t="shared" si="579"/>
        <v>0</v>
      </c>
      <c r="BN452" s="405" t="str">
        <f t="shared" si="580"/>
        <v>0m0</v>
      </c>
      <c r="BO452" s="392">
        <f t="shared" si="581"/>
        <v>0</v>
      </c>
      <c r="BP452" s="392">
        <f t="shared" si="582"/>
        <v>0</v>
      </c>
      <c r="BQ452" s="405">
        <f t="shared" si="583"/>
        <v>0</v>
      </c>
      <c r="BR452" s="406">
        <f t="shared" si="584"/>
        <v>0</v>
      </c>
      <c r="BS452" s="391" t="str">
        <f t="shared" si="585"/>
        <v>0</v>
      </c>
      <c r="BT452" s="391" t="str">
        <f t="shared" si="586"/>
        <v>0</v>
      </c>
      <c r="BU452" s="405">
        <f t="shared" si="587"/>
        <v>0</v>
      </c>
      <c r="BV452" s="405" t="str">
        <f t="shared" si="588"/>
        <v>0m0</v>
      </c>
      <c r="BW452" s="392">
        <f t="shared" si="589"/>
        <v>0</v>
      </c>
      <c r="BX452" s="392">
        <f t="shared" si="590"/>
        <v>0</v>
      </c>
      <c r="BY452" s="405">
        <f t="shared" si="591"/>
        <v>0</v>
      </c>
      <c r="BZ452" s="406">
        <f t="shared" si="592"/>
        <v>0</v>
      </c>
      <c r="CA452" s="391" t="str">
        <f t="shared" si="593"/>
        <v>0</v>
      </c>
      <c r="CB452" s="391" t="str">
        <f t="shared" si="594"/>
        <v>0</v>
      </c>
      <c r="CC452" s="405">
        <f t="shared" si="595"/>
        <v>0</v>
      </c>
      <c r="CD452" s="405" t="str">
        <f t="shared" si="596"/>
        <v>0m0</v>
      </c>
      <c r="CE452" s="392">
        <f t="shared" si="597"/>
        <v>0</v>
      </c>
      <c r="CF452" s="392">
        <f t="shared" si="598"/>
        <v>0</v>
      </c>
      <c r="CG452" s="405">
        <f t="shared" si="599"/>
        <v>0</v>
      </c>
      <c r="CH452" s="406">
        <f t="shared" si="600"/>
        <v>0</v>
      </c>
      <c r="CI452" s="391" t="str">
        <f t="shared" si="601"/>
        <v>0</v>
      </c>
      <c r="CJ452" s="391" t="str">
        <f t="shared" si="602"/>
        <v>0</v>
      </c>
      <c r="CK452" s="405">
        <f t="shared" si="603"/>
        <v>0</v>
      </c>
      <c r="CL452" s="405" t="str">
        <f t="shared" si="604"/>
        <v>0m0</v>
      </c>
      <c r="CM452" s="392">
        <f t="shared" si="605"/>
        <v>0</v>
      </c>
      <c r="CN452" s="392">
        <f t="shared" si="606"/>
        <v>0</v>
      </c>
      <c r="CO452" s="405">
        <f t="shared" si="607"/>
        <v>0</v>
      </c>
      <c r="CP452" s="406">
        <f t="shared" si="608"/>
        <v>0</v>
      </c>
      <c r="CQ452" s="391" t="str">
        <f t="shared" si="609"/>
        <v>0</v>
      </c>
      <c r="CR452" s="391" t="str">
        <f t="shared" si="610"/>
        <v>0</v>
      </c>
      <c r="CS452" s="405">
        <f t="shared" si="611"/>
        <v>0</v>
      </c>
      <c r="CT452" s="405" t="str">
        <f t="shared" si="612"/>
        <v>0m0</v>
      </c>
      <c r="CU452" s="405">
        <f t="shared" si="613"/>
        <v>0</v>
      </c>
      <c r="CV452" s="405">
        <f t="shared" si="614"/>
        <v>0</v>
      </c>
      <c r="CW452" s="405">
        <f t="shared" si="615"/>
        <v>0</v>
      </c>
      <c r="CX452" s="405">
        <f t="shared" si="616"/>
        <v>0</v>
      </c>
      <c r="CY452" s="405">
        <f t="shared" si="617"/>
        <v>0</v>
      </c>
      <c r="CZ452" s="405" t="str">
        <f t="shared" si="618"/>
        <v/>
      </c>
      <c r="DA452" s="405" t="str">
        <f t="shared" si="619"/>
        <v/>
      </c>
      <c r="DB452" s="405" t="str">
        <f t="shared" si="620"/>
        <v/>
      </c>
      <c r="DC452" s="405" t="str">
        <f t="shared" si="621"/>
        <v/>
      </c>
      <c r="DD452" s="405" t="str">
        <f t="shared" si="622"/>
        <v/>
      </c>
      <c r="DE452" s="405"/>
      <c r="DG452" s="405" t="str">
        <f t="shared" si="623"/>
        <v/>
      </c>
      <c r="DH452" s="405" t="str">
        <f t="shared" si="624"/>
        <v/>
      </c>
      <c r="DI452" s="405">
        <f t="shared" si="625"/>
        <v>0</v>
      </c>
      <c r="DJ452" s="405" t="str">
        <f t="shared" si="626"/>
        <v/>
      </c>
      <c r="DK452" s="405" t="str">
        <f t="shared" si="627"/>
        <v/>
      </c>
      <c r="DL452" s="405" t="str">
        <f t="shared" si="628"/>
        <v/>
      </c>
      <c r="DM452" s="405" t="str">
        <f t="shared" si="629"/>
        <v/>
      </c>
      <c r="DN452" s="405" t="str">
        <f t="shared" si="630"/>
        <v/>
      </c>
      <c r="DO452" s="405" t="str">
        <f t="shared" si="631"/>
        <v/>
      </c>
      <c r="DS452" s="386">
        <f t="shared" si="634"/>
        <v>0</v>
      </c>
      <c r="DT452" s="386">
        <f t="shared" si="632"/>
        <v>0</v>
      </c>
      <c r="DU452" s="404">
        <f t="shared" si="633"/>
        <v>0</v>
      </c>
    </row>
    <row r="453" spans="1:125" s="404" customFormat="1" ht="18" hidden="1" customHeight="1">
      <c r="A453" s="140" t="str">
        <f t="shared" si="557"/>
        <v/>
      </c>
      <c r="B453" s="153"/>
      <c r="C453" s="31" t="str">
        <f>IF(B453="","",VLOOKUP(B453,学連登録!$C$2:$G$3000,2,FALSE))</f>
        <v/>
      </c>
      <c r="D453" s="32" t="str">
        <f>IF(B453="","",VLOOKUP(B453,学連登録!$C$2:$G$3000,3,FALSE))</f>
        <v/>
      </c>
      <c r="E453" s="33" t="str">
        <f>IF(B453="","",VLOOKUP(B453,学連登録!$C$2:$G$3000,4,FALSE))</f>
        <v/>
      </c>
      <c r="F453" s="376" t="str">
        <f>IF(B453="","",VLOOKUP(B453,学連登録!$C$2:$I$3000,7,FALSE))</f>
        <v/>
      </c>
      <c r="G453" s="154"/>
      <c r="H453" s="915"/>
      <c r="I453" s="916"/>
      <c r="J453" s="155"/>
      <c r="K453" s="887"/>
      <c r="L453" s="888"/>
      <c r="M453" s="155"/>
      <c r="N453" s="881"/>
      <c r="O453" s="882"/>
      <c r="P453" s="154"/>
      <c r="Q453" s="887"/>
      <c r="R453" s="888"/>
      <c r="S453" s="154"/>
      <c r="T453" s="887"/>
      <c r="U453" s="888"/>
      <c r="V453" s="101" t="str">
        <f>IF(B453="","",VLOOKUP(B453,学連登録!$C$2:$H$3000,6,FALSE))</f>
        <v/>
      </c>
      <c r="W453" s="370"/>
      <c r="X453" s="152"/>
      <c r="Y453" s="116" t="str">
        <f t="shared" si="635"/>
        <v/>
      </c>
      <c r="Z453" s="97" t="str">
        <f>IF(G453="","",VLOOKUP(G453,種目名!$O$5:$T$104,3,0))</f>
        <v/>
      </c>
      <c r="AA453" s="98" t="str">
        <f>IF(J453="","",VLOOKUP(J453,種目名!$O$5:$T$104,3,0))</f>
        <v/>
      </c>
      <c r="AB453" s="117" t="str">
        <f>IF(M453="","",VLOOKUP(M453,種目名!$O$5:$T$104,3,0))</f>
        <v/>
      </c>
      <c r="AC453" s="117" t="str">
        <f>IF(P453="","",VLOOKUP(AF453,種目名!$O$5:$T$104,3,0))</f>
        <v/>
      </c>
      <c r="AD453" s="118" t="str">
        <f>IF(S453="","",VLOOKUP(AI453,種目名!$O$5:$T$104,3,0))</f>
        <v/>
      </c>
      <c r="AE453" s="115">
        <f t="shared" si="636"/>
        <v>0</v>
      </c>
      <c r="AF453" s="152" t="str">
        <f t="shared" si="637"/>
        <v/>
      </c>
      <c r="AG453" s="152" t="str">
        <f t="shared" si="638"/>
        <v/>
      </c>
      <c r="AH453" s="115">
        <f t="shared" si="639"/>
        <v>0</v>
      </c>
      <c r="AI453" s="152" t="str">
        <f t="shared" si="640"/>
        <v/>
      </c>
      <c r="AJ453" s="152" t="str">
        <f t="shared" si="641"/>
        <v/>
      </c>
      <c r="AK453" s="383"/>
      <c r="AL453" s="166">
        <f t="shared" si="558"/>
        <v>0</v>
      </c>
      <c r="AM453" s="392">
        <f t="shared" si="559"/>
        <v>0</v>
      </c>
      <c r="AN453" s="392">
        <f>COUNTIF($B$12:B453,B453)</f>
        <v>0</v>
      </c>
      <c r="AO453" s="392"/>
      <c r="AP453" s="392" t="str">
        <f t="shared" si="560"/>
        <v/>
      </c>
      <c r="AQ453" s="392" t="str">
        <f t="shared" si="561"/>
        <v/>
      </c>
      <c r="AR453" s="392" t="str">
        <f t="shared" si="562"/>
        <v/>
      </c>
      <c r="AS453" s="392" t="str">
        <f t="shared" si="563"/>
        <v/>
      </c>
      <c r="AT453" s="392">
        <f t="shared" si="564"/>
        <v>0</v>
      </c>
      <c r="AU453" s="392" t="str">
        <f t="shared" si="565"/>
        <v/>
      </c>
      <c r="AV453" s="392" t="str">
        <f t="shared" si="566"/>
        <v/>
      </c>
      <c r="AW453" s="392" t="str">
        <f t="shared" si="567"/>
        <v/>
      </c>
      <c r="AX453" s="392" t="str">
        <f t="shared" si="568"/>
        <v/>
      </c>
      <c r="AY453" s="392" t="str">
        <f t="shared" si="569"/>
        <v/>
      </c>
      <c r="AZ453" s="392" t="str">
        <f t="shared" si="570"/>
        <v/>
      </c>
      <c r="BA453" s="392" t="str">
        <f t="shared" si="571"/>
        <v/>
      </c>
      <c r="BB453" s="392" t="str">
        <f t="shared" si="572"/>
        <v/>
      </c>
      <c r="BC453" s="392" t="str">
        <f t="shared" si="573"/>
        <v/>
      </c>
      <c r="BD453" s="396" t="str">
        <f t="shared" si="574"/>
        <v/>
      </c>
      <c r="BE453" s="386">
        <f t="shared" si="575"/>
        <v>0</v>
      </c>
      <c r="BF453" s="152"/>
      <c r="BG453" s="392">
        <f t="shared" si="576"/>
        <v>0</v>
      </c>
      <c r="BH453" s="392">
        <f t="shared" si="577"/>
        <v>0</v>
      </c>
      <c r="BI453" s="405">
        <f t="shared" si="578"/>
        <v>0</v>
      </c>
      <c r="BJ453" s="406">
        <f t="shared" si="554"/>
        <v>0</v>
      </c>
      <c r="BK453" s="391" t="str">
        <f t="shared" si="555"/>
        <v>0</v>
      </c>
      <c r="BL453" s="391" t="str">
        <f t="shared" si="556"/>
        <v>0</v>
      </c>
      <c r="BM453" s="405">
        <f t="shared" si="579"/>
        <v>0</v>
      </c>
      <c r="BN453" s="405" t="str">
        <f t="shared" si="580"/>
        <v>0m0</v>
      </c>
      <c r="BO453" s="392">
        <f t="shared" si="581"/>
        <v>0</v>
      </c>
      <c r="BP453" s="392">
        <f t="shared" si="582"/>
        <v>0</v>
      </c>
      <c r="BQ453" s="405">
        <f t="shared" si="583"/>
        <v>0</v>
      </c>
      <c r="BR453" s="406">
        <f t="shared" si="584"/>
        <v>0</v>
      </c>
      <c r="BS453" s="391" t="str">
        <f t="shared" si="585"/>
        <v>0</v>
      </c>
      <c r="BT453" s="391" t="str">
        <f t="shared" si="586"/>
        <v>0</v>
      </c>
      <c r="BU453" s="405">
        <f t="shared" si="587"/>
        <v>0</v>
      </c>
      <c r="BV453" s="405" t="str">
        <f t="shared" si="588"/>
        <v>0m0</v>
      </c>
      <c r="BW453" s="392">
        <f t="shared" si="589"/>
        <v>0</v>
      </c>
      <c r="BX453" s="392">
        <f t="shared" si="590"/>
        <v>0</v>
      </c>
      <c r="BY453" s="405">
        <f t="shared" si="591"/>
        <v>0</v>
      </c>
      <c r="BZ453" s="406">
        <f t="shared" si="592"/>
        <v>0</v>
      </c>
      <c r="CA453" s="391" t="str">
        <f t="shared" si="593"/>
        <v>0</v>
      </c>
      <c r="CB453" s="391" t="str">
        <f t="shared" si="594"/>
        <v>0</v>
      </c>
      <c r="CC453" s="405">
        <f t="shared" si="595"/>
        <v>0</v>
      </c>
      <c r="CD453" s="405" t="str">
        <f t="shared" si="596"/>
        <v>0m0</v>
      </c>
      <c r="CE453" s="392">
        <f t="shared" si="597"/>
        <v>0</v>
      </c>
      <c r="CF453" s="392">
        <f t="shared" si="598"/>
        <v>0</v>
      </c>
      <c r="CG453" s="405">
        <f t="shared" si="599"/>
        <v>0</v>
      </c>
      <c r="CH453" s="406">
        <f t="shared" si="600"/>
        <v>0</v>
      </c>
      <c r="CI453" s="391" t="str">
        <f t="shared" si="601"/>
        <v>0</v>
      </c>
      <c r="CJ453" s="391" t="str">
        <f t="shared" si="602"/>
        <v>0</v>
      </c>
      <c r="CK453" s="405">
        <f t="shared" si="603"/>
        <v>0</v>
      </c>
      <c r="CL453" s="405" t="str">
        <f t="shared" si="604"/>
        <v>0m0</v>
      </c>
      <c r="CM453" s="392">
        <f t="shared" si="605"/>
        <v>0</v>
      </c>
      <c r="CN453" s="392">
        <f t="shared" si="606"/>
        <v>0</v>
      </c>
      <c r="CO453" s="405">
        <f t="shared" si="607"/>
        <v>0</v>
      </c>
      <c r="CP453" s="406">
        <f t="shared" si="608"/>
        <v>0</v>
      </c>
      <c r="CQ453" s="391" t="str">
        <f t="shared" si="609"/>
        <v>0</v>
      </c>
      <c r="CR453" s="391" t="str">
        <f t="shared" si="610"/>
        <v>0</v>
      </c>
      <c r="CS453" s="405">
        <f t="shared" si="611"/>
        <v>0</v>
      </c>
      <c r="CT453" s="405" t="str">
        <f t="shared" si="612"/>
        <v>0m0</v>
      </c>
      <c r="CU453" s="405">
        <f t="shared" si="613"/>
        <v>0</v>
      </c>
      <c r="CV453" s="405">
        <f t="shared" si="614"/>
        <v>0</v>
      </c>
      <c r="CW453" s="405">
        <f t="shared" si="615"/>
        <v>0</v>
      </c>
      <c r="CX453" s="405">
        <f t="shared" si="616"/>
        <v>0</v>
      </c>
      <c r="CY453" s="405">
        <f t="shared" si="617"/>
        <v>0</v>
      </c>
      <c r="CZ453" s="405" t="str">
        <f t="shared" si="618"/>
        <v/>
      </c>
      <c r="DA453" s="405" t="str">
        <f t="shared" si="619"/>
        <v/>
      </c>
      <c r="DB453" s="405" t="str">
        <f t="shared" si="620"/>
        <v/>
      </c>
      <c r="DC453" s="405" t="str">
        <f t="shared" si="621"/>
        <v/>
      </c>
      <c r="DD453" s="405" t="str">
        <f t="shared" si="622"/>
        <v/>
      </c>
      <c r="DE453" s="405"/>
      <c r="DG453" s="405" t="str">
        <f t="shared" si="623"/>
        <v/>
      </c>
      <c r="DH453" s="405" t="str">
        <f t="shared" si="624"/>
        <v/>
      </c>
      <c r="DI453" s="405">
        <f t="shared" si="625"/>
        <v>0</v>
      </c>
      <c r="DJ453" s="405" t="str">
        <f t="shared" si="626"/>
        <v/>
      </c>
      <c r="DK453" s="405" t="str">
        <f t="shared" si="627"/>
        <v/>
      </c>
      <c r="DL453" s="405" t="str">
        <f t="shared" si="628"/>
        <v/>
      </c>
      <c r="DM453" s="405" t="str">
        <f t="shared" si="629"/>
        <v/>
      </c>
      <c r="DN453" s="405" t="str">
        <f t="shared" si="630"/>
        <v/>
      </c>
      <c r="DO453" s="405" t="str">
        <f t="shared" si="631"/>
        <v/>
      </c>
      <c r="DS453" s="386">
        <f t="shared" si="634"/>
        <v>0</v>
      </c>
      <c r="DT453" s="386">
        <f t="shared" si="632"/>
        <v>0</v>
      </c>
      <c r="DU453" s="404">
        <f t="shared" si="633"/>
        <v>0</v>
      </c>
    </row>
    <row r="454" spans="1:125" s="404" customFormat="1" ht="18" hidden="1" customHeight="1">
      <c r="A454" s="140" t="str">
        <f t="shared" si="557"/>
        <v/>
      </c>
      <c r="B454" s="153"/>
      <c r="C454" s="31" t="str">
        <f>IF(B454="","",VLOOKUP(B454,学連登録!$C$2:$G$3000,2,FALSE))</f>
        <v/>
      </c>
      <c r="D454" s="32" t="str">
        <f>IF(B454="","",VLOOKUP(B454,学連登録!$C$2:$G$3000,3,FALSE))</f>
        <v/>
      </c>
      <c r="E454" s="33" t="str">
        <f>IF(B454="","",VLOOKUP(B454,学連登録!$C$2:$G$3000,4,FALSE))</f>
        <v/>
      </c>
      <c r="F454" s="376" t="str">
        <f>IF(B454="","",VLOOKUP(B454,学連登録!$C$2:$I$3000,7,FALSE))</f>
        <v/>
      </c>
      <c r="G454" s="154"/>
      <c r="H454" s="915"/>
      <c r="I454" s="916"/>
      <c r="J454" s="155"/>
      <c r="K454" s="887"/>
      <c r="L454" s="888"/>
      <c r="M454" s="155"/>
      <c r="N454" s="881"/>
      <c r="O454" s="882"/>
      <c r="P454" s="154"/>
      <c r="Q454" s="887"/>
      <c r="R454" s="888"/>
      <c r="S454" s="154"/>
      <c r="T454" s="887"/>
      <c r="U454" s="888"/>
      <c r="V454" s="101" t="str">
        <f>IF(B454="","",VLOOKUP(B454,学連登録!$C$2:$H$3000,6,FALSE))</f>
        <v/>
      </c>
      <c r="W454" s="370"/>
      <c r="X454" s="152"/>
      <c r="Y454" s="116" t="str">
        <f t="shared" si="635"/>
        <v/>
      </c>
      <c r="Z454" s="97" t="str">
        <f>IF(G454="","",VLOOKUP(G454,種目名!$O$5:$T$104,3,0))</f>
        <v/>
      </c>
      <c r="AA454" s="98" t="str">
        <f>IF(J454="","",VLOOKUP(J454,種目名!$O$5:$T$104,3,0))</f>
        <v/>
      </c>
      <c r="AB454" s="117" t="str">
        <f>IF(M454="","",VLOOKUP(M454,種目名!$O$5:$T$104,3,0))</f>
        <v/>
      </c>
      <c r="AC454" s="117" t="str">
        <f>IF(P454="","",VLOOKUP(AF454,種目名!$O$5:$T$104,3,0))</f>
        <v/>
      </c>
      <c r="AD454" s="118" t="str">
        <f>IF(S454="","",VLOOKUP(AI454,種目名!$O$5:$T$104,3,0))</f>
        <v/>
      </c>
      <c r="AE454" s="115">
        <f t="shared" si="636"/>
        <v>0</v>
      </c>
      <c r="AF454" s="152" t="str">
        <f t="shared" si="637"/>
        <v/>
      </c>
      <c r="AG454" s="152" t="str">
        <f t="shared" si="638"/>
        <v/>
      </c>
      <c r="AH454" s="115">
        <f t="shared" si="639"/>
        <v>0</v>
      </c>
      <c r="AI454" s="152" t="str">
        <f t="shared" si="640"/>
        <v/>
      </c>
      <c r="AJ454" s="152" t="str">
        <f t="shared" si="641"/>
        <v/>
      </c>
      <c r="AK454" s="383"/>
      <c r="AL454" s="166">
        <f t="shared" si="558"/>
        <v>0</v>
      </c>
      <c r="AM454" s="392">
        <f t="shared" si="559"/>
        <v>0</v>
      </c>
      <c r="AN454" s="392">
        <f>COUNTIF($B$12:B454,B454)</f>
        <v>0</v>
      </c>
      <c r="AO454" s="392"/>
      <c r="AP454" s="392" t="str">
        <f t="shared" si="560"/>
        <v/>
      </c>
      <c r="AQ454" s="392" t="str">
        <f t="shared" si="561"/>
        <v/>
      </c>
      <c r="AR454" s="392" t="str">
        <f t="shared" si="562"/>
        <v/>
      </c>
      <c r="AS454" s="392" t="str">
        <f t="shared" si="563"/>
        <v/>
      </c>
      <c r="AT454" s="392">
        <f t="shared" si="564"/>
        <v>0</v>
      </c>
      <c r="AU454" s="392" t="str">
        <f t="shared" si="565"/>
        <v/>
      </c>
      <c r="AV454" s="392" t="str">
        <f t="shared" si="566"/>
        <v/>
      </c>
      <c r="AW454" s="392" t="str">
        <f t="shared" si="567"/>
        <v/>
      </c>
      <c r="AX454" s="392" t="str">
        <f t="shared" si="568"/>
        <v/>
      </c>
      <c r="AY454" s="392" t="str">
        <f t="shared" si="569"/>
        <v/>
      </c>
      <c r="AZ454" s="392" t="str">
        <f t="shared" si="570"/>
        <v/>
      </c>
      <c r="BA454" s="392" t="str">
        <f t="shared" si="571"/>
        <v/>
      </c>
      <c r="BB454" s="392" t="str">
        <f t="shared" si="572"/>
        <v/>
      </c>
      <c r="BC454" s="392" t="str">
        <f t="shared" si="573"/>
        <v/>
      </c>
      <c r="BD454" s="396" t="str">
        <f t="shared" si="574"/>
        <v/>
      </c>
      <c r="BE454" s="386">
        <f t="shared" si="575"/>
        <v>0</v>
      </c>
      <c r="BF454" s="152"/>
      <c r="BG454" s="392">
        <f t="shared" si="576"/>
        <v>0</v>
      </c>
      <c r="BH454" s="392">
        <f t="shared" si="577"/>
        <v>0</v>
      </c>
      <c r="BI454" s="405">
        <f t="shared" si="578"/>
        <v>0</v>
      </c>
      <c r="BJ454" s="406">
        <f t="shared" si="554"/>
        <v>0</v>
      </c>
      <c r="BK454" s="391" t="str">
        <f t="shared" si="555"/>
        <v>0</v>
      </c>
      <c r="BL454" s="391" t="str">
        <f t="shared" si="556"/>
        <v>0</v>
      </c>
      <c r="BM454" s="405">
        <f t="shared" si="579"/>
        <v>0</v>
      </c>
      <c r="BN454" s="405" t="str">
        <f t="shared" si="580"/>
        <v>0m0</v>
      </c>
      <c r="BO454" s="392">
        <f t="shared" si="581"/>
        <v>0</v>
      </c>
      <c r="BP454" s="392">
        <f t="shared" si="582"/>
        <v>0</v>
      </c>
      <c r="BQ454" s="405">
        <f t="shared" si="583"/>
        <v>0</v>
      </c>
      <c r="BR454" s="406">
        <f t="shared" si="584"/>
        <v>0</v>
      </c>
      <c r="BS454" s="391" t="str">
        <f t="shared" si="585"/>
        <v>0</v>
      </c>
      <c r="BT454" s="391" t="str">
        <f t="shared" si="586"/>
        <v>0</v>
      </c>
      <c r="BU454" s="405">
        <f t="shared" si="587"/>
        <v>0</v>
      </c>
      <c r="BV454" s="405" t="str">
        <f t="shared" si="588"/>
        <v>0m0</v>
      </c>
      <c r="BW454" s="392">
        <f t="shared" si="589"/>
        <v>0</v>
      </c>
      <c r="BX454" s="392">
        <f t="shared" si="590"/>
        <v>0</v>
      </c>
      <c r="BY454" s="405">
        <f t="shared" si="591"/>
        <v>0</v>
      </c>
      <c r="BZ454" s="406">
        <f t="shared" si="592"/>
        <v>0</v>
      </c>
      <c r="CA454" s="391" t="str">
        <f t="shared" si="593"/>
        <v>0</v>
      </c>
      <c r="CB454" s="391" t="str">
        <f t="shared" si="594"/>
        <v>0</v>
      </c>
      <c r="CC454" s="405">
        <f t="shared" si="595"/>
        <v>0</v>
      </c>
      <c r="CD454" s="405" t="str">
        <f t="shared" si="596"/>
        <v>0m0</v>
      </c>
      <c r="CE454" s="392">
        <f t="shared" si="597"/>
        <v>0</v>
      </c>
      <c r="CF454" s="392">
        <f t="shared" si="598"/>
        <v>0</v>
      </c>
      <c r="CG454" s="405">
        <f t="shared" si="599"/>
        <v>0</v>
      </c>
      <c r="CH454" s="406">
        <f t="shared" si="600"/>
        <v>0</v>
      </c>
      <c r="CI454" s="391" t="str">
        <f t="shared" si="601"/>
        <v>0</v>
      </c>
      <c r="CJ454" s="391" t="str">
        <f t="shared" si="602"/>
        <v>0</v>
      </c>
      <c r="CK454" s="405">
        <f t="shared" si="603"/>
        <v>0</v>
      </c>
      <c r="CL454" s="405" t="str">
        <f t="shared" si="604"/>
        <v>0m0</v>
      </c>
      <c r="CM454" s="392">
        <f t="shared" si="605"/>
        <v>0</v>
      </c>
      <c r="CN454" s="392">
        <f t="shared" si="606"/>
        <v>0</v>
      </c>
      <c r="CO454" s="405">
        <f t="shared" si="607"/>
        <v>0</v>
      </c>
      <c r="CP454" s="406">
        <f t="shared" si="608"/>
        <v>0</v>
      </c>
      <c r="CQ454" s="391" t="str">
        <f t="shared" si="609"/>
        <v>0</v>
      </c>
      <c r="CR454" s="391" t="str">
        <f t="shared" si="610"/>
        <v>0</v>
      </c>
      <c r="CS454" s="405">
        <f t="shared" si="611"/>
        <v>0</v>
      </c>
      <c r="CT454" s="405" t="str">
        <f t="shared" si="612"/>
        <v>0m0</v>
      </c>
      <c r="CU454" s="405">
        <f t="shared" si="613"/>
        <v>0</v>
      </c>
      <c r="CV454" s="405">
        <f t="shared" si="614"/>
        <v>0</v>
      </c>
      <c r="CW454" s="405">
        <f t="shared" si="615"/>
        <v>0</v>
      </c>
      <c r="CX454" s="405">
        <f t="shared" si="616"/>
        <v>0</v>
      </c>
      <c r="CY454" s="405">
        <f t="shared" si="617"/>
        <v>0</v>
      </c>
      <c r="CZ454" s="405" t="str">
        <f t="shared" si="618"/>
        <v/>
      </c>
      <c r="DA454" s="405" t="str">
        <f t="shared" si="619"/>
        <v/>
      </c>
      <c r="DB454" s="405" t="str">
        <f t="shared" si="620"/>
        <v/>
      </c>
      <c r="DC454" s="405" t="str">
        <f t="shared" si="621"/>
        <v/>
      </c>
      <c r="DD454" s="405" t="str">
        <f t="shared" si="622"/>
        <v/>
      </c>
      <c r="DE454" s="405"/>
      <c r="DG454" s="405" t="str">
        <f t="shared" si="623"/>
        <v/>
      </c>
      <c r="DH454" s="405" t="str">
        <f t="shared" si="624"/>
        <v/>
      </c>
      <c r="DI454" s="405">
        <f t="shared" si="625"/>
        <v>0</v>
      </c>
      <c r="DJ454" s="405" t="str">
        <f t="shared" si="626"/>
        <v/>
      </c>
      <c r="DK454" s="405" t="str">
        <f t="shared" si="627"/>
        <v/>
      </c>
      <c r="DL454" s="405" t="str">
        <f t="shared" si="628"/>
        <v/>
      </c>
      <c r="DM454" s="405" t="str">
        <f t="shared" si="629"/>
        <v/>
      </c>
      <c r="DN454" s="405" t="str">
        <f t="shared" si="630"/>
        <v/>
      </c>
      <c r="DO454" s="405" t="str">
        <f t="shared" si="631"/>
        <v/>
      </c>
      <c r="DS454" s="386">
        <f t="shared" si="634"/>
        <v>0</v>
      </c>
      <c r="DT454" s="386">
        <f t="shared" si="632"/>
        <v>0</v>
      </c>
      <c r="DU454" s="404">
        <f t="shared" si="633"/>
        <v>0</v>
      </c>
    </row>
    <row r="455" spans="1:125" s="404" customFormat="1" ht="18" hidden="1" customHeight="1">
      <c r="A455" s="140" t="str">
        <f t="shared" si="557"/>
        <v/>
      </c>
      <c r="B455" s="153"/>
      <c r="C455" s="31" t="str">
        <f>IF(B455="","",VLOOKUP(B455,学連登録!$C$2:$G$3000,2,FALSE))</f>
        <v/>
      </c>
      <c r="D455" s="32" t="str">
        <f>IF(B455="","",VLOOKUP(B455,学連登録!$C$2:$G$3000,3,FALSE))</f>
        <v/>
      </c>
      <c r="E455" s="33" t="str">
        <f>IF(B455="","",VLOOKUP(B455,学連登録!$C$2:$G$3000,4,FALSE))</f>
        <v/>
      </c>
      <c r="F455" s="376" t="str">
        <f>IF(B455="","",VLOOKUP(B455,学連登録!$C$2:$I$3000,7,FALSE))</f>
        <v/>
      </c>
      <c r="G455" s="154"/>
      <c r="H455" s="915"/>
      <c r="I455" s="916"/>
      <c r="J455" s="155"/>
      <c r="K455" s="887"/>
      <c r="L455" s="888"/>
      <c r="M455" s="155"/>
      <c r="N455" s="881"/>
      <c r="O455" s="882"/>
      <c r="P455" s="154"/>
      <c r="Q455" s="887"/>
      <c r="R455" s="888"/>
      <c r="S455" s="154"/>
      <c r="T455" s="887"/>
      <c r="U455" s="888"/>
      <c r="V455" s="101" t="str">
        <f>IF(B455="","",VLOOKUP(B455,学連登録!$C$2:$H$3000,6,FALSE))</f>
        <v/>
      </c>
      <c r="W455" s="370"/>
      <c r="X455" s="152"/>
      <c r="Y455" s="116" t="str">
        <f t="shared" si="635"/>
        <v/>
      </c>
      <c r="Z455" s="97" t="str">
        <f>IF(G455="","",VLOOKUP(G455,種目名!$O$5:$T$104,3,0))</f>
        <v/>
      </c>
      <c r="AA455" s="98" t="str">
        <f>IF(J455="","",VLOOKUP(J455,種目名!$O$5:$T$104,3,0))</f>
        <v/>
      </c>
      <c r="AB455" s="117" t="str">
        <f>IF(M455="","",VLOOKUP(M455,種目名!$O$5:$T$104,3,0))</f>
        <v/>
      </c>
      <c r="AC455" s="117" t="str">
        <f>IF(P455="","",VLOOKUP(AF455,種目名!$O$5:$T$104,3,0))</f>
        <v/>
      </c>
      <c r="AD455" s="118" t="str">
        <f>IF(S455="","",VLOOKUP(AI455,種目名!$O$5:$T$104,3,0))</f>
        <v/>
      </c>
      <c r="AE455" s="115">
        <f t="shared" si="636"/>
        <v>0</v>
      </c>
      <c r="AF455" s="152" t="str">
        <f t="shared" si="637"/>
        <v/>
      </c>
      <c r="AG455" s="152" t="str">
        <f t="shared" si="638"/>
        <v/>
      </c>
      <c r="AH455" s="115">
        <f t="shared" si="639"/>
        <v>0</v>
      </c>
      <c r="AI455" s="152" t="str">
        <f t="shared" si="640"/>
        <v/>
      </c>
      <c r="AJ455" s="152" t="str">
        <f t="shared" si="641"/>
        <v/>
      </c>
      <c r="AK455" s="383"/>
      <c r="AL455" s="166">
        <f t="shared" si="558"/>
        <v>0</v>
      </c>
      <c r="AM455" s="392">
        <f t="shared" si="559"/>
        <v>0</v>
      </c>
      <c r="AN455" s="392">
        <f>COUNTIF($B$12:B455,B455)</f>
        <v>0</v>
      </c>
      <c r="AO455" s="392"/>
      <c r="AP455" s="392" t="str">
        <f t="shared" si="560"/>
        <v/>
      </c>
      <c r="AQ455" s="392" t="str">
        <f t="shared" si="561"/>
        <v/>
      </c>
      <c r="AR455" s="392" t="str">
        <f t="shared" si="562"/>
        <v/>
      </c>
      <c r="AS455" s="392" t="str">
        <f t="shared" si="563"/>
        <v/>
      </c>
      <c r="AT455" s="392">
        <f t="shared" si="564"/>
        <v>0</v>
      </c>
      <c r="AU455" s="392" t="str">
        <f t="shared" si="565"/>
        <v/>
      </c>
      <c r="AV455" s="392" t="str">
        <f t="shared" si="566"/>
        <v/>
      </c>
      <c r="AW455" s="392" t="str">
        <f t="shared" si="567"/>
        <v/>
      </c>
      <c r="AX455" s="392" t="str">
        <f t="shared" si="568"/>
        <v/>
      </c>
      <c r="AY455" s="392" t="str">
        <f t="shared" si="569"/>
        <v/>
      </c>
      <c r="AZ455" s="392" t="str">
        <f t="shared" si="570"/>
        <v/>
      </c>
      <c r="BA455" s="392" t="str">
        <f t="shared" si="571"/>
        <v/>
      </c>
      <c r="BB455" s="392" t="str">
        <f t="shared" si="572"/>
        <v/>
      </c>
      <c r="BC455" s="392" t="str">
        <f t="shared" si="573"/>
        <v/>
      </c>
      <c r="BD455" s="396" t="str">
        <f t="shared" si="574"/>
        <v/>
      </c>
      <c r="BE455" s="386">
        <f t="shared" si="575"/>
        <v>0</v>
      </c>
      <c r="BF455" s="152"/>
      <c r="BG455" s="392">
        <f t="shared" si="576"/>
        <v>0</v>
      </c>
      <c r="BH455" s="392">
        <f t="shared" si="577"/>
        <v>0</v>
      </c>
      <c r="BI455" s="405">
        <f t="shared" si="578"/>
        <v>0</v>
      </c>
      <c r="BJ455" s="406">
        <f t="shared" si="554"/>
        <v>0</v>
      </c>
      <c r="BK455" s="391" t="str">
        <f t="shared" si="555"/>
        <v>0</v>
      </c>
      <c r="BL455" s="391" t="str">
        <f t="shared" si="556"/>
        <v>0</v>
      </c>
      <c r="BM455" s="405">
        <f t="shared" si="579"/>
        <v>0</v>
      </c>
      <c r="BN455" s="405" t="str">
        <f t="shared" si="580"/>
        <v>0m0</v>
      </c>
      <c r="BO455" s="392">
        <f t="shared" si="581"/>
        <v>0</v>
      </c>
      <c r="BP455" s="392">
        <f t="shared" si="582"/>
        <v>0</v>
      </c>
      <c r="BQ455" s="405">
        <f t="shared" si="583"/>
        <v>0</v>
      </c>
      <c r="BR455" s="406">
        <f t="shared" si="584"/>
        <v>0</v>
      </c>
      <c r="BS455" s="391" t="str">
        <f t="shared" si="585"/>
        <v>0</v>
      </c>
      <c r="BT455" s="391" t="str">
        <f t="shared" si="586"/>
        <v>0</v>
      </c>
      <c r="BU455" s="405">
        <f t="shared" si="587"/>
        <v>0</v>
      </c>
      <c r="BV455" s="405" t="str">
        <f t="shared" si="588"/>
        <v>0m0</v>
      </c>
      <c r="BW455" s="392">
        <f t="shared" si="589"/>
        <v>0</v>
      </c>
      <c r="BX455" s="392">
        <f t="shared" si="590"/>
        <v>0</v>
      </c>
      <c r="BY455" s="405">
        <f t="shared" si="591"/>
        <v>0</v>
      </c>
      <c r="BZ455" s="406">
        <f t="shared" si="592"/>
        <v>0</v>
      </c>
      <c r="CA455" s="391" t="str">
        <f t="shared" si="593"/>
        <v>0</v>
      </c>
      <c r="CB455" s="391" t="str">
        <f t="shared" si="594"/>
        <v>0</v>
      </c>
      <c r="CC455" s="405">
        <f t="shared" si="595"/>
        <v>0</v>
      </c>
      <c r="CD455" s="405" t="str">
        <f t="shared" si="596"/>
        <v>0m0</v>
      </c>
      <c r="CE455" s="392">
        <f t="shared" si="597"/>
        <v>0</v>
      </c>
      <c r="CF455" s="392">
        <f t="shared" si="598"/>
        <v>0</v>
      </c>
      <c r="CG455" s="405">
        <f t="shared" si="599"/>
        <v>0</v>
      </c>
      <c r="CH455" s="406">
        <f t="shared" si="600"/>
        <v>0</v>
      </c>
      <c r="CI455" s="391" t="str">
        <f t="shared" si="601"/>
        <v>0</v>
      </c>
      <c r="CJ455" s="391" t="str">
        <f t="shared" si="602"/>
        <v>0</v>
      </c>
      <c r="CK455" s="405">
        <f t="shared" si="603"/>
        <v>0</v>
      </c>
      <c r="CL455" s="405" t="str">
        <f t="shared" si="604"/>
        <v>0m0</v>
      </c>
      <c r="CM455" s="392">
        <f t="shared" si="605"/>
        <v>0</v>
      </c>
      <c r="CN455" s="392">
        <f t="shared" si="606"/>
        <v>0</v>
      </c>
      <c r="CO455" s="405">
        <f t="shared" si="607"/>
        <v>0</v>
      </c>
      <c r="CP455" s="406">
        <f t="shared" si="608"/>
        <v>0</v>
      </c>
      <c r="CQ455" s="391" t="str">
        <f t="shared" si="609"/>
        <v>0</v>
      </c>
      <c r="CR455" s="391" t="str">
        <f t="shared" si="610"/>
        <v>0</v>
      </c>
      <c r="CS455" s="405">
        <f t="shared" si="611"/>
        <v>0</v>
      </c>
      <c r="CT455" s="405" t="str">
        <f t="shared" si="612"/>
        <v>0m0</v>
      </c>
      <c r="CU455" s="405">
        <f t="shared" si="613"/>
        <v>0</v>
      </c>
      <c r="CV455" s="405">
        <f t="shared" si="614"/>
        <v>0</v>
      </c>
      <c r="CW455" s="405">
        <f t="shared" si="615"/>
        <v>0</v>
      </c>
      <c r="CX455" s="405">
        <f t="shared" si="616"/>
        <v>0</v>
      </c>
      <c r="CY455" s="405">
        <f t="shared" si="617"/>
        <v>0</v>
      </c>
      <c r="CZ455" s="405" t="str">
        <f t="shared" si="618"/>
        <v/>
      </c>
      <c r="DA455" s="405" t="str">
        <f t="shared" si="619"/>
        <v/>
      </c>
      <c r="DB455" s="405" t="str">
        <f t="shared" si="620"/>
        <v/>
      </c>
      <c r="DC455" s="405" t="str">
        <f t="shared" si="621"/>
        <v/>
      </c>
      <c r="DD455" s="405" t="str">
        <f t="shared" si="622"/>
        <v/>
      </c>
      <c r="DE455" s="405"/>
      <c r="DG455" s="405" t="str">
        <f t="shared" si="623"/>
        <v/>
      </c>
      <c r="DH455" s="405" t="str">
        <f t="shared" si="624"/>
        <v/>
      </c>
      <c r="DI455" s="405">
        <f t="shared" si="625"/>
        <v>0</v>
      </c>
      <c r="DJ455" s="405" t="str">
        <f t="shared" si="626"/>
        <v/>
      </c>
      <c r="DK455" s="405" t="str">
        <f t="shared" si="627"/>
        <v/>
      </c>
      <c r="DL455" s="405" t="str">
        <f t="shared" si="628"/>
        <v/>
      </c>
      <c r="DM455" s="405" t="str">
        <f t="shared" si="629"/>
        <v/>
      </c>
      <c r="DN455" s="405" t="str">
        <f t="shared" si="630"/>
        <v/>
      </c>
      <c r="DO455" s="405" t="str">
        <f t="shared" si="631"/>
        <v/>
      </c>
      <c r="DS455" s="386">
        <f t="shared" si="634"/>
        <v>0</v>
      </c>
      <c r="DT455" s="386">
        <f t="shared" si="632"/>
        <v>0</v>
      </c>
      <c r="DU455" s="404">
        <f t="shared" si="633"/>
        <v>0</v>
      </c>
    </row>
    <row r="456" spans="1:125" s="404" customFormat="1" ht="18" hidden="1" customHeight="1">
      <c r="A456" s="140" t="str">
        <f t="shared" si="557"/>
        <v/>
      </c>
      <c r="B456" s="153"/>
      <c r="C456" s="31" t="str">
        <f>IF(B456="","",VLOOKUP(B456,学連登録!$C$2:$G$3000,2,FALSE))</f>
        <v/>
      </c>
      <c r="D456" s="32" t="str">
        <f>IF(B456="","",VLOOKUP(B456,学連登録!$C$2:$G$3000,3,FALSE))</f>
        <v/>
      </c>
      <c r="E456" s="33" t="str">
        <f>IF(B456="","",VLOOKUP(B456,学連登録!$C$2:$G$3000,4,FALSE))</f>
        <v/>
      </c>
      <c r="F456" s="376" t="str">
        <f>IF(B456="","",VLOOKUP(B456,学連登録!$C$2:$I$3000,7,FALSE))</f>
        <v/>
      </c>
      <c r="G456" s="154"/>
      <c r="H456" s="915"/>
      <c r="I456" s="916"/>
      <c r="J456" s="155"/>
      <c r="K456" s="887"/>
      <c r="L456" s="888"/>
      <c r="M456" s="155"/>
      <c r="N456" s="881"/>
      <c r="O456" s="882"/>
      <c r="P456" s="154"/>
      <c r="Q456" s="887"/>
      <c r="R456" s="888"/>
      <c r="S456" s="154"/>
      <c r="T456" s="887"/>
      <c r="U456" s="888"/>
      <c r="V456" s="101" t="str">
        <f>IF(B456="","",VLOOKUP(B456,学連登録!$C$2:$H$3000,6,FALSE))</f>
        <v/>
      </c>
      <c r="W456" s="370"/>
      <c r="X456" s="152"/>
      <c r="Y456" s="116" t="str">
        <f t="shared" si="635"/>
        <v/>
      </c>
      <c r="Z456" s="97" t="str">
        <f>IF(G456="","",VLOOKUP(G456,種目名!$O$5:$T$104,3,0))</f>
        <v/>
      </c>
      <c r="AA456" s="98" t="str">
        <f>IF(J456="","",VLOOKUP(J456,種目名!$O$5:$T$104,3,0))</f>
        <v/>
      </c>
      <c r="AB456" s="117" t="str">
        <f>IF(M456="","",VLOOKUP(M456,種目名!$O$5:$T$104,3,0))</f>
        <v/>
      </c>
      <c r="AC456" s="117" t="str">
        <f>IF(P456="","",VLOOKUP(AF456,種目名!$O$5:$T$104,3,0))</f>
        <v/>
      </c>
      <c r="AD456" s="118" t="str">
        <f>IF(S456="","",VLOOKUP(AI456,種目名!$O$5:$T$104,3,0))</f>
        <v/>
      </c>
      <c r="AE456" s="115">
        <f t="shared" si="636"/>
        <v>0</v>
      </c>
      <c r="AF456" s="152" t="str">
        <f t="shared" si="637"/>
        <v/>
      </c>
      <c r="AG456" s="152" t="str">
        <f t="shared" si="638"/>
        <v/>
      </c>
      <c r="AH456" s="115">
        <f t="shared" si="639"/>
        <v>0</v>
      </c>
      <c r="AI456" s="152" t="str">
        <f t="shared" si="640"/>
        <v/>
      </c>
      <c r="AJ456" s="152" t="str">
        <f t="shared" si="641"/>
        <v/>
      </c>
      <c r="AK456" s="383"/>
      <c r="AL456" s="166">
        <f t="shared" si="558"/>
        <v>0</v>
      </c>
      <c r="AM456" s="392">
        <f t="shared" si="559"/>
        <v>0</v>
      </c>
      <c r="AN456" s="392">
        <f>COUNTIF($B$12:B456,B456)</f>
        <v>0</v>
      </c>
      <c r="AO456" s="392"/>
      <c r="AP456" s="392" t="str">
        <f t="shared" si="560"/>
        <v/>
      </c>
      <c r="AQ456" s="392" t="str">
        <f t="shared" si="561"/>
        <v/>
      </c>
      <c r="AR456" s="392" t="str">
        <f t="shared" si="562"/>
        <v/>
      </c>
      <c r="AS456" s="392" t="str">
        <f t="shared" si="563"/>
        <v/>
      </c>
      <c r="AT456" s="392">
        <f t="shared" si="564"/>
        <v>0</v>
      </c>
      <c r="AU456" s="392" t="str">
        <f t="shared" si="565"/>
        <v/>
      </c>
      <c r="AV456" s="392" t="str">
        <f t="shared" si="566"/>
        <v/>
      </c>
      <c r="AW456" s="392" t="str">
        <f t="shared" si="567"/>
        <v/>
      </c>
      <c r="AX456" s="392" t="str">
        <f t="shared" si="568"/>
        <v/>
      </c>
      <c r="AY456" s="392" t="str">
        <f t="shared" si="569"/>
        <v/>
      </c>
      <c r="AZ456" s="392" t="str">
        <f t="shared" si="570"/>
        <v/>
      </c>
      <c r="BA456" s="392" t="str">
        <f t="shared" si="571"/>
        <v/>
      </c>
      <c r="BB456" s="392" t="str">
        <f t="shared" si="572"/>
        <v/>
      </c>
      <c r="BC456" s="392" t="str">
        <f t="shared" si="573"/>
        <v/>
      </c>
      <c r="BD456" s="396" t="str">
        <f t="shared" si="574"/>
        <v/>
      </c>
      <c r="BE456" s="386">
        <f t="shared" si="575"/>
        <v>0</v>
      </c>
      <c r="BF456" s="152"/>
      <c r="BG456" s="392">
        <f t="shared" si="576"/>
        <v>0</v>
      </c>
      <c r="BH456" s="392">
        <f t="shared" si="577"/>
        <v>0</v>
      </c>
      <c r="BI456" s="405">
        <f t="shared" si="578"/>
        <v>0</v>
      </c>
      <c r="BJ456" s="406">
        <f t="shared" si="554"/>
        <v>0</v>
      </c>
      <c r="BK456" s="391" t="str">
        <f t="shared" si="555"/>
        <v>0</v>
      </c>
      <c r="BL456" s="391" t="str">
        <f t="shared" si="556"/>
        <v>0</v>
      </c>
      <c r="BM456" s="405">
        <f t="shared" si="579"/>
        <v>0</v>
      </c>
      <c r="BN456" s="405" t="str">
        <f t="shared" si="580"/>
        <v>0m0</v>
      </c>
      <c r="BO456" s="392">
        <f t="shared" si="581"/>
        <v>0</v>
      </c>
      <c r="BP456" s="392">
        <f t="shared" si="582"/>
        <v>0</v>
      </c>
      <c r="BQ456" s="405">
        <f t="shared" si="583"/>
        <v>0</v>
      </c>
      <c r="BR456" s="406">
        <f t="shared" si="584"/>
        <v>0</v>
      </c>
      <c r="BS456" s="391" t="str">
        <f t="shared" si="585"/>
        <v>0</v>
      </c>
      <c r="BT456" s="391" t="str">
        <f t="shared" si="586"/>
        <v>0</v>
      </c>
      <c r="BU456" s="405">
        <f t="shared" si="587"/>
        <v>0</v>
      </c>
      <c r="BV456" s="405" t="str">
        <f t="shared" si="588"/>
        <v>0m0</v>
      </c>
      <c r="BW456" s="392">
        <f t="shared" si="589"/>
        <v>0</v>
      </c>
      <c r="BX456" s="392">
        <f t="shared" si="590"/>
        <v>0</v>
      </c>
      <c r="BY456" s="405">
        <f t="shared" si="591"/>
        <v>0</v>
      </c>
      <c r="BZ456" s="406">
        <f t="shared" si="592"/>
        <v>0</v>
      </c>
      <c r="CA456" s="391" t="str">
        <f t="shared" si="593"/>
        <v>0</v>
      </c>
      <c r="CB456" s="391" t="str">
        <f t="shared" si="594"/>
        <v>0</v>
      </c>
      <c r="CC456" s="405">
        <f t="shared" si="595"/>
        <v>0</v>
      </c>
      <c r="CD456" s="405" t="str">
        <f t="shared" si="596"/>
        <v>0m0</v>
      </c>
      <c r="CE456" s="392">
        <f t="shared" si="597"/>
        <v>0</v>
      </c>
      <c r="CF456" s="392">
        <f t="shared" si="598"/>
        <v>0</v>
      </c>
      <c r="CG456" s="405">
        <f t="shared" si="599"/>
        <v>0</v>
      </c>
      <c r="CH456" s="406">
        <f t="shared" si="600"/>
        <v>0</v>
      </c>
      <c r="CI456" s="391" t="str">
        <f t="shared" si="601"/>
        <v>0</v>
      </c>
      <c r="CJ456" s="391" t="str">
        <f t="shared" si="602"/>
        <v>0</v>
      </c>
      <c r="CK456" s="405">
        <f t="shared" si="603"/>
        <v>0</v>
      </c>
      <c r="CL456" s="405" t="str">
        <f t="shared" si="604"/>
        <v>0m0</v>
      </c>
      <c r="CM456" s="392">
        <f t="shared" si="605"/>
        <v>0</v>
      </c>
      <c r="CN456" s="392">
        <f t="shared" si="606"/>
        <v>0</v>
      </c>
      <c r="CO456" s="405">
        <f t="shared" si="607"/>
        <v>0</v>
      </c>
      <c r="CP456" s="406">
        <f t="shared" si="608"/>
        <v>0</v>
      </c>
      <c r="CQ456" s="391" t="str">
        <f t="shared" si="609"/>
        <v>0</v>
      </c>
      <c r="CR456" s="391" t="str">
        <f t="shared" si="610"/>
        <v>0</v>
      </c>
      <c r="CS456" s="405">
        <f t="shared" si="611"/>
        <v>0</v>
      </c>
      <c r="CT456" s="405" t="str">
        <f t="shared" si="612"/>
        <v>0m0</v>
      </c>
      <c r="CU456" s="405">
        <f t="shared" si="613"/>
        <v>0</v>
      </c>
      <c r="CV456" s="405">
        <f t="shared" si="614"/>
        <v>0</v>
      </c>
      <c r="CW456" s="405">
        <f t="shared" si="615"/>
        <v>0</v>
      </c>
      <c r="CX456" s="405">
        <f t="shared" si="616"/>
        <v>0</v>
      </c>
      <c r="CY456" s="405">
        <f t="shared" si="617"/>
        <v>0</v>
      </c>
      <c r="CZ456" s="405" t="str">
        <f t="shared" si="618"/>
        <v/>
      </c>
      <c r="DA456" s="405" t="str">
        <f t="shared" si="619"/>
        <v/>
      </c>
      <c r="DB456" s="405" t="str">
        <f t="shared" si="620"/>
        <v/>
      </c>
      <c r="DC456" s="405" t="str">
        <f t="shared" si="621"/>
        <v/>
      </c>
      <c r="DD456" s="405" t="str">
        <f t="shared" si="622"/>
        <v/>
      </c>
      <c r="DE456" s="405"/>
      <c r="DG456" s="405" t="str">
        <f t="shared" si="623"/>
        <v/>
      </c>
      <c r="DH456" s="405" t="str">
        <f t="shared" si="624"/>
        <v/>
      </c>
      <c r="DI456" s="405">
        <f t="shared" si="625"/>
        <v>0</v>
      </c>
      <c r="DJ456" s="405" t="str">
        <f t="shared" si="626"/>
        <v/>
      </c>
      <c r="DK456" s="405" t="str">
        <f t="shared" si="627"/>
        <v/>
      </c>
      <c r="DL456" s="405" t="str">
        <f t="shared" si="628"/>
        <v/>
      </c>
      <c r="DM456" s="405" t="str">
        <f t="shared" si="629"/>
        <v/>
      </c>
      <c r="DN456" s="405" t="str">
        <f t="shared" si="630"/>
        <v/>
      </c>
      <c r="DO456" s="405" t="str">
        <f t="shared" si="631"/>
        <v/>
      </c>
      <c r="DS456" s="386">
        <f t="shared" si="634"/>
        <v>0</v>
      </c>
      <c r="DT456" s="386">
        <f t="shared" si="632"/>
        <v>0</v>
      </c>
      <c r="DU456" s="404">
        <f t="shared" si="633"/>
        <v>0</v>
      </c>
    </row>
    <row r="457" spans="1:125" s="404" customFormat="1" ht="18" hidden="1" customHeight="1">
      <c r="A457" s="140" t="str">
        <f t="shared" si="557"/>
        <v/>
      </c>
      <c r="B457" s="153"/>
      <c r="C457" s="31" t="str">
        <f>IF(B457="","",VLOOKUP(B457,学連登録!$C$2:$G$3000,2,FALSE))</f>
        <v/>
      </c>
      <c r="D457" s="32" t="str">
        <f>IF(B457="","",VLOOKUP(B457,学連登録!$C$2:$G$3000,3,FALSE))</f>
        <v/>
      </c>
      <c r="E457" s="33" t="str">
        <f>IF(B457="","",VLOOKUP(B457,学連登録!$C$2:$G$3000,4,FALSE))</f>
        <v/>
      </c>
      <c r="F457" s="376" t="str">
        <f>IF(B457="","",VLOOKUP(B457,学連登録!$C$2:$I$3000,7,FALSE))</f>
        <v/>
      </c>
      <c r="G457" s="154"/>
      <c r="H457" s="915"/>
      <c r="I457" s="916"/>
      <c r="J457" s="155"/>
      <c r="K457" s="887"/>
      <c r="L457" s="888"/>
      <c r="M457" s="155"/>
      <c r="N457" s="881"/>
      <c r="O457" s="882"/>
      <c r="P457" s="154"/>
      <c r="Q457" s="887"/>
      <c r="R457" s="888"/>
      <c r="S457" s="154"/>
      <c r="T457" s="887"/>
      <c r="U457" s="888"/>
      <c r="V457" s="101" t="str">
        <f>IF(B457="","",VLOOKUP(B457,学連登録!$C$2:$H$3000,6,FALSE))</f>
        <v/>
      </c>
      <c r="W457" s="370"/>
      <c r="X457" s="152"/>
      <c r="Y457" s="116" t="str">
        <f t="shared" si="635"/>
        <v/>
      </c>
      <c r="Z457" s="97" t="str">
        <f>IF(G457="","",VLOOKUP(G457,種目名!$O$5:$T$104,3,0))</f>
        <v/>
      </c>
      <c r="AA457" s="98" t="str">
        <f>IF(J457="","",VLOOKUP(J457,種目名!$O$5:$T$104,3,0))</f>
        <v/>
      </c>
      <c r="AB457" s="117" t="str">
        <f>IF(M457="","",VLOOKUP(M457,種目名!$O$5:$T$104,3,0))</f>
        <v/>
      </c>
      <c r="AC457" s="117" t="str">
        <f>IF(P457="","",VLOOKUP(AF457,種目名!$O$5:$T$104,3,0))</f>
        <v/>
      </c>
      <c r="AD457" s="118" t="str">
        <f>IF(S457="","",VLOOKUP(AI457,種目名!$O$5:$T$104,3,0))</f>
        <v/>
      </c>
      <c r="AE457" s="115">
        <f t="shared" si="636"/>
        <v>0</v>
      </c>
      <c r="AF457" s="152" t="str">
        <f t="shared" si="637"/>
        <v/>
      </c>
      <c r="AG457" s="152" t="str">
        <f t="shared" si="638"/>
        <v/>
      </c>
      <c r="AH457" s="115">
        <f t="shared" si="639"/>
        <v>0</v>
      </c>
      <c r="AI457" s="152" t="str">
        <f t="shared" si="640"/>
        <v/>
      </c>
      <c r="AJ457" s="152" t="str">
        <f t="shared" si="641"/>
        <v/>
      </c>
      <c r="AK457" s="383"/>
      <c r="AL457" s="166">
        <f t="shared" si="558"/>
        <v>0</v>
      </c>
      <c r="AM457" s="392">
        <f t="shared" si="559"/>
        <v>0</v>
      </c>
      <c r="AN457" s="392">
        <f>COUNTIF($B$12:B457,B457)</f>
        <v>0</v>
      </c>
      <c r="AO457" s="392"/>
      <c r="AP457" s="392" t="str">
        <f t="shared" si="560"/>
        <v/>
      </c>
      <c r="AQ457" s="392" t="str">
        <f t="shared" si="561"/>
        <v/>
      </c>
      <c r="AR457" s="392" t="str">
        <f t="shared" si="562"/>
        <v/>
      </c>
      <c r="AS457" s="392" t="str">
        <f t="shared" si="563"/>
        <v/>
      </c>
      <c r="AT457" s="392">
        <f t="shared" si="564"/>
        <v>0</v>
      </c>
      <c r="AU457" s="392" t="str">
        <f t="shared" si="565"/>
        <v/>
      </c>
      <c r="AV457" s="392" t="str">
        <f t="shared" si="566"/>
        <v/>
      </c>
      <c r="AW457" s="392" t="str">
        <f t="shared" si="567"/>
        <v/>
      </c>
      <c r="AX457" s="392" t="str">
        <f t="shared" si="568"/>
        <v/>
      </c>
      <c r="AY457" s="392" t="str">
        <f t="shared" si="569"/>
        <v/>
      </c>
      <c r="AZ457" s="392" t="str">
        <f t="shared" si="570"/>
        <v/>
      </c>
      <c r="BA457" s="392" t="str">
        <f t="shared" si="571"/>
        <v/>
      </c>
      <c r="BB457" s="392" t="str">
        <f t="shared" si="572"/>
        <v/>
      </c>
      <c r="BC457" s="392" t="str">
        <f t="shared" si="573"/>
        <v/>
      </c>
      <c r="BD457" s="396" t="str">
        <f t="shared" si="574"/>
        <v/>
      </c>
      <c r="BE457" s="386">
        <f t="shared" si="575"/>
        <v>0</v>
      </c>
      <c r="BF457" s="152"/>
      <c r="BG457" s="392">
        <f t="shared" si="576"/>
        <v>0</v>
      </c>
      <c r="BH457" s="392">
        <f t="shared" si="577"/>
        <v>0</v>
      </c>
      <c r="BI457" s="405">
        <f t="shared" si="578"/>
        <v>0</v>
      </c>
      <c r="BJ457" s="406">
        <f t="shared" si="554"/>
        <v>0</v>
      </c>
      <c r="BK457" s="391" t="str">
        <f t="shared" si="555"/>
        <v>0</v>
      </c>
      <c r="BL457" s="391" t="str">
        <f t="shared" si="556"/>
        <v>0</v>
      </c>
      <c r="BM457" s="405">
        <f t="shared" si="579"/>
        <v>0</v>
      </c>
      <c r="BN457" s="405" t="str">
        <f t="shared" si="580"/>
        <v>0m0</v>
      </c>
      <c r="BO457" s="392">
        <f t="shared" si="581"/>
        <v>0</v>
      </c>
      <c r="BP457" s="392">
        <f t="shared" si="582"/>
        <v>0</v>
      </c>
      <c r="BQ457" s="405">
        <f t="shared" si="583"/>
        <v>0</v>
      </c>
      <c r="BR457" s="406">
        <f t="shared" si="584"/>
        <v>0</v>
      </c>
      <c r="BS457" s="391" t="str">
        <f t="shared" si="585"/>
        <v>0</v>
      </c>
      <c r="BT457" s="391" t="str">
        <f t="shared" si="586"/>
        <v>0</v>
      </c>
      <c r="BU457" s="405">
        <f t="shared" si="587"/>
        <v>0</v>
      </c>
      <c r="BV457" s="405" t="str">
        <f t="shared" si="588"/>
        <v>0m0</v>
      </c>
      <c r="BW457" s="392">
        <f t="shared" si="589"/>
        <v>0</v>
      </c>
      <c r="BX457" s="392">
        <f t="shared" si="590"/>
        <v>0</v>
      </c>
      <c r="BY457" s="405">
        <f t="shared" si="591"/>
        <v>0</v>
      </c>
      <c r="BZ457" s="406">
        <f t="shared" si="592"/>
        <v>0</v>
      </c>
      <c r="CA457" s="391" t="str">
        <f t="shared" si="593"/>
        <v>0</v>
      </c>
      <c r="CB457" s="391" t="str">
        <f t="shared" si="594"/>
        <v>0</v>
      </c>
      <c r="CC457" s="405">
        <f t="shared" si="595"/>
        <v>0</v>
      </c>
      <c r="CD457" s="405" t="str">
        <f t="shared" si="596"/>
        <v>0m0</v>
      </c>
      <c r="CE457" s="392">
        <f t="shared" si="597"/>
        <v>0</v>
      </c>
      <c r="CF457" s="392">
        <f t="shared" si="598"/>
        <v>0</v>
      </c>
      <c r="CG457" s="405">
        <f t="shared" si="599"/>
        <v>0</v>
      </c>
      <c r="CH457" s="406">
        <f t="shared" si="600"/>
        <v>0</v>
      </c>
      <c r="CI457" s="391" t="str">
        <f t="shared" si="601"/>
        <v>0</v>
      </c>
      <c r="CJ457" s="391" t="str">
        <f t="shared" si="602"/>
        <v>0</v>
      </c>
      <c r="CK457" s="405">
        <f t="shared" si="603"/>
        <v>0</v>
      </c>
      <c r="CL457" s="405" t="str">
        <f t="shared" si="604"/>
        <v>0m0</v>
      </c>
      <c r="CM457" s="392">
        <f t="shared" si="605"/>
        <v>0</v>
      </c>
      <c r="CN457" s="392">
        <f t="shared" si="606"/>
        <v>0</v>
      </c>
      <c r="CO457" s="405">
        <f t="shared" si="607"/>
        <v>0</v>
      </c>
      <c r="CP457" s="406">
        <f t="shared" si="608"/>
        <v>0</v>
      </c>
      <c r="CQ457" s="391" t="str">
        <f t="shared" si="609"/>
        <v>0</v>
      </c>
      <c r="CR457" s="391" t="str">
        <f t="shared" si="610"/>
        <v>0</v>
      </c>
      <c r="CS457" s="405">
        <f t="shared" si="611"/>
        <v>0</v>
      </c>
      <c r="CT457" s="405" t="str">
        <f t="shared" si="612"/>
        <v>0m0</v>
      </c>
      <c r="CU457" s="405">
        <f t="shared" si="613"/>
        <v>0</v>
      </c>
      <c r="CV457" s="405">
        <f t="shared" si="614"/>
        <v>0</v>
      </c>
      <c r="CW457" s="405">
        <f t="shared" si="615"/>
        <v>0</v>
      </c>
      <c r="CX457" s="405">
        <f t="shared" si="616"/>
        <v>0</v>
      </c>
      <c r="CY457" s="405">
        <f t="shared" si="617"/>
        <v>0</v>
      </c>
      <c r="CZ457" s="405" t="str">
        <f t="shared" si="618"/>
        <v/>
      </c>
      <c r="DA457" s="405" t="str">
        <f t="shared" si="619"/>
        <v/>
      </c>
      <c r="DB457" s="405" t="str">
        <f t="shared" si="620"/>
        <v/>
      </c>
      <c r="DC457" s="405" t="str">
        <f t="shared" si="621"/>
        <v/>
      </c>
      <c r="DD457" s="405" t="str">
        <f t="shared" si="622"/>
        <v/>
      </c>
      <c r="DE457" s="405"/>
      <c r="DG457" s="405" t="str">
        <f t="shared" si="623"/>
        <v/>
      </c>
      <c r="DH457" s="405" t="str">
        <f t="shared" si="624"/>
        <v/>
      </c>
      <c r="DI457" s="405">
        <f t="shared" si="625"/>
        <v>0</v>
      </c>
      <c r="DJ457" s="405" t="str">
        <f t="shared" si="626"/>
        <v/>
      </c>
      <c r="DK457" s="405" t="str">
        <f t="shared" si="627"/>
        <v/>
      </c>
      <c r="DL457" s="405" t="str">
        <f t="shared" si="628"/>
        <v/>
      </c>
      <c r="DM457" s="405" t="str">
        <f t="shared" si="629"/>
        <v/>
      </c>
      <c r="DN457" s="405" t="str">
        <f t="shared" si="630"/>
        <v/>
      </c>
      <c r="DO457" s="405" t="str">
        <f t="shared" si="631"/>
        <v/>
      </c>
      <c r="DS457" s="386">
        <f t="shared" si="634"/>
        <v>0</v>
      </c>
      <c r="DT457" s="386">
        <f t="shared" si="632"/>
        <v>0</v>
      </c>
      <c r="DU457" s="404">
        <f t="shared" si="633"/>
        <v>0</v>
      </c>
    </row>
    <row r="458" spans="1:125" s="404" customFormat="1" ht="18" hidden="1" customHeight="1">
      <c r="A458" s="140" t="str">
        <f t="shared" si="557"/>
        <v/>
      </c>
      <c r="B458" s="153"/>
      <c r="C458" s="31" t="str">
        <f>IF(B458="","",VLOOKUP(B458,学連登録!$C$2:$G$3000,2,FALSE))</f>
        <v/>
      </c>
      <c r="D458" s="32" t="str">
        <f>IF(B458="","",VLOOKUP(B458,学連登録!$C$2:$G$3000,3,FALSE))</f>
        <v/>
      </c>
      <c r="E458" s="33" t="str">
        <f>IF(B458="","",VLOOKUP(B458,学連登録!$C$2:$G$3000,4,FALSE))</f>
        <v/>
      </c>
      <c r="F458" s="376" t="str">
        <f>IF(B458="","",VLOOKUP(B458,学連登録!$C$2:$I$3000,7,FALSE))</f>
        <v/>
      </c>
      <c r="G458" s="154"/>
      <c r="H458" s="915"/>
      <c r="I458" s="916"/>
      <c r="J458" s="155"/>
      <c r="K458" s="887"/>
      <c r="L458" s="888"/>
      <c r="M458" s="155"/>
      <c r="N458" s="881"/>
      <c r="O458" s="882"/>
      <c r="P458" s="154"/>
      <c r="Q458" s="887"/>
      <c r="R458" s="888"/>
      <c r="S458" s="154"/>
      <c r="T458" s="887"/>
      <c r="U458" s="888"/>
      <c r="V458" s="101" t="str">
        <f>IF(B458="","",VLOOKUP(B458,学連登録!$C$2:$H$3000,6,FALSE))</f>
        <v/>
      </c>
      <c r="W458" s="370"/>
      <c r="X458" s="152"/>
      <c r="Y458" s="116" t="str">
        <f t="shared" si="635"/>
        <v/>
      </c>
      <c r="Z458" s="97" t="str">
        <f>IF(G458="","",VLOOKUP(G458,種目名!$O$5:$T$104,3,0))</f>
        <v/>
      </c>
      <c r="AA458" s="98" t="str">
        <f>IF(J458="","",VLOOKUP(J458,種目名!$O$5:$T$104,3,0))</f>
        <v/>
      </c>
      <c r="AB458" s="117" t="str">
        <f>IF(M458="","",VLOOKUP(M458,種目名!$O$5:$T$104,3,0))</f>
        <v/>
      </c>
      <c r="AC458" s="117" t="str">
        <f>IF(P458="","",VLOOKUP(AF458,種目名!$O$5:$T$104,3,0))</f>
        <v/>
      </c>
      <c r="AD458" s="118" t="str">
        <f>IF(S458="","",VLOOKUP(AI458,種目名!$O$5:$T$104,3,0))</f>
        <v/>
      </c>
      <c r="AE458" s="115">
        <f t="shared" si="636"/>
        <v>0</v>
      </c>
      <c r="AF458" s="152" t="str">
        <f t="shared" si="637"/>
        <v/>
      </c>
      <c r="AG458" s="152" t="str">
        <f t="shared" si="638"/>
        <v/>
      </c>
      <c r="AH458" s="115">
        <f t="shared" si="639"/>
        <v>0</v>
      </c>
      <c r="AI458" s="152" t="str">
        <f t="shared" si="640"/>
        <v/>
      </c>
      <c r="AJ458" s="152" t="str">
        <f t="shared" si="641"/>
        <v/>
      </c>
      <c r="AK458" s="383"/>
      <c r="AL458" s="166">
        <f t="shared" si="558"/>
        <v>0</v>
      </c>
      <c r="AM458" s="392">
        <f t="shared" si="559"/>
        <v>0</v>
      </c>
      <c r="AN458" s="392">
        <f>COUNTIF($B$12:B458,B458)</f>
        <v>0</v>
      </c>
      <c r="AO458" s="392"/>
      <c r="AP458" s="392" t="str">
        <f t="shared" si="560"/>
        <v/>
      </c>
      <c r="AQ458" s="392" t="str">
        <f t="shared" si="561"/>
        <v/>
      </c>
      <c r="AR458" s="392" t="str">
        <f t="shared" si="562"/>
        <v/>
      </c>
      <c r="AS458" s="392" t="str">
        <f t="shared" si="563"/>
        <v/>
      </c>
      <c r="AT458" s="392">
        <f t="shared" si="564"/>
        <v>0</v>
      </c>
      <c r="AU458" s="392" t="str">
        <f t="shared" si="565"/>
        <v/>
      </c>
      <c r="AV458" s="392" t="str">
        <f t="shared" si="566"/>
        <v/>
      </c>
      <c r="AW458" s="392" t="str">
        <f t="shared" si="567"/>
        <v/>
      </c>
      <c r="AX458" s="392" t="str">
        <f t="shared" si="568"/>
        <v/>
      </c>
      <c r="AY458" s="392" t="str">
        <f t="shared" si="569"/>
        <v/>
      </c>
      <c r="AZ458" s="392" t="str">
        <f t="shared" si="570"/>
        <v/>
      </c>
      <c r="BA458" s="392" t="str">
        <f t="shared" si="571"/>
        <v/>
      </c>
      <c r="BB458" s="392" t="str">
        <f t="shared" si="572"/>
        <v/>
      </c>
      <c r="BC458" s="392" t="str">
        <f t="shared" si="573"/>
        <v/>
      </c>
      <c r="BD458" s="396" t="str">
        <f t="shared" si="574"/>
        <v/>
      </c>
      <c r="BE458" s="386">
        <f t="shared" si="575"/>
        <v>0</v>
      </c>
      <c r="BF458" s="152"/>
      <c r="BG458" s="392">
        <f t="shared" si="576"/>
        <v>0</v>
      </c>
      <c r="BH458" s="392">
        <f t="shared" si="577"/>
        <v>0</v>
      </c>
      <c r="BI458" s="405">
        <f t="shared" si="578"/>
        <v>0</v>
      </c>
      <c r="BJ458" s="406">
        <f t="shared" si="554"/>
        <v>0</v>
      </c>
      <c r="BK458" s="391" t="str">
        <f t="shared" si="555"/>
        <v>0</v>
      </c>
      <c r="BL458" s="391" t="str">
        <f t="shared" si="556"/>
        <v>0</v>
      </c>
      <c r="BM458" s="405">
        <f t="shared" si="579"/>
        <v>0</v>
      </c>
      <c r="BN458" s="405" t="str">
        <f t="shared" si="580"/>
        <v>0m0</v>
      </c>
      <c r="BO458" s="392">
        <f t="shared" si="581"/>
        <v>0</v>
      </c>
      <c r="BP458" s="392">
        <f t="shared" si="582"/>
        <v>0</v>
      </c>
      <c r="BQ458" s="405">
        <f t="shared" si="583"/>
        <v>0</v>
      </c>
      <c r="BR458" s="406">
        <f t="shared" si="584"/>
        <v>0</v>
      </c>
      <c r="BS458" s="391" t="str">
        <f t="shared" si="585"/>
        <v>0</v>
      </c>
      <c r="BT458" s="391" t="str">
        <f t="shared" si="586"/>
        <v>0</v>
      </c>
      <c r="BU458" s="405">
        <f t="shared" si="587"/>
        <v>0</v>
      </c>
      <c r="BV458" s="405" t="str">
        <f t="shared" si="588"/>
        <v>0m0</v>
      </c>
      <c r="BW458" s="392">
        <f t="shared" si="589"/>
        <v>0</v>
      </c>
      <c r="BX458" s="392">
        <f t="shared" si="590"/>
        <v>0</v>
      </c>
      <c r="BY458" s="405">
        <f t="shared" si="591"/>
        <v>0</v>
      </c>
      <c r="BZ458" s="406">
        <f t="shared" si="592"/>
        <v>0</v>
      </c>
      <c r="CA458" s="391" t="str">
        <f t="shared" si="593"/>
        <v>0</v>
      </c>
      <c r="CB458" s="391" t="str">
        <f t="shared" si="594"/>
        <v>0</v>
      </c>
      <c r="CC458" s="405">
        <f t="shared" si="595"/>
        <v>0</v>
      </c>
      <c r="CD458" s="405" t="str">
        <f t="shared" si="596"/>
        <v>0m0</v>
      </c>
      <c r="CE458" s="392">
        <f t="shared" si="597"/>
        <v>0</v>
      </c>
      <c r="CF458" s="392">
        <f t="shared" si="598"/>
        <v>0</v>
      </c>
      <c r="CG458" s="405">
        <f t="shared" si="599"/>
        <v>0</v>
      </c>
      <c r="CH458" s="406">
        <f t="shared" si="600"/>
        <v>0</v>
      </c>
      <c r="CI458" s="391" t="str">
        <f t="shared" si="601"/>
        <v>0</v>
      </c>
      <c r="CJ458" s="391" t="str">
        <f t="shared" si="602"/>
        <v>0</v>
      </c>
      <c r="CK458" s="405">
        <f t="shared" si="603"/>
        <v>0</v>
      </c>
      <c r="CL458" s="405" t="str">
        <f t="shared" si="604"/>
        <v>0m0</v>
      </c>
      <c r="CM458" s="392">
        <f t="shared" si="605"/>
        <v>0</v>
      </c>
      <c r="CN458" s="392">
        <f t="shared" si="606"/>
        <v>0</v>
      </c>
      <c r="CO458" s="405">
        <f t="shared" si="607"/>
        <v>0</v>
      </c>
      <c r="CP458" s="406">
        <f t="shared" si="608"/>
        <v>0</v>
      </c>
      <c r="CQ458" s="391" t="str">
        <f t="shared" si="609"/>
        <v>0</v>
      </c>
      <c r="CR458" s="391" t="str">
        <f t="shared" si="610"/>
        <v>0</v>
      </c>
      <c r="CS458" s="405">
        <f t="shared" si="611"/>
        <v>0</v>
      </c>
      <c r="CT458" s="405" t="str">
        <f t="shared" si="612"/>
        <v>0m0</v>
      </c>
      <c r="CU458" s="405">
        <f t="shared" si="613"/>
        <v>0</v>
      </c>
      <c r="CV458" s="405">
        <f t="shared" si="614"/>
        <v>0</v>
      </c>
      <c r="CW458" s="405">
        <f t="shared" si="615"/>
        <v>0</v>
      </c>
      <c r="CX458" s="405">
        <f t="shared" si="616"/>
        <v>0</v>
      </c>
      <c r="CY458" s="405">
        <f t="shared" si="617"/>
        <v>0</v>
      </c>
      <c r="CZ458" s="405" t="str">
        <f t="shared" si="618"/>
        <v/>
      </c>
      <c r="DA458" s="405" t="str">
        <f t="shared" si="619"/>
        <v/>
      </c>
      <c r="DB458" s="405" t="str">
        <f t="shared" si="620"/>
        <v/>
      </c>
      <c r="DC458" s="405" t="str">
        <f t="shared" si="621"/>
        <v/>
      </c>
      <c r="DD458" s="405" t="str">
        <f t="shared" si="622"/>
        <v/>
      </c>
      <c r="DE458" s="405"/>
      <c r="DG458" s="405" t="str">
        <f t="shared" si="623"/>
        <v/>
      </c>
      <c r="DH458" s="405" t="str">
        <f t="shared" si="624"/>
        <v/>
      </c>
      <c r="DI458" s="405">
        <f t="shared" si="625"/>
        <v>0</v>
      </c>
      <c r="DJ458" s="405" t="str">
        <f t="shared" si="626"/>
        <v/>
      </c>
      <c r="DK458" s="405" t="str">
        <f t="shared" si="627"/>
        <v/>
      </c>
      <c r="DL458" s="405" t="str">
        <f t="shared" si="628"/>
        <v/>
      </c>
      <c r="DM458" s="405" t="str">
        <f t="shared" si="629"/>
        <v/>
      </c>
      <c r="DN458" s="405" t="str">
        <f t="shared" si="630"/>
        <v/>
      </c>
      <c r="DO458" s="405" t="str">
        <f t="shared" si="631"/>
        <v/>
      </c>
      <c r="DS458" s="386">
        <f t="shared" si="634"/>
        <v>0</v>
      </c>
      <c r="DT458" s="386">
        <f t="shared" si="632"/>
        <v>0</v>
      </c>
      <c r="DU458" s="404">
        <f t="shared" si="633"/>
        <v>0</v>
      </c>
    </row>
    <row r="459" spans="1:125" s="404" customFormat="1" ht="18" hidden="1" customHeight="1">
      <c r="A459" s="140" t="str">
        <f t="shared" si="557"/>
        <v/>
      </c>
      <c r="B459" s="153"/>
      <c r="C459" s="31" t="str">
        <f>IF(B459="","",VLOOKUP(B459,学連登録!$C$2:$G$3000,2,FALSE))</f>
        <v/>
      </c>
      <c r="D459" s="32" t="str">
        <f>IF(B459="","",VLOOKUP(B459,学連登録!$C$2:$G$3000,3,FALSE))</f>
        <v/>
      </c>
      <c r="E459" s="33" t="str">
        <f>IF(B459="","",VLOOKUP(B459,学連登録!$C$2:$G$3000,4,FALSE))</f>
        <v/>
      </c>
      <c r="F459" s="376" t="str">
        <f>IF(B459="","",VLOOKUP(B459,学連登録!$C$2:$I$3000,7,FALSE))</f>
        <v/>
      </c>
      <c r="G459" s="154"/>
      <c r="H459" s="915"/>
      <c r="I459" s="916"/>
      <c r="J459" s="155"/>
      <c r="K459" s="887"/>
      <c r="L459" s="888"/>
      <c r="M459" s="155"/>
      <c r="N459" s="881"/>
      <c r="O459" s="882"/>
      <c r="P459" s="154"/>
      <c r="Q459" s="887"/>
      <c r="R459" s="888"/>
      <c r="S459" s="154"/>
      <c r="T459" s="887"/>
      <c r="U459" s="888"/>
      <c r="V459" s="101" t="str">
        <f>IF(B459="","",VLOOKUP(B459,学連登録!$C$2:$H$3000,6,FALSE))</f>
        <v/>
      </c>
      <c r="W459" s="370"/>
      <c r="X459" s="152"/>
      <c r="Y459" s="116" t="str">
        <f t="shared" si="635"/>
        <v/>
      </c>
      <c r="Z459" s="97" t="str">
        <f>IF(G459="","",VLOOKUP(G459,種目名!$O$5:$T$104,3,0))</f>
        <v/>
      </c>
      <c r="AA459" s="98" t="str">
        <f>IF(J459="","",VLOOKUP(J459,種目名!$O$5:$T$104,3,0))</f>
        <v/>
      </c>
      <c r="AB459" s="117" t="str">
        <f>IF(M459="","",VLOOKUP(M459,種目名!$O$5:$T$104,3,0))</f>
        <v/>
      </c>
      <c r="AC459" s="117" t="str">
        <f>IF(P459="","",VLOOKUP(AF459,種目名!$O$5:$T$104,3,0))</f>
        <v/>
      </c>
      <c r="AD459" s="118" t="str">
        <f>IF(S459="","",VLOOKUP(AI459,種目名!$O$5:$T$104,3,0))</f>
        <v/>
      </c>
      <c r="AE459" s="115">
        <f t="shared" si="636"/>
        <v>0</v>
      </c>
      <c r="AF459" s="152" t="str">
        <f t="shared" si="637"/>
        <v/>
      </c>
      <c r="AG459" s="152" t="str">
        <f t="shared" si="638"/>
        <v/>
      </c>
      <c r="AH459" s="115">
        <f t="shared" si="639"/>
        <v>0</v>
      </c>
      <c r="AI459" s="152" t="str">
        <f t="shared" si="640"/>
        <v/>
      </c>
      <c r="AJ459" s="152" t="str">
        <f t="shared" si="641"/>
        <v/>
      </c>
      <c r="AK459" s="383"/>
      <c r="AL459" s="166">
        <f t="shared" si="558"/>
        <v>0</v>
      </c>
      <c r="AM459" s="392">
        <f t="shared" si="559"/>
        <v>0</v>
      </c>
      <c r="AN459" s="392">
        <f>COUNTIF($B$12:B459,B459)</f>
        <v>0</v>
      </c>
      <c r="AO459" s="392"/>
      <c r="AP459" s="392" t="str">
        <f t="shared" si="560"/>
        <v/>
      </c>
      <c r="AQ459" s="392" t="str">
        <f t="shared" si="561"/>
        <v/>
      </c>
      <c r="AR459" s="392" t="str">
        <f t="shared" si="562"/>
        <v/>
      </c>
      <c r="AS459" s="392" t="str">
        <f t="shared" si="563"/>
        <v/>
      </c>
      <c r="AT459" s="392">
        <f t="shared" si="564"/>
        <v>0</v>
      </c>
      <c r="AU459" s="392" t="str">
        <f t="shared" si="565"/>
        <v/>
      </c>
      <c r="AV459" s="392" t="str">
        <f t="shared" si="566"/>
        <v/>
      </c>
      <c r="AW459" s="392" t="str">
        <f t="shared" si="567"/>
        <v/>
      </c>
      <c r="AX459" s="392" t="str">
        <f t="shared" si="568"/>
        <v/>
      </c>
      <c r="AY459" s="392" t="str">
        <f t="shared" si="569"/>
        <v/>
      </c>
      <c r="AZ459" s="392" t="str">
        <f t="shared" si="570"/>
        <v/>
      </c>
      <c r="BA459" s="392" t="str">
        <f t="shared" si="571"/>
        <v/>
      </c>
      <c r="BB459" s="392" t="str">
        <f t="shared" si="572"/>
        <v/>
      </c>
      <c r="BC459" s="392" t="str">
        <f t="shared" si="573"/>
        <v/>
      </c>
      <c r="BD459" s="396" t="str">
        <f t="shared" si="574"/>
        <v/>
      </c>
      <c r="BE459" s="386">
        <f t="shared" si="575"/>
        <v>0</v>
      </c>
      <c r="BF459" s="152"/>
      <c r="BG459" s="392">
        <f t="shared" si="576"/>
        <v>0</v>
      </c>
      <c r="BH459" s="392">
        <f t="shared" si="577"/>
        <v>0</v>
      </c>
      <c r="BI459" s="405">
        <f t="shared" si="578"/>
        <v>0</v>
      </c>
      <c r="BJ459" s="406">
        <f t="shared" si="554"/>
        <v>0</v>
      </c>
      <c r="BK459" s="391" t="str">
        <f t="shared" si="555"/>
        <v>0</v>
      </c>
      <c r="BL459" s="391" t="str">
        <f t="shared" si="556"/>
        <v>0</v>
      </c>
      <c r="BM459" s="405">
        <f t="shared" si="579"/>
        <v>0</v>
      </c>
      <c r="BN459" s="405" t="str">
        <f t="shared" si="580"/>
        <v>0m0</v>
      </c>
      <c r="BO459" s="392">
        <f t="shared" si="581"/>
        <v>0</v>
      </c>
      <c r="BP459" s="392">
        <f t="shared" si="582"/>
        <v>0</v>
      </c>
      <c r="BQ459" s="405">
        <f t="shared" si="583"/>
        <v>0</v>
      </c>
      <c r="BR459" s="406">
        <f t="shared" si="584"/>
        <v>0</v>
      </c>
      <c r="BS459" s="391" t="str">
        <f t="shared" si="585"/>
        <v>0</v>
      </c>
      <c r="BT459" s="391" t="str">
        <f t="shared" si="586"/>
        <v>0</v>
      </c>
      <c r="BU459" s="405">
        <f t="shared" si="587"/>
        <v>0</v>
      </c>
      <c r="BV459" s="405" t="str">
        <f t="shared" si="588"/>
        <v>0m0</v>
      </c>
      <c r="BW459" s="392">
        <f t="shared" si="589"/>
        <v>0</v>
      </c>
      <c r="BX459" s="392">
        <f t="shared" si="590"/>
        <v>0</v>
      </c>
      <c r="BY459" s="405">
        <f t="shared" si="591"/>
        <v>0</v>
      </c>
      <c r="BZ459" s="406">
        <f t="shared" si="592"/>
        <v>0</v>
      </c>
      <c r="CA459" s="391" t="str">
        <f t="shared" si="593"/>
        <v>0</v>
      </c>
      <c r="CB459" s="391" t="str">
        <f t="shared" si="594"/>
        <v>0</v>
      </c>
      <c r="CC459" s="405">
        <f t="shared" si="595"/>
        <v>0</v>
      </c>
      <c r="CD459" s="405" t="str">
        <f t="shared" si="596"/>
        <v>0m0</v>
      </c>
      <c r="CE459" s="392">
        <f t="shared" si="597"/>
        <v>0</v>
      </c>
      <c r="CF459" s="392">
        <f t="shared" si="598"/>
        <v>0</v>
      </c>
      <c r="CG459" s="405">
        <f t="shared" si="599"/>
        <v>0</v>
      </c>
      <c r="CH459" s="406">
        <f t="shared" si="600"/>
        <v>0</v>
      </c>
      <c r="CI459" s="391" t="str">
        <f t="shared" si="601"/>
        <v>0</v>
      </c>
      <c r="CJ459" s="391" t="str">
        <f t="shared" si="602"/>
        <v>0</v>
      </c>
      <c r="CK459" s="405">
        <f t="shared" si="603"/>
        <v>0</v>
      </c>
      <c r="CL459" s="405" t="str">
        <f t="shared" si="604"/>
        <v>0m0</v>
      </c>
      <c r="CM459" s="392">
        <f t="shared" si="605"/>
        <v>0</v>
      </c>
      <c r="CN459" s="392">
        <f t="shared" si="606"/>
        <v>0</v>
      </c>
      <c r="CO459" s="405">
        <f t="shared" si="607"/>
        <v>0</v>
      </c>
      <c r="CP459" s="406">
        <f t="shared" si="608"/>
        <v>0</v>
      </c>
      <c r="CQ459" s="391" t="str">
        <f t="shared" si="609"/>
        <v>0</v>
      </c>
      <c r="CR459" s="391" t="str">
        <f t="shared" si="610"/>
        <v>0</v>
      </c>
      <c r="CS459" s="405">
        <f t="shared" si="611"/>
        <v>0</v>
      </c>
      <c r="CT459" s="405" t="str">
        <f t="shared" si="612"/>
        <v>0m0</v>
      </c>
      <c r="CU459" s="405">
        <f t="shared" si="613"/>
        <v>0</v>
      </c>
      <c r="CV459" s="405">
        <f t="shared" si="614"/>
        <v>0</v>
      </c>
      <c r="CW459" s="405">
        <f t="shared" si="615"/>
        <v>0</v>
      </c>
      <c r="CX459" s="405">
        <f t="shared" si="616"/>
        <v>0</v>
      </c>
      <c r="CY459" s="405">
        <f t="shared" si="617"/>
        <v>0</v>
      </c>
      <c r="CZ459" s="405" t="str">
        <f t="shared" si="618"/>
        <v/>
      </c>
      <c r="DA459" s="405" t="str">
        <f t="shared" si="619"/>
        <v/>
      </c>
      <c r="DB459" s="405" t="str">
        <f t="shared" si="620"/>
        <v/>
      </c>
      <c r="DC459" s="405" t="str">
        <f t="shared" si="621"/>
        <v/>
      </c>
      <c r="DD459" s="405" t="str">
        <f t="shared" si="622"/>
        <v/>
      </c>
      <c r="DE459" s="405"/>
      <c r="DG459" s="405" t="str">
        <f t="shared" si="623"/>
        <v/>
      </c>
      <c r="DH459" s="405" t="str">
        <f t="shared" si="624"/>
        <v/>
      </c>
      <c r="DI459" s="405">
        <f t="shared" si="625"/>
        <v>0</v>
      </c>
      <c r="DJ459" s="405" t="str">
        <f t="shared" si="626"/>
        <v/>
      </c>
      <c r="DK459" s="405" t="str">
        <f t="shared" si="627"/>
        <v/>
      </c>
      <c r="DL459" s="405" t="str">
        <f t="shared" si="628"/>
        <v/>
      </c>
      <c r="DM459" s="405" t="str">
        <f t="shared" si="629"/>
        <v/>
      </c>
      <c r="DN459" s="405" t="str">
        <f t="shared" si="630"/>
        <v/>
      </c>
      <c r="DO459" s="405" t="str">
        <f t="shared" si="631"/>
        <v/>
      </c>
      <c r="DS459" s="386">
        <f t="shared" si="634"/>
        <v>0</v>
      </c>
      <c r="DT459" s="386">
        <f t="shared" si="632"/>
        <v>0</v>
      </c>
      <c r="DU459" s="404">
        <f t="shared" si="633"/>
        <v>0</v>
      </c>
    </row>
    <row r="460" spans="1:125" s="404" customFormat="1" ht="18" hidden="1" customHeight="1">
      <c r="A460" s="140" t="str">
        <f t="shared" si="557"/>
        <v/>
      </c>
      <c r="B460" s="153"/>
      <c r="C460" s="31" t="str">
        <f>IF(B460="","",VLOOKUP(B460,学連登録!$C$2:$G$3000,2,FALSE))</f>
        <v/>
      </c>
      <c r="D460" s="32" t="str">
        <f>IF(B460="","",VLOOKUP(B460,学連登録!$C$2:$G$3000,3,FALSE))</f>
        <v/>
      </c>
      <c r="E460" s="33" t="str">
        <f>IF(B460="","",VLOOKUP(B460,学連登録!$C$2:$G$3000,4,FALSE))</f>
        <v/>
      </c>
      <c r="F460" s="376" t="str">
        <f>IF(B460="","",VLOOKUP(B460,学連登録!$C$2:$I$3000,7,FALSE))</f>
        <v/>
      </c>
      <c r="G460" s="154"/>
      <c r="H460" s="915"/>
      <c r="I460" s="916"/>
      <c r="J460" s="155"/>
      <c r="K460" s="887"/>
      <c r="L460" s="888"/>
      <c r="M460" s="155"/>
      <c r="N460" s="881"/>
      <c r="O460" s="882"/>
      <c r="P460" s="154"/>
      <c r="Q460" s="887"/>
      <c r="R460" s="888"/>
      <c r="S460" s="154"/>
      <c r="T460" s="887"/>
      <c r="U460" s="888"/>
      <c r="V460" s="101" t="str">
        <f>IF(B460="","",VLOOKUP(B460,学連登録!$C$2:$H$3000,6,FALSE))</f>
        <v/>
      </c>
      <c r="W460" s="370"/>
      <c r="X460" s="152"/>
      <c r="Y460" s="116" t="str">
        <f t="shared" si="635"/>
        <v/>
      </c>
      <c r="Z460" s="97" t="str">
        <f>IF(G460="","",VLOOKUP(G460,種目名!$O$5:$T$104,3,0))</f>
        <v/>
      </c>
      <c r="AA460" s="98" t="str">
        <f>IF(J460="","",VLOOKUP(J460,種目名!$O$5:$T$104,3,0))</f>
        <v/>
      </c>
      <c r="AB460" s="117" t="str">
        <f>IF(M460="","",VLOOKUP(M460,種目名!$O$5:$T$104,3,0))</f>
        <v/>
      </c>
      <c r="AC460" s="117" t="str">
        <f>IF(P460="","",VLOOKUP(AF460,種目名!$O$5:$T$104,3,0))</f>
        <v/>
      </c>
      <c r="AD460" s="118" t="str">
        <f>IF(S460="","",VLOOKUP(AI460,種目名!$O$5:$T$104,3,0))</f>
        <v/>
      </c>
      <c r="AE460" s="115">
        <f t="shared" si="636"/>
        <v>0</v>
      </c>
      <c r="AF460" s="152" t="str">
        <f t="shared" si="637"/>
        <v/>
      </c>
      <c r="AG460" s="152" t="str">
        <f t="shared" si="638"/>
        <v/>
      </c>
      <c r="AH460" s="115">
        <f t="shared" si="639"/>
        <v>0</v>
      </c>
      <c r="AI460" s="152" t="str">
        <f t="shared" si="640"/>
        <v/>
      </c>
      <c r="AJ460" s="152" t="str">
        <f t="shared" si="641"/>
        <v/>
      </c>
      <c r="AK460" s="383"/>
      <c r="AL460" s="166">
        <f t="shared" si="558"/>
        <v>0</v>
      </c>
      <c r="AM460" s="392">
        <f t="shared" si="559"/>
        <v>0</v>
      </c>
      <c r="AN460" s="392">
        <f>COUNTIF($B$12:B460,B460)</f>
        <v>0</v>
      </c>
      <c r="AO460" s="392"/>
      <c r="AP460" s="392" t="str">
        <f t="shared" si="560"/>
        <v/>
      </c>
      <c r="AQ460" s="392" t="str">
        <f t="shared" si="561"/>
        <v/>
      </c>
      <c r="AR460" s="392" t="str">
        <f t="shared" si="562"/>
        <v/>
      </c>
      <c r="AS460" s="392" t="str">
        <f t="shared" si="563"/>
        <v/>
      </c>
      <c r="AT460" s="392">
        <f t="shared" si="564"/>
        <v>0</v>
      </c>
      <c r="AU460" s="392" t="str">
        <f t="shared" si="565"/>
        <v/>
      </c>
      <c r="AV460" s="392" t="str">
        <f t="shared" si="566"/>
        <v/>
      </c>
      <c r="AW460" s="392" t="str">
        <f t="shared" si="567"/>
        <v/>
      </c>
      <c r="AX460" s="392" t="str">
        <f t="shared" si="568"/>
        <v/>
      </c>
      <c r="AY460" s="392" t="str">
        <f t="shared" si="569"/>
        <v/>
      </c>
      <c r="AZ460" s="392" t="str">
        <f t="shared" si="570"/>
        <v/>
      </c>
      <c r="BA460" s="392" t="str">
        <f t="shared" si="571"/>
        <v/>
      </c>
      <c r="BB460" s="392" t="str">
        <f t="shared" si="572"/>
        <v/>
      </c>
      <c r="BC460" s="392" t="str">
        <f t="shared" si="573"/>
        <v/>
      </c>
      <c r="BD460" s="396" t="str">
        <f t="shared" si="574"/>
        <v/>
      </c>
      <c r="BE460" s="386">
        <f t="shared" si="575"/>
        <v>0</v>
      </c>
      <c r="BF460" s="152"/>
      <c r="BG460" s="392">
        <f t="shared" si="576"/>
        <v>0</v>
      </c>
      <c r="BH460" s="392">
        <f t="shared" si="577"/>
        <v>0</v>
      </c>
      <c r="BI460" s="405">
        <f t="shared" si="578"/>
        <v>0</v>
      </c>
      <c r="BJ460" s="406">
        <f t="shared" ref="BJ460:BJ520" si="642">INT(BI460/10000)</f>
        <v>0</v>
      </c>
      <c r="BK460" s="391" t="str">
        <f t="shared" ref="BK460:BK520" si="643">RIGHT(INT(BI460/100),2)</f>
        <v>0</v>
      </c>
      <c r="BL460" s="391" t="str">
        <f t="shared" ref="BL460:BL520" si="644">RIGHT(INT(BI460/1),2)</f>
        <v>0</v>
      </c>
      <c r="BM460" s="405">
        <f t="shared" si="579"/>
        <v>0</v>
      </c>
      <c r="BN460" s="405" t="str">
        <f t="shared" si="580"/>
        <v>0m0</v>
      </c>
      <c r="BO460" s="392">
        <f t="shared" si="581"/>
        <v>0</v>
      </c>
      <c r="BP460" s="392">
        <f t="shared" si="582"/>
        <v>0</v>
      </c>
      <c r="BQ460" s="405">
        <f t="shared" si="583"/>
        <v>0</v>
      </c>
      <c r="BR460" s="406">
        <f t="shared" si="584"/>
        <v>0</v>
      </c>
      <c r="BS460" s="391" t="str">
        <f t="shared" si="585"/>
        <v>0</v>
      </c>
      <c r="BT460" s="391" t="str">
        <f t="shared" si="586"/>
        <v>0</v>
      </c>
      <c r="BU460" s="405">
        <f t="shared" si="587"/>
        <v>0</v>
      </c>
      <c r="BV460" s="405" t="str">
        <f t="shared" si="588"/>
        <v>0m0</v>
      </c>
      <c r="BW460" s="392">
        <f t="shared" si="589"/>
        <v>0</v>
      </c>
      <c r="BX460" s="392">
        <f t="shared" si="590"/>
        <v>0</v>
      </c>
      <c r="BY460" s="405">
        <f t="shared" si="591"/>
        <v>0</v>
      </c>
      <c r="BZ460" s="406">
        <f t="shared" si="592"/>
        <v>0</v>
      </c>
      <c r="CA460" s="391" t="str">
        <f t="shared" si="593"/>
        <v>0</v>
      </c>
      <c r="CB460" s="391" t="str">
        <f t="shared" si="594"/>
        <v>0</v>
      </c>
      <c r="CC460" s="405">
        <f t="shared" si="595"/>
        <v>0</v>
      </c>
      <c r="CD460" s="405" t="str">
        <f t="shared" si="596"/>
        <v>0m0</v>
      </c>
      <c r="CE460" s="392">
        <f t="shared" si="597"/>
        <v>0</v>
      </c>
      <c r="CF460" s="392">
        <f t="shared" si="598"/>
        <v>0</v>
      </c>
      <c r="CG460" s="405">
        <f t="shared" si="599"/>
        <v>0</v>
      </c>
      <c r="CH460" s="406">
        <f t="shared" si="600"/>
        <v>0</v>
      </c>
      <c r="CI460" s="391" t="str">
        <f t="shared" si="601"/>
        <v>0</v>
      </c>
      <c r="CJ460" s="391" t="str">
        <f t="shared" si="602"/>
        <v>0</v>
      </c>
      <c r="CK460" s="405">
        <f t="shared" si="603"/>
        <v>0</v>
      </c>
      <c r="CL460" s="405" t="str">
        <f t="shared" si="604"/>
        <v>0m0</v>
      </c>
      <c r="CM460" s="392">
        <f t="shared" si="605"/>
        <v>0</v>
      </c>
      <c r="CN460" s="392">
        <f t="shared" si="606"/>
        <v>0</v>
      </c>
      <c r="CO460" s="405">
        <f t="shared" si="607"/>
        <v>0</v>
      </c>
      <c r="CP460" s="406">
        <f t="shared" si="608"/>
        <v>0</v>
      </c>
      <c r="CQ460" s="391" t="str">
        <f t="shared" si="609"/>
        <v>0</v>
      </c>
      <c r="CR460" s="391" t="str">
        <f t="shared" si="610"/>
        <v>0</v>
      </c>
      <c r="CS460" s="405">
        <f t="shared" si="611"/>
        <v>0</v>
      </c>
      <c r="CT460" s="405" t="str">
        <f t="shared" si="612"/>
        <v>0m0</v>
      </c>
      <c r="CU460" s="405">
        <f t="shared" si="613"/>
        <v>0</v>
      </c>
      <c r="CV460" s="405">
        <f t="shared" si="614"/>
        <v>0</v>
      </c>
      <c r="CW460" s="405">
        <f t="shared" si="615"/>
        <v>0</v>
      </c>
      <c r="CX460" s="405">
        <f t="shared" si="616"/>
        <v>0</v>
      </c>
      <c r="CY460" s="405">
        <f t="shared" si="617"/>
        <v>0</v>
      </c>
      <c r="CZ460" s="405" t="str">
        <f t="shared" si="618"/>
        <v/>
      </c>
      <c r="DA460" s="405" t="str">
        <f t="shared" si="619"/>
        <v/>
      </c>
      <c r="DB460" s="405" t="str">
        <f t="shared" si="620"/>
        <v/>
      </c>
      <c r="DC460" s="405" t="str">
        <f t="shared" si="621"/>
        <v/>
      </c>
      <c r="DD460" s="405" t="str">
        <f t="shared" si="622"/>
        <v/>
      </c>
      <c r="DE460" s="405"/>
      <c r="DG460" s="405" t="str">
        <f t="shared" si="623"/>
        <v/>
      </c>
      <c r="DH460" s="405" t="str">
        <f t="shared" si="624"/>
        <v/>
      </c>
      <c r="DI460" s="405">
        <f t="shared" si="625"/>
        <v>0</v>
      </c>
      <c r="DJ460" s="405" t="str">
        <f t="shared" si="626"/>
        <v/>
      </c>
      <c r="DK460" s="405" t="str">
        <f t="shared" si="627"/>
        <v/>
      </c>
      <c r="DL460" s="405" t="str">
        <f t="shared" si="628"/>
        <v/>
      </c>
      <c r="DM460" s="405" t="str">
        <f t="shared" si="629"/>
        <v/>
      </c>
      <c r="DN460" s="405" t="str">
        <f t="shared" si="630"/>
        <v/>
      </c>
      <c r="DO460" s="405" t="str">
        <f t="shared" si="631"/>
        <v/>
      </c>
      <c r="DS460" s="386">
        <f t="shared" si="634"/>
        <v>0</v>
      </c>
      <c r="DT460" s="386">
        <f t="shared" si="632"/>
        <v>0</v>
      </c>
      <c r="DU460" s="404">
        <f t="shared" si="633"/>
        <v>0</v>
      </c>
    </row>
    <row r="461" spans="1:125" s="404" customFormat="1" ht="18" hidden="1" customHeight="1">
      <c r="A461" s="140" t="str">
        <f t="shared" ref="A461:A520" si="645">IF(C461="","",A460+1)</f>
        <v/>
      </c>
      <c r="B461" s="153"/>
      <c r="C461" s="31" t="str">
        <f>IF(B461="","",VLOOKUP(B461,学連登録!$C$2:$G$3000,2,FALSE))</f>
        <v/>
      </c>
      <c r="D461" s="32" t="str">
        <f>IF(B461="","",VLOOKUP(B461,学連登録!$C$2:$G$3000,3,FALSE))</f>
        <v/>
      </c>
      <c r="E461" s="33" t="str">
        <f>IF(B461="","",VLOOKUP(B461,学連登録!$C$2:$G$3000,4,FALSE))</f>
        <v/>
      </c>
      <c r="F461" s="376" t="str">
        <f>IF(B461="","",VLOOKUP(B461,学連登録!$C$2:$I$3000,7,FALSE))</f>
        <v/>
      </c>
      <c r="G461" s="154"/>
      <c r="H461" s="915"/>
      <c r="I461" s="916"/>
      <c r="J461" s="155"/>
      <c r="K461" s="887"/>
      <c r="L461" s="888"/>
      <c r="M461" s="155"/>
      <c r="N461" s="881"/>
      <c r="O461" s="882"/>
      <c r="P461" s="154"/>
      <c r="Q461" s="887"/>
      <c r="R461" s="888"/>
      <c r="S461" s="154"/>
      <c r="T461" s="887"/>
      <c r="U461" s="888"/>
      <c r="V461" s="101" t="str">
        <f>IF(B461="","",VLOOKUP(B461,学連登録!$C$2:$H$3000,6,FALSE))</f>
        <v/>
      </c>
      <c r="W461" s="370"/>
      <c r="X461" s="152"/>
      <c r="Y461" s="116" t="str">
        <f t="shared" si="635"/>
        <v/>
      </c>
      <c r="Z461" s="97" t="str">
        <f>IF(G461="","",VLOOKUP(G461,種目名!$O$5:$T$104,3,0))</f>
        <v/>
      </c>
      <c r="AA461" s="98" t="str">
        <f>IF(J461="","",VLOOKUP(J461,種目名!$O$5:$T$104,3,0))</f>
        <v/>
      </c>
      <c r="AB461" s="117" t="str">
        <f>IF(M461="","",VLOOKUP(M461,種目名!$O$5:$T$104,3,0))</f>
        <v/>
      </c>
      <c r="AC461" s="117" t="str">
        <f>IF(P461="","",VLOOKUP(AF461,種目名!$O$5:$T$104,3,0))</f>
        <v/>
      </c>
      <c r="AD461" s="118" t="str">
        <f>IF(S461="","",VLOOKUP(AI461,種目名!$O$5:$T$104,3,0))</f>
        <v/>
      </c>
      <c r="AE461" s="115">
        <f t="shared" si="636"/>
        <v>0</v>
      </c>
      <c r="AF461" s="152" t="str">
        <f t="shared" si="637"/>
        <v/>
      </c>
      <c r="AG461" s="152" t="str">
        <f t="shared" si="638"/>
        <v/>
      </c>
      <c r="AH461" s="115">
        <f t="shared" si="639"/>
        <v>0</v>
      </c>
      <c r="AI461" s="152" t="str">
        <f t="shared" si="640"/>
        <v/>
      </c>
      <c r="AJ461" s="152" t="str">
        <f t="shared" si="641"/>
        <v/>
      </c>
      <c r="AK461" s="383"/>
      <c r="AL461" s="166">
        <f t="shared" ref="AL461:AL520" si="646">IF(B461&gt;2000,1,0)</f>
        <v>0</v>
      </c>
      <c r="AM461" s="392">
        <f t="shared" ref="AM461:AM520" si="647">IF(B461="",0,IF(F461=$P$3,0,1))</f>
        <v>0</v>
      </c>
      <c r="AN461" s="392">
        <f>COUNTIF($B$12:B461,B461)</f>
        <v>0</v>
      </c>
      <c r="AO461" s="392"/>
      <c r="AP461" s="392" t="str">
        <f t="shared" ref="AP461:AP520" si="648">IF($B461="","",IF(C461="",1,0))</f>
        <v/>
      </c>
      <c r="AQ461" s="392" t="str">
        <f t="shared" ref="AQ461:AQ520" si="649">IF($B461="","",IF(D461="",1,0))</f>
        <v/>
      </c>
      <c r="AR461" s="392" t="str">
        <f t="shared" ref="AR461:AR520" si="650">IF($B461="","",IF(E461="",1,0))</f>
        <v/>
      </c>
      <c r="AS461" s="392" t="str">
        <f t="shared" ref="AS461:AS520" si="651">IF($B461="","",IF(F461="",1,0))</f>
        <v/>
      </c>
      <c r="AT461" s="392">
        <f t="shared" ref="AT461:AT520" si="652">IF(ISNA(OR(AO461:AS461)),1,SUM(AO461:AS461))</f>
        <v>0</v>
      </c>
      <c r="AU461" s="392" t="str">
        <f t="shared" ref="AU461:AU520" si="653">IF($B461="","",IF(G461="","",$B461&amp;"-"&amp;Z461))</f>
        <v/>
      </c>
      <c r="AV461" s="392" t="str">
        <f t="shared" ref="AV461:AV520" si="654">IF($B461="","",IF(J461="","",$B461&amp;"-"&amp;AA461))</f>
        <v/>
      </c>
      <c r="AW461" s="392" t="str">
        <f t="shared" ref="AW461:AW520" si="655">IF($B461="","",IF(M461="","",$B461&amp;"-"&amp;AB461))</f>
        <v/>
      </c>
      <c r="AX461" s="392" t="str">
        <f t="shared" ref="AX461:AX520" si="656">IF($B461="","",IF(P461="","",$B461&amp;"-"&amp;AC461))</f>
        <v/>
      </c>
      <c r="AY461" s="392" t="str">
        <f t="shared" ref="AY461:AY520" si="657">IF($B461="","",IF(S461="","",$B461&amp;"-"&amp;AD461))</f>
        <v/>
      </c>
      <c r="AZ461" s="392" t="str">
        <f t="shared" ref="AZ461:AZ520" si="658">IF(AU461="","",COUNTIF($AU$12:$AY$520,AU461))</f>
        <v/>
      </c>
      <c r="BA461" s="392" t="str">
        <f t="shared" ref="BA461:BA520" si="659">IF(AV461="","",COUNTIF($AU$12:$AY$520,AV461))</f>
        <v/>
      </c>
      <c r="BB461" s="392" t="str">
        <f t="shared" ref="BB461:BB520" si="660">IF(AW461="","",COUNTIF($AU$12:$AY$520,AW461))</f>
        <v/>
      </c>
      <c r="BC461" s="392" t="str">
        <f t="shared" ref="BC461:BC520" si="661">IF(AX461="","",COUNTIF($AU$12:$AY$520,AX461))</f>
        <v/>
      </c>
      <c r="BD461" s="396" t="str">
        <f t="shared" ref="BD461:BD520" si="662">IF(AY461="","",COUNTIF($AU$12:$AY$520,AY461))</f>
        <v/>
      </c>
      <c r="BE461" s="386">
        <f t="shared" ref="BE461:BE520" si="663">IF(MAX(AZ461:BD461)&gt;1,1,0)</f>
        <v>0</v>
      </c>
      <c r="BF461" s="152"/>
      <c r="BG461" s="392">
        <f t="shared" ref="BG461:BG520" si="664">IF(H461="",0,VALUE(SUBSTITUTE(H461,".","")))</f>
        <v>0</v>
      </c>
      <c r="BH461" s="392">
        <f t="shared" ref="BH461:BH520" si="665">IF(H461="",0,SUBSTITUTE(H461,"m",""))</f>
        <v>0</v>
      </c>
      <c r="BI461" s="405">
        <f t="shared" ref="BI461:BI520" si="666">VALUE(IF(COUNTIF(H461,"*.*")&gt;0,BG461,BH461))</f>
        <v>0</v>
      </c>
      <c r="BJ461" s="406">
        <f t="shared" si="642"/>
        <v>0</v>
      </c>
      <c r="BK461" s="391" t="str">
        <f t="shared" si="643"/>
        <v>0</v>
      </c>
      <c r="BL461" s="391" t="str">
        <f t="shared" si="644"/>
        <v>0</v>
      </c>
      <c r="BM461" s="405">
        <f t="shared" ref="BM461:BM520" si="667">IF(COUNTIF(H461,"*m*")&gt;0,"",IF(VALUE(BK461)&lt;60,0,1))</f>
        <v>0</v>
      </c>
      <c r="BN461" s="405" t="str">
        <f t="shared" ref="BN461:BN524" si="668">BK461&amp;"m"&amp;BL461</f>
        <v>0m0</v>
      </c>
      <c r="BO461" s="392">
        <f t="shared" ref="BO461:BO520" si="669">IF(K461="",0,VALUE(SUBSTITUTE(K461,".","")))</f>
        <v>0</v>
      </c>
      <c r="BP461" s="392">
        <f t="shared" ref="BP461:BP520" si="670">IF(K461="",0,SUBSTITUTE(K461,"m",""))</f>
        <v>0</v>
      </c>
      <c r="BQ461" s="405">
        <f t="shared" ref="BQ461:BQ520" si="671">VALUE(IF(COUNTIF(K461,"*.*")&gt;0,BO461,BP461))</f>
        <v>0</v>
      </c>
      <c r="BR461" s="406">
        <f t="shared" ref="BR461:BR520" si="672">INT(BQ461/10000)</f>
        <v>0</v>
      </c>
      <c r="BS461" s="391" t="str">
        <f t="shared" ref="BS461:BS520" si="673">RIGHT(INT(BQ461/100),2)</f>
        <v>0</v>
      </c>
      <c r="BT461" s="391" t="str">
        <f t="shared" ref="BT461:BT520" si="674">RIGHT(INT(BQ461/1),2)</f>
        <v>0</v>
      </c>
      <c r="BU461" s="405">
        <f t="shared" ref="BU461:BU520" si="675">IF(COUNTIF(K461,"*m*")&gt;0,"",IF(VALUE(BS461)&lt;60,0,1))</f>
        <v>0</v>
      </c>
      <c r="BV461" s="405" t="str">
        <f t="shared" ref="BV461:BV520" si="676">BS461&amp;"m"&amp;BT461</f>
        <v>0m0</v>
      </c>
      <c r="BW461" s="392">
        <f t="shared" ref="BW461:BW520" si="677">IF(N461="",0,VALUE(SUBSTITUTE(N461,".","")))</f>
        <v>0</v>
      </c>
      <c r="BX461" s="392">
        <f t="shared" ref="BX461:BX520" si="678">IF(N461="",0,SUBSTITUTE(N461,"m",""))</f>
        <v>0</v>
      </c>
      <c r="BY461" s="405">
        <f t="shared" ref="BY461:BY520" si="679">VALUE(IF(COUNTIF(N461,"*.*")&gt;0,BW461,BX461))</f>
        <v>0</v>
      </c>
      <c r="BZ461" s="406">
        <f t="shared" ref="BZ461:BZ520" si="680">INT(BY461/10000)</f>
        <v>0</v>
      </c>
      <c r="CA461" s="391" t="str">
        <f t="shared" ref="CA461:CA520" si="681">RIGHT(INT(BY461/100),2)</f>
        <v>0</v>
      </c>
      <c r="CB461" s="391" t="str">
        <f t="shared" ref="CB461:CB520" si="682">RIGHT(INT(BY461/1),2)</f>
        <v>0</v>
      </c>
      <c r="CC461" s="405">
        <f t="shared" ref="CC461:CC520" si="683">IF(COUNTIF(N461,"*m*")&gt;0,"",IF(VALUE(CA461)&lt;60,0,1))</f>
        <v>0</v>
      </c>
      <c r="CD461" s="405" t="str">
        <f t="shared" ref="CD461:CD520" si="684">CA461&amp;"m"&amp;CB461</f>
        <v>0m0</v>
      </c>
      <c r="CE461" s="392">
        <f t="shared" ref="CE461:CE520" si="685">IF(Q461="",0,VALUE(SUBSTITUTE(Q461,".","")))</f>
        <v>0</v>
      </c>
      <c r="CF461" s="392">
        <f t="shared" ref="CF461:CF520" si="686">IF(Q461="",0,SUBSTITUTE(Q461,"m",""))</f>
        <v>0</v>
      </c>
      <c r="CG461" s="405">
        <f t="shared" ref="CG461:CG520" si="687">VALUE(IF(COUNTIF(Q461,"*.*")&gt;0,CE461,CF461))</f>
        <v>0</v>
      </c>
      <c r="CH461" s="406">
        <f t="shared" ref="CH461:CH520" si="688">INT(CG461/10000)</f>
        <v>0</v>
      </c>
      <c r="CI461" s="391" t="str">
        <f t="shared" ref="CI461:CI520" si="689">RIGHT(INT(CG461/100),2)</f>
        <v>0</v>
      </c>
      <c r="CJ461" s="391" t="str">
        <f t="shared" ref="CJ461:CJ520" si="690">RIGHT(INT(CG461/1),2)</f>
        <v>0</v>
      </c>
      <c r="CK461" s="405">
        <f t="shared" ref="CK461:CK520" si="691">IF(COUNTIF(Q461,"*m*")&gt;0,"",IF(VALUE(CI461)&lt;60,0,1))</f>
        <v>0</v>
      </c>
      <c r="CL461" s="405" t="str">
        <f t="shared" ref="CL461:CL520" si="692">CI461&amp;"m"&amp;CJ461</f>
        <v>0m0</v>
      </c>
      <c r="CM461" s="392">
        <f t="shared" ref="CM461:CM520" si="693">IF(T461="",0,VALUE(SUBSTITUTE(T461,".","")))</f>
        <v>0</v>
      </c>
      <c r="CN461" s="392">
        <f t="shared" ref="CN461:CN520" si="694">IF(T461="",0,SUBSTITUTE(T461,"m",""))</f>
        <v>0</v>
      </c>
      <c r="CO461" s="405">
        <f t="shared" ref="CO461:CO520" si="695">VALUE(IF(COUNTIF(T461,"*.*")&gt;0,CM461,CN461))</f>
        <v>0</v>
      </c>
      <c r="CP461" s="406">
        <f t="shared" ref="CP461:CP520" si="696">INT(CO461/10000)</f>
        <v>0</v>
      </c>
      <c r="CQ461" s="391" t="str">
        <f t="shared" ref="CQ461:CQ520" si="697">RIGHT(INT(CO461/100),2)</f>
        <v>0</v>
      </c>
      <c r="CR461" s="391" t="str">
        <f t="shared" ref="CR461:CR520" si="698">RIGHT(INT(CO461/1),2)</f>
        <v>0</v>
      </c>
      <c r="CS461" s="405">
        <f t="shared" ref="CS461:CS520" si="699">IF(COUNTIF(T461,"*m*")&gt;0,"",IF(VALUE(CQ461)&lt;60,0,1))</f>
        <v>0</v>
      </c>
      <c r="CT461" s="405" t="str">
        <f t="shared" ref="CT461:CT520" si="700">CQ461&amp;"m"&amp;CR461</f>
        <v>0m0</v>
      </c>
      <c r="CU461" s="405">
        <f t="shared" ref="CU461:CU524" si="701">IF(AND($D461="",G461&gt;0),1,IF(AND($D461="",H461&gt;0),1,0))</f>
        <v>0</v>
      </c>
      <c r="CV461" s="405">
        <f t="shared" ref="CV461:CV524" si="702">IF(AND($D461="",J461&gt;0),1,IF(AND($D461="",K461&gt;0),1,0))</f>
        <v>0</v>
      </c>
      <c r="CW461" s="405">
        <f t="shared" ref="CW461:CW524" si="703">IF(AND($D461="",M461&gt;0),1,IF(AND($D461="",N461&gt;0),1,0))</f>
        <v>0</v>
      </c>
      <c r="CX461" s="405">
        <f t="shared" ref="CX461:CX524" si="704">IF(AND($D461="",P461&gt;0),1,IF(AND($D461="",Q461&gt;0),1,0))</f>
        <v>0</v>
      </c>
      <c r="CY461" s="405">
        <f t="shared" ref="CY461:CY524" si="705">IF(AND($D461="",S461&gt;0),1,IF(AND($D461="",T461&gt;0),1,0))</f>
        <v>0</v>
      </c>
      <c r="CZ461" s="405" t="str">
        <f t="shared" ref="CZ461:CZ520" si="706">IF(AND(G461="",H461&gt;0),1,"")</f>
        <v/>
      </c>
      <c r="DA461" s="405" t="str">
        <f t="shared" ref="DA461:DA520" si="707">IF(AND(J461="",K461&gt;0),1,"")</f>
        <v/>
      </c>
      <c r="DB461" s="405" t="str">
        <f t="shared" ref="DB461:DB520" si="708">IF(AND(M461="",N461&gt;0),1,"")</f>
        <v/>
      </c>
      <c r="DC461" s="405" t="str">
        <f t="shared" ref="DC461:DC520" si="709">IF(AND(P461="",Q461&gt;0),1,"")</f>
        <v/>
      </c>
      <c r="DD461" s="405" t="str">
        <f t="shared" ref="DD461:DD520" si="710">IF(AND(S461="",T461&gt;0),1,"")</f>
        <v/>
      </c>
      <c r="DE461" s="405"/>
      <c r="DG461" s="405" t="str">
        <f t="shared" ref="DG461:DG520" si="711">IF(B461="","",VALUE(Q461))</f>
        <v/>
      </c>
      <c r="DH461" s="405" t="str">
        <f t="shared" ref="DH461:DH520" si="712">IF(B461="","",VALUE(T461))</f>
        <v/>
      </c>
      <c r="DI461" s="405">
        <f t="shared" ref="DI461:DI520" si="713">IF(AND(B461&gt;0,COUNTA(G461:U461)=0),1,0)</f>
        <v>0</v>
      </c>
      <c r="DJ461" s="405" t="str">
        <f t="shared" ref="DJ461:DJ520" si="714">IF(AND(COUNTIF(G461,"*m*")&gt;0,COUNTIF(H461,"*m*")&gt;0),1,"")</f>
        <v/>
      </c>
      <c r="DK461" s="405" t="str">
        <f t="shared" ref="DK461:DK520" si="715">IF(AND(COUNTIF(J461,"*m*")&gt;0,COUNTIF(K461,"*m*")&gt;0),1,"")</f>
        <v/>
      </c>
      <c r="DL461" s="405" t="str">
        <f t="shared" ref="DL461:DL520" si="716">IF(AND(COUNTIF(M461,"*m*")&gt;0,COUNTIF(N461,"*m*")&gt;0),1,"")</f>
        <v/>
      </c>
      <c r="DM461" s="405" t="str">
        <f t="shared" ref="DM461:DM520" si="717">IF(AND(COUNTIF(G461,"*跳*")&gt;0,COUNTIF(H461,"*.*")&gt;0),1,IF(AND(COUNTIF(G461,"*投*")&gt;0,COUNTIF(H461,"*.*")&gt;0),1,""))</f>
        <v/>
      </c>
      <c r="DN461" s="405" t="str">
        <f t="shared" ref="DN461:DN520" si="718">IF(AND(COUNTIF(J461,"*跳*")&gt;0,COUNTIF(K461,"*.*")&gt;0),1,IF(AND(COUNTIF(J461,"*投*")&gt;0,COUNTIF(K461,"*.*")&gt;0),1,""))</f>
        <v/>
      </c>
      <c r="DO461" s="405" t="str">
        <f t="shared" ref="DO461:DO520" si="719">IF(AND(COUNTIF(M461,"*跳*")&gt;0,COUNTIF(N461,"*.*")&gt;0),1,IF(AND(COUNTIF(M461,"*投*")&gt;0,COUNTIF(N461,"*.*")&gt;0),1,""))</f>
        <v/>
      </c>
      <c r="DS461" s="386">
        <f t="shared" si="634"/>
        <v>0</v>
      </c>
      <c r="DT461" s="386">
        <f t="shared" ref="DT461" si="720">IF($M461="",0,IF($O461="",1,0))</f>
        <v>0</v>
      </c>
      <c r="DU461" s="404">
        <f t="shared" ref="DU461:DU524" si="721">IF(AND(DQ461="",DR461=""),0,IF(H461="",1,0))</f>
        <v>0</v>
      </c>
    </row>
    <row r="462" spans="1:125" s="404" customFormat="1" ht="18" hidden="1" customHeight="1">
      <c r="A462" s="140" t="str">
        <f t="shared" si="645"/>
        <v/>
      </c>
      <c r="B462" s="153"/>
      <c r="C462" s="31" t="str">
        <f>IF(B462="","",VLOOKUP(B462,学連登録!$C$2:$G$3000,2,FALSE))</f>
        <v/>
      </c>
      <c r="D462" s="32" t="str">
        <f>IF(B462="","",VLOOKUP(B462,学連登録!$C$2:$G$3000,3,FALSE))</f>
        <v/>
      </c>
      <c r="E462" s="33" t="str">
        <f>IF(B462="","",VLOOKUP(B462,学連登録!$C$2:$G$3000,4,FALSE))</f>
        <v/>
      </c>
      <c r="F462" s="376" t="str">
        <f>IF(B462="","",VLOOKUP(B462,学連登録!$C$2:$I$3000,7,FALSE))</f>
        <v/>
      </c>
      <c r="G462" s="154"/>
      <c r="H462" s="915"/>
      <c r="I462" s="916"/>
      <c r="J462" s="155"/>
      <c r="K462" s="887"/>
      <c r="L462" s="888"/>
      <c r="M462" s="155"/>
      <c r="N462" s="881"/>
      <c r="O462" s="882"/>
      <c r="P462" s="154"/>
      <c r="Q462" s="887"/>
      <c r="R462" s="888"/>
      <c r="S462" s="154"/>
      <c r="T462" s="887"/>
      <c r="U462" s="888"/>
      <c r="V462" s="101" t="str">
        <f>IF(B462="","",VLOOKUP(B462,学連登録!$C$2:$H$3000,6,FALSE))</f>
        <v/>
      </c>
      <c r="W462" s="370"/>
      <c r="X462" s="152"/>
      <c r="Y462" s="116" t="str">
        <f t="shared" si="635"/>
        <v/>
      </c>
      <c r="Z462" s="97" t="str">
        <f>IF(G462="","",VLOOKUP(G462,種目名!$O$5:$T$104,3,0))</f>
        <v/>
      </c>
      <c r="AA462" s="98" t="str">
        <f>IF(J462="","",VLOOKUP(J462,種目名!$O$5:$T$104,3,0))</f>
        <v/>
      </c>
      <c r="AB462" s="117" t="str">
        <f>IF(M462="","",VLOOKUP(M462,種目名!$O$5:$T$104,3,0))</f>
        <v/>
      </c>
      <c r="AC462" s="117" t="str">
        <f>IF(P462="","",VLOOKUP(AF462,種目名!$O$5:$T$104,3,0))</f>
        <v/>
      </c>
      <c r="AD462" s="118" t="str">
        <f>IF(S462="","",VLOOKUP(AI462,種目名!$O$5:$T$104,3,0))</f>
        <v/>
      </c>
      <c r="AE462" s="115">
        <f t="shared" si="636"/>
        <v>0</v>
      </c>
      <c r="AF462" s="152" t="str">
        <f t="shared" si="637"/>
        <v/>
      </c>
      <c r="AG462" s="152" t="str">
        <f t="shared" si="638"/>
        <v/>
      </c>
      <c r="AH462" s="115">
        <f t="shared" si="639"/>
        <v>0</v>
      </c>
      <c r="AI462" s="152" t="str">
        <f t="shared" si="640"/>
        <v/>
      </c>
      <c r="AJ462" s="152" t="str">
        <f t="shared" si="641"/>
        <v/>
      </c>
      <c r="AK462" s="383"/>
      <c r="AL462" s="166">
        <f t="shared" si="646"/>
        <v>0</v>
      </c>
      <c r="AM462" s="392">
        <f t="shared" si="647"/>
        <v>0</v>
      </c>
      <c r="AN462" s="392">
        <f>COUNTIF($B$12:B462,B462)</f>
        <v>0</v>
      </c>
      <c r="AO462" s="392"/>
      <c r="AP462" s="392" t="str">
        <f t="shared" si="648"/>
        <v/>
      </c>
      <c r="AQ462" s="392" t="str">
        <f t="shared" si="649"/>
        <v/>
      </c>
      <c r="AR462" s="392" t="str">
        <f t="shared" si="650"/>
        <v/>
      </c>
      <c r="AS462" s="392" t="str">
        <f t="shared" si="651"/>
        <v/>
      </c>
      <c r="AT462" s="392">
        <f t="shared" si="652"/>
        <v>0</v>
      </c>
      <c r="AU462" s="392" t="str">
        <f t="shared" si="653"/>
        <v/>
      </c>
      <c r="AV462" s="392" t="str">
        <f t="shared" si="654"/>
        <v/>
      </c>
      <c r="AW462" s="392" t="str">
        <f t="shared" si="655"/>
        <v/>
      </c>
      <c r="AX462" s="392" t="str">
        <f t="shared" si="656"/>
        <v/>
      </c>
      <c r="AY462" s="392" t="str">
        <f t="shared" si="657"/>
        <v/>
      </c>
      <c r="AZ462" s="392" t="str">
        <f t="shared" si="658"/>
        <v/>
      </c>
      <c r="BA462" s="392" t="str">
        <f t="shared" si="659"/>
        <v/>
      </c>
      <c r="BB462" s="392" t="str">
        <f t="shared" si="660"/>
        <v/>
      </c>
      <c r="BC462" s="392" t="str">
        <f t="shared" si="661"/>
        <v/>
      </c>
      <c r="BD462" s="396" t="str">
        <f t="shared" si="662"/>
        <v/>
      </c>
      <c r="BE462" s="386">
        <f t="shared" si="663"/>
        <v>0</v>
      </c>
      <c r="BF462" s="152"/>
      <c r="BG462" s="392">
        <f t="shared" si="664"/>
        <v>0</v>
      </c>
      <c r="BH462" s="392">
        <f t="shared" si="665"/>
        <v>0</v>
      </c>
      <c r="BI462" s="405">
        <f t="shared" si="666"/>
        <v>0</v>
      </c>
      <c r="BJ462" s="406">
        <f t="shared" si="642"/>
        <v>0</v>
      </c>
      <c r="BK462" s="391" t="str">
        <f t="shared" si="643"/>
        <v>0</v>
      </c>
      <c r="BL462" s="391" t="str">
        <f t="shared" si="644"/>
        <v>0</v>
      </c>
      <c r="BM462" s="405">
        <f t="shared" si="667"/>
        <v>0</v>
      </c>
      <c r="BN462" s="405" t="str">
        <f t="shared" si="668"/>
        <v>0m0</v>
      </c>
      <c r="BO462" s="392">
        <f t="shared" si="669"/>
        <v>0</v>
      </c>
      <c r="BP462" s="392">
        <f t="shared" si="670"/>
        <v>0</v>
      </c>
      <c r="BQ462" s="405">
        <f t="shared" si="671"/>
        <v>0</v>
      </c>
      <c r="BR462" s="406">
        <f t="shared" si="672"/>
        <v>0</v>
      </c>
      <c r="BS462" s="391" t="str">
        <f t="shared" si="673"/>
        <v>0</v>
      </c>
      <c r="BT462" s="391" t="str">
        <f t="shared" si="674"/>
        <v>0</v>
      </c>
      <c r="BU462" s="405">
        <f t="shared" si="675"/>
        <v>0</v>
      </c>
      <c r="BV462" s="405" t="str">
        <f t="shared" si="676"/>
        <v>0m0</v>
      </c>
      <c r="BW462" s="392">
        <f t="shared" si="677"/>
        <v>0</v>
      </c>
      <c r="BX462" s="392">
        <f t="shared" si="678"/>
        <v>0</v>
      </c>
      <c r="BY462" s="405">
        <f t="shared" si="679"/>
        <v>0</v>
      </c>
      <c r="BZ462" s="406">
        <f t="shared" si="680"/>
        <v>0</v>
      </c>
      <c r="CA462" s="391" t="str">
        <f t="shared" si="681"/>
        <v>0</v>
      </c>
      <c r="CB462" s="391" t="str">
        <f t="shared" si="682"/>
        <v>0</v>
      </c>
      <c r="CC462" s="405">
        <f t="shared" si="683"/>
        <v>0</v>
      </c>
      <c r="CD462" s="405" t="str">
        <f t="shared" si="684"/>
        <v>0m0</v>
      </c>
      <c r="CE462" s="392">
        <f t="shared" si="685"/>
        <v>0</v>
      </c>
      <c r="CF462" s="392">
        <f t="shared" si="686"/>
        <v>0</v>
      </c>
      <c r="CG462" s="405">
        <f t="shared" si="687"/>
        <v>0</v>
      </c>
      <c r="CH462" s="406">
        <f t="shared" si="688"/>
        <v>0</v>
      </c>
      <c r="CI462" s="391" t="str">
        <f t="shared" si="689"/>
        <v>0</v>
      </c>
      <c r="CJ462" s="391" t="str">
        <f t="shared" si="690"/>
        <v>0</v>
      </c>
      <c r="CK462" s="405">
        <f t="shared" si="691"/>
        <v>0</v>
      </c>
      <c r="CL462" s="405" t="str">
        <f t="shared" si="692"/>
        <v>0m0</v>
      </c>
      <c r="CM462" s="392">
        <f t="shared" si="693"/>
        <v>0</v>
      </c>
      <c r="CN462" s="392">
        <f t="shared" si="694"/>
        <v>0</v>
      </c>
      <c r="CO462" s="405">
        <f t="shared" si="695"/>
        <v>0</v>
      </c>
      <c r="CP462" s="406">
        <f t="shared" si="696"/>
        <v>0</v>
      </c>
      <c r="CQ462" s="391" t="str">
        <f t="shared" si="697"/>
        <v>0</v>
      </c>
      <c r="CR462" s="391" t="str">
        <f t="shared" si="698"/>
        <v>0</v>
      </c>
      <c r="CS462" s="405">
        <f t="shared" si="699"/>
        <v>0</v>
      </c>
      <c r="CT462" s="405" t="str">
        <f t="shared" si="700"/>
        <v>0m0</v>
      </c>
      <c r="CU462" s="405">
        <f t="shared" si="701"/>
        <v>0</v>
      </c>
      <c r="CV462" s="405">
        <f t="shared" si="702"/>
        <v>0</v>
      </c>
      <c r="CW462" s="405">
        <f t="shared" si="703"/>
        <v>0</v>
      </c>
      <c r="CX462" s="405">
        <f t="shared" si="704"/>
        <v>0</v>
      </c>
      <c r="CY462" s="405">
        <f t="shared" si="705"/>
        <v>0</v>
      </c>
      <c r="CZ462" s="405" t="str">
        <f t="shared" si="706"/>
        <v/>
      </c>
      <c r="DA462" s="405" t="str">
        <f t="shared" si="707"/>
        <v/>
      </c>
      <c r="DB462" s="405" t="str">
        <f t="shared" si="708"/>
        <v/>
      </c>
      <c r="DC462" s="405" t="str">
        <f t="shared" si="709"/>
        <v/>
      </c>
      <c r="DD462" s="405" t="str">
        <f t="shared" si="710"/>
        <v/>
      </c>
      <c r="DE462" s="405"/>
      <c r="DG462" s="405" t="str">
        <f t="shared" si="711"/>
        <v/>
      </c>
      <c r="DH462" s="405" t="str">
        <f t="shared" si="712"/>
        <v/>
      </c>
      <c r="DI462" s="405">
        <f t="shared" si="713"/>
        <v>0</v>
      </c>
      <c r="DJ462" s="405" t="str">
        <f t="shared" si="714"/>
        <v/>
      </c>
      <c r="DK462" s="405" t="str">
        <f t="shared" si="715"/>
        <v/>
      </c>
      <c r="DL462" s="405" t="str">
        <f t="shared" si="716"/>
        <v/>
      </c>
      <c r="DM462" s="405" t="str">
        <f t="shared" si="717"/>
        <v/>
      </c>
      <c r="DN462" s="405" t="str">
        <f t="shared" si="718"/>
        <v/>
      </c>
      <c r="DO462" s="405" t="str">
        <f t="shared" si="719"/>
        <v/>
      </c>
      <c r="DU462" s="404">
        <f t="shared" si="721"/>
        <v>0</v>
      </c>
    </row>
    <row r="463" spans="1:125" s="404" customFormat="1" ht="18" hidden="1" customHeight="1">
      <c r="A463" s="140" t="str">
        <f t="shared" si="645"/>
        <v/>
      </c>
      <c r="B463" s="153"/>
      <c r="C463" s="31" t="str">
        <f>IF(B463="","",VLOOKUP(B463,学連登録!$C$2:$G$3000,2,FALSE))</f>
        <v/>
      </c>
      <c r="D463" s="32" t="str">
        <f>IF(B463="","",VLOOKUP(B463,学連登録!$C$2:$G$3000,3,FALSE))</f>
        <v/>
      </c>
      <c r="E463" s="33" t="str">
        <f>IF(B463="","",VLOOKUP(B463,学連登録!$C$2:$G$3000,4,FALSE))</f>
        <v/>
      </c>
      <c r="F463" s="376" t="str">
        <f>IF(B463="","",VLOOKUP(B463,学連登録!$C$2:$I$3000,7,FALSE))</f>
        <v/>
      </c>
      <c r="G463" s="154"/>
      <c r="H463" s="915"/>
      <c r="I463" s="916"/>
      <c r="J463" s="155"/>
      <c r="K463" s="887"/>
      <c r="L463" s="888"/>
      <c r="M463" s="155"/>
      <c r="N463" s="881"/>
      <c r="O463" s="882"/>
      <c r="P463" s="154"/>
      <c r="Q463" s="887"/>
      <c r="R463" s="888"/>
      <c r="S463" s="154"/>
      <c r="T463" s="887"/>
      <c r="U463" s="888"/>
      <c r="V463" s="101" t="str">
        <f>IF(B463="","",VLOOKUP(B463,学連登録!$C$2:$H$3000,6,FALSE))</f>
        <v/>
      </c>
      <c r="W463" s="370"/>
      <c r="X463" s="152"/>
      <c r="Y463" s="116" t="str">
        <f t="shared" si="635"/>
        <v/>
      </c>
      <c r="Z463" s="97" t="str">
        <f>IF(G463="","",VLOOKUP(G463,種目名!$O$5:$T$104,3,0))</f>
        <v/>
      </c>
      <c r="AA463" s="98" t="str">
        <f>IF(J463="","",VLOOKUP(J463,種目名!$O$5:$T$104,3,0))</f>
        <v/>
      </c>
      <c r="AB463" s="117" t="str">
        <f>IF(M463="","",VLOOKUP(M463,種目名!$O$5:$T$104,3,0))</f>
        <v/>
      </c>
      <c r="AC463" s="117" t="str">
        <f>IF(P463="","",VLOOKUP(AF463,種目名!$O$5:$T$104,3,0))</f>
        <v/>
      </c>
      <c r="AD463" s="118" t="str">
        <f>IF(S463="","",VLOOKUP(AI463,種目名!$O$5:$T$104,3,0))</f>
        <v/>
      </c>
      <c r="AE463" s="115">
        <f t="shared" si="636"/>
        <v>0</v>
      </c>
      <c r="AF463" s="152" t="str">
        <f t="shared" si="637"/>
        <v/>
      </c>
      <c r="AG463" s="152" t="str">
        <f t="shared" si="638"/>
        <v/>
      </c>
      <c r="AH463" s="115">
        <f t="shared" si="639"/>
        <v>0</v>
      </c>
      <c r="AI463" s="152" t="str">
        <f t="shared" si="640"/>
        <v/>
      </c>
      <c r="AJ463" s="152" t="str">
        <f t="shared" si="641"/>
        <v/>
      </c>
      <c r="AK463" s="383"/>
      <c r="AL463" s="166">
        <f t="shared" si="646"/>
        <v>0</v>
      </c>
      <c r="AM463" s="392">
        <f t="shared" si="647"/>
        <v>0</v>
      </c>
      <c r="AN463" s="392">
        <f>COUNTIF($B$12:B463,B463)</f>
        <v>0</v>
      </c>
      <c r="AO463" s="392"/>
      <c r="AP463" s="392" t="str">
        <f t="shared" si="648"/>
        <v/>
      </c>
      <c r="AQ463" s="392" t="str">
        <f t="shared" si="649"/>
        <v/>
      </c>
      <c r="AR463" s="392" t="str">
        <f t="shared" si="650"/>
        <v/>
      </c>
      <c r="AS463" s="392" t="str">
        <f t="shared" si="651"/>
        <v/>
      </c>
      <c r="AT463" s="392">
        <f t="shared" si="652"/>
        <v>0</v>
      </c>
      <c r="AU463" s="392" t="str">
        <f t="shared" si="653"/>
        <v/>
      </c>
      <c r="AV463" s="392" t="str">
        <f t="shared" si="654"/>
        <v/>
      </c>
      <c r="AW463" s="392" t="str">
        <f t="shared" si="655"/>
        <v/>
      </c>
      <c r="AX463" s="392" t="str">
        <f t="shared" si="656"/>
        <v/>
      </c>
      <c r="AY463" s="392" t="str">
        <f t="shared" si="657"/>
        <v/>
      </c>
      <c r="AZ463" s="392" t="str">
        <f t="shared" si="658"/>
        <v/>
      </c>
      <c r="BA463" s="392" t="str">
        <f t="shared" si="659"/>
        <v/>
      </c>
      <c r="BB463" s="392" t="str">
        <f t="shared" si="660"/>
        <v/>
      </c>
      <c r="BC463" s="392" t="str">
        <f t="shared" si="661"/>
        <v/>
      </c>
      <c r="BD463" s="396" t="str">
        <f t="shared" si="662"/>
        <v/>
      </c>
      <c r="BE463" s="386">
        <f t="shared" si="663"/>
        <v>0</v>
      </c>
      <c r="BF463" s="152"/>
      <c r="BG463" s="392">
        <f t="shared" si="664"/>
        <v>0</v>
      </c>
      <c r="BH463" s="392">
        <f t="shared" si="665"/>
        <v>0</v>
      </c>
      <c r="BI463" s="405">
        <f t="shared" si="666"/>
        <v>0</v>
      </c>
      <c r="BJ463" s="406">
        <f t="shared" si="642"/>
        <v>0</v>
      </c>
      <c r="BK463" s="391" t="str">
        <f t="shared" si="643"/>
        <v>0</v>
      </c>
      <c r="BL463" s="391" t="str">
        <f t="shared" si="644"/>
        <v>0</v>
      </c>
      <c r="BM463" s="405">
        <f t="shared" si="667"/>
        <v>0</v>
      </c>
      <c r="BN463" s="405" t="str">
        <f t="shared" si="668"/>
        <v>0m0</v>
      </c>
      <c r="BO463" s="392">
        <f t="shared" si="669"/>
        <v>0</v>
      </c>
      <c r="BP463" s="392">
        <f t="shared" si="670"/>
        <v>0</v>
      </c>
      <c r="BQ463" s="405">
        <f t="shared" si="671"/>
        <v>0</v>
      </c>
      <c r="BR463" s="406">
        <f t="shared" si="672"/>
        <v>0</v>
      </c>
      <c r="BS463" s="391" t="str">
        <f t="shared" si="673"/>
        <v>0</v>
      </c>
      <c r="BT463" s="391" t="str">
        <f t="shared" si="674"/>
        <v>0</v>
      </c>
      <c r="BU463" s="405">
        <f t="shared" si="675"/>
        <v>0</v>
      </c>
      <c r="BV463" s="405" t="str">
        <f t="shared" si="676"/>
        <v>0m0</v>
      </c>
      <c r="BW463" s="392">
        <f t="shared" si="677"/>
        <v>0</v>
      </c>
      <c r="BX463" s="392">
        <f t="shared" si="678"/>
        <v>0</v>
      </c>
      <c r="BY463" s="405">
        <f t="shared" si="679"/>
        <v>0</v>
      </c>
      <c r="BZ463" s="406">
        <f t="shared" si="680"/>
        <v>0</v>
      </c>
      <c r="CA463" s="391" t="str">
        <f t="shared" si="681"/>
        <v>0</v>
      </c>
      <c r="CB463" s="391" t="str">
        <f t="shared" si="682"/>
        <v>0</v>
      </c>
      <c r="CC463" s="405">
        <f t="shared" si="683"/>
        <v>0</v>
      </c>
      <c r="CD463" s="405" t="str">
        <f t="shared" si="684"/>
        <v>0m0</v>
      </c>
      <c r="CE463" s="392">
        <f t="shared" si="685"/>
        <v>0</v>
      </c>
      <c r="CF463" s="392">
        <f t="shared" si="686"/>
        <v>0</v>
      </c>
      <c r="CG463" s="405">
        <f t="shared" si="687"/>
        <v>0</v>
      </c>
      <c r="CH463" s="406">
        <f t="shared" si="688"/>
        <v>0</v>
      </c>
      <c r="CI463" s="391" t="str">
        <f t="shared" si="689"/>
        <v>0</v>
      </c>
      <c r="CJ463" s="391" t="str">
        <f t="shared" si="690"/>
        <v>0</v>
      </c>
      <c r="CK463" s="405">
        <f t="shared" si="691"/>
        <v>0</v>
      </c>
      <c r="CL463" s="405" t="str">
        <f t="shared" si="692"/>
        <v>0m0</v>
      </c>
      <c r="CM463" s="392">
        <f t="shared" si="693"/>
        <v>0</v>
      </c>
      <c r="CN463" s="392">
        <f t="shared" si="694"/>
        <v>0</v>
      </c>
      <c r="CO463" s="405">
        <f t="shared" si="695"/>
        <v>0</v>
      </c>
      <c r="CP463" s="406">
        <f t="shared" si="696"/>
        <v>0</v>
      </c>
      <c r="CQ463" s="391" t="str">
        <f t="shared" si="697"/>
        <v>0</v>
      </c>
      <c r="CR463" s="391" t="str">
        <f t="shared" si="698"/>
        <v>0</v>
      </c>
      <c r="CS463" s="405">
        <f t="shared" si="699"/>
        <v>0</v>
      </c>
      <c r="CT463" s="405" t="str">
        <f t="shared" si="700"/>
        <v>0m0</v>
      </c>
      <c r="CU463" s="405">
        <f t="shared" si="701"/>
        <v>0</v>
      </c>
      <c r="CV463" s="405">
        <f t="shared" si="702"/>
        <v>0</v>
      </c>
      <c r="CW463" s="405">
        <f t="shared" si="703"/>
        <v>0</v>
      </c>
      <c r="CX463" s="405">
        <f t="shared" si="704"/>
        <v>0</v>
      </c>
      <c r="CY463" s="405">
        <f t="shared" si="705"/>
        <v>0</v>
      </c>
      <c r="CZ463" s="405" t="str">
        <f t="shared" si="706"/>
        <v/>
      </c>
      <c r="DA463" s="405" t="str">
        <f t="shared" si="707"/>
        <v/>
      </c>
      <c r="DB463" s="405" t="str">
        <f t="shared" si="708"/>
        <v/>
      </c>
      <c r="DC463" s="405" t="str">
        <f t="shared" si="709"/>
        <v/>
      </c>
      <c r="DD463" s="405" t="str">
        <f t="shared" si="710"/>
        <v/>
      </c>
      <c r="DE463" s="405"/>
      <c r="DG463" s="405" t="str">
        <f t="shared" si="711"/>
        <v/>
      </c>
      <c r="DH463" s="405" t="str">
        <f t="shared" si="712"/>
        <v/>
      </c>
      <c r="DI463" s="405">
        <f t="shared" si="713"/>
        <v>0</v>
      </c>
      <c r="DJ463" s="405" t="str">
        <f t="shared" si="714"/>
        <v/>
      </c>
      <c r="DK463" s="405" t="str">
        <f t="shared" si="715"/>
        <v/>
      </c>
      <c r="DL463" s="405" t="str">
        <f t="shared" si="716"/>
        <v/>
      </c>
      <c r="DM463" s="405" t="str">
        <f t="shared" si="717"/>
        <v/>
      </c>
      <c r="DN463" s="405" t="str">
        <f t="shared" si="718"/>
        <v/>
      </c>
      <c r="DO463" s="405" t="str">
        <f t="shared" si="719"/>
        <v/>
      </c>
      <c r="DU463" s="404">
        <f t="shared" si="721"/>
        <v>0</v>
      </c>
    </row>
    <row r="464" spans="1:125" s="404" customFormat="1" ht="18" hidden="1" customHeight="1">
      <c r="A464" s="140" t="str">
        <f t="shared" si="645"/>
        <v/>
      </c>
      <c r="B464" s="153"/>
      <c r="C464" s="31" t="str">
        <f>IF(B464="","",VLOOKUP(B464,学連登録!$C$2:$G$3000,2,FALSE))</f>
        <v/>
      </c>
      <c r="D464" s="32" t="str">
        <f>IF(B464="","",VLOOKUP(B464,学連登録!$C$2:$G$3000,3,FALSE))</f>
        <v/>
      </c>
      <c r="E464" s="33" t="str">
        <f>IF(B464="","",VLOOKUP(B464,学連登録!$C$2:$G$3000,4,FALSE))</f>
        <v/>
      </c>
      <c r="F464" s="376" t="str">
        <f>IF(B464="","",VLOOKUP(B464,学連登録!$C$2:$I$3000,7,FALSE))</f>
        <v/>
      </c>
      <c r="G464" s="154"/>
      <c r="H464" s="915"/>
      <c r="I464" s="916"/>
      <c r="J464" s="155"/>
      <c r="K464" s="887"/>
      <c r="L464" s="888"/>
      <c r="M464" s="155"/>
      <c r="N464" s="881"/>
      <c r="O464" s="882"/>
      <c r="P464" s="154"/>
      <c r="Q464" s="887"/>
      <c r="R464" s="888"/>
      <c r="S464" s="154"/>
      <c r="T464" s="887"/>
      <c r="U464" s="888"/>
      <c r="V464" s="101" t="str">
        <f>IF(B464="","",VLOOKUP(B464,学連登録!$C$2:$H$3000,6,FALSE))</f>
        <v/>
      </c>
      <c r="W464" s="370"/>
      <c r="X464" s="152"/>
      <c r="Y464" s="116" t="str">
        <f t="shared" si="635"/>
        <v/>
      </c>
      <c r="Z464" s="97" t="str">
        <f>IF(G464="","",VLOOKUP(G464,種目名!$O$5:$T$104,3,0))</f>
        <v/>
      </c>
      <c r="AA464" s="98" t="str">
        <f>IF(J464="","",VLOOKUP(J464,種目名!$O$5:$T$104,3,0))</f>
        <v/>
      </c>
      <c r="AB464" s="117" t="str">
        <f>IF(M464="","",VLOOKUP(M464,種目名!$O$5:$T$104,3,0))</f>
        <v/>
      </c>
      <c r="AC464" s="117" t="str">
        <f>IF(P464="","",VLOOKUP(AF464,種目名!$O$5:$T$104,3,0))</f>
        <v/>
      </c>
      <c r="AD464" s="118" t="str">
        <f>IF(S464="","",VLOOKUP(AI464,種目名!$O$5:$T$104,3,0))</f>
        <v/>
      </c>
      <c r="AE464" s="115">
        <f t="shared" si="636"/>
        <v>0</v>
      </c>
      <c r="AF464" s="152" t="str">
        <f t="shared" si="637"/>
        <v/>
      </c>
      <c r="AG464" s="152" t="str">
        <f t="shared" si="638"/>
        <v/>
      </c>
      <c r="AH464" s="115">
        <f t="shared" si="639"/>
        <v>0</v>
      </c>
      <c r="AI464" s="152" t="str">
        <f t="shared" si="640"/>
        <v/>
      </c>
      <c r="AJ464" s="152" t="str">
        <f t="shared" si="641"/>
        <v/>
      </c>
      <c r="AK464" s="383"/>
      <c r="AL464" s="166">
        <f t="shared" si="646"/>
        <v>0</v>
      </c>
      <c r="AM464" s="392">
        <f t="shared" si="647"/>
        <v>0</v>
      </c>
      <c r="AN464" s="392">
        <f>COUNTIF($B$12:B464,B464)</f>
        <v>0</v>
      </c>
      <c r="AO464" s="392"/>
      <c r="AP464" s="392" t="str">
        <f t="shared" si="648"/>
        <v/>
      </c>
      <c r="AQ464" s="392" t="str">
        <f t="shared" si="649"/>
        <v/>
      </c>
      <c r="AR464" s="392" t="str">
        <f t="shared" si="650"/>
        <v/>
      </c>
      <c r="AS464" s="392" t="str">
        <f t="shared" si="651"/>
        <v/>
      </c>
      <c r="AT464" s="392">
        <f t="shared" si="652"/>
        <v>0</v>
      </c>
      <c r="AU464" s="392" t="str">
        <f t="shared" si="653"/>
        <v/>
      </c>
      <c r="AV464" s="392" t="str">
        <f t="shared" si="654"/>
        <v/>
      </c>
      <c r="AW464" s="392" t="str">
        <f t="shared" si="655"/>
        <v/>
      </c>
      <c r="AX464" s="392" t="str">
        <f t="shared" si="656"/>
        <v/>
      </c>
      <c r="AY464" s="392" t="str">
        <f t="shared" si="657"/>
        <v/>
      </c>
      <c r="AZ464" s="392" t="str">
        <f t="shared" si="658"/>
        <v/>
      </c>
      <c r="BA464" s="392" t="str">
        <f t="shared" si="659"/>
        <v/>
      </c>
      <c r="BB464" s="392" t="str">
        <f t="shared" si="660"/>
        <v/>
      </c>
      <c r="BC464" s="392" t="str">
        <f t="shared" si="661"/>
        <v/>
      </c>
      <c r="BD464" s="396" t="str">
        <f t="shared" si="662"/>
        <v/>
      </c>
      <c r="BE464" s="386">
        <f t="shared" si="663"/>
        <v>0</v>
      </c>
      <c r="BF464" s="152"/>
      <c r="BG464" s="392">
        <f t="shared" si="664"/>
        <v>0</v>
      </c>
      <c r="BH464" s="392">
        <f t="shared" si="665"/>
        <v>0</v>
      </c>
      <c r="BI464" s="405">
        <f t="shared" si="666"/>
        <v>0</v>
      </c>
      <c r="BJ464" s="406">
        <f t="shared" si="642"/>
        <v>0</v>
      </c>
      <c r="BK464" s="391" t="str">
        <f t="shared" si="643"/>
        <v>0</v>
      </c>
      <c r="BL464" s="391" t="str">
        <f t="shared" si="644"/>
        <v>0</v>
      </c>
      <c r="BM464" s="405">
        <f t="shared" si="667"/>
        <v>0</v>
      </c>
      <c r="BN464" s="405" t="str">
        <f t="shared" si="668"/>
        <v>0m0</v>
      </c>
      <c r="BO464" s="392">
        <f t="shared" si="669"/>
        <v>0</v>
      </c>
      <c r="BP464" s="392">
        <f t="shared" si="670"/>
        <v>0</v>
      </c>
      <c r="BQ464" s="405">
        <f t="shared" si="671"/>
        <v>0</v>
      </c>
      <c r="BR464" s="406">
        <f t="shared" si="672"/>
        <v>0</v>
      </c>
      <c r="BS464" s="391" t="str">
        <f t="shared" si="673"/>
        <v>0</v>
      </c>
      <c r="BT464" s="391" t="str">
        <f t="shared" si="674"/>
        <v>0</v>
      </c>
      <c r="BU464" s="405">
        <f t="shared" si="675"/>
        <v>0</v>
      </c>
      <c r="BV464" s="405" t="str">
        <f t="shared" si="676"/>
        <v>0m0</v>
      </c>
      <c r="BW464" s="392">
        <f t="shared" si="677"/>
        <v>0</v>
      </c>
      <c r="BX464" s="392">
        <f t="shared" si="678"/>
        <v>0</v>
      </c>
      <c r="BY464" s="405">
        <f t="shared" si="679"/>
        <v>0</v>
      </c>
      <c r="BZ464" s="406">
        <f t="shared" si="680"/>
        <v>0</v>
      </c>
      <c r="CA464" s="391" t="str">
        <f t="shared" si="681"/>
        <v>0</v>
      </c>
      <c r="CB464" s="391" t="str">
        <f t="shared" si="682"/>
        <v>0</v>
      </c>
      <c r="CC464" s="405">
        <f t="shared" si="683"/>
        <v>0</v>
      </c>
      <c r="CD464" s="405" t="str">
        <f t="shared" si="684"/>
        <v>0m0</v>
      </c>
      <c r="CE464" s="392">
        <f t="shared" si="685"/>
        <v>0</v>
      </c>
      <c r="CF464" s="392">
        <f t="shared" si="686"/>
        <v>0</v>
      </c>
      <c r="CG464" s="405">
        <f t="shared" si="687"/>
        <v>0</v>
      </c>
      <c r="CH464" s="406">
        <f t="shared" si="688"/>
        <v>0</v>
      </c>
      <c r="CI464" s="391" t="str">
        <f t="shared" si="689"/>
        <v>0</v>
      </c>
      <c r="CJ464" s="391" t="str">
        <f t="shared" si="690"/>
        <v>0</v>
      </c>
      <c r="CK464" s="405">
        <f t="shared" si="691"/>
        <v>0</v>
      </c>
      <c r="CL464" s="405" t="str">
        <f t="shared" si="692"/>
        <v>0m0</v>
      </c>
      <c r="CM464" s="392">
        <f t="shared" si="693"/>
        <v>0</v>
      </c>
      <c r="CN464" s="392">
        <f t="shared" si="694"/>
        <v>0</v>
      </c>
      <c r="CO464" s="405">
        <f t="shared" si="695"/>
        <v>0</v>
      </c>
      <c r="CP464" s="406">
        <f t="shared" si="696"/>
        <v>0</v>
      </c>
      <c r="CQ464" s="391" t="str">
        <f t="shared" si="697"/>
        <v>0</v>
      </c>
      <c r="CR464" s="391" t="str">
        <f t="shared" si="698"/>
        <v>0</v>
      </c>
      <c r="CS464" s="405">
        <f t="shared" si="699"/>
        <v>0</v>
      </c>
      <c r="CT464" s="405" t="str">
        <f t="shared" si="700"/>
        <v>0m0</v>
      </c>
      <c r="CU464" s="405">
        <f t="shared" si="701"/>
        <v>0</v>
      </c>
      <c r="CV464" s="405">
        <f t="shared" si="702"/>
        <v>0</v>
      </c>
      <c r="CW464" s="405">
        <f t="shared" si="703"/>
        <v>0</v>
      </c>
      <c r="CX464" s="405">
        <f t="shared" si="704"/>
        <v>0</v>
      </c>
      <c r="CY464" s="405">
        <f t="shared" si="705"/>
        <v>0</v>
      </c>
      <c r="CZ464" s="405" t="str">
        <f t="shared" si="706"/>
        <v/>
      </c>
      <c r="DA464" s="405" t="str">
        <f t="shared" si="707"/>
        <v/>
      </c>
      <c r="DB464" s="405" t="str">
        <f t="shared" si="708"/>
        <v/>
      </c>
      <c r="DC464" s="405" t="str">
        <f t="shared" si="709"/>
        <v/>
      </c>
      <c r="DD464" s="405" t="str">
        <f t="shared" si="710"/>
        <v/>
      </c>
      <c r="DE464" s="405"/>
      <c r="DG464" s="405" t="str">
        <f t="shared" si="711"/>
        <v/>
      </c>
      <c r="DH464" s="405" t="str">
        <f t="shared" si="712"/>
        <v/>
      </c>
      <c r="DI464" s="405">
        <f t="shared" si="713"/>
        <v>0</v>
      </c>
      <c r="DJ464" s="405" t="str">
        <f t="shared" si="714"/>
        <v/>
      </c>
      <c r="DK464" s="405" t="str">
        <f t="shared" si="715"/>
        <v/>
      </c>
      <c r="DL464" s="405" t="str">
        <f t="shared" si="716"/>
        <v/>
      </c>
      <c r="DM464" s="405" t="str">
        <f t="shared" si="717"/>
        <v/>
      </c>
      <c r="DN464" s="405" t="str">
        <f t="shared" si="718"/>
        <v/>
      </c>
      <c r="DO464" s="405" t="str">
        <f t="shared" si="719"/>
        <v/>
      </c>
      <c r="DU464" s="404">
        <f t="shared" si="721"/>
        <v>0</v>
      </c>
    </row>
    <row r="465" spans="1:125" s="404" customFormat="1" ht="18" hidden="1" customHeight="1">
      <c r="A465" s="140" t="str">
        <f t="shared" si="645"/>
        <v/>
      </c>
      <c r="B465" s="153"/>
      <c r="C465" s="31" t="str">
        <f>IF(B465="","",VLOOKUP(B465,学連登録!$C$2:$G$3000,2,FALSE))</f>
        <v/>
      </c>
      <c r="D465" s="32" t="str">
        <f>IF(B465="","",VLOOKUP(B465,学連登録!$C$2:$G$3000,3,FALSE))</f>
        <v/>
      </c>
      <c r="E465" s="33" t="str">
        <f>IF(B465="","",VLOOKUP(B465,学連登録!$C$2:$G$3000,4,FALSE))</f>
        <v/>
      </c>
      <c r="F465" s="376" t="str">
        <f>IF(B465="","",VLOOKUP(B465,学連登録!$C$2:$I$3000,7,FALSE))</f>
        <v/>
      </c>
      <c r="G465" s="154"/>
      <c r="H465" s="915"/>
      <c r="I465" s="916"/>
      <c r="J465" s="155"/>
      <c r="K465" s="887"/>
      <c r="L465" s="888"/>
      <c r="M465" s="155"/>
      <c r="N465" s="881"/>
      <c r="O465" s="882"/>
      <c r="P465" s="154"/>
      <c r="Q465" s="887"/>
      <c r="R465" s="888"/>
      <c r="S465" s="154"/>
      <c r="T465" s="887"/>
      <c r="U465" s="888"/>
      <c r="V465" s="101" t="str">
        <f>IF(B465="","",VLOOKUP(B465,学連登録!$C$2:$H$3000,6,FALSE))</f>
        <v/>
      </c>
      <c r="W465" s="370"/>
      <c r="X465" s="152"/>
      <c r="Y465" s="116" t="str">
        <f t="shared" si="635"/>
        <v/>
      </c>
      <c r="Z465" s="97" t="str">
        <f>IF(G465="","",VLOOKUP(G465,種目名!$O$5:$T$104,3,0))</f>
        <v/>
      </c>
      <c r="AA465" s="98" t="str">
        <f>IF(J465="","",VLOOKUP(J465,種目名!$O$5:$T$104,3,0))</f>
        <v/>
      </c>
      <c r="AB465" s="117" t="str">
        <f>IF(M465="","",VLOOKUP(M465,種目名!$O$5:$T$104,3,0))</f>
        <v/>
      </c>
      <c r="AC465" s="117" t="str">
        <f>IF(P465="","",VLOOKUP(AF465,種目名!$O$5:$T$104,3,0))</f>
        <v/>
      </c>
      <c r="AD465" s="118" t="str">
        <f>IF(S465="","",VLOOKUP(AI465,種目名!$O$5:$T$104,3,0))</f>
        <v/>
      </c>
      <c r="AE465" s="115">
        <f t="shared" si="636"/>
        <v>0</v>
      </c>
      <c r="AF465" s="152" t="str">
        <f t="shared" si="637"/>
        <v/>
      </c>
      <c r="AG465" s="152" t="str">
        <f t="shared" si="638"/>
        <v/>
      </c>
      <c r="AH465" s="115">
        <f t="shared" si="639"/>
        <v>0</v>
      </c>
      <c r="AI465" s="152" t="str">
        <f t="shared" si="640"/>
        <v/>
      </c>
      <c r="AJ465" s="152" t="str">
        <f t="shared" si="641"/>
        <v/>
      </c>
      <c r="AK465" s="383"/>
      <c r="AL465" s="166">
        <f t="shared" si="646"/>
        <v>0</v>
      </c>
      <c r="AM465" s="392">
        <f t="shared" si="647"/>
        <v>0</v>
      </c>
      <c r="AN465" s="392">
        <f>COUNTIF($B$12:B465,B465)</f>
        <v>0</v>
      </c>
      <c r="AO465" s="392"/>
      <c r="AP465" s="392" t="str">
        <f t="shared" si="648"/>
        <v/>
      </c>
      <c r="AQ465" s="392" t="str">
        <f t="shared" si="649"/>
        <v/>
      </c>
      <c r="AR465" s="392" t="str">
        <f t="shared" si="650"/>
        <v/>
      </c>
      <c r="AS465" s="392" t="str">
        <f t="shared" si="651"/>
        <v/>
      </c>
      <c r="AT465" s="392">
        <f t="shared" si="652"/>
        <v>0</v>
      </c>
      <c r="AU465" s="392" t="str">
        <f t="shared" si="653"/>
        <v/>
      </c>
      <c r="AV465" s="392" t="str">
        <f t="shared" si="654"/>
        <v/>
      </c>
      <c r="AW465" s="392" t="str">
        <f t="shared" si="655"/>
        <v/>
      </c>
      <c r="AX465" s="392" t="str">
        <f t="shared" si="656"/>
        <v/>
      </c>
      <c r="AY465" s="392" t="str">
        <f t="shared" si="657"/>
        <v/>
      </c>
      <c r="AZ465" s="392" t="str">
        <f t="shared" si="658"/>
        <v/>
      </c>
      <c r="BA465" s="392" t="str">
        <f t="shared" si="659"/>
        <v/>
      </c>
      <c r="BB465" s="392" t="str">
        <f t="shared" si="660"/>
        <v/>
      </c>
      <c r="BC465" s="392" t="str">
        <f t="shared" si="661"/>
        <v/>
      </c>
      <c r="BD465" s="396" t="str">
        <f t="shared" si="662"/>
        <v/>
      </c>
      <c r="BE465" s="386">
        <f t="shared" si="663"/>
        <v>0</v>
      </c>
      <c r="BF465" s="152"/>
      <c r="BG465" s="392">
        <f t="shared" si="664"/>
        <v>0</v>
      </c>
      <c r="BH465" s="392">
        <f t="shared" si="665"/>
        <v>0</v>
      </c>
      <c r="BI465" s="405">
        <f t="shared" si="666"/>
        <v>0</v>
      </c>
      <c r="BJ465" s="406">
        <f t="shared" si="642"/>
        <v>0</v>
      </c>
      <c r="BK465" s="391" t="str">
        <f t="shared" si="643"/>
        <v>0</v>
      </c>
      <c r="BL465" s="391" t="str">
        <f t="shared" si="644"/>
        <v>0</v>
      </c>
      <c r="BM465" s="405">
        <f t="shared" si="667"/>
        <v>0</v>
      </c>
      <c r="BN465" s="405" t="str">
        <f t="shared" si="668"/>
        <v>0m0</v>
      </c>
      <c r="BO465" s="392">
        <f t="shared" si="669"/>
        <v>0</v>
      </c>
      <c r="BP465" s="392">
        <f t="shared" si="670"/>
        <v>0</v>
      </c>
      <c r="BQ465" s="405">
        <f t="shared" si="671"/>
        <v>0</v>
      </c>
      <c r="BR465" s="406">
        <f t="shared" si="672"/>
        <v>0</v>
      </c>
      <c r="BS465" s="391" t="str">
        <f t="shared" si="673"/>
        <v>0</v>
      </c>
      <c r="BT465" s="391" t="str">
        <f t="shared" si="674"/>
        <v>0</v>
      </c>
      <c r="BU465" s="405">
        <f t="shared" si="675"/>
        <v>0</v>
      </c>
      <c r="BV465" s="405" t="str">
        <f t="shared" si="676"/>
        <v>0m0</v>
      </c>
      <c r="BW465" s="392">
        <f t="shared" si="677"/>
        <v>0</v>
      </c>
      <c r="BX465" s="392">
        <f t="shared" si="678"/>
        <v>0</v>
      </c>
      <c r="BY465" s="405">
        <f t="shared" si="679"/>
        <v>0</v>
      </c>
      <c r="BZ465" s="406">
        <f t="shared" si="680"/>
        <v>0</v>
      </c>
      <c r="CA465" s="391" t="str">
        <f t="shared" si="681"/>
        <v>0</v>
      </c>
      <c r="CB465" s="391" t="str">
        <f t="shared" si="682"/>
        <v>0</v>
      </c>
      <c r="CC465" s="405">
        <f t="shared" si="683"/>
        <v>0</v>
      </c>
      <c r="CD465" s="405" t="str">
        <f t="shared" si="684"/>
        <v>0m0</v>
      </c>
      <c r="CE465" s="392">
        <f t="shared" si="685"/>
        <v>0</v>
      </c>
      <c r="CF465" s="392">
        <f t="shared" si="686"/>
        <v>0</v>
      </c>
      <c r="CG465" s="405">
        <f t="shared" si="687"/>
        <v>0</v>
      </c>
      <c r="CH465" s="406">
        <f t="shared" si="688"/>
        <v>0</v>
      </c>
      <c r="CI465" s="391" t="str">
        <f t="shared" si="689"/>
        <v>0</v>
      </c>
      <c r="CJ465" s="391" t="str">
        <f t="shared" si="690"/>
        <v>0</v>
      </c>
      <c r="CK465" s="405">
        <f t="shared" si="691"/>
        <v>0</v>
      </c>
      <c r="CL465" s="405" t="str">
        <f t="shared" si="692"/>
        <v>0m0</v>
      </c>
      <c r="CM465" s="392">
        <f t="shared" si="693"/>
        <v>0</v>
      </c>
      <c r="CN465" s="392">
        <f t="shared" si="694"/>
        <v>0</v>
      </c>
      <c r="CO465" s="405">
        <f t="shared" si="695"/>
        <v>0</v>
      </c>
      <c r="CP465" s="406">
        <f t="shared" si="696"/>
        <v>0</v>
      </c>
      <c r="CQ465" s="391" t="str">
        <f t="shared" si="697"/>
        <v>0</v>
      </c>
      <c r="CR465" s="391" t="str">
        <f t="shared" si="698"/>
        <v>0</v>
      </c>
      <c r="CS465" s="405">
        <f t="shared" si="699"/>
        <v>0</v>
      </c>
      <c r="CT465" s="405" t="str">
        <f t="shared" si="700"/>
        <v>0m0</v>
      </c>
      <c r="CU465" s="405">
        <f t="shared" si="701"/>
        <v>0</v>
      </c>
      <c r="CV465" s="405">
        <f t="shared" si="702"/>
        <v>0</v>
      </c>
      <c r="CW465" s="405">
        <f t="shared" si="703"/>
        <v>0</v>
      </c>
      <c r="CX465" s="405">
        <f t="shared" si="704"/>
        <v>0</v>
      </c>
      <c r="CY465" s="405">
        <f t="shared" si="705"/>
        <v>0</v>
      </c>
      <c r="CZ465" s="405" t="str">
        <f t="shared" si="706"/>
        <v/>
      </c>
      <c r="DA465" s="405" t="str">
        <f t="shared" si="707"/>
        <v/>
      </c>
      <c r="DB465" s="405" t="str">
        <f t="shared" si="708"/>
        <v/>
      </c>
      <c r="DC465" s="405" t="str">
        <f t="shared" si="709"/>
        <v/>
      </c>
      <c r="DD465" s="405" t="str">
        <f t="shared" si="710"/>
        <v/>
      </c>
      <c r="DE465" s="405"/>
      <c r="DG465" s="405" t="str">
        <f t="shared" si="711"/>
        <v/>
      </c>
      <c r="DH465" s="405" t="str">
        <f t="shared" si="712"/>
        <v/>
      </c>
      <c r="DI465" s="405">
        <f t="shared" si="713"/>
        <v>0</v>
      </c>
      <c r="DJ465" s="405" t="str">
        <f t="shared" si="714"/>
        <v/>
      </c>
      <c r="DK465" s="405" t="str">
        <f t="shared" si="715"/>
        <v/>
      </c>
      <c r="DL465" s="405" t="str">
        <f t="shared" si="716"/>
        <v/>
      </c>
      <c r="DM465" s="405" t="str">
        <f t="shared" si="717"/>
        <v/>
      </c>
      <c r="DN465" s="405" t="str">
        <f t="shared" si="718"/>
        <v/>
      </c>
      <c r="DO465" s="405" t="str">
        <f t="shared" si="719"/>
        <v/>
      </c>
      <c r="DU465" s="404">
        <f t="shared" si="721"/>
        <v>0</v>
      </c>
    </row>
    <row r="466" spans="1:125" s="404" customFormat="1" ht="18" hidden="1" customHeight="1">
      <c r="A466" s="140" t="str">
        <f t="shared" si="645"/>
        <v/>
      </c>
      <c r="B466" s="153"/>
      <c r="C466" s="31" t="str">
        <f>IF(B466="","",VLOOKUP(B466,学連登録!$C$2:$G$3000,2,FALSE))</f>
        <v/>
      </c>
      <c r="D466" s="32" t="str">
        <f>IF(B466="","",VLOOKUP(B466,学連登録!$C$2:$G$3000,3,FALSE))</f>
        <v/>
      </c>
      <c r="E466" s="33" t="str">
        <f>IF(B466="","",VLOOKUP(B466,学連登録!$C$2:$G$3000,4,FALSE))</f>
        <v/>
      </c>
      <c r="F466" s="376" t="str">
        <f>IF(B466="","",VLOOKUP(B466,学連登録!$C$2:$I$3000,7,FALSE))</f>
        <v/>
      </c>
      <c r="G466" s="154"/>
      <c r="H466" s="915"/>
      <c r="I466" s="916"/>
      <c r="J466" s="155"/>
      <c r="K466" s="887"/>
      <c r="L466" s="888"/>
      <c r="M466" s="155"/>
      <c r="N466" s="881"/>
      <c r="O466" s="882"/>
      <c r="P466" s="154"/>
      <c r="Q466" s="887"/>
      <c r="R466" s="888"/>
      <c r="S466" s="154"/>
      <c r="T466" s="887"/>
      <c r="U466" s="888"/>
      <c r="V466" s="101" t="str">
        <f>IF(B466="","",VLOOKUP(B466,学連登録!$C$2:$H$3000,6,FALSE))</f>
        <v/>
      </c>
      <c r="W466" s="370"/>
      <c r="X466" s="152"/>
      <c r="Y466" s="116" t="str">
        <f t="shared" si="635"/>
        <v/>
      </c>
      <c r="Z466" s="97" t="str">
        <f>IF(G466="","",VLOOKUP(G466,種目名!$O$5:$T$104,3,0))</f>
        <v/>
      </c>
      <c r="AA466" s="98" t="str">
        <f>IF(J466="","",VLOOKUP(J466,種目名!$O$5:$T$104,3,0))</f>
        <v/>
      </c>
      <c r="AB466" s="117" t="str">
        <f>IF(M466="","",VLOOKUP(M466,種目名!$O$5:$T$104,3,0))</f>
        <v/>
      </c>
      <c r="AC466" s="117" t="str">
        <f>IF(P466="","",VLOOKUP(AF466,種目名!$O$5:$T$104,3,0))</f>
        <v/>
      </c>
      <c r="AD466" s="118" t="str">
        <f>IF(S466="","",VLOOKUP(AI466,種目名!$O$5:$T$104,3,0))</f>
        <v/>
      </c>
      <c r="AE466" s="115">
        <f t="shared" si="636"/>
        <v>0</v>
      </c>
      <c r="AF466" s="152" t="str">
        <f t="shared" si="637"/>
        <v/>
      </c>
      <c r="AG466" s="152" t="str">
        <f t="shared" si="638"/>
        <v/>
      </c>
      <c r="AH466" s="115">
        <f t="shared" si="639"/>
        <v>0</v>
      </c>
      <c r="AI466" s="152" t="str">
        <f t="shared" si="640"/>
        <v/>
      </c>
      <c r="AJ466" s="152" t="str">
        <f t="shared" si="641"/>
        <v/>
      </c>
      <c r="AK466" s="383"/>
      <c r="AL466" s="166">
        <f t="shared" si="646"/>
        <v>0</v>
      </c>
      <c r="AM466" s="392">
        <f t="shared" si="647"/>
        <v>0</v>
      </c>
      <c r="AN466" s="392">
        <f>COUNTIF($B$12:B466,B466)</f>
        <v>0</v>
      </c>
      <c r="AO466" s="392"/>
      <c r="AP466" s="392" t="str">
        <f t="shared" si="648"/>
        <v/>
      </c>
      <c r="AQ466" s="392" t="str">
        <f t="shared" si="649"/>
        <v/>
      </c>
      <c r="AR466" s="392" t="str">
        <f t="shared" si="650"/>
        <v/>
      </c>
      <c r="AS466" s="392" t="str">
        <f t="shared" si="651"/>
        <v/>
      </c>
      <c r="AT466" s="392">
        <f t="shared" si="652"/>
        <v>0</v>
      </c>
      <c r="AU466" s="392" t="str">
        <f t="shared" si="653"/>
        <v/>
      </c>
      <c r="AV466" s="392" t="str">
        <f t="shared" si="654"/>
        <v/>
      </c>
      <c r="AW466" s="392" t="str">
        <f t="shared" si="655"/>
        <v/>
      </c>
      <c r="AX466" s="392" t="str">
        <f t="shared" si="656"/>
        <v/>
      </c>
      <c r="AY466" s="392" t="str">
        <f t="shared" si="657"/>
        <v/>
      </c>
      <c r="AZ466" s="392" t="str">
        <f t="shared" si="658"/>
        <v/>
      </c>
      <c r="BA466" s="392" t="str">
        <f t="shared" si="659"/>
        <v/>
      </c>
      <c r="BB466" s="392" t="str">
        <f t="shared" si="660"/>
        <v/>
      </c>
      <c r="BC466" s="392" t="str">
        <f t="shared" si="661"/>
        <v/>
      </c>
      <c r="BD466" s="396" t="str">
        <f t="shared" si="662"/>
        <v/>
      </c>
      <c r="BE466" s="386">
        <f t="shared" si="663"/>
        <v>0</v>
      </c>
      <c r="BF466" s="152"/>
      <c r="BG466" s="392">
        <f t="shared" si="664"/>
        <v>0</v>
      </c>
      <c r="BH466" s="392">
        <f t="shared" si="665"/>
        <v>0</v>
      </c>
      <c r="BI466" s="405">
        <f t="shared" si="666"/>
        <v>0</v>
      </c>
      <c r="BJ466" s="406">
        <f t="shared" si="642"/>
        <v>0</v>
      </c>
      <c r="BK466" s="391" t="str">
        <f t="shared" si="643"/>
        <v>0</v>
      </c>
      <c r="BL466" s="391" t="str">
        <f t="shared" si="644"/>
        <v>0</v>
      </c>
      <c r="BM466" s="405">
        <f t="shared" si="667"/>
        <v>0</v>
      </c>
      <c r="BN466" s="405" t="str">
        <f t="shared" si="668"/>
        <v>0m0</v>
      </c>
      <c r="BO466" s="392">
        <f t="shared" si="669"/>
        <v>0</v>
      </c>
      <c r="BP466" s="392">
        <f t="shared" si="670"/>
        <v>0</v>
      </c>
      <c r="BQ466" s="405">
        <f t="shared" si="671"/>
        <v>0</v>
      </c>
      <c r="BR466" s="406">
        <f t="shared" si="672"/>
        <v>0</v>
      </c>
      <c r="BS466" s="391" t="str">
        <f t="shared" si="673"/>
        <v>0</v>
      </c>
      <c r="BT466" s="391" t="str">
        <f t="shared" si="674"/>
        <v>0</v>
      </c>
      <c r="BU466" s="405">
        <f t="shared" si="675"/>
        <v>0</v>
      </c>
      <c r="BV466" s="405" t="str">
        <f t="shared" si="676"/>
        <v>0m0</v>
      </c>
      <c r="BW466" s="392">
        <f t="shared" si="677"/>
        <v>0</v>
      </c>
      <c r="BX466" s="392">
        <f t="shared" si="678"/>
        <v>0</v>
      </c>
      <c r="BY466" s="405">
        <f t="shared" si="679"/>
        <v>0</v>
      </c>
      <c r="BZ466" s="406">
        <f t="shared" si="680"/>
        <v>0</v>
      </c>
      <c r="CA466" s="391" t="str">
        <f t="shared" si="681"/>
        <v>0</v>
      </c>
      <c r="CB466" s="391" t="str">
        <f t="shared" si="682"/>
        <v>0</v>
      </c>
      <c r="CC466" s="405">
        <f t="shared" si="683"/>
        <v>0</v>
      </c>
      <c r="CD466" s="405" t="str">
        <f t="shared" si="684"/>
        <v>0m0</v>
      </c>
      <c r="CE466" s="392">
        <f t="shared" si="685"/>
        <v>0</v>
      </c>
      <c r="CF466" s="392">
        <f t="shared" si="686"/>
        <v>0</v>
      </c>
      <c r="CG466" s="405">
        <f t="shared" si="687"/>
        <v>0</v>
      </c>
      <c r="CH466" s="406">
        <f t="shared" si="688"/>
        <v>0</v>
      </c>
      <c r="CI466" s="391" t="str">
        <f t="shared" si="689"/>
        <v>0</v>
      </c>
      <c r="CJ466" s="391" t="str">
        <f t="shared" si="690"/>
        <v>0</v>
      </c>
      <c r="CK466" s="405">
        <f t="shared" si="691"/>
        <v>0</v>
      </c>
      <c r="CL466" s="405" t="str">
        <f t="shared" si="692"/>
        <v>0m0</v>
      </c>
      <c r="CM466" s="392">
        <f t="shared" si="693"/>
        <v>0</v>
      </c>
      <c r="CN466" s="392">
        <f t="shared" si="694"/>
        <v>0</v>
      </c>
      <c r="CO466" s="405">
        <f t="shared" si="695"/>
        <v>0</v>
      </c>
      <c r="CP466" s="406">
        <f t="shared" si="696"/>
        <v>0</v>
      </c>
      <c r="CQ466" s="391" t="str">
        <f t="shared" si="697"/>
        <v>0</v>
      </c>
      <c r="CR466" s="391" t="str">
        <f t="shared" si="698"/>
        <v>0</v>
      </c>
      <c r="CS466" s="405">
        <f t="shared" si="699"/>
        <v>0</v>
      </c>
      <c r="CT466" s="405" t="str">
        <f t="shared" si="700"/>
        <v>0m0</v>
      </c>
      <c r="CU466" s="405">
        <f t="shared" si="701"/>
        <v>0</v>
      </c>
      <c r="CV466" s="405">
        <f t="shared" si="702"/>
        <v>0</v>
      </c>
      <c r="CW466" s="405">
        <f t="shared" si="703"/>
        <v>0</v>
      </c>
      <c r="CX466" s="405">
        <f t="shared" si="704"/>
        <v>0</v>
      </c>
      <c r="CY466" s="405">
        <f t="shared" si="705"/>
        <v>0</v>
      </c>
      <c r="CZ466" s="405" t="str">
        <f t="shared" si="706"/>
        <v/>
      </c>
      <c r="DA466" s="405" t="str">
        <f t="shared" si="707"/>
        <v/>
      </c>
      <c r="DB466" s="405" t="str">
        <f t="shared" si="708"/>
        <v/>
      </c>
      <c r="DC466" s="405" t="str">
        <f t="shared" si="709"/>
        <v/>
      </c>
      <c r="DD466" s="405" t="str">
        <f t="shared" si="710"/>
        <v/>
      </c>
      <c r="DE466" s="405"/>
      <c r="DG466" s="405" t="str">
        <f t="shared" si="711"/>
        <v/>
      </c>
      <c r="DH466" s="405" t="str">
        <f t="shared" si="712"/>
        <v/>
      </c>
      <c r="DI466" s="405">
        <f t="shared" si="713"/>
        <v>0</v>
      </c>
      <c r="DJ466" s="405" t="str">
        <f t="shared" si="714"/>
        <v/>
      </c>
      <c r="DK466" s="405" t="str">
        <f t="shared" si="715"/>
        <v/>
      </c>
      <c r="DL466" s="405" t="str">
        <f t="shared" si="716"/>
        <v/>
      </c>
      <c r="DM466" s="405" t="str">
        <f t="shared" si="717"/>
        <v/>
      </c>
      <c r="DN466" s="405" t="str">
        <f t="shared" si="718"/>
        <v/>
      </c>
      <c r="DO466" s="405" t="str">
        <f t="shared" si="719"/>
        <v/>
      </c>
      <c r="DU466" s="404">
        <f t="shared" si="721"/>
        <v>0</v>
      </c>
    </row>
    <row r="467" spans="1:125" s="404" customFormat="1" ht="18" hidden="1" customHeight="1">
      <c r="A467" s="140" t="str">
        <f t="shared" si="645"/>
        <v/>
      </c>
      <c r="B467" s="153"/>
      <c r="C467" s="31" t="str">
        <f>IF(B467="","",VLOOKUP(B467,学連登録!$C$2:$G$3000,2,FALSE))</f>
        <v/>
      </c>
      <c r="D467" s="32" t="str">
        <f>IF(B467="","",VLOOKUP(B467,学連登録!$C$2:$G$3000,3,FALSE))</f>
        <v/>
      </c>
      <c r="E467" s="33" t="str">
        <f>IF(B467="","",VLOOKUP(B467,学連登録!$C$2:$G$3000,4,FALSE))</f>
        <v/>
      </c>
      <c r="F467" s="376" t="str">
        <f>IF(B467="","",VLOOKUP(B467,学連登録!$C$2:$I$3000,7,FALSE))</f>
        <v/>
      </c>
      <c r="G467" s="154"/>
      <c r="H467" s="915"/>
      <c r="I467" s="916"/>
      <c r="J467" s="155"/>
      <c r="K467" s="887"/>
      <c r="L467" s="888"/>
      <c r="M467" s="155"/>
      <c r="N467" s="881"/>
      <c r="O467" s="882"/>
      <c r="P467" s="154"/>
      <c r="Q467" s="887"/>
      <c r="R467" s="888"/>
      <c r="S467" s="154"/>
      <c r="T467" s="887"/>
      <c r="U467" s="888"/>
      <c r="V467" s="101" t="str">
        <f>IF(B467="","",VLOOKUP(B467,学連登録!$C$2:$H$3000,6,FALSE))</f>
        <v/>
      </c>
      <c r="W467" s="370"/>
      <c r="X467" s="152"/>
      <c r="Y467" s="116" t="str">
        <f t="shared" si="635"/>
        <v/>
      </c>
      <c r="Z467" s="97" t="str">
        <f>IF(G467="","",VLOOKUP(G467,種目名!$O$5:$T$104,3,0))</f>
        <v/>
      </c>
      <c r="AA467" s="98" t="str">
        <f>IF(J467="","",VLOOKUP(J467,種目名!$O$5:$T$104,3,0))</f>
        <v/>
      </c>
      <c r="AB467" s="117" t="str">
        <f>IF(M467="","",VLOOKUP(M467,種目名!$O$5:$T$104,3,0))</f>
        <v/>
      </c>
      <c r="AC467" s="117" t="str">
        <f>IF(P467="","",VLOOKUP(AF467,種目名!$O$5:$T$104,3,0))</f>
        <v/>
      </c>
      <c r="AD467" s="118" t="str">
        <f>IF(S467="","",VLOOKUP(AI467,種目名!$O$5:$T$104,3,0))</f>
        <v/>
      </c>
      <c r="AE467" s="115">
        <f t="shared" si="636"/>
        <v>0</v>
      </c>
      <c r="AF467" s="152" t="str">
        <f t="shared" si="637"/>
        <v/>
      </c>
      <c r="AG467" s="152" t="str">
        <f t="shared" si="638"/>
        <v/>
      </c>
      <c r="AH467" s="115">
        <f t="shared" si="639"/>
        <v>0</v>
      </c>
      <c r="AI467" s="152" t="str">
        <f t="shared" si="640"/>
        <v/>
      </c>
      <c r="AJ467" s="152" t="str">
        <f t="shared" si="641"/>
        <v/>
      </c>
      <c r="AK467" s="383"/>
      <c r="AL467" s="166">
        <f t="shared" si="646"/>
        <v>0</v>
      </c>
      <c r="AM467" s="392">
        <f t="shared" si="647"/>
        <v>0</v>
      </c>
      <c r="AN467" s="392">
        <f>COUNTIF($B$12:B467,B467)</f>
        <v>0</v>
      </c>
      <c r="AO467" s="392"/>
      <c r="AP467" s="392" t="str">
        <f t="shared" si="648"/>
        <v/>
      </c>
      <c r="AQ467" s="392" t="str">
        <f t="shared" si="649"/>
        <v/>
      </c>
      <c r="AR467" s="392" t="str">
        <f t="shared" si="650"/>
        <v/>
      </c>
      <c r="AS467" s="392" t="str">
        <f t="shared" si="651"/>
        <v/>
      </c>
      <c r="AT467" s="392">
        <f t="shared" si="652"/>
        <v>0</v>
      </c>
      <c r="AU467" s="392" t="str">
        <f t="shared" si="653"/>
        <v/>
      </c>
      <c r="AV467" s="392" t="str">
        <f t="shared" si="654"/>
        <v/>
      </c>
      <c r="AW467" s="392" t="str">
        <f t="shared" si="655"/>
        <v/>
      </c>
      <c r="AX467" s="392" t="str">
        <f t="shared" si="656"/>
        <v/>
      </c>
      <c r="AY467" s="392" t="str">
        <f t="shared" si="657"/>
        <v/>
      </c>
      <c r="AZ467" s="392" t="str">
        <f t="shared" si="658"/>
        <v/>
      </c>
      <c r="BA467" s="392" t="str">
        <f t="shared" si="659"/>
        <v/>
      </c>
      <c r="BB467" s="392" t="str">
        <f t="shared" si="660"/>
        <v/>
      </c>
      <c r="BC467" s="392" t="str">
        <f t="shared" si="661"/>
        <v/>
      </c>
      <c r="BD467" s="396" t="str">
        <f t="shared" si="662"/>
        <v/>
      </c>
      <c r="BE467" s="386">
        <f t="shared" si="663"/>
        <v>0</v>
      </c>
      <c r="BF467" s="152"/>
      <c r="BG467" s="392">
        <f t="shared" si="664"/>
        <v>0</v>
      </c>
      <c r="BH467" s="392">
        <f t="shared" si="665"/>
        <v>0</v>
      </c>
      <c r="BI467" s="405">
        <f t="shared" si="666"/>
        <v>0</v>
      </c>
      <c r="BJ467" s="406">
        <f t="shared" si="642"/>
        <v>0</v>
      </c>
      <c r="BK467" s="391" t="str">
        <f t="shared" si="643"/>
        <v>0</v>
      </c>
      <c r="BL467" s="391" t="str">
        <f t="shared" si="644"/>
        <v>0</v>
      </c>
      <c r="BM467" s="405">
        <f t="shared" si="667"/>
        <v>0</v>
      </c>
      <c r="BN467" s="405" t="str">
        <f t="shared" si="668"/>
        <v>0m0</v>
      </c>
      <c r="BO467" s="392">
        <f t="shared" si="669"/>
        <v>0</v>
      </c>
      <c r="BP467" s="392">
        <f t="shared" si="670"/>
        <v>0</v>
      </c>
      <c r="BQ467" s="405">
        <f t="shared" si="671"/>
        <v>0</v>
      </c>
      <c r="BR467" s="406">
        <f t="shared" si="672"/>
        <v>0</v>
      </c>
      <c r="BS467" s="391" t="str">
        <f t="shared" si="673"/>
        <v>0</v>
      </c>
      <c r="BT467" s="391" t="str">
        <f t="shared" si="674"/>
        <v>0</v>
      </c>
      <c r="BU467" s="405">
        <f t="shared" si="675"/>
        <v>0</v>
      </c>
      <c r="BV467" s="405" t="str">
        <f t="shared" si="676"/>
        <v>0m0</v>
      </c>
      <c r="BW467" s="392">
        <f t="shared" si="677"/>
        <v>0</v>
      </c>
      <c r="BX467" s="392">
        <f t="shared" si="678"/>
        <v>0</v>
      </c>
      <c r="BY467" s="405">
        <f t="shared" si="679"/>
        <v>0</v>
      </c>
      <c r="BZ467" s="406">
        <f t="shared" si="680"/>
        <v>0</v>
      </c>
      <c r="CA467" s="391" t="str">
        <f t="shared" si="681"/>
        <v>0</v>
      </c>
      <c r="CB467" s="391" t="str">
        <f t="shared" si="682"/>
        <v>0</v>
      </c>
      <c r="CC467" s="405">
        <f t="shared" si="683"/>
        <v>0</v>
      </c>
      <c r="CD467" s="405" t="str">
        <f t="shared" si="684"/>
        <v>0m0</v>
      </c>
      <c r="CE467" s="392">
        <f t="shared" si="685"/>
        <v>0</v>
      </c>
      <c r="CF467" s="392">
        <f t="shared" si="686"/>
        <v>0</v>
      </c>
      <c r="CG467" s="405">
        <f t="shared" si="687"/>
        <v>0</v>
      </c>
      <c r="CH467" s="406">
        <f t="shared" si="688"/>
        <v>0</v>
      </c>
      <c r="CI467" s="391" t="str">
        <f t="shared" si="689"/>
        <v>0</v>
      </c>
      <c r="CJ467" s="391" t="str">
        <f t="shared" si="690"/>
        <v>0</v>
      </c>
      <c r="CK467" s="405">
        <f t="shared" si="691"/>
        <v>0</v>
      </c>
      <c r="CL467" s="405" t="str">
        <f t="shared" si="692"/>
        <v>0m0</v>
      </c>
      <c r="CM467" s="392">
        <f t="shared" si="693"/>
        <v>0</v>
      </c>
      <c r="CN467" s="392">
        <f t="shared" si="694"/>
        <v>0</v>
      </c>
      <c r="CO467" s="405">
        <f t="shared" si="695"/>
        <v>0</v>
      </c>
      <c r="CP467" s="406">
        <f t="shared" si="696"/>
        <v>0</v>
      </c>
      <c r="CQ467" s="391" t="str">
        <f t="shared" si="697"/>
        <v>0</v>
      </c>
      <c r="CR467" s="391" t="str">
        <f t="shared" si="698"/>
        <v>0</v>
      </c>
      <c r="CS467" s="405">
        <f t="shared" si="699"/>
        <v>0</v>
      </c>
      <c r="CT467" s="405" t="str">
        <f t="shared" si="700"/>
        <v>0m0</v>
      </c>
      <c r="CU467" s="405">
        <f t="shared" si="701"/>
        <v>0</v>
      </c>
      <c r="CV467" s="405">
        <f t="shared" si="702"/>
        <v>0</v>
      </c>
      <c r="CW467" s="405">
        <f t="shared" si="703"/>
        <v>0</v>
      </c>
      <c r="CX467" s="405">
        <f t="shared" si="704"/>
        <v>0</v>
      </c>
      <c r="CY467" s="405">
        <f t="shared" si="705"/>
        <v>0</v>
      </c>
      <c r="CZ467" s="405" t="str">
        <f t="shared" si="706"/>
        <v/>
      </c>
      <c r="DA467" s="405" t="str">
        <f t="shared" si="707"/>
        <v/>
      </c>
      <c r="DB467" s="405" t="str">
        <f t="shared" si="708"/>
        <v/>
      </c>
      <c r="DC467" s="405" t="str">
        <f t="shared" si="709"/>
        <v/>
      </c>
      <c r="DD467" s="405" t="str">
        <f t="shared" si="710"/>
        <v/>
      </c>
      <c r="DE467" s="405"/>
      <c r="DG467" s="405" t="str">
        <f t="shared" si="711"/>
        <v/>
      </c>
      <c r="DH467" s="405" t="str">
        <f t="shared" si="712"/>
        <v/>
      </c>
      <c r="DI467" s="405">
        <f t="shared" si="713"/>
        <v>0</v>
      </c>
      <c r="DJ467" s="405" t="str">
        <f t="shared" si="714"/>
        <v/>
      </c>
      <c r="DK467" s="405" t="str">
        <f t="shared" si="715"/>
        <v/>
      </c>
      <c r="DL467" s="405" t="str">
        <f t="shared" si="716"/>
        <v/>
      </c>
      <c r="DM467" s="405" t="str">
        <f t="shared" si="717"/>
        <v/>
      </c>
      <c r="DN467" s="405" t="str">
        <f t="shared" si="718"/>
        <v/>
      </c>
      <c r="DO467" s="405" t="str">
        <f t="shared" si="719"/>
        <v/>
      </c>
      <c r="DU467" s="404">
        <f t="shared" si="721"/>
        <v>0</v>
      </c>
    </row>
    <row r="468" spans="1:125" s="404" customFormat="1" ht="18" hidden="1" customHeight="1">
      <c r="A468" s="140" t="str">
        <f t="shared" si="645"/>
        <v/>
      </c>
      <c r="B468" s="153"/>
      <c r="C468" s="31" t="str">
        <f>IF(B468="","",VLOOKUP(B468,学連登録!$C$2:$G$3000,2,FALSE))</f>
        <v/>
      </c>
      <c r="D468" s="32" t="str">
        <f>IF(B468="","",VLOOKUP(B468,学連登録!$C$2:$G$3000,3,FALSE))</f>
        <v/>
      </c>
      <c r="E468" s="33" t="str">
        <f>IF(B468="","",VLOOKUP(B468,学連登録!$C$2:$G$3000,4,FALSE))</f>
        <v/>
      </c>
      <c r="F468" s="376" t="str">
        <f>IF(B468="","",VLOOKUP(B468,学連登録!$C$2:$I$3000,7,FALSE))</f>
        <v/>
      </c>
      <c r="G468" s="154"/>
      <c r="H468" s="915"/>
      <c r="I468" s="916"/>
      <c r="J468" s="155"/>
      <c r="K468" s="887"/>
      <c r="L468" s="888"/>
      <c r="M468" s="155"/>
      <c r="N468" s="881"/>
      <c r="O468" s="882"/>
      <c r="P468" s="154"/>
      <c r="Q468" s="887"/>
      <c r="R468" s="888"/>
      <c r="S468" s="154"/>
      <c r="T468" s="887"/>
      <c r="U468" s="888"/>
      <c r="V468" s="101" t="str">
        <f>IF(B468="","",VLOOKUP(B468,学連登録!$C$2:$H$3000,6,FALSE))</f>
        <v/>
      </c>
      <c r="W468" s="370"/>
      <c r="X468" s="152"/>
      <c r="Y468" s="116" t="str">
        <f t="shared" si="635"/>
        <v/>
      </c>
      <c r="Z468" s="97" t="str">
        <f>IF(G468="","",VLOOKUP(G468,種目名!$O$5:$T$104,3,0))</f>
        <v/>
      </c>
      <c r="AA468" s="98" t="str">
        <f>IF(J468="","",VLOOKUP(J468,種目名!$O$5:$T$104,3,0))</f>
        <v/>
      </c>
      <c r="AB468" s="117" t="str">
        <f>IF(M468="","",VLOOKUP(M468,種目名!$O$5:$T$104,3,0))</f>
        <v/>
      </c>
      <c r="AC468" s="117" t="str">
        <f>IF(P468="","",VLOOKUP(AF468,種目名!$O$5:$T$104,3,0))</f>
        <v/>
      </c>
      <c r="AD468" s="118" t="str">
        <f>IF(S468="","",VLOOKUP(AI468,種目名!$O$5:$T$104,3,0))</f>
        <v/>
      </c>
      <c r="AE468" s="115">
        <f t="shared" si="636"/>
        <v>0</v>
      </c>
      <c r="AF468" s="152" t="str">
        <f t="shared" si="637"/>
        <v/>
      </c>
      <c r="AG468" s="152" t="str">
        <f t="shared" si="638"/>
        <v/>
      </c>
      <c r="AH468" s="115">
        <f t="shared" si="639"/>
        <v>0</v>
      </c>
      <c r="AI468" s="152" t="str">
        <f t="shared" si="640"/>
        <v/>
      </c>
      <c r="AJ468" s="152" t="str">
        <f t="shared" si="641"/>
        <v/>
      </c>
      <c r="AK468" s="383"/>
      <c r="AL468" s="166">
        <f t="shared" si="646"/>
        <v>0</v>
      </c>
      <c r="AM468" s="392">
        <f t="shared" si="647"/>
        <v>0</v>
      </c>
      <c r="AN468" s="392">
        <f>COUNTIF($B$12:B468,B468)</f>
        <v>0</v>
      </c>
      <c r="AO468" s="392"/>
      <c r="AP468" s="392" t="str">
        <f t="shared" si="648"/>
        <v/>
      </c>
      <c r="AQ468" s="392" t="str">
        <f t="shared" si="649"/>
        <v/>
      </c>
      <c r="AR468" s="392" t="str">
        <f t="shared" si="650"/>
        <v/>
      </c>
      <c r="AS468" s="392" t="str">
        <f t="shared" si="651"/>
        <v/>
      </c>
      <c r="AT468" s="392">
        <f t="shared" si="652"/>
        <v>0</v>
      </c>
      <c r="AU468" s="392" t="str">
        <f t="shared" si="653"/>
        <v/>
      </c>
      <c r="AV468" s="392" t="str">
        <f t="shared" si="654"/>
        <v/>
      </c>
      <c r="AW468" s="392" t="str">
        <f t="shared" si="655"/>
        <v/>
      </c>
      <c r="AX468" s="392" t="str">
        <f t="shared" si="656"/>
        <v/>
      </c>
      <c r="AY468" s="392" t="str">
        <f t="shared" si="657"/>
        <v/>
      </c>
      <c r="AZ468" s="392" t="str">
        <f t="shared" si="658"/>
        <v/>
      </c>
      <c r="BA468" s="392" t="str">
        <f t="shared" si="659"/>
        <v/>
      </c>
      <c r="BB468" s="392" t="str">
        <f t="shared" si="660"/>
        <v/>
      </c>
      <c r="BC468" s="392" t="str">
        <f t="shared" si="661"/>
        <v/>
      </c>
      <c r="BD468" s="396" t="str">
        <f t="shared" si="662"/>
        <v/>
      </c>
      <c r="BE468" s="386">
        <f t="shared" si="663"/>
        <v>0</v>
      </c>
      <c r="BF468" s="152"/>
      <c r="BG468" s="392">
        <f t="shared" si="664"/>
        <v>0</v>
      </c>
      <c r="BH468" s="392">
        <f t="shared" si="665"/>
        <v>0</v>
      </c>
      <c r="BI468" s="405">
        <f t="shared" si="666"/>
        <v>0</v>
      </c>
      <c r="BJ468" s="406">
        <f t="shared" si="642"/>
        <v>0</v>
      </c>
      <c r="BK468" s="391" t="str">
        <f t="shared" si="643"/>
        <v>0</v>
      </c>
      <c r="BL468" s="391" t="str">
        <f t="shared" si="644"/>
        <v>0</v>
      </c>
      <c r="BM468" s="405">
        <f t="shared" si="667"/>
        <v>0</v>
      </c>
      <c r="BN468" s="405" t="str">
        <f t="shared" si="668"/>
        <v>0m0</v>
      </c>
      <c r="BO468" s="392">
        <f t="shared" si="669"/>
        <v>0</v>
      </c>
      <c r="BP468" s="392">
        <f t="shared" si="670"/>
        <v>0</v>
      </c>
      <c r="BQ468" s="405">
        <f t="shared" si="671"/>
        <v>0</v>
      </c>
      <c r="BR468" s="406">
        <f t="shared" si="672"/>
        <v>0</v>
      </c>
      <c r="BS468" s="391" t="str">
        <f t="shared" si="673"/>
        <v>0</v>
      </c>
      <c r="BT468" s="391" t="str">
        <f t="shared" si="674"/>
        <v>0</v>
      </c>
      <c r="BU468" s="405">
        <f t="shared" si="675"/>
        <v>0</v>
      </c>
      <c r="BV468" s="405" t="str">
        <f t="shared" si="676"/>
        <v>0m0</v>
      </c>
      <c r="BW468" s="392">
        <f t="shared" si="677"/>
        <v>0</v>
      </c>
      <c r="BX468" s="392">
        <f t="shared" si="678"/>
        <v>0</v>
      </c>
      <c r="BY468" s="405">
        <f t="shared" si="679"/>
        <v>0</v>
      </c>
      <c r="BZ468" s="406">
        <f t="shared" si="680"/>
        <v>0</v>
      </c>
      <c r="CA468" s="391" t="str">
        <f t="shared" si="681"/>
        <v>0</v>
      </c>
      <c r="CB468" s="391" t="str">
        <f t="shared" si="682"/>
        <v>0</v>
      </c>
      <c r="CC468" s="405">
        <f t="shared" si="683"/>
        <v>0</v>
      </c>
      <c r="CD468" s="405" t="str">
        <f t="shared" si="684"/>
        <v>0m0</v>
      </c>
      <c r="CE468" s="392">
        <f t="shared" si="685"/>
        <v>0</v>
      </c>
      <c r="CF468" s="392">
        <f t="shared" si="686"/>
        <v>0</v>
      </c>
      <c r="CG468" s="405">
        <f t="shared" si="687"/>
        <v>0</v>
      </c>
      <c r="CH468" s="406">
        <f t="shared" si="688"/>
        <v>0</v>
      </c>
      <c r="CI468" s="391" t="str">
        <f t="shared" si="689"/>
        <v>0</v>
      </c>
      <c r="CJ468" s="391" t="str">
        <f t="shared" si="690"/>
        <v>0</v>
      </c>
      <c r="CK468" s="405">
        <f t="shared" si="691"/>
        <v>0</v>
      </c>
      <c r="CL468" s="405" t="str">
        <f t="shared" si="692"/>
        <v>0m0</v>
      </c>
      <c r="CM468" s="392">
        <f t="shared" si="693"/>
        <v>0</v>
      </c>
      <c r="CN468" s="392">
        <f t="shared" si="694"/>
        <v>0</v>
      </c>
      <c r="CO468" s="405">
        <f t="shared" si="695"/>
        <v>0</v>
      </c>
      <c r="CP468" s="406">
        <f t="shared" si="696"/>
        <v>0</v>
      </c>
      <c r="CQ468" s="391" t="str">
        <f t="shared" si="697"/>
        <v>0</v>
      </c>
      <c r="CR468" s="391" t="str">
        <f t="shared" si="698"/>
        <v>0</v>
      </c>
      <c r="CS468" s="405">
        <f t="shared" si="699"/>
        <v>0</v>
      </c>
      <c r="CT468" s="405" t="str">
        <f t="shared" si="700"/>
        <v>0m0</v>
      </c>
      <c r="CU468" s="405">
        <f t="shared" si="701"/>
        <v>0</v>
      </c>
      <c r="CV468" s="405">
        <f t="shared" si="702"/>
        <v>0</v>
      </c>
      <c r="CW468" s="405">
        <f t="shared" si="703"/>
        <v>0</v>
      </c>
      <c r="CX468" s="405">
        <f t="shared" si="704"/>
        <v>0</v>
      </c>
      <c r="CY468" s="405">
        <f t="shared" si="705"/>
        <v>0</v>
      </c>
      <c r="CZ468" s="405" t="str">
        <f t="shared" si="706"/>
        <v/>
      </c>
      <c r="DA468" s="405" t="str">
        <f t="shared" si="707"/>
        <v/>
      </c>
      <c r="DB468" s="405" t="str">
        <f t="shared" si="708"/>
        <v/>
      </c>
      <c r="DC468" s="405" t="str">
        <f t="shared" si="709"/>
        <v/>
      </c>
      <c r="DD468" s="405" t="str">
        <f t="shared" si="710"/>
        <v/>
      </c>
      <c r="DE468" s="405"/>
      <c r="DG468" s="405" t="str">
        <f t="shared" si="711"/>
        <v/>
      </c>
      <c r="DH468" s="405" t="str">
        <f t="shared" si="712"/>
        <v/>
      </c>
      <c r="DI468" s="405">
        <f t="shared" si="713"/>
        <v>0</v>
      </c>
      <c r="DJ468" s="405" t="str">
        <f t="shared" si="714"/>
        <v/>
      </c>
      <c r="DK468" s="405" t="str">
        <f t="shared" si="715"/>
        <v/>
      </c>
      <c r="DL468" s="405" t="str">
        <f t="shared" si="716"/>
        <v/>
      </c>
      <c r="DM468" s="405" t="str">
        <f t="shared" si="717"/>
        <v/>
      </c>
      <c r="DN468" s="405" t="str">
        <f t="shared" si="718"/>
        <v/>
      </c>
      <c r="DO468" s="405" t="str">
        <f t="shared" si="719"/>
        <v/>
      </c>
      <c r="DU468" s="404">
        <f t="shared" si="721"/>
        <v>0</v>
      </c>
    </row>
    <row r="469" spans="1:125" s="404" customFormat="1" ht="18" hidden="1" customHeight="1">
      <c r="A469" s="140" t="str">
        <f t="shared" si="645"/>
        <v/>
      </c>
      <c r="B469" s="153"/>
      <c r="C469" s="31" t="str">
        <f>IF(B469="","",VLOOKUP(B469,学連登録!$C$2:$G$3000,2,FALSE))</f>
        <v/>
      </c>
      <c r="D469" s="32" t="str">
        <f>IF(B469="","",VLOOKUP(B469,学連登録!$C$2:$G$3000,3,FALSE))</f>
        <v/>
      </c>
      <c r="E469" s="33" t="str">
        <f>IF(B469="","",VLOOKUP(B469,学連登録!$C$2:$G$3000,4,FALSE))</f>
        <v/>
      </c>
      <c r="F469" s="376" t="str">
        <f>IF(B469="","",VLOOKUP(B469,学連登録!$C$2:$I$3000,7,FALSE))</f>
        <v/>
      </c>
      <c r="G469" s="154"/>
      <c r="H469" s="915"/>
      <c r="I469" s="916"/>
      <c r="J469" s="155"/>
      <c r="K469" s="887"/>
      <c r="L469" s="888"/>
      <c r="M469" s="155"/>
      <c r="N469" s="881"/>
      <c r="O469" s="882"/>
      <c r="P469" s="154"/>
      <c r="Q469" s="887"/>
      <c r="R469" s="888"/>
      <c r="S469" s="154"/>
      <c r="T469" s="887"/>
      <c r="U469" s="888"/>
      <c r="V469" s="101" t="str">
        <f>IF(B469="","",VLOOKUP(B469,学連登録!$C$2:$H$3000,6,FALSE))</f>
        <v/>
      </c>
      <c r="W469" s="370"/>
      <c r="X469" s="152"/>
      <c r="Y469" s="116" t="str">
        <f t="shared" si="635"/>
        <v/>
      </c>
      <c r="Z469" s="97" t="str">
        <f>IF(G469="","",VLOOKUP(G469,種目名!$O$5:$T$104,3,0))</f>
        <v/>
      </c>
      <c r="AA469" s="98" t="str">
        <f>IF(J469="","",VLOOKUP(J469,種目名!$O$5:$T$104,3,0))</f>
        <v/>
      </c>
      <c r="AB469" s="117" t="str">
        <f>IF(M469="","",VLOOKUP(M469,種目名!$O$5:$T$104,3,0))</f>
        <v/>
      </c>
      <c r="AC469" s="117" t="str">
        <f>IF(P469="","",VLOOKUP(AF469,種目名!$O$5:$T$104,3,0))</f>
        <v/>
      </c>
      <c r="AD469" s="118" t="str">
        <f>IF(S469="","",VLOOKUP(AI469,種目名!$O$5:$T$104,3,0))</f>
        <v/>
      </c>
      <c r="AE469" s="115">
        <f t="shared" si="636"/>
        <v>0</v>
      </c>
      <c r="AF469" s="152" t="str">
        <f t="shared" si="637"/>
        <v/>
      </c>
      <c r="AG469" s="152" t="str">
        <f t="shared" si="638"/>
        <v/>
      </c>
      <c r="AH469" s="115">
        <f t="shared" si="639"/>
        <v>0</v>
      </c>
      <c r="AI469" s="152" t="str">
        <f t="shared" si="640"/>
        <v/>
      </c>
      <c r="AJ469" s="152" t="str">
        <f t="shared" si="641"/>
        <v/>
      </c>
      <c r="AK469" s="383"/>
      <c r="AL469" s="166">
        <f t="shared" si="646"/>
        <v>0</v>
      </c>
      <c r="AM469" s="392">
        <f t="shared" si="647"/>
        <v>0</v>
      </c>
      <c r="AN469" s="392">
        <f>COUNTIF($B$12:B469,B469)</f>
        <v>0</v>
      </c>
      <c r="AO469" s="392"/>
      <c r="AP469" s="392" t="str">
        <f t="shared" si="648"/>
        <v/>
      </c>
      <c r="AQ469" s="392" t="str">
        <f t="shared" si="649"/>
        <v/>
      </c>
      <c r="AR469" s="392" t="str">
        <f t="shared" si="650"/>
        <v/>
      </c>
      <c r="AS469" s="392" t="str">
        <f t="shared" si="651"/>
        <v/>
      </c>
      <c r="AT469" s="392">
        <f t="shared" si="652"/>
        <v>0</v>
      </c>
      <c r="AU469" s="392" t="str">
        <f t="shared" si="653"/>
        <v/>
      </c>
      <c r="AV469" s="392" t="str">
        <f t="shared" si="654"/>
        <v/>
      </c>
      <c r="AW469" s="392" t="str">
        <f t="shared" si="655"/>
        <v/>
      </c>
      <c r="AX469" s="392" t="str">
        <f t="shared" si="656"/>
        <v/>
      </c>
      <c r="AY469" s="392" t="str">
        <f t="shared" si="657"/>
        <v/>
      </c>
      <c r="AZ469" s="392" t="str">
        <f t="shared" si="658"/>
        <v/>
      </c>
      <c r="BA469" s="392" t="str">
        <f t="shared" si="659"/>
        <v/>
      </c>
      <c r="BB469" s="392" t="str">
        <f t="shared" si="660"/>
        <v/>
      </c>
      <c r="BC469" s="392" t="str">
        <f t="shared" si="661"/>
        <v/>
      </c>
      <c r="BD469" s="396" t="str">
        <f t="shared" si="662"/>
        <v/>
      </c>
      <c r="BE469" s="386">
        <f t="shared" si="663"/>
        <v>0</v>
      </c>
      <c r="BF469" s="152"/>
      <c r="BG469" s="392">
        <f t="shared" si="664"/>
        <v>0</v>
      </c>
      <c r="BH469" s="392">
        <f t="shared" si="665"/>
        <v>0</v>
      </c>
      <c r="BI469" s="405">
        <f t="shared" si="666"/>
        <v>0</v>
      </c>
      <c r="BJ469" s="406">
        <f t="shared" si="642"/>
        <v>0</v>
      </c>
      <c r="BK469" s="391" t="str">
        <f t="shared" si="643"/>
        <v>0</v>
      </c>
      <c r="BL469" s="391" t="str">
        <f t="shared" si="644"/>
        <v>0</v>
      </c>
      <c r="BM469" s="405">
        <f t="shared" si="667"/>
        <v>0</v>
      </c>
      <c r="BN469" s="405" t="str">
        <f t="shared" si="668"/>
        <v>0m0</v>
      </c>
      <c r="BO469" s="392">
        <f t="shared" si="669"/>
        <v>0</v>
      </c>
      <c r="BP469" s="392">
        <f t="shared" si="670"/>
        <v>0</v>
      </c>
      <c r="BQ469" s="405">
        <f t="shared" si="671"/>
        <v>0</v>
      </c>
      <c r="BR469" s="406">
        <f t="shared" si="672"/>
        <v>0</v>
      </c>
      <c r="BS469" s="391" t="str">
        <f t="shared" si="673"/>
        <v>0</v>
      </c>
      <c r="BT469" s="391" t="str">
        <f t="shared" si="674"/>
        <v>0</v>
      </c>
      <c r="BU469" s="405">
        <f t="shared" si="675"/>
        <v>0</v>
      </c>
      <c r="BV469" s="405" t="str">
        <f t="shared" si="676"/>
        <v>0m0</v>
      </c>
      <c r="BW469" s="392">
        <f t="shared" si="677"/>
        <v>0</v>
      </c>
      <c r="BX469" s="392">
        <f t="shared" si="678"/>
        <v>0</v>
      </c>
      <c r="BY469" s="405">
        <f t="shared" si="679"/>
        <v>0</v>
      </c>
      <c r="BZ469" s="406">
        <f t="shared" si="680"/>
        <v>0</v>
      </c>
      <c r="CA469" s="391" t="str">
        <f t="shared" si="681"/>
        <v>0</v>
      </c>
      <c r="CB469" s="391" t="str">
        <f t="shared" si="682"/>
        <v>0</v>
      </c>
      <c r="CC469" s="405">
        <f t="shared" si="683"/>
        <v>0</v>
      </c>
      <c r="CD469" s="405" t="str">
        <f t="shared" si="684"/>
        <v>0m0</v>
      </c>
      <c r="CE469" s="392">
        <f t="shared" si="685"/>
        <v>0</v>
      </c>
      <c r="CF469" s="392">
        <f t="shared" si="686"/>
        <v>0</v>
      </c>
      <c r="CG469" s="405">
        <f t="shared" si="687"/>
        <v>0</v>
      </c>
      <c r="CH469" s="406">
        <f t="shared" si="688"/>
        <v>0</v>
      </c>
      <c r="CI469" s="391" t="str">
        <f t="shared" si="689"/>
        <v>0</v>
      </c>
      <c r="CJ469" s="391" t="str">
        <f t="shared" si="690"/>
        <v>0</v>
      </c>
      <c r="CK469" s="405">
        <f t="shared" si="691"/>
        <v>0</v>
      </c>
      <c r="CL469" s="405" t="str">
        <f t="shared" si="692"/>
        <v>0m0</v>
      </c>
      <c r="CM469" s="392">
        <f t="shared" si="693"/>
        <v>0</v>
      </c>
      <c r="CN469" s="392">
        <f t="shared" si="694"/>
        <v>0</v>
      </c>
      <c r="CO469" s="405">
        <f t="shared" si="695"/>
        <v>0</v>
      </c>
      <c r="CP469" s="406">
        <f t="shared" si="696"/>
        <v>0</v>
      </c>
      <c r="CQ469" s="391" t="str">
        <f t="shared" si="697"/>
        <v>0</v>
      </c>
      <c r="CR469" s="391" t="str">
        <f t="shared" si="698"/>
        <v>0</v>
      </c>
      <c r="CS469" s="405">
        <f t="shared" si="699"/>
        <v>0</v>
      </c>
      <c r="CT469" s="405" t="str">
        <f t="shared" si="700"/>
        <v>0m0</v>
      </c>
      <c r="CU469" s="405">
        <f t="shared" si="701"/>
        <v>0</v>
      </c>
      <c r="CV469" s="405">
        <f t="shared" si="702"/>
        <v>0</v>
      </c>
      <c r="CW469" s="405">
        <f t="shared" si="703"/>
        <v>0</v>
      </c>
      <c r="CX469" s="405">
        <f t="shared" si="704"/>
        <v>0</v>
      </c>
      <c r="CY469" s="405">
        <f t="shared" si="705"/>
        <v>0</v>
      </c>
      <c r="CZ469" s="405" t="str">
        <f t="shared" si="706"/>
        <v/>
      </c>
      <c r="DA469" s="405" t="str">
        <f t="shared" si="707"/>
        <v/>
      </c>
      <c r="DB469" s="405" t="str">
        <f t="shared" si="708"/>
        <v/>
      </c>
      <c r="DC469" s="405" t="str">
        <f t="shared" si="709"/>
        <v/>
      </c>
      <c r="DD469" s="405" t="str">
        <f t="shared" si="710"/>
        <v/>
      </c>
      <c r="DE469" s="405"/>
      <c r="DG469" s="405" t="str">
        <f t="shared" si="711"/>
        <v/>
      </c>
      <c r="DH469" s="405" t="str">
        <f t="shared" si="712"/>
        <v/>
      </c>
      <c r="DI469" s="405">
        <f t="shared" si="713"/>
        <v>0</v>
      </c>
      <c r="DJ469" s="405" t="str">
        <f t="shared" si="714"/>
        <v/>
      </c>
      <c r="DK469" s="405" t="str">
        <f t="shared" si="715"/>
        <v/>
      </c>
      <c r="DL469" s="405" t="str">
        <f t="shared" si="716"/>
        <v/>
      </c>
      <c r="DM469" s="405" t="str">
        <f t="shared" si="717"/>
        <v/>
      </c>
      <c r="DN469" s="405" t="str">
        <f t="shared" si="718"/>
        <v/>
      </c>
      <c r="DO469" s="405" t="str">
        <f t="shared" si="719"/>
        <v/>
      </c>
      <c r="DU469" s="404">
        <f t="shared" si="721"/>
        <v>0</v>
      </c>
    </row>
    <row r="470" spans="1:125" s="404" customFormat="1" ht="18" hidden="1" customHeight="1">
      <c r="A470" s="140" t="str">
        <f t="shared" si="645"/>
        <v/>
      </c>
      <c r="B470" s="153"/>
      <c r="C470" s="31" t="str">
        <f>IF(B470="","",VLOOKUP(B470,学連登録!$C$2:$G$3000,2,FALSE))</f>
        <v/>
      </c>
      <c r="D470" s="32" t="str">
        <f>IF(B470="","",VLOOKUP(B470,学連登録!$C$2:$G$3000,3,FALSE))</f>
        <v/>
      </c>
      <c r="E470" s="33" t="str">
        <f>IF(B470="","",VLOOKUP(B470,学連登録!$C$2:$G$3000,4,FALSE))</f>
        <v/>
      </c>
      <c r="F470" s="376" t="str">
        <f>IF(B470="","",VLOOKUP(B470,学連登録!$C$2:$I$3000,7,FALSE))</f>
        <v/>
      </c>
      <c r="G470" s="154"/>
      <c r="H470" s="915"/>
      <c r="I470" s="916"/>
      <c r="J470" s="155"/>
      <c r="K470" s="887"/>
      <c r="L470" s="888"/>
      <c r="M470" s="155"/>
      <c r="N470" s="881"/>
      <c r="O470" s="882"/>
      <c r="P470" s="154"/>
      <c r="Q470" s="887"/>
      <c r="R470" s="888"/>
      <c r="S470" s="154"/>
      <c r="T470" s="887"/>
      <c r="U470" s="888"/>
      <c r="V470" s="101" t="str">
        <f>IF(B470="","",VLOOKUP(B470,学連登録!$C$2:$H$3000,6,FALSE))</f>
        <v/>
      </c>
      <c r="W470" s="370"/>
      <c r="X470" s="152"/>
      <c r="Y470" s="116" t="str">
        <f t="shared" ref="Y470:Y520" si="722">IF(C470="","",$S$3)</f>
        <v/>
      </c>
      <c r="Z470" s="97" t="str">
        <f>IF(G470="","",VLOOKUP(G470,種目名!$O$5:$T$104,3,0))</f>
        <v/>
      </c>
      <c r="AA470" s="98" t="str">
        <f>IF(J470="","",VLOOKUP(J470,種目名!$O$5:$T$104,3,0))</f>
        <v/>
      </c>
      <c r="AB470" s="117" t="str">
        <f>IF(M470="","",VLOOKUP(M470,種目名!$O$5:$T$104,3,0))</f>
        <v/>
      </c>
      <c r="AC470" s="117" t="str">
        <f>IF(P470="","",VLOOKUP(AF470,種目名!$O$5:$T$104,3,0))</f>
        <v/>
      </c>
      <c r="AD470" s="118" t="str">
        <f>IF(S470="","",VLOOKUP(AI470,種目名!$O$5:$T$104,3,0))</f>
        <v/>
      </c>
      <c r="AE470" s="115">
        <f t="shared" ref="AE470:AE520" si="723">LENB(P470)</f>
        <v>0</v>
      </c>
      <c r="AF470" s="152" t="str">
        <f t="shared" ref="AF470:AF520" si="724">IF(AE470,LEFTB(P470,AE470-1),"")</f>
        <v/>
      </c>
      <c r="AG470" s="152" t="str">
        <f t="shared" ref="AG470:AG520" si="725">IF(AE470,MIDB(P470,AE470,1),"")</f>
        <v/>
      </c>
      <c r="AH470" s="115">
        <f t="shared" ref="AH470:AH520" si="726">LENB(S470)</f>
        <v>0</v>
      </c>
      <c r="AI470" s="152" t="str">
        <f t="shared" ref="AI470:AI521" si="727">IF(AH470,LEFTB(S470,AH470-1),"")</f>
        <v/>
      </c>
      <c r="AJ470" s="152" t="str">
        <f t="shared" ref="AJ470:AJ520" si="728">IF(AH470,MIDB(S470,AH470,1),"")</f>
        <v/>
      </c>
      <c r="AK470" s="383"/>
      <c r="AL470" s="166">
        <f t="shared" si="646"/>
        <v>0</v>
      </c>
      <c r="AM470" s="392">
        <f t="shared" si="647"/>
        <v>0</v>
      </c>
      <c r="AN470" s="392">
        <f>COUNTIF($B$12:B470,B470)</f>
        <v>0</v>
      </c>
      <c r="AO470" s="392"/>
      <c r="AP470" s="392" t="str">
        <f t="shared" si="648"/>
        <v/>
      </c>
      <c r="AQ470" s="392" t="str">
        <f t="shared" si="649"/>
        <v/>
      </c>
      <c r="AR470" s="392" t="str">
        <f t="shared" si="650"/>
        <v/>
      </c>
      <c r="AS470" s="392" t="str">
        <f t="shared" si="651"/>
        <v/>
      </c>
      <c r="AT470" s="392">
        <f t="shared" si="652"/>
        <v>0</v>
      </c>
      <c r="AU470" s="392" t="str">
        <f t="shared" si="653"/>
        <v/>
      </c>
      <c r="AV470" s="392" t="str">
        <f t="shared" si="654"/>
        <v/>
      </c>
      <c r="AW470" s="392" t="str">
        <f t="shared" si="655"/>
        <v/>
      </c>
      <c r="AX470" s="392" t="str">
        <f t="shared" si="656"/>
        <v/>
      </c>
      <c r="AY470" s="392" t="str">
        <f t="shared" si="657"/>
        <v/>
      </c>
      <c r="AZ470" s="392" t="str">
        <f t="shared" si="658"/>
        <v/>
      </c>
      <c r="BA470" s="392" t="str">
        <f t="shared" si="659"/>
        <v/>
      </c>
      <c r="BB470" s="392" t="str">
        <f t="shared" si="660"/>
        <v/>
      </c>
      <c r="BC470" s="392" t="str">
        <f t="shared" si="661"/>
        <v/>
      </c>
      <c r="BD470" s="396" t="str">
        <f t="shared" si="662"/>
        <v/>
      </c>
      <c r="BE470" s="386">
        <f t="shared" si="663"/>
        <v>0</v>
      </c>
      <c r="BF470" s="152"/>
      <c r="BG470" s="392">
        <f t="shared" si="664"/>
        <v>0</v>
      </c>
      <c r="BH470" s="392">
        <f t="shared" si="665"/>
        <v>0</v>
      </c>
      <c r="BI470" s="405">
        <f t="shared" si="666"/>
        <v>0</v>
      </c>
      <c r="BJ470" s="406">
        <f t="shared" si="642"/>
        <v>0</v>
      </c>
      <c r="BK470" s="391" t="str">
        <f t="shared" si="643"/>
        <v>0</v>
      </c>
      <c r="BL470" s="391" t="str">
        <f t="shared" si="644"/>
        <v>0</v>
      </c>
      <c r="BM470" s="405">
        <f t="shared" si="667"/>
        <v>0</v>
      </c>
      <c r="BN470" s="405" t="str">
        <f t="shared" si="668"/>
        <v>0m0</v>
      </c>
      <c r="BO470" s="392">
        <f t="shared" si="669"/>
        <v>0</v>
      </c>
      <c r="BP470" s="392">
        <f t="shared" si="670"/>
        <v>0</v>
      </c>
      <c r="BQ470" s="405">
        <f t="shared" si="671"/>
        <v>0</v>
      </c>
      <c r="BR470" s="406">
        <f t="shared" si="672"/>
        <v>0</v>
      </c>
      <c r="BS470" s="391" t="str">
        <f t="shared" si="673"/>
        <v>0</v>
      </c>
      <c r="BT470" s="391" t="str">
        <f t="shared" si="674"/>
        <v>0</v>
      </c>
      <c r="BU470" s="405">
        <f t="shared" si="675"/>
        <v>0</v>
      </c>
      <c r="BV470" s="405" t="str">
        <f t="shared" si="676"/>
        <v>0m0</v>
      </c>
      <c r="BW470" s="392">
        <f t="shared" si="677"/>
        <v>0</v>
      </c>
      <c r="BX470" s="392">
        <f t="shared" si="678"/>
        <v>0</v>
      </c>
      <c r="BY470" s="405">
        <f t="shared" si="679"/>
        <v>0</v>
      </c>
      <c r="BZ470" s="406">
        <f t="shared" si="680"/>
        <v>0</v>
      </c>
      <c r="CA470" s="391" t="str">
        <f t="shared" si="681"/>
        <v>0</v>
      </c>
      <c r="CB470" s="391" t="str">
        <f t="shared" si="682"/>
        <v>0</v>
      </c>
      <c r="CC470" s="405">
        <f t="shared" si="683"/>
        <v>0</v>
      </c>
      <c r="CD470" s="405" t="str">
        <f t="shared" si="684"/>
        <v>0m0</v>
      </c>
      <c r="CE470" s="392">
        <f t="shared" si="685"/>
        <v>0</v>
      </c>
      <c r="CF470" s="392">
        <f t="shared" si="686"/>
        <v>0</v>
      </c>
      <c r="CG470" s="405">
        <f t="shared" si="687"/>
        <v>0</v>
      </c>
      <c r="CH470" s="406">
        <f t="shared" si="688"/>
        <v>0</v>
      </c>
      <c r="CI470" s="391" t="str">
        <f t="shared" si="689"/>
        <v>0</v>
      </c>
      <c r="CJ470" s="391" t="str">
        <f t="shared" si="690"/>
        <v>0</v>
      </c>
      <c r="CK470" s="405">
        <f t="shared" si="691"/>
        <v>0</v>
      </c>
      <c r="CL470" s="405" t="str">
        <f t="shared" si="692"/>
        <v>0m0</v>
      </c>
      <c r="CM470" s="392">
        <f t="shared" si="693"/>
        <v>0</v>
      </c>
      <c r="CN470" s="392">
        <f t="shared" si="694"/>
        <v>0</v>
      </c>
      <c r="CO470" s="405">
        <f t="shared" si="695"/>
        <v>0</v>
      </c>
      <c r="CP470" s="406">
        <f t="shared" si="696"/>
        <v>0</v>
      </c>
      <c r="CQ470" s="391" t="str">
        <f t="shared" si="697"/>
        <v>0</v>
      </c>
      <c r="CR470" s="391" t="str">
        <f t="shared" si="698"/>
        <v>0</v>
      </c>
      <c r="CS470" s="405">
        <f t="shared" si="699"/>
        <v>0</v>
      </c>
      <c r="CT470" s="405" t="str">
        <f t="shared" si="700"/>
        <v>0m0</v>
      </c>
      <c r="CU470" s="405">
        <f t="shared" si="701"/>
        <v>0</v>
      </c>
      <c r="CV470" s="405">
        <f t="shared" si="702"/>
        <v>0</v>
      </c>
      <c r="CW470" s="405">
        <f t="shared" si="703"/>
        <v>0</v>
      </c>
      <c r="CX470" s="405">
        <f t="shared" si="704"/>
        <v>0</v>
      </c>
      <c r="CY470" s="405">
        <f t="shared" si="705"/>
        <v>0</v>
      </c>
      <c r="CZ470" s="405" t="str">
        <f t="shared" si="706"/>
        <v/>
      </c>
      <c r="DA470" s="405" t="str">
        <f t="shared" si="707"/>
        <v/>
      </c>
      <c r="DB470" s="405" t="str">
        <f t="shared" si="708"/>
        <v/>
      </c>
      <c r="DC470" s="405" t="str">
        <f t="shared" si="709"/>
        <v/>
      </c>
      <c r="DD470" s="405" t="str">
        <f t="shared" si="710"/>
        <v/>
      </c>
      <c r="DE470" s="405"/>
      <c r="DG470" s="405" t="str">
        <f t="shared" si="711"/>
        <v/>
      </c>
      <c r="DH470" s="405" t="str">
        <f t="shared" si="712"/>
        <v/>
      </c>
      <c r="DI470" s="405">
        <f t="shared" si="713"/>
        <v>0</v>
      </c>
      <c r="DJ470" s="405" t="str">
        <f t="shared" si="714"/>
        <v/>
      </c>
      <c r="DK470" s="405" t="str">
        <f t="shared" si="715"/>
        <v/>
      </c>
      <c r="DL470" s="405" t="str">
        <f t="shared" si="716"/>
        <v/>
      </c>
      <c r="DM470" s="405" t="str">
        <f t="shared" si="717"/>
        <v/>
      </c>
      <c r="DN470" s="405" t="str">
        <f t="shared" si="718"/>
        <v/>
      </c>
      <c r="DO470" s="405" t="str">
        <f t="shared" si="719"/>
        <v/>
      </c>
      <c r="DU470" s="404">
        <f t="shared" si="721"/>
        <v>0</v>
      </c>
    </row>
    <row r="471" spans="1:125" s="404" customFormat="1" ht="18" hidden="1" customHeight="1">
      <c r="A471" s="140" t="str">
        <f t="shared" si="645"/>
        <v/>
      </c>
      <c r="B471" s="153"/>
      <c r="C471" s="31" t="str">
        <f>IF(B471="","",VLOOKUP(B471,学連登録!$C$2:$G$3000,2,FALSE))</f>
        <v/>
      </c>
      <c r="D471" s="32" t="str">
        <f>IF(B471="","",VLOOKUP(B471,学連登録!$C$2:$G$3000,3,FALSE))</f>
        <v/>
      </c>
      <c r="E471" s="33" t="str">
        <f>IF(B471="","",VLOOKUP(B471,学連登録!$C$2:$G$3000,4,FALSE))</f>
        <v/>
      </c>
      <c r="F471" s="376" t="str">
        <f>IF(B471="","",VLOOKUP(B471,学連登録!$C$2:$I$3000,7,FALSE))</f>
        <v/>
      </c>
      <c r="G471" s="154"/>
      <c r="H471" s="915"/>
      <c r="I471" s="916"/>
      <c r="J471" s="155"/>
      <c r="K471" s="887"/>
      <c r="L471" s="888"/>
      <c r="M471" s="155"/>
      <c r="N471" s="881"/>
      <c r="O471" s="882"/>
      <c r="P471" s="154"/>
      <c r="Q471" s="887"/>
      <c r="R471" s="888"/>
      <c r="S471" s="154"/>
      <c r="T471" s="887"/>
      <c r="U471" s="888"/>
      <c r="V471" s="101" t="str">
        <f>IF(B471="","",VLOOKUP(B471,学連登録!$C$2:$H$3000,6,FALSE))</f>
        <v/>
      </c>
      <c r="W471" s="370"/>
      <c r="X471" s="152"/>
      <c r="Y471" s="116" t="str">
        <f t="shared" si="722"/>
        <v/>
      </c>
      <c r="Z471" s="97" t="str">
        <f>IF(G471="","",VLOOKUP(G471,種目名!$O$5:$T$104,3,0))</f>
        <v/>
      </c>
      <c r="AA471" s="98" t="str">
        <f>IF(J471="","",VLOOKUP(J471,種目名!$O$5:$T$104,3,0))</f>
        <v/>
      </c>
      <c r="AB471" s="117" t="str">
        <f>IF(M471="","",VLOOKUP(M471,種目名!$O$5:$T$104,3,0))</f>
        <v/>
      </c>
      <c r="AC471" s="117" t="str">
        <f>IF(P471="","",VLOOKUP(AF471,種目名!$O$5:$T$104,3,0))</f>
        <v/>
      </c>
      <c r="AD471" s="118" t="str">
        <f>IF(S471="","",VLOOKUP(AI471,種目名!$O$5:$T$104,3,0))</f>
        <v/>
      </c>
      <c r="AE471" s="115">
        <f t="shared" si="723"/>
        <v>0</v>
      </c>
      <c r="AF471" s="152" t="str">
        <f t="shared" si="724"/>
        <v/>
      </c>
      <c r="AG471" s="152" t="str">
        <f t="shared" si="725"/>
        <v/>
      </c>
      <c r="AH471" s="115">
        <f t="shared" si="726"/>
        <v>0</v>
      </c>
      <c r="AI471" s="152" t="str">
        <f t="shared" si="727"/>
        <v/>
      </c>
      <c r="AJ471" s="152" t="str">
        <f t="shared" si="728"/>
        <v/>
      </c>
      <c r="AK471" s="383"/>
      <c r="AL471" s="166">
        <f t="shared" si="646"/>
        <v>0</v>
      </c>
      <c r="AM471" s="392">
        <f t="shared" si="647"/>
        <v>0</v>
      </c>
      <c r="AN471" s="392">
        <f>COUNTIF($B$12:B471,B471)</f>
        <v>0</v>
      </c>
      <c r="AO471" s="392"/>
      <c r="AP471" s="392" t="str">
        <f t="shared" si="648"/>
        <v/>
      </c>
      <c r="AQ471" s="392" t="str">
        <f t="shared" si="649"/>
        <v/>
      </c>
      <c r="AR471" s="392" t="str">
        <f t="shared" si="650"/>
        <v/>
      </c>
      <c r="AS471" s="392" t="str">
        <f t="shared" si="651"/>
        <v/>
      </c>
      <c r="AT471" s="392">
        <f t="shared" si="652"/>
        <v>0</v>
      </c>
      <c r="AU471" s="392" t="str">
        <f t="shared" si="653"/>
        <v/>
      </c>
      <c r="AV471" s="392" t="str">
        <f t="shared" si="654"/>
        <v/>
      </c>
      <c r="AW471" s="392" t="str">
        <f t="shared" si="655"/>
        <v/>
      </c>
      <c r="AX471" s="392" t="str">
        <f t="shared" si="656"/>
        <v/>
      </c>
      <c r="AY471" s="392" t="str">
        <f t="shared" si="657"/>
        <v/>
      </c>
      <c r="AZ471" s="392" t="str">
        <f t="shared" si="658"/>
        <v/>
      </c>
      <c r="BA471" s="392" t="str">
        <f t="shared" si="659"/>
        <v/>
      </c>
      <c r="BB471" s="392" t="str">
        <f t="shared" si="660"/>
        <v/>
      </c>
      <c r="BC471" s="392" t="str">
        <f t="shared" si="661"/>
        <v/>
      </c>
      <c r="BD471" s="396" t="str">
        <f t="shared" si="662"/>
        <v/>
      </c>
      <c r="BE471" s="386">
        <f t="shared" si="663"/>
        <v>0</v>
      </c>
      <c r="BF471" s="152"/>
      <c r="BG471" s="392">
        <f t="shared" si="664"/>
        <v>0</v>
      </c>
      <c r="BH471" s="392">
        <f t="shared" si="665"/>
        <v>0</v>
      </c>
      <c r="BI471" s="405">
        <f t="shared" si="666"/>
        <v>0</v>
      </c>
      <c r="BJ471" s="406">
        <f t="shared" si="642"/>
        <v>0</v>
      </c>
      <c r="BK471" s="391" t="str">
        <f t="shared" si="643"/>
        <v>0</v>
      </c>
      <c r="BL471" s="391" t="str">
        <f t="shared" si="644"/>
        <v>0</v>
      </c>
      <c r="BM471" s="405">
        <f t="shared" si="667"/>
        <v>0</v>
      </c>
      <c r="BN471" s="405" t="str">
        <f t="shared" si="668"/>
        <v>0m0</v>
      </c>
      <c r="BO471" s="392">
        <f t="shared" si="669"/>
        <v>0</v>
      </c>
      <c r="BP471" s="392">
        <f t="shared" si="670"/>
        <v>0</v>
      </c>
      <c r="BQ471" s="405">
        <f t="shared" si="671"/>
        <v>0</v>
      </c>
      <c r="BR471" s="406">
        <f t="shared" si="672"/>
        <v>0</v>
      </c>
      <c r="BS471" s="391" t="str">
        <f t="shared" si="673"/>
        <v>0</v>
      </c>
      <c r="BT471" s="391" t="str">
        <f t="shared" si="674"/>
        <v>0</v>
      </c>
      <c r="BU471" s="405">
        <f t="shared" si="675"/>
        <v>0</v>
      </c>
      <c r="BV471" s="405" t="str">
        <f t="shared" si="676"/>
        <v>0m0</v>
      </c>
      <c r="BW471" s="392">
        <f t="shared" si="677"/>
        <v>0</v>
      </c>
      <c r="BX471" s="392">
        <f t="shared" si="678"/>
        <v>0</v>
      </c>
      <c r="BY471" s="405">
        <f t="shared" si="679"/>
        <v>0</v>
      </c>
      <c r="BZ471" s="406">
        <f t="shared" si="680"/>
        <v>0</v>
      </c>
      <c r="CA471" s="391" t="str">
        <f t="shared" si="681"/>
        <v>0</v>
      </c>
      <c r="CB471" s="391" t="str">
        <f t="shared" si="682"/>
        <v>0</v>
      </c>
      <c r="CC471" s="405">
        <f t="shared" si="683"/>
        <v>0</v>
      </c>
      <c r="CD471" s="405" t="str">
        <f t="shared" si="684"/>
        <v>0m0</v>
      </c>
      <c r="CE471" s="392">
        <f t="shared" si="685"/>
        <v>0</v>
      </c>
      <c r="CF471" s="392">
        <f t="shared" si="686"/>
        <v>0</v>
      </c>
      <c r="CG471" s="405">
        <f t="shared" si="687"/>
        <v>0</v>
      </c>
      <c r="CH471" s="406">
        <f t="shared" si="688"/>
        <v>0</v>
      </c>
      <c r="CI471" s="391" t="str">
        <f t="shared" si="689"/>
        <v>0</v>
      </c>
      <c r="CJ471" s="391" t="str">
        <f t="shared" si="690"/>
        <v>0</v>
      </c>
      <c r="CK471" s="405">
        <f t="shared" si="691"/>
        <v>0</v>
      </c>
      <c r="CL471" s="405" t="str">
        <f t="shared" si="692"/>
        <v>0m0</v>
      </c>
      <c r="CM471" s="392">
        <f t="shared" si="693"/>
        <v>0</v>
      </c>
      <c r="CN471" s="392">
        <f t="shared" si="694"/>
        <v>0</v>
      </c>
      <c r="CO471" s="405">
        <f t="shared" si="695"/>
        <v>0</v>
      </c>
      <c r="CP471" s="406">
        <f t="shared" si="696"/>
        <v>0</v>
      </c>
      <c r="CQ471" s="391" t="str">
        <f t="shared" si="697"/>
        <v>0</v>
      </c>
      <c r="CR471" s="391" t="str">
        <f t="shared" si="698"/>
        <v>0</v>
      </c>
      <c r="CS471" s="405">
        <f t="shared" si="699"/>
        <v>0</v>
      </c>
      <c r="CT471" s="405" t="str">
        <f t="shared" si="700"/>
        <v>0m0</v>
      </c>
      <c r="CU471" s="405">
        <f t="shared" si="701"/>
        <v>0</v>
      </c>
      <c r="CV471" s="405">
        <f t="shared" si="702"/>
        <v>0</v>
      </c>
      <c r="CW471" s="405">
        <f t="shared" si="703"/>
        <v>0</v>
      </c>
      <c r="CX471" s="405">
        <f t="shared" si="704"/>
        <v>0</v>
      </c>
      <c r="CY471" s="405">
        <f t="shared" si="705"/>
        <v>0</v>
      </c>
      <c r="CZ471" s="405" t="str">
        <f t="shared" si="706"/>
        <v/>
      </c>
      <c r="DA471" s="405" t="str">
        <f t="shared" si="707"/>
        <v/>
      </c>
      <c r="DB471" s="405" t="str">
        <f t="shared" si="708"/>
        <v/>
      </c>
      <c r="DC471" s="405" t="str">
        <f t="shared" si="709"/>
        <v/>
      </c>
      <c r="DD471" s="405" t="str">
        <f t="shared" si="710"/>
        <v/>
      </c>
      <c r="DE471" s="405"/>
      <c r="DG471" s="405" t="str">
        <f t="shared" si="711"/>
        <v/>
      </c>
      <c r="DH471" s="405" t="str">
        <f t="shared" si="712"/>
        <v/>
      </c>
      <c r="DI471" s="405">
        <f t="shared" si="713"/>
        <v>0</v>
      </c>
      <c r="DJ471" s="405" t="str">
        <f t="shared" si="714"/>
        <v/>
      </c>
      <c r="DK471" s="405" t="str">
        <f t="shared" si="715"/>
        <v/>
      </c>
      <c r="DL471" s="405" t="str">
        <f t="shared" si="716"/>
        <v/>
      </c>
      <c r="DM471" s="405" t="str">
        <f t="shared" si="717"/>
        <v/>
      </c>
      <c r="DN471" s="405" t="str">
        <f t="shared" si="718"/>
        <v/>
      </c>
      <c r="DO471" s="405" t="str">
        <f t="shared" si="719"/>
        <v/>
      </c>
      <c r="DU471" s="404">
        <f t="shared" si="721"/>
        <v>0</v>
      </c>
    </row>
    <row r="472" spans="1:125" s="404" customFormat="1" ht="18" hidden="1" customHeight="1">
      <c r="A472" s="140" t="str">
        <f t="shared" si="645"/>
        <v/>
      </c>
      <c r="B472" s="153"/>
      <c r="C472" s="31" t="str">
        <f>IF(B472="","",VLOOKUP(B472,学連登録!$C$2:$G$3000,2,FALSE))</f>
        <v/>
      </c>
      <c r="D472" s="32" t="str">
        <f>IF(B472="","",VLOOKUP(B472,学連登録!$C$2:$G$3000,3,FALSE))</f>
        <v/>
      </c>
      <c r="E472" s="33" t="str">
        <f>IF(B472="","",VLOOKUP(B472,学連登録!$C$2:$G$3000,4,FALSE))</f>
        <v/>
      </c>
      <c r="F472" s="376" t="str">
        <f>IF(B472="","",VLOOKUP(B472,学連登録!$C$2:$I$3000,7,FALSE))</f>
        <v/>
      </c>
      <c r="G472" s="154"/>
      <c r="H472" s="915"/>
      <c r="I472" s="916"/>
      <c r="J472" s="155"/>
      <c r="K472" s="887"/>
      <c r="L472" s="888"/>
      <c r="M472" s="155"/>
      <c r="N472" s="881"/>
      <c r="O472" s="882"/>
      <c r="P472" s="154"/>
      <c r="Q472" s="887"/>
      <c r="R472" s="888"/>
      <c r="S472" s="154"/>
      <c r="T472" s="887"/>
      <c r="U472" s="888"/>
      <c r="V472" s="101" t="str">
        <f>IF(B472="","",VLOOKUP(B472,学連登録!$C$2:$H$3000,6,FALSE))</f>
        <v/>
      </c>
      <c r="W472" s="370"/>
      <c r="X472" s="152"/>
      <c r="Y472" s="116" t="str">
        <f t="shared" si="722"/>
        <v/>
      </c>
      <c r="Z472" s="97" t="str">
        <f>IF(G472="","",VLOOKUP(G472,種目名!$O$5:$T$104,3,0))</f>
        <v/>
      </c>
      <c r="AA472" s="98" t="str">
        <f>IF(J472="","",VLOOKUP(J472,種目名!$O$5:$T$104,3,0))</f>
        <v/>
      </c>
      <c r="AB472" s="117" t="str">
        <f>IF(M472="","",VLOOKUP(M472,種目名!$O$5:$T$104,3,0))</f>
        <v/>
      </c>
      <c r="AC472" s="117" t="str">
        <f>IF(P472="","",VLOOKUP(AF472,種目名!$O$5:$T$104,3,0))</f>
        <v/>
      </c>
      <c r="AD472" s="118" t="str">
        <f>IF(S472="","",VLOOKUP(AI472,種目名!$O$5:$T$104,3,0))</f>
        <v/>
      </c>
      <c r="AE472" s="115">
        <f t="shared" si="723"/>
        <v>0</v>
      </c>
      <c r="AF472" s="152" t="str">
        <f t="shared" si="724"/>
        <v/>
      </c>
      <c r="AG472" s="152" t="str">
        <f t="shared" si="725"/>
        <v/>
      </c>
      <c r="AH472" s="115">
        <f t="shared" si="726"/>
        <v>0</v>
      </c>
      <c r="AI472" s="152" t="str">
        <f t="shared" si="727"/>
        <v/>
      </c>
      <c r="AJ472" s="152" t="str">
        <f t="shared" si="728"/>
        <v/>
      </c>
      <c r="AK472" s="383"/>
      <c r="AL472" s="166">
        <f t="shared" si="646"/>
        <v>0</v>
      </c>
      <c r="AM472" s="392">
        <f t="shared" si="647"/>
        <v>0</v>
      </c>
      <c r="AN472" s="392">
        <f>COUNTIF($B$12:B472,B472)</f>
        <v>0</v>
      </c>
      <c r="AO472" s="392"/>
      <c r="AP472" s="392" t="str">
        <f t="shared" si="648"/>
        <v/>
      </c>
      <c r="AQ472" s="392" t="str">
        <f t="shared" si="649"/>
        <v/>
      </c>
      <c r="AR472" s="392" t="str">
        <f t="shared" si="650"/>
        <v/>
      </c>
      <c r="AS472" s="392" t="str">
        <f t="shared" si="651"/>
        <v/>
      </c>
      <c r="AT472" s="392">
        <f t="shared" si="652"/>
        <v>0</v>
      </c>
      <c r="AU472" s="392" t="str">
        <f t="shared" si="653"/>
        <v/>
      </c>
      <c r="AV472" s="392" t="str">
        <f t="shared" si="654"/>
        <v/>
      </c>
      <c r="AW472" s="392" t="str">
        <f t="shared" si="655"/>
        <v/>
      </c>
      <c r="AX472" s="392" t="str">
        <f t="shared" si="656"/>
        <v/>
      </c>
      <c r="AY472" s="392" t="str">
        <f t="shared" si="657"/>
        <v/>
      </c>
      <c r="AZ472" s="392" t="str">
        <f t="shared" si="658"/>
        <v/>
      </c>
      <c r="BA472" s="392" t="str">
        <f t="shared" si="659"/>
        <v/>
      </c>
      <c r="BB472" s="392" t="str">
        <f t="shared" si="660"/>
        <v/>
      </c>
      <c r="BC472" s="392" t="str">
        <f t="shared" si="661"/>
        <v/>
      </c>
      <c r="BD472" s="396" t="str">
        <f t="shared" si="662"/>
        <v/>
      </c>
      <c r="BE472" s="386">
        <f t="shared" si="663"/>
        <v>0</v>
      </c>
      <c r="BF472" s="152"/>
      <c r="BG472" s="392">
        <f t="shared" si="664"/>
        <v>0</v>
      </c>
      <c r="BH472" s="392">
        <f t="shared" si="665"/>
        <v>0</v>
      </c>
      <c r="BI472" s="405">
        <f t="shared" si="666"/>
        <v>0</v>
      </c>
      <c r="BJ472" s="406">
        <f t="shared" si="642"/>
        <v>0</v>
      </c>
      <c r="BK472" s="391" t="str">
        <f t="shared" si="643"/>
        <v>0</v>
      </c>
      <c r="BL472" s="391" t="str">
        <f t="shared" si="644"/>
        <v>0</v>
      </c>
      <c r="BM472" s="405">
        <f t="shared" si="667"/>
        <v>0</v>
      </c>
      <c r="BN472" s="405" t="str">
        <f t="shared" si="668"/>
        <v>0m0</v>
      </c>
      <c r="BO472" s="392">
        <f t="shared" si="669"/>
        <v>0</v>
      </c>
      <c r="BP472" s="392">
        <f t="shared" si="670"/>
        <v>0</v>
      </c>
      <c r="BQ472" s="405">
        <f t="shared" si="671"/>
        <v>0</v>
      </c>
      <c r="BR472" s="406">
        <f t="shared" si="672"/>
        <v>0</v>
      </c>
      <c r="BS472" s="391" t="str">
        <f t="shared" si="673"/>
        <v>0</v>
      </c>
      <c r="BT472" s="391" t="str">
        <f t="shared" si="674"/>
        <v>0</v>
      </c>
      <c r="BU472" s="405">
        <f t="shared" si="675"/>
        <v>0</v>
      </c>
      <c r="BV472" s="405" t="str">
        <f t="shared" si="676"/>
        <v>0m0</v>
      </c>
      <c r="BW472" s="392">
        <f t="shared" si="677"/>
        <v>0</v>
      </c>
      <c r="BX472" s="392">
        <f t="shared" si="678"/>
        <v>0</v>
      </c>
      <c r="BY472" s="405">
        <f t="shared" si="679"/>
        <v>0</v>
      </c>
      <c r="BZ472" s="406">
        <f t="shared" si="680"/>
        <v>0</v>
      </c>
      <c r="CA472" s="391" t="str">
        <f t="shared" si="681"/>
        <v>0</v>
      </c>
      <c r="CB472" s="391" t="str">
        <f t="shared" si="682"/>
        <v>0</v>
      </c>
      <c r="CC472" s="405">
        <f t="shared" si="683"/>
        <v>0</v>
      </c>
      <c r="CD472" s="405" t="str">
        <f t="shared" si="684"/>
        <v>0m0</v>
      </c>
      <c r="CE472" s="392">
        <f t="shared" si="685"/>
        <v>0</v>
      </c>
      <c r="CF472" s="392">
        <f t="shared" si="686"/>
        <v>0</v>
      </c>
      <c r="CG472" s="405">
        <f t="shared" si="687"/>
        <v>0</v>
      </c>
      <c r="CH472" s="406">
        <f t="shared" si="688"/>
        <v>0</v>
      </c>
      <c r="CI472" s="391" t="str">
        <f t="shared" si="689"/>
        <v>0</v>
      </c>
      <c r="CJ472" s="391" t="str">
        <f t="shared" si="690"/>
        <v>0</v>
      </c>
      <c r="CK472" s="405">
        <f t="shared" si="691"/>
        <v>0</v>
      </c>
      <c r="CL472" s="405" t="str">
        <f t="shared" si="692"/>
        <v>0m0</v>
      </c>
      <c r="CM472" s="392">
        <f t="shared" si="693"/>
        <v>0</v>
      </c>
      <c r="CN472" s="392">
        <f t="shared" si="694"/>
        <v>0</v>
      </c>
      <c r="CO472" s="405">
        <f t="shared" si="695"/>
        <v>0</v>
      </c>
      <c r="CP472" s="406">
        <f t="shared" si="696"/>
        <v>0</v>
      </c>
      <c r="CQ472" s="391" t="str">
        <f t="shared" si="697"/>
        <v>0</v>
      </c>
      <c r="CR472" s="391" t="str">
        <f t="shared" si="698"/>
        <v>0</v>
      </c>
      <c r="CS472" s="405">
        <f t="shared" si="699"/>
        <v>0</v>
      </c>
      <c r="CT472" s="405" t="str">
        <f t="shared" si="700"/>
        <v>0m0</v>
      </c>
      <c r="CU472" s="405">
        <f t="shared" si="701"/>
        <v>0</v>
      </c>
      <c r="CV472" s="405">
        <f t="shared" si="702"/>
        <v>0</v>
      </c>
      <c r="CW472" s="405">
        <f t="shared" si="703"/>
        <v>0</v>
      </c>
      <c r="CX472" s="405">
        <f t="shared" si="704"/>
        <v>0</v>
      </c>
      <c r="CY472" s="405">
        <f t="shared" si="705"/>
        <v>0</v>
      </c>
      <c r="CZ472" s="405" t="str">
        <f t="shared" si="706"/>
        <v/>
      </c>
      <c r="DA472" s="405" t="str">
        <f t="shared" si="707"/>
        <v/>
      </c>
      <c r="DB472" s="405" t="str">
        <f t="shared" si="708"/>
        <v/>
      </c>
      <c r="DC472" s="405" t="str">
        <f t="shared" si="709"/>
        <v/>
      </c>
      <c r="DD472" s="405" t="str">
        <f t="shared" si="710"/>
        <v/>
      </c>
      <c r="DE472" s="405"/>
      <c r="DG472" s="405" t="str">
        <f t="shared" si="711"/>
        <v/>
      </c>
      <c r="DH472" s="405" t="str">
        <f t="shared" si="712"/>
        <v/>
      </c>
      <c r="DI472" s="405">
        <f t="shared" si="713"/>
        <v>0</v>
      </c>
      <c r="DJ472" s="405" t="str">
        <f t="shared" si="714"/>
        <v/>
      </c>
      <c r="DK472" s="405" t="str">
        <f t="shared" si="715"/>
        <v/>
      </c>
      <c r="DL472" s="405" t="str">
        <f t="shared" si="716"/>
        <v/>
      </c>
      <c r="DM472" s="405" t="str">
        <f t="shared" si="717"/>
        <v/>
      </c>
      <c r="DN472" s="405" t="str">
        <f t="shared" si="718"/>
        <v/>
      </c>
      <c r="DO472" s="405" t="str">
        <f t="shared" si="719"/>
        <v/>
      </c>
      <c r="DU472" s="404">
        <f t="shared" si="721"/>
        <v>0</v>
      </c>
    </row>
    <row r="473" spans="1:125" s="404" customFormat="1" ht="18" hidden="1" customHeight="1">
      <c r="A473" s="140" t="str">
        <f t="shared" si="645"/>
        <v/>
      </c>
      <c r="B473" s="153"/>
      <c r="C473" s="31" t="str">
        <f>IF(B473="","",VLOOKUP(B473,学連登録!$C$2:$G$3000,2,FALSE))</f>
        <v/>
      </c>
      <c r="D473" s="32" t="str">
        <f>IF(B473="","",VLOOKUP(B473,学連登録!$C$2:$G$3000,3,FALSE))</f>
        <v/>
      </c>
      <c r="E473" s="33" t="str">
        <f>IF(B473="","",VLOOKUP(B473,学連登録!$C$2:$G$3000,4,FALSE))</f>
        <v/>
      </c>
      <c r="F473" s="376" t="str">
        <f>IF(B473="","",VLOOKUP(B473,学連登録!$C$2:$I$3000,7,FALSE))</f>
        <v/>
      </c>
      <c r="G473" s="154"/>
      <c r="H473" s="915"/>
      <c r="I473" s="916"/>
      <c r="J473" s="155"/>
      <c r="K473" s="887"/>
      <c r="L473" s="888"/>
      <c r="M473" s="155"/>
      <c r="N473" s="881"/>
      <c r="O473" s="882"/>
      <c r="P473" s="154"/>
      <c r="Q473" s="887"/>
      <c r="R473" s="888"/>
      <c r="S473" s="154"/>
      <c r="T473" s="887"/>
      <c r="U473" s="888"/>
      <c r="V473" s="101" t="str">
        <f>IF(B473="","",VLOOKUP(B473,学連登録!$C$2:$H$3000,6,FALSE))</f>
        <v/>
      </c>
      <c r="W473" s="370"/>
      <c r="X473" s="152"/>
      <c r="Y473" s="116" t="str">
        <f t="shared" si="722"/>
        <v/>
      </c>
      <c r="Z473" s="97" t="str">
        <f>IF(G473="","",VLOOKUP(G473,種目名!$O$5:$T$104,3,0))</f>
        <v/>
      </c>
      <c r="AA473" s="98" t="str">
        <f>IF(J473="","",VLOOKUP(J473,種目名!$O$5:$T$104,3,0))</f>
        <v/>
      </c>
      <c r="AB473" s="117" t="str">
        <f>IF(M473="","",VLOOKUP(M473,種目名!$O$5:$T$104,3,0))</f>
        <v/>
      </c>
      <c r="AC473" s="117" t="str">
        <f>IF(P473="","",VLOOKUP(AF473,種目名!$O$5:$T$104,3,0))</f>
        <v/>
      </c>
      <c r="AD473" s="118" t="str">
        <f>IF(S473="","",VLOOKUP(AI473,種目名!$O$5:$T$104,3,0))</f>
        <v/>
      </c>
      <c r="AE473" s="115">
        <f t="shared" si="723"/>
        <v>0</v>
      </c>
      <c r="AF473" s="152" t="str">
        <f t="shared" si="724"/>
        <v/>
      </c>
      <c r="AG473" s="152" t="str">
        <f t="shared" si="725"/>
        <v/>
      </c>
      <c r="AH473" s="115">
        <f t="shared" si="726"/>
        <v>0</v>
      </c>
      <c r="AI473" s="152" t="str">
        <f t="shared" si="727"/>
        <v/>
      </c>
      <c r="AJ473" s="152" t="str">
        <f t="shared" si="728"/>
        <v/>
      </c>
      <c r="AK473" s="383"/>
      <c r="AL473" s="166">
        <f t="shared" si="646"/>
        <v>0</v>
      </c>
      <c r="AM473" s="392">
        <f t="shared" si="647"/>
        <v>0</v>
      </c>
      <c r="AN473" s="392">
        <f>COUNTIF($B$12:B473,B473)</f>
        <v>0</v>
      </c>
      <c r="AO473" s="392"/>
      <c r="AP473" s="392" t="str">
        <f t="shared" si="648"/>
        <v/>
      </c>
      <c r="AQ473" s="392" t="str">
        <f t="shared" si="649"/>
        <v/>
      </c>
      <c r="AR473" s="392" t="str">
        <f t="shared" si="650"/>
        <v/>
      </c>
      <c r="AS473" s="392" t="str">
        <f t="shared" si="651"/>
        <v/>
      </c>
      <c r="AT473" s="392">
        <f t="shared" si="652"/>
        <v>0</v>
      </c>
      <c r="AU473" s="392" t="str">
        <f t="shared" si="653"/>
        <v/>
      </c>
      <c r="AV473" s="392" t="str">
        <f t="shared" si="654"/>
        <v/>
      </c>
      <c r="AW473" s="392" t="str">
        <f t="shared" si="655"/>
        <v/>
      </c>
      <c r="AX473" s="392" t="str">
        <f t="shared" si="656"/>
        <v/>
      </c>
      <c r="AY473" s="392" t="str">
        <f t="shared" si="657"/>
        <v/>
      </c>
      <c r="AZ473" s="392" t="str">
        <f t="shared" si="658"/>
        <v/>
      </c>
      <c r="BA473" s="392" t="str">
        <f t="shared" si="659"/>
        <v/>
      </c>
      <c r="BB473" s="392" t="str">
        <f t="shared" si="660"/>
        <v/>
      </c>
      <c r="BC473" s="392" t="str">
        <f t="shared" si="661"/>
        <v/>
      </c>
      <c r="BD473" s="396" t="str">
        <f t="shared" si="662"/>
        <v/>
      </c>
      <c r="BE473" s="386">
        <f t="shared" si="663"/>
        <v>0</v>
      </c>
      <c r="BF473" s="152"/>
      <c r="BG473" s="392">
        <f t="shared" si="664"/>
        <v>0</v>
      </c>
      <c r="BH473" s="392">
        <f t="shared" si="665"/>
        <v>0</v>
      </c>
      <c r="BI473" s="405">
        <f t="shared" si="666"/>
        <v>0</v>
      </c>
      <c r="BJ473" s="406">
        <f t="shared" si="642"/>
        <v>0</v>
      </c>
      <c r="BK473" s="391" t="str">
        <f t="shared" si="643"/>
        <v>0</v>
      </c>
      <c r="BL473" s="391" t="str">
        <f t="shared" si="644"/>
        <v>0</v>
      </c>
      <c r="BM473" s="405">
        <f t="shared" si="667"/>
        <v>0</v>
      </c>
      <c r="BN473" s="405" t="str">
        <f t="shared" si="668"/>
        <v>0m0</v>
      </c>
      <c r="BO473" s="392">
        <f t="shared" si="669"/>
        <v>0</v>
      </c>
      <c r="BP473" s="392">
        <f t="shared" si="670"/>
        <v>0</v>
      </c>
      <c r="BQ473" s="405">
        <f t="shared" si="671"/>
        <v>0</v>
      </c>
      <c r="BR473" s="406">
        <f t="shared" si="672"/>
        <v>0</v>
      </c>
      <c r="BS473" s="391" t="str">
        <f t="shared" si="673"/>
        <v>0</v>
      </c>
      <c r="BT473" s="391" t="str">
        <f t="shared" si="674"/>
        <v>0</v>
      </c>
      <c r="BU473" s="405">
        <f t="shared" si="675"/>
        <v>0</v>
      </c>
      <c r="BV473" s="405" t="str">
        <f t="shared" si="676"/>
        <v>0m0</v>
      </c>
      <c r="BW473" s="392">
        <f t="shared" si="677"/>
        <v>0</v>
      </c>
      <c r="BX473" s="392">
        <f t="shared" si="678"/>
        <v>0</v>
      </c>
      <c r="BY473" s="405">
        <f t="shared" si="679"/>
        <v>0</v>
      </c>
      <c r="BZ473" s="406">
        <f t="shared" si="680"/>
        <v>0</v>
      </c>
      <c r="CA473" s="391" t="str">
        <f t="shared" si="681"/>
        <v>0</v>
      </c>
      <c r="CB473" s="391" t="str">
        <f t="shared" si="682"/>
        <v>0</v>
      </c>
      <c r="CC473" s="405">
        <f t="shared" si="683"/>
        <v>0</v>
      </c>
      <c r="CD473" s="405" t="str">
        <f t="shared" si="684"/>
        <v>0m0</v>
      </c>
      <c r="CE473" s="392">
        <f t="shared" si="685"/>
        <v>0</v>
      </c>
      <c r="CF473" s="392">
        <f t="shared" si="686"/>
        <v>0</v>
      </c>
      <c r="CG473" s="405">
        <f t="shared" si="687"/>
        <v>0</v>
      </c>
      <c r="CH473" s="406">
        <f t="shared" si="688"/>
        <v>0</v>
      </c>
      <c r="CI473" s="391" t="str">
        <f t="shared" si="689"/>
        <v>0</v>
      </c>
      <c r="CJ473" s="391" t="str">
        <f t="shared" si="690"/>
        <v>0</v>
      </c>
      <c r="CK473" s="405">
        <f t="shared" si="691"/>
        <v>0</v>
      </c>
      <c r="CL473" s="405" t="str">
        <f t="shared" si="692"/>
        <v>0m0</v>
      </c>
      <c r="CM473" s="392">
        <f t="shared" si="693"/>
        <v>0</v>
      </c>
      <c r="CN473" s="392">
        <f t="shared" si="694"/>
        <v>0</v>
      </c>
      <c r="CO473" s="405">
        <f t="shared" si="695"/>
        <v>0</v>
      </c>
      <c r="CP473" s="406">
        <f t="shared" si="696"/>
        <v>0</v>
      </c>
      <c r="CQ473" s="391" t="str">
        <f t="shared" si="697"/>
        <v>0</v>
      </c>
      <c r="CR473" s="391" t="str">
        <f t="shared" si="698"/>
        <v>0</v>
      </c>
      <c r="CS473" s="405">
        <f t="shared" si="699"/>
        <v>0</v>
      </c>
      <c r="CT473" s="405" t="str">
        <f t="shared" si="700"/>
        <v>0m0</v>
      </c>
      <c r="CU473" s="405">
        <f t="shared" si="701"/>
        <v>0</v>
      </c>
      <c r="CV473" s="405">
        <f t="shared" si="702"/>
        <v>0</v>
      </c>
      <c r="CW473" s="405">
        <f t="shared" si="703"/>
        <v>0</v>
      </c>
      <c r="CX473" s="405">
        <f t="shared" si="704"/>
        <v>0</v>
      </c>
      <c r="CY473" s="405">
        <f t="shared" si="705"/>
        <v>0</v>
      </c>
      <c r="CZ473" s="405" t="str">
        <f t="shared" si="706"/>
        <v/>
      </c>
      <c r="DA473" s="405" t="str">
        <f t="shared" si="707"/>
        <v/>
      </c>
      <c r="DB473" s="405" t="str">
        <f t="shared" si="708"/>
        <v/>
      </c>
      <c r="DC473" s="405" t="str">
        <f t="shared" si="709"/>
        <v/>
      </c>
      <c r="DD473" s="405" t="str">
        <f t="shared" si="710"/>
        <v/>
      </c>
      <c r="DE473" s="405"/>
      <c r="DG473" s="405" t="str">
        <f t="shared" si="711"/>
        <v/>
      </c>
      <c r="DH473" s="405" t="str">
        <f t="shared" si="712"/>
        <v/>
      </c>
      <c r="DI473" s="405">
        <f t="shared" si="713"/>
        <v>0</v>
      </c>
      <c r="DJ473" s="405" t="str">
        <f t="shared" si="714"/>
        <v/>
      </c>
      <c r="DK473" s="405" t="str">
        <f t="shared" si="715"/>
        <v/>
      </c>
      <c r="DL473" s="405" t="str">
        <f t="shared" si="716"/>
        <v/>
      </c>
      <c r="DM473" s="405" t="str">
        <f t="shared" si="717"/>
        <v/>
      </c>
      <c r="DN473" s="405" t="str">
        <f t="shared" si="718"/>
        <v/>
      </c>
      <c r="DO473" s="405" t="str">
        <f t="shared" si="719"/>
        <v/>
      </c>
      <c r="DU473" s="404">
        <f t="shared" si="721"/>
        <v>0</v>
      </c>
    </row>
    <row r="474" spans="1:125" s="404" customFormat="1" ht="18" hidden="1" customHeight="1">
      <c r="A474" s="140" t="str">
        <f t="shared" si="645"/>
        <v/>
      </c>
      <c r="B474" s="153"/>
      <c r="C474" s="31" t="str">
        <f>IF(B474="","",VLOOKUP(B474,学連登録!$C$2:$G$3000,2,FALSE))</f>
        <v/>
      </c>
      <c r="D474" s="32" t="str">
        <f>IF(B474="","",VLOOKUP(B474,学連登録!$C$2:$G$3000,3,FALSE))</f>
        <v/>
      </c>
      <c r="E474" s="33" t="str">
        <f>IF(B474="","",VLOOKUP(B474,学連登録!$C$2:$G$3000,4,FALSE))</f>
        <v/>
      </c>
      <c r="F474" s="376" t="str">
        <f>IF(B474="","",VLOOKUP(B474,学連登録!$C$2:$I$3000,7,FALSE))</f>
        <v/>
      </c>
      <c r="G474" s="154"/>
      <c r="H474" s="915"/>
      <c r="I474" s="916"/>
      <c r="J474" s="155"/>
      <c r="K474" s="887"/>
      <c r="L474" s="888"/>
      <c r="M474" s="155"/>
      <c r="N474" s="881"/>
      <c r="O474" s="882"/>
      <c r="P474" s="154"/>
      <c r="Q474" s="887"/>
      <c r="R474" s="888"/>
      <c r="S474" s="154"/>
      <c r="T474" s="887"/>
      <c r="U474" s="888"/>
      <c r="V474" s="101" t="str">
        <f>IF(B474="","",VLOOKUP(B474,学連登録!$C$2:$H$3000,6,FALSE))</f>
        <v/>
      </c>
      <c r="W474" s="370"/>
      <c r="X474" s="152"/>
      <c r="Y474" s="116" t="str">
        <f t="shared" si="722"/>
        <v/>
      </c>
      <c r="Z474" s="97" t="str">
        <f>IF(G474="","",VLOOKUP(G474,種目名!$O$5:$T$104,3,0))</f>
        <v/>
      </c>
      <c r="AA474" s="98" t="str">
        <f>IF(J474="","",VLOOKUP(J474,種目名!$O$5:$T$104,3,0))</f>
        <v/>
      </c>
      <c r="AB474" s="117" t="str">
        <f>IF(M474="","",VLOOKUP(M474,種目名!$O$5:$T$104,3,0))</f>
        <v/>
      </c>
      <c r="AC474" s="117" t="str">
        <f>IF(P474="","",VLOOKUP(AF474,種目名!$O$5:$T$104,3,0))</f>
        <v/>
      </c>
      <c r="AD474" s="118" t="str">
        <f>IF(S474="","",VLOOKUP(AI474,種目名!$O$5:$T$104,3,0))</f>
        <v/>
      </c>
      <c r="AE474" s="115">
        <f t="shared" si="723"/>
        <v>0</v>
      </c>
      <c r="AF474" s="152" t="str">
        <f t="shared" si="724"/>
        <v/>
      </c>
      <c r="AG474" s="152" t="str">
        <f t="shared" si="725"/>
        <v/>
      </c>
      <c r="AH474" s="115">
        <f t="shared" si="726"/>
        <v>0</v>
      </c>
      <c r="AI474" s="152" t="str">
        <f t="shared" si="727"/>
        <v/>
      </c>
      <c r="AJ474" s="152" t="str">
        <f t="shared" si="728"/>
        <v/>
      </c>
      <c r="AK474" s="383"/>
      <c r="AL474" s="166">
        <f t="shared" si="646"/>
        <v>0</v>
      </c>
      <c r="AM474" s="392">
        <f t="shared" si="647"/>
        <v>0</v>
      </c>
      <c r="AN474" s="392">
        <f>COUNTIF($B$12:B474,B474)</f>
        <v>0</v>
      </c>
      <c r="AO474" s="392"/>
      <c r="AP474" s="392" t="str">
        <f t="shared" si="648"/>
        <v/>
      </c>
      <c r="AQ474" s="392" t="str">
        <f t="shared" si="649"/>
        <v/>
      </c>
      <c r="AR474" s="392" t="str">
        <f t="shared" si="650"/>
        <v/>
      </c>
      <c r="AS474" s="392" t="str">
        <f t="shared" si="651"/>
        <v/>
      </c>
      <c r="AT474" s="392">
        <f t="shared" si="652"/>
        <v>0</v>
      </c>
      <c r="AU474" s="392" t="str">
        <f t="shared" si="653"/>
        <v/>
      </c>
      <c r="AV474" s="392" t="str">
        <f t="shared" si="654"/>
        <v/>
      </c>
      <c r="AW474" s="392" t="str">
        <f t="shared" si="655"/>
        <v/>
      </c>
      <c r="AX474" s="392" t="str">
        <f t="shared" si="656"/>
        <v/>
      </c>
      <c r="AY474" s="392" t="str">
        <f t="shared" si="657"/>
        <v/>
      </c>
      <c r="AZ474" s="392" t="str">
        <f t="shared" si="658"/>
        <v/>
      </c>
      <c r="BA474" s="392" t="str">
        <f t="shared" si="659"/>
        <v/>
      </c>
      <c r="BB474" s="392" t="str">
        <f t="shared" si="660"/>
        <v/>
      </c>
      <c r="BC474" s="392" t="str">
        <f t="shared" si="661"/>
        <v/>
      </c>
      <c r="BD474" s="396" t="str">
        <f t="shared" si="662"/>
        <v/>
      </c>
      <c r="BE474" s="386">
        <f t="shared" si="663"/>
        <v>0</v>
      </c>
      <c r="BF474" s="152"/>
      <c r="BG474" s="392">
        <f t="shared" si="664"/>
        <v>0</v>
      </c>
      <c r="BH474" s="392">
        <f t="shared" si="665"/>
        <v>0</v>
      </c>
      <c r="BI474" s="405">
        <f t="shared" si="666"/>
        <v>0</v>
      </c>
      <c r="BJ474" s="406">
        <f t="shared" si="642"/>
        <v>0</v>
      </c>
      <c r="BK474" s="391" t="str">
        <f t="shared" si="643"/>
        <v>0</v>
      </c>
      <c r="BL474" s="391" t="str">
        <f t="shared" si="644"/>
        <v>0</v>
      </c>
      <c r="BM474" s="405">
        <f t="shared" si="667"/>
        <v>0</v>
      </c>
      <c r="BN474" s="405" t="str">
        <f t="shared" si="668"/>
        <v>0m0</v>
      </c>
      <c r="BO474" s="392">
        <f t="shared" si="669"/>
        <v>0</v>
      </c>
      <c r="BP474" s="392">
        <f t="shared" si="670"/>
        <v>0</v>
      </c>
      <c r="BQ474" s="405">
        <f t="shared" si="671"/>
        <v>0</v>
      </c>
      <c r="BR474" s="406">
        <f t="shared" si="672"/>
        <v>0</v>
      </c>
      <c r="BS474" s="391" t="str">
        <f t="shared" si="673"/>
        <v>0</v>
      </c>
      <c r="BT474" s="391" t="str">
        <f t="shared" si="674"/>
        <v>0</v>
      </c>
      <c r="BU474" s="405">
        <f t="shared" si="675"/>
        <v>0</v>
      </c>
      <c r="BV474" s="405" t="str">
        <f t="shared" si="676"/>
        <v>0m0</v>
      </c>
      <c r="BW474" s="392">
        <f t="shared" si="677"/>
        <v>0</v>
      </c>
      <c r="BX474" s="392">
        <f t="shared" si="678"/>
        <v>0</v>
      </c>
      <c r="BY474" s="405">
        <f t="shared" si="679"/>
        <v>0</v>
      </c>
      <c r="BZ474" s="406">
        <f t="shared" si="680"/>
        <v>0</v>
      </c>
      <c r="CA474" s="391" t="str">
        <f t="shared" si="681"/>
        <v>0</v>
      </c>
      <c r="CB474" s="391" t="str">
        <f t="shared" si="682"/>
        <v>0</v>
      </c>
      <c r="CC474" s="405">
        <f t="shared" si="683"/>
        <v>0</v>
      </c>
      <c r="CD474" s="405" t="str">
        <f t="shared" si="684"/>
        <v>0m0</v>
      </c>
      <c r="CE474" s="392">
        <f t="shared" si="685"/>
        <v>0</v>
      </c>
      <c r="CF474" s="392">
        <f t="shared" si="686"/>
        <v>0</v>
      </c>
      <c r="CG474" s="405">
        <f t="shared" si="687"/>
        <v>0</v>
      </c>
      <c r="CH474" s="406">
        <f t="shared" si="688"/>
        <v>0</v>
      </c>
      <c r="CI474" s="391" t="str">
        <f t="shared" si="689"/>
        <v>0</v>
      </c>
      <c r="CJ474" s="391" t="str">
        <f t="shared" si="690"/>
        <v>0</v>
      </c>
      <c r="CK474" s="405">
        <f t="shared" si="691"/>
        <v>0</v>
      </c>
      <c r="CL474" s="405" t="str">
        <f t="shared" si="692"/>
        <v>0m0</v>
      </c>
      <c r="CM474" s="392">
        <f t="shared" si="693"/>
        <v>0</v>
      </c>
      <c r="CN474" s="392">
        <f t="shared" si="694"/>
        <v>0</v>
      </c>
      <c r="CO474" s="405">
        <f t="shared" si="695"/>
        <v>0</v>
      </c>
      <c r="CP474" s="406">
        <f t="shared" si="696"/>
        <v>0</v>
      </c>
      <c r="CQ474" s="391" t="str">
        <f t="shared" si="697"/>
        <v>0</v>
      </c>
      <c r="CR474" s="391" t="str">
        <f t="shared" si="698"/>
        <v>0</v>
      </c>
      <c r="CS474" s="405">
        <f t="shared" si="699"/>
        <v>0</v>
      </c>
      <c r="CT474" s="405" t="str">
        <f t="shared" si="700"/>
        <v>0m0</v>
      </c>
      <c r="CU474" s="405">
        <f t="shared" si="701"/>
        <v>0</v>
      </c>
      <c r="CV474" s="405">
        <f t="shared" si="702"/>
        <v>0</v>
      </c>
      <c r="CW474" s="405">
        <f t="shared" si="703"/>
        <v>0</v>
      </c>
      <c r="CX474" s="405">
        <f t="shared" si="704"/>
        <v>0</v>
      </c>
      <c r="CY474" s="405">
        <f t="shared" si="705"/>
        <v>0</v>
      </c>
      <c r="CZ474" s="405" t="str">
        <f t="shared" si="706"/>
        <v/>
      </c>
      <c r="DA474" s="405" t="str">
        <f t="shared" si="707"/>
        <v/>
      </c>
      <c r="DB474" s="405" t="str">
        <f t="shared" si="708"/>
        <v/>
      </c>
      <c r="DC474" s="405" t="str">
        <f t="shared" si="709"/>
        <v/>
      </c>
      <c r="DD474" s="405" t="str">
        <f t="shared" si="710"/>
        <v/>
      </c>
      <c r="DE474" s="405"/>
      <c r="DG474" s="405" t="str">
        <f t="shared" si="711"/>
        <v/>
      </c>
      <c r="DH474" s="405" t="str">
        <f t="shared" si="712"/>
        <v/>
      </c>
      <c r="DI474" s="405">
        <f t="shared" si="713"/>
        <v>0</v>
      </c>
      <c r="DJ474" s="405" t="str">
        <f t="shared" si="714"/>
        <v/>
      </c>
      <c r="DK474" s="405" t="str">
        <f t="shared" si="715"/>
        <v/>
      </c>
      <c r="DL474" s="405" t="str">
        <f t="shared" si="716"/>
        <v/>
      </c>
      <c r="DM474" s="405" t="str">
        <f t="shared" si="717"/>
        <v/>
      </c>
      <c r="DN474" s="405" t="str">
        <f t="shared" si="718"/>
        <v/>
      </c>
      <c r="DO474" s="405" t="str">
        <f t="shared" si="719"/>
        <v/>
      </c>
      <c r="DU474" s="404">
        <f t="shared" si="721"/>
        <v>0</v>
      </c>
    </row>
    <row r="475" spans="1:125" s="404" customFormat="1" ht="18" hidden="1" customHeight="1">
      <c r="A475" s="140" t="str">
        <f t="shared" si="645"/>
        <v/>
      </c>
      <c r="B475" s="153"/>
      <c r="C475" s="31" t="str">
        <f>IF(B475="","",VLOOKUP(B475,学連登録!$C$2:$G$3000,2,FALSE))</f>
        <v/>
      </c>
      <c r="D475" s="32" t="str">
        <f>IF(B475="","",VLOOKUP(B475,学連登録!$C$2:$G$3000,3,FALSE))</f>
        <v/>
      </c>
      <c r="E475" s="33" t="str">
        <f>IF(B475="","",VLOOKUP(B475,学連登録!$C$2:$G$3000,4,FALSE))</f>
        <v/>
      </c>
      <c r="F475" s="376" t="str">
        <f>IF(B475="","",VLOOKUP(B475,学連登録!$C$2:$I$3000,7,FALSE))</f>
        <v/>
      </c>
      <c r="G475" s="154"/>
      <c r="H475" s="915"/>
      <c r="I475" s="916"/>
      <c r="J475" s="155"/>
      <c r="K475" s="887"/>
      <c r="L475" s="888"/>
      <c r="M475" s="155"/>
      <c r="N475" s="881"/>
      <c r="O475" s="882"/>
      <c r="P475" s="154"/>
      <c r="Q475" s="887"/>
      <c r="R475" s="888"/>
      <c r="S475" s="154"/>
      <c r="T475" s="887"/>
      <c r="U475" s="888"/>
      <c r="V475" s="101" t="str">
        <f>IF(B475="","",VLOOKUP(B475,学連登録!$C$2:$H$3000,6,FALSE))</f>
        <v/>
      </c>
      <c r="W475" s="370"/>
      <c r="X475" s="152"/>
      <c r="Y475" s="116" t="str">
        <f t="shared" si="722"/>
        <v/>
      </c>
      <c r="Z475" s="97" t="str">
        <f>IF(G475="","",VLOOKUP(G475,種目名!$O$5:$T$104,3,0))</f>
        <v/>
      </c>
      <c r="AA475" s="98" t="str">
        <f>IF(J475="","",VLOOKUP(J475,種目名!$O$5:$T$104,3,0))</f>
        <v/>
      </c>
      <c r="AB475" s="117" t="str">
        <f>IF(M475="","",VLOOKUP(M475,種目名!$O$5:$T$104,3,0))</f>
        <v/>
      </c>
      <c r="AC475" s="117" t="str">
        <f>IF(P475="","",VLOOKUP(AF475,種目名!$O$5:$T$104,3,0))</f>
        <v/>
      </c>
      <c r="AD475" s="118" t="str">
        <f>IF(S475="","",VLOOKUP(AI475,種目名!$O$5:$T$104,3,0))</f>
        <v/>
      </c>
      <c r="AE475" s="115">
        <f t="shared" si="723"/>
        <v>0</v>
      </c>
      <c r="AF475" s="152" t="str">
        <f t="shared" si="724"/>
        <v/>
      </c>
      <c r="AG475" s="152" t="str">
        <f t="shared" si="725"/>
        <v/>
      </c>
      <c r="AH475" s="115">
        <f t="shared" si="726"/>
        <v>0</v>
      </c>
      <c r="AI475" s="152" t="str">
        <f t="shared" si="727"/>
        <v/>
      </c>
      <c r="AJ475" s="152" t="str">
        <f t="shared" si="728"/>
        <v/>
      </c>
      <c r="AK475" s="383"/>
      <c r="AL475" s="166">
        <f t="shared" si="646"/>
        <v>0</v>
      </c>
      <c r="AM475" s="392">
        <f t="shared" si="647"/>
        <v>0</v>
      </c>
      <c r="AN475" s="392">
        <f>COUNTIF($B$12:B475,B475)</f>
        <v>0</v>
      </c>
      <c r="AO475" s="392"/>
      <c r="AP475" s="392" t="str">
        <f t="shared" si="648"/>
        <v/>
      </c>
      <c r="AQ475" s="392" t="str">
        <f t="shared" si="649"/>
        <v/>
      </c>
      <c r="AR475" s="392" t="str">
        <f t="shared" si="650"/>
        <v/>
      </c>
      <c r="AS475" s="392" t="str">
        <f t="shared" si="651"/>
        <v/>
      </c>
      <c r="AT475" s="392">
        <f t="shared" si="652"/>
        <v>0</v>
      </c>
      <c r="AU475" s="392" t="str">
        <f t="shared" si="653"/>
        <v/>
      </c>
      <c r="AV475" s="392" t="str">
        <f t="shared" si="654"/>
        <v/>
      </c>
      <c r="AW475" s="392" t="str">
        <f t="shared" si="655"/>
        <v/>
      </c>
      <c r="AX475" s="392" t="str">
        <f t="shared" si="656"/>
        <v/>
      </c>
      <c r="AY475" s="392" t="str">
        <f t="shared" si="657"/>
        <v/>
      </c>
      <c r="AZ475" s="392" t="str">
        <f t="shared" si="658"/>
        <v/>
      </c>
      <c r="BA475" s="392" t="str">
        <f t="shared" si="659"/>
        <v/>
      </c>
      <c r="BB475" s="392" t="str">
        <f t="shared" si="660"/>
        <v/>
      </c>
      <c r="BC475" s="392" t="str">
        <f t="shared" si="661"/>
        <v/>
      </c>
      <c r="BD475" s="396" t="str">
        <f t="shared" si="662"/>
        <v/>
      </c>
      <c r="BE475" s="386">
        <f t="shared" si="663"/>
        <v>0</v>
      </c>
      <c r="BF475" s="152"/>
      <c r="BG475" s="392">
        <f t="shared" si="664"/>
        <v>0</v>
      </c>
      <c r="BH475" s="392">
        <f t="shared" si="665"/>
        <v>0</v>
      </c>
      <c r="BI475" s="405">
        <f t="shared" si="666"/>
        <v>0</v>
      </c>
      <c r="BJ475" s="406">
        <f t="shared" si="642"/>
        <v>0</v>
      </c>
      <c r="BK475" s="391" t="str">
        <f t="shared" si="643"/>
        <v>0</v>
      </c>
      <c r="BL475" s="391" t="str">
        <f t="shared" si="644"/>
        <v>0</v>
      </c>
      <c r="BM475" s="405">
        <f t="shared" si="667"/>
        <v>0</v>
      </c>
      <c r="BN475" s="405" t="str">
        <f t="shared" si="668"/>
        <v>0m0</v>
      </c>
      <c r="BO475" s="392">
        <f t="shared" si="669"/>
        <v>0</v>
      </c>
      <c r="BP475" s="392">
        <f t="shared" si="670"/>
        <v>0</v>
      </c>
      <c r="BQ475" s="405">
        <f t="shared" si="671"/>
        <v>0</v>
      </c>
      <c r="BR475" s="406">
        <f t="shared" si="672"/>
        <v>0</v>
      </c>
      <c r="BS475" s="391" t="str">
        <f t="shared" si="673"/>
        <v>0</v>
      </c>
      <c r="BT475" s="391" t="str">
        <f t="shared" si="674"/>
        <v>0</v>
      </c>
      <c r="BU475" s="405">
        <f t="shared" si="675"/>
        <v>0</v>
      </c>
      <c r="BV475" s="405" t="str">
        <f t="shared" si="676"/>
        <v>0m0</v>
      </c>
      <c r="BW475" s="392">
        <f t="shared" si="677"/>
        <v>0</v>
      </c>
      <c r="BX475" s="392">
        <f t="shared" si="678"/>
        <v>0</v>
      </c>
      <c r="BY475" s="405">
        <f t="shared" si="679"/>
        <v>0</v>
      </c>
      <c r="BZ475" s="406">
        <f t="shared" si="680"/>
        <v>0</v>
      </c>
      <c r="CA475" s="391" t="str">
        <f t="shared" si="681"/>
        <v>0</v>
      </c>
      <c r="CB475" s="391" t="str">
        <f t="shared" si="682"/>
        <v>0</v>
      </c>
      <c r="CC475" s="405">
        <f t="shared" si="683"/>
        <v>0</v>
      </c>
      <c r="CD475" s="405" t="str">
        <f t="shared" si="684"/>
        <v>0m0</v>
      </c>
      <c r="CE475" s="392">
        <f t="shared" si="685"/>
        <v>0</v>
      </c>
      <c r="CF475" s="392">
        <f t="shared" si="686"/>
        <v>0</v>
      </c>
      <c r="CG475" s="405">
        <f t="shared" si="687"/>
        <v>0</v>
      </c>
      <c r="CH475" s="406">
        <f t="shared" si="688"/>
        <v>0</v>
      </c>
      <c r="CI475" s="391" t="str">
        <f t="shared" si="689"/>
        <v>0</v>
      </c>
      <c r="CJ475" s="391" t="str">
        <f t="shared" si="690"/>
        <v>0</v>
      </c>
      <c r="CK475" s="405">
        <f t="shared" si="691"/>
        <v>0</v>
      </c>
      <c r="CL475" s="405" t="str">
        <f t="shared" si="692"/>
        <v>0m0</v>
      </c>
      <c r="CM475" s="392">
        <f t="shared" si="693"/>
        <v>0</v>
      </c>
      <c r="CN475" s="392">
        <f t="shared" si="694"/>
        <v>0</v>
      </c>
      <c r="CO475" s="405">
        <f t="shared" si="695"/>
        <v>0</v>
      </c>
      <c r="CP475" s="406">
        <f t="shared" si="696"/>
        <v>0</v>
      </c>
      <c r="CQ475" s="391" t="str">
        <f t="shared" si="697"/>
        <v>0</v>
      </c>
      <c r="CR475" s="391" t="str">
        <f t="shared" si="698"/>
        <v>0</v>
      </c>
      <c r="CS475" s="405">
        <f t="shared" si="699"/>
        <v>0</v>
      </c>
      <c r="CT475" s="405" t="str">
        <f t="shared" si="700"/>
        <v>0m0</v>
      </c>
      <c r="CU475" s="405">
        <f t="shared" si="701"/>
        <v>0</v>
      </c>
      <c r="CV475" s="405">
        <f t="shared" si="702"/>
        <v>0</v>
      </c>
      <c r="CW475" s="405">
        <f t="shared" si="703"/>
        <v>0</v>
      </c>
      <c r="CX475" s="405">
        <f t="shared" si="704"/>
        <v>0</v>
      </c>
      <c r="CY475" s="405">
        <f t="shared" si="705"/>
        <v>0</v>
      </c>
      <c r="CZ475" s="405" t="str">
        <f t="shared" si="706"/>
        <v/>
      </c>
      <c r="DA475" s="405" t="str">
        <f t="shared" si="707"/>
        <v/>
      </c>
      <c r="DB475" s="405" t="str">
        <f t="shared" si="708"/>
        <v/>
      </c>
      <c r="DC475" s="405" t="str">
        <f t="shared" si="709"/>
        <v/>
      </c>
      <c r="DD475" s="405" t="str">
        <f t="shared" si="710"/>
        <v/>
      </c>
      <c r="DE475" s="405"/>
      <c r="DG475" s="405" t="str">
        <f t="shared" si="711"/>
        <v/>
      </c>
      <c r="DH475" s="405" t="str">
        <f t="shared" si="712"/>
        <v/>
      </c>
      <c r="DI475" s="405">
        <f t="shared" si="713"/>
        <v>0</v>
      </c>
      <c r="DJ475" s="405" t="str">
        <f t="shared" si="714"/>
        <v/>
      </c>
      <c r="DK475" s="405" t="str">
        <f t="shared" si="715"/>
        <v/>
      </c>
      <c r="DL475" s="405" t="str">
        <f t="shared" si="716"/>
        <v/>
      </c>
      <c r="DM475" s="405" t="str">
        <f t="shared" si="717"/>
        <v/>
      </c>
      <c r="DN475" s="405" t="str">
        <f t="shared" si="718"/>
        <v/>
      </c>
      <c r="DO475" s="405" t="str">
        <f t="shared" si="719"/>
        <v/>
      </c>
      <c r="DU475" s="404">
        <f t="shared" si="721"/>
        <v>0</v>
      </c>
    </row>
    <row r="476" spans="1:125" s="404" customFormat="1" ht="18" hidden="1" customHeight="1">
      <c r="A476" s="140" t="str">
        <f t="shared" si="645"/>
        <v/>
      </c>
      <c r="B476" s="153"/>
      <c r="C476" s="31" t="str">
        <f>IF(B476="","",VLOOKUP(B476,学連登録!$C$2:$G$3000,2,FALSE))</f>
        <v/>
      </c>
      <c r="D476" s="32" t="str">
        <f>IF(B476="","",VLOOKUP(B476,学連登録!$C$2:$G$3000,3,FALSE))</f>
        <v/>
      </c>
      <c r="E476" s="33" t="str">
        <f>IF(B476="","",VLOOKUP(B476,学連登録!$C$2:$G$3000,4,FALSE))</f>
        <v/>
      </c>
      <c r="F476" s="376" t="str">
        <f>IF(B476="","",VLOOKUP(B476,学連登録!$C$2:$I$3000,7,FALSE))</f>
        <v/>
      </c>
      <c r="G476" s="154"/>
      <c r="H476" s="915"/>
      <c r="I476" s="916"/>
      <c r="J476" s="155"/>
      <c r="K476" s="887"/>
      <c r="L476" s="888"/>
      <c r="M476" s="155"/>
      <c r="N476" s="881"/>
      <c r="O476" s="882"/>
      <c r="P476" s="154"/>
      <c r="Q476" s="887"/>
      <c r="R476" s="888"/>
      <c r="S476" s="154"/>
      <c r="T476" s="887"/>
      <c r="U476" s="888"/>
      <c r="V476" s="101" t="str">
        <f>IF(B476="","",VLOOKUP(B476,学連登録!$C$2:$H$3000,6,FALSE))</f>
        <v/>
      </c>
      <c r="W476" s="370"/>
      <c r="X476" s="152"/>
      <c r="Y476" s="116" t="str">
        <f t="shared" si="722"/>
        <v/>
      </c>
      <c r="Z476" s="97" t="str">
        <f>IF(G476="","",VLOOKUP(G476,種目名!$O$5:$T$104,3,0))</f>
        <v/>
      </c>
      <c r="AA476" s="98" t="str">
        <f>IF(J476="","",VLOOKUP(J476,種目名!$O$5:$T$104,3,0))</f>
        <v/>
      </c>
      <c r="AB476" s="117" t="str">
        <f>IF(M476="","",VLOOKUP(M476,種目名!$O$5:$T$104,3,0))</f>
        <v/>
      </c>
      <c r="AC476" s="117" t="str">
        <f>IF(P476="","",VLOOKUP(AF476,種目名!$O$5:$T$104,3,0))</f>
        <v/>
      </c>
      <c r="AD476" s="118" t="str">
        <f>IF(S476="","",VLOOKUP(AI476,種目名!$O$5:$T$104,3,0))</f>
        <v/>
      </c>
      <c r="AE476" s="115">
        <f t="shared" si="723"/>
        <v>0</v>
      </c>
      <c r="AF476" s="152" t="str">
        <f t="shared" si="724"/>
        <v/>
      </c>
      <c r="AG476" s="152" t="str">
        <f t="shared" si="725"/>
        <v/>
      </c>
      <c r="AH476" s="115">
        <f t="shared" si="726"/>
        <v>0</v>
      </c>
      <c r="AI476" s="152" t="str">
        <f t="shared" si="727"/>
        <v/>
      </c>
      <c r="AJ476" s="152" t="str">
        <f t="shared" si="728"/>
        <v/>
      </c>
      <c r="AK476" s="383"/>
      <c r="AL476" s="166">
        <f t="shared" si="646"/>
        <v>0</v>
      </c>
      <c r="AM476" s="392">
        <f t="shared" si="647"/>
        <v>0</v>
      </c>
      <c r="AN476" s="392">
        <f>COUNTIF($B$12:B476,B476)</f>
        <v>0</v>
      </c>
      <c r="AO476" s="392"/>
      <c r="AP476" s="392" t="str">
        <f t="shared" si="648"/>
        <v/>
      </c>
      <c r="AQ476" s="392" t="str">
        <f t="shared" si="649"/>
        <v/>
      </c>
      <c r="AR476" s="392" t="str">
        <f t="shared" si="650"/>
        <v/>
      </c>
      <c r="AS476" s="392" t="str">
        <f t="shared" si="651"/>
        <v/>
      </c>
      <c r="AT476" s="392">
        <f t="shared" si="652"/>
        <v>0</v>
      </c>
      <c r="AU476" s="392" t="str">
        <f t="shared" si="653"/>
        <v/>
      </c>
      <c r="AV476" s="392" t="str">
        <f t="shared" si="654"/>
        <v/>
      </c>
      <c r="AW476" s="392" t="str">
        <f t="shared" si="655"/>
        <v/>
      </c>
      <c r="AX476" s="392" t="str">
        <f t="shared" si="656"/>
        <v/>
      </c>
      <c r="AY476" s="392" t="str">
        <f t="shared" si="657"/>
        <v/>
      </c>
      <c r="AZ476" s="392" t="str">
        <f t="shared" si="658"/>
        <v/>
      </c>
      <c r="BA476" s="392" t="str">
        <f t="shared" si="659"/>
        <v/>
      </c>
      <c r="BB476" s="392" t="str">
        <f t="shared" si="660"/>
        <v/>
      </c>
      <c r="BC476" s="392" t="str">
        <f t="shared" si="661"/>
        <v/>
      </c>
      <c r="BD476" s="396" t="str">
        <f t="shared" si="662"/>
        <v/>
      </c>
      <c r="BE476" s="386">
        <f t="shared" si="663"/>
        <v>0</v>
      </c>
      <c r="BF476" s="152"/>
      <c r="BG476" s="392">
        <f t="shared" si="664"/>
        <v>0</v>
      </c>
      <c r="BH476" s="392">
        <f t="shared" si="665"/>
        <v>0</v>
      </c>
      <c r="BI476" s="405">
        <f t="shared" si="666"/>
        <v>0</v>
      </c>
      <c r="BJ476" s="406">
        <f t="shared" si="642"/>
        <v>0</v>
      </c>
      <c r="BK476" s="391" t="str">
        <f t="shared" si="643"/>
        <v>0</v>
      </c>
      <c r="BL476" s="391" t="str">
        <f t="shared" si="644"/>
        <v>0</v>
      </c>
      <c r="BM476" s="405">
        <f t="shared" si="667"/>
        <v>0</v>
      </c>
      <c r="BN476" s="405" t="str">
        <f t="shared" si="668"/>
        <v>0m0</v>
      </c>
      <c r="BO476" s="392">
        <f t="shared" si="669"/>
        <v>0</v>
      </c>
      <c r="BP476" s="392">
        <f t="shared" si="670"/>
        <v>0</v>
      </c>
      <c r="BQ476" s="405">
        <f t="shared" si="671"/>
        <v>0</v>
      </c>
      <c r="BR476" s="406">
        <f t="shared" si="672"/>
        <v>0</v>
      </c>
      <c r="BS476" s="391" t="str">
        <f t="shared" si="673"/>
        <v>0</v>
      </c>
      <c r="BT476" s="391" t="str">
        <f t="shared" si="674"/>
        <v>0</v>
      </c>
      <c r="BU476" s="405">
        <f t="shared" si="675"/>
        <v>0</v>
      </c>
      <c r="BV476" s="405" t="str">
        <f t="shared" si="676"/>
        <v>0m0</v>
      </c>
      <c r="BW476" s="392">
        <f t="shared" si="677"/>
        <v>0</v>
      </c>
      <c r="BX476" s="392">
        <f t="shared" si="678"/>
        <v>0</v>
      </c>
      <c r="BY476" s="405">
        <f t="shared" si="679"/>
        <v>0</v>
      </c>
      <c r="BZ476" s="406">
        <f t="shared" si="680"/>
        <v>0</v>
      </c>
      <c r="CA476" s="391" t="str">
        <f t="shared" si="681"/>
        <v>0</v>
      </c>
      <c r="CB476" s="391" t="str">
        <f t="shared" si="682"/>
        <v>0</v>
      </c>
      <c r="CC476" s="405">
        <f t="shared" si="683"/>
        <v>0</v>
      </c>
      <c r="CD476" s="405" t="str">
        <f t="shared" si="684"/>
        <v>0m0</v>
      </c>
      <c r="CE476" s="392">
        <f t="shared" si="685"/>
        <v>0</v>
      </c>
      <c r="CF476" s="392">
        <f t="shared" si="686"/>
        <v>0</v>
      </c>
      <c r="CG476" s="405">
        <f t="shared" si="687"/>
        <v>0</v>
      </c>
      <c r="CH476" s="406">
        <f t="shared" si="688"/>
        <v>0</v>
      </c>
      <c r="CI476" s="391" t="str">
        <f t="shared" si="689"/>
        <v>0</v>
      </c>
      <c r="CJ476" s="391" t="str">
        <f t="shared" si="690"/>
        <v>0</v>
      </c>
      <c r="CK476" s="405">
        <f t="shared" si="691"/>
        <v>0</v>
      </c>
      <c r="CL476" s="405" t="str">
        <f t="shared" si="692"/>
        <v>0m0</v>
      </c>
      <c r="CM476" s="392">
        <f t="shared" si="693"/>
        <v>0</v>
      </c>
      <c r="CN476" s="392">
        <f t="shared" si="694"/>
        <v>0</v>
      </c>
      <c r="CO476" s="405">
        <f t="shared" si="695"/>
        <v>0</v>
      </c>
      <c r="CP476" s="406">
        <f t="shared" si="696"/>
        <v>0</v>
      </c>
      <c r="CQ476" s="391" t="str">
        <f t="shared" si="697"/>
        <v>0</v>
      </c>
      <c r="CR476" s="391" t="str">
        <f t="shared" si="698"/>
        <v>0</v>
      </c>
      <c r="CS476" s="405">
        <f t="shared" si="699"/>
        <v>0</v>
      </c>
      <c r="CT476" s="405" t="str">
        <f t="shared" si="700"/>
        <v>0m0</v>
      </c>
      <c r="CU476" s="405">
        <f t="shared" si="701"/>
        <v>0</v>
      </c>
      <c r="CV476" s="405">
        <f t="shared" si="702"/>
        <v>0</v>
      </c>
      <c r="CW476" s="405">
        <f t="shared" si="703"/>
        <v>0</v>
      </c>
      <c r="CX476" s="405">
        <f t="shared" si="704"/>
        <v>0</v>
      </c>
      <c r="CY476" s="405">
        <f t="shared" si="705"/>
        <v>0</v>
      </c>
      <c r="CZ476" s="405" t="str">
        <f t="shared" si="706"/>
        <v/>
      </c>
      <c r="DA476" s="405" t="str">
        <f t="shared" si="707"/>
        <v/>
      </c>
      <c r="DB476" s="405" t="str">
        <f t="shared" si="708"/>
        <v/>
      </c>
      <c r="DC476" s="405" t="str">
        <f t="shared" si="709"/>
        <v/>
      </c>
      <c r="DD476" s="405" t="str">
        <f t="shared" si="710"/>
        <v/>
      </c>
      <c r="DE476" s="405"/>
      <c r="DG476" s="405" t="str">
        <f t="shared" si="711"/>
        <v/>
      </c>
      <c r="DH476" s="405" t="str">
        <f t="shared" si="712"/>
        <v/>
      </c>
      <c r="DI476" s="405">
        <f t="shared" si="713"/>
        <v>0</v>
      </c>
      <c r="DJ476" s="405" t="str">
        <f t="shared" si="714"/>
        <v/>
      </c>
      <c r="DK476" s="405" t="str">
        <f t="shared" si="715"/>
        <v/>
      </c>
      <c r="DL476" s="405" t="str">
        <f t="shared" si="716"/>
        <v/>
      </c>
      <c r="DM476" s="405" t="str">
        <f t="shared" si="717"/>
        <v/>
      </c>
      <c r="DN476" s="405" t="str">
        <f t="shared" si="718"/>
        <v/>
      </c>
      <c r="DO476" s="405" t="str">
        <f t="shared" si="719"/>
        <v/>
      </c>
      <c r="DU476" s="404">
        <f t="shared" si="721"/>
        <v>0</v>
      </c>
    </row>
    <row r="477" spans="1:125" s="404" customFormat="1" ht="18" hidden="1" customHeight="1">
      <c r="A477" s="140" t="str">
        <f t="shared" si="645"/>
        <v/>
      </c>
      <c r="B477" s="153"/>
      <c r="C477" s="31" t="str">
        <f>IF(B477="","",VLOOKUP(B477,学連登録!$C$2:$G$3000,2,FALSE))</f>
        <v/>
      </c>
      <c r="D477" s="32" t="str">
        <f>IF(B477="","",VLOOKUP(B477,学連登録!$C$2:$G$3000,3,FALSE))</f>
        <v/>
      </c>
      <c r="E477" s="33" t="str">
        <f>IF(B477="","",VLOOKUP(B477,学連登録!$C$2:$G$3000,4,FALSE))</f>
        <v/>
      </c>
      <c r="F477" s="376" t="str">
        <f>IF(B477="","",VLOOKUP(B477,学連登録!$C$2:$I$3000,7,FALSE))</f>
        <v/>
      </c>
      <c r="G477" s="154"/>
      <c r="H477" s="915"/>
      <c r="I477" s="916"/>
      <c r="J477" s="155"/>
      <c r="K477" s="887"/>
      <c r="L477" s="888"/>
      <c r="M477" s="155"/>
      <c r="N477" s="881"/>
      <c r="O477" s="882"/>
      <c r="P477" s="154"/>
      <c r="Q477" s="887"/>
      <c r="R477" s="888"/>
      <c r="S477" s="154"/>
      <c r="T477" s="887"/>
      <c r="U477" s="888"/>
      <c r="V477" s="101" t="str">
        <f>IF(B477="","",VLOOKUP(B477,学連登録!$C$2:$H$3000,6,FALSE))</f>
        <v/>
      </c>
      <c r="W477" s="370"/>
      <c r="X477" s="152"/>
      <c r="Y477" s="116" t="str">
        <f t="shared" si="722"/>
        <v/>
      </c>
      <c r="Z477" s="97" t="str">
        <f>IF(G477="","",VLOOKUP(G477,種目名!$O$5:$T$104,3,0))</f>
        <v/>
      </c>
      <c r="AA477" s="98" t="str">
        <f>IF(J477="","",VLOOKUP(J477,種目名!$O$5:$T$104,3,0))</f>
        <v/>
      </c>
      <c r="AB477" s="117" t="str">
        <f>IF(M477="","",VLOOKUP(M477,種目名!$O$5:$T$104,3,0))</f>
        <v/>
      </c>
      <c r="AC477" s="117" t="str">
        <f>IF(P477="","",VLOOKUP(AF477,種目名!$O$5:$T$104,3,0))</f>
        <v/>
      </c>
      <c r="AD477" s="118" t="str">
        <f>IF(S477="","",VLOOKUP(AI477,種目名!$O$5:$T$104,3,0))</f>
        <v/>
      </c>
      <c r="AE477" s="115">
        <f t="shared" si="723"/>
        <v>0</v>
      </c>
      <c r="AF477" s="152" t="str">
        <f t="shared" si="724"/>
        <v/>
      </c>
      <c r="AG477" s="152" t="str">
        <f t="shared" si="725"/>
        <v/>
      </c>
      <c r="AH477" s="115">
        <f t="shared" si="726"/>
        <v>0</v>
      </c>
      <c r="AI477" s="152" t="str">
        <f t="shared" si="727"/>
        <v/>
      </c>
      <c r="AJ477" s="152" t="str">
        <f t="shared" si="728"/>
        <v/>
      </c>
      <c r="AK477" s="383"/>
      <c r="AL477" s="166">
        <f t="shared" si="646"/>
        <v>0</v>
      </c>
      <c r="AM477" s="392">
        <f t="shared" si="647"/>
        <v>0</v>
      </c>
      <c r="AN477" s="392">
        <f>COUNTIF($B$12:B477,B477)</f>
        <v>0</v>
      </c>
      <c r="AO477" s="392"/>
      <c r="AP477" s="392" t="str">
        <f t="shared" si="648"/>
        <v/>
      </c>
      <c r="AQ477" s="392" t="str">
        <f t="shared" si="649"/>
        <v/>
      </c>
      <c r="AR477" s="392" t="str">
        <f t="shared" si="650"/>
        <v/>
      </c>
      <c r="AS477" s="392" t="str">
        <f t="shared" si="651"/>
        <v/>
      </c>
      <c r="AT477" s="392">
        <f t="shared" si="652"/>
        <v>0</v>
      </c>
      <c r="AU477" s="392" t="str">
        <f t="shared" si="653"/>
        <v/>
      </c>
      <c r="AV477" s="392" t="str">
        <f t="shared" si="654"/>
        <v/>
      </c>
      <c r="AW477" s="392" t="str">
        <f t="shared" si="655"/>
        <v/>
      </c>
      <c r="AX477" s="392" t="str">
        <f t="shared" si="656"/>
        <v/>
      </c>
      <c r="AY477" s="392" t="str">
        <f t="shared" si="657"/>
        <v/>
      </c>
      <c r="AZ477" s="392" t="str">
        <f t="shared" si="658"/>
        <v/>
      </c>
      <c r="BA477" s="392" t="str">
        <f t="shared" si="659"/>
        <v/>
      </c>
      <c r="BB477" s="392" t="str">
        <f t="shared" si="660"/>
        <v/>
      </c>
      <c r="BC477" s="392" t="str">
        <f t="shared" si="661"/>
        <v/>
      </c>
      <c r="BD477" s="396" t="str">
        <f t="shared" si="662"/>
        <v/>
      </c>
      <c r="BE477" s="386">
        <f t="shared" si="663"/>
        <v>0</v>
      </c>
      <c r="BF477" s="152"/>
      <c r="BG477" s="392">
        <f t="shared" si="664"/>
        <v>0</v>
      </c>
      <c r="BH477" s="392">
        <f t="shared" si="665"/>
        <v>0</v>
      </c>
      <c r="BI477" s="405">
        <f t="shared" si="666"/>
        <v>0</v>
      </c>
      <c r="BJ477" s="406">
        <f t="shared" si="642"/>
        <v>0</v>
      </c>
      <c r="BK477" s="391" t="str">
        <f t="shared" si="643"/>
        <v>0</v>
      </c>
      <c r="BL477" s="391" t="str">
        <f t="shared" si="644"/>
        <v>0</v>
      </c>
      <c r="BM477" s="405">
        <f t="shared" si="667"/>
        <v>0</v>
      </c>
      <c r="BN477" s="405" t="str">
        <f t="shared" si="668"/>
        <v>0m0</v>
      </c>
      <c r="BO477" s="392">
        <f t="shared" si="669"/>
        <v>0</v>
      </c>
      <c r="BP477" s="392">
        <f t="shared" si="670"/>
        <v>0</v>
      </c>
      <c r="BQ477" s="405">
        <f t="shared" si="671"/>
        <v>0</v>
      </c>
      <c r="BR477" s="406">
        <f t="shared" si="672"/>
        <v>0</v>
      </c>
      <c r="BS477" s="391" t="str">
        <f t="shared" si="673"/>
        <v>0</v>
      </c>
      <c r="BT477" s="391" t="str">
        <f t="shared" si="674"/>
        <v>0</v>
      </c>
      <c r="BU477" s="405">
        <f t="shared" si="675"/>
        <v>0</v>
      </c>
      <c r="BV477" s="405" t="str">
        <f t="shared" si="676"/>
        <v>0m0</v>
      </c>
      <c r="BW477" s="392">
        <f t="shared" si="677"/>
        <v>0</v>
      </c>
      <c r="BX477" s="392">
        <f t="shared" si="678"/>
        <v>0</v>
      </c>
      <c r="BY477" s="405">
        <f t="shared" si="679"/>
        <v>0</v>
      </c>
      <c r="BZ477" s="406">
        <f t="shared" si="680"/>
        <v>0</v>
      </c>
      <c r="CA477" s="391" t="str">
        <f t="shared" si="681"/>
        <v>0</v>
      </c>
      <c r="CB477" s="391" t="str">
        <f t="shared" si="682"/>
        <v>0</v>
      </c>
      <c r="CC477" s="405">
        <f t="shared" si="683"/>
        <v>0</v>
      </c>
      <c r="CD477" s="405" t="str">
        <f t="shared" si="684"/>
        <v>0m0</v>
      </c>
      <c r="CE477" s="392">
        <f t="shared" si="685"/>
        <v>0</v>
      </c>
      <c r="CF477" s="392">
        <f t="shared" si="686"/>
        <v>0</v>
      </c>
      <c r="CG477" s="405">
        <f t="shared" si="687"/>
        <v>0</v>
      </c>
      <c r="CH477" s="406">
        <f t="shared" si="688"/>
        <v>0</v>
      </c>
      <c r="CI477" s="391" t="str">
        <f t="shared" si="689"/>
        <v>0</v>
      </c>
      <c r="CJ477" s="391" t="str">
        <f t="shared" si="690"/>
        <v>0</v>
      </c>
      <c r="CK477" s="405">
        <f t="shared" si="691"/>
        <v>0</v>
      </c>
      <c r="CL477" s="405" t="str">
        <f t="shared" si="692"/>
        <v>0m0</v>
      </c>
      <c r="CM477" s="392">
        <f t="shared" si="693"/>
        <v>0</v>
      </c>
      <c r="CN477" s="392">
        <f t="shared" si="694"/>
        <v>0</v>
      </c>
      <c r="CO477" s="405">
        <f t="shared" si="695"/>
        <v>0</v>
      </c>
      <c r="CP477" s="406">
        <f t="shared" si="696"/>
        <v>0</v>
      </c>
      <c r="CQ477" s="391" t="str">
        <f t="shared" si="697"/>
        <v>0</v>
      </c>
      <c r="CR477" s="391" t="str">
        <f t="shared" si="698"/>
        <v>0</v>
      </c>
      <c r="CS477" s="405">
        <f t="shared" si="699"/>
        <v>0</v>
      </c>
      <c r="CT477" s="405" t="str">
        <f t="shared" si="700"/>
        <v>0m0</v>
      </c>
      <c r="CU477" s="405">
        <f t="shared" si="701"/>
        <v>0</v>
      </c>
      <c r="CV477" s="405">
        <f t="shared" si="702"/>
        <v>0</v>
      </c>
      <c r="CW477" s="405">
        <f t="shared" si="703"/>
        <v>0</v>
      </c>
      <c r="CX477" s="405">
        <f t="shared" si="704"/>
        <v>0</v>
      </c>
      <c r="CY477" s="405">
        <f t="shared" si="705"/>
        <v>0</v>
      </c>
      <c r="CZ477" s="405" t="str">
        <f t="shared" si="706"/>
        <v/>
      </c>
      <c r="DA477" s="405" t="str">
        <f t="shared" si="707"/>
        <v/>
      </c>
      <c r="DB477" s="405" t="str">
        <f t="shared" si="708"/>
        <v/>
      </c>
      <c r="DC477" s="405" t="str">
        <f t="shared" si="709"/>
        <v/>
      </c>
      <c r="DD477" s="405" t="str">
        <f t="shared" si="710"/>
        <v/>
      </c>
      <c r="DE477" s="405"/>
      <c r="DG477" s="405" t="str">
        <f t="shared" si="711"/>
        <v/>
      </c>
      <c r="DH477" s="405" t="str">
        <f t="shared" si="712"/>
        <v/>
      </c>
      <c r="DI477" s="405">
        <f t="shared" si="713"/>
        <v>0</v>
      </c>
      <c r="DJ477" s="405" t="str">
        <f t="shared" si="714"/>
        <v/>
      </c>
      <c r="DK477" s="405" t="str">
        <f t="shared" si="715"/>
        <v/>
      </c>
      <c r="DL477" s="405" t="str">
        <f t="shared" si="716"/>
        <v/>
      </c>
      <c r="DM477" s="405" t="str">
        <f t="shared" si="717"/>
        <v/>
      </c>
      <c r="DN477" s="405" t="str">
        <f t="shared" si="718"/>
        <v/>
      </c>
      <c r="DO477" s="405" t="str">
        <f t="shared" si="719"/>
        <v/>
      </c>
      <c r="DU477" s="404">
        <f t="shared" si="721"/>
        <v>0</v>
      </c>
    </row>
    <row r="478" spans="1:125" s="404" customFormat="1" ht="18" hidden="1" customHeight="1">
      <c r="A478" s="140" t="str">
        <f t="shared" si="645"/>
        <v/>
      </c>
      <c r="B478" s="153"/>
      <c r="C478" s="31" t="str">
        <f>IF(B478="","",VLOOKUP(B478,学連登録!$C$2:$G$3000,2,FALSE))</f>
        <v/>
      </c>
      <c r="D478" s="32" t="str">
        <f>IF(B478="","",VLOOKUP(B478,学連登録!$C$2:$G$3000,3,FALSE))</f>
        <v/>
      </c>
      <c r="E478" s="33" t="str">
        <f>IF(B478="","",VLOOKUP(B478,学連登録!$C$2:$G$3000,4,FALSE))</f>
        <v/>
      </c>
      <c r="F478" s="376" t="str">
        <f>IF(B478="","",VLOOKUP(B478,学連登録!$C$2:$I$3000,7,FALSE))</f>
        <v/>
      </c>
      <c r="G478" s="154"/>
      <c r="H478" s="915"/>
      <c r="I478" s="916"/>
      <c r="J478" s="155"/>
      <c r="K478" s="887"/>
      <c r="L478" s="888"/>
      <c r="M478" s="155"/>
      <c r="N478" s="881"/>
      <c r="O478" s="882"/>
      <c r="P478" s="154"/>
      <c r="Q478" s="887"/>
      <c r="R478" s="888"/>
      <c r="S478" s="154"/>
      <c r="T478" s="887"/>
      <c r="U478" s="888"/>
      <c r="V478" s="101" t="str">
        <f>IF(B478="","",VLOOKUP(B478,学連登録!$C$2:$H$3000,6,FALSE))</f>
        <v/>
      </c>
      <c r="W478" s="370"/>
      <c r="X478" s="152"/>
      <c r="Y478" s="116" t="str">
        <f t="shared" si="722"/>
        <v/>
      </c>
      <c r="Z478" s="97" t="str">
        <f>IF(G478="","",VLOOKUP(G478,種目名!$O$5:$T$104,3,0))</f>
        <v/>
      </c>
      <c r="AA478" s="98" t="str">
        <f>IF(J478="","",VLOOKUP(J478,種目名!$O$5:$T$104,3,0))</f>
        <v/>
      </c>
      <c r="AB478" s="117" t="str">
        <f>IF(M478="","",VLOOKUP(M478,種目名!$O$5:$T$104,3,0))</f>
        <v/>
      </c>
      <c r="AC478" s="117" t="str">
        <f>IF(P478="","",VLOOKUP(AF478,種目名!$O$5:$T$104,3,0))</f>
        <v/>
      </c>
      <c r="AD478" s="118" t="str">
        <f>IF(S478="","",VLOOKUP(AI478,種目名!$O$5:$T$104,3,0))</f>
        <v/>
      </c>
      <c r="AE478" s="115">
        <f t="shared" si="723"/>
        <v>0</v>
      </c>
      <c r="AF478" s="152" t="str">
        <f t="shared" si="724"/>
        <v/>
      </c>
      <c r="AG478" s="152" t="str">
        <f t="shared" si="725"/>
        <v/>
      </c>
      <c r="AH478" s="115">
        <f t="shared" si="726"/>
        <v>0</v>
      </c>
      <c r="AI478" s="152" t="str">
        <f t="shared" si="727"/>
        <v/>
      </c>
      <c r="AJ478" s="152" t="str">
        <f t="shared" si="728"/>
        <v/>
      </c>
      <c r="AK478" s="383"/>
      <c r="AL478" s="166">
        <f t="shared" si="646"/>
        <v>0</v>
      </c>
      <c r="AM478" s="392">
        <f t="shared" si="647"/>
        <v>0</v>
      </c>
      <c r="AN478" s="392">
        <f>COUNTIF($B$12:B478,B478)</f>
        <v>0</v>
      </c>
      <c r="AO478" s="392"/>
      <c r="AP478" s="392" t="str">
        <f t="shared" si="648"/>
        <v/>
      </c>
      <c r="AQ478" s="392" t="str">
        <f t="shared" si="649"/>
        <v/>
      </c>
      <c r="AR478" s="392" t="str">
        <f t="shared" si="650"/>
        <v/>
      </c>
      <c r="AS478" s="392" t="str">
        <f t="shared" si="651"/>
        <v/>
      </c>
      <c r="AT478" s="392">
        <f t="shared" si="652"/>
        <v>0</v>
      </c>
      <c r="AU478" s="392" t="str">
        <f t="shared" si="653"/>
        <v/>
      </c>
      <c r="AV478" s="392" t="str">
        <f t="shared" si="654"/>
        <v/>
      </c>
      <c r="AW478" s="392" t="str">
        <f t="shared" si="655"/>
        <v/>
      </c>
      <c r="AX478" s="392" t="str">
        <f t="shared" si="656"/>
        <v/>
      </c>
      <c r="AY478" s="392" t="str">
        <f t="shared" si="657"/>
        <v/>
      </c>
      <c r="AZ478" s="392" t="str">
        <f t="shared" si="658"/>
        <v/>
      </c>
      <c r="BA478" s="392" t="str">
        <f t="shared" si="659"/>
        <v/>
      </c>
      <c r="BB478" s="392" t="str">
        <f t="shared" si="660"/>
        <v/>
      </c>
      <c r="BC478" s="392" t="str">
        <f t="shared" si="661"/>
        <v/>
      </c>
      <c r="BD478" s="396" t="str">
        <f t="shared" si="662"/>
        <v/>
      </c>
      <c r="BE478" s="386">
        <f t="shared" si="663"/>
        <v>0</v>
      </c>
      <c r="BF478" s="152"/>
      <c r="BG478" s="392">
        <f t="shared" si="664"/>
        <v>0</v>
      </c>
      <c r="BH478" s="392">
        <f t="shared" si="665"/>
        <v>0</v>
      </c>
      <c r="BI478" s="405">
        <f t="shared" si="666"/>
        <v>0</v>
      </c>
      <c r="BJ478" s="406">
        <f t="shared" si="642"/>
        <v>0</v>
      </c>
      <c r="BK478" s="391" t="str">
        <f t="shared" si="643"/>
        <v>0</v>
      </c>
      <c r="BL478" s="391" t="str">
        <f t="shared" si="644"/>
        <v>0</v>
      </c>
      <c r="BM478" s="405">
        <f t="shared" si="667"/>
        <v>0</v>
      </c>
      <c r="BN478" s="405" t="str">
        <f t="shared" si="668"/>
        <v>0m0</v>
      </c>
      <c r="BO478" s="392">
        <f t="shared" si="669"/>
        <v>0</v>
      </c>
      <c r="BP478" s="392">
        <f t="shared" si="670"/>
        <v>0</v>
      </c>
      <c r="BQ478" s="405">
        <f t="shared" si="671"/>
        <v>0</v>
      </c>
      <c r="BR478" s="406">
        <f t="shared" si="672"/>
        <v>0</v>
      </c>
      <c r="BS478" s="391" t="str">
        <f t="shared" si="673"/>
        <v>0</v>
      </c>
      <c r="BT478" s="391" t="str">
        <f t="shared" si="674"/>
        <v>0</v>
      </c>
      <c r="BU478" s="405">
        <f t="shared" si="675"/>
        <v>0</v>
      </c>
      <c r="BV478" s="405" t="str">
        <f t="shared" si="676"/>
        <v>0m0</v>
      </c>
      <c r="BW478" s="392">
        <f t="shared" si="677"/>
        <v>0</v>
      </c>
      <c r="BX478" s="392">
        <f t="shared" si="678"/>
        <v>0</v>
      </c>
      <c r="BY478" s="405">
        <f t="shared" si="679"/>
        <v>0</v>
      </c>
      <c r="BZ478" s="406">
        <f t="shared" si="680"/>
        <v>0</v>
      </c>
      <c r="CA478" s="391" t="str">
        <f t="shared" si="681"/>
        <v>0</v>
      </c>
      <c r="CB478" s="391" t="str">
        <f t="shared" si="682"/>
        <v>0</v>
      </c>
      <c r="CC478" s="405">
        <f t="shared" si="683"/>
        <v>0</v>
      </c>
      <c r="CD478" s="405" t="str">
        <f t="shared" si="684"/>
        <v>0m0</v>
      </c>
      <c r="CE478" s="392">
        <f t="shared" si="685"/>
        <v>0</v>
      </c>
      <c r="CF478" s="392">
        <f t="shared" si="686"/>
        <v>0</v>
      </c>
      <c r="CG478" s="405">
        <f t="shared" si="687"/>
        <v>0</v>
      </c>
      <c r="CH478" s="406">
        <f t="shared" si="688"/>
        <v>0</v>
      </c>
      <c r="CI478" s="391" t="str">
        <f t="shared" si="689"/>
        <v>0</v>
      </c>
      <c r="CJ478" s="391" t="str">
        <f t="shared" si="690"/>
        <v>0</v>
      </c>
      <c r="CK478" s="405">
        <f t="shared" si="691"/>
        <v>0</v>
      </c>
      <c r="CL478" s="405" t="str">
        <f t="shared" si="692"/>
        <v>0m0</v>
      </c>
      <c r="CM478" s="392">
        <f t="shared" si="693"/>
        <v>0</v>
      </c>
      <c r="CN478" s="392">
        <f t="shared" si="694"/>
        <v>0</v>
      </c>
      <c r="CO478" s="405">
        <f t="shared" si="695"/>
        <v>0</v>
      </c>
      <c r="CP478" s="406">
        <f t="shared" si="696"/>
        <v>0</v>
      </c>
      <c r="CQ478" s="391" t="str">
        <f t="shared" si="697"/>
        <v>0</v>
      </c>
      <c r="CR478" s="391" t="str">
        <f t="shared" si="698"/>
        <v>0</v>
      </c>
      <c r="CS478" s="405">
        <f t="shared" si="699"/>
        <v>0</v>
      </c>
      <c r="CT478" s="405" t="str">
        <f t="shared" si="700"/>
        <v>0m0</v>
      </c>
      <c r="CU478" s="405">
        <f t="shared" si="701"/>
        <v>0</v>
      </c>
      <c r="CV478" s="405">
        <f t="shared" si="702"/>
        <v>0</v>
      </c>
      <c r="CW478" s="405">
        <f t="shared" si="703"/>
        <v>0</v>
      </c>
      <c r="CX478" s="405">
        <f t="shared" si="704"/>
        <v>0</v>
      </c>
      <c r="CY478" s="405">
        <f t="shared" si="705"/>
        <v>0</v>
      </c>
      <c r="CZ478" s="405" t="str">
        <f t="shared" si="706"/>
        <v/>
      </c>
      <c r="DA478" s="405" t="str">
        <f t="shared" si="707"/>
        <v/>
      </c>
      <c r="DB478" s="405" t="str">
        <f t="shared" si="708"/>
        <v/>
      </c>
      <c r="DC478" s="405" t="str">
        <f t="shared" si="709"/>
        <v/>
      </c>
      <c r="DD478" s="405" t="str">
        <f t="shared" si="710"/>
        <v/>
      </c>
      <c r="DE478" s="405"/>
      <c r="DG478" s="405" t="str">
        <f t="shared" si="711"/>
        <v/>
      </c>
      <c r="DH478" s="405" t="str">
        <f t="shared" si="712"/>
        <v/>
      </c>
      <c r="DI478" s="405">
        <f t="shared" si="713"/>
        <v>0</v>
      </c>
      <c r="DJ478" s="405" t="str">
        <f t="shared" si="714"/>
        <v/>
      </c>
      <c r="DK478" s="405" t="str">
        <f t="shared" si="715"/>
        <v/>
      </c>
      <c r="DL478" s="405" t="str">
        <f t="shared" si="716"/>
        <v/>
      </c>
      <c r="DM478" s="405" t="str">
        <f t="shared" si="717"/>
        <v/>
      </c>
      <c r="DN478" s="405" t="str">
        <f t="shared" si="718"/>
        <v/>
      </c>
      <c r="DO478" s="405" t="str">
        <f t="shared" si="719"/>
        <v/>
      </c>
      <c r="DU478" s="404">
        <f t="shared" si="721"/>
        <v>0</v>
      </c>
    </row>
    <row r="479" spans="1:125" s="404" customFormat="1" ht="18" hidden="1" customHeight="1">
      <c r="A479" s="140" t="str">
        <f t="shared" si="645"/>
        <v/>
      </c>
      <c r="B479" s="153"/>
      <c r="C479" s="31" t="str">
        <f>IF(B479="","",VLOOKUP(B479,学連登録!$C$2:$G$3000,2,FALSE))</f>
        <v/>
      </c>
      <c r="D479" s="32" t="str">
        <f>IF(B479="","",VLOOKUP(B479,学連登録!$C$2:$G$3000,3,FALSE))</f>
        <v/>
      </c>
      <c r="E479" s="33" t="str">
        <f>IF(B479="","",VLOOKUP(B479,学連登録!$C$2:$G$3000,4,FALSE))</f>
        <v/>
      </c>
      <c r="F479" s="376" t="str">
        <f>IF(B479="","",VLOOKUP(B479,学連登録!$C$2:$I$3000,7,FALSE))</f>
        <v/>
      </c>
      <c r="G479" s="154"/>
      <c r="H479" s="915"/>
      <c r="I479" s="916"/>
      <c r="J479" s="155"/>
      <c r="K479" s="887"/>
      <c r="L479" s="888"/>
      <c r="M479" s="155"/>
      <c r="N479" s="881"/>
      <c r="O479" s="882"/>
      <c r="P479" s="154"/>
      <c r="Q479" s="887"/>
      <c r="R479" s="888"/>
      <c r="S479" s="154"/>
      <c r="T479" s="887"/>
      <c r="U479" s="888"/>
      <c r="V479" s="101" t="str">
        <f>IF(B479="","",VLOOKUP(B479,学連登録!$C$2:$H$3000,6,FALSE))</f>
        <v/>
      </c>
      <c r="W479" s="370"/>
      <c r="X479" s="152"/>
      <c r="Y479" s="116" t="str">
        <f t="shared" si="722"/>
        <v/>
      </c>
      <c r="Z479" s="97" t="str">
        <f>IF(G479="","",VLOOKUP(G479,種目名!$O$5:$T$104,3,0))</f>
        <v/>
      </c>
      <c r="AA479" s="98" t="str">
        <f>IF(J479="","",VLOOKUP(J479,種目名!$O$5:$T$104,3,0))</f>
        <v/>
      </c>
      <c r="AB479" s="117" t="str">
        <f>IF(M479="","",VLOOKUP(M479,種目名!$O$5:$T$104,3,0))</f>
        <v/>
      </c>
      <c r="AC479" s="117" t="str">
        <f>IF(P479="","",VLOOKUP(AF479,種目名!$O$5:$T$104,3,0))</f>
        <v/>
      </c>
      <c r="AD479" s="118" t="str">
        <f>IF(S479="","",VLOOKUP(AI479,種目名!$O$5:$T$104,3,0))</f>
        <v/>
      </c>
      <c r="AE479" s="115">
        <f t="shared" si="723"/>
        <v>0</v>
      </c>
      <c r="AF479" s="152" t="str">
        <f t="shared" si="724"/>
        <v/>
      </c>
      <c r="AG479" s="152" t="str">
        <f t="shared" si="725"/>
        <v/>
      </c>
      <c r="AH479" s="115">
        <f t="shared" si="726"/>
        <v>0</v>
      </c>
      <c r="AI479" s="152" t="str">
        <f t="shared" si="727"/>
        <v/>
      </c>
      <c r="AJ479" s="152" t="str">
        <f t="shared" si="728"/>
        <v/>
      </c>
      <c r="AK479" s="383"/>
      <c r="AL479" s="166">
        <f t="shared" si="646"/>
        <v>0</v>
      </c>
      <c r="AM479" s="392">
        <f t="shared" si="647"/>
        <v>0</v>
      </c>
      <c r="AN479" s="392">
        <f>COUNTIF($B$12:B479,B479)</f>
        <v>0</v>
      </c>
      <c r="AO479" s="392"/>
      <c r="AP479" s="392" t="str">
        <f t="shared" si="648"/>
        <v/>
      </c>
      <c r="AQ479" s="392" t="str">
        <f t="shared" si="649"/>
        <v/>
      </c>
      <c r="AR479" s="392" t="str">
        <f t="shared" si="650"/>
        <v/>
      </c>
      <c r="AS479" s="392" t="str">
        <f t="shared" si="651"/>
        <v/>
      </c>
      <c r="AT479" s="392">
        <f t="shared" si="652"/>
        <v>0</v>
      </c>
      <c r="AU479" s="392" t="str">
        <f t="shared" si="653"/>
        <v/>
      </c>
      <c r="AV479" s="392" t="str">
        <f t="shared" si="654"/>
        <v/>
      </c>
      <c r="AW479" s="392" t="str">
        <f t="shared" si="655"/>
        <v/>
      </c>
      <c r="AX479" s="392" t="str">
        <f t="shared" si="656"/>
        <v/>
      </c>
      <c r="AY479" s="392" t="str">
        <f t="shared" si="657"/>
        <v/>
      </c>
      <c r="AZ479" s="392" t="str">
        <f t="shared" si="658"/>
        <v/>
      </c>
      <c r="BA479" s="392" t="str">
        <f t="shared" si="659"/>
        <v/>
      </c>
      <c r="BB479" s="392" t="str">
        <f t="shared" si="660"/>
        <v/>
      </c>
      <c r="BC479" s="392" t="str">
        <f t="shared" si="661"/>
        <v/>
      </c>
      <c r="BD479" s="396" t="str">
        <f t="shared" si="662"/>
        <v/>
      </c>
      <c r="BE479" s="386">
        <f t="shared" si="663"/>
        <v>0</v>
      </c>
      <c r="BF479" s="152"/>
      <c r="BG479" s="392">
        <f t="shared" si="664"/>
        <v>0</v>
      </c>
      <c r="BH479" s="392">
        <f t="shared" si="665"/>
        <v>0</v>
      </c>
      <c r="BI479" s="405">
        <f t="shared" si="666"/>
        <v>0</v>
      </c>
      <c r="BJ479" s="406">
        <f t="shared" si="642"/>
        <v>0</v>
      </c>
      <c r="BK479" s="391" t="str">
        <f t="shared" si="643"/>
        <v>0</v>
      </c>
      <c r="BL479" s="391" t="str">
        <f t="shared" si="644"/>
        <v>0</v>
      </c>
      <c r="BM479" s="405">
        <f t="shared" si="667"/>
        <v>0</v>
      </c>
      <c r="BN479" s="405" t="str">
        <f t="shared" si="668"/>
        <v>0m0</v>
      </c>
      <c r="BO479" s="392">
        <f t="shared" si="669"/>
        <v>0</v>
      </c>
      <c r="BP479" s="392">
        <f t="shared" si="670"/>
        <v>0</v>
      </c>
      <c r="BQ479" s="405">
        <f t="shared" si="671"/>
        <v>0</v>
      </c>
      <c r="BR479" s="406">
        <f t="shared" si="672"/>
        <v>0</v>
      </c>
      <c r="BS479" s="391" t="str">
        <f t="shared" si="673"/>
        <v>0</v>
      </c>
      <c r="BT479" s="391" t="str">
        <f t="shared" si="674"/>
        <v>0</v>
      </c>
      <c r="BU479" s="405">
        <f t="shared" si="675"/>
        <v>0</v>
      </c>
      <c r="BV479" s="405" t="str">
        <f t="shared" si="676"/>
        <v>0m0</v>
      </c>
      <c r="BW479" s="392">
        <f t="shared" si="677"/>
        <v>0</v>
      </c>
      <c r="BX479" s="392">
        <f t="shared" si="678"/>
        <v>0</v>
      </c>
      <c r="BY479" s="405">
        <f t="shared" si="679"/>
        <v>0</v>
      </c>
      <c r="BZ479" s="406">
        <f t="shared" si="680"/>
        <v>0</v>
      </c>
      <c r="CA479" s="391" t="str">
        <f t="shared" si="681"/>
        <v>0</v>
      </c>
      <c r="CB479" s="391" t="str">
        <f t="shared" si="682"/>
        <v>0</v>
      </c>
      <c r="CC479" s="405">
        <f t="shared" si="683"/>
        <v>0</v>
      </c>
      <c r="CD479" s="405" t="str">
        <f t="shared" si="684"/>
        <v>0m0</v>
      </c>
      <c r="CE479" s="392">
        <f t="shared" si="685"/>
        <v>0</v>
      </c>
      <c r="CF479" s="392">
        <f t="shared" si="686"/>
        <v>0</v>
      </c>
      <c r="CG479" s="405">
        <f t="shared" si="687"/>
        <v>0</v>
      </c>
      <c r="CH479" s="406">
        <f t="shared" si="688"/>
        <v>0</v>
      </c>
      <c r="CI479" s="391" t="str">
        <f t="shared" si="689"/>
        <v>0</v>
      </c>
      <c r="CJ479" s="391" t="str">
        <f t="shared" si="690"/>
        <v>0</v>
      </c>
      <c r="CK479" s="405">
        <f t="shared" si="691"/>
        <v>0</v>
      </c>
      <c r="CL479" s="405" t="str">
        <f t="shared" si="692"/>
        <v>0m0</v>
      </c>
      <c r="CM479" s="392">
        <f t="shared" si="693"/>
        <v>0</v>
      </c>
      <c r="CN479" s="392">
        <f t="shared" si="694"/>
        <v>0</v>
      </c>
      <c r="CO479" s="405">
        <f t="shared" si="695"/>
        <v>0</v>
      </c>
      <c r="CP479" s="406">
        <f t="shared" si="696"/>
        <v>0</v>
      </c>
      <c r="CQ479" s="391" t="str">
        <f t="shared" si="697"/>
        <v>0</v>
      </c>
      <c r="CR479" s="391" t="str">
        <f t="shared" si="698"/>
        <v>0</v>
      </c>
      <c r="CS479" s="405">
        <f t="shared" si="699"/>
        <v>0</v>
      </c>
      <c r="CT479" s="405" t="str">
        <f t="shared" si="700"/>
        <v>0m0</v>
      </c>
      <c r="CU479" s="405">
        <f t="shared" si="701"/>
        <v>0</v>
      </c>
      <c r="CV479" s="405">
        <f t="shared" si="702"/>
        <v>0</v>
      </c>
      <c r="CW479" s="405">
        <f t="shared" si="703"/>
        <v>0</v>
      </c>
      <c r="CX479" s="405">
        <f t="shared" si="704"/>
        <v>0</v>
      </c>
      <c r="CY479" s="405">
        <f t="shared" si="705"/>
        <v>0</v>
      </c>
      <c r="CZ479" s="405" t="str">
        <f t="shared" si="706"/>
        <v/>
      </c>
      <c r="DA479" s="405" t="str">
        <f t="shared" si="707"/>
        <v/>
      </c>
      <c r="DB479" s="405" t="str">
        <f t="shared" si="708"/>
        <v/>
      </c>
      <c r="DC479" s="405" t="str">
        <f t="shared" si="709"/>
        <v/>
      </c>
      <c r="DD479" s="405" t="str">
        <f t="shared" si="710"/>
        <v/>
      </c>
      <c r="DE479" s="405"/>
      <c r="DG479" s="405" t="str">
        <f t="shared" si="711"/>
        <v/>
      </c>
      <c r="DH479" s="405" t="str">
        <f t="shared" si="712"/>
        <v/>
      </c>
      <c r="DI479" s="405">
        <f t="shared" si="713"/>
        <v>0</v>
      </c>
      <c r="DJ479" s="405" t="str">
        <f t="shared" si="714"/>
        <v/>
      </c>
      <c r="DK479" s="405" t="str">
        <f t="shared" si="715"/>
        <v/>
      </c>
      <c r="DL479" s="405" t="str">
        <f t="shared" si="716"/>
        <v/>
      </c>
      <c r="DM479" s="405" t="str">
        <f t="shared" si="717"/>
        <v/>
      </c>
      <c r="DN479" s="405" t="str">
        <f t="shared" si="718"/>
        <v/>
      </c>
      <c r="DO479" s="405" t="str">
        <f t="shared" si="719"/>
        <v/>
      </c>
      <c r="DU479" s="404">
        <f t="shared" si="721"/>
        <v>0</v>
      </c>
    </row>
    <row r="480" spans="1:125" s="404" customFormat="1" ht="18" hidden="1" customHeight="1">
      <c r="A480" s="140" t="str">
        <f t="shared" si="645"/>
        <v/>
      </c>
      <c r="B480" s="153"/>
      <c r="C480" s="31" t="str">
        <f>IF(B480="","",VLOOKUP(B480,学連登録!$C$2:$G$3000,2,FALSE))</f>
        <v/>
      </c>
      <c r="D480" s="32" t="str">
        <f>IF(B480="","",VLOOKUP(B480,学連登録!$C$2:$G$3000,3,FALSE))</f>
        <v/>
      </c>
      <c r="E480" s="33" t="str">
        <f>IF(B480="","",VLOOKUP(B480,学連登録!$C$2:$G$3000,4,FALSE))</f>
        <v/>
      </c>
      <c r="F480" s="376" t="str">
        <f>IF(B480="","",VLOOKUP(B480,学連登録!$C$2:$I$3000,7,FALSE))</f>
        <v/>
      </c>
      <c r="G480" s="154"/>
      <c r="H480" s="915"/>
      <c r="I480" s="916"/>
      <c r="J480" s="155"/>
      <c r="K480" s="887"/>
      <c r="L480" s="888"/>
      <c r="M480" s="155"/>
      <c r="N480" s="881"/>
      <c r="O480" s="882"/>
      <c r="P480" s="154"/>
      <c r="Q480" s="887"/>
      <c r="R480" s="888"/>
      <c r="S480" s="154"/>
      <c r="T480" s="887"/>
      <c r="U480" s="888"/>
      <c r="V480" s="101" t="str">
        <f>IF(B480="","",VLOOKUP(B480,学連登録!$C$2:$H$3000,6,FALSE))</f>
        <v/>
      </c>
      <c r="W480" s="370"/>
      <c r="X480" s="152"/>
      <c r="Y480" s="116" t="str">
        <f t="shared" si="722"/>
        <v/>
      </c>
      <c r="Z480" s="97" t="str">
        <f>IF(G480="","",VLOOKUP(G480,種目名!$O$5:$T$104,3,0))</f>
        <v/>
      </c>
      <c r="AA480" s="98" t="str">
        <f>IF(J480="","",VLOOKUP(J480,種目名!$O$5:$T$104,3,0))</f>
        <v/>
      </c>
      <c r="AB480" s="117" t="str">
        <f>IF(M480="","",VLOOKUP(M480,種目名!$O$5:$T$104,3,0))</f>
        <v/>
      </c>
      <c r="AC480" s="117" t="str">
        <f>IF(P480="","",VLOOKUP(AF480,種目名!$O$5:$T$104,3,0))</f>
        <v/>
      </c>
      <c r="AD480" s="118" t="str">
        <f>IF(S480="","",VLOOKUP(AI480,種目名!$O$5:$T$104,3,0))</f>
        <v/>
      </c>
      <c r="AE480" s="115">
        <f t="shared" si="723"/>
        <v>0</v>
      </c>
      <c r="AF480" s="152" t="str">
        <f t="shared" si="724"/>
        <v/>
      </c>
      <c r="AG480" s="152" t="str">
        <f t="shared" si="725"/>
        <v/>
      </c>
      <c r="AH480" s="115">
        <f t="shared" si="726"/>
        <v>0</v>
      </c>
      <c r="AI480" s="152" t="str">
        <f t="shared" si="727"/>
        <v/>
      </c>
      <c r="AJ480" s="152" t="str">
        <f t="shared" si="728"/>
        <v/>
      </c>
      <c r="AK480" s="383"/>
      <c r="AL480" s="166">
        <f t="shared" si="646"/>
        <v>0</v>
      </c>
      <c r="AM480" s="392">
        <f t="shared" si="647"/>
        <v>0</v>
      </c>
      <c r="AN480" s="392">
        <f>COUNTIF($B$12:B480,B480)</f>
        <v>0</v>
      </c>
      <c r="AO480" s="392"/>
      <c r="AP480" s="392" t="str">
        <f t="shared" si="648"/>
        <v/>
      </c>
      <c r="AQ480" s="392" t="str">
        <f t="shared" si="649"/>
        <v/>
      </c>
      <c r="AR480" s="392" t="str">
        <f t="shared" si="650"/>
        <v/>
      </c>
      <c r="AS480" s="392" t="str">
        <f t="shared" si="651"/>
        <v/>
      </c>
      <c r="AT480" s="392">
        <f t="shared" si="652"/>
        <v>0</v>
      </c>
      <c r="AU480" s="392" t="str">
        <f t="shared" si="653"/>
        <v/>
      </c>
      <c r="AV480" s="392" t="str">
        <f t="shared" si="654"/>
        <v/>
      </c>
      <c r="AW480" s="392" t="str">
        <f t="shared" si="655"/>
        <v/>
      </c>
      <c r="AX480" s="392" t="str">
        <f t="shared" si="656"/>
        <v/>
      </c>
      <c r="AY480" s="392" t="str">
        <f t="shared" si="657"/>
        <v/>
      </c>
      <c r="AZ480" s="392" t="str">
        <f t="shared" si="658"/>
        <v/>
      </c>
      <c r="BA480" s="392" t="str">
        <f t="shared" si="659"/>
        <v/>
      </c>
      <c r="BB480" s="392" t="str">
        <f t="shared" si="660"/>
        <v/>
      </c>
      <c r="BC480" s="392" t="str">
        <f t="shared" si="661"/>
        <v/>
      </c>
      <c r="BD480" s="396" t="str">
        <f t="shared" si="662"/>
        <v/>
      </c>
      <c r="BE480" s="386">
        <f t="shared" si="663"/>
        <v>0</v>
      </c>
      <c r="BF480" s="152"/>
      <c r="BG480" s="392">
        <f t="shared" si="664"/>
        <v>0</v>
      </c>
      <c r="BH480" s="392">
        <f t="shared" si="665"/>
        <v>0</v>
      </c>
      <c r="BI480" s="405">
        <f t="shared" si="666"/>
        <v>0</v>
      </c>
      <c r="BJ480" s="406">
        <f t="shared" si="642"/>
        <v>0</v>
      </c>
      <c r="BK480" s="391" t="str">
        <f t="shared" si="643"/>
        <v>0</v>
      </c>
      <c r="BL480" s="391" t="str">
        <f t="shared" si="644"/>
        <v>0</v>
      </c>
      <c r="BM480" s="405">
        <f t="shared" si="667"/>
        <v>0</v>
      </c>
      <c r="BN480" s="405" t="str">
        <f t="shared" si="668"/>
        <v>0m0</v>
      </c>
      <c r="BO480" s="392">
        <f t="shared" si="669"/>
        <v>0</v>
      </c>
      <c r="BP480" s="392">
        <f t="shared" si="670"/>
        <v>0</v>
      </c>
      <c r="BQ480" s="405">
        <f t="shared" si="671"/>
        <v>0</v>
      </c>
      <c r="BR480" s="406">
        <f t="shared" si="672"/>
        <v>0</v>
      </c>
      <c r="BS480" s="391" t="str">
        <f t="shared" si="673"/>
        <v>0</v>
      </c>
      <c r="BT480" s="391" t="str">
        <f t="shared" si="674"/>
        <v>0</v>
      </c>
      <c r="BU480" s="405">
        <f t="shared" si="675"/>
        <v>0</v>
      </c>
      <c r="BV480" s="405" t="str">
        <f t="shared" si="676"/>
        <v>0m0</v>
      </c>
      <c r="BW480" s="392">
        <f t="shared" si="677"/>
        <v>0</v>
      </c>
      <c r="BX480" s="392">
        <f t="shared" si="678"/>
        <v>0</v>
      </c>
      <c r="BY480" s="405">
        <f t="shared" si="679"/>
        <v>0</v>
      </c>
      <c r="BZ480" s="406">
        <f t="shared" si="680"/>
        <v>0</v>
      </c>
      <c r="CA480" s="391" t="str">
        <f t="shared" si="681"/>
        <v>0</v>
      </c>
      <c r="CB480" s="391" t="str">
        <f t="shared" si="682"/>
        <v>0</v>
      </c>
      <c r="CC480" s="405">
        <f t="shared" si="683"/>
        <v>0</v>
      </c>
      <c r="CD480" s="405" t="str">
        <f t="shared" si="684"/>
        <v>0m0</v>
      </c>
      <c r="CE480" s="392">
        <f t="shared" si="685"/>
        <v>0</v>
      </c>
      <c r="CF480" s="392">
        <f t="shared" si="686"/>
        <v>0</v>
      </c>
      <c r="CG480" s="405">
        <f t="shared" si="687"/>
        <v>0</v>
      </c>
      <c r="CH480" s="406">
        <f t="shared" si="688"/>
        <v>0</v>
      </c>
      <c r="CI480" s="391" t="str">
        <f t="shared" si="689"/>
        <v>0</v>
      </c>
      <c r="CJ480" s="391" t="str">
        <f t="shared" si="690"/>
        <v>0</v>
      </c>
      <c r="CK480" s="405">
        <f t="shared" si="691"/>
        <v>0</v>
      </c>
      <c r="CL480" s="405" t="str">
        <f t="shared" si="692"/>
        <v>0m0</v>
      </c>
      <c r="CM480" s="392">
        <f t="shared" si="693"/>
        <v>0</v>
      </c>
      <c r="CN480" s="392">
        <f t="shared" si="694"/>
        <v>0</v>
      </c>
      <c r="CO480" s="405">
        <f t="shared" si="695"/>
        <v>0</v>
      </c>
      <c r="CP480" s="406">
        <f t="shared" si="696"/>
        <v>0</v>
      </c>
      <c r="CQ480" s="391" t="str">
        <f t="shared" si="697"/>
        <v>0</v>
      </c>
      <c r="CR480" s="391" t="str">
        <f t="shared" si="698"/>
        <v>0</v>
      </c>
      <c r="CS480" s="405">
        <f t="shared" si="699"/>
        <v>0</v>
      </c>
      <c r="CT480" s="405" t="str">
        <f t="shared" si="700"/>
        <v>0m0</v>
      </c>
      <c r="CU480" s="405">
        <f t="shared" si="701"/>
        <v>0</v>
      </c>
      <c r="CV480" s="405">
        <f t="shared" si="702"/>
        <v>0</v>
      </c>
      <c r="CW480" s="405">
        <f t="shared" si="703"/>
        <v>0</v>
      </c>
      <c r="CX480" s="405">
        <f t="shared" si="704"/>
        <v>0</v>
      </c>
      <c r="CY480" s="405">
        <f t="shared" si="705"/>
        <v>0</v>
      </c>
      <c r="CZ480" s="405" t="str">
        <f t="shared" si="706"/>
        <v/>
      </c>
      <c r="DA480" s="405" t="str">
        <f t="shared" si="707"/>
        <v/>
      </c>
      <c r="DB480" s="405" t="str">
        <f t="shared" si="708"/>
        <v/>
      </c>
      <c r="DC480" s="405" t="str">
        <f t="shared" si="709"/>
        <v/>
      </c>
      <c r="DD480" s="405" t="str">
        <f t="shared" si="710"/>
        <v/>
      </c>
      <c r="DE480" s="405"/>
      <c r="DG480" s="405" t="str">
        <f t="shared" si="711"/>
        <v/>
      </c>
      <c r="DH480" s="405" t="str">
        <f t="shared" si="712"/>
        <v/>
      </c>
      <c r="DI480" s="405">
        <f t="shared" si="713"/>
        <v>0</v>
      </c>
      <c r="DJ480" s="405" t="str">
        <f t="shared" si="714"/>
        <v/>
      </c>
      <c r="DK480" s="405" t="str">
        <f t="shared" si="715"/>
        <v/>
      </c>
      <c r="DL480" s="405" t="str">
        <f t="shared" si="716"/>
        <v/>
      </c>
      <c r="DM480" s="405" t="str">
        <f t="shared" si="717"/>
        <v/>
      </c>
      <c r="DN480" s="405" t="str">
        <f t="shared" si="718"/>
        <v/>
      </c>
      <c r="DO480" s="405" t="str">
        <f t="shared" si="719"/>
        <v/>
      </c>
      <c r="DU480" s="404">
        <f t="shared" si="721"/>
        <v>0</v>
      </c>
    </row>
    <row r="481" spans="1:125" s="404" customFormat="1" ht="18" hidden="1" customHeight="1">
      <c r="A481" s="140" t="str">
        <f t="shared" si="645"/>
        <v/>
      </c>
      <c r="B481" s="153"/>
      <c r="C481" s="31" t="str">
        <f>IF(B481="","",VLOOKUP(B481,学連登録!$C$2:$G$3000,2,FALSE))</f>
        <v/>
      </c>
      <c r="D481" s="32" t="str">
        <f>IF(B481="","",VLOOKUP(B481,学連登録!$C$2:$G$3000,3,FALSE))</f>
        <v/>
      </c>
      <c r="E481" s="33" t="str">
        <f>IF(B481="","",VLOOKUP(B481,学連登録!$C$2:$G$3000,4,FALSE))</f>
        <v/>
      </c>
      <c r="F481" s="376" t="str">
        <f>IF(B481="","",VLOOKUP(B481,学連登録!$C$2:$I$3000,7,FALSE))</f>
        <v/>
      </c>
      <c r="G481" s="154"/>
      <c r="H481" s="915"/>
      <c r="I481" s="916"/>
      <c r="J481" s="155"/>
      <c r="K481" s="887"/>
      <c r="L481" s="888"/>
      <c r="M481" s="155"/>
      <c r="N481" s="881"/>
      <c r="O481" s="882"/>
      <c r="P481" s="154"/>
      <c r="Q481" s="887"/>
      <c r="R481" s="888"/>
      <c r="S481" s="154"/>
      <c r="T481" s="887"/>
      <c r="U481" s="888"/>
      <c r="V481" s="101" t="str">
        <f>IF(B481="","",VLOOKUP(B481,学連登録!$C$2:$H$3000,6,FALSE))</f>
        <v/>
      </c>
      <c r="W481" s="370"/>
      <c r="X481" s="152"/>
      <c r="Y481" s="116" t="str">
        <f t="shared" si="722"/>
        <v/>
      </c>
      <c r="Z481" s="97" t="str">
        <f>IF(G481="","",VLOOKUP(G481,種目名!$O$5:$T$104,3,0))</f>
        <v/>
      </c>
      <c r="AA481" s="98" t="str">
        <f>IF(J481="","",VLOOKUP(J481,種目名!$O$5:$T$104,3,0))</f>
        <v/>
      </c>
      <c r="AB481" s="117" t="str">
        <f>IF(M481="","",VLOOKUP(M481,種目名!$O$5:$T$104,3,0))</f>
        <v/>
      </c>
      <c r="AC481" s="117" t="str">
        <f>IF(P481="","",VLOOKUP(AF481,種目名!$O$5:$T$104,3,0))</f>
        <v/>
      </c>
      <c r="AD481" s="118" t="str">
        <f>IF(S481="","",VLOOKUP(AI481,種目名!$O$5:$T$104,3,0))</f>
        <v/>
      </c>
      <c r="AE481" s="115">
        <f t="shared" si="723"/>
        <v>0</v>
      </c>
      <c r="AF481" s="152" t="str">
        <f t="shared" si="724"/>
        <v/>
      </c>
      <c r="AG481" s="152" t="str">
        <f t="shared" si="725"/>
        <v/>
      </c>
      <c r="AH481" s="115">
        <f t="shared" si="726"/>
        <v>0</v>
      </c>
      <c r="AI481" s="152" t="str">
        <f t="shared" si="727"/>
        <v/>
      </c>
      <c r="AJ481" s="152" t="str">
        <f t="shared" si="728"/>
        <v/>
      </c>
      <c r="AK481" s="383"/>
      <c r="AL481" s="166">
        <f t="shared" si="646"/>
        <v>0</v>
      </c>
      <c r="AM481" s="392">
        <f t="shared" si="647"/>
        <v>0</v>
      </c>
      <c r="AN481" s="392">
        <f>COUNTIF($B$12:B481,B481)</f>
        <v>0</v>
      </c>
      <c r="AO481" s="392"/>
      <c r="AP481" s="392" t="str">
        <f t="shared" si="648"/>
        <v/>
      </c>
      <c r="AQ481" s="392" t="str">
        <f t="shared" si="649"/>
        <v/>
      </c>
      <c r="AR481" s="392" t="str">
        <f t="shared" si="650"/>
        <v/>
      </c>
      <c r="AS481" s="392" t="str">
        <f t="shared" si="651"/>
        <v/>
      </c>
      <c r="AT481" s="392">
        <f t="shared" si="652"/>
        <v>0</v>
      </c>
      <c r="AU481" s="392" t="str">
        <f t="shared" si="653"/>
        <v/>
      </c>
      <c r="AV481" s="392" t="str">
        <f t="shared" si="654"/>
        <v/>
      </c>
      <c r="AW481" s="392" t="str">
        <f t="shared" si="655"/>
        <v/>
      </c>
      <c r="AX481" s="392" t="str">
        <f t="shared" si="656"/>
        <v/>
      </c>
      <c r="AY481" s="392" t="str">
        <f t="shared" si="657"/>
        <v/>
      </c>
      <c r="AZ481" s="392" t="str">
        <f t="shared" si="658"/>
        <v/>
      </c>
      <c r="BA481" s="392" t="str">
        <f t="shared" si="659"/>
        <v/>
      </c>
      <c r="BB481" s="392" t="str">
        <f t="shared" si="660"/>
        <v/>
      </c>
      <c r="BC481" s="392" t="str">
        <f t="shared" si="661"/>
        <v/>
      </c>
      <c r="BD481" s="396" t="str">
        <f t="shared" si="662"/>
        <v/>
      </c>
      <c r="BE481" s="386">
        <f t="shared" si="663"/>
        <v>0</v>
      </c>
      <c r="BF481" s="152"/>
      <c r="BG481" s="392">
        <f t="shared" si="664"/>
        <v>0</v>
      </c>
      <c r="BH481" s="392">
        <f t="shared" si="665"/>
        <v>0</v>
      </c>
      <c r="BI481" s="405">
        <f t="shared" si="666"/>
        <v>0</v>
      </c>
      <c r="BJ481" s="406">
        <f t="shared" si="642"/>
        <v>0</v>
      </c>
      <c r="BK481" s="391" t="str">
        <f t="shared" si="643"/>
        <v>0</v>
      </c>
      <c r="BL481" s="391" t="str">
        <f t="shared" si="644"/>
        <v>0</v>
      </c>
      <c r="BM481" s="405">
        <f t="shared" si="667"/>
        <v>0</v>
      </c>
      <c r="BN481" s="405" t="str">
        <f t="shared" si="668"/>
        <v>0m0</v>
      </c>
      <c r="BO481" s="392">
        <f t="shared" si="669"/>
        <v>0</v>
      </c>
      <c r="BP481" s="392">
        <f t="shared" si="670"/>
        <v>0</v>
      </c>
      <c r="BQ481" s="405">
        <f t="shared" si="671"/>
        <v>0</v>
      </c>
      <c r="BR481" s="406">
        <f t="shared" si="672"/>
        <v>0</v>
      </c>
      <c r="BS481" s="391" t="str">
        <f t="shared" si="673"/>
        <v>0</v>
      </c>
      <c r="BT481" s="391" t="str">
        <f t="shared" si="674"/>
        <v>0</v>
      </c>
      <c r="BU481" s="405">
        <f t="shared" si="675"/>
        <v>0</v>
      </c>
      <c r="BV481" s="405" t="str">
        <f t="shared" si="676"/>
        <v>0m0</v>
      </c>
      <c r="BW481" s="392">
        <f t="shared" si="677"/>
        <v>0</v>
      </c>
      <c r="BX481" s="392">
        <f t="shared" si="678"/>
        <v>0</v>
      </c>
      <c r="BY481" s="405">
        <f t="shared" si="679"/>
        <v>0</v>
      </c>
      <c r="BZ481" s="406">
        <f t="shared" si="680"/>
        <v>0</v>
      </c>
      <c r="CA481" s="391" t="str">
        <f t="shared" si="681"/>
        <v>0</v>
      </c>
      <c r="CB481" s="391" t="str">
        <f t="shared" si="682"/>
        <v>0</v>
      </c>
      <c r="CC481" s="405">
        <f t="shared" si="683"/>
        <v>0</v>
      </c>
      <c r="CD481" s="405" t="str">
        <f t="shared" si="684"/>
        <v>0m0</v>
      </c>
      <c r="CE481" s="392">
        <f t="shared" si="685"/>
        <v>0</v>
      </c>
      <c r="CF481" s="392">
        <f t="shared" si="686"/>
        <v>0</v>
      </c>
      <c r="CG481" s="405">
        <f t="shared" si="687"/>
        <v>0</v>
      </c>
      <c r="CH481" s="406">
        <f t="shared" si="688"/>
        <v>0</v>
      </c>
      <c r="CI481" s="391" t="str">
        <f t="shared" si="689"/>
        <v>0</v>
      </c>
      <c r="CJ481" s="391" t="str">
        <f t="shared" si="690"/>
        <v>0</v>
      </c>
      <c r="CK481" s="405">
        <f t="shared" si="691"/>
        <v>0</v>
      </c>
      <c r="CL481" s="405" t="str">
        <f t="shared" si="692"/>
        <v>0m0</v>
      </c>
      <c r="CM481" s="392">
        <f t="shared" si="693"/>
        <v>0</v>
      </c>
      <c r="CN481" s="392">
        <f t="shared" si="694"/>
        <v>0</v>
      </c>
      <c r="CO481" s="405">
        <f t="shared" si="695"/>
        <v>0</v>
      </c>
      <c r="CP481" s="406">
        <f t="shared" si="696"/>
        <v>0</v>
      </c>
      <c r="CQ481" s="391" t="str">
        <f t="shared" si="697"/>
        <v>0</v>
      </c>
      <c r="CR481" s="391" t="str">
        <f t="shared" si="698"/>
        <v>0</v>
      </c>
      <c r="CS481" s="405">
        <f t="shared" si="699"/>
        <v>0</v>
      </c>
      <c r="CT481" s="405" t="str">
        <f t="shared" si="700"/>
        <v>0m0</v>
      </c>
      <c r="CU481" s="405">
        <f t="shared" si="701"/>
        <v>0</v>
      </c>
      <c r="CV481" s="405">
        <f t="shared" si="702"/>
        <v>0</v>
      </c>
      <c r="CW481" s="405">
        <f t="shared" si="703"/>
        <v>0</v>
      </c>
      <c r="CX481" s="405">
        <f t="shared" si="704"/>
        <v>0</v>
      </c>
      <c r="CY481" s="405">
        <f t="shared" si="705"/>
        <v>0</v>
      </c>
      <c r="CZ481" s="405" t="str">
        <f t="shared" si="706"/>
        <v/>
      </c>
      <c r="DA481" s="405" t="str">
        <f t="shared" si="707"/>
        <v/>
      </c>
      <c r="DB481" s="405" t="str">
        <f t="shared" si="708"/>
        <v/>
      </c>
      <c r="DC481" s="405" t="str">
        <f t="shared" si="709"/>
        <v/>
      </c>
      <c r="DD481" s="405" t="str">
        <f t="shared" si="710"/>
        <v/>
      </c>
      <c r="DE481" s="405"/>
      <c r="DG481" s="405" t="str">
        <f t="shared" si="711"/>
        <v/>
      </c>
      <c r="DH481" s="405" t="str">
        <f t="shared" si="712"/>
        <v/>
      </c>
      <c r="DI481" s="405">
        <f t="shared" si="713"/>
        <v>0</v>
      </c>
      <c r="DJ481" s="405" t="str">
        <f t="shared" si="714"/>
        <v/>
      </c>
      <c r="DK481" s="405" t="str">
        <f t="shared" si="715"/>
        <v/>
      </c>
      <c r="DL481" s="405" t="str">
        <f t="shared" si="716"/>
        <v/>
      </c>
      <c r="DM481" s="405" t="str">
        <f t="shared" si="717"/>
        <v/>
      </c>
      <c r="DN481" s="405" t="str">
        <f t="shared" si="718"/>
        <v/>
      </c>
      <c r="DO481" s="405" t="str">
        <f t="shared" si="719"/>
        <v/>
      </c>
      <c r="DU481" s="404">
        <f t="shared" si="721"/>
        <v>0</v>
      </c>
    </row>
    <row r="482" spans="1:125" s="404" customFormat="1" ht="18" hidden="1" customHeight="1">
      <c r="A482" s="140" t="str">
        <f t="shared" si="645"/>
        <v/>
      </c>
      <c r="B482" s="153"/>
      <c r="C482" s="31" t="str">
        <f>IF(B482="","",VLOOKUP(B482,学連登録!$C$2:$G$3000,2,FALSE))</f>
        <v/>
      </c>
      <c r="D482" s="32" t="str">
        <f>IF(B482="","",VLOOKUP(B482,学連登録!$C$2:$G$3000,3,FALSE))</f>
        <v/>
      </c>
      <c r="E482" s="33" t="str">
        <f>IF(B482="","",VLOOKUP(B482,学連登録!$C$2:$G$3000,4,FALSE))</f>
        <v/>
      </c>
      <c r="F482" s="376" t="str">
        <f>IF(B482="","",VLOOKUP(B482,学連登録!$C$2:$I$3000,7,FALSE))</f>
        <v/>
      </c>
      <c r="G482" s="154"/>
      <c r="H482" s="915"/>
      <c r="I482" s="916"/>
      <c r="J482" s="155"/>
      <c r="K482" s="887"/>
      <c r="L482" s="888"/>
      <c r="M482" s="155"/>
      <c r="N482" s="881"/>
      <c r="O482" s="882"/>
      <c r="P482" s="154"/>
      <c r="Q482" s="887"/>
      <c r="R482" s="888"/>
      <c r="S482" s="154"/>
      <c r="T482" s="887"/>
      <c r="U482" s="888"/>
      <c r="V482" s="101" t="str">
        <f>IF(B482="","",VLOOKUP(B482,学連登録!$C$2:$H$3000,6,FALSE))</f>
        <v/>
      </c>
      <c r="W482" s="370"/>
      <c r="X482" s="152"/>
      <c r="Y482" s="116" t="str">
        <f t="shared" si="722"/>
        <v/>
      </c>
      <c r="Z482" s="97" t="str">
        <f>IF(G482="","",VLOOKUP(G482,種目名!$O$5:$T$104,3,0))</f>
        <v/>
      </c>
      <c r="AA482" s="98" t="str">
        <f>IF(J482="","",VLOOKUP(J482,種目名!$O$5:$T$104,3,0))</f>
        <v/>
      </c>
      <c r="AB482" s="117" t="str">
        <f>IF(M482="","",VLOOKUP(M482,種目名!$O$5:$T$104,3,0))</f>
        <v/>
      </c>
      <c r="AC482" s="117" t="str">
        <f>IF(P482="","",VLOOKUP(AF482,種目名!$O$5:$T$104,3,0))</f>
        <v/>
      </c>
      <c r="AD482" s="118" t="str">
        <f>IF(S482="","",VLOOKUP(AI482,種目名!$O$5:$T$104,3,0))</f>
        <v/>
      </c>
      <c r="AE482" s="115">
        <f t="shared" si="723"/>
        <v>0</v>
      </c>
      <c r="AF482" s="152" t="str">
        <f t="shared" si="724"/>
        <v/>
      </c>
      <c r="AG482" s="152" t="str">
        <f t="shared" si="725"/>
        <v/>
      </c>
      <c r="AH482" s="115">
        <f t="shared" si="726"/>
        <v>0</v>
      </c>
      <c r="AI482" s="152" t="str">
        <f t="shared" si="727"/>
        <v/>
      </c>
      <c r="AJ482" s="152" t="str">
        <f t="shared" si="728"/>
        <v/>
      </c>
      <c r="AK482" s="383"/>
      <c r="AL482" s="166">
        <f t="shared" si="646"/>
        <v>0</v>
      </c>
      <c r="AM482" s="392">
        <f t="shared" si="647"/>
        <v>0</v>
      </c>
      <c r="AN482" s="392">
        <f>COUNTIF($B$12:B482,B482)</f>
        <v>0</v>
      </c>
      <c r="AO482" s="392"/>
      <c r="AP482" s="392" t="str">
        <f t="shared" si="648"/>
        <v/>
      </c>
      <c r="AQ482" s="392" t="str">
        <f t="shared" si="649"/>
        <v/>
      </c>
      <c r="AR482" s="392" t="str">
        <f t="shared" si="650"/>
        <v/>
      </c>
      <c r="AS482" s="392" t="str">
        <f t="shared" si="651"/>
        <v/>
      </c>
      <c r="AT482" s="392">
        <f t="shared" si="652"/>
        <v>0</v>
      </c>
      <c r="AU482" s="392" t="str">
        <f t="shared" si="653"/>
        <v/>
      </c>
      <c r="AV482" s="392" t="str">
        <f t="shared" si="654"/>
        <v/>
      </c>
      <c r="AW482" s="392" t="str">
        <f t="shared" si="655"/>
        <v/>
      </c>
      <c r="AX482" s="392" t="str">
        <f t="shared" si="656"/>
        <v/>
      </c>
      <c r="AY482" s="392" t="str">
        <f t="shared" si="657"/>
        <v/>
      </c>
      <c r="AZ482" s="392" t="str">
        <f t="shared" si="658"/>
        <v/>
      </c>
      <c r="BA482" s="392" t="str">
        <f t="shared" si="659"/>
        <v/>
      </c>
      <c r="BB482" s="392" t="str">
        <f t="shared" si="660"/>
        <v/>
      </c>
      <c r="BC482" s="392" t="str">
        <f t="shared" si="661"/>
        <v/>
      </c>
      <c r="BD482" s="396" t="str">
        <f t="shared" si="662"/>
        <v/>
      </c>
      <c r="BE482" s="386">
        <f t="shared" si="663"/>
        <v>0</v>
      </c>
      <c r="BF482" s="152"/>
      <c r="BG482" s="392">
        <f t="shared" si="664"/>
        <v>0</v>
      </c>
      <c r="BH482" s="392">
        <f t="shared" si="665"/>
        <v>0</v>
      </c>
      <c r="BI482" s="405">
        <f t="shared" si="666"/>
        <v>0</v>
      </c>
      <c r="BJ482" s="406">
        <f t="shared" si="642"/>
        <v>0</v>
      </c>
      <c r="BK482" s="391" t="str">
        <f t="shared" si="643"/>
        <v>0</v>
      </c>
      <c r="BL482" s="391" t="str">
        <f t="shared" si="644"/>
        <v>0</v>
      </c>
      <c r="BM482" s="405">
        <f t="shared" si="667"/>
        <v>0</v>
      </c>
      <c r="BN482" s="405" t="str">
        <f t="shared" si="668"/>
        <v>0m0</v>
      </c>
      <c r="BO482" s="392">
        <f t="shared" si="669"/>
        <v>0</v>
      </c>
      <c r="BP482" s="392">
        <f t="shared" si="670"/>
        <v>0</v>
      </c>
      <c r="BQ482" s="405">
        <f t="shared" si="671"/>
        <v>0</v>
      </c>
      <c r="BR482" s="406">
        <f t="shared" si="672"/>
        <v>0</v>
      </c>
      <c r="BS482" s="391" t="str">
        <f t="shared" si="673"/>
        <v>0</v>
      </c>
      <c r="BT482" s="391" t="str">
        <f t="shared" si="674"/>
        <v>0</v>
      </c>
      <c r="BU482" s="405">
        <f t="shared" si="675"/>
        <v>0</v>
      </c>
      <c r="BV482" s="405" t="str">
        <f t="shared" si="676"/>
        <v>0m0</v>
      </c>
      <c r="BW482" s="392">
        <f t="shared" si="677"/>
        <v>0</v>
      </c>
      <c r="BX482" s="392">
        <f t="shared" si="678"/>
        <v>0</v>
      </c>
      <c r="BY482" s="405">
        <f t="shared" si="679"/>
        <v>0</v>
      </c>
      <c r="BZ482" s="406">
        <f t="shared" si="680"/>
        <v>0</v>
      </c>
      <c r="CA482" s="391" t="str">
        <f t="shared" si="681"/>
        <v>0</v>
      </c>
      <c r="CB482" s="391" t="str">
        <f t="shared" si="682"/>
        <v>0</v>
      </c>
      <c r="CC482" s="405">
        <f t="shared" si="683"/>
        <v>0</v>
      </c>
      <c r="CD482" s="405" t="str">
        <f t="shared" si="684"/>
        <v>0m0</v>
      </c>
      <c r="CE482" s="392">
        <f t="shared" si="685"/>
        <v>0</v>
      </c>
      <c r="CF482" s="392">
        <f t="shared" si="686"/>
        <v>0</v>
      </c>
      <c r="CG482" s="405">
        <f t="shared" si="687"/>
        <v>0</v>
      </c>
      <c r="CH482" s="406">
        <f t="shared" si="688"/>
        <v>0</v>
      </c>
      <c r="CI482" s="391" t="str">
        <f t="shared" si="689"/>
        <v>0</v>
      </c>
      <c r="CJ482" s="391" t="str">
        <f t="shared" si="690"/>
        <v>0</v>
      </c>
      <c r="CK482" s="405">
        <f t="shared" si="691"/>
        <v>0</v>
      </c>
      <c r="CL482" s="405" t="str">
        <f t="shared" si="692"/>
        <v>0m0</v>
      </c>
      <c r="CM482" s="392">
        <f t="shared" si="693"/>
        <v>0</v>
      </c>
      <c r="CN482" s="392">
        <f t="shared" si="694"/>
        <v>0</v>
      </c>
      <c r="CO482" s="405">
        <f t="shared" si="695"/>
        <v>0</v>
      </c>
      <c r="CP482" s="406">
        <f t="shared" si="696"/>
        <v>0</v>
      </c>
      <c r="CQ482" s="391" t="str">
        <f t="shared" si="697"/>
        <v>0</v>
      </c>
      <c r="CR482" s="391" t="str">
        <f t="shared" si="698"/>
        <v>0</v>
      </c>
      <c r="CS482" s="405">
        <f t="shared" si="699"/>
        <v>0</v>
      </c>
      <c r="CT482" s="405" t="str">
        <f t="shared" si="700"/>
        <v>0m0</v>
      </c>
      <c r="CU482" s="405">
        <f t="shared" si="701"/>
        <v>0</v>
      </c>
      <c r="CV482" s="405">
        <f t="shared" si="702"/>
        <v>0</v>
      </c>
      <c r="CW482" s="405">
        <f t="shared" si="703"/>
        <v>0</v>
      </c>
      <c r="CX482" s="405">
        <f t="shared" si="704"/>
        <v>0</v>
      </c>
      <c r="CY482" s="405">
        <f t="shared" si="705"/>
        <v>0</v>
      </c>
      <c r="CZ482" s="405" t="str">
        <f t="shared" si="706"/>
        <v/>
      </c>
      <c r="DA482" s="405" t="str">
        <f t="shared" si="707"/>
        <v/>
      </c>
      <c r="DB482" s="405" t="str">
        <f t="shared" si="708"/>
        <v/>
      </c>
      <c r="DC482" s="405" t="str">
        <f t="shared" si="709"/>
        <v/>
      </c>
      <c r="DD482" s="405" t="str">
        <f t="shared" si="710"/>
        <v/>
      </c>
      <c r="DE482" s="405"/>
      <c r="DG482" s="405" t="str">
        <f t="shared" si="711"/>
        <v/>
      </c>
      <c r="DH482" s="405" t="str">
        <f t="shared" si="712"/>
        <v/>
      </c>
      <c r="DI482" s="405">
        <f t="shared" si="713"/>
        <v>0</v>
      </c>
      <c r="DJ482" s="405" t="str">
        <f t="shared" si="714"/>
        <v/>
      </c>
      <c r="DK482" s="405" t="str">
        <f t="shared" si="715"/>
        <v/>
      </c>
      <c r="DL482" s="405" t="str">
        <f t="shared" si="716"/>
        <v/>
      </c>
      <c r="DM482" s="405" t="str">
        <f t="shared" si="717"/>
        <v/>
      </c>
      <c r="DN482" s="405" t="str">
        <f t="shared" si="718"/>
        <v/>
      </c>
      <c r="DO482" s="405" t="str">
        <f t="shared" si="719"/>
        <v/>
      </c>
      <c r="DU482" s="404">
        <f t="shared" si="721"/>
        <v>0</v>
      </c>
    </row>
    <row r="483" spans="1:125" s="404" customFormat="1" ht="18" hidden="1" customHeight="1">
      <c r="A483" s="140" t="str">
        <f t="shared" si="645"/>
        <v/>
      </c>
      <c r="B483" s="153"/>
      <c r="C483" s="31" t="str">
        <f>IF(B483="","",VLOOKUP(B483,学連登録!$C$2:$G$3000,2,FALSE))</f>
        <v/>
      </c>
      <c r="D483" s="32" t="str">
        <f>IF(B483="","",VLOOKUP(B483,学連登録!$C$2:$G$3000,3,FALSE))</f>
        <v/>
      </c>
      <c r="E483" s="33" t="str">
        <f>IF(B483="","",VLOOKUP(B483,学連登録!$C$2:$G$3000,4,FALSE))</f>
        <v/>
      </c>
      <c r="F483" s="376" t="str">
        <f>IF(B483="","",VLOOKUP(B483,学連登録!$C$2:$I$3000,7,FALSE))</f>
        <v/>
      </c>
      <c r="G483" s="154"/>
      <c r="H483" s="915"/>
      <c r="I483" s="916"/>
      <c r="J483" s="155"/>
      <c r="K483" s="887"/>
      <c r="L483" s="888"/>
      <c r="M483" s="155"/>
      <c r="N483" s="881"/>
      <c r="O483" s="882"/>
      <c r="P483" s="154"/>
      <c r="Q483" s="887"/>
      <c r="R483" s="888"/>
      <c r="S483" s="154"/>
      <c r="T483" s="887"/>
      <c r="U483" s="888"/>
      <c r="V483" s="101" t="str">
        <f>IF(B483="","",VLOOKUP(B483,学連登録!$C$2:$H$3000,6,FALSE))</f>
        <v/>
      </c>
      <c r="W483" s="370"/>
      <c r="X483" s="152"/>
      <c r="Y483" s="116" t="str">
        <f t="shared" si="722"/>
        <v/>
      </c>
      <c r="Z483" s="97" t="str">
        <f>IF(G483="","",VLOOKUP(G483,種目名!$O$5:$T$104,3,0))</f>
        <v/>
      </c>
      <c r="AA483" s="98" t="str">
        <f>IF(J483="","",VLOOKUP(J483,種目名!$O$5:$T$104,3,0))</f>
        <v/>
      </c>
      <c r="AB483" s="117" t="str">
        <f>IF(M483="","",VLOOKUP(M483,種目名!$O$5:$T$104,3,0))</f>
        <v/>
      </c>
      <c r="AC483" s="117" t="str">
        <f>IF(P483="","",VLOOKUP(AF483,種目名!$O$5:$T$104,3,0))</f>
        <v/>
      </c>
      <c r="AD483" s="118" t="str">
        <f>IF(S483="","",VLOOKUP(AI483,種目名!$O$5:$T$104,3,0))</f>
        <v/>
      </c>
      <c r="AE483" s="115">
        <f t="shared" si="723"/>
        <v>0</v>
      </c>
      <c r="AF483" s="152" t="str">
        <f t="shared" si="724"/>
        <v/>
      </c>
      <c r="AG483" s="152" t="str">
        <f t="shared" si="725"/>
        <v/>
      </c>
      <c r="AH483" s="115">
        <f t="shared" si="726"/>
        <v>0</v>
      </c>
      <c r="AI483" s="152" t="str">
        <f t="shared" si="727"/>
        <v/>
      </c>
      <c r="AJ483" s="152" t="str">
        <f t="shared" si="728"/>
        <v/>
      </c>
      <c r="AK483" s="383"/>
      <c r="AL483" s="166">
        <f t="shared" si="646"/>
        <v>0</v>
      </c>
      <c r="AM483" s="392">
        <f t="shared" si="647"/>
        <v>0</v>
      </c>
      <c r="AN483" s="392">
        <f>COUNTIF($B$12:B483,B483)</f>
        <v>0</v>
      </c>
      <c r="AO483" s="392"/>
      <c r="AP483" s="392" t="str">
        <f t="shared" si="648"/>
        <v/>
      </c>
      <c r="AQ483" s="392" t="str">
        <f t="shared" si="649"/>
        <v/>
      </c>
      <c r="AR483" s="392" t="str">
        <f t="shared" si="650"/>
        <v/>
      </c>
      <c r="AS483" s="392" t="str">
        <f t="shared" si="651"/>
        <v/>
      </c>
      <c r="AT483" s="392">
        <f t="shared" si="652"/>
        <v>0</v>
      </c>
      <c r="AU483" s="392" t="str">
        <f t="shared" si="653"/>
        <v/>
      </c>
      <c r="AV483" s="392" t="str">
        <f t="shared" si="654"/>
        <v/>
      </c>
      <c r="AW483" s="392" t="str">
        <f t="shared" si="655"/>
        <v/>
      </c>
      <c r="AX483" s="392" t="str">
        <f t="shared" si="656"/>
        <v/>
      </c>
      <c r="AY483" s="392" t="str">
        <f t="shared" si="657"/>
        <v/>
      </c>
      <c r="AZ483" s="392" t="str">
        <f t="shared" si="658"/>
        <v/>
      </c>
      <c r="BA483" s="392" t="str">
        <f t="shared" si="659"/>
        <v/>
      </c>
      <c r="BB483" s="392" t="str">
        <f t="shared" si="660"/>
        <v/>
      </c>
      <c r="BC483" s="392" t="str">
        <f t="shared" si="661"/>
        <v/>
      </c>
      <c r="BD483" s="396" t="str">
        <f t="shared" si="662"/>
        <v/>
      </c>
      <c r="BE483" s="386">
        <f t="shared" si="663"/>
        <v>0</v>
      </c>
      <c r="BF483" s="152"/>
      <c r="BG483" s="392">
        <f t="shared" si="664"/>
        <v>0</v>
      </c>
      <c r="BH483" s="392">
        <f t="shared" si="665"/>
        <v>0</v>
      </c>
      <c r="BI483" s="405">
        <f t="shared" si="666"/>
        <v>0</v>
      </c>
      <c r="BJ483" s="406">
        <f t="shared" si="642"/>
        <v>0</v>
      </c>
      <c r="BK483" s="391" t="str">
        <f t="shared" si="643"/>
        <v>0</v>
      </c>
      <c r="BL483" s="391" t="str">
        <f t="shared" si="644"/>
        <v>0</v>
      </c>
      <c r="BM483" s="405">
        <f t="shared" si="667"/>
        <v>0</v>
      </c>
      <c r="BN483" s="405" t="str">
        <f t="shared" si="668"/>
        <v>0m0</v>
      </c>
      <c r="BO483" s="392">
        <f t="shared" si="669"/>
        <v>0</v>
      </c>
      <c r="BP483" s="392">
        <f t="shared" si="670"/>
        <v>0</v>
      </c>
      <c r="BQ483" s="405">
        <f t="shared" si="671"/>
        <v>0</v>
      </c>
      <c r="BR483" s="406">
        <f t="shared" si="672"/>
        <v>0</v>
      </c>
      <c r="BS483" s="391" t="str">
        <f t="shared" si="673"/>
        <v>0</v>
      </c>
      <c r="BT483" s="391" t="str">
        <f t="shared" si="674"/>
        <v>0</v>
      </c>
      <c r="BU483" s="405">
        <f t="shared" si="675"/>
        <v>0</v>
      </c>
      <c r="BV483" s="405" t="str">
        <f t="shared" si="676"/>
        <v>0m0</v>
      </c>
      <c r="BW483" s="392">
        <f t="shared" si="677"/>
        <v>0</v>
      </c>
      <c r="BX483" s="392">
        <f t="shared" si="678"/>
        <v>0</v>
      </c>
      <c r="BY483" s="405">
        <f t="shared" si="679"/>
        <v>0</v>
      </c>
      <c r="BZ483" s="406">
        <f t="shared" si="680"/>
        <v>0</v>
      </c>
      <c r="CA483" s="391" t="str">
        <f t="shared" si="681"/>
        <v>0</v>
      </c>
      <c r="CB483" s="391" t="str">
        <f t="shared" si="682"/>
        <v>0</v>
      </c>
      <c r="CC483" s="405">
        <f t="shared" si="683"/>
        <v>0</v>
      </c>
      <c r="CD483" s="405" t="str">
        <f t="shared" si="684"/>
        <v>0m0</v>
      </c>
      <c r="CE483" s="392">
        <f t="shared" si="685"/>
        <v>0</v>
      </c>
      <c r="CF483" s="392">
        <f t="shared" si="686"/>
        <v>0</v>
      </c>
      <c r="CG483" s="405">
        <f t="shared" si="687"/>
        <v>0</v>
      </c>
      <c r="CH483" s="406">
        <f t="shared" si="688"/>
        <v>0</v>
      </c>
      <c r="CI483" s="391" t="str">
        <f t="shared" si="689"/>
        <v>0</v>
      </c>
      <c r="CJ483" s="391" t="str">
        <f t="shared" si="690"/>
        <v>0</v>
      </c>
      <c r="CK483" s="405">
        <f t="shared" si="691"/>
        <v>0</v>
      </c>
      <c r="CL483" s="405" t="str">
        <f t="shared" si="692"/>
        <v>0m0</v>
      </c>
      <c r="CM483" s="392">
        <f t="shared" si="693"/>
        <v>0</v>
      </c>
      <c r="CN483" s="392">
        <f t="shared" si="694"/>
        <v>0</v>
      </c>
      <c r="CO483" s="405">
        <f t="shared" si="695"/>
        <v>0</v>
      </c>
      <c r="CP483" s="406">
        <f t="shared" si="696"/>
        <v>0</v>
      </c>
      <c r="CQ483" s="391" t="str">
        <f t="shared" si="697"/>
        <v>0</v>
      </c>
      <c r="CR483" s="391" t="str">
        <f t="shared" si="698"/>
        <v>0</v>
      </c>
      <c r="CS483" s="405">
        <f t="shared" si="699"/>
        <v>0</v>
      </c>
      <c r="CT483" s="405" t="str">
        <f t="shared" si="700"/>
        <v>0m0</v>
      </c>
      <c r="CU483" s="405">
        <f t="shared" si="701"/>
        <v>0</v>
      </c>
      <c r="CV483" s="405">
        <f t="shared" si="702"/>
        <v>0</v>
      </c>
      <c r="CW483" s="405">
        <f t="shared" si="703"/>
        <v>0</v>
      </c>
      <c r="CX483" s="405">
        <f t="shared" si="704"/>
        <v>0</v>
      </c>
      <c r="CY483" s="405">
        <f t="shared" si="705"/>
        <v>0</v>
      </c>
      <c r="CZ483" s="405" t="str">
        <f t="shared" si="706"/>
        <v/>
      </c>
      <c r="DA483" s="405" t="str">
        <f t="shared" si="707"/>
        <v/>
      </c>
      <c r="DB483" s="405" t="str">
        <f t="shared" si="708"/>
        <v/>
      </c>
      <c r="DC483" s="405" t="str">
        <f t="shared" si="709"/>
        <v/>
      </c>
      <c r="DD483" s="405" t="str">
        <f t="shared" si="710"/>
        <v/>
      </c>
      <c r="DE483" s="405"/>
      <c r="DG483" s="405" t="str">
        <f t="shared" si="711"/>
        <v/>
      </c>
      <c r="DH483" s="405" t="str">
        <f t="shared" si="712"/>
        <v/>
      </c>
      <c r="DI483" s="405">
        <f t="shared" si="713"/>
        <v>0</v>
      </c>
      <c r="DJ483" s="405" t="str">
        <f t="shared" si="714"/>
        <v/>
      </c>
      <c r="DK483" s="405" t="str">
        <f t="shared" si="715"/>
        <v/>
      </c>
      <c r="DL483" s="405" t="str">
        <f t="shared" si="716"/>
        <v/>
      </c>
      <c r="DM483" s="405" t="str">
        <f t="shared" si="717"/>
        <v/>
      </c>
      <c r="DN483" s="405" t="str">
        <f t="shared" si="718"/>
        <v/>
      </c>
      <c r="DO483" s="405" t="str">
        <f t="shared" si="719"/>
        <v/>
      </c>
      <c r="DU483" s="404">
        <f t="shared" si="721"/>
        <v>0</v>
      </c>
    </row>
    <row r="484" spans="1:125" s="404" customFormat="1" ht="18" hidden="1" customHeight="1">
      <c r="A484" s="140" t="str">
        <f t="shared" si="645"/>
        <v/>
      </c>
      <c r="B484" s="153"/>
      <c r="C484" s="31" t="str">
        <f>IF(B484="","",VLOOKUP(B484,学連登録!$C$2:$G$3000,2,FALSE))</f>
        <v/>
      </c>
      <c r="D484" s="32" t="str">
        <f>IF(B484="","",VLOOKUP(B484,学連登録!$C$2:$G$3000,3,FALSE))</f>
        <v/>
      </c>
      <c r="E484" s="33" t="str">
        <f>IF(B484="","",VLOOKUP(B484,学連登録!$C$2:$G$3000,4,FALSE))</f>
        <v/>
      </c>
      <c r="F484" s="376" t="str">
        <f>IF(B484="","",VLOOKUP(B484,学連登録!$C$2:$I$3000,7,FALSE))</f>
        <v/>
      </c>
      <c r="G484" s="154"/>
      <c r="H484" s="915"/>
      <c r="I484" s="916"/>
      <c r="J484" s="155"/>
      <c r="K484" s="887"/>
      <c r="L484" s="888"/>
      <c r="M484" s="155"/>
      <c r="N484" s="881"/>
      <c r="O484" s="882"/>
      <c r="P484" s="154"/>
      <c r="Q484" s="887"/>
      <c r="R484" s="888"/>
      <c r="S484" s="154"/>
      <c r="T484" s="887"/>
      <c r="U484" s="888"/>
      <c r="V484" s="101" t="str">
        <f>IF(B484="","",VLOOKUP(B484,学連登録!$C$2:$H$3000,6,FALSE))</f>
        <v/>
      </c>
      <c r="W484" s="370"/>
      <c r="X484" s="152"/>
      <c r="Y484" s="116" t="str">
        <f t="shared" si="722"/>
        <v/>
      </c>
      <c r="Z484" s="97" t="str">
        <f>IF(G484="","",VLOOKUP(G484,種目名!$O$5:$T$104,3,0))</f>
        <v/>
      </c>
      <c r="AA484" s="98" t="str">
        <f>IF(J484="","",VLOOKUP(J484,種目名!$O$5:$T$104,3,0))</f>
        <v/>
      </c>
      <c r="AB484" s="117" t="str">
        <f>IF(M484="","",VLOOKUP(M484,種目名!$O$5:$T$104,3,0))</f>
        <v/>
      </c>
      <c r="AC484" s="117" t="str">
        <f>IF(P484="","",VLOOKUP(AF484,種目名!$O$5:$T$104,3,0))</f>
        <v/>
      </c>
      <c r="AD484" s="118" t="str">
        <f>IF(S484="","",VLOOKUP(AI484,種目名!$O$5:$T$104,3,0))</f>
        <v/>
      </c>
      <c r="AE484" s="115">
        <f t="shared" si="723"/>
        <v>0</v>
      </c>
      <c r="AF484" s="152" t="str">
        <f t="shared" si="724"/>
        <v/>
      </c>
      <c r="AG484" s="152" t="str">
        <f t="shared" si="725"/>
        <v/>
      </c>
      <c r="AH484" s="115">
        <f t="shared" si="726"/>
        <v>0</v>
      </c>
      <c r="AI484" s="152" t="str">
        <f t="shared" si="727"/>
        <v/>
      </c>
      <c r="AJ484" s="152" t="str">
        <f t="shared" si="728"/>
        <v/>
      </c>
      <c r="AK484" s="383"/>
      <c r="AL484" s="166">
        <f t="shared" si="646"/>
        <v>0</v>
      </c>
      <c r="AM484" s="392">
        <f t="shared" si="647"/>
        <v>0</v>
      </c>
      <c r="AN484" s="392">
        <f>COUNTIF($B$12:B484,B484)</f>
        <v>0</v>
      </c>
      <c r="AO484" s="392"/>
      <c r="AP484" s="392" t="str">
        <f t="shared" si="648"/>
        <v/>
      </c>
      <c r="AQ484" s="392" t="str">
        <f t="shared" si="649"/>
        <v/>
      </c>
      <c r="AR484" s="392" t="str">
        <f t="shared" si="650"/>
        <v/>
      </c>
      <c r="AS484" s="392" t="str">
        <f t="shared" si="651"/>
        <v/>
      </c>
      <c r="AT484" s="392">
        <f t="shared" si="652"/>
        <v>0</v>
      </c>
      <c r="AU484" s="392" t="str">
        <f t="shared" si="653"/>
        <v/>
      </c>
      <c r="AV484" s="392" t="str">
        <f t="shared" si="654"/>
        <v/>
      </c>
      <c r="AW484" s="392" t="str">
        <f t="shared" si="655"/>
        <v/>
      </c>
      <c r="AX484" s="392" t="str">
        <f t="shared" si="656"/>
        <v/>
      </c>
      <c r="AY484" s="392" t="str">
        <f t="shared" si="657"/>
        <v/>
      </c>
      <c r="AZ484" s="392" t="str">
        <f t="shared" si="658"/>
        <v/>
      </c>
      <c r="BA484" s="392" t="str">
        <f t="shared" si="659"/>
        <v/>
      </c>
      <c r="BB484" s="392" t="str">
        <f t="shared" si="660"/>
        <v/>
      </c>
      <c r="BC484" s="392" t="str">
        <f t="shared" si="661"/>
        <v/>
      </c>
      <c r="BD484" s="396" t="str">
        <f t="shared" si="662"/>
        <v/>
      </c>
      <c r="BE484" s="386">
        <f t="shared" si="663"/>
        <v>0</v>
      </c>
      <c r="BF484" s="152"/>
      <c r="BG484" s="392">
        <f t="shared" si="664"/>
        <v>0</v>
      </c>
      <c r="BH484" s="392">
        <f t="shared" si="665"/>
        <v>0</v>
      </c>
      <c r="BI484" s="405">
        <f t="shared" si="666"/>
        <v>0</v>
      </c>
      <c r="BJ484" s="406">
        <f t="shared" si="642"/>
        <v>0</v>
      </c>
      <c r="BK484" s="391" t="str">
        <f t="shared" si="643"/>
        <v>0</v>
      </c>
      <c r="BL484" s="391" t="str">
        <f t="shared" si="644"/>
        <v>0</v>
      </c>
      <c r="BM484" s="405">
        <f t="shared" si="667"/>
        <v>0</v>
      </c>
      <c r="BN484" s="405" t="str">
        <f t="shared" si="668"/>
        <v>0m0</v>
      </c>
      <c r="BO484" s="392">
        <f t="shared" si="669"/>
        <v>0</v>
      </c>
      <c r="BP484" s="392">
        <f t="shared" si="670"/>
        <v>0</v>
      </c>
      <c r="BQ484" s="405">
        <f t="shared" si="671"/>
        <v>0</v>
      </c>
      <c r="BR484" s="406">
        <f t="shared" si="672"/>
        <v>0</v>
      </c>
      <c r="BS484" s="391" t="str">
        <f t="shared" si="673"/>
        <v>0</v>
      </c>
      <c r="BT484" s="391" t="str">
        <f t="shared" si="674"/>
        <v>0</v>
      </c>
      <c r="BU484" s="405">
        <f t="shared" si="675"/>
        <v>0</v>
      </c>
      <c r="BV484" s="405" t="str">
        <f t="shared" si="676"/>
        <v>0m0</v>
      </c>
      <c r="BW484" s="392">
        <f t="shared" si="677"/>
        <v>0</v>
      </c>
      <c r="BX484" s="392">
        <f t="shared" si="678"/>
        <v>0</v>
      </c>
      <c r="BY484" s="405">
        <f t="shared" si="679"/>
        <v>0</v>
      </c>
      <c r="BZ484" s="406">
        <f t="shared" si="680"/>
        <v>0</v>
      </c>
      <c r="CA484" s="391" t="str">
        <f t="shared" si="681"/>
        <v>0</v>
      </c>
      <c r="CB484" s="391" t="str">
        <f t="shared" si="682"/>
        <v>0</v>
      </c>
      <c r="CC484" s="405">
        <f t="shared" si="683"/>
        <v>0</v>
      </c>
      <c r="CD484" s="405" t="str">
        <f t="shared" si="684"/>
        <v>0m0</v>
      </c>
      <c r="CE484" s="392">
        <f t="shared" si="685"/>
        <v>0</v>
      </c>
      <c r="CF484" s="392">
        <f t="shared" si="686"/>
        <v>0</v>
      </c>
      <c r="CG484" s="405">
        <f t="shared" si="687"/>
        <v>0</v>
      </c>
      <c r="CH484" s="406">
        <f t="shared" si="688"/>
        <v>0</v>
      </c>
      <c r="CI484" s="391" t="str">
        <f t="shared" si="689"/>
        <v>0</v>
      </c>
      <c r="CJ484" s="391" t="str">
        <f t="shared" si="690"/>
        <v>0</v>
      </c>
      <c r="CK484" s="405">
        <f t="shared" si="691"/>
        <v>0</v>
      </c>
      <c r="CL484" s="405" t="str">
        <f t="shared" si="692"/>
        <v>0m0</v>
      </c>
      <c r="CM484" s="392">
        <f t="shared" si="693"/>
        <v>0</v>
      </c>
      <c r="CN484" s="392">
        <f t="shared" si="694"/>
        <v>0</v>
      </c>
      <c r="CO484" s="405">
        <f t="shared" si="695"/>
        <v>0</v>
      </c>
      <c r="CP484" s="406">
        <f t="shared" si="696"/>
        <v>0</v>
      </c>
      <c r="CQ484" s="391" t="str">
        <f t="shared" si="697"/>
        <v>0</v>
      </c>
      <c r="CR484" s="391" t="str">
        <f t="shared" si="698"/>
        <v>0</v>
      </c>
      <c r="CS484" s="405">
        <f t="shared" si="699"/>
        <v>0</v>
      </c>
      <c r="CT484" s="405" t="str">
        <f t="shared" si="700"/>
        <v>0m0</v>
      </c>
      <c r="CU484" s="405">
        <f t="shared" si="701"/>
        <v>0</v>
      </c>
      <c r="CV484" s="405">
        <f t="shared" si="702"/>
        <v>0</v>
      </c>
      <c r="CW484" s="405">
        <f t="shared" si="703"/>
        <v>0</v>
      </c>
      <c r="CX484" s="405">
        <f t="shared" si="704"/>
        <v>0</v>
      </c>
      <c r="CY484" s="405">
        <f t="shared" si="705"/>
        <v>0</v>
      </c>
      <c r="CZ484" s="405" t="str">
        <f t="shared" si="706"/>
        <v/>
      </c>
      <c r="DA484" s="405" t="str">
        <f t="shared" si="707"/>
        <v/>
      </c>
      <c r="DB484" s="405" t="str">
        <f t="shared" si="708"/>
        <v/>
      </c>
      <c r="DC484" s="405" t="str">
        <f t="shared" si="709"/>
        <v/>
      </c>
      <c r="DD484" s="405" t="str">
        <f t="shared" si="710"/>
        <v/>
      </c>
      <c r="DE484" s="405"/>
      <c r="DG484" s="405" t="str">
        <f t="shared" si="711"/>
        <v/>
      </c>
      <c r="DH484" s="405" t="str">
        <f t="shared" si="712"/>
        <v/>
      </c>
      <c r="DI484" s="405">
        <f t="shared" si="713"/>
        <v>0</v>
      </c>
      <c r="DJ484" s="405" t="str">
        <f t="shared" si="714"/>
        <v/>
      </c>
      <c r="DK484" s="405" t="str">
        <f t="shared" si="715"/>
        <v/>
      </c>
      <c r="DL484" s="405" t="str">
        <f t="shared" si="716"/>
        <v/>
      </c>
      <c r="DM484" s="405" t="str">
        <f t="shared" si="717"/>
        <v/>
      </c>
      <c r="DN484" s="405" t="str">
        <f t="shared" si="718"/>
        <v/>
      </c>
      <c r="DO484" s="405" t="str">
        <f t="shared" si="719"/>
        <v/>
      </c>
      <c r="DU484" s="404">
        <f t="shared" si="721"/>
        <v>0</v>
      </c>
    </row>
    <row r="485" spans="1:125" s="404" customFormat="1" ht="18" hidden="1" customHeight="1">
      <c r="A485" s="140" t="str">
        <f t="shared" si="645"/>
        <v/>
      </c>
      <c r="B485" s="153"/>
      <c r="C485" s="31" t="str">
        <f>IF(B485="","",VLOOKUP(B485,学連登録!$C$2:$G$3000,2,FALSE))</f>
        <v/>
      </c>
      <c r="D485" s="32" t="str">
        <f>IF(B485="","",VLOOKUP(B485,学連登録!$C$2:$G$3000,3,FALSE))</f>
        <v/>
      </c>
      <c r="E485" s="33" t="str">
        <f>IF(B485="","",VLOOKUP(B485,学連登録!$C$2:$G$3000,4,FALSE))</f>
        <v/>
      </c>
      <c r="F485" s="376" t="str">
        <f>IF(B485="","",VLOOKUP(B485,学連登録!$C$2:$I$3000,7,FALSE))</f>
        <v/>
      </c>
      <c r="G485" s="154"/>
      <c r="H485" s="915"/>
      <c r="I485" s="916"/>
      <c r="J485" s="155"/>
      <c r="K485" s="887"/>
      <c r="L485" s="888"/>
      <c r="M485" s="155"/>
      <c r="N485" s="881"/>
      <c r="O485" s="882"/>
      <c r="P485" s="154"/>
      <c r="Q485" s="887"/>
      <c r="R485" s="888"/>
      <c r="S485" s="154"/>
      <c r="T485" s="887"/>
      <c r="U485" s="888"/>
      <c r="V485" s="101" t="str">
        <f>IF(B485="","",VLOOKUP(B485,学連登録!$C$2:$H$3000,6,FALSE))</f>
        <v/>
      </c>
      <c r="W485" s="370"/>
      <c r="X485" s="152"/>
      <c r="Y485" s="116" t="str">
        <f t="shared" si="722"/>
        <v/>
      </c>
      <c r="Z485" s="97" t="str">
        <f>IF(G485="","",VLOOKUP(G485,種目名!$O$5:$T$104,3,0))</f>
        <v/>
      </c>
      <c r="AA485" s="98" t="str">
        <f>IF(J485="","",VLOOKUP(J485,種目名!$O$5:$T$104,3,0))</f>
        <v/>
      </c>
      <c r="AB485" s="117" t="str">
        <f>IF(M485="","",VLOOKUP(M485,種目名!$O$5:$T$104,3,0))</f>
        <v/>
      </c>
      <c r="AC485" s="117" t="str">
        <f>IF(P485="","",VLOOKUP(AF485,種目名!$O$5:$T$104,3,0))</f>
        <v/>
      </c>
      <c r="AD485" s="118" t="str">
        <f>IF(S485="","",VLOOKUP(AI485,種目名!$O$5:$T$104,3,0))</f>
        <v/>
      </c>
      <c r="AE485" s="115">
        <f t="shared" si="723"/>
        <v>0</v>
      </c>
      <c r="AF485" s="152" t="str">
        <f t="shared" si="724"/>
        <v/>
      </c>
      <c r="AG485" s="152" t="str">
        <f t="shared" si="725"/>
        <v/>
      </c>
      <c r="AH485" s="115">
        <f t="shared" si="726"/>
        <v>0</v>
      </c>
      <c r="AI485" s="152" t="str">
        <f t="shared" si="727"/>
        <v/>
      </c>
      <c r="AJ485" s="152" t="str">
        <f t="shared" si="728"/>
        <v/>
      </c>
      <c r="AK485" s="383"/>
      <c r="AL485" s="166">
        <f t="shared" si="646"/>
        <v>0</v>
      </c>
      <c r="AM485" s="392">
        <f t="shared" si="647"/>
        <v>0</v>
      </c>
      <c r="AN485" s="392">
        <f>COUNTIF($B$12:B485,B485)</f>
        <v>0</v>
      </c>
      <c r="AO485" s="392"/>
      <c r="AP485" s="392" t="str">
        <f t="shared" si="648"/>
        <v/>
      </c>
      <c r="AQ485" s="392" t="str">
        <f t="shared" si="649"/>
        <v/>
      </c>
      <c r="AR485" s="392" t="str">
        <f t="shared" si="650"/>
        <v/>
      </c>
      <c r="AS485" s="392" t="str">
        <f t="shared" si="651"/>
        <v/>
      </c>
      <c r="AT485" s="392">
        <f t="shared" si="652"/>
        <v>0</v>
      </c>
      <c r="AU485" s="392" t="str">
        <f t="shared" si="653"/>
        <v/>
      </c>
      <c r="AV485" s="392" t="str">
        <f t="shared" si="654"/>
        <v/>
      </c>
      <c r="AW485" s="392" t="str">
        <f t="shared" si="655"/>
        <v/>
      </c>
      <c r="AX485" s="392" t="str">
        <f t="shared" si="656"/>
        <v/>
      </c>
      <c r="AY485" s="392" t="str">
        <f t="shared" si="657"/>
        <v/>
      </c>
      <c r="AZ485" s="392" t="str">
        <f t="shared" si="658"/>
        <v/>
      </c>
      <c r="BA485" s="392" t="str">
        <f t="shared" si="659"/>
        <v/>
      </c>
      <c r="BB485" s="392" t="str">
        <f t="shared" si="660"/>
        <v/>
      </c>
      <c r="BC485" s="392" t="str">
        <f t="shared" si="661"/>
        <v/>
      </c>
      <c r="BD485" s="396" t="str">
        <f t="shared" si="662"/>
        <v/>
      </c>
      <c r="BE485" s="386">
        <f t="shared" si="663"/>
        <v>0</v>
      </c>
      <c r="BF485" s="152"/>
      <c r="BG485" s="392">
        <f t="shared" si="664"/>
        <v>0</v>
      </c>
      <c r="BH485" s="392">
        <f t="shared" si="665"/>
        <v>0</v>
      </c>
      <c r="BI485" s="405">
        <f t="shared" si="666"/>
        <v>0</v>
      </c>
      <c r="BJ485" s="406">
        <f t="shared" si="642"/>
        <v>0</v>
      </c>
      <c r="BK485" s="391" t="str">
        <f t="shared" si="643"/>
        <v>0</v>
      </c>
      <c r="BL485" s="391" t="str">
        <f t="shared" si="644"/>
        <v>0</v>
      </c>
      <c r="BM485" s="405">
        <f t="shared" si="667"/>
        <v>0</v>
      </c>
      <c r="BN485" s="405" t="str">
        <f t="shared" si="668"/>
        <v>0m0</v>
      </c>
      <c r="BO485" s="392">
        <f t="shared" si="669"/>
        <v>0</v>
      </c>
      <c r="BP485" s="392">
        <f t="shared" si="670"/>
        <v>0</v>
      </c>
      <c r="BQ485" s="405">
        <f t="shared" si="671"/>
        <v>0</v>
      </c>
      <c r="BR485" s="406">
        <f t="shared" si="672"/>
        <v>0</v>
      </c>
      <c r="BS485" s="391" t="str">
        <f t="shared" si="673"/>
        <v>0</v>
      </c>
      <c r="BT485" s="391" t="str">
        <f t="shared" si="674"/>
        <v>0</v>
      </c>
      <c r="BU485" s="405">
        <f t="shared" si="675"/>
        <v>0</v>
      </c>
      <c r="BV485" s="405" t="str">
        <f t="shared" si="676"/>
        <v>0m0</v>
      </c>
      <c r="BW485" s="392">
        <f t="shared" si="677"/>
        <v>0</v>
      </c>
      <c r="BX485" s="392">
        <f t="shared" si="678"/>
        <v>0</v>
      </c>
      <c r="BY485" s="405">
        <f t="shared" si="679"/>
        <v>0</v>
      </c>
      <c r="BZ485" s="406">
        <f t="shared" si="680"/>
        <v>0</v>
      </c>
      <c r="CA485" s="391" t="str">
        <f t="shared" si="681"/>
        <v>0</v>
      </c>
      <c r="CB485" s="391" t="str">
        <f t="shared" si="682"/>
        <v>0</v>
      </c>
      <c r="CC485" s="405">
        <f t="shared" si="683"/>
        <v>0</v>
      </c>
      <c r="CD485" s="405" t="str">
        <f t="shared" si="684"/>
        <v>0m0</v>
      </c>
      <c r="CE485" s="392">
        <f t="shared" si="685"/>
        <v>0</v>
      </c>
      <c r="CF485" s="392">
        <f t="shared" si="686"/>
        <v>0</v>
      </c>
      <c r="CG485" s="405">
        <f t="shared" si="687"/>
        <v>0</v>
      </c>
      <c r="CH485" s="406">
        <f t="shared" si="688"/>
        <v>0</v>
      </c>
      <c r="CI485" s="391" t="str">
        <f t="shared" si="689"/>
        <v>0</v>
      </c>
      <c r="CJ485" s="391" t="str">
        <f t="shared" si="690"/>
        <v>0</v>
      </c>
      <c r="CK485" s="405">
        <f t="shared" si="691"/>
        <v>0</v>
      </c>
      <c r="CL485" s="405" t="str">
        <f t="shared" si="692"/>
        <v>0m0</v>
      </c>
      <c r="CM485" s="392">
        <f t="shared" si="693"/>
        <v>0</v>
      </c>
      <c r="CN485" s="392">
        <f t="shared" si="694"/>
        <v>0</v>
      </c>
      <c r="CO485" s="405">
        <f t="shared" si="695"/>
        <v>0</v>
      </c>
      <c r="CP485" s="406">
        <f t="shared" si="696"/>
        <v>0</v>
      </c>
      <c r="CQ485" s="391" t="str">
        <f t="shared" si="697"/>
        <v>0</v>
      </c>
      <c r="CR485" s="391" t="str">
        <f t="shared" si="698"/>
        <v>0</v>
      </c>
      <c r="CS485" s="405">
        <f t="shared" si="699"/>
        <v>0</v>
      </c>
      <c r="CT485" s="405" t="str">
        <f t="shared" si="700"/>
        <v>0m0</v>
      </c>
      <c r="CU485" s="405">
        <f t="shared" si="701"/>
        <v>0</v>
      </c>
      <c r="CV485" s="405">
        <f t="shared" si="702"/>
        <v>0</v>
      </c>
      <c r="CW485" s="405">
        <f t="shared" si="703"/>
        <v>0</v>
      </c>
      <c r="CX485" s="405">
        <f t="shared" si="704"/>
        <v>0</v>
      </c>
      <c r="CY485" s="405">
        <f t="shared" si="705"/>
        <v>0</v>
      </c>
      <c r="CZ485" s="405" t="str">
        <f t="shared" si="706"/>
        <v/>
      </c>
      <c r="DA485" s="405" t="str">
        <f t="shared" si="707"/>
        <v/>
      </c>
      <c r="DB485" s="405" t="str">
        <f t="shared" si="708"/>
        <v/>
      </c>
      <c r="DC485" s="405" t="str">
        <f t="shared" si="709"/>
        <v/>
      </c>
      <c r="DD485" s="405" t="str">
        <f t="shared" si="710"/>
        <v/>
      </c>
      <c r="DE485" s="405"/>
      <c r="DG485" s="405" t="str">
        <f t="shared" si="711"/>
        <v/>
      </c>
      <c r="DH485" s="405" t="str">
        <f t="shared" si="712"/>
        <v/>
      </c>
      <c r="DI485" s="405">
        <f t="shared" si="713"/>
        <v>0</v>
      </c>
      <c r="DJ485" s="405" t="str">
        <f t="shared" si="714"/>
        <v/>
      </c>
      <c r="DK485" s="405" t="str">
        <f t="shared" si="715"/>
        <v/>
      </c>
      <c r="DL485" s="405" t="str">
        <f t="shared" si="716"/>
        <v/>
      </c>
      <c r="DM485" s="405" t="str">
        <f t="shared" si="717"/>
        <v/>
      </c>
      <c r="DN485" s="405" t="str">
        <f t="shared" si="718"/>
        <v/>
      </c>
      <c r="DO485" s="405" t="str">
        <f t="shared" si="719"/>
        <v/>
      </c>
      <c r="DU485" s="404">
        <f t="shared" si="721"/>
        <v>0</v>
      </c>
    </row>
    <row r="486" spans="1:125" s="404" customFormat="1" ht="18" hidden="1" customHeight="1">
      <c r="A486" s="140" t="str">
        <f t="shared" si="645"/>
        <v/>
      </c>
      <c r="B486" s="153"/>
      <c r="C486" s="31" t="str">
        <f>IF(B486="","",VLOOKUP(B486,学連登録!$C$2:$G$3000,2,FALSE))</f>
        <v/>
      </c>
      <c r="D486" s="32" t="str">
        <f>IF(B486="","",VLOOKUP(B486,学連登録!$C$2:$G$3000,3,FALSE))</f>
        <v/>
      </c>
      <c r="E486" s="33" t="str">
        <f>IF(B486="","",VLOOKUP(B486,学連登録!$C$2:$G$3000,4,FALSE))</f>
        <v/>
      </c>
      <c r="F486" s="376" t="str">
        <f>IF(B486="","",VLOOKUP(B486,学連登録!$C$2:$I$3000,7,FALSE))</f>
        <v/>
      </c>
      <c r="G486" s="154"/>
      <c r="H486" s="915"/>
      <c r="I486" s="916"/>
      <c r="J486" s="155"/>
      <c r="K486" s="887"/>
      <c r="L486" s="888"/>
      <c r="M486" s="155"/>
      <c r="N486" s="881"/>
      <c r="O486" s="882"/>
      <c r="P486" s="154"/>
      <c r="Q486" s="887"/>
      <c r="R486" s="888"/>
      <c r="S486" s="154"/>
      <c r="T486" s="887"/>
      <c r="U486" s="888"/>
      <c r="V486" s="101" t="str">
        <f>IF(B486="","",VLOOKUP(B486,学連登録!$C$2:$H$3000,6,FALSE))</f>
        <v/>
      </c>
      <c r="W486" s="370"/>
      <c r="X486" s="152"/>
      <c r="Y486" s="116" t="str">
        <f t="shared" si="722"/>
        <v/>
      </c>
      <c r="Z486" s="97" t="str">
        <f>IF(G486="","",VLOOKUP(G486,種目名!$O$5:$T$104,3,0))</f>
        <v/>
      </c>
      <c r="AA486" s="98" t="str">
        <f>IF(J486="","",VLOOKUP(J486,種目名!$O$5:$T$104,3,0))</f>
        <v/>
      </c>
      <c r="AB486" s="117" t="str">
        <f>IF(M486="","",VLOOKUP(M486,種目名!$O$5:$T$104,3,0))</f>
        <v/>
      </c>
      <c r="AC486" s="117" t="str">
        <f>IF(P486="","",VLOOKUP(AF486,種目名!$O$5:$T$104,3,0))</f>
        <v/>
      </c>
      <c r="AD486" s="118" t="str">
        <f>IF(S486="","",VLOOKUP(AI486,種目名!$O$5:$T$104,3,0))</f>
        <v/>
      </c>
      <c r="AE486" s="115">
        <f t="shared" si="723"/>
        <v>0</v>
      </c>
      <c r="AF486" s="152" t="str">
        <f t="shared" si="724"/>
        <v/>
      </c>
      <c r="AG486" s="152" t="str">
        <f t="shared" si="725"/>
        <v/>
      </c>
      <c r="AH486" s="115">
        <f t="shared" si="726"/>
        <v>0</v>
      </c>
      <c r="AI486" s="152" t="str">
        <f t="shared" si="727"/>
        <v/>
      </c>
      <c r="AJ486" s="152" t="str">
        <f t="shared" si="728"/>
        <v/>
      </c>
      <c r="AK486" s="383"/>
      <c r="AL486" s="166">
        <f t="shared" si="646"/>
        <v>0</v>
      </c>
      <c r="AM486" s="392">
        <f t="shared" si="647"/>
        <v>0</v>
      </c>
      <c r="AN486" s="392">
        <f>COUNTIF($B$12:B486,B486)</f>
        <v>0</v>
      </c>
      <c r="AO486" s="392"/>
      <c r="AP486" s="392" t="str">
        <f t="shared" si="648"/>
        <v/>
      </c>
      <c r="AQ486" s="392" t="str">
        <f t="shared" si="649"/>
        <v/>
      </c>
      <c r="AR486" s="392" t="str">
        <f t="shared" si="650"/>
        <v/>
      </c>
      <c r="AS486" s="392" t="str">
        <f t="shared" si="651"/>
        <v/>
      </c>
      <c r="AT486" s="392">
        <f t="shared" si="652"/>
        <v>0</v>
      </c>
      <c r="AU486" s="392" t="str">
        <f t="shared" si="653"/>
        <v/>
      </c>
      <c r="AV486" s="392" t="str">
        <f t="shared" si="654"/>
        <v/>
      </c>
      <c r="AW486" s="392" t="str">
        <f t="shared" si="655"/>
        <v/>
      </c>
      <c r="AX486" s="392" t="str">
        <f t="shared" si="656"/>
        <v/>
      </c>
      <c r="AY486" s="392" t="str">
        <f t="shared" si="657"/>
        <v/>
      </c>
      <c r="AZ486" s="392" t="str">
        <f t="shared" si="658"/>
        <v/>
      </c>
      <c r="BA486" s="392" t="str">
        <f t="shared" si="659"/>
        <v/>
      </c>
      <c r="BB486" s="392" t="str">
        <f t="shared" si="660"/>
        <v/>
      </c>
      <c r="BC486" s="392" t="str">
        <f t="shared" si="661"/>
        <v/>
      </c>
      <c r="BD486" s="396" t="str">
        <f t="shared" si="662"/>
        <v/>
      </c>
      <c r="BE486" s="386">
        <f t="shared" si="663"/>
        <v>0</v>
      </c>
      <c r="BF486" s="152"/>
      <c r="BG486" s="392">
        <f t="shared" si="664"/>
        <v>0</v>
      </c>
      <c r="BH486" s="392">
        <f t="shared" si="665"/>
        <v>0</v>
      </c>
      <c r="BI486" s="405">
        <f t="shared" si="666"/>
        <v>0</v>
      </c>
      <c r="BJ486" s="406">
        <f t="shared" si="642"/>
        <v>0</v>
      </c>
      <c r="BK486" s="391" t="str">
        <f t="shared" si="643"/>
        <v>0</v>
      </c>
      <c r="BL486" s="391" t="str">
        <f t="shared" si="644"/>
        <v>0</v>
      </c>
      <c r="BM486" s="405">
        <f t="shared" si="667"/>
        <v>0</v>
      </c>
      <c r="BN486" s="405" t="str">
        <f t="shared" si="668"/>
        <v>0m0</v>
      </c>
      <c r="BO486" s="392">
        <f t="shared" si="669"/>
        <v>0</v>
      </c>
      <c r="BP486" s="392">
        <f t="shared" si="670"/>
        <v>0</v>
      </c>
      <c r="BQ486" s="405">
        <f t="shared" si="671"/>
        <v>0</v>
      </c>
      <c r="BR486" s="406">
        <f t="shared" si="672"/>
        <v>0</v>
      </c>
      <c r="BS486" s="391" t="str">
        <f t="shared" si="673"/>
        <v>0</v>
      </c>
      <c r="BT486" s="391" t="str">
        <f t="shared" si="674"/>
        <v>0</v>
      </c>
      <c r="BU486" s="405">
        <f t="shared" si="675"/>
        <v>0</v>
      </c>
      <c r="BV486" s="405" t="str">
        <f t="shared" si="676"/>
        <v>0m0</v>
      </c>
      <c r="BW486" s="392">
        <f t="shared" si="677"/>
        <v>0</v>
      </c>
      <c r="BX486" s="392">
        <f t="shared" si="678"/>
        <v>0</v>
      </c>
      <c r="BY486" s="405">
        <f t="shared" si="679"/>
        <v>0</v>
      </c>
      <c r="BZ486" s="406">
        <f t="shared" si="680"/>
        <v>0</v>
      </c>
      <c r="CA486" s="391" t="str">
        <f t="shared" si="681"/>
        <v>0</v>
      </c>
      <c r="CB486" s="391" t="str">
        <f t="shared" si="682"/>
        <v>0</v>
      </c>
      <c r="CC486" s="405">
        <f t="shared" si="683"/>
        <v>0</v>
      </c>
      <c r="CD486" s="405" t="str">
        <f t="shared" si="684"/>
        <v>0m0</v>
      </c>
      <c r="CE486" s="392">
        <f t="shared" si="685"/>
        <v>0</v>
      </c>
      <c r="CF486" s="392">
        <f t="shared" si="686"/>
        <v>0</v>
      </c>
      <c r="CG486" s="405">
        <f t="shared" si="687"/>
        <v>0</v>
      </c>
      <c r="CH486" s="406">
        <f t="shared" si="688"/>
        <v>0</v>
      </c>
      <c r="CI486" s="391" t="str">
        <f t="shared" si="689"/>
        <v>0</v>
      </c>
      <c r="CJ486" s="391" t="str">
        <f t="shared" si="690"/>
        <v>0</v>
      </c>
      <c r="CK486" s="405">
        <f t="shared" si="691"/>
        <v>0</v>
      </c>
      <c r="CL486" s="405" t="str">
        <f t="shared" si="692"/>
        <v>0m0</v>
      </c>
      <c r="CM486" s="392">
        <f t="shared" si="693"/>
        <v>0</v>
      </c>
      <c r="CN486" s="392">
        <f t="shared" si="694"/>
        <v>0</v>
      </c>
      <c r="CO486" s="405">
        <f t="shared" si="695"/>
        <v>0</v>
      </c>
      <c r="CP486" s="406">
        <f t="shared" si="696"/>
        <v>0</v>
      </c>
      <c r="CQ486" s="391" t="str">
        <f t="shared" si="697"/>
        <v>0</v>
      </c>
      <c r="CR486" s="391" t="str">
        <f t="shared" si="698"/>
        <v>0</v>
      </c>
      <c r="CS486" s="405">
        <f t="shared" si="699"/>
        <v>0</v>
      </c>
      <c r="CT486" s="405" t="str">
        <f t="shared" si="700"/>
        <v>0m0</v>
      </c>
      <c r="CU486" s="405">
        <f t="shared" si="701"/>
        <v>0</v>
      </c>
      <c r="CV486" s="405">
        <f t="shared" si="702"/>
        <v>0</v>
      </c>
      <c r="CW486" s="405">
        <f t="shared" si="703"/>
        <v>0</v>
      </c>
      <c r="CX486" s="405">
        <f t="shared" si="704"/>
        <v>0</v>
      </c>
      <c r="CY486" s="405">
        <f t="shared" si="705"/>
        <v>0</v>
      </c>
      <c r="CZ486" s="405" t="str">
        <f t="shared" si="706"/>
        <v/>
      </c>
      <c r="DA486" s="405" t="str">
        <f t="shared" si="707"/>
        <v/>
      </c>
      <c r="DB486" s="405" t="str">
        <f t="shared" si="708"/>
        <v/>
      </c>
      <c r="DC486" s="405" t="str">
        <f t="shared" si="709"/>
        <v/>
      </c>
      <c r="DD486" s="405" t="str">
        <f t="shared" si="710"/>
        <v/>
      </c>
      <c r="DE486" s="405"/>
      <c r="DG486" s="405" t="str">
        <f t="shared" si="711"/>
        <v/>
      </c>
      <c r="DH486" s="405" t="str">
        <f t="shared" si="712"/>
        <v/>
      </c>
      <c r="DI486" s="405">
        <f t="shared" si="713"/>
        <v>0</v>
      </c>
      <c r="DJ486" s="405" t="str">
        <f t="shared" si="714"/>
        <v/>
      </c>
      <c r="DK486" s="405" t="str">
        <f t="shared" si="715"/>
        <v/>
      </c>
      <c r="DL486" s="405" t="str">
        <f t="shared" si="716"/>
        <v/>
      </c>
      <c r="DM486" s="405" t="str">
        <f t="shared" si="717"/>
        <v/>
      </c>
      <c r="DN486" s="405" t="str">
        <f t="shared" si="718"/>
        <v/>
      </c>
      <c r="DO486" s="405" t="str">
        <f t="shared" si="719"/>
        <v/>
      </c>
      <c r="DU486" s="404">
        <f t="shared" si="721"/>
        <v>0</v>
      </c>
    </row>
    <row r="487" spans="1:125" s="404" customFormat="1" ht="18" hidden="1" customHeight="1">
      <c r="A487" s="140" t="str">
        <f t="shared" si="645"/>
        <v/>
      </c>
      <c r="B487" s="153"/>
      <c r="C487" s="31" t="str">
        <f>IF(B487="","",VLOOKUP(B487,学連登録!$C$2:$G$3000,2,FALSE))</f>
        <v/>
      </c>
      <c r="D487" s="32" t="str">
        <f>IF(B487="","",VLOOKUP(B487,学連登録!$C$2:$G$3000,3,FALSE))</f>
        <v/>
      </c>
      <c r="E487" s="33" t="str">
        <f>IF(B487="","",VLOOKUP(B487,学連登録!$C$2:$G$3000,4,FALSE))</f>
        <v/>
      </c>
      <c r="F487" s="376" t="str">
        <f>IF(B487="","",VLOOKUP(B487,学連登録!$C$2:$I$3000,7,FALSE))</f>
        <v/>
      </c>
      <c r="G487" s="154"/>
      <c r="H487" s="915"/>
      <c r="I487" s="916"/>
      <c r="J487" s="155"/>
      <c r="K487" s="887"/>
      <c r="L487" s="888"/>
      <c r="M487" s="155"/>
      <c r="N487" s="881"/>
      <c r="O487" s="882"/>
      <c r="P487" s="154"/>
      <c r="Q487" s="887"/>
      <c r="R487" s="888"/>
      <c r="S487" s="154"/>
      <c r="T487" s="887"/>
      <c r="U487" s="888"/>
      <c r="V487" s="101" t="str">
        <f>IF(B487="","",VLOOKUP(B487,学連登録!$C$2:$H$3000,6,FALSE))</f>
        <v/>
      </c>
      <c r="W487" s="370"/>
      <c r="X487" s="152"/>
      <c r="Y487" s="116" t="str">
        <f t="shared" si="722"/>
        <v/>
      </c>
      <c r="Z487" s="97" t="str">
        <f>IF(G487="","",VLOOKUP(G487,種目名!$O$5:$T$104,3,0))</f>
        <v/>
      </c>
      <c r="AA487" s="98" t="str">
        <f>IF(J487="","",VLOOKUP(J487,種目名!$O$5:$T$104,3,0))</f>
        <v/>
      </c>
      <c r="AB487" s="117" t="str">
        <f>IF(M487="","",VLOOKUP(M487,種目名!$O$5:$T$104,3,0))</f>
        <v/>
      </c>
      <c r="AC487" s="117" t="str">
        <f>IF(P487="","",VLOOKUP(AF487,種目名!$O$5:$T$104,3,0))</f>
        <v/>
      </c>
      <c r="AD487" s="118" t="str">
        <f>IF(S487="","",VLOOKUP(AI487,種目名!$O$5:$T$104,3,0))</f>
        <v/>
      </c>
      <c r="AE487" s="115">
        <f t="shared" si="723"/>
        <v>0</v>
      </c>
      <c r="AF487" s="152" t="str">
        <f t="shared" si="724"/>
        <v/>
      </c>
      <c r="AG487" s="152" t="str">
        <f t="shared" si="725"/>
        <v/>
      </c>
      <c r="AH487" s="115">
        <f t="shared" si="726"/>
        <v>0</v>
      </c>
      <c r="AI487" s="152" t="str">
        <f t="shared" si="727"/>
        <v/>
      </c>
      <c r="AJ487" s="152" t="str">
        <f t="shared" si="728"/>
        <v/>
      </c>
      <c r="AK487" s="383"/>
      <c r="AL487" s="166">
        <f t="shared" si="646"/>
        <v>0</v>
      </c>
      <c r="AM487" s="392">
        <f t="shared" si="647"/>
        <v>0</v>
      </c>
      <c r="AN487" s="392">
        <f>COUNTIF($B$12:B487,B487)</f>
        <v>0</v>
      </c>
      <c r="AO487" s="392"/>
      <c r="AP487" s="392" t="str">
        <f t="shared" si="648"/>
        <v/>
      </c>
      <c r="AQ487" s="392" t="str">
        <f t="shared" si="649"/>
        <v/>
      </c>
      <c r="AR487" s="392" t="str">
        <f t="shared" si="650"/>
        <v/>
      </c>
      <c r="AS487" s="392" t="str">
        <f t="shared" si="651"/>
        <v/>
      </c>
      <c r="AT487" s="392">
        <f t="shared" si="652"/>
        <v>0</v>
      </c>
      <c r="AU487" s="392" t="str">
        <f t="shared" si="653"/>
        <v/>
      </c>
      <c r="AV487" s="392" t="str">
        <f t="shared" si="654"/>
        <v/>
      </c>
      <c r="AW487" s="392" t="str">
        <f t="shared" si="655"/>
        <v/>
      </c>
      <c r="AX487" s="392" t="str">
        <f t="shared" si="656"/>
        <v/>
      </c>
      <c r="AY487" s="392" t="str">
        <f t="shared" si="657"/>
        <v/>
      </c>
      <c r="AZ487" s="392" t="str">
        <f t="shared" si="658"/>
        <v/>
      </c>
      <c r="BA487" s="392" t="str">
        <f t="shared" si="659"/>
        <v/>
      </c>
      <c r="BB487" s="392" t="str">
        <f t="shared" si="660"/>
        <v/>
      </c>
      <c r="BC487" s="392" t="str">
        <f t="shared" si="661"/>
        <v/>
      </c>
      <c r="BD487" s="396" t="str">
        <f t="shared" si="662"/>
        <v/>
      </c>
      <c r="BE487" s="386">
        <f t="shared" si="663"/>
        <v>0</v>
      </c>
      <c r="BF487" s="152"/>
      <c r="BG487" s="392">
        <f t="shared" si="664"/>
        <v>0</v>
      </c>
      <c r="BH487" s="392">
        <f t="shared" si="665"/>
        <v>0</v>
      </c>
      <c r="BI487" s="405">
        <f t="shared" si="666"/>
        <v>0</v>
      </c>
      <c r="BJ487" s="406">
        <f t="shared" si="642"/>
        <v>0</v>
      </c>
      <c r="BK487" s="391" t="str">
        <f t="shared" si="643"/>
        <v>0</v>
      </c>
      <c r="BL487" s="391" t="str">
        <f t="shared" si="644"/>
        <v>0</v>
      </c>
      <c r="BM487" s="405">
        <f t="shared" si="667"/>
        <v>0</v>
      </c>
      <c r="BN487" s="405" t="str">
        <f t="shared" si="668"/>
        <v>0m0</v>
      </c>
      <c r="BO487" s="392">
        <f t="shared" si="669"/>
        <v>0</v>
      </c>
      <c r="BP487" s="392">
        <f t="shared" si="670"/>
        <v>0</v>
      </c>
      <c r="BQ487" s="405">
        <f t="shared" si="671"/>
        <v>0</v>
      </c>
      <c r="BR487" s="406">
        <f t="shared" si="672"/>
        <v>0</v>
      </c>
      <c r="BS487" s="391" t="str">
        <f t="shared" si="673"/>
        <v>0</v>
      </c>
      <c r="BT487" s="391" t="str">
        <f t="shared" si="674"/>
        <v>0</v>
      </c>
      <c r="BU487" s="405">
        <f t="shared" si="675"/>
        <v>0</v>
      </c>
      <c r="BV487" s="405" t="str">
        <f t="shared" si="676"/>
        <v>0m0</v>
      </c>
      <c r="BW487" s="392">
        <f t="shared" si="677"/>
        <v>0</v>
      </c>
      <c r="BX487" s="392">
        <f t="shared" si="678"/>
        <v>0</v>
      </c>
      <c r="BY487" s="405">
        <f t="shared" si="679"/>
        <v>0</v>
      </c>
      <c r="BZ487" s="406">
        <f t="shared" si="680"/>
        <v>0</v>
      </c>
      <c r="CA487" s="391" t="str">
        <f t="shared" si="681"/>
        <v>0</v>
      </c>
      <c r="CB487" s="391" t="str">
        <f t="shared" si="682"/>
        <v>0</v>
      </c>
      <c r="CC487" s="405">
        <f t="shared" si="683"/>
        <v>0</v>
      </c>
      <c r="CD487" s="405" t="str">
        <f t="shared" si="684"/>
        <v>0m0</v>
      </c>
      <c r="CE487" s="392">
        <f t="shared" si="685"/>
        <v>0</v>
      </c>
      <c r="CF487" s="392">
        <f t="shared" si="686"/>
        <v>0</v>
      </c>
      <c r="CG487" s="405">
        <f t="shared" si="687"/>
        <v>0</v>
      </c>
      <c r="CH487" s="406">
        <f t="shared" si="688"/>
        <v>0</v>
      </c>
      <c r="CI487" s="391" t="str">
        <f t="shared" si="689"/>
        <v>0</v>
      </c>
      <c r="CJ487" s="391" t="str">
        <f t="shared" si="690"/>
        <v>0</v>
      </c>
      <c r="CK487" s="405">
        <f t="shared" si="691"/>
        <v>0</v>
      </c>
      <c r="CL487" s="405" t="str">
        <f t="shared" si="692"/>
        <v>0m0</v>
      </c>
      <c r="CM487" s="392">
        <f t="shared" si="693"/>
        <v>0</v>
      </c>
      <c r="CN487" s="392">
        <f t="shared" si="694"/>
        <v>0</v>
      </c>
      <c r="CO487" s="405">
        <f t="shared" si="695"/>
        <v>0</v>
      </c>
      <c r="CP487" s="406">
        <f t="shared" si="696"/>
        <v>0</v>
      </c>
      <c r="CQ487" s="391" t="str">
        <f t="shared" si="697"/>
        <v>0</v>
      </c>
      <c r="CR487" s="391" t="str">
        <f t="shared" si="698"/>
        <v>0</v>
      </c>
      <c r="CS487" s="405">
        <f t="shared" si="699"/>
        <v>0</v>
      </c>
      <c r="CT487" s="405" t="str">
        <f t="shared" si="700"/>
        <v>0m0</v>
      </c>
      <c r="CU487" s="405">
        <f t="shared" si="701"/>
        <v>0</v>
      </c>
      <c r="CV487" s="405">
        <f t="shared" si="702"/>
        <v>0</v>
      </c>
      <c r="CW487" s="405">
        <f t="shared" si="703"/>
        <v>0</v>
      </c>
      <c r="CX487" s="405">
        <f t="shared" si="704"/>
        <v>0</v>
      </c>
      <c r="CY487" s="405">
        <f t="shared" si="705"/>
        <v>0</v>
      </c>
      <c r="CZ487" s="405" t="str">
        <f t="shared" si="706"/>
        <v/>
      </c>
      <c r="DA487" s="405" t="str">
        <f t="shared" si="707"/>
        <v/>
      </c>
      <c r="DB487" s="405" t="str">
        <f t="shared" si="708"/>
        <v/>
      </c>
      <c r="DC487" s="405" t="str">
        <f t="shared" si="709"/>
        <v/>
      </c>
      <c r="DD487" s="405" t="str">
        <f t="shared" si="710"/>
        <v/>
      </c>
      <c r="DE487" s="405"/>
      <c r="DG487" s="405" t="str">
        <f t="shared" si="711"/>
        <v/>
      </c>
      <c r="DH487" s="405" t="str">
        <f t="shared" si="712"/>
        <v/>
      </c>
      <c r="DI487" s="405">
        <f t="shared" si="713"/>
        <v>0</v>
      </c>
      <c r="DJ487" s="405" t="str">
        <f t="shared" si="714"/>
        <v/>
      </c>
      <c r="DK487" s="405" t="str">
        <f t="shared" si="715"/>
        <v/>
      </c>
      <c r="DL487" s="405" t="str">
        <f t="shared" si="716"/>
        <v/>
      </c>
      <c r="DM487" s="405" t="str">
        <f t="shared" si="717"/>
        <v/>
      </c>
      <c r="DN487" s="405" t="str">
        <f t="shared" si="718"/>
        <v/>
      </c>
      <c r="DO487" s="405" t="str">
        <f t="shared" si="719"/>
        <v/>
      </c>
      <c r="DU487" s="404">
        <f t="shared" si="721"/>
        <v>0</v>
      </c>
    </row>
    <row r="488" spans="1:125" s="404" customFormat="1" ht="18" hidden="1" customHeight="1">
      <c r="A488" s="140" t="str">
        <f t="shared" si="645"/>
        <v/>
      </c>
      <c r="B488" s="153"/>
      <c r="C488" s="31" t="str">
        <f>IF(B488="","",VLOOKUP(B488,学連登録!$C$2:$G$3000,2,FALSE))</f>
        <v/>
      </c>
      <c r="D488" s="32" t="str">
        <f>IF(B488="","",VLOOKUP(B488,学連登録!$C$2:$G$3000,3,FALSE))</f>
        <v/>
      </c>
      <c r="E488" s="33" t="str">
        <f>IF(B488="","",VLOOKUP(B488,学連登録!$C$2:$G$3000,4,FALSE))</f>
        <v/>
      </c>
      <c r="F488" s="376" t="str">
        <f>IF(B488="","",VLOOKUP(B488,学連登録!$C$2:$I$3000,7,FALSE))</f>
        <v/>
      </c>
      <c r="G488" s="154"/>
      <c r="H488" s="915"/>
      <c r="I488" s="916"/>
      <c r="J488" s="155"/>
      <c r="K488" s="887"/>
      <c r="L488" s="888"/>
      <c r="M488" s="155"/>
      <c r="N488" s="881"/>
      <c r="O488" s="882"/>
      <c r="P488" s="154"/>
      <c r="Q488" s="887"/>
      <c r="R488" s="888"/>
      <c r="S488" s="154"/>
      <c r="T488" s="887"/>
      <c r="U488" s="888"/>
      <c r="V488" s="101" t="str">
        <f>IF(B488="","",VLOOKUP(B488,学連登録!$C$2:$H$3000,6,FALSE))</f>
        <v/>
      </c>
      <c r="W488" s="370"/>
      <c r="X488" s="152"/>
      <c r="Y488" s="116" t="str">
        <f t="shared" si="722"/>
        <v/>
      </c>
      <c r="Z488" s="97" t="str">
        <f>IF(G488="","",VLOOKUP(G488,種目名!$O$5:$T$104,3,0))</f>
        <v/>
      </c>
      <c r="AA488" s="98" t="str">
        <f>IF(J488="","",VLOOKUP(J488,種目名!$O$5:$T$104,3,0))</f>
        <v/>
      </c>
      <c r="AB488" s="117" t="str">
        <f>IF(M488="","",VLOOKUP(M488,種目名!$O$5:$T$104,3,0))</f>
        <v/>
      </c>
      <c r="AC488" s="117" t="str">
        <f>IF(P488="","",VLOOKUP(AF488,種目名!$O$5:$T$104,3,0))</f>
        <v/>
      </c>
      <c r="AD488" s="118" t="str">
        <f>IF(S488="","",VLOOKUP(AI488,種目名!$O$5:$T$104,3,0))</f>
        <v/>
      </c>
      <c r="AE488" s="115">
        <f t="shared" si="723"/>
        <v>0</v>
      </c>
      <c r="AF488" s="152" t="str">
        <f t="shared" si="724"/>
        <v/>
      </c>
      <c r="AG488" s="152" t="str">
        <f t="shared" si="725"/>
        <v/>
      </c>
      <c r="AH488" s="115">
        <f t="shared" si="726"/>
        <v>0</v>
      </c>
      <c r="AI488" s="152" t="str">
        <f t="shared" si="727"/>
        <v/>
      </c>
      <c r="AJ488" s="152" t="str">
        <f t="shared" si="728"/>
        <v/>
      </c>
      <c r="AK488" s="383"/>
      <c r="AL488" s="166">
        <f t="shared" si="646"/>
        <v>0</v>
      </c>
      <c r="AM488" s="392">
        <f t="shared" si="647"/>
        <v>0</v>
      </c>
      <c r="AN488" s="392">
        <f>COUNTIF($B$12:B488,B488)</f>
        <v>0</v>
      </c>
      <c r="AO488" s="392"/>
      <c r="AP488" s="392" t="str">
        <f t="shared" si="648"/>
        <v/>
      </c>
      <c r="AQ488" s="392" t="str">
        <f t="shared" si="649"/>
        <v/>
      </c>
      <c r="AR488" s="392" t="str">
        <f t="shared" si="650"/>
        <v/>
      </c>
      <c r="AS488" s="392" t="str">
        <f t="shared" si="651"/>
        <v/>
      </c>
      <c r="AT488" s="392">
        <f t="shared" si="652"/>
        <v>0</v>
      </c>
      <c r="AU488" s="392" t="str">
        <f t="shared" si="653"/>
        <v/>
      </c>
      <c r="AV488" s="392" t="str">
        <f t="shared" si="654"/>
        <v/>
      </c>
      <c r="AW488" s="392" t="str">
        <f t="shared" si="655"/>
        <v/>
      </c>
      <c r="AX488" s="392" t="str">
        <f t="shared" si="656"/>
        <v/>
      </c>
      <c r="AY488" s="392" t="str">
        <f t="shared" si="657"/>
        <v/>
      </c>
      <c r="AZ488" s="392" t="str">
        <f t="shared" si="658"/>
        <v/>
      </c>
      <c r="BA488" s="392" t="str">
        <f t="shared" si="659"/>
        <v/>
      </c>
      <c r="BB488" s="392" t="str">
        <f t="shared" si="660"/>
        <v/>
      </c>
      <c r="BC488" s="392" t="str">
        <f t="shared" si="661"/>
        <v/>
      </c>
      <c r="BD488" s="396" t="str">
        <f t="shared" si="662"/>
        <v/>
      </c>
      <c r="BE488" s="386">
        <f t="shared" si="663"/>
        <v>0</v>
      </c>
      <c r="BF488" s="152"/>
      <c r="BG488" s="392">
        <f t="shared" si="664"/>
        <v>0</v>
      </c>
      <c r="BH488" s="392">
        <f t="shared" si="665"/>
        <v>0</v>
      </c>
      <c r="BI488" s="405">
        <f t="shared" si="666"/>
        <v>0</v>
      </c>
      <c r="BJ488" s="406">
        <f t="shared" si="642"/>
        <v>0</v>
      </c>
      <c r="BK488" s="391" t="str">
        <f t="shared" si="643"/>
        <v>0</v>
      </c>
      <c r="BL488" s="391" t="str">
        <f t="shared" si="644"/>
        <v>0</v>
      </c>
      <c r="BM488" s="405">
        <f t="shared" si="667"/>
        <v>0</v>
      </c>
      <c r="BN488" s="405" t="str">
        <f t="shared" si="668"/>
        <v>0m0</v>
      </c>
      <c r="BO488" s="392">
        <f t="shared" si="669"/>
        <v>0</v>
      </c>
      <c r="BP488" s="392">
        <f t="shared" si="670"/>
        <v>0</v>
      </c>
      <c r="BQ488" s="405">
        <f t="shared" si="671"/>
        <v>0</v>
      </c>
      <c r="BR488" s="406">
        <f t="shared" si="672"/>
        <v>0</v>
      </c>
      <c r="BS488" s="391" t="str">
        <f t="shared" si="673"/>
        <v>0</v>
      </c>
      <c r="BT488" s="391" t="str">
        <f t="shared" si="674"/>
        <v>0</v>
      </c>
      <c r="BU488" s="405">
        <f t="shared" si="675"/>
        <v>0</v>
      </c>
      <c r="BV488" s="405" t="str">
        <f t="shared" si="676"/>
        <v>0m0</v>
      </c>
      <c r="BW488" s="392">
        <f t="shared" si="677"/>
        <v>0</v>
      </c>
      <c r="BX488" s="392">
        <f t="shared" si="678"/>
        <v>0</v>
      </c>
      <c r="BY488" s="405">
        <f t="shared" si="679"/>
        <v>0</v>
      </c>
      <c r="BZ488" s="406">
        <f t="shared" si="680"/>
        <v>0</v>
      </c>
      <c r="CA488" s="391" t="str">
        <f t="shared" si="681"/>
        <v>0</v>
      </c>
      <c r="CB488" s="391" t="str">
        <f t="shared" si="682"/>
        <v>0</v>
      </c>
      <c r="CC488" s="405">
        <f t="shared" si="683"/>
        <v>0</v>
      </c>
      <c r="CD488" s="405" t="str">
        <f t="shared" si="684"/>
        <v>0m0</v>
      </c>
      <c r="CE488" s="392">
        <f t="shared" si="685"/>
        <v>0</v>
      </c>
      <c r="CF488" s="392">
        <f t="shared" si="686"/>
        <v>0</v>
      </c>
      <c r="CG488" s="405">
        <f t="shared" si="687"/>
        <v>0</v>
      </c>
      <c r="CH488" s="406">
        <f t="shared" si="688"/>
        <v>0</v>
      </c>
      <c r="CI488" s="391" t="str">
        <f t="shared" si="689"/>
        <v>0</v>
      </c>
      <c r="CJ488" s="391" t="str">
        <f t="shared" si="690"/>
        <v>0</v>
      </c>
      <c r="CK488" s="405">
        <f t="shared" si="691"/>
        <v>0</v>
      </c>
      <c r="CL488" s="405" t="str">
        <f t="shared" si="692"/>
        <v>0m0</v>
      </c>
      <c r="CM488" s="392">
        <f t="shared" si="693"/>
        <v>0</v>
      </c>
      <c r="CN488" s="392">
        <f t="shared" si="694"/>
        <v>0</v>
      </c>
      <c r="CO488" s="405">
        <f t="shared" si="695"/>
        <v>0</v>
      </c>
      <c r="CP488" s="406">
        <f t="shared" si="696"/>
        <v>0</v>
      </c>
      <c r="CQ488" s="391" t="str">
        <f t="shared" si="697"/>
        <v>0</v>
      </c>
      <c r="CR488" s="391" t="str">
        <f t="shared" si="698"/>
        <v>0</v>
      </c>
      <c r="CS488" s="405">
        <f t="shared" si="699"/>
        <v>0</v>
      </c>
      <c r="CT488" s="405" t="str">
        <f t="shared" si="700"/>
        <v>0m0</v>
      </c>
      <c r="CU488" s="405">
        <f t="shared" si="701"/>
        <v>0</v>
      </c>
      <c r="CV488" s="405">
        <f t="shared" si="702"/>
        <v>0</v>
      </c>
      <c r="CW488" s="405">
        <f t="shared" si="703"/>
        <v>0</v>
      </c>
      <c r="CX488" s="405">
        <f t="shared" si="704"/>
        <v>0</v>
      </c>
      <c r="CY488" s="405">
        <f t="shared" si="705"/>
        <v>0</v>
      </c>
      <c r="CZ488" s="405" t="str">
        <f t="shared" si="706"/>
        <v/>
      </c>
      <c r="DA488" s="405" t="str">
        <f t="shared" si="707"/>
        <v/>
      </c>
      <c r="DB488" s="405" t="str">
        <f t="shared" si="708"/>
        <v/>
      </c>
      <c r="DC488" s="405" t="str">
        <f t="shared" si="709"/>
        <v/>
      </c>
      <c r="DD488" s="405" t="str">
        <f t="shared" si="710"/>
        <v/>
      </c>
      <c r="DE488" s="405"/>
      <c r="DG488" s="405" t="str">
        <f t="shared" si="711"/>
        <v/>
      </c>
      <c r="DH488" s="405" t="str">
        <f t="shared" si="712"/>
        <v/>
      </c>
      <c r="DI488" s="405">
        <f t="shared" si="713"/>
        <v>0</v>
      </c>
      <c r="DJ488" s="405" t="str">
        <f t="shared" si="714"/>
        <v/>
      </c>
      <c r="DK488" s="405" t="str">
        <f t="shared" si="715"/>
        <v/>
      </c>
      <c r="DL488" s="405" t="str">
        <f t="shared" si="716"/>
        <v/>
      </c>
      <c r="DM488" s="405" t="str">
        <f t="shared" si="717"/>
        <v/>
      </c>
      <c r="DN488" s="405" t="str">
        <f t="shared" si="718"/>
        <v/>
      </c>
      <c r="DO488" s="405" t="str">
        <f t="shared" si="719"/>
        <v/>
      </c>
      <c r="DU488" s="404">
        <f t="shared" si="721"/>
        <v>0</v>
      </c>
    </row>
    <row r="489" spans="1:125" s="404" customFormat="1" ht="18" hidden="1" customHeight="1">
      <c r="A489" s="140" t="str">
        <f t="shared" si="645"/>
        <v/>
      </c>
      <c r="B489" s="153"/>
      <c r="C489" s="31" t="str">
        <f>IF(B489="","",VLOOKUP(B489,学連登録!$C$2:$G$3000,2,FALSE))</f>
        <v/>
      </c>
      <c r="D489" s="32" t="str">
        <f>IF(B489="","",VLOOKUP(B489,学連登録!$C$2:$G$3000,3,FALSE))</f>
        <v/>
      </c>
      <c r="E489" s="33" t="str">
        <f>IF(B489="","",VLOOKUP(B489,学連登録!$C$2:$G$3000,4,FALSE))</f>
        <v/>
      </c>
      <c r="F489" s="376" t="str">
        <f>IF(B489="","",VLOOKUP(B489,学連登録!$C$2:$I$3000,7,FALSE))</f>
        <v/>
      </c>
      <c r="G489" s="154"/>
      <c r="H489" s="915"/>
      <c r="I489" s="916"/>
      <c r="J489" s="155"/>
      <c r="K489" s="887"/>
      <c r="L489" s="888"/>
      <c r="M489" s="155"/>
      <c r="N489" s="881"/>
      <c r="O489" s="882"/>
      <c r="P489" s="154"/>
      <c r="Q489" s="887"/>
      <c r="R489" s="888"/>
      <c r="S489" s="154"/>
      <c r="T489" s="887"/>
      <c r="U489" s="888"/>
      <c r="V489" s="101" t="str">
        <f>IF(B489="","",VLOOKUP(B489,学連登録!$C$2:$H$3000,6,FALSE))</f>
        <v/>
      </c>
      <c r="W489" s="370"/>
      <c r="X489" s="152"/>
      <c r="Y489" s="116" t="str">
        <f t="shared" si="722"/>
        <v/>
      </c>
      <c r="Z489" s="97" t="str">
        <f>IF(G489="","",VLOOKUP(G489,種目名!$O$5:$T$104,3,0))</f>
        <v/>
      </c>
      <c r="AA489" s="98" t="str">
        <f>IF(J489="","",VLOOKUP(J489,種目名!$O$5:$T$104,3,0))</f>
        <v/>
      </c>
      <c r="AB489" s="117" t="str">
        <f>IF(M489="","",VLOOKUP(M489,種目名!$O$5:$T$104,3,0))</f>
        <v/>
      </c>
      <c r="AC489" s="117" t="str">
        <f>IF(P489="","",VLOOKUP(AF489,種目名!$O$5:$T$104,3,0))</f>
        <v/>
      </c>
      <c r="AD489" s="118" t="str">
        <f>IF(S489="","",VLOOKUP(AI489,種目名!$O$5:$T$104,3,0))</f>
        <v/>
      </c>
      <c r="AE489" s="115">
        <f t="shared" si="723"/>
        <v>0</v>
      </c>
      <c r="AF489" s="152" t="str">
        <f t="shared" si="724"/>
        <v/>
      </c>
      <c r="AG489" s="152" t="str">
        <f t="shared" si="725"/>
        <v/>
      </c>
      <c r="AH489" s="115">
        <f t="shared" si="726"/>
        <v>0</v>
      </c>
      <c r="AI489" s="152" t="str">
        <f t="shared" si="727"/>
        <v/>
      </c>
      <c r="AJ489" s="152" t="str">
        <f t="shared" si="728"/>
        <v/>
      </c>
      <c r="AK489" s="383"/>
      <c r="AL489" s="166">
        <f t="shared" si="646"/>
        <v>0</v>
      </c>
      <c r="AM489" s="392">
        <f t="shared" si="647"/>
        <v>0</v>
      </c>
      <c r="AN489" s="392">
        <f>COUNTIF($B$12:B489,B489)</f>
        <v>0</v>
      </c>
      <c r="AO489" s="392"/>
      <c r="AP489" s="392" t="str">
        <f t="shared" si="648"/>
        <v/>
      </c>
      <c r="AQ489" s="392" t="str">
        <f t="shared" si="649"/>
        <v/>
      </c>
      <c r="AR489" s="392" t="str">
        <f t="shared" si="650"/>
        <v/>
      </c>
      <c r="AS489" s="392" t="str">
        <f t="shared" si="651"/>
        <v/>
      </c>
      <c r="AT489" s="392">
        <f t="shared" si="652"/>
        <v>0</v>
      </c>
      <c r="AU489" s="392" t="str">
        <f t="shared" si="653"/>
        <v/>
      </c>
      <c r="AV489" s="392" t="str">
        <f t="shared" si="654"/>
        <v/>
      </c>
      <c r="AW489" s="392" t="str">
        <f t="shared" si="655"/>
        <v/>
      </c>
      <c r="AX489" s="392" t="str">
        <f t="shared" si="656"/>
        <v/>
      </c>
      <c r="AY489" s="392" t="str">
        <f t="shared" si="657"/>
        <v/>
      </c>
      <c r="AZ489" s="392" t="str">
        <f t="shared" si="658"/>
        <v/>
      </c>
      <c r="BA489" s="392" t="str">
        <f t="shared" si="659"/>
        <v/>
      </c>
      <c r="BB489" s="392" t="str">
        <f t="shared" si="660"/>
        <v/>
      </c>
      <c r="BC489" s="392" t="str">
        <f t="shared" si="661"/>
        <v/>
      </c>
      <c r="BD489" s="396" t="str">
        <f t="shared" si="662"/>
        <v/>
      </c>
      <c r="BE489" s="386">
        <f t="shared" si="663"/>
        <v>0</v>
      </c>
      <c r="BF489" s="152"/>
      <c r="BG489" s="392">
        <f t="shared" si="664"/>
        <v>0</v>
      </c>
      <c r="BH489" s="392">
        <f t="shared" si="665"/>
        <v>0</v>
      </c>
      <c r="BI489" s="405">
        <f t="shared" si="666"/>
        <v>0</v>
      </c>
      <c r="BJ489" s="406">
        <f t="shared" si="642"/>
        <v>0</v>
      </c>
      <c r="BK489" s="391" t="str">
        <f t="shared" si="643"/>
        <v>0</v>
      </c>
      <c r="BL489" s="391" t="str">
        <f t="shared" si="644"/>
        <v>0</v>
      </c>
      <c r="BM489" s="405">
        <f t="shared" si="667"/>
        <v>0</v>
      </c>
      <c r="BN489" s="405" t="str">
        <f t="shared" si="668"/>
        <v>0m0</v>
      </c>
      <c r="BO489" s="392">
        <f t="shared" si="669"/>
        <v>0</v>
      </c>
      <c r="BP489" s="392">
        <f t="shared" si="670"/>
        <v>0</v>
      </c>
      <c r="BQ489" s="405">
        <f t="shared" si="671"/>
        <v>0</v>
      </c>
      <c r="BR489" s="406">
        <f t="shared" si="672"/>
        <v>0</v>
      </c>
      <c r="BS489" s="391" t="str">
        <f t="shared" si="673"/>
        <v>0</v>
      </c>
      <c r="BT489" s="391" t="str">
        <f t="shared" si="674"/>
        <v>0</v>
      </c>
      <c r="BU489" s="405">
        <f t="shared" si="675"/>
        <v>0</v>
      </c>
      <c r="BV489" s="405" t="str">
        <f t="shared" si="676"/>
        <v>0m0</v>
      </c>
      <c r="BW489" s="392">
        <f t="shared" si="677"/>
        <v>0</v>
      </c>
      <c r="BX489" s="392">
        <f t="shared" si="678"/>
        <v>0</v>
      </c>
      <c r="BY489" s="405">
        <f t="shared" si="679"/>
        <v>0</v>
      </c>
      <c r="BZ489" s="406">
        <f t="shared" si="680"/>
        <v>0</v>
      </c>
      <c r="CA489" s="391" t="str">
        <f t="shared" si="681"/>
        <v>0</v>
      </c>
      <c r="CB489" s="391" t="str">
        <f t="shared" si="682"/>
        <v>0</v>
      </c>
      <c r="CC489" s="405">
        <f t="shared" si="683"/>
        <v>0</v>
      </c>
      <c r="CD489" s="405" t="str">
        <f t="shared" si="684"/>
        <v>0m0</v>
      </c>
      <c r="CE489" s="392">
        <f t="shared" si="685"/>
        <v>0</v>
      </c>
      <c r="CF489" s="392">
        <f t="shared" si="686"/>
        <v>0</v>
      </c>
      <c r="CG489" s="405">
        <f t="shared" si="687"/>
        <v>0</v>
      </c>
      <c r="CH489" s="406">
        <f t="shared" si="688"/>
        <v>0</v>
      </c>
      <c r="CI489" s="391" t="str">
        <f t="shared" si="689"/>
        <v>0</v>
      </c>
      <c r="CJ489" s="391" t="str">
        <f t="shared" si="690"/>
        <v>0</v>
      </c>
      <c r="CK489" s="405">
        <f t="shared" si="691"/>
        <v>0</v>
      </c>
      <c r="CL489" s="405" t="str">
        <f t="shared" si="692"/>
        <v>0m0</v>
      </c>
      <c r="CM489" s="392">
        <f t="shared" si="693"/>
        <v>0</v>
      </c>
      <c r="CN489" s="392">
        <f t="shared" si="694"/>
        <v>0</v>
      </c>
      <c r="CO489" s="405">
        <f t="shared" si="695"/>
        <v>0</v>
      </c>
      <c r="CP489" s="406">
        <f t="shared" si="696"/>
        <v>0</v>
      </c>
      <c r="CQ489" s="391" t="str">
        <f t="shared" si="697"/>
        <v>0</v>
      </c>
      <c r="CR489" s="391" t="str">
        <f t="shared" si="698"/>
        <v>0</v>
      </c>
      <c r="CS489" s="405">
        <f t="shared" si="699"/>
        <v>0</v>
      </c>
      <c r="CT489" s="405" t="str">
        <f t="shared" si="700"/>
        <v>0m0</v>
      </c>
      <c r="CU489" s="405">
        <f t="shared" si="701"/>
        <v>0</v>
      </c>
      <c r="CV489" s="405">
        <f t="shared" si="702"/>
        <v>0</v>
      </c>
      <c r="CW489" s="405">
        <f t="shared" si="703"/>
        <v>0</v>
      </c>
      <c r="CX489" s="405">
        <f t="shared" si="704"/>
        <v>0</v>
      </c>
      <c r="CY489" s="405">
        <f t="shared" si="705"/>
        <v>0</v>
      </c>
      <c r="CZ489" s="405" t="str">
        <f t="shared" si="706"/>
        <v/>
      </c>
      <c r="DA489" s="405" t="str">
        <f t="shared" si="707"/>
        <v/>
      </c>
      <c r="DB489" s="405" t="str">
        <f t="shared" si="708"/>
        <v/>
      </c>
      <c r="DC489" s="405" t="str">
        <f t="shared" si="709"/>
        <v/>
      </c>
      <c r="DD489" s="405" t="str">
        <f t="shared" si="710"/>
        <v/>
      </c>
      <c r="DE489" s="405"/>
      <c r="DG489" s="405" t="str">
        <f t="shared" si="711"/>
        <v/>
      </c>
      <c r="DH489" s="405" t="str">
        <f t="shared" si="712"/>
        <v/>
      </c>
      <c r="DI489" s="405">
        <f t="shared" si="713"/>
        <v>0</v>
      </c>
      <c r="DJ489" s="405" t="str">
        <f t="shared" si="714"/>
        <v/>
      </c>
      <c r="DK489" s="405" t="str">
        <f t="shared" si="715"/>
        <v/>
      </c>
      <c r="DL489" s="405" t="str">
        <f t="shared" si="716"/>
        <v/>
      </c>
      <c r="DM489" s="405" t="str">
        <f t="shared" si="717"/>
        <v/>
      </c>
      <c r="DN489" s="405" t="str">
        <f t="shared" si="718"/>
        <v/>
      </c>
      <c r="DO489" s="405" t="str">
        <f t="shared" si="719"/>
        <v/>
      </c>
      <c r="DU489" s="404">
        <f t="shared" si="721"/>
        <v>0</v>
      </c>
    </row>
    <row r="490" spans="1:125" s="404" customFormat="1" ht="18" hidden="1" customHeight="1">
      <c r="A490" s="140" t="str">
        <f t="shared" si="645"/>
        <v/>
      </c>
      <c r="B490" s="153"/>
      <c r="C490" s="31" t="str">
        <f>IF(B490="","",VLOOKUP(B490,学連登録!$C$2:$G$3000,2,FALSE))</f>
        <v/>
      </c>
      <c r="D490" s="32" t="str">
        <f>IF(B490="","",VLOOKUP(B490,学連登録!$C$2:$G$3000,3,FALSE))</f>
        <v/>
      </c>
      <c r="E490" s="33" t="str">
        <f>IF(B490="","",VLOOKUP(B490,学連登録!$C$2:$G$3000,4,FALSE))</f>
        <v/>
      </c>
      <c r="F490" s="376" t="str">
        <f>IF(B490="","",VLOOKUP(B490,学連登録!$C$2:$I$3000,7,FALSE))</f>
        <v/>
      </c>
      <c r="G490" s="154"/>
      <c r="H490" s="915"/>
      <c r="I490" s="916"/>
      <c r="J490" s="155"/>
      <c r="K490" s="887"/>
      <c r="L490" s="888"/>
      <c r="M490" s="155"/>
      <c r="N490" s="881"/>
      <c r="O490" s="882"/>
      <c r="P490" s="154"/>
      <c r="Q490" s="887"/>
      <c r="R490" s="888"/>
      <c r="S490" s="154"/>
      <c r="T490" s="887"/>
      <c r="U490" s="888"/>
      <c r="V490" s="101" t="str">
        <f>IF(B490="","",VLOOKUP(B490,学連登録!$C$2:$H$3000,6,FALSE))</f>
        <v/>
      </c>
      <c r="W490" s="370"/>
      <c r="X490" s="152"/>
      <c r="Y490" s="116" t="str">
        <f t="shared" si="722"/>
        <v/>
      </c>
      <c r="Z490" s="97" t="str">
        <f>IF(G490="","",VLOOKUP(G490,種目名!$O$5:$T$104,3,0))</f>
        <v/>
      </c>
      <c r="AA490" s="98" t="str">
        <f>IF(J490="","",VLOOKUP(J490,種目名!$O$5:$T$104,3,0))</f>
        <v/>
      </c>
      <c r="AB490" s="117" t="str">
        <f>IF(M490="","",VLOOKUP(M490,種目名!$O$5:$T$104,3,0))</f>
        <v/>
      </c>
      <c r="AC490" s="117" t="str">
        <f>IF(P490="","",VLOOKUP(AF490,種目名!$O$5:$T$104,3,0))</f>
        <v/>
      </c>
      <c r="AD490" s="118" t="str">
        <f>IF(S490="","",VLOOKUP(AI490,種目名!$O$5:$T$104,3,0))</f>
        <v/>
      </c>
      <c r="AE490" s="115">
        <f t="shared" si="723"/>
        <v>0</v>
      </c>
      <c r="AF490" s="152" t="str">
        <f t="shared" si="724"/>
        <v/>
      </c>
      <c r="AG490" s="152" t="str">
        <f t="shared" si="725"/>
        <v/>
      </c>
      <c r="AH490" s="115">
        <f t="shared" si="726"/>
        <v>0</v>
      </c>
      <c r="AI490" s="152" t="str">
        <f t="shared" si="727"/>
        <v/>
      </c>
      <c r="AJ490" s="152" t="str">
        <f t="shared" si="728"/>
        <v/>
      </c>
      <c r="AK490" s="383"/>
      <c r="AL490" s="166">
        <f t="shared" si="646"/>
        <v>0</v>
      </c>
      <c r="AM490" s="392">
        <f t="shared" si="647"/>
        <v>0</v>
      </c>
      <c r="AN490" s="392">
        <f>COUNTIF($B$12:B490,B490)</f>
        <v>0</v>
      </c>
      <c r="AO490" s="392"/>
      <c r="AP490" s="392" t="str">
        <f t="shared" si="648"/>
        <v/>
      </c>
      <c r="AQ490" s="392" t="str">
        <f t="shared" si="649"/>
        <v/>
      </c>
      <c r="AR490" s="392" t="str">
        <f t="shared" si="650"/>
        <v/>
      </c>
      <c r="AS490" s="392" t="str">
        <f t="shared" si="651"/>
        <v/>
      </c>
      <c r="AT490" s="392">
        <f t="shared" si="652"/>
        <v>0</v>
      </c>
      <c r="AU490" s="392" t="str">
        <f t="shared" si="653"/>
        <v/>
      </c>
      <c r="AV490" s="392" t="str">
        <f t="shared" si="654"/>
        <v/>
      </c>
      <c r="AW490" s="392" t="str">
        <f t="shared" si="655"/>
        <v/>
      </c>
      <c r="AX490" s="392" t="str">
        <f t="shared" si="656"/>
        <v/>
      </c>
      <c r="AY490" s="392" t="str">
        <f t="shared" si="657"/>
        <v/>
      </c>
      <c r="AZ490" s="392" t="str">
        <f t="shared" si="658"/>
        <v/>
      </c>
      <c r="BA490" s="392" t="str">
        <f t="shared" si="659"/>
        <v/>
      </c>
      <c r="BB490" s="392" t="str">
        <f t="shared" si="660"/>
        <v/>
      </c>
      <c r="BC490" s="392" t="str">
        <f t="shared" si="661"/>
        <v/>
      </c>
      <c r="BD490" s="396" t="str">
        <f t="shared" si="662"/>
        <v/>
      </c>
      <c r="BE490" s="386">
        <f t="shared" si="663"/>
        <v>0</v>
      </c>
      <c r="BF490" s="152"/>
      <c r="BG490" s="392">
        <f t="shared" si="664"/>
        <v>0</v>
      </c>
      <c r="BH490" s="392">
        <f t="shared" si="665"/>
        <v>0</v>
      </c>
      <c r="BI490" s="405">
        <f t="shared" si="666"/>
        <v>0</v>
      </c>
      <c r="BJ490" s="406">
        <f t="shared" si="642"/>
        <v>0</v>
      </c>
      <c r="BK490" s="391" t="str">
        <f t="shared" si="643"/>
        <v>0</v>
      </c>
      <c r="BL490" s="391" t="str">
        <f t="shared" si="644"/>
        <v>0</v>
      </c>
      <c r="BM490" s="405">
        <f t="shared" si="667"/>
        <v>0</v>
      </c>
      <c r="BN490" s="405" t="str">
        <f t="shared" si="668"/>
        <v>0m0</v>
      </c>
      <c r="BO490" s="392">
        <f t="shared" si="669"/>
        <v>0</v>
      </c>
      <c r="BP490" s="392">
        <f t="shared" si="670"/>
        <v>0</v>
      </c>
      <c r="BQ490" s="405">
        <f t="shared" si="671"/>
        <v>0</v>
      </c>
      <c r="BR490" s="406">
        <f t="shared" si="672"/>
        <v>0</v>
      </c>
      <c r="BS490" s="391" t="str">
        <f t="shared" si="673"/>
        <v>0</v>
      </c>
      <c r="BT490" s="391" t="str">
        <f t="shared" si="674"/>
        <v>0</v>
      </c>
      <c r="BU490" s="405">
        <f t="shared" si="675"/>
        <v>0</v>
      </c>
      <c r="BV490" s="405" t="str">
        <f t="shared" si="676"/>
        <v>0m0</v>
      </c>
      <c r="BW490" s="392">
        <f t="shared" si="677"/>
        <v>0</v>
      </c>
      <c r="BX490" s="392">
        <f t="shared" si="678"/>
        <v>0</v>
      </c>
      <c r="BY490" s="405">
        <f t="shared" si="679"/>
        <v>0</v>
      </c>
      <c r="BZ490" s="406">
        <f t="shared" si="680"/>
        <v>0</v>
      </c>
      <c r="CA490" s="391" t="str">
        <f t="shared" si="681"/>
        <v>0</v>
      </c>
      <c r="CB490" s="391" t="str">
        <f t="shared" si="682"/>
        <v>0</v>
      </c>
      <c r="CC490" s="405">
        <f t="shared" si="683"/>
        <v>0</v>
      </c>
      <c r="CD490" s="405" t="str">
        <f t="shared" si="684"/>
        <v>0m0</v>
      </c>
      <c r="CE490" s="392">
        <f t="shared" si="685"/>
        <v>0</v>
      </c>
      <c r="CF490" s="392">
        <f t="shared" si="686"/>
        <v>0</v>
      </c>
      <c r="CG490" s="405">
        <f t="shared" si="687"/>
        <v>0</v>
      </c>
      <c r="CH490" s="406">
        <f t="shared" si="688"/>
        <v>0</v>
      </c>
      <c r="CI490" s="391" t="str">
        <f t="shared" si="689"/>
        <v>0</v>
      </c>
      <c r="CJ490" s="391" t="str">
        <f t="shared" si="690"/>
        <v>0</v>
      </c>
      <c r="CK490" s="405">
        <f t="shared" si="691"/>
        <v>0</v>
      </c>
      <c r="CL490" s="405" t="str">
        <f t="shared" si="692"/>
        <v>0m0</v>
      </c>
      <c r="CM490" s="392">
        <f t="shared" si="693"/>
        <v>0</v>
      </c>
      <c r="CN490" s="392">
        <f t="shared" si="694"/>
        <v>0</v>
      </c>
      <c r="CO490" s="405">
        <f t="shared" si="695"/>
        <v>0</v>
      </c>
      <c r="CP490" s="406">
        <f t="shared" si="696"/>
        <v>0</v>
      </c>
      <c r="CQ490" s="391" t="str">
        <f t="shared" si="697"/>
        <v>0</v>
      </c>
      <c r="CR490" s="391" t="str">
        <f t="shared" si="698"/>
        <v>0</v>
      </c>
      <c r="CS490" s="405">
        <f t="shared" si="699"/>
        <v>0</v>
      </c>
      <c r="CT490" s="405" t="str">
        <f t="shared" si="700"/>
        <v>0m0</v>
      </c>
      <c r="CU490" s="405">
        <f t="shared" si="701"/>
        <v>0</v>
      </c>
      <c r="CV490" s="405">
        <f t="shared" si="702"/>
        <v>0</v>
      </c>
      <c r="CW490" s="405">
        <f t="shared" si="703"/>
        <v>0</v>
      </c>
      <c r="CX490" s="405">
        <f t="shared" si="704"/>
        <v>0</v>
      </c>
      <c r="CY490" s="405">
        <f t="shared" si="705"/>
        <v>0</v>
      </c>
      <c r="CZ490" s="405" t="str">
        <f t="shared" si="706"/>
        <v/>
      </c>
      <c r="DA490" s="405" t="str">
        <f t="shared" si="707"/>
        <v/>
      </c>
      <c r="DB490" s="405" t="str">
        <f t="shared" si="708"/>
        <v/>
      </c>
      <c r="DC490" s="405" t="str">
        <f t="shared" si="709"/>
        <v/>
      </c>
      <c r="DD490" s="405" t="str">
        <f t="shared" si="710"/>
        <v/>
      </c>
      <c r="DE490" s="405"/>
      <c r="DG490" s="405" t="str">
        <f t="shared" si="711"/>
        <v/>
      </c>
      <c r="DH490" s="405" t="str">
        <f t="shared" si="712"/>
        <v/>
      </c>
      <c r="DI490" s="405">
        <f t="shared" si="713"/>
        <v>0</v>
      </c>
      <c r="DJ490" s="405" t="str">
        <f t="shared" si="714"/>
        <v/>
      </c>
      <c r="DK490" s="405" t="str">
        <f t="shared" si="715"/>
        <v/>
      </c>
      <c r="DL490" s="405" t="str">
        <f t="shared" si="716"/>
        <v/>
      </c>
      <c r="DM490" s="405" t="str">
        <f t="shared" si="717"/>
        <v/>
      </c>
      <c r="DN490" s="405" t="str">
        <f t="shared" si="718"/>
        <v/>
      </c>
      <c r="DO490" s="405" t="str">
        <f t="shared" si="719"/>
        <v/>
      </c>
      <c r="DU490" s="404">
        <f t="shared" si="721"/>
        <v>0</v>
      </c>
    </row>
    <row r="491" spans="1:125" s="404" customFormat="1" ht="18" hidden="1" customHeight="1">
      <c r="A491" s="140" t="str">
        <f t="shared" si="645"/>
        <v/>
      </c>
      <c r="B491" s="153"/>
      <c r="C491" s="31" t="str">
        <f>IF(B491="","",VLOOKUP(B491,学連登録!$C$2:$G$3000,2,FALSE))</f>
        <v/>
      </c>
      <c r="D491" s="32" t="str">
        <f>IF(B491="","",VLOOKUP(B491,学連登録!$C$2:$G$3000,3,FALSE))</f>
        <v/>
      </c>
      <c r="E491" s="33" t="str">
        <f>IF(B491="","",VLOOKUP(B491,学連登録!$C$2:$G$3000,4,FALSE))</f>
        <v/>
      </c>
      <c r="F491" s="376" t="str">
        <f>IF(B491="","",VLOOKUP(B491,学連登録!$C$2:$I$3000,7,FALSE))</f>
        <v/>
      </c>
      <c r="G491" s="154"/>
      <c r="H491" s="915"/>
      <c r="I491" s="916"/>
      <c r="J491" s="155"/>
      <c r="K491" s="887"/>
      <c r="L491" s="888"/>
      <c r="M491" s="155"/>
      <c r="N491" s="881"/>
      <c r="O491" s="882"/>
      <c r="P491" s="154"/>
      <c r="Q491" s="887"/>
      <c r="R491" s="888"/>
      <c r="S491" s="154"/>
      <c r="T491" s="887"/>
      <c r="U491" s="888"/>
      <c r="V491" s="101" t="str">
        <f>IF(B491="","",VLOOKUP(B491,学連登録!$C$2:$H$3000,6,FALSE))</f>
        <v/>
      </c>
      <c r="W491" s="370"/>
      <c r="X491" s="152"/>
      <c r="Y491" s="116" t="str">
        <f t="shared" si="722"/>
        <v/>
      </c>
      <c r="Z491" s="97" t="str">
        <f>IF(G491="","",VLOOKUP(G491,種目名!$O$5:$T$104,3,0))</f>
        <v/>
      </c>
      <c r="AA491" s="98" t="str">
        <f>IF(J491="","",VLOOKUP(J491,種目名!$O$5:$T$104,3,0))</f>
        <v/>
      </c>
      <c r="AB491" s="117" t="str">
        <f>IF(M491="","",VLOOKUP(M491,種目名!$O$5:$T$104,3,0))</f>
        <v/>
      </c>
      <c r="AC491" s="117" t="str">
        <f>IF(P491="","",VLOOKUP(AF491,種目名!$O$5:$T$104,3,0))</f>
        <v/>
      </c>
      <c r="AD491" s="118" t="str">
        <f>IF(S491="","",VLOOKUP(AI491,種目名!$O$5:$T$104,3,0))</f>
        <v/>
      </c>
      <c r="AE491" s="115">
        <f t="shared" si="723"/>
        <v>0</v>
      </c>
      <c r="AF491" s="152" t="str">
        <f t="shared" si="724"/>
        <v/>
      </c>
      <c r="AG491" s="152" t="str">
        <f t="shared" si="725"/>
        <v/>
      </c>
      <c r="AH491" s="115">
        <f t="shared" si="726"/>
        <v>0</v>
      </c>
      <c r="AI491" s="152" t="str">
        <f t="shared" si="727"/>
        <v/>
      </c>
      <c r="AJ491" s="152" t="str">
        <f t="shared" si="728"/>
        <v/>
      </c>
      <c r="AK491" s="383"/>
      <c r="AL491" s="166">
        <f t="shared" si="646"/>
        <v>0</v>
      </c>
      <c r="AM491" s="392">
        <f t="shared" si="647"/>
        <v>0</v>
      </c>
      <c r="AN491" s="392">
        <f>COUNTIF($B$12:B491,B491)</f>
        <v>0</v>
      </c>
      <c r="AO491" s="392"/>
      <c r="AP491" s="392" t="str">
        <f t="shared" si="648"/>
        <v/>
      </c>
      <c r="AQ491" s="392" t="str">
        <f t="shared" si="649"/>
        <v/>
      </c>
      <c r="AR491" s="392" t="str">
        <f t="shared" si="650"/>
        <v/>
      </c>
      <c r="AS491" s="392" t="str">
        <f t="shared" si="651"/>
        <v/>
      </c>
      <c r="AT491" s="392">
        <f t="shared" si="652"/>
        <v>0</v>
      </c>
      <c r="AU491" s="392" t="str">
        <f t="shared" si="653"/>
        <v/>
      </c>
      <c r="AV491" s="392" t="str">
        <f t="shared" si="654"/>
        <v/>
      </c>
      <c r="AW491" s="392" t="str">
        <f t="shared" si="655"/>
        <v/>
      </c>
      <c r="AX491" s="392" t="str">
        <f t="shared" si="656"/>
        <v/>
      </c>
      <c r="AY491" s="392" t="str">
        <f t="shared" si="657"/>
        <v/>
      </c>
      <c r="AZ491" s="392" t="str">
        <f t="shared" si="658"/>
        <v/>
      </c>
      <c r="BA491" s="392" t="str">
        <f t="shared" si="659"/>
        <v/>
      </c>
      <c r="BB491" s="392" t="str">
        <f t="shared" si="660"/>
        <v/>
      </c>
      <c r="BC491" s="392" t="str">
        <f t="shared" si="661"/>
        <v/>
      </c>
      <c r="BD491" s="396" t="str">
        <f t="shared" si="662"/>
        <v/>
      </c>
      <c r="BE491" s="386">
        <f t="shared" si="663"/>
        <v>0</v>
      </c>
      <c r="BF491" s="152"/>
      <c r="BG491" s="392">
        <f t="shared" si="664"/>
        <v>0</v>
      </c>
      <c r="BH491" s="392">
        <f t="shared" si="665"/>
        <v>0</v>
      </c>
      <c r="BI491" s="405">
        <f t="shared" si="666"/>
        <v>0</v>
      </c>
      <c r="BJ491" s="406">
        <f t="shared" si="642"/>
        <v>0</v>
      </c>
      <c r="BK491" s="391" t="str">
        <f t="shared" si="643"/>
        <v>0</v>
      </c>
      <c r="BL491" s="391" t="str">
        <f t="shared" si="644"/>
        <v>0</v>
      </c>
      <c r="BM491" s="405">
        <f t="shared" si="667"/>
        <v>0</v>
      </c>
      <c r="BN491" s="405" t="str">
        <f t="shared" si="668"/>
        <v>0m0</v>
      </c>
      <c r="BO491" s="392">
        <f t="shared" si="669"/>
        <v>0</v>
      </c>
      <c r="BP491" s="392">
        <f t="shared" si="670"/>
        <v>0</v>
      </c>
      <c r="BQ491" s="405">
        <f t="shared" si="671"/>
        <v>0</v>
      </c>
      <c r="BR491" s="406">
        <f t="shared" si="672"/>
        <v>0</v>
      </c>
      <c r="BS491" s="391" t="str">
        <f t="shared" si="673"/>
        <v>0</v>
      </c>
      <c r="BT491" s="391" t="str">
        <f t="shared" si="674"/>
        <v>0</v>
      </c>
      <c r="BU491" s="405">
        <f t="shared" si="675"/>
        <v>0</v>
      </c>
      <c r="BV491" s="405" t="str">
        <f t="shared" si="676"/>
        <v>0m0</v>
      </c>
      <c r="BW491" s="392">
        <f t="shared" si="677"/>
        <v>0</v>
      </c>
      <c r="BX491" s="392">
        <f t="shared" si="678"/>
        <v>0</v>
      </c>
      <c r="BY491" s="405">
        <f t="shared" si="679"/>
        <v>0</v>
      </c>
      <c r="BZ491" s="406">
        <f t="shared" si="680"/>
        <v>0</v>
      </c>
      <c r="CA491" s="391" t="str">
        <f t="shared" si="681"/>
        <v>0</v>
      </c>
      <c r="CB491" s="391" t="str">
        <f t="shared" si="682"/>
        <v>0</v>
      </c>
      <c r="CC491" s="405">
        <f t="shared" si="683"/>
        <v>0</v>
      </c>
      <c r="CD491" s="405" t="str">
        <f t="shared" si="684"/>
        <v>0m0</v>
      </c>
      <c r="CE491" s="392">
        <f t="shared" si="685"/>
        <v>0</v>
      </c>
      <c r="CF491" s="392">
        <f t="shared" si="686"/>
        <v>0</v>
      </c>
      <c r="CG491" s="405">
        <f t="shared" si="687"/>
        <v>0</v>
      </c>
      <c r="CH491" s="406">
        <f t="shared" si="688"/>
        <v>0</v>
      </c>
      <c r="CI491" s="391" t="str">
        <f t="shared" si="689"/>
        <v>0</v>
      </c>
      <c r="CJ491" s="391" t="str">
        <f t="shared" si="690"/>
        <v>0</v>
      </c>
      <c r="CK491" s="405">
        <f t="shared" si="691"/>
        <v>0</v>
      </c>
      <c r="CL491" s="405" t="str">
        <f t="shared" si="692"/>
        <v>0m0</v>
      </c>
      <c r="CM491" s="392">
        <f t="shared" si="693"/>
        <v>0</v>
      </c>
      <c r="CN491" s="392">
        <f t="shared" si="694"/>
        <v>0</v>
      </c>
      <c r="CO491" s="405">
        <f t="shared" si="695"/>
        <v>0</v>
      </c>
      <c r="CP491" s="406">
        <f t="shared" si="696"/>
        <v>0</v>
      </c>
      <c r="CQ491" s="391" t="str">
        <f t="shared" si="697"/>
        <v>0</v>
      </c>
      <c r="CR491" s="391" t="str">
        <f t="shared" si="698"/>
        <v>0</v>
      </c>
      <c r="CS491" s="405">
        <f t="shared" si="699"/>
        <v>0</v>
      </c>
      <c r="CT491" s="405" t="str">
        <f t="shared" si="700"/>
        <v>0m0</v>
      </c>
      <c r="CU491" s="405">
        <f t="shared" si="701"/>
        <v>0</v>
      </c>
      <c r="CV491" s="405">
        <f t="shared" si="702"/>
        <v>0</v>
      </c>
      <c r="CW491" s="405">
        <f t="shared" si="703"/>
        <v>0</v>
      </c>
      <c r="CX491" s="405">
        <f t="shared" si="704"/>
        <v>0</v>
      </c>
      <c r="CY491" s="405">
        <f t="shared" si="705"/>
        <v>0</v>
      </c>
      <c r="CZ491" s="405" t="str">
        <f t="shared" si="706"/>
        <v/>
      </c>
      <c r="DA491" s="405" t="str">
        <f t="shared" si="707"/>
        <v/>
      </c>
      <c r="DB491" s="405" t="str">
        <f t="shared" si="708"/>
        <v/>
      </c>
      <c r="DC491" s="405" t="str">
        <f t="shared" si="709"/>
        <v/>
      </c>
      <c r="DD491" s="405" t="str">
        <f t="shared" si="710"/>
        <v/>
      </c>
      <c r="DE491" s="405"/>
      <c r="DG491" s="405" t="str">
        <f t="shared" si="711"/>
        <v/>
      </c>
      <c r="DH491" s="405" t="str">
        <f t="shared" si="712"/>
        <v/>
      </c>
      <c r="DI491" s="405">
        <f t="shared" si="713"/>
        <v>0</v>
      </c>
      <c r="DJ491" s="405" t="str">
        <f t="shared" si="714"/>
        <v/>
      </c>
      <c r="DK491" s="405" t="str">
        <f t="shared" si="715"/>
        <v/>
      </c>
      <c r="DL491" s="405" t="str">
        <f t="shared" si="716"/>
        <v/>
      </c>
      <c r="DM491" s="405" t="str">
        <f t="shared" si="717"/>
        <v/>
      </c>
      <c r="DN491" s="405" t="str">
        <f t="shared" si="718"/>
        <v/>
      </c>
      <c r="DO491" s="405" t="str">
        <f t="shared" si="719"/>
        <v/>
      </c>
      <c r="DU491" s="404">
        <f t="shared" si="721"/>
        <v>0</v>
      </c>
    </row>
    <row r="492" spans="1:125" s="404" customFormat="1" ht="18" hidden="1" customHeight="1">
      <c r="A492" s="140" t="str">
        <f t="shared" si="645"/>
        <v/>
      </c>
      <c r="B492" s="153"/>
      <c r="C492" s="31" t="str">
        <f>IF(B492="","",VLOOKUP(B492,学連登録!$C$2:$G$3000,2,FALSE))</f>
        <v/>
      </c>
      <c r="D492" s="32" t="str">
        <f>IF(B492="","",VLOOKUP(B492,学連登録!$C$2:$G$3000,3,FALSE))</f>
        <v/>
      </c>
      <c r="E492" s="33" t="str">
        <f>IF(B492="","",VLOOKUP(B492,学連登録!$C$2:$G$3000,4,FALSE))</f>
        <v/>
      </c>
      <c r="F492" s="376" t="str">
        <f>IF(B492="","",VLOOKUP(B492,学連登録!$C$2:$I$3000,7,FALSE))</f>
        <v/>
      </c>
      <c r="G492" s="154"/>
      <c r="H492" s="915"/>
      <c r="I492" s="916"/>
      <c r="J492" s="155"/>
      <c r="K492" s="887"/>
      <c r="L492" s="888"/>
      <c r="M492" s="155"/>
      <c r="N492" s="881"/>
      <c r="O492" s="882"/>
      <c r="P492" s="154"/>
      <c r="Q492" s="887"/>
      <c r="R492" s="888"/>
      <c r="S492" s="154"/>
      <c r="T492" s="887"/>
      <c r="U492" s="888"/>
      <c r="V492" s="101" t="str">
        <f>IF(B492="","",VLOOKUP(B492,学連登録!$C$2:$H$3000,6,FALSE))</f>
        <v/>
      </c>
      <c r="W492" s="370"/>
      <c r="X492" s="152"/>
      <c r="Y492" s="116" t="str">
        <f t="shared" si="722"/>
        <v/>
      </c>
      <c r="Z492" s="97" t="str">
        <f>IF(G492="","",VLOOKUP(G492,種目名!$O$5:$T$104,3,0))</f>
        <v/>
      </c>
      <c r="AA492" s="98" t="str">
        <f>IF(J492="","",VLOOKUP(J492,種目名!$O$5:$T$104,3,0))</f>
        <v/>
      </c>
      <c r="AB492" s="117" t="str">
        <f>IF(M492="","",VLOOKUP(M492,種目名!$O$5:$T$104,3,0))</f>
        <v/>
      </c>
      <c r="AC492" s="117" t="str">
        <f>IF(P492="","",VLOOKUP(AF492,種目名!$O$5:$T$104,3,0))</f>
        <v/>
      </c>
      <c r="AD492" s="118" t="str">
        <f>IF(S492="","",VLOOKUP(AI492,種目名!$O$5:$T$104,3,0))</f>
        <v/>
      </c>
      <c r="AE492" s="115">
        <f t="shared" si="723"/>
        <v>0</v>
      </c>
      <c r="AF492" s="152" t="str">
        <f t="shared" si="724"/>
        <v/>
      </c>
      <c r="AG492" s="152" t="str">
        <f t="shared" si="725"/>
        <v/>
      </c>
      <c r="AH492" s="115">
        <f t="shared" si="726"/>
        <v>0</v>
      </c>
      <c r="AI492" s="152" t="str">
        <f t="shared" si="727"/>
        <v/>
      </c>
      <c r="AJ492" s="152" t="str">
        <f t="shared" si="728"/>
        <v/>
      </c>
      <c r="AK492" s="383"/>
      <c r="AL492" s="166">
        <f t="shared" si="646"/>
        <v>0</v>
      </c>
      <c r="AM492" s="392">
        <f t="shared" si="647"/>
        <v>0</v>
      </c>
      <c r="AN492" s="392">
        <f>COUNTIF($B$12:B492,B492)</f>
        <v>0</v>
      </c>
      <c r="AO492" s="392"/>
      <c r="AP492" s="392" t="str">
        <f t="shared" si="648"/>
        <v/>
      </c>
      <c r="AQ492" s="392" t="str">
        <f t="shared" si="649"/>
        <v/>
      </c>
      <c r="AR492" s="392" t="str">
        <f t="shared" si="650"/>
        <v/>
      </c>
      <c r="AS492" s="392" t="str">
        <f t="shared" si="651"/>
        <v/>
      </c>
      <c r="AT492" s="392">
        <f t="shared" si="652"/>
        <v>0</v>
      </c>
      <c r="AU492" s="392" t="str">
        <f t="shared" si="653"/>
        <v/>
      </c>
      <c r="AV492" s="392" t="str">
        <f t="shared" si="654"/>
        <v/>
      </c>
      <c r="AW492" s="392" t="str">
        <f t="shared" si="655"/>
        <v/>
      </c>
      <c r="AX492" s="392" t="str">
        <f t="shared" si="656"/>
        <v/>
      </c>
      <c r="AY492" s="392" t="str">
        <f t="shared" si="657"/>
        <v/>
      </c>
      <c r="AZ492" s="392" t="str">
        <f t="shared" si="658"/>
        <v/>
      </c>
      <c r="BA492" s="392" t="str">
        <f t="shared" si="659"/>
        <v/>
      </c>
      <c r="BB492" s="392" t="str">
        <f t="shared" si="660"/>
        <v/>
      </c>
      <c r="BC492" s="392" t="str">
        <f t="shared" si="661"/>
        <v/>
      </c>
      <c r="BD492" s="396" t="str">
        <f t="shared" si="662"/>
        <v/>
      </c>
      <c r="BE492" s="386">
        <f t="shared" si="663"/>
        <v>0</v>
      </c>
      <c r="BF492" s="152"/>
      <c r="BG492" s="392">
        <f t="shared" si="664"/>
        <v>0</v>
      </c>
      <c r="BH492" s="392">
        <f t="shared" si="665"/>
        <v>0</v>
      </c>
      <c r="BI492" s="405">
        <f t="shared" si="666"/>
        <v>0</v>
      </c>
      <c r="BJ492" s="406">
        <f t="shared" si="642"/>
        <v>0</v>
      </c>
      <c r="BK492" s="391" t="str">
        <f t="shared" si="643"/>
        <v>0</v>
      </c>
      <c r="BL492" s="391" t="str">
        <f t="shared" si="644"/>
        <v>0</v>
      </c>
      <c r="BM492" s="405">
        <f t="shared" si="667"/>
        <v>0</v>
      </c>
      <c r="BN492" s="405" t="str">
        <f t="shared" si="668"/>
        <v>0m0</v>
      </c>
      <c r="BO492" s="392">
        <f t="shared" si="669"/>
        <v>0</v>
      </c>
      <c r="BP492" s="392">
        <f t="shared" si="670"/>
        <v>0</v>
      </c>
      <c r="BQ492" s="405">
        <f t="shared" si="671"/>
        <v>0</v>
      </c>
      <c r="BR492" s="406">
        <f t="shared" si="672"/>
        <v>0</v>
      </c>
      <c r="BS492" s="391" t="str">
        <f t="shared" si="673"/>
        <v>0</v>
      </c>
      <c r="BT492" s="391" t="str">
        <f t="shared" si="674"/>
        <v>0</v>
      </c>
      <c r="BU492" s="405">
        <f t="shared" si="675"/>
        <v>0</v>
      </c>
      <c r="BV492" s="405" t="str">
        <f t="shared" si="676"/>
        <v>0m0</v>
      </c>
      <c r="BW492" s="392">
        <f t="shared" si="677"/>
        <v>0</v>
      </c>
      <c r="BX492" s="392">
        <f t="shared" si="678"/>
        <v>0</v>
      </c>
      <c r="BY492" s="405">
        <f t="shared" si="679"/>
        <v>0</v>
      </c>
      <c r="BZ492" s="406">
        <f t="shared" si="680"/>
        <v>0</v>
      </c>
      <c r="CA492" s="391" t="str">
        <f t="shared" si="681"/>
        <v>0</v>
      </c>
      <c r="CB492" s="391" t="str">
        <f t="shared" si="682"/>
        <v>0</v>
      </c>
      <c r="CC492" s="405">
        <f t="shared" si="683"/>
        <v>0</v>
      </c>
      <c r="CD492" s="405" t="str">
        <f t="shared" si="684"/>
        <v>0m0</v>
      </c>
      <c r="CE492" s="392">
        <f t="shared" si="685"/>
        <v>0</v>
      </c>
      <c r="CF492" s="392">
        <f t="shared" si="686"/>
        <v>0</v>
      </c>
      <c r="CG492" s="405">
        <f t="shared" si="687"/>
        <v>0</v>
      </c>
      <c r="CH492" s="406">
        <f t="shared" si="688"/>
        <v>0</v>
      </c>
      <c r="CI492" s="391" t="str">
        <f t="shared" si="689"/>
        <v>0</v>
      </c>
      <c r="CJ492" s="391" t="str">
        <f t="shared" si="690"/>
        <v>0</v>
      </c>
      <c r="CK492" s="405">
        <f t="shared" si="691"/>
        <v>0</v>
      </c>
      <c r="CL492" s="405" t="str">
        <f t="shared" si="692"/>
        <v>0m0</v>
      </c>
      <c r="CM492" s="392">
        <f t="shared" si="693"/>
        <v>0</v>
      </c>
      <c r="CN492" s="392">
        <f t="shared" si="694"/>
        <v>0</v>
      </c>
      <c r="CO492" s="405">
        <f t="shared" si="695"/>
        <v>0</v>
      </c>
      <c r="CP492" s="406">
        <f t="shared" si="696"/>
        <v>0</v>
      </c>
      <c r="CQ492" s="391" t="str">
        <f t="shared" si="697"/>
        <v>0</v>
      </c>
      <c r="CR492" s="391" t="str">
        <f t="shared" si="698"/>
        <v>0</v>
      </c>
      <c r="CS492" s="405">
        <f t="shared" si="699"/>
        <v>0</v>
      </c>
      <c r="CT492" s="405" t="str">
        <f t="shared" si="700"/>
        <v>0m0</v>
      </c>
      <c r="CU492" s="405">
        <f t="shared" si="701"/>
        <v>0</v>
      </c>
      <c r="CV492" s="405">
        <f t="shared" si="702"/>
        <v>0</v>
      </c>
      <c r="CW492" s="405">
        <f t="shared" si="703"/>
        <v>0</v>
      </c>
      <c r="CX492" s="405">
        <f t="shared" si="704"/>
        <v>0</v>
      </c>
      <c r="CY492" s="405">
        <f t="shared" si="705"/>
        <v>0</v>
      </c>
      <c r="CZ492" s="405" t="str">
        <f t="shared" si="706"/>
        <v/>
      </c>
      <c r="DA492" s="405" t="str">
        <f t="shared" si="707"/>
        <v/>
      </c>
      <c r="DB492" s="405" t="str">
        <f t="shared" si="708"/>
        <v/>
      </c>
      <c r="DC492" s="405" t="str">
        <f t="shared" si="709"/>
        <v/>
      </c>
      <c r="DD492" s="405" t="str">
        <f t="shared" si="710"/>
        <v/>
      </c>
      <c r="DE492" s="405"/>
      <c r="DG492" s="405" t="str">
        <f t="shared" si="711"/>
        <v/>
      </c>
      <c r="DH492" s="405" t="str">
        <f t="shared" si="712"/>
        <v/>
      </c>
      <c r="DI492" s="405">
        <f t="shared" si="713"/>
        <v>0</v>
      </c>
      <c r="DJ492" s="405" t="str">
        <f t="shared" si="714"/>
        <v/>
      </c>
      <c r="DK492" s="405" t="str">
        <f t="shared" si="715"/>
        <v/>
      </c>
      <c r="DL492" s="405" t="str">
        <f t="shared" si="716"/>
        <v/>
      </c>
      <c r="DM492" s="405" t="str">
        <f t="shared" si="717"/>
        <v/>
      </c>
      <c r="DN492" s="405" t="str">
        <f t="shared" si="718"/>
        <v/>
      </c>
      <c r="DO492" s="405" t="str">
        <f t="shared" si="719"/>
        <v/>
      </c>
      <c r="DU492" s="404">
        <f t="shared" si="721"/>
        <v>0</v>
      </c>
    </row>
    <row r="493" spans="1:125" s="404" customFormat="1" ht="18" hidden="1" customHeight="1">
      <c r="A493" s="140" t="str">
        <f t="shared" si="645"/>
        <v/>
      </c>
      <c r="B493" s="153"/>
      <c r="C493" s="31" t="str">
        <f>IF(B493="","",VLOOKUP(B493,学連登録!$C$2:$G$3000,2,FALSE))</f>
        <v/>
      </c>
      <c r="D493" s="32" t="str">
        <f>IF(B493="","",VLOOKUP(B493,学連登録!$C$2:$G$3000,3,FALSE))</f>
        <v/>
      </c>
      <c r="E493" s="33" t="str">
        <f>IF(B493="","",VLOOKUP(B493,学連登録!$C$2:$G$3000,4,FALSE))</f>
        <v/>
      </c>
      <c r="F493" s="376" t="str">
        <f>IF(B493="","",VLOOKUP(B493,学連登録!$C$2:$I$3000,7,FALSE))</f>
        <v/>
      </c>
      <c r="G493" s="154"/>
      <c r="H493" s="915"/>
      <c r="I493" s="916"/>
      <c r="J493" s="155"/>
      <c r="K493" s="887"/>
      <c r="L493" s="888"/>
      <c r="M493" s="155"/>
      <c r="N493" s="881"/>
      <c r="O493" s="882"/>
      <c r="P493" s="154"/>
      <c r="Q493" s="887"/>
      <c r="R493" s="888"/>
      <c r="S493" s="154"/>
      <c r="T493" s="887"/>
      <c r="U493" s="888"/>
      <c r="V493" s="101" t="str">
        <f>IF(B493="","",VLOOKUP(B493,学連登録!$C$2:$H$3000,6,FALSE))</f>
        <v/>
      </c>
      <c r="W493" s="370"/>
      <c r="X493" s="152"/>
      <c r="Y493" s="116" t="str">
        <f t="shared" si="722"/>
        <v/>
      </c>
      <c r="Z493" s="97" t="str">
        <f>IF(G493="","",VLOOKUP(G493,種目名!$O$5:$T$104,3,0))</f>
        <v/>
      </c>
      <c r="AA493" s="98" t="str">
        <f>IF(J493="","",VLOOKUP(J493,種目名!$O$5:$T$104,3,0))</f>
        <v/>
      </c>
      <c r="AB493" s="117" t="str">
        <f>IF(M493="","",VLOOKUP(M493,種目名!$O$5:$T$104,3,0))</f>
        <v/>
      </c>
      <c r="AC493" s="117" t="str">
        <f>IF(P493="","",VLOOKUP(AF493,種目名!$O$5:$T$104,3,0))</f>
        <v/>
      </c>
      <c r="AD493" s="118" t="str">
        <f>IF(S493="","",VLOOKUP(AI493,種目名!$O$5:$T$104,3,0))</f>
        <v/>
      </c>
      <c r="AE493" s="115">
        <f t="shared" si="723"/>
        <v>0</v>
      </c>
      <c r="AF493" s="152" t="str">
        <f t="shared" si="724"/>
        <v/>
      </c>
      <c r="AG493" s="152" t="str">
        <f t="shared" si="725"/>
        <v/>
      </c>
      <c r="AH493" s="115">
        <f t="shared" si="726"/>
        <v>0</v>
      </c>
      <c r="AI493" s="152" t="str">
        <f t="shared" si="727"/>
        <v/>
      </c>
      <c r="AJ493" s="152" t="str">
        <f t="shared" si="728"/>
        <v/>
      </c>
      <c r="AK493" s="383"/>
      <c r="AL493" s="166">
        <f t="shared" si="646"/>
        <v>0</v>
      </c>
      <c r="AM493" s="392">
        <f t="shared" si="647"/>
        <v>0</v>
      </c>
      <c r="AN493" s="392">
        <f>COUNTIF($B$12:B493,B493)</f>
        <v>0</v>
      </c>
      <c r="AO493" s="392"/>
      <c r="AP493" s="392" t="str">
        <f t="shared" si="648"/>
        <v/>
      </c>
      <c r="AQ493" s="392" t="str">
        <f t="shared" si="649"/>
        <v/>
      </c>
      <c r="AR493" s="392" t="str">
        <f t="shared" si="650"/>
        <v/>
      </c>
      <c r="AS493" s="392" t="str">
        <f t="shared" si="651"/>
        <v/>
      </c>
      <c r="AT493" s="392">
        <f t="shared" si="652"/>
        <v>0</v>
      </c>
      <c r="AU493" s="392" t="str">
        <f t="shared" si="653"/>
        <v/>
      </c>
      <c r="AV493" s="392" t="str">
        <f t="shared" si="654"/>
        <v/>
      </c>
      <c r="AW493" s="392" t="str">
        <f t="shared" si="655"/>
        <v/>
      </c>
      <c r="AX493" s="392" t="str">
        <f t="shared" si="656"/>
        <v/>
      </c>
      <c r="AY493" s="392" t="str">
        <f t="shared" si="657"/>
        <v/>
      </c>
      <c r="AZ493" s="392" t="str">
        <f t="shared" si="658"/>
        <v/>
      </c>
      <c r="BA493" s="392" t="str">
        <f t="shared" si="659"/>
        <v/>
      </c>
      <c r="BB493" s="392" t="str">
        <f t="shared" si="660"/>
        <v/>
      </c>
      <c r="BC493" s="392" t="str">
        <f t="shared" si="661"/>
        <v/>
      </c>
      <c r="BD493" s="396" t="str">
        <f t="shared" si="662"/>
        <v/>
      </c>
      <c r="BE493" s="386">
        <f t="shared" si="663"/>
        <v>0</v>
      </c>
      <c r="BF493" s="152"/>
      <c r="BG493" s="392">
        <f t="shared" si="664"/>
        <v>0</v>
      </c>
      <c r="BH493" s="392">
        <f t="shared" si="665"/>
        <v>0</v>
      </c>
      <c r="BI493" s="405">
        <f t="shared" si="666"/>
        <v>0</v>
      </c>
      <c r="BJ493" s="406">
        <f t="shared" si="642"/>
        <v>0</v>
      </c>
      <c r="BK493" s="391" t="str">
        <f t="shared" si="643"/>
        <v>0</v>
      </c>
      <c r="BL493" s="391" t="str">
        <f t="shared" si="644"/>
        <v>0</v>
      </c>
      <c r="BM493" s="405">
        <f t="shared" si="667"/>
        <v>0</v>
      </c>
      <c r="BN493" s="405" t="str">
        <f t="shared" si="668"/>
        <v>0m0</v>
      </c>
      <c r="BO493" s="392">
        <f t="shared" si="669"/>
        <v>0</v>
      </c>
      <c r="BP493" s="392">
        <f t="shared" si="670"/>
        <v>0</v>
      </c>
      <c r="BQ493" s="405">
        <f t="shared" si="671"/>
        <v>0</v>
      </c>
      <c r="BR493" s="406">
        <f t="shared" si="672"/>
        <v>0</v>
      </c>
      <c r="BS493" s="391" t="str">
        <f t="shared" si="673"/>
        <v>0</v>
      </c>
      <c r="BT493" s="391" t="str">
        <f t="shared" si="674"/>
        <v>0</v>
      </c>
      <c r="BU493" s="405">
        <f t="shared" si="675"/>
        <v>0</v>
      </c>
      <c r="BV493" s="405" t="str">
        <f t="shared" si="676"/>
        <v>0m0</v>
      </c>
      <c r="BW493" s="392">
        <f t="shared" si="677"/>
        <v>0</v>
      </c>
      <c r="BX493" s="392">
        <f t="shared" si="678"/>
        <v>0</v>
      </c>
      <c r="BY493" s="405">
        <f t="shared" si="679"/>
        <v>0</v>
      </c>
      <c r="BZ493" s="406">
        <f t="shared" si="680"/>
        <v>0</v>
      </c>
      <c r="CA493" s="391" t="str">
        <f t="shared" si="681"/>
        <v>0</v>
      </c>
      <c r="CB493" s="391" t="str">
        <f t="shared" si="682"/>
        <v>0</v>
      </c>
      <c r="CC493" s="405">
        <f t="shared" si="683"/>
        <v>0</v>
      </c>
      <c r="CD493" s="405" t="str">
        <f t="shared" si="684"/>
        <v>0m0</v>
      </c>
      <c r="CE493" s="392">
        <f t="shared" si="685"/>
        <v>0</v>
      </c>
      <c r="CF493" s="392">
        <f t="shared" si="686"/>
        <v>0</v>
      </c>
      <c r="CG493" s="405">
        <f t="shared" si="687"/>
        <v>0</v>
      </c>
      <c r="CH493" s="406">
        <f t="shared" si="688"/>
        <v>0</v>
      </c>
      <c r="CI493" s="391" t="str">
        <f t="shared" si="689"/>
        <v>0</v>
      </c>
      <c r="CJ493" s="391" t="str">
        <f t="shared" si="690"/>
        <v>0</v>
      </c>
      <c r="CK493" s="405">
        <f t="shared" si="691"/>
        <v>0</v>
      </c>
      <c r="CL493" s="405" t="str">
        <f t="shared" si="692"/>
        <v>0m0</v>
      </c>
      <c r="CM493" s="392">
        <f t="shared" si="693"/>
        <v>0</v>
      </c>
      <c r="CN493" s="392">
        <f t="shared" si="694"/>
        <v>0</v>
      </c>
      <c r="CO493" s="405">
        <f t="shared" si="695"/>
        <v>0</v>
      </c>
      <c r="CP493" s="406">
        <f t="shared" si="696"/>
        <v>0</v>
      </c>
      <c r="CQ493" s="391" t="str">
        <f t="shared" si="697"/>
        <v>0</v>
      </c>
      <c r="CR493" s="391" t="str">
        <f t="shared" si="698"/>
        <v>0</v>
      </c>
      <c r="CS493" s="405">
        <f t="shared" si="699"/>
        <v>0</v>
      </c>
      <c r="CT493" s="405" t="str">
        <f t="shared" si="700"/>
        <v>0m0</v>
      </c>
      <c r="CU493" s="405">
        <f t="shared" si="701"/>
        <v>0</v>
      </c>
      <c r="CV493" s="405">
        <f t="shared" si="702"/>
        <v>0</v>
      </c>
      <c r="CW493" s="405">
        <f t="shared" si="703"/>
        <v>0</v>
      </c>
      <c r="CX493" s="405">
        <f t="shared" si="704"/>
        <v>0</v>
      </c>
      <c r="CY493" s="405">
        <f t="shared" si="705"/>
        <v>0</v>
      </c>
      <c r="CZ493" s="405" t="str">
        <f t="shared" si="706"/>
        <v/>
      </c>
      <c r="DA493" s="405" t="str">
        <f t="shared" si="707"/>
        <v/>
      </c>
      <c r="DB493" s="405" t="str">
        <f t="shared" si="708"/>
        <v/>
      </c>
      <c r="DC493" s="405" t="str">
        <f t="shared" si="709"/>
        <v/>
      </c>
      <c r="DD493" s="405" t="str">
        <f t="shared" si="710"/>
        <v/>
      </c>
      <c r="DE493" s="405"/>
      <c r="DG493" s="405" t="str">
        <f t="shared" si="711"/>
        <v/>
      </c>
      <c r="DH493" s="405" t="str">
        <f t="shared" si="712"/>
        <v/>
      </c>
      <c r="DI493" s="405">
        <f t="shared" si="713"/>
        <v>0</v>
      </c>
      <c r="DJ493" s="405" t="str">
        <f t="shared" si="714"/>
        <v/>
      </c>
      <c r="DK493" s="405" t="str">
        <f t="shared" si="715"/>
        <v/>
      </c>
      <c r="DL493" s="405" t="str">
        <f t="shared" si="716"/>
        <v/>
      </c>
      <c r="DM493" s="405" t="str">
        <f t="shared" si="717"/>
        <v/>
      </c>
      <c r="DN493" s="405" t="str">
        <f t="shared" si="718"/>
        <v/>
      </c>
      <c r="DO493" s="405" t="str">
        <f t="shared" si="719"/>
        <v/>
      </c>
      <c r="DU493" s="404">
        <f t="shared" si="721"/>
        <v>0</v>
      </c>
    </row>
    <row r="494" spans="1:125" s="404" customFormat="1" ht="18" hidden="1" customHeight="1">
      <c r="A494" s="140" t="str">
        <f t="shared" si="645"/>
        <v/>
      </c>
      <c r="B494" s="153"/>
      <c r="C494" s="31" t="str">
        <f>IF(B494="","",VLOOKUP(B494,学連登録!$C$2:$G$3000,2,FALSE))</f>
        <v/>
      </c>
      <c r="D494" s="32" t="str">
        <f>IF(B494="","",VLOOKUP(B494,学連登録!$C$2:$G$3000,3,FALSE))</f>
        <v/>
      </c>
      <c r="E494" s="33" t="str">
        <f>IF(B494="","",VLOOKUP(B494,学連登録!$C$2:$G$3000,4,FALSE))</f>
        <v/>
      </c>
      <c r="F494" s="376" t="str">
        <f>IF(B494="","",VLOOKUP(B494,学連登録!$C$2:$I$3000,7,FALSE))</f>
        <v/>
      </c>
      <c r="G494" s="154"/>
      <c r="H494" s="915"/>
      <c r="I494" s="916"/>
      <c r="J494" s="155"/>
      <c r="K494" s="887"/>
      <c r="L494" s="888"/>
      <c r="M494" s="155"/>
      <c r="N494" s="881"/>
      <c r="O494" s="882"/>
      <c r="P494" s="154"/>
      <c r="Q494" s="887"/>
      <c r="R494" s="888"/>
      <c r="S494" s="154"/>
      <c r="T494" s="887"/>
      <c r="U494" s="888"/>
      <c r="V494" s="101" t="str">
        <f>IF(B494="","",VLOOKUP(B494,学連登録!$C$2:$H$3000,6,FALSE))</f>
        <v/>
      </c>
      <c r="W494" s="370"/>
      <c r="X494" s="152"/>
      <c r="Y494" s="116" t="str">
        <f t="shared" si="722"/>
        <v/>
      </c>
      <c r="Z494" s="97" t="str">
        <f>IF(G494="","",VLOOKUP(G494,種目名!$O$5:$T$104,3,0))</f>
        <v/>
      </c>
      <c r="AA494" s="98" t="str">
        <f>IF(J494="","",VLOOKUP(J494,種目名!$O$5:$T$104,3,0))</f>
        <v/>
      </c>
      <c r="AB494" s="117" t="str">
        <f>IF(M494="","",VLOOKUP(M494,種目名!$O$5:$T$104,3,0))</f>
        <v/>
      </c>
      <c r="AC494" s="117" t="str">
        <f>IF(P494="","",VLOOKUP(AF494,種目名!$O$5:$T$104,3,0))</f>
        <v/>
      </c>
      <c r="AD494" s="118" t="str">
        <f>IF(S494="","",VLOOKUP(AI494,種目名!$O$5:$T$104,3,0))</f>
        <v/>
      </c>
      <c r="AE494" s="115">
        <f t="shared" si="723"/>
        <v>0</v>
      </c>
      <c r="AF494" s="152" t="str">
        <f t="shared" si="724"/>
        <v/>
      </c>
      <c r="AG494" s="152" t="str">
        <f t="shared" si="725"/>
        <v/>
      </c>
      <c r="AH494" s="115">
        <f t="shared" si="726"/>
        <v>0</v>
      </c>
      <c r="AI494" s="152" t="str">
        <f t="shared" si="727"/>
        <v/>
      </c>
      <c r="AJ494" s="152" t="str">
        <f t="shared" si="728"/>
        <v/>
      </c>
      <c r="AK494" s="383"/>
      <c r="AL494" s="166">
        <f t="shared" si="646"/>
        <v>0</v>
      </c>
      <c r="AM494" s="392">
        <f t="shared" si="647"/>
        <v>0</v>
      </c>
      <c r="AN494" s="392">
        <f>COUNTIF($B$12:B494,B494)</f>
        <v>0</v>
      </c>
      <c r="AO494" s="392"/>
      <c r="AP494" s="392" t="str">
        <f t="shared" si="648"/>
        <v/>
      </c>
      <c r="AQ494" s="392" t="str">
        <f t="shared" si="649"/>
        <v/>
      </c>
      <c r="AR494" s="392" t="str">
        <f t="shared" si="650"/>
        <v/>
      </c>
      <c r="AS494" s="392" t="str">
        <f t="shared" si="651"/>
        <v/>
      </c>
      <c r="AT494" s="392">
        <f t="shared" si="652"/>
        <v>0</v>
      </c>
      <c r="AU494" s="392" t="str">
        <f t="shared" si="653"/>
        <v/>
      </c>
      <c r="AV494" s="392" t="str">
        <f t="shared" si="654"/>
        <v/>
      </c>
      <c r="AW494" s="392" t="str">
        <f t="shared" si="655"/>
        <v/>
      </c>
      <c r="AX494" s="392" t="str">
        <f t="shared" si="656"/>
        <v/>
      </c>
      <c r="AY494" s="392" t="str">
        <f t="shared" si="657"/>
        <v/>
      </c>
      <c r="AZ494" s="392" t="str">
        <f t="shared" si="658"/>
        <v/>
      </c>
      <c r="BA494" s="392" t="str">
        <f t="shared" si="659"/>
        <v/>
      </c>
      <c r="BB494" s="392" t="str">
        <f t="shared" si="660"/>
        <v/>
      </c>
      <c r="BC494" s="392" t="str">
        <f t="shared" si="661"/>
        <v/>
      </c>
      <c r="BD494" s="396" t="str">
        <f t="shared" si="662"/>
        <v/>
      </c>
      <c r="BE494" s="386">
        <f t="shared" si="663"/>
        <v>0</v>
      </c>
      <c r="BF494" s="152"/>
      <c r="BG494" s="392">
        <f t="shared" si="664"/>
        <v>0</v>
      </c>
      <c r="BH494" s="392">
        <f t="shared" si="665"/>
        <v>0</v>
      </c>
      <c r="BI494" s="405">
        <f t="shared" si="666"/>
        <v>0</v>
      </c>
      <c r="BJ494" s="406">
        <f t="shared" si="642"/>
        <v>0</v>
      </c>
      <c r="BK494" s="391" t="str">
        <f t="shared" si="643"/>
        <v>0</v>
      </c>
      <c r="BL494" s="391" t="str">
        <f t="shared" si="644"/>
        <v>0</v>
      </c>
      <c r="BM494" s="405">
        <f t="shared" si="667"/>
        <v>0</v>
      </c>
      <c r="BN494" s="405" t="str">
        <f t="shared" si="668"/>
        <v>0m0</v>
      </c>
      <c r="BO494" s="392">
        <f t="shared" si="669"/>
        <v>0</v>
      </c>
      <c r="BP494" s="392">
        <f t="shared" si="670"/>
        <v>0</v>
      </c>
      <c r="BQ494" s="405">
        <f t="shared" si="671"/>
        <v>0</v>
      </c>
      <c r="BR494" s="406">
        <f t="shared" si="672"/>
        <v>0</v>
      </c>
      <c r="BS494" s="391" t="str">
        <f t="shared" si="673"/>
        <v>0</v>
      </c>
      <c r="BT494" s="391" t="str">
        <f t="shared" si="674"/>
        <v>0</v>
      </c>
      <c r="BU494" s="405">
        <f t="shared" si="675"/>
        <v>0</v>
      </c>
      <c r="BV494" s="405" t="str">
        <f t="shared" si="676"/>
        <v>0m0</v>
      </c>
      <c r="BW494" s="392">
        <f t="shared" si="677"/>
        <v>0</v>
      </c>
      <c r="BX494" s="392">
        <f t="shared" si="678"/>
        <v>0</v>
      </c>
      <c r="BY494" s="405">
        <f t="shared" si="679"/>
        <v>0</v>
      </c>
      <c r="BZ494" s="406">
        <f t="shared" si="680"/>
        <v>0</v>
      </c>
      <c r="CA494" s="391" t="str">
        <f t="shared" si="681"/>
        <v>0</v>
      </c>
      <c r="CB494" s="391" t="str">
        <f t="shared" si="682"/>
        <v>0</v>
      </c>
      <c r="CC494" s="405">
        <f t="shared" si="683"/>
        <v>0</v>
      </c>
      <c r="CD494" s="405" t="str">
        <f t="shared" si="684"/>
        <v>0m0</v>
      </c>
      <c r="CE494" s="392">
        <f t="shared" si="685"/>
        <v>0</v>
      </c>
      <c r="CF494" s="392">
        <f t="shared" si="686"/>
        <v>0</v>
      </c>
      <c r="CG494" s="405">
        <f t="shared" si="687"/>
        <v>0</v>
      </c>
      <c r="CH494" s="406">
        <f t="shared" si="688"/>
        <v>0</v>
      </c>
      <c r="CI494" s="391" t="str">
        <f t="shared" si="689"/>
        <v>0</v>
      </c>
      <c r="CJ494" s="391" t="str">
        <f t="shared" si="690"/>
        <v>0</v>
      </c>
      <c r="CK494" s="405">
        <f t="shared" si="691"/>
        <v>0</v>
      </c>
      <c r="CL494" s="405" t="str">
        <f t="shared" si="692"/>
        <v>0m0</v>
      </c>
      <c r="CM494" s="392">
        <f t="shared" si="693"/>
        <v>0</v>
      </c>
      <c r="CN494" s="392">
        <f t="shared" si="694"/>
        <v>0</v>
      </c>
      <c r="CO494" s="405">
        <f t="shared" si="695"/>
        <v>0</v>
      </c>
      <c r="CP494" s="406">
        <f t="shared" si="696"/>
        <v>0</v>
      </c>
      <c r="CQ494" s="391" t="str">
        <f t="shared" si="697"/>
        <v>0</v>
      </c>
      <c r="CR494" s="391" t="str">
        <f t="shared" si="698"/>
        <v>0</v>
      </c>
      <c r="CS494" s="405">
        <f t="shared" si="699"/>
        <v>0</v>
      </c>
      <c r="CT494" s="405" t="str">
        <f t="shared" si="700"/>
        <v>0m0</v>
      </c>
      <c r="CU494" s="405">
        <f t="shared" si="701"/>
        <v>0</v>
      </c>
      <c r="CV494" s="405">
        <f t="shared" si="702"/>
        <v>0</v>
      </c>
      <c r="CW494" s="405">
        <f t="shared" si="703"/>
        <v>0</v>
      </c>
      <c r="CX494" s="405">
        <f t="shared" si="704"/>
        <v>0</v>
      </c>
      <c r="CY494" s="405">
        <f t="shared" si="705"/>
        <v>0</v>
      </c>
      <c r="CZ494" s="405" t="str">
        <f t="shared" si="706"/>
        <v/>
      </c>
      <c r="DA494" s="405" t="str">
        <f t="shared" si="707"/>
        <v/>
      </c>
      <c r="DB494" s="405" t="str">
        <f t="shared" si="708"/>
        <v/>
      </c>
      <c r="DC494" s="405" t="str">
        <f t="shared" si="709"/>
        <v/>
      </c>
      <c r="DD494" s="405" t="str">
        <f t="shared" si="710"/>
        <v/>
      </c>
      <c r="DE494" s="405"/>
      <c r="DG494" s="405" t="str">
        <f t="shared" si="711"/>
        <v/>
      </c>
      <c r="DH494" s="405" t="str">
        <f t="shared" si="712"/>
        <v/>
      </c>
      <c r="DI494" s="405">
        <f t="shared" si="713"/>
        <v>0</v>
      </c>
      <c r="DJ494" s="405" t="str">
        <f t="shared" si="714"/>
        <v/>
      </c>
      <c r="DK494" s="405" t="str">
        <f t="shared" si="715"/>
        <v/>
      </c>
      <c r="DL494" s="405" t="str">
        <f t="shared" si="716"/>
        <v/>
      </c>
      <c r="DM494" s="405" t="str">
        <f t="shared" si="717"/>
        <v/>
      </c>
      <c r="DN494" s="405" t="str">
        <f t="shared" si="718"/>
        <v/>
      </c>
      <c r="DO494" s="405" t="str">
        <f t="shared" si="719"/>
        <v/>
      </c>
      <c r="DU494" s="404">
        <f t="shared" si="721"/>
        <v>0</v>
      </c>
    </row>
    <row r="495" spans="1:125" s="404" customFormat="1" ht="18" hidden="1" customHeight="1">
      <c r="A495" s="140" t="str">
        <f t="shared" si="645"/>
        <v/>
      </c>
      <c r="B495" s="153"/>
      <c r="C495" s="31" t="str">
        <f>IF(B495="","",VLOOKUP(B495,学連登録!$C$2:$G$3000,2,FALSE))</f>
        <v/>
      </c>
      <c r="D495" s="32" t="str">
        <f>IF(B495="","",VLOOKUP(B495,学連登録!$C$2:$G$3000,3,FALSE))</f>
        <v/>
      </c>
      <c r="E495" s="33" t="str">
        <f>IF(B495="","",VLOOKUP(B495,学連登録!$C$2:$G$3000,4,FALSE))</f>
        <v/>
      </c>
      <c r="F495" s="376" t="str">
        <f>IF(B495="","",VLOOKUP(B495,学連登録!$C$2:$I$3000,7,FALSE))</f>
        <v/>
      </c>
      <c r="G495" s="154"/>
      <c r="H495" s="915"/>
      <c r="I495" s="916"/>
      <c r="J495" s="155"/>
      <c r="K495" s="887"/>
      <c r="L495" s="888"/>
      <c r="M495" s="155"/>
      <c r="N495" s="881"/>
      <c r="O495" s="882"/>
      <c r="P495" s="154"/>
      <c r="Q495" s="887"/>
      <c r="R495" s="888"/>
      <c r="S495" s="154"/>
      <c r="T495" s="887"/>
      <c r="U495" s="888"/>
      <c r="V495" s="101" t="str">
        <f>IF(B495="","",VLOOKUP(B495,学連登録!$C$2:$H$3000,6,FALSE))</f>
        <v/>
      </c>
      <c r="W495" s="370"/>
      <c r="X495" s="152"/>
      <c r="Y495" s="116" t="str">
        <f t="shared" si="722"/>
        <v/>
      </c>
      <c r="Z495" s="97" t="str">
        <f>IF(G495="","",VLOOKUP(G495,種目名!$O$5:$T$104,3,0))</f>
        <v/>
      </c>
      <c r="AA495" s="98" t="str">
        <f>IF(J495="","",VLOOKUP(J495,種目名!$O$5:$T$104,3,0))</f>
        <v/>
      </c>
      <c r="AB495" s="117" t="str">
        <f>IF(M495="","",VLOOKUP(M495,種目名!$O$5:$T$104,3,0))</f>
        <v/>
      </c>
      <c r="AC495" s="117" t="str">
        <f>IF(P495="","",VLOOKUP(AF495,種目名!$O$5:$T$104,3,0))</f>
        <v/>
      </c>
      <c r="AD495" s="118" t="str">
        <f>IF(S495="","",VLOOKUP(AI495,種目名!$O$5:$T$104,3,0))</f>
        <v/>
      </c>
      <c r="AE495" s="115">
        <f t="shared" si="723"/>
        <v>0</v>
      </c>
      <c r="AF495" s="152" t="str">
        <f t="shared" si="724"/>
        <v/>
      </c>
      <c r="AG495" s="152" t="str">
        <f t="shared" si="725"/>
        <v/>
      </c>
      <c r="AH495" s="115">
        <f t="shared" si="726"/>
        <v>0</v>
      </c>
      <c r="AI495" s="152" t="str">
        <f t="shared" si="727"/>
        <v/>
      </c>
      <c r="AJ495" s="152" t="str">
        <f t="shared" si="728"/>
        <v/>
      </c>
      <c r="AK495" s="383"/>
      <c r="AL495" s="166">
        <f t="shared" si="646"/>
        <v>0</v>
      </c>
      <c r="AM495" s="392">
        <f t="shared" si="647"/>
        <v>0</v>
      </c>
      <c r="AN495" s="392">
        <f>COUNTIF($B$12:B495,B495)</f>
        <v>0</v>
      </c>
      <c r="AO495" s="392"/>
      <c r="AP495" s="392" t="str">
        <f t="shared" si="648"/>
        <v/>
      </c>
      <c r="AQ495" s="392" t="str">
        <f t="shared" si="649"/>
        <v/>
      </c>
      <c r="AR495" s="392" t="str">
        <f t="shared" si="650"/>
        <v/>
      </c>
      <c r="AS495" s="392" t="str">
        <f t="shared" si="651"/>
        <v/>
      </c>
      <c r="AT495" s="392">
        <f t="shared" si="652"/>
        <v>0</v>
      </c>
      <c r="AU495" s="392" t="str">
        <f t="shared" si="653"/>
        <v/>
      </c>
      <c r="AV495" s="392" t="str">
        <f t="shared" si="654"/>
        <v/>
      </c>
      <c r="AW495" s="392" t="str">
        <f t="shared" si="655"/>
        <v/>
      </c>
      <c r="AX495" s="392" t="str">
        <f t="shared" si="656"/>
        <v/>
      </c>
      <c r="AY495" s="392" t="str">
        <f t="shared" si="657"/>
        <v/>
      </c>
      <c r="AZ495" s="392" t="str">
        <f t="shared" si="658"/>
        <v/>
      </c>
      <c r="BA495" s="392" t="str">
        <f t="shared" si="659"/>
        <v/>
      </c>
      <c r="BB495" s="392" t="str">
        <f t="shared" si="660"/>
        <v/>
      </c>
      <c r="BC495" s="392" t="str">
        <f t="shared" si="661"/>
        <v/>
      </c>
      <c r="BD495" s="396" t="str">
        <f t="shared" si="662"/>
        <v/>
      </c>
      <c r="BE495" s="386">
        <f t="shared" si="663"/>
        <v>0</v>
      </c>
      <c r="BF495" s="152"/>
      <c r="BG495" s="392">
        <f t="shared" si="664"/>
        <v>0</v>
      </c>
      <c r="BH495" s="392">
        <f t="shared" si="665"/>
        <v>0</v>
      </c>
      <c r="BI495" s="405">
        <f t="shared" si="666"/>
        <v>0</v>
      </c>
      <c r="BJ495" s="406">
        <f t="shared" si="642"/>
        <v>0</v>
      </c>
      <c r="BK495" s="391" t="str">
        <f t="shared" si="643"/>
        <v>0</v>
      </c>
      <c r="BL495" s="391" t="str">
        <f t="shared" si="644"/>
        <v>0</v>
      </c>
      <c r="BM495" s="405">
        <f t="shared" si="667"/>
        <v>0</v>
      </c>
      <c r="BN495" s="405" t="str">
        <f t="shared" si="668"/>
        <v>0m0</v>
      </c>
      <c r="BO495" s="392">
        <f t="shared" si="669"/>
        <v>0</v>
      </c>
      <c r="BP495" s="392">
        <f t="shared" si="670"/>
        <v>0</v>
      </c>
      <c r="BQ495" s="405">
        <f t="shared" si="671"/>
        <v>0</v>
      </c>
      <c r="BR495" s="406">
        <f t="shared" si="672"/>
        <v>0</v>
      </c>
      <c r="BS495" s="391" t="str">
        <f t="shared" si="673"/>
        <v>0</v>
      </c>
      <c r="BT495" s="391" t="str">
        <f t="shared" si="674"/>
        <v>0</v>
      </c>
      <c r="BU495" s="405">
        <f t="shared" si="675"/>
        <v>0</v>
      </c>
      <c r="BV495" s="405" t="str">
        <f t="shared" si="676"/>
        <v>0m0</v>
      </c>
      <c r="BW495" s="392">
        <f t="shared" si="677"/>
        <v>0</v>
      </c>
      <c r="BX495" s="392">
        <f t="shared" si="678"/>
        <v>0</v>
      </c>
      <c r="BY495" s="405">
        <f t="shared" si="679"/>
        <v>0</v>
      </c>
      <c r="BZ495" s="406">
        <f t="shared" si="680"/>
        <v>0</v>
      </c>
      <c r="CA495" s="391" t="str">
        <f t="shared" si="681"/>
        <v>0</v>
      </c>
      <c r="CB495" s="391" t="str">
        <f t="shared" si="682"/>
        <v>0</v>
      </c>
      <c r="CC495" s="405">
        <f t="shared" si="683"/>
        <v>0</v>
      </c>
      <c r="CD495" s="405" t="str">
        <f t="shared" si="684"/>
        <v>0m0</v>
      </c>
      <c r="CE495" s="392">
        <f t="shared" si="685"/>
        <v>0</v>
      </c>
      <c r="CF495" s="392">
        <f t="shared" si="686"/>
        <v>0</v>
      </c>
      <c r="CG495" s="405">
        <f t="shared" si="687"/>
        <v>0</v>
      </c>
      <c r="CH495" s="406">
        <f t="shared" si="688"/>
        <v>0</v>
      </c>
      <c r="CI495" s="391" t="str">
        <f t="shared" si="689"/>
        <v>0</v>
      </c>
      <c r="CJ495" s="391" t="str">
        <f t="shared" si="690"/>
        <v>0</v>
      </c>
      <c r="CK495" s="405">
        <f t="shared" si="691"/>
        <v>0</v>
      </c>
      <c r="CL495" s="405" t="str">
        <f t="shared" si="692"/>
        <v>0m0</v>
      </c>
      <c r="CM495" s="392">
        <f t="shared" si="693"/>
        <v>0</v>
      </c>
      <c r="CN495" s="392">
        <f t="shared" si="694"/>
        <v>0</v>
      </c>
      <c r="CO495" s="405">
        <f t="shared" si="695"/>
        <v>0</v>
      </c>
      <c r="CP495" s="406">
        <f t="shared" si="696"/>
        <v>0</v>
      </c>
      <c r="CQ495" s="391" t="str">
        <f t="shared" si="697"/>
        <v>0</v>
      </c>
      <c r="CR495" s="391" t="str">
        <f t="shared" si="698"/>
        <v>0</v>
      </c>
      <c r="CS495" s="405">
        <f t="shared" si="699"/>
        <v>0</v>
      </c>
      <c r="CT495" s="405" t="str">
        <f t="shared" si="700"/>
        <v>0m0</v>
      </c>
      <c r="CU495" s="405">
        <f t="shared" si="701"/>
        <v>0</v>
      </c>
      <c r="CV495" s="405">
        <f t="shared" si="702"/>
        <v>0</v>
      </c>
      <c r="CW495" s="405">
        <f t="shared" si="703"/>
        <v>0</v>
      </c>
      <c r="CX495" s="405">
        <f t="shared" si="704"/>
        <v>0</v>
      </c>
      <c r="CY495" s="405">
        <f t="shared" si="705"/>
        <v>0</v>
      </c>
      <c r="CZ495" s="405" t="str">
        <f t="shared" si="706"/>
        <v/>
      </c>
      <c r="DA495" s="405" t="str">
        <f t="shared" si="707"/>
        <v/>
      </c>
      <c r="DB495" s="405" t="str">
        <f t="shared" si="708"/>
        <v/>
      </c>
      <c r="DC495" s="405" t="str">
        <f t="shared" si="709"/>
        <v/>
      </c>
      <c r="DD495" s="405" t="str">
        <f t="shared" si="710"/>
        <v/>
      </c>
      <c r="DE495" s="405"/>
      <c r="DG495" s="405" t="str">
        <f t="shared" si="711"/>
        <v/>
      </c>
      <c r="DH495" s="405" t="str">
        <f t="shared" si="712"/>
        <v/>
      </c>
      <c r="DI495" s="405">
        <f t="shared" si="713"/>
        <v>0</v>
      </c>
      <c r="DJ495" s="405" t="str">
        <f t="shared" si="714"/>
        <v/>
      </c>
      <c r="DK495" s="405" t="str">
        <f t="shared" si="715"/>
        <v/>
      </c>
      <c r="DL495" s="405" t="str">
        <f t="shared" si="716"/>
        <v/>
      </c>
      <c r="DM495" s="405" t="str">
        <f t="shared" si="717"/>
        <v/>
      </c>
      <c r="DN495" s="405" t="str">
        <f t="shared" si="718"/>
        <v/>
      </c>
      <c r="DO495" s="405" t="str">
        <f t="shared" si="719"/>
        <v/>
      </c>
      <c r="DU495" s="404">
        <f t="shared" si="721"/>
        <v>0</v>
      </c>
    </row>
    <row r="496" spans="1:125" s="404" customFormat="1" ht="18" hidden="1" customHeight="1">
      <c r="A496" s="140" t="str">
        <f t="shared" si="645"/>
        <v/>
      </c>
      <c r="B496" s="153"/>
      <c r="C496" s="31" t="str">
        <f>IF(B496="","",VLOOKUP(B496,学連登録!$C$2:$G$3000,2,FALSE))</f>
        <v/>
      </c>
      <c r="D496" s="32" t="str">
        <f>IF(B496="","",VLOOKUP(B496,学連登録!$C$2:$G$3000,3,FALSE))</f>
        <v/>
      </c>
      <c r="E496" s="33" t="str">
        <f>IF(B496="","",VLOOKUP(B496,学連登録!$C$2:$G$3000,4,FALSE))</f>
        <v/>
      </c>
      <c r="F496" s="376" t="str">
        <f>IF(B496="","",VLOOKUP(B496,学連登録!$C$2:$I$3000,7,FALSE))</f>
        <v/>
      </c>
      <c r="G496" s="154"/>
      <c r="H496" s="915"/>
      <c r="I496" s="916"/>
      <c r="J496" s="155"/>
      <c r="K496" s="887"/>
      <c r="L496" s="888"/>
      <c r="M496" s="155"/>
      <c r="N496" s="881"/>
      <c r="O496" s="882"/>
      <c r="P496" s="154"/>
      <c r="Q496" s="887"/>
      <c r="R496" s="888"/>
      <c r="S496" s="154"/>
      <c r="T496" s="887"/>
      <c r="U496" s="888"/>
      <c r="V496" s="101" t="str">
        <f>IF(B496="","",VLOOKUP(B496,学連登録!$C$2:$H$3000,6,FALSE))</f>
        <v/>
      </c>
      <c r="W496" s="370"/>
      <c r="X496" s="152"/>
      <c r="Y496" s="116" t="str">
        <f t="shared" si="722"/>
        <v/>
      </c>
      <c r="Z496" s="97" t="str">
        <f>IF(G496="","",VLOOKUP(G496,種目名!$O$5:$T$104,3,0))</f>
        <v/>
      </c>
      <c r="AA496" s="98" t="str">
        <f>IF(J496="","",VLOOKUP(J496,種目名!$O$5:$T$104,3,0))</f>
        <v/>
      </c>
      <c r="AB496" s="117" t="str">
        <f>IF(M496="","",VLOOKUP(M496,種目名!$O$5:$T$104,3,0))</f>
        <v/>
      </c>
      <c r="AC496" s="117" t="str">
        <f>IF(P496="","",VLOOKUP(AF496,種目名!$O$5:$T$104,3,0))</f>
        <v/>
      </c>
      <c r="AD496" s="118" t="str">
        <f>IF(S496="","",VLOOKUP(AI496,種目名!$O$5:$T$104,3,0))</f>
        <v/>
      </c>
      <c r="AE496" s="115">
        <f t="shared" si="723"/>
        <v>0</v>
      </c>
      <c r="AF496" s="152" t="str">
        <f t="shared" si="724"/>
        <v/>
      </c>
      <c r="AG496" s="152" t="str">
        <f t="shared" si="725"/>
        <v/>
      </c>
      <c r="AH496" s="115">
        <f t="shared" si="726"/>
        <v>0</v>
      </c>
      <c r="AI496" s="152" t="str">
        <f t="shared" si="727"/>
        <v/>
      </c>
      <c r="AJ496" s="152" t="str">
        <f t="shared" si="728"/>
        <v/>
      </c>
      <c r="AK496" s="383"/>
      <c r="AL496" s="166">
        <f t="shared" si="646"/>
        <v>0</v>
      </c>
      <c r="AM496" s="392">
        <f t="shared" si="647"/>
        <v>0</v>
      </c>
      <c r="AN496" s="392">
        <f>COUNTIF($B$12:B496,B496)</f>
        <v>0</v>
      </c>
      <c r="AO496" s="392"/>
      <c r="AP496" s="392" t="str">
        <f t="shared" si="648"/>
        <v/>
      </c>
      <c r="AQ496" s="392" t="str">
        <f t="shared" si="649"/>
        <v/>
      </c>
      <c r="AR496" s="392" t="str">
        <f t="shared" si="650"/>
        <v/>
      </c>
      <c r="AS496" s="392" t="str">
        <f t="shared" si="651"/>
        <v/>
      </c>
      <c r="AT496" s="392">
        <f t="shared" si="652"/>
        <v>0</v>
      </c>
      <c r="AU496" s="392" t="str">
        <f t="shared" si="653"/>
        <v/>
      </c>
      <c r="AV496" s="392" t="str">
        <f t="shared" si="654"/>
        <v/>
      </c>
      <c r="AW496" s="392" t="str">
        <f t="shared" si="655"/>
        <v/>
      </c>
      <c r="AX496" s="392" t="str">
        <f t="shared" si="656"/>
        <v/>
      </c>
      <c r="AY496" s="392" t="str">
        <f t="shared" si="657"/>
        <v/>
      </c>
      <c r="AZ496" s="392" t="str">
        <f t="shared" si="658"/>
        <v/>
      </c>
      <c r="BA496" s="392" t="str">
        <f t="shared" si="659"/>
        <v/>
      </c>
      <c r="BB496" s="392" t="str">
        <f t="shared" si="660"/>
        <v/>
      </c>
      <c r="BC496" s="392" t="str">
        <f t="shared" si="661"/>
        <v/>
      </c>
      <c r="BD496" s="396" t="str">
        <f t="shared" si="662"/>
        <v/>
      </c>
      <c r="BE496" s="386">
        <f t="shared" si="663"/>
        <v>0</v>
      </c>
      <c r="BF496" s="152"/>
      <c r="BG496" s="392">
        <f t="shared" si="664"/>
        <v>0</v>
      </c>
      <c r="BH496" s="392">
        <f t="shared" si="665"/>
        <v>0</v>
      </c>
      <c r="BI496" s="405">
        <f t="shared" si="666"/>
        <v>0</v>
      </c>
      <c r="BJ496" s="406">
        <f t="shared" si="642"/>
        <v>0</v>
      </c>
      <c r="BK496" s="391" t="str">
        <f t="shared" si="643"/>
        <v>0</v>
      </c>
      <c r="BL496" s="391" t="str">
        <f t="shared" si="644"/>
        <v>0</v>
      </c>
      <c r="BM496" s="405">
        <f t="shared" si="667"/>
        <v>0</v>
      </c>
      <c r="BN496" s="405" t="str">
        <f t="shared" si="668"/>
        <v>0m0</v>
      </c>
      <c r="BO496" s="392">
        <f t="shared" si="669"/>
        <v>0</v>
      </c>
      <c r="BP496" s="392">
        <f t="shared" si="670"/>
        <v>0</v>
      </c>
      <c r="BQ496" s="405">
        <f t="shared" si="671"/>
        <v>0</v>
      </c>
      <c r="BR496" s="406">
        <f t="shared" si="672"/>
        <v>0</v>
      </c>
      <c r="BS496" s="391" t="str">
        <f t="shared" si="673"/>
        <v>0</v>
      </c>
      <c r="BT496" s="391" t="str">
        <f t="shared" si="674"/>
        <v>0</v>
      </c>
      <c r="BU496" s="405">
        <f t="shared" si="675"/>
        <v>0</v>
      </c>
      <c r="BV496" s="405" t="str">
        <f t="shared" si="676"/>
        <v>0m0</v>
      </c>
      <c r="BW496" s="392">
        <f t="shared" si="677"/>
        <v>0</v>
      </c>
      <c r="BX496" s="392">
        <f t="shared" si="678"/>
        <v>0</v>
      </c>
      <c r="BY496" s="405">
        <f t="shared" si="679"/>
        <v>0</v>
      </c>
      <c r="BZ496" s="406">
        <f t="shared" si="680"/>
        <v>0</v>
      </c>
      <c r="CA496" s="391" t="str">
        <f t="shared" si="681"/>
        <v>0</v>
      </c>
      <c r="CB496" s="391" t="str">
        <f t="shared" si="682"/>
        <v>0</v>
      </c>
      <c r="CC496" s="405">
        <f t="shared" si="683"/>
        <v>0</v>
      </c>
      <c r="CD496" s="405" t="str">
        <f t="shared" si="684"/>
        <v>0m0</v>
      </c>
      <c r="CE496" s="392">
        <f t="shared" si="685"/>
        <v>0</v>
      </c>
      <c r="CF496" s="392">
        <f t="shared" si="686"/>
        <v>0</v>
      </c>
      <c r="CG496" s="405">
        <f t="shared" si="687"/>
        <v>0</v>
      </c>
      <c r="CH496" s="406">
        <f t="shared" si="688"/>
        <v>0</v>
      </c>
      <c r="CI496" s="391" t="str">
        <f t="shared" si="689"/>
        <v>0</v>
      </c>
      <c r="CJ496" s="391" t="str">
        <f t="shared" si="690"/>
        <v>0</v>
      </c>
      <c r="CK496" s="405">
        <f t="shared" si="691"/>
        <v>0</v>
      </c>
      <c r="CL496" s="405" t="str">
        <f t="shared" si="692"/>
        <v>0m0</v>
      </c>
      <c r="CM496" s="392">
        <f t="shared" si="693"/>
        <v>0</v>
      </c>
      <c r="CN496" s="392">
        <f t="shared" si="694"/>
        <v>0</v>
      </c>
      <c r="CO496" s="405">
        <f t="shared" si="695"/>
        <v>0</v>
      </c>
      <c r="CP496" s="406">
        <f t="shared" si="696"/>
        <v>0</v>
      </c>
      <c r="CQ496" s="391" t="str">
        <f t="shared" si="697"/>
        <v>0</v>
      </c>
      <c r="CR496" s="391" t="str">
        <f t="shared" si="698"/>
        <v>0</v>
      </c>
      <c r="CS496" s="405">
        <f t="shared" si="699"/>
        <v>0</v>
      </c>
      <c r="CT496" s="405" t="str">
        <f t="shared" si="700"/>
        <v>0m0</v>
      </c>
      <c r="CU496" s="405">
        <f t="shared" si="701"/>
        <v>0</v>
      </c>
      <c r="CV496" s="405">
        <f t="shared" si="702"/>
        <v>0</v>
      </c>
      <c r="CW496" s="405">
        <f t="shared" si="703"/>
        <v>0</v>
      </c>
      <c r="CX496" s="405">
        <f t="shared" si="704"/>
        <v>0</v>
      </c>
      <c r="CY496" s="405">
        <f t="shared" si="705"/>
        <v>0</v>
      </c>
      <c r="CZ496" s="405" t="str">
        <f t="shared" si="706"/>
        <v/>
      </c>
      <c r="DA496" s="405" t="str">
        <f t="shared" si="707"/>
        <v/>
      </c>
      <c r="DB496" s="405" t="str">
        <f t="shared" si="708"/>
        <v/>
      </c>
      <c r="DC496" s="405" t="str">
        <f t="shared" si="709"/>
        <v/>
      </c>
      <c r="DD496" s="405" t="str">
        <f t="shared" si="710"/>
        <v/>
      </c>
      <c r="DE496" s="405"/>
      <c r="DG496" s="405" t="str">
        <f t="shared" si="711"/>
        <v/>
      </c>
      <c r="DH496" s="405" t="str">
        <f t="shared" si="712"/>
        <v/>
      </c>
      <c r="DI496" s="405">
        <f t="shared" si="713"/>
        <v>0</v>
      </c>
      <c r="DJ496" s="405" t="str">
        <f t="shared" si="714"/>
        <v/>
      </c>
      <c r="DK496" s="405" t="str">
        <f t="shared" si="715"/>
        <v/>
      </c>
      <c r="DL496" s="405" t="str">
        <f t="shared" si="716"/>
        <v/>
      </c>
      <c r="DM496" s="405" t="str">
        <f t="shared" si="717"/>
        <v/>
      </c>
      <c r="DN496" s="405" t="str">
        <f t="shared" si="718"/>
        <v/>
      </c>
      <c r="DO496" s="405" t="str">
        <f t="shared" si="719"/>
        <v/>
      </c>
      <c r="DU496" s="404">
        <f t="shared" si="721"/>
        <v>0</v>
      </c>
    </row>
    <row r="497" spans="1:125" s="404" customFormat="1" ht="18" hidden="1" customHeight="1">
      <c r="A497" s="140" t="str">
        <f t="shared" si="645"/>
        <v/>
      </c>
      <c r="B497" s="153"/>
      <c r="C497" s="31" t="str">
        <f>IF(B497="","",VLOOKUP(B497,学連登録!$C$2:$G$3000,2,FALSE))</f>
        <v/>
      </c>
      <c r="D497" s="32" t="str">
        <f>IF(B497="","",VLOOKUP(B497,学連登録!$C$2:$G$3000,3,FALSE))</f>
        <v/>
      </c>
      <c r="E497" s="33" t="str">
        <f>IF(B497="","",VLOOKUP(B497,学連登録!$C$2:$G$3000,4,FALSE))</f>
        <v/>
      </c>
      <c r="F497" s="376" t="str">
        <f>IF(B497="","",VLOOKUP(B497,学連登録!$C$2:$I$3000,7,FALSE))</f>
        <v/>
      </c>
      <c r="G497" s="154"/>
      <c r="H497" s="915"/>
      <c r="I497" s="916"/>
      <c r="J497" s="155"/>
      <c r="K497" s="887"/>
      <c r="L497" s="888"/>
      <c r="M497" s="155"/>
      <c r="N497" s="881"/>
      <c r="O497" s="882"/>
      <c r="P497" s="154"/>
      <c r="Q497" s="887"/>
      <c r="R497" s="888"/>
      <c r="S497" s="154"/>
      <c r="T497" s="887"/>
      <c r="U497" s="888"/>
      <c r="V497" s="101" t="str">
        <f>IF(B497="","",VLOOKUP(B497,学連登録!$C$2:$H$3000,6,FALSE))</f>
        <v/>
      </c>
      <c r="W497" s="370"/>
      <c r="X497" s="152"/>
      <c r="Y497" s="116" t="str">
        <f t="shared" si="722"/>
        <v/>
      </c>
      <c r="Z497" s="97" t="str">
        <f>IF(G497="","",VLOOKUP(G497,種目名!$O$5:$T$104,3,0))</f>
        <v/>
      </c>
      <c r="AA497" s="98" t="str">
        <f>IF(J497="","",VLOOKUP(J497,種目名!$O$5:$T$104,3,0))</f>
        <v/>
      </c>
      <c r="AB497" s="117" t="str">
        <f>IF(M497="","",VLOOKUP(M497,種目名!$O$5:$T$104,3,0))</f>
        <v/>
      </c>
      <c r="AC497" s="117" t="str">
        <f>IF(P497="","",VLOOKUP(AF497,種目名!$O$5:$T$104,3,0))</f>
        <v/>
      </c>
      <c r="AD497" s="118" t="str">
        <f>IF(S497="","",VLOOKUP(AI497,種目名!$O$5:$T$104,3,0))</f>
        <v/>
      </c>
      <c r="AE497" s="115">
        <f t="shared" si="723"/>
        <v>0</v>
      </c>
      <c r="AF497" s="152" t="str">
        <f t="shared" si="724"/>
        <v/>
      </c>
      <c r="AG497" s="152" t="str">
        <f t="shared" si="725"/>
        <v/>
      </c>
      <c r="AH497" s="115">
        <f t="shared" si="726"/>
        <v>0</v>
      </c>
      <c r="AI497" s="152" t="str">
        <f t="shared" si="727"/>
        <v/>
      </c>
      <c r="AJ497" s="152" t="str">
        <f t="shared" si="728"/>
        <v/>
      </c>
      <c r="AK497" s="383"/>
      <c r="AL497" s="166">
        <f t="shared" si="646"/>
        <v>0</v>
      </c>
      <c r="AM497" s="392">
        <f t="shared" si="647"/>
        <v>0</v>
      </c>
      <c r="AN497" s="392">
        <f>COUNTIF($B$12:B497,B497)</f>
        <v>0</v>
      </c>
      <c r="AO497" s="392"/>
      <c r="AP497" s="392" t="str">
        <f t="shared" si="648"/>
        <v/>
      </c>
      <c r="AQ497" s="392" t="str">
        <f t="shared" si="649"/>
        <v/>
      </c>
      <c r="AR497" s="392" t="str">
        <f t="shared" si="650"/>
        <v/>
      </c>
      <c r="AS497" s="392" t="str">
        <f t="shared" si="651"/>
        <v/>
      </c>
      <c r="AT497" s="392">
        <f t="shared" si="652"/>
        <v>0</v>
      </c>
      <c r="AU497" s="392" t="str">
        <f t="shared" si="653"/>
        <v/>
      </c>
      <c r="AV497" s="392" t="str">
        <f t="shared" si="654"/>
        <v/>
      </c>
      <c r="AW497" s="392" t="str">
        <f t="shared" si="655"/>
        <v/>
      </c>
      <c r="AX497" s="392" t="str">
        <f t="shared" si="656"/>
        <v/>
      </c>
      <c r="AY497" s="392" t="str">
        <f t="shared" si="657"/>
        <v/>
      </c>
      <c r="AZ497" s="392" t="str">
        <f t="shared" si="658"/>
        <v/>
      </c>
      <c r="BA497" s="392" t="str">
        <f t="shared" si="659"/>
        <v/>
      </c>
      <c r="BB497" s="392" t="str">
        <f t="shared" si="660"/>
        <v/>
      </c>
      <c r="BC497" s="392" t="str">
        <f t="shared" si="661"/>
        <v/>
      </c>
      <c r="BD497" s="396" t="str">
        <f t="shared" si="662"/>
        <v/>
      </c>
      <c r="BE497" s="386">
        <f t="shared" si="663"/>
        <v>0</v>
      </c>
      <c r="BF497" s="152"/>
      <c r="BG497" s="392">
        <f t="shared" si="664"/>
        <v>0</v>
      </c>
      <c r="BH497" s="392">
        <f t="shared" si="665"/>
        <v>0</v>
      </c>
      <c r="BI497" s="405">
        <f t="shared" si="666"/>
        <v>0</v>
      </c>
      <c r="BJ497" s="406">
        <f t="shared" si="642"/>
        <v>0</v>
      </c>
      <c r="BK497" s="391" t="str">
        <f t="shared" si="643"/>
        <v>0</v>
      </c>
      <c r="BL497" s="391" t="str">
        <f t="shared" si="644"/>
        <v>0</v>
      </c>
      <c r="BM497" s="405">
        <f t="shared" si="667"/>
        <v>0</v>
      </c>
      <c r="BN497" s="405" t="str">
        <f t="shared" si="668"/>
        <v>0m0</v>
      </c>
      <c r="BO497" s="392">
        <f t="shared" si="669"/>
        <v>0</v>
      </c>
      <c r="BP497" s="392">
        <f t="shared" si="670"/>
        <v>0</v>
      </c>
      <c r="BQ497" s="405">
        <f t="shared" si="671"/>
        <v>0</v>
      </c>
      <c r="BR497" s="406">
        <f t="shared" si="672"/>
        <v>0</v>
      </c>
      <c r="BS497" s="391" t="str">
        <f t="shared" si="673"/>
        <v>0</v>
      </c>
      <c r="BT497" s="391" t="str">
        <f t="shared" si="674"/>
        <v>0</v>
      </c>
      <c r="BU497" s="405">
        <f t="shared" si="675"/>
        <v>0</v>
      </c>
      <c r="BV497" s="405" t="str">
        <f t="shared" si="676"/>
        <v>0m0</v>
      </c>
      <c r="BW497" s="392">
        <f t="shared" si="677"/>
        <v>0</v>
      </c>
      <c r="BX497" s="392">
        <f t="shared" si="678"/>
        <v>0</v>
      </c>
      <c r="BY497" s="405">
        <f t="shared" si="679"/>
        <v>0</v>
      </c>
      <c r="BZ497" s="406">
        <f t="shared" si="680"/>
        <v>0</v>
      </c>
      <c r="CA497" s="391" t="str">
        <f t="shared" si="681"/>
        <v>0</v>
      </c>
      <c r="CB497" s="391" t="str">
        <f t="shared" si="682"/>
        <v>0</v>
      </c>
      <c r="CC497" s="405">
        <f t="shared" si="683"/>
        <v>0</v>
      </c>
      <c r="CD497" s="405" t="str">
        <f t="shared" si="684"/>
        <v>0m0</v>
      </c>
      <c r="CE497" s="392">
        <f t="shared" si="685"/>
        <v>0</v>
      </c>
      <c r="CF497" s="392">
        <f t="shared" si="686"/>
        <v>0</v>
      </c>
      <c r="CG497" s="405">
        <f t="shared" si="687"/>
        <v>0</v>
      </c>
      <c r="CH497" s="406">
        <f t="shared" si="688"/>
        <v>0</v>
      </c>
      <c r="CI497" s="391" t="str">
        <f t="shared" si="689"/>
        <v>0</v>
      </c>
      <c r="CJ497" s="391" t="str">
        <f t="shared" si="690"/>
        <v>0</v>
      </c>
      <c r="CK497" s="405">
        <f t="shared" si="691"/>
        <v>0</v>
      </c>
      <c r="CL497" s="405" t="str">
        <f t="shared" si="692"/>
        <v>0m0</v>
      </c>
      <c r="CM497" s="392">
        <f t="shared" si="693"/>
        <v>0</v>
      </c>
      <c r="CN497" s="392">
        <f t="shared" si="694"/>
        <v>0</v>
      </c>
      <c r="CO497" s="405">
        <f t="shared" si="695"/>
        <v>0</v>
      </c>
      <c r="CP497" s="406">
        <f t="shared" si="696"/>
        <v>0</v>
      </c>
      <c r="CQ497" s="391" t="str">
        <f t="shared" si="697"/>
        <v>0</v>
      </c>
      <c r="CR497" s="391" t="str">
        <f t="shared" si="698"/>
        <v>0</v>
      </c>
      <c r="CS497" s="405">
        <f t="shared" si="699"/>
        <v>0</v>
      </c>
      <c r="CT497" s="405" t="str">
        <f t="shared" si="700"/>
        <v>0m0</v>
      </c>
      <c r="CU497" s="405">
        <f t="shared" si="701"/>
        <v>0</v>
      </c>
      <c r="CV497" s="405">
        <f t="shared" si="702"/>
        <v>0</v>
      </c>
      <c r="CW497" s="405">
        <f t="shared" si="703"/>
        <v>0</v>
      </c>
      <c r="CX497" s="405">
        <f t="shared" si="704"/>
        <v>0</v>
      </c>
      <c r="CY497" s="405">
        <f t="shared" si="705"/>
        <v>0</v>
      </c>
      <c r="CZ497" s="405" t="str">
        <f t="shared" si="706"/>
        <v/>
      </c>
      <c r="DA497" s="405" t="str">
        <f t="shared" si="707"/>
        <v/>
      </c>
      <c r="DB497" s="405" t="str">
        <f t="shared" si="708"/>
        <v/>
      </c>
      <c r="DC497" s="405" t="str">
        <f t="shared" si="709"/>
        <v/>
      </c>
      <c r="DD497" s="405" t="str">
        <f t="shared" si="710"/>
        <v/>
      </c>
      <c r="DE497" s="405"/>
      <c r="DG497" s="405" t="str">
        <f t="shared" si="711"/>
        <v/>
      </c>
      <c r="DH497" s="405" t="str">
        <f t="shared" si="712"/>
        <v/>
      </c>
      <c r="DI497" s="405">
        <f t="shared" si="713"/>
        <v>0</v>
      </c>
      <c r="DJ497" s="405" t="str">
        <f t="shared" si="714"/>
        <v/>
      </c>
      <c r="DK497" s="405" t="str">
        <f t="shared" si="715"/>
        <v/>
      </c>
      <c r="DL497" s="405" t="str">
        <f t="shared" si="716"/>
        <v/>
      </c>
      <c r="DM497" s="405" t="str">
        <f t="shared" si="717"/>
        <v/>
      </c>
      <c r="DN497" s="405" t="str">
        <f t="shared" si="718"/>
        <v/>
      </c>
      <c r="DO497" s="405" t="str">
        <f t="shared" si="719"/>
        <v/>
      </c>
      <c r="DU497" s="404">
        <f t="shared" si="721"/>
        <v>0</v>
      </c>
    </row>
    <row r="498" spans="1:125" s="404" customFormat="1" ht="18" hidden="1" customHeight="1">
      <c r="A498" s="140" t="str">
        <f t="shared" si="645"/>
        <v/>
      </c>
      <c r="B498" s="153"/>
      <c r="C498" s="31" t="str">
        <f>IF(B498="","",VLOOKUP(B498,学連登録!$C$2:$G$3000,2,FALSE))</f>
        <v/>
      </c>
      <c r="D498" s="32" t="str">
        <f>IF(B498="","",VLOOKUP(B498,学連登録!$C$2:$G$3000,3,FALSE))</f>
        <v/>
      </c>
      <c r="E498" s="33" t="str">
        <f>IF(B498="","",VLOOKUP(B498,学連登録!$C$2:$G$3000,4,FALSE))</f>
        <v/>
      </c>
      <c r="F498" s="376" t="str">
        <f>IF(B498="","",VLOOKUP(B498,学連登録!$C$2:$I$3000,7,FALSE))</f>
        <v/>
      </c>
      <c r="G498" s="154"/>
      <c r="H498" s="915"/>
      <c r="I498" s="916"/>
      <c r="J498" s="155"/>
      <c r="K498" s="887"/>
      <c r="L498" s="888"/>
      <c r="M498" s="155"/>
      <c r="N498" s="881"/>
      <c r="O498" s="882"/>
      <c r="P498" s="154"/>
      <c r="Q498" s="887"/>
      <c r="R498" s="888"/>
      <c r="S498" s="154"/>
      <c r="T498" s="887"/>
      <c r="U498" s="888"/>
      <c r="V498" s="101" t="str">
        <f>IF(B498="","",VLOOKUP(B498,学連登録!$C$2:$H$3000,6,FALSE))</f>
        <v/>
      </c>
      <c r="W498" s="370"/>
      <c r="X498" s="152"/>
      <c r="Y498" s="116" t="str">
        <f t="shared" si="722"/>
        <v/>
      </c>
      <c r="Z498" s="97" t="str">
        <f>IF(G498="","",VLOOKUP(G498,種目名!$O$5:$T$104,3,0))</f>
        <v/>
      </c>
      <c r="AA498" s="98" t="str">
        <f>IF(J498="","",VLOOKUP(J498,種目名!$O$5:$T$104,3,0))</f>
        <v/>
      </c>
      <c r="AB498" s="117" t="str">
        <f>IF(M498="","",VLOOKUP(M498,種目名!$O$5:$T$104,3,0))</f>
        <v/>
      </c>
      <c r="AC498" s="117" t="str">
        <f>IF(P498="","",VLOOKUP(AF498,種目名!$O$5:$T$104,3,0))</f>
        <v/>
      </c>
      <c r="AD498" s="118" t="str">
        <f>IF(S498="","",VLOOKUP(AI498,種目名!$O$5:$T$104,3,0))</f>
        <v/>
      </c>
      <c r="AE498" s="115">
        <f t="shared" si="723"/>
        <v>0</v>
      </c>
      <c r="AF498" s="152" t="str">
        <f t="shared" si="724"/>
        <v/>
      </c>
      <c r="AG498" s="152" t="str">
        <f t="shared" si="725"/>
        <v/>
      </c>
      <c r="AH498" s="115">
        <f t="shared" si="726"/>
        <v>0</v>
      </c>
      <c r="AI498" s="152" t="str">
        <f t="shared" si="727"/>
        <v/>
      </c>
      <c r="AJ498" s="152" t="str">
        <f t="shared" si="728"/>
        <v/>
      </c>
      <c r="AK498" s="383"/>
      <c r="AL498" s="166">
        <f t="shared" si="646"/>
        <v>0</v>
      </c>
      <c r="AM498" s="392">
        <f t="shared" si="647"/>
        <v>0</v>
      </c>
      <c r="AN498" s="392">
        <f>COUNTIF($B$12:B498,B498)</f>
        <v>0</v>
      </c>
      <c r="AO498" s="392"/>
      <c r="AP498" s="392" t="str">
        <f t="shared" si="648"/>
        <v/>
      </c>
      <c r="AQ498" s="392" t="str">
        <f t="shared" si="649"/>
        <v/>
      </c>
      <c r="AR498" s="392" t="str">
        <f t="shared" si="650"/>
        <v/>
      </c>
      <c r="AS498" s="392" t="str">
        <f t="shared" si="651"/>
        <v/>
      </c>
      <c r="AT498" s="392">
        <f t="shared" si="652"/>
        <v>0</v>
      </c>
      <c r="AU498" s="392" t="str">
        <f t="shared" si="653"/>
        <v/>
      </c>
      <c r="AV498" s="392" t="str">
        <f t="shared" si="654"/>
        <v/>
      </c>
      <c r="AW498" s="392" t="str">
        <f t="shared" si="655"/>
        <v/>
      </c>
      <c r="AX498" s="392" t="str">
        <f t="shared" si="656"/>
        <v/>
      </c>
      <c r="AY498" s="392" t="str">
        <f t="shared" si="657"/>
        <v/>
      </c>
      <c r="AZ498" s="392" t="str">
        <f t="shared" si="658"/>
        <v/>
      </c>
      <c r="BA498" s="392" t="str">
        <f t="shared" si="659"/>
        <v/>
      </c>
      <c r="BB498" s="392" t="str">
        <f t="shared" si="660"/>
        <v/>
      </c>
      <c r="BC498" s="392" t="str">
        <f t="shared" si="661"/>
        <v/>
      </c>
      <c r="BD498" s="396" t="str">
        <f t="shared" si="662"/>
        <v/>
      </c>
      <c r="BE498" s="386">
        <f t="shared" si="663"/>
        <v>0</v>
      </c>
      <c r="BF498" s="152"/>
      <c r="BG498" s="392">
        <f t="shared" si="664"/>
        <v>0</v>
      </c>
      <c r="BH498" s="392">
        <f t="shared" si="665"/>
        <v>0</v>
      </c>
      <c r="BI498" s="405">
        <f t="shared" si="666"/>
        <v>0</v>
      </c>
      <c r="BJ498" s="406">
        <f t="shared" si="642"/>
        <v>0</v>
      </c>
      <c r="BK498" s="391" t="str">
        <f t="shared" si="643"/>
        <v>0</v>
      </c>
      <c r="BL498" s="391" t="str">
        <f t="shared" si="644"/>
        <v>0</v>
      </c>
      <c r="BM498" s="405">
        <f t="shared" si="667"/>
        <v>0</v>
      </c>
      <c r="BN498" s="405" t="str">
        <f t="shared" si="668"/>
        <v>0m0</v>
      </c>
      <c r="BO498" s="392">
        <f t="shared" si="669"/>
        <v>0</v>
      </c>
      <c r="BP498" s="392">
        <f t="shared" si="670"/>
        <v>0</v>
      </c>
      <c r="BQ498" s="405">
        <f t="shared" si="671"/>
        <v>0</v>
      </c>
      <c r="BR498" s="406">
        <f t="shared" si="672"/>
        <v>0</v>
      </c>
      <c r="BS498" s="391" t="str">
        <f t="shared" si="673"/>
        <v>0</v>
      </c>
      <c r="BT498" s="391" t="str">
        <f t="shared" si="674"/>
        <v>0</v>
      </c>
      <c r="BU498" s="405">
        <f t="shared" si="675"/>
        <v>0</v>
      </c>
      <c r="BV498" s="405" t="str">
        <f t="shared" si="676"/>
        <v>0m0</v>
      </c>
      <c r="BW498" s="392">
        <f t="shared" si="677"/>
        <v>0</v>
      </c>
      <c r="BX498" s="392">
        <f t="shared" si="678"/>
        <v>0</v>
      </c>
      <c r="BY498" s="405">
        <f t="shared" si="679"/>
        <v>0</v>
      </c>
      <c r="BZ498" s="406">
        <f t="shared" si="680"/>
        <v>0</v>
      </c>
      <c r="CA498" s="391" t="str">
        <f t="shared" si="681"/>
        <v>0</v>
      </c>
      <c r="CB498" s="391" t="str">
        <f t="shared" si="682"/>
        <v>0</v>
      </c>
      <c r="CC498" s="405">
        <f t="shared" si="683"/>
        <v>0</v>
      </c>
      <c r="CD498" s="405" t="str">
        <f t="shared" si="684"/>
        <v>0m0</v>
      </c>
      <c r="CE498" s="392">
        <f t="shared" si="685"/>
        <v>0</v>
      </c>
      <c r="CF498" s="392">
        <f t="shared" si="686"/>
        <v>0</v>
      </c>
      <c r="CG498" s="405">
        <f t="shared" si="687"/>
        <v>0</v>
      </c>
      <c r="CH498" s="406">
        <f t="shared" si="688"/>
        <v>0</v>
      </c>
      <c r="CI498" s="391" t="str">
        <f t="shared" si="689"/>
        <v>0</v>
      </c>
      <c r="CJ498" s="391" t="str">
        <f t="shared" si="690"/>
        <v>0</v>
      </c>
      <c r="CK498" s="405">
        <f t="shared" si="691"/>
        <v>0</v>
      </c>
      <c r="CL498" s="405" t="str">
        <f t="shared" si="692"/>
        <v>0m0</v>
      </c>
      <c r="CM498" s="392">
        <f t="shared" si="693"/>
        <v>0</v>
      </c>
      <c r="CN498" s="392">
        <f t="shared" si="694"/>
        <v>0</v>
      </c>
      <c r="CO498" s="405">
        <f t="shared" si="695"/>
        <v>0</v>
      </c>
      <c r="CP498" s="406">
        <f t="shared" si="696"/>
        <v>0</v>
      </c>
      <c r="CQ498" s="391" t="str">
        <f t="shared" si="697"/>
        <v>0</v>
      </c>
      <c r="CR498" s="391" t="str">
        <f t="shared" si="698"/>
        <v>0</v>
      </c>
      <c r="CS498" s="405">
        <f t="shared" si="699"/>
        <v>0</v>
      </c>
      <c r="CT498" s="405" t="str">
        <f t="shared" si="700"/>
        <v>0m0</v>
      </c>
      <c r="CU498" s="405">
        <f t="shared" si="701"/>
        <v>0</v>
      </c>
      <c r="CV498" s="405">
        <f t="shared" si="702"/>
        <v>0</v>
      </c>
      <c r="CW498" s="405">
        <f t="shared" si="703"/>
        <v>0</v>
      </c>
      <c r="CX498" s="405">
        <f t="shared" si="704"/>
        <v>0</v>
      </c>
      <c r="CY498" s="405">
        <f t="shared" si="705"/>
        <v>0</v>
      </c>
      <c r="CZ498" s="405" t="str">
        <f t="shared" si="706"/>
        <v/>
      </c>
      <c r="DA498" s="405" t="str">
        <f t="shared" si="707"/>
        <v/>
      </c>
      <c r="DB498" s="405" t="str">
        <f t="shared" si="708"/>
        <v/>
      </c>
      <c r="DC498" s="405" t="str">
        <f t="shared" si="709"/>
        <v/>
      </c>
      <c r="DD498" s="405" t="str">
        <f t="shared" si="710"/>
        <v/>
      </c>
      <c r="DE498" s="405"/>
      <c r="DG498" s="405" t="str">
        <f t="shared" si="711"/>
        <v/>
      </c>
      <c r="DH498" s="405" t="str">
        <f t="shared" si="712"/>
        <v/>
      </c>
      <c r="DI498" s="405">
        <f t="shared" si="713"/>
        <v>0</v>
      </c>
      <c r="DJ498" s="405" t="str">
        <f t="shared" si="714"/>
        <v/>
      </c>
      <c r="DK498" s="405" t="str">
        <f t="shared" si="715"/>
        <v/>
      </c>
      <c r="DL498" s="405" t="str">
        <f t="shared" si="716"/>
        <v/>
      </c>
      <c r="DM498" s="405" t="str">
        <f t="shared" si="717"/>
        <v/>
      </c>
      <c r="DN498" s="405" t="str">
        <f t="shared" si="718"/>
        <v/>
      </c>
      <c r="DO498" s="405" t="str">
        <f t="shared" si="719"/>
        <v/>
      </c>
      <c r="DU498" s="404">
        <f t="shared" si="721"/>
        <v>0</v>
      </c>
    </row>
    <row r="499" spans="1:125" s="404" customFormat="1" ht="18" hidden="1" customHeight="1">
      <c r="A499" s="140" t="str">
        <f t="shared" si="645"/>
        <v/>
      </c>
      <c r="B499" s="153"/>
      <c r="C499" s="31" t="str">
        <f>IF(B499="","",VLOOKUP(B499,学連登録!$C$2:$G$3000,2,FALSE))</f>
        <v/>
      </c>
      <c r="D499" s="32" t="str">
        <f>IF(B499="","",VLOOKUP(B499,学連登録!$C$2:$G$3000,3,FALSE))</f>
        <v/>
      </c>
      <c r="E499" s="33" t="str">
        <f>IF(B499="","",VLOOKUP(B499,学連登録!$C$2:$G$3000,4,FALSE))</f>
        <v/>
      </c>
      <c r="F499" s="376" t="str">
        <f>IF(B499="","",VLOOKUP(B499,学連登録!$C$2:$I$3000,7,FALSE))</f>
        <v/>
      </c>
      <c r="G499" s="154"/>
      <c r="H499" s="915"/>
      <c r="I499" s="916"/>
      <c r="J499" s="155"/>
      <c r="K499" s="887"/>
      <c r="L499" s="888"/>
      <c r="M499" s="155"/>
      <c r="N499" s="881"/>
      <c r="O499" s="882"/>
      <c r="P499" s="154"/>
      <c r="Q499" s="887"/>
      <c r="R499" s="888"/>
      <c r="S499" s="154"/>
      <c r="T499" s="887"/>
      <c r="U499" s="888"/>
      <c r="V499" s="101" t="str">
        <f>IF(B499="","",VLOOKUP(B499,学連登録!$C$2:$H$3000,6,FALSE))</f>
        <v/>
      </c>
      <c r="W499" s="370"/>
      <c r="X499" s="152"/>
      <c r="Y499" s="116" t="str">
        <f t="shared" si="722"/>
        <v/>
      </c>
      <c r="Z499" s="97" t="str">
        <f>IF(G499="","",VLOOKUP(G499,種目名!$O$5:$T$104,3,0))</f>
        <v/>
      </c>
      <c r="AA499" s="98" t="str">
        <f>IF(J499="","",VLOOKUP(J499,種目名!$O$5:$T$104,3,0))</f>
        <v/>
      </c>
      <c r="AB499" s="117" t="str">
        <f>IF(M499="","",VLOOKUP(M499,種目名!$O$5:$T$104,3,0))</f>
        <v/>
      </c>
      <c r="AC499" s="117" t="str">
        <f>IF(P499="","",VLOOKUP(AF499,種目名!$O$5:$T$104,3,0))</f>
        <v/>
      </c>
      <c r="AD499" s="118" t="str">
        <f>IF(S499="","",VLOOKUP(AI499,種目名!$O$5:$T$104,3,0))</f>
        <v/>
      </c>
      <c r="AE499" s="115">
        <f t="shared" si="723"/>
        <v>0</v>
      </c>
      <c r="AF499" s="152" t="str">
        <f t="shared" si="724"/>
        <v/>
      </c>
      <c r="AG499" s="152" t="str">
        <f t="shared" si="725"/>
        <v/>
      </c>
      <c r="AH499" s="115">
        <f t="shared" si="726"/>
        <v>0</v>
      </c>
      <c r="AI499" s="152" t="str">
        <f t="shared" si="727"/>
        <v/>
      </c>
      <c r="AJ499" s="152" t="str">
        <f t="shared" si="728"/>
        <v/>
      </c>
      <c r="AK499" s="383"/>
      <c r="AL499" s="166">
        <f t="shared" si="646"/>
        <v>0</v>
      </c>
      <c r="AM499" s="392">
        <f t="shared" si="647"/>
        <v>0</v>
      </c>
      <c r="AN499" s="392">
        <f>COUNTIF($B$12:B499,B499)</f>
        <v>0</v>
      </c>
      <c r="AO499" s="392"/>
      <c r="AP499" s="392" t="str">
        <f t="shared" si="648"/>
        <v/>
      </c>
      <c r="AQ499" s="392" t="str">
        <f t="shared" si="649"/>
        <v/>
      </c>
      <c r="AR499" s="392" t="str">
        <f t="shared" si="650"/>
        <v/>
      </c>
      <c r="AS499" s="392" t="str">
        <f t="shared" si="651"/>
        <v/>
      </c>
      <c r="AT499" s="392">
        <f t="shared" si="652"/>
        <v>0</v>
      </c>
      <c r="AU499" s="392" t="str">
        <f t="shared" si="653"/>
        <v/>
      </c>
      <c r="AV499" s="392" t="str">
        <f t="shared" si="654"/>
        <v/>
      </c>
      <c r="AW499" s="392" t="str">
        <f t="shared" si="655"/>
        <v/>
      </c>
      <c r="AX499" s="392" t="str">
        <f t="shared" si="656"/>
        <v/>
      </c>
      <c r="AY499" s="392" t="str">
        <f t="shared" si="657"/>
        <v/>
      </c>
      <c r="AZ499" s="392" t="str">
        <f t="shared" si="658"/>
        <v/>
      </c>
      <c r="BA499" s="392" t="str">
        <f t="shared" si="659"/>
        <v/>
      </c>
      <c r="BB499" s="392" t="str">
        <f t="shared" si="660"/>
        <v/>
      </c>
      <c r="BC499" s="392" t="str">
        <f t="shared" si="661"/>
        <v/>
      </c>
      <c r="BD499" s="396" t="str">
        <f t="shared" si="662"/>
        <v/>
      </c>
      <c r="BE499" s="386">
        <f t="shared" si="663"/>
        <v>0</v>
      </c>
      <c r="BF499" s="152"/>
      <c r="BG499" s="392">
        <f t="shared" si="664"/>
        <v>0</v>
      </c>
      <c r="BH499" s="392">
        <f t="shared" si="665"/>
        <v>0</v>
      </c>
      <c r="BI499" s="405">
        <f t="shared" si="666"/>
        <v>0</v>
      </c>
      <c r="BJ499" s="406">
        <f t="shared" si="642"/>
        <v>0</v>
      </c>
      <c r="BK499" s="391" t="str">
        <f t="shared" si="643"/>
        <v>0</v>
      </c>
      <c r="BL499" s="391" t="str">
        <f t="shared" si="644"/>
        <v>0</v>
      </c>
      <c r="BM499" s="405">
        <f t="shared" si="667"/>
        <v>0</v>
      </c>
      <c r="BN499" s="405" t="str">
        <f t="shared" si="668"/>
        <v>0m0</v>
      </c>
      <c r="BO499" s="392">
        <f t="shared" si="669"/>
        <v>0</v>
      </c>
      <c r="BP499" s="392">
        <f t="shared" si="670"/>
        <v>0</v>
      </c>
      <c r="BQ499" s="405">
        <f t="shared" si="671"/>
        <v>0</v>
      </c>
      <c r="BR499" s="406">
        <f t="shared" si="672"/>
        <v>0</v>
      </c>
      <c r="BS499" s="391" t="str">
        <f t="shared" si="673"/>
        <v>0</v>
      </c>
      <c r="BT499" s="391" t="str">
        <f t="shared" si="674"/>
        <v>0</v>
      </c>
      <c r="BU499" s="405">
        <f t="shared" si="675"/>
        <v>0</v>
      </c>
      <c r="BV499" s="405" t="str">
        <f t="shared" si="676"/>
        <v>0m0</v>
      </c>
      <c r="BW499" s="392">
        <f t="shared" si="677"/>
        <v>0</v>
      </c>
      <c r="BX499" s="392">
        <f t="shared" si="678"/>
        <v>0</v>
      </c>
      <c r="BY499" s="405">
        <f t="shared" si="679"/>
        <v>0</v>
      </c>
      <c r="BZ499" s="406">
        <f t="shared" si="680"/>
        <v>0</v>
      </c>
      <c r="CA499" s="391" t="str">
        <f t="shared" si="681"/>
        <v>0</v>
      </c>
      <c r="CB499" s="391" t="str">
        <f t="shared" si="682"/>
        <v>0</v>
      </c>
      <c r="CC499" s="405">
        <f t="shared" si="683"/>
        <v>0</v>
      </c>
      <c r="CD499" s="405" t="str">
        <f t="shared" si="684"/>
        <v>0m0</v>
      </c>
      <c r="CE499" s="392">
        <f t="shared" si="685"/>
        <v>0</v>
      </c>
      <c r="CF499" s="392">
        <f t="shared" si="686"/>
        <v>0</v>
      </c>
      <c r="CG499" s="405">
        <f t="shared" si="687"/>
        <v>0</v>
      </c>
      <c r="CH499" s="406">
        <f t="shared" si="688"/>
        <v>0</v>
      </c>
      <c r="CI499" s="391" t="str">
        <f t="shared" si="689"/>
        <v>0</v>
      </c>
      <c r="CJ499" s="391" t="str">
        <f t="shared" si="690"/>
        <v>0</v>
      </c>
      <c r="CK499" s="405">
        <f t="shared" si="691"/>
        <v>0</v>
      </c>
      <c r="CL499" s="405" t="str">
        <f t="shared" si="692"/>
        <v>0m0</v>
      </c>
      <c r="CM499" s="392">
        <f t="shared" si="693"/>
        <v>0</v>
      </c>
      <c r="CN499" s="392">
        <f t="shared" si="694"/>
        <v>0</v>
      </c>
      <c r="CO499" s="405">
        <f t="shared" si="695"/>
        <v>0</v>
      </c>
      <c r="CP499" s="406">
        <f t="shared" si="696"/>
        <v>0</v>
      </c>
      <c r="CQ499" s="391" t="str">
        <f t="shared" si="697"/>
        <v>0</v>
      </c>
      <c r="CR499" s="391" t="str">
        <f t="shared" si="698"/>
        <v>0</v>
      </c>
      <c r="CS499" s="405">
        <f t="shared" si="699"/>
        <v>0</v>
      </c>
      <c r="CT499" s="405" t="str">
        <f t="shared" si="700"/>
        <v>0m0</v>
      </c>
      <c r="CU499" s="405">
        <f t="shared" si="701"/>
        <v>0</v>
      </c>
      <c r="CV499" s="405">
        <f t="shared" si="702"/>
        <v>0</v>
      </c>
      <c r="CW499" s="405">
        <f t="shared" si="703"/>
        <v>0</v>
      </c>
      <c r="CX499" s="405">
        <f t="shared" si="704"/>
        <v>0</v>
      </c>
      <c r="CY499" s="405">
        <f t="shared" si="705"/>
        <v>0</v>
      </c>
      <c r="CZ499" s="405" t="str">
        <f t="shared" si="706"/>
        <v/>
      </c>
      <c r="DA499" s="405" t="str">
        <f t="shared" si="707"/>
        <v/>
      </c>
      <c r="DB499" s="405" t="str">
        <f t="shared" si="708"/>
        <v/>
      </c>
      <c r="DC499" s="405" t="str">
        <f t="shared" si="709"/>
        <v/>
      </c>
      <c r="DD499" s="405" t="str">
        <f t="shared" si="710"/>
        <v/>
      </c>
      <c r="DE499" s="405"/>
      <c r="DG499" s="405" t="str">
        <f t="shared" si="711"/>
        <v/>
      </c>
      <c r="DH499" s="405" t="str">
        <f t="shared" si="712"/>
        <v/>
      </c>
      <c r="DI499" s="405">
        <f t="shared" si="713"/>
        <v>0</v>
      </c>
      <c r="DJ499" s="405" t="str">
        <f t="shared" si="714"/>
        <v/>
      </c>
      <c r="DK499" s="405" t="str">
        <f t="shared" si="715"/>
        <v/>
      </c>
      <c r="DL499" s="405" t="str">
        <f t="shared" si="716"/>
        <v/>
      </c>
      <c r="DM499" s="405" t="str">
        <f t="shared" si="717"/>
        <v/>
      </c>
      <c r="DN499" s="405" t="str">
        <f t="shared" si="718"/>
        <v/>
      </c>
      <c r="DO499" s="405" t="str">
        <f t="shared" si="719"/>
        <v/>
      </c>
      <c r="DU499" s="404">
        <f t="shared" si="721"/>
        <v>0</v>
      </c>
    </row>
    <row r="500" spans="1:125" s="404" customFormat="1" ht="18" hidden="1" customHeight="1">
      <c r="A500" s="140" t="str">
        <f t="shared" si="645"/>
        <v/>
      </c>
      <c r="B500" s="153"/>
      <c r="C500" s="31" t="str">
        <f>IF(B500="","",VLOOKUP(B500,学連登録!$C$2:$G$3000,2,FALSE))</f>
        <v/>
      </c>
      <c r="D500" s="32" t="str">
        <f>IF(B500="","",VLOOKUP(B500,学連登録!$C$2:$G$3000,3,FALSE))</f>
        <v/>
      </c>
      <c r="E500" s="33" t="str">
        <f>IF(B500="","",VLOOKUP(B500,学連登録!$C$2:$G$3000,4,FALSE))</f>
        <v/>
      </c>
      <c r="F500" s="376" t="str">
        <f>IF(B500="","",VLOOKUP(B500,学連登録!$C$2:$I$3000,7,FALSE))</f>
        <v/>
      </c>
      <c r="G500" s="154"/>
      <c r="H500" s="915"/>
      <c r="I500" s="916"/>
      <c r="J500" s="155"/>
      <c r="K500" s="887"/>
      <c r="L500" s="888"/>
      <c r="M500" s="155"/>
      <c r="N500" s="881"/>
      <c r="O500" s="882"/>
      <c r="P500" s="154"/>
      <c r="Q500" s="887"/>
      <c r="R500" s="888"/>
      <c r="S500" s="154"/>
      <c r="T500" s="887"/>
      <c r="U500" s="888"/>
      <c r="V500" s="101" t="str">
        <f>IF(B500="","",VLOOKUP(B500,学連登録!$C$2:$H$3000,6,FALSE))</f>
        <v/>
      </c>
      <c r="W500" s="370"/>
      <c r="X500" s="152"/>
      <c r="Y500" s="116" t="str">
        <f t="shared" si="722"/>
        <v/>
      </c>
      <c r="Z500" s="97" t="str">
        <f>IF(G500="","",VLOOKUP(G500,種目名!$O$5:$T$104,3,0))</f>
        <v/>
      </c>
      <c r="AA500" s="98" t="str">
        <f>IF(J500="","",VLOOKUP(J500,種目名!$O$5:$T$104,3,0))</f>
        <v/>
      </c>
      <c r="AB500" s="117" t="str">
        <f>IF(M500="","",VLOOKUP(M500,種目名!$O$5:$T$104,3,0))</f>
        <v/>
      </c>
      <c r="AC500" s="117" t="str">
        <f>IF(P500="","",VLOOKUP(AF500,種目名!$O$5:$T$104,3,0))</f>
        <v/>
      </c>
      <c r="AD500" s="118" t="str">
        <f>IF(S500="","",VLOOKUP(AI500,種目名!$O$5:$T$104,3,0))</f>
        <v/>
      </c>
      <c r="AE500" s="115">
        <f t="shared" si="723"/>
        <v>0</v>
      </c>
      <c r="AF500" s="152" t="str">
        <f t="shared" si="724"/>
        <v/>
      </c>
      <c r="AG500" s="152" t="str">
        <f t="shared" si="725"/>
        <v/>
      </c>
      <c r="AH500" s="115">
        <f t="shared" si="726"/>
        <v>0</v>
      </c>
      <c r="AI500" s="152" t="str">
        <f t="shared" si="727"/>
        <v/>
      </c>
      <c r="AJ500" s="152" t="str">
        <f t="shared" si="728"/>
        <v/>
      </c>
      <c r="AK500" s="383"/>
      <c r="AL500" s="166">
        <f t="shared" si="646"/>
        <v>0</v>
      </c>
      <c r="AM500" s="392">
        <f t="shared" si="647"/>
        <v>0</v>
      </c>
      <c r="AN500" s="392">
        <f>COUNTIF($B$12:B500,B500)</f>
        <v>0</v>
      </c>
      <c r="AO500" s="392"/>
      <c r="AP500" s="392" t="str">
        <f t="shared" si="648"/>
        <v/>
      </c>
      <c r="AQ500" s="392" t="str">
        <f t="shared" si="649"/>
        <v/>
      </c>
      <c r="AR500" s="392" t="str">
        <f t="shared" si="650"/>
        <v/>
      </c>
      <c r="AS500" s="392" t="str">
        <f t="shared" si="651"/>
        <v/>
      </c>
      <c r="AT500" s="392">
        <f t="shared" si="652"/>
        <v>0</v>
      </c>
      <c r="AU500" s="392" t="str">
        <f t="shared" si="653"/>
        <v/>
      </c>
      <c r="AV500" s="392" t="str">
        <f t="shared" si="654"/>
        <v/>
      </c>
      <c r="AW500" s="392" t="str">
        <f t="shared" si="655"/>
        <v/>
      </c>
      <c r="AX500" s="392" t="str">
        <f t="shared" si="656"/>
        <v/>
      </c>
      <c r="AY500" s="392" t="str">
        <f t="shared" si="657"/>
        <v/>
      </c>
      <c r="AZ500" s="392" t="str">
        <f t="shared" si="658"/>
        <v/>
      </c>
      <c r="BA500" s="392" t="str">
        <f t="shared" si="659"/>
        <v/>
      </c>
      <c r="BB500" s="392" t="str">
        <f t="shared" si="660"/>
        <v/>
      </c>
      <c r="BC500" s="392" t="str">
        <f t="shared" si="661"/>
        <v/>
      </c>
      <c r="BD500" s="396" t="str">
        <f t="shared" si="662"/>
        <v/>
      </c>
      <c r="BE500" s="386">
        <f t="shared" si="663"/>
        <v>0</v>
      </c>
      <c r="BF500" s="152"/>
      <c r="BG500" s="392">
        <f t="shared" si="664"/>
        <v>0</v>
      </c>
      <c r="BH500" s="392">
        <f t="shared" si="665"/>
        <v>0</v>
      </c>
      <c r="BI500" s="405">
        <f t="shared" si="666"/>
        <v>0</v>
      </c>
      <c r="BJ500" s="406">
        <f t="shared" si="642"/>
        <v>0</v>
      </c>
      <c r="BK500" s="391" t="str">
        <f t="shared" si="643"/>
        <v>0</v>
      </c>
      <c r="BL500" s="391" t="str">
        <f t="shared" si="644"/>
        <v>0</v>
      </c>
      <c r="BM500" s="405">
        <f t="shared" si="667"/>
        <v>0</v>
      </c>
      <c r="BN500" s="405" t="str">
        <f t="shared" si="668"/>
        <v>0m0</v>
      </c>
      <c r="BO500" s="392">
        <f t="shared" si="669"/>
        <v>0</v>
      </c>
      <c r="BP500" s="392">
        <f t="shared" si="670"/>
        <v>0</v>
      </c>
      <c r="BQ500" s="405">
        <f t="shared" si="671"/>
        <v>0</v>
      </c>
      <c r="BR500" s="406">
        <f t="shared" si="672"/>
        <v>0</v>
      </c>
      <c r="BS500" s="391" t="str">
        <f t="shared" si="673"/>
        <v>0</v>
      </c>
      <c r="BT500" s="391" t="str">
        <f t="shared" si="674"/>
        <v>0</v>
      </c>
      <c r="BU500" s="405">
        <f t="shared" si="675"/>
        <v>0</v>
      </c>
      <c r="BV500" s="405" t="str">
        <f t="shared" si="676"/>
        <v>0m0</v>
      </c>
      <c r="BW500" s="392">
        <f t="shared" si="677"/>
        <v>0</v>
      </c>
      <c r="BX500" s="392">
        <f t="shared" si="678"/>
        <v>0</v>
      </c>
      <c r="BY500" s="405">
        <f t="shared" si="679"/>
        <v>0</v>
      </c>
      <c r="BZ500" s="406">
        <f t="shared" si="680"/>
        <v>0</v>
      </c>
      <c r="CA500" s="391" t="str">
        <f t="shared" si="681"/>
        <v>0</v>
      </c>
      <c r="CB500" s="391" t="str">
        <f t="shared" si="682"/>
        <v>0</v>
      </c>
      <c r="CC500" s="405">
        <f t="shared" si="683"/>
        <v>0</v>
      </c>
      <c r="CD500" s="405" t="str">
        <f t="shared" si="684"/>
        <v>0m0</v>
      </c>
      <c r="CE500" s="392">
        <f t="shared" si="685"/>
        <v>0</v>
      </c>
      <c r="CF500" s="392">
        <f t="shared" si="686"/>
        <v>0</v>
      </c>
      <c r="CG500" s="405">
        <f t="shared" si="687"/>
        <v>0</v>
      </c>
      <c r="CH500" s="406">
        <f t="shared" si="688"/>
        <v>0</v>
      </c>
      <c r="CI500" s="391" t="str">
        <f t="shared" si="689"/>
        <v>0</v>
      </c>
      <c r="CJ500" s="391" t="str">
        <f t="shared" si="690"/>
        <v>0</v>
      </c>
      <c r="CK500" s="405">
        <f t="shared" si="691"/>
        <v>0</v>
      </c>
      <c r="CL500" s="405" t="str">
        <f t="shared" si="692"/>
        <v>0m0</v>
      </c>
      <c r="CM500" s="392">
        <f t="shared" si="693"/>
        <v>0</v>
      </c>
      <c r="CN500" s="392">
        <f t="shared" si="694"/>
        <v>0</v>
      </c>
      <c r="CO500" s="405">
        <f t="shared" si="695"/>
        <v>0</v>
      </c>
      <c r="CP500" s="406">
        <f t="shared" si="696"/>
        <v>0</v>
      </c>
      <c r="CQ500" s="391" t="str">
        <f t="shared" si="697"/>
        <v>0</v>
      </c>
      <c r="CR500" s="391" t="str">
        <f t="shared" si="698"/>
        <v>0</v>
      </c>
      <c r="CS500" s="405">
        <f t="shared" si="699"/>
        <v>0</v>
      </c>
      <c r="CT500" s="405" t="str">
        <f t="shared" si="700"/>
        <v>0m0</v>
      </c>
      <c r="CU500" s="405">
        <f t="shared" si="701"/>
        <v>0</v>
      </c>
      <c r="CV500" s="405">
        <f t="shared" si="702"/>
        <v>0</v>
      </c>
      <c r="CW500" s="405">
        <f t="shared" si="703"/>
        <v>0</v>
      </c>
      <c r="CX500" s="405">
        <f t="shared" si="704"/>
        <v>0</v>
      </c>
      <c r="CY500" s="405">
        <f t="shared" si="705"/>
        <v>0</v>
      </c>
      <c r="CZ500" s="405" t="str">
        <f t="shared" si="706"/>
        <v/>
      </c>
      <c r="DA500" s="405" t="str">
        <f t="shared" si="707"/>
        <v/>
      </c>
      <c r="DB500" s="405" t="str">
        <f t="shared" si="708"/>
        <v/>
      </c>
      <c r="DC500" s="405" t="str">
        <f t="shared" si="709"/>
        <v/>
      </c>
      <c r="DD500" s="405" t="str">
        <f t="shared" si="710"/>
        <v/>
      </c>
      <c r="DE500" s="405"/>
      <c r="DG500" s="405" t="str">
        <f t="shared" si="711"/>
        <v/>
      </c>
      <c r="DH500" s="405" t="str">
        <f t="shared" si="712"/>
        <v/>
      </c>
      <c r="DI500" s="405">
        <f t="shared" si="713"/>
        <v>0</v>
      </c>
      <c r="DJ500" s="405" t="str">
        <f t="shared" si="714"/>
        <v/>
      </c>
      <c r="DK500" s="405" t="str">
        <f t="shared" si="715"/>
        <v/>
      </c>
      <c r="DL500" s="405" t="str">
        <f t="shared" si="716"/>
        <v/>
      </c>
      <c r="DM500" s="405" t="str">
        <f t="shared" si="717"/>
        <v/>
      </c>
      <c r="DN500" s="405" t="str">
        <f t="shared" si="718"/>
        <v/>
      </c>
      <c r="DO500" s="405" t="str">
        <f t="shared" si="719"/>
        <v/>
      </c>
      <c r="DU500" s="404">
        <f t="shared" si="721"/>
        <v>0</v>
      </c>
    </row>
    <row r="501" spans="1:125" s="404" customFormat="1" ht="18" hidden="1" customHeight="1">
      <c r="A501" s="140" t="str">
        <f t="shared" si="645"/>
        <v/>
      </c>
      <c r="B501" s="153"/>
      <c r="C501" s="31" t="str">
        <f>IF(B501="","",VLOOKUP(B501,学連登録!$C$2:$G$3000,2,FALSE))</f>
        <v/>
      </c>
      <c r="D501" s="32" t="str">
        <f>IF(B501="","",VLOOKUP(B501,学連登録!$C$2:$G$3000,3,FALSE))</f>
        <v/>
      </c>
      <c r="E501" s="33" t="str">
        <f>IF(B501="","",VLOOKUP(B501,学連登録!$C$2:$G$3000,4,FALSE))</f>
        <v/>
      </c>
      <c r="F501" s="376" t="str">
        <f>IF(B501="","",VLOOKUP(B501,学連登録!$C$2:$I$3000,7,FALSE))</f>
        <v/>
      </c>
      <c r="G501" s="154"/>
      <c r="H501" s="915"/>
      <c r="I501" s="916"/>
      <c r="J501" s="155"/>
      <c r="K501" s="887"/>
      <c r="L501" s="888"/>
      <c r="M501" s="155"/>
      <c r="N501" s="881"/>
      <c r="O501" s="882"/>
      <c r="P501" s="154"/>
      <c r="Q501" s="887"/>
      <c r="R501" s="888"/>
      <c r="S501" s="154"/>
      <c r="T501" s="887"/>
      <c r="U501" s="888"/>
      <c r="V501" s="101" t="str">
        <f>IF(B501="","",VLOOKUP(B501,学連登録!$C$2:$H$3000,6,FALSE))</f>
        <v/>
      </c>
      <c r="W501" s="370"/>
      <c r="X501" s="152"/>
      <c r="Y501" s="116" t="str">
        <f t="shared" si="722"/>
        <v/>
      </c>
      <c r="Z501" s="97" t="str">
        <f>IF(G501="","",VLOOKUP(G501,種目名!$O$5:$T$104,3,0))</f>
        <v/>
      </c>
      <c r="AA501" s="98" t="str">
        <f>IF(J501="","",VLOOKUP(J501,種目名!$O$5:$T$104,3,0))</f>
        <v/>
      </c>
      <c r="AB501" s="117" t="str">
        <f>IF(M501="","",VLOOKUP(M501,種目名!$O$5:$T$104,3,0))</f>
        <v/>
      </c>
      <c r="AC501" s="117" t="str">
        <f>IF(P501="","",VLOOKUP(AF501,種目名!$O$5:$T$104,3,0))</f>
        <v/>
      </c>
      <c r="AD501" s="118" t="str">
        <f>IF(S501="","",VLOOKUP(AI501,種目名!$O$5:$T$104,3,0))</f>
        <v/>
      </c>
      <c r="AE501" s="115">
        <f t="shared" si="723"/>
        <v>0</v>
      </c>
      <c r="AF501" s="152" t="str">
        <f t="shared" si="724"/>
        <v/>
      </c>
      <c r="AG501" s="152" t="str">
        <f t="shared" si="725"/>
        <v/>
      </c>
      <c r="AH501" s="115">
        <f t="shared" si="726"/>
        <v>0</v>
      </c>
      <c r="AI501" s="152" t="str">
        <f t="shared" si="727"/>
        <v/>
      </c>
      <c r="AJ501" s="152" t="str">
        <f t="shared" si="728"/>
        <v/>
      </c>
      <c r="AK501" s="383"/>
      <c r="AL501" s="166">
        <f t="shared" si="646"/>
        <v>0</v>
      </c>
      <c r="AM501" s="392">
        <f t="shared" si="647"/>
        <v>0</v>
      </c>
      <c r="AN501" s="392">
        <f>COUNTIF($B$12:B501,B501)</f>
        <v>0</v>
      </c>
      <c r="AO501" s="392"/>
      <c r="AP501" s="392" t="str">
        <f t="shared" si="648"/>
        <v/>
      </c>
      <c r="AQ501" s="392" t="str">
        <f t="shared" si="649"/>
        <v/>
      </c>
      <c r="AR501" s="392" t="str">
        <f t="shared" si="650"/>
        <v/>
      </c>
      <c r="AS501" s="392" t="str">
        <f t="shared" si="651"/>
        <v/>
      </c>
      <c r="AT501" s="392">
        <f t="shared" si="652"/>
        <v>0</v>
      </c>
      <c r="AU501" s="392" t="str">
        <f t="shared" si="653"/>
        <v/>
      </c>
      <c r="AV501" s="392" t="str">
        <f t="shared" si="654"/>
        <v/>
      </c>
      <c r="AW501" s="392" t="str">
        <f t="shared" si="655"/>
        <v/>
      </c>
      <c r="AX501" s="392" t="str">
        <f t="shared" si="656"/>
        <v/>
      </c>
      <c r="AY501" s="392" t="str">
        <f t="shared" si="657"/>
        <v/>
      </c>
      <c r="AZ501" s="392" t="str">
        <f t="shared" si="658"/>
        <v/>
      </c>
      <c r="BA501" s="392" t="str">
        <f t="shared" si="659"/>
        <v/>
      </c>
      <c r="BB501" s="392" t="str">
        <f t="shared" si="660"/>
        <v/>
      </c>
      <c r="BC501" s="392" t="str">
        <f t="shared" si="661"/>
        <v/>
      </c>
      <c r="BD501" s="396" t="str">
        <f t="shared" si="662"/>
        <v/>
      </c>
      <c r="BE501" s="386">
        <f t="shared" si="663"/>
        <v>0</v>
      </c>
      <c r="BF501" s="152"/>
      <c r="BG501" s="392">
        <f t="shared" si="664"/>
        <v>0</v>
      </c>
      <c r="BH501" s="392">
        <f t="shared" si="665"/>
        <v>0</v>
      </c>
      <c r="BI501" s="405">
        <f t="shared" si="666"/>
        <v>0</v>
      </c>
      <c r="BJ501" s="406">
        <f t="shared" si="642"/>
        <v>0</v>
      </c>
      <c r="BK501" s="391" t="str">
        <f t="shared" si="643"/>
        <v>0</v>
      </c>
      <c r="BL501" s="391" t="str">
        <f t="shared" si="644"/>
        <v>0</v>
      </c>
      <c r="BM501" s="405">
        <f t="shared" si="667"/>
        <v>0</v>
      </c>
      <c r="BN501" s="405" t="str">
        <f t="shared" si="668"/>
        <v>0m0</v>
      </c>
      <c r="BO501" s="392">
        <f t="shared" si="669"/>
        <v>0</v>
      </c>
      <c r="BP501" s="392">
        <f t="shared" si="670"/>
        <v>0</v>
      </c>
      <c r="BQ501" s="405">
        <f t="shared" si="671"/>
        <v>0</v>
      </c>
      <c r="BR501" s="406">
        <f t="shared" si="672"/>
        <v>0</v>
      </c>
      <c r="BS501" s="391" t="str">
        <f t="shared" si="673"/>
        <v>0</v>
      </c>
      <c r="BT501" s="391" t="str">
        <f t="shared" si="674"/>
        <v>0</v>
      </c>
      <c r="BU501" s="405">
        <f t="shared" si="675"/>
        <v>0</v>
      </c>
      <c r="BV501" s="405" t="str">
        <f t="shared" si="676"/>
        <v>0m0</v>
      </c>
      <c r="BW501" s="392">
        <f t="shared" si="677"/>
        <v>0</v>
      </c>
      <c r="BX501" s="392">
        <f t="shared" si="678"/>
        <v>0</v>
      </c>
      <c r="BY501" s="405">
        <f t="shared" si="679"/>
        <v>0</v>
      </c>
      <c r="BZ501" s="406">
        <f t="shared" si="680"/>
        <v>0</v>
      </c>
      <c r="CA501" s="391" t="str">
        <f t="shared" si="681"/>
        <v>0</v>
      </c>
      <c r="CB501" s="391" t="str">
        <f t="shared" si="682"/>
        <v>0</v>
      </c>
      <c r="CC501" s="405">
        <f t="shared" si="683"/>
        <v>0</v>
      </c>
      <c r="CD501" s="405" t="str">
        <f t="shared" si="684"/>
        <v>0m0</v>
      </c>
      <c r="CE501" s="392">
        <f t="shared" si="685"/>
        <v>0</v>
      </c>
      <c r="CF501" s="392">
        <f t="shared" si="686"/>
        <v>0</v>
      </c>
      <c r="CG501" s="405">
        <f t="shared" si="687"/>
        <v>0</v>
      </c>
      <c r="CH501" s="406">
        <f t="shared" si="688"/>
        <v>0</v>
      </c>
      <c r="CI501" s="391" t="str">
        <f t="shared" si="689"/>
        <v>0</v>
      </c>
      <c r="CJ501" s="391" t="str">
        <f t="shared" si="690"/>
        <v>0</v>
      </c>
      <c r="CK501" s="405">
        <f t="shared" si="691"/>
        <v>0</v>
      </c>
      <c r="CL501" s="405" t="str">
        <f t="shared" si="692"/>
        <v>0m0</v>
      </c>
      <c r="CM501" s="392">
        <f t="shared" si="693"/>
        <v>0</v>
      </c>
      <c r="CN501" s="392">
        <f t="shared" si="694"/>
        <v>0</v>
      </c>
      <c r="CO501" s="405">
        <f t="shared" si="695"/>
        <v>0</v>
      </c>
      <c r="CP501" s="406">
        <f t="shared" si="696"/>
        <v>0</v>
      </c>
      <c r="CQ501" s="391" t="str">
        <f t="shared" si="697"/>
        <v>0</v>
      </c>
      <c r="CR501" s="391" t="str">
        <f t="shared" si="698"/>
        <v>0</v>
      </c>
      <c r="CS501" s="405">
        <f t="shared" si="699"/>
        <v>0</v>
      </c>
      <c r="CT501" s="405" t="str">
        <f t="shared" si="700"/>
        <v>0m0</v>
      </c>
      <c r="CU501" s="405">
        <f t="shared" si="701"/>
        <v>0</v>
      </c>
      <c r="CV501" s="405">
        <f t="shared" si="702"/>
        <v>0</v>
      </c>
      <c r="CW501" s="405">
        <f t="shared" si="703"/>
        <v>0</v>
      </c>
      <c r="CX501" s="405">
        <f t="shared" si="704"/>
        <v>0</v>
      </c>
      <c r="CY501" s="405">
        <f t="shared" si="705"/>
        <v>0</v>
      </c>
      <c r="CZ501" s="405" t="str">
        <f t="shared" si="706"/>
        <v/>
      </c>
      <c r="DA501" s="405" t="str">
        <f t="shared" si="707"/>
        <v/>
      </c>
      <c r="DB501" s="405" t="str">
        <f t="shared" si="708"/>
        <v/>
      </c>
      <c r="DC501" s="405" t="str">
        <f t="shared" si="709"/>
        <v/>
      </c>
      <c r="DD501" s="405" t="str">
        <f t="shared" si="710"/>
        <v/>
      </c>
      <c r="DE501" s="405"/>
      <c r="DG501" s="405" t="str">
        <f t="shared" si="711"/>
        <v/>
      </c>
      <c r="DH501" s="405" t="str">
        <f t="shared" si="712"/>
        <v/>
      </c>
      <c r="DI501" s="405">
        <f t="shared" si="713"/>
        <v>0</v>
      </c>
      <c r="DJ501" s="405" t="str">
        <f t="shared" si="714"/>
        <v/>
      </c>
      <c r="DK501" s="405" t="str">
        <f t="shared" si="715"/>
        <v/>
      </c>
      <c r="DL501" s="405" t="str">
        <f t="shared" si="716"/>
        <v/>
      </c>
      <c r="DM501" s="405" t="str">
        <f t="shared" si="717"/>
        <v/>
      </c>
      <c r="DN501" s="405" t="str">
        <f t="shared" si="718"/>
        <v/>
      </c>
      <c r="DO501" s="405" t="str">
        <f t="shared" si="719"/>
        <v/>
      </c>
      <c r="DU501" s="404">
        <f t="shared" si="721"/>
        <v>0</v>
      </c>
    </row>
    <row r="502" spans="1:125" s="404" customFormat="1" ht="18" hidden="1" customHeight="1">
      <c r="A502" s="140" t="str">
        <f t="shared" si="645"/>
        <v/>
      </c>
      <c r="B502" s="153"/>
      <c r="C502" s="31" t="str">
        <f>IF(B502="","",VLOOKUP(B502,学連登録!$C$2:$G$3000,2,FALSE))</f>
        <v/>
      </c>
      <c r="D502" s="32" t="str">
        <f>IF(B502="","",VLOOKUP(B502,学連登録!$C$2:$G$3000,3,FALSE))</f>
        <v/>
      </c>
      <c r="E502" s="33" t="str">
        <f>IF(B502="","",VLOOKUP(B502,学連登録!$C$2:$G$3000,4,FALSE))</f>
        <v/>
      </c>
      <c r="F502" s="376" t="str">
        <f>IF(B502="","",VLOOKUP(B502,学連登録!$C$2:$I$3000,7,FALSE))</f>
        <v/>
      </c>
      <c r="G502" s="154"/>
      <c r="H502" s="915"/>
      <c r="I502" s="916"/>
      <c r="J502" s="155"/>
      <c r="K502" s="887"/>
      <c r="L502" s="888"/>
      <c r="M502" s="155"/>
      <c r="N502" s="881"/>
      <c r="O502" s="882"/>
      <c r="P502" s="154"/>
      <c r="Q502" s="887"/>
      <c r="R502" s="888"/>
      <c r="S502" s="154"/>
      <c r="T502" s="887"/>
      <c r="U502" s="888"/>
      <c r="V502" s="101" t="str">
        <f>IF(B502="","",VLOOKUP(B502,学連登録!$C$2:$H$3000,6,FALSE))</f>
        <v/>
      </c>
      <c r="W502" s="370"/>
      <c r="X502" s="152"/>
      <c r="Y502" s="116" t="str">
        <f t="shared" si="722"/>
        <v/>
      </c>
      <c r="Z502" s="97" t="str">
        <f>IF(G502="","",VLOOKUP(G502,種目名!$O$5:$T$104,3,0))</f>
        <v/>
      </c>
      <c r="AA502" s="98" t="str">
        <f>IF(J502="","",VLOOKUP(J502,種目名!$O$5:$T$104,3,0))</f>
        <v/>
      </c>
      <c r="AB502" s="117" t="str">
        <f>IF(M502="","",VLOOKUP(M502,種目名!$O$5:$T$104,3,0))</f>
        <v/>
      </c>
      <c r="AC502" s="117" t="str">
        <f>IF(P502="","",VLOOKUP(AF502,種目名!$O$5:$T$104,3,0))</f>
        <v/>
      </c>
      <c r="AD502" s="118" t="str">
        <f>IF(S502="","",VLOOKUP(AI502,種目名!$O$5:$T$104,3,0))</f>
        <v/>
      </c>
      <c r="AE502" s="115">
        <f t="shared" si="723"/>
        <v>0</v>
      </c>
      <c r="AF502" s="152" t="str">
        <f t="shared" si="724"/>
        <v/>
      </c>
      <c r="AG502" s="152" t="str">
        <f t="shared" si="725"/>
        <v/>
      </c>
      <c r="AH502" s="115">
        <f t="shared" si="726"/>
        <v>0</v>
      </c>
      <c r="AI502" s="152" t="str">
        <f t="shared" si="727"/>
        <v/>
      </c>
      <c r="AJ502" s="152" t="str">
        <f t="shared" si="728"/>
        <v/>
      </c>
      <c r="AK502" s="383"/>
      <c r="AL502" s="166">
        <f t="shared" si="646"/>
        <v>0</v>
      </c>
      <c r="AM502" s="392">
        <f t="shared" si="647"/>
        <v>0</v>
      </c>
      <c r="AN502" s="392">
        <f>COUNTIF($B$12:B502,B502)</f>
        <v>0</v>
      </c>
      <c r="AO502" s="392"/>
      <c r="AP502" s="392" t="str">
        <f t="shared" si="648"/>
        <v/>
      </c>
      <c r="AQ502" s="392" t="str">
        <f t="shared" si="649"/>
        <v/>
      </c>
      <c r="AR502" s="392" t="str">
        <f t="shared" si="650"/>
        <v/>
      </c>
      <c r="AS502" s="392" t="str">
        <f t="shared" si="651"/>
        <v/>
      </c>
      <c r="AT502" s="392">
        <f t="shared" si="652"/>
        <v>0</v>
      </c>
      <c r="AU502" s="392" t="str">
        <f t="shared" si="653"/>
        <v/>
      </c>
      <c r="AV502" s="392" t="str">
        <f t="shared" si="654"/>
        <v/>
      </c>
      <c r="AW502" s="392" t="str">
        <f t="shared" si="655"/>
        <v/>
      </c>
      <c r="AX502" s="392" t="str">
        <f t="shared" si="656"/>
        <v/>
      </c>
      <c r="AY502" s="392" t="str">
        <f t="shared" si="657"/>
        <v/>
      </c>
      <c r="AZ502" s="392" t="str">
        <f t="shared" si="658"/>
        <v/>
      </c>
      <c r="BA502" s="392" t="str">
        <f t="shared" si="659"/>
        <v/>
      </c>
      <c r="BB502" s="392" t="str">
        <f t="shared" si="660"/>
        <v/>
      </c>
      <c r="BC502" s="392" t="str">
        <f t="shared" si="661"/>
        <v/>
      </c>
      <c r="BD502" s="396" t="str">
        <f t="shared" si="662"/>
        <v/>
      </c>
      <c r="BE502" s="386">
        <f t="shared" si="663"/>
        <v>0</v>
      </c>
      <c r="BF502" s="152"/>
      <c r="BG502" s="392">
        <f t="shared" si="664"/>
        <v>0</v>
      </c>
      <c r="BH502" s="392">
        <f t="shared" si="665"/>
        <v>0</v>
      </c>
      <c r="BI502" s="405">
        <f t="shared" si="666"/>
        <v>0</v>
      </c>
      <c r="BJ502" s="406">
        <f t="shared" si="642"/>
        <v>0</v>
      </c>
      <c r="BK502" s="391" t="str">
        <f t="shared" si="643"/>
        <v>0</v>
      </c>
      <c r="BL502" s="391" t="str">
        <f t="shared" si="644"/>
        <v>0</v>
      </c>
      <c r="BM502" s="405">
        <f t="shared" si="667"/>
        <v>0</v>
      </c>
      <c r="BN502" s="405" t="str">
        <f t="shared" si="668"/>
        <v>0m0</v>
      </c>
      <c r="BO502" s="392">
        <f t="shared" si="669"/>
        <v>0</v>
      </c>
      <c r="BP502" s="392">
        <f t="shared" si="670"/>
        <v>0</v>
      </c>
      <c r="BQ502" s="405">
        <f t="shared" si="671"/>
        <v>0</v>
      </c>
      <c r="BR502" s="406">
        <f t="shared" si="672"/>
        <v>0</v>
      </c>
      <c r="BS502" s="391" t="str">
        <f t="shared" si="673"/>
        <v>0</v>
      </c>
      <c r="BT502" s="391" t="str">
        <f t="shared" si="674"/>
        <v>0</v>
      </c>
      <c r="BU502" s="405">
        <f t="shared" si="675"/>
        <v>0</v>
      </c>
      <c r="BV502" s="405" t="str">
        <f t="shared" si="676"/>
        <v>0m0</v>
      </c>
      <c r="BW502" s="392">
        <f t="shared" si="677"/>
        <v>0</v>
      </c>
      <c r="BX502" s="392">
        <f t="shared" si="678"/>
        <v>0</v>
      </c>
      <c r="BY502" s="405">
        <f t="shared" si="679"/>
        <v>0</v>
      </c>
      <c r="BZ502" s="406">
        <f t="shared" si="680"/>
        <v>0</v>
      </c>
      <c r="CA502" s="391" t="str">
        <f t="shared" si="681"/>
        <v>0</v>
      </c>
      <c r="CB502" s="391" t="str">
        <f t="shared" si="682"/>
        <v>0</v>
      </c>
      <c r="CC502" s="405">
        <f t="shared" si="683"/>
        <v>0</v>
      </c>
      <c r="CD502" s="405" t="str">
        <f t="shared" si="684"/>
        <v>0m0</v>
      </c>
      <c r="CE502" s="392">
        <f t="shared" si="685"/>
        <v>0</v>
      </c>
      <c r="CF502" s="392">
        <f t="shared" si="686"/>
        <v>0</v>
      </c>
      <c r="CG502" s="405">
        <f t="shared" si="687"/>
        <v>0</v>
      </c>
      <c r="CH502" s="406">
        <f t="shared" si="688"/>
        <v>0</v>
      </c>
      <c r="CI502" s="391" t="str">
        <f t="shared" si="689"/>
        <v>0</v>
      </c>
      <c r="CJ502" s="391" t="str">
        <f t="shared" si="690"/>
        <v>0</v>
      </c>
      <c r="CK502" s="405">
        <f t="shared" si="691"/>
        <v>0</v>
      </c>
      <c r="CL502" s="405" t="str">
        <f t="shared" si="692"/>
        <v>0m0</v>
      </c>
      <c r="CM502" s="392">
        <f t="shared" si="693"/>
        <v>0</v>
      </c>
      <c r="CN502" s="392">
        <f t="shared" si="694"/>
        <v>0</v>
      </c>
      <c r="CO502" s="405">
        <f t="shared" si="695"/>
        <v>0</v>
      </c>
      <c r="CP502" s="406">
        <f t="shared" si="696"/>
        <v>0</v>
      </c>
      <c r="CQ502" s="391" t="str">
        <f t="shared" si="697"/>
        <v>0</v>
      </c>
      <c r="CR502" s="391" t="str">
        <f t="shared" si="698"/>
        <v>0</v>
      </c>
      <c r="CS502" s="405">
        <f t="shared" si="699"/>
        <v>0</v>
      </c>
      <c r="CT502" s="405" t="str">
        <f t="shared" si="700"/>
        <v>0m0</v>
      </c>
      <c r="CU502" s="405">
        <f t="shared" si="701"/>
        <v>0</v>
      </c>
      <c r="CV502" s="405">
        <f t="shared" si="702"/>
        <v>0</v>
      </c>
      <c r="CW502" s="405">
        <f t="shared" si="703"/>
        <v>0</v>
      </c>
      <c r="CX502" s="405">
        <f t="shared" si="704"/>
        <v>0</v>
      </c>
      <c r="CY502" s="405">
        <f t="shared" si="705"/>
        <v>0</v>
      </c>
      <c r="CZ502" s="405" t="str">
        <f t="shared" si="706"/>
        <v/>
      </c>
      <c r="DA502" s="405" t="str">
        <f t="shared" si="707"/>
        <v/>
      </c>
      <c r="DB502" s="405" t="str">
        <f t="shared" si="708"/>
        <v/>
      </c>
      <c r="DC502" s="405" t="str">
        <f t="shared" si="709"/>
        <v/>
      </c>
      <c r="DD502" s="405" t="str">
        <f t="shared" si="710"/>
        <v/>
      </c>
      <c r="DE502" s="405"/>
      <c r="DG502" s="405" t="str">
        <f t="shared" si="711"/>
        <v/>
      </c>
      <c r="DH502" s="405" t="str">
        <f t="shared" si="712"/>
        <v/>
      </c>
      <c r="DI502" s="405">
        <f t="shared" si="713"/>
        <v>0</v>
      </c>
      <c r="DJ502" s="405" t="str">
        <f t="shared" si="714"/>
        <v/>
      </c>
      <c r="DK502" s="405" t="str">
        <f t="shared" si="715"/>
        <v/>
      </c>
      <c r="DL502" s="405" t="str">
        <f t="shared" si="716"/>
        <v/>
      </c>
      <c r="DM502" s="405" t="str">
        <f t="shared" si="717"/>
        <v/>
      </c>
      <c r="DN502" s="405" t="str">
        <f t="shared" si="718"/>
        <v/>
      </c>
      <c r="DO502" s="405" t="str">
        <f t="shared" si="719"/>
        <v/>
      </c>
      <c r="DU502" s="404">
        <f t="shared" si="721"/>
        <v>0</v>
      </c>
    </row>
    <row r="503" spans="1:125" s="404" customFormat="1" ht="18" hidden="1" customHeight="1">
      <c r="A503" s="140" t="str">
        <f t="shared" si="645"/>
        <v/>
      </c>
      <c r="B503" s="153"/>
      <c r="C503" s="31" t="str">
        <f>IF(B503="","",VLOOKUP(B503,学連登録!$C$2:$G$3000,2,FALSE))</f>
        <v/>
      </c>
      <c r="D503" s="32" t="str">
        <f>IF(B503="","",VLOOKUP(B503,学連登録!$C$2:$G$3000,3,FALSE))</f>
        <v/>
      </c>
      <c r="E503" s="33" t="str">
        <f>IF(B503="","",VLOOKUP(B503,学連登録!$C$2:$G$3000,4,FALSE))</f>
        <v/>
      </c>
      <c r="F503" s="376" t="str">
        <f>IF(B503="","",VLOOKUP(B503,学連登録!$C$2:$I$3000,7,FALSE))</f>
        <v/>
      </c>
      <c r="G503" s="154"/>
      <c r="H503" s="915"/>
      <c r="I503" s="916"/>
      <c r="J503" s="155"/>
      <c r="K503" s="887"/>
      <c r="L503" s="888"/>
      <c r="M503" s="155"/>
      <c r="N503" s="881"/>
      <c r="O503" s="882"/>
      <c r="P503" s="154"/>
      <c r="Q503" s="887"/>
      <c r="R503" s="888"/>
      <c r="S503" s="154"/>
      <c r="T503" s="887"/>
      <c r="U503" s="888"/>
      <c r="V503" s="101" t="str">
        <f>IF(B503="","",VLOOKUP(B503,学連登録!$C$2:$H$3000,6,FALSE))</f>
        <v/>
      </c>
      <c r="W503" s="370"/>
      <c r="X503" s="152"/>
      <c r="Y503" s="116" t="str">
        <f t="shared" si="722"/>
        <v/>
      </c>
      <c r="Z503" s="97" t="str">
        <f>IF(G503="","",VLOOKUP(G503,種目名!$O$5:$T$104,3,0))</f>
        <v/>
      </c>
      <c r="AA503" s="98" t="str">
        <f>IF(J503="","",VLOOKUP(J503,種目名!$O$5:$T$104,3,0))</f>
        <v/>
      </c>
      <c r="AB503" s="117" t="str">
        <f>IF(M503="","",VLOOKUP(M503,種目名!$O$5:$T$104,3,0))</f>
        <v/>
      </c>
      <c r="AC503" s="117" t="str">
        <f>IF(P503="","",VLOOKUP(AF503,種目名!$O$5:$T$104,3,0))</f>
        <v/>
      </c>
      <c r="AD503" s="118" t="str">
        <f>IF(S503="","",VLOOKUP(AI503,種目名!$O$5:$T$104,3,0))</f>
        <v/>
      </c>
      <c r="AE503" s="115">
        <f t="shared" si="723"/>
        <v>0</v>
      </c>
      <c r="AF503" s="152" t="str">
        <f t="shared" si="724"/>
        <v/>
      </c>
      <c r="AG503" s="152" t="str">
        <f t="shared" si="725"/>
        <v/>
      </c>
      <c r="AH503" s="115">
        <f t="shared" si="726"/>
        <v>0</v>
      </c>
      <c r="AI503" s="152" t="str">
        <f t="shared" si="727"/>
        <v/>
      </c>
      <c r="AJ503" s="152" t="str">
        <f t="shared" si="728"/>
        <v/>
      </c>
      <c r="AK503" s="383"/>
      <c r="AL503" s="166">
        <f t="shared" si="646"/>
        <v>0</v>
      </c>
      <c r="AM503" s="392">
        <f t="shared" si="647"/>
        <v>0</v>
      </c>
      <c r="AN503" s="392">
        <f>COUNTIF($B$12:B503,B503)</f>
        <v>0</v>
      </c>
      <c r="AO503" s="392"/>
      <c r="AP503" s="392" t="str">
        <f t="shared" si="648"/>
        <v/>
      </c>
      <c r="AQ503" s="392" t="str">
        <f t="shared" si="649"/>
        <v/>
      </c>
      <c r="AR503" s="392" t="str">
        <f t="shared" si="650"/>
        <v/>
      </c>
      <c r="AS503" s="392" t="str">
        <f t="shared" si="651"/>
        <v/>
      </c>
      <c r="AT503" s="392">
        <f t="shared" si="652"/>
        <v>0</v>
      </c>
      <c r="AU503" s="392" t="str">
        <f t="shared" si="653"/>
        <v/>
      </c>
      <c r="AV503" s="392" t="str">
        <f t="shared" si="654"/>
        <v/>
      </c>
      <c r="AW503" s="392" t="str">
        <f t="shared" si="655"/>
        <v/>
      </c>
      <c r="AX503" s="392" t="str">
        <f t="shared" si="656"/>
        <v/>
      </c>
      <c r="AY503" s="392" t="str">
        <f t="shared" si="657"/>
        <v/>
      </c>
      <c r="AZ503" s="392" t="str">
        <f t="shared" si="658"/>
        <v/>
      </c>
      <c r="BA503" s="392" t="str">
        <f t="shared" si="659"/>
        <v/>
      </c>
      <c r="BB503" s="392" t="str">
        <f t="shared" si="660"/>
        <v/>
      </c>
      <c r="BC503" s="392" t="str">
        <f t="shared" si="661"/>
        <v/>
      </c>
      <c r="BD503" s="396" t="str">
        <f t="shared" si="662"/>
        <v/>
      </c>
      <c r="BE503" s="386">
        <f t="shared" si="663"/>
        <v>0</v>
      </c>
      <c r="BF503" s="152"/>
      <c r="BG503" s="392">
        <f t="shared" si="664"/>
        <v>0</v>
      </c>
      <c r="BH503" s="392">
        <f t="shared" si="665"/>
        <v>0</v>
      </c>
      <c r="BI503" s="405">
        <f t="shared" si="666"/>
        <v>0</v>
      </c>
      <c r="BJ503" s="406">
        <f t="shared" si="642"/>
        <v>0</v>
      </c>
      <c r="BK503" s="391" t="str">
        <f t="shared" si="643"/>
        <v>0</v>
      </c>
      <c r="BL503" s="391" t="str">
        <f t="shared" si="644"/>
        <v>0</v>
      </c>
      <c r="BM503" s="405">
        <f t="shared" si="667"/>
        <v>0</v>
      </c>
      <c r="BN503" s="405" t="str">
        <f t="shared" si="668"/>
        <v>0m0</v>
      </c>
      <c r="BO503" s="392">
        <f t="shared" si="669"/>
        <v>0</v>
      </c>
      <c r="BP503" s="392">
        <f t="shared" si="670"/>
        <v>0</v>
      </c>
      <c r="BQ503" s="405">
        <f t="shared" si="671"/>
        <v>0</v>
      </c>
      <c r="BR503" s="406">
        <f t="shared" si="672"/>
        <v>0</v>
      </c>
      <c r="BS503" s="391" t="str">
        <f t="shared" si="673"/>
        <v>0</v>
      </c>
      <c r="BT503" s="391" t="str">
        <f t="shared" si="674"/>
        <v>0</v>
      </c>
      <c r="BU503" s="405">
        <f t="shared" si="675"/>
        <v>0</v>
      </c>
      <c r="BV503" s="405" t="str">
        <f t="shared" si="676"/>
        <v>0m0</v>
      </c>
      <c r="BW503" s="392">
        <f t="shared" si="677"/>
        <v>0</v>
      </c>
      <c r="BX503" s="392">
        <f t="shared" si="678"/>
        <v>0</v>
      </c>
      <c r="BY503" s="405">
        <f t="shared" si="679"/>
        <v>0</v>
      </c>
      <c r="BZ503" s="406">
        <f t="shared" si="680"/>
        <v>0</v>
      </c>
      <c r="CA503" s="391" t="str">
        <f t="shared" si="681"/>
        <v>0</v>
      </c>
      <c r="CB503" s="391" t="str">
        <f t="shared" si="682"/>
        <v>0</v>
      </c>
      <c r="CC503" s="405">
        <f t="shared" si="683"/>
        <v>0</v>
      </c>
      <c r="CD503" s="405" t="str">
        <f t="shared" si="684"/>
        <v>0m0</v>
      </c>
      <c r="CE503" s="392">
        <f t="shared" si="685"/>
        <v>0</v>
      </c>
      <c r="CF503" s="392">
        <f t="shared" si="686"/>
        <v>0</v>
      </c>
      <c r="CG503" s="405">
        <f t="shared" si="687"/>
        <v>0</v>
      </c>
      <c r="CH503" s="406">
        <f t="shared" si="688"/>
        <v>0</v>
      </c>
      <c r="CI503" s="391" t="str">
        <f t="shared" si="689"/>
        <v>0</v>
      </c>
      <c r="CJ503" s="391" t="str">
        <f t="shared" si="690"/>
        <v>0</v>
      </c>
      <c r="CK503" s="405">
        <f t="shared" si="691"/>
        <v>0</v>
      </c>
      <c r="CL503" s="405" t="str">
        <f t="shared" si="692"/>
        <v>0m0</v>
      </c>
      <c r="CM503" s="392">
        <f t="shared" si="693"/>
        <v>0</v>
      </c>
      <c r="CN503" s="392">
        <f t="shared" si="694"/>
        <v>0</v>
      </c>
      <c r="CO503" s="405">
        <f t="shared" si="695"/>
        <v>0</v>
      </c>
      <c r="CP503" s="406">
        <f t="shared" si="696"/>
        <v>0</v>
      </c>
      <c r="CQ503" s="391" t="str">
        <f t="shared" si="697"/>
        <v>0</v>
      </c>
      <c r="CR503" s="391" t="str">
        <f t="shared" si="698"/>
        <v>0</v>
      </c>
      <c r="CS503" s="405">
        <f t="shared" si="699"/>
        <v>0</v>
      </c>
      <c r="CT503" s="405" t="str">
        <f t="shared" si="700"/>
        <v>0m0</v>
      </c>
      <c r="CU503" s="405">
        <f t="shared" si="701"/>
        <v>0</v>
      </c>
      <c r="CV503" s="405">
        <f t="shared" si="702"/>
        <v>0</v>
      </c>
      <c r="CW503" s="405">
        <f t="shared" si="703"/>
        <v>0</v>
      </c>
      <c r="CX503" s="405">
        <f t="shared" si="704"/>
        <v>0</v>
      </c>
      <c r="CY503" s="405">
        <f t="shared" si="705"/>
        <v>0</v>
      </c>
      <c r="CZ503" s="405" t="str">
        <f t="shared" si="706"/>
        <v/>
      </c>
      <c r="DA503" s="405" t="str">
        <f t="shared" si="707"/>
        <v/>
      </c>
      <c r="DB503" s="405" t="str">
        <f t="shared" si="708"/>
        <v/>
      </c>
      <c r="DC503" s="405" t="str">
        <f t="shared" si="709"/>
        <v/>
      </c>
      <c r="DD503" s="405" t="str">
        <f t="shared" si="710"/>
        <v/>
      </c>
      <c r="DE503" s="405"/>
      <c r="DG503" s="405" t="str">
        <f t="shared" si="711"/>
        <v/>
      </c>
      <c r="DH503" s="405" t="str">
        <f t="shared" si="712"/>
        <v/>
      </c>
      <c r="DI503" s="405">
        <f t="shared" si="713"/>
        <v>0</v>
      </c>
      <c r="DJ503" s="405" t="str">
        <f t="shared" si="714"/>
        <v/>
      </c>
      <c r="DK503" s="405" t="str">
        <f t="shared" si="715"/>
        <v/>
      </c>
      <c r="DL503" s="405" t="str">
        <f t="shared" si="716"/>
        <v/>
      </c>
      <c r="DM503" s="405" t="str">
        <f t="shared" si="717"/>
        <v/>
      </c>
      <c r="DN503" s="405" t="str">
        <f t="shared" si="718"/>
        <v/>
      </c>
      <c r="DO503" s="405" t="str">
        <f t="shared" si="719"/>
        <v/>
      </c>
      <c r="DU503" s="404">
        <f t="shared" si="721"/>
        <v>0</v>
      </c>
    </row>
    <row r="504" spans="1:125" s="404" customFormat="1" ht="18" hidden="1" customHeight="1">
      <c r="A504" s="140" t="str">
        <f t="shared" si="645"/>
        <v/>
      </c>
      <c r="B504" s="153"/>
      <c r="C504" s="31" t="str">
        <f>IF(B504="","",VLOOKUP(B504,学連登録!$C$2:$G$3000,2,FALSE))</f>
        <v/>
      </c>
      <c r="D504" s="32" t="str">
        <f>IF(B504="","",VLOOKUP(B504,学連登録!$C$2:$G$3000,3,FALSE))</f>
        <v/>
      </c>
      <c r="E504" s="33" t="str">
        <f>IF(B504="","",VLOOKUP(B504,学連登録!$C$2:$G$3000,4,FALSE))</f>
        <v/>
      </c>
      <c r="F504" s="376" t="str">
        <f>IF(B504="","",VLOOKUP(B504,学連登録!$C$2:$I$3000,7,FALSE))</f>
        <v/>
      </c>
      <c r="G504" s="154"/>
      <c r="H504" s="915"/>
      <c r="I504" s="916"/>
      <c r="J504" s="155"/>
      <c r="K504" s="887"/>
      <c r="L504" s="888"/>
      <c r="M504" s="155"/>
      <c r="N504" s="881"/>
      <c r="O504" s="882"/>
      <c r="P504" s="154"/>
      <c r="Q504" s="887"/>
      <c r="R504" s="888"/>
      <c r="S504" s="154"/>
      <c r="T504" s="887"/>
      <c r="U504" s="888"/>
      <c r="V504" s="101" t="str">
        <f>IF(B504="","",VLOOKUP(B504,学連登録!$C$2:$H$3000,6,FALSE))</f>
        <v/>
      </c>
      <c r="W504" s="370"/>
      <c r="X504" s="152"/>
      <c r="Y504" s="116" t="str">
        <f t="shared" si="722"/>
        <v/>
      </c>
      <c r="Z504" s="97" t="str">
        <f>IF(G504="","",VLOOKUP(G504,種目名!$O$5:$T$104,3,0))</f>
        <v/>
      </c>
      <c r="AA504" s="98" t="str">
        <f>IF(J504="","",VLOOKUP(J504,種目名!$O$5:$T$104,3,0))</f>
        <v/>
      </c>
      <c r="AB504" s="117" t="str">
        <f>IF(M504="","",VLOOKUP(M504,種目名!$O$5:$T$104,3,0))</f>
        <v/>
      </c>
      <c r="AC504" s="117" t="str">
        <f>IF(P504="","",VLOOKUP(AF504,種目名!$O$5:$T$104,3,0))</f>
        <v/>
      </c>
      <c r="AD504" s="118" t="str">
        <f>IF(S504="","",VLOOKUP(AI504,種目名!$O$5:$T$104,3,0))</f>
        <v/>
      </c>
      <c r="AE504" s="115">
        <f t="shared" si="723"/>
        <v>0</v>
      </c>
      <c r="AF504" s="152" t="str">
        <f t="shared" si="724"/>
        <v/>
      </c>
      <c r="AG504" s="152" t="str">
        <f t="shared" si="725"/>
        <v/>
      </c>
      <c r="AH504" s="115">
        <f t="shared" si="726"/>
        <v>0</v>
      </c>
      <c r="AI504" s="152" t="str">
        <f t="shared" si="727"/>
        <v/>
      </c>
      <c r="AJ504" s="152" t="str">
        <f t="shared" si="728"/>
        <v/>
      </c>
      <c r="AK504" s="383"/>
      <c r="AL504" s="166">
        <f t="shared" si="646"/>
        <v>0</v>
      </c>
      <c r="AM504" s="392">
        <f t="shared" si="647"/>
        <v>0</v>
      </c>
      <c r="AN504" s="392">
        <f>COUNTIF($B$12:B504,B504)</f>
        <v>0</v>
      </c>
      <c r="AO504" s="392"/>
      <c r="AP504" s="392" t="str">
        <f t="shared" si="648"/>
        <v/>
      </c>
      <c r="AQ504" s="392" t="str">
        <f t="shared" si="649"/>
        <v/>
      </c>
      <c r="AR504" s="392" t="str">
        <f t="shared" si="650"/>
        <v/>
      </c>
      <c r="AS504" s="392" t="str">
        <f t="shared" si="651"/>
        <v/>
      </c>
      <c r="AT504" s="392">
        <f t="shared" si="652"/>
        <v>0</v>
      </c>
      <c r="AU504" s="392" t="str">
        <f t="shared" si="653"/>
        <v/>
      </c>
      <c r="AV504" s="392" t="str">
        <f t="shared" si="654"/>
        <v/>
      </c>
      <c r="AW504" s="392" t="str">
        <f t="shared" si="655"/>
        <v/>
      </c>
      <c r="AX504" s="392" t="str">
        <f t="shared" si="656"/>
        <v/>
      </c>
      <c r="AY504" s="392" t="str">
        <f t="shared" si="657"/>
        <v/>
      </c>
      <c r="AZ504" s="392" t="str">
        <f t="shared" si="658"/>
        <v/>
      </c>
      <c r="BA504" s="392" t="str">
        <f t="shared" si="659"/>
        <v/>
      </c>
      <c r="BB504" s="392" t="str">
        <f t="shared" si="660"/>
        <v/>
      </c>
      <c r="BC504" s="392" t="str">
        <f t="shared" si="661"/>
        <v/>
      </c>
      <c r="BD504" s="396" t="str">
        <f t="shared" si="662"/>
        <v/>
      </c>
      <c r="BE504" s="386">
        <f t="shared" si="663"/>
        <v>0</v>
      </c>
      <c r="BF504" s="152"/>
      <c r="BG504" s="392">
        <f t="shared" si="664"/>
        <v>0</v>
      </c>
      <c r="BH504" s="392">
        <f t="shared" si="665"/>
        <v>0</v>
      </c>
      <c r="BI504" s="405">
        <f t="shared" si="666"/>
        <v>0</v>
      </c>
      <c r="BJ504" s="406">
        <f t="shared" si="642"/>
        <v>0</v>
      </c>
      <c r="BK504" s="391" t="str">
        <f t="shared" si="643"/>
        <v>0</v>
      </c>
      <c r="BL504" s="391" t="str">
        <f t="shared" si="644"/>
        <v>0</v>
      </c>
      <c r="BM504" s="405">
        <f t="shared" si="667"/>
        <v>0</v>
      </c>
      <c r="BN504" s="405" t="str">
        <f t="shared" si="668"/>
        <v>0m0</v>
      </c>
      <c r="BO504" s="392">
        <f t="shared" si="669"/>
        <v>0</v>
      </c>
      <c r="BP504" s="392">
        <f t="shared" si="670"/>
        <v>0</v>
      </c>
      <c r="BQ504" s="405">
        <f t="shared" si="671"/>
        <v>0</v>
      </c>
      <c r="BR504" s="406">
        <f t="shared" si="672"/>
        <v>0</v>
      </c>
      <c r="BS504" s="391" t="str">
        <f t="shared" si="673"/>
        <v>0</v>
      </c>
      <c r="BT504" s="391" t="str">
        <f t="shared" si="674"/>
        <v>0</v>
      </c>
      <c r="BU504" s="405">
        <f t="shared" si="675"/>
        <v>0</v>
      </c>
      <c r="BV504" s="405" t="str">
        <f t="shared" si="676"/>
        <v>0m0</v>
      </c>
      <c r="BW504" s="392">
        <f t="shared" si="677"/>
        <v>0</v>
      </c>
      <c r="BX504" s="392">
        <f t="shared" si="678"/>
        <v>0</v>
      </c>
      <c r="BY504" s="405">
        <f t="shared" si="679"/>
        <v>0</v>
      </c>
      <c r="BZ504" s="406">
        <f t="shared" si="680"/>
        <v>0</v>
      </c>
      <c r="CA504" s="391" t="str">
        <f t="shared" si="681"/>
        <v>0</v>
      </c>
      <c r="CB504" s="391" t="str">
        <f t="shared" si="682"/>
        <v>0</v>
      </c>
      <c r="CC504" s="405">
        <f t="shared" si="683"/>
        <v>0</v>
      </c>
      <c r="CD504" s="405" t="str">
        <f t="shared" si="684"/>
        <v>0m0</v>
      </c>
      <c r="CE504" s="392">
        <f t="shared" si="685"/>
        <v>0</v>
      </c>
      <c r="CF504" s="392">
        <f t="shared" si="686"/>
        <v>0</v>
      </c>
      <c r="CG504" s="405">
        <f t="shared" si="687"/>
        <v>0</v>
      </c>
      <c r="CH504" s="406">
        <f t="shared" si="688"/>
        <v>0</v>
      </c>
      <c r="CI504" s="391" t="str">
        <f t="shared" si="689"/>
        <v>0</v>
      </c>
      <c r="CJ504" s="391" t="str">
        <f t="shared" si="690"/>
        <v>0</v>
      </c>
      <c r="CK504" s="405">
        <f t="shared" si="691"/>
        <v>0</v>
      </c>
      <c r="CL504" s="405" t="str">
        <f t="shared" si="692"/>
        <v>0m0</v>
      </c>
      <c r="CM504" s="392">
        <f t="shared" si="693"/>
        <v>0</v>
      </c>
      <c r="CN504" s="392">
        <f t="shared" si="694"/>
        <v>0</v>
      </c>
      <c r="CO504" s="405">
        <f t="shared" si="695"/>
        <v>0</v>
      </c>
      <c r="CP504" s="406">
        <f t="shared" si="696"/>
        <v>0</v>
      </c>
      <c r="CQ504" s="391" t="str">
        <f t="shared" si="697"/>
        <v>0</v>
      </c>
      <c r="CR504" s="391" t="str">
        <f t="shared" si="698"/>
        <v>0</v>
      </c>
      <c r="CS504" s="405">
        <f t="shared" si="699"/>
        <v>0</v>
      </c>
      <c r="CT504" s="405" t="str">
        <f t="shared" si="700"/>
        <v>0m0</v>
      </c>
      <c r="CU504" s="405">
        <f t="shared" si="701"/>
        <v>0</v>
      </c>
      <c r="CV504" s="405">
        <f t="shared" si="702"/>
        <v>0</v>
      </c>
      <c r="CW504" s="405">
        <f t="shared" si="703"/>
        <v>0</v>
      </c>
      <c r="CX504" s="405">
        <f t="shared" si="704"/>
        <v>0</v>
      </c>
      <c r="CY504" s="405">
        <f t="shared" si="705"/>
        <v>0</v>
      </c>
      <c r="CZ504" s="405" t="str">
        <f t="shared" si="706"/>
        <v/>
      </c>
      <c r="DA504" s="405" t="str">
        <f t="shared" si="707"/>
        <v/>
      </c>
      <c r="DB504" s="405" t="str">
        <f t="shared" si="708"/>
        <v/>
      </c>
      <c r="DC504" s="405" t="str">
        <f t="shared" si="709"/>
        <v/>
      </c>
      <c r="DD504" s="405" t="str">
        <f t="shared" si="710"/>
        <v/>
      </c>
      <c r="DE504" s="405"/>
      <c r="DG504" s="405" t="str">
        <f t="shared" si="711"/>
        <v/>
      </c>
      <c r="DH504" s="405" t="str">
        <f t="shared" si="712"/>
        <v/>
      </c>
      <c r="DI504" s="405">
        <f t="shared" si="713"/>
        <v>0</v>
      </c>
      <c r="DJ504" s="405" t="str">
        <f t="shared" si="714"/>
        <v/>
      </c>
      <c r="DK504" s="405" t="str">
        <f t="shared" si="715"/>
        <v/>
      </c>
      <c r="DL504" s="405" t="str">
        <f t="shared" si="716"/>
        <v/>
      </c>
      <c r="DM504" s="405" t="str">
        <f t="shared" si="717"/>
        <v/>
      </c>
      <c r="DN504" s="405" t="str">
        <f t="shared" si="718"/>
        <v/>
      </c>
      <c r="DO504" s="405" t="str">
        <f t="shared" si="719"/>
        <v/>
      </c>
      <c r="DU504" s="404">
        <f t="shared" si="721"/>
        <v>0</v>
      </c>
    </row>
    <row r="505" spans="1:125" s="404" customFormat="1" ht="18" hidden="1" customHeight="1">
      <c r="A505" s="140" t="str">
        <f t="shared" si="645"/>
        <v/>
      </c>
      <c r="B505" s="153"/>
      <c r="C505" s="31" t="str">
        <f>IF(B505="","",VLOOKUP(B505,学連登録!$C$2:$G$3000,2,FALSE))</f>
        <v/>
      </c>
      <c r="D505" s="32" t="str">
        <f>IF(B505="","",VLOOKUP(B505,学連登録!$C$2:$G$3000,3,FALSE))</f>
        <v/>
      </c>
      <c r="E505" s="33" t="str">
        <f>IF(B505="","",VLOOKUP(B505,学連登録!$C$2:$G$3000,4,FALSE))</f>
        <v/>
      </c>
      <c r="F505" s="376" t="str">
        <f>IF(B505="","",VLOOKUP(B505,学連登録!$C$2:$I$3000,7,FALSE))</f>
        <v/>
      </c>
      <c r="G505" s="154"/>
      <c r="H505" s="915"/>
      <c r="I505" s="916"/>
      <c r="J505" s="155"/>
      <c r="K505" s="887"/>
      <c r="L505" s="888"/>
      <c r="M505" s="155"/>
      <c r="N505" s="881"/>
      <c r="O505" s="882"/>
      <c r="P505" s="154"/>
      <c r="Q505" s="887"/>
      <c r="R505" s="888"/>
      <c r="S505" s="154"/>
      <c r="T505" s="887"/>
      <c r="U505" s="888"/>
      <c r="V505" s="101" t="str">
        <f>IF(B505="","",VLOOKUP(B505,学連登録!$C$2:$H$3000,6,FALSE))</f>
        <v/>
      </c>
      <c r="W505" s="370"/>
      <c r="X505" s="152"/>
      <c r="Y505" s="116" t="str">
        <f t="shared" si="722"/>
        <v/>
      </c>
      <c r="Z505" s="97" t="str">
        <f>IF(G505="","",VLOOKUP(G505,種目名!$O$5:$T$104,3,0))</f>
        <v/>
      </c>
      <c r="AA505" s="98" t="str">
        <f>IF(J505="","",VLOOKUP(J505,種目名!$O$5:$T$104,3,0))</f>
        <v/>
      </c>
      <c r="AB505" s="117" t="str">
        <f>IF(M505="","",VLOOKUP(M505,種目名!$O$5:$T$104,3,0))</f>
        <v/>
      </c>
      <c r="AC505" s="117" t="str">
        <f>IF(P505="","",VLOOKUP(AF505,種目名!$O$5:$T$104,3,0))</f>
        <v/>
      </c>
      <c r="AD505" s="118" t="str">
        <f>IF(S505="","",VLOOKUP(AI505,種目名!$O$5:$T$104,3,0))</f>
        <v/>
      </c>
      <c r="AE505" s="115">
        <f t="shared" si="723"/>
        <v>0</v>
      </c>
      <c r="AF505" s="152" t="str">
        <f t="shared" si="724"/>
        <v/>
      </c>
      <c r="AG505" s="152" t="str">
        <f t="shared" si="725"/>
        <v/>
      </c>
      <c r="AH505" s="115">
        <f t="shared" si="726"/>
        <v>0</v>
      </c>
      <c r="AI505" s="152" t="str">
        <f t="shared" si="727"/>
        <v/>
      </c>
      <c r="AJ505" s="152" t="str">
        <f t="shared" si="728"/>
        <v/>
      </c>
      <c r="AK505" s="383"/>
      <c r="AL505" s="166">
        <f t="shared" si="646"/>
        <v>0</v>
      </c>
      <c r="AM505" s="392">
        <f t="shared" si="647"/>
        <v>0</v>
      </c>
      <c r="AN505" s="392">
        <f>COUNTIF($B$12:B505,B505)</f>
        <v>0</v>
      </c>
      <c r="AO505" s="392"/>
      <c r="AP505" s="392" t="str">
        <f t="shared" si="648"/>
        <v/>
      </c>
      <c r="AQ505" s="392" t="str">
        <f t="shared" si="649"/>
        <v/>
      </c>
      <c r="AR505" s="392" t="str">
        <f t="shared" si="650"/>
        <v/>
      </c>
      <c r="AS505" s="392" t="str">
        <f t="shared" si="651"/>
        <v/>
      </c>
      <c r="AT505" s="392">
        <f t="shared" si="652"/>
        <v>0</v>
      </c>
      <c r="AU505" s="392" t="str">
        <f t="shared" si="653"/>
        <v/>
      </c>
      <c r="AV505" s="392" t="str">
        <f t="shared" si="654"/>
        <v/>
      </c>
      <c r="AW505" s="392" t="str">
        <f t="shared" si="655"/>
        <v/>
      </c>
      <c r="AX505" s="392" t="str">
        <f t="shared" si="656"/>
        <v/>
      </c>
      <c r="AY505" s="392" t="str">
        <f t="shared" si="657"/>
        <v/>
      </c>
      <c r="AZ505" s="392" t="str">
        <f t="shared" si="658"/>
        <v/>
      </c>
      <c r="BA505" s="392" t="str">
        <f t="shared" si="659"/>
        <v/>
      </c>
      <c r="BB505" s="392" t="str">
        <f t="shared" si="660"/>
        <v/>
      </c>
      <c r="BC505" s="392" t="str">
        <f t="shared" si="661"/>
        <v/>
      </c>
      <c r="BD505" s="396" t="str">
        <f t="shared" si="662"/>
        <v/>
      </c>
      <c r="BE505" s="386">
        <f t="shared" si="663"/>
        <v>0</v>
      </c>
      <c r="BF505" s="152"/>
      <c r="BG505" s="392">
        <f t="shared" si="664"/>
        <v>0</v>
      </c>
      <c r="BH505" s="392">
        <f t="shared" si="665"/>
        <v>0</v>
      </c>
      <c r="BI505" s="405">
        <f t="shared" si="666"/>
        <v>0</v>
      </c>
      <c r="BJ505" s="406">
        <f t="shared" si="642"/>
        <v>0</v>
      </c>
      <c r="BK505" s="391" t="str">
        <f t="shared" si="643"/>
        <v>0</v>
      </c>
      <c r="BL505" s="391" t="str">
        <f t="shared" si="644"/>
        <v>0</v>
      </c>
      <c r="BM505" s="405">
        <f t="shared" si="667"/>
        <v>0</v>
      </c>
      <c r="BN505" s="405" t="str">
        <f t="shared" si="668"/>
        <v>0m0</v>
      </c>
      <c r="BO505" s="392">
        <f t="shared" si="669"/>
        <v>0</v>
      </c>
      <c r="BP505" s="392">
        <f t="shared" si="670"/>
        <v>0</v>
      </c>
      <c r="BQ505" s="405">
        <f t="shared" si="671"/>
        <v>0</v>
      </c>
      <c r="BR505" s="406">
        <f t="shared" si="672"/>
        <v>0</v>
      </c>
      <c r="BS505" s="391" t="str">
        <f t="shared" si="673"/>
        <v>0</v>
      </c>
      <c r="BT505" s="391" t="str">
        <f t="shared" si="674"/>
        <v>0</v>
      </c>
      <c r="BU505" s="405">
        <f t="shared" si="675"/>
        <v>0</v>
      </c>
      <c r="BV505" s="405" t="str">
        <f t="shared" si="676"/>
        <v>0m0</v>
      </c>
      <c r="BW505" s="392">
        <f t="shared" si="677"/>
        <v>0</v>
      </c>
      <c r="BX505" s="392">
        <f t="shared" si="678"/>
        <v>0</v>
      </c>
      <c r="BY505" s="405">
        <f t="shared" si="679"/>
        <v>0</v>
      </c>
      <c r="BZ505" s="406">
        <f t="shared" si="680"/>
        <v>0</v>
      </c>
      <c r="CA505" s="391" t="str">
        <f t="shared" si="681"/>
        <v>0</v>
      </c>
      <c r="CB505" s="391" t="str">
        <f t="shared" si="682"/>
        <v>0</v>
      </c>
      <c r="CC505" s="405">
        <f t="shared" si="683"/>
        <v>0</v>
      </c>
      <c r="CD505" s="405" t="str">
        <f t="shared" si="684"/>
        <v>0m0</v>
      </c>
      <c r="CE505" s="392">
        <f t="shared" si="685"/>
        <v>0</v>
      </c>
      <c r="CF505" s="392">
        <f t="shared" si="686"/>
        <v>0</v>
      </c>
      <c r="CG505" s="405">
        <f t="shared" si="687"/>
        <v>0</v>
      </c>
      <c r="CH505" s="406">
        <f t="shared" si="688"/>
        <v>0</v>
      </c>
      <c r="CI505" s="391" t="str">
        <f t="shared" si="689"/>
        <v>0</v>
      </c>
      <c r="CJ505" s="391" t="str">
        <f t="shared" si="690"/>
        <v>0</v>
      </c>
      <c r="CK505" s="405">
        <f t="shared" si="691"/>
        <v>0</v>
      </c>
      <c r="CL505" s="405" t="str">
        <f t="shared" si="692"/>
        <v>0m0</v>
      </c>
      <c r="CM505" s="392">
        <f t="shared" si="693"/>
        <v>0</v>
      </c>
      <c r="CN505" s="392">
        <f t="shared" si="694"/>
        <v>0</v>
      </c>
      <c r="CO505" s="405">
        <f t="shared" si="695"/>
        <v>0</v>
      </c>
      <c r="CP505" s="406">
        <f t="shared" si="696"/>
        <v>0</v>
      </c>
      <c r="CQ505" s="391" t="str">
        <f t="shared" si="697"/>
        <v>0</v>
      </c>
      <c r="CR505" s="391" t="str">
        <f t="shared" si="698"/>
        <v>0</v>
      </c>
      <c r="CS505" s="405">
        <f t="shared" si="699"/>
        <v>0</v>
      </c>
      <c r="CT505" s="405" t="str">
        <f t="shared" si="700"/>
        <v>0m0</v>
      </c>
      <c r="CU505" s="405">
        <f t="shared" si="701"/>
        <v>0</v>
      </c>
      <c r="CV505" s="405">
        <f t="shared" si="702"/>
        <v>0</v>
      </c>
      <c r="CW505" s="405">
        <f t="shared" si="703"/>
        <v>0</v>
      </c>
      <c r="CX505" s="405">
        <f t="shared" si="704"/>
        <v>0</v>
      </c>
      <c r="CY505" s="405">
        <f t="shared" si="705"/>
        <v>0</v>
      </c>
      <c r="CZ505" s="405" t="str">
        <f t="shared" si="706"/>
        <v/>
      </c>
      <c r="DA505" s="405" t="str">
        <f t="shared" si="707"/>
        <v/>
      </c>
      <c r="DB505" s="405" t="str">
        <f t="shared" si="708"/>
        <v/>
      </c>
      <c r="DC505" s="405" t="str">
        <f t="shared" si="709"/>
        <v/>
      </c>
      <c r="DD505" s="405" t="str">
        <f t="shared" si="710"/>
        <v/>
      </c>
      <c r="DE505" s="405"/>
      <c r="DG505" s="405" t="str">
        <f t="shared" si="711"/>
        <v/>
      </c>
      <c r="DH505" s="405" t="str">
        <f t="shared" si="712"/>
        <v/>
      </c>
      <c r="DI505" s="405">
        <f t="shared" si="713"/>
        <v>0</v>
      </c>
      <c r="DJ505" s="405" t="str">
        <f t="shared" si="714"/>
        <v/>
      </c>
      <c r="DK505" s="405" t="str">
        <f t="shared" si="715"/>
        <v/>
      </c>
      <c r="DL505" s="405" t="str">
        <f t="shared" si="716"/>
        <v/>
      </c>
      <c r="DM505" s="405" t="str">
        <f t="shared" si="717"/>
        <v/>
      </c>
      <c r="DN505" s="405" t="str">
        <f t="shared" si="718"/>
        <v/>
      </c>
      <c r="DO505" s="405" t="str">
        <f t="shared" si="719"/>
        <v/>
      </c>
      <c r="DU505" s="404">
        <f t="shared" si="721"/>
        <v>0</v>
      </c>
    </row>
    <row r="506" spans="1:125" s="404" customFormat="1" ht="18" hidden="1" customHeight="1">
      <c r="A506" s="140" t="str">
        <f t="shared" si="645"/>
        <v/>
      </c>
      <c r="B506" s="153"/>
      <c r="C506" s="31" t="str">
        <f>IF(B506="","",VLOOKUP(B506,学連登録!$C$2:$G$3000,2,FALSE))</f>
        <v/>
      </c>
      <c r="D506" s="32" t="str">
        <f>IF(B506="","",VLOOKUP(B506,学連登録!$C$2:$G$3000,3,FALSE))</f>
        <v/>
      </c>
      <c r="E506" s="33" t="str">
        <f>IF(B506="","",VLOOKUP(B506,学連登録!$C$2:$G$3000,4,FALSE))</f>
        <v/>
      </c>
      <c r="F506" s="376" t="str">
        <f>IF(B506="","",VLOOKUP(B506,学連登録!$C$2:$I$3000,7,FALSE))</f>
        <v/>
      </c>
      <c r="G506" s="154"/>
      <c r="H506" s="915"/>
      <c r="I506" s="916"/>
      <c r="J506" s="155"/>
      <c r="K506" s="887"/>
      <c r="L506" s="888"/>
      <c r="M506" s="155"/>
      <c r="N506" s="881"/>
      <c r="O506" s="882"/>
      <c r="P506" s="154"/>
      <c r="Q506" s="887"/>
      <c r="R506" s="888"/>
      <c r="S506" s="154"/>
      <c r="T506" s="887"/>
      <c r="U506" s="888"/>
      <c r="V506" s="101" t="str">
        <f>IF(B506="","",VLOOKUP(B506,学連登録!$C$2:$H$3000,6,FALSE))</f>
        <v/>
      </c>
      <c r="W506" s="370"/>
      <c r="X506" s="152"/>
      <c r="Y506" s="116" t="str">
        <f t="shared" si="722"/>
        <v/>
      </c>
      <c r="Z506" s="97" t="str">
        <f>IF(G506="","",VLOOKUP(G506,種目名!$O$5:$T$104,3,0))</f>
        <v/>
      </c>
      <c r="AA506" s="98" t="str">
        <f>IF(J506="","",VLOOKUP(J506,種目名!$O$5:$T$104,3,0))</f>
        <v/>
      </c>
      <c r="AB506" s="117" t="str">
        <f>IF(M506="","",VLOOKUP(M506,種目名!$O$5:$T$104,3,0))</f>
        <v/>
      </c>
      <c r="AC506" s="117" t="str">
        <f>IF(P506="","",VLOOKUP(AF506,種目名!$O$5:$T$104,3,0))</f>
        <v/>
      </c>
      <c r="AD506" s="118" t="str">
        <f>IF(S506="","",VLOOKUP(AI506,種目名!$O$5:$T$104,3,0))</f>
        <v/>
      </c>
      <c r="AE506" s="115">
        <f t="shared" si="723"/>
        <v>0</v>
      </c>
      <c r="AF506" s="152" t="str">
        <f t="shared" si="724"/>
        <v/>
      </c>
      <c r="AG506" s="152" t="str">
        <f t="shared" si="725"/>
        <v/>
      </c>
      <c r="AH506" s="115">
        <f t="shared" si="726"/>
        <v>0</v>
      </c>
      <c r="AI506" s="152" t="str">
        <f t="shared" si="727"/>
        <v/>
      </c>
      <c r="AJ506" s="152" t="str">
        <f t="shared" si="728"/>
        <v/>
      </c>
      <c r="AK506" s="383"/>
      <c r="AL506" s="166">
        <f t="shared" si="646"/>
        <v>0</v>
      </c>
      <c r="AM506" s="392">
        <f t="shared" si="647"/>
        <v>0</v>
      </c>
      <c r="AN506" s="392">
        <f>COUNTIF($B$12:B506,B506)</f>
        <v>0</v>
      </c>
      <c r="AO506" s="392"/>
      <c r="AP506" s="392" t="str">
        <f t="shared" si="648"/>
        <v/>
      </c>
      <c r="AQ506" s="392" t="str">
        <f t="shared" si="649"/>
        <v/>
      </c>
      <c r="AR506" s="392" t="str">
        <f t="shared" si="650"/>
        <v/>
      </c>
      <c r="AS506" s="392" t="str">
        <f t="shared" si="651"/>
        <v/>
      </c>
      <c r="AT506" s="392">
        <f t="shared" si="652"/>
        <v>0</v>
      </c>
      <c r="AU506" s="392" t="str">
        <f t="shared" si="653"/>
        <v/>
      </c>
      <c r="AV506" s="392" t="str">
        <f t="shared" si="654"/>
        <v/>
      </c>
      <c r="AW506" s="392" t="str">
        <f t="shared" si="655"/>
        <v/>
      </c>
      <c r="AX506" s="392" t="str">
        <f t="shared" si="656"/>
        <v/>
      </c>
      <c r="AY506" s="392" t="str">
        <f t="shared" si="657"/>
        <v/>
      </c>
      <c r="AZ506" s="392" t="str">
        <f t="shared" si="658"/>
        <v/>
      </c>
      <c r="BA506" s="392" t="str">
        <f t="shared" si="659"/>
        <v/>
      </c>
      <c r="BB506" s="392" t="str">
        <f t="shared" si="660"/>
        <v/>
      </c>
      <c r="BC506" s="392" t="str">
        <f t="shared" si="661"/>
        <v/>
      </c>
      <c r="BD506" s="396" t="str">
        <f t="shared" si="662"/>
        <v/>
      </c>
      <c r="BE506" s="386">
        <f t="shared" si="663"/>
        <v>0</v>
      </c>
      <c r="BF506" s="152"/>
      <c r="BG506" s="392">
        <f t="shared" si="664"/>
        <v>0</v>
      </c>
      <c r="BH506" s="392">
        <f t="shared" si="665"/>
        <v>0</v>
      </c>
      <c r="BI506" s="405">
        <f t="shared" si="666"/>
        <v>0</v>
      </c>
      <c r="BJ506" s="406">
        <f t="shared" si="642"/>
        <v>0</v>
      </c>
      <c r="BK506" s="391" t="str">
        <f t="shared" si="643"/>
        <v>0</v>
      </c>
      <c r="BL506" s="391" t="str">
        <f t="shared" si="644"/>
        <v>0</v>
      </c>
      <c r="BM506" s="405">
        <f t="shared" si="667"/>
        <v>0</v>
      </c>
      <c r="BN506" s="405" t="str">
        <f t="shared" si="668"/>
        <v>0m0</v>
      </c>
      <c r="BO506" s="392">
        <f t="shared" si="669"/>
        <v>0</v>
      </c>
      <c r="BP506" s="392">
        <f t="shared" si="670"/>
        <v>0</v>
      </c>
      <c r="BQ506" s="405">
        <f t="shared" si="671"/>
        <v>0</v>
      </c>
      <c r="BR506" s="406">
        <f t="shared" si="672"/>
        <v>0</v>
      </c>
      <c r="BS506" s="391" t="str">
        <f t="shared" si="673"/>
        <v>0</v>
      </c>
      <c r="BT506" s="391" t="str">
        <f t="shared" si="674"/>
        <v>0</v>
      </c>
      <c r="BU506" s="405">
        <f t="shared" si="675"/>
        <v>0</v>
      </c>
      <c r="BV506" s="405" t="str">
        <f t="shared" si="676"/>
        <v>0m0</v>
      </c>
      <c r="BW506" s="392">
        <f t="shared" si="677"/>
        <v>0</v>
      </c>
      <c r="BX506" s="392">
        <f t="shared" si="678"/>
        <v>0</v>
      </c>
      <c r="BY506" s="405">
        <f t="shared" si="679"/>
        <v>0</v>
      </c>
      <c r="BZ506" s="406">
        <f t="shared" si="680"/>
        <v>0</v>
      </c>
      <c r="CA506" s="391" t="str">
        <f t="shared" si="681"/>
        <v>0</v>
      </c>
      <c r="CB506" s="391" t="str">
        <f t="shared" si="682"/>
        <v>0</v>
      </c>
      <c r="CC506" s="405">
        <f t="shared" si="683"/>
        <v>0</v>
      </c>
      <c r="CD506" s="405" t="str">
        <f t="shared" si="684"/>
        <v>0m0</v>
      </c>
      <c r="CE506" s="392">
        <f t="shared" si="685"/>
        <v>0</v>
      </c>
      <c r="CF506" s="392">
        <f t="shared" si="686"/>
        <v>0</v>
      </c>
      <c r="CG506" s="405">
        <f t="shared" si="687"/>
        <v>0</v>
      </c>
      <c r="CH506" s="406">
        <f t="shared" si="688"/>
        <v>0</v>
      </c>
      <c r="CI506" s="391" t="str">
        <f t="shared" si="689"/>
        <v>0</v>
      </c>
      <c r="CJ506" s="391" t="str">
        <f t="shared" si="690"/>
        <v>0</v>
      </c>
      <c r="CK506" s="405">
        <f t="shared" si="691"/>
        <v>0</v>
      </c>
      <c r="CL506" s="405" t="str">
        <f t="shared" si="692"/>
        <v>0m0</v>
      </c>
      <c r="CM506" s="392">
        <f t="shared" si="693"/>
        <v>0</v>
      </c>
      <c r="CN506" s="392">
        <f t="shared" si="694"/>
        <v>0</v>
      </c>
      <c r="CO506" s="405">
        <f t="shared" si="695"/>
        <v>0</v>
      </c>
      <c r="CP506" s="406">
        <f t="shared" si="696"/>
        <v>0</v>
      </c>
      <c r="CQ506" s="391" t="str">
        <f t="shared" si="697"/>
        <v>0</v>
      </c>
      <c r="CR506" s="391" t="str">
        <f t="shared" si="698"/>
        <v>0</v>
      </c>
      <c r="CS506" s="405">
        <f t="shared" si="699"/>
        <v>0</v>
      </c>
      <c r="CT506" s="405" t="str">
        <f t="shared" si="700"/>
        <v>0m0</v>
      </c>
      <c r="CU506" s="405">
        <f t="shared" si="701"/>
        <v>0</v>
      </c>
      <c r="CV506" s="405">
        <f t="shared" si="702"/>
        <v>0</v>
      </c>
      <c r="CW506" s="405">
        <f t="shared" si="703"/>
        <v>0</v>
      </c>
      <c r="CX506" s="405">
        <f t="shared" si="704"/>
        <v>0</v>
      </c>
      <c r="CY506" s="405">
        <f t="shared" si="705"/>
        <v>0</v>
      </c>
      <c r="CZ506" s="405" t="str">
        <f t="shared" si="706"/>
        <v/>
      </c>
      <c r="DA506" s="405" t="str">
        <f t="shared" si="707"/>
        <v/>
      </c>
      <c r="DB506" s="405" t="str">
        <f t="shared" si="708"/>
        <v/>
      </c>
      <c r="DC506" s="405" t="str">
        <f t="shared" si="709"/>
        <v/>
      </c>
      <c r="DD506" s="405" t="str">
        <f t="shared" si="710"/>
        <v/>
      </c>
      <c r="DE506" s="405"/>
      <c r="DG506" s="405" t="str">
        <f t="shared" si="711"/>
        <v/>
      </c>
      <c r="DH506" s="405" t="str">
        <f t="shared" si="712"/>
        <v/>
      </c>
      <c r="DI506" s="405">
        <f t="shared" si="713"/>
        <v>0</v>
      </c>
      <c r="DJ506" s="405" t="str">
        <f t="shared" si="714"/>
        <v/>
      </c>
      <c r="DK506" s="405" t="str">
        <f t="shared" si="715"/>
        <v/>
      </c>
      <c r="DL506" s="405" t="str">
        <f t="shared" si="716"/>
        <v/>
      </c>
      <c r="DM506" s="405" t="str">
        <f t="shared" si="717"/>
        <v/>
      </c>
      <c r="DN506" s="405" t="str">
        <f t="shared" si="718"/>
        <v/>
      </c>
      <c r="DO506" s="405" t="str">
        <f t="shared" si="719"/>
        <v/>
      </c>
      <c r="DU506" s="404">
        <f t="shared" si="721"/>
        <v>0</v>
      </c>
    </row>
    <row r="507" spans="1:125" s="404" customFormat="1" ht="18" hidden="1" customHeight="1">
      <c r="A507" s="140" t="str">
        <f t="shared" si="645"/>
        <v/>
      </c>
      <c r="B507" s="153"/>
      <c r="C507" s="31" t="str">
        <f>IF(B507="","",VLOOKUP(B507,学連登録!$C$2:$G$3000,2,FALSE))</f>
        <v/>
      </c>
      <c r="D507" s="32" t="str">
        <f>IF(B507="","",VLOOKUP(B507,学連登録!$C$2:$G$3000,3,FALSE))</f>
        <v/>
      </c>
      <c r="E507" s="33" t="str">
        <f>IF(B507="","",VLOOKUP(B507,学連登録!$C$2:$G$3000,4,FALSE))</f>
        <v/>
      </c>
      <c r="F507" s="376" t="str">
        <f>IF(B507="","",VLOOKUP(B507,学連登録!$C$2:$I$3000,7,FALSE))</f>
        <v/>
      </c>
      <c r="G507" s="154"/>
      <c r="H507" s="915"/>
      <c r="I507" s="916"/>
      <c r="J507" s="155"/>
      <c r="K507" s="887"/>
      <c r="L507" s="888"/>
      <c r="M507" s="155"/>
      <c r="N507" s="881"/>
      <c r="O507" s="882"/>
      <c r="P507" s="154"/>
      <c r="Q507" s="887"/>
      <c r="R507" s="888"/>
      <c r="S507" s="154"/>
      <c r="T507" s="887"/>
      <c r="U507" s="888"/>
      <c r="V507" s="101" t="str">
        <f>IF(B507="","",VLOOKUP(B507,学連登録!$C$2:$H$3000,6,FALSE))</f>
        <v/>
      </c>
      <c r="W507" s="370"/>
      <c r="X507" s="152"/>
      <c r="Y507" s="116" t="str">
        <f t="shared" si="722"/>
        <v/>
      </c>
      <c r="Z507" s="97" t="str">
        <f>IF(G507="","",VLOOKUP(G507,種目名!$O$5:$T$104,3,0))</f>
        <v/>
      </c>
      <c r="AA507" s="98" t="str">
        <f>IF(J507="","",VLOOKUP(J507,種目名!$O$5:$T$104,3,0))</f>
        <v/>
      </c>
      <c r="AB507" s="117" t="str">
        <f>IF(M507="","",VLOOKUP(M507,種目名!$O$5:$T$104,3,0))</f>
        <v/>
      </c>
      <c r="AC507" s="117" t="str">
        <f>IF(P507="","",VLOOKUP(AF507,種目名!$O$5:$T$104,3,0))</f>
        <v/>
      </c>
      <c r="AD507" s="118" t="str">
        <f>IF(S507="","",VLOOKUP(AI507,種目名!$O$5:$T$104,3,0))</f>
        <v/>
      </c>
      <c r="AE507" s="115">
        <f t="shared" si="723"/>
        <v>0</v>
      </c>
      <c r="AF507" s="152" t="str">
        <f t="shared" si="724"/>
        <v/>
      </c>
      <c r="AG507" s="152" t="str">
        <f t="shared" si="725"/>
        <v/>
      </c>
      <c r="AH507" s="115">
        <f t="shared" si="726"/>
        <v>0</v>
      </c>
      <c r="AI507" s="152" t="str">
        <f t="shared" si="727"/>
        <v/>
      </c>
      <c r="AJ507" s="152" t="str">
        <f t="shared" si="728"/>
        <v/>
      </c>
      <c r="AK507" s="383"/>
      <c r="AL507" s="166">
        <f t="shared" si="646"/>
        <v>0</v>
      </c>
      <c r="AM507" s="392">
        <f t="shared" si="647"/>
        <v>0</v>
      </c>
      <c r="AN507" s="392">
        <f>COUNTIF($B$12:B507,B507)</f>
        <v>0</v>
      </c>
      <c r="AO507" s="392"/>
      <c r="AP507" s="392" t="str">
        <f t="shared" si="648"/>
        <v/>
      </c>
      <c r="AQ507" s="392" t="str">
        <f t="shared" si="649"/>
        <v/>
      </c>
      <c r="AR507" s="392" t="str">
        <f t="shared" si="650"/>
        <v/>
      </c>
      <c r="AS507" s="392" t="str">
        <f t="shared" si="651"/>
        <v/>
      </c>
      <c r="AT507" s="392">
        <f t="shared" si="652"/>
        <v>0</v>
      </c>
      <c r="AU507" s="392" t="str">
        <f t="shared" si="653"/>
        <v/>
      </c>
      <c r="AV507" s="392" t="str">
        <f t="shared" si="654"/>
        <v/>
      </c>
      <c r="AW507" s="392" t="str">
        <f t="shared" si="655"/>
        <v/>
      </c>
      <c r="AX507" s="392" t="str">
        <f t="shared" si="656"/>
        <v/>
      </c>
      <c r="AY507" s="392" t="str">
        <f t="shared" si="657"/>
        <v/>
      </c>
      <c r="AZ507" s="392" t="str">
        <f t="shared" si="658"/>
        <v/>
      </c>
      <c r="BA507" s="392" t="str">
        <f t="shared" si="659"/>
        <v/>
      </c>
      <c r="BB507" s="392" t="str">
        <f t="shared" si="660"/>
        <v/>
      </c>
      <c r="BC507" s="392" t="str">
        <f t="shared" si="661"/>
        <v/>
      </c>
      <c r="BD507" s="396" t="str">
        <f t="shared" si="662"/>
        <v/>
      </c>
      <c r="BE507" s="386">
        <f t="shared" si="663"/>
        <v>0</v>
      </c>
      <c r="BF507" s="152"/>
      <c r="BG507" s="392">
        <f t="shared" si="664"/>
        <v>0</v>
      </c>
      <c r="BH507" s="392">
        <f t="shared" si="665"/>
        <v>0</v>
      </c>
      <c r="BI507" s="405">
        <f t="shared" si="666"/>
        <v>0</v>
      </c>
      <c r="BJ507" s="406">
        <f t="shared" si="642"/>
        <v>0</v>
      </c>
      <c r="BK507" s="391" t="str">
        <f t="shared" si="643"/>
        <v>0</v>
      </c>
      <c r="BL507" s="391" t="str">
        <f t="shared" si="644"/>
        <v>0</v>
      </c>
      <c r="BM507" s="405">
        <f t="shared" si="667"/>
        <v>0</v>
      </c>
      <c r="BN507" s="405" t="str">
        <f t="shared" si="668"/>
        <v>0m0</v>
      </c>
      <c r="BO507" s="392">
        <f t="shared" si="669"/>
        <v>0</v>
      </c>
      <c r="BP507" s="392">
        <f t="shared" si="670"/>
        <v>0</v>
      </c>
      <c r="BQ507" s="405">
        <f t="shared" si="671"/>
        <v>0</v>
      </c>
      <c r="BR507" s="406">
        <f t="shared" si="672"/>
        <v>0</v>
      </c>
      <c r="BS507" s="391" t="str">
        <f t="shared" si="673"/>
        <v>0</v>
      </c>
      <c r="BT507" s="391" t="str">
        <f t="shared" si="674"/>
        <v>0</v>
      </c>
      <c r="BU507" s="405">
        <f t="shared" si="675"/>
        <v>0</v>
      </c>
      <c r="BV507" s="405" t="str">
        <f t="shared" si="676"/>
        <v>0m0</v>
      </c>
      <c r="BW507" s="392">
        <f t="shared" si="677"/>
        <v>0</v>
      </c>
      <c r="BX507" s="392">
        <f t="shared" si="678"/>
        <v>0</v>
      </c>
      <c r="BY507" s="405">
        <f t="shared" si="679"/>
        <v>0</v>
      </c>
      <c r="BZ507" s="406">
        <f t="shared" si="680"/>
        <v>0</v>
      </c>
      <c r="CA507" s="391" t="str">
        <f t="shared" si="681"/>
        <v>0</v>
      </c>
      <c r="CB507" s="391" t="str">
        <f t="shared" si="682"/>
        <v>0</v>
      </c>
      <c r="CC507" s="405">
        <f t="shared" si="683"/>
        <v>0</v>
      </c>
      <c r="CD507" s="405" t="str">
        <f t="shared" si="684"/>
        <v>0m0</v>
      </c>
      <c r="CE507" s="392">
        <f t="shared" si="685"/>
        <v>0</v>
      </c>
      <c r="CF507" s="392">
        <f t="shared" si="686"/>
        <v>0</v>
      </c>
      <c r="CG507" s="405">
        <f t="shared" si="687"/>
        <v>0</v>
      </c>
      <c r="CH507" s="406">
        <f t="shared" si="688"/>
        <v>0</v>
      </c>
      <c r="CI507" s="391" t="str">
        <f t="shared" si="689"/>
        <v>0</v>
      </c>
      <c r="CJ507" s="391" t="str">
        <f t="shared" si="690"/>
        <v>0</v>
      </c>
      <c r="CK507" s="405">
        <f t="shared" si="691"/>
        <v>0</v>
      </c>
      <c r="CL507" s="405" t="str">
        <f t="shared" si="692"/>
        <v>0m0</v>
      </c>
      <c r="CM507" s="392">
        <f t="shared" si="693"/>
        <v>0</v>
      </c>
      <c r="CN507" s="392">
        <f t="shared" si="694"/>
        <v>0</v>
      </c>
      <c r="CO507" s="405">
        <f t="shared" si="695"/>
        <v>0</v>
      </c>
      <c r="CP507" s="406">
        <f t="shared" si="696"/>
        <v>0</v>
      </c>
      <c r="CQ507" s="391" t="str">
        <f t="shared" si="697"/>
        <v>0</v>
      </c>
      <c r="CR507" s="391" t="str">
        <f t="shared" si="698"/>
        <v>0</v>
      </c>
      <c r="CS507" s="405">
        <f t="shared" si="699"/>
        <v>0</v>
      </c>
      <c r="CT507" s="405" t="str">
        <f t="shared" si="700"/>
        <v>0m0</v>
      </c>
      <c r="CU507" s="405">
        <f t="shared" si="701"/>
        <v>0</v>
      </c>
      <c r="CV507" s="405">
        <f t="shared" si="702"/>
        <v>0</v>
      </c>
      <c r="CW507" s="405">
        <f t="shared" si="703"/>
        <v>0</v>
      </c>
      <c r="CX507" s="405">
        <f t="shared" si="704"/>
        <v>0</v>
      </c>
      <c r="CY507" s="405">
        <f t="shared" si="705"/>
        <v>0</v>
      </c>
      <c r="CZ507" s="405" t="str">
        <f t="shared" si="706"/>
        <v/>
      </c>
      <c r="DA507" s="405" t="str">
        <f t="shared" si="707"/>
        <v/>
      </c>
      <c r="DB507" s="405" t="str">
        <f t="shared" si="708"/>
        <v/>
      </c>
      <c r="DC507" s="405" t="str">
        <f t="shared" si="709"/>
        <v/>
      </c>
      <c r="DD507" s="405" t="str">
        <f t="shared" si="710"/>
        <v/>
      </c>
      <c r="DE507" s="405"/>
      <c r="DG507" s="405" t="str">
        <f t="shared" si="711"/>
        <v/>
      </c>
      <c r="DH507" s="405" t="str">
        <f t="shared" si="712"/>
        <v/>
      </c>
      <c r="DI507" s="405">
        <f t="shared" si="713"/>
        <v>0</v>
      </c>
      <c r="DJ507" s="405" t="str">
        <f t="shared" si="714"/>
        <v/>
      </c>
      <c r="DK507" s="405" t="str">
        <f t="shared" si="715"/>
        <v/>
      </c>
      <c r="DL507" s="405" t="str">
        <f t="shared" si="716"/>
        <v/>
      </c>
      <c r="DM507" s="405" t="str">
        <f t="shared" si="717"/>
        <v/>
      </c>
      <c r="DN507" s="405" t="str">
        <f t="shared" si="718"/>
        <v/>
      </c>
      <c r="DO507" s="405" t="str">
        <f t="shared" si="719"/>
        <v/>
      </c>
      <c r="DU507" s="404">
        <f t="shared" si="721"/>
        <v>0</v>
      </c>
    </row>
    <row r="508" spans="1:125" s="404" customFormat="1" ht="18" hidden="1" customHeight="1">
      <c r="A508" s="140" t="str">
        <f t="shared" si="645"/>
        <v/>
      </c>
      <c r="B508" s="153"/>
      <c r="C508" s="31" t="str">
        <f>IF(B508="","",VLOOKUP(B508,学連登録!$C$2:$G$3000,2,FALSE))</f>
        <v/>
      </c>
      <c r="D508" s="32" t="str">
        <f>IF(B508="","",VLOOKUP(B508,学連登録!$C$2:$G$3000,3,FALSE))</f>
        <v/>
      </c>
      <c r="E508" s="33" t="str">
        <f>IF(B508="","",VLOOKUP(B508,学連登録!$C$2:$G$3000,4,FALSE))</f>
        <v/>
      </c>
      <c r="F508" s="376" t="str">
        <f>IF(B508="","",VLOOKUP(B508,学連登録!$C$2:$I$3000,7,FALSE))</f>
        <v/>
      </c>
      <c r="G508" s="154"/>
      <c r="H508" s="915"/>
      <c r="I508" s="916"/>
      <c r="J508" s="155"/>
      <c r="K508" s="887"/>
      <c r="L508" s="888"/>
      <c r="M508" s="155"/>
      <c r="N508" s="881"/>
      <c r="O508" s="882"/>
      <c r="P508" s="154"/>
      <c r="Q508" s="887"/>
      <c r="R508" s="888"/>
      <c r="S508" s="154"/>
      <c r="T508" s="887"/>
      <c r="U508" s="888"/>
      <c r="V508" s="101" t="str">
        <f>IF(B508="","",VLOOKUP(B508,学連登録!$C$2:$H$3000,6,FALSE))</f>
        <v/>
      </c>
      <c r="W508" s="370"/>
      <c r="X508" s="152"/>
      <c r="Y508" s="116" t="str">
        <f t="shared" si="722"/>
        <v/>
      </c>
      <c r="Z508" s="97" t="str">
        <f>IF(G508="","",VLOOKUP(G508,種目名!$O$5:$T$104,3,0))</f>
        <v/>
      </c>
      <c r="AA508" s="98" t="str">
        <f>IF(J508="","",VLOOKUP(J508,種目名!$O$5:$T$104,3,0))</f>
        <v/>
      </c>
      <c r="AB508" s="117" t="str">
        <f>IF(M508="","",VLOOKUP(M508,種目名!$O$5:$T$104,3,0))</f>
        <v/>
      </c>
      <c r="AC508" s="117" t="str">
        <f>IF(P508="","",VLOOKUP(AF508,種目名!$O$5:$T$104,3,0))</f>
        <v/>
      </c>
      <c r="AD508" s="118" t="str">
        <f>IF(S508="","",VLOOKUP(AI508,種目名!$O$5:$T$104,3,0))</f>
        <v/>
      </c>
      <c r="AE508" s="115">
        <f t="shared" si="723"/>
        <v>0</v>
      </c>
      <c r="AF508" s="152" t="str">
        <f t="shared" si="724"/>
        <v/>
      </c>
      <c r="AG508" s="152" t="str">
        <f t="shared" si="725"/>
        <v/>
      </c>
      <c r="AH508" s="115">
        <f t="shared" si="726"/>
        <v>0</v>
      </c>
      <c r="AI508" s="152" t="str">
        <f t="shared" si="727"/>
        <v/>
      </c>
      <c r="AJ508" s="152" t="str">
        <f t="shared" si="728"/>
        <v/>
      </c>
      <c r="AK508" s="383"/>
      <c r="AL508" s="166">
        <f t="shared" si="646"/>
        <v>0</v>
      </c>
      <c r="AM508" s="392">
        <f t="shared" si="647"/>
        <v>0</v>
      </c>
      <c r="AN508" s="392">
        <f>COUNTIF($B$12:B508,B508)</f>
        <v>0</v>
      </c>
      <c r="AO508" s="392"/>
      <c r="AP508" s="392" t="str">
        <f t="shared" si="648"/>
        <v/>
      </c>
      <c r="AQ508" s="392" t="str">
        <f t="shared" si="649"/>
        <v/>
      </c>
      <c r="AR508" s="392" t="str">
        <f t="shared" si="650"/>
        <v/>
      </c>
      <c r="AS508" s="392" t="str">
        <f t="shared" si="651"/>
        <v/>
      </c>
      <c r="AT508" s="392">
        <f t="shared" si="652"/>
        <v>0</v>
      </c>
      <c r="AU508" s="392" t="str">
        <f t="shared" si="653"/>
        <v/>
      </c>
      <c r="AV508" s="392" t="str">
        <f t="shared" si="654"/>
        <v/>
      </c>
      <c r="AW508" s="392" t="str">
        <f t="shared" si="655"/>
        <v/>
      </c>
      <c r="AX508" s="392" t="str">
        <f t="shared" si="656"/>
        <v/>
      </c>
      <c r="AY508" s="392" t="str">
        <f t="shared" si="657"/>
        <v/>
      </c>
      <c r="AZ508" s="392" t="str">
        <f t="shared" si="658"/>
        <v/>
      </c>
      <c r="BA508" s="392" t="str">
        <f t="shared" si="659"/>
        <v/>
      </c>
      <c r="BB508" s="392" t="str">
        <f t="shared" si="660"/>
        <v/>
      </c>
      <c r="BC508" s="392" t="str">
        <f t="shared" si="661"/>
        <v/>
      </c>
      <c r="BD508" s="396" t="str">
        <f t="shared" si="662"/>
        <v/>
      </c>
      <c r="BE508" s="386">
        <f t="shared" si="663"/>
        <v>0</v>
      </c>
      <c r="BF508" s="152"/>
      <c r="BG508" s="392">
        <f t="shared" si="664"/>
        <v>0</v>
      </c>
      <c r="BH508" s="392">
        <f t="shared" si="665"/>
        <v>0</v>
      </c>
      <c r="BI508" s="405">
        <f t="shared" si="666"/>
        <v>0</v>
      </c>
      <c r="BJ508" s="406">
        <f t="shared" si="642"/>
        <v>0</v>
      </c>
      <c r="BK508" s="391" t="str">
        <f t="shared" si="643"/>
        <v>0</v>
      </c>
      <c r="BL508" s="391" t="str">
        <f t="shared" si="644"/>
        <v>0</v>
      </c>
      <c r="BM508" s="405">
        <f t="shared" si="667"/>
        <v>0</v>
      </c>
      <c r="BN508" s="405" t="str">
        <f t="shared" si="668"/>
        <v>0m0</v>
      </c>
      <c r="BO508" s="392">
        <f t="shared" si="669"/>
        <v>0</v>
      </c>
      <c r="BP508" s="392">
        <f t="shared" si="670"/>
        <v>0</v>
      </c>
      <c r="BQ508" s="405">
        <f t="shared" si="671"/>
        <v>0</v>
      </c>
      <c r="BR508" s="406">
        <f t="shared" si="672"/>
        <v>0</v>
      </c>
      <c r="BS508" s="391" t="str">
        <f t="shared" si="673"/>
        <v>0</v>
      </c>
      <c r="BT508" s="391" t="str">
        <f t="shared" si="674"/>
        <v>0</v>
      </c>
      <c r="BU508" s="405">
        <f t="shared" si="675"/>
        <v>0</v>
      </c>
      <c r="BV508" s="405" t="str">
        <f t="shared" si="676"/>
        <v>0m0</v>
      </c>
      <c r="BW508" s="392">
        <f t="shared" si="677"/>
        <v>0</v>
      </c>
      <c r="BX508" s="392">
        <f t="shared" si="678"/>
        <v>0</v>
      </c>
      <c r="BY508" s="405">
        <f t="shared" si="679"/>
        <v>0</v>
      </c>
      <c r="BZ508" s="406">
        <f t="shared" si="680"/>
        <v>0</v>
      </c>
      <c r="CA508" s="391" t="str">
        <f t="shared" si="681"/>
        <v>0</v>
      </c>
      <c r="CB508" s="391" t="str">
        <f t="shared" si="682"/>
        <v>0</v>
      </c>
      <c r="CC508" s="405">
        <f t="shared" si="683"/>
        <v>0</v>
      </c>
      <c r="CD508" s="405" t="str">
        <f t="shared" si="684"/>
        <v>0m0</v>
      </c>
      <c r="CE508" s="392">
        <f t="shared" si="685"/>
        <v>0</v>
      </c>
      <c r="CF508" s="392">
        <f t="shared" si="686"/>
        <v>0</v>
      </c>
      <c r="CG508" s="405">
        <f t="shared" si="687"/>
        <v>0</v>
      </c>
      <c r="CH508" s="406">
        <f t="shared" si="688"/>
        <v>0</v>
      </c>
      <c r="CI508" s="391" t="str">
        <f t="shared" si="689"/>
        <v>0</v>
      </c>
      <c r="CJ508" s="391" t="str">
        <f t="shared" si="690"/>
        <v>0</v>
      </c>
      <c r="CK508" s="405">
        <f t="shared" si="691"/>
        <v>0</v>
      </c>
      <c r="CL508" s="405" t="str">
        <f t="shared" si="692"/>
        <v>0m0</v>
      </c>
      <c r="CM508" s="392">
        <f t="shared" si="693"/>
        <v>0</v>
      </c>
      <c r="CN508" s="392">
        <f t="shared" si="694"/>
        <v>0</v>
      </c>
      <c r="CO508" s="405">
        <f t="shared" si="695"/>
        <v>0</v>
      </c>
      <c r="CP508" s="406">
        <f t="shared" si="696"/>
        <v>0</v>
      </c>
      <c r="CQ508" s="391" t="str">
        <f t="shared" si="697"/>
        <v>0</v>
      </c>
      <c r="CR508" s="391" t="str">
        <f t="shared" si="698"/>
        <v>0</v>
      </c>
      <c r="CS508" s="405">
        <f t="shared" si="699"/>
        <v>0</v>
      </c>
      <c r="CT508" s="405" t="str">
        <f t="shared" si="700"/>
        <v>0m0</v>
      </c>
      <c r="CU508" s="405">
        <f t="shared" si="701"/>
        <v>0</v>
      </c>
      <c r="CV508" s="405">
        <f t="shared" si="702"/>
        <v>0</v>
      </c>
      <c r="CW508" s="405">
        <f t="shared" si="703"/>
        <v>0</v>
      </c>
      <c r="CX508" s="405">
        <f t="shared" si="704"/>
        <v>0</v>
      </c>
      <c r="CY508" s="405">
        <f t="shared" si="705"/>
        <v>0</v>
      </c>
      <c r="CZ508" s="405" t="str">
        <f t="shared" si="706"/>
        <v/>
      </c>
      <c r="DA508" s="405" t="str">
        <f t="shared" si="707"/>
        <v/>
      </c>
      <c r="DB508" s="405" t="str">
        <f t="shared" si="708"/>
        <v/>
      </c>
      <c r="DC508" s="405" t="str">
        <f t="shared" si="709"/>
        <v/>
      </c>
      <c r="DD508" s="405" t="str">
        <f t="shared" si="710"/>
        <v/>
      </c>
      <c r="DE508" s="405"/>
      <c r="DG508" s="405" t="str">
        <f t="shared" si="711"/>
        <v/>
      </c>
      <c r="DH508" s="405" t="str">
        <f t="shared" si="712"/>
        <v/>
      </c>
      <c r="DI508" s="405">
        <f t="shared" si="713"/>
        <v>0</v>
      </c>
      <c r="DJ508" s="405" t="str">
        <f t="shared" si="714"/>
        <v/>
      </c>
      <c r="DK508" s="405" t="str">
        <f t="shared" si="715"/>
        <v/>
      </c>
      <c r="DL508" s="405" t="str">
        <f t="shared" si="716"/>
        <v/>
      </c>
      <c r="DM508" s="405" t="str">
        <f t="shared" si="717"/>
        <v/>
      </c>
      <c r="DN508" s="405" t="str">
        <f t="shared" si="718"/>
        <v/>
      </c>
      <c r="DO508" s="405" t="str">
        <f t="shared" si="719"/>
        <v/>
      </c>
      <c r="DU508" s="404">
        <f t="shared" si="721"/>
        <v>0</v>
      </c>
    </row>
    <row r="509" spans="1:125" s="404" customFormat="1" ht="18" hidden="1" customHeight="1">
      <c r="A509" s="140" t="str">
        <f t="shared" si="645"/>
        <v/>
      </c>
      <c r="B509" s="153"/>
      <c r="C509" s="31" t="str">
        <f>IF(B509="","",VLOOKUP(B509,学連登録!$C$2:$G$3000,2,FALSE))</f>
        <v/>
      </c>
      <c r="D509" s="32" t="str">
        <f>IF(B509="","",VLOOKUP(B509,学連登録!$C$2:$G$3000,3,FALSE))</f>
        <v/>
      </c>
      <c r="E509" s="33" t="str">
        <f>IF(B509="","",VLOOKUP(B509,学連登録!$C$2:$G$3000,4,FALSE))</f>
        <v/>
      </c>
      <c r="F509" s="376" t="str">
        <f>IF(B509="","",VLOOKUP(B509,学連登録!$C$2:$I$3000,7,FALSE))</f>
        <v/>
      </c>
      <c r="G509" s="154"/>
      <c r="H509" s="915"/>
      <c r="I509" s="916"/>
      <c r="J509" s="155"/>
      <c r="K509" s="887"/>
      <c r="L509" s="888"/>
      <c r="M509" s="155"/>
      <c r="N509" s="881"/>
      <c r="O509" s="882"/>
      <c r="P509" s="154"/>
      <c r="Q509" s="887"/>
      <c r="R509" s="888"/>
      <c r="S509" s="154"/>
      <c r="T509" s="887"/>
      <c r="U509" s="888"/>
      <c r="V509" s="101" t="str">
        <f>IF(B509="","",VLOOKUP(B509,学連登録!$C$2:$H$3000,6,FALSE))</f>
        <v/>
      </c>
      <c r="W509" s="370"/>
      <c r="X509" s="152"/>
      <c r="Y509" s="116" t="str">
        <f t="shared" si="722"/>
        <v/>
      </c>
      <c r="Z509" s="97" t="str">
        <f>IF(G509="","",VLOOKUP(G509,種目名!$O$5:$T$104,3,0))</f>
        <v/>
      </c>
      <c r="AA509" s="98" t="str">
        <f>IF(J509="","",VLOOKUP(J509,種目名!$O$5:$T$104,3,0))</f>
        <v/>
      </c>
      <c r="AB509" s="117" t="str">
        <f>IF(M509="","",VLOOKUP(M509,種目名!$O$5:$T$104,3,0))</f>
        <v/>
      </c>
      <c r="AC509" s="117" t="str">
        <f>IF(P509="","",VLOOKUP(AF509,種目名!$O$5:$T$104,3,0))</f>
        <v/>
      </c>
      <c r="AD509" s="118" t="str">
        <f>IF(S509="","",VLOOKUP(AI509,種目名!$O$5:$T$104,3,0))</f>
        <v/>
      </c>
      <c r="AE509" s="115">
        <f t="shared" si="723"/>
        <v>0</v>
      </c>
      <c r="AF509" s="152" t="str">
        <f t="shared" si="724"/>
        <v/>
      </c>
      <c r="AG509" s="152" t="str">
        <f t="shared" si="725"/>
        <v/>
      </c>
      <c r="AH509" s="115">
        <f t="shared" si="726"/>
        <v>0</v>
      </c>
      <c r="AI509" s="152" t="str">
        <f t="shared" si="727"/>
        <v/>
      </c>
      <c r="AJ509" s="152" t="str">
        <f t="shared" si="728"/>
        <v/>
      </c>
      <c r="AK509" s="383"/>
      <c r="AL509" s="166">
        <f t="shared" si="646"/>
        <v>0</v>
      </c>
      <c r="AM509" s="392">
        <f t="shared" si="647"/>
        <v>0</v>
      </c>
      <c r="AN509" s="392">
        <f>COUNTIF($B$12:B509,B509)</f>
        <v>0</v>
      </c>
      <c r="AO509" s="392"/>
      <c r="AP509" s="392" t="str">
        <f t="shared" si="648"/>
        <v/>
      </c>
      <c r="AQ509" s="392" t="str">
        <f t="shared" si="649"/>
        <v/>
      </c>
      <c r="AR509" s="392" t="str">
        <f t="shared" si="650"/>
        <v/>
      </c>
      <c r="AS509" s="392" t="str">
        <f t="shared" si="651"/>
        <v/>
      </c>
      <c r="AT509" s="392">
        <f t="shared" si="652"/>
        <v>0</v>
      </c>
      <c r="AU509" s="392" t="str">
        <f t="shared" si="653"/>
        <v/>
      </c>
      <c r="AV509" s="392" t="str">
        <f t="shared" si="654"/>
        <v/>
      </c>
      <c r="AW509" s="392" t="str">
        <f t="shared" si="655"/>
        <v/>
      </c>
      <c r="AX509" s="392" t="str">
        <f t="shared" si="656"/>
        <v/>
      </c>
      <c r="AY509" s="392" t="str">
        <f t="shared" si="657"/>
        <v/>
      </c>
      <c r="AZ509" s="392" t="str">
        <f t="shared" si="658"/>
        <v/>
      </c>
      <c r="BA509" s="392" t="str">
        <f t="shared" si="659"/>
        <v/>
      </c>
      <c r="BB509" s="392" t="str">
        <f t="shared" si="660"/>
        <v/>
      </c>
      <c r="BC509" s="392" t="str">
        <f t="shared" si="661"/>
        <v/>
      </c>
      <c r="BD509" s="396" t="str">
        <f t="shared" si="662"/>
        <v/>
      </c>
      <c r="BE509" s="386">
        <f t="shared" si="663"/>
        <v>0</v>
      </c>
      <c r="BF509" s="152"/>
      <c r="BG509" s="392">
        <f t="shared" si="664"/>
        <v>0</v>
      </c>
      <c r="BH509" s="392">
        <f t="shared" si="665"/>
        <v>0</v>
      </c>
      <c r="BI509" s="405">
        <f t="shared" si="666"/>
        <v>0</v>
      </c>
      <c r="BJ509" s="406">
        <f t="shared" si="642"/>
        <v>0</v>
      </c>
      <c r="BK509" s="391" t="str">
        <f t="shared" si="643"/>
        <v>0</v>
      </c>
      <c r="BL509" s="391" t="str">
        <f t="shared" si="644"/>
        <v>0</v>
      </c>
      <c r="BM509" s="405">
        <f t="shared" si="667"/>
        <v>0</v>
      </c>
      <c r="BN509" s="405" t="str">
        <f t="shared" si="668"/>
        <v>0m0</v>
      </c>
      <c r="BO509" s="392">
        <f t="shared" si="669"/>
        <v>0</v>
      </c>
      <c r="BP509" s="392">
        <f t="shared" si="670"/>
        <v>0</v>
      </c>
      <c r="BQ509" s="405">
        <f t="shared" si="671"/>
        <v>0</v>
      </c>
      <c r="BR509" s="406">
        <f t="shared" si="672"/>
        <v>0</v>
      </c>
      <c r="BS509" s="391" t="str">
        <f t="shared" si="673"/>
        <v>0</v>
      </c>
      <c r="BT509" s="391" t="str">
        <f t="shared" si="674"/>
        <v>0</v>
      </c>
      <c r="BU509" s="405">
        <f t="shared" si="675"/>
        <v>0</v>
      </c>
      <c r="BV509" s="405" t="str">
        <f t="shared" si="676"/>
        <v>0m0</v>
      </c>
      <c r="BW509" s="392">
        <f t="shared" si="677"/>
        <v>0</v>
      </c>
      <c r="BX509" s="392">
        <f t="shared" si="678"/>
        <v>0</v>
      </c>
      <c r="BY509" s="405">
        <f t="shared" si="679"/>
        <v>0</v>
      </c>
      <c r="BZ509" s="406">
        <f t="shared" si="680"/>
        <v>0</v>
      </c>
      <c r="CA509" s="391" t="str">
        <f t="shared" si="681"/>
        <v>0</v>
      </c>
      <c r="CB509" s="391" t="str">
        <f t="shared" si="682"/>
        <v>0</v>
      </c>
      <c r="CC509" s="405">
        <f t="shared" si="683"/>
        <v>0</v>
      </c>
      <c r="CD509" s="405" t="str">
        <f t="shared" si="684"/>
        <v>0m0</v>
      </c>
      <c r="CE509" s="392">
        <f t="shared" si="685"/>
        <v>0</v>
      </c>
      <c r="CF509" s="392">
        <f t="shared" si="686"/>
        <v>0</v>
      </c>
      <c r="CG509" s="405">
        <f t="shared" si="687"/>
        <v>0</v>
      </c>
      <c r="CH509" s="406">
        <f t="shared" si="688"/>
        <v>0</v>
      </c>
      <c r="CI509" s="391" t="str">
        <f t="shared" si="689"/>
        <v>0</v>
      </c>
      <c r="CJ509" s="391" t="str">
        <f t="shared" si="690"/>
        <v>0</v>
      </c>
      <c r="CK509" s="405">
        <f t="shared" si="691"/>
        <v>0</v>
      </c>
      <c r="CL509" s="405" t="str">
        <f t="shared" si="692"/>
        <v>0m0</v>
      </c>
      <c r="CM509" s="392">
        <f t="shared" si="693"/>
        <v>0</v>
      </c>
      <c r="CN509" s="392">
        <f t="shared" si="694"/>
        <v>0</v>
      </c>
      <c r="CO509" s="405">
        <f t="shared" si="695"/>
        <v>0</v>
      </c>
      <c r="CP509" s="406">
        <f t="shared" si="696"/>
        <v>0</v>
      </c>
      <c r="CQ509" s="391" t="str">
        <f t="shared" si="697"/>
        <v>0</v>
      </c>
      <c r="CR509" s="391" t="str">
        <f t="shared" si="698"/>
        <v>0</v>
      </c>
      <c r="CS509" s="405">
        <f t="shared" si="699"/>
        <v>0</v>
      </c>
      <c r="CT509" s="405" t="str">
        <f t="shared" si="700"/>
        <v>0m0</v>
      </c>
      <c r="CU509" s="405">
        <f t="shared" si="701"/>
        <v>0</v>
      </c>
      <c r="CV509" s="405">
        <f t="shared" si="702"/>
        <v>0</v>
      </c>
      <c r="CW509" s="405">
        <f t="shared" si="703"/>
        <v>0</v>
      </c>
      <c r="CX509" s="405">
        <f t="shared" si="704"/>
        <v>0</v>
      </c>
      <c r="CY509" s="405">
        <f t="shared" si="705"/>
        <v>0</v>
      </c>
      <c r="CZ509" s="405" t="str">
        <f t="shared" si="706"/>
        <v/>
      </c>
      <c r="DA509" s="405" t="str">
        <f t="shared" si="707"/>
        <v/>
      </c>
      <c r="DB509" s="405" t="str">
        <f t="shared" si="708"/>
        <v/>
      </c>
      <c r="DC509" s="405" t="str">
        <f t="shared" si="709"/>
        <v/>
      </c>
      <c r="DD509" s="405" t="str">
        <f t="shared" si="710"/>
        <v/>
      </c>
      <c r="DE509" s="405"/>
      <c r="DG509" s="405" t="str">
        <f t="shared" si="711"/>
        <v/>
      </c>
      <c r="DH509" s="405" t="str">
        <f t="shared" si="712"/>
        <v/>
      </c>
      <c r="DI509" s="405">
        <f t="shared" si="713"/>
        <v>0</v>
      </c>
      <c r="DJ509" s="405" t="str">
        <f t="shared" si="714"/>
        <v/>
      </c>
      <c r="DK509" s="405" t="str">
        <f t="shared" si="715"/>
        <v/>
      </c>
      <c r="DL509" s="405" t="str">
        <f t="shared" si="716"/>
        <v/>
      </c>
      <c r="DM509" s="405" t="str">
        <f t="shared" si="717"/>
        <v/>
      </c>
      <c r="DN509" s="405" t="str">
        <f t="shared" si="718"/>
        <v/>
      </c>
      <c r="DO509" s="405" t="str">
        <f t="shared" si="719"/>
        <v/>
      </c>
      <c r="DU509" s="404">
        <f t="shared" si="721"/>
        <v>0</v>
      </c>
    </row>
    <row r="510" spans="1:125" s="404" customFormat="1" ht="18" hidden="1" customHeight="1">
      <c r="A510" s="140" t="str">
        <f t="shared" si="645"/>
        <v/>
      </c>
      <c r="B510" s="153"/>
      <c r="C510" s="31" t="str">
        <f>IF(B510="","",VLOOKUP(B510,学連登録!$C$2:$G$3000,2,FALSE))</f>
        <v/>
      </c>
      <c r="D510" s="32" t="str">
        <f>IF(B510="","",VLOOKUP(B510,学連登録!$C$2:$G$3000,3,FALSE))</f>
        <v/>
      </c>
      <c r="E510" s="33" t="str">
        <f>IF(B510="","",VLOOKUP(B510,学連登録!$C$2:$G$3000,4,FALSE))</f>
        <v/>
      </c>
      <c r="F510" s="376" t="str">
        <f>IF(B510="","",VLOOKUP(B510,学連登録!$C$2:$I$3000,7,FALSE))</f>
        <v/>
      </c>
      <c r="G510" s="154"/>
      <c r="H510" s="915"/>
      <c r="I510" s="916"/>
      <c r="J510" s="155"/>
      <c r="K510" s="887"/>
      <c r="L510" s="888"/>
      <c r="M510" s="155"/>
      <c r="N510" s="881"/>
      <c r="O510" s="882"/>
      <c r="P510" s="154"/>
      <c r="Q510" s="887"/>
      <c r="R510" s="888"/>
      <c r="S510" s="154"/>
      <c r="T510" s="887"/>
      <c r="U510" s="888"/>
      <c r="V510" s="101" t="str">
        <f>IF(B510="","",VLOOKUP(B510,学連登録!$C$2:$H$3000,6,FALSE))</f>
        <v/>
      </c>
      <c r="W510" s="370"/>
      <c r="X510" s="152"/>
      <c r="Y510" s="116" t="str">
        <f t="shared" si="722"/>
        <v/>
      </c>
      <c r="Z510" s="97" t="str">
        <f>IF(G510="","",VLOOKUP(G510,種目名!$O$5:$T$104,3,0))</f>
        <v/>
      </c>
      <c r="AA510" s="98" t="str">
        <f>IF(J510="","",VLOOKUP(J510,種目名!$O$5:$T$104,3,0))</f>
        <v/>
      </c>
      <c r="AB510" s="117" t="str">
        <f>IF(M510="","",VLOOKUP(M510,種目名!$O$5:$T$104,3,0))</f>
        <v/>
      </c>
      <c r="AC510" s="117" t="str">
        <f>IF(P510="","",VLOOKUP(AF510,種目名!$O$5:$T$104,3,0))</f>
        <v/>
      </c>
      <c r="AD510" s="118" t="str">
        <f>IF(S510="","",VLOOKUP(AI510,種目名!$O$5:$T$104,3,0))</f>
        <v/>
      </c>
      <c r="AE510" s="115">
        <f t="shared" si="723"/>
        <v>0</v>
      </c>
      <c r="AF510" s="152" t="str">
        <f t="shared" si="724"/>
        <v/>
      </c>
      <c r="AG510" s="152" t="str">
        <f t="shared" si="725"/>
        <v/>
      </c>
      <c r="AH510" s="115">
        <f t="shared" si="726"/>
        <v>0</v>
      </c>
      <c r="AI510" s="152" t="str">
        <f t="shared" si="727"/>
        <v/>
      </c>
      <c r="AJ510" s="152" t="str">
        <f t="shared" si="728"/>
        <v/>
      </c>
      <c r="AK510" s="383"/>
      <c r="AL510" s="166">
        <f t="shared" si="646"/>
        <v>0</v>
      </c>
      <c r="AM510" s="392">
        <f t="shared" si="647"/>
        <v>0</v>
      </c>
      <c r="AN510" s="392">
        <f>COUNTIF($B$12:B510,B510)</f>
        <v>0</v>
      </c>
      <c r="AO510" s="392"/>
      <c r="AP510" s="392" t="str">
        <f t="shared" si="648"/>
        <v/>
      </c>
      <c r="AQ510" s="392" t="str">
        <f t="shared" si="649"/>
        <v/>
      </c>
      <c r="AR510" s="392" t="str">
        <f t="shared" si="650"/>
        <v/>
      </c>
      <c r="AS510" s="392" t="str">
        <f t="shared" si="651"/>
        <v/>
      </c>
      <c r="AT510" s="392">
        <f t="shared" si="652"/>
        <v>0</v>
      </c>
      <c r="AU510" s="392" t="str">
        <f t="shared" si="653"/>
        <v/>
      </c>
      <c r="AV510" s="392" t="str">
        <f t="shared" si="654"/>
        <v/>
      </c>
      <c r="AW510" s="392" t="str">
        <f t="shared" si="655"/>
        <v/>
      </c>
      <c r="AX510" s="392" t="str">
        <f t="shared" si="656"/>
        <v/>
      </c>
      <c r="AY510" s="392" t="str">
        <f t="shared" si="657"/>
        <v/>
      </c>
      <c r="AZ510" s="392" t="str">
        <f t="shared" si="658"/>
        <v/>
      </c>
      <c r="BA510" s="392" t="str">
        <f t="shared" si="659"/>
        <v/>
      </c>
      <c r="BB510" s="392" t="str">
        <f t="shared" si="660"/>
        <v/>
      </c>
      <c r="BC510" s="392" t="str">
        <f t="shared" si="661"/>
        <v/>
      </c>
      <c r="BD510" s="396" t="str">
        <f t="shared" si="662"/>
        <v/>
      </c>
      <c r="BE510" s="386">
        <f t="shared" si="663"/>
        <v>0</v>
      </c>
      <c r="BF510" s="152"/>
      <c r="BG510" s="392">
        <f t="shared" si="664"/>
        <v>0</v>
      </c>
      <c r="BH510" s="392">
        <f t="shared" si="665"/>
        <v>0</v>
      </c>
      <c r="BI510" s="405">
        <f t="shared" si="666"/>
        <v>0</v>
      </c>
      <c r="BJ510" s="406">
        <f t="shared" si="642"/>
        <v>0</v>
      </c>
      <c r="BK510" s="391" t="str">
        <f t="shared" si="643"/>
        <v>0</v>
      </c>
      <c r="BL510" s="391" t="str">
        <f t="shared" si="644"/>
        <v>0</v>
      </c>
      <c r="BM510" s="405">
        <f t="shared" si="667"/>
        <v>0</v>
      </c>
      <c r="BN510" s="405" t="str">
        <f t="shared" si="668"/>
        <v>0m0</v>
      </c>
      <c r="BO510" s="392">
        <f t="shared" si="669"/>
        <v>0</v>
      </c>
      <c r="BP510" s="392">
        <f t="shared" si="670"/>
        <v>0</v>
      </c>
      <c r="BQ510" s="405">
        <f t="shared" si="671"/>
        <v>0</v>
      </c>
      <c r="BR510" s="406">
        <f t="shared" si="672"/>
        <v>0</v>
      </c>
      <c r="BS510" s="391" t="str">
        <f t="shared" si="673"/>
        <v>0</v>
      </c>
      <c r="BT510" s="391" t="str">
        <f t="shared" si="674"/>
        <v>0</v>
      </c>
      <c r="BU510" s="405">
        <f t="shared" si="675"/>
        <v>0</v>
      </c>
      <c r="BV510" s="405" t="str">
        <f t="shared" si="676"/>
        <v>0m0</v>
      </c>
      <c r="BW510" s="392">
        <f t="shared" si="677"/>
        <v>0</v>
      </c>
      <c r="BX510" s="392">
        <f t="shared" si="678"/>
        <v>0</v>
      </c>
      <c r="BY510" s="405">
        <f t="shared" si="679"/>
        <v>0</v>
      </c>
      <c r="BZ510" s="406">
        <f t="shared" si="680"/>
        <v>0</v>
      </c>
      <c r="CA510" s="391" t="str">
        <f t="shared" si="681"/>
        <v>0</v>
      </c>
      <c r="CB510" s="391" t="str">
        <f t="shared" si="682"/>
        <v>0</v>
      </c>
      <c r="CC510" s="405">
        <f t="shared" si="683"/>
        <v>0</v>
      </c>
      <c r="CD510" s="405" t="str">
        <f t="shared" si="684"/>
        <v>0m0</v>
      </c>
      <c r="CE510" s="392">
        <f t="shared" si="685"/>
        <v>0</v>
      </c>
      <c r="CF510" s="392">
        <f t="shared" si="686"/>
        <v>0</v>
      </c>
      <c r="CG510" s="405">
        <f t="shared" si="687"/>
        <v>0</v>
      </c>
      <c r="CH510" s="406">
        <f t="shared" si="688"/>
        <v>0</v>
      </c>
      <c r="CI510" s="391" t="str">
        <f t="shared" si="689"/>
        <v>0</v>
      </c>
      <c r="CJ510" s="391" t="str">
        <f t="shared" si="690"/>
        <v>0</v>
      </c>
      <c r="CK510" s="405">
        <f t="shared" si="691"/>
        <v>0</v>
      </c>
      <c r="CL510" s="405" t="str">
        <f t="shared" si="692"/>
        <v>0m0</v>
      </c>
      <c r="CM510" s="392">
        <f t="shared" si="693"/>
        <v>0</v>
      </c>
      <c r="CN510" s="392">
        <f t="shared" si="694"/>
        <v>0</v>
      </c>
      <c r="CO510" s="405">
        <f t="shared" si="695"/>
        <v>0</v>
      </c>
      <c r="CP510" s="406">
        <f t="shared" si="696"/>
        <v>0</v>
      </c>
      <c r="CQ510" s="391" t="str">
        <f t="shared" si="697"/>
        <v>0</v>
      </c>
      <c r="CR510" s="391" t="str">
        <f t="shared" si="698"/>
        <v>0</v>
      </c>
      <c r="CS510" s="405">
        <f t="shared" si="699"/>
        <v>0</v>
      </c>
      <c r="CT510" s="405" t="str">
        <f t="shared" si="700"/>
        <v>0m0</v>
      </c>
      <c r="CU510" s="405">
        <f t="shared" si="701"/>
        <v>0</v>
      </c>
      <c r="CV510" s="405">
        <f t="shared" si="702"/>
        <v>0</v>
      </c>
      <c r="CW510" s="405">
        <f t="shared" si="703"/>
        <v>0</v>
      </c>
      <c r="CX510" s="405">
        <f t="shared" si="704"/>
        <v>0</v>
      </c>
      <c r="CY510" s="405">
        <f t="shared" si="705"/>
        <v>0</v>
      </c>
      <c r="CZ510" s="405" t="str">
        <f t="shared" si="706"/>
        <v/>
      </c>
      <c r="DA510" s="405" t="str">
        <f t="shared" si="707"/>
        <v/>
      </c>
      <c r="DB510" s="405" t="str">
        <f t="shared" si="708"/>
        <v/>
      </c>
      <c r="DC510" s="405" t="str">
        <f t="shared" si="709"/>
        <v/>
      </c>
      <c r="DD510" s="405" t="str">
        <f t="shared" si="710"/>
        <v/>
      </c>
      <c r="DE510" s="405"/>
      <c r="DG510" s="405" t="str">
        <f t="shared" si="711"/>
        <v/>
      </c>
      <c r="DH510" s="405" t="str">
        <f t="shared" si="712"/>
        <v/>
      </c>
      <c r="DI510" s="405">
        <f t="shared" si="713"/>
        <v>0</v>
      </c>
      <c r="DJ510" s="405" t="str">
        <f t="shared" si="714"/>
        <v/>
      </c>
      <c r="DK510" s="405" t="str">
        <f t="shared" si="715"/>
        <v/>
      </c>
      <c r="DL510" s="405" t="str">
        <f t="shared" si="716"/>
        <v/>
      </c>
      <c r="DM510" s="405" t="str">
        <f t="shared" si="717"/>
        <v/>
      </c>
      <c r="DN510" s="405" t="str">
        <f t="shared" si="718"/>
        <v/>
      </c>
      <c r="DO510" s="405" t="str">
        <f t="shared" si="719"/>
        <v/>
      </c>
      <c r="DU510" s="404">
        <f t="shared" si="721"/>
        <v>0</v>
      </c>
    </row>
    <row r="511" spans="1:125" s="404" customFormat="1" ht="18" hidden="1" customHeight="1">
      <c r="A511" s="140" t="str">
        <f t="shared" si="645"/>
        <v/>
      </c>
      <c r="B511" s="153"/>
      <c r="C511" s="31" t="str">
        <f>IF(B511="","",VLOOKUP(B511,学連登録!$C$2:$G$3000,2,FALSE))</f>
        <v/>
      </c>
      <c r="D511" s="32" t="str">
        <f>IF(B511="","",VLOOKUP(B511,学連登録!$C$2:$G$3000,3,FALSE))</f>
        <v/>
      </c>
      <c r="E511" s="33" t="str">
        <f>IF(B511="","",VLOOKUP(B511,学連登録!$C$2:$G$3000,4,FALSE))</f>
        <v/>
      </c>
      <c r="F511" s="376" t="str">
        <f>IF(B511="","",VLOOKUP(B511,学連登録!$C$2:$I$3000,7,FALSE))</f>
        <v/>
      </c>
      <c r="G511" s="154"/>
      <c r="H511" s="915"/>
      <c r="I511" s="916"/>
      <c r="J511" s="155"/>
      <c r="K511" s="887"/>
      <c r="L511" s="888"/>
      <c r="M511" s="155"/>
      <c r="N511" s="881"/>
      <c r="O511" s="882"/>
      <c r="P511" s="154"/>
      <c r="Q511" s="887"/>
      <c r="R511" s="888"/>
      <c r="S511" s="154"/>
      <c r="T511" s="887"/>
      <c r="U511" s="888"/>
      <c r="V511" s="101" t="str">
        <f>IF(B511="","",VLOOKUP(B511,学連登録!$C$2:$H$3000,6,FALSE))</f>
        <v/>
      </c>
      <c r="W511" s="370"/>
      <c r="X511" s="152"/>
      <c r="Y511" s="116" t="str">
        <f t="shared" si="722"/>
        <v/>
      </c>
      <c r="Z511" s="97" t="str">
        <f>IF(G511="","",VLOOKUP(G511,種目名!$O$5:$T$104,3,0))</f>
        <v/>
      </c>
      <c r="AA511" s="98" t="str">
        <f>IF(J511="","",VLOOKUP(J511,種目名!$O$5:$T$104,3,0))</f>
        <v/>
      </c>
      <c r="AB511" s="117" t="str">
        <f>IF(M511="","",VLOOKUP(M511,種目名!$O$5:$T$104,3,0))</f>
        <v/>
      </c>
      <c r="AC511" s="117" t="str">
        <f>IF(P511="","",VLOOKUP(AF511,種目名!$O$5:$T$104,3,0))</f>
        <v/>
      </c>
      <c r="AD511" s="118" t="str">
        <f>IF(S511="","",VLOOKUP(AI511,種目名!$O$5:$T$104,3,0))</f>
        <v/>
      </c>
      <c r="AE511" s="115">
        <f t="shared" si="723"/>
        <v>0</v>
      </c>
      <c r="AF511" s="152" t="str">
        <f t="shared" si="724"/>
        <v/>
      </c>
      <c r="AG511" s="152" t="str">
        <f t="shared" si="725"/>
        <v/>
      </c>
      <c r="AH511" s="115">
        <f t="shared" si="726"/>
        <v>0</v>
      </c>
      <c r="AI511" s="152" t="str">
        <f t="shared" si="727"/>
        <v/>
      </c>
      <c r="AJ511" s="152" t="str">
        <f t="shared" si="728"/>
        <v/>
      </c>
      <c r="AK511" s="383"/>
      <c r="AL511" s="166">
        <f t="shared" si="646"/>
        <v>0</v>
      </c>
      <c r="AM511" s="392">
        <f t="shared" si="647"/>
        <v>0</v>
      </c>
      <c r="AN511" s="392">
        <f>COUNTIF($B$12:B511,B511)</f>
        <v>0</v>
      </c>
      <c r="AO511" s="392"/>
      <c r="AP511" s="392" t="str">
        <f t="shared" si="648"/>
        <v/>
      </c>
      <c r="AQ511" s="392" t="str">
        <f t="shared" si="649"/>
        <v/>
      </c>
      <c r="AR511" s="392" t="str">
        <f t="shared" si="650"/>
        <v/>
      </c>
      <c r="AS511" s="392" t="str">
        <f t="shared" si="651"/>
        <v/>
      </c>
      <c r="AT511" s="392">
        <f t="shared" si="652"/>
        <v>0</v>
      </c>
      <c r="AU511" s="392" t="str">
        <f t="shared" si="653"/>
        <v/>
      </c>
      <c r="AV511" s="392" t="str">
        <f t="shared" si="654"/>
        <v/>
      </c>
      <c r="AW511" s="392" t="str">
        <f t="shared" si="655"/>
        <v/>
      </c>
      <c r="AX511" s="392" t="str">
        <f t="shared" si="656"/>
        <v/>
      </c>
      <c r="AY511" s="392" t="str">
        <f t="shared" si="657"/>
        <v/>
      </c>
      <c r="AZ511" s="392" t="str">
        <f t="shared" si="658"/>
        <v/>
      </c>
      <c r="BA511" s="392" t="str">
        <f t="shared" si="659"/>
        <v/>
      </c>
      <c r="BB511" s="392" t="str">
        <f t="shared" si="660"/>
        <v/>
      </c>
      <c r="BC511" s="392" t="str">
        <f t="shared" si="661"/>
        <v/>
      </c>
      <c r="BD511" s="396" t="str">
        <f t="shared" si="662"/>
        <v/>
      </c>
      <c r="BE511" s="386">
        <f t="shared" si="663"/>
        <v>0</v>
      </c>
      <c r="BF511" s="152"/>
      <c r="BG511" s="392">
        <f t="shared" si="664"/>
        <v>0</v>
      </c>
      <c r="BH511" s="392">
        <f t="shared" si="665"/>
        <v>0</v>
      </c>
      <c r="BI511" s="405">
        <f t="shared" si="666"/>
        <v>0</v>
      </c>
      <c r="BJ511" s="406">
        <f t="shared" si="642"/>
        <v>0</v>
      </c>
      <c r="BK511" s="391" t="str">
        <f t="shared" si="643"/>
        <v>0</v>
      </c>
      <c r="BL511" s="391" t="str">
        <f t="shared" si="644"/>
        <v>0</v>
      </c>
      <c r="BM511" s="405">
        <f t="shared" si="667"/>
        <v>0</v>
      </c>
      <c r="BN511" s="405" t="str">
        <f t="shared" si="668"/>
        <v>0m0</v>
      </c>
      <c r="BO511" s="392">
        <f t="shared" si="669"/>
        <v>0</v>
      </c>
      <c r="BP511" s="392">
        <f t="shared" si="670"/>
        <v>0</v>
      </c>
      <c r="BQ511" s="405">
        <f t="shared" si="671"/>
        <v>0</v>
      </c>
      <c r="BR511" s="406">
        <f t="shared" si="672"/>
        <v>0</v>
      </c>
      <c r="BS511" s="391" t="str">
        <f t="shared" si="673"/>
        <v>0</v>
      </c>
      <c r="BT511" s="391" t="str">
        <f t="shared" si="674"/>
        <v>0</v>
      </c>
      <c r="BU511" s="405">
        <f t="shared" si="675"/>
        <v>0</v>
      </c>
      <c r="BV511" s="405" t="str">
        <f t="shared" si="676"/>
        <v>0m0</v>
      </c>
      <c r="BW511" s="392">
        <f t="shared" si="677"/>
        <v>0</v>
      </c>
      <c r="BX511" s="392">
        <f t="shared" si="678"/>
        <v>0</v>
      </c>
      <c r="BY511" s="405">
        <f t="shared" si="679"/>
        <v>0</v>
      </c>
      <c r="BZ511" s="406">
        <f t="shared" si="680"/>
        <v>0</v>
      </c>
      <c r="CA511" s="391" t="str">
        <f t="shared" si="681"/>
        <v>0</v>
      </c>
      <c r="CB511" s="391" t="str">
        <f t="shared" si="682"/>
        <v>0</v>
      </c>
      <c r="CC511" s="405">
        <f t="shared" si="683"/>
        <v>0</v>
      </c>
      <c r="CD511" s="405" t="str">
        <f t="shared" si="684"/>
        <v>0m0</v>
      </c>
      <c r="CE511" s="392">
        <f t="shared" si="685"/>
        <v>0</v>
      </c>
      <c r="CF511" s="392">
        <f t="shared" si="686"/>
        <v>0</v>
      </c>
      <c r="CG511" s="405">
        <f t="shared" si="687"/>
        <v>0</v>
      </c>
      <c r="CH511" s="406">
        <f t="shared" si="688"/>
        <v>0</v>
      </c>
      <c r="CI511" s="391" t="str">
        <f t="shared" si="689"/>
        <v>0</v>
      </c>
      <c r="CJ511" s="391" t="str">
        <f t="shared" si="690"/>
        <v>0</v>
      </c>
      <c r="CK511" s="405">
        <f t="shared" si="691"/>
        <v>0</v>
      </c>
      <c r="CL511" s="405" t="str">
        <f t="shared" si="692"/>
        <v>0m0</v>
      </c>
      <c r="CM511" s="392">
        <f t="shared" si="693"/>
        <v>0</v>
      </c>
      <c r="CN511" s="392">
        <f t="shared" si="694"/>
        <v>0</v>
      </c>
      <c r="CO511" s="405">
        <f t="shared" si="695"/>
        <v>0</v>
      </c>
      <c r="CP511" s="406">
        <f t="shared" si="696"/>
        <v>0</v>
      </c>
      <c r="CQ511" s="391" t="str">
        <f t="shared" si="697"/>
        <v>0</v>
      </c>
      <c r="CR511" s="391" t="str">
        <f t="shared" si="698"/>
        <v>0</v>
      </c>
      <c r="CS511" s="405">
        <f t="shared" si="699"/>
        <v>0</v>
      </c>
      <c r="CT511" s="405" t="str">
        <f t="shared" si="700"/>
        <v>0m0</v>
      </c>
      <c r="CU511" s="405">
        <f t="shared" si="701"/>
        <v>0</v>
      </c>
      <c r="CV511" s="405">
        <f t="shared" si="702"/>
        <v>0</v>
      </c>
      <c r="CW511" s="405">
        <f t="shared" si="703"/>
        <v>0</v>
      </c>
      <c r="CX511" s="405">
        <f t="shared" si="704"/>
        <v>0</v>
      </c>
      <c r="CY511" s="405">
        <f t="shared" si="705"/>
        <v>0</v>
      </c>
      <c r="CZ511" s="405" t="str">
        <f t="shared" si="706"/>
        <v/>
      </c>
      <c r="DA511" s="405" t="str">
        <f t="shared" si="707"/>
        <v/>
      </c>
      <c r="DB511" s="405" t="str">
        <f t="shared" si="708"/>
        <v/>
      </c>
      <c r="DC511" s="405" t="str">
        <f t="shared" si="709"/>
        <v/>
      </c>
      <c r="DD511" s="405" t="str">
        <f t="shared" si="710"/>
        <v/>
      </c>
      <c r="DE511" s="405"/>
      <c r="DG511" s="405" t="str">
        <f t="shared" si="711"/>
        <v/>
      </c>
      <c r="DH511" s="405" t="str">
        <f t="shared" si="712"/>
        <v/>
      </c>
      <c r="DI511" s="405">
        <f t="shared" si="713"/>
        <v>0</v>
      </c>
      <c r="DJ511" s="405" t="str">
        <f t="shared" si="714"/>
        <v/>
      </c>
      <c r="DK511" s="405" t="str">
        <f t="shared" si="715"/>
        <v/>
      </c>
      <c r="DL511" s="405" t="str">
        <f t="shared" si="716"/>
        <v/>
      </c>
      <c r="DM511" s="405" t="str">
        <f t="shared" si="717"/>
        <v/>
      </c>
      <c r="DN511" s="405" t="str">
        <f t="shared" si="718"/>
        <v/>
      </c>
      <c r="DO511" s="405" t="str">
        <f t="shared" si="719"/>
        <v/>
      </c>
      <c r="DU511" s="404">
        <f t="shared" si="721"/>
        <v>0</v>
      </c>
    </row>
    <row r="512" spans="1:125" s="404" customFormat="1" ht="18" hidden="1" customHeight="1">
      <c r="A512" s="140" t="str">
        <f t="shared" si="645"/>
        <v/>
      </c>
      <c r="B512" s="153"/>
      <c r="C512" s="31" t="str">
        <f>IF(B512="","",VLOOKUP(B512,学連登録!$C$2:$G$3000,2,FALSE))</f>
        <v/>
      </c>
      <c r="D512" s="32" t="str">
        <f>IF(B512="","",VLOOKUP(B512,学連登録!$C$2:$G$3000,3,FALSE))</f>
        <v/>
      </c>
      <c r="E512" s="33" t="str">
        <f>IF(B512="","",VLOOKUP(B512,学連登録!$C$2:$G$3000,4,FALSE))</f>
        <v/>
      </c>
      <c r="F512" s="376" t="str">
        <f>IF(B512="","",VLOOKUP(B512,学連登録!$C$2:$I$3000,7,FALSE))</f>
        <v/>
      </c>
      <c r="G512" s="154"/>
      <c r="H512" s="915"/>
      <c r="I512" s="916"/>
      <c r="J512" s="155"/>
      <c r="K512" s="887"/>
      <c r="L512" s="888"/>
      <c r="M512" s="155"/>
      <c r="N512" s="881"/>
      <c r="O512" s="882"/>
      <c r="P512" s="154"/>
      <c r="Q512" s="887"/>
      <c r="R512" s="888"/>
      <c r="S512" s="154"/>
      <c r="T512" s="887"/>
      <c r="U512" s="888"/>
      <c r="V512" s="101" t="str">
        <f>IF(B512="","",VLOOKUP(B512,学連登録!$C$2:$H$3000,6,FALSE))</f>
        <v/>
      </c>
      <c r="W512" s="370"/>
      <c r="X512" s="152"/>
      <c r="Y512" s="116" t="str">
        <f t="shared" si="722"/>
        <v/>
      </c>
      <c r="Z512" s="97" t="str">
        <f>IF(G512="","",VLOOKUP(G512,種目名!$O$5:$T$104,3,0))</f>
        <v/>
      </c>
      <c r="AA512" s="98" t="str">
        <f>IF(J512="","",VLOOKUP(J512,種目名!$O$5:$T$104,3,0))</f>
        <v/>
      </c>
      <c r="AB512" s="117" t="str">
        <f>IF(M512="","",VLOOKUP(M512,種目名!$O$5:$T$104,3,0))</f>
        <v/>
      </c>
      <c r="AC512" s="117" t="str">
        <f>IF(P512="","",VLOOKUP(AF512,種目名!$O$5:$T$104,3,0))</f>
        <v/>
      </c>
      <c r="AD512" s="118" t="str">
        <f>IF(S512="","",VLOOKUP(AI512,種目名!$O$5:$T$104,3,0))</f>
        <v/>
      </c>
      <c r="AE512" s="115">
        <f t="shared" si="723"/>
        <v>0</v>
      </c>
      <c r="AF512" s="152" t="str">
        <f t="shared" si="724"/>
        <v/>
      </c>
      <c r="AG512" s="152" t="str">
        <f t="shared" si="725"/>
        <v/>
      </c>
      <c r="AH512" s="115">
        <f t="shared" si="726"/>
        <v>0</v>
      </c>
      <c r="AI512" s="152" t="str">
        <f t="shared" si="727"/>
        <v/>
      </c>
      <c r="AJ512" s="152" t="str">
        <f t="shared" si="728"/>
        <v/>
      </c>
      <c r="AK512" s="383"/>
      <c r="AL512" s="166">
        <f t="shared" si="646"/>
        <v>0</v>
      </c>
      <c r="AM512" s="392">
        <f t="shared" si="647"/>
        <v>0</v>
      </c>
      <c r="AN512" s="392">
        <f>COUNTIF($B$12:B512,B512)</f>
        <v>0</v>
      </c>
      <c r="AO512" s="392"/>
      <c r="AP512" s="392" t="str">
        <f t="shared" si="648"/>
        <v/>
      </c>
      <c r="AQ512" s="392" t="str">
        <f t="shared" si="649"/>
        <v/>
      </c>
      <c r="AR512" s="392" t="str">
        <f t="shared" si="650"/>
        <v/>
      </c>
      <c r="AS512" s="392" t="str">
        <f t="shared" si="651"/>
        <v/>
      </c>
      <c r="AT512" s="392">
        <f t="shared" si="652"/>
        <v>0</v>
      </c>
      <c r="AU512" s="392" t="str">
        <f t="shared" si="653"/>
        <v/>
      </c>
      <c r="AV512" s="392" t="str">
        <f t="shared" si="654"/>
        <v/>
      </c>
      <c r="AW512" s="392" t="str">
        <f t="shared" si="655"/>
        <v/>
      </c>
      <c r="AX512" s="392" t="str">
        <f t="shared" si="656"/>
        <v/>
      </c>
      <c r="AY512" s="392" t="str">
        <f t="shared" si="657"/>
        <v/>
      </c>
      <c r="AZ512" s="392" t="str">
        <f t="shared" si="658"/>
        <v/>
      </c>
      <c r="BA512" s="392" t="str">
        <f t="shared" si="659"/>
        <v/>
      </c>
      <c r="BB512" s="392" t="str">
        <f t="shared" si="660"/>
        <v/>
      </c>
      <c r="BC512" s="392" t="str">
        <f t="shared" si="661"/>
        <v/>
      </c>
      <c r="BD512" s="396" t="str">
        <f t="shared" si="662"/>
        <v/>
      </c>
      <c r="BE512" s="386">
        <f t="shared" si="663"/>
        <v>0</v>
      </c>
      <c r="BF512" s="152"/>
      <c r="BG512" s="392">
        <f t="shared" si="664"/>
        <v>0</v>
      </c>
      <c r="BH512" s="392">
        <f t="shared" si="665"/>
        <v>0</v>
      </c>
      <c r="BI512" s="405">
        <f t="shared" si="666"/>
        <v>0</v>
      </c>
      <c r="BJ512" s="406">
        <f t="shared" si="642"/>
        <v>0</v>
      </c>
      <c r="BK512" s="391" t="str">
        <f t="shared" si="643"/>
        <v>0</v>
      </c>
      <c r="BL512" s="391" t="str">
        <f t="shared" si="644"/>
        <v>0</v>
      </c>
      <c r="BM512" s="405">
        <f t="shared" si="667"/>
        <v>0</v>
      </c>
      <c r="BN512" s="405" t="str">
        <f t="shared" si="668"/>
        <v>0m0</v>
      </c>
      <c r="BO512" s="392">
        <f t="shared" si="669"/>
        <v>0</v>
      </c>
      <c r="BP512" s="392">
        <f t="shared" si="670"/>
        <v>0</v>
      </c>
      <c r="BQ512" s="405">
        <f t="shared" si="671"/>
        <v>0</v>
      </c>
      <c r="BR512" s="406">
        <f t="shared" si="672"/>
        <v>0</v>
      </c>
      <c r="BS512" s="391" t="str">
        <f t="shared" si="673"/>
        <v>0</v>
      </c>
      <c r="BT512" s="391" t="str">
        <f t="shared" si="674"/>
        <v>0</v>
      </c>
      <c r="BU512" s="405">
        <f t="shared" si="675"/>
        <v>0</v>
      </c>
      <c r="BV512" s="405" t="str">
        <f t="shared" si="676"/>
        <v>0m0</v>
      </c>
      <c r="BW512" s="392">
        <f t="shared" si="677"/>
        <v>0</v>
      </c>
      <c r="BX512" s="392">
        <f t="shared" si="678"/>
        <v>0</v>
      </c>
      <c r="BY512" s="405">
        <f t="shared" si="679"/>
        <v>0</v>
      </c>
      <c r="BZ512" s="406">
        <f t="shared" si="680"/>
        <v>0</v>
      </c>
      <c r="CA512" s="391" t="str">
        <f t="shared" si="681"/>
        <v>0</v>
      </c>
      <c r="CB512" s="391" t="str">
        <f t="shared" si="682"/>
        <v>0</v>
      </c>
      <c r="CC512" s="405">
        <f t="shared" si="683"/>
        <v>0</v>
      </c>
      <c r="CD512" s="405" t="str">
        <f t="shared" si="684"/>
        <v>0m0</v>
      </c>
      <c r="CE512" s="392">
        <f t="shared" si="685"/>
        <v>0</v>
      </c>
      <c r="CF512" s="392">
        <f t="shared" si="686"/>
        <v>0</v>
      </c>
      <c r="CG512" s="405">
        <f t="shared" si="687"/>
        <v>0</v>
      </c>
      <c r="CH512" s="406">
        <f t="shared" si="688"/>
        <v>0</v>
      </c>
      <c r="CI512" s="391" t="str">
        <f t="shared" si="689"/>
        <v>0</v>
      </c>
      <c r="CJ512" s="391" t="str">
        <f t="shared" si="690"/>
        <v>0</v>
      </c>
      <c r="CK512" s="405">
        <f t="shared" si="691"/>
        <v>0</v>
      </c>
      <c r="CL512" s="405" t="str">
        <f t="shared" si="692"/>
        <v>0m0</v>
      </c>
      <c r="CM512" s="392">
        <f t="shared" si="693"/>
        <v>0</v>
      </c>
      <c r="CN512" s="392">
        <f t="shared" si="694"/>
        <v>0</v>
      </c>
      <c r="CO512" s="405">
        <f t="shared" si="695"/>
        <v>0</v>
      </c>
      <c r="CP512" s="406">
        <f t="shared" si="696"/>
        <v>0</v>
      </c>
      <c r="CQ512" s="391" t="str">
        <f t="shared" si="697"/>
        <v>0</v>
      </c>
      <c r="CR512" s="391" t="str">
        <f t="shared" si="698"/>
        <v>0</v>
      </c>
      <c r="CS512" s="405">
        <f t="shared" si="699"/>
        <v>0</v>
      </c>
      <c r="CT512" s="405" t="str">
        <f t="shared" si="700"/>
        <v>0m0</v>
      </c>
      <c r="CU512" s="405">
        <f t="shared" si="701"/>
        <v>0</v>
      </c>
      <c r="CV512" s="405">
        <f t="shared" si="702"/>
        <v>0</v>
      </c>
      <c r="CW512" s="405">
        <f t="shared" si="703"/>
        <v>0</v>
      </c>
      <c r="CX512" s="405">
        <f t="shared" si="704"/>
        <v>0</v>
      </c>
      <c r="CY512" s="405">
        <f t="shared" si="705"/>
        <v>0</v>
      </c>
      <c r="CZ512" s="405" t="str">
        <f t="shared" si="706"/>
        <v/>
      </c>
      <c r="DA512" s="405" t="str">
        <f t="shared" si="707"/>
        <v/>
      </c>
      <c r="DB512" s="405" t="str">
        <f t="shared" si="708"/>
        <v/>
      </c>
      <c r="DC512" s="405" t="str">
        <f t="shared" si="709"/>
        <v/>
      </c>
      <c r="DD512" s="405" t="str">
        <f t="shared" si="710"/>
        <v/>
      </c>
      <c r="DE512" s="405"/>
      <c r="DG512" s="405" t="str">
        <f t="shared" si="711"/>
        <v/>
      </c>
      <c r="DH512" s="405" t="str">
        <f t="shared" si="712"/>
        <v/>
      </c>
      <c r="DI512" s="405">
        <f t="shared" si="713"/>
        <v>0</v>
      </c>
      <c r="DJ512" s="405" t="str">
        <f t="shared" si="714"/>
        <v/>
      </c>
      <c r="DK512" s="405" t="str">
        <f t="shared" si="715"/>
        <v/>
      </c>
      <c r="DL512" s="405" t="str">
        <f t="shared" si="716"/>
        <v/>
      </c>
      <c r="DM512" s="405" t="str">
        <f t="shared" si="717"/>
        <v/>
      </c>
      <c r="DN512" s="405" t="str">
        <f t="shared" si="718"/>
        <v/>
      </c>
      <c r="DO512" s="405" t="str">
        <f t="shared" si="719"/>
        <v/>
      </c>
      <c r="DU512" s="404">
        <f t="shared" si="721"/>
        <v>0</v>
      </c>
    </row>
    <row r="513" spans="1:125" s="404" customFormat="1" ht="18" hidden="1" customHeight="1">
      <c r="A513" s="140" t="str">
        <f t="shared" si="645"/>
        <v/>
      </c>
      <c r="B513" s="153"/>
      <c r="C513" s="31" t="str">
        <f>IF(B513="","",VLOOKUP(B513,学連登録!$C$2:$G$3000,2,FALSE))</f>
        <v/>
      </c>
      <c r="D513" s="32" t="str">
        <f>IF(B513="","",VLOOKUP(B513,学連登録!$C$2:$G$3000,3,FALSE))</f>
        <v/>
      </c>
      <c r="E513" s="33" t="str">
        <f>IF(B513="","",VLOOKUP(B513,学連登録!$C$2:$G$3000,4,FALSE))</f>
        <v/>
      </c>
      <c r="F513" s="376" t="str">
        <f>IF(B513="","",VLOOKUP(B513,学連登録!$C$2:$I$3000,7,FALSE))</f>
        <v/>
      </c>
      <c r="G513" s="154"/>
      <c r="H513" s="915"/>
      <c r="I513" s="916"/>
      <c r="J513" s="155"/>
      <c r="K513" s="887"/>
      <c r="L513" s="888"/>
      <c r="M513" s="155"/>
      <c r="N513" s="881"/>
      <c r="O513" s="882"/>
      <c r="P513" s="154"/>
      <c r="Q513" s="887"/>
      <c r="R513" s="888"/>
      <c r="S513" s="154"/>
      <c r="T513" s="887"/>
      <c r="U513" s="888"/>
      <c r="V513" s="101" t="str">
        <f>IF(B513="","",VLOOKUP(B513,学連登録!$C$2:$H$3000,6,FALSE))</f>
        <v/>
      </c>
      <c r="W513" s="370"/>
      <c r="X513" s="152"/>
      <c r="Y513" s="116" t="str">
        <f t="shared" si="722"/>
        <v/>
      </c>
      <c r="Z513" s="97" t="str">
        <f>IF(G513="","",VLOOKUP(G513,種目名!$O$5:$T$104,3,0))</f>
        <v/>
      </c>
      <c r="AA513" s="98" t="str">
        <f>IF(J513="","",VLOOKUP(J513,種目名!$O$5:$T$104,3,0))</f>
        <v/>
      </c>
      <c r="AB513" s="117" t="str">
        <f>IF(M513="","",VLOOKUP(M513,種目名!$O$5:$T$104,3,0))</f>
        <v/>
      </c>
      <c r="AC513" s="117" t="str">
        <f>IF(P513="","",VLOOKUP(AF513,種目名!$O$5:$T$104,3,0))</f>
        <v/>
      </c>
      <c r="AD513" s="118" t="str">
        <f>IF(S513="","",VLOOKUP(AI513,種目名!$O$5:$T$104,3,0))</f>
        <v/>
      </c>
      <c r="AE513" s="115">
        <f t="shared" si="723"/>
        <v>0</v>
      </c>
      <c r="AF513" s="152" t="str">
        <f t="shared" si="724"/>
        <v/>
      </c>
      <c r="AG513" s="152" t="str">
        <f t="shared" si="725"/>
        <v/>
      </c>
      <c r="AH513" s="115">
        <f t="shared" si="726"/>
        <v>0</v>
      </c>
      <c r="AI513" s="152" t="str">
        <f t="shared" si="727"/>
        <v/>
      </c>
      <c r="AJ513" s="152" t="str">
        <f t="shared" si="728"/>
        <v/>
      </c>
      <c r="AK513" s="383"/>
      <c r="AL513" s="166">
        <f t="shared" si="646"/>
        <v>0</v>
      </c>
      <c r="AM513" s="392">
        <f t="shared" si="647"/>
        <v>0</v>
      </c>
      <c r="AN513" s="392">
        <f>COUNTIF($B$12:B513,B513)</f>
        <v>0</v>
      </c>
      <c r="AO513" s="392"/>
      <c r="AP513" s="392" t="str">
        <f t="shared" si="648"/>
        <v/>
      </c>
      <c r="AQ513" s="392" t="str">
        <f t="shared" si="649"/>
        <v/>
      </c>
      <c r="AR513" s="392" t="str">
        <f t="shared" si="650"/>
        <v/>
      </c>
      <c r="AS513" s="392" t="str">
        <f t="shared" si="651"/>
        <v/>
      </c>
      <c r="AT513" s="392">
        <f t="shared" si="652"/>
        <v>0</v>
      </c>
      <c r="AU513" s="392" t="str">
        <f t="shared" si="653"/>
        <v/>
      </c>
      <c r="AV513" s="392" t="str">
        <f t="shared" si="654"/>
        <v/>
      </c>
      <c r="AW513" s="392" t="str">
        <f t="shared" si="655"/>
        <v/>
      </c>
      <c r="AX513" s="392" t="str">
        <f t="shared" si="656"/>
        <v/>
      </c>
      <c r="AY513" s="392" t="str">
        <f t="shared" si="657"/>
        <v/>
      </c>
      <c r="AZ513" s="392" t="str">
        <f t="shared" si="658"/>
        <v/>
      </c>
      <c r="BA513" s="392" t="str">
        <f t="shared" si="659"/>
        <v/>
      </c>
      <c r="BB513" s="392" t="str">
        <f t="shared" si="660"/>
        <v/>
      </c>
      <c r="BC513" s="392" t="str">
        <f t="shared" si="661"/>
        <v/>
      </c>
      <c r="BD513" s="396" t="str">
        <f t="shared" si="662"/>
        <v/>
      </c>
      <c r="BE513" s="386">
        <f t="shared" si="663"/>
        <v>0</v>
      </c>
      <c r="BF513" s="152"/>
      <c r="BG513" s="392">
        <f t="shared" si="664"/>
        <v>0</v>
      </c>
      <c r="BH513" s="392">
        <f t="shared" si="665"/>
        <v>0</v>
      </c>
      <c r="BI513" s="405">
        <f t="shared" si="666"/>
        <v>0</v>
      </c>
      <c r="BJ513" s="406">
        <f t="shared" si="642"/>
        <v>0</v>
      </c>
      <c r="BK513" s="391" t="str">
        <f t="shared" si="643"/>
        <v>0</v>
      </c>
      <c r="BL513" s="391" t="str">
        <f t="shared" si="644"/>
        <v>0</v>
      </c>
      <c r="BM513" s="405">
        <f t="shared" si="667"/>
        <v>0</v>
      </c>
      <c r="BN513" s="405" t="str">
        <f t="shared" si="668"/>
        <v>0m0</v>
      </c>
      <c r="BO513" s="392">
        <f t="shared" si="669"/>
        <v>0</v>
      </c>
      <c r="BP513" s="392">
        <f t="shared" si="670"/>
        <v>0</v>
      </c>
      <c r="BQ513" s="405">
        <f t="shared" si="671"/>
        <v>0</v>
      </c>
      <c r="BR513" s="406">
        <f t="shared" si="672"/>
        <v>0</v>
      </c>
      <c r="BS513" s="391" t="str">
        <f t="shared" si="673"/>
        <v>0</v>
      </c>
      <c r="BT513" s="391" t="str">
        <f t="shared" si="674"/>
        <v>0</v>
      </c>
      <c r="BU513" s="405">
        <f t="shared" si="675"/>
        <v>0</v>
      </c>
      <c r="BV513" s="405" t="str">
        <f t="shared" si="676"/>
        <v>0m0</v>
      </c>
      <c r="BW513" s="392">
        <f t="shared" si="677"/>
        <v>0</v>
      </c>
      <c r="BX513" s="392">
        <f t="shared" si="678"/>
        <v>0</v>
      </c>
      <c r="BY513" s="405">
        <f t="shared" si="679"/>
        <v>0</v>
      </c>
      <c r="BZ513" s="406">
        <f t="shared" si="680"/>
        <v>0</v>
      </c>
      <c r="CA513" s="391" t="str">
        <f t="shared" si="681"/>
        <v>0</v>
      </c>
      <c r="CB513" s="391" t="str">
        <f t="shared" si="682"/>
        <v>0</v>
      </c>
      <c r="CC513" s="405">
        <f t="shared" si="683"/>
        <v>0</v>
      </c>
      <c r="CD513" s="405" t="str">
        <f t="shared" si="684"/>
        <v>0m0</v>
      </c>
      <c r="CE513" s="392">
        <f t="shared" si="685"/>
        <v>0</v>
      </c>
      <c r="CF513" s="392">
        <f t="shared" si="686"/>
        <v>0</v>
      </c>
      <c r="CG513" s="405">
        <f t="shared" si="687"/>
        <v>0</v>
      </c>
      <c r="CH513" s="406">
        <f t="shared" si="688"/>
        <v>0</v>
      </c>
      <c r="CI513" s="391" t="str">
        <f t="shared" si="689"/>
        <v>0</v>
      </c>
      <c r="CJ513" s="391" t="str">
        <f t="shared" si="690"/>
        <v>0</v>
      </c>
      <c r="CK513" s="405">
        <f t="shared" si="691"/>
        <v>0</v>
      </c>
      <c r="CL513" s="405" t="str">
        <f t="shared" si="692"/>
        <v>0m0</v>
      </c>
      <c r="CM513" s="392">
        <f t="shared" si="693"/>
        <v>0</v>
      </c>
      <c r="CN513" s="392">
        <f t="shared" si="694"/>
        <v>0</v>
      </c>
      <c r="CO513" s="405">
        <f t="shared" si="695"/>
        <v>0</v>
      </c>
      <c r="CP513" s="406">
        <f t="shared" si="696"/>
        <v>0</v>
      </c>
      <c r="CQ513" s="391" t="str">
        <f t="shared" si="697"/>
        <v>0</v>
      </c>
      <c r="CR513" s="391" t="str">
        <f t="shared" si="698"/>
        <v>0</v>
      </c>
      <c r="CS513" s="405">
        <f t="shared" si="699"/>
        <v>0</v>
      </c>
      <c r="CT513" s="405" t="str">
        <f t="shared" si="700"/>
        <v>0m0</v>
      </c>
      <c r="CU513" s="405">
        <f t="shared" si="701"/>
        <v>0</v>
      </c>
      <c r="CV513" s="405">
        <f t="shared" si="702"/>
        <v>0</v>
      </c>
      <c r="CW513" s="405">
        <f t="shared" si="703"/>
        <v>0</v>
      </c>
      <c r="CX513" s="405">
        <f t="shared" si="704"/>
        <v>0</v>
      </c>
      <c r="CY513" s="405">
        <f t="shared" si="705"/>
        <v>0</v>
      </c>
      <c r="CZ513" s="405" t="str">
        <f t="shared" si="706"/>
        <v/>
      </c>
      <c r="DA513" s="405" t="str">
        <f t="shared" si="707"/>
        <v/>
      </c>
      <c r="DB513" s="405" t="str">
        <f t="shared" si="708"/>
        <v/>
      </c>
      <c r="DC513" s="405" t="str">
        <f t="shared" si="709"/>
        <v/>
      </c>
      <c r="DD513" s="405" t="str">
        <f t="shared" si="710"/>
        <v/>
      </c>
      <c r="DE513" s="405"/>
      <c r="DG513" s="405" t="str">
        <f t="shared" si="711"/>
        <v/>
      </c>
      <c r="DH513" s="405" t="str">
        <f t="shared" si="712"/>
        <v/>
      </c>
      <c r="DI513" s="405">
        <f t="shared" si="713"/>
        <v>0</v>
      </c>
      <c r="DJ513" s="405" t="str">
        <f t="shared" si="714"/>
        <v/>
      </c>
      <c r="DK513" s="405" t="str">
        <f t="shared" si="715"/>
        <v/>
      </c>
      <c r="DL513" s="405" t="str">
        <f t="shared" si="716"/>
        <v/>
      </c>
      <c r="DM513" s="405" t="str">
        <f t="shared" si="717"/>
        <v/>
      </c>
      <c r="DN513" s="405" t="str">
        <f t="shared" si="718"/>
        <v/>
      </c>
      <c r="DO513" s="405" t="str">
        <f t="shared" si="719"/>
        <v/>
      </c>
      <c r="DU513" s="404">
        <f t="shared" si="721"/>
        <v>0</v>
      </c>
    </row>
    <row r="514" spans="1:125" s="404" customFormat="1" ht="18" hidden="1" customHeight="1">
      <c r="A514" s="140" t="str">
        <f t="shared" si="645"/>
        <v/>
      </c>
      <c r="B514" s="153"/>
      <c r="C514" s="31" t="str">
        <f>IF(B514="","",VLOOKUP(B514,学連登録!$C$2:$G$3000,2,FALSE))</f>
        <v/>
      </c>
      <c r="D514" s="32" t="str">
        <f>IF(B514="","",VLOOKUP(B514,学連登録!$C$2:$G$3000,3,FALSE))</f>
        <v/>
      </c>
      <c r="E514" s="33" t="str">
        <f>IF(B514="","",VLOOKUP(B514,学連登録!$C$2:$G$3000,4,FALSE))</f>
        <v/>
      </c>
      <c r="F514" s="376" t="str">
        <f>IF(B514="","",VLOOKUP(B514,学連登録!$C$2:$I$3000,7,FALSE))</f>
        <v/>
      </c>
      <c r="G514" s="154"/>
      <c r="H514" s="915"/>
      <c r="I514" s="916"/>
      <c r="J514" s="155"/>
      <c r="K514" s="887"/>
      <c r="L514" s="888"/>
      <c r="M514" s="155"/>
      <c r="N514" s="881"/>
      <c r="O514" s="882"/>
      <c r="P514" s="154"/>
      <c r="Q514" s="887"/>
      <c r="R514" s="888"/>
      <c r="S514" s="154"/>
      <c r="T514" s="887"/>
      <c r="U514" s="888"/>
      <c r="V514" s="101" t="str">
        <f>IF(B514="","",VLOOKUP(B514,学連登録!$C$2:$H$3000,6,FALSE))</f>
        <v/>
      </c>
      <c r="W514" s="370"/>
      <c r="X514" s="152"/>
      <c r="Y514" s="116" t="str">
        <f t="shared" si="722"/>
        <v/>
      </c>
      <c r="Z514" s="97" t="str">
        <f>IF(G514="","",VLOOKUP(G514,種目名!$O$5:$T$104,3,0))</f>
        <v/>
      </c>
      <c r="AA514" s="98" t="str">
        <f>IF(J514="","",VLOOKUP(J514,種目名!$O$5:$T$104,3,0))</f>
        <v/>
      </c>
      <c r="AB514" s="117" t="str">
        <f>IF(M514="","",VLOOKUP(M514,種目名!$O$5:$T$104,3,0))</f>
        <v/>
      </c>
      <c r="AC514" s="117" t="str">
        <f>IF(P514="","",VLOOKUP(AF514,種目名!$O$5:$T$104,3,0))</f>
        <v/>
      </c>
      <c r="AD514" s="118" t="str">
        <f>IF(S514="","",VLOOKUP(AI514,種目名!$O$5:$T$104,3,0))</f>
        <v/>
      </c>
      <c r="AE514" s="115">
        <f t="shared" si="723"/>
        <v>0</v>
      </c>
      <c r="AF514" s="152" t="str">
        <f t="shared" si="724"/>
        <v/>
      </c>
      <c r="AG514" s="152" t="str">
        <f t="shared" si="725"/>
        <v/>
      </c>
      <c r="AH514" s="115">
        <f t="shared" si="726"/>
        <v>0</v>
      </c>
      <c r="AI514" s="152" t="str">
        <f t="shared" si="727"/>
        <v/>
      </c>
      <c r="AJ514" s="152" t="str">
        <f t="shared" si="728"/>
        <v/>
      </c>
      <c r="AK514" s="383"/>
      <c r="AL514" s="166">
        <f t="shared" si="646"/>
        <v>0</v>
      </c>
      <c r="AM514" s="392">
        <f t="shared" si="647"/>
        <v>0</v>
      </c>
      <c r="AN514" s="392">
        <f>COUNTIF($B$12:B514,B514)</f>
        <v>0</v>
      </c>
      <c r="AO514" s="392"/>
      <c r="AP514" s="392" t="str">
        <f t="shared" si="648"/>
        <v/>
      </c>
      <c r="AQ514" s="392" t="str">
        <f t="shared" si="649"/>
        <v/>
      </c>
      <c r="AR514" s="392" t="str">
        <f t="shared" si="650"/>
        <v/>
      </c>
      <c r="AS514" s="392" t="str">
        <f t="shared" si="651"/>
        <v/>
      </c>
      <c r="AT514" s="392">
        <f t="shared" si="652"/>
        <v>0</v>
      </c>
      <c r="AU514" s="392" t="str">
        <f t="shared" si="653"/>
        <v/>
      </c>
      <c r="AV514" s="392" t="str">
        <f t="shared" si="654"/>
        <v/>
      </c>
      <c r="AW514" s="392" t="str">
        <f t="shared" si="655"/>
        <v/>
      </c>
      <c r="AX514" s="392" t="str">
        <f t="shared" si="656"/>
        <v/>
      </c>
      <c r="AY514" s="392" t="str">
        <f t="shared" si="657"/>
        <v/>
      </c>
      <c r="AZ514" s="392" t="str">
        <f t="shared" si="658"/>
        <v/>
      </c>
      <c r="BA514" s="392" t="str">
        <f t="shared" si="659"/>
        <v/>
      </c>
      <c r="BB514" s="392" t="str">
        <f t="shared" si="660"/>
        <v/>
      </c>
      <c r="BC514" s="392" t="str">
        <f t="shared" si="661"/>
        <v/>
      </c>
      <c r="BD514" s="396" t="str">
        <f t="shared" si="662"/>
        <v/>
      </c>
      <c r="BE514" s="386">
        <f t="shared" si="663"/>
        <v>0</v>
      </c>
      <c r="BF514" s="152"/>
      <c r="BG514" s="392">
        <f t="shared" si="664"/>
        <v>0</v>
      </c>
      <c r="BH514" s="392">
        <f t="shared" si="665"/>
        <v>0</v>
      </c>
      <c r="BI514" s="405">
        <f t="shared" si="666"/>
        <v>0</v>
      </c>
      <c r="BJ514" s="406">
        <f t="shared" si="642"/>
        <v>0</v>
      </c>
      <c r="BK514" s="391" t="str">
        <f t="shared" si="643"/>
        <v>0</v>
      </c>
      <c r="BL514" s="391" t="str">
        <f t="shared" si="644"/>
        <v>0</v>
      </c>
      <c r="BM514" s="405">
        <f t="shared" si="667"/>
        <v>0</v>
      </c>
      <c r="BN514" s="405" t="str">
        <f t="shared" si="668"/>
        <v>0m0</v>
      </c>
      <c r="BO514" s="392">
        <f t="shared" si="669"/>
        <v>0</v>
      </c>
      <c r="BP514" s="392">
        <f t="shared" si="670"/>
        <v>0</v>
      </c>
      <c r="BQ514" s="405">
        <f t="shared" si="671"/>
        <v>0</v>
      </c>
      <c r="BR514" s="406">
        <f t="shared" si="672"/>
        <v>0</v>
      </c>
      <c r="BS514" s="391" t="str">
        <f t="shared" si="673"/>
        <v>0</v>
      </c>
      <c r="BT514" s="391" t="str">
        <f t="shared" si="674"/>
        <v>0</v>
      </c>
      <c r="BU514" s="405">
        <f t="shared" si="675"/>
        <v>0</v>
      </c>
      <c r="BV514" s="405" t="str">
        <f t="shared" si="676"/>
        <v>0m0</v>
      </c>
      <c r="BW514" s="392">
        <f t="shared" si="677"/>
        <v>0</v>
      </c>
      <c r="BX514" s="392">
        <f t="shared" si="678"/>
        <v>0</v>
      </c>
      <c r="BY514" s="405">
        <f t="shared" si="679"/>
        <v>0</v>
      </c>
      <c r="BZ514" s="406">
        <f t="shared" si="680"/>
        <v>0</v>
      </c>
      <c r="CA514" s="391" t="str">
        <f t="shared" si="681"/>
        <v>0</v>
      </c>
      <c r="CB514" s="391" t="str">
        <f t="shared" si="682"/>
        <v>0</v>
      </c>
      <c r="CC514" s="405">
        <f t="shared" si="683"/>
        <v>0</v>
      </c>
      <c r="CD514" s="405" t="str">
        <f t="shared" si="684"/>
        <v>0m0</v>
      </c>
      <c r="CE514" s="392">
        <f t="shared" si="685"/>
        <v>0</v>
      </c>
      <c r="CF514" s="392">
        <f t="shared" si="686"/>
        <v>0</v>
      </c>
      <c r="CG514" s="405">
        <f t="shared" si="687"/>
        <v>0</v>
      </c>
      <c r="CH514" s="406">
        <f t="shared" si="688"/>
        <v>0</v>
      </c>
      <c r="CI514" s="391" t="str">
        <f t="shared" si="689"/>
        <v>0</v>
      </c>
      <c r="CJ514" s="391" t="str">
        <f t="shared" si="690"/>
        <v>0</v>
      </c>
      <c r="CK514" s="405">
        <f t="shared" si="691"/>
        <v>0</v>
      </c>
      <c r="CL514" s="405" t="str">
        <f t="shared" si="692"/>
        <v>0m0</v>
      </c>
      <c r="CM514" s="392">
        <f t="shared" si="693"/>
        <v>0</v>
      </c>
      <c r="CN514" s="392">
        <f t="shared" si="694"/>
        <v>0</v>
      </c>
      <c r="CO514" s="405">
        <f t="shared" si="695"/>
        <v>0</v>
      </c>
      <c r="CP514" s="406">
        <f t="shared" si="696"/>
        <v>0</v>
      </c>
      <c r="CQ514" s="391" t="str">
        <f t="shared" si="697"/>
        <v>0</v>
      </c>
      <c r="CR514" s="391" t="str">
        <f t="shared" si="698"/>
        <v>0</v>
      </c>
      <c r="CS514" s="405">
        <f t="shared" si="699"/>
        <v>0</v>
      </c>
      <c r="CT514" s="405" t="str">
        <f t="shared" si="700"/>
        <v>0m0</v>
      </c>
      <c r="CU514" s="405">
        <f t="shared" si="701"/>
        <v>0</v>
      </c>
      <c r="CV514" s="405">
        <f t="shared" si="702"/>
        <v>0</v>
      </c>
      <c r="CW514" s="405">
        <f t="shared" si="703"/>
        <v>0</v>
      </c>
      <c r="CX514" s="405">
        <f t="shared" si="704"/>
        <v>0</v>
      </c>
      <c r="CY514" s="405">
        <f t="shared" si="705"/>
        <v>0</v>
      </c>
      <c r="CZ514" s="405" t="str">
        <f t="shared" si="706"/>
        <v/>
      </c>
      <c r="DA514" s="405" t="str">
        <f t="shared" si="707"/>
        <v/>
      </c>
      <c r="DB514" s="405" t="str">
        <f t="shared" si="708"/>
        <v/>
      </c>
      <c r="DC514" s="405" t="str">
        <f t="shared" si="709"/>
        <v/>
      </c>
      <c r="DD514" s="405" t="str">
        <f t="shared" si="710"/>
        <v/>
      </c>
      <c r="DE514" s="405"/>
      <c r="DG514" s="405" t="str">
        <f t="shared" si="711"/>
        <v/>
      </c>
      <c r="DH514" s="405" t="str">
        <f t="shared" si="712"/>
        <v/>
      </c>
      <c r="DI514" s="405">
        <f t="shared" si="713"/>
        <v>0</v>
      </c>
      <c r="DJ514" s="405" t="str">
        <f t="shared" si="714"/>
        <v/>
      </c>
      <c r="DK514" s="405" t="str">
        <f t="shared" si="715"/>
        <v/>
      </c>
      <c r="DL514" s="405" t="str">
        <f t="shared" si="716"/>
        <v/>
      </c>
      <c r="DM514" s="405" t="str">
        <f t="shared" si="717"/>
        <v/>
      </c>
      <c r="DN514" s="405" t="str">
        <f t="shared" si="718"/>
        <v/>
      </c>
      <c r="DO514" s="405" t="str">
        <f t="shared" si="719"/>
        <v/>
      </c>
      <c r="DU514" s="404">
        <f t="shared" si="721"/>
        <v>0</v>
      </c>
    </row>
    <row r="515" spans="1:125" s="404" customFormat="1" ht="18" hidden="1" customHeight="1">
      <c r="A515" s="140" t="str">
        <f t="shared" si="645"/>
        <v/>
      </c>
      <c r="B515" s="153"/>
      <c r="C515" s="31" t="str">
        <f>IF(B515="","",VLOOKUP(B515,学連登録!$C$2:$G$3000,2,FALSE))</f>
        <v/>
      </c>
      <c r="D515" s="32" t="str">
        <f>IF(B515="","",VLOOKUP(B515,学連登録!$C$2:$G$3000,3,FALSE))</f>
        <v/>
      </c>
      <c r="E515" s="33" t="str">
        <f>IF(B515="","",VLOOKUP(B515,学連登録!$C$2:$G$3000,4,FALSE))</f>
        <v/>
      </c>
      <c r="F515" s="376" t="str">
        <f>IF(B515="","",VLOOKUP(B515,学連登録!$C$2:$I$3000,7,FALSE))</f>
        <v/>
      </c>
      <c r="G515" s="154"/>
      <c r="H515" s="915"/>
      <c r="I515" s="916"/>
      <c r="J515" s="155"/>
      <c r="K515" s="887"/>
      <c r="L515" s="888"/>
      <c r="M515" s="155"/>
      <c r="N515" s="881"/>
      <c r="O515" s="882"/>
      <c r="P515" s="154"/>
      <c r="Q515" s="887"/>
      <c r="R515" s="888"/>
      <c r="S515" s="154"/>
      <c r="T515" s="887"/>
      <c r="U515" s="888"/>
      <c r="V515" s="101" t="str">
        <f>IF(B515="","",VLOOKUP(B515,学連登録!$C$2:$H$3000,6,FALSE))</f>
        <v/>
      </c>
      <c r="W515" s="370"/>
      <c r="X515" s="152"/>
      <c r="Y515" s="116" t="str">
        <f t="shared" si="722"/>
        <v/>
      </c>
      <c r="Z515" s="97" t="str">
        <f>IF(G515="","",VLOOKUP(G515,種目名!$O$5:$T$104,3,0))</f>
        <v/>
      </c>
      <c r="AA515" s="98" t="str">
        <f>IF(J515="","",VLOOKUP(J515,種目名!$O$5:$T$104,3,0))</f>
        <v/>
      </c>
      <c r="AB515" s="117" t="str">
        <f>IF(M515="","",VLOOKUP(M515,種目名!$O$5:$T$104,3,0))</f>
        <v/>
      </c>
      <c r="AC515" s="117" t="str">
        <f>IF(P515="","",VLOOKUP(AF515,種目名!$O$5:$T$104,3,0))</f>
        <v/>
      </c>
      <c r="AD515" s="118" t="str">
        <f>IF(S515="","",VLOOKUP(AI515,種目名!$O$5:$T$104,3,0))</f>
        <v/>
      </c>
      <c r="AE515" s="115">
        <f t="shared" si="723"/>
        <v>0</v>
      </c>
      <c r="AF515" s="152" t="str">
        <f t="shared" si="724"/>
        <v/>
      </c>
      <c r="AG515" s="152" t="str">
        <f t="shared" si="725"/>
        <v/>
      </c>
      <c r="AH515" s="115">
        <f t="shared" si="726"/>
        <v>0</v>
      </c>
      <c r="AI515" s="152" t="str">
        <f t="shared" si="727"/>
        <v/>
      </c>
      <c r="AJ515" s="152" t="str">
        <f t="shared" si="728"/>
        <v/>
      </c>
      <c r="AK515" s="383"/>
      <c r="AL515" s="166">
        <f t="shared" si="646"/>
        <v>0</v>
      </c>
      <c r="AM515" s="392">
        <f t="shared" si="647"/>
        <v>0</v>
      </c>
      <c r="AN515" s="392">
        <f>COUNTIF($B$12:B515,B515)</f>
        <v>0</v>
      </c>
      <c r="AO515" s="392"/>
      <c r="AP515" s="392" t="str">
        <f t="shared" si="648"/>
        <v/>
      </c>
      <c r="AQ515" s="392" t="str">
        <f t="shared" si="649"/>
        <v/>
      </c>
      <c r="AR515" s="392" t="str">
        <f t="shared" si="650"/>
        <v/>
      </c>
      <c r="AS515" s="392" t="str">
        <f t="shared" si="651"/>
        <v/>
      </c>
      <c r="AT515" s="392">
        <f t="shared" si="652"/>
        <v>0</v>
      </c>
      <c r="AU515" s="392" t="str">
        <f t="shared" si="653"/>
        <v/>
      </c>
      <c r="AV515" s="392" t="str">
        <f t="shared" si="654"/>
        <v/>
      </c>
      <c r="AW515" s="392" t="str">
        <f t="shared" si="655"/>
        <v/>
      </c>
      <c r="AX515" s="392" t="str">
        <f t="shared" si="656"/>
        <v/>
      </c>
      <c r="AY515" s="392" t="str">
        <f t="shared" si="657"/>
        <v/>
      </c>
      <c r="AZ515" s="392" t="str">
        <f t="shared" si="658"/>
        <v/>
      </c>
      <c r="BA515" s="392" t="str">
        <f t="shared" si="659"/>
        <v/>
      </c>
      <c r="BB515" s="392" t="str">
        <f t="shared" si="660"/>
        <v/>
      </c>
      <c r="BC515" s="392" t="str">
        <f t="shared" si="661"/>
        <v/>
      </c>
      <c r="BD515" s="396" t="str">
        <f t="shared" si="662"/>
        <v/>
      </c>
      <c r="BE515" s="386">
        <f t="shared" si="663"/>
        <v>0</v>
      </c>
      <c r="BF515" s="152"/>
      <c r="BG515" s="392">
        <f t="shared" si="664"/>
        <v>0</v>
      </c>
      <c r="BH515" s="392">
        <f t="shared" si="665"/>
        <v>0</v>
      </c>
      <c r="BI515" s="405">
        <f t="shared" si="666"/>
        <v>0</v>
      </c>
      <c r="BJ515" s="406">
        <f t="shared" si="642"/>
        <v>0</v>
      </c>
      <c r="BK515" s="391" t="str">
        <f t="shared" si="643"/>
        <v>0</v>
      </c>
      <c r="BL515" s="391" t="str">
        <f t="shared" si="644"/>
        <v>0</v>
      </c>
      <c r="BM515" s="405">
        <f t="shared" si="667"/>
        <v>0</v>
      </c>
      <c r="BN515" s="405" t="str">
        <f t="shared" si="668"/>
        <v>0m0</v>
      </c>
      <c r="BO515" s="392">
        <f t="shared" si="669"/>
        <v>0</v>
      </c>
      <c r="BP515" s="392">
        <f t="shared" si="670"/>
        <v>0</v>
      </c>
      <c r="BQ515" s="405">
        <f t="shared" si="671"/>
        <v>0</v>
      </c>
      <c r="BR515" s="406">
        <f t="shared" si="672"/>
        <v>0</v>
      </c>
      <c r="BS515" s="391" t="str">
        <f t="shared" si="673"/>
        <v>0</v>
      </c>
      <c r="BT515" s="391" t="str">
        <f t="shared" si="674"/>
        <v>0</v>
      </c>
      <c r="BU515" s="405">
        <f t="shared" si="675"/>
        <v>0</v>
      </c>
      <c r="BV515" s="405" t="str">
        <f t="shared" si="676"/>
        <v>0m0</v>
      </c>
      <c r="BW515" s="392">
        <f t="shared" si="677"/>
        <v>0</v>
      </c>
      <c r="BX515" s="392">
        <f t="shared" si="678"/>
        <v>0</v>
      </c>
      <c r="BY515" s="405">
        <f t="shared" si="679"/>
        <v>0</v>
      </c>
      <c r="BZ515" s="406">
        <f t="shared" si="680"/>
        <v>0</v>
      </c>
      <c r="CA515" s="391" t="str">
        <f t="shared" si="681"/>
        <v>0</v>
      </c>
      <c r="CB515" s="391" t="str">
        <f t="shared" si="682"/>
        <v>0</v>
      </c>
      <c r="CC515" s="405">
        <f t="shared" si="683"/>
        <v>0</v>
      </c>
      <c r="CD515" s="405" t="str">
        <f t="shared" si="684"/>
        <v>0m0</v>
      </c>
      <c r="CE515" s="392">
        <f t="shared" si="685"/>
        <v>0</v>
      </c>
      <c r="CF515" s="392">
        <f t="shared" si="686"/>
        <v>0</v>
      </c>
      <c r="CG515" s="405">
        <f t="shared" si="687"/>
        <v>0</v>
      </c>
      <c r="CH515" s="406">
        <f t="shared" si="688"/>
        <v>0</v>
      </c>
      <c r="CI515" s="391" t="str">
        <f t="shared" si="689"/>
        <v>0</v>
      </c>
      <c r="CJ515" s="391" t="str">
        <f t="shared" si="690"/>
        <v>0</v>
      </c>
      <c r="CK515" s="405">
        <f t="shared" si="691"/>
        <v>0</v>
      </c>
      <c r="CL515" s="405" t="str">
        <f t="shared" si="692"/>
        <v>0m0</v>
      </c>
      <c r="CM515" s="392">
        <f t="shared" si="693"/>
        <v>0</v>
      </c>
      <c r="CN515" s="392">
        <f t="shared" si="694"/>
        <v>0</v>
      </c>
      <c r="CO515" s="405">
        <f t="shared" si="695"/>
        <v>0</v>
      </c>
      <c r="CP515" s="406">
        <f t="shared" si="696"/>
        <v>0</v>
      </c>
      <c r="CQ515" s="391" t="str">
        <f t="shared" si="697"/>
        <v>0</v>
      </c>
      <c r="CR515" s="391" t="str">
        <f t="shared" si="698"/>
        <v>0</v>
      </c>
      <c r="CS515" s="405">
        <f t="shared" si="699"/>
        <v>0</v>
      </c>
      <c r="CT515" s="405" t="str">
        <f t="shared" si="700"/>
        <v>0m0</v>
      </c>
      <c r="CU515" s="405">
        <f t="shared" si="701"/>
        <v>0</v>
      </c>
      <c r="CV515" s="405">
        <f t="shared" si="702"/>
        <v>0</v>
      </c>
      <c r="CW515" s="405">
        <f t="shared" si="703"/>
        <v>0</v>
      </c>
      <c r="CX515" s="405">
        <f t="shared" si="704"/>
        <v>0</v>
      </c>
      <c r="CY515" s="405">
        <f t="shared" si="705"/>
        <v>0</v>
      </c>
      <c r="CZ515" s="405" t="str">
        <f t="shared" si="706"/>
        <v/>
      </c>
      <c r="DA515" s="405" t="str">
        <f t="shared" si="707"/>
        <v/>
      </c>
      <c r="DB515" s="405" t="str">
        <f t="shared" si="708"/>
        <v/>
      </c>
      <c r="DC515" s="405" t="str">
        <f t="shared" si="709"/>
        <v/>
      </c>
      <c r="DD515" s="405" t="str">
        <f t="shared" si="710"/>
        <v/>
      </c>
      <c r="DE515" s="405"/>
      <c r="DG515" s="405" t="str">
        <f t="shared" si="711"/>
        <v/>
      </c>
      <c r="DH515" s="405" t="str">
        <f t="shared" si="712"/>
        <v/>
      </c>
      <c r="DI515" s="405">
        <f t="shared" si="713"/>
        <v>0</v>
      </c>
      <c r="DJ515" s="405" t="str">
        <f t="shared" si="714"/>
        <v/>
      </c>
      <c r="DK515" s="405" t="str">
        <f t="shared" si="715"/>
        <v/>
      </c>
      <c r="DL515" s="405" t="str">
        <f t="shared" si="716"/>
        <v/>
      </c>
      <c r="DM515" s="405" t="str">
        <f t="shared" si="717"/>
        <v/>
      </c>
      <c r="DN515" s="405" t="str">
        <f t="shared" si="718"/>
        <v/>
      </c>
      <c r="DO515" s="405" t="str">
        <f t="shared" si="719"/>
        <v/>
      </c>
      <c r="DU515" s="404">
        <f t="shared" si="721"/>
        <v>0</v>
      </c>
    </row>
    <row r="516" spans="1:125" s="404" customFormat="1" ht="18" hidden="1" customHeight="1">
      <c r="A516" s="140" t="str">
        <f t="shared" si="645"/>
        <v/>
      </c>
      <c r="B516" s="153"/>
      <c r="C516" s="31" t="str">
        <f>IF(B516="","",VLOOKUP(B516,学連登録!$C$2:$G$3000,2,FALSE))</f>
        <v/>
      </c>
      <c r="D516" s="32" t="str">
        <f>IF(B516="","",VLOOKUP(B516,学連登録!$C$2:$G$3000,3,FALSE))</f>
        <v/>
      </c>
      <c r="E516" s="33" t="str">
        <f>IF(B516="","",VLOOKUP(B516,学連登録!$C$2:$G$3000,4,FALSE))</f>
        <v/>
      </c>
      <c r="F516" s="376" t="str">
        <f>IF(B516="","",VLOOKUP(B516,学連登録!$C$2:$I$3000,7,FALSE))</f>
        <v/>
      </c>
      <c r="G516" s="154"/>
      <c r="H516" s="915"/>
      <c r="I516" s="916"/>
      <c r="J516" s="155"/>
      <c r="K516" s="887"/>
      <c r="L516" s="888"/>
      <c r="M516" s="155"/>
      <c r="N516" s="881"/>
      <c r="O516" s="882"/>
      <c r="P516" s="154"/>
      <c r="Q516" s="887"/>
      <c r="R516" s="888"/>
      <c r="S516" s="154"/>
      <c r="T516" s="887"/>
      <c r="U516" s="888"/>
      <c r="V516" s="101" t="str">
        <f>IF(B516="","",VLOOKUP(B516,学連登録!$C$2:$H$3000,6,FALSE))</f>
        <v/>
      </c>
      <c r="W516" s="370"/>
      <c r="X516" s="152"/>
      <c r="Y516" s="116" t="str">
        <f t="shared" si="722"/>
        <v/>
      </c>
      <c r="Z516" s="97" t="str">
        <f>IF(G516="","",VLOOKUP(G516,種目名!$O$5:$T$104,3,0))</f>
        <v/>
      </c>
      <c r="AA516" s="98" t="str">
        <f>IF(J516="","",VLOOKUP(J516,種目名!$O$5:$T$104,3,0))</f>
        <v/>
      </c>
      <c r="AB516" s="117" t="str">
        <f>IF(M516="","",VLOOKUP(M516,種目名!$O$5:$T$104,3,0))</f>
        <v/>
      </c>
      <c r="AC516" s="117" t="str">
        <f>IF(P516="","",VLOOKUP(AF516,種目名!$O$5:$T$104,3,0))</f>
        <v/>
      </c>
      <c r="AD516" s="118" t="str">
        <f>IF(S516="","",VLOOKUP(AI516,種目名!$O$5:$T$104,3,0))</f>
        <v/>
      </c>
      <c r="AE516" s="115">
        <f t="shared" si="723"/>
        <v>0</v>
      </c>
      <c r="AF516" s="152" t="str">
        <f t="shared" si="724"/>
        <v/>
      </c>
      <c r="AG516" s="152" t="str">
        <f t="shared" si="725"/>
        <v/>
      </c>
      <c r="AH516" s="115">
        <f t="shared" si="726"/>
        <v>0</v>
      </c>
      <c r="AI516" s="152" t="str">
        <f t="shared" si="727"/>
        <v/>
      </c>
      <c r="AJ516" s="152" t="str">
        <f t="shared" si="728"/>
        <v/>
      </c>
      <c r="AK516" s="383"/>
      <c r="AL516" s="166">
        <f t="shared" si="646"/>
        <v>0</v>
      </c>
      <c r="AM516" s="392">
        <f t="shared" si="647"/>
        <v>0</v>
      </c>
      <c r="AN516" s="392">
        <f>COUNTIF($B$12:B516,B516)</f>
        <v>0</v>
      </c>
      <c r="AO516" s="392"/>
      <c r="AP516" s="392" t="str">
        <f t="shared" si="648"/>
        <v/>
      </c>
      <c r="AQ516" s="392" t="str">
        <f t="shared" si="649"/>
        <v/>
      </c>
      <c r="AR516" s="392" t="str">
        <f t="shared" si="650"/>
        <v/>
      </c>
      <c r="AS516" s="392" t="str">
        <f t="shared" si="651"/>
        <v/>
      </c>
      <c r="AT516" s="392">
        <f t="shared" si="652"/>
        <v>0</v>
      </c>
      <c r="AU516" s="392" t="str">
        <f t="shared" si="653"/>
        <v/>
      </c>
      <c r="AV516" s="392" t="str">
        <f t="shared" si="654"/>
        <v/>
      </c>
      <c r="AW516" s="392" t="str">
        <f t="shared" si="655"/>
        <v/>
      </c>
      <c r="AX516" s="392" t="str">
        <f t="shared" si="656"/>
        <v/>
      </c>
      <c r="AY516" s="392" t="str">
        <f t="shared" si="657"/>
        <v/>
      </c>
      <c r="AZ516" s="392" t="str">
        <f t="shared" si="658"/>
        <v/>
      </c>
      <c r="BA516" s="392" t="str">
        <f t="shared" si="659"/>
        <v/>
      </c>
      <c r="BB516" s="392" t="str">
        <f t="shared" si="660"/>
        <v/>
      </c>
      <c r="BC516" s="392" t="str">
        <f t="shared" si="661"/>
        <v/>
      </c>
      <c r="BD516" s="396" t="str">
        <f t="shared" si="662"/>
        <v/>
      </c>
      <c r="BE516" s="386">
        <f t="shared" si="663"/>
        <v>0</v>
      </c>
      <c r="BF516" s="152"/>
      <c r="BG516" s="392">
        <f t="shared" si="664"/>
        <v>0</v>
      </c>
      <c r="BH516" s="392">
        <f t="shared" si="665"/>
        <v>0</v>
      </c>
      <c r="BI516" s="405">
        <f t="shared" si="666"/>
        <v>0</v>
      </c>
      <c r="BJ516" s="406">
        <f t="shared" si="642"/>
        <v>0</v>
      </c>
      <c r="BK516" s="391" t="str">
        <f t="shared" si="643"/>
        <v>0</v>
      </c>
      <c r="BL516" s="391" t="str">
        <f t="shared" si="644"/>
        <v>0</v>
      </c>
      <c r="BM516" s="405">
        <f t="shared" si="667"/>
        <v>0</v>
      </c>
      <c r="BN516" s="405" t="str">
        <f t="shared" si="668"/>
        <v>0m0</v>
      </c>
      <c r="BO516" s="392">
        <f t="shared" si="669"/>
        <v>0</v>
      </c>
      <c r="BP516" s="392">
        <f t="shared" si="670"/>
        <v>0</v>
      </c>
      <c r="BQ516" s="405">
        <f t="shared" si="671"/>
        <v>0</v>
      </c>
      <c r="BR516" s="406">
        <f t="shared" si="672"/>
        <v>0</v>
      </c>
      <c r="BS516" s="391" t="str">
        <f t="shared" si="673"/>
        <v>0</v>
      </c>
      <c r="BT516" s="391" t="str">
        <f t="shared" si="674"/>
        <v>0</v>
      </c>
      <c r="BU516" s="405">
        <f t="shared" si="675"/>
        <v>0</v>
      </c>
      <c r="BV516" s="405" t="str">
        <f t="shared" si="676"/>
        <v>0m0</v>
      </c>
      <c r="BW516" s="392">
        <f t="shared" si="677"/>
        <v>0</v>
      </c>
      <c r="BX516" s="392">
        <f t="shared" si="678"/>
        <v>0</v>
      </c>
      <c r="BY516" s="405">
        <f t="shared" si="679"/>
        <v>0</v>
      </c>
      <c r="BZ516" s="406">
        <f t="shared" si="680"/>
        <v>0</v>
      </c>
      <c r="CA516" s="391" t="str">
        <f t="shared" si="681"/>
        <v>0</v>
      </c>
      <c r="CB516" s="391" t="str">
        <f t="shared" si="682"/>
        <v>0</v>
      </c>
      <c r="CC516" s="405">
        <f t="shared" si="683"/>
        <v>0</v>
      </c>
      <c r="CD516" s="405" t="str">
        <f t="shared" si="684"/>
        <v>0m0</v>
      </c>
      <c r="CE516" s="392">
        <f t="shared" si="685"/>
        <v>0</v>
      </c>
      <c r="CF516" s="392">
        <f t="shared" si="686"/>
        <v>0</v>
      </c>
      <c r="CG516" s="405">
        <f t="shared" si="687"/>
        <v>0</v>
      </c>
      <c r="CH516" s="406">
        <f t="shared" si="688"/>
        <v>0</v>
      </c>
      <c r="CI516" s="391" t="str">
        <f t="shared" si="689"/>
        <v>0</v>
      </c>
      <c r="CJ516" s="391" t="str">
        <f t="shared" si="690"/>
        <v>0</v>
      </c>
      <c r="CK516" s="405">
        <f t="shared" si="691"/>
        <v>0</v>
      </c>
      <c r="CL516" s="405" t="str">
        <f t="shared" si="692"/>
        <v>0m0</v>
      </c>
      <c r="CM516" s="392">
        <f t="shared" si="693"/>
        <v>0</v>
      </c>
      <c r="CN516" s="392">
        <f t="shared" si="694"/>
        <v>0</v>
      </c>
      <c r="CO516" s="405">
        <f t="shared" si="695"/>
        <v>0</v>
      </c>
      <c r="CP516" s="406">
        <f t="shared" si="696"/>
        <v>0</v>
      </c>
      <c r="CQ516" s="391" t="str">
        <f t="shared" si="697"/>
        <v>0</v>
      </c>
      <c r="CR516" s="391" t="str">
        <f t="shared" si="698"/>
        <v>0</v>
      </c>
      <c r="CS516" s="405">
        <f t="shared" si="699"/>
        <v>0</v>
      </c>
      <c r="CT516" s="405" t="str">
        <f t="shared" si="700"/>
        <v>0m0</v>
      </c>
      <c r="CU516" s="405">
        <f t="shared" si="701"/>
        <v>0</v>
      </c>
      <c r="CV516" s="405">
        <f t="shared" si="702"/>
        <v>0</v>
      </c>
      <c r="CW516" s="405">
        <f t="shared" si="703"/>
        <v>0</v>
      </c>
      <c r="CX516" s="405">
        <f t="shared" si="704"/>
        <v>0</v>
      </c>
      <c r="CY516" s="405">
        <f t="shared" si="705"/>
        <v>0</v>
      </c>
      <c r="CZ516" s="405" t="str">
        <f t="shared" si="706"/>
        <v/>
      </c>
      <c r="DA516" s="405" t="str">
        <f t="shared" si="707"/>
        <v/>
      </c>
      <c r="DB516" s="405" t="str">
        <f t="shared" si="708"/>
        <v/>
      </c>
      <c r="DC516" s="405" t="str">
        <f t="shared" si="709"/>
        <v/>
      </c>
      <c r="DD516" s="405" t="str">
        <f t="shared" si="710"/>
        <v/>
      </c>
      <c r="DE516" s="405"/>
      <c r="DG516" s="405" t="str">
        <f t="shared" si="711"/>
        <v/>
      </c>
      <c r="DH516" s="405" t="str">
        <f t="shared" si="712"/>
        <v/>
      </c>
      <c r="DI516" s="405">
        <f t="shared" si="713"/>
        <v>0</v>
      </c>
      <c r="DJ516" s="405" t="str">
        <f t="shared" si="714"/>
        <v/>
      </c>
      <c r="DK516" s="405" t="str">
        <f t="shared" si="715"/>
        <v/>
      </c>
      <c r="DL516" s="405" t="str">
        <f t="shared" si="716"/>
        <v/>
      </c>
      <c r="DM516" s="405" t="str">
        <f t="shared" si="717"/>
        <v/>
      </c>
      <c r="DN516" s="405" t="str">
        <f t="shared" si="718"/>
        <v/>
      </c>
      <c r="DO516" s="405" t="str">
        <f t="shared" si="719"/>
        <v/>
      </c>
      <c r="DU516" s="404">
        <f t="shared" si="721"/>
        <v>0</v>
      </c>
    </row>
    <row r="517" spans="1:125" s="404" customFormat="1" ht="18" hidden="1" customHeight="1">
      <c r="A517" s="140" t="str">
        <f t="shared" si="645"/>
        <v/>
      </c>
      <c r="B517" s="153"/>
      <c r="C517" s="31" t="str">
        <f>IF(B517="","",VLOOKUP(B517,学連登録!$C$2:$G$3000,2,FALSE))</f>
        <v/>
      </c>
      <c r="D517" s="32" t="str">
        <f>IF(B517="","",VLOOKUP(B517,学連登録!$C$2:$G$3000,3,FALSE))</f>
        <v/>
      </c>
      <c r="E517" s="33" t="str">
        <f>IF(B517="","",VLOOKUP(B517,学連登録!$C$2:$G$3000,4,FALSE))</f>
        <v/>
      </c>
      <c r="F517" s="376" t="str">
        <f>IF(B517="","",VLOOKUP(B517,学連登録!$C$2:$I$3000,7,FALSE))</f>
        <v/>
      </c>
      <c r="G517" s="154"/>
      <c r="H517" s="915"/>
      <c r="I517" s="916"/>
      <c r="J517" s="155"/>
      <c r="K517" s="887"/>
      <c r="L517" s="888"/>
      <c r="M517" s="155"/>
      <c r="N517" s="881"/>
      <c r="O517" s="882"/>
      <c r="P517" s="154"/>
      <c r="Q517" s="887"/>
      <c r="R517" s="888"/>
      <c r="S517" s="154"/>
      <c r="T517" s="887"/>
      <c r="U517" s="888"/>
      <c r="V517" s="101" t="str">
        <f>IF(B517="","",VLOOKUP(B517,学連登録!$C$2:$H$3000,6,FALSE))</f>
        <v/>
      </c>
      <c r="W517" s="370"/>
      <c r="X517" s="152"/>
      <c r="Y517" s="116" t="str">
        <f t="shared" si="722"/>
        <v/>
      </c>
      <c r="Z517" s="97" t="str">
        <f>IF(G517="","",VLOOKUP(G517,種目名!$O$5:$T$104,3,0))</f>
        <v/>
      </c>
      <c r="AA517" s="98" t="str">
        <f>IF(J517="","",VLOOKUP(J517,種目名!$O$5:$T$104,3,0))</f>
        <v/>
      </c>
      <c r="AB517" s="117" t="str">
        <f>IF(M517="","",VLOOKUP(M517,種目名!$O$5:$T$104,3,0))</f>
        <v/>
      </c>
      <c r="AC517" s="117" t="str">
        <f>IF(P517="","",VLOOKUP(AF517,種目名!$O$5:$T$104,3,0))</f>
        <v/>
      </c>
      <c r="AD517" s="118" t="str">
        <f>IF(S517="","",VLOOKUP(AI517,種目名!$O$5:$T$104,3,0))</f>
        <v/>
      </c>
      <c r="AE517" s="115">
        <f t="shared" si="723"/>
        <v>0</v>
      </c>
      <c r="AF517" s="152" t="str">
        <f t="shared" si="724"/>
        <v/>
      </c>
      <c r="AG517" s="152" t="str">
        <f t="shared" si="725"/>
        <v/>
      </c>
      <c r="AH517" s="115">
        <f t="shared" si="726"/>
        <v>0</v>
      </c>
      <c r="AI517" s="152" t="str">
        <f t="shared" si="727"/>
        <v/>
      </c>
      <c r="AJ517" s="152" t="str">
        <f t="shared" si="728"/>
        <v/>
      </c>
      <c r="AK517" s="383"/>
      <c r="AL517" s="166">
        <f t="shared" si="646"/>
        <v>0</v>
      </c>
      <c r="AM517" s="392">
        <f t="shared" si="647"/>
        <v>0</v>
      </c>
      <c r="AN517" s="392">
        <f>COUNTIF($B$12:B517,B517)</f>
        <v>0</v>
      </c>
      <c r="AO517" s="392"/>
      <c r="AP517" s="392" t="str">
        <f t="shared" si="648"/>
        <v/>
      </c>
      <c r="AQ517" s="392" t="str">
        <f t="shared" si="649"/>
        <v/>
      </c>
      <c r="AR517" s="392" t="str">
        <f t="shared" si="650"/>
        <v/>
      </c>
      <c r="AS517" s="392" t="str">
        <f t="shared" si="651"/>
        <v/>
      </c>
      <c r="AT517" s="392">
        <f t="shared" si="652"/>
        <v>0</v>
      </c>
      <c r="AU517" s="392" t="str">
        <f t="shared" si="653"/>
        <v/>
      </c>
      <c r="AV517" s="392" t="str">
        <f t="shared" si="654"/>
        <v/>
      </c>
      <c r="AW517" s="392" t="str">
        <f t="shared" si="655"/>
        <v/>
      </c>
      <c r="AX517" s="392" t="str">
        <f t="shared" si="656"/>
        <v/>
      </c>
      <c r="AY517" s="392" t="str">
        <f t="shared" si="657"/>
        <v/>
      </c>
      <c r="AZ517" s="392" t="str">
        <f t="shared" si="658"/>
        <v/>
      </c>
      <c r="BA517" s="392" t="str">
        <f t="shared" si="659"/>
        <v/>
      </c>
      <c r="BB517" s="392" t="str">
        <f t="shared" si="660"/>
        <v/>
      </c>
      <c r="BC517" s="392" t="str">
        <f t="shared" si="661"/>
        <v/>
      </c>
      <c r="BD517" s="396" t="str">
        <f t="shared" si="662"/>
        <v/>
      </c>
      <c r="BE517" s="386">
        <f t="shared" si="663"/>
        <v>0</v>
      </c>
      <c r="BF517" s="152"/>
      <c r="BG517" s="392">
        <f t="shared" si="664"/>
        <v>0</v>
      </c>
      <c r="BH517" s="392">
        <f t="shared" si="665"/>
        <v>0</v>
      </c>
      <c r="BI517" s="405">
        <f t="shared" si="666"/>
        <v>0</v>
      </c>
      <c r="BJ517" s="406">
        <f t="shared" si="642"/>
        <v>0</v>
      </c>
      <c r="BK517" s="391" t="str">
        <f t="shared" si="643"/>
        <v>0</v>
      </c>
      <c r="BL517" s="391" t="str">
        <f t="shared" si="644"/>
        <v>0</v>
      </c>
      <c r="BM517" s="405">
        <f t="shared" si="667"/>
        <v>0</v>
      </c>
      <c r="BN517" s="405" t="str">
        <f t="shared" si="668"/>
        <v>0m0</v>
      </c>
      <c r="BO517" s="392">
        <f t="shared" si="669"/>
        <v>0</v>
      </c>
      <c r="BP517" s="392">
        <f t="shared" si="670"/>
        <v>0</v>
      </c>
      <c r="BQ517" s="405">
        <f t="shared" si="671"/>
        <v>0</v>
      </c>
      <c r="BR517" s="406">
        <f t="shared" si="672"/>
        <v>0</v>
      </c>
      <c r="BS517" s="391" t="str">
        <f t="shared" si="673"/>
        <v>0</v>
      </c>
      <c r="BT517" s="391" t="str">
        <f t="shared" si="674"/>
        <v>0</v>
      </c>
      <c r="BU517" s="405">
        <f t="shared" si="675"/>
        <v>0</v>
      </c>
      <c r="BV517" s="405" t="str">
        <f t="shared" si="676"/>
        <v>0m0</v>
      </c>
      <c r="BW517" s="392">
        <f t="shared" si="677"/>
        <v>0</v>
      </c>
      <c r="BX517" s="392">
        <f t="shared" si="678"/>
        <v>0</v>
      </c>
      <c r="BY517" s="405">
        <f t="shared" si="679"/>
        <v>0</v>
      </c>
      <c r="BZ517" s="406">
        <f t="shared" si="680"/>
        <v>0</v>
      </c>
      <c r="CA517" s="391" t="str">
        <f t="shared" si="681"/>
        <v>0</v>
      </c>
      <c r="CB517" s="391" t="str">
        <f t="shared" si="682"/>
        <v>0</v>
      </c>
      <c r="CC517" s="405">
        <f t="shared" si="683"/>
        <v>0</v>
      </c>
      <c r="CD517" s="405" t="str">
        <f t="shared" si="684"/>
        <v>0m0</v>
      </c>
      <c r="CE517" s="392">
        <f t="shared" si="685"/>
        <v>0</v>
      </c>
      <c r="CF517" s="392">
        <f t="shared" si="686"/>
        <v>0</v>
      </c>
      <c r="CG517" s="405">
        <f t="shared" si="687"/>
        <v>0</v>
      </c>
      <c r="CH517" s="406">
        <f t="shared" si="688"/>
        <v>0</v>
      </c>
      <c r="CI517" s="391" t="str">
        <f t="shared" si="689"/>
        <v>0</v>
      </c>
      <c r="CJ517" s="391" t="str">
        <f t="shared" si="690"/>
        <v>0</v>
      </c>
      <c r="CK517" s="405">
        <f t="shared" si="691"/>
        <v>0</v>
      </c>
      <c r="CL517" s="405" t="str">
        <f t="shared" si="692"/>
        <v>0m0</v>
      </c>
      <c r="CM517" s="392">
        <f t="shared" si="693"/>
        <v>0</v>
      </c>
      <c r="CN517" s="392">
        <f t="shared" si="694"/>
        <v>0</v>
      </c>
      <c r="CO517" s="405">
        <f t="shared" si="695"/>
        <v>0</v>
      </c>
      <c r="CP517" s="406">
        <f t="shared" si="696"/>
        <v>0</v>
      </c>
      <c r="CQ517" s="391" t="str">
        <f t="shared" si="697"/>
        <v>0</v>
      </c>
      <c r="CR517" s="391" t="str">
        <f t="shared" si="698"/>
        <v>0</v>
      </c>
      <c r="CS517" s="405">
        <f t="shared" si="699"/>
        <v>0</v>
      </c>
      <c r="CT517" s="405" t="str">
        <f t="shared" si="700"/>
        <v>0m0</v>
      </c>
      <c r="CU517" s="405">
        <f t="shared" si="701"/>
        <v>0</v>
      </c>
      <c r="CV517" s="405">
        <f t="shared" si="702"/>
        <v>0</v>
      </c>
      <c r="CW517" s="405">
        <f t="shared" si="703"/>
        <v>0</v>
      </c>
      <c r="CX517" s="405">
        <f t="shared" si="704"/>
        <v>0</v>
      </c>
      <c r="CY517" s="405">
        <f t="shared" si="705"/>
        <v>0</v>
      </c>
      <c r="CZ517" s="405" t="str">
        <f t="shared" si="706"/>
        <v/>
      </c>
      <c r="DA517" s="405" t="str">
        <f t="shared" si="707"/>
        <v/>
      </c>
      <c r="DB517" s="405" t="str">
        <f t="shared" si="708"/>
        <v/>
      </c>
      <c r="DC517" s="405" t="str">
        <f t="shared" si="709"/>
        <v/>
      </c>
      <c r="DD517" s="405" t="str">
        <f t="shared" si="710"/>
        <v/>
      </c>
      <c r="DE517" s="405"/>
      <c r="DG517" s="405" t="str">
        <f t="shared" si="711"/>
        <v/>
      </c>
      <c r="DH517" s="405" t="str">
        <f t="shared" si="712"/>
        <v/>
      </c>
      <c r="DI517" s="405">
        <f t="shared" si="713"/>
        <v>0</v>
      </c>
      <c r="DJ517" s="405" t="str">
        <f t="shared" si="714"/>
        <v/>
      </c>
      <c r="DK517" s="405" t="str">
        <f t="shared" si="715"/>
        <v/>
      </c>
      <c r="DL517" s="405" t="str">
        <f t="shared" si="716"/>
        <v/>
      </c>
      <c r="DM517" s="405" t="str">
        <f t="shared" si="717"/>
        <v/>
      </c>
      <c r="DN517" s="405" t="str">
        <f t="shared" si="718"/>
        <v/>
      </c>
      <c r="DO517" s="405" t="str">
        <f t="shared" si="719"/>
        <v/>
      </c>
      <c r="DU517" s="404">
        <f t="shared" si="721"/>
        <v>0</v>
      </c>
    </row>
    <row r="518" spans="1:125" s="404" customFormat="1" ht="18" hidden="1" customHeight="1">
      <c r="A518" s="140" t="str">
        <f t="shared" si="645"/>
        <v/>
      </c>
      <c r="B518" s="153"/>
      <c r="C518" s="31" t="str">
        <f>IF(B518="","",VLOOKUP(B518,学連登録!$C$2:$G$3000,2,FALSE))</f>
        <v/>
      </c>
      <c r="D518" s="32" t="str">
        <f>IF(B518="","",VLOOKUP(B518,学連登録!$C$2:$G$3000,3,FALSE))</f>
        <v/>
      </c>
      <c r="E518" s="33" t="str">
        <f>IF(B518="","",VLOOKUP(B518,学連登録!$C$2:$G$3000,4,FALSE))</f>
        <v/>
      </c>
      <c r="F518" s="376" t="str">
        <f>IF(B518="","",VLOOKUP(B518,学連登録!$C$2:$I$3000,7,FALSE))</f>
        <v/>
      </c>
      <c r="G518" s="154"/>
      <c r="H518" s="915"/>
      <c r="I518" s="916"/>
      <c r="J518" s="155"/>
      <c r="K518" s="887"/>
      <c r="L518" s="888"/>
      <c r="M518" s="155"/>
      <c r="N518" s="881"/>
      <c r="O518" s="882"/>
      <c r="P518" s="154"/>
      <c r="Q518" s="887"/>
      <c r="R518" s="888"/>
      <c r="S518" s="154"/>
      <c r="T518" s="887"/>
      <c r="U518" s="888"/>
      <c r="V518" s="101" t="str">
        <f>IF(B518="","",VLOOKUP(B518,学連登録!$C$2:$H$3000,6,FALSE))</f>
        <v/>
      </c>
      <c r="W518" s="370"/>
      <c r="X518" s="152"/>
      <c r="Y518" s="116" t="str">
        <f t="shared" si="722"/>
        <v/>
      </c>
      <c r="Z518" s="97" t="str">
        <f>IF(G518="","",VLOOKUP(G518,種目名!$O$5:$T$104,3,0))</f>
        <v/>
      </c>
      <c r="AA518" s="98" t="str">
        <f>IF(J518="","",VLOOKUP(J518,種目名!$O$5:$T$104,3,0))</f>
        <v/>
      </c>
      <c r="AB518" s="117" t="str">
        <f>IF(M518="","",VLOOKUP(M518,種目名!$O$5:$T$104,3,0))</f>
        <v/>
      </c>
      <c r="AC518" s="117" t="str">
        <f>IF(P518="","",VLOOKUP(AF518,種目名!$O$5:$T$104,3,0))</f>
        <v/>
      </c>
      <c r="AD518" s="118" t="str">
        <f>IF(S518="","",VLOOKUP(AI518,種目名!$O$5:$T$104,3,0))</f>
        <v/>
      </c>
      <c r="AE518" s="115">
        <f t="shared" si="723"/>
        <v>0</v>
      </c>
      <c r="AF518" s="152" t="str">
        <f t="shared" si="724"/>
        <v/>
      </c>
      <c r="AG518" s="152" t="str">
        <f t="shared" si="725"/>
        <v/>
      </c>
      <c r="AH518" s="115">
        <f t="shared" si="726"/>
        <v>0</v>
      </c>
      <c r="AI518" s="152" t="str">
        <f t="shared" si="727"/>
        <v/>
      </c>
      <c r="AJ518" s="152" t="str">
        <f t="shared" si="728"/>
        <v/>
      </c>
      <c r="AK518" s="383"/>
      <c r="AL518" s="166">
        <f t="shared" si="646"/>
        <v>0</v>
      </c>
      <c r="AM518" s="392">
        <f t="shared" si="647"/>
        <v>0</v>
      </c>
      <c r="AN518" s="392">
        <f>COUNTIF($B$12:B518,B518)</f>
        <v>0</v>
      </c>
      <c r="AO518" s="392"/>
      <c r="AP518" s="392" t="str">
        <f t="shared" si="648"/>
        <v/>
      </c>
      <c r="AQ518" s="392" t="str">
        <f t="shared" si="649"/>
        <v/>
      </c>
      <c r="AR518" s="392" t="str">
        <f t="shared" si="650"/>
        <v/>
      </c>
      <c r="AS518" s="392" t="str">
        <f t="shared" si="651"/>
        <v/>
      </c>
      <c r="AT518" s="392">
        <f t="shared" si="652"/>
        <v>0</v>
      </c>
      <c r="AU518" s="392" t="str">
        <f t="shared" si="653"/>
        <v/>
      </c>
      <c r="AV518" s="392" t="str">
        <f t="shared" si="654"/>
        <v/>
      </c>
      <c r="AW518" s="392" t="str">
        <f t="shared" si="655"/>
        <v/>
      </c>
      <c r="AX518" s="392" t="str">
        <f t="shared" si="656"/>
        <v/>
      </c>
      <c r="AY518" s="392" t="str">
        <f t="shared" si="657"/>
        <v/>
      </c>
      <c r="AZ518" s="392" t="str">
        <f t="shared" si="658"/>
        <v/>
      </c>
      <c r="BA518" s="392" t="str">
        <f t="shared" si="659"/>
        <v/>
      </c>
      <c r="BB518" s="392" t="str">
        <f t="shared" si="660"/>
        <v/>
      </c>
      <c r="BC518" s="392" t="str">
        <f t="shared" si="661"/>
        <v/>
      </c>
      <c r="BD518" s="396" t="str">
        <f t="shared" si="662"/>
        <v/>
      </c>
      <c r="BE518" s="386">
        <f t="shared" si="663"/>
        <v>0</v>
      </c>
      <c r="BF518" s="152"/>
      <c r="BG518" s="392">
        <f t="shared" si="664"/>
        <v>0</v>
      </c>
      <c r="BH518" s="392">
        <f t="shared" si="665"/>
        <v>0</v>
      </c>
      <c r="BI518" s="405">
        <f t="shared" si="666"/>
        <v>0</v>
      </c>
      <c r="BJ518" s="406">
        <f t="shared" si="642"/>
        <v>0</v>
      </c>
      <c r="BK518" s="391" t="str">
        <f t="shared" si="643"/>
        <v>0</v>
      </c>
      <c r="BL518" s="391" t="str">
        <f t="shared" si="644"/>
        <v>0</v>
      </c>
      <c r="BM518" s="405">
        <f t="shared" si="667"/>
        <v>0</v>
      </c>
      <c r="BN518" s="405" t="str">
        <f t="shared" si="668"/>
        <v>0m0</v>
      </c>
      <c r="BO518" s="392">
        <f t="shared" si="669"/>
        <v>0</v>
      </c>
      <c r="BP518" s="392">
        <f t="shared" si="670"/>
        <v>0</v>
      </c>
      <c r="BQ518" s="405">
        <f t="shared" si="671"/>
        <v>0</v>
      </c>
      <c r="BR518" s="406">
        <f t="shared" si="672"/>
        <v>0</v>
      </c>
      <c r="BS518" s="391" t="str">
        <f t="shared" si="673"/>
        <v>0</v>
      </c>
      <c r="BT518" s="391" t="str">
        <f t="shared" si="674"/>
        <v>0</v>
      </c>
      <c r="BU518" s="405">
        <f t="shared" si="675"/>
        <v>0</v>
      </c>
      <c r="BV518" s="405" t="str">
        <f t="shared" si="676"/>
        <v>0m0</v>
      </c>
      <c r="BW518" s="392">
        <f t="shared" si="677"/>
        <v>0</v>
      </c>
      <c r="BX518" s="392">
        <f t="shared" si="678"/>
        <v>0</v>
      </c>
      <c r="BY518" s="405">
        <f t="shared" si="679"/>
        <v>0</v>
      </c>
      <c r="BZ518" s="406">
        <f t="shared" si="680"/>
        <v>0</v>
      </c>
      <c r="CA518" s="391" t="str">
        <f t="shared" si="681"/>
        <v>0</v>
      </c>
      <c r="CB518" s="391" t="str">
        <f t="shared" si="682"/>
        <v>0</v>
      </c>
      <c r="CC518" s="405">
        <f t="shared" si="683"/>
        <v>0</v>
      </c>
      <c r="CD518" s="405" t="str">
        <f t="shared" si="684"/>
        <v>0m0</v>
      </c>
      <c r="CE518" s="392">
        <f t="shared" si="685"/>
        <v>0</v>
      </c>
      <c r="CF518" s="392">
        <f t="shared" si="686"/>
        <v>0</v>
      </c>
      <c r="CG518" s="405">
        <f t="shared" si="687"/>
        <v>0</v>
      </c>
      <c r="CH518" s="406">
        <f t="shared" si="688"/>
        <v>0</v>
      </c>
      <c r="CI518" s="391" t="str">
        <f t="shared" si="689"/>
        <v>0</v>
      </c>
      <c r="CJ518" s="391" t="str">
        <f t="shared" si="690"/>
        <v>0</v>
      </c>
      <c r="CK518" s="405">
        <f t="shared" si="691"/>
        <v>0</v>
      </c>
      <c r="CL518" s="405" t="str">
        <f t="shared" si="692"/>
        <v>0m0</v>
      </c>
      <c r="CM518" s="392">
        <f t="shared" si="693"/>
        <v>0</v>
      </c>
      <c r="CN518" s="392">
        <f t="shared" si="694"/>
        <v>0</v>
      </c>
      <c r="CO518" s="405">
        <f t="shared" si="695"/>
        <v>0</v>
      </c>
      <c r="CP518" s="406">
        <f t="shared" si="696"/>
        <v>0</v>
      </c>
      <c r="CQ518" s="391" t="str">
        <f t="shared" si="697"/>
        <v>0</v>
      </c>
      <c r="CR518" s="391" t="str">
        <f t="shared" si="698"/>
        <v>0</v>
      </c>
      <c r="CS518" s="405">
        <f t="shared" si="699"/>
        <v>0</v>
      </c>
      <c r="CT518" s="405" t="str">
        <f t="shared" si="700"/>
        <v>0m0</v>
      </c>
      <c r="CU518" s="405">
        <f t="shared" si="701"/>
        <v>0</v>
      </c>
      <c r="CV518" s="405">
        <f t="shared" si="702"/>
        <v>0</v>
      </c>
      <c r="CW518" s="405">
        <f t="shared" si="703"/>
        <v>0</v>
      </c>
      <c r="CX518" s="405">
        <f t="shared" si="704"/>
        <v>0</v>
      </c>
      <c r="CY518" s="405">
        <f t="shared" si="705"/>
        <v>0</v>
      </c>
      <c r="CZ518" s="405" t="str">
        <f t="shared" si="706"/>
        <v/>
      </c>
      <c r="DA518" s="405" t="str">
        <f t="shared" si="707"/>
        <v/>
      </c>
      <c r="DB518" s="405" t="str">
        <f t="shared" si="708"/>
        <v/>
      </c>
      <c r="DC518" s="405" t="str">
        <f t="shared" si="709"/>
        <v/>
      </c>
      <c r="DD518" s="405" t="str">
        <f t="shared" si="710"/>
        <v/>
      </c>
      <c r="DE518" s="405"/>
      <c r="DG518" s="405" t="str">
        <f t="shared" si="711"/>
        <v/>
      </c>
      <c r="DH518" s="405" t="str">
        <f t="shared" si="712"/>
        <v/>
      </c>
      <c r="DI518" s="405">
        <f t="shared" si="713"/>
        <v>0</v>
      </c>
      <c r="DJ518" s="405" t="str">
        <f t="shared" si="714"/>
        <v/>
      </c>
      <c r="DK518" s="405" t="str">
        <f t="shared" si="715"/>
        <v/>
      </c>
      <c r="DL518" s="405" t="str">
        <f t="shared" si="716"/>
        <v/>
      </c>
      <c r="DM518" s="405" t="str">
        <f t="shared" si="717"/>
        <v/>
      </c>
      <c r="DN518" s="405" t="str">
        <f t="shared" si="718"/>
        <v/>
      </c>
      <c r="DO518" s="405" t="str">
        <f t="shared" si="719"/>
        <v/>
      </c>
      <c r="DU518" s="404">
        <f t="shared" si="721"/>
        <v>0</v>
      </c>
    </row>
    <row r="519" spans="1:125" s="404" customFormat="1" ht="18" hidden="1" customHeight="1">
      <c r="A519" s="140" t="str">
        <f t="shared" si="645"/>
        <v/>
      </c>
      <c r="B519" s="153"/>
      <c r="C519" s="31" t="str">
        <f>IF(B519="","",VLOOKUP(B519,学連登録!$C$2:$G$3000,2,FALSE))</f>
        <v/>
      </c>
      <c r="D519" s="32" t="str">
        <f>IF(B519="","",VLOOKUP(B519,学連登録!$C$2:$G$3000,3,FALSE))</f>
        <v/>
      </c>
      <c r="E519" s="33" t="str">
        <f>IF(B519="","",VLOOKUP(B519,学連登録!$C$2:$G$3000,4,FALSE))</f>
        <v/>
      </c>
      <c r="F519" s="376" t="str">
        <f>IF(B519="","",VLOOKUP(B519,学連登録!$C$2:$I$3000,7,FALSE))</f>
        <v/>
      </c>
      <c r="G519" s="154"/>
      <c r="H519" s="915"/>
      <c r="I519" s="916"/>
      <c r="J519" s="155"/>
      <c r="K519" s="887"/>
      <c r="L519" s="888"/>
      <c r="M519" s="155"/>
      <c r="N519" s="881"/>
      <c r="O519" s="882"/>
      <c r="P519" s="154"/>
      <c r="Q519" s="887"/>
      <c r="R519" s="888"/>
      <c r="S519" s="154"/>
      <c r="T519" s="887"/>
      <c r="U519" s="888"/>
      <c r="V519" s="101" t="str">
        <f>IF(B519="","",VLOOKUP(B519,学連登録!$C$2:$H$3000,6,FALSE))</f>
        <v/>
      </c>
      <c r="W519" s="370"/>
      <c r="X519" s="152"/>
      <c r="Y519" s="116" t="str">
        <f t="shared" si="722"/>
        <v/>
      </c>
      <c r="Z519" s="97" t="str">
        <f>IF(G519="","",VLOOKUP(G519,種目名!$O$5:$T$104,3,0))</f>
        <v/>
      </c>
      <c r="AA519" s="98" t="str">
        <f>IF(J519="","",VLOOKUP(J519,種目名!$O$5:$T$104,3,0))</f>
        <v/>
      </c>
      <c r="AB519" s="117" t="str">
        <f>IF(M519="","",VLOOKUP(M519,種目名!$O$5:$T$104,3,0))</f>
        <v/>
      </c>
      <c r="AC519" s="117" t="str">
        <f>IF(P519="","",VLOOKUP(AF519,種目名!$O$5:$T$104,3,0))</f>
        <v/>
      </c>
      <c r="AD519" s="118" t="str">
        <f>IF(S519="","",VLOOKUP(AI519,種目名!$O$5:$T$104,3,0))</f>
        <v/>
      </c>
      <c r="AE519" s="115">
        <f t="shared" si="723"/>
        <v>0</v>
      </c>
      <c r="AF519" s="152" t="str">
        <f t="shared" si="724"/>
        <v/>
      </c>
      <c r="AG519" s="152" t="str">
        <f t="shared" si="725"/>
        <v/>
      </c>
      <c r="AH519" s="115">
        <f t="shared" si="726"/>
        <v>0</v>
      </c>
      <c r="AI519" s="152" t="str">
        <f t="shared" si="727"/>
        <v/>
      </c>
      <c r="AJ519" s="152" t="str">
        <f t="shared" si="728"/>
        <v/>
      </c>
      <c r="AK519" s="383"/>
      <c r="AL519" s="166">
        <f t="shared" si="646"/>
        <v>0</v>
      </c>
      <c r="AM519" s="392">
        <f t="shared" si="647"/>
        <v>0</v>
      </c>
      <c r="AN519" s="392">
        <f>COUNTIF($B$12:B519,B519)</f>
        <v>0</v>
      </c>
      <c r="AO519" s="392"/>
      <c r="AP519" s="392" t="str">
        <f t="shared" si="648"/>
        <v/>
      </c>
      <c r="AQ519" s="392" t="str">
        <f t="shared" si="649"/>
        <v/>
      </c>
      <c r="AR519" s="392" t="str">
        <f t="shared" si="650"/>
        <v/>
      </c>
      <c r="AS519" s="392" t="str">
        <f t="shared" si="651"/>
        <v/>
      </c>
      <c r="AT519" s="392">
        <f t="shared" si="652"/>
        <v>0</v>
      </c>
      <c r="AU519" s="392" t="str">
        <f t="shared" si="653"/>
        <v/>
      </c>
      <c r="AV519" s="392" t="str">
        <f t="shared" si="654"/>
        <v/>
      </c>
      <c r="AW519" s="392" t="str">
        <f t="shared" si="655"/>
        <v/>
      </c>
      <c r="AX519" s="392" t="str">
        <f t="shared" si="656"/>
        <v/>
      </c>
      <c r="AY519" s="392" t="str">
        <f t="shared" si="657"/>
        <v/>
      </c>
      <c r="AZ519" s="392" t="str">
        <f t="shared" si="658"/>
        <v/>
      </c>
      <c r="BA519" s="392" t="str">
        <f t="shared" si="659"/>
        <v/>
      </c>
      <c r="BB519" s="392" t="str">
        <f t="shared" si="660"/>
        <v/>
      </c>
      <c r="BC519" s="392" t="str">
        <f t="shared" si="661"/>
        <v/>
      </c>
      <c r="BD519" s="396" t="str">
        <f t="shared" si="662"/>
        <v/>
      </c>
      <c r="BE519" s="386">
        <f t="shared" si="663"/>
        <v>0</v>
      </c>
      <c r="BF519" s="152"/>
      <c r="BG519" s="392">
        <f t="shared" si="664"/>
        <v>0</v>
      </c>
      <c r="BH519" s="392">
        <f t="shared" si="665"/>
        <v>0</v>
      </c>
      <c r="BI519" s="405">
        <f t="shared" si="666"/>
        <v>0</v>
      </c>
      <c r="BJ519" s="406">
        <f t="shared" si="642"/>
        <v>0</v>
      </c>
      <c r="BK519" s="391" t="str">
        <f t="shared" si="643"/>
        <v>0</v>
      </c>
      <c r="BL519" s="391" t="str">
        <f t="shared" si="644"/>
        <v>0</v>
      </c>
      <c r="BM519" s="405">
        <f t="shared" si="667"/>
        <v>0</v>
      </c>
      <c r="BN519" s="405" t="str">
        <f t="shared" si="668"/>
        <v>0m0</v>
      </c>
      <c r="BO519" s="392">
        <f t="shared" si="669"/>
        <v>0</v>
      </c>
      <c r="BP519" s="392">
        <f t="shared" si="670"/>
        <v>0</v>
      </c>
      <c r="BQ519" s="405">
        <f t="shared" si="671"/>
        <v>0</v>
      </c>
      <c r="BR519" s="406">
        <f t="shared" si="672"/>
        <v>0</v>
      </c>
      <c r="BS519" s="391" t="str">
        <f t="shared" si="673"/>
        <v>0</v>
      </c>
      <c r="BT519" s="391" t="str">
        <f t="shared" si="674"/>
        <v>0</v>
      </c>
      <c r="BU519" s="405">
        <f t="shared" si="675"/>
        <v>0</v>
      </c>
      <c r="BV519" s="405" t="str">
        <f t="shared" si="676"/>
        <v>0m0</v>
      </c>
      <c r="BW519" s="392">
        <f t="shared" si="677"/>
        <v>0</v>
      </c>
      <c r="BX519" s="392">
        <f t="shared" si="678"/>
        <v>0</v>
      </c>
      <c r="BY519" s="405">
        <f t="shared" si="679"/>
        <v>0</v>
      </c>
      <c r="BZ519" s="406">
        <f t="shared" si="680"/>
        <v>0</v>
      </c>
      <c r="CA519" s="391" t="str">
        <f t="shared" si="681"/>
        <v>0</v>
      </c>
      <c r="CB519" s="391" t="str">
        <f t="shared" si="682"/>
        <v>0</v>
      </c>
      <c r="CC519" s="405">
        <f t="shared" si="683"/>
        <v>0</v>
      </c>
      <c r="CD519" s="405" t="str">
        <f t="shared" si="684"/>
        <v>0m0</v>
      </c>
      <c r="CE519" s="392">
        <f t="shared" si="685"/>
        <v>0</v>
      </c>
      <c r="CF519" s="392">
        <f t="shared" si="686"/>
        <v>0</v>
      </c>
      <c r="CG519" s="405">
        <f t="shared" si="687"/>
        <v>0</v>
      </c>
      <c r="CH519" s="406">
        <f t="shared" si="688"/>
        <v>0</v>
      </c>
      <c r="CI519" s="391" t="str">
        <f t="shared" si="689"/>
        <v>0</v>
      </c>
      <c r="CJ519" s="391" t="str">
        <f t="shared" si="690"/>
        <v>0</v>
      </c>
      <c r="CK519" s="405">
        <f t="shared" si="691"/>
        <v>0</v>
      </c>
      <c r="CL519" s="405" t="str">
        <f t="shared" si="692"/>
        <v>0m0</v>
      </c>
      <c r="CM519" s="392">
        <f t="shared" si="693"/>
        <v>0</v>
      </c>
      <c r="CN519" s="392">
        <f t="shared" si="694"/>
        <v>0</v>
      </c>
      <c r="CO519" s="405">
        <f t="shared" si="695"/>
        <v>0</v>
      </c>
      <c r="CP519" s="406">
        <f t="shared" si="696"/>
        <v>0</v>
      </c>
      <c r="CQ519" s="391" t="str">
        <f t="shared" si="697"/>
        <v>0</v>
      </c>
      <c r="CR519" s="391" t="str">
        <f t="shared" si="698"/>
        <v>0</v>
      </c>
      <c r="CS519" s="405">
        <f t="shared" si="699"/>
        <v>0</v>
      </c>
      <c r="CT519" s="405" t="str">
        <f t="shared" si="700"/>
        <v>0m0</v>
      </c>
      <c r="CU519" s="405">
        <f t="shared" si="701"/>
        <v>0</v>
      </c>
      <c r="CV519" s="405">
        <f t="shared" si="702"/>
        <v>0</v>
      </c>
      <c r="CW519" s="405">
        <f t="shared" si="703"/>
        <v>0</v>
      </c>
      <c r="CX519" s="405">
        <f t="shared" si="704"/>
        <v>0</v>
      </c>
      <c r="CY519" s="405">
        <f t="shared" si="705"/>
        <v>0</v>
      </c>
      <c r="CZ519" s="405" t="str">
        <f t="shared" si="706"/>
        <v/>
      </c>
      <c r="DA519" s="405" t="str">
        <f t="shared" si="707"/>
        <v/>
      </c>
      <c r="DB519" s="405" t="str">
        <f t="shared" si="708"/>
        <v/>
      </c>
      <c r="DC519" s="405" t="str">
        <f t="shared" si="709"/>
        <v/>
      </c>
      <c r="DD519" s="405" t="str">
        <f t="shared" si="710"/>
        <v/>
      </c>
      <c r="DE519" s="405"/>
      <c r="DG519" s="405" t="str">
        <f t="shared" si="711"/>
        <v/>
      </c>
      <c r="DH519" s="405" t="str">
        <f t="shared" si="712"/>
        <v/>
      </c>
      <c r="DI519" s="405">
        <f t="shared" si="713"/>
        <v>0</v>
      </c>
      <c r="DJ519" s="405" t="str">
        <f t="shared" si="714"/>
        <v/>
      </c>
      <c r="DK519" s="405" t="str">
        <f t="shared" si="715"/>
        <v/>
      </c>
      <c r="DL519" s="405" t="str">
        <f t="shared" si="716"/>
        <v/>
      </c>
      <c r="DM519" s="405" t="str">
        <f t="shared" si="717"/>
        <v/>
      </c>
      <c r="DN519" s="405" t="str">
        <f t="shared" si="718"/>
        <v/>
      </c>
      <c r="DO519" s="405" t="str">
        <f t="shared" si="719"/>
        <v/>
      </c>
      <c r="DU519" s="404">
        <f t="shared" si="721"/>
        <v>0</v>
      </c>
    </row>
    <row r="520" spans="1:125" s="404" customFormat="1" ht="18" hidden="1" customHeight="1">
      <c r="A520" s="140" t="str">
        <f t="shared" si="645"/>
        <v/>
      </c>
      <c r="B520" s="153"/>
      <c r="C520" s="31" t="str">
        <f>IF(B520="","",VLOOKUP(B520,学連登録!$C$2:$G$3000,2,FALSE))</f>
        <v/>
      </c>
      <c r="D520" s="32" t="str">
        <f>IF(B520="","",VLOOKUP(B520,学連登録!$C$2:$G$3000,3,FALSE))</f>
        <v/>
      </c>
      <c r="E520" s="33" t="str">
        <f>IF(B520="","",VLOOKUP(B520,学連登録!$C$2:$G$3000,4,FALSE))</f>
        <v/>
      </c>
      <c r="F520" s="376" t="str">
        <f>IF(B520="","",VLOOKUP(B520,学連登録!$C$2:$I$3000,7,FALSE))</f>
        <v/>
      </c>
      <c r="G520" s="154"/>
      <c r="H520" s="915"/>
      <c r="I520" s="916"/>
      <c r="J520" s="155"/>
      <c r="K520" s="887"/>
      <c r="L520" s="888"/>
      <c r="M520" s="155"/>
      <c r="N520" s="881"/>
      <c r="O520" s="882"/>
      <c r="P520" s="154"/>
      <c r="Q520" s="887"/>
      <c r="R520" s="888"/>
      <c r="S520" s="154"/>
      <c r="T520" s="887"/>
      <c r="U520" s="888"/>
      <c r="V520" s="101" t="str">
        <f>IF(B520="","",VLOOKUP(B520,学連登録!$C$2:$H$3000,6,FALSE))</f>
        <v/>
      </c>
      <c r="W520" s="370"/>
      <c r="X520" s="152"/>
      <c r="Y520" s="116" t="str">
        <f t="shared" si="722"/>
        <v/>
      </c>
      <c r="Z520" s="97" t="str">
        <f>IF(G520="","",VLOOKUP(G520,種目名!$O$5:$T$104,3,0))</f>
        <v/>
      </c>
      <c r="AA520" s="98" t="str">
        <f>IF(J520="","",VLOOKUP(J520,種目名!$O$5:$T$104,3,0))</f>
        <v/>
      </c>
      <c r="AB520" s="117" t="str">
        <f>IF(M520="","",VLOOKUP(M520,種目名!$O$5:$T$104,3,0))</f>
        <v/>
      </c>
      <c r="AC520" s="117" t="str">
        <f>IF(P520="","",VLOOKUP(AF520,種目名!$O$5:$T$104,3,0))</f>
        <v/>
      </c>
      <c r="AD520" s="118" t="str">
        <f>IF(S520="","",VLOOKUP(AI520,種目名!$O$5:$T$104,3,0))</f>
        <v/>
      </c>
      <c r="AE520" s="115">
        <f t="shared" si="723"/>
        <v>0</v>
      </c>
      <c r="AF520" s="152" t="str">
        <f t="shared" si="724"/>
        <v/>
      </c>
      <c r="AG520" s="152" t="str">
        <f t="shared" si="725"/>
        <v/>
      </c>
      <c r="AH520" s="115">
        <f t="shared" si="726"/>
        <v>0</v>
      </c>
      <c r="AI520" s="152" t="str">
        <f t="shared" si="727"/>
        <v/>
      </c>
      <c r="AJ520" s="152" t="str">
        <f t="shared" si="728"/>
        <v/>
      </c>
      <c r="AK520" s="383"/>
      <c r="AL520" s="166">
        <f t="shared" si="646"/>
        <v>0</v>
      </c>
      <c r="AM520" s="392">
        <f t="shared" si="647"/>
        <v>0</v>
      </c>
      <c r="AN520" s="392">
        <f>COUNTIF($B$12:B520,B520)</f>
        <v>0</v>
      </c>
      <c r="AO520" s="392"/>
      <c r="AP520" s="392" t="str">
        <f t="shared" si="648"/>
        <v/>
      </c>
      <c r="AQ520" s="392" t="str">
        <f t="shared" si="649"/>
        <v/>
      </c>
      <c r="AR520" s="392" t="str">
        <f t="shared" si="650"/>
        <v/>
      </c>
      <c r="AS520" s="392" t="str">
        <f t="shared" si="651"/>
        <v/>
      </c>
      <c r="AT520" s="392">
        <f t="shared" si="652"/>
        <v>0</v>
      </c>
      <c r="AU520" s="392" t="str">
        <f t="shared" si="653"/>
        <v/>
      </c>
      <c r="AV520" s="392" t="str">
        <f t="shared" si="654"/>
        <v/>
      </c>
      <c r="AW520" s="392" t="str">
        <f t="shared" si="655"/>
        <v/>
      </c>
      <c r="AX520" s="392" t="str">
        <f t="shared" si="656"/>
        <v/>
      </c>
      <c r="AY520" s="392" t="str">
        <f t="shared" si="657"/>
        <v/>
      </c>
      <c r="AZ520" s="392" t="str">
        <f t="shared" si="658"/>
        <v/>
      </c>
      <c r="BA520" s="392" t="str">
        <f t="shared" si="659"/>
        <v/>
      </c>
      <c r="BB520" s="392" t="str">
        <f t="shared" si="660"/>
        <v/>
      </c>
      <c r="BC520" s="392" t="str">
        <f t="shared" si="661"/>
        <v/>
      </c>
      <c r="BD520" s="396" t="str">
        <f t="shared" si="662"/>
        <v/>
      </c>
      <c r="BE520" s="386">
        <f t="shared" si="663"/>
        <v>0</v>
      </c>
      <c r="BF520" s="152"/>
      <c r="BG520" s="392">
        <f t="shared" si="664"/>
        <v>0</v>
      </c>
      <c r="BH520" s="392">
        <f t="shared" si="665"/>
        <v>0</v>
      </c>
      <c r="BI520" s="405">
        <f t="shared" si="666"/>
        <v>0</v>
      </c>
      <c r="BJ520" s="406">
        <f t="shared" si="642"/>
        <v>0</v>
      </c>
      <c r="BK520" s="391" t="str">
        <f t="shared" si="643"/>
        <v>0</v>
      </c>
      <c r="BL520" s="391" t="str">
        <f t="shared" si="644"/>
        <v>0</v>
      </c>
      <c r="BM520" s="405">
        <f t="shared" si="667"/>
        <v>0</v>
      </c>
      <c r="BN520" s="405" t="str">
        <f t="shared" si="668"/>
        <v>0m0</v>
      </c>
      <c r="BO520" s="392">
        <f t="shared" si="669"/>
        <v>0</v>
      </c>
      <c r="BP520" s="392">
        <f t="shared" si="670"/>
        <v>0</v>
      </c>
      <c r="BQ520" s="405">
        <f t="shared" si="671"/>
        <v>0</v>
      </c>
      <c r="BR520" s="406">
        <f t="shared" si="672"/>
        <v>0</v>
      </c>
      <c r="BS520" s="391" t="str">
        <f t="shared" si="673"/>
        <v>0</v>
      </c>
      <c r="BT520" s="391" t="str">
        <f t="shared" si="674"/>
        <v>0</v>
      </c>
      <c r="BU520" s="405">
        <f t="shared" si="675"/>
        <v>0</v>
      </c>
      <c r="BV520" s="405" t="str">
        <f t="shared" si="676"/>
        <v>0m0</v>
      </c>
      <c r="BW520" s="392">
        <f t="shared" si="677"/>
        <v>0</v>
      </c>
      <c r="BX520" s="392">
        <f t="shared" si="678"/>
        <v>0</v>
      </c>
      <c r="BY520" s="405">
        <f t="shared" si="679"/>
        <v>0</v>
      </c>
      <c r="BZ520" s="406">
        <f t="shared" si="680"/>
        <v>0</v>
      </c>
      <c r="CA520" s="391" t="str">
        <f t="shared" si="681"/>
        <v>0</v>
      </c>
      <c r="CB520" s="391" t="str">
        <f t="shared" si="682"/>
        <v>0</v>
      </c>
      <c r="CC520" s="405">
        <f t="shared" si="683"/>
        <v>0</v>
      </c>
      <c r="CD520" s="405" t="str">
        <f t="shared" si="684"/>
        <v>0m0</v>
      </c>
      <c r="CE520" s="392">
        <f t="shared" si="685"/>
        <v>0</v>
      </c>
      <c r="CF520" s="392">
        <f t="shared" si="686"/>
        <v>0</v>
      </c>
      <c r="CG520" s="405">
        <f t="shared" si="687"/>
        <v>0</v>
      </c>
      <c r="CH520" s="406">
        <f t="shared" si="688"/>
        <v>0</v>
      </c>
      <c r="CI520" s="391" t="str">
        <f t="shared" si="689"/>
        <v>0</v>
      </c>
      <c r="CJ520" s="391" t="str">
        <f t="shared" si="690"/>
        <v>0</v>
      </c>
      <c r="CK520" s="405">
        <f t="shared" si="691"/>
        <v>0</v>
      </c>
      <c r="CL520" s="405" t="str">
        <f t="shared" si="692"/>
        <v>0m0</v>
      </c>
      <c r="CM520" s="392">
        <f t="shared" si="693"/>
        <v>0</v>
      </c>
      <c r="CN520" s="392">
        <f t="shared" si="694"/>
        <v>0</v>
      </c>
      <c r="CO520" s="405">
        <f t="shared" si="695"/>
        <v>0</v>
      </c>
      <c r="CP520" s="406">
        <f t="shared" si="696"/>
        <v>0</v>
      </c>
      <c r="CQ520" s="391" t="str">
        <f t="shared" si="697"/>
        <v>0</v>
      </c>
      <c r="CR520" s="391" t="str">
        <f t="shared" si="698"/>
        <v>0</v>
      </c>
      <c r="CS520" s="405">
        <f t="shared" si="699"/>
        <v>0</v>
      </c>
      <c r="CT520" s="405" t="str">
        <f t="shared" si="700"/>
        <v>0m0</v>
      </c>
      <c r="CU520" s="405">
        <f t="shared" si="701"/>
        <v>0</v>
      </c>
      <c r="CV520" s="405">
        <f t="shared" si="702"/>
        <v>0</v>
      </c>
      <c r="CW520" s="405">
        <f t="shared" si="703"/>
        <v>0</v>
      </c>
      <c r="CX520" s="405">
        <f t="shared" si="704"/>
        <v>0</v>
      </c>
      <c r="CY520" s="405">
        <f t="shared" si="705"/>
        <v>0</v>
      </c>
      <c r="CZ520" s="405" t="str">
        <f t="shared" si="706"/>
        <v/>
      </c>
      <c r="DA520" s="405" t="str">
        <f t="shared" si="707"/>
        <v/>
      </c>
      <c r="DB520" s="405" t="str">
        <f t="shared" si="708"/>
        <v/>
      </c>
      <c r="DC520" s="405" t="str">
        <f t="shared" si="709"/>
        <v/>
      </c>
      <c r="DD520" s="405" t="str">
        <f t="shared" si="710"/>
        <v/>
      </c>
      <c r="DE520" s="405"/>
      <c r="DG520" s="405" t="str">
        <f t="shared" si="711"/>
        <v/>
      </c>
      <c r="DH520" s="405" t="str">
        <f t="shared" si="712"/>
        <v/>
      </c>
      <c r="DI520" s="405">
        <f t="shared" si="713"/>
        <v>0</v>
      </c>
      <c r="DJ520" s="405" t="str">
        <f t="shared" si="714"/>
        <v/>
      </c>
      <c r="DK520" s="405" t="str">
        <f t="shared" si="715"/>
        <v/>
      </c>
      <c r="DL520" s="405" t="str">
        <f t="shared" si="716"/>
        <v/>
      </c>
      <c r="DM520" s="405" t="str">
        <f t="shared" si="717"/>
        <v/>
      </c>
      <c r="DN520" s="405" t="str">
        <f t="shared" si="718"/>
        <v/>
      </c>
      <c r="DO520" s="405" t="str">
        <f t="shared" si="719"/>
        <v/>
      </c>
      <c r="DU520" s="404">
        <f t="shared" si="721"/>
        <v>0</v>
      </c>
    </row>
    <row r="521" spans="1:125" ht="14.25" hidden="1" customHeight="1">
      <c r="C521" s="31" t="str">
        <f>IF(B521="","",VLOOKUP(B521,学連登録!$C$2:$G$3000,2,FALSE))</f>
        <v/>
      </c>
      <c r="G521" s="147">
        <f>COUNTA($G$12:$G$520)</f>
        <v>0</v>
      </c>
      <c r="M521" s="147">
        <f>COUNTA($M$12:$M$520)</f>
        <v>0</v>
      </c>
      <c r="P521" s="147">
        <f>COUNTA($P$12:$P$520)</f>
        <v>0</v>
      </c>
      <c r="S521" s="147">
        <f>COUNTA($S$12:$S$520)</f>
        <v>0</v>
      </c>
      <c r="AI521" s="152" t="str">
        <f t="shared" si="727"/>
        <v/>
      </c>
      <c r="AN521" s="392">
        <f>COUNTIF($B$12:B521,B521)</f>
        <v>0</v>
      </c>
      <c r="BN521" s="405" t="str">
        <f t="shared" si="668"/>
        <v>m</v>
      </c>
      <c r="CU521" s="405">
        <f t="shared" si="701"/>
        <v>0</v>
      </c>
      <c r="CV521" s="405">
        <f t="shared" si="702"/>
        <v>0</v>
      </c>
      <c r="CW521" s="405">
        <f t="shared" si="703"/>
        <v>0</v>
      </c>
      <c r="CX521" s="405">
        <f t="shared" si="704"/>
        <v>0</v>
      </c>
      <c r="CY521" s="405">
        <f t="shared" si="705"/>
        <v>0</v>
      </c>
      <c r="DU521" s="404">
        <f t="shared" si="721"/>
        <v>0</v>
      </c>
    </row>
    <row r="522" spans="1:125" ht="12.75" hidden="1" customHeight="1">
      <c r="B522" s="29" t="s">
        <v>243</v>
      </c>
      <c r="C522" s="31" t="e">
        <f>IF(B522="","",VLOOKUP(B522,学連登録!$C$2:$G$3000,2,FALSE))</f>
        <v>#N/A</v>
      </c>
      <c r="D522" s="29" t="s">
        <v>245</v>
      </c>
      <c r="G522" s="147">
        <f>$G$521</f>
        <v>0</v>
      </c>
      <c r="J522" s="147">
        <f>$J$521</f>
        <v>0</v>
      </c>
      <c r="K522" s="168"/>
      <c r="M522" s="147">
        <f>$J$521</f>
        <v>0</v>
      </c>
      <c r="P522" s="147">
        <f>SUM(Q523:Q544)</f>
        <v>0</v>
      </c>
      <c r="Q522" s="168"/>
      <c r="S522" s="147">
        <f>SUM(T523:T544)</f>
        <v>0</v>
      </c>
      <c r="T522" s="168"/>
      <c r="U522" s="168" t="s">
        <v>240</v>
      </c>
      <c r="AN522" s="392">
        <f>COUNTIF($B$12:B522,B522)</f>
        <v>1</v>
      </c>
      <c r="BN522" s="405" t="str">
        <f t="shared" si="668"/>
        <v>m</v>
      </c>
      <c r="CU522" s="405">
        <f t="shared" si="701"/>
        <v>0</v>
      </c>
      <c r="CV522" s="405">
        <f t="shared" si="702"/>
        <v>0</v>
      </c>
      <c r="CW522" s="405">
        <f t="shared" si="703"/>
        <v>0</v>
      </c>
      <c r="CX522" s="405">
        <f t="shared" si="704"/>
        <v>0</v>
      </c>
      <c r="CY522" s="405">
        <f t="shared" si="705"/>
        <v>0</v>
      </c>
      <c r="DU522" s="404">
        <f t="shared" si="721"/>
        <v>0</v>
      </c>
    </row>
    <row r="523" spans="1:125" ht="12.75" hidden="1" customHeight="1">
      <c r="B523" s="29">
        <f>管理者入力!E5</f>
        <v>10</v>
      </c>
      <c r="C523" s="31" t="str">
        <f>IF(B523="","",VLOOKUP(B523,学連登録!$C$2:$G$3000,2,FALSE))</f>
        <v>毛利　健太郎</v>
      </c>
      <c r="D523" s="29" t="str">
        <f>IF(COUNTIF($G$12:$S$520,C523)&gt;B523,"",C523)</f>
        <v>毛利　健太郎</v>
      </c>
      <c r="G523" s="167">
        <f>COUNTIF(男子名簿!$G$12:$G$520,総括申込書!$A25)</f>
        <v>0</v>
      </c>
      <c r="J523" s="167">
        <f>COUNTIF(男子名簿!$J$12:$J$520,総括申込書!$A25)</f>
        <v>0</v>
      </c>
      <c r="K523" s="172"/>
      <c r="M523" s="167">
        <f>COUNTIF(男子名簿!$M$12:$M$520,総括申込書!$A25)</f>
        <v>0</v>
      </c>
      <c r="P523" s="167">
        <f>COUNTIF(男子名簿!$P$12:$P$520,管理者入力!$B39)</f>
        <v>0</v>
      </c>
      <c r="Q523" s="166">
        <f>IF(P523&gt;=4,1,0)</f>
        <v>0</v>
      </c>
      <c r="R523" s="166">
        <f>SUM($G523,$J523,$M523)</f>
        <v>0</v>
      </c>
      <c r="S523" s="167">
        <f>COUNTIF(男子名簿!$S$12:$S$520,管理者入力!$C39)</f>
        <v>0</v>
      </c>
      <c r="T523" s="166">
        <f>IF(S523&gt;=4,1,0)</f>
        <v>0</v>
      </c>
      <c r="U523" s="166">
        <f>SUM($G523,$J523,$M523)</f>
        <v>0</v>
      </c>
      <c r="AN523" s="392">
        <f>COUNTIF($B$12:B523,B523)</f>
        <v>1</v>
      </c>
      <c r="BN523" s="405" t="str">
        <f t="shared" si="668"/>
        <v>m</v>
      </c>
      <c r="CU523" s="405">
        <f t="shared" si="701"/>
        <v>0</v>
      </c>
      <c r="CV523" s="405">
        <f t="shared" si="702"/>
        <v>0</v>
      </c>
      <c r="CW523" s="405">
        <f t="shared" si="703"/>
        <v>0</v>
      </c>
      <c r="CX523" s="405">
        <f t="shared" si="704"/>
        <v>0</v>
      </c>
      <c r="CY523" s="405">
        <f t="shared" si="705"/>
        <v>0</v>
      </c>
      <c r="DU523" s="404">
        <f t="shared" si="721"/>
        <v>0</v>
      </c>
    </row>
    <row r="524" spans="1:125" ht="12.75" hidden="1" customHeight="1">
      <c r="B524" s="29">
        <f>管理者入力!E6</f>
        <v>0</v>
      </c>
      <c r="C524" s="31" t="e">
        <f>IF(B524="","",VLOOKUP(B524,学連登録!$C$2:$G$3000,2,FALSE))</f>
        <v>#N/A</v>
      </c>
      <c r="D524" s="29" t="e">
        <f t="shared" ref="D524:D543" si="729">IF(COUNTIF($G$12:$S$520,C524)&gt;B524,"",C524)</f>
        <v>#N/A</v>
      </c>
      <c r="G524" s="167">
        <f>COUNTIF(男子名簿!$G$12:$G$520,総括申込書!$A26)</f>
        <v>0</v>
      </c>
      <c r="J524" s="167">
        <f>COUNTIF(男子名簿!$J$12:$J$520,総括申込書!$A26)</f>
        <v>0</v>
      </c>
      <c r="K524" s="172"/>
      <c r="M524" s="167">
        <f>COUNTIF(男子名簿!$M$12:$M$520,総括申込書!$A26)</f>
        <v>0</v>
      </c>
      <c r="P524" s="167">
        <f>COUNTIF(男子名簿!$P$12:$P$520,管理者入力!$B40)</f>
        <v>0</v>
      </c>
      <c r="Q524" s="166">
        <f t="shared" ref="Q524:Q554" si="730">IF(P524&gt;=4,1,0)</f>
        <v>0</v>
      </c>
      <c r="R524" s="166">
        <f t="shared" ref="R524:R554" si="731">SUM($G524,$J524,$M524)</f>
        <v>0</v>
      </c>
      <c r="S524" s="167">
        <f>COUNTIF(男子名簿!$S$12:$S$520,管理者入力!$C40)</f>
        <v>0</v>
      </c>
      <c r="T524" s="166">
        <f t="shared" ref="T524:T537" si="732">IF(S524&gt;=4,1,0)</f>
        <v>0</v>
      </c>
      <c r="U524" s="166">
        <f t="shared" ref="U524:U554" si="733">SUM($G524,$J524,$M524)</f>
        <v>0</v>
      </c>
      <c r="AN524" s="392">
        <f>COUNTIF($B$12:B524,B524)</f>
        <v>1</v>
      </c>
      <c r="BN524" s="405" t="str">
        <f t="shared" si="668"/>
        <v>m</v>
      </c>
      <c r="CU524" s="405" t="e">
        <f t="shared" si="701"/>
        <v>#N/A</v>
      </c>
      <c r="CV524" s="405" t="e">
        <f t="shared" si="702"/>
        <v>#N/A</v>
      </c>
      <c r="CW524" s="405" t="e">
        <f t="shared" si="703"/>
        <v>#N/A</v>
      </c>
      <c r="CX524" s="405" t="e">
        <f t="shared" si="704"/>
        <v>#N/A</v>
      </c>
      <c r="CY524" s="405" t="e">
        <f t="shared" si="705"/>
        <v>#N/A</v>
      </c>
      <c r="DU524" s="404">
        <f t="shared" si="721"/>
        <v>0</v>
      </c>
    </row>
    <row r="525" spans="1:125" ht="12.75" hidden="1" customHeight="1">
      <c r="B525" s="29">
        <f>管理者入力!E7</f>
        <v>0</v>
      </c>
      <c r="C525" s="31" t="e">
        <f>IF(B525="","",VLOOKUP(B525,学連登録!$C$2:$G$3000,2,FALSE))</f>
        <v>#N/A</v>
      </c>
      <c r="D525" s="29" t="e">
        <f t="shared" si="729"/>
        <v>#N/A</v>
      </c>
      <c r="G525" s="167">
        <f>COUNTIF(男子名簿!$G$12:$G$520,総括申込書!$A27)</f>
        <v>0</v>
      </c>
      <c r="J525" s="167">
        <f>COUNTIF(男子名簿!$J$12:$J$520,総括申込書!$A27)</f>
        <v>0</v>
      </c>
      <c r="K525" s="172"/>
      <c r="M525" s="167">
        <f>COUNTIF(男子名簿!$M$12:$M$520,総括申込書!$A27)</f>
        <v>0</v>
      </c>
      <c r="P525" s="167">
        <f>COUNTIF(男子名簿!$P$12:$P$520,管理者入力!$B41)</f>
        <v>0</v>
      </c>
      <c r="Q525" s="166">
        <f t="shared" si="730"/>
        <v>0</v>
      </c>
      <c r="R525" s="166">
        <f t="shared" si="731"/>
        <v>0</v>
      </c>
      <c r="S525" s="167">
        <f>COUNTIF(男子名簿!$S$12:$S$520,管理者入力!$C41)</f>
        <v>0</v>
      </c>
      <c r="T525" s="166">
        <f t="shared" si="732"/>
        <v>0</v>
      </c>
      <c r="U525" s="166">
        <f t="shared" si="733"/>
        <v>0</v>
      </c>
      <c r="V525" s="169" t="s">
        <v>333</v>
      </c>
      <c r="W525" s="168"/>
      <c r="AN525" s="392">
        <f>COUNTIF($B$12:B525,B525)</f>
        <v>2</v>
      </c>
      <c r="BN525" s="405" t="str">
        <f t="shared" ref="BN525:BN580" si="734">BK525&amp;"m"&amp;BL525</f>
        <v>m</v>
      </c>
      <c r="CU525" s="405" t="e">
        <f t="shared" ref="CU525:CU580" si="735">IF(AND($D525="",G525&gt;0),1,IF(AND($D525="",H525&gt;0),1,0))</f>
        <v>#N/A</v>
      </c>
      <c r="CV525" s="405" t="e">
        <f t="shared" ref="CV525:CV580" si="736">IF(AND($D525="",J525&gt;0),1,IF(AND($D525="",K525&gt;0),1,0))</f>
        <v>#N/A</v>
      </c>
      <c r="CW525" s="405" t="e">
        <f t="shared" ref="CW525:CW580" si="737">IF(AND($D525="",M525&gt;0),1,IF(AND($D525="",N525&gt;0),1,0))</f>
        <v>#N/A</v>
      </c>
      <c r="CX525" s="405" t="e">
        <f t="shared" ref="CX525:CX580" si="738">IF(AND($D525="",P525&gt;0),1,IF(AND($D525="",Q525&gt;0),1,0))</f>
        <v>#N/A</v>
      </c>
      <c r="CY525" s="405" t="e">
        <f t="shared" ref="CY525:CY580" si="739">IF(AND($D525="",S525&gt;0),1,IF(AND($D525="",T525&gt;0),1,0))</f>
        <v>#N/A</v>
      </c>
      <c r="DU525" s="404">
        <f t="shared" ref="DU525:DU580" si="740">IF(AND(DQ525="",DR525=""),0,IF(H525="",1,0))</f>
        <v>0</v>
      </c>
    </row>
    <row r="526" spans="1:125" ht="12.75" hidden="1" customHeight="1">
      <c r="B526" s="29">
        <f>管理者入力!E8</f>
        <v>0</v>
      </c>
      <c r="C526" s="31" t="e">
        <f>IF(B526="","",VLOOKUP(B526,学連登録!$C$2:$G$3000,2,FALSE))</f>
        <v>#N/A</v>
      </c>
      <c r="D526" s="29" t="e">
        <f t="shared" si="729"/>
        <v>#N/A</v>
      </c>
      <c r="G526" s="167">
        <f>COUNTIF(男子名簿!$G$12:$G$520,総括申込書!$A28)</f>
        <v>0</v>
      </c>
      <c r="J526" s="167">
        <f>COUNTIF(男子名簿!$J$12:$J$520,総括申込書!$A28)</f>
        <v>0</v>
      </c>
      <c r="K526" s="172"/>
      <c r="M526" s="167">
        <f>COUNTIF(男子名簿!$M$12:$M$520,総括申込書!$A28)</f>
        <v>0</v>
      </c>
      <c r="P526" s="167">
        <f>COUNTIF(男子名簿!$P$12:$P$520,管理者入力!$B42)</f>
        <v>0</v>
      </c>
      <c r="Q526" s="166">
        <f t="shared" si="730"/>
        <v>0</v>
      </c>
      <c r="R526" s="166">
        <f t="shared" si="731"/>
        <v>0</v>
      </c>
      <c r="S526" s="167">
        <f>COUNTIF(男子名簿!$S$12:$S$520,管理者入力!$C42)</f>
        <v>0</v>
      </c>
      <c r="T526" s="166">
        <f t="shared" si="732"/>
        <v>0</v>
      </c>
      <c r="U526" s="166">
        <f t="shared" si="733"/>
        <v>0</v>
      </c>
      <c r="V526" s="166">
        <f>P522+S522</f>
        <v>0</v>
      </c>
      <c r="AN526" s="392">
        <f>COUNTIF($B$12:B526,B526)</f>
        <v>3</v>
      </c>
      <c r="BN526" s="405" t="str">
        <f t="shared" si="734"/>
        <v>m</v>
      </c>
      <c r="CU526" s="405" t="e">
        <f t="shared" si="735"/>
        <v>#N/A</v>
      </c>
      <c r="CV526" s="405" t="e">
        <f t="shared" si="736"/>
        <v>#N/A</v>
      </c>
      <c r="CW526" s="405" t="e">
        <f t="shared" si="737"/>
        <v>#N/A</v>
      </c>
      <c r="CX526" s="405" t="e">
        <f t="shared" si="738"/>
        <v>#N/A</v>
      </c>
      <c r="CY526" s="405" t="e">
        <f t="shared" si="739"/>
        <v>#N/A</v>
      </c>
      <c r="DU526" s="404">
        <f t="shared" si="740"/>
        <v>0</v>
      </c>
    </row>
    <row r="527" spans="1:125" ht="12.75" hidden="1" customHeight="1">
      <c r="B527" s="29">
        <f>管理者入力!E9</f>
        <v>0</v>
      </c>
      <c r="C527" s="31" t="e">
        <f>IF(B527="","",VLOOKUP(B527,学連登録!$C$2:$G$3000,2,FALSE))</f>
        <v>#N/A</v>
      </c>
      <c r="D527" s="29" t="e">
        <f t="shared" si="729"/>
        <v>#N/A</v>
      </c>
      <c r="G527" s="167">
        <f>COUNTIF(男子名簿!$G$12:$G$520,総括申込書!$A29)</f>
        <v>0</v>
      </c>
      <c r="J527" s="167">
        <f>COUNTIF(男子名簿!$J$12:$J$520,総括申込書!$A29)</f>
        <v>0</v>
      </c>
      <c r="K527" s="172"/>
      <c r="M527" s="167">
        <f>COUNTIF(男子名簿!$M$12:$M$520,総括申込書!$A29)</f>
        <v>0</v>
      </c>
      <c r="P527" s="167">
        <f>COUNTIF(男子名簿!$P$12:$P$520,管理者入力!$B43)</f>
        <v>0</v>
      </c>
      <c r="Q527" s="166">
        <f t="shared" si="730"/>
        <v>0</v>
      </c>
      <c r="R527" s="166">
        <f t="shared" si="731"/>
        <v>0</v>
      </c>
      <c r="S527" s="167">
        <f>COUNTIF(男子名簿!$S$12:$S$520,管理者入力!$C43)</f>
        <v>0</v>
      </c>
      <c r="T527" s="166">
        <f t="shared" si="732"/>
        <v>0</v>
      </c>
      <c r="U527" s="166">
        <f t="shared" si="733"/>
        <v>0</v>
      </c>
      <c r="AN527" s="392">
        <f>COUNTIF($B$12:B527,B527)</f>
        <v>4</v>
      </c>
      <c r="BN527" s="405" t="str">
        <f t="shared" si="734"/>
        <v>m</v>
      </c>
      <c r="CU527" s="405" t="e">
        <f t="shared" si="735"/>
        <v>#N/A</v>
      </c>
      <c r="CV527" s="405" t="e">
        <f t="shared" si="736"/>
        <v>#N/A</v>
      </c>
      <c r="CW527" s="405" t="e">
        <f t="shared" si="737"/>
        <v>#N/A</v>
      </c>
      <c r="CX527" s="405" t="e">
        <f t="shared" si="738"/>
        <v>#N/A</v>
      </c>
      <c r="CY527" s="405" t="e">
        <f t="shared" si="739"/>
        <v>#N/A</v>
      </c>
      <c r="DU527" s="404">
        <f t="shared" si="740"/>
        <v>0</v>
      </c>
    </row>
    <row r="528" spans="1:125" ht="12.75" hidden="1" customHeight="1">
      <c r="B528" s="29">
        <f>管理者入力!E10</f>
        <v>0</v>
      </c>
      <c r="C528" s="31" t="e">
        <f>IF(B528="","",VLOOKUP(B528,学連登録!$C$2:$G$3000,2,FALSE))</f>
        <v>#N/A</v>
      </c>
      <c r="D528" s="29" t="e">
        <f t="shared" si="729"/>
        <v>#N/A</v>
      </c>
      <c r="G528" s="167">
        <f>COUNTIF(男子名簿!$G$12:$G$520,総括申込書!$A30)</f>
        <v>0</v>
      </c>
      <c r="J528" s="167">
        <f>COUNTIF(男子名簿!$J$12:$J$520,総括申込書!$A30)</f>
        <v>0</v>
      </c>
      <c r="K528" s="172"/>
      <c r="M528" s="167">
        <f>COUNTIF(男子名簿!$M$12:$M$520,総括申込書!$A30)</f>
        <v>0</v>
      </c>
      <c r="P528" s="167">
        <f>COUNTIF(男子名簿!$P$12:$P$520,管理者入力!$B44)</f>
        <v>0</v>
      </c>
      <c r="Q528" s="166">
        <f t="shared" si="730"/>
        <v>0</v>
      </c>
      <c r="R528" s="166">
        <f t="shared" si="731"/>
        <v>0</v>
      </c>
      <c r="S528" s="167">
        <f>COUNTIF(男子名簿!$S$12:$S$520,管理者入力!$C44)</f>
        <v>0</v>
      </c>
      <c r="T528" s="166">
        <f t="shared" si="732"/>
        <v>0</v>
      </c>
      <c r="U528" s="166">
        <f t="shared" si="733"/>
        <v>0</v>
      </c>
      <c r="AN528" s="392">
        <f>COUNTIF($B$12:B528,B528)</f>
        <v>5</v>
      </c>
      <c r="BN528" s="405" t="str">
        <f t="shared" si="734"/>
        <v>m</v>
      </c>
      <c r="CU528" s="405" t="e">
        <f t="shared" si="735"/>
        <v>#N/A</v>
      </c>
      <c r="CV528" s="405" t="e">
        <f t="shared" si="736"/>
        <v>#N/A</v>
      </c>
      <c r="CW528" s="405" t="e">
        <f t="shared" si="737"/>
        <v>#N/A</v>
      </c>
      <c r="CX528" s="405" t="e">
        <f t="shared" si="738"/>
        <v>#N/A</v>
      </c>
      <c r="CY528" s="405" t="e">
        <f t="shared" si="739"/>
        <v>#N/A</v>
      </c>
      <c r="DU528" s="404">
        <f t="shared" si="740"/>
        <v>0</v>
      </c>
    </row>
    <row r="529" spans="2:125" ht="12.75" hidden="1" customHeight="1">
      <c r="B529" s="29">
        <f>管理者入力!E11</f>
        <v>0</v>
      </c>
      <c r="C529" s="31" t="e">
        <f>IF(B529="","",VLOOKUP(B529,学連登録!$C$2:$G$3000,2,FALSE))</f>
        <v>#N/A</v>
      </c>
      <c r="D529" s="29" t="e">
        <f t="shared" si="729"/>
        <v>#N/A</v>
      </c>
      <c r="G529" s="167">
        <f>COUNTIF(男子名簿!$G$12:$G$520,総括申込書!$A31)</f>
        <v>0</v>
      </c>
      <c r="J529" s="167">
        <f>COUNTIF(男子名簿!$J$12:$J$520,総括申込書!$A31)</f>
        <v>0</v>
      </c>
      <c r="K529" s="172"/>
      <c r="M529" s="167">
        <f>COUNTIF(男子名簿!$M$12:$M$520,総括申込書!$A31)</f>
        <v>0</v>
      </c>
      <c r="P529" s="167">
        <f>COUNTIF(男子名簿!$P$12:$P$520,管理者入力!$B45)</f>
        <v>0</v>
      </c>
      <c r="Q529" s="166">
        <f t="shared" si="730"/>
        <v>0</v>
      </c>
      <c r="R529" s="166">
        <f t="shared" si="731"/>
        <v>0</v>
      </c>
      <c r="S529" s="167">
        <f>COUNTIF(男子名簿!$S$12:$S$520,管理者入力!$C45)</f>
        <v>0</v>
      </c>
      <c r="T529" s="166">
        <f t="shared" si="732"/>
        <v>0</v>
      </c>
      <c r="U529" s="166">
        <f t="shared" si="733"/>
        <v>0</v>
      </c>
      <c r="AN529" s="392">
        <f>COUNTIF($B$12:B529,B529)</f>
        <v>6</v>
      </c>
      <c r="BN529" s="405" t="str">
        <f t="shared" si="734"/>
        <v>m</v>
      </c>
      <c r="CU529" s="405" t="e">
        <f t="shared" si="735"/>
        <v>#N/A</v>
      </c>
      <c r="CV529" s="405" t="e">
        <f t="shared" si="736"/>
        <v>#N/A</v>
      </c>
      <c r="CW529" s="405" t="e">
        <f t="shared" si="737"/>
        <v>#N/A</v>
      </c>
      <c r="CX529" s="405" t="e">
        <f t="shared" si="738"/>
        <v>#N/A</v>
      </c>
      <c r="CY529" s="405" t="e">
        <f t="shared" si="739"/>
        <v>#N/A</v>
      </c>
      <c r="DU529" s="404">
        <f t="shared" si="740"/>
        <v>0</v>
      </c>
    </row>
    <row r="530" spans="2:125" ht="12.75" hidden="1" customHeight="1">
      <c r="B530" s="29">
        <f>管理者入力!E12</f>
        <v>0</v>
      </c>
      <c r="C530" s="31" t="e">
        <f>IF(B530="","",VLOOKUP(B530,学連登録!$C$2:$G$3000,2,FALSE))</f>
        <v>#N/A</v>
      </c>
      <c r="D530" s="29" t="e">
        <f t="shared" si="729"/>
        <v>#N/A</v>
      </c>
      <c r="G530" s="167">
        <f>COUNTIF(男子名簿!$G$12:$G$520,総括申込書!$A32)</f>
        <v>0</v>
      </c>
      <c r="J530" s="167">
        <f>COUNTIF(男子名簿!$J$12:$J$520,総括申込書!$A32)</f>
        <v>0</v>
      </c>
      <c r="K530" s="172"/>
      <c r="M530" s="167">
        <f>COUNTIF(男子名簿!$M$12:$M$520,総括申込書!$A32)</f>
        <v>0</v>
      </c>
      <c r="P530" s="167">
        <f>COUNTIF(男子名簿!$P$12:$P$520,管理者入力!$B46)</f>
        <v>0</v>
      </c>
      <c r="Q530" s="166">
        <f t="shared" si="730"/>
        <v>0</v>
      </c>
      <c r="R530" s="166">
        <f t="shared" si="731"/>
        <v>0</v>
      </c>
      <c r="S530" s="167">
        <f>COUNTIF(男子名簿!$S$12:$S$520,管理者入力!$C46)</f>
        <v>0</v>
      </c>
      <c r="T530" s="166">
        <f t="shared" si="732"/>
        <v>0</v>
      </c>
      <c r="U530" s="166">
        <f t="shared" si="733"/>
        <v>0</v>
      </c>
      <c r="AN530" s="392">
        <f>COUNTIF($B$12:B530,B530)</f>
        <v>7</v>
      </c>
      <c r="BN530" s="405" t="str">
        <f t="shared" si="734"/>
        <v>m</v>
      </c>
      <c r="CU530" s="405" t="e">
        <f t="shared" si="735"/>
        <v>#N/A</v>
      </c>
      <c r="CV530" s="405" t="e">
        <f t="shared" si="736"/>
        <v>#N/A</v>
      </c>
      <c r="CW530" s="405" t="e">
        <f t="shared" si="737"/>
        <v>#N/A</v>
      </c>
      <c r="CX530" s="405" t="e">
        <f t="shared" si="738"/>
        <v>#N/A</v>
      </c>
      <c r="CY530" s="405" t="e">
        <f t="shared" si="739"/>
        <v>#N/A</v>
      </c>
      <c r="DU530" s="404">
        <f t="shared" si="740"/>
        <v>0</v>
      </c>
    </row>
    <row r="531" spans="2:125" ht="12.75" hidden="1" customHeight="1">
      <c r="B531" s="29">
        <f>管理者入力!E13</f>
        <v>0</v>
      </c>
      <c r="C531" s="31" t="e">
        <f>IF(B531="","",VLOOKUP(B531,学連登録!$C$2:$G$3000,2,FALSE))</f>
        <v>#N/A</v>
      </c>
      <c r="D531" s="29" t="e">
        <f t="shared" si="729"/>
        <v>#N/A</v>
      </c>
      <c r="G531" s="167">
        <f>COUNTIF(男子名簿!$G$12:$G$520,総括申込書!$A33)</f>
        <v>0</v>
      </c>
      <c r="J531" s="167">
        <f>COUNTIF(男子名簿!$J$12:$J$520,総括申込書!$A33)</f>
        <v>0</v>
      </c>
      <c r="K531" s="172"/>
      <c r="M531" s="167">
        <f>COUNTIF(男子名簿!$M$12:$M$520,総括申込書!$A33)</f>
        <v>0</v>
      </c>
      <c r="P531" s="167">
        <f>COUNTIF(男子名簿!$P$12:$P$520,管理者入力!$B47)</f>
        <v>0</v>
      </c>
      <c r="Q531" s="166">
        <f t="shared" si="730"/>
        <v>0</v>
      </c>
      <c r="R531" s="166">
        <f t="shared" si="731"/>
        <v>0</v>
      </c>
      <c r="S531" s="167">
        <f>COUNTIF(男子名簿!$S$12:$S$520,管理者入力!$C47)</f>
        <v>0</v>
      </c>
      <c r="T531" s="166">
        <f t="shared" si="732"/>
        <v>0</v>
      </c>
      <c r="U531" s="166">
        <f t="shared" si="733"/>
        <v>0</v>
      </c>
      <c r="AN531" s="392">
        <f>COUNTIF($B$12:B531,B531)</f>
        <v>8</v>
      </c>
      <c r="BN531" s="405" t="str">
        <f t="shared" si="734"/>
        <v>m</v>
      </c>
      <c r="CU531" s="405" t="e">
        <f t="shared" si="735"/>
        <v>#N/A</v>
      </c>
      <c r="CV531" s="405" t="e">
        <f t="shared" si="736"/>
        <v>#N/A</v>
      </c>
      <c r="CW531" s="405" t="e">
        <f t="shared" si="737"/>
        <v>#N/A</v>
      </c>
      <c r="CX531" s="405" t="e">
        <f t="shared" si="738"/>
        <v>#N/A</v>
      </c>
      <c r="CY531" s="405" t="e">
        <f t="shared" si="739"/>
        <v>#N/A</v>
      </c>
      <c r="DU531" s="404">
        <f t="shared" si="740"/>
        <v>0</v>
      </c>
    </row>
    <row r="532" spans="2:125" ht="12.75" hidden="1" customHeight="1">
      <c r="B532" s="29">
        <f>管理者入力!E14</f>
        <v>0</v>
      </c>
      <c r="C532" s="31" t="e">
        <f>IF(B532="","",VLOOKUP(B532,学連登録!$C$2:$G$3000,2,FALSE))</f>
        <v>#N/A</v>
      </c>
      <c r="D532" s="29" t="e">
        <f t="shared" si="729"/>
        <v>#N/A</v>
      </c>
      <c r="G532" s="167">
        <f>COUNTIF(男子名簿!$G$12:$G$520,総括申込書!$A34)</f>
        <v>0</v>
      </c>
      <c r="J532" s="167">
        <f>COUNTIF(男子名簿!$J$12:$J$520,総括申込書!$A34)</f>
        <v>0</v>
      </c>
      <c r="K532" s="172"/>
      <c r="M532" s="167">
        <f>COUNTIF(男子名簿!$M$12:$M$520,総括申込書!$A34)</f>
        <v>0</v>
      </c>
      <c r="P532" s="167">
        <f>COUNTIF(男子名簿!$P$12:$P$520,管理者入力!$B48)</f>
        <v>0</v>
      </c>
      <c r="Q532" s="166">
        <f t="shared" si="730"/>
        <v>0</v>
      </c>
      <c r="R532" s="166">
        <f t="shared" si="731"/>
        <v>0</v>
      </c>
      <c r="S532" s="167">
        <f>COUNTIF(男子名簿!$S$12:$S$520,管理者入力!$C48)</f>
        <v>0</v>
      </c>
      <c r="T532" s="166">
        <f t="shared" si="732"/>
        <v>0</v>
      </c>
      <c r="U532" s="166">
        <f t="shared" si="733"/>
        <v>0</v>
      </c>
      <c r="AN532" s="392">
        <f>COUNTIF($B$12:B532,B532)</f>
        <v>9</v>
      </c>
      <c r="BN532" s="405" t="str">
        <f t="shared" si="734"/>
        <v>m</v>
      </c>
      <c r="CU532" s="405" t="e">
        <f t="shared" si="735"/>
        <v>#N/A</v>
      </c>
      <c r="CV532" s="405" t="e">
        <f t="shared" si="736"/>
        <v>#N/A</v>
      </c>
      <c r="CW532" s="405" t="e">
        <f t="shared" si="737"/>
        <v>#N/A</v>
      </c>
      <c r="CX532" s="405" t="e">
        <f t="shared" si="738"/>
        <v>#N/A</v>
      </c>
      <c r="CY532" s="405" t="e">
        <f t="shared" si="739"/>
        <v>#N/A</v>
      </c>
      <c r="DU532" s="404">
        <f t="shared" si="740"/>
        <v>0</v>
      </c>
    </row>
    <row r="533" spans="2:125" ht="12.75" hidden="1" customHeight="1">
      <c r="B533" s="29">
        <f>管理者入力!E15</f>
        <v>0</v>
      </c>
      <c r="C533" s="31" t="e">
        <f>IF(B533="","",VLOOKUP(B533,学連登録!$C$2:$G$3000,2,FALSE))</f>
        <v>#N/A</v>
      </c>
      <c r="D533" s="29" t="e">
        <f t="shared" si="729"/>
        <v>#N/A</v>
      </c>
      <c r="G533" s="167">
        <f>COUNTIF(男子名簿!$G$12:$G$520,総括申込書!$A35)</f>
        <v>0</v>
      </c>
      <c r="J533" s="167">
        <f>COUNTIF(男子名簿!$J$12:$J$520,総括申込書!$A35)</f>
        <v>0</v>
      </c>
      <c r="K533" s="172"/>
      <c r="M533" s="167">
        <f>COUNTIF(男子名簿!$M$12:$M$520,総括申込書!$A35)</f>
        <v>0</v>
      </c>
      <c r="P533" s="167">
        <f>COUNTIF(男子名簿!$P$12:$P$520,管理者入力!$B49)</f>
        <v>0</v>
      </c>
      <c r="Q533" s="166">
        <f t="shared" si="730"/>
        <v>0</v>
      </c>
      <c r="R533" s="166">
        <f t="shared" si="731"/>
        <v>0</v>
      </c>
      <c r="S533" s="167">
        <f>COUNTIF(男子名簿!$S$12:$S$520,管理者入力!$C49)</f>
        <v>0</v>
      </c>
      <c r="T533" s="166">
        <f t="shared" si="732"/>
        <v>0</v>
      </c>
      <c r="U533" s="166">
        <f t="shared" si="733"/>
        <v>0</v>
      </c>
      <c r="AN533" s="392">
        <f>COUNTIF($B$12:B533,B533)</f>
        <v>10</v>
      </c>
      <c r="BN533" s="405" t="str">
        <f t="shared" si="734"/>
        <v>m</v>
      </c>
      <c r="CU533" s="405" t="e">
        <f t="shared" si="735"/>
        <v>#N/A</v>
      </c>
      <c r="CV533" s="405" t="e">
        <f t="shared" si="736"/>
        <v>#N/A</v>
      </c>
      <c r="CW533" s="405" t="e">
        <f t="shared" si="737"/>
        <v>#N/A</v>
      </c>
      <c r="CX533" s="405" t="e">
        <f t="shared" si="738"/>
        <v>#N/A</v>
      </c>
      <c r="CY533" s="405" t="e">
        <f t="shared" si="739"/>
        <v>#N/A</v>
      </c>
      <c r="DU533" s="404">
        <f t="shared" si="740"/>
        <v>0</v>
      </c>
    </row>
    <row r="534" spans="2:125" ht="12.75" hidden="1" customHeight="1">
      <c r="B534" s="29">
        <f>管理者入力!E16</f>
        <v>0</v>
      </c>
      <c r="C534" s="31" t="e">
        <f>IF(B534="","",VLOOKUP(B534,学連登録!$C$2:$G$3000,2,FALSE))</f>
        <v>#N/A</v>
      </c>
      <c r="D534" s="29" t="e">
        <f t="shared" si="729"/>
        <v>#N/A</v>
      </c>
      <c r="G534" s="167">
        <f>COUNTIF(男子名簿!$G$12:$G$520,総括申込書!$A36)</f>
        <v>0</v>
      </c>
      <c r="J534" s="167">
        <f>COUNTIF(男子名簿!$J$12:$J$520,総括申込書!$A36)</f>
        <v>0</v>
      </c>
      <c r="K534" s="172"/>
      <c r="M534" s="167">
        <f>COUNTIF(男子名簿!$M$12:$M$520,総括申込書!$A36)</f>
        <v>0</v>
      </c>
      <c r="P534" s="167">
        <f>COUNTIF(男子名簿!$P$12:$P$520,管理者入力!$B50)</f>
        <v>0</v>
      </c>
      <c r="Q534" s="166">
        <f t="shared" si="730"/>
        <v>0</v>
      </c>
      <c r="R534" s="166">
        <f t="shared" si="731"/>
        <v>0</v>
      </c>
      <c r="S534" s="167">
        <f>COUNTIF(男子名簿!$S$12:$S$520,管理者入力!$C50)</f>
        <v>0</v>
      </c>
      <c r="T534" s="166">
        <f t="shared" si="732"/>
        <v>0</v>
      </c>
      <c r="U534" s="166">
        <f t="shared" si="733"/>
        <v>0</v>
      </c>
      <c r="AN534" s="392">
        <f>COUNTIF($B$12:B534,B534)</f>
        <v>11</v>
      </c>
      <c r="BN534" s="405" t="str">
        <f t="shared" si="734"/>
        <v>m</v>
      </c>
      <c r="CU534" s="405" t="e">
        <f t="shared" si="735"/>
        <v>#N/A</v>
      </c>
      <c r="CV534" s="405" t="e">
        <f t="shared" si="736"/>
        <v>#N/A</v>
      </c>
      <c r="CW534" s="405" t="e">
        <f t="shared" si="737"/>
        <v>#N/A</v>
      </c>
      <c r="CX534" s="405" t="e">
        <f t="shared" si="738"/>
        <v>#N/A</v>
      </c>
      <c r="CY534" s="405" t="e">
        <f t="shared" si="739"/>
        <v>#N/A</v>
      </c>
      <c r="DU534" s="404">
        <f t="shared" si="740"/>
        <v>0</v>
      </c>
    </row>
    <row r="535" spans="2:125" ht="12.75" hidden="1" customHeight="1">
      <c r="B535" s="29">
        <f>管理者入力!E17</f>
        <v>0</v>
      </c>
      <c r="C535" s="31" t="e">
        <f>IF(B535="","",VLOOKUP(B535,学連登録!$C$2:$G$3000,2,FALSE))</f>
        <v>#N/A</v>
      </c>
      <c r="D535" s="29" t="e">
        <f t="shared" si="729"/>
        <v>#N/A</v>
      </c>
      <c r="G535" s="167">
        <f>COUNTIF(男子名簿!$G$12:$G$520,総括申込書!$A37)</f>
        <v>0</v>
      </c>
      <c r="J535" s="167">
        <f>COUNTIF(男子名簿!$J$12:$J$520,総括申込書!$A37)</f>
        <v>0</v>
      </c>
      <c r="K535" s="172"/>
      <c r="M535" s="167">
        <f>COUNTIF(男子名簿!$M$12:$M$520,総括申込書!$A37)</f>
        <v>0</v>
      </c>
      <c r="P535" s="167">
        <f>COUNTIF(男子名簿!$P$12:$P$520,管理者入力!$B51)</f>
        <v>0</v>
      </c>
      <c r="Q535" s="166">
        <f t="shared" si="730"/>
        <v>0</v>
      </c>
      <c r="R535" s="166">
        <f t="shared" si="731"/>
        <v>0</v>
      </c>
      <c r="S535" s="167">
        <f>COUNTIF(男子名簿!$S$12:$S$520,管理者入力!$C51)</f>
        <v>0</v>
      </c>
      <c r="T535" s="166">
        <f t="shared" si="732"/>
        <v>0</v>
      </c>
      <c r="U535" s="166">
        <f t="shared" si="733"/>
        <v>0</v>
      </c>
      <c r="AN535" s="392">
        <f>COUNTIF($B$12:B535,B535)</f>
        <v>12</v>
      </c>
      <c r="BN535" s="405" t="str">
        <f t="shared" si="734"/>
        <v>m</v>
      </c>
      <c r="CU535" s="405" t="e">
        <f t="shared" si="735"/>
        <v>#N/A</v>
      </c>
      <c r="CV535" s="405" t="e">
        <f t="shared" si="736"/>
        <v>#N/A</v>
      </c>
      <c r="CW535" s="405" t="e">
        <f t="shared" si="737"/>
        <v>#N/A</v>
      </c>
      <c r="CX535" s="405" t="e">
        <f t="shared" si="738"/>
        <v>#N/A</v>
      </c>
      <c r="CY535" s="405" t="e">
        <f t="shared" si="739"/>
        <v>#N/A</v>
      </c>
      <c r="DU535" s="404">
        <f t="shared" si="740"/>
        <v>0</v>
      </c>
    </row>
    <row r="536" spans="2:125" ht="12.75" hidden="1" customHeight="1">
      <c r="B536" s="29">
        <f>管理者入力!E18</f>
        <v>0</v>
      </c>
      <c r="C536" s="31" t="e">
        <f>IF(B536="","",VLOOKUP(B536,学連登録!$C$2:$G$3000,2,FALSE))</f>
        <v>#N/A</v>
      </c>
      <c r="D536" s="29" t="e">
        <f t="shared" si="729"/>
        <v>#N/A</v>
      </c>
      <c r="G536" s="167">
        <f>COUNTIF(男子名簿!$G$12:$G$520,総括申込書!$A38)</f>
        <v>0</v>
      </c>
      <c r="J536" s="167">
        <f>COUNTIF(男子名簿!$J$12:$J$520,総括申込書!$A38)</f>
        <v>0</v>
      </c>
      <c r="K536" s="172"/>
      <c r="M536" s="167">
        <f>COUNTIF(男子名簿!$M$12:$M$520,総括申込書!$A38)</f>
        <v>0</v>
      </c>
      <c r="P536" s="167">
        <f>COUNTIF(男子名簿!$P$12:$P$520,管理者入力!$B52)</f>
        <v>0</v>
      </c>
      <c r="Q536" s="166">
        <f t="shared" si="730"/>
        <v>0</v>
      </c>
      <c r="R536" s="166">
        <f t="shared" si="731"/>
        <v>0</v>
      </c>
      <c r="S536" s="167">
        <f>COUNTIF(男子名簿!$S$12:$S$520,管理者入力!$C52)</f>
        <v>0</v>
      </c>
      <c r="T536" s="166">
        <f t="shared" si="732"/>
        <v>0</v>
      </c>
      <c r="U536" s="166">
        <f t="shared" si="733"/>
        <v>0</v>
      </c>
      <c r="AN536" s="392">
        <f>COUNTIF($B$12:B536,B536)</f>
        <v>13</v>
      </c>
      <c r="BN536" s="405" t="str">
        <f t="shared" si="734"/>
        <v>m</v>
      </c>
      <c r="CU536" s="405" t="e">
        <f t="shared" si="735"/>
        <v>#N/A</v>
      </c>
      <c r="CV536" s="405" t="e">
        <f t="shared" si="736"/>
        <v>#N/A</v>
      </c>
      <c r="CW536" s="405" t="e">
        <f t="shared" si="737"/>
        <v>#N/A</v>
      </c>
      <c r="CX536" s="405" t="e">
        <f t="shared" si="738"/>
        <v>#N/A</v>
      </c>
      <c r="CY536" s="405" t="e">
        <f t="shared" si="739"/>
        <v>#N/A</v>
      </c>
      <c r="DU536" s="404">
        <f t="shared" si="740"/>
        <v>0</v>
      </c>
    </row>
    <row r="537" spans="2:125" ht="12.75" hidden="1" customHeight="1">
      <c r="B537" s="29">
        <f>管理者入力!E19</f>
        <v>0</v>
      </c>
      <c r="C537" s="31" t="e">
        <f>IF(B537="","",VLOOKUP(B537,学連登録!$C$2:$G$3000,2,FALSE))</f>
        <v>#N/A</v>
      </c>
      <c r="D537" s="29" t="e">
        <f t="shared" si="729"/>
        <v>#N/A</v>
      </c>
      <c r="G537" s="167">
        <f>COUNTIF(男子名簿!$G$12:$G$520,総括申込書!$A39)</f>
        <v>0</v>
      </c>
      <c r="J537" s="167">
        <f>COUNTIF(男子名簿!$J$12:$J$520,総括申込書!$A39)</f>
        <v>0</v>
      </c>
      <c r="K537" s="172"/>
      <c r="M537" s="167">
        <f>COUNTIF(男子名簿!$M$12:$M$520,総括申込書!$A39)</f>
        <v>0</v>
      </c>
      <c r="P537" s="167">
        <f>COUNTIF(男子名簿!$P$12:$P$520,管理者入力!$B53)</f>
        <v>0</v>
      </c>
      <c r="Q537" s="166">
        <f t="shared" si="730"/>
        <v>0</v>
      </c>
      <c r="R537" s="166">
        <f t="shared" si="731"/>
        <v>0</v>
      </c>
      <c r="S537" s="167">
        <f>COUNTIF(男子名簿!$S$12:$S$520,管理者入力!$C53)</f>
        <v>0</v>
      </c>
      <c r="T537" s="166">
        <f t="shared" si="732"/>
        <v>0</v>
      </c>
      <c r="U537" s="166">
        <f t="shared" si="733"/>
        <v>0</v>
      </c>
      <c r="AN537" s="392">
        <f>COUNTIF($B$12:B537,B537)</f>
        <v>14</v>
      </c>
      <c r="BN537" s="405" t="str">
        <f t="shared" si="734"/>
        <v>m</v>
      </c>
      <c r="CU537" s="405" t="e">
        <f t="shared" si="735"/>
        <v>#N/A</v>
      </c>
      <c r="CV537" s="405" t="e">
        <f t="shared" si="736"/>
        <v>#N/A</v>
      </c>
      <c r="CW537" s="405" t="e">
        <f t="shared" si="737"/>
        <v>#N/A</v>
      </c>
      <c r="CX537" s="405" t="e">
        <f t="shared" si="738"/>
        <v>#N/A</v>
      </c>
      <c r="CY537" s="405" t="e">
        <f t="shared" si="739"/>
        <v>#N/A</v>
      </c>
      <c r="DU537" s="404">
        <f t="shared" si="740"/>
        <v>0</v>
      </c>
    </row>
    <row r="538" spans="2:125" ht="12.75" hidden="1" customHeight="1">
      <c r="B538" s="29">
        <f>管理者入力!E20</f>
        <v>0</v>
      </c>
      <c r="C538" s="31" t="e">
        <f>IF(B538="","",VLOOKUP(B538,学連登録!$C$2:$G$3000,2,FALSE))</f>
        <v>#N/A</v>
      </c>
      <c r="D538" s="29" t="e">
        <f t="shared" si="729"/>
        <v>#N/A</v>
      </c>
      <c r="G538" s="167">
        <f>COUNTIF(男子名簿!$G$12:$G$520,総括申込書!$A40)</f>
        <v>0</v>
      </c>
      <c r="J538" s="167">
        <f>COUNTIF(男子名簿!$J$12:$J$520,総括申込書!$A40)</f>
        <v>0</v>
      </c>
      <c r="K538" s="172"/>
      <c r="M538" s="167">
        <f>COUNTIF(男子名簿!$M$12:$M$520,総括申込書!$A40)</f>
        <v>0</v>
      </c>
      <c r="P538" s="167">
        <f>COUNTIF(男子名簿!$P$12:$P$520,管理者入力!$B54)</f>
        <v>0</v>
      </c>
      <c r="Q538" s="166">
        <f t="shared" si="730"/>
        <v>0</v>
      </c>
      <c r="R538" s="166">
        <f t="shared" si="731"/>
        <v>0</v>
      </c>
      <c r="S538" s="167">
        <f>COUNTIF(男子名簿!$S$12:$S$520,管理者入力!$C54)</f>
        <v>0</v>
      </c>
      <c r="T538" s="166">
        <f t="shared" ref="T538:T554" si="741">IF(S538&gt;=4,1,0)</f>
        <v>0</v>
      </c>
      <c r="U538" s="166">
        <f t="shared" si="733"/>
        <v>0</v>
      </c>
      <c r="AN538" s="392">
        <f>COUNTIF($B$12:B538,B538)</f>
        <v>15</v>
      </c>
      <c r="BN538" s="405" t="str">
        <f t="shared" si="734"/>
        <v>m</v>
      </c>
      <c r="CU538" s="405" t="e">
        <f t="shared" si="735"/>
        <v>#N/A</v>
      </c>
      <c r="CV538" s="405" t="e">
        <f t="shared" si="736"/>
        <v>#N/A</v>
      </c>
      <c r="CW538" s="405" t="e">
        <f t="shared" si="737"/>
        <v>#N/A</v>
      </c>
      <c r="CX538" s="405" t="e">
        <f t="shared" si="738"/>
        <v>#N/A</v>
      </c>
      <c r="CY538" s="405" t="e">
        <f t="shared" si="739"/>
        <v>#N/A</v>
      </c>
      <c r="DU538" s="404">
        <f t="shared" si="740"/>
        <v>0</v>
      </c>
    </row>
    <row r="539" spans="2:125" ht="12.75" hidden="1" customHeight="1">
      <c r="B539" s="29">
        <f>管理者入力!E21</f>
        <v>0</v>
      </c>
      <c r="C539" s="31" t="e">
        <f>IF(B539="","",VLOOKUP(B539,学連登録!$C$2:$G$3000,2,FALSE))</f>
        <v>#N/A</v>
      </c>
      <c r="D539" s="29" t="e">
        <f t="shared" si="729"/>
        <v>#N/A</v>
      </c>
      <c r="G539" s="167">
        <f>COUNTIF(男子名簿!$G$12:$G$520,総括申込書!$A41)</f>
        <v>0</v>
      </c>
      <c r="J539" s="167">
        <f>COUNTIF(男子名簿!$J$12:$J$520,総括申込書!$A41)</f>
        <v>0</v>
      </c>
      <c r="K539" s="172"/>
      <c r="M539" s="167">
        <f>COUNTIF(男子名簿!$M$12:$M$520,総括申込書!$A41)</f>
        <v>0</v>
      </c>
      <c r="P539" s="167">
        <f>COUNTIF(男子名簿!$P$12:$P$520,管理者入力!$B55)</f>
        <v>0</v>
      </c>
      <c r="Q539" s="166">
        <f t="shared" si="730"/>
        <v>0</v>
      </c>
      <c r="R539" s="166">
        <f t="shared" si="731"/>
        <v>0</v>
      </c>
      <c r="S539" s="167">
        <f>COUNTIF(男子名簿!$S$12:$S$520,管理者入力!$C55)</f>
        <v>0</v>
      </c>
      <c r="T539" s="166">
        <f t="shared" si="741"/>
        <v>0</v>
      </c>
      <c r="U539" s="166">
        <f>SUM($G539,$J539,$M539)</f>
        <v>0</v>
      </c>
      <c r="AN539" s="392">
        <f>COUNTIF($B$12:B539,B539)</f>
        <v>16</v>
      </c>
      <c r="BN539" s="405" t="str">
        <f t="shared" si="734"/>
        <v>m</v>
      </c>
      <c r="CU539" s="405" t="e">
        <f t="shared" si="735"/>
        <v>#N/A</v>
      </c>
      <c r="CV539" s="405" t="e">
        <f t="shared" si="736"/>
        <v>#N/A</v>
      </c>
      <c r="CW539" s="405" t="e">
        <f t="shared" si="737"/>
        <v>#N/A</v>
      </c>
      <c r="CX539" s="405" t="e">
        <f t="shared" si="738"/>
        <v>#N/A</v>
      </c>
      <c r="CY539" s="405" t="e">
        <f t="shared" si="739"/>
        <v>#N/A</v>
      </c>
      <c r="DU539" s="404">
        <f t="shared" si="740"/>
        <v>0</v>
      </c>
    </row>
    <row r="540" spans="2:125" ht="12.75" hidden="1" customHeight="1">
      <c r="B540" s="29">
        <f>管理者入力!E22</f>
        <v>0</v>
      </c>
      <c r="C540" s="31" t="e">
        <f>IF(B540="","",VLOOKUP(B540,学連登録!$C$2:$G$3000,2,FALSE))</f>
        <v>#N/A</v>
      </c>
      <c r="D540" s="29" t="e">
        <f t="shared" si="729"/>
        <v>#N/A</v>
      </c>
      <c r="G540" s="167">
        <f>COUNTIF(男子名簿!$G$12:$G$520,総括申込書!$A42)</f>
        <v>0</v>
      </c>
      <c r="J540" s="167">
        <f>COUNTIF(男子名簿!$J$12:$J$520,総括申込書!$A42)</f>
        <v>0</v>
      </c>
      <c r="K540" s="172"/>
      <c r="M540" s="167">
        <f>COUNTIF(男子名簿!$M$12:$M$520,総括申込書!$A42)</f>
        <v>0</v>
      </c>
      <c r="P540" s="167">
        <f>COUNTIF(男子名簿!$P$12:$P$520,管理者入力!$B56)</f>
        <v>0</v>
      </c>
      <c r="Q540" s="166">
        <f t="shared" si="730"/>
        <v>0</v>
      </c>
      <c r="R540" s="166">
        <f t="shared" si="731"/>
        <v>0</v>
      </c>
      <c r="S540" s="167">
        <f>COUNTIF(男子名簿!$S$12:$S$520,管理者入力!$C56)</f>
        <v>0</v>
      </c>
      <c r="T540" s="166">
        <f t="shared" si="741"/>
        <v>0</v>
      </c>
      <c r="U540" s="166">
        <f t="shared" si="733"/>
        <v>0</v>
      </c>
      <c r="AN540" s="392">
        <f>COUNTIF($B$12:B540,B540)</f>
        <v>17</v>
      </c>
      <c r="BN540" s="405" t="str">
        <f t="shared" si="734"/>
        <v>m</v>
      </c>
      <c r="CU540" s="405" t="e">
        <f t="shared" si="735"/>
        <v>#N/A</v>
      </c>
      <c r="CV540" s="405" t="e">
        <f t="shared" si="736"/>
        <v>#N/A</v>
      </c>
      <c r="CW540" s="405" t="e">
        <f t="shared" si="737"/>
        <v>#N/A</v>
      </c>
      <c r="CX540" s="405" t="e">
        <f t="shared" si="738"/>
        <v>#N/A</v>
      </c>
      <c r="CY540" s="405" t="e">
        <f t="shared" si="739"/>
        <v>#N/A</v>
      </c>
      <c r="DU540" s="404">
        <f t="shared" si="740"/>
        <v>0</v>
      </c>
    </row>
    <row r="541" spans="2:125" ht="12.75" hidden="1" customHeight="1">
      <c r="B541" s="29">
        <f>管理者入力!E23</f>
        <v>0</v>
      </c>
      <c r="C541" s="31" t="e">
        <f>IF(B541="","",VLOOKUP(B541,学連登録!$C$2:$G$3000,2,FALSE))</f>
        <v>#N/A</v>
      </c>
      <c r="D541" s="29" t="e">
        <f t="shared" si="729"/>
        <v>#N/A</v>
      </c>
      <c r="G541" s="167">
        <f>COUNTIF(男子名簿!$G$12:$G$520,総括申込書!$A43)</f>
        <v>0</v>
      </c>
      <c r="J541" s="167">
        <f>COUNTIF(男子名簿!$J$12:$J$520,総括申込書!$A43)</f>
        <v>0</v>
      </c>
      <c r="K541" s="172"/>
      <c r="M541" s="167">
        <f>COUNTIF(男子名簿!$M$12:$M$520,総括申込書!$A43)</f>
        <v>0</v>
      </c>
      <c r="P541" s="167">
        <f>COUNTIF(男子名簿!$P$12:$P$520,管理者入力!$B57)</f>
        <v>0</v>
      </c>
      <c r="Q541" s="166">
        <f t="shared" si="730"/>
        <v>0</v>
      </c>
      <c r="R541" s="166">
        <f t="shared" si="731"/>
        <v>0</v>
      </c>
      <c r="S541" s="167">
        <f>COUNTIF(男子名簿!$S$12:$S$520,管理者入力!$C57)</f>
        <v>0</v>
      </c>
      <c r="T541" s="166">
        <f t="shared" si="741"/>
        <v>0</v>
      </c>
      <c r="U541" s="166">
        <f t="shared" si="733"/>
        <v>0</v>
      </c>
      <c r="AN541" s="392">
        <f>COUNTIF($B$12:B541,B541)</f>
        <v>18</v>
      </c>
      <c r="BN541" s="405" t="str">
        <f t="shared" si="734"/>
        <v>m</v>
      </c>
      <c r="CU541" s="405" t="e">
        <f t="shared" si="735"/>
        <v>#N/A</v>
      </c>
      <c r="CV541" s="405" t="e">
        <f t="shared" si="736"/>
        <v>#N/A</v>
      </c>
      <c r="CW541" s="405" t="e">
        <f t="shared" si="737"/>
        <v>#N/A</v>
      </c>
      <c r="CX541" s="405" t="e">
        <f t="shared" si="738"/>
        <v>#N/A</v>
      </c>
      <c r="CY541" s="405" t="e">
        <f t="shared" si="739"/>
        <v>#N/A</v>
      </c>
      <c r="DU541" s="404">
        <f t="shared" si="740"/>
        <v>0</v>
      </c>
    </row>
    <row r="542" spans="2:125" ht="12.75" hidden="1" customHeight="1">
      <c r="B542" s="29">
        <f>管理者入力!E24</f>
        <v>0</v>
      </c>
      <c r="C542" s="31" t="e">
        <f>IF(B542="","",VLOOKUP(B542,学連登録!$C$2:$G$3000,2,FALSE))</f>
        <v>#N/A</v>
      </c>
      <c r="D542" s="29" t="e">
        <f t="shared" si="729"/>
        <v>#N/A</v>
      </c>
      <c r="G542" s="167">
        <f>COUNTIF(男子名簿!$G$12:$G$520,総括申込書!$A44)</f>
        <v>0</v>
      </c>
      <c r="J542" s="167">
        <f>COUNTIF(男子名簿!$J$12:$J$520,総括申込書!$A44)</f>
        <v>0</v>
      </c>
      <c r="K542" s="172"/>
      <c r="M542" s="167">
        <f>COUNTIF(男子名簿!$M$12:$M$520,総括申込書!$A44)</f>
        <v>0</v>
      </c>
      <c r="P542" s="167">
        <f>COUNTIF(男子名簿!$P$12:$P$520,管理者入力!$B58)</f>
        <v>0</v>
      </c>
      <c r="Q542" s="166">
        <f t="shared" si="730"/>
        <v>0</v>
      </c>
      <c r="R542" s="166">
        <f t="shared" si="731"/>
        <v>0</v>
      </c>
      <c r="S542" s="167">
        <f>COUNTIF(男子名簿!$S$12:$S$520,管理者入力!$C58)</f>
        <v>0</v>
      </c>
      <c r="T542" s="166">
        <f t="shared" si="741"/>
        <v>0</v>
      </c>
      <c r="U542" s="166">
        <f t="shared" si="733"/>
        <v>0</v>
      </c>
      <c r="AN542" s="392">
        <f>COUNTIF($B$12:B542,B542)</f>
        <v>19</v>
      </c>
      <c r="BN542" s="405" t="str">
        <f t="shared" si="734"/>
        <v>m</v>
      </c>
      <c r="CU542" s="405" t="e">
        <f t="shared" si="735"/>
        <v>#N/A</v>
      </c>
      <c r="CV542" s="405" t="e">
        <f t="shared" si="736"/>
        <v>#N/A</v>
      </c>
      <c r="CW542" s="405" t="e">
        <f t="shared" si="737"/>
        <v>#N/A</v>
      </c>
      <c r="CX542" s="405" t="e">
        <f t="shared" si="738"/>
        <v>#N/A</v>
      </c>
      <c r="CY542" s="405" t="e">
        <f t="shared" si="739"/>
        <v>#N/A</v>
      </c>
      <c r="DU542" s="404">
        <f t="shared" si="740"/>
        <v>0</v>
      </c>
    </row>
    <row r="543" spans="2:125" ht="12.75" hidden="1" customHeight="1">
      <c r="B543" s="29">
        <f>管理者入力!E25</f>
        <v>0</v>
      </c>
      <c r="C543" s="31" t="e">
        <f>IF(B543="","",VLOOKUP(B543,学連登録!$C$2:$G$3000,2,FALSE))</f>
        <v>#N/A</v>
      </c>
      <c r="D543" s="29" t="e">
        <f t="shared" si="729"/>
        <v>#N/A</v>
      </c>
      <c r="G543" s="167">
        <f>COUNTIF(男子名簿!$G$12:$G$520,総括申込書!$A45)</f>
        <v>0</v>
      </c>
      <c r="J543" s="167">
        <f>COUNTIF(男子名簿!$J$12:$J$520,総括申込書!$A45)</f>
        <v>0</v>
      </c>
      <c r="K543" s="172"/>
      <c r="M543" s="167">
        <f>COUNTIF(男子名簿!$M$12:$M$520,総括申込書!$A45)</f>
        <v>0</v>
      </c>
      <c r="P543" s="167">
        <f>COUNTIF(男子名簿!$P$12:$P$520,管理者入力!$B59)</f>
        <v>0</v>
      </c>
      <c r="Q543" s="166">
        <f t="shared" si="730"/>
        <v>0</v>
      </c>
      <c r="R543" s="166">
        <f t="shared" si="731"/>
        <v>0</v>
      </c>
      <c r="S543" s="167">
        <f>COUNTIF(男子名簿!$S$12:$S$520,管理者入力!$C59)</f>
        <v>0</v>
      </c>
      <c r="T543" s="166">
        <f t="shared" si="741"/>
        <v>0</v>
      </c>
      <c r="U543" s="166">
        <f t="shared" si="733"/>
        <v>0</v>
      </c>
      <c r="AN543" s="392">
        <f>COUNTIF($B$12:B543,B543)</f>
        <v>20</v>
      </c>
      <c r="BN543" s="405" t="str">
        <f t="shared" si="734"/>
        <v>m</v>
      </c>
      <c r="CU543" s="405" t="e">
        <f t="shared" si="735"/>
        <v>#N/A</v>
      </c>
      <c r="CV543" s="405" t="e">
        <f t="shared" si="736"/>
        <v>#N/A</v>
      </c>
      <c r="CW543" s="405" t="e">
        <f t="shared" si="737"/>
        <v>#N/A</v>
      </c>
      <c r="CX543" s="405" t="e">
        <f t="shared" si="738"/>
        <v>#N/A</v>
      </c>
      <c r="CY543" s="405" t="e">
        <f t="shared" si="739"/>
        <v>#N/A</v>
      </c>
      <c r="DU543" s="404">
        <f t="shared" si="740"/>
        <v>0</v>
      </c>
    </row>
    <row r="544" spans="2:125" ht="12.75" hidden="1" customHeight="1">
      <c r="B544" s="29">
        <f>管理者入力!E26</f>
        <v>0</v>
      </c>
      <c r="C544" s="31" t="e">
        <f>IF(B544="","",VLOOKUP(B544,学連登録!$C$2:$G$3000,2,FALSE))</f>
        <v>#N/A</v>
      </c>
      <c r="D544" s="29" t="e">
        <f t="shared" ref="D544:D554" si="742">IF(COUNTIF($G$12:$S$520,C544)&gt;B544,"",C544)</f>
        <v>#N/A</v>
      </c>
      <c r="G544" s="167">
        <f>COUNTIF(男子名簿!$G$12:$G$520,総括申込書!$A46)</f>
        <v>0</v>
      </c>
      <c r="J544" s="167">
        <f>COUNTIF(男子名簿!$J$12:$J$520,総括申込書!$A46)</f>
        <v>0</v>
      </c>
      <c r="K544" s="172"/>
      <c r="M544" s="167">
        <f>COUNTIF(男子名簿!$M$12:$M$520,総括申込書!$A46)</f>
        <v>0</v>
      </c>
      <c r="P544" s="167">
        <f>COUNTIF(男子名簿!$P$12:$P$520,管理者入力!$B60)</f>
        <v>0</v>
      </c>
      <c r="Q544" s="166">
        <f t="shared" si="730"/>
        <v>0</v>
      </c>
      <c r="R544" s="166">
        <f t="shared" si="731"/>
        <v>0</v>
      </c>
      <c r="S544" s="167">
        <f>COUNTIF(男子名簿!$S$12:$S$520,管理者入力!$C60)</f>
        <v>0</v>
      </c>
      <c r="T544" s="166">
        <f t="shared" si="741"/>
        <v>0</v>
      </c>
      <c r="U544" s="166">
        <f t="shared" si="733"/>
        <v>0</v>
      </c>
      <c r="AN544" s="392">
        <f>COUNTIF($B$12:B544,B544)</f>
        <v>21</v>
      </c>
      <c r="BN544" s="405" t="str">
        <f t="shared" si="734"/>
        <v>m</v>
      </c>
      <c r="CU544" s="405" t="e">
        <f t="shared" si="735"/>
        <v>#N/A</v>
      </c>
      <c r="CV544" s="405" t="e">
        <f t="shared" si="736"/>
        <v>#N/A</v>
      </c>
      <c r="CW544" s="405" t="e">
        <f t="shared" si="737"/>
        <v>#N/A</v>
      </c>
      <c r="CX544" s="405" t="e">
        <f t="shared" si="738"/>
        <v>#N/A</v>
      </c>
      <c r="CY544" s="405" t="e">
        <f t="shared" si="739"/>
        <v>#N/A</v>
      </c>
      <c r="DU544" s="404">
        <f t="shared" si="740"/>
        <v>0</v>
      </c>
    </row>
    <row r="545" spans="2:125" ht="12.75" hidden="1" customHeight="1">
      <c r="B545" s="29">
        <f>管理者入力!E27</f>
        <v>0</v>
      </c>
      <c r="C545" s="31" t="e">
        <f>IF(B545="","",VLOOKUP(B545,学連登録!$C$2:$G$3000,2,FALSE))</f>
        <v>#N/A</v>
      </c>
      <c r="D545" s="29" t="e">
        <f t="shared" si="742"/>
        <v>#N/A</v>
      </c>
      <c r="G545" s="167">
        <f>COUNTIF(男子名簿!$G$12:$G$520,総括申込書!$A47)</f>
        <v>0</v>
      </c>
      <c r="J545" s="167">
        <f>COUNTIF(男子名簿!$J$12:$J$520,総括申込書!$A47)</f>
        <v>0</v>
      </c>
      <c r="K545" s="172"/>
      <c r="M545" s="167">
        <f>COUNTIF(男子名簿!$M$12:$M$520,総括申込書!$A47)</f>
        <v>0</v>
      </c>
      <c r="P545" s="167">
        <f>COUNTIF(男子名簿!$P$12:$P$520,管理者入力!$B61)</f>
        <v>0</v>
      </c>
      <c r="Q545" s="166">
        <f t="shared" si="730"/>
        <v>0</v>
      </c>
      <c r="R545" s="166">
        <f t="shared" si="731"/>
        <v>0</v>
      </c>
      <c r="S545" s="167">
        <f>COUNTIF(男子名簿!$S$12:$S$520,管理者入力!$C61)</f>
        <v>0</v>
      </c>
      <c r="T545" s="166">
        <f t="shared" si="741"/>
        <v>0</v>
      </c>
      <c r="U545" s="166">
        <f t="shared" si="733"/>
        <v>0</v>
      </c>
      <c r="AN545" s="392">
        <f>COUNTIF($B$12:B545,B545)</f>
        <v>22</v>
      </c>
      <c r="BN545" s="405" t="str">
        <f t="shared" si="734"/>
        <v>m</v>
      </c>
      <c r="CU545" s="405" t="e">
        <f t="shared" si="735"/>
        <v>#N/A</v>
      </c>
      <c r="CV545" s="405" t="e">
        <f t="shared" si="736"/>
        <v>#N/A</v>
      </c>
      <c r="CW545" s="405" t="e">
        <f t="shared" si="737"/>
        <v>#N/A</v>
      </c>
      <c r="CX545" s="405" t="e">
        <f t="shared" si="738"/>
        <v>#N/A</v>
      </c>
      <c r="CY545" s="405" t="e">
        <f t="shared" si="739"/>
        <v>#N/A</v>
      </c>
      <c r="DU545" s="404">
        <f t="shared" si="740"/>
        <v>0</v>
      </c>
    </row>
    <row r="546" spans="2:125" ht="12.75" hidden="1" customHeight="1">
      <c r="B546" s="29">
        <f>管理者入力!E28</f>
        <v>0</v>
      </c>
      <c r="C546" s="31" t="e">
        <f>IF(B546="","",VLOOKUP(B546,学連登録!$C$2:$G$3000,2,FALSE))</f>
        <v>#N/A</v>
      </c>
      <c r="D546" s="29" t="e">
        <f t="shared" si="742"/>
        <v>#N/A</v>
      </c>
      <c r="G546" s="167">
        <f>COUNTIF(男子名簿!$G$12:$G$520,総括申込書!$A48)</f>
        <v>0</v>
      </c>
      <c r="J546" s="167">
        <f>COUNTIF(男子名簿!$J$12:$J$520,総括申込書!$A48)</f>
        <v>0</v>
      </c>
      <c r="K546" s="172"/>
      <c r="M546" s="167">
        <f>COUNTIF(男子名簿!$M$12:$M$520,総括申込書!$A48)</f>
        <v>0</v>
      </c>
      <c r="P546" s="167">
        <f>COUNTIF(男子名簿!$P$12:$P$520,管理者入力!$B62)</f>
        <v>0</v>
      </c>
      <c r="Q546" s="166">
        <f t="shared" si="730"/>
        <v>0</v>
      </c>
      <c r="R546" s="166">
        <f t="shared" si="731"/>
        <v>0</v>
      </c>
      <c r="S546" s="167">
        <f>COUNTIF(男子名簿!$S$12:$S$520,管理者入力!$C62)</f>
        <v>0</v>
      </c>
      <c r="T546" s="166">
        <f t="shared" si="741"/>
        <v>0</v>
      </c>
      <c r="U546" s="166">
        <f t="shared" si="733"/>
        <v>0</v>
      </c>
      <c r="AN546" s="392">
        <f>COUNTIF($B$12:B546,B546)</f>
        <v>23</v>
      </c>
      <c r="BN546" s="405" t="str">
        <f t="shared" si="734"/>
        <v>m</v>
      </c>
      <c r="CU546" s="405" t="e">
        <f t="shared" si="735"/>
        <v>#N/A</v>
      </c>
      <c r="CV546" s="405" t="e">
        <f t="shared" si="736"/>
        <v>#N/A</v>
      </c>
      <c r="CW546" s="405" t="e">
        <f t="shared" si="737"/>
        <v>#N/A</v>
      </c>
      <c r="CX546" s="405" t="e">
        <f t="shared" si="738"/>
        <v>#N/A</v>
      </c>
      <c r="CY546" s="405" t="e">
        <f t="shared" si="739"/>
        <v>#N/A</v>
      </c>
      <c r="DU546" s="404">
        <f t="shared" si="740"/>
        <v>0</v>
      </c>
    </row>
    <row r="547" spans="2:125" ht="12.75" hidden="1" customHeight="1">
      <c r="B547" s="29">
        <f>管理者入力!E29</f>
        <v>0</v>
      </c>
      <c r="C547" s="31" t="e">
        <f>IF(B547="","",VLOOKUP(B547,学連登録!$C$2:$G$3000,2,FALSE))</f>
        <v>#N/A</v>
      </c>
      <c r="D547" s="29" t="e">
        <f t="shared" si="742"/>
        <v>#N/A</v>
      </c>
      <c r="G547" s="167">
        <f>COUNTIF(男子名簿!$G$12:$G$520,総括申込書!$A49)</f>
        <v>0</v>
      </c>
      <c r="J547" s="167">
        <f>COUNTIF(男子名簿!$J$12:$J$520,総括申込書!$A49)</f>
        <v>0</v>
      </c>
      <c r="K547" s="172"/>
      <c r="M547" s="167">
        <f>COUNTIF(男子名簿!$M$12:$M$520,総括申込書!$A49)</f>
        <v>0</v>
      </c>
      <c r="P547" s="167">
        <f>COUNTIF(男子名簿!$P$12:$P$520,管理者入力!$B63)</f>
        <v>0</v>
      </c>
      <c r="Q547" s="166">
        <f t="shared" si="730"/>
        <v>0</v>
      </c>
      <c r="R547" s="166">
        <f t="shared" si="731"/>
        <v>0</v>
      </c>
      <c r="S547" s="167">
        <f>COUNTIF(男子名簿!$S$12:$S$520,管理者入力!$C63)</f>
        <v>0</v>
      </c>
      <c r="T547" s="166">
        <f t="shared" si="741"/>
        <v>0</v>
      </c>
      <c r="U547" s="166">
        <f t="shared" si="733"/>
        <v>0</v>
      </c>
      <c r="AN547" s="392">
        <f>COUNTIF($B$12:B547,B547)</f>
        <v>24</v>
      </c>
      <c r="BN547" s="405" t="str">
        <f t="shared" si="734"/>
        <v>m</v>
      </c>
      <c r="CU547" s="405" t="e">
        <f t="shared" si="735"/>
        <v>#N/A</v>
      </c>
      <c r="CV547" s="405" t="e">
        <f t="shared" si="736"/>
        <v>#N/A</v>
      </c>
      <c r="CW547" s="405" t="e">
        <f t="shared" si="737"/>
        <v>#N/A</v>
      </c>
      <c r="CX547" s="405" t="e">
        <f t="shared" si="738"/>
        <v>#N/A</v>
      </c>
      <c r="CY547" s="405" t="e">
        <f t="shared" si="739"/>
        <v>#N/A</v>
      </c>
      <c r="DU547" s="404">
        <f t="shared" si="740"/>
        <v>0</v>
      </c>
    </row>
    <row r="548" spans="2:125" ht="12.75" hidden="1" customHeight="1">
      <c r="B548" s="29">
        <f>管理者入力!E30</f>
        <v>0</v>
      </c>
      <c r="C548" s="31" t="e">
        <f>IF(B548="","",VLOOKUP(B548,学連登録!$C$2:$G$3000,2,FALSE))</f>
        <v>#N/A</v>
      </c>
      <c r="D548" s="29" t="e">
        <f t="shared" si="742"/>
        <v>#N/A</v>
      </c>
      <c r="G548" s="167">
        <f>COUNTIF(男子名簿!$G$12:$G$520,総括申込書!$A50)</f>
        <v>0</v>
      </c>
      <c r="J548" s="167">
        <f>COUNTIF(男子名簿!$J$12:$J$520,総括申込書!$A50)</f>
        <v>0</v>
      </c>
      <c r="K548" s="172"/>
      <c r="M548" s="167">
        <f>COUNTIF(男子名簿!$M$12:$M$520,総括申込書!$A50)</f>
        <v>0</v>
      </c>
      <c r="P548" s="167">
        <f>COUNTIF(男子名簿!$P$12:$P$520,管理者入力!$B64)</f>
        <v>0</v>
      </c>
      <c r="Q548" s="166">
        <f t="shared" si="730"/>
        <v>0</v>
      </c>
      <c r="R548" s="166">
        <f t="shared" si="731"/>
        <v>0</v>
      </c>
      <c r="S548" s="167">
        <f>COUNTIF(男子名簿!$S$12:$S$520,管理者入力!$C64)</f>
        <v>0</v>
      </c>
      <c r="T548" s="166">
        <f t="shared" si="741"/>
        <v>0</v>
      </c>
      <c r="U548" s="166">
        <f t="shared" si="733"/>
        <v>0</v>
      </c>
      <c r="AN548" s="392">
        <f>COUNTIF($B$12:B548,B548)</f>
        <v>25</v>
      </c>
      <c r="BN548" s="405" t="str">
        <f t="shared" si="734"/>
        <v>m</v>
      </c>
      <c r="CU548" s="405" t="e">
        <f t="shared" si="735"/>
        <v>#N/A</v>
      </c>
      <c r="CV548" s="405" t="e">
        <f t="shared" si="736"/>
        <v>#N/A</v>
      </c>
      <c r="CW548" s="405" t="e">
        <f t="shared" si="737"/>
        <v>#N/A</v>
      </c>
      <c r="CX548" s="405" t="e">
        <f t="shared" si="738"/>
        <v>#N/A</v>
      </c>
      <c r="CY548" s="405" t="e">
        <f t="shared" si="739"/>
        <v>#N/A</v>
      </c>
      <c r="DU548" s="404">
        <f t="shared" si="740"/>
        <v>0</v>
      </c>
    </row>
    <row r="549" spans="2:125" ht="12.75" hidden="1" customHeight="1">
      <c r="B549" s="29">
        <f>管理者入力!E31</f>
        <v>0</v>
      </c>
      <c r="C549" s="31" t="e">
        <f>IF(B549="","",VLOOKUP(B549,学連登録!$C$2:$G$3000,2,FALSE))</f>
        <v>#N/A</v>
      </c>
      <c r="D549" s="29" t="e">
        <f t="shared" si="742"/>
        <v>#N/A</v>
      </c>
      <c r="G549" s="167">
        <f>COUNTIF(男子名簿!$G$12:$G$520,総括申込書!$A51)</f>
        <v>0</v>
      </c>
      <c r="J549" s="167">
        <f>COUNTIF(男子名簿!$J$12:$J$520,総括申込書!$A51)</f>
        <v>0</v>
      </c>
      <c r="K549" s="172"/>
      <c r="M549" s="167">
        <f>COUNTIF(男子名簿!$M$12:$M$520,総括申込書!$A51)</f>
        <v>0</v>
      </c>
      <c r="P549" s="167">
        <f>COUNTIF(男子名簿!$P$12:$P$520,管理者入力!$B65)</f>
        <v>0</v>
      </c>
      <c r="Q549" s="166">
        <f t="shared" si="730"/>
        <v>0</v>
      </c>
      <c r="R549" s="166">
        <f t="shared" si="731"/>
        <v>0</v>
      </c>
      <c r="S549" s="167">
        <f>COUNTIF(男子名簿!$S$12:$S$520,管理者入力!$C65)</f>
        <v>0</v>
      </c>
      <c r="T549" s="166">
        <f t="shared" si="741"/>
        <v>0</v>
      </c>
      <c r="U549" s="166">
        <f t="shared" si="733"/>
        <v>0</v>
      </c>
      <c r="AN549" s="392">
        <f>COUNTIF($B$12:B549,B549)</f>
        <v>26</v>
      </c>
      <c r="BN549" s="405" t="str">
        <f t="shared" si="734"/>
        <v>m</v>
      </c>
      <c r="CU549" s="405" t="e">
        <f t="shared" si="735"/>
        <v>#N/A</v>
      </c>
      <c r="CV549" s="405" t="e">
        <f t="shared" si="736"/>
        <v>#N/A</v>
      </c>
      <c r="CW549" s="405" t="e">
        <f t="shared" si="737"/>
        <v>#N/A</v>
      </c>
      <c r="CX549" s="405" t="e">
        <f t="shared" si="738"/>
        <v>#N/A</v>
      </c>
      <c r="CY549" s="405" t="e">
        <f t="shared" si="739"/>
        <v>#N/A</v>
      </c>
      <c r="DU549" s="404">
        <f t="shared" si="740"/>
        <v>0</v>
      </c>
    </row>
    <row r="550" spans="2:125" ht="12.75" hidden="1" customHeight="1">
      <c r="B550" s="29">
        <f>管理者入力!E32</f>
        <v>0</v>
      </c>
      <c r="C550" s="31" t="e">
        <f>IF(B550="","",VLOOKUP(B550,学連登録!$C$2:$G$3000,2,FALSE))</f>
        <v>#N/A</v>
      </c>
      <c r="D550" s="29" t="e">
        <f t="shared" si="742"/>
        <v>#N/A</v>
      </c>
      <c r="G550" s="167">
        <f>COUNTIF(男子名簿!$G$12:$G$520,総括申込書!$A52)</f>
        <v>0</v>
      </c>
      <c r="J550" s="167">
        <f>COUNTIF(男子名簿!$J$12:$J$520,総括申込書!$A52)</f>
        <v>0</v>
      </c>
      <c r="K550" s="172"/>
      <c r="M550" s="167">
        <f>COUNTIF(男子名簿!$M$12:$M$520,総括申込書!$A52)</f>
        <v>0</v>
      </c>
      <c r="P550" s="167">
        <f>COUNTIF(男子名簿!$P$12:$P$520,管理者入力!$B66)</f>
        <v>0</v>
      </c>
      <c r="Q550" s="166">
        <f t="shared" si="730"/>
        <v>0</v>
      </c>
      <c r="R550" s="166">
        <f t="shared" si="731"/>
        <v>0</v>
      </c>
      <c r="S550" s="167">
        <f>COUNTIF(男子名簿!$S$12:$S$520,管理者入力!$C66)</f>
        <v>0</v>
      </c>
      <c r="T550" s="166">
        <f t="shared" si="741"/>
        <v>0</v>
      </c>
      <c r="U550" s="166">
        <f t="shared" si="733"/>
        <v>0</v>
      </c>
      <c r="AN550" s="392">
        <f>COUNTIF($B$12:B550,B550)</f>
        <v>27</v>
      </c>
      <c r="BN550" s="405" t="str">
        <f t="shared" si="734"/>
        <v>m</v>
      </c>
      <c r="CU550" s="405" t="e">
        <f t="shared" si="735"/>
        <v>#N/A</v>
      </c>
      <c r="CV550" s="405" t="e">
        <f t="shared" si="736"/>
        <v>#N/A</v>
      </c>
      <c r="CW550" s="405" t="e">
        <f t="shared" si="737"/>
        <v>#N/A</v>
      </c>
      <c r="CX550" s="405" t="e">
        <f t="shared" si="738"/>
        <v>#N/A</v>
      </c>
      <c r="CY550" s="405" t="e">
        <f t="shared" si="739"/>
        <v>#N/A</v>
      </c>
      <c r="DU550" s="404">
        <f t="shared" si="740"/>
        <v>0</v>
      </c>
    </row>
    <row r="551" spans="2:125" ht="12.75" hidden="1" customHeight="1">
      <c r="B551" s="29">
        <f>管理者入力!E33</f>
        <v>0</v>
      </c>
      <c r="C551" s="31" t="e">
        <f>IF(B551="","",VLOOKUP(B551,学連登録!$C$2:$G$3000,2,FALSE))</f>
        <v>#N/A</v>
      </c>
      <c r="D551" s="29" t="e">
        <f t="shared" si="742"/>
        <v>#N/A</v>
      </c>
      <c r="G551" s="167">
        <f>COUNTIF(男子名簿!$G$12:$G$520,総括申込書!$A53)</f>
        <v>0</v>
      </c>
      <c r="J551" s="167">
        <f>COUNTIF(男子名簿!$J$12:$J$520,総括申込書!$A53)</f>
        <v>0</v>
      </c>
      <c r="K551" s="172"/>
      <c r="M551" s="167">
        <f>COUNTIF(男子名簿!$M$12:$M$520,総括申込書!$A53)</f>
        <v>0</v>
      </c>
      <c r="P551" s="167">
        <f>COUNTIF(男子名簿!$P$12:$P$520,管理者入力!$B67)</f>
        <v>0</v>
      </c>
      <c r="Q551" s="166">
        <f t="shared" si="730"/>
        <v>0</v>
      </c>
      <c r="R551" s="166">
        <f t="shared" si="731"/>
        <v>0</v>
      </c>
      <c r="S551" s="167">
        <f>COUNTIF(男子名簿!$S$12:$S$520,管理者入力!$C67)</f>
        <v>0</v>
      </c>
      <c r="T551" s="166">
        <f t="shared" si="741"/>
        <v>0</v>
      </c>
      <c r="U551" s="166">
        <f t="shared" si="733"/>
        <v>0</v>
      </c>
      <c r="AN551" s="392">
        <f>COUNTIF($B$12:B551,B551)</f>
        <v>28</v>
      </c>
      <c r="BN551" s="405" t="str">
        <f t="shared" si="734"/>
        <v>m</v>
      </c>
      <c r="CU551" s="405" t="e">
        <f t="shared" si="735"/>
        <v>#N/A</v>
      </c>
      <c r="CV551" s="405" t="e">
        <f t="shared" si="736"/>
        <v>#N/A</v>
      </c>
      <c r="CW551" s="405" t="e">
        <f t="shared" si="737"/>
        <v>#N/A</v>
      </c>
      <c r="CX551" s="405" t="e">
        <f t="shared" si="738"/>
        <v>#N/A</v>
      </c>
      <c r="CY551" s="405" t="e">
        <f t="shared" si="739"/>
        <v>#N/A</v>
      </c>
      <c r="DU551" s="404">
        <f t="shared" si="740"/>
        <v>0</v>
      </c>
    </row>
    <row r="552" spans="2:125" ht="12.75" hidden="1" customHeight="1">
      <c r="B552" s="29">
        <v>7</v>
      </c>
      <c r="C552" s="31" t="str">
        <f>IF(B552="","",VLOOKUP(B552,学連登録!$C$2:$G$3000,2,FALSE))</f>
        <v>斉藤　雄</v>
      </c>
      <c r="D552" s="29" t="str">
        <f t="shared" si="742"/>
        <v>斉藤　雄</v>
      </c>
      <c r="G552" s="167">
        <f>COUNTIF(男子名簿!$G$12:$G$520,総括申込書!$A54)</f>
        <v>0</v>
      </c>
      <c r="J552" s="167">
        <f>COUNTIF(男子名簿!$J$12:$J$520,総括申込書!$A54)</f>
        <v>0</v>
      </c>
      <c r="K552" s="172"/>
      <c r="M552" s="167">
        <f>COUNTIF(男子名簿!$M$12:$M$520,総括申込書!$A54)</f>
        <v>0</v>
      </c>
      <c r="P552" s="167">
        <f>COUNTIF(男子名簿!$P$12:$P$520,管理者入力!$B68)</f>
        <v>0</v>
      </c>
      <c r="Q552" s="166">
        <f t="shared" si="730"/>
        <v>0</v>
      </c>
      <c r="R552" s="166">
        <f t="shared" si="731"/>
        <v>0</v>
      </c>
      <c r="S552" s="167">
        <f>COUNTIF(男子名簿!$S$12:$S$520,管理者入力!$C68)</f>
        <v>0</v>
      </c>
      <c r="T552" s="166">
        <f t="shared" si="741"/>
        <v>0</v>
      </c>
      <c r="U552" s="166">
        <f t="shared" si="733"/>
        <v>0</v>
      </c>
      <c r="AN552" s="392">
        <f>COUNTIF($B$12:B552,B552)</f>
        <v>1</v>
      </c>
      <c r="BN552" s="405" t="str">
        <f t="shared" si="734"/>
        <v>m</v>
      </c>
      <c r="CU552" s="405">
        <f t="shared" si="735"/>
        <v>0</v>
      </c>
      <c r="CV552" s="405">
        <f t="shared" si="736"/>
        <v>0</v>
      </c>
      <c r="CW552" s="405">
        <f t="shared" si="737"/>
        <v>0</v>
      </c>
      <c r="CX552" s="405">
        <f t="shared" si="738"/>
        <v>0</v>
      </c>
      <c r="CY552" s="405">
        <f t="shared" si="739"/>
        <v>0</v>
      </c>
      <c r="DU552" s="404">
        <f t="shared" si="740"/>
        <v>0</v>
      </c>
    </row>
    <row r="553" spans="2:125" ht="12.75" hidden="1" customHeight="1">
      <c r="B553" s="29">
        <v>7</v>
      </c>
      <c r="C553" s="31" t="str">
        <f>IF(B553="","",VLOOKUP(B553,学連登録!$C$2:$G$3000,2,FALSE))</f>
        <v>斉藤　雄</v>
      </c>
      <c r="D553" s="29" t="str">
        <f t="shared" si="742"/>
        <v>斉藤　雄</v>
      </c>
      <c r="G553" s="167">
        <f>COUNTIF(男子名簿!$G$12:$G$520,総括申込書!$A55)</f>
        <v>0</v>
      </c>
      <c r="J553" s="167">
        <f>COUNTIF(男子名簿!$J$12:$J$520,総括申込書!$A55)</f>
        <v>0</v>
      </c>
      <c r="K553" s="172"/>
      <c r="M553" s="167">
        <f>COUNTIF(男子名簿!$M$12:$M$520,総括申込書!$A55)</f>
        <v>0</v>
      </c>
      <c r="P553" s="167">
        <f>COUNTIF(男子名簿!$P$12:$P$520,管理者入力!$B69)</f>
        <v>0</v>
      </c>
      <c r="Q553" s="166">
        <f t="shared" si="730"/>
        <v>0</v>
      </c>
      <c r="R553" s="166">
        <f t="shared" si="731"/>
        <v>0</v>
      </c>
      <c r="S553" s="167">
        <f>COUNTIF(男子名簿!$S$12:$S$520,管理者入力!$C69)</f>
        <v>0</v>
      </c>
      <c r="T553" s="166">
        <f t="shared" si="741"/>
        <v>0</v>
      </c>
      <c r="U553" s="166">
        <f t="shared" si="733"/>
        <v>0</v>
      </c>
      <c r="AN553" s="392">
        <f>COUNTIF($B$12:B553,B553)</f>
        <v>2</v>
      </c>
      <c r="BN553" s="405" t="str">
        <f t="shared" si="734"/>
        <v>m</v>
      </c>
      <c r="CU553" s="405">
        <f t="shared" si="735"/>
        <v>0</v>
      </c>
      <c r="CV553" s="405">
        <f t="shared" si="736"/>
        <v>0</v>
      </c>
      <c r="CW553" s="405">
        <f t="shared" si="737"/>
        <v>0</v>
      </c>
      <c r="CX553" s="405">
        <f t="shared" si="738"/>
        <v>0</v>
      </c>
      <c r="CY553" s="405">
        <f t="shared" si="739"/>
        <v>0</v>
      </c>
      <c r="DU553" s="404">
        <f t="shared" si="740"/>
        <v>0</v>
      </c>
    </row>
    <row r="554" spans="2:125" ht="12.75" hidden="1" customHeight="1">
      <c r="B554" s="29">
        <f>管理者入力!E36</f>
        <v>0</v>
      </c>
      <c r="C554" s="31" t="e">
        <f>IF(B554="","",VLOOKUP(B554,学連登録!$C$2:$G$3000,2,FALSE))</f>
        <v>#N/A</v>
      </c>
      <c r="D554" s="29" t="e">
        <f t="shared" si="742"/>
        <v>#N/A</v>
      </c>
      <c r="G554" s="167">
        <f>COUNTIF(男子名簿!$G$12:$G$520,総括申込書!$A56)</f>
        <v>0</v>
      </c>
      <c r="J554" s="167">
        <f>COUNTIF(男子名簿!$J$12:$J$520,総括申込書!$A56)</f>
        <v>0</v>
      </c>
      <c r="K554" s="172"/>
      <c r="M554" s="167">
        <f>COUNTIF(男子名簿!$M$12:$M$520,総括申込書!$A56)</f>
        <v>0</v>
      </c>
      <c r="P554" s="167">
        <f>COUNTIF(男子名簿!$P$12:$P$520,管理者入力!$B70)</f>
        <v>0</v>
      </c>
      <c r="Q554" s="166">
        <f t="shared" si="730"/>
        <v>0</v>
      </c>
      <c r="R554" s="166">
        <f t="shared" si="731"/>
        <v>0</v>
      </c>
      <c r="S554" s="167">
        <f>COUNTIF(男子名簿!$S$12:$S$520,管理者入力!$C70)</f>
        <v>0</v>
      </c>
      <c r="T554" s="166">
        <f t="shared" si="741"/>
        <v>0</v>
      </c>
      <c r="U554" s="166">
        <f t="shared" si="733"/>
        <v>0</v>
      </c>
      <c r="AN554" s="392">
        <f>COUNTIF($B$12:B554,B554)</f>
        <v>29</v>
      </c>
      <c r="BN554" s="405" t="str">
        <f t="shared" si="734"/>
        <v>m</v>
      </c>
      <c r="CU554" s="405" t="e">
        <f t="shared" si="735"/>
        <v>#N/A</v>
      </c>
      <c r="CV554" s="405" t="e">
        <f t="shared" si="736"/>
        <v>#N/A</v>
      </c>
      <c r="CW554" s="405" t="e">
        <f t="shared" si="737"/>
        <v>#N/A</v>
      </c>
      <c r="CX554" s="405" t="e">
        <f t="shared" si="738"/>
        <v>#N/A</v>
      </c>
      <c r="CY554" s="405" t="e">
        <f t="shared" si="739"/>
        <v>#N/A</v>
      </c>
      <c r="DU554" s="404">
        <f t="shared" si="740"/>
        <v>0</v>
      </c>
    </row>
    <row r="555" spans="2:125" ht="12.75" hidden="1" customHeight="1">
      <c r="C555" s="31" t="str">
        <f>IF(B555="","",VLOOKUP(B555,学連登録!$C$2:$G$3000,2,FALSE))</f>
        <v/>
      </c>
      <c r="D555" s="29" t="str">
        <f>管理者入力!C39</f>
        <v xml:space="preserve"> A</v>
      </c>
      <c r="AN555" s="392">
        <f>COUNTIF($B$12:B555,B555)</f>
        <v>29</v>
      </c>
      <c r="BN555" s="405" t="str">
        <f t="shared" si="734"/>
        <v>m</v>
      </c>
      <c r="CU555" s="405">
        <f t="shared" si="735"/>
        <v>0</v>
      </c>
      <c r="CV555" s="405">
        <f t="shared" si="736"/>
        <v>0</v>
      </c>
      <c r="CW555" s="405">
        <f t="shared" si="737"/>
        <v>0</v>
      </c>
      <c r="CX555" s="405">
        <f t="shared" si="738"/>
        <v>0</v>
      </c>
      <c r="CY555" s="405">
        <f t="shared" si="739"/>
        <v>0</v>
      </c>
      <c r="DU555" s="404">
        <f t="shared" si="740"/>
        <v>0</v>
      </c>
    </row>
    <row r="556" spans="2:125" ht="12.75" hidden="1" customHeight="1">
      <c r="C556" s="31" t="str">
        <f>IF(B556="","",VLOOKUP(B556,学連登録!$C$2:$G$3000,2,FALSE))</f>
        <v/>
      </c>
      <c r="D556" s="29" t="str">
        <f>管理者入力!C40</f>
        <v xml:space="preserve"> B</v>
      </c>
      <c r="AN556" s="392">
        <f>COUNTIF($B$12:B556,B556)</f>
        <v>29</v>
      </c>
      <c r="BN556" s="405" t="str">
        <f t="shared" si="734"/>
        <v>m</v>
      </c>
      <c r="CU556" s="405">
        <f t="shared" si="735"/>
        <v>0</v>
      </c>
      <c r="CV556" s="405">
        <f t="shared" si="736"/>
        <v>0</v>
      </c>
      <c r="CW556" s="405">
        <f t="shared" si="737"/>
        <v>0</v>
      </c>
      <c r="CX556" s="405">
        <f t="shared" si="738"/>
        <v>0</v>
      </c>
      <c r="CY556" s="405">
        <f t="shared" si="739"/>
        <v>0</v>
      </c>
      <c r="DU556" s="404">
        <f t="shared" si="740"/>
        <v>0</v>
      </c>
    </row>
    <row r="557" spans="2:125" ht="12.75" hidden="1" customHeight="1">
      <c r="C557" s="31" t="str">
        <f>IF(B557="","",VLOOKUP(B557,学連登録!$C$2:$G$3000,2,FALSE))</f>
        <v/>
      </c>
      <c r="D557" s="29" t="str">
        <f>管理者入力!C41</f>
        <v xml:space="preserve"> C</v>
      </c>
      <c r="AN557" s="392">
        <f>COUNTIF($B$12:B557,B557)</f>
        <v>29</v>
      </c>
      <c r="BN557" s="405" t="str">
        <f t="shared" si="734"/>
        <v>m</v>
      </c>
      <c r="CU557" s="405">
        <f t="shared" si="735"/>
        <v>0</v>
      </c>
      <c r="CV557" s="405">
        <f t="shared" si="736"/>
        <v>0</v>
      </c>
      <c r="CW557" s="405">
        <f t="shared" si="737"/>
        <v>0</v>
      </c>
      <c r="CX557" s="405">
        <f t="shared" si="738"/>
        <v>0</v>
      </c>
      <c r="CY557" s="405">
        <f t="shared" si="739"/>
        <v>0</v>
      </c>
      <c r="DU557" s="404">
        <f t="shared" si="740"/>
        <v>0</v>
      </c>
    </row>
    <row r="558" spans="2:125" ht="12.75" hidden="1" customHeight="1">
      <c r="C558" s="31" t="str">
        <f>IF(B558="","",VLOOKUP(B558,学連登録!$C$2:$G$3000,2,FALSE))</f>
        <v/>
      </c>
      <c r="D558" s="29" t="str">
        <f>管理者入力!C42</f>
        <v xml:space="preserve"> D</v>
      </c>
      <c r="AN558" s="392">
        <f>COUNTIF($B$12:B558,B558)</f>
        <v>29</v>
      </c>
      <c r="BN558" s="405" t="str">
        <f t="shared" si="734"/>
        <v>m</v>
      </c>
      <c r="CU558" s="405">
        <f t="shared" si="735"/>
        <v>0</v>
      </c>
      <c r="CV558" s="405">
        <f t="shared" si="736"/>
        <v>0</v>
      </c>
      <c r="CW558" s="405">
        <f t="shared" si="737"/>
        <v>0</v>
      </c>
      <c r="CX558" s="405">
        <f t="shared" si="738"/>
        <v>0</v>
      </c>
      <c r="CY558" s="405">
        <f t="shared" si="739"/>
        <v>0</v>
      </c>
      <c r="DU558" s="404">
        <f t="shared" si="740"/>
        <v>0</v>
      </c>
    </row>
    <row r="559" spans="2:125" ht="12.75" hidden="1" customHeight="1">
      <c r="C559" s="31" t="str">
        <f>IF(B559="","",VLOOKUP(B559,学連登録!$C$2:$G$3000,2,FALSE))</f>
        <v/>
      </c>
      <c r="D559" s="29" t="str">
        <f>管理者入力!C43</f>
        <v xml:space="preserve"> E</v>
      </c>
      <c r="AN559" s="392">
        <f>COUNTIF($B$12:B559,B559)</f>
        <v>29</v>
      </c>
      <c r="BN559" s="405" t="str">
        <f t="shared" si="734"/>
        <v>m</v>
      </c>
      <c r="CU559" s="405">
        <f t="shared" si="735"/>
        <v>0</v>
      </c>
      <c r="CV559" s="405">
        <f t="shared" si="736"/>
        <v>0</v>
      </c>
      <c r="CW559" s="405">
        <f t="shared" si="737"/>
        <v>0</v>
      </c>
      <c r="CX559" s="405">
        <f t="shared" si="738"/>
        <v>0</v>
      </c>
      <c r="CY559" s="405">
        <f t="shared" si="739"/>
        <v>0</v>
      </c>
      <c r="DU559" s="404">
        <f t="shared" si="740"/>
        <v>0</v>
      </c>
    </row>
    <row r="560" spans="2:125" ht="12.75" hidden="1" customHeight="1">
      <c r="C560" s="31" t="str">
        <f>IF(B560="","",VLOOKUP(B560,学連登録!$C$2:$G$3000,2,FALSE))</f>
        <v/>
      </c>
      <c r="D560" s="29" t="str">
        <f>管理者入力!C44</f>
        <v xml:space="preserve"> F</v>
      </c>
      <c r="AN560" s="392">
        <f>COUNTIF($B$12:B560,B560)</f>
        <v>29</v>
      </c>
      <c r="BN560" s="405" t="str">
        <f t="shared" si="734"/>
        <v>m</v>
      </c>
      <c r="CU560" s="405">
        <f t="shared" si="735"/>
        <v>0</v>
      </c>
      <c r="CV560" s="405">
        <f t="shared" si="736"/>
        <v>0</v>
      </c>
      <c r="CW560" s="405">
        <f t="shared" si="737"/>
        <v>0</v>
      </c>
      <c r="CX560" s="405">
        <f t="shared" si="738"/>
        <v>0</v>
      </c>
      <c r="CY560" s="405">
        <f t="shared" si="739"/>
        <v>0</v>
      </c>
      <c r="DU560" s="404">
        <f t="shared" si="740"/>
        <v>0</v>
      </c>
    </row>
    <row r="561" spans="3:125" ht="12.75" hidden="1" customHeight="1">
      <c r="C561" s="31" t="str">
        <f>IF(B561="","",VLOOKUP(B561,学連登録!$C$2:$G$3000,2,FALSE))</f>
        <v/>
      </c>
      <c r="D561" s="29" t="str">
        <f>管理者入力!C45</f>
        <v xml:space="preserve"> G</v>
      </c>
      <c r="AN561" s="392">
        <f>COUNTIF($B$12:B561,B561)</f>
        <v>29</v>
      </c>
      <c r="BN561" s="405" t="str">
        <f t="shared" si="734"/>
        <v>m</v>
      </c>
      <c r="CU561" s="405">
        <f t="shared" si="735"/>
        <v>0</v>
      </c>
      <c r="CV561" s="405">
        <f t="shared" si="736"/>
        <v>0</v>
      </c>
      <c r="CW561" s="405">
        <f t="shared" si="737"/>
        <v>0</v>
      </c>
      <c r="CX561" s="405">
        <f t="shared" si="738"/>
        <v>0</v>
      </c>
      <c r="CY561" s="405">
        <f t="shared" si="739"/>
        <v>0</v>
      </c>
      <c r="DU561" s="404">
        <f t="shared" si="740"/>
        <v>0</v>
      </c>
    </row>
    <row r="562" spans="3:125" ht="12.75" hidden="1" customHeight="1">
      <c r="C562" s="31" t="str">
        <f>IF(B562="","",VLOOKUP(B562,学連登録!$C$2:$G$3000,2,FALSE))</f>
        <v/>
      </c>
      <c r="D562" s="29" t="str">
        <f>管理者入力!C46</f>
        <v xml:space="preserve"> H</v>
      </c>
      <c r="AN562" s="392">
        <f>COUNTIF($B$12:B562,B562)</f>
        <v>29</v>
      </c>
      <c r="BN562" s="405" t="str">
        <f t="shared" si="734"/>
        <v>m</v>
      </c>
      <c r="CU562" s="405">
        <f t="shared" si="735"/>
        <v>0</v>
      </c>
      <c r="CV562" s="405">
        <f t="shared" si="736"/>
        <v>0</v>
      </c>
      <c r="CW562" s="405">
        <f t="shared" si="737"/>
        <v>0</v>
      </c>
      <c r="CX562" s="405">
        <f t="shared" si="738"/>
        <v>0</v>
      </c>
      <c r="CY562" s="405">
        <f t="shared" si="739"/>
        <v>0</v>
      </c>
      <c r="DU562" s="404">
        <f t="shared" si="740"/>
        <v>0</v>
      </c>
    </row>
    <row r="563" spans="3:125" ht="12.75" hidden="1" customHeight="1">
      <c r="C563" s="31" t="str">
        <f>IF(B563="","",VLOOKUP(B563,学連登録!$C$2:$G$3000,2,FALSE))</f>
        <v/>
      </c>
      <c r="D563" s="29" t="str">
        <f>管理者入力!C47</f>
        <v xml:space="preserve"> I</v>
      </c>
      <c r="AN563" s="392">
        <f>COUNTIF($B$12:B563,B563)</f>
        <v>29</v>
      </c>
      <c r="BN563" s="405" t="str">
        <f t="shared" si="734"/>
        <v>m</v>
      </c>
      <c r="CU563" s="405">
        <f t="shared" si="735"/>
        <v>0</v>
      </c>
      <c r="CV563" s="405">
        <f t="shared" si="736"/>
        <v>0</v>
      </c>
      <c r="CW563" s="405">
        <f t="shared" si="737"/>
        <v>0</v>
      </c>
      <c r="CX563" s="405">
        <f t="shared" si="738"/>
        <v>0</v>
      </c>
      <c r="CY563" s="405">
        <f t="shared" si="739"/>
        <v>0</v>
      </c>
      <c r="DU563" s="404">
        <f t="shared" si="740"/>
        <v>0</v>
      </c>
    </row>
    <row r="564" spans="3:125" ht="12.75" hidden="1" customHeight="1">
      <c r="C564" s="31" t="str">
        <f>IF(B564="","",VLOOKUP(B564,学連登録!$C$2:$G$3000,2,FALSE))</f>
        <v/>
      </c>
      <c r="D564" s="29" t="str">
        <f>管理者入力!C48</f>
        <v xml:space="preserve"> J</v>
      </c>
      <c r="AN564" s="392">
        <f>COUNTIF($B$12:B564,B564)</f>
        <v>29</v>
      </c>
      <c r="BN564" s="405" t="str">
        <f t="shared" si="734"/>
        <v>m</v>
      </c>
      <c r="CU564" s="405">
        <f t="shared" si="735"/>
        <v>0</v>
      </c>
      <c r="CV564" s="405">
        <f t="shared" si="736"/>
        <v>0</v>
      </c>
      <c r="CW564" s="405">
        <f t="shared" si="737"/>
        <v>0</v>
      </c>
      <c r="CX564" s="405">
        <f t="shared" si="738"/>
        <v>0</v>
      </c>
      <c r="CY564" s="405">
        <f t="shared" si="739"/>
        <v>0</v>
      </c>
      <c r="DU564" s="404">
        <f t="shared" si="740"/>
        <v>0</v>
      </c>
    </row>
    <row r="565" spans="3:125" ht="12.75" hidden="1" customHeight="1">
      <c r="C565" s="31" t="str">
        <f>IF(B565="","",VLOOKUP(B565,学連登録!$C$2:$G$3000,2,FALSE))</f>
        <v/>
      </c>
      <c r="D565" s="29" t="str">
        <f>管理者入力!C49</f>
        <v xml:space="preserve"> K</v>
      </c>
      <c r="AN565" s="392">
        <f>COUNTIF($B$12:B565,B565)</f>
        <v>29</v>
      </c>
      <c r="BN565" s="405" t="str">
        <f t="shared" si="734"/>
        <v>m</v>
      </c>
      <c r="CU565" s="405">
        <f t="shared" si="735"/>
        <v>0</v>
      </c>
      <c r="CV565" s="405">
        <f t="shared" si="736"/>
        <v>0</v>
      </c>
      <c r="CW565" s="405">
        <f t="shared" si="737"/>
        <v>0</v>
      </c>
      <c r="CX565" s="405">
        <f t="shared" si="738"/>
        <v>0</v>
      </c>
      <c r="CY565" s="405">
        <f t="shared" si="739"/>
        <v>0</v>
      </c>
      <c r="DU565" s="404">
        <f t="shared" si="740"/>
        <v>0</v>
      </c>
    </row>
    <row r="566" spans="3:125" ht="12.75" hidden="1" customHeight="1">
      <c r="C566" s="31" t="str">
        <f>IF(B566="","",VLOOKUP(B566,学連登録!$C$2:$G$3000,2,FALSE))</f>
        <v/>
      </c>
      <c r="D566" s="29" t="str">
        <f>管理者入力!C50</f>
        <v xml:space="preserve"> L</v>
      </c>
      <c r="AN566" s="392">
        <f>COUNTIF($B$12:B566,B566)</f>
        <v>29</v>
      </c>
      <c r="BN566" s="405" t="str">
        <f t="shared" si="734"/>
        <v>m</v>
      </c>
      <c r="CU566" s="405">
        <f t="shared" si="735"/>
        <v>0</v>
      </c>
      <c r="CV566" s="405">
        <f t="shared" si="736"/>
        <v>0</v>
      </c>
      <c r="CW566" s="405">
        <f t="shared" si="737"/>
        <v>0</v>
      </c>
      <c r="CX566" s="405">
        <f t="shared" si="738"/>
        <v>0</v>
      </c>
      <c r="CY566" s="405">
        <f t="shared" si="739"/>
        <v>0</v>
      </c>
      <c r="DU566" s="404">
        <f t="shared" si="740"/>
        <v>0</v>
      </c>
    </row>
    <row r="567" spans="3:125" ht="12.75" hidden="1" customHeight="1">
      <c r="C567" s="31" t="str">
        <f>IF(B567="","",VLOOKUP(B567,学連登録!$C$2:$G$3000,2,FALSE))</f>
        <v/>
      </c>
      <c r="D567" s="29" t="str">
        <f>管理者入力!C51</f>
        <v xml:space="preserve"> M</v>
      </c>
      <c r="AN567" s="392">
        <f>COUNTIF($B$12:B567,B567)</f>
        <v>29</v>
      </c>
      <c r="BN567" s="405" t="str">
        <f t="shared" si="734"/>
        <v>m</v>
      </c>
      <c r="CU567" s="405">
        <f t="shared" si="735"/>
        <v>0</v>
      </c>
      <c r="CV567" s="405">
        <f t="shared" si="736"/>
        <v>0</v>
      </c>
      <c r="CW567" s="405">
        <f t="shared" si="737"/>
        <v>0</v>
      </c>
      <c r="CX567" s="405">
        <f t="shared" si="738"/>
        <v>0</v>
      </c>
      <c r="CY567" s="405">
        <f t="shared" si="739"/>
        <v>0</v>
      </c>
      <c r="DU567" s="404">
        <f t="shared" si="740"/>
        <v>0</v>
      </c>
    </row>
    <row r="568" spans="3:125" ht="12.75" hidden="1" customHeight="1">
      <c r="C568" s="31" t="str">
        <f>IF(B568="","",VLOOKUP(B568,学連登録!$C$2:$G$3000,2,FALSE))</f>
        <v/>
      </c>
      <c r="D568" s="29" t="str">
        <f>管理者入力!C52</f>
        <v xml:space="preserve"> N</v>
      </c>
      <c r="AN568" s="392">
        <f>COUNTIF($B$12:B568,B568)</f>
        <v>29</v>
      </c>
      <c r="BN568" s="405" t="str">
        <f t="shared" si="734"/>
        <v>m</v>
      </c>
      <c r="CU568" s="405">
        <f t="shared" si="735"/>
        <v>0</v>
      </c>
      <c r="CV568" s="405">
        <f t="shared" si="736"/>
        <v>0</v>
      </c>
      <c r="CW568" s="405">
        <f t="shared" si="737"/>
        <v>0</v>
      </c>
      <c r="CX568" s="405">
        <f t="shared" si="738"/>
        <v>0</v>
      </c>
      <c r="CY568" s="405">
        <f t="shared" si="739"/>
        <v>0</v>
      </c>
      <c r="DU568" s="404">
        <f t="shared" si="740"/>
        <v>0</v>
      </c>
    </row>
    <row r="569" spans="3:125" ht="12.75" hidden="1" customHeight="1">
      <c r="C569" s="31" t="str">
        <f>IF(B569="","",VLOOKUP(B569,学連登録!$C$2:$G$3000,2,FALSE))</f>
        <v/>
      </c>
      <c r="D569" s="29" t="str">
        <f>管理者入力!C53</f>
        <v xml:space="preserve"> O</v>
      </c>
      <c r="AN569" s="392">
        <f>COUNTIF($B$12:B569,B569)</f>
        <v>29</v>
      </c>
      <c r="BN569" s="405" t="str">
        <f t="shared" si="734"/>
        <v>m</v>
      </c>
      <c r="CU569" s="405">
        <f t="shared" si="735"/>
        <v>0</v>
      </c>
      <c r="CV569" s="405">
        <f t="shared" si="736"/>
        <v>0</v>
      </c>
      <c r="CW569" s="405">
        <f t="shared" si="737"/>
        <v>0</v>
      </c>
      <c r="CX569" s="405">
        <f t="shared" si="738"/>
        <v>0</v>
      </c>
      <c r="CY569" s="405">
        <f t="shared" si="739"/>
        <v>0</v>
      </c>
      <c r="DU569" s="404">
        <f t="shared" si="740"/>
        <v>0</v>
      </c>
    </row>
    <row r="570" spans="3:125" ht="12.75" hidden="1" customHeight="1">
      <c r="C570" s="31" t="str">
        <f>IF(B570="","",VLOOKUP(B570,学連登録!$C$2:$G$3000,2,FALSE))</f>
        <v/>
      </c>
      <c r="D570" s="29" t="str">
        <f>管理者入力!C54</f>
        <v xml:space="preserve"> P</v>
      </c>
      <c r="AN570" s="392">
        <f>COUNTIF($B$12:B570,B570)</f>
        <v>29</v>
      </c>
      <c r="BN570" s="405" t="str">
        <f t="shared" si="734"/>
        <v>m</v>
      </c>
      <c r="CU570" s="405">
        <f t="shared" si="735"/>
        <v>0</v>
      </c>
      <c r="CV570" s="405">
        <f t="shared" si="736"/>
        <v>0</v>
      </c>
      <c r="CW570" s="405">
        <f t="shared" si="737"/>
        <v>0</v>
      </c>
      <c r="CX570" s="405">
        <f t="shared" si="738"/>
        <v>0</v>
      </c>
      <c r="CY570" s="405">
        <f t="shared" si="739"/>
        <v>0</v>
      </c>
      <c r="DU570" s="404">
        <f t="shared" si="740"/>
        <v>0</v>
      </c>
    </row>
    <row r="571" spans="3:125" ht="12.75" hidden="1" customHeight="1">
      <c r="C571" s="31" t="str">
        <f>IF(B571="","",VLOOKUP(B571,学連登録!$C$2:$G$3000,2,FALSE))</f>
        <v/>
      </c>
      <c r="D571" s="29" t="str">
        <f>管理者入力!C55</f>
        <v xml:space="preserve"> Q</v>
      </c>
      <c r="AN571" s="392">
        <f>COUNTIF($B$12:B571,B571)</f>
        <v>29</v>
      </c>
      <c r="BN571" s="405" t="str">
        <f t="shared" si="734"/>
        <v>m</v>
      </c>
      <c r="CU571" s="405">
        <f t="shared" si="735"/>
        <v>0</v>
      </c>
      <c r="CV571" s="405">
        <f t="shared" si="736"/>
        <v>0</v>
      </c>
      <c r="CW571" s="405">
        <f t="shared" si="737"/>
        <v>0</v>
      </c>
      <c r="CX571" s="405">
        <f t="shared" si="738"/>
        <v>0</v>
      </c>
      <c r="CY571" s="405">
        <f t="shared" si="739"/>
        <v>0</v>
      </c>
      <c r="DU571" s="404">
        <f t="shared" si="740"/>
        <v>0</v>
      </c>
    </row>
    <row r="572" spans="3:125" ht="12.75" hidden="1" customHeight="1">
      <c r="C572" s="31" t="str">
        <f>IF(B572="","",VLOOKUP(B572,学連登録!$C$2:$G$3000,2,FALSE))</f>
        <v/>
      </c>
      <c r="D572" s="29" t="str">
        <f>管理者入力!C56</f>
        <v xml:space="preserve"> R</v>
      </c>
      <c r="AN572" s="392">
        <f>COUNTIF($B$12:B572,B572)</f>
        <v>29</v>
      </c>
      <c r="BN572" s="405" t="str">
        <f t="shared" si="734"/>
        <v>m</v>
      </c>
      <c r="CU572" s="405">
        <f t="shared" si="735"/>
        <v>0</v>
      </c>
      <c r="CV572" s="405">
        <f t="shared" si="736"/>
        <v>0</v>
      </c>
      <c r="CW572" s="405">
        <f t="shared" si="737"/>
        <v>0</v>
      </c>
      <c r="CX572" s="405">
        <f t="shared" si="738"/>
        <v>0</v>
      </c>
      <c r="CY572" s="405">
        <f t="shared" si="739"/>
        <v>0</v>
      </c>
      <c r="DU572" s="404">
        <f t="shared" si="740"/>
        <v>0</v>
      </c>
    </row>
    <row r="573" spans="3:125" ht="12.75" hidden="1" customHeight="1">
      <c r="C573" s="31" t="str">
        <f>IF(B573="","",VLOOKUP(B573,学連登録!$C$2:$G$3000,2,FALSE))</f>
        <v/>
      </c>
      <c r="D573" s="29" t="str">
        <f>管理者入力!C57</f>
        <v xml:space="preserve"> S</v>
      </c>
      <c r="AN573" s="392">
        <f>COUNTIF($B$12:B573,B573)</f>
        <v>29</v>
      </c>
      <c r="BN573" s="405" t="str">
        <f t="shared" si="734"/>
        <v>m</v>
      </c>
      <c r="CU573" s="405">
        <f t="shared" si="735"/>
        <v>0</v>
      </c>
      <c r="CV573" s="405">
        <f t="shared" si="736"/>
        <v>0</v>
      </c>
      <c r="CW573" s="405">
        <f t="shared" si="737"/>
        <v>0</v>
      </c>
      <c r="CX573" s="405">
        <f t="shared" si="738"/>
        <v>0</v>
      </c>
      <c r="CY573" s="405">
        <f t="shared" si="739"/>
        <v>0</v>
      </c>
      <c r="DU573" s="404">
        <f t="shared" si="740"/>
        <v>0</v>
      </c>
    </row>
    <row r="574" spans="3:125" ht="12.75" hidden="1" customHeight="1">
      <c r="C574" s="31" t="str">
        <f>IF(B574="","",VLOOKUP(B574,学連登録!$C$2:$G$3000,2,FALSE))</f>
        <v/>
      </c>
      <c r="D574" s="29" t="str">
        <f>管理者入力!C58</f>
        <v xml:space="preserve"> T</v>
      </c>
      <c r="AN574" s="392">
        <f>COUNTIF($B$12:B574,B574)</f>
        <v>29</v>
      </c>
      <c r="BN574" s="405" t="str">
        <f t="shared" si="734"/>
        <v>m</v>
      </c>
      <c r="CU574" s="405">
        <f t="shared" si="735"/>
        <v>0</v>
      </c>
      <c r="CV574" s="405">
        <f t="shared" si="736"/>
        <v>0</v>
      </c>
      <c r="CW574" s="405">
        <f t="shared" si="737"/>
        <v>0</v>
      </c>
      <c r="CX574" s="405">
        <f t="shared" si="738"/>
        <v>0</v>
      </c>
      <c r="CY574" s="405">
        <f t="shared" si="739"/>
        <v>0</v>
      </c>
      <c r="DU574" s="404">
        <f t="shared" si="740"/>
        <v>0</v>
      </c>
    </row>
    <row r="575" spans="3:125" ht="12.75" hidden="1" customHeight="1">
      <c r="C575" s="31" t="str">
        <f>IF(B575="","",VLOOKUP(B575,学連登録!$C$2:$G$3000,2,FALSE))</f>
        <v/>
      </c>
      <c r="D575" s="29" t="str">
        <f>管理者入力!C59</f>
        <v xml:space="preserve"> U</v>
      </c>
      <c r="AN575" s="392">
        <f>COUNTIF($B$12:B575,B575)</f>
        <v>29</v>
      </c>
      <c r="BN575" s="405" t="str">
        <f t="shared" si="734"/>
        <v>m</v>
      </c>
      <c r="CU575" s="405">
        <f t="shared" si="735"/>
        <v>0</v>
      </c>
      <c r="CV575" s="405">
        <f t="shared" si="736"/>
        <v>0</v>
      </c>
      <c r="CW575" s="405">
        <f t="shared" si="737"/>
        <v>0</v>
      </c>
      <c r="CX575" s="405">
        <f t="shared" si="738"/>
        <v>0</v>
      </c>
      <c r="CY575" s="405">
        <f t="shared" si="739"/>
        <v>0</v>
      </c>
      <c r="DU575" s="404">
        <f t="shared" si="740"/>
        <v>0</v>
      </c>
    </row>
    <row r="576" spans="3:125" ht="12.75" hidden="1" customHeight="1">
      <c r="C576" s="31" t="str">
        <f>IF(B576="","",VLOOKUP(B576,学連登録!$C$2:$G$3000,2,FALSE))</f>
        <v/>
      </c>
      <c r="D576" s="29" t="str">
        <f>管理者入力!C60</f>
        <v xml:space="preserve"> V</v>
      </c>
      <c r="AN576" s="392">
        <f>COUNTIF($B$12:B576,B576)</f>
        <v>29</v>
      </c>
      <c r="BN576" s="405" t="str">
        <f t="shared" si="734"/>
        <v>m</v>
      </c>
      <c r="CU576" s="405">
        <f t="shared" si="735"/>
        <v>0</v>
      </c>
      <c r="CV576" s="405">
        <f t="shared" si="736"/>
        <v>0</v>
      </c>
      <c r="CW576" s="405">
        <f t="shared" si="737"/>
        <v>0</v>
      </c>
      <c r="CX576" s="405">
        <f t="shared" si="738"/>
        <v>0</v>
      </c>
      <c r="CY576" s="405">
        <f t="shared" si="739"/>
        <v>0</v>
      </c>
      <c r="DU576" s="404">
        <f t="shared" si="740"/>
        <v>0</v>
      </c>
    </row>
    <row r="577" spans="3:125" ht="12.75" hidden="1" customHeight="1">
      <c r="C577" s="31" t="str">
        <f>IF(B577="","",VLOOKUP(B577,学連登録!$C$2:$G$3000,2,FALSE))</f>
        <v/>
      </c>
      <c r="D577" s="29" t="str">
        <f>管理者入力!C61</f>
        <v xml:space="preserve"> W</v>
      </c>
      <c r="AN577" s="392">
        <f>COUNTIF($B$12:B577,B577)</f>
        <v>29</v>
      </c>
      <c r="BN577" s="405" t="str">
        <f t="shared" si="734"/>
        <v>m</v>
      </c>
      <c r="CU577" s="405">
        <f t="shared" si="735"/>
        <v>0</v>
      </c>
      <c r="CV577" s="405">
        <f t="shared" si="736"/>
        <v>0</v>
      </c>
      <c r="CW577" s="405">
        <f t="shared" si="737"/>
        <v>0</v>
      </c>
      <c r="CX577" s="405">
        <f t="shared" si="738"/>
        <v>0</v>
      </c>
      <c r="CY577" s="405">
        <f t="shared" si="739"/>
        <v>0</v>
      </c>
      <c r="DU577" s="404">
        <f t="shared" si="740"/>
        <v>0</v>
      </c>
    </row>
    <row r="578" spans="3:125" ht="12.75" hidden="1" customHeight="1">
      <c r="C578" s="31" t="str">
        <f>IF(B578="","",VLOOKUP(B578,学連登録!$C$2:$G$3000,2,FALSE))</f>
        <v/>
      </c>
      <c r="D578" s="29" t="str">
        <f>管理者入力!C62</f>
        <v xml:space="preserve"> X</v>
      </c>
      <c r="AN578" s="392">
        <f>COUNTIF($B$12:B578,B578)</f>
        <v>29</v>
      </c>
      <c r="BN578" s="405" t="str">
        <f t="shared" si="734"/>
        <v>m</v>
      </c>
      <c r="CU578" s="405">
        <f t="shared" si="735"/>
        <v>0</v>
      </c>
      <c r="CV578" s="405">
        <f t="shared" si="736"/>
        <v>0</v>
      </c>
      <c r="CW578" s="405">
        <f t="shared" si="737"/>
        <v>0</v>
      </c>
      <c r="CX578" s="405">
        <f t="shared" si="738"/>
        <v>0</v>
      </c>
      <c r="CY578" s="405">
        <f t="shared" si="739"/>
        <v>0</v>
      </c>
      <c r="DU578" s="404">
        <f t="shared" si="740"/>
        <v>0</v>
      </c>
    </row>
    <row r="579" spans="3:125" ht="12.75" hidden="1" customHeight="1">
      <c r="C579" s="31" t="str">
        <f>IF(B579="","",VLOOKUP(B579,学連登録!$C$2:$G$3000,2,FALSE))</f>
        <v/>
      </c>
      <c r="D579" s="29" t="str">
        <f>管理者入力!C63</f>
        <v xml:space="preserve"> Y</v>
      </c>
      <c r="AN579" s="392">
        <f>COUNTIF($B$12:B579,B579)</f>
        <v>29</v>
      </c>
      <c r="BN579" s="405" t="str">
        <f t="shared" si="734"/>
        <v>m</v>
      </c>
      <c r="CU579" s="405">
        <f t="shared" si="735"/>
        <v>0</v>
      </c>
      <c r="CV579" s="405">
        <f t="shared" si="736"/>
        <v>0</v>
      </c>
      <c r="CW579" s="405">
        <f t="shared" si="737"/>
        <v>0</v>
      </c>
      <c r="CX579" s="405">
        <f t="shared" si="738"/>
        <v>0</v>
      </c>
      <c r="CY579" s="405">
        <f t="shared" si="739"/>
        <v>0</v>
      </c>
      <c r="DU579" s="404">
        <f t="shared" si="740"/>
        <v>0</v>
      </c>
    </row>
    <row r="580" spans="3:125" ht="12.75" hidden="1" customHeight="1">
      <c r="C580" s="31" t="str">
        <f>IF(B580="","",VLOOKUP(B580,学連登録!$C$2:$G$3000,2,FALSE))</f>
        <v/>
      </c>
      <c r="D580" s="29" t="str">
        <f>管理者入力!C64</f>
        <v xml:space="preserve"> Z</v>
      </c>
      <c r="AN580" s="392">
        <f>COUNTIF($B$12:B580,B580)</f>
        <v>29</v>
      </c>
      <c r="BN580" s="405" t="str">
        <f t="shared" si="734"/>
        <v>m</v>
      </c>
      <c r="CU580" s="405">
        <f t="shared" si="735"/>
        <v>0</v>
      </c>
      <c r="CV580" s="405">
        <f t="shared" si="736"/>
        <v>0</v>
      </c>
      <c r="CW580" s="405">
        <f t="shared" si="737"/>
        <v>0</v>
      </c>
      <c r="CX580" s="405">
        <f t="shared" si="738"/>
        <v>0</v>
      </c>
      <c r="CY580" s="405">
        <f t="shared" si="739"/>
        <v>0</v>
      </c>
      <c r="DU580" s="404">
        <f t="shared" si="740"/>
        <v>0</v>
      </c>
    </row>
    <row r="581" spans="3:125" ht="14.25">
      <c r="C581" s="31" t="str">
        <f>IF(B581="","",VLOOKUP(B581,学連登録!$C$2:$G$3000,2,FALSE))</f>
        <v/>
      </c>
    </row>
    <row r="587" spans="3:125">
      <c r="C587" s="29">
        <f>管理者入力!B71</f>
        <v>0</v>
      </c>
    </row>
    <row r="588" spans="3:125">
      <c r="C588" s="29">
        <f>管理者入力!B72</f>
        <v>0</v>
      </c>
    </row>
    <row r="589" spans="3:125">
      <c r="C589" s="29">
        <f>管理者入力!B73</f>
        <v>0</v>
      </c>
    </row>
    <row r="590" spans="3:125">
      <c r="C590" s="29">
        <f>管理者入力!B74</f>
        <v>0</v>
      </c>
    </row>
    <row r="591" spans="3:125">
      <c r="C591" s="29">
        <f>管理者入力!B75</f>
        <v>0</v>
      </c>
    </row>
    <row r="592" spans="3:125">
      <c r="C592" s="29">
        <f>管理者入力!B76</f>
        <v>0</v>
      </c>
    </row>
    <row r="593" spans="3:3">
      <c r="C593" s="29">
        <f>管理者入力!B77</f>
        <v>0</v>
      </c>
    </row>
    <row r="594" spans="3:3">
      <c r="C594" s="29">
        <f>管理者入力!B78</f>
        <v>0</v>
      </c>
    </row>
    <row r="595" spans="3:3">
      <c r="C595" s="29">
        <f>管理者入力!B79</f>
        <v>0</v>
      </c>
    </row>
    <row r="596" spans="3:3">
      <c r="C596" s="29">
        <f>管理者入力!B80</f>
        <v>0</v>
      </c>
    </row>
  </sheetData>
  <sheetProtection password="E027" sheet="1" objects="1" scenarios="1"/>
  <mergeCells count="2564">
    <mergeCell ref="A2:M7"/>
    <mergeCell ref="N85:O85"/>
    <mergeCell ref="H411:I411"/>
    <mergeCell ref="H403:I403"/>
    <mergeCell ref="H413:I413"/>
    <mergeCell ref="H412:I412"/>
    <mergeCell ref="H414:I414"/>
    <mergeCell ref="H408:I408"/>
    <mergeCell ref="H404:I404"/>
    <mergeCell ref="H405:I405"/>
    <mergeCell ref="H409:I409"/>
    <mergeCell ref="H415:I415"/>
    <mergeCell ref="H425:I425"/>
    <mergeCell ref="H424:I424"/>
    <mergeCell ref="H426:I426"/>
    <mergeCell ref="H420:I420"/>
    <mergeCell ref="H416:I416"/>
    <mergeCell ref="H417:I417"/>
    <mergeCell ref="H421:I421"/>
    <mergeCell ref="H419:I419"/>
    <mergeCell ref="H418:I418"/>
    <mergeCell ref="H375:I375"/>
    <mergeCell ref="H367:I367"/>
    <mergeCell ref="H377:I377"/>
    <mergeCell ref="H376:I376"/>
    <mergeCell ref="H378:I378"/>
    <mergeCell ref="H372:I372"/>
    <mergeCell ref="H368:I368"/>
    <mergeCell ref="H369:I369"/>
    <mergeCell ref="H373:I373"/>
    <mergeCell ref="H379:I379"/>
    <mergeCell ref="H384:I384"/>
    <mergeCell ref="Q80:R80"/>
    <mergeCell ref="N80:O80"/>
    <mergeCell ref="N82:O82"/>
    <mergeCell ref="H503:I503"/>
    <mergeCell ref="H504:I504"/>
    <mergeCell ref="H502:I502"/>
    <mergeCell ref="H498:I498"/>
    <mergeCell ref="H493:I493"/>
    <mergeCell ref="H491:I491"/>
    <mergeCell ref="H494:I494"/>
    <mergeCell ref="H490:I490"/>
    <mergeCell ref="H497:I497"/>
    <mergeCell ref="H447:I447"/>
    <mergeCell ref="H439:I439"/>
    <mergeCell ref="H449:I449"/>
    <mergeCell ref="H448:I448"/>
    <mergeCell ref="H450:I450"/>
    <mergeCell ref="H444:I444"/>
    <mergeCell ref="H440:I440"/>
    <mergeCell ref="H441:I441"/>
    <mergeCell ref="H477:I477"/>
    <mergeCell ref="H427:I427"/>
    <mergeCell ref="H437:I437"/>
    <mergeCell ref="H436:I436"/>
    <mergeCell ref="H438:I438"/>
    <mergeCell ref="H432:I432"/>
    <mergeCell ref="H428:I428"/>
    <mergeCell ref="H446:I446"/>
    <mergeCell ref="H456:I456"/>
    <mergeCell ref="H453:I453"/>
    <mergeCell ref="H430:I430"/>
    <mergeCell ref="H422:I422"/>
    <mergeCell ref="K12:L12"/>
    <mergeCell ref="K13:L13"/>
    <mergeCell ref="H506:I506"/>
    <mergeCell ref="H513:I513"/>
    <mergeCell ref="H509:I509"/>
    <mergeCell ref="H510:I510"/>
    <mergeCell ref="H508:I508"/>
    <mergeCell ref="H505:I505"/>
    <mergeCell ref="H492:I492"/>
    <mergeCell ref="H488:I488"/>
    <mergeCell ref="H489:I489"/>
    <mergeCell ref="H495:I495"/>
    <mergeCell ref="H13:I13"/>
    <mergeCell ref="H435:I435"/>
    <mergeCell ref="H475:I475"/>
    <mergeCell ref="H487:I487"/>
    <mergeCell ref="H485:I485"/>
    <mergeCell ref="H484:I484"/>
    <mergeCell ref="H486:I486"/>
    <mergeCell ref="H480:I480"/>
    <mergeCell ref="H452:I452"/>
    <mergeCell ref="H445:I445"/>
    <mergeCell ref="H451:I451"/>
    <mergeCell ref="H461:I461"/>
    <mergeCell ref="H460:I460"/>
    <mergeCell ref="H462:I462"/>
    <mergeCell ref="H457:I457"/>
    <mergeCell ref="K85:L85"/>
    <mergeCell ref="H455:I455"/>
    <mergeCell ref="H454:I454"/>
    <mergeCell ref="H429:I429"/>
    <mergeCell ref="H431:I431"/>
    <mergeCell ref="H520:I520"/>
    <mergeCell ref="H519:I519"/>
    <mergeCell ref="H518:I518"/>
    <mergeCell ref="H514:I514"/>
    <mergeCell ref="H512:I512"/>
    <mergeCell ref="H517:I517"/>
    <mergeCell ref="H464:I464"/>
    <mergeCell ref="H465:I465"/>
    <mergeCell ref="H469:I469"/>
    <mergeCell ref="H467:I467"/>
    <mergeCell ref="H466:I466"/>
    <mergeCell ref="H458:I458"/>
    <mergeCell ref="H459:I459"/>
    <mergeCell ref="H481:I481"/>
    <mergeCell ref="H479:I479"/>
    <mergeCell ref="H478:I478"/>
    <mergeCell ref="H470:I470"/>
    <mergeCell ref="H471:I471"/>
    <mergeCell ref="H463:I463"/>
    <mergeCell ref="H473:I473"/>
    <mergeCell ref="H472:I472"/>
    <mergeCell ref="H474:I474"/>
    <mergeCell ref="H468:I468"/>
    <mergeCell ref="H476:I476"/>
    <mergeCell ref="H516:I516"/>
    <mergeCell ref="H501:I501"/>
    <mergeCell ref="H496:I496"/>
    <mergeCell ref="H500:I500"/>
    <mergeCell ref="H499:I499"/>
    <mergeCell ref="H482:I482"/>
    <mergeCell ref="H483:I483"/>
    <mergeCell ref="H423:I423"/>
    <mergeCell ref="H443:I443"/>
    <mergeCell ref="H442:I442"/>
    <mergeCell ref="H434:I434"/>
    <mergeCell ref="H393:I393"/>
    <mergeCell ref="H397:I397"/>
    <mergeCell ref="H395:I395"/>
    <mergeCell ref="H394:I394"/>
    <mergeCell ref="H386:I386"/>
    <mergeCell ref="H387:I387"/>
    <mergeCell ref="H407:I407"/>
    <mergeCell ref="H406:I406"/>
    <mergeCell ref="H398:I398"/>
    <mergeCell ref="H399:I399"/>
    <mergeCell ref="H391:I391"/>
    <mergeCell ref="H401:I401"/>
    <mergeCell ref="H400:I400"/>
    <mergeCell ref="H402:I402"/>
    <mergeCell ref="H396:I396"/>
    <mergeCell ref="H392:I392"/>
    <mergeCell ref="H410:I410"/>
    <mergeCell ref="H389:I389"/>
    <mergeCell ref="H388:I388"/>
    <mergeCell ref="H390:I390"/>
    <mergeCell ref="H433:I433"/>
    <mergeCell ref="H381:I381"/>
    <mergeCell ref="H385:I385"/>
    <mergeCell ref="H383:I383"/>
    <mergeCell ref="H382:I382"/>
    <mergeCell ref="H357:I357"/>
    <mergeCell ref="H361:I361"/>
    <mergeCell ref="H359:I359"/>
    <mergeCell ref="H358:I358"/>
    <mergeCell ref="H350:I350"/>
    <mergeCell ref="H351:I351"/>
    <mergeCell ref="H371:I371"/>
    <mergeCell ref="H370:I370"/>
    <mergeCell ref="H362:I362"/>
    <mergeCell ref="H363:I363"/>
    <mergeCell ref="H355:I355"/>
    <mergeCell ref="H365:I365"/>
    <mergeCell ref="H364:I364"/>
    <mergeCell ref="H366:I366"/>
    <mergeCell ref="H360:I360"/>
    <mergeCell ref="H356:I356"/>
    <mergeCell ref="H374:I374"/>
    <mergeCell ref="H380:I380"/>
    <mergeCell ref="H339:I339"/>
    <mergeCell ref="H331:I331"/>
    <mergeCell ref="H341:I341"/>
    <mergeCell ref="H340:I340"/>
    <mergeCell ref="H342:I342"/>
    <mergeCell ref="H336:I336"/>
    <mergeCell ref="H332:I332"/>
    <mergeCell ref="H333:I333"/>
    <mergeCell ref="H337:I337"/>
    <mergeCell ref="H343:I343"/>
    <mergeCell ref="H353:I353"/>
    <mergeCell ref="H352:I352"/>
    <mergeCell ref="H354:I354"/>
    <mergeCell ref="H348:I348"/>
    <mergeCell ref="H344:I344"/>
    <mergeCell ref="H345:I345"/>
    <mergeCell ref="H349:I349"/>
    <mergeCell ref="H347:I347"/>
    <mergeCell ref="H346:I346"/>
    <mergeCell ref="H321:I321"/>
    <mergeCell ref="H325:I325"/>
    <mergeCell ref="H323:I323"/>
    <mergeCell ref="H322:I322"/>
    <mergeCell ref="H314:I314"/>
    <mergeCell ref="H315:I315"/>
    <mergeCell ref="H335:I335"/>
    <mergeCell ref="H334:I334"/>
    <mergeCell ref="H326:I326"/>
    <mergeCell ref="H327:I327"/>
    <mergeCell ref="H319:I319"/>
    <mergeCell ref="H329:I329"/>
    <mergeCell ref="H328:I328"/>
    <mergeCell ref="H330:I330"/>
    <mergeCell ref="H324:I324"/>
    <mergeCell ref="H320:I320"/>
    <mergeCell ref="H338:I338"/>
    <mergeCell ref="H303:I303"/>
    <mergeCell ref="H295:I295"/>
    <mergeCell ref="H305:I305"/>
    <mergeCell ref="H304:I304"/>
    <mergeCell ref="H306:I306"/>
    <mergeCell ref="H300:I300"/>
    <mergeCell ref="H296:I296"/>
    <mergeCell ref="H297:I297"/>
    <mergeCell ref="H301:I301"/>
    <mergeCell ref="H307:I307"/>
    <mergeCell ref="H317:I317"/>
    <mergeCell ref="H316:I316"/>
    <mergeCell ref="H318:I318"/>
    <mergeCell ref="H312:I312"/>
    <mergeCell ref="H308:I308"/>
    <mergeCell ref="H309:I309"/>
    <mergeCell ref="H313:I313"/>
    <mergeCell ref="H311:I311"/>
    <mergeCell ref="H310:I310"/>
    <mergeCell ref="H285:I285"/>
    <mergeCell ref="H289:I289"/>
    <mergeCell ref="H287:I287"/>
    <mergeCell ref="H286:I286"/>
    <mergeCell ref="H278:I278"/>
    <mergeCell ref="H279:I279"/>
    <mergeCell ref="H299:I299"/>
    <mergeCell ref="H298:I298"/>
    <mergeCell ref="H290:I290"/>
    <mergeCell ref="H291:I291"/>
    <mergeCell ref="H283:I283"/>
    <mergeCell ref="H293:I293"/>
    <mergeCell ref="H292:I292"/>
    <mergeCell ref="H294:I294"/>
    <mergeCell ref="H288:I288"/>
    <mergeCell ref="H284:I284"/>
    <mergeCell ref="H302:I302"/>
    <mergeCell ref="H267:I267"/>
    <mergeCell ref="H259:I259"/>
    <mergeCell ref="H269:I269"/>
    <mergeCell ref="H268:I268"/>
    <mergeCell ref="H270:I270"/>
    <mergeCell ref="H264:I264"/>
    <mergeCell ref="H260:I260"/>
    <mergeCell ref="H261:I261"/>
    <mergeCell ref="H265:I265"/>
    <mergeCell ref="H271:I271"/>
    <mergeCell ref="H281:I281"/>
    <mergeCell ref="H280:I280"/>
    <mergeCell ref="H282:I282"/>
    <mergeCell ref="H276:I276"/>
    <mergeCell ref="H272:I272"/>
    <mergeCell ref="H273:I273"/>
    <mergeCell ref="H277:I277"/>
    <mergeCell ref="H275:I275"/>
    <mergeCell ref="H274:I274"/>
    <mergeCell ref="H249:I249"/>
    <mergeCell ref="H253:I253"/>
    <mergeCell ref="H251:I251"/>
    <mergeCell ref="H250:I250"/>
    <mergeCell ref="H242:I242"/>
    <mergeCell ref="H243:I243"/>
    <mergeCell ref="H263:I263"/>
    <mergeCell ref="H262:I262"/>
    <mergeCell ref="H254:I254"/>
    <mergeCell ref="H255:I255"/>
    <mergeCell ref="H247:I247"/>
    <mergeCell ref="H257:I257"/>
    <mergeCell ref="H256:I256"/>
    <mergeCell ref="H258:I258"/>
    <mergeCell ref="H252:I252"/>
    <mergeCell ref="H248:I248"/>
    <mergeCell ref="H266:I266"/>
    <mergeCell ref="H231:I231"/>
    <mergeCell ref="H223:I223"/>
    <mergeCell ref="H233:I233"/>
    <mergeCell ref="H232:I232"/>
    <mergeCell ref="H234:I234"/>
    <mergeCell ref="H228:I228"/>
    <mergeCell ref="H224:I224"/>
    <mergeCell ref="H225:I225"/>
    <mergeCell ref="H229:I229"/>
    <mergeCell ref="H235:I235"/>
    <mergeCell ref="H245:I245"/>
    <mergeCell ref="H244:I244"/>
    <mergeCell ref="H246:I246"/>
    <mergeCell ref="H240:I240"/>
    <mergeCell ref="H236:I236"/>
    <mergeCell ref="H237:I237"/>
    <mergeCell ref="H241:I241"/>
    <mergeCell ref="H239:I239"/>
    <mergeCell ref="H238:I238"/>
    <mergeCell ref="H213:I213"/>
    <mergeCell ref="H217:I217"/>
    <mergeCell ref="H215:I215"/>
    <mergeCell ref="H214:I214"/>
    <mergeCell ref="H206:I206"/>
    <mergeCell ref="H207:I207"/>
    <mergeCell ref="H227:I227"/>
    <mergeCell ref="H226:I226"/>
    <mergeCell ref="H218:I218"/>
    <mergeCell ref="H219:I219"/>
    <mergeCell ref="H211:I211"/>
    <mergeCell ref="H221:I221"/>
    <mergeCell ref="H220:I220"/>
    <mergeCell ref="H222:I222"/>
    <mergeCell ref="H216:I216"/>
    <mergeCell ref="H212:I212"/>
    <mergeCell ref="H230:I230"/>
    <mergeCell ref="H195:I195"/>
    <mergeCell ref="H187:I187"/>
    <mergeCell ref="H197:I197"/>
    <mergeCell ref="H196:I196"/>
    <mergeCell ref="H198:I198"/>
    <mergeCell ref="H192:I192"/>
    <mergeCell ref="H188:I188"/>
    <mergeCell ref="H189:I189"/>
    <mergeCell ref="H193:I193"/>
    <mergeCell ref="H199:I199"/>
    <mergeCell ref="H209:I209"/>
    <mergeCell ref="H208:I208"/>
    <mergeCell ref="H210:I210"/>
    <mergeCell ref="H204:I204"/>
    <mergeCell ref="H200:I200"/>
    <mergeCell ref="H201:I201"/>
    <mergeCell ref="H205:I205"/>
    <mergeCell ref="H203:I203"/>
    <mergeCell ref="H202:I202"/>
    <mergeCell ref="H177:I177"/>
    <mergeCell ref="H181:I181"/>
    <mergeCell ref="H179:I179"/>
    <mergeCell ref="H178:I178"/>
    <mergeCell ref="H170:I170"/>
    <mergeCell ref="H171:I171"/>
    <mergeCell ref="H191:I191"/>
    <mergeCell ref="H190:I190"/>
    <mergeCell ref="H182:I182"/>
    <mergeCell ref="H183:I183"/>
    <mergeCell ref="H175:I175"/>
    <mergeCell ref="H185:I185"/>
    <mergeCell ref="H184:I184"/>
    <mergeCell ref="H186:I186"/>
    <mergeCell ref="H180:I180"/>
    <mergeCell ref="H176:I176"/>
    <mergeCell ref="H194:I194"/>
    <mergeCell ref="H158:I158"/>
    <mergeCell ref="H159:I159"/>
    <mergeCell ref="H151:I151"/>
    <mergeCell ref="H161:I161"/>
    <mergeCell ref="H160:I160"/>
    <mergeCell ref="H162:I162"/>
    <mergeCell ref="H156:I156"/>
    <mergeCell ref="H152:I152"/>
    <mergeCell ref="H153:I153"/>
    <mergeCell ref="H157:I157"/>
    <mergeCell ref="H163:I163"/>
    <mergeCell ref="H173:I173"/>
    <mergeCell ref="H172:I172"/>
    <mergeCell ref="H174:I174"/>
    <mergeCell ref="H168:I168"/>
    <mergeCell ref="H164:I164"/>
    <mergeCell ref="H165:I165"/>
    <mergeCell ref="H169:I169"/>
    <mergeCell ref="H167:I167"/>
    <mergeCell ref="H166:I166"/>
    <mergeCell ref="H127:I127"/>
    <mergeCell ref="H137:I137"/>
    <mergeCell ref="H136:I136"/>
    <mergeCell ref="H138:I138"/>
    <mergeCell ref="H132:I132"/>
    <mergeCell ref="H128:I128"/>
    <mergeCell ref="H129:I129"/>
    <mergeCell ref="H133:I133"/>
    <mergeCell ref="H131:I131"/>
    <mergeCell ref="H130:I130"/>
    <mergeCell ref="H141:I141"/>
    <mergeCell ref="H145:I145"/>
    <mergeCell ref="H143:I143"/>
    <mergeCell ref="H142:I142"/>
    <mergeCell ref="H134:I134"/>
    <mergeCell ref="H135:I135"/>
    <mergeCell ref="H155:I155"/>
    <mergeCell ref="H154:I154"/>
    <mergeCell ref="H146:I146"/>
    <mergeCell ref="H147:I147"/>
    <mergeCell ref="H139:I139"/>
    <mergeCell ref="H149:I149"/>
    <mergeCell ref="H148:I148"/>
    <mergeCell ref="H150:I150"/>
    <mergeCell ref="H144:I144"/>
    <mergeCell ref="H140:I140"/>
    <mergeCell ref="H102:I102"/>
    <mergeCell ref="H105:I105"/>
    <mergeCell ref="H113:I113"/>
    <mergeCell ref="H112:I112"/>
    <mergeCell ref="H114:I114"/>
    <mergeCell ref="H109:I109"/>
    <mergeCell ref="H104:I104"/>
    <mergeCell ref="H122:I122"/>
    <mergeCell ref="H123:I123"/>
    <mergeCell ref="H115:I115"/>
    <mergeCell ref="H125:I125"/>
    <mergeCell ref="H124:I124"/>
    <mergeCell ref="H126:I126"/>
    <mergeCell ref="H116:I116"/>
    <mergeCell ref="H117:I117"/>
    <mergeCell ref="H120:I120"/>
    <mergeCell ref="H121:I121"/>
    <mergeCell ref="T82:U82"/>
    <mergeCell ref="T64:U64"/>
    <mergeCell ref="T63:U63"/>
    <mergeCell ref="T65:U65"/>
    <mergeCell ref="H99:I99"/>
    <mergeCell ref="H95:I95"/>
    <mergeCell ref="Q75:R75"/>
    <mergeCell ref="Q77:R77"/>
    <mergeCell ref="H89:I89"/>
    <mergeCell ref="H78:I78"/>
    <mergeCell ref="K81:L81"/>
    <mergeCell ref="H83:I83"/>
    <mergeCell ref="K83:L83"/>
    <mergeCell ref="N83:O83"/>
    <mergeCell ref="H515:I515"/>
    <mergeCell ref="H511:I511"/>
    <mergeCell ref="H507:I507"/>
    <mergeCell ref="H77:I77"/>
    <mergeCell ref="K77:L77"/>
    <mergeCell ref="K79:L79"/>
    <mergeCell ref="N81:O81"/>
    <mergeCell ref="Q81:R81"/>
    <mergeCell ref="H111:I111"/>
    <mergeCell ref="H103:I103"/>
    <mergeCell ref="H108:I108"/>
    <mergeCell ref="H107:I107"/>
    <mergeCell ref="H100:I100"/>
    <mergeCell ref="H110:I110"/>
    <mergeCell ref="H101:I101"/>
    <mergeCell ref="H119:I119"/>
    <mergeCell ref="H118:I118"/>
    <mergeCell ref="H106:I106"/>
    <mergeCell ref="T62:U62"/>
    <mergeCell ref="T59:U59"/>
    <mergeCell ref="T60:U60"/>
    <mergeCell ref="T31:U31"/>
    <mergeCell ref="T32:U32"/>
    <mergeCell ref="T33:U33"/>
    <mergeCell ref="T34:U34"/>
    <mergeCell ref="T35:U35"/>
    <mergeCell ref="T36:U36"/>
    <mergeCell ref="T37:U37"/>
    <mergeCell ref="T38:U38"/>
    <mergeCell ref="T39:U39"/>
    <mergeCell ref="T40:U40"/>
    <mergeCell ref="T41:U41"/>
    <mergeCell ref="K82:L82"/>
    <mergeCell ref="T48:U48"/>
    <mergeCell ref="Q70:R70"/>
    <mergeCell ref="Q69:R69"/>
    <mergeCell ref="Q62:R62"/>
    <mergeCell ref="T54:U54"/>
    <mergeCell ref="T55:U55"/>
    <mergeCell ref="Q74:R74"/>
    <mergeCell ref="K73:L73"/>
    <mergeCell ref="T49:U49"/>
    <mergeCell ref="Q51:R51"/>
    <mergeCell ref="Q57:R57"/>
    <mergeCell ref="Q59:R59"/>
    <mergeCell ref="Q52:R52"/>
    <mergeCell ref="Q71:R71"/>
    <mergeCell ref="N74:O74"/>
    <mergeCell ref="N68:O68"/>
    <mergeCell ref="K69:L69"/>
    <mergeCell ref="Q73:R73"/>
    <mergeCell ref="Q72:R72"/>
    <mergeCell ref="Q82:R82"/>
    <mergeCell ref="Q67:R67"/>
    <mergeCell ref="Q79:R79"/>
    <mergeCell ref="Q83:R83"/>
    <mergeCell ref="Q53:R53"/>
    <mergeCell ref="Q54:R54"/>
    <mergeCell ref="Q60:R60"/>
    <mergeCell ref="Q49:R49"/>
    <mergeCell ref="Q50:R50"/>
    <mergeCell ref="Q55:R55"/>
    <mergeCell ref="Q46:R46"/>
    <mergeCell ref="Q56:R56"/>
    <mergeCell ref="T13:U13"/>
    <mergeCell ref="T71:U71"/>
    <mergeCell ref="T80:U80"/>
    <mergeCell ref="T74:U74"/>
    <mergeCell ref="T73:U73"/>
    <mergeCell ref="T76:U76"/>
    <mergeCell ref="T69:U69"/>
    <mergeCell ref="T72:U72"/>
    <mergeCell ref="T78:U78"/>
    <mergeCell ref="T77:U77"/>
    <mergeCell ref="T70:U70"/>
    <mergeCell ref="T58:U58"/>
    <mergeCell ref="T68:U68"/>
    <mergeCell ref="T66:U66"/>
    <mergeCell ref="T52:U52"/>
    <mergeCell ref="T53:U53"/>
    <mergeCell ref="T75:U75"/>
    <mergeCell ref="T79:U79"/>
    <mergeCell ref="N60:O60"/>
    <mergeCell ref="N71:O71"/>
    <mergeCell ref="N62:O62"/>
    <mergeCell ref="N66:O66"/>
    <mergeCell ref="N64:O64"/>
    <mergeCell ref="N65:O65"/>
    <mergeCell ref="K75:L75"/>
    <mergeCell ref="N75:O75"/>
    <mergeCell ref="N77:O77"/>
    <mergeCell ref="N79:O79"/>
    <mergeCell ref="N76:O76"/>
    <mergeCell ref="K63:L63"/>
    <mergeCell ref="K65:L65"/>
    <mergeCell ref="K62:L62"/>
    <mergeCell ref="T83:U83"/>
    <mergeCell ref="T81:U81"/>
    <mergeCell ref="T46:U46"/>
    <mergeCell ref="T47:U47"/>
    <mergeCell ref="T50:U50"/>
    <mergeCell ref="T51:U51"/>
    <mergeCell ref="Q66:R66"/>
    <mergeCell ref="Q64:R64"/>
    <mergeCell ref="Q63:R63"/>
    <mergeCell ref="T67:U67"/>
    <mergeCell ref="Q61:R61"/>
    <mergeCell ref="Q58:R58"/>
    <mergeCell ref="Q68:R68"/>
    <mergeCell ref="T61:U61"/>
    <mergeCell ref="Q65:R65"/>
    <mergeCell ref="N70:O70"/>
    <mergeCell ref="N69:O69"/>
    <mergeCell ref="T56:U56"/>
    <mergeCell ref="H82:I82"/>
    <mergeCell ref="H88:I88"/>
    <mergeCell ref="H90:I90"/>
    <mergeCell ref="H81:I81"/>
    <mergeCell ref="H80:I80"/>
    <mergeCell ref="H79:I79"/>
    <mergeCell ref="H52:I52"/>
    <mergeCell ref="H51:I51"/>
    <mergeCell ref="H50:I50"/>
    <mergeCell ref="K50:L50"/>
    <mergeCell ref="H49:I49"/>
    <mergeCell ref="K59:L59"/>
    <mergeCell ref="H54:I54"/>
    <mergeCell ref="K60:L60"/>
    <mergeCell ref="K58:L58"/>
    <mergeCell ref="H62:I62"/>
    <mergeCell ref="H57:I57"/>
    <mergeCell ref="K54:L54"/>
    <mergeCell ref="H55:I55"/>
    <mergeCell ref="H56:I56"/>
    <mergeCell ref="K66:L66"/>
    <mergeCell ref="K68:L68"/>
    <mergeCell ref="K70:L70"/>
    <mergeCell ref="H58:I58"/>
    <mergeCell ref="H59:I59"/>
    <mergeCell ref="K80:L80"/>
    <mergeCell ref="K57:L57"/>
    <mergeCell ref="K72:L72"/>
    <mergeCell ref="K87:L87"/>
    <mergeCell ref="K88:L88"/>
    <mergeCell ref="H48:I48"/>
    <mergeCell ref="H53:I53"/>
    <mergeCell ref="K53:L53"/>
    <mergeCell ref="K52:L52"/>
    <mergeCell ref="H12:I12"/>
    <mergeCell ref="H17:I17"/>
    <mergeCell ref="H98:I98"/>
    <mergeCell ref="H69:I69"/>
    <mergeCell ref="H60:I60"/>
    <mergeCell ref="H87:I87"/>
    <mergeCell ref="H91:I91"/>
    <mergeCell ref="H93:I93"/>
    <mergeCell ref="H70:I70"/>
    <mergeCell ref="H76:I76"/>
    <mergeCell ref="H71:I71"/>
    <mergeCell ref="H73:I73"/>
    <mergeCell ref="H75:I75"/>
    <mergeCell ref="H74:I74"/>
    <mergeCell ref="H68:I68"/>
    <mergeCell ref="H64:I64"/>
    <mergeCell ref="H66:I66"/>
    <mergeCell ref="H61:I61"/>
    <mergeCell ref="H63:I63"/>
    <mergeCell ref="H65:I65"/>
    <mergeCell ref="H94:I94"/>
    <mergeCell ref="H97:I97"/>
    <mergeCell ref="H96:I96"/>
    <mergeCell ref="H85:I85"/>
    <mergeCell ref="H67:I67"/>
    <mergeCell ref="H72:I72"/>
    <mergeCell ref="H86:I86"/>
    <mergeCell ref="H92:I92"/>
    <mergeCell ref="N13:O13"/>
    <mergeCell ref="K35:L35"/>
    <mergeCell ref="K36:L36"/>
    <mergeCell ref="K37:L37"/>
    <mergeCell ref="A1:J1"/>
    <mergeCell ref="P3:R3"/>
    <mergeCell ref="P2:R2"/>
    <mergeCell ref="H11:I11"/>
    <mergeCell ref="P4:R4"/>
    <mergeCell ref="P5:R5"/>
    <mergeCell ref="Q12:R12"/>
    <mergeCell ref="Q13:R13"/>
    <mergeCell ref="K46:L46"/>
    <mergeCell ref="H46:I46"/>
    <mergeCell ref="K47:L47"/>
    <mergeCell ref="K55:L55"/>
    <mergeCell ref="K56:L56"/>
    <mergeCell ref="N55:O55"/>
    <mergeCell ref="N54:O54"/>
    <mergeCell ref="K51:L51"/>
    <mergeCell ref="K49:L49"/>
    <mergeCell ref="N53:O53"/>
    <mergeCell ref="N48:O48"/>
    <mergeCell ref="N49:O49"/>
    <mergeCell ref="N46:O46"/>
    <mergeCell ref="N47:O47"/>
    <mergeCell ref="N50:O50"/>
    <mergeCell ref="N51:O51"/>
    <mergeCell ref="N52:O52"/>
    <mergeCell ref="H47:I47"/>
    <mergeCell ref="H18:I18"/>
    <mergeCell ref="H19:I19"/>
    <mergeCell ref="T7:U7"/>
    <mergeCell ref="Q7:S7"/>
    <mergeCell ref="Q11:R11"/>
    <mergeCell ref="K11:L11"/>
    <mergeCell ref="T11:U11"/>
    <mergeCell ref="T12:U12"/>
    <mergeCell ref="N11:O11"/>
    <mergeCell ref="N12:O12"/>
    <mergeCell ref="K67:L67"/>
    <mergeCell ref="K74:L74"/>
    <mergeCell ref="K78:L78"/>
    <mergeCell ref="K76:L76"/>
    <mergeCell ref="K71:L71"/>
    <mergeCell ref="K84:L84"/>
    <mergeCell ref="K86:L86"/>
    <mergeCell ref="K64:L64"/>
    <mergeCell ref="K61:L61"/>
    <mergeCell ref="Q47:R47"/>
    <mergeCell ref="Q48:R48"/>
    <mergeCell ref="N59:O59"/>
    <mergeCell ref="N58:O58"/>
    <mergeCell ref="N56:O56"/>
    <mergeCell ref="N57:O57"/>
    <mergeCell ref="Q76:R76"/>
    <mergeCell ref="Q78:R78"/>
    <mergeCell ref="T57:U57"/>
    <mergeCell ref="N78:O78"/>
    <mergeCell ref="N67:O67"/>
    <mergeCell ref="N72:O72"/>
    <mergeCell ref="N73:O73"/>
    <mergeCell ref="N63:O63"/>
    <mergeCell ref="N61:O61"/>
    <mergeCell ref="Q107:R107"/>
    <mergeCell ref="Q108:R108"/>
    <mergeCell ref="Q109:R109"/>
    <mergeCell ref="Q110:R110"/>
    <mergeCell ref="Q93:R93"/>
    <mergeCell ref="Q94:R94"/>
    <mergeCell ref="Q95:R95"/>
    <mergeCell ref="Q96:R96"/>
    <mergeCell ref="Q97:R97"/>
    <mergeCell ref="Q98:R98"/>
    <mergeCell ref="Q99:R99"/>
    <mergeCell ref="Q100:R100"/>
    <mergeCell ref="Q101:R101"/>
    <mergeCell ref="T84:U84"/>
    <mergeCell ref="Q84:R84"/>
    <mergeCell ref="Q86:R86"/>
    <mergeCell ref="Q87:R87"/>
    <mergeCell ref="Q88:R88"/>
    <mergeCell ref="Q89:R89"/>
    <mergeCell ref="Q90:R90"/>
    <mergeCell ref="Q91:R91"/>
    <mergeCell ref="Q92:R92"/>
    <mergeCell ref="Q85:R85"/>
    <mergeCell ref="T85:U85"/>
    <mergeCell ref="N106:O106"/>
    <mergeCell ref="K89:L89"/>
    <mergeCell ref="K90:L90"/>
    <mergeCell ref="K91:L91"/>
    <mergeCell ref="K92:L92"/>
    <mergeCell ref="K93:L93"/>
    <mergeCell ref="K94:L94"/>
    <mergeCell ref="K95:L95"/>
    <mergeCell ref="K96:L96"/>
    <mergeCell ref="K97:L97"/>
    <mergeCell ref="K48:L48"/>
    <mergeCell ref="Q120:R120"/>
    <mergeCell ref="Q121:R121"/>
    <mergeCell ref="Q122:R122"/>
    <mergeCell ref="Q123:R123"/>
    <mergeCell ref="Q124:R124"/>
    <mergeCell ref="Q125:R125"/>
    <mergeCell ref="K98:L98"/>
    <mergeCell ref="K99:L99"/>
    <mergeCell ref="K100:L100"/>
    <mergeCell ref="K101:L101"/>
    <mergeCell ref="K102:L102"/>
    <mergeCell ref="K121:L121"/>
    <mergeCell ref="K122:L122"/>
    <mergeCell ref="K123:L123"/>
    <mergeCell ref="K124:L124"/>
    <mergeCell ref="K125:L125"/>
    <mergeCell ref="Q102:R102"/>
    <mergeCell ref="Q103:R103"/>
    <mergeCell ref="Q104:R104"/>
    <mergeCell ref="Q105:R105"/>
    <mergeCell ref="Q106:R106"/>
    <mergeCell ref="Q126:R126"/>
    <mergeCell ref="Q127:R127"/>
    <mergeCell ref="Q128:R128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38:R138"/>
    <mergeCell ref="Q139:R139"/>
    <mergeCell ref="Q140:R140"/>
    <mergeCell ref="Q141:R141"/>
    <mergeCell ref="Q142:R142"/>
    <mergeCell ref="Q143:R143"/>
    <mergeCell ref="Q144:R144"/>
    <mergeCell ref="Q145:R145"/>
    <mergeCell ref="Q146:R146"/>
    <mergeCell ref="Q129:R129"/>
    <mergeCell ref="Q130:R130"/>
    <mergeCell ref="Q131:R131"/>
    <mergeCell ref="Q132:R132"/>
    <mergeCell ref="Q133:R133"/>
    <mergeCell ref="Q134:R134"/>
    <mergeCell ref="Q135:R135"/>
    <mergeCell ref="Q136:R136"/>
    <mergeCell ref="Q137:R137"/>
    <mergeCell ref="Q156:R156"/>
    <mergeCell ref="Q157:R157"/>
    <mergeCell ref="Q158:R158"/>
    <mergeCell ref="Q159:R159"/>
    <mergeCell ref="Q160:R160"/>
    <mergeCell ref="Q161:R161"/>
    <mergeCell ref="Q162:R162"/>
    <mergeCell ref="Q163:R163"/>
    <mergeCell ref="Q164:R164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Q155:R155"/>
    <mergeCell ref="Q174:R174"/>
    <mergeCell ref="Q175:R175"/>
    <mergeCell ref="Q176:R176"/>
    <mergeCell ref="Q177:R177"/>
    <mergeCell ref="Q178:R178"/>
    <mergeCell ref="Q179:R179"/>
    <mergeCell ref="Q180:R180"/>
    <mergeCell ref="Q181:R181"/>
    <mergeCell ref="Q182:R182"/>
    <mergeCell ref="Q165:R165"/>
    <mergeCell ref="Q166:R166"/>
    <mergeCell ref="Q167:R167"/>
    <mergeCell ref="Q168:R168"/>
    <mergeCell ref="Q169:R169"/>
    <mergeCell ref="Q170:R170"/>
    <mergeCell ref="Q171:R171"/>
    <mergeCell ref="Q172:R172"/>
    <mergeCell ref="Q173:R173"/>
    <mergeCell ref="Q192:R192"/>
    <mergeCell ref="Q193:R193"/>
    <mergeCell ref="Q194:R194"/>
    <mergeCell ref="Q195:R195"/>
    <mergeCell ref="Q196:R196"/>
    <mergeCell ref="Q197:R197"/>
    <mergeCell ref="Q198:R198"/>
    <mergeCell ref="Q199:R199"/>
    <mergeCell ref="Q200:R200"/>
    <mergeCell ref="Q183:R183"/>
    <mergeCell ref="Q184:R184"/>
    <mergeCell ref="Q185:R185"/>
    <mergeCell ref="Q186:R186"/>
    <mergeCell ref="Q187:R187"/>
    <mergeCell ref="Q188:R188"/>
    <mergeCell ref="Q189:R189"/>
    <mergeCell ref="Q190:R190"/>
    <mergeCell ref="Q191:R191"/>
    <mergeCell ref="Q210:R210"/>
    <mergeCell ref="Q211:R211"/>
    <mergeCell ref="Q212:R212"/>
    <mergeCell ref="Q213:R213"/>
    <mergeCell ref="Q214:R214"/>
    <mergeCell ref="Q215:R215"/>
    <mergeCell ref="Q216:R216"/>
    <mergeCell ref="Q217:R217"/>
    <mergeCell ref="Q218:R218"/>
    <mergeCell ref="Q201:R201"/>
    <mergeCell ref="Q202:R202"/>
    <mergeCell ref="Q203:R203"/>
    <mergeCell ref="Q204:R204"/>
    <mergeCell ref="Q205:R205"/>
    <mergeCell ref="Q206:R206"/>
    <mergeCell ref="Q207:R207"/>
    <mergeCell ref="Q208:R208"/>
    <mergeCell ref="Q209:R209"/>
    <mergeCell ref="Q228:R228"/>
    <mergeCell ref="Q229:R229"/>
    <mergeCell ref="Q230:R230"/>
    <mergeCell ref="Q231:R231"/>
    <mergeCell ref="Q232:R232"/>
    <mergeCell ref="Q233:R233"/>
    <mergeCell ref="Q234:R234"/>
    <mergeCell ref="Q235:R235"/>
    <mergeCell ref="Q236:R236"/>
    <mergeCell ref="Q219:R219"/>
    <mergeCell ref="Q220:R220"/>
    <mergeCell ref="Q221:R221"/>
    <mergeCell ref="Q222:R222"/>
    <mergeCell ref="Q223:R223"/>
    <mergeCell ref="Q224:R224"/>
    <mergeCell ref="Q225:R225"/>
    <mergeCell ref="Q226:R226"/>
    <mergeCell ref="Q227:R227"/>
    <mergeCell ref="Q246:R246"/>
    <mergeCell ref="Q247:R247"/>
    <mergeCell ref="Q248:R248"/>
    <mergeCell ref="Q249:R249"/>
    <mergeCell ref="Q250:R250"/>
    <mergeCell ref="Q251:R251"/>
    <mergeCell ref="Q252:R252"/>
    <mergeCell ref="Q253:R253"/>
    <mergeCell ref="Q254:R254"/>
    <mergeCell ref="Q237:R237"/>
    <mergeCell ref="Q238:R238"/>
    <mergeCell ref="Q239:R239"/>
    <mergeCell ref="Q240:R240"/>
    <mergeCell ref="Q241:R241"/>
    <mergeCell ref="Q242:R242"/>
    <mergeCell ref="Q243:R243"/>
    <mergeCell ref="Q244:R244"/>
    <mergeCell ref="Q245:R245"/>
    <mergeCell ref="Q264:R264"/>
    <mergeCell ref="Q265:R265"/>
    <mergeCell ref="Q266:R266"/>
    <mergeCell ref="Q267:R267"/>
    <mergeCell ref="Q268:R268"/>
    <mergeCell ref="Q269:R269"/>
    <mergeCell ref="Q270:R270"/>
    <mergeCell ref="Q271:R271"/>
    <mergeCell ref="Q272:R272"/>
    <mergeCell ref="Q255:R255"/>
    <mergeCell ref="Q256:R256"/>
    <mergeCell ref="Q257:R257"/>
    <mergeCell ref="Q258:R258"/>
    <mergeCell ref="Q259:R259"/>
    <mergeCell ref="Q260:R260"/>
    <mergeCell ref="Q261:R261"/>
    <mergeCell ref="Q262:R262"/>
    <mergeCell ref="Q263:R263"/>
    <mergeCell ref="Q282:R282"/>
    <mergeCell ref="Q283:R283"/>
    <mergeCell ref="Q284:R284"/>
    <mergeCell ref="Q285:R285"/>
    <mergeCell ref="Q286:R286"/>
    <mergeCell ref="Q287:R287"/>
    <mergeCell ref="Q288:R288"/>
    <mergeCell ref="Q289:R289"/>
    <mergeCell ref="Q290:R290"/>
    <mergeCell ref="Q273:R273"/>
    <mergeCell ref="Q274:R274"/>
    <mergeCell ref="Q275:R275"/>
    <mergeCell ref="Q276:R276"/>
    <mergeCell ref="Q277:R277"/>
    <mergeCell ref="Q278:R278"/>
    <mergeCell ref="Q279:R279"/>
    <mergeCell ref="Q280:R280"/>
    <mergeCell ref="Q281:R281"/>
    <mergeCell ref="Q300:R300"/>
    <mergeCell ref="Q301:R301"/>
    <mergeCell ref="Q302:R302"/>
    <mergeCell ref="Q303:R303"/>
    <mergeCell ref="Q304:R304"/>
    <mergeCell ref="Q305:R305"/>
    <mergeCell ref="Q306:R306"/>
    <mergeCell ref="Q307:R307"/>
    <mergeCell ref="Q308:R308"/>
    <mergeCell ref="Q291:R291"/>
    <mergeCell ref="Q292:R292"/>
    <mergeCell ref="Q293:R293"/>
    <mergeCell ref="Q294:R294"/>
    <mergeCell ref="Q295:R295"/>
    <mergeCell ref="Q296:R296"/>
    <mergeCell ref="Q297:R297"/>
    <mergeCell ref="Q298:R298"/>
    <mergeCell ref="Q299:R299"/>
    <mergeCell ref="Q318:R318"/>
    <mergeCell ref="Q319:R319"/>
    <mergeCell ref="Q320:R320"/>
    <mergeCell ref="Q321:R321"/>
    <mergeCell ref="Q322:R322"/>
    <mergeCell ref="Q323:R323"/>
    <mergeCell ref="Q324:R324"/>
    <mergeCell ref="Q325:R325"/>
    <mergeCell ref="Q326:R326"/>
    <mergeCell ref="Q309:R309"/>
    <mergeCell ref="Q310:R310"/>
    <mergeCell ref="Q311:R311"/>
    <mergeCell ref="Q312:R312"/>
    <mergeCell ref="Q313:R313"/>
    <mergeCell ref="Q314:R314"/>
    <mergeCell ref="Q315:R315"/>
    <mergeCell ref="Q316:R316"/>
    <mergeCell ref="Q317:R317"/>
    <mergeCell ref="Q336:R336"/>
    <mergeCell ref="Q337:R337"/>
    <mergeCell ref="Q338:R338"/>
    <mergeCell ref="Q339:R339"/>
    <mergeCell ref="Q340:R340"/>
    <mergeCell ref="Q341:R341"/>
    <mergeCell ref="Q342:R342"/>
    <mergeCell ref="Q343:R343"/>
    <mergeCell ref="Q344:R344"/>
    <mergeCell ref="Q327:R327"/>
    <mergeCell ref="Q328:R328"/>
    <mergeCell ref="Q329:R329"/>
    <mergeCell ref="Q330:R330"/>
    <mergeCell ref="Q331:R331"/>
    <mergeCell ref="Q332:R332"/>
    <mergeCell ref="Q333:R333"/>
    <mergeCell ref="Q334:R334"/>
    <mergeCell ref="Q335:R335"/>
    <mergeCell ref="Q354:R354"/>
    <mergeCell ref="Q355:R355"/>
    <mergeCell ref="Q356:R356"/>
    <mergeCell ref="Q357:R357"/>
    <mergeCell ref="Q358:R358"/>
    <mergeCell ref="Q359:R359"/>
    <mergeCell ref="Q360:R360"/>
    <mergeCell ref="Q361:R361"/>
    <mergeCell ref="Q362:R362"/>
    <mergeCell ref="Q345:R345"/>
    <mergeCell ref="Q346:R346"/>
    <mergeCell ref="Q347:R347"/>
    <mergeCell ref="Q348:R348"/>
    <mergeCell ref="Q349:R349"/>
    <mergeCell ref="Q350:R350"/>
    <mergeCell ref="Q351:R351"/>
    <mergeCell ref="Q352:R352"/>
    <mergeCell ref="Q353:R353"/>
    <mergeCell ref="Q372:R372"/>
    <mergeCell ref="Q373:R373"/>
    <mergeCell ref="Q374:R374"/>
    <mergeCell ref="Q375:R375"/>
    <mergeCell ref="Q376:R376"/>
    <mergeCell ref="Q377:R377"/>
    <mergeCell ref="Q378:R378"/>
    <mergeCell ref="Q379:R379"/>
    <mergeCell ref="Q380:R380"/>
    <mergeCell ref="Q363:R363"/>
    <mergeCell ref="Q364:R364"/>
    <mergeCell ref="Q365:R365"/>
    <mergeCell ref="Q366:R366"/>
    <mergeCell ref="Q367:R367"/>
    <mergeCell ref="Q368:R368"/>
    <mergeCell ref="Q369:R369"/>
    <mergeCell ref="Q370:R370"/>
    <mergeCell ref="Q371:R371"/>
    <mergeCell ref="Q390:R390"/>
    <mergeCell ref="Q391:R391"/>
    <mergeCell ref="Q392:R392"/>
    <mergeCell ref="Q393:R393"/>
    <mergeCell ref="Q394:R394"/>
    <mergeCell ref="Q395:R395"/>
    <mergeCell ref="Q396:R396"/>
    <mergeCell ref="Q397:R397"/>
    <mergeCell ref="Q398:R398"/>
    <mergeCell ref="Q381:R381"/>
    <mergeCell ref="Q382:R382"/>
    <mergeCell ref="Q383:R383"/>
    <mergeCell ref="Q384:R384"/>
    <mergeCell ref="Q385:R385"/>
    <mergeCell ref="Q386:R386"/>
    <mergeCell ref="Q387:R387"/>
    <mergeCell ref="Q388:R388"/>
    <mergeCell ref="Q389:R389"/>
    <mergeCell ref="Q408:R408"/>
    <mergeCell ref="Q409:R409"/>
    <mergeCell ref="Q410:R410"/>
    <mergeCell ref="Q411:R411"/>
    <mergeCell ref="Q412:R412"/>
    <mergeCell ref="Q413:R413"/>
    <mergeCell ref="Q414:R414"/>
    <mergeCell ref="Q415:R415"/>
    <mergeCell ref="Q416:R416"/>
    <mergeCell ref="Q399:R399"/>
    <mergeCell ref="Q400:R400"/>
    <mergeCell ref="Q401:R401"/>
    <mergeCell ref="Q402:R402"/>
    <mergeCell ref="Q403:R403"/>
    <mergeCell ref="Q404:R404"/>
    <mergeCell ref="Q405:R405"/>
    <mergeCell ref="Q406:R406"/>
    <mergeCell ref="Q407:R407"/>
    <mergeCell ref="Q426:R426"/>
    <mergeCell ref="Q427:R427"/>
    <mergeCell ref="Q428:R428"/>
    <mergeCell ref="Q429:R429"/>
    <mergeCell ref="Q430:R430"/>
    <mergeCell ref="Q431:R431"/>
    <mergeCell ref="Q432:R432"/>
    <mergeCell ref="Q433:R433"/>
    <mergeCell ref="Q434:R434"/>
    <mergeCell ref="Q417:R417"/>
    <mergeCell ref="Q418:R418"/>
    <mergeCell ref="Q419:R419"/>
    <mergeCell ref="Q420:R420"/>
    <mergeCell ref="Q421:R421"/>
    <mergeCell ref="Q422:R422"/>
    <mergeCell ref="Q423:R423"/>
    <mergeCell ref="Q424:R424"/>
    <mergeCell ref="Q425:R425"/>
    <mergeCell ref="Q444:R444"/>
    <mergeCell ref="Q445:R445"/>
    <mergeCell ref="Q446:R446"/>
    <mergeCell ref="Q447:R447"/>
    <mergeCell ref="Q448:R448"/>
    <mergeCell ref="Q449:R449"/>
    <mergeCell ref="Q450:R450"/>
    <mergeCell ref="Q451:R451"/>
    <mergeCell ref="Q452:R452"/>
    <mergeCell ref="Q435:R435"/>
    <mergeCell ref="Q436:R436"/>
    <mergeCell ref="Q437:R437"/>
    <mergeCell ref="Q438:R438"/>
    <mergeCell ref="Q439:R439"/>
    <mergeCell ref="Q440:R440"/>
    <mergeCell ref="Q441:R441"/>
    <mergeCell ref="Q442:R442"/>
    <mergeCell ref="Q443:R443"/>
    <mergeCell ref="Q462:R462"/>
    <mergeCell ref="Q463:R463"/>
    <mergeCell ref="Q464:R464"/>
    <mergeCell ref="Q465:R465"/>
    <mergeCell ref="Q466:R466"/>
    <mergeCell ref="Q467:R467"/>
    <mergeCell ref="Q468:R468"/>
    <mergeCell ref="Q469:R469"/>
    <mergeCell ref="Q470:R470"/>
    <mergeCell ref="Q453:R453"/>
    <mergeCell ref="Q454:R454"/>
    <mergeCell ref="Q455:R455"/>
    <mergeCell ref="Q456:R456"/>
    <mergeCell ref="Q457:R457"/>
    <mergeCell ref="Q458:R458"/>
    <mergeCell ref="Q459:R459"/>
    <mergeCell ref="Q460:R460"/>
    <mergeCell ref="Q461:R461"/>
    <mergeCell ref="Q480:R480"/>
    <mergeCell ref="Q481:R481"/>
    <mergeCell ref="Q482:R482"/>
    <mergeCell ref="Q483:R483"/>
    <mergeCell ref="Q484:R484"/>
    <mergeCell ref="Q485:R485"/>
    <mergeCell ref="Q486:R486"/>
    <mergeCell ref="Q487:R487"/>
    <mergeCell ref="Q488:R488"/>
    <mergeCell ref="Q471:R471"/>
    <mergeCell ref="Q472:R472"/>
    <mergeCell ref="Q473:R473"/>
    <mergeCell ref="Q474:R474"/>
    <mergeCell ref="Q475:R475"/>
    <mergeCell ref="Q476:R476"/>
    <mergeCell ref="Q477:R477"/>
    <mergeCell ref="Q478:R478"/>
    <mergeCell ref="Q479:R479"/>
    <mergeCell ref="Q515:R515"/>
    <mergeCell ref="Q498:R498"/>
    <mergeCell ref="Q499:R499"/>
    <mergeCell ref="Q500:R500"/>
    <mergeCell ref="Q501:R501"/>
    <mergeCell ref="Q502:R502"/>
    <mergeCell ref="Q503:R503"/>
    <mergeCell ref="Q504:R504"/>
    <mergeCell ref="Q505:R505"/>
    <mergeCell ref="Q506:R506"/>
    <mergeCell ref="Q489:R489"/>
    <mergeCell ref="Q490:R490"/>
    <mergeCell ref="Q491:R491"/>
    <mergeCell ref="Q492:R492"/>
    <mergeCell ref="Q493:R493"/>
    <mergeCell ref="Q494:R494"/>
    <mergeCell ref="Q495:R495"/>
    <mergeCell ref="Q496:R496"/>
    <mergeCell ref="Q497:R497"/>
    <mergeCell ref="Q516:R516"/>
    <mergeCell ref="Q517:R517"/>
    <mergeCell ref="Q518:R518"/>
    <mergeCell ref="Q519:R519"/>
    <mergeCell ref="Q520:R520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Q507:R507"/>
    <mergeCell ref="Q508:R508"/>
    <mergeCell ref="Q509:R509"/>
    <mergeCell ref="Q510:R510"/>
    <mergeCell ref="Q511:R511"/>
    <mergeCell ref="Q512:R512"/>
    <mergeCell ref="Q513:R513"/>
    <mergeCell ref="Q514:R514"/>
    <mergeCell ref="T114:U114"/>
    <mergeCell ref="T115:U115"/>
    <mergeCell ref="T116:U116"/>
    <mergeCell ref="T117:U117"/>
    <mergeCell ref="T118:U118"/>
    <mergeCell ref="T119:U119"/>
    <mergeCell ref="T120:U120"/>
    <mergeCell ref="T121:U121"/>
    <mergeCell ref="T122:U122"/>
    <mergeCell ref="T105:U105"/>
    <mergeCell ref="T106:U106"/>
    <mergeCell ref="T107:U107"/>
    <mergeCell ref="T108:U108"/>
    <mergeCell ref="T109:U109"/>
    <mergeCell ref="T110:U110"/>
    <mergeCell ref="T111:U111"/>
    <mergeCell ref="T112:U112"/>
    <mergeCell ref="T113:U113"/>
    <mergeCell ref="T132:U132"/>
    <mergeCell ref="T133:U133"/>
    <mergeCell ref="T134:U134"/>
    <mergeCell ref="T135:U135"/>
    <mergeCell ref="T136:U136"/>
    <mergeCell ref="T137:U137"/>
    <mergeCell ref="T138:U138"/>
    <mergeCell ref="T139:U139"/>
    <mergeCell ref="T140:U140"/>
    <mergeCell ref="T123:U123"/>
    <mergeCell ref="T124:U124"/>
    <mergeCell ref="T125:U125"/>
    <mergeCell ref="T126:U126"/>
    <mergeCell ref="T127:U127"/>
    <mergeCell ref="T128:U128"/>
    <mergeCell ref="T129:U129"/>
    <mergeCell ref="T130:U130"/>
    <mergeCell ref="T131:U131"/>
    <mergeCell ref="T150:U150"/>
    <mergeCell ref="T151:U151"/>
    <mergeCell ref="T152:U152"/>
    <mergeCell ref="T153:U153"/>
    <mergeCell ref="T154:U154"/>
    <mergeCell ref="T155:U155"/>
    <mergeCell ref="T156:U156"/>
    <mergeCell ref="T157:U157"/>
    <mergeCell ref="T158:U158"/>
    <mergeCell ref="T141:U141"/>
    <mergeCell ref="T142:U142"/>
    <mergeCell ref="T143:U143"/>
    <mergeCell ref="T144:U144"/>
    <mergeCell ref="T145:U145"/>
    <mergeCell ref="T146:U146"/>
    <mergeCell ref="T147:U147"/>
    <mergeCell ref="T148:U148"/>
    <mergeCell ref="T149:U149"/>
    <mergeCell ref="T168:U168"/>
    <mergeCell ref="T169:U169"/>
    <mergeCell ref="T170:U170"/>
    <mergeCell ref="T171:U171"/>
    <mergeCell ref="T172:U172"/>
    <mergeCell ref="T173:U173"/>
    <mergeCell ref="T174:U174"/>
    <mergeCell ref="T175:U175"/>
    <mergeCell ref="T176:U176"/>
    <mergeCell ref="T159:U159"/>
    <mergeCell ref="T160:U160"/>
    <mergeCell ref="T161:U161"/>
    <mergeCell ref="T162:U162"/>
    <mergeCell ref="T163:U163"/>
    <mergeCell ref="T164:U164"/>
    <mergeCell ref="T165:U165"/>
    <mergeCell ref="T166:U166"/>
    <mergeCell ref="T167:U167"/>
    <mergeCell ref="T186:U186"/>
    <mergeCell ref="T187:U187"/>
    <mergeCell ref="T188:U188"/>
    <mergeCell ref="T189:U189"/>
    <mergeCell ref="T190:U190"/>
    <mergeCell ref="T191:U191"/>
    <mergeCell ref="T192:U192"/>
    <mergeCell ref="T193:U193"/>
    <mergeCell ref="T194:U194"/>
    <mergeCell ref="T177:U177"/>
    <mergeCell ref="T178:U178"/>
    <mergeCell ref="T179:U179"/>
    <mergeCell ref="T180:U180"/>
    <mergeCell ref="T181:U181"/>
    <mergeCell ref="T182:U182"/>
    <mergeCell ref="T183:U183"/>
    <mergeCell ref="T184:U184"/>
    <mergeCell ref="T185:U185"/>
    <mergeCell ref="T204:U204"/>
    <mergeCell ref="T205:U205"/>
    <mergeCell ref="T206:U206"/>
    <mergeCell ref="T207:U207"/>
    <mergeCell ref="T208:U208"/>
    <mergeCell ref="T209:U209"/>
    <mergeCell ref="T210:U210"/>
    <mergeCell ref="T211:U211"/>
    <mergeCell ref="T212:U212"/>
    <mergeCell ref="T195:U195"/>
    <mergeCell ref="T196:U196"/>
    <mergeCell ref="T197:U197"/>
    <mergeCell ref="T198:U198"/>
    <mergeCell ref="T199:U199"/>
    <mergeCell ref="T200:U200"/>
    <mergeCell ref="T201:U201"/>
    <mergeCell ref="T202:U202"/>
    <mergeCell ref="T203:U203"/>
    <mergeCell ref="T222:U222"/>
    <mergeCell ref="T223:U223"/>
    <mergeCell ref="T224:U224"/>
    <mergeCell ref="T225:U225"/>
    <mergeCell ref="T226:U226"/>
    <mergeCell ref="T227:U227"/>
    <mergeCell ref="T228:U228"/>
    <mergeCell ref="T229:U229"/>
    <mergeCell ref="T230:U230"/>
    <mergeCell ref="T213:U213"/>
    <mergeCell ref="T214:U214"/>
    <mergeCell ref="T215:U215"/>
    <mergeCell ref="T216:U216"/>
    <mergeCell ref="T217:U217"/>
    <mergeCell ref="T218:U218"/>
    <mergeCell ref="T219:U219"/>
    <mergeCell ref="T220:U220"/>
    <mergeCell ref="T221:U221"/>
    <mergeCell ref="T240:U240"/>
    <mergeCell ref="T241:U241"/>
    <mergeCell ref="T242:U242"/>
    <mergeCell ref="T243:U243"/>
    <mergeCell ref="T244:U244"/>
    <mergeCell ref="T245:U245"/>
    <mergeCell ref="T246:U246"/>
    <mergeCell ref="T247:U247"/>
    <mergeCell ref="T248:U248"/>
    <mergeCell ref="T231:U231"/>
    <mergeCell ref="T232:U232"/>
    <mergeCell ref="T233:U233"/>
    <mergeCell ref="T234:U234"/>
    <mergeCell ref="T235:U235"/>
    <mergeCell ref="T236:U236"/>
    <mergeCell ref="T237:U237"/>
    <mergeCell ref="T238:U238"/>
    <mergeCell ref="T239:U239"/>
    <mergeCell ref="T258:U258"/>
    <mergeCell ref="T259:U259"/>
    <mergeCell ref="T260:U260"/>
    <mergeCell ref="T261:U261"/>
    <mergeCell ref="T262:U262"/>
    <mergeCell ref="T263:U263"/>
    <mergeCell ref="T264:U264"/>
    <mergeCell ref="T265:U265"/>
    <mergeCell ref="T266:U266"/>
    <mergeCell ref="T249:U249"/>
    <mergeCell ref="T250:U250"/>
    <mergeCell ref="T251:U251"/>
    <mergeCell ref="T252:U252"/>
    <mergeCell ref="T253:U253"/>
    <mergeCell ref="T254:U254"/>
    <mergeCell ref="T255:U255"/>
    <mergeCell ref="T256:U256"/>
    <mergeCell ref="T257:U257"/>
    <mergeCell ref="T276:U276"/>
    <mergeCell ref="T277:U277"/>
    <mergeCell ref="T278:U278"/>
    <mergeCell ref="T279:U279"/>
    <mergeCell ref="T280:U280"/>
    <mergeCell ref="T281:U281"/>
    <mergeCell ref="T282:U282"/>
    <mergeCell ref="T283:U283"/>
    <mergeCell ref="T284:U284"/>
    <mergeCell ref="T267:U267"/>
    <mergeCell ref="T268:U268"/>
    <mergeCell ref="T269:U269"/>
    <mergeCell ref="T270:U270"/>
    <mergeCell ref="T271:U271"/>
    <mergeCell ref="T272:U272"/>
    <mergeCell ref="T273:U273"/>
    <mergeCell ref="T274:U274"/>
    <mergeCell ref="T275:U275"/>
    <mergeCell ref="T294:U294"/>
    <mergeCell ref="T295:U295"/>
    <mergeCell ref="T296:U296"/>
    <mergeCell ref="T297:U297"/>
    <mergeCell ref="T298:U298"/>
    <mergeCell ref="T299:U299"/>
    <mergeCell ref="T300:U300"/>
    <mergeCell ref="T301:U301"/>
    <mergeCell ref="T302:U302"/>
    <mergeCell ref="T285:U285"/>
    <mergeCell ref="T286:U286"/>
    <mergeCell ref="T287:U287"/>
    <mergeCell ref="T288:U288"/>
    <mergeCell ref="T289:U289"/>
    <mergeCell ref="T290:U290"/>
    <mergeCell ref="T291:U291"/>
    <mergeCell ref="T292:U292"/>
    <mergeCell ref="T293:U293"/>
    <mergeCell ref="T312:U312"/>
    <mergeCell ref="T313:U313"/>
    <mergeCell ref="T314:U314"/>
    <mergeCell ref="T315:U315"/>
    <mergeCell ref="T316:U316"/>
    <mergeCell ref="T317:U317"/>
    <mergeCell ref="T318:U318"/>
    <mergeCell ref="T319:U319"/>
    <mergeCell ref="T320:U320"/>
    <mergeCell ref="T303:U303"/>
    <mergeCell ref="T304:U304"/>
    <mergeCell ref="T305:U305"/>
    <mergeCell ref="T306:U306"/>
    <mergeCell ref="T307:U307"/>
    <mergeCell ref="T308:U308"/>
    <mergeCell ref="T309:U309"/>
    <mergeCell ref="T310:U310"/>
    <mergeCell ref="T311:U311"/>
    <mergeCell ref="T330:U330"/>
    <mergeCell ref="T331:U331"/>
    <mergeCell ref="T332:U332"/>
    <mergeCell ref="T333:U333"/>
    <mergeCell ref="T334:U334"/>
    <mergeCell ref="T335:U335"/>
    <mergeCell ref="T336:U336"/>
    <mergeCell ref="T337:U337"/>
    <mergeCell ref="T338:U338"/>
    <mergeCell ref="T321:U321"/>
    <mergeCell ref="T322:U322"/>
    <mergeCell ref="T323:U323"/>
    <mergeCell ref="T324:U324"/>
    <mergeCell ref="T325:U325"/>
    <mergeCell ref="T326:U326"/>
    <mergeCell ref="T327:U327"/>
    <mergeCell ref="T328:U328"/>
    <mergeCell ref="T329:U329"/>
    <mergeCell ref="T348:U348"/>
    <mergeCell ref="T349:U349"/>
    <mergeCell ref="T350:U350"/>
    <mergeCell ref="T351:U351"/>
    <mergeCell ref="T352:U352"/>
    <mergeCell ref="T353:U353"/>
    <mergeCell ref="T354:U354"/>
    <mergeCell ref="T355:U355"/>
    <mergeCell ref="T356:U356"/>
    <mergeCell ref="T339:U339"/>
    <mergeCell ref="T340:U340"/>
    <mergeCell ref="T341:U341"/>
    <mergeCell ref="T342:U342"/>
    <mergeCell ref="T343:U343"/>
    <mergeCell ref="T344:U344"/>
    <mergeCell ref="T345:U345"/>
    <mergeCell ref="T346:U346"/>
    <mergeCell ref="T347:U347"/>
    <mergeCell ref="T366:U366"/>
    <mergeCell ref="T367:U367"/>
    <mergeCell ref="T368:U368"/>
    <mergeCell ref="T369:U369"/>
    <mergeCell ref="T370:U370"/>
    <mergeCell ref="T371:U371"/>
    <mergeCell ref="T372:U372"/>
    <mergeCell ref="T373:U373"/>
    <mergeCell ref="T374:U374"/>
    <mergeCell ref="T357:U357"/>
    <mergeCell ref="T358:U358"/>
    <mergeCell ref="T359:U359"/>
    <mergeCell ref="T360:U360"/>
    <mergeCell ref="T361:U361"/>
    <mergeCell ref="T362:U362"/>
    <mergeCell ref="T363:U363"/>
    <mergeCell ref="T364:U364"/>
    <mergeCell ref="T365:U365"/>
    <mergeCell ref="T384:U384"/>
    <mergeCell ref="T385:U385"/>
    <mergeCell ref="T386:U386"/>
    <mergeCell ref="T387:U387"/>
    <mergeCell ref="T388:U388"/>
    <mergeCell ref="T389:U389"/>
    <mergeCell ref="T390:U390"/>
    <mergeCell ref="T391:U391"/>
    <mergeCell ref="T392:U392"/>
    <mergeCell ref="T375:U375"/>
    <mergeCell ref="T376:U376"/>
    <mergeCell ref="T377:U377"/>
    <mergeCell ref="T378:U378"/>
    <mergeCell ref="T379:U379"/>
    <mergeCell ref="T380:U380"/>
    <mergeCell ref="T381:U381"/>
    <mergeCell ref="T382:U382"/>
    <mergeCell ref="T383:U383"/>
    <mergeCell ref="T402:U402"/>
    <mergeCell ref="T403:U403"/>
    <mergeCell ref="T404:U404"/>
    <mergeCell ref="T405:U405"/>
    <mergeCell ref="T406:U406"/>
    <mergeCell ref="T407:U407"/>
    <mergeCell ref="T408:U408"/>
    <mergeCell ref="T409:U409"/>
    <mergeCell ref="T410:U410"/>
    <mergeCell ref="T393:U393"/>
    <mergeCell ref="T394:U394"/>
    <mergeCell ref="T395:U395"/>
    <mergeCell ref="T396:U396"/>
    <mergeCell ref="T397:U397"/>
    <mergeCell ref="T398:U398"/>
    <mergeCell ref="T399:U399"/>
    <mergeCell ref="T400:U400"/>
    <mergeCell ref="T401:U401"/>
    <mergeCell ref="T420:U420"/>
    <mergeCell ref="T421:U421"/>
    <mergeCell ref="T422:U422"/>
    <mergeCell ref="T423:U423"/>
    <mergeCell ref="T424:U424"/>
    <mergeCell ref="T425:U425"/>
    <mergeCell ref="T426:U426"/>
    <mergeCell ref="T427:U427"/>
    <mergeCell ref="T428:U428"/>
    <mergeCell ref="T411:U411"/>
    <mergeCell ref="T412:U412"/>
    <mergeCell ref="T413:U413"/>
    <mergeCell ref="T414:U414"/>
    <mergeCell ref="T415:U415"/>
    <mergeCell ref="T416:U416"/>
    <mergeCell ref="T417:U417"/>
    <mergeCell ref="T418:U418"/>
    <mergeCell ref="T419:U419"/>
    <mergeCell ref="T438:U438"/>
    <mergeCell ref="T439:U439"/>
    <mergeCell ref="T440:U440"/>
    <mergeCell ref="T441:U441"/>
    <mergeCell ref="T442:U442"/>
    <mergeCell ref="T443:U443"/>
    <mergeCell ref="T444:U444"/>
    <mergeCell ref="T445:U445"/>
    <mergeCell ref="T446:U446"/>
    <mergeCell ref="T429:U429"/>
    <mergeCell ref="T430:U430"/>
    <mergeCell ref="T431:U431"/>
    <mergeCell ref="T432:U432"/>
    <mergeCell ref="T433:U433"/>
    <mergeCell ref="T434:U434"/>
    <mergeCell ref="T435:U435"/>
    <mergeCell ref="T436:U436"/>
    <mergeCell ref="T437:U437"/>
    <mergeCell ref="T456:U456"/>
    <mergeCell ref="T457:U457"/>
    <mergeCell ref="T458:U458"/>
    <mergeCell ref="T459:U459"/>
    <mergeCell ref="T460:U460"/>
    <mergeCell ref="T461:U461"/>
    <mergeCell ref="T462:U462"/>
    <mergeCell ref="T463:U463"/>
    <mergeCell ref="T464:U464"/>
    <mergeCell ref="T447:U447"/>
    <mergeCell ref="T448:U448"/>
    <mergeCell ref="T449:U449"/>
    <mergeCell ref="T450:U450"/>
    <mergeCell ref="T451:U451"/>
    <mergeCell ref="T452:U452"/>
    <mergeCell ref="T453:U453"/>
    <mergeCell ref="T454:U454"/>
    <mergeCell ref="T455:U455"/>
    <mergeCell ref="T487:U487"/>
    <mergeCell ref="T488:U488"/>
    <mergeCell ref="T489:U489"/>
    <mergeCell ref="T490:U490"/>
    <mergeCell ref="T491:U491"/>
    <mergeCell ref="T474:U474"/>
    <mergeCell ref="T475:U475"/>
    <mergeCell ref="T476:U476"/>
    <mergeCell ref="T477:U477"/>
    <mergeCell ref="T478:U478"/>
    <mergeCell ref="T479:U479"/>
    <mergeCell ref="T480:U480"/>
    <mergeCell ref="T481:U481"/>
    <mergeCell ref="T482:U482"/>
    <mergeCell ref="T465:U465"/>
    <mergeCell ref="T466:U466"/>
    <mergeCell ref="T467:U467"/>
    <mergeCell ref="T468:U468"/>
    <mergeCell ref="T469:U469"/>
    <mergeCell ref="T470:U470"/>
    <mergeCell ref="T471:U471"/>
    <mergeCell ref="T472:U472"/>
    <mergeCell ref="T473:U473"/>
    <mergeCell ref="T510:U510"/>
    <mergeCell ref="T511:U511"/>
    <mergeCell ref="T512:U512"/>
    <mergeCell ref="T513:U513"/>
    <mergeCell ref="T514:U514"/>
    <mergeCell ref="T515:U515"/>
    <mergeCell ref="T516:U516"/>
    <mergeCell ref="T517:U517"/>
    <mergeCell ref="T518:U518"/>
    <mergeCell ref="T501:U501"/>
    <mergeCell ref="T502:U502"/>
    <mergeCell ref="T503:U503"/>
    <mergeCell ref="T504:U504"/>
    <mergeCell ref="T505:U505"/>
    <mergeCell ref="T506:U506"/>
    <mergeCell ref="T507:U507"/>
    <mergeCell ref="T508:U508"/>
    <mergeCell ref="T509:U509"/>
    <mergeCell ref="T492:U492"/>
    <mergeCell ref="T493:U493"/>
    <mergeCell ref="T494:U494"/>
    <mergeCell ref="T495:U495"/>
    <mergeCell ref="T496:U496"/>
    <mergeCell ref="T497:U497"/>
    <mergeCell ref="T498:U498"/>
    <mergeCell ref="T499:U499"/>
    <mergeCell ref="T500:U500"/>
    <mergeCell ref="T483:U483"/>
    <mergeCell ref="T484:U484"/>
    <mergeCell ref="T485:U485"/>
    <mergeCell ref="T486:U48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43:O143"/>
    <mergeCell ref="T519:U519"/>
    <mergeCell ref="T520:U520"/>
    <mergeCell ref="N84:O84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97:O197"/>
    <mergeCell ref="N198:O198"/>
    <mergeCell ref="N199:O199"/>
    <mergeCell ref="N200:O200"/>
    <mergeCell ref="N201:O201"/>
    <mergeCell ref="N202:O202"/>
    <mergeCell ref="N203:O203"/>
    <mergeCell ref="N204:O204"/>
    <mergeCell ref="N205:O205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215:O215"/>
    <mergeCell ref="N216:O216"/>
    <mergeCell ref="N217:O217"/>
    <mergeCell ref="N218:O218"/>
    <mergeCell ref="N219:O219"/>
    <mergeCell ref="N220:O220"/>
    <mergeCell ref="N221:O221"/>
    <mergeCell ref="N222:O222"/>
    <mergeCell ref="N223:O223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33:O233"/>
    <mergeCell ref="N234:O234"/>
    <mergeCell ref="N235:O235"/>
    <mergeCell ref="N236:O236"/>
    <mergeCell ref="N237:O237"/>
    <mergeCell ref="N238:O238"/>
    <mergeCell ref="N239:O239"/>
    <mergeCell ref="N240:O240"/>
    <mergeCell ref="N241:O241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51:O251"/>
    <mergeCell ref="N252:O252"/>
    <mergeCell ref="N253:O253"/>
    <mergeCell ref="N254:O254"/>
    <mergeCell ref="N255:O255"/>
    <mergeCell ref="N256:O256"/>
    <mergeCell ref="N257:O257"/>
    <mergeCell ref="N258:O258"/>
    <mergeCell ref="N259:O259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69:O269"/>
    <mergeCell ref="N270:O270"/>
    <mergeCell ref="N271:O271"/>
    <mergeCell ref="N272:O272"/>
    <mergeCell ref="N273:O273"/>
    <mergeCell ref="N274:O274"/>
    <mergeCell ref="N275:O275"/>
    <mergeCell ref="N276:O276"/>
    <mergeCell ref="N277:O277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87:O287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305:O305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322:O32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32:O332"/>
    <mergeCell ref="N333:O333"/>
    <mergeCell ref="N334:O334"/>
    <mergeCell ref="N335:O335"/>
    <mergeCell ref="N336:O336"/>
    <mergeCell ref="N337:O337"/>
    <mergeCell ref="N338:O338"/>
    <mergeCell ref="N339:O339"/>
    <mergeCell ref="N340:O340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50:O350"/>
    <mergeCell ref="N351:O351"/>
    <mergeCell ref="N352:O352"/>
    <mergeCell ref="N353:O353"/>
    <mergeCell ref="N354:O354"/>
    <mergeCell ref="N355:O355"/>
    <mergeCell ref="N356:O356"/>
    <mergeCell ref="N357:O357"/>
    <mergeCell ref="N358:O358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68:O368"/>
    <mergeCell ref="N369:O369"/>
    <mergeCell ref="N370:O370"/>
    <mergeCell ref="N371:O371"/>
    <mergeCell ref="N372:O372"/>
    <mergeCell ref="N373:O373"/>
    <mergeCell ref="N374:O374"/>
    <mergeCell ref="N375:O375"/>
    <mergeCell ref="N376:O376"/>
    <mergeCell ref="N395:O395"/>
    <mergeCell ref="N396:O396"/>
    <mergeCell ref="N397:O397"/>
    <mergeCell ref="N398:O398"/>
    <mergeCell ref="N399:O399"/>
    <mergeCell ref="N400:O400"/>
    <mergeCell ref="N401:O401"/>
    <mergeCell ref="N402:O402"/>
    <mergeCell ref="N403:O403"/>
    <mergeCell ref="N386:O386"/>
    <mergeCell ref="N387:O387"/>
    <mergeCell ref="N388:O388"/>
    <mergeCell ref="N389:O389"/>
    <mergeCell ref="N390:O390"/>
    <mergeCell ref="N391:O391"/>
    <mergeCell ref="N392:O392"/>
    <mergeCell ref="N393:O393"/>
    <mergeCell ref="N394:O394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04:O404"/>
    <mergeCell ref="N405:O405"/>
    <mergeCell ref="N406:O406"/>
    <mergeCell ref="N407:O407"/>
    <mergeCell ref="N408:O408"/>
    <mergeCell ref="N409:O409"/>
    <mergeCell ref="N410:O410"/>
    <mergeCell ref="N411:O411"/>
    <mergeCell ref="N412:O412"/>
    <mergeCell ref="N431:O431"/>
    <mergeCell ref="N432:O432"/>
    <mergeCell ref="N433:O433"/>
    <mergeCell ref="N434:O434"/>
    <mergeCell ref="N435:O435"/>
    <mergeCell ref="N436:O436"/>
    <mergeCell ref="N437:O437"/>
    <mergeCell ref="N438:O438"/>
    <mergeCell ref="N439:O439"/>
    <mergeCell ref="N422:O422"/>
    <mergeCell ref="N423:O423"/>
    <mergeCell ref="N424:O424"/>
    <mergeCell ref="N425:O425"/>
    <mergeCell ref="N426:O426"/>
    <mergeCell ref="N427:O427"/>
    <mergeCell ref="N428:O428"/>
    <mergeCell ref="N429:O429"/>
    <mergeCell ref="N430:O430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40:O440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82:O482"/>
    <mergeCell ref="N483:O483"/>
    <mergeCell ref="N484:O484"/>
    <mergeCell ref="N467:O467"/>
    <mergeCell ref="N468:O468"/>
    <mergeCell ref="N469:O469"/>
    <mergeCell ref="N470:O470"/>
    <mergeCell ref="N471:O471"/>
    <mergeCell ref="N472:O472"/>
    <mergeCell ref="N473:O473"/>
    <mergeCell ref="N474:O474"/>
    <mergeCell ref="N475:O475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520:O520"/>
    <mergeCell ref="N503:O503"/>
    <mergeCell ref="N504:O504"/>
    <mergeCell ref="N505:O505"/>
    <mergeCell ref="N506:O506"/>
    <mergeCell ref="N507:O507"/>
    <mergeCell ref="N508:O508"/>
    <mergeCell ref="N509:O509"/>
    <mergeCell ref="N510:O510"/>
    <mergeCell ref="N511:O511"/>
    <mergeCell ref="N494:O494"/>
    <mergeCell ref="N495:O495"/>
    <mergeCell ref="N496:O496"/>
    <mergeCell ref="N497:O497"/>
    <mergeCell ref="N498:O498"/>
    <mergeCell ref="N499:O499"/>
    <mergeCell ref="N500:O500"/>
    <mergeCell ref="N501:O501"/>
    <mergeCell ref="N502:O502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485:O485"/>
    <mergeCell ref="N486:O486"/>
    <mergeCell ref="N487:O487"/>
    <mergeCell ref="N488:O488"/>
    <mergeCell ref="N489:O489"/>
    <mergeCell ref="N490:O490"/>
    <mergeCell ref="N491:O491"/>
    <mergeCell ref="N492:O492"/>
    <mergeCell ref="N493:O493"/>
    <mergeCell ref="N476:O476"/>
    <mergeCell ref="N477:O477"/>
    <mergeCell ref="N478:O478"/>
    <mergeCell ref="N479:O479"/>
    <mergeCell ref="N480:O480"/>
    <mergeCell ref="N481:O481"/>
    <mergeCell ref="K103:L103"/>
    <mergeCell ref="K104:L104"/>
    <mergeCell ref="K105:L105"/>
    <mergeCell ref="K106:L106"/>
    <mergeCell ref="K107:L107"/>
    <mergeCell ref="K108:L108"/>
    <mergeCell ref="K109:L109"/>
    <mergeCell ref="K110:L110"/>
    <mergeCell ref="K111:L111"/>
    <mergeCell ref="K139:L139"/>
    <mergeCell ref="K140:L140"/>
    <mergeCell ref="K141:L141"/>
    <mergeCell ref="K142:L142"/>
    <mergeCell ref="K143:L143"/>
    <mergeCell ref="K144:L144"/>
    <mergeCell ref="K145:L145"/>
    <mergeCell ref="K146:L146"/>
    <mergeCell ref="K148:L148"/>
    <mergeCell ref="K149:L149"/>
    <mergeCell ref="K150:L150"/>
    <mergeCell ref="K151:L151"/>
    <mergeCell ref="K152:L152"/>
    <mergeCell ref="K153:L153"/>
    <mergeCell ref="K154:L154"/>
    <mergeCell ref="K155:L155"/>
    <mergeCell ref="K156:L156"/>
    <mergeCell ref="K126:L126"/>
    <mergeCell ref="K127:L127"/>
    <mergeCell ref="K128:L128"/>
    <mergeCell ref="K129:L129"/>
    <mergeCell ref="K112:L112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47:L147"/>
    <mergeCell ref="K130:L130"/>
    <mergeCell ref="K131:L131"/>
    <mergeCell ref="K132:L132"/>
    <mergeCell ref="K133:L133"/>
    <mergeCell ref="K134:L134"/>
    <mergeCell ref="K135:L135"/>
    <mergeCell ref="K136:L136"/>
    <mergeCell ref="K137:L137"/>
    <mergeCell ref="K138:L138"/>
    <mergeCell ref="K166:L166"/>
    <mergeCell ref="K167:L167"/>
    <mergeCell ref="K168:L168"/>
    <mergeCell ref="K169:L169"/>
    <mergeCell ref="K170:L170"/>
    <mergeCell ref="K171:L171"/>
    <mergeCell ref="K172:L172"/>
    <mergeCell ref="K173:L173"/>
    <mergeCell ref="K174:L174"/>
    <mergeCell ref="K157:L157"/>
    <mergeCell ref="K158:L158"/>
    <mergeCell ref="K159:L159"/>
    <mergeCell ref="K160:L160"/>
    <mergeCell ref="K161:L161"/>
    <mergeCell ref="K162:L162"/>
    <mergeCell ref="K163:L163"/>
    <mergeCell ref="K164:L164"/>
    <mergeCell ref="K165:L165"/>
    <mergeCell ref="K184:L184"/>
    <mergeCell ref="K185:L185"/>
    <mergeCell ref="K186:L186"/>
    <mergeCell ref="K187:L187"/>
    <mergeCell ref="K188:L188"/>
    <mergeCell ref="K189:L189"/>
    <mergeCell ref="K190:L190"/>
    <mergeCell ref="K191:L191"/>
    <mergeCell ref="K192:L192"/>
    <mergeCell ref="K175:L175"/>
    <mergeCell ref="K176:L176"/>
    <mergeCell ref="K177:L177"/>
    <mergeCell ref="K178:L178"/>
    <mergeCell ref="K179:L179"/>
    <mergeCell ref="K180:L180"/>
    <mergeCell ref="K181:L181"/>
    <mergeCell ref="K182:L182"/>
    <mergeCell ref="K183:L183"/>
    <mergeCell ref="K202:L202"/>
    <mergeCell ref="K203:L203"/>
    <mergeCell ref="K204:L204"/>
    <mergeCell ref="K205:L205"/>
    <mergeCell ref="K206:L206"/>
    <mergeCell ref="K207:L207"/>
    <mergeCell ref="K208:L208"/>
    <mergeCell ref="K209:L209"/>
    <mergeCell ref="K210:L210"/>
    <mergeCell ref="K193:L193"/>
    <mergeCell ref="K194:L194"/>
    <mergeCell ref="K195:L195"/>
    <mergeCell ref="K196:L196"/>
    <mergeCell ref="K197:L197"/>
    <mergeCell ref="K198:L198"/>
    <mergeCell ref="K199:L199"/>
    <mergeCell ref="K200:L200"/>
    <mergeCell ref="K201:L201"/>
    <mergeCell ref="K220:L220"/>
    <mergeCell ref="K221:L221"/>
    <mergeCell ref="K222:L222"/>
    <mergeCell ref="K223:L223"/>
    <mergeCell ref="K224:L224"/>
    <mergeCell ref="K225:L225"/>
    <mergeCell ref="K226:L226"/>
    <mergeCell ref="K227:L227"/>
    <mergeCell ref="K228:L228"/>
    <mergeCell ref="K211:L211"/>
    <mergeCell ref="K212:L212"/>
    <mergeCell ref="K213:L213"/>
    <mergeCell ref="K214:L214"/>
    <mergeCell ref="K215:L215"/>
    <mergeCell ref="K216:L216"/>
    <mergeCell ref="K217:L217"/>
    <mergeCell ref="K218:L218"/>
    <mergeCell ref="K219:L219"/>
    <mergeCell ref="K238:L238"/>
    <mergeCell ref="K239:L239"/>
    <mergeCell ref="K240:L240"/>
    <mergeCell ref="K241:L241"/>
    <mergeCell ref="K242:L242"/>
    <mergeCell ref="K243:L243"/>
    <mergeCell ref="K244:L244"/>
    <mergeCell ref="K245:L245"/>
    <mergeCell ref="K246:L246"/>
    <mergeCell ref="K274:L274"/>
    <mergeCell ref="K275:L275"/>
    <mergeCell ref="K276:L276"/>
    <mergeCell ref="K277:L277"/>
    <mergeCell ref="K229:L229"/>
    <mergeCell ref="K230:L230"/>
    <mergeCell ref="K231:L231"/>
    <mergeCell ref="K232:L232"/>
    <mergeCell ref="K233:L233"/>
    <mergeCell ref="K234:L234"/>
    <mergeCell ref="K235:L235"/>
    <mergeCell ref="K236:L236"/>
    <mergeCell ref="K237:L237"/>
    <mergeCell ref="K265:L265"/>
    <mergeCell ref="K256:L256"/>
    <mergeCell ref="K257:L257"/>
    <mergeCell ref="K258:L258"/>
    <mergeCell ref="K259:L259"/>
    <mergeCell ref="K260:L260"/>
    <mergeCell ref="K261:L261"/>
    <mergeCell ref="K262:L262"/>
    <mergeCell ref="K263:L263"/>
    <mergeCell ref="K264:L264"/>
    <mergeCell ref="K249:L249"/>
    <mergeCell ref="K250:L250"/>
    <mergeCell ref="K251:L251"/>
    <mergeCell ref="K252:L252"/>
    <mergeCell ref="K253:L253"/>
    <mergeCell ref="K247:L247"/>
    <mergeCell ref="K248:L248"/>
    <mergeCell ref="K254:L254"/>
    <mergeCell ref="K255:L255"/>
    <mergeCell ref="K280:L280"/>
    <mergeCell ref="K281:L281"/>
    <mergeCell ref="K282:L282"/>
    <mergeCell ref="K266:L266"/>
    <mergeCell ref="K267:L267"/>
    <mergeCell ref="K268:L268"/>
    <mergeCell ref="K269:L269"/>
    <mergeCell ref="K270:L270"/>
    <mergeCell ref="K271:L271"/>
    <mergeCell ref="K272:L272"/>
    <mergeCell ref="K273:L273"/>
    <mergeCell ref="K301:L301"/>
    <mergeCell ref="K302:L302"/>
    <mergeCell ref="K303:L303"/>
    <mergeCell ref="K304:L304"/>
    <mergeCell ref="K305:L305"/>
    <mergeCell ref="K306:L306"/>
    <mergeCell ref="K307:L307"/>
    <mergeCell ref="K308:L308"/>
    <mergeCell ref="K309:L309"/>
    <mergeCell ref="K292:L292"/>
    <mergeCell ref="K293:L293"/>
    <mergeCell ref="K294:L294"/>
    <mergeCell ref="K295:L295"/>
    <mergeCell ref="K296:L296"/>
    <mergeCell ref="K297:L297"/>
    <mergeCell ref="K278:L278"/>
    <mergeCell ref="K279:L279"/>
    <mergeCell ref="K298:L298"/>
    <mergeCell ref="K299:L299"/>
    <mergeCell ref="K300:L300"/>
    <mergeCell ref="K283:L283"/>
    <mergeCell ref="K284:L284"/>
    <mergeCell ref="K285:L285"/>
    <mergeCell ref="K286:L286"/>
    <mergeCell ref="K287:L287"/>
    <mergeCell ref="K288:L288"/>
    <mergeCell ref="K289:L289"/>
    <mergeCell ref="K290:L290"/>
    <mergeCell ref="K291:L291"/>
    <mergeCell ref="K319:L319"/>
    <mergeCell ref="K320:L320"/>
    <mergeCell ref="K321:L321"/>
    <mergeCell ref="K322:L322"/>
    <mergeCell ref="K323:L323"/>
    <mergeCell ref="K324:L324"/>
    <mergeCell ref="K325:L325"/>
    <mergeCell ref="K326:L326"/>
    <mergeCell ref="K327:L327"/>
    <mergeCell ref="K310:L310"/>
    <mergeCell ref="K311:L311"/>
    <mergeCell ref="K312:L312"/>
    <mergeCell ref="K313:L313"/>
    <mergeCell ref="K314:L314"/>
    <mergeCell ref="K315:L315"/>
    <mergeCell ref="K316:L316"/>
    <mergeCell ref="K317:L317"/>
    <mergeCell ref="K318:L318"/>
    <mergeCell ref="K337:L337"/>
    <mergeCell ref="K338:L338"/>
    <mergeCell ref="K339:L339"/>
    <mergeCell ref="K340:L340"/>
    <mergeCell ref="K341:L341"/>
    <mergeCell ref="K342:L342"/>
    <mergeCell ref="K343:L343"/>
    <mergeCell ref="K344:L344"/>
    <mergeCell ref="K345:L345"/>
    <mergeCell ref="K328:L328"/>
    <mergeCell ref="K329:L329"/>
    <mergeCell ref="K330:L330"/>
    <mergeCell ref="K331:L331"/>
    <mergeCell ref="K332:L332"/>
    <mergeCell ref="K333:L333"/>
    <mergeCell ref="K334:L334"/>
    <mergeCell ref="K335:L335"/>
    <mergeCell ref="K336:L336"/>
    <mergeCell ref="K355:L355"/>
    <mergeCell ref="K356:L356"/>
    <mergeCell ref="K357:L357"/>
    <mergeCell ref="K358:L358"/>
    <mergeCell ref="K359:L359"/>
    <mergeCell ref="K360:L360"/>
    <mergeCell ref="K361:L361"/>
    <mergeCell ref="K362:L362"/>
    <mergeCell ref="K363:L363"/>
    <mergeCell ref="K391:L391"/>
    <mergeCell ref="K392:L392"/>
    <mergeCell ref="K393:L393"/>
    <mergeCell ref="K394:L394"/>
    <mergeCell ref="K346:L346"/>
    <mergeCell ref="K347:L347"/>
    <mergeCell ref="K348:L348"/>
    <mergeCell ref="K349:L349"/>
    <mergeCell ref="K350:L350"/>
    <mergeCell ref="K351:L351"/>
    <mergeCell ref="K352:L352"/>
    <mergeCell ref="K353:L353"/>
    <mergeCell ref="K354:L354"/>
    <mergeCell ref="K382:L382"/>
    <mergeCell ref="K373:L373"/>
    <mergeCell ref="K374:L374"/>
    <mergeCell ref="K375:L375"/>
    <mergeCell ref="K376:L376"/>
    <mergeCell ref="K377:L377"/>
    <mergeCell ref="K378:L378"/>
    <mergeCell ref="K379:L379"/>
    <mergeCell ref="K380:L380"/>
    <mergeCell ref="K381:L381"/>
    <mergeCell ref="K366:L366"/>
    <mergeCell ref="K367:L367"/>
    <mergeCell ref="K368:L368"/>
    <mergeCell ref="K369:L369"/>
    <mergeCell ref="K370:L370"/>
    <mergeCell ref="K364:L364"/>
    <mergeCell ref="K365:L365"/>
    <mergeCell ref="K371:L371"/>
    <mergeCell ref="K372:L372"/>
    <mergeCell ref="K397:L397"/>
    <mergeCell ref="K398:L398"/>
    <mergeCell ref="K399:L399"/>
    <mergeCell ref="K383:L383"/>
    <mergeCell ref="K384:L384"/>
    <mergeCell ref="K385:L385"/>
    <mergeCell ref="K386:L386"/>
    <mergeCell ref="K387:L387"/>
    <mergeCell ref="K388:L388"/>
    <mergeCell ref="K389:L389"/>
    <mergeCell ref="K390:L390"/>
    <mergeCell ref="K418:L418"/>
    <mergeCell ref="K419:L419"/>
    <mergeCell ref="K420:L420"/>
    <mergeCell ref="K421:L421"/>
    <mergeCell ref="K422:L422"/>
    <mergeCell ref="K423:L423"/>
    <mergeCell ref="K424:L424"/>
    <mergeCell ref="K425:L425"/>
    <mergeCell ref="K426:L426"/>
    <mergeCell ref="K409:L409"/>
    <mergeCell ref="K410:L410"/>
    <mergeCell ref="K411:L411"/>
    <mergeCell ref="K412:L412"/>
    <mergeCell ref="K413:L413"/>
    <mergeCell ref="K414:L414"/>
    <mergeCell ref="K395:L395"/>
    <mergeCell ref="K396:L396"/>
    <mergeCell ref="K415:L415"/>
    <mergeCell ref="K416:L416"/>
    <mergeCell ref="K417:L417"/>
    <mergeCell ref="K400:L400"/>
    <mergeCell ref="K401:L401"/>
    <mergeCell ref="K402:L402"/>
    <mergeCell ref="K403:L403"/>
    <mergeCell ref="K404:L404"/>
    <mergeCell ref="K405:L405"/>
    <mergeCell ref="K406:L406"/>
    <mergeCell ref="K407:L407"/>
    <mergeCell ref="K408:L408"/>
    <mergeCell ref="K436:L436"/>
    <mergeCell ref="K437:L437"/>
    <mergeCell ref="K438:L438"/>
    <mergeCell ref="K439:L439"/>
    <mergeCell ref="K440:L440"/>
    <mergeCell ref="K441:L441"/>
    <mergeCell ref="K442:L442"/>
    <mergeCell ref="K443:L443"/>
    <mergeCell ref="K444:L444"/>
    <mergeCell ref="K427:L427"/>
    <mergeCell ref="K428:L428"/>
    <mergeCell ref="K429:L429"/>
    <mergeCell ref="K430:L430"/>
    <mergeCell ref="K431:L431"/>
    <mergeCell ref="K432:L432"/>
    <mergeCell ref="K433:L433"/>
    <mergeCell ref="K434:L434"/>
    <mergeCell ref="K435:L435"/>
    <mergeCell ref="K474:L474"/>
    <mergeCell ref="K475:L475"/>
    <mergeCell ref="K476:L476"/>
    <mergeCell ref="K477:L477"/>
    <mergeCell ref="K478:L478"/>
    <mergeCell ref="K479:L479"/>
    <mergeCell ref="K480:L480"/>
    <mergeCell ref="K466:L466"/>
    <mergeCell ref="K467:L467"/>
    <mergeCell ref="K468:L468"/>
    <mergeCell ref="K469:L469"/>
    <mergeCell ref="K470:L470"/>
    <mergeCell ref="K471:L471"/>
    <mergeCell ref="K445:L445"/>
    <mergeCell ref="K446:L446"/>
    <mergeCell ref="K447:L447"/>
    <mergeCell ref="K448:L448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58:L458"/>
    <mergeCell ref="K459:L459"/>
    <mergeCell ref="K460:L460"/>
    <mergeCell ref="K461:L461"/>
    <mergeCell ref="K462:L462"/>
    <mergeCell ref="K463:L463"/>
    <mergeCell ref="K490:L490"/>
    <mergeCell ref="K491:L491"/>
    <mergeCell ref="K494:L494"/>
    <mergeCell ref="K495:L495"/>
    <mergeCell ref="K496:L496"/>
    <mergeCell ref="K497:L497"/>
    <mergeCell ref="K498:L498"/>
    <mergeCell ref="K481:L481"/>
    <mergeCell ref="K482:L482"/>
    <mergeCell ref="K483:L483"/>
    <mergeCell ref="K484:L484"/>
    <mergeCell ref="K485:L485"/>
    <mergeCell ref="K486:L486"/>
    <mergeCell ref="K487:L487"/>
    <mergeCell ref="K488:L488"/>
    <mergeCell ref="K489:L489"/>
    <mergeCell ref="K492:L492"/>
    <mergeCell ref="K493:L493"/>
    <mergeCell ref="K464:L464"/>
    <mergeCell ref="K465:L465"/>
    <mergeCell ref="K472:L472"/>
    <mergeCell ref="K473:L473"/>
    <mergeCell ref="AO10:AT10"/>
    <mergeCell ref="A8:C8"/>
    <mergeCell ref="D8:V8"/>
    <mergeCell ref="A9:C10"/>
    <mergeCell ref="D9:V10"/>
    <mergeCell ref="AF11:AJ11"/>
    <mergeCell ref="K517:L517"/>
    <mergeCell ref="K518:L518"/>
    <mergeCell ref="K519:L519"/>
    <mergeCell ref="K520:L520"/>
    <mergeCell ref="H84:I84"/>
    <mergeCell ref="K508:L508"/>
    <mergeCell ref="K509:L509"/>
    <mergeCell ref="K510:L510"/>
    <mergeCell ref="K511:L511"/>
    <mergeCell ref="K512:L512"/>
    <mergeCell ref="K513:L513"/>
    <mergeCell ref="K514:L514"/>
    <mergeCell ref="K515:L515"/>
    <mergeCell ref="K516:L516"/>
    <mergeCell ref="K499:L499"/>
    <mergeCell ref="K500:L500"/>
    <mergeCell ref="K501:L501"/>
    <mergeCell ref="K502:L502"/>
    <mergeCell ref="K503:L503"/>
    <mergeCell ref="K504:L504"/>
    <mergeCell ref="K505:L505"/>
    <mergeCell ref="K506:L506"/>
    <mergeCell ref="K507:L507"/>
    <mergeCell ref="H14:I14"/>
    <mergeCell ref="H15:I15"/>
    <mergeCell ref="H16:I16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8:L38"/>
    <mergeCell ref="K39:L39"/>
    <mergeCell ref="K40:L40"/>
    <mergeCell ref="K41:L41"/>
    <mergeCell ref="K42:L42"/>
    <mergeCell ref="K43:L43"/>
    <mergeCell ref="K44:L44"/>
    <mergeCell ref="K45:L45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Q14:R14"/>
    <mergeCell ref="Q15:R15"/>
    <mergeCell ref="Q16:R16"/>
    <mergeCell ref="Q17:R17"/>
    <mergeCell ref="Q18:R18"/>
    <mergeCell ref="Q19:R19"/>
    <mergeCell ref="Q20:R20"/>
    <mergeCell ref="Q21:R21"/>
    <mergeCell ref="Q22:R22"/>
    <mergeCell ref="Q23:R23"/>
    <mergeCell ref="Q24:R24"/>
    <mergeCell ref="Q25:R25"/>
    <mergeCell ref="Q26:R26"/>
    <mergeCell ref="Q27:R27"/>
    <mergeCell ref="Q28:R28"/>
    <mergeCell ref="Q29:R29"/>
    <mergeCell ref="Q30:R30"/>
    <mergeCell ref="T14:U14"/>
    <mergeCell ref="T15:U15"/>
    <mergeCell ref="T16:U16"/>
    <mergeCell ref="T17:U17"/>
    <mergeCell ref="T18:U18"/>
    <mergeCell ref="T19:U19"/>
    <mergeCell ref="T20:U20"/>
    <mergeCell ref="T21:U21"/>
    <mergeCell ref="T22:U22"/>
    <mergeCell ref="T23:U23"/>
    <mergeCell ref="T24:U24"/>
    <mergeCell ref="T25:U25"/>
    <mergeCell ref="T26:U26"/>
    <mergeCell ref="T27:U27"/>
    <mergeCell ref="T28:U28"/>
    <mergeCell ref="T29:U29"/>
    <mergeCell ref="T30:U30"/>
    <mergeCell ref="T42:U42"/>
    <mergeCell ref="T43:U43"/>
    <mergeCell ref="T44:U44"/>
    <mergeCell ref="T45:U45"/>
    <mergeCell ref="Q31:R31"/>
    <mergeCell ref="Q32:R32"/>
    <mergeCell ref="Q33:R33"/>
    <mergeCell ref="Q34:R34"/>
    <mergeCell ref="Q35:R35"/>
    <mergeCell ref="Q36:R36"/>
    <mergeCell ref="Q37:R37"/>
    <mergeCell ref="Q38:R38"/>
    <mergeCell ref="Q39:R39"/>
    <mergeCell ref="Q40:R40"/>
    <mergeCell ref="Q41:R41"/>
    <mergeCell ref="Q42:R42"/>
    <mergeCell ref="Q43:R43"/>
    <mergeCell ref="Q44:R44"/>
    <mergeCell ref="Q45:R45"/>
  </mergeCells>
  <phoneticPr fontId="29"/>
  <dataValidations count="6">
    <dataValidation imeMode="disabled" allowBlank="1" showInputMessage="1" showErrorMessage="1" sqref="B12:B520 Q12:R520 H12:H520 K12:L520 O51:O520 I12:I13 I327:I520 O12 N12:N520 T12:U520"/>
    <dataValidation imeMode="halfKatakana" allowBlank="1" showInputMessage="1" showErrorMessage="1" sqref="D12:D520"/>
    <dataValidation type="list" allowBlank="1" showInputMessage="1" showErrorMessage="1" sqref="M12:M520 J12:J520 G23:G520">
      <formula1>$D$523</formula1>
    </dataValidation>
    <dataValidation type="list" allowBlank="1" showInputMessage="1" showErrorMessage="1" sqref="P12:P520">
      <formula1>$C$555</formula1>
    </dataValidation>
    <dataValidation type="list" allowBlank="1" showInputMessage="1" showErrorMessage="1" sqref="S12:S520">
      <formula1>$D$555</formula1>
    </dataValidation>
    <dataValidation type="list" allowBlank="1" showInputMessage="1" showErrorMessage="1" sqref="DX12:DX22">
      <formula1>$DV$7</formula1>
    </dataValidation>
  </dataValidations>
  <printOptions horizontalCentered="1" verticalCentered="1"/>
  <pageMargins left="0.2" right="0.2" top="0.59055118110236227" bottom="0.22" header="0.31496062992125984" footer="0.31496062992125984"/>
  <pageSetup paperSize="9" scale="35" orientation="portrait" r:id="rId1"/>
  <rowBreaks count="5" manualBreakCount="5">
    <brk id="96" max="127" man="1"/>
    <brk id="191" max="127" man="1"/>
    <brk id="286" max="127" man="1"/>
    <brk id="381" max="127" man="1"/>
    <brk id="476" max="127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管理者入力!$B$5</xm:f>
          </x14:formula1>
          <xm:sqref>G12:G22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0000"/>
  </sheetPr>
  <dimension ref="A1:DV610"/>
  <sheetViews>
    <sheetView showGridLines="0" showZeros="0" view="pageBreakPreview" zoomScale="55" zoomScaleNormal="25" zoomScaleSheetLayoutView="55" workbookViewId="0">
      <selection activeCell="G14" sqref="G14"/>
    </sheetView>
  </sheetViews>
  <sheetFormatPr defaultColWidth="9" defaultRowHeight="13.5"/>
  <cols>
    <col min="1" max="1" width="9" style="29"/>
    <col min="2" max="2" width="8.75" style="29" customWidth="1"/>
    <col min="3" max="3" width="15.75" style="29" customWidth="1"/>
    <col min="4" max="4" width="16.75" style="29" customWidth="1"/>
    <col min="5" max="5" width="5.25" style="29" customWidth="1"/>
    <col min="6" max="6" width="13.75" style="168" customWidth="1"/>
    <col min="7" max="7" width="19.5" style="147" customWidth="1"/>
    <col min="8" max="8" width="6.5" style="29" customWidth="1"/>
    <col min="9" max="9" width="3.5" style="29" customWidth="1"/>
    <col min="10" max="10" width="19.5" style="147" hidden="1" customWidth="1"/>
    <col min="11" max="11" width="6.5" style="29" hidden="1" customWidth="1"/>
    <col min="12" max="12" width="3.5" style="29" hidden="1" customWidth="1"/>
    <col min="13" max="13" width="19.5" style="147" hidden="1" customWidth="1"/>
    <col min="14" max="14" width="6.5" style="29" hidden="1" customWidth="1"/>
    <col min="15" max="15" width="3.5" style="29" hidden="1" customWidth="1"/>
    <col min="16" max="16" width="19.5" style="147" hidden="1" customWidth="1"/>
    <col min="17" max="17" width="6.5" style="29" hidden="1" customWidth="1"/>
    <col min="18" max="18" width="3.5" style="29" hidden="1" customWidth="1"/>
    <col min="19" max="19" width="19.5" style="147" hidden="1" customWidth="1"/>
    <col min="20" max="20" width="6.5" style="29" hidden="1" customWidth="1"/>
    <col min="21" max="21" width="3.5" style="29" hidden="1" customWidth="1"/>
    <col min="22" max="22" width="23.75" style="29" customWidth="1"/>
    <col min="23" max="23" width="3.5" style="29" hidden="1" customWidth="1"/>
    <col min="24" max="24" width="6.875" style="29" hidden="1" customWidth="1"/>
    <col min="25" max="25" width="6.5" style="102" hidden="1" customWidth="1"/>
    <col min="26" max="26" width="12.125" style="110" hidden="1" customWidth="1"/>
    <col min="27" max="27" width="11.75" style="102" hidden="1" customWidth="1"/>
    <col min="28" max="28" width="10.5" style="102" hidden="1" customWidth="1"/>
    <col min="29" max="29" width="14.125" style="102" hidden="1" customWidth="1"/>
    <col min="30" max="30" width="17.75" style="102" hidden="1" customWidth="1"/>
    <col min="31" max="31" width="15.5" style="102" hidden="1" customWidth="1"/>
    <col min="32" max="32" width="15.5" style="29" hidden="1" customWidth="1"/>
    <col min="33" max="33" width="11.75" style="29" hidden="1" customWidth="1"/>
    <col min="34" max="34" width="6.5" style="29" hidden="1" customWidth="1"/>
    <col min="35" max="35" width="14.25" style="29" hidden="1" customWidth="1"/>
    <col min="36" max="36" width="6.5" style="29" hidden="1" customWidth="1"/>
    <col min="37" max="37" width="9" style="382" hidden="1" customWidth="1"/>
    <col min="38" max="60" width="9" style="29" hidden="1" customWidth="1"/>
    <col min="61" max="98" width="9" style="400" hidden="1" customWidth="1"/>
    <col min="99" max="99" width="9.5" style="400" hidden="1" customWidth="1"/>
    <col min="100" max="119" width="9" style="400" hidden="1" customWidth="1"/>
    <col min="120" max="120" width="17.5" style="29" hidden="1" customWidth="1"/>
    <col min="121" max="121" width="17.5" style="29" customWidth="1"/>
    <col min="122" max="122" width="36.875" style="29" customWidth="1"/>
    <col min="123" max="127" width="0" style="29" hidden="1" customWidth="1"/>
    <col min="128" max="16384" width="9" style="29"/>
  </cols>
  <sheetData>
    <row r="1" spans="1:126" ht="30.75">
      <c r="A1" s="917" t="str">
        <f>基本情報!A1&amp;"  "&amp;"女子名簿"</f>
        <v>秩父宮賜杯　第５３回全日本大学駅伝対校選手権大会　東海地区選考会  女子名簿</v>
      </c>
      <c r="B1" s="917"/>
      <c r="C1" s="917"/>
      <c r="D1" s="917"/>
      <c r="E1" s="917"/>
      <c r="F1" s="917"/>
      <c r="G1" s="917"/>
      <c r="H1" s="917"/>
      <c r="I1" s="917"/>
      <c r="J1" s="917"/>
      <c r="K1" s="142"/>
      <c r="L1" s="141"/>
      <c r="M1" s="142"/>
      <c r="N1" s="143"/>
      <c r="O1" s="143"/>
      <c r="P1" s="162" t="e">
        <f>IF($T$3="","",VLOOKUP(T3,学校名!B8:C1417,2))</f>
        <v>#N/A</v>
      </c>
      <c r="Q1" s="143"/>
      <c r="R1" s="143"/>
      <c r="S1" s="142"/>
      <c r="T1" s="143"/>
      <c r="U1" s="143"/>
      <c r="V1" s="457">
        <f>基本情報!E8</f>
        <v>0</v>
      </c>
      <c r="Y1" s="103"/>
      <c r="Z1" s="104"/>
      <c r="DR1" s="486" t="str">
        <f>IF(基本情報!E8="","",基本情報!E8)&amp;" "</f>
        <v xml:space="preserve"> </v>
      </c>
    </row>
    <row r="2" spans="1:126" ht="27.75" customHeight="1">
      <c r="A2" s="924" t="s">
        <v>1153</v>
      </c>
      <c r="B2" s="924"/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144"/>
      <c r="O2" s="144"/>
      <c r="P2" s="919" t="s">
        <v>1020</v>
      </c>
      <c r="Q2" s="919"/>
      <c r="R2" s="919"/>
      <c r="S2" s="276" t="s">
        <v>1021</v>
      </c>
      <c r="T2" s="144"/>
      <c r="U2" s="144"/>
      <c r="V2" s="144"/>
      <c r="Y2" s="105"/>
      <c r="Z2" s="100"/>
    </row>
    <row r="3" spans="1:126" ht="27.75" customHeight="1">
      <c r="A3" s="924"/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145"/>
      <c r="O3" s="145"/>
      <c r="P3" s="918" t="e">
        <f>IF(T3="","",VLOOKUP(S3,学校名!B8:F1417,2))</f>
        <v>#VALUE!</v>
      </c>
      <c r="Q3" s="918"/>
      <c r="R3" s="918"/>
      <c r="S3" s="178" t="e">
        <f>IF(T3="","",ABS(T3))</f>
        <v>#VALUE!</v>
      </c>
      <c r="T3" s="179" t="str">
        <f>IF(総括申込書!$A$5="","",総括申込書!$A$5)</f>
        <v xml:space="preserve">  </v>
      </c>
      <c r="U3" s="145"/>
      <c r="V3" s="144"/>
      <c r="Y3" s="106"/>
      <c r="Z3" s="107"/>
    </row>
    <row r="4" spans="1:126" ht="30" customHeight="1">
      <c r="A4" s="924"/>
      <c r="B4" s="924"/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158"/>
      <c r="O4" s="158"/>
      <c r="P4" s="158"/>
      <c r="Q4" s="158"/>
      <c r="R4" s="146"/>
      <c r="T4" s="146"/>
      <c r="U4" s="146"/>
      <c r="V4" s="144"/>
      <c r="Y4" s="108"/>
      <c r="Z4" s="109"/>
    </row>
    <row r="5" spans="1:126" ht="21" customHeight="1">
      <c r="A5" s="924"/>
      <c r="B5" s="924"/>
      <c r="C5" s="924"/>
      <c r="D5" s="924"/>
      <c r="E5" s="924"/>
      <c r="F5" s="924"/>
      <c r="G5" s="924"/>
      <c r="H5" s="924"/>
      <c r="I5" s="924"/>
      <c r="J5" s="924"/>
      <c r="K5" s="924"/>
      <c r="L5" s="924"/>
      <c r="M5" s="924"/>
      <c r="N5" s="30"/>
      <c r="O5" s="30"/>
      <c r="P5" s="923">
        <f>IF(総括申込書!$A$10="","",総括申込書!$A$10)</f>
        <v>0</v>
      </c>
      <c r="Q5" s="923"/>
      <c r="R5" s="923"/>
      <c r="S5" s="148" t="s">
        <v>23</v>
      </c>
      <c r="T5" s="30"/>
      <c r="U5" s="30"/>
      <c r="V5" s="144"/>
      <c r="Y5" s="99"/>
      <c r="Z5" s="100"/>
    </row>
    <row r="6" spans="1:126" ht="16.149999999999999" customHeight="1">
      <c r="A6" s="924"/>
      <c r="B6" s="924"/>
      <c r="C6" s="924"/>
      <c r="D6" s="924"/>
      <c r="E6" s="924"/>
      <c r="F6" s="924"/>
      <c r="G6" s="924"/>
      <c r="H6" s="924"/>
      <c r="I6" s="924"/>
      <c r="J6" s="924"/>
      <c r="K6" s="924"/>
      <c r="L6" s="924"/>
      <c r="M6" s="924"/>
      <c r="N6" s="144"/>
      <c r="O6" s="144"/>
      <c r="T6" s="149"/>
      <c r="U6" s="149"/>
      <c r="V6" s="144"/>
      <c r="Y6" s="100"/>
      <c r="AE6" s="102" t="s">
        <v>664</v>
      </c>
    </row>
    <row r="7" spans="1:126" ht="22.5" customHeight="1" thickBot="1">
      <c r="A7" s="925"/>
      <c r="B7" s="925"/>
      <c r="C7" s="925"/>
      <c r="D7" s="925"/>
      <c r="E7" s="925"/>
      <c r="F7" s="925"/>
      <c r="G7" s="925"/>
      <c r="H7" s="925"/>
      <c r="I7" s="925"/>
      <c r="J7" s="925"/>
      <c r="K7" s="925"/>
      <c r="L7" s="925"/>
      <c r="M7" s="925"/>
      <c r="N7" s="150"/>
      <c r="O7" s="150"/>
      <c r="P7" s="381" t="str">
        <f>基本情報!E33</f>
        <v>申込責任者　メールアドレス</v>
      </c>
      <c r="Q7" s="930" t="str">
        <f>IF(総括申込書!E20="","",総括申込書!$E$20)</f>
        <v/>
      </c>
      <c r="R7" s="930"/>
      <c r="S7" s="930"/>
      <c r="T7" s="934" t="s">
        <v>652</v>
      </c>
      <c r="U7" s="934"/>
      <c r="V7" s="144"/>
      <c r="Y7" s="111"/>
      <c r="Z7" s="100"/>
    </row>
    <row r="8" spans="1:126" ht="25.5" customHeight="1" thickBot="1">
      <c r="A8" s="893" t="s">
        <v>1038</v>
      </c>
      <c r="B8" s="894"/>
      <c r="C8" s="895"/>
      <c r="D8" s="896" t="s">
        <v>1691</v>
      </c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896"/>
      <c r="P8" s="896"/>
      <c r="Q8" s="896"/>
      <c r="R8" s="896"/>
      <c r="S8" s="896"/>
      <c r="T8" s="896"/>
      <c r="U8" s="896"/>
      <c r="V8" s="897"/>
      <c r="Y8" s="111"/>
      <c r="Z8" s="100"/>
      <c r="AL8" s="386">
        <f>IF(MAX(AL12:AL520)&gt;0,1,0)</f>
        <v>0</v>
      </c>
      <c r="AM8" s="386">
        <f>IF(OR(SUM(AM12:AM520)=0,B12=""),0,1)</f>
        <v>0</v>
      </c>
      <c r="AN8" s="386"/>
      <c r="AO8" s="386">
        <f>IF(OR(MOD(SUM(AT12:AT520),10)=5,MOD(SUM(AT12:AT250),10)=0),0,1)</f>
        <v>0</v>
      </c>
      <c r="AP8" s="386">
        <f>IF(OR(MOD(SUM(AT12:AT520),10)=5,MOD(SUM(AT12:AT250),10)=0),0,1)</f>
        <v>0</v>
      </c>
      <c r="AQ8" s="386"/>
      <c r="AR8" s="386"/>
      <c r="AS8" s="386"/>
      <c r="AT8" s="387"/>
      <c r="AV8" s="386"/>
      <c r="AW8" s="386"/>
      <c r="AX8" s="388"/>
      <c r="AY8" s="388"/>
      <c r="AZ8" s="386"/>
      <c r="BA8" s="386"/>
      <c r="BB8" s="386"/>
      <c r="BC8" s="386"/>
      <c r="BD8" s="386"/>
      <c r="BE8" s="386">
        <f>IF(MAX(BE12:BE520)&gt;0,1,0)</f>
        <v>0</v>
      </c>
      <c r="BF8" s="386">
        <f t="shared" ref="BF8" si="0">IF(SUM(BF12:BF520)&lt;&gt;0,1,0)</f>
        <v>0</v>
      </c>
      <c r="BG8" s="398"/>
      <c r="BH8" s="394"/>
      <c r="BI8" s="401"/>
      <c r="BJ8" s="401"/>
      <c r="BK8" s="401"/>
      <c r="BL8" s="401"/>
      <c r="BM8" s="386">
        <f>IF(SUM(BM12:BM520)&lt;&gt;0,1,0)</f>
        <v>0</v>
      </c>
      <c r="BN8" s="401"/>
      <c r="BO8" s="401"/>
      <c r="BP8" s="401"/>
      <c r="BQ8" s="401"/>
      <c r="BR8" s="401"/>
      <c r="BS8" s="401"/>
      <c r="BT8" s="401"/>
      <c r="BU8" s="386">
        <f>IF(SUM(BU12:BU520)&lt;&gt;0,1,0)</f>
        <v>0</v>
      </c>
      <c r="BV8" s="401"/>
      <c r="BW8" s="401"/>
      <c r="BX8" s="401"/>
      <c r="BY8" s="401"/>
      <c r="BZ8" s="402"/>
      <c r="CA8" s="402"/>
      <c r="CB8" s="402"/>
      <c r="CC8" s="386">
        <f>IF(SUM(CC12:CC520)&lt;&gt;0,1,0)</f>
        <v>0</v>
      </c>
      <c r="CK8" s="386">
        <f>IF(SUM(CK12:CK520)&lt;&gt;0,1,0)</f>
        <v>0</v>
      </c>
      <c r="CS8" s="386">
        <f>IF(SUM(CS12:CS520)&lt;&gt;0,1,0)</f>
        <v>0</v>
      </c>
      <c r="CU8" s="386">
        <f>IF(SUM(CU12:CU520)&lt;&gt;0,1,0)</f>
        <v>0</v>
      </c>
      <c r="CV8" s="386">
        <f t="shared" ref="CV8:DD8" si="1">IF(SUM(CV12:CV520)&lt;&gt;0,1,0)</f>
        <v>0</v>
      </c>
      <c r="CW8" s="386">
        <f t="shared" si="1"/>
        <v>0</v>
      </c>
      <c r="CX8" s="386">
        <f t="shared" si="1"/>
        <v>0</v>
      </c>
      <c r="CY8" s="386">
        <f t="shared" si="1"/>
        <v>0</v>
      </c>
      <c r="CZ8" s="386">
        <f t="shared" si="1"/>
        <v>0</v>
      </c>
      <c r="DA8" s="386">
        <f t="shared" si="1"/>
        <v>0</v>
      </c>
      <c r="DB8" s="386">
        <f t="shared" si="1"/>
        <v>0</v>
      </c>
      <c r="DC8" s="386">
        <f t="shared" si="1"/>
        <v>0</v>
      </c>
      <c r="DD8" s="386">
        <f t="shared" si="1"/>
        <v>0</v>
      </c>
      <c r="DE8" s="405" t="str">
        <f>IF(COUNTA($P$12:$P$520)=0,"",IF(COUNTA($P$12:$P$520)&lt;4,1,IF(COUNTA($P$12:$P$520)&gt;6,1,"")))</f>
        <v/>
      </c>
      <c r="DF8" s="405" t="str">
        <f>IF(COUNTA($S$12:$S$520)=0,"",IF(COUNTA($S$12:$S$520)&lt;4,1,IF(COUNTA($S$12:$S$520)&gt;6,1,"")))</f>
        <v/>
      </c>
      <c r="DG8" s="400">
        <f>IF(COUNTA(Q12:Q520)=0,0,IF(DG10=DG11,0,1))</f>
        <v>0</v>
      </c>
      <c r="DH8" s="400">
        <f>IF(COUNTA(T12:T520)=0,0,IF(DH10=DH11,0,1))</f>
        <v>0</v>
      </c>
      <c r="DI8" s="386">
        <f t="shared" ref="DI8:DO8" si="2">IF(SUM(DI12:DI520)&lt;&gt;0,1,0)</f>
        <v>0</v>
      </c>
      <c r="DJ8" s="386">
        <f t="shared" si="2"/>
        <v>0</v>
      </c>
      <c r="DK8" s="386">
        <f t="shared" si="2"/>
        <v>0</v>
      </c>
      <c r="DL8" s="386">
        <f t="shared" si="2"/>
        <v>0</v>
      </c>
      <c r="DM8" s="386">
        <f t="shared" si="2"/>
        <v>0</v>
      </c>
      <c r="DN8" s="386">
        <f t="shared" si="2"/>
        <v>0</v>
      </c>
      <c r="DO8" s="386">
        <f t="shared" si="2"/>
        <v>0</v>
      </c>
      <c r="DQ8" s="400"/>
      <c r="DR8" s="400"/>
      <c r="DS8" s="386">
        <f>IF(SUM(DS12:DS580)=0,0,1)</f>
        <v>0</v>
      </c>
      <c r="DT8" s="386">
        <f>IF(SUM(DT12:DT580)=0,0,1)</f>
        <v>0</v>
      </c>
      <c r="DU8" s="386">
        <f>IF(SUM(DU12:DU580)=0,0,1)</f>
        <v>0</v>
      </c>
      <c r="DV8" s="386">
        <f>IF(SUM(DV12:DV580)=0,0,1)</f>
        <v>0</v>
      </c>
    </row>
    <row r="9" spans="1:126" ht="18" customHeight="1">
      <c r="A9" s="898" t="s">
        <v>1039</v>
      </c>
      <c r="B9" s="899"/>
      <c r="C9" s="899"/>
      <c r="D9" s="902" t="str">
        <f>IFERROR(HLOOKUP(1,$AL8:$ZZ9,2,FALSE),"")</f>
        <v/>
      </c>
      <c r="E9" s="903"/>
      <c r="F9" s="903"/>
      <c r="G9" s="903"/>
      <c r="H9" s="903"/>
      <c r="I9" s="903"/>
      <c r="J9" s="903"/>
      <c r="K9" s="903"/>
      <c r="L9" s="903"/>
      <c r="M9" s="903"/>
      <c r="N9" s="903"/>
      <c r="O9" s="903"/>
      <c r="P9" s="903"/>
      <c r="Q9" s="903"/>
      <c r="R9" s="903"/>
      <c r="S9" s="903"/>
      <c r="T9" s="903"/>
      <c r="U9" s="903"/>
      <c r="V9" s="904"/>
      <c r="Y9" s="111"/>
      <c r="Z9" s="100"/>
      <c r="AL9" s="390" t="s">
        <v>1133</v>
      </c>
      <c r="AM9" s="386" t="s">
        <v>1137</v>
      </c>
      <c r="AN9" s="386" t="s">
        <v>1051</v>
      </c>
      <c r="AO9" s="374" t="s">
        <v>1136</v>
      </c>
      <c r="AP9" s="411" t="s">
        <v>1052</v>
      </c>
      <c r="AQ9" s="411" t="s">
        <v>1052</v>
      </c>
      <c r="AR9" s="411" t="s">
        <v>1052</v>
      </c>
      <c r="AS9" s="411" t="s">
        <v>1052</v>
      </c>
      <c r="AT9" s="411" t="s">
        <v>1052</v>
      </c>
      <c r="AU9" s="386"/>
      <c r="AV9" s="386"/>
      <c r="AW9" s="386"/>
      <c r="AX9" s="386"/>
      <c r="AY9" s="386"/>
      <c r="AZ9" s="386"/>
      <c r="BA9" s="386"/>
      <c r="BB9" s="386"/>
      <c r="BC9" s="386"/>
      <c r="BD9" s="387"/>
      <c r="BE9" s="386" t="s">
        <v>1147</v>
      </c>
      <c r="BF9" s="393" t="s">
        <v>1157</v>
      </c>
      <c r="BG9" s="399"/>
      <c r="BH9" s="394"/>
      <c r="BI9" s="401"/>
      <c r="BJ9" s="401"/>
      <c r="BK9" s="401"/>
      <c r="BL9" s="401"/>
      <c r="BM9" s="386" t="s">
        <v>1113</v>
      </c>
      <c r="BN9" s="401"/>
      <c r="BO9" s="399"/>
      <c r="BP9" s="394"/>
      <c r="BQ9" s="401"/>
      <c r="BR9" s="401"/>
      <c r="BS9" s="401"/>
      <c r="BT9" s="401"/>
      <c r="BU9" s="386" t="s">
        <v>1113</v>
      </c>
      <c r="BV9" s="401"/>
      <c r="BW9" s="399"/>
      <c r="BX9" s="394"/>
      <c r="BY9" s="401"/>
      <c r="BZ9" s="401"/>
      <c r="CA9" s="401"/>
      <c r="CB9" s="401"/>
      <c r="CC9" s="386" t="s">
        <v>1113</v>
      </c>
      <c r="CD9" s="401"/>
      <c r="CE9" s="399"/>
      <c r="CF9" s="394"/>
      <c r="CG9" s="401"/>
      <c r="CH9" s="401"/>
      <c r="CI9" s="401"/>
      <c r="CJ9" s="401"/>
      <c r="CK9" s="386" t="s">
        <v>1113</v>
      </c>
      <c r="CL9" s="401"/>
      <c r="CM9" s="399"/>
      <c r="CN9" s="394"/>
      <c r="CO9" s="401"/>
      <c r="CP9" s="401"/>
      <c r="CQ9" s="401"/>
      <c r="CR9" s="401"/>
      <c r="CS9" s="386" t="s">
        <v>1113</v>
      </c>
      <c r="CT9" s="401"/>
      <c r="CU9" s="407" t="s">
        <v>1120</v>
      </c>
      <c r="CV9" s="407" t="s">
        <v>1120</v>
      </c>
      <c r="CW9" s="407" t="s">
        <v>1120</v>
      </c>
      <c r="CX9" s="407" t="s">
        <v>1120</v>
      </c>
      <c r="CY9" s="407" t="s">
        <v>1120</v>
      </c>
      <c r="CZ9" s="400" t="s">
        <v>1123</v>
      </c>
      <c r="DA9" s="400" t="s">
        <v>1124</v>
      </c>
      <c r="DB9" s="400" t="s">
        <v>1122</v>
      </c>
      <c r="DC9" s="400" t="s">
        <v>1125</v>
      </c>
      <c r="DD9" s="400" t="s">
        <v>1126</v>
      </c>
      <c r="DE9" s="400" t="s">
        <v>1134</v>
      </c>
      <c r="DF9" s="400" t="s">
        <v>1148</v>
      </c>
      <c r="DG9" s="400" t="s">
        <v>1149</v>
      </c>
      <c r="DH9" s="400" t="s">
        <v>1150</v>
      </c>
      <c r="DI9" s="400" t="s">
        <v>1138</v>
      </c>
      <c r="DJ9" s="166" t="s">
        <v>1037</v>
      </c>
      <c r="DK9" s="166" t="s">
        <v>1131</v>
      </c>
      <c r="DL9" s="166" t="s">
        <v>1132</v>
      </c>
      <c r="DM9" s="166" t="s">
        <v>1037</v>
      </c>
      <c r="DN9" s="166" t="s">
        <v>1131</v>
      </c>
      <c r="DO9" s="166" t="s">
        <v>1132</v>
      </c>
      <c r="DQ9" s="400"/>
      <c r="DR9" s="400"/>
      <c r="DS9" s="386" t="s">
        <v>1702</v>
      </c>
      <c r="DT9" s="386" t="s">
        <v>1703</v>
      </c>
      <c r="DU9" s="400" t="s">
        <v>1704</v>
      </c>
      <c r="DV9" s="400" t="s">
        <v>1705</v>
      </c>
    </row>
    <row r="10" spans="1:126" ht="17.649999999999999" customHeight="1" thickBot="1">
      <c r="A10" s="900"/>
      <c r="B10" s="901"/>
      <c r="C10" s="901"/>
      <c r="D10" s="905"/>
      <c r="E10" s="906"/>
      <c r="F10" s="906"/>
      <c r="G10" s="906"/>
      <c r="H10" s="906"/>
      <c r="I10" s="906"/>
      <c r="J10" s="906"/>
      <c r="K10" s="906"/>
      <c r="L10" s="906"/>
      <c r="M10" s="906"/>
      <c r="N10" s="906"/>
      <c r="O10" s="906"/>
      <c r="P10" s="906"/>
      <c r="Q10" s="906"/>
      <c r="R10" s="906"/>
      <c r="S10" s="906"/>
      <c r="T10" s="906"/>
      <c r="U10" s="906"/>
      <c r="V10" s="907"/>
      <c r="Y10" s="105"/>
      <c r="Z10" s="100"/>
      <c r="AL10" s="385" t="s">
        <v>1129</v>
      </c>
      <c r="AM10" s="384"/>
      <c r="AN10" s="384" t="s">
        <v>1041</v>
      </c>
      <c r="AO10" s="891" t="s">
        <v>1042</v>
      </c>
      <c r="AP10" s="892"/>
      <c r="AQ10" s="892"/>
      <c r="AR10" s="892"/>
      <c r="AS10" s="892"/>
      <c r="AT10" s="892"/>
      <c r="AU10" s="386" t="s">
        <v>1043</v>
      </c>
      <c r="AV10" s="386"/>
      <c r="AW10" s="386"/>
      <c r="AX10" s="389"/>
      <c r="AY10" s="389"/>
      <c r="AZ10" s="389"/>
      <c r="BA10" s="389"/>
      <c r="BB10" s="389"/>
      <c r="BC10" s="389"/>
      <c r="BD10" s="389"/>
      <c r="BE10" s="386"/>
      <c r="BF10" s="393"/>
      <c r="BG10" s="398"/>
      <c r="BH10" s="395"/>
      <c r="BI10" s="403"/>
      <c r="BJ10" s="403"/>
      <c r="BK10" s="403"/>
      <c r="BL10" s="403"/>
      <c r="BM10" s="403"/>
      <c r="BN10" s="403"/>
      <c r="BO10" s="398"/>
      <c r="BP10" s="395"/>
      <c r="BQ10" s="403"/>
      <c r="BR10" s="403"/>
      <c r="BS10" s="403"/>
      <c r="BT10" s="403"/>
      <c r="BU10" s="403"/>
      <c r="BV10" s="403"/>
      <c r="BW10" s="398"/>
      <c r="BX10" s="395"/>
      <c r="BY10" s="403"/>
      <c r="BZ10" s="403"/>
      <c r="CA10" s="403"/>
      <c r="CB10" s="403"/>
      <c r="CC10" s="403"/>
      <c r="CD10" s="403"/>
      <c r="CE10" s="398"/>
      <c r="CF10" s="395"/>
      <c r="CG10" s="403"/>
      <c r="CH10" s="403"/>
      <c r="CI10" s="403"/>
      <c r="CJ10" s="403"/>
      <c r="CK10" s="403"/>
      <c r="CL10" s="403"/>
      <c r="CM10" s="398"/>
      <c r="CN10" s="395"/>
      <c r="CO10" s="403"/>
      <c r="CP10" s="403"/>
      <c r="CQ10" s="403"/>
      <c r="CR10" s="403"/>
      <c r="CS10" s="403"/>
      <c r="CT10" s="403"/>
      <c r="CU10" s="400" t="s">
        <v>1114</v>
      </c>
      <c r="CZ10" s="400" t="s">
        <v>1121</v>
      </c>
      <c r="DG10" s="416">
        <f>COUNTA(P12:P520)</f>
        <v>0</v>
      </c>
      <c r="DH10" s="416">
        <f>COUNTA(S12:S520)</f>
        <v>0</v>
      </c>
      <c r="DQ10" s="400"/>
      <c r="DR10" s="400"/>
      <c r="DS10" s="400"/>
      <c r="DT10" s="400"/>
      <c r="DU10" s="400"/>
      <c r="DV10" s="400"/>
    </row>
    <row r="11" spans="1:126" ht="18" customHeight="1" thickBot="1">
      <c r="A11" s="247" t="s">
        <v>104</v>
      </c>
      <c r="B11" s="248" t="s">
        <v>1013</v>
      </c>
      <c r="C11" s="249" t="s">
        <v>105</v>
      </c>
      <c r="D11" s="377" t="s">
        <v>24</v>
      </c>
      <c r="E11" s="378" t="s">
        <v>106</v>
      </c>
      <c r="F11" s="379" t="s">
        <v>0</v>
      </c>
      <c r="G11" s="366" t="s">
        <v>1016</v>
      </c>
      <c r="H11" s="911" t="s">
        <v>25</v>
      </c>
      <c r="I11" s="913"/>
      <c r="J11" s="366" t="s">
        <v>1017</v>
      </c>
      <c r="K11" s="911" t="s">
        <v>25</v>
      </c>
      <c r="L11" s="913"/>
      <c r="M11" s="366" t="s">
        <v>1018</v>
      </c>
      <c r="N11" s="920" t="s">
        <v>25</v>
      </c>
      <c r="O11" s="929"/>
      <c r="P11" s="380" t="s">
        <v>535</v>
      </c>
      <c r="Q11" s="920" t="s">
        <v>25</v>
      </c>
      <c r="R11" s="929"/>
      <c r="S11" s="380" t="s">
        <v>536</v>
      </c>
      <c r="T11" s="920" t="s">
        <v>25</v>
      </c>
      <c r="U11" s="933"/>
      <c r="V11" s="265" t="s">
        <v>561</v>
      </c>
      <c r="Y11" s="112"/>
      <c r="Z11" s="113" t="s">
        <v>27</v>
      </c>
      <c r="AA11" s="113" t="s">
        <v>28</v>
      </c>
      <c r="AB11" s="113" t="s">
        <v>29</v>
      </c>
      <c r="AC11" s="113" t="s">
        <v>102</v>
      </c>
      <c r="AD11" s="114" t="s">
        <v>865</v>
      </c>
      <c r="AM11" s="386"/>
      <c r="AN11" s="386"/>
      <c r="AO11" s="386" t="s">
        <v>1044</v>
      </c>
      <c r="AP11" s="386" t="s">
        <v>1045</v>
      </c>
      <c r="AQ11" s="386" t="s">
        <v>1046</v>
      </c>
      <c r="AR11" s="386" t="s">
        <v>1047</v>
      </c>
      <c r="AS11" s="386" t="s">
        <v>1048</v>
      </c>
      <c r="AT11" s="386" t="s">
        <v>1049</v>
      </c>
      <c r="AU11" s="386" t="s">
        <v>1050</v>
      </c>
      <c r="AV11" s="386"/>
      <c r="AW11" s="386"/>
      <c r="AX11" s="388"/>
      <c r="AY11" s="388"/>
      <c r="AZ11" s="388"/>
      <c r="BA11" s="388"/>
      <c r="BB11" s="388"/>
      <c r="BC11" s="388"/>
      <c r="BD11" s="389"/>
      <c r="BE11" s="386"/>
      <c r="BF11" s="386"/>
      <c r="BG11" s="408" t="s">
        <v>1053</v>
      </c>
      <c r="BH11" s="409"/>
      <c r="BI11" s="410" t="s">
        <v>1054</v>
      </c>
      <c r="BJ11" s="410" t="s">
        <v>1055</v>
      </c>
      <c r="BK11" s="410" t="s">
        <v>1056</v>
      </c>
      <c r="BL11" s="410" t="s">
        <v>1057</v>
      </c>
      <c r="BM11" s="410" t="s">
        <v>1058</v>
      </c>
      <c r="BN11" s="410"/>
      <c r="BO11" s="408" t="s">
        <v>1053</v>
      </c>
      <c r="BP11" s="409"/>
      <c r="BQ11" s="410" t="s">
        <v>1054</v>
      </c>
      <c r="BR11" s="410" t="s">
        <v>1055</v>
      </c>
      <c r="BS11" s="410" t="s">
        <v>1056</v>
      </c>
      <c r="BT11" s="410" t="s">
        <v>1057</v>
      </c>
      <c r="BU11" s="410" t="s">
        <v>1058</v>
      </c>
      <c r="BV11" s="410"/>
      <c r="BW11" s="408" t="s">
        <v>1053</v>
      </c>
      <c r="BX11" s="409"/>
      <c r="BY11" s="410" t="s">
        <v>1054</v>
      </c>
      <c r="BZ11" s="410" t="s">
        <v>1055</v>
      </c>
      <c r="CA11" s="410" t="s">
        <v>1056</v>
      </c>
      <c r="CB11" s="410" t="s">
        <v>1057</v>
      </c>
      <c r="CC11" s="410" t="s">
        <v>1058</v>
      </c>
      <c r="CD11" s="410"/>
      <c r="CE11" s="408" t="s">
        <v>1053</v>
      </c>
      <c r="CF11" s="409"/>
      <c r="CG11" s="410" t="s">
        <v>1054</v>
      </c>
      <c r="CH11" s="410" t="s">
        <v>1055</v>
      </c>
      <c r="CI11" s="410" t="s">
        <v>1056</v>
      </c>
      <c r="CJ11" s="410" t="s">
        <v>1057</v>
      </c>
      <c r="CK11" s="410" t="s">
        <v>1058</v>
      </c>
      <c r="CL11" s="410"/>
      <c r="CM11" s="408" t="s">
        <v>1053</v>
      </c>
      <c r="CN11" s="409"/>
      <c r="CO11" s="410" t="s">
        <v>1054</v>
      </c>
      <c r="CP11" s="410" t="s">
        <v>1055</v>
      </c>
      <c r="CQ11" s="410" t="s">
        <v>1056</v>
      </c>
      <c r="CR11" s="410" t="s">
        <v>1057</v>
      </c>
      <c r="CS11" s="410" t="s">
        <v>1058</v>
      </c>
      <c r="CT11" s="401"/>
      <c r="CU11" s="400" t="s">
        <v>1115</v>
      </c>
      <c r="CV11" s="400" t="s">
        <v>1116</v>
      </c>
      <c r="CW11" s="400" t="s">
        <v>1117</v>
      </c>
      <c r="CX11" s="400" t="s">
        <v>1118</v>
      </c>
      <c r="CY11" s="400" t="s">
        <v>1119</v>
      </c>
      <c r="CZ11" s="400" t="s">
        <v>1115</v>
      </c>
      <c r="DA11" s="400" t="s">
        <v>1116</v>
      </c>
      <c r="DB11" s="400" t="s">
        <v>1117</v>
      </c>
      <c r="DC11" s="400" t="s">
        <v>1118</v>
      </c>
      <c r="DD11" s="400" t="s">
        <v>1119</v>
      </c>
      <c r="DE11" s="400" t="s">
        <v>1127</v>
      </c>
      <c r="DF11" s="400" t="s">
        <v>1128</v>
      </c>
      <c r="DG11" s="416">
        <f>COUNTIF(DG12:DG520,MODE(DG12:DG520))</f>
        <v>0</v>
      </c>
      <c r="DH11" s="416">
        <f>COUNTIF(DH12:DH520,MODE(DH12:DH520))</f>
        <v>0</v>
      </c>
      <c r="DJ11" s="400" t="s">
        <v>1053</v>
      </c>
      <c r="DM11" s="400" t="s">
        <v>1130</v>
      </c>
      <c r="DQ11" s="460" t="s">
        <v>1700</v>
      </c>
      <c r="DR11" s="461" t="s">
        <v>1701</v>
      </c>
      <c r="DS11" s="467">
        <f>DATE(2018,1,1)</f>
        <v>43101</v>
      </c>
      <c r="DT11" s="467">
        <f>DATE(2019,6,2)</f>
        <v>43618</v>
      </c>
      <c r="DU11" s="400"/>
      <c r="DV11" s="400"/>
    </row>
    <row r="12" spans="1:126" s="152" customFormat="1" ht="18" customHeight="1">
      <c r="A12" s="156" t="str">
        <f>IF(C12="","",1)</f>
        <v/>
      </c>
      <c r="B12" s="372"/>
      <c r="C12" s="31" t="str">
        <f>IF(B12="","",VLOOKUP(B12,学連登録!$C$2:$G$3000,2,FALSE))</f>
        <v/>
      </c>
      <c r="D12" s="32" t="str">
        <f>IF(B12="","",VLOOKUP(B12,学連登録!$C$2:$G$3000,3,FALSE))</f>
        <v/>
      </c>
      <c r="E12" s="33" t="str">
        <f>IF(B12="","",VLOOKUP(B12,学連登録!$C$2:$G$3000,4,FALSE))</f>
        <v/>
      </c>
      <c r="F12" s="376" t="str">
        <f>IF(B12="","",VLOOKUP(B12,学連登録!$C$2:$I$3000,7,FALSE))</f>
        <v/>
      </c>
      <c r="G12" s="154"/>
      <c r="H12" s="926"/>
      <c r="I12" s="927"/>
      <c r="J12" s="154"/>
      <c r="K12" s="926"/>
      <c r="L12" s="927"/>
      <c r="M12" s="154"/>
      <c r="N12" s="881"/>
      <c r="O12" s="882"/>
      <c r="P12" s="154"/>
      <c r="Q12" s="926"/>
      <c r="R12" s="927"/>
      <c r="S12" s="154"/>
      <c r="T12" s="926"/>
      <c r="U12" s="927"/>
      <c r="V12" s="101" t="str">
        <f>IF(B12="","",VLOOKUP(B12,学連登録!$C$2:$H$3000,6,FALSE))</f>
        <v/>
      </c>
      <c r="Y12" s="116" t="str">
        <f t="shared" ref="Y12:Y43" si="3">IF(C12="","",$S$3)</f>
        <v/>
      </c>
      <c r="Z12" s="97" t="str">
        <f>IF(G12="","",VLOOKUP(G12,種目名!$R$5:$T$104,3,0))</f>
        <v/>
      </c>
      <c r="AA12" s="98" t="str">
        <f>IF(J12="","",VLOOKUP(J12,種目名!$R$5:$T$104,3,0))</f>
        <v/>
      </c>
      <c r="AB12" s="117" t="str">
        <f>IF(M12="","",VLOOKUP(M12,種目名!$R$5:$T$104,3,0))</f>
        <v/>
      </c>
      <c r="AC12" s="117" t="str">
        <f>IF(P12="","",VLOOKUP(AF12,種目名!$R$5:$T$104,3,0))</f>
        <v/>
      </c>
      <c r="AD12" s="118" t="str">
        <f>IF(S12="","",VLOOKUP(AI12,種目名!$R$5:$T$104,3,0))</f>
        <v/>
      </c>
      <c r="AE12" s="115">
        <f t="shared" ref="AE12:AE43" si="4">LENB(P12)</f>
        <v>0</v>
      </c>
      <c r="AF12" s="152" t="str">
        <f t="shared" ref="AF12:AF43" si="5">IF(AE12,LEFTB(P12,AE12-1),"")</f>
        <v/>
      </c>
      <c r="AG12" s="152" t="str">
        <f t="shared" ref="AG12:AG43" si="6">IF(AE12,MIDB(P12,AE12,1),"")</f>
        <v/>
      </c>
      <c r="AH12" s="152">
        <f t="shared" ref="AH12:AH43" si="7">LENB(S12)</f>
        <v>0</v>
      </c>
      <c r="AI12" s="152" t="str">
        <f t="shared" ref="AI12:AI43" si="8">IF(AH12,LEFTB(S12,AH12-1),"")</f>
        <v/>
      </c>
      <c r="AJ12" s="152" t="str">
        <f t="shared" ref="AJ12:AJ43" si="9">IF(AH12,MIDB(S12,AH12,1),"")</f>
        <v/>
      </c>
      <c r="AK12" s="383"/>
      <c r="AL12" s="166">
        <f>IF(AND(B12&gt;0,B12&lt;2001),1,0)</f>
        <v>0</v>
      </c>
      <c r="AM12" s="392">
        <f>IF(B12="",0,IF(F12=$P$3,0,1))</f>
        <v>0</v>
      </c>
      <c r="AN12" s="373">
        <f>COUNTIF($B12:B$12,B12)</f>
        <v>0</v>
      </c>
      <c r="AO12" s="392"/>
      <c r="AP12" s="392" t="str">
        <f>IF($B12="","",IF(C12="",1,0))</f>
        <v/>
      </c>
      <c r="AQ12" s="392" t="str">
        <f>IF($B12="","",IF(D12="",1,0))</f>
        <v/>
      </c>
      <c r="AR12" s="392" t="str">
        <f>IF($B12="","",IF(E12="",1,0))</f>
        <v/>
      </c>
      <c r="AS12" s="392" t="str">
        <f>IF($B12="","",IF(F12="",1,0))</f>
        <v/>
      </c>
      <c r="AT12" s="392">
        <f>IF(ISNA(OR(AO12:AS12)),1,SUM(AO12:AS12))</f>
        <v>0</v>
      </c>
      <c r="AU12" s="392" t="str">
        <f>IF($C12="","",IF(G12="","",$C12&amp;"-"&amp;Z12))</f>
        <v/>
      </c>
      <c r="AV12" s="392" t="str">
        <f t="shared" ref="AV12:AY12" si="10">IF($C12="","",IF(H12="","",$C12&amp;"-"&amp;AA12))</f>
        <v/>
      </c>
      <c r="AW12" s="392" t="str">
        <f t="shared" si="10"/>
        <v/>
      </c>
      <c r="AX12" s="392" t="str">
        <f t="shared" si="10"/>
        <v/>
      </c>
      <c r="AY12" s="392" t="str">
        <f t="shared" si="10"/>
        <v/>
      </c>
      <c r="AZ12" s="392" t="str">
        <f>IF(AU12="","",COUNTIF($AU$12:$AY$520,AU12))</f>
        <v/>
      </c>
      <c r="BA12" s="392" t="str">
        <f>IF(AV12="","",COUNTIF($AU$12:$AY$520,AV12))</f>
        <v/>
      </c>
      <c r="BB12" s="392" t="str">
        <f>IF(AW12="","",COUNTIF($AU$12:$AY$520,AW12))</f>
        <v/>
      </c>
      <c r="BC12" s="392" t="str">
        <f>IF(AX12="","",COUNTIF($AU$12:$AY$520,AX12))</f>
        <v/>
      </c>
      <c r="BD12" s="396" t="str">
        <f>IF(AY12="","",COUNTIF($AU$12:$AY$520,AY12))</f>
        <v/>
      </c>
      <c r="BE12" s="386">
        <f>IF(MAX(AZ12:BD12)&gt;1,1,0)</f>
        <v>0</v>
      </c>
      <c r="BF12" s="397" t="str">
        <f>IF(COUNTIF($G$12:$U$520,"*,*")&gt;0,1,IF(COUNTIF($G$12:$U$520,"分")&gt;0,1,IF(COUNTIF($G$12:$U$520,"秒")&gt;0,1,IF(COUNTIF($G$12:$U$520,"*cm*")&gt;0,1,""))))</f>
        <v/>
      </c>
      <c r="BG12" s="392">
        <f>IF(H12="",0,VALUE(SUBSTITUTE(H12,".","")))</f>
        <v>0</v>
      </c>
      <c r="BH12" s="392">
        <f>IF(H12="",0,SUBSTITUTE(H12,"m",""))</f>
        <v>0</v>
      </c>
      <c r="BI12" s="405">
        <f>VALUE(IF(COUNTIF(H12,"*.*")&gt;0,BG12,BH12))</f>
        <v>0</v>
      </c>
      <c r="BJ12" s="406">
        <f t="shared" ref="BJ12:BJ75" si="11">INT(BI12/10000)</f>
        <v>0</v>
      </c>
      <c r="BK12" s="391" t="str">
        <f t="shared" ref="BK12:BK75" si="12">RIGHT(INT(BI12/100),2)</f>
        <v>0</v>
      </c>
      <c r="BL12" s="391" t="str">
        <f t="shared" ref="BL12:BL75" si="13">RIGHT(INT(BI12/1),2)</f>
        <v>0</v>
      </c>
      <c r="BM12" s="405">
        <f>IF(COUNTIF(H12,"*m*")&gt;0,"",IF(VALUE(BK12)&lt;60,0,1))</f>
        <v>0</v>
      </c>
      <c r="BN12" s="405" t="str">
        <f>BK12&amp;"m"&amp;BL12</f>
        <v>0m0</v>
      </c>
      <c r="BO12" s="392">
        <f>IF(K12="",0,VALUE(SUBSTITUTE(K12,".","")))</f>
        <v>0</v>
      </c>
      <c r="BP12" s="392">
        <f>IF(K12="",0,SUBSTITUTE(K12,"m",""))</f>
        <v>0</v>
      </c>
      <c r="BQ12" s="405">
        <f>VALUE(IF(COUNTIF(K12,"*.*")&gt;0,BO12,BP12))</f>
        <v>0</v>
      </c>
      <c r="BR12" s="406">
        <f>INT(BQ12/10000)</f>
        <v>0</v>
      </c>
      <c r="BS12" s="391" t="str">
        <f>RIGHT(INT(BQ12/100),2)</f>
        <v>0</v>
      </c>
      <c r="BT12" s="391" t="str">
        <f>RIGHT(INT(BQ12/1),2)</f>
        <v>0</v>
      </c>
      <c r="BU12" s="405">
        <f>IF(COUNTIF(K12,"*m*")&gt;0,"",IF(VALUE(BS12)&lt;60,0,1))</f>
        <v>0</v>
      </c>
      <c r="BV12" s="405" t="str">
        <f>BS12&amp;"m"&amp;BT12</f>
        <v>0m0</v>
      </c>
      <c r="BW12" s="392">
        <f>IF(N12="",0,VALUE(SUBSTITUTE(N12,".","")))</f>
        <v>0</v>
      </c>
      <c r="BX12" s="392">
        <f>IF(N12="",0,SUBSTITUTE(N12,"m",""))</f>
        <v>0</v>
      </c>
      <c r="BY12" s="405">
        <f>VALUE(IF(COUNTIF(N12,"*.*")&gt;0,BW12,BX12))</f>
        <v>0</v>
      </c>
      <c r="BZ12" s="406">
        <f>INT(BY12/10000)</f>
        <v>0</v>
      </c>
      <c r="CA12" s="391" t="str">
        <f>RIGHT(INT(BY12/100),2)</f>
        <v>0</v>
      </c>
      <c r="CB12" s="391" t="str">
        <f>RIGHT(INT(BY12/1),2)</f>
        <v>0</v>
      </c>
      <c r="CC12" s="405">
        <f>IF(COUNTIF(N12,"*m*")&gt;0,"",IF(VALUE(CA12)&lt;60,0,1))</f>
        <v>0</v>
      </c>
      <c r="CD12" s="405" t="str">
        <f>CA12&amp;"m"&amp;CB12</f>
        <v>0m0</v>
      </c>
      <c r="CE12" s="392">
        <f>IF(Q12="",0,VALUE(SUBSTITUTE(Q12,".","")))</f>
        <v>0</v>
      </c>
      <c r="CF12" s="392">
        <f>IF(Q12="",0,SUBSTITUTE(Q12,"m",""))</f>
        <v>0</v>
      </c>
      <c r="CG12" s="405">
        <f>VALUE(IF(COUNTIF(Q12,"*.*")&gt;0,CE12,CF12))</f>
        <v>0</v>
      </c>
      <c r="CH12" s="406">
        <f>INT(CG12/10000)</f>
        <v>0</v>
      </c>
      <c r="CI12" s="391" t="str">
        <f>RIGHT(INT(CG12/100),2)</f>
        <v>0</v>
      </c>
      <c r="CJ12" s="391" t="str">
        <f>RIGHT(INT(CG12/1),2)</f>
        <v>0</v>
      </c>
      <c r="CK12" s="405">
        <f>IF(COUNTIF(Q12,"*m*")&gt;0,"",IF(VALUE(CI12)&lt;60,0,1))</f>
        <v>0</v>
      </c>
      <c r="CL12" s="405" t="str">
        <f>CI12&amp;"m"&amp;CJ12</f>
        <v>0m0</v>
      </c>
      <c r="CM12" s="392">
        <f>IF(T12="",0,VALUE(SUBSTITUTE(T12,".","")))</f>
        <v>0</v>
      </c>
      <c r="CN12" s="392">
        <f>IF(T12="",0,SUBSTITUTE(T12,"m",""))</f>
        <v>0</v>
      </c>
      <c r="CO12" s="405">
        <f>VALUE(IF(COUNTIF(T12,"*.*")&gt;0,CM12,CN12))</f>
        <v>0</v>
      </c>
      <c r="CP12" s="406">
        <f>INT(CO12/10000)</f>
        <v>0</v>
      </c>
      <c r="CQ12" s="391" t="str">
        <f>RIGHT(INT(CO12/100),2)</f>
        <v>0</v>
      </c>
      <c r="CR12" s="391" t="str">
        <f>RIGHT(INT(CO12/1),2)</f>
        <v>0</v>
      </c>
      <c r="CS12" s="405">
        <f>IF(COUNTIF(T12,"*m*")&gt;0,"",IF(VALUE(CQ12)&lt;60,0,1))</f>
        <v>0</v>
      </c>
      <c r="CT12" s="405" t="str">
        <f>CQ12&amp;"m"&amp;CR12</f>
        <v>0m0</v>
      </c>
      <c r="CU12" s="405">
        <f>IF(AND($C12="",G12&gt;0),1,IF(AND($C12="",H12&gt;0),1,0))</f>
        <v>0</v>
      </c>
      <c r="CV12" s="405">
        <f>IF(AND($C12="",J12&gt;0),1,IF(AND($C12="",K12&gt;0),1,0))</f>
        <v>0</v>
      </c>
      <c r="CW12" s="405">
        <f>IF(AND($C12="",M12&gt;0),1,IF(AND($C12="",N12&gt;0),1,0))</f>
        <v>0</v>
      </c>
      <c r="CX12" s="405">
        <f>IF(AND($C12="",P12&gt;0),1,IF(AND($C12="",Q12&gt;0),1,0))</f>
        <v>0</v>
      </c>
      <c r="CY12" s="405">
        <f>IF(AND($C12="",S12&gt;0),1,IF(AND($C12="",T12&gt;0),1,0))</f>
        <v>0</v>
      </c>
      <c r="CZ12" s="405" t="str">
        <f>IF(AND(G12="",H12&gt;0),1,"")</f>
        <v/>
      </c>
      <c r="DA12" s="405" t="str">
        <f>IF(AND(J12="",K12&gt;0),1,"")</f>
        <v/>
      </c>
      <c r="DB12" s="405" t="str">
        <f>IF(AND(M12="",N12&gt;0),1,"")</f>
        <v/>
      </c>
      <c r="DC12" s="405" t="str">
        <f>IF(AND(P12="",Q12&gt;0),1,"")</f>
        <v/>
      </c>
      <c r="DD12" s="405" t="str">
        <f>IF(AND(S12="",T12&gt;0),1,"")</f>
        <v/>
      </c>
      <c r="DE12" s="404"/>
      <c r="DF12" s="404"/>
      <c r="DG12" s="405" t="str">
        <f>IF(B12="","",VALUE(Q12))</f>
        <v/>
      </c>
      <c r="DH12" s="405" t="str">
        <f>IF(B12="","",VALUE(T12))</f>
        <v/>
      </c>
      <c r="DI12" s="405">
        <f>IF(AND(B12&gt;0,COUNTA(G12:U12)=0),1,0)</f>
        <v>0</v>
      </c>
      <c r="DJ12" s="405" t="str">
        <f>IF(AND(COUNTIF(G12,"*m*")&gt;0,COUNTIF(H12,"*m*")&gt;0),1,"")</f>
        <v/>
      </c>
      <c r="DK12" s="405" t="str">
        <f>IF(AND(COUNTIF(J12,"*m*")&gt;0,COUNTIF(K12,"*m*")&gt;0),1,"")</f>
        <v/>
      </c>
      <c r="DL12" s="405" t="str">
        <f>IF(AND(COUNTIF(M12,"*m*")&gt;0,COUNTIF(N12,"*m*")&gt;0),1,"")</f>
        <v/>
      </c>
      <c r="DM12" s="405" t="str">
        <f>IF(AND(COUNTIF(G12,"*跳*")&gt;0,COUNTIF(H12,"*.*")&gt;0),1,IF(AND(COUNTIF(G12,"*投*")&gt;0,COUNTIF(H12,"*.*")&gt;0),1,""))</f>
        <v/>
      </c>
      <c r="DN12" s="405" t="str">
        <f>IF(AND(COUNTIF(J12,"*跳*")&gt;0,COUNTIF(K12,"*.*")&gt;0),1,IF(AND(COUNTIF(J12,"*投*")&gt;0,COUNTIF(K12,"*.*")&gt;0),1,""))</f>
        <v/>
      </c>
      <c r="DO12" s="405" t="str">
        <f>IF(AND(COUNTIF(M12,"*跳*")&gt;0,COUNTIF(N12,"*.*")&gt;0),1,IF(AND(COUNTIF(M12,"*投*")&gt;0,COUNTIF(N12,"*.*")&gt;0),1,""))</f>
        <v/>
      </c>
      <c r="DQ12" s="466"/>
      <c r="DR12" s="462"/>
      <c r="DS12" s="386">
        <f>IF(DQ12="",0,IF(OR(DQ12&lt;$DS$11,CN12&gt;$DT$11),1,0))</f>
        <v>0</v>
      </c>
      <c r="DT12" s="386">
        <f>IF($H12="",0,IF(OR(DQ12="",DR12=""),1,0))</f>
        <v>0</v>
      </c>
      <c r="DU12" s="405">
        <f>IF(AND(DQ12="",DR12=""),0,IF(H12="",1,0))</f>
        <v>0</v>
      </c>
      <c r="DV12" s="405" t="str">
        <f>IF(G12="","",IF(OR(C12="",D12="",E12="",F12="",V12=""),1,""))</f>
        <v/>
      </c>
    </row>
    <row r="13" spans="1:126" s="152" customFormat="1" ht="18" customHeight="1">
      <c r="A13" s="156" t="str">
        <f t="shared" ref="A13:A21" si="14">IF(C13="","",A12+1)</f>
        <v/>
      </c>
      <c r="B13" s="372"/>
      <c r="C13" s="31" t="str">
        <f>IF(B13="","",VLOOKUP(B13,学連登録!$C$2:$G$3000,2,FALSE))</f>
        <v/>
      </c>
      <c r="D13" s="32" t="str">
        <f>IF(B13="","",VLOOKUP(B13,学連登録!$C$2:$G$3000,3,FALSE))</f>
        <v/>
      </c>
      <c r="E13" s="33" t="str">
        <f>IF(B13="","",VLOOKUP(B13,学連登録!$C$2:$G$3000,4,FALSE))</f>
        <v/>
      </c>
      <c r="F13" s="376" t="str">
        <f>IF(B13="","",VLOOKUP(B13,学連登録!$C$2:$I$3000,7,FALSE))</f>
        <v/>
      </c>
      <c r="G13" s="154"/>
      <c r="H13" s="926"/>
      <c r="I13" s="927"/>
      <c r="J13" s="155"/>
      <c r="K13" s="926"/>
      <c r="L13" s="927"/>
      <c r="M13" s="155"/>
      <c r="N13" s="881"/>
      <c r="O13" s="882"/>
      <c r="P13" s="154"/>
      <c r="Q13" s="931"/>
      <c r="R13" s="932"/>
      <c r="S13" s="154"/>
      <c r="T13" s="926"/>
      <c r="U13" s="927"/>
      <c r="V13" s="101" t="str">
        <f>IF(B13="","",VLOOKUP(B13,学連登録!$C$2:$H$3000,6,FALSE))</f>
        <v/>
      </c>
      <c r="Y13" s="116" t="str">
        <f t="shared" si="3"/>
        <v/>
      </c>
      <c r="Z13" s="97" t="str">
        <f>IF(G13="","",VLOOKUP(G13,種目名!$R$5:$T$104,3,0))</f>
        <v/>
      </c>
      <c r="AA13" s="98" t="str">
        <f>IF(J13="","",VLOOKUP(J13,種目名!$R$5:$T$104,3,0))</f>
        <v/>
      </c>
      <c r="AB13" s="117" t="str">
        <f>IF(M13="","",VLOOKUP(M13,種目名!$R$5:$T$104,3,0))</f>
        <v/>
      </c>
      <c r="AC13" s="117" t="str">
        <f>IF(P13="","",VLOOKUP(AF13,種目名!$R$5:$T$104,3,0))</f>
        <v/>
      </c>
      <c r="AD13" s="118" t="str">
        <f>IF(S13="","",VLOOKUP(AI13,種目名!$R$5:$T$104,3,0))</f>
        <v/>
      </c>
      <c r="AE13" s="115">
        <f t="shared" si="4"/>
        <v>0</v>
      </c>
      <c r="AF13" s="152" t="str">
        <f t="shared" si="5"/>
        <v/>
      </c>
      <c r="AG13" s="152" t="str">
        <f t="shared" si="6"/>
        <v/>
      </c>
      <c r="AH13" s="152">
        <f t="shared" si="7"/>
        <v>0</v>
      </c>
      <c r="AI13" s="152" t="str">
        <f t="shared" si="8"/>
        <v/>
      </c>
      <c r="AJ13" s="152" t="str">
        <f t="shared" si="9"/>
        <v/>
      </c>
      <c r="AK13" s="383"/>
      <c r="AL13" s="166">
        <f t="shared" ref="AL13:AL76" si="15">IF(AND(B13&gt;0,B13&lt;2001),1,0)</f>
        <v>0</v>
      </c>
      <c r="AM13" s="392">
        <f t="shared" ref="AM13:AM76" si="16">IF(B13="",0,IF(F13=$P$3,0,1))</f>
        <v>0</v>
      </c>
      <c r="AN13" s="392">
        <f>COUNTIF($B$12:B13,B13)</f>
        <v>0</v>
      </c>
      <c r="AO13" s="392"/>
      <c r="AP13" s="392" t="str">
        <f t="shared" ref="AP13:AS76" si="17">IF($B13="","",IF(C13="",1,0))</f>
        <v/>
      </c>
      <c r="AQ13" s="392" t="str">
        <f t="shared" si="17"/>
        <v/>
      </c>
      <c r="AR13" s="392" t="str">
        <f t="shared" si="17"/>
        <v/>
      </c>
      <c r="AS13" s="392" t="str">
        <f t="shared" si="17"/>
        <v/>
      </c>
      <c r="AT13" s="392">
        <f t="shared" ref="AT13:AT76" si="18">IF(ISNA(OR(AO13:AS13)),1,SUM(AO13:AS13))</f>
        <v>0</v>
      </c>
      <c r="AU13" s="392" t="str">
        <f t="shared" ref="AU13:AU76" si="19">IF($B13="","",IF(G13="","",$B13&amp;"-"&amp;Z13))</f>
        <v/>
      </c>
      <c r="AV13" s="392" t="str">
        <f t="shared" ref="AV13:AV76" si="20">IF($B13="","",IF(J13="","",$B13&amp;"-"&amp;AA13))</f>
        <v/>
      </c>
      <c r="AW13" s="392" t="str">
        <f t="shared" ref="AW13:AW76" si="21">IF($B13="","",IF(M13="","",$B13&amp;"-"&amp;AB13))</f>
        <v/>
      </c>
      <c r="AX13" s="392" t="str">
        <f t="shared" ref="AX13:AX76" si="22">IF($B13="","",IF(P13="","",$B13&amp;"-"&amp;AC13))</f>
        <v/>
      </c>
      <c r="AY13" s="392" t="str">
        <f t="shared" ref="AY13:AY76" si="23">IF($B13="","",IF(S13="","",$B13&amp;"-"&amp;AD13))</f>
        <v/>
      </c>
      <c r="AZ13" s="392" t="str">
        <f t="shared" ref="AZ13:BD63" si="24">IF(AU13="","",COUNTIF($AU$12:$AY$520,AU13))</f>
        <v/>
      </c>
      <c r="BA13" s="392" t="str">
        <f t="shared" si="24"/>
        <v/>
      </c>
      <c r="BB13" s="392" t="str">
        <f t="shared" si="24"/>
        <v/>
      </c>
      <c r="BC13" s="392" t="str">
        <f t="shared" si="24"/>
        <v/>
      </c>
      <c r="BD13" s="396" t="str">
        <f t="shared" si="24"/>
        <v/>
      </c>
      <c r="BE13" s="386">
        <f t="shared" ref="BE13:BE76" si="25">IF(MAX(AZ13:BD13)&gt;1,1,0)</f>
        <v>0</v>
      </c>
      <c r="BG13" s="392">
        <f t="shared" ref="BG13:BG76" si="26">IF(H13="",0,VALUE(SUBSTITUTE(H13,".","")))</f>
        <v>0</v>
      </c>
      <c r="BH13" s="392">
        <f t="shared" ref="BH13:BH76" si="27">IF(H13="",0,SUBSTITUTE(H13,"m",""))</f>
        <v>0</v>
      </c>
      <c r="BI13" s="405">
        <f t="shared" ref="BI13:BI76" si="28">VALUE(IF(COUNTIF(H13,"*.*")&gt;0,BG13,BH13))</f>
        <v>0</v>
      </c>
      <c r="BJ13" s="406">
        <f t="shared" si="11"/>
        <v>0</v>
      </c>
      <c r="BK13" s="391" t="str">
        <f t="shared" si="12"/>
        <v>0</v>
      </c>
      <c r="BL13" s="391" t="str">
        <f t="shared" si="13"/>
        <v>0</v>
      </c>
      <c r="BM13" s="405">
        <f t="shared" ref="BM13:BM76" si="29">IF(COUNTIF(H13,"*m*")&gt;0,"",IF(VALUE(BK13)&lt;60,0,1))</f>
        <v>0</v>
      </c>
      <c r="BN13" s="405" t="str">
        <f t="shared" ref="BN13:BN76" si="30">BK13&amp;"m"&amp;BL13</f>
        <v>0m0</v>
      </c>
      <c r="BO13" s="392">
        <f t="shared" ref="BO13:BO76" si="31">IF(K13="",0,VALUE(SUBSTITUTE(K13,".","")))</f>
        <v>0</v>
      </c>
      <c r="BP13" s="392">
        <f t="shared" ref="BP13:BP76" si="32">IF(K13="",0,SUBSTITUTE(K13,"m",""))</f>
        <v>0</v>
      </c>
      <c r="BQ13" s="405">
        <f t="shared" ref="BQ13:BQ76" si="33">VALUE(IF(COUNTIF(K13,"*.*")&gt;0,BO13,BP13))</f>
        <v>0</v>
      </c>
      <c r="BR13" s="406">
        <f t="shared" ref="BR13:BR76" si="34">INT(BQ13/10000)</f>
        <v>0</v>
      </c>
      <c r="BS13" s="391" t="str">
        <f t="shared" ref="BS13:BS76" si="35">RIGHT(INT(BQ13/100),2)</f>
        <v>0</v>
      </c>
      <c r="BT13" s="391" t="str">
        <f t="shared" ref="BT13:BT76" si="36">RIGHT(INT(BQ13/1),2)</f>
        <v>0</v>
      </c>
      <c r="BU13" s="405">
        <f t="shared" ref="BU13:BU76" si="37">IF(COUNTIF(K13,"*m*")&gt;0,"",IF(VALUE(BS13)&lt;60,0,1))</f>
        <v>0</v>
      </c>
      <c r="BV13" s="405" t="str">
        <f t="shared" ref="BV13:BV76" si="38">BS13&amp;"m"&amp;BT13</f>
        <v>0m0</v>
      </c>
      <c r="BW13" s="392">
        <f t="shared" ref="BW13:BW76" si="39">IF(N13="",0,VALUE(SUBSTITUTE(N13,".","")))</f>
        <v>0</v>
      </c>
      <c r="BX13" s="392">
        <f t="shared" ref="BX13:BX76" si="40">IF(N13="",0,SUBSTITUTE(N13,"m",""))</f>
        <v>0</v>
      </c>
      <c r="BY13" s="405">
        <f t="shared" ref="BY13:BY76" si="41">VALUE(IF(COUNTIF(N13,"*.*")&gt;0,BW13,BX13))</f>
        <v>0</v>
      </c>
      <c r="BZ13" s="406">
        <f t="shared" ref="BZ13:BZ76" si="42">INT(BY13/10000)</f>
        <v>0</v>
      </c>
      <c r="CA13" s="391" t="str">
        <f t="shared" ref="CA13:CA76" si="43">RIGHT(INT(BY13/100),2)</f>
        <v>0</v>
      </c>
      <c r="CB13" s="391" t="str">
        <f t="shared" ref="CB13:CB76" si="44">RIGHT(INT(BY13/1),2)</f>
        <v>0</v>
      </c>
      <c r="CC13" s="405">
        <f t="shared" ref="CC13:CC76" si="45">IF(COUNTIF(N13,"*m*")&gt;0,"",IF(VALUE(CA13)&lt;60,0,1))</f>
        <v>0</v>
      </c>
      <c r="CD13" s="405" t="str">
        <f t="shared" ref="CD13:CD76" si="46">CA13&amp;"m"&amp;CB13</f>
        <v>0m0</v>
      </c>
      <c r="CE13" s="392">
        <f t="shared" ref="CE13:CE76" si="47">IF(Q13="",0,VALUE(SUBSTITUTE(Q13,".","")))</f>
        <v>0</v>
      </c>
      <c r="CF13" s="392">
        <f t="shared" ref="CF13:CF76" si="48">IF(Q13="",0,SUBSTITUTE(Q13,"m",""))</f>
        <v>0</v>
      </c>
      <c r="CG13" s="405">
        <f t="shared" ref="CG13:CG76" si="49">VALUE(IF(COUNTIF(Q13,"*.*")&gt;0,CE13,CF13))</f>
        <v>0</v>
      </c>
      <c r="CH13" s="406">
        <f t="shared" ref="CH13:CH76" si="50">INT(CG13/10000)</f>
        <v>0</v>
      </c>
      <c r="CI13" s="391" t="str">
        <f t="shared" ref="CI13:CI76" si="51">RIGHT(INT(CG13/100),2)</f>
        <v>0</v>
      </c>
      <c r="CJ13" s="391" t="str">
        <f t="shared" ref="CJ13:CJ76" si="52">RIGHT(INT(CG13/1),2)</f>
        <v>0</v>
      </c>
      <c r="CK13" s="405">
        <f t="shared" ref="CK13:CK76" si="53">IF(COUNTIF(Q13,"*m*")&gt;0,"",IF(VALUE(CI13)&lt;60,0,1))</f>
        <v>0</v>
      </c>
      <c r="CL13" s="405" t="str">
        <f t="shared" ref="CL13:CL76" si="54">CI13&amp;"m"&amp;CJ13</f>
        <v>0m0</v>
      </c>
      <c r="CM13" s="392">
        <f t="shared" ref="CM13:CM76" si="55">IF(T13="",0,VALUE(SUBSTITUTE(T13,".","")))</f>
        <v>0</v>
      </c>
      <c r="CN13" s="392">
        <f t="shared" ref="CN13:CN76" si="56">IF(T13="",0,SUBSTITUTE(T13,"m",""))</f>
        <v>0</v>
      </c>
      <c r="CO13" s="405">
        <f t="shared" ref="CO13:CO76" si="57">VALUE(IF(COUNTIF(T13,"*.*")&gt;0,CM13,CN13))</f>
        <v>0</v>
      </c>
      <c r="CP13" s="406">
        <f t="shared" ref="CP13:CP76" si="58">INT(CO13/10000)</f>
        <v>0</v>
      </c>
      <c r="CQ13" s="391" t="str">
        <f t="shared" ref="CQ13:CQ76" si="59">RIGHT(INT(CO13/100),2)</f>
        <v>0</v>
      </c>
      <c r="CR13" s="391" t="str">
        <f t="shared" ref="CR13:CR76" si="60">RIGHT(INT(CO13/1),2)</f>
        <v>0</v>
      </c>
      <c r="CS13" s="405">
        <f t="shared" ref="CS13:CS76" si="61">IF(COUNTIF(T13,"*m*")&gt;0,"",IF(VALUE(CQ13)&lt;60,0,1))</f>
        <v>0</v>
      </c>
      <c r="CT13" s="405" t="str">
        <f t="shared" ref="CT13:CT76" si="62">CQ13&amp;"m"&amp;CR13</f>
        <v>0m0</v>
      </c>
      <c r="CU13" s="405">
        <f t="shared" ref="CU13:CU76" si="63">IF(AND($C13="",G13&gt;0),1,IF(AND($C13="",H13&gt;0),1,0))</f>
        <v>0</v>
      </c>
      <c r="CV13" s="405">
        <f t="shared" ref="CV13:CV76" si="64">IF(AND($C13="",J13&gt;0),1,IF(AND($C13="",K13&gt;0),1,0))</f>
        <v>0</v>
      </c>
      <c r="CW13" s="405">
        <f t="shared" ref="CW13:CW76" si="65">IF(AND($C13="",M13&gt;0),1,IF(AND($C13="",N13&gt;0),1,0))</f>
        <v>0</v>
      </c>
      <c r="CX13" s="405">
        <f t="shared" ref="CX13:CX76" si="66">IF(AND($C13="",P13&gt;0),1,IF(AND($C13="",Q13&gt;0),1,0))</f>
        <v>0</v>
      </c>
      <c r="CY13" s="405">
        <f t="shared" ref="CY13:CY76" si="67">IF(AND($C13="",S13&gt;0),1,IF(AND($C13="",T13&gt;0),1,0))</f>
        <v>0</v>
      </c>
      <c r="CZ13" s="405" t="str">
        <f t="shared" ref="CZ13:CZ76" si="68">IF(AND(G13="",H13&gt;0),1,"")</f>
        <v/>
      </c>
      <c r="DA13" s="405" t="str">
        <f t="shared" ref="DA13:DA76" si="69">IF(AND(J13="",K13&gt;0),1,"")</f>
        <v/>
      </c>
      <c r="DB13" s="405" t="str">
        <f t="shared" ref="DB13:DB76" si="70">IF(AND(M13="",N13&gt;0),1,"")</f>
        <v/>
      </c>
      <c r="DC13" s="405" t="str">
        <f t="shared" ref="DC13:DC76" si="71">IF(AND(P13="",Q13&gt;0),1,"")</f>
        <v/>
      </c>
      <c r="DD13" s="405" t="str">
        <f t="shared" ref="DD13:DD76" si="72">IF(AND(S13="",T13&gt;0),1,"")</f>
        <v/>
      </c>
      <c r="DE13" s="405"/>
      <c r="DF13" s="404"/>
      <c r="DG13" s="405" t="str">
        <f t="shared" ref="DG13:DG76" si="73">IF(B13="","",VALUE(Q13))</f>
        <v/>
      </c>
      <c r="DH13" s="405" t="str">
        <f t="shared" ref="DH13:DH76" si="74">IF(B13="","",VALUE(T13))</f>
        <v/>
      </c>
      <c r="DI13" s="405">
        <f t="shared" ref="DI13:DI76" si="75">IF(AND(B13&gt;0,COUNTA(G13:U13)=0),1,0)</f>
        <v>0</v>
      </c>
      <c r="DJ13" s="405" t="str">
        <f t="shared" ref="DJ13:DJ76" si="76">IF(AND(COUNTIF(G13,"*m*")&gt;0,COUNTIF(H13,"*m*")&gt;0),1,"")</f>
        <v/>
      </c>
      <c r="DK13" s="405" t="str">
        <f t="shared" ref="DK13:DK76" si="77">IF(AND(COUNTIF(J13,"*m*")&gt;0,COUNTIF(K13,"*m*")&gt;0),1,"")</f>
        <v/>
      </c>
      <c r="DL13" s="405" t="str">
        <f t="shared" ref="DL13:DL76" si="78">IF(AND(COUNTIF(M13,"*m*")&gt;0,COUNTIF(N13,"*m*")&gt;0),1,"")</f>
        <v/>
      </c>
      <c r="DM13" s="405" t="str">
        <f t="shared" ref="DM13:DM76" si="79">IF(AND(COUNTIF(G13,"*跳*")&gt;0,COUNTIF(H13,"*.*")&gt;0),1,IF(AND(COUNTIF(G13,"*投*")&gt;0,COUNTIF(H13,"*.*")&gt;0),1,""))</f>
        <v/>
      </c>
      <c r="DN13" s="405" t="str">
        <f t="shared" ref="DN13:DN76" si="80">IF(AND(COUNTIF(J13,"*跳*")&gt;0,COUNTIF(K13,"*.*")&gt;0),1,IF(AND(COUNTIF(J13,"*投*")&gt;0,COUNTIF(K13,"*.*")&gt;0),1,""))</f>
        <v/>
      </c>
      <c r="DO13" s="405" t="str">
        <f t="shared" ref="DO13:DO76" si="81">IF(AND(COUNTIF(M13,"*跳*")&gt;0,COUNTIF(N13,"*.*")&gt;0),1,IF(AND(COUNTIF(M13,"*投*")&gt;0,COUNTIF(N13,"*.*")&gt;0),1,""))</f>
        <v/>
      </c>
      <c r="DQ13" s="465"/>
      <c r="DR13" s="463"/>
      <c r="DS13" s="386">
        <f t="shared" ref="DS13:DS22" si="82">IF(DQ13="",0,IF(OR(DQ13&lt;$DS$11,CN13&gt;$DT$11),1,0))</f>
        <v>0</v>
      </c>
      <c r="DT13" s="386">
        <f t="shared" ref="DT13:DT22" si="83">IF($H13="",0,IF(OR(DQ13="",DR13=""),1,0))</f>
        <v>0</v>
      </c>
      <c r="DU13" s="405">
        <f t="shared" ref="DU13:DU22" si="84">IF(AND(DQ13="",DR13=""),0,IF(H13="",1,0))</f>
        <v>0</v>
      </c>
      <c r="DV13" s="405" t="str">
        <f t="shared" ref="DV13:DV22" si="85">IF(G13="","",IF(OR(C13="",D13="",E13="",F13="",V13=""),1,""))</f>
        <v/>
      </c>
    </row>
    <row r="14" spans="1:126" s="152" customFormat="1" ht="18" customHeight="1">
      <c r="A14" s="156" t="str">
        <f t="shared" si="14"/>
        <v/>
      </c>
      <c r="B14" s="372"/>
      <c r="C14" s="31" t="str">
        <f>IF(B14="","",VLOOKUP(B14,学連登録!$C$2:$G$3000,2,FALSE))</f>
        <v/>
      </c>
      <c r="D14" s="32" t="str">
        <f>IF(B14="","",VLOOKUP(B14,学連登録!$C$2:$G$3000,3,FALSE))</f>
        <v/>
      </c>
      <c r="E14" s="33" t="str">
        <f>IF(B14="","",VLOOKUP(B14,学連登録!$C$2:$G$3000,4,FALSE))</f>
        <v/>
      </c>
      <c r="F14" s="376" t="str">
        <f>IF(B14="","",VLOOKUP(B14,学連登録!$C$2:$I$3000,7,FALSE))</f>
        <v/>
      </c>
      <c r="G14" s="154"/>
      <c r="H14" s="926"/>
      <c r="I14" s="927"/>
      <c r="J14" s="155"/>
      <c r="K14" s="926"/>
      <c r="L14" s="927"/>
      <c r="M14" s="155"/>
      <c r="N14" s="881"/>
      <c r="O14" s="882"/>
      <c r="P14" s="154"/>
      <c r="Q14" s="931"/>
      <c r="R14" s="932"/>
      <c r="S14" s="154"/>
      <c r="T14" s="926"/>
      <c r="U14" s="927"/>
      <c r="V14" s="101" t="str">
        <f>IF(B14="","",VLOOKUP(B14,学連登録!$C$2:$H$3000,6,FALSE))</f>
        <v/>
      </c>
      <c r="Y14" s="116" t="str">
        <f t="shared" si="3"/>
        <v/>
      </c>
      <c r="Z14" s="97" t="str">
        <f>IF(G14="","",VLOOKUP(G14,種目名!$R$5:$T$104,3,0))</f>
        <v/>
      </c>
      <c r="AA14" s="98" t="str">
        <f>IF(J14="","",VLOOKUP(J14,種目名!$R$5:$T$104,3,0))</f>
        <v/>
      </c>
      <c r="AB14" s="117" t="str">
        <f>IF(M14="","",VLOOKUP(M14,種目名!$R$5:$T$104,3,0))</f>
        <v/>
      </c>
      <c r="AC14" s="117" t="str">
        <f>IF(P14="","",VLOOKUP(AF14,種目名!$R$5:$T$104,3,0))</f>
        <v/>
      </c>
      <c r="AD14" s="118" t="str">
        <f>IF(S14="","",VLOOKUP(AI14,種目名!$R$5:$T$104,3,0))</f>
        <v/>
      </c>
      <c r="AE14" s="115">
        <f t="shared" si="4"/>
        <v>0</v>
      </c>
      <c r="AF14" s="152" t="str">
        <f t="shared" si="5"/>
        <v/>
      </c>
      <c r="AG14" s="152" t="str">
        <f t="shared" si="6"/>
        <v/>
      </c>
      <c r="AH14" s="152">
        <f t="shared" si="7"/>
        <v>0</v>
      </c>
      <c r="AI14" s="152" t="str">
        <f t="shared" si="8"/>
        <v/>
      </c>
      <c r="AJ14" s="152" t="str">
        <f t="shared" si="9"/>
        <v/>
      </c>
      <c r="AK14" s="383"/>
      <c r="AL14" s="166">
        <f t="shared" si="15"/>
        <v>0</v>
      </c>
      <c r="AM14" s="392">
        <f t="shared" si="16"/>
        <v>0</v>
      </c>
      <c r="AN14" s="392">
        <f>COUNTIF($B$12:B14,B14)</f>
        <v>0</v>
      </c>
      <c r="AO14" s="392"/>
      <c r="AP14" s="392" t="str">
        <f t="shared" si="17"/>
        <v/>
      </c>
      <c r="AQ14" s="392" t="str">
        <f t="shared" si="17"/>
        <v/>
      </c>
      <c r="AR14" s="392" t="str">
        <f t="shared" si="17"/>
        <v/>
      </c>
      <c r="AS14" s="392" t="str">
        <f t="shared" si="17"/>
        <v/>
      </c>
      <c r="AT14" s="392">
        <f t="shared" si="18"/>
        <v>0</v>
      </c>
      <c r="AU14" s="392" t="str">
        <f t="shared" si="19"/>
        <v/>
      </c>
      <c r="AV14" s="392" t="str">
        <f t="shared" si="20"/>
        <v/>
      </c>
      <c r="AW14" s="392" t="str">
        <f t="shared" si="21"/>
        <v/>
      </c>
      <c r="AX14" s="392" t="str">
        <f t="shared" si="22"/>
        <v/>
      </c>
      <c r="AY14" s="392" t="str">
        <f t="shared" si="23"/>
        <v/>
      </c>
      <c r="AZ14" s="392" t="str">
        <f t="shared" si="24"/>
        <v/>
      </c>
      <c r="BA14" s="392" t="str">
        <f t="shared" si="24"/>
        <v/>
      </c>
      <c r="BB14" s="392" t="str">
        <f t="shared" si="24"/>
        <v/>
      </c>
      <c r="BC14" s="392" t="str">
        <f t="shared" si="24"/>
        <v/>
      </c>
      <c r="BD14" s="396" t="str">
        <f t="shared" si="24"/>
        <v/>
      </c>
      <c r="BE14" s="386">
        <f t="shared" si="25"/>
        <v>0</v>
      </c>
      <c r="BG14" s="392">
        <f t="shared" si="26"/>
        <v>0</v>
      </c>
      <c r="BH14" s="392">
        <f t="shared" si="27"/>
        <v>0</v>
      </c>
      <c r="BI14" s="405">
        <f t="shared" si="28"/>
        <v>0</v>
      </c>
      <c r="BJ14" s="406">
        <f t="shared" si="11"/>
        <v>0</v>
      </c>
      <c r="BK14" s="391" t="str">
        <f t="shared" si="12"/>
        <v>0</v>
      </c>
      <c r="BL14" s="391" t="str">
        <f t="shared" si="13"/>
        <v>0</v>
      </c>
      <c r="BM14" s="405">
        <f t="shared" si="29"/>
        <v>0</v>
      </c>
      <c r="BN14" s="405" t="str">
        <f t="shared" si="30"/>
        <v>0m0</v>
      </c>
      <c r="BO14" s="392">
        <f t="shared" si="31"/>
        <v>0</v>
      </c>
      <c r="BP14" s="392">
        <f t="shared" si="32"/>
        <v>0</v>
      </c>
      <c r="BQ14" s="405">
        <f t="shared" si="33"/>
        <v>0</v>
      </c>
      <c r="BR14" s="406">
        <f t="shared" si="34"/>
        <v>0</v>
      </c>
      <c r="BS14" s="391" t="str">
        <f t="shared" si="35"/>
        <v>0</v>
      </c>
      <c r="BT14" s="391" t="str">
        <f t="shared" si="36"/>
        <v>0</v>
      </c>
      <c r="BU14" s="405">
        <f t="shared" si="37"/>
        <v>0</v>
      </c>
      <c r="BV14" s="405" t="str">
        <f t="shared" si="38"/>
        <v>0m0</v>
      </c>
      <c r="BW14" s="392">
        <f t="shared" si="39"/>
        <v>0</v>
      </c>
      <c r="BX14" s="392">
        <f t="shared" si="40"/>
        <v>0</v>
      </c>
      <c r="BY14" s="405">
        <f t="shared" si="41"/>
        <v>0</v>
      </c>
      <c r="BZ14" s="406">
        <f t="shared" si="42"/>
        <v>0</v>
      </c>
      <c r="CA14" s="391" t="str">
        <f t="shared" si="43"/>
        <v>0</v>
      </c>
      <c r="CB14" s="391" t="str">
        <f t="shared" si="44"/>
        <v>0</v>
      </c>
      <c r="CC14" s="405">
        <f t="shared" si="45"/>
        <v>0</v>
      </c>
      <c r="CD14" s="405" t="str">
        <f t="shared" si="46"/>
        <v>0m0</v>
      </c>
      <c r="CE14" s="392">
        <f t="shared" si="47"/>
        <v>0</v>
      </c>
      <c r="CF14" s="392">
        <f t="shared" si="48"/>
        <v>0</v>
      </c>
      <c r="CG14" s="405">
        <f t="shared" si="49"/>
        <v>0</v>
      </c>
      <c r="CH14" s="406">
        <f t="shared" si="50"/>
        <v>0</v>
      </c>
      <c r="CI14" s="391" t="str">
        <f t="shared" si="51"/>
        <v>0</v>
      </c>
      <c r="CJ14" s="391" t="str">
        <f t="shared" si="52"/>
        <v>0</v>
      </c>
      <c r="CK14" s="405">
        <f t="shared" si="53"/>
        <v>0</v>
      </c>
      <c r="CL14" s="405" t="str">
        <f t="shared" si="54"/>
        <v>0m0</v>
      </c>
      <c r="CM14" s="392">
        <f t="shared" si="55"/>
        <v>0</v>
      </c>
      <c r="CN14" s="392">
        <f t="shared" si="56"/>
        <v>0</v>
      </c>
      <c r="CO14" s="405">
        <f t="shared" si="57"/>
        <v>0</v>
      </c>
      <c r="CP14" s="406">
        <f t="shared" si="58"/>
        <v>0</v>
      </c>
      <c r="CQ14" s="391" t="str">
        <f t="shared" si="59"/>
        <v>0</v>
      </c>
      <c r="CR14" s="391" t="str">
        <f t="shared" si="60"/>
        <v>0</v>
      </c>
      <c r="CS14" s="405">
        <f t="shared" si="61"/>
        <v>0</v>
      </c>
      <c r="CT14" s="405" t="str">
        <f t="shared" si="62"/>
        <v>0m0</v>
      </c>
      <c r="CU14" s="405">
        <f t="shared" si="63"/>
        <v>0</v>
      </c>
      <c r="CV14" s="405">
        <f t="shared" si="64"/>
        <v>0</v>
      </c>
      <c r="CW14" s="405">
        <f t="shared" si="65"/>
        <v>0</v>
      </c>
      <c r="CX14" s="405">
        <f t="shared" si="66"/>
        <v>0</v>
      </c>
      <c r="CY14" s="405">
        <f t="shared" si="67"/>
        <v>0</v>
      </c>
      <c r="CZ14" s="405" t="str">
        <f t="shared" si="68"/>
        <v/>
      </c>
      <c r="DA14" s="405" t="str">
        <f t="shared" si="69"/>
        <v/>
      </c>
      <c r="DB14" s="405" t="str">
        <f t="shared" si="70"/>
        <v/>
      </c>
      <c r="DC14" s="405" t="str">
        <f t="shared" si="71"/>
        <v/>
      </c>
      <c r="DD14" s="405" t="str">
        <f t="shared" si="72"/>
        <v/>
      </c>
      <c r="DE14" s="405"/>
      <c r="DF14" s="404"/>
      <c r="DG14" s="405" t="str">
        <f t="shared" si="73"/>
        <v/>
      </c>
      <c r="DH14" s="405" t="str">
        <f t="shared" si="74"/>
        <v/>
      </c>
      <c r="DI14" s="405">
        <f t="shared" si="75"/>
        <v>0</v>
      </c>
      <c r="DJ14" s="405" t="str">
        <f t="shared" si="76"/>
        <v/>
      </c>
      <c r="DK14" s="405" t="str">
        <f t="shared" si="77"/>
        <v/>
      </c>
      <c r="DL14" s="405" t="str">
        <f t="shared" si="78"/>
        <v/>
      </c>
      <c r="DM14" s="405" t="str">
        <f t="shared" si="79"/>
        <v/>
      </c>
      <c r="DN14" s="405" t="str">
        <f t="shared" si="80"/>
        <v/>
      </c>
      <c r="DO14" s="405" t="str">
        <f t="shared" si="81"/>
        <v/>
      </c>
      <c r="DQ14" s="463"/>
      <c r="DR14" s="463"/>
      <c r="DS14" s="386">
        <f t="shared" si="82"/>
        <v>0</v>
      </c>
      <c r="DT14" s="386">
        <f t="shared" si="83"/>
        <v>0</v>
      </c>
      <c r="DU14" s="405">
        <f t="shared" si="84"/>
        <v>0</v>
      </c>
      <c r="DV14" s="405" t="str">
        <f t="shared" si="85"/>
        <v/>
      </c>
    </row>
    <row r="15" spans="1:126" s="152" customFormat="1" ht="18" customHeight="1">
      <c r="A15" s="156" t="str">
        <f t="shared" si="14"/>
        <v/>
      </c>
      <c r="B15" s="372"/>
      <c r="C15" s="31" t="str">
        <f>IF(B15="","",VLOOKUP(B15,学連登録!$C$2:$G$3000,2,FALSE))</f>
        <v/>
      </c>
      <c r="D15" s="32" t="str">
        <f>IF(B15="","",VLOOKUP(B15,学連登録!$C$2:$G$3000,3,FALSE))</f>
        <v/>
      </c>
      <c r="E15" s="33" t="str">
        <f>IF(B15="","",VLOOKUP(B15,学連登録!$C$2:$G$3000,4,FALSE))</f>
        <v/>
      </c>
      <c r="F15" s="376" t="str">
        <f>IF(B15="","",VLOOKUP(B15,学連登録!$C$2:$I$3000,7,FALSE))</f>
        <v/>
      </c>
      <c r="G15" s="155"/>
      <c r="H15" s="926"/>
      <c r="I15" s="927"/>
      <c r="J15" s="155"/>
      <c r="K15" s="926"/>
      <c r="L15" s="927"/>
      <c r="M15" s="155"/>
      <c r="N15" s="881"/>
      <c r="O15" s="882"/>
      <c r="P15" s="154"/>
      <c r="Q15" s="931"/>
      <c r="R15" s="932"/>
      <c r="S15" s="154"/>
      <c r="T15" s="926"/>
      <c r="U15" s="927"/>
      <c r="V15" s="101" t="str">
        <f>IF(B15="","",VLOOKUP(B15,学連登録!$C$2:$H$3000,6,FALSE))</f>
        <v/>
      </c>
      <c r="Y15" s="116" t="str">
        <f t="shared" si="3"/>
        <v/>
      </c>
      <c r="Z15" s="97" t="str">
        <f>IF(G15="","",VLOOKUP(G15,種目名!$R$5:$T$104,3,0))</f>
        <v/>
      </c>
      <c r="AA15" s="98" t="str">
        <f>IF(J15="","",VLOOKUP(J15,種目名!$R$5:$T$104,3,0))</f>
        <v/>
      </c>
      <c r="AB15" s="117" t="str">
        <f>IF(M15="","",VLOOKUP(M15,種目名!$R$5:$T$104,3,0))</f>
        <v/>
      </c>
      <c r="AC15" s="117" t="str">
        <f>IF(P15="","",VLOOKUP(AF15,種目名!$R$5:$T$104,3,0))</f>
        <v/>
      </c>
      <c r="AD15" s="118" t="str">
        <f>IF(S15="","",VLOOKUP(AI15,種目名!$R$5:$T$104,3,0))</f>
        <v/>
      </c>
      <c r="AE15" s="115">
        <f t="shared" si="4"/>
        <v>0</v>
      </c>
      <c r="AF15" s="152" t="str">
        <f t="shared" si="5"/>
        <v/>
      </c>
      <c r="AG15" s="152" t="str">
        <f t="shared" si="6"/>
        <v/>
      </c>
      <c r="AH15" s="152">
        <f t="shared" si="7"/>
        <v>0</v>
      </c>
      <c r="AI15" s="152" t="str">
        <f t="shared" si="8"/>
        <v/>
      </c>
      <c r="AJ15" s="152" t="str">
        <f t="shared" si="9"/>
        <v/>
      </c>
      <c r="AK15" s="383"/>
      <c r="AL15" s="166">
        <f t="shared" si="15"/>
        <v>0</v>
      </c>
      <c r="AM15" s="392">
        <f t="shared" si="16"/>
        <v>0</v>
      </c>
      <c r="AN15" s="392">
        <f>COUNTIF($B$12:B15,B15)</f>
        <v>0</v>
      </c>
      <c r="AO15" s="392"/>
      <c r="AP15" s="392" t="str">
        <f t="shared" si="17"/>
        <v/>
      </c>
      <c r="AQ15" s="392" t="str">
        <f t="shared" si="17"/>
        <v/>
      </c>
      <c r="AR15" s="392" t="str">
        <f t="shared" si="17"/>
        <v/>
      </c>
      <c r="AS15" s="392" t="str">
        <f t="shared" si="17"/>
        <v/>
      </c>
      <c r="AT15" s="392">
        <f t="shared" si="18"/>
        <v>0</v>
      </c>
      <c r="AU15" s="392" t="str">
        <f t="shared" si="19"/>
        <v/>
      </c>
      <c r="AV15" s="392" t="str">
        <f t="shared" si="20"/>
        <v/>
      </c>
      <c r="AW15" s="392" t="str">
        <f t="shared" si="21"/>
        <v/>
      </c>
      <c r="AX15" s="392" t="str">
        <f t="shared" si="22"/>
        <v/>
      </c>
      <c r="AY15" s="392" t="str">
        <f t="shared" si="23"/>
        <v/>
      </c>
      <c r="AZ15" s="392" t="str">
        <f t="shared" si="24"/>
        <v/>
      </c>
      <c r="BA15" s="392" t="str">
        <f t="shared" si="24"/>
        <v/>
      </c>
      <c r="BB15" s="392" t="str">
        <f t="shared" si="24"/>
        <v/>
      </c>
      <c r="BC15" s="392" t="str">
        <f t="shared" si="24"/>
        <v/>
      </c>
      <c r="BD15" s="396" t="str">
        <f t="shared" si="24"/>
        <v/>
      </c>
      <c r="BE15" s="386">
        <f t="shared" si="25"/>
        <v>0</v>
      </c>
      <c r="BG15" s="392">
        <f t="shared" si="26"/>
        <v>0</v>
      </c>
      <c r="BH15" s="392">
        <f t="shared" si="27"/>
        <v>0</v>
      </c>
      <c r="BI15" s="405">
        <f t="shared" si="28"/>
        <v>0</v>
      </c>
      <c r="BJ15" s="406">
        <f t="shared" si="11"/>
        <v>0</v>
      </c>
      <c r="BK15" s="391" t="str">
        <f t="shared" si="12"/>
        <v>0</v>
      </c>
      <c r="BL15" s="391" t="str">
        <f t="shared" si="13"/>
        <v>0</v>
      </c>
      <c r="BM15" s="405">
        <f t="shared" si="29"/>
        <v>0</v>
      </c>
      <c r="BN15" s="405" t="str">
        <f t="shared" si="30"/>
        <v>0m0</v>
      </c>
      <c r="BO15" s="392">
        <f t="shared" si="31"/>
        <v>0</v>
      </c>
      <c r="BP15" s="392">
        <f t="shared" si="32"/>
        <v>0</v>
      </c>
      <c r="BQ15" s="405">
        <f t="shared" si="33"/>
        <v>0</v>
      </c>
      <c r="BR15" s="406">
        <f t="shared" si="34"/>
        <v>0</v>
      </c>
      <c r="BS15" s="391" t="str">
        <f t="shared" si="35"/>
        <v>0</v>
      </c>
      <c r="BT15" s="391" t="str">
        <f t="shared" si="36"/>
        <v>0</v>
      </c>
      <c r="BU15" s="405">
        <f t="shared" si="37"/>
        <v>0</v>
      </c>
      <c r="BV15" s="405" t="str">
        <f t="shared" si="38"/>
        <v>0m0</v>
      </c>
      <c r="BW15" s="392">
        <f t="shared" si="39"/>
        <v>0</v>
      </c>
      <c r="BX15" s="392">
        <f t="shared" si="40"/>
        <v>0</v>
      </c>
      <c r="BY15" s="405">
        <f t="shared" si="41"/>
        <v>0</v>
      </c>
      <c r="BZ15" s="406">
        <f t="shared" si="42"/>
        <v>0</v>
      </c>
      <c r="CA15" s="391" t="str">
        <f t="shared" si="43"/>
        <v>0</v>
      </c>
      <c r="CB15" s="391" t="str">
        <f t="shared" si="44"/>
        <v>0</v>
      </c>
      <c r="CC15" s="405">
        <f t="shared" si="45"/>
        <v>0</v>
      </c>
      <c r="CD15" s="405" t="str">
        <f t="shared" si="46"/>
        <v>0m0</v>
      </c>
      <c r="CE15" s="392">
        <f t="shared" si="47"/>
        <v>0</v>
      </c>
      <c r="CF15" s="392">
        <f t="shared" si="48"/>
        <v>0</v>
      </c>
      <c r="CG15" s="405">
        <f t="shared" si="49"/>
        <v>0</v>
      </c>
      <c r="CH15" s="406">
        <f t="shared" si="50"/>
        <v>0</v>
      </c>
      <c r="CI15" s="391" t="str">
        <f t="shared" si="51"/>
        <v>0</v>
      </c>
      <c r="CJ15" s="391" t="str">
        <f t="shared" si="52"/>
        <v>0</v>
      </c>
      <c r="CK15" s="405">
        <f t="shared" si="53"/>
        <v>0</v>
      </c>
      <c r="CL15" s="405" t="str">
        <f t="shared" si="54"/>
        <v>0m0</v>
      </c>
      <c r="CM15" s="392">
        <f t="shared" si="55"/>
        <v>0</v>
      </c>
      <c r="CN15" s="392">
        <f t="shared" si="56"/>
        <v>0</v>
      </c>
      <c r="CO15" s="405">
        <f t="shared" si="57"/>
        <v>0</v>
      </c>
      <c r="CP15" s="406">
        <f t="shared" si="58"/>
        <v>0</v>
      </c>
      <c r="CQ15" s="391" t="str">
        <f t="shared" si="59"/>
        <v>0</v>
      </c>
      <c r="CR15" s="391" t="str">
        <f t="shared" si="60"/>
        <v>0</v>
      </c>
      <c r="CS15" s="405">
        <f t="shared" si="61"/>
        <v>0</v>
      </c>
      <c r="CT15" s="405" t="str">
        <f t="shared" si="62"/>
        <v>0m0</v>
      </c>
      <c r="CU15" s="405">
        <f t="shared" si="63"/>
        <v>0</v>
      </c>
      <c r="CV15" s="405">
        <f t="shared" si="64"/>
        <v>0</v>
      </c>
      <c r="CW15" s="405">
        <f t="shared" si="65"/>
        <v>0</v>
      </c>
      <c r="CX15" s="405">
        <f t="shared" si="66"/>
        <v>0</v>
      </c>
      <c r="CY15" s="405">
        <f t="shared" si="67"/>
        <v>0</v>
      </c>
      <c r="CZ15" s="405" t="str">
        <f t="shared" si="68"/>
        <v/>
      </c>
      <c r="DA15" s="405" t="str">
        <f t="shared" si="69"/>
        <v/>
      </c>
      <c r="DB15" s="405" t="str">
        <f t="shared" si="70"/>
        <v/>
      </c>
      <c r="DC15" s="405" t="str">
        <f t="shared" si="71"/>
        <v/>
      </c>
      <c r="DD15" s="405" t="str">
        <f t="shared" si="72"/>
        <v/>
      </c>
      <c r="DE15" s="405"/>
      <c r="DF15" s="404"/>
      <c r="DG15" s="405" t="str">
        <f t="shared" si="73"/>
        <v/>
      </c>
      <c r="DH15" s="405" t="str">
        <f t="shared" si="74"/>
        <v/>
      </c>
      <c r="DI15" s="405">
        <f t="shared" si="75"/>
        <v>0</v>
      </c>
      <c r="DJ15" s="405" t="str">
        <f t="shared" si="76"/>
        <v/>
      </c>
      <c r="DK15" s="405" t="str">
        <f t="shared" si="77"/>
        <v/>
      </c>
      <c r="DL15" s="405" t="str">
        <f t="shared" si="78"/>
        <v/>
      </c>
      <c r="DM15" s="405" t="str">
        <f t="shared" si="79"/>
        <v/>
      </c>
      <c r="DN15" s="405" t="str">
        <f t="shared" si="80"/>
        <v/>
      </c>
      <c r="DO15" s="405" t="str">
        <f t="shared" si="81"/>
        <v/>
      </c>
      <c r="DQ15" s="463"/>
      <c r="DR15" s="463"/>
      <c r="DS15" s="386">
        <f t="shared" si="82"/>
        <v>0</v>
      </c>
      <c r="DT15" s="386">
        <f t="shared" si="83"/>
        <v>0</v>
      </c>
      <c r="DU15" s="405">
        <f t="shared" si="84"/>
        <v>0</v>
      </c>
      <c r="DV15" s="405" t="str">
        <f t="shared" si="85"/>
        <v/>
      </c>
    </row>
    <row r="16" spans="1:126" s="152" customFormat="1" ht="18" customHeight="1">
      <c r="A16" s="156" t="str">
        <f t="shared" si="14"/>
        <v/>
      </c>
      <c r="B16" s="372"/>
      <c r="C16" s="31" t="str">
        <f>IF(B16="","",VLOOKUP(B16,学連登録!$C$2:$G$3000,2,FALSE))</f>
        <v/>
      </c>
      <c r="D16" s="32" t="str">
        <f>IF(B16="","",VLOOKUP(B16,学連登録!$C$2:$G$3000,3,FALSE))</f>
        <v/>
      </c>
      <c r="E16" s="33" t="str">
        <f>IF(B16="","",VLOOKUP(B16,学連登録!$C$2:$G$3000,4,FALSE))</f>
        <v/>
      </c>
      <c r="F16" s="376" t="str">
        <f>IF(B16="","",VLOOKUP(B16,学連登録!$C$2:$I$3000,7,FALSE))</f>
        <v/>
      </c>
      <c r="G16" s="155"/>
      <c r="H16" s="926"/>
      <c r="I16" s="927"/>
      <c r="J16" s="155"/>
      <c r="K16" s="926"/>
      <c r="L16" s="927"/>
      <c r="M16" s="155"/>
      <c r="N16" s="881"/>
      <c r="O16" s="882"/>
      <c r="P16" s="154"/>
      <c r="Q16" s="926"/>
      <c r="R16" s="927"/>
      <c r="S16" s="154"/>
      <c r="T16" s="926"/>
      <c r="U16" s="927"/>
      <c r="V16" s="101" t="str">
        <f>IF(B16="","",VLOOKUP(B16,学連登録!$C$2:$H$3000,6,FALSE))</f>
        <v/>
      </c>
      <c r="Y16" s="116" t="str">
        <f t="shared" si="3"/>
        <v/>
      </c>
      <c r="Z16" s="97" t="str">
        <f>IF(G16="","",VLOOKUP(G16,種目名!$R$5:$T$104,3,0))</f>
        <v/>
      </c>
      <c r="AA16" s="98" t="str">
        <f>IF(J16="","",VLOOKUP(J16,種目名!$R$5:$T$104,3,0))</f>
        <v/>
      </c>
      <c r="AB16" s="117" t="str">
        <f>IF(M16="","",VLOOKUP(M16,種目名!$R$5:$T$104,3,0))</f>
        <v/>
      </c>
      <c r="AC16" s="117" t="str">
        <f>IF(P16="","",VLOOKUP(AF16,種目名!$R$5:$T$104,3,0))</f>
        <v/>
      </c>
      <c r="AD16" s="118" t="str">
        <f>IF(S16="","",VLOOKUP(AI16,種目名!$R$5:$T$104,3,0))</f>
        <v/>
      </c>
      <c r="AE16" s="115">
        <f t="shared" si="4"/>
        <v>0</v>
      </c>
      <c r="AF16" s="152" t="str">
        <f t="shared" si="5"/>
        <v/>
      </c>
      <c r="AG16" s="152" t="str">
        <f t="shared" si="6"/>
        <v/>
      </c>
      <c r="AH16" s="152">
        <f t="shared" si="7"/>
        <v>0</v>
      </c>
      <c r="AI16" s="152" t="str">
        <f t="shared" si="8"/>
        <v/>
      </c>
      <c r="AJ16" s="152" t="str">
        <f t="shared" si="9"/>
        <v/>
      </c>
      <c r="AK16" s="383"/>
      <c r="AL16" s="166">
        <f t="shared" si="15"/>
        <v>0</v>
      </c>
      <c r="AM16" s="392">
        <f t="shared" si="16"/>
        <v>0</v>
      </c>
      <c r="AN16" s="392">
        <f>COUNTIF($B$12:B16,B16)</f>
        <v>0</v>
      </c>
      <c r="AO16" s="392"/>
      <c r="AP16" s="392" t="str">
        <f t="shared" si="17"/>
        <v/>
      </c>
      <c r="AQ16" s="392" t="str">
        <f t="shared" si="17"/>
        <v/>
      </c>
      <c r="AR16" s="392" t="str">
        <f t="shared" si="17"/>
        <v/>
      </c>
      <c r="AS16" s="392" t="str">
        <f t="shared" si="17"/>
        <v/>
      </c>
      <c r="AT16" s="392">
        <f t="shared" si="18"/>
        <v>0</v>
      </c>
      <c r="AU16" s="392" t="str">
        <f t="shared" si="19"/>
        <v/>
      </c>
      <c r="AV16" s="392" t="str">
        <f t="shared" si="20"/>
        <v/>
      </c>
      <c r="AW16" s="392" t="str">
        <f t="shared" si="21"/>
        <v/>
      </c>
      <c r="AX16" s="392" t="str">
        <f t="shared" si="22"/>
        <v/>
      </c>
      <c r="AY16" s="392" t="str">
        <f t="shared" si="23"/>
        <v/>
      </c>
      <c r="AZ16" s="392" t="str">
        <f t="shared" si="24"/>
        <v/>
      </c>
      <c r="BA16" s="392" t="str">
        <f t="shared" si="24"/>
        <v/>
      </c>
      <c r="BB16" s="392" t="str">
        <f t="shared" si="24"/>
        <v/>
      </c>
      <c r="BC16" s="392" t="str">
        <f t="shared" si="24"/>
        <v/>
      </c>
      <c r="BD16" s="396" t="str">
        <f t="shared" si="24"/>
        <v/>
      </c>
      <c r="BE16" s="386">
        <f t="shared" si="25"/>
        <v>0</v>
      </c>
      <c r="BG16" s="392">
        <f t="shared" si="26"/>
        <v>0</v>
      </c>
      <c r="BH16" s="392">
        <f t="shared" si="27"/>
        <v>0</v>
      </c>
      <c r="BI16" s="405">
        <f t="shared" si="28"/>
        <v>0</v>
      </c>
      <c r="BJ16" s="406">
        <f t="shared" si="11"/>
        <v>0</v>
      </c>
      <c r="BK16" s="391" t="str">
        <f t="shared" si="12"/>
        <v>0</v>
      </c>
      <c r="BL16" s="391" t="str">
        <f t="shared" si="13"/>
        <v>0</v>
      </c>
      <c r="BM16" s="405">
        <f t="shared" si="29"/>
        <v>0</v>
      </c>
      <c r="BN16" s="405" t="str">
        <f t="shared" si="30"/>
        <v>0m0</v>
      </c>
      <c r="BO16" s="392">
        <f t="shared" si="31"/>
        <v>0</v>
      </c>
      <c r="BP16" s="392">
        <f t="shared" si="32"/>
        <v>0</v>
      </c>
      <c r="BQ16" s="405">
        <f t="shared" si="33"/>
        <v>0</v>
      </c>
      <c r="BR16" s="406">
        <f t="shared" si="34"/>
        <v>0</v>
      </c>
      <c r="BS16" s="391" t="str">
        <f t="shared" si="35"/>
        <v>0</v>
      </c>
      <c r="BT16" s="391" t="str">
        <f t="shared" si="36"/>
        <v>0</v>
      </c>
      <c r="BU16" s="405">
        <f t="shared" si="37"/>
        <v>0</v>
      </c>
      <c r="BV16" s="405" t="str">
        <f t="shared" si="38"/>
        <v>0m0</v>
      </c>
      <c r="BW16" s="392">
        <f t="shared" si="39"/>
        <v>0</v>
      </c>
      <c r="BX16" s="392">
        <f t="shared" si="40"/>
        <v>0</v>
      </c>
      <c r="BY16" s="405">
        <f t="shared" si="41"/>
        <v>0</v>
      </c>
      <c r="BZ16" s="406">
        <f t="shared" si="42"/>
        <v>0</v>
      </c>
      <c r="CA16" s="391" t="str">
        <f t="shared" si="43"/>
        <v>0</v>
      </c>
      <c r="CB16" s="391" t="str">
        <f t="shared" si="44"/>
        <v>0</v>
      </c>
      <c r="CC16" s="405">
        <f t="shared" si="45"/>
        <v>0</v>
      </c>
      <c r="CD16" s="405" t="str">
        <f t="shared" si="46"/>
        <v>0m0</v>
      </c>
      <c r="CE16" s="392">
        <f t="shared" si="47"/>
        <v>0</v>
      </c>
      <c r="CF16" s="392">
        <f t="shared" si="48"/>
        <v>0</v>
      </c>
      <c r="CG16" s="405">
        <f t="shared" si="49"/>
        <v>0</v>
      </c>
      <c r="CH16" s="406">
        <f t="shared" si="50"/>
        <v>0</v>
      </c>
      <c r="CI16" s="391" t="str">
        <f t="shared" si="51"/>
        <v>0</v>
      </c>
      <c r="CJ16" s="391" t="str">
        <f t="shared" si="52"/>
        <v>0</v>
      </c>
      <c r="CK16" s="405">
        <f t="shared" si="53"/>
        <v>0</v>
      </c>
      <c r="CL16" s="405" t="str">
        <f t="shared" si="54"/>
        <v>0m0</v>
      </c>
      <c r="CM16" s="392">
        <f t="shared" si="55"/>
        <v>0</v>
      </c>
      <c r="CN16" s="392">
        <f t="shared" si="56"/>
        <v>0</v>
      </c>
      <c r="CO16" s="405">
        <f t="shared" si="57"/>
        <v>0</v>
      </c>
      <c r="CP16" s="406">
        <f t="shared" si="58"/>
        <v>0</v>
      </c>
      <c r="CQ16" s="391" t="str">
        <f t="shared" si="59"/>
        <v>0</v>
      </c>
      <c r="CR16" s="391" t="str">
        <f t="shared" si="60"/>
        <v>0</v>
      </c>
      <c r="CS16" s="405">
        <f t="shared" si="61"/>
        <v>0</v>
      </c>
      <c r="CT16" s="405" t="str">
        <f t="shared" si="62"/>
        <v>0m0</v>
      </c>
      <c r="CU16" s="405">
        <f t="shared" si="63"/>
        <v>0</v>
      </c>
      <c r="CV16" s="405">
        <f t="shared" si="64"/>
        <v>0</v>
      </c>
      <c r="CW16" s="405">
        <f t="shared" si="65"/>
        <v>0</v>
      </c>
      <c r="CX16" s="405">
        <f t="shared" si="66"/>
        <v>0</v>
      </c>
      <c r="CY16" s="405">
        <f t="shared" si="67"/>
        <v>0</v>
      </c>
      <c r="CZ16" s="405" t="str">
        <f t="shared" si="68"/>
        <v/>
      </c>
      <c r="DA16" s="405" t="str">
        <f t="shared" si="69"/>
        <v/>
      </c>
      <c r="DB16" s="405" t="str">
        <f t="shared" si="70"/>
        <v/>
      </c>
      <c r="DC16" s="405" t="str">
        <f t="shared" si="71"/>
        <v/>
      </c>
      <c r="DD16" s="405" t="str">
        <f t="shared" si="72"/>
        <v/>
      </c>
      <c r="DE16" s="405"/>
      <c r="DF16" s="404"/>
      <c r="DG16" s="405" t="str">
        <f t="shared" si="73"/>
        <v/>
      </c>
      <c r="DH16" s="405" t="str">
        <f t="shared" si="74"/>
        <v/>
      </c>
      <c r="DI16" s="405">
        <f t="shared" si="75"/>
        <v>0</v>
      </c>
      <c r="DJ16" s="405" t="str">
        <f t="shared" si="76"/>
        <v/>
      </c>
      <c r="DK16" s="405" t="str">
        <f t="shared" si="77"/>
        <v/>
      </c>
      <c r="DL16" s="405" t="str">
        <f t="shared" si="78"/>
        <v/>
      </c>
      <c r="DM16" s="405" t="str">
        <f t="shared" si="79"/>
        <v/>
      </c>
      <c r="DN16" s="405" t="str">
        <f t="shared" si="80"/>
        <v/>
      </c>
      <c r="DO16" s="405" t="str">
        <f t="shared" si="81"/>
        <v/>
      </c>
      <c r="DQ16" s="463"/>
      <c r="DR16" s="463"/>
      <c r="DS16" s="386">
        <f t="shared" si="82"/>
        <v>0</v>
      </c>
      <c r="DT16" s="386">
        <f t="shared" si="83"/>
        <v>0</v>
      </c>
      <c r="DU16" s="405">
        <f t="shared" si="84"/>
        <v>0</v>
      </c>
      <c r="DV16" s="405" t="str">
        <f t="shared" si="85"/>
        <v/>
      </c>
    </row>
    <row r="17" spans="1:126" s="152" customFormat="1" ht="18" customHeight="1">
      <c r="A17" s="156" t="str">
        <f t="shared" si="14"/>
        <v/>
      </c>
      <c r="B17" s="372"/>
      <c r="C17" s="31" t="str">
        <f>IF(B17="","",VLOOKUP(B17,学連登録!$C$2:$G$3000,2,FALSE))</f>
        <v/>
      </c>
      <c r="D17" s="32" t="str">
        <f>IF(B17="","",VLOOKUP(B17,学連登録!$C$2:$G$3000,3,FALSE))</f>
        <v/>
      </c>
      <c r="E17" s="33" t="str">
        <f>IF(B17="","",VLOOKUP(B17,学連登録!$C$2:$G$3000,4,FALSE))</f>
        <v/>
      </c>
      <c r="F17" s="376" t="str">
        <f>IF(B17="","",VLOOKUP(B17,学連登録!$C$2:$I$3000,7,FALSE))</f>
        <v/>
      </c>
      <c r="G17" s="155"/>
      <c r="H17" s="926"/>
      <c r="I17" s="927"/>
      <c r="J17" s="155"/>
      <c r="K17" s="926"/>
      <c r="L17" s="927"/>
      <c r="M17" s="155"/>
      <c r="N17" s="881"/>
      <c r="O17" s="882"/>
      <c r="P17" s="154"/>
      <c r="Q17" s="926"/>
      <c r="R17" s="927"/>
      <c r="S17" s="154"/>
      <c r="T17" s="926"/>
      <c r="U17" s="927"/>
      <c r="V17" s="101" t="str">
        <f>IF(B17="","",VLOOKUP(B17,学連登録!$C$2:$H$3000,6,FALSE))</f>
        <v/>
      </c>
      <c r="Y17" s="116" t="str">
        <f t="shared" si="3"/>
        <v/>
      </c>
      <c r="Z17" s="97" t="str">
        <f>IF(G17="","",VLOOKUP(G17,種目名!$R$5:$T$104,3,0))</f>
        <v/>
      </c>
      <c r="AA17" s="98" t="str">
        <f>IF(J17="","",VLOOKUP(J17,種目名!$R$5:$T$104,3,0))</f>
        <v/>
      </c>
      <c r="AB17" s="117" t="str">
        <f>IF(M17="","",VLOOKUP(M17,種目名!$R$5:$T$104,3,0))</f>
        <v/>
      </c>
      <c r="AC17" s="117" t="str">
        <f>IF(P17="","",VLOOKUP(AF17,種目名!$R$5:$T$104,3,0))</f>
        <v/>
      </c>
      <c r="AD17" s="118" t="str">
        <f>IF(S17="","",VLOOKUP(AI17,種目名!$R$5:$T$104,3,0))</f>
        <v/>
      </c>
      <c r="AE17" s="115">
        <f t="shared" si="4"/>
        <v>0</v>
      </c>
      <c r="AF17" s="152" t="str">
        <f t="shared" si="5"/>
        <v/>
      </c>
      <c r="AG17" s="152" t="str">
        <f t="shared" si="6"/>
        <v/>
      </c>
      <c r="AH17" s="152">
        <f t="shared" si="7"/>
        <v>0</v>
      </c>
      <c r="AI17" s="152" t="str">
        <f t="shared" si="8"/>
        <v/>
      </c>
      <c r="AJ17" s="152" t="str">
        <f t="shared" si="9"/>
        <v/>
      </c>
      <c r="AK17" s="383"/>
      <c r="AL17" s="166">
        <f t="shared" si="15"/>
        <v>0</v>
      </c>
      <c r="AM17" s="392">
        <f t="shared" si="16"/>
        <v>0</v>
      </c>
      <c r="AN17" s="392">
        <f>COUNTIF($B$12:B17,B17)</f>
        <v>0</v>
      </c>
      <c r="AO17" s="392"/>
      <c r="AP17" s="392" t="str">
        <f t="shared" si="17"/>
        <v/>
      </c>
      <c r="AQ17" s="392" t="str">
        <f t="shared" si="17"/>
        <v/>
      </c>
      <c r="AR17" s="392" t="str">
        <f t="shared" si="17"/>
        <v/>
      </c>
      <c r="AS17" s="392" t="str">
        <f t="shared" si="17"/>
        <v/>
      </c>
      <c r="AT17" s="392">
        <f t="shared" si="18"/>
        <v>0</v>
      </c>
      <c r="AU17" s="392" t="str">
        <f t="shared" si="19"/>
        <v/>
      </c>
      <c r="AV17" s="392" t="str">
        <f t="shared" si="20"/>
        <v/>
      </c>
      <c r="AW17" s="392" t="str">
        <f t="shared" si="21"/>
        <v/>
      </c>
      <c r="AX17" s="392" t="str">
        <f t="shared" si="22"/>
        <v/>
      </c>
      <c r="AY17" s="392" t="str">
        <f t="shared" si="23"/>
        <v/>
      </c>
      <c r="AZ17" s="392" t="str">
        <f t="shared" si="24"/>
        <v/>
      </c>
      <c r="BA17" s="392" t="str">
        <f t="shared" si="24"/>
        <v/>
      </c>
      <c r="BB17" s="392" t="str">
        <f t="shared" si="24"/>
        <v/>
      </c>
      <c r="BC17" s="392" t="str">
        <f t="shared" si="24"/>
        <v/>
      </c>
      <c r="BD17" s="396" t="str">
        <f t="shared" si="24"/>
        <v/>
      </c>
      <c r="BE17" s="386">
        <f t="shared" si="25"/>
        <v>0</v>
      </c>
      <c r="BG17" s="392">
        <f t="shared" si="26"/>
        <v>0</v>
      </c>
      <c r="BH17" s="392">
        <f t="shared" si="27"/>
        <v>0</v>
      </c>
      <c r="BI17" s="405">
        <f t="shared" si="28"/>
        <v>0</v>
      </c>
      <c r="BJ17" s="406">
        <f t="shared" si="11"/>
        <v>0</v>
      </c>
      <c r="BK17" s="391" t="str">
        <f t="shared" si="12"/>
        <v>0</v>
      </c>
      <c r="BL17" s="391" t="str">
        <f t="shared" si="13"/>
        <v>0</v>
      </c>
      <c r="BM17" s="405">
        <f t="shared" si="29"/>
        <v>0</v>
      </c>
      <c r="BN17" s="405" t="str">
        <f t="shared" si="30"/>
        <v>0m0</v>
      </c>
      <c r="BO17" s="392">
        <f t="shared" si="31"/>
        <v>0</v>
      </c>
      <c r="BP17" s="392">
        <f t="shared" si="32"/>
        <v>0</v>
      </c>
      <c r="BQ17" s="405">
        <f t="shared" si="33"/>
        <v>0</v>
      </c>
      <c r="BR17" s="406">
        <f t="shared" si="34"/>
        <v>0</v>
      </c>
      <c r="BS17" s="391" t="str">
        <f t="shared" si="35"/>
        <v>0</v>
      </c>
      <c r="BT17" s="391" t="str">
        <f t="shared" si="36"/>
        <v>0</v>
      </c>
      <c r="BU17" s="405">
        <f t="shared" si="37"/>
        <v>0</v>
      </c>
      <c r="BV17" s="405" t="str">
        <f t="shared" si="38"/>
        <v>0m0</v>
      </c>
      <c r="BW17" s="392">
        <f t="shared" si="39"/>
        <v>0</v>
      </c>
      <c r="BX17" s="392">
        <f t="shared" si="40"/>
        <v>0</v>
      </c>
      <c r="BY17" s="405">
        <f t="shared" si="41"/>
        <v>0</v>
      </c>
      <c r="BZ17" s="406">
        <f t="shared" si="42"/>
        <v>0</v>
      </c>
      <c r="CA17" s="391" t="str">
        <f t="shared" si="43"/>
        <v>0</v>
      </c>
      <c r="CB17" s="391" t="str">
        <f t="shared" si="44"/>
        <v>0</v>
      </c>
      <c r="CC17" s="405">
        <f t="shared" si="45"/>
        <v>0</v>
      </c>
      <c r="CD17" s="405" t="str">
        <f t="shared" si="46"/>
        <v>0m0</v>
      </c>
      <c r="CE17" s="392">
        <f t="shared" si="47"/>
        <v>0</v>
      </c>
      <c r="CF17" s="392">
        <f t="shared" si="48"/>
        <v>0</v>
      </c>
      <c r="CG17" s="405">
        <f t="shared" si="49"/>
        <v>0</v>
      </c>
      <c r="CH17" s="406">
        <f t="shared" si="50"/>
        <v>0</v>
      </c>
      <c r="CI17" s="391" t="str">
        <f t="shared" si="51"/>
        <v>0</v>
      </c>
      <c r="CJ17" s="391" t="str">
        <f t="shared" si="52"/>
        <v>0</v>
      </c>
      <c r="CK17" s="405">
        <f t="shared" si="53"/>
        <v>0</v>
      </c>
      <c r="CL17" s="405" t="str">
        <f t="shared" si="54"/>
        <v>0m0</v>
      </c>
      <c r="CM17" s="392">
        <f t="shared" si="55"/>
        <v>0</v>
      </c>
      <c r="CN17" s="392">
        <f t="shared" si="56"/>
        <v>0</v>
      </c>
      <c r="CO17" s="405">
        <f t="shared" si="57"/>
        <v>0</v>
      </c>
      <c r="CP17" s="406">
        <f t="shared" si="58"/>
        <v>0</v>
      </c>
      <c r="CQ17" s="391" t="str">
        <f t="shared" si="59"/>
        <v>0</v>
      </c>
      <c r="CR17" s="391" t="str">
        <f t="shared" si="60"/>
        <v>0</v>
      </c>
      <c r="CS17" s="405">
        <f t="shared" si="61"/>
        <v>0</v>
      </c>
      <c r="CT17" s="405" t="str">
        <f t="shared" si="62"/>
        <v>0m0</v>
      </c>
      <c r="CU17" s="405">
        <f t="shared" si="63"/>
        <v>0</v>
      </c>
      <c r="CV17" s="405">
        <f t="shared" si="64"/>
        <v>0</v>
      </c>
      <c r="CW17" s="405">
        <f t="shared" si="65"/>
        <v>0</v>
      </c>
      <c r="CX17" s="405">
        <f t="shared" si="66"/>
        <v>0</v>
      </c>
      <c r="CY17" s="405">
        <f t="shared" si="67"/>
        <v>0</v>
      </c>
      <c r="CZ17" s="405" t="str">
        <f t="shared" si="68"/>
        <v/>
      </c>
      <c r="DA17" s="405" t="str">
        <f t="shared" si="69"/>
        <v/>
      </c>
      <c r="DB17" s="405" t="str">
        <f t="shared" si="70"/>
        <v/>
      </c>
      <c r="DC17" s="405" t="str">
        <f t="shared" si="71"/>
        <v/>
      </c>
      <c r="DD17" s="405" t="str">
        <f t="shared" si="72"/>
        <v/>
      </c>
      <c r="DE17" s="405"/>
      <c r="DF17" s="404"/>
      <c r="DG17" s="405" t="str">
        <f t="shared" si="73"/>
        <v/>
      </c>
      <c r="DH17" s="405" t="str">
        <f t="shared" si="74"/>
        <v/>
      </c>
      <c r="DI17" s="405">
        <f t="shared" si="75"/>
        <v>0</v>
      </c>
      <c r="DJ17" s="405" t="str">
        <f t="shared" si="76"/>
        <v/>
      </c>
      <c r="DK17" s="405" t="str">
        <f t="shared" si="77"/>
        <v/>
      </c>
      <c r="DL17" s="405" t="str">
        <f t="shared" si="78"/>
        <v/>
      </c>
      <c r="DM17" s="405" t="str">
        <f t="shared" si="79"/>
        <v/>
      </c>
      <c r="DN17" s="405" t="str">
        <f t="shared" si="80"/>
        <v/>
      </c>
      <c r="DO17" s="405" t="str">
        <f t="shared" si="81"/>
        <v/>
      </c>
      <c r="DQ17" s="463"/>
      <c r="DR17" s="463"/>
      <c r="DS17" s="386">
        <f t="shared" si="82"/>
        <v>0</v>
      </c>
      <c r="DT17" s="386">
        <f t="shared" si="83"/>
        <v>0</v>
      </c>
      <c r="DU17" s="405">
        <f t="shared" si="84"/>
        <v>0</v>
      </c>
      <c r="DV17" s="405" t="str">
        <f t="shared" si="85"/>
        <v/>
      </c>
    </row>
    <row r="18" spans="1:126" s="152" customFormat="1" ht="18" customHeight="1">
      <c r="A18" s="156" t="str">
        <f t="shared" si="14"/>
        <v/>
      </c>
      <c r="B18" s="372"/>
      <c r="C18" s="31" t="str">
        <f>IF(B18="","",VLOOKUP(B18,学連登録!$C$2:$G$3000,2,FALSE))</f>
        <v/>
      </c>
      <c r="D18" s="32" t="str">
        <f>IF(B18="","",VLOOKUP(B18,学連登録!$C$2:$G$3000,3,FALSE))</f>
        <v/>
      </c>
      <c r="E18" s="33" t="str">
        <f>IF(B18="","",VLOOKUP(B18,学連登録!$C$2:$G$3000,4,FALSE))</f>
        <v/>
      </c>
      <c r="F18" s="376" t="str">
        <f>IF(B18="","",VLOOKUP(B18,学連登録!$C$2:$I$3000,7,FALSE))</f>
        <v/>
      </c>
      <c r="G18" s="154"/>
      <c r="H18" s="926"/>
      <c r="I18" s="927"/>
      <c r="J18" s="154"/>
      <c r="K18" s="926"/>
      <c r="L18" s="927"/>
      <c r="M18" s="154"/>
      <c r="N18" s="881"/>
      <c r="O18" s="882"/>
      <c r="P18" s="154"/>
      <c r="Q18" s="926"/>
      <c r="R18" s="927"/>
      <c r="S18" s="154"/>
      <c r="T18" s="926"/>
      <c r="U18" s="927"/>
      <c r="V18" s="101" t="str">
        <f>IF(B18="","",VLOOKUP(B18,学連登録!$C$2:$H$3000,6,FALSE))</f>
        <v/>
      </c>
      <c r="Y18" s="116" t="str">
        <f t="shared" si="3"/>
        <v/>
      </c>
      <c r="Z18" s="97" t="str">
        <f>IF(G18="","",VLOOKUP(G18,種目名!$R$5:$T$104,3,0))</f>
        <v/>
      </c>
      <c r="AA18" s="98" t="str">
        <f>IF(J18="","",VLOOKUP(J18,種目名!$R$5:$T$104,3,0))</f>
        <v/>
      </c>
      <c r="AB18" s="117" t="str">
        <f>IF(M18="","",VLOOKUP(M18,種目名!$R$5:$T$104,3,0))</f>
        <v/>
      </c>
      <c r="AC18" s="117" t="str">
        <f>IF(P18="","",VLOOKUP(AF18,種目名!$R$5:$T$104,3,0))</f>
        <v/>
      </c>
      <c r="AD18" s="118" t="str">
        <f>IF(S18="","",VLOOKUP(AI18,種目名!$R$5:$T$104,3,0))</f>
        <v/>
      </c>
      <c r="AE18" s="115">
        <f t="shared" si="4"/>
        <v>0</v>
      </c>
      <c r="AF18" s="152" t="str">
        <f t="shared" si="5"/>
        <v/>
      </c>
      <c r="AG18" s="152" t="str">
        <f t="shared" si="6"/>
        <v/>
      </c>
      <c r="AH18" s="152">
        <f t="shared" si="7"/>
        <v>0</v>
      </c>
      <c r="AI18" s="152" t="str">
        <f t="shared" si="8"/>
        <v/>
      </c>
      <c r="AJ18" s="152" t="str">
        <f t="shared" si="9"/>
        <v/>
      </c>
      <c r="AK18" s="383"/>
      <c r="AL18" s="166">
        <f t="shared" si="15"/>
        <v>0</v>
      </c>
      <c r="AM18" s="392">
        <f t="shared" si="16"/>
        <v>0</v>
      </c>
      <c r="AN18" s="392">
        <f>COUNTIF($B$12:B18,B18)</f>
        <v>0</v>
      </c>
      <c r="AO18" s="392"/>
      <c r="AP18" s="392" t="str">
        <f t="shared" si="17"/>
        <v/>
      </c>
      <c r="AQ18" s="392" t="str">
        <f t="shared" si="17"/>
        <v/>
      </c>
      <c r="AR18" s="392" t="str">
        <f t="shared" si="17"/>
        <v/>
      </c>
      <c r="AS18" s="392" t="str">
        <f t="shared" si="17"/>
        <v/>
      </c>
      <c r="AT18" s="392">
        <f t="shared" si="18"/>
        <v>0</v>
      </c>
      <c r="AU18" s="392" t="str">
        <f t="shared" si="19"/>
        <v/>
      </c>
      <c r="AV18" s="392" t="str">
        <f t="shared" si="20"/>
        <v/>
      </c>
      <c r="AW18" s="392" t="str">
        <f t="shared" si="21"/>
        <v/>
      </c>
      <c r="AX18" s="392" t="str">
        <f t="shared" si="22"/>
        <v/>
      </c>
      <c r="AY18" s="392" t="str">
        <f t="shared" si="23"/>
        <v/>
      </c>
      <c r="AZ18" s="392" t="str">
        <f t="shared" si="24"/>
        <v/>
      </c>
      <c r="BA18" s="392" t="str">
        <f t="shared" si="24"/>
        <v/>
      </c>
      <c r="BB18" s="392" t="str">
        <f t="shared" si="24"/>
        <v/>
      </c>
      <c r="BC18" s="392" t="str">
        <f t="shared" si="24"/>
        <v/>
      </c>
      <c r="BD18" s="396" t="str">
        <f t="shared" si="24"/>
        <v/>
      </c>
      <c r="BE18" s="386">
        <f t="shared" si="25"/>
        <v>0</v>
      </c>
      <c r="BG18" s="392">
        <f t="shared" si="26"/>
        <v>0</v>
      </c>
      <c r="BH18" s="392">
        <f t="shared" si="27"/>
        <v>0</v>
      </c>
      <c r="BI18" s="405">
        <f t="shared" si="28"/>
        <v>0</v>
      </c>
      <c r="BJ18" s="406">
        <f t="shared" si="11"/>
        <v>0</v>
      </c>
      <c r="BK18" s="391" t="str">
        <f t="shared" si="12"/>
        <v>0</v>
      </c>
      <c r="BL18" s="391" t="str">
        <f t="shared" si="13"/>
        <v>0</v>
      </c>
      <c r="BM18" s="405">
        <f t="shared" si="29"/>
        <v>0</v>
      </c>
      <c r="BN18" s="405" t="str">
        <f t="shared" si="30"/>
        <v>0m0</v>
      </c>
      <c r="BO18" s="392">
        <f t="shared" si="31"/>
        <v>0</v>
      </c>
      <c r="BP18" s="392">
        <f t="shared" si="32"/>
        <v>0</v>
      </c>
      <c r="BQ18" s="405">
        <f t="shared" si="33"/>
        <v>0</v>
      </c>
      <c r="BR18" s="406">
        <f t="shared" si="34"/>
        <v>0</v>
      </c>
      <c r="BS18" s="391" t="str">
        <f t="shared" si="35"/>
        <v>0</v>
      </c>
      <c r="BT18" s="391" t="str">
        <f t="shared" si="36"/>
        <v>0</v>
      </c>
      <c r="BU18" s="405">
        <f t="shared" si="37"/>
        <v>0</v>
      </c>
      <c r="BV18" s="405" t="str">
        <f t="shared" si="38"/>
        <v>0m0</v>
      </c>
      <c r="BW18" s="392">
        <f t="shared" si="39"/>
        <v>0</v>
      </c>
      <c r="BX18" s="392">
        <f t="shared" si="40"/>
        <v>0</v>
      </c>
      <c r="BY18" s="405">
        <f t="shared" si="41"/>
        <v>0</v>
      </c>
      <c r="BZ18" s="406">
        <f t="shared" si="42"/>
        <v>0</v>
      </c>
      <c r="CA18" s="391" t="str">
        <f t="shared" si="43"/>
        <v>0</v>
      </c>
      <c r="CB18" s="391" t="str">
        <f t="shared" si="44"/>
        <v>0</v>
      </c>
      <c r="CC18" s="405">
        <f t="shared" si="45"/>
        <v>0</v>
      </c>
      <c r="CD18" s="405" t="str">
        <f t="shared" si="46"/>
        <v>0m0</v>
      </c>
      <c r="CE18" s="392">
        <f t="shared" si="47"/>
        <v>0</v>
      </c>
      <c r="CF18" s="392">
        <f t="shared" si="48"/>
        <v>0</v>
      </c>
      <c r="CG18" s="405">
        <f t="shared" si="49"/>
        <v>0</v>
      </c>
      <c r="CH18" s="406">
        <f t="shared" si="50"/>
        <v>0</v>
      </c>
      <c r="CI18" s="391" t="str">
        <f t="shared" si="51"/>
        <v>0</v>
      </c>
      <c r="CJ18" s="391" t="str">
        <f t="shared" si="52"/>
        <v>0</v>
      </c>
      <c r="CK18" s="405">
        <f t="shared" si="53"/>
        <v>0</v>
      </c>
      <c r="CL18" s="405" t="str">
        <f t="shared" si="54"/>
        <v>0m0</v>
      </c>
      <c r="CM18" s="392">
        <f t="shared" si="55"/>
        <v>0</v>
      </c>
      <c r="CN18" s="392">
        <f t="shared" si="56"/>
        <v>0</v>
      </c>
      <c r="CO18" s="405">
        <f t="shared" si="57"/>
        <v>0</v>
      </c>
      <c r="CP18" s="406">
        <f t="shared" si="58"/>
        <v>0</v>
      </c>
      <c r="CQ18" s="391" t="str">
        <f t="shared" si="59"/>
        <v>0</v>
      </c>
      <c r="CR18" s="391" t="str">
        <f t="shared" si="60"/>
        <v>0</v>
      </c>
      <c r="CS18" s="405">
        <f t="shared" si="61"/>
        <v>0</v>
      </c>
      <c r="CT18" s="405" t="str">
        <f t="shared" si="62"/>
        <v>0m0</v>
      </c>
      <c r="CU18" s="405">
        <f t="shared" si="63"/>
        <v>0</v>
      </c>
      <c r="CV18" s="405">
        <f t="shared" si="64"/>
        <v>0</v>
      </c>
      <c r="CW18" s="405">
        <f t="shared" si="65"/>
        <v>0</v>
      </c>
      <c r="CX18" s="405">
        <f t="shared" si="66"/>
        <v>0</v>
      </c>
      <c r="CY18" s="405">
        <f t="shared" si="67"/>
        <v>0</v>
      </c>
      <c r="CZ18" s="405" t="str">
        <f t="shared" si="68"/>
        <v/>
      </c>
      <c r="DA18" s="405" t="str">
        <f t="shared" si="69"/>
        <v/>
      </c>
      <c r="DB18" s="405" t="str">
        <f t="shared" si="70"/>
        <v/>
      </c>
      <c r="DC18" s="405" t="str">
        <f t="shared" si="71"/>
        <v/>
      </c>
      <c r="DD18" s="405" t="str">
        <f t="shared" si="72"/>
        <v/>
      </c>
      <c r="DE18" s="405"/>
      <c r="DF18" s="404"/>
      <c r="DG18" s="405" t="str">
        <f t="shared" si="73"/>
        <v/>
      </c>
      <c r="DH18" s="405" t="str">
        <f t="shared" si="74"/>
        <v/>
      </c>
      <c r="DI18" s="405">
        <f t="shared" si="75"/>
        <v>0</v>
      </c>
      <c r="DJ18" s="405" t="str">
        <f t="shared" si="76"/>
        <v/>
      </c>
      <c r="DK18" s="405" t="str">
        <f t="shared" si="77"/>
        <v/>
      </c>
      <c r="DL18" s="405" t="str">
        <f t="shared" si="78"/>
        <v/>
      </c>
      <c r="DM18" s="405" t="str">
        <f t="shared" si="79"/>
        <v/>
      </c>
      <c r="DN18" s="405" t="str">
        <f t="shared" si="80"/>
        <v/>
      </c>
      <c r="DO18" s="405" t="str">
        <f t="shared" si="81"/>
        <v/>
      </c>
      <c r="DQ18" s="463"/>
      <c r="DR18" s="463"/>
      <c r="DS18" s="386">
        <f t="shared" si="82"/>
        <v>0</v>
      </c>
      <c r="DT18" s="386">
        <f t="shared" si="83"/>
        <v>0</v>
      </c>
      <c r="DU18" s="405">
        <f t="shared" si="84"/>
        <v>0</v>
      </c>
      <c r="DV18" s="405" t="str">
        <f t="shared" si="85"/>
        <v/>
      </c>
    </row>
    <row r="19" spans="1:126" s="152" customFormat="1" ht="18" customHeight="1">
      <c r="A19" s="156" t="str">
        <f t="shared" si="14"/>
        <v/>
      </c>
      <c r="B19" s="372"/>
      <c r="C19" s="31" t="str">
        <f>IF(B19="","",VLOOKUP(B19,学連登録!$C$2:$G$3000,2,FALSE))</f>
        <v/>
      </c>
      <c r="D19" s="32" t="str">
        <f>IF(B19="","",VLOOKUP(B19,学連登録!$C$2:$G$3000,3,FALSE))</f>
        <v/>
      </c>
      <c r="E19" s="33" t="str">
        <f>IF(B19="","",VLOOKUP(B19,学連登録!$C$2:$G$3000,4,FALSE))</f>
        <v/>
      </c>
      <c r="F19" s="376" t="str">
        <f>IF(B19="","",VLOOKUP(B19,学連登録!$C$2:$I$3000,7,FALSE))</f>
        <v/>
      </c>
      <c r="G19" s="155"/>
      <c r="H19" s="926"/>
      <c r="I19" s="927"/>
      <c r="J19" s="155"/>
      <c r="K19" s="926"/>
      <c r="L19" s="927"/>
      <c r="M19" s="155"/>
      <c r="N19" s="881"/>
      <c r="O19" s="882"/>
      <c r="P19" s="154"/>
      <c r="Q19" s="926"/>
      <c r="R19" s="927"/>
      <c r="S19" s="154"/>
      <c r="T19" s="926"/>
      <c r="U19" s="927"/>
      <c r="V19" s="101" t="str">
        <f>IF(B19="","",VLOOKUP(B19,学連登録!$C$2:$H$3000,6,FALSE))</f>
        <v/>
      </c>
      <c r="Y19" s="116" t="str">
        <f t="shared" si="3"/>
        <v/>
      </c>
      <c r="Z19" s="97" t="str">
        <f>IF(G19="","",VLOOKUP(G19,種目名!$R$5:$T$104,3,0))</f>
        <v/>
      </c>
      <c r="AA19" s="98" t="str">
        <f>IF(J19="","",VLOOKUP(J19,種目名!$R$5:$T$104,3,0))</f>
        <v/>
      </c>
      <c r="AB19" s="117" t="str">
        <f>IF(M19="","",VLOOKUP(M19,種目名!$R$5:$T$104,3,0))</f>
        <v/>
      </c>
      <c r="AC19" s="117" t="str">
        <f>IF(P19="","",VLOOKUP(AF19,種目名!$R$5:$T$104,3,0))</f>
        <v/>
      </c>
      <c r="AD19" s="118" t="str">
        <f>IF(S19="","",VLOOKUP(AI19,種目名!$R$5:$T$104,3,0))</f>
        <v/>
      </c>
      <c r="AE19" s="115">
        <f t="shared" si="4"/>
        <v>0</v>
      </c>
      <c r="AF19" s="152" t="str">
        <f t="shared" si="5"/>
        <v/>
      </c>
      <c r="AG19" s="152" t="str">
        <f t="shared" si="6"/>
        <v/>
      </c>
      <c r="AH19" s="152">
        <f t="shared" si="7"/>
        <v>0</v>
      </c>
      <c r="AI19" s="152" t="str">
        <f t="shared" si="8"/>
        <v/>
      </c>
      <c r="AJ19" s="152" t="str">
        <f t="shared" si="9"/>
        <v/>
      </c>
      <c r="AK19" s="383"/>
      <c r="AL19" s="166">
        <f t="shared" si="15"/>
        <v>0</v>
      </c>
      <c r="AM19" s="392">
        <f t="shared" si="16"/>
        <v>0</v>
      </c>
      <c r="AN19" s="392">
        <f>COUNTIF($B$12:B19,B19)</f>
        <v>0</v>
      </c>
      <c r="AO19" s="392"/>
      <c r="AP19" s="392" t="str">
        <f t="shared" si="17"/>
        <v/>
      </c>
      <c r="AQ19" s="392" t="str">
        <f t="shared" si="17"/>
        <v/>
      </c>
      <c r="AR19" s="392" t="str">
        <f t="shared" si="17"/>
        <v/>
      </c>
      <c r="AS19" s="392" t="str">
        <f t="shared" si="17"/>
        <v/>
      </c>
      <c r="AT19" s="392">
        <f t="shared" si="18"/>
        <v>0</v>
      </c>
      <c r="AU19" s="392" t="str">
        <f t="shared" si="19"/>
        <v/>
      </c>
      <c r="AV19" s="392" t="str">
        <f t="shared" si="20"/>
        <v/>
      </c>
      <c r="AW19" s="392" t="str">
        <f t="shared" si="21"/>
        <v/>
      </c>
      <c r="AX19" s="392" t="str">
        <f t="shared" si="22"/>
        <v/>
      </c>
      <c r="AY19" s="392" t="str">
        <f t="shared" si="23"/>
        <v/>
      </c>
      <c r="AZ19" s="392" t="str">
        <f t="shared" si="24"/>
        <v/>
      </c>
      <c r="BA19" s="392" t="str">
        <f t="shared" si="24"/>
        <v/>
      </c>
      <c r="BB19" s="392" t="str">
        <f t="shared" si="24"/>
        <v/>
      </c>
      <c r="BC19" s="392" t="str">
        <f t="shared" si="24"/>
        <v/>
      </c>
      <c r="BD19" s="396" t="str">
        <f t="shared" si="24"/>
        <v/>
      </c>
      <c r="BE19" s="386">
        <f t="shared" si="25"/>
        <v>0</v>
      </c>
      <c r="BG19" s="392">
        <f t="shared" si="26"/>
        <v>0</v>
      </c>
      <c r="BH19" s="392">
        <f t="shared" si="27"/>
        <v>0</v>
      </c>
      <c r="BI19" s="405">
        <f t="shared" si="28"/>
        <v>0</v>
      </c>
      <c r="BJ19" s="406">
        <f t="shared" si="11"/>
        <v>0</v>
      </c>
      <c r="BK19" s="391" t="str">
        <f t="shared" si="12"/>
        <v>0</v>
      </c>
      <c r="BL19" s="391" t="str">
        <f t="shared" si="13"/>
        <v>0</v>
      </c>
      <c r="BM19" s="405">
        <f t="shared" si="29"/>
        <v>0</v>
      </c>
      <c r="BN19" s="405" t="str">
        <f t="shared" si="30"/>
        <v>0m0</v>
      </c>
      <c r="BO19" s="392">
        <f t="shared" si="31"/>
        <v>0</v>
      </c>
      <c r="BP19" s="392">
        <f t="shared" si="32"/>
        <v>0</v>
      </c>
      <c r="BQ19" s="405">
        <f t="shared" si="33"/>
        <v>0</v>
      </c>
      <c r="BR19" s="406">
        <f t="shared" si="34"/>
        <v>0</v>
      </c>
      <c r="BS19" s="391" t="str">
        <f t="shared" si="35"/>
        <v>0</v>
      </c>
      <c r="BT19" s="391" t="str">
        <f t="shared" si="36"/>
        <v>0</v>
      </c>
      <c r="BU19" s="405">
        <f t="shared" si="37"/>
        <v>0</v>
      </c>
      <c r="BV19" s="405" t="str">
        <f t="shared" si="38"/>
        <v>0m0</v>
      </c>
      <c r="BW19" s="392">
        <f t="shared" si="39"/>
        <v>0</v>
      </c>
      <c r="BX19" s="392">
        <f t="shared" si="40"/>
        <v>0</v>
      </c>
      <c r="BY19" s="405">
        <f t="shared" si="41"/>
        <v>0</v>
      </c>
      <c r="BZ19" s="406">
        <f t="shared" si="42"/>
        <v>0</v>
      </c>
      <c r="CA19" s="391" t="str">
        <f t="shared" si="43"/>
        <v>0</v>
      </c>
      <c r="CB19" s="391" t="str">
        <f t="shared" si="44"/>
        <v>0</v>
      </c>
      <c r="CC19" s="405">
        <f t="shared" si="45"/>
        <v>0</v>
      </c>
      <c r="CD19" s="405" t="str">
        <f t="shared" si="46"/>
        <v>0m0</v>
      </c>
      <c r="CE19" s="392">
        <f t="shared" si="47"/>
        <v>0</v>
      </c>
      <c r="CF19" s="392">
        <f t="shared" si="48"/>
        <v>0</v>
      </c>
      <c r="CG19" s="405">
        <f t="shared" si="49"/>
        <v>0</v>
      </c>
      <c r="CH19" s="406">
        <f t="shared" si="50"/>
        <v>0</v>
      </c>
      <c r="CI19" s="391" t="str">
        <f t="shared" si="51"/>
        <v>0</v>
      </c>
      <c r="CJ19" s="391" t="str">
        <f t="shared" si="52"/>
        <v>0</v>
      </c>
      <c r="CK19" s="405">
        <f t="shared" si="53"/>
        <v>0</v>
      </c>
      <c r="CL19" s="405" t="str">
        <f t="shared" si="54"/>
        <v>0m0</v>
      </c>
      <c r="CM19" s="392">
        <f t="shared" si="55"/>
        <v>0</v>
      </c>
      <c r="CN19" s="392">
        <f t="shared" si="56"/>
        <v>0</v>
      </c>
      <c r="CO19" s="405">
        <f t="shared" si="57"/>
        <v>0</v>
      </c>
      <c r="CP19" s="406">
        <f t="shared" si="58"/>
        <v>0</v>
      </c>
      <c r="CQ19" s="391" t="str">
        <f t="shared" si="59"/>
        <v>0</v>
      </c>
      <c r="CR19" s="391" t="str">
        <f t="shared" si="60"/>
        <v>0</v>
      </c>
      <c r="CS19" s="405">
        <f t="shared" si="61"/>
        <v>0</v>
      </c>
      <c r="CT19" s="405" t="str">
        <f t="shared" si="62"/>
        <v>0m0</v>
      </c>
      <c r="CU19" s="405">
        <f t="shared" si="63"/>
        <v>0</v>
      </c>
      <c r="CV19" s="405">
        <f t="shared" si="64"/>
        <v>0</v>
      </c>
      <c r="CW19" s="405">
        <f t="shared" si="65"/>
        <v>0</v>
      </c>
      <c r="CX19" s="405">
        <f t="shared" si="66"/>
        <v>0</v>
      </c>
      <c r="CY19" s="405">
        <f t="shared" si="67"/>
        <v>0</v>
      </c>
      <c r="CZ19" s="405" t="str">
        <f t="shared" si="68"/>
        <v/>
      </c>
      <c r="DA19" s="405" t="str">
        <f t="shared" si="69"/>
        <v/>
      </c>
      <c r="DB19" s="405" t="str">
        <f t="shared" si="70"/>
        <v/>
      </c>
      <c r="DC19" s="405" t="str">
        <f t="shared" si="71"/>
        <v/>
      </c>
      <c r="DD19" s="405" t="str">
        <f t="shared" si="72"/>
        <v/>
      </c>
      <c r="DE19" s="405"/>
      <c r="DF19" s="404"/>
      <c r="DG19" s="405" t="str">
        <f t="shared" si="73"/>
        <v/>
      </c>
      <c r="DH19" s="405" t="str">
        <f t="shared" si="74"/>
        <v/>
      </c>
      <c r="DI19" s="405">
        <f t="shared" si="75"/>
        <v>0</v>
      </c>
      <c r="DJ19" s="405" t="str">
        <f t="shared" si="76"/>
        <v/>
      </c>
      <c r="DK19" s="405" t="str">
        <f t="shared" si="77"/>
        <v/>
      </c>
      <c r="DL19" s="405" t="str">
        <f t="shared" si="78"/>
        <v/>
      </c>
      <c r="DM19" s="405" t="str">
        <f t="shared" si="79"/>
        <v/>
      </c>
      <c r="DN19" s="405" t="str">
        <f t="shared" si="80"/>
        <v/>
      </c>
      <c r="DO19" s="405" t="str">
        <f t="shared" si="81"/>
        <v/>
      </c>
      <c r="DQ19" s="463"/>
      <c r="DR19" s="463"/>
      <c r="DS19" s="386">
        <f t="shared" si="82"/>
        <v>0</v>
      </c>
      <c r="DT19" s="386">
        <f t="shared" si="83"/>
        <v>0</v>
      </c>
      <c r="DU19" s="405">
        <f t="shared" si="84"/>
        <v>0</v>
      </c>
      <c r="DV19" s="405" t="str">
        <f t="shared" si="85"/>
        <v/>
      </c>
    </row>
    <row r="20" spans="1:126" s="152" customFormat="1" ht="18" hidden="1" customHeight="1">
      <c r="A20" s="156" t="str">
        <f t="shared" si="14"/>
        <v/>
      </c>
      <c r="B20" s="372"/>
      <c r="C20" s="31" t="str">
        <f>IF(B20="","",VLOOKUP(B20,学連登録!$C$2:$G$3000,2,FALSE))</f>
        <v/>
      </c>
      <c r="D20" s="32" t="str">
        <f>IF(B20="","",VLOOKUP(B20,学連登録!$C$2:$G$3000,3,FALSE))</f>
        <v/>
      </c>
      <c r="E20" s="33" t="str">
        <f>IF(B20="","",VLOOKUP(B20,学連登録!$C$2:$G$3000,4,FALSE))</f>
        <v/>
      </c>
      <c r="F20" s="376" t="str">
        <f>IF(B20="","",VLOOKUP(B20,学連登録!$C$2:$I$3000,7,FALSE))</f>
        <v/>
      </c>
      <c r="G20" s="155"/>
      <c r="H20" s="926"/>
      <c r="I20" s="927"/>
      <c r="J20" s="155"/>
      <c r="K20" s="926"/>
      <c r="L20" s="927"/>
      <c r="M20" s="155"/>
      <c r="N20" s="881"/>
      <c r="O20" s="882"/>
      <c r="P20" s="154"/>
      <c r="Q20" s="926"/>
      <c r="R20" s="927"/>
      <c r="S20" s="154"/>
      <c r="T20" s="926"/>
      <c r="U20" s="927"/>
      <c r="V20" s="101" t="str">
        <f>IF(B20="","",VLOOKUP(B20,学連登録!$C$2:$H$3000,6,FALSE))</f>
        <v/>
      </c>
      <c r="Y20" s="116" t="str">
        <f t="shared" si="3"/>
        <v/>
      </c>
      <c r="Z20" s="97" t="str">
        <f>IF(G20="","",VLOOKUP(G20,種目名!$R$5:$T$104,3,0))</f>
        <v/>
      </c>
      <c r="AA20" s="98" t="str">
        <f>IF(J20="","",VLOOKUP(J20,種目名!$R$5:$T$104,3,0))</f>
        <v/>
      </c>
      <c r="AB20" s="117" t="str">
        <f>IF(M20="","",VLOOKUP(M20,種目名!$R$5:$T$104,3,0))</f>
        <v/>
      </c>
      <c r="AC20" s="117" t="str">
        <f>IF(P20="","",VLOOKUP(AF20,種目名!$R$5:$T$104,3,0))</f>
        <v/>
      </c>
      <c r="AD20" s="118" t="str">
        <f>IF(S20="","",VLOOKUP(AI20,種目名!$R$5:$T$104,3,0))</f>
        <v/>
      </c>
      <c r="AE20" s="115">
        <f t="shared" si="4"/>
        <v>0</v>
      </c>
      <c r="AF20" s="152" t="str">
        <f t="shared" si="5"/>
        <v/>
      </c>
      <c r="AG20" s="152" t="str">
        <f t="shared" si="6"/>
        <v/>
      </c>
      <c r="AH20" s="152">
        <f t="shared" si="7"/>
        <v>0</v>
      </c>
      <c r="AI20" s="152" t="str">
        <f t="shared" si="8"/>
        <v/>
      </c>
      <c r="AJ20" s="152" t="str">
        <f t="shared" si="9"/>
        <v/>
      </c>
      <c r="AK20" s="383"/>
      <c r="AL20" s="166">
        <f t="shared" si="15"/>
        <v>0</v>
      </c>
      <c r="AM20" s="392">
        <f t="shared" si="16"/>
        <v>0</v>
      </c>
      <c r="AN20" s="392">
        <f>COUNTIF($B$12:B20,B20)</f>
        <v>0</v>
      </c>
      <c r="AO20" s="392"/>
      <c r="AP20" s="392" t="str">
        <f t="shared" si="17"/>
        <v/>
      </c>
      <c r="AQ20" s="392" t="str">
        <f t="shared" si="17"/>
        <v/>
      </c>
      <c r="AR20" s="392" t="str">
        <f t="shared" si="17"/>
        <v/>
      </c>
      <c r="AS20" s="392" t="str">
        <f t="shared" si="17"/>
        <v/>
      </c>
      <c r="AT20" s="392">
        <f t="shared" si="18"/>
        <v>0</v>
      </c>
      <c r="AU20" s="392" t="str">
        <f t="shared" si="19"/>
        <v/>
      </c>
      <c r="AV20" s="392" t="str">
        <f t="shared" si="20"/>
        <v/>
      </c>
      <c r="AW20" s="392" t="str">
        <f t="shared" si="21"/>
        <v/>
      </c>
      <c r="AX20" s="392" t="str">
        <f t="shared" si="22"/>
        <v/>
      </c>
      <c r="AY20" s="392" t="str">
        <f t="shared" si="23"/>
        <v/>
      </c>
      <c r="AZ20" s="392" t="str">
        <f t="shared" si="24"/>
        <v/>
      </c>
      <c r="BA20" s="392" t="str">
        <f t="shared" si="24"/>
        <v/>
      </c>
      <c r="BB20" s="392" t="str">
        <f t="shared" si="24"/>
        <v/>
      </c>
      <c r="BC20" s="392" t="str">
        <f t="shared" si="24"/>
        <v/>
      </c>
      <c r="BD20" s="396" t="str">
        <f t="shared" si="24"/>
        <v/>
      </c>
      <c r="BE20" s="386">
        <f t="shared" si="25"/>
        <v>0</v>
      </c>
      <c r="BG20" s="392">
        <f t="shared" si="26"/>
        <v>0</v>
      </c>
      <c r="BH20" s="392">
        <f t="shared" si="27"/>
        <v>0</v>
      </c>
      <c r="BI20" s="405">
        <f t="shared" si="28"/>
        <v>0</v>
      </c>
      <c r="BJ20" s="406">
        <f t="shared" si="11"/>
        <v>0</v>
      </c>
      <c r="BK20" s="391" t="str">
        <f t="shared" si="12"/>
        <v>0</v>
      </c>
      <c r="BL20" s="391" t="str">
        <f t="shared" si="13"/>
        <v>0</v>
      </c>
      <c r="BM20" s="405">
        <f t="shared" si="29"/>
        <v>0</v>
      </c>
      <c r="BN20" s="405" t="str">
        <f t="shared" si="30"/>
        <v>0m0</v>
      </c>
      <c r="BO20" s="392">
        <f t="shared" si="31"/>
        <v>0</v>
      </c>
      <c r="BP20" s="392">
        <f t="shared" si="32"/>
        <v>0</v>
      </c>
      <c r="BQ20" s="405">
        <f t="shared" si="33"/>
        <v>0</v>
      </c>
      <c r="BR20" s="406">
        <f t="shared" si="34"/>
        <v>0</v>
      </c>
      <c r="BS20" s="391" t="str">
        <f t="shared" si="35"/>
        <v>0</v>
      </c>
      <c r="BT20" s="391" t="str">
        <f t="shared" si="36"/>
        <v>0</v>
      </c>
      <c r="BU20" s="405">
        <f t="shared" si="37"/>
        <v>0</v>
      </c>
      <c r="BV20" s="405" t="str">
        <f t="shared" si="38"/>
        <v>0m0</v>
      </c>
      <c r="BW20" s="392">
        <f t="shared" si="39"/>
        <v>0</v>
      </c>
      <c r="BX20" s="392">
        <f t="shared" si="40"/>
        <v>0</v>
      </c>
      <c r="BY20" s="405">
        <f t="shared" si="41"/>
        <v>0</v>
      </c>
      <c r="BZ20" s="406">
        <f t="shared" si="42"/>
        <v>0</v>
      </c>
      <c r="CA20" s="391" t="str">
        <f t="shared" si="43"/>
        <v>0</v>
      </c>
      <c r="CB20" s="391" t="str">
        <f t="shared" si="44"/>
        <v>0</v>
      </c>
      <c r="CC20" s="405">
        <f t="shared" si="45"/>
        <v>0</v>
      </c>
      <c r="CD20" s="405" t="str">
        <f t="shared" si="46"/>
        <v>0m0</v>
      </c>
      <c r="CE20" s="392">
        <f t="shared" si="47"/>
        <v>0</v>
      </c>
      <c r="CF20" s="392">
        <f t="shared" si="48"/>
        <v>0</v>
      </c>
      <c r="CG20" s="405">
        <f t="shared" si="49"/>
        <v>0</v>
      </c>
      <c r="CH20" s="406">
        <f t="shared" si="50"/>
        <v>0</v>
      </c>
      <c r="CI20" s="391" t="str">
        <f t="shared" si="51"/>
        <v>0</v>
      </c>
      <c r="CJ20" s="391" t="str">
        <f t="shared" si="52"/>
        <v>0</v>
      </c>
      <c r="CK20" s="405">
        <f t="shared" si="53"/>
        <v>0</v>
      </c>
      <c r="CL20" s="405" t="str">
        <f t="shared" si="54"/>
        <v>0m0</v>
      </c>
      <c r="CM20" s="392">
        <f t="shared" si="55"/>
        <v>0</v>
      </c>
      <c r="CN20" s="392">
        <f t="shared" si="56"/>
        <v>0</v>
      </c>
      <c r="CO20" s="405">
        <f t="shared" si="57"/>
        <v>0</v>
      </c>
      <c r="CP20" s="406">
        <f t="shared" si="58"/>
        <v>0</v>
      </c>
      <c r="CQ20" s="391" t="str">
        <f t="shared" si="59"/>
        <v>0</v>
      </c>
      <c r="CR20" s="391" t="str">
        <f t="shared" si="60"/>
        <v>0</v>
      </c>
      <c r="CS20" s="405">
        <f t="shared" si="61"/>
        <v>0</v>
      </c>
      <c r="CT20" s="405" t="str">
        <f t="shared" si="62"/>
        <v>0m0</v>
      </c>
      <c r="CU20" s="405">
        <f t="shared" si="63"/>
        <v>0</v>
      </c>
      <c r="CV20" s="405">
        <f t="shared" si="64"/>
        <v>0</v>
      </c>
      <c r="CW20" s="405">
        <f t="shared" si="65"/>
        <v>0</v>
      </c>
      <c r="CX20" s="405">
        <f t="shared" si="66"/>
        <v>0</v>
      </c>
      <c r="CY20" s="405">
        <f t="shared" si="67"/>
        <v>0</v>
      </c>
      <c r="CZ20" s="405" t="str">
        <f t="shared" si="68"/>
        <v/>
      </c>
      <c r="DA20" s="405" t="str">
        <f t="shared" si="69"/>
        <v/>
      </c>
      <c r="DB20" s="405" t="str">
        <f t="shared" si="70"/>
        <v/>
      </c>
      <c r="DC20" s="405" t="str">
        <f t="shared" si="71"/>
        <v/>
      </c>
      <c r="DD20" s="405" t="str">
        <f t="shared" si="72"/>
        <v/>
      </c>
      <c r="DE20" s="405"/>
      <c r="DF20" s="404"/>
      <c r="DG20" s="405" t="str">
        <f t="shared" si="73"/>
        <v/>
      </c>
      <c r="DH20" s="405" t="str">
        <f t="shared" si="74"/>
        <v/>
      </c>
      <c r="DI20" s="405">
        <f t="shared" si="75"/>
        <v>0</v>
      </c>
      <c r="DJ20" s="405" t="str">
        <f t="shared" si="76"/>
        <v/>
      </c>
      <c r="DK20" s="405" t="str">
        <f t="shared" si="77"/>
        <v/>
      </c>
      <c r="DL20" s="405" t="str">
        <f t="shared" si="78"/>
        <v/>
      </c>
      <c r="DM20" s="405" t="str">
        <f t="shared" si="79"/>
        <v/>
      </c>
      <c r="DN20" s="405" t="str">
        <f t="shared" si="80"/>
        <v/>
      </c>
      <c r="DO20" s="405" t="str">
        <f t="shared" si="81"/>
        <v/>
      </c>
      <c r="DQ20" s="463"/>
      <c r="DR20" s="463"/>
      <c r="DS20" s="386">
        <f t="shared" si="82"/>
        <v>0</v>
      </c>
      <c r="DT20" s="386">
        <f t="shared" si="83"/>
        <v>0</v>
      </c>
      <c r="DU20" s="405">
        <f t="shared" si="84"/>
        <v>0</v>
      </c>
      <c r="DV20" s="405" t="str">
        <f t="shared" si="85"/>
        <v/>
      </c>
    </row>
    <row r="21" spans="1:126" s="152" customFormat="1" ht="18" hidden="1" customHeight="1">
      <c r="A21" s="156" t="str">
        <f t="shared" si="14"/>
        <v/>
      </c>
      <c r="B21" s="372"/>
      <c r="C21" s="31" t="str">
        <f>IF(B21="","",VLOOKUP(B21,学連登録!$C$2:$G$3000,2,FALSE))</f>
        <v/>
      </c>
      <c r="D21" s="32" t="str">
        <f>IF(B21="","",VLOOKUP(B21,学連登録!$C$2:$G$3000,3,FALSE))</f>
        <v/>
      </c>
      <c r="E21" s="33" t="str">
        <f>IF(B21="","",VLOOKUP(B21,学連登録!$C$2:$G$3000,4,FALSE))</f>
        <v/>
      </c>
      <c r="F21" s="376" t="str">
        <f>IF(B21="","",VLOOKUP(B21,学連登録!$C$2:$I$3000,7,FALSE))</f>
        <v/>
      </c>
      <c r="G21" s="155"/>
      <c r="H21" s="926"/>
      <c r="I21" s="927"/>
      <c r="J21" s="155"/>
      <c r="K21" s="926"/>
      <c r="L21" s="927"/>
      <c r="M21" s="155"/>
      <c r="N21" s="881"/>
      <c r="O21" s="882"/>
      <c r="P21" s="154"/>
      <c r="Q21" s="926"/>
      <c r="R21" s="927"/>
      <c r="S21" s="154"/>
      <c r="T21" s="926"/>
      <c r="U21" s="927"/>
      <c r="V21" s="101" t="str">
        <f>IF(B21="","",VLOOKUP(B21,学連登録!$C$2:$H$3000,6,FALSE))</f>
        <v/>
      </c>
      <c r="Y21" s="116" t="str">
        <f t="shared" si="3"/>
        <v/>
      </c>
      <c r="Z21" s="97" t="str">
        <f>IF(G21="","",VLOOKUP(G21,種目名!$R$5:$T$104,3,0))</f>
        <v/>
      </c>
      <c r="AA21" s="98" t="str">
        <f>IF(J21="","",VLOOKUP(J21,種目名!$R$5:$T$104,3,0))</f>
        <v/>
      </c>
      <c r="AB21" s="117" t="str">
        <f>IF(M21="","",VLOOKUP(M21,種目名!$R$5:$T$104,3,0))</f>
        <v/>
      </c>
      <c r="AC21" s="117" t="str">
        <f>IF(P21="","",VLOOKUP(AF21,種目名!$R$5:$T$104,3,0))</f>
        <v/>
      </c>
      <c r="AD21" s="118" t="str">
        <f>IF(S21="","",VLOOKUP(AI21,種目名!$R$5:$T$104,3,0))</f>
        <v/>
      </c>
      <c r="AE21" s="115">
        <f t="shared" si="4"/>
        <v>0</v>
      </c>
      <c r="AF21" s="152" t="str">
        <f t="shared" si="5"/>
        <v/>
      </c>
      <c r="AG21" s="152" t="str">
        <f t="shared" si="6"/>
        <v/>
      </c>
      <c r="AH21" s="152">
        <f t="shared" si="7"/>
        <v>0</v>
      </c>
      <c r="AI21" s="152" t="str">
        <f t="shared" si="8"/>
        <v/>
      </c>
      <c r="AJ21" s="152" t="str">
        <f t="shared" si="9"/>
        <v/>
      </c>
      <c r="AK21" s="383"/>
      <c r="AL21" s="166">
        <f t="shared" si="15"/>
        <v>0</v>
      </c>
      <c r="AM21" s="392">
        <f t="shared" si="16"/>
        <v>0</v>
      </c>
      <c r="AN21" s="392">
        <f>COUNTIF($B$12:B21,B21)</f>
        <v>0</v>
      </c>
      <c r="AO21" s="392"/>
      <c r="AP21" s="392" t="str">
        <f t="shared" si="17"/>
        <v/>
      </c>
      <c r="AQ21" s="392" t="str">
        <f t="shared" si="17"/>
        <v/>
      </c>
      <c r="AR21" s="392" t="str">
        <f t="shared" si="17"/>
        <v/>
      </c>
      <c r="AS21" s="392" t="str">
        <f t="shared" si="17"/>
        <v/>
      </c>
      <c r="AT21" s="392">
        <f t="shared" si="18"/>
        <v>0</v>
      </c>
      <c r="AU21" s="392" t="str">
        <f t="shared" si="19"/>
        <v/>
      </c>
      <c r="AV21" s="392" t="str">
        <f t="shared" si="20"/>
        <v/>
      </c>
      <c r="AW21" s="392" t="str">
        <f t="shared" si="21"/>
        <v/>
      </c>
      <c r="AX21" s="392" t="str">
        <f t="shared" si="22"/>
        <v/>
      </c>
      <c r="AY21" s="392" t="str">
        <f t="shared" si="23"/>
        <v/>
      </c>
      <c r="AZ21" s="392" t="str">
        <f t="shared" si="24"/>
        <v/>
      </c>
      <c r="BA21" s="392" t="str">
        <f t="shared" si="24"/>
        <v/>
      </c>
      <c r="BB21" s="392" t="str">
        <f t="shared" si="24"/>
        <v/>
      </c>
      <c r="BC21" s="392" t="str">
        <f t="shared" si="24"/>
        <v/>
      </c>
      <c r="BD21" s="396" t="str">
        <f t="shared" si="24"/>
        <v/>
      </c>
      <c r="BE21" s="386">
        <f t="shared" si="25"/>
        <v>0</v>
      </c>
      <c r="BG21" s="392">
        <f t="shared" si="26"/>
        <v>0</v>
      </c>
      <c r="BH21" s="392">
        <f t="shared" si="27"/>
        <v>0</v>
      </c>
      <c r="BI21" s="405">
        <f t="shared" si="28"/>
        <v>0</v>
      </c>
      <c r="BJ21" s="406">
        <f t="shared" si="11"/>
        <v>0</v>
      </c>
      <c r="BK21" s="391" t="str">
        <f t="shared" si="12"/>
        <v>0</v>
      </c>
      <c r="BL21" s="391" t="str">
        <f t="shared" si="13"/>
        <v>0</v>
      </c>
      <c r="BM21" s="405">
        <f t="shared" si="29"/>
        <v>0</v>
      </c>
      <c r="BN21" s="405" t="str">
        <f t="shared" si="30"/>
        <v>0m0</v>
      </c>
      <c r="BO21" s="392">
        <f t="shared" si="31"/>
        <v>0</v>
      </c>
      <c r="BP21" s="392">
        <f t="shared" si="32"/>
        <v>0</v>
      </c>
      <c r="BQ21" s="405">
        <f t="shared" si="33"/>
        <v>0</v>
      </c>
      <c r="BR21" s="406">
        <f t="shared" si="34"/>
        <v>0</v>
      </c>
      <c r="BS21" s="391" t="str">
        <f t="shared" si="35"/>
        <v>0</v>
      </c>
      <c r="BT21" s="391" t="str">
        <f t="shared" si="36"/>
        <v>0</v>
      </c>
      <c r="BU21" s="405">
        <f t="shared" si="37"/>
        <v>0</v>
      </c>
      <c r="BV21" s="405" t="str">
        <f t="shared" si="38"/>
        <v>0m0</v>
      </c>
      <c r="BW21" s="392">
        <f t="shared" si="39"/>
        <v>0</v>
      </c>
      <c r="BX21" s="392">
        <f t="shared" si="40"/>
        <v>0</v>
      </c>
      <c r="BY21" s="405">
        <f t="shared" si="41"/>
        <v>0</v>
      </c>
      <c r="BZ21" s="406">
        <f t="shared" si="42"/>
        <v>0</v>
      </c>
      <c r="CA21" s="391" t="str">
        <f t="shared" si="43"/>
        <v>0</v>
      </c>
      <c r="CB21" s="391" t="str">
        <f t="shared" si="44"/>
        <v>0</v>
      </c>
      <c r="CC21" s="405">
        <f t="shared" si="45"/>
        <v>0</v>
      </c>
      <c r="CD21" s="405" t="str">
        <f t="shared" si="46"/>
        <v>0m0</v>
      </c>
      <c r="CE21" s="392">
        <f t="shared" si="47"/>
        <v>0</v>
      </c>
      <c r="CF21" s="392">
        <f t="shared" si="48"/>
        <v>0</v>
      </c>
      <c r="CG21" s="405">
        <f t="shared" si="49"/>
        <v>0</v>
      </c>
      <c r="CH21" s="406">
        <f t="shared" si="50"/>
        <v>0</v>
      </c>
      <c r="CI21" s="391" t="str">
        <f t="shared" si="51"/>
        <v>0</v>
      </c>
      <c r="CJ21" s="391" t="str">
        <f t="shared" si="52"/>
        <v>0</v>
      </c>
      <c r="CK21" s="405">
        <f t="shared" si="53"/>
        <v>0</v>
      </c>
      <c r="CL21" s="405" t="str">
        <f t="shared" si="54"/>
        <v>0m0</v>
      </c>
      <c r="CM21" s="392">
        <f t="shared" si="55"/>
        <v>0</v>
      </c>
      <c r="CN21" s="392">
        <f t="shared" si="56"/>
        <v>0</v>
      </c>
      <c r="CO21" s="405">
        <f t="shared" si="57"/>
        <v>0</v>
      </c>
      <c r="CP21" s="406">
        <f t="shared" si="58"/>
        <v>0</v>
      </c>
      <c r="CQ21" s="391" t="str">
        <f t="shared" si="59"/>
        <v>0</v>
      </c>
      <c r="CR21" s="391" t="str">
        <f t="shared" si="60"/>
        <v>0</v>
      </c>
      <c r="CS21" s="405">
        <f t="shared" si="61"/>
        <v>0</v>
      </c>
      <c r="CT21" s="405" t="str">
        <f t="shared" si="62"/>
        <v>0m0</v>
      </c>
      <c r="CU21" s="405">
        <f t="shared" si="63"/>
        <v>0</v>
      </c>
      <c r="CV21" s="405">
        <f t="shared" si="64"/>
        <v>0</v>
      </c>
      <c r="CW21" s="405">
        <f t="shared" si="65"/>
        <v>0</v>
      </c>
      <c r="CX21" s="405">
        <f t="shared" si="66"/>
        <v>0</v>
      </c>
      <c r="CY21" s="405">
        <f t="shared" si="67"/>
        <v>0</v>
      </c>
      <c r="CZ21" s="405" t="str">
        <f t="shared" si="68"/>
        <v/>
      </c>
      <c r="DA21" s="405" t="str">
        <f t="shared" si="69"/>
        <v/>
      </c>
      <c r="DB21" s="405" t="str">
        <f t="shared" si="70"/>
        <v/>
      </c>
      <c r="DC21" s="405" t="str">
        <f t="shared" si="71"/>
        <v/>
      </c>
      <c r="DD21" s="405" t="str">
        <f t="shared" si="72"/>
        <v/>
      </c>
      <c r="DE21" s="405"/>
      <c r="DF21" s="404"/>
      <c r="DG21" s="405" t="str">
        <f t="shared" si="73"/>
        <v/>
      </c>
      <c r="DH21" s="405" t="str">
        <f t="shared" si="74"/>
        <v/>
      </c>
      <c r="DI21" s="405">
        <f t="shared" si="75"/>
        <v>0</v>
      </c>
      <c r="DJ21" s="405" t="str">
        <f t="shared" si="76"/>
        <v/>
      </c>
      <c r="DK21" s="405" t="str">
        <f t="shared" si="77"/>
        <v/>
      </c>
      <c r="DL21" s="405" t="str">
        <f t="shared" si="78"/>
        <v/>
      </c>
      <c r="DM21" s="405" t="str">
        <f t="shared" si="79"/>
        <v/>
      </c>
      <c r="DN21" s="405" t="str">
        <f t="shared" si="80"/>
        <v/>
      </c>
      <c r="DO21" s="405" t="str">
        <f t="shared" si="81"/>
        <v/>
      </c>
      <c r="DQ21" s="463"/>
      <c r="DR21" s="463"/>
      <c r="DS21" s="386">
        <f t="shared" si="82"/>
        <v>0</v>
      </c>
      <c r="DT21" s="386">
        <f t="shared" si="83"/>
        <v>0</v>
      </c>
      <c r="DU21" s="405">
        <f t="shared" si="84"/>
        <v>0</v>
      </c>
      <c r="DV21" s="405" t="str">
        <f t="shared" si="85"/>
        <v/>
      </c>
    </row>
    <row r="22" spans="1:126" s="152" customFormat="1" ht="18" hidden="1" customHeight="1" thickBot="1">
      <c r="A22" s="156" t="str">
        <f t="shared" ref="A22:A50" si="86">IF(C22="","",A21+1)</f>
        <v/>
      </c>
      <c r="B22" s="372"/>
      <c r="C22" s="31" t="str">
        <f>IF(B22="","",VLOOKUP(B22,学連登録!$C$2:$G$3000,2,FALSE))</f>
        <v/>
      </c>
      <c r="D22" s="32" t="str">
        <f>IF(B22="","",VLOOKUP(B22,学連登録!$C$2:$G$3000,3,FALSE))</f>
        <v/>
      </c>
      <c r="E22" s="33" t="str">
        <f>IF(B22="","",VLOOKUP(B22,学連登録!$C$2:$G$3000,4,FALSE))</f>
        <v/>
      </c>
      <c r="F22" s="376" t="str">
        <f>IF(B22="","",VLOOKUP(B22,学連登録!$C$2:$I$3000,7,FALSE))</f>
        <v/>
      </c>
      <c r="G22" s="155"/>
      <c r="H22" s="926"/>
      <c r="I22" s="927"/>
      <c r="J22" s="155"/>
      <c r="K22" s="926"/>
      <c r="L22" s="927"/>
      <c r="M22" s="155"/>
      <c r="N22" s="881"/>
      <c r="O22" s="882"/>
      <c r="P22" s="154"/>
      <c r="Q22" s="926"/>
      <c r="R22" s="927"/>
      <c r="S22" s="154"/>
      <c r="T22" s="926"/>
      <c r="U22" s="927"/>
      <c r="V22" s="101" t="str">
        <f>IF(B22="","",VLOOKUP(B22,学連登録!$C$2:$H$3000,6,FALSE))</f>
        <v/>
      </c>
      <c r="Y22" s="116" t="str">
        <f t="shared" si="3"/>
        <v/>
      </c>
      <c r="Z22" s="97" t="str">
        <f>IF(G22="","",VLOOKUP(G22,種目名!$R$5:$T$104,3,0))</f>
        <v/>
      </c>
      <c r="AA22" s="98" t="str">
        <f>IF(J22="","",VLOOKUP(J22,種目名!$R$5:$T$104,3,0))</f>
        <v/>
      </c>
      <c r="AB22" s="117" t="str">
        <f>IF(M22="","",VLOOKUP(M22,種目名!$R$5:$T$104,3,0))</f>
        <v/>
      </c>
      <c r="AC22" s="117" t="str">
        <f>IF(P22="","",VLOOKUP(AF22,種目名!$R$5:$T$104,3,0))</f>
        <v/>
      </c>
      <c r="AD22" s="118" t="str">
        <f>IF(S22="","",VLOOKUP(AI22,種目名!$R$5:$T$104,3,0))</f>
        <v/>
      </c>
      <c r="AE22" s="115">
        <f t="shared" si="4"/>
        <v>0</v>
      </c>
      <c r="AF22" s="152" t="str">
        <f t="shared" si="5"/>
        <v/>
      </c>
      <c r="AG22" s="152" t="str">
        <f t="shared" si="6"/>
        <v/>
      </c>
      <c r="AH22" s="152">
        <f t="shared" si="7"/>
        <v>0</v>
      </c>
      <c r="AI22" s="152" t="str">
        <f t="shared" si="8"/>
        <v/>
      </c>
      <c r="AJ22" s="152" t="str">
        <f t="shared" si="9"/>
        <v/>
      </c>
      <c r="AK22" s="383"/>
      <c r="AL22" s="166">
        <f t="shared" si="15"/>
        <v>0</v>
      </c>
      <c r="AM22" s="392">
        <f t="shared" si="16"/>
        <v>0</v>
      </c>
      <c r="AN22" s="392">
        <f>COUNTIF($B$12:B22,B22)</f>
        <v>0</v>
      </c>
      <c r="AO22" s="392"/>
      <c r="AP22" s="392" t="str">
        <f t="shared" si="17"/>
        <v/>
      </c>
      <c r="AQ22" s="392" t="str">
        <f t="shared" si="17"/>
        <v/>
      </c>
      <c r="AR22" s="392" t="str">
        <f t="shared" si="17"/>
        <v/>
      </c>
      <c r="AS22" s="392" t="str">
        <f t="shared" si="17"/>
        <v/>
      </c>
      <c r="AT22" s="392">
        <f t="shared" si="18"/>
        <v>0</v>
      </c>
      <c r="AU22" s="392" t="str">
        <f t="shared" si="19"/>
        <v/>
      </c>
      <c r="AV22" s="392" t="str">
        <f t="shared" si="20"/>
        <v/>
      </c>
      <c r="AW22" s="392" t="str">
        <f t="shared" si="21"/>
        <v/>
      </c>
      <c r="AX22" s="392" t="str">
        <f t="shared" si="22"/>
        <v/>
      </c>
      <c r="AY22" s="392" t="str">
        <f t="shared" si="23"/>
        <v/>
      </c>
      <c r="AZ22" s="392" t="str">
        <f t="shared" si="24"/>
        <v/>
      </c>
      <c r="BA22" s="392" t="str">
        <f t="shared" si="24"/>
        <v/>
      </c>
      <c r="BB22" s="392" t="str">
        <f t="shared" si="24"/>
        <v/>
      </c>
      <c r="BC22" s="392" t="str">
        <f t="shared" si="24"/>
        <v/>
      </c>
      <c r="BD22" s="396" t="str">
        <f t="shared" si="24"/>
        <v/>
      </c>
      <c r="BE22" s="386">
        <f t="shared" si="25"/>
        <v>0</v>
      </c>
      <c r="BG22" s="392">
        <f t="shared" si="26"/>
        <v>0</v>
      </c>
      <c r="BH22" s="392">
        <f t="shared" si="27"/>
        <v>0</v>
      </c>
      <c r="BI22" s="405">
        <f t="shared" si="28"/>
        <v>0</v>
      </c>
      <c r="BJ22" s="406">
        <f t="shared" si="11"/>
        <v>0</v>
      </c>
      <c r="BK22" s="391" t="str">
        <f t="shared" si="12"/>
        <v>0</v>
      </c>
      <c r="BL22" s="391" t="str">
        <f t="shared" si="13"/>
        <v>0</v>
      </c>
      <c r="BM22" s="405">
        <f t="shared" si="29"/>
        <v>0</v>
      </c>
      <c r="BN22" s="405" t="str">
        <f t="shared" si="30"/>
        <v>0m0</v>
      </c>
      <c r="BO22" s="392">
        <f t="shared" si="31"/>
        <v>0</v>
      </c>
      <c r="BP22" s="392">
        <f t="shared" si="32"/>
        <v>0</v>
      </c>
      <c r="BQ22" s="405">
        <f t="shared" si="33"/>
        <v>0</v>
      </c>
      <c r="BR22" s="406">
        <f t="shared" si="34"/>
        <v>0</v>
      </c>
      <c r="BS22" s="391" t="str">
        <f t="shared" si="35"/>
        <v>0</v>
      </c>
      <c r="BT22" s="391" t="str">
        <f t="shared" si="36"/>
        <v>0</v>
      </c>
      <c r="BU22" s="405">
        <f t="shared" si="37"/>
        <v>0</v>
      </c>
      <c r="BV22" s="405" t="str">
        <f t="shared" si="38"/>
        <v>0m0</v>
      </c>
      <c r="BW22" s="392">
        <f t="shared" si="39"/>
        <v>0</v>
      </c>
      <c r="BX22" s="392">
        <f t="shared" si="40"/>
        <v>0</v>
      </c>
      <c r="BY22" s="405">
        <f t="shared" si="41"/>
        <v>0</v>
      </c>
      <c r="BZ22" s="406">
        <f t="shared" si="42"/>
        <v>0</v>
      </c>
      <c r="CA22" s="391" t="str">
        <f t="shared" si="43"/>
        <v>0</v>
      </c>
      <c r="CB22" s="391" t="str">
        <f t="shared" si="44"/>
        <v>0</v>
      </c>
      <c r="CC22" s="405">
        <f t="shared" si="45"/>
        <v>0</v>
      </c>
      <c r="CD22" s="405" t="str">
        <f t="shared" si="46"/>
        <v>0m0</v>
      </c>
      <c r="CE22" s="392">
        <f t="shared" si="47"/>
        <v>0</v>
      </c>
      <c r="CF22" s="392">
        <f t="shared" si="48"/>
        <v>0</v>
      </c>
      <c r="CG22" s="405">
        <f t="shared" si="49"/>
        <v>0</v>
      </c>
      <c r="CH22" s="406">
        <f t="shared" si="50"/>
        <v>0</v>
      </c>
      <c r="CI22" s="391" t="str">
        <f t="shared" si="51"/>
        <v>0</v>
      </c>
      <c r="CJ22" s="391" t="str">
        <f t="shared" si="52"/>
        <v>0</v>
      </c>
      <c r="CK22" s="405">
        <f t="shared" si="53"/>
        <v>0</v>
      </c>
      <c r="CL22" s="405" t="str">
        <f t="shared" si="54"/>
        <v>0m0</v>
      </c>
      <c r="CM22" s="392">
        <f t="shared" si="55"/>
        <v>0</v>
      </c>
      <c r="CN22" s="392">
        <f t="shared" si="56"/>
        <v>0</v>
      </c>
      <c r="CO22" s="405">
        <f t="shared" si="57"/>
        <v>0</v>
      </c>
      <c r="CP22" s="406">
        <f t="shared" si="58"/>
        <v>0</v>
      </c>
      <c r="CQ22" s="391" t="str">
        <f t="shared" si="59"/>
        <v>0</v>
      </c>
      <c r="CR22" s="391" t="str">
        <f t="shared" si="60"/>
        <v>0</v>
      </c>
      <c r="CS22" s="405">
        <f t="shared" si="61"/>
        <v>0</v>
      </c>
      <c r="CT22" s="405" t="str">
        <f t="shared" si="62"/>
        <v>0m0</v>
      </c>
      <c r="CU22" s="405">
        <f t="shared" si="63"/>
        <v>0</v>
      </c>
      <c r="CV22" s="405">
        <f t="shared" si="64"/>
        <v>0</v>
      </c>
      <c r="CW22" s="405">
        <f t="shared" si="65"/>
        <v>0</v>
      </c>
      <c r="CX22" s="405">
        <f t="shared" si="66"/>
        <v>0</v>
      </c>
      <c r="CY22" s="405">
        <f t="shared" si="67"/>
        <v>0</v>
      </c>
      <c r="CZ22" s="405" t="str">
        <f t="shared" si="68"/>
        <v/>
      </c>
      <c r="DA22" s="405" t="str">
        <f t="shared" si="69"/>
        <v/>
      </c>
      <c r="DB22" s="405" t="str">
        <f t="shared" si="70"/>
        <v/>
      </c>
      <c r="DC22" s="405" t="str">
        <f t="shared" si="71"/>
        <v/>
      </c>
      <c r="DD22" s="405" t="str">
        <f t="shared" si="72"/>
        <v/>
      </c>
      <c r="DE22" s="405"/>
      <c r="DF22" s="404"/>
      <c r="DG22" s="405" t="str">
        <f t="shared" si="73"/>
        <v/>
      </c>
      <c r="DH22" s="405" t="str">
        <f t="shared" si="74"/>
        <v/>
      </c>
      <c r="DI22" s="405">
        <f t="shared" si="75"/>
        <v>0</v>
      </c>
      <c r="DJ22" s="405" t="str">
        <f t="shared" si="76"/>
        <v/>
      </c>
      <c r="DK22" s="405" t="str">
        <f t="shared" si="77"/>
        <v/>
      </c>
      <c r="DL22" s="405" t="str">
        <f t="shared" si="78"/>
        <v/>
      </c>
      <c r="DM22" s="405" t="str">
        <f t="shared" si="79"/>
        <v/>
      </c>
      <c r="DN22" s="405" t="str">
        <f t="shared" si="80"/>
        <v/>
      </c>
      <c r="DO22" s="405" t="str">
        <f t="shared" si="81"/>
        <v/>
      </c>
      <c r="DQ22" s="464"/>
      <c r="DR22" s="464"/>
      <c r="DS22" s="386">
        <f t="shared" si="82"/>
        <v>0</v>
      </c>
      <c r="DT22" s="386">
        <f t="shared" si="83"/>
        <v>0</v>
      </c>
      <c r="DU22" s="405">
        <f t="shared" si="84"/>
        <v>0</v>
      </c>
      <c r="DV22" s="405" t="str">
        <f t="shared" si="85"/>
        <v/>
      </c>
    </row>
    <row r="23" spans="1:126" s="152" customFormat="1" ht="18" hidden="1" customHeight="1">
      <c r="A23" s="156" t="str">
        <f t="shared" si="86"/>
        <v/>
      </c>
      <c r="B23" s="372"/>
      <c r="C23" s="31" t="str">
        <f>IF(B23="","",VLOOKUP(B23,学連登録!$C$2:$G$3000,2,FALSE))</f>
        <v/>
      </c>
      <c r="D23" s="32" t="str">
        <f>IF(B23="","",VLOOKUP(B23,学連登録!$C$2:$G$3000,3,FALSE))</f>
        <v/>
      </c>
      <c r="E23" s="33" t="str">
        <f>IF(B23="","",VLOOKUP(B23,学連登録!$C$2:$G$3000,4,FALSE))</f>
        <v/>
      </c>
      <c r="F23" s="376" t="str">
        <f>IF(B23="","",VLOOKUP(B23,学連登録!$C$2:$I$3000,7,FALSE))</f>
        <v/>
      </c>
      <c r="G23" s="155"/>
      <c r="H23" s="926"/>
      <c r="I23" s="927"/>
      <c r="J23" s="155"/>
      <c r="K23" s="926"/>
      <c r="L23" s="927"/>
      <c r="M23" s="155"/>
      <c r="N23" s="881"/>
      <c r="O23" s="882"/>
      <c r="P23" s="154"/>
      <c r="Q23" s="926"/>
      <c r="R23" s="927"/>
      <c r="S23" s="154"/>
      <c r="T23" s="926"/>
      <c r="U23" s="927"/>
      <c r="V23" s="101" t="str">
        <f>IF(B23="","",VLOOKUP(B23,学連登録!$C$2:$H$3000,6,FALSE))</f>
        <v/>
      </c>
      <c r="Y23" s="116" t="str">
        <f t="shared" si="3"/>
        <v/>
      </c>
      <c r="Z23" s="97" t="str">
        <f>IF(G23="","",VLOOKUP(G23,種目名!$R$5:$T$104,3,0))</f>
        <v/>
      </c>
      <c r="AA23" s="98" t="str">
        <f>IF(J23="","",VLOOKUP(J23,種目名!$R$5:$T$104,3,0))</f>
        <v/>
      </c>
      <c r="AB23" s="117" t="str">
        <f>IF(M23="","",VLOOKUP(M23,種目名!$R$5:$T$104,3,0))</f>
        <v/>
      </c>
      <c r="AC23" s="117" t="str">
        <f>IF(P23="","",VLOOKUP(AF23,種目名!$R$5:$T$104,3,0))</f>
        <v/>
      </c>
      <c r="AD23" s="118" t="str">
        <f>IF(S23="","",VLOOKUP(AI23,種目名!$R$5:$T$104,3,0))</f>
        <v/>
      </c>
      <c r="AE23" s="115">
        <f t="shared" si="4"/>
        <v>0</v>
      </c>
      <c r="AF23" s="152" t="str">
        <f t="shared" si="5"/>
        <v/>
      </c>
      <c r="AG23" s="152" t="str">
        <f t="shared" si="6"/>
        <v/>
      </c>
      <c r="AH23" s="152">
        <f t="shared" si="7"/>
        <v>0</v>
      </c>
      <c r="AI23" s="152" t="str">
        <f t="shared" si="8"/>
        <v/>
      </c>
      <c r="AJ23" s="152" t="str">
        <f t="shared" si="9"/>
        <v/>
      </c>
      <c r="AK23" s="383"/>
      <c r="AL23" s="166">
        <f t="shared" si="15"/>
        <v>0</v>
      </c>
      <c r="AM23" s="392">
        <f t="shared" si="16"/>
        <v>0</v>
      </c>
      <c r="AN23" s="392">
        <f>COUNTIF($B$12:B23,B23)</f>
        <v>0</v>
      </c>
      <c r="AO23" s="392"/>
      <c r="AP23" s="392" t="str">
        <f t="shared" si="17"/>
        <v/>
      </c>
      <c r="AQ23" s="392" t="str">
        <f t="shared" si="17"/>
        <v/>
      </c>
      <c r="AR23" s="392" t="str">
        <f t="shared" si="17"/>
        <v/>
      </c>
      <c r="AS23" s="392" t="str">
        <f t="shared" si="17"/>
        <v/>
      </c>
      <c r="AT23" s="392">
        <f t="shared" si="18"/>
        <v>0</v>
      </c>
      <c r="AU23" s="392" t="str">
        <f t="shared" si="19"/>
        <v/>
      </c>
      <c r="AV23" s="392" t="str">
        <f t="shared" si="20"/>
        <v/>
      </c>
      <c r="AW23" s="392" t="str">
        <f t="shared" si="21"/>
        <v/>
      </c>
      <c r="AX23" s="392" t="str">
        <f t="shared" si="22"/>
        <v/>
      </c>
      <c r="AY23" s="392" t="str">
        <f t="shared" si="23"/>
        <v/>
      </c>
      <c r="AZ23" s="392" t="str">
        <f t="shared" si="24"/>
        <v/>
      </c>
      <c r="BA23" s="392" t="str">
        <f t="shared" si="24"/>
        <v/>
      </c>
      <c r="BB23" s="392" t="str">
        <f t="shared" si="24"/>
        <v/>
      </c>
      <c r="BC23" s="392" t="str">
        <f t="shared" si="24"/>
        <v/>
      </c>
      <c r="BD23" s="396" t="str">
        <f t="shared" si="24"/>
        <v/>
      </c>
      <c r="BE23" s="386">
        <f t="shared" si="25"/>
        <v>0</v>
      </c>
      <c r="BG23" s="392">
        <f t="shared" si="26"/>
        <v>0</v>
      </c>
      <c r="BH23" s="392">
        <f t="shared" si="27"/>
        <v>0</v>
      </c>
      <c r="BI23" s="405">
        <f t="shared" si="28"/>
        <v>0</v>
      </c>
      <c r="BJ23" s="406">
        <f t="shared" si="11"/>
        <v>0</v>
      </c>
      <c r="BK23" s="391" t="str">
        <f t="shared" si="12"/>
        <v>0</v>
      </c>
      <c r="BL23" s="391" t="str">
        <f t="shared" si="13"/>
        <v>0</v>
      </c>
      <c r="BM23" s="405">
        <f t="shared" si="29"/>
        <v>0</v>
      </c>
      <c r="BN23" s="405" t="str">
        <f t="shared" si="30"/>
        <v>0m0</v>
      </c>
      <c r="BO23" s="392">
        <f t="shared" si="31"/>
        <v>0</v>
      </c>
      <c r="BP23" s="392">
        <f t="shared" si="32"/>
        <v>0</v>
      </c>
      <c r="BQ23" s="405">
        <f t="shared" si="33"/>
        <v>0</v>
      </c>
      <c r="BR23" s="406">
        <f t="shared" si="34"/>
        <v>0</v>
      </c>
      <c r="BS23" s="391" t="str">
        <f t="shared" si="35"/>
        <v>0</v>
      </c>
      <c r="BT23" s="391" t="str">
        <f t="shared" si="36"/>
        <v>0</v>
      </c>
      <c r="BU23" s="405">
        <f t="shared" si="37"/>
        <v>0</v>
      </c>
      <c r="BV23" s="405" t="str">
        <f t="shared" si="38"/>
        <v>0m0</v>
      </c>
      <c r="BW23" s="392">
        <f t="shared" si="39"/>
        <v>0</v>
      </c>
      <c r="BX23" s="392">
        <f t="shared" si="40"/>
        <v>0</v>
      </c>
      <c r="BY23" s="405">
        <f t="shared" si="41"/>
        <v>0</v>
      </c>
      <c r="BZ23" s="406">
        <f t="shared" si="42"/>
        <v>0</v>
      </c>
      <c r="CA23" s="391" t="str">
        <f t="shared" si="43"/>
        <v>0</v>
      </c>
      <c r="CB23" s="391" t="str">
        <f t="shared" si="44"/>
        <v>0</v>
      </c>
      <c r="CC23" s="405">
        <f t="shared" si="45"/>
        <v>0</v>
      </c>
      <c r="CD23" s="405" t="str">
        <f t="shared" si="46"/>
        <v>0m0</v>
      </c>
      <c r="CE23" s="392">
        <f t="shared" si="47"/>
        <v>0</v>
      </c>
      <c r="CF23" s="392">
        <f t="shared" si="48"/>
        <v>0</v>
      </c>
      <c r="CG23" s="405">
        <f t="shared" si="49"/>
        <v>0</v>
      </c>
      <c r="CH23" s="406">
        <f t="shared" si="50"/>
        <v>0</v>
      </c>
      <c r="CI23" s="391" t="str">
        <f t="shared" si="51"/>
        <v>0</v>
      </c>
      <c r="CJ23" s="391" t="str">
        <f t="shared" si="52"/>
        <v>0</v>
      </c>
      <c r="CK23" s="405">
        <f t="shared" si="53"/>
        <v>0</v>
      </c>
      <c r="CL23" s="405" t="str">
        <f t="shared" si="54"/>
        <v>0m0</v>
      </c>
      <c r="CM23" s="392">
        <f t="shared" si="55"/>
        <v>0</v>
      </c>
      <c r="CN23" s="392">
        <f t="shared" si="56"/>
        <v>0</v>
      </c>
      <c r="CO23" s="405">
        <f t="shared" si="57"/>
        <v>0</v>
      </c>
      <c r="CP23" s="406">
        <f t="shared" si="58"/>
        <v>0</v>
      </c>
      <c r="CQ23" s="391" t="str">
        <f t="shared" si="59"/>
        <v>0</v>
      </c>
      <c r="CR23" s="391" t="str">
        <f t="shared" si="60"/>
        <v>0</v>
      </c>
      <c r="CS23" s="405">
        <f t="shared" si="61"/>
        <v>0</v>
      </c>
      <c r="CT23" s="405" t="str">
        <f t="shared" si="62"/>
        <v>0m0</v>
      </c>
      <c r="CU23" s="405">
        <f t="shared" si="63"/>
        <v>0</v>
      </c>
      <c r="CV23" s="405">
        <f t="shared" si="64"/>
        <v>0</v>
      </c>
      <c r="CW23" s="405">
        <f t="shared" si="65"/>
        <v>0</v>
      </c>
      <c r="CX23" s="405">
        <f t="shared" si="66"/>
        <v>0</v>
      </c>
      <c r="CY23" s="405">
        <f t="shared" si="67"/>
        <v>0</v>
      </c>
      <c r="CZ23" s="405" t="str">
        <f t="shared" si="68"/>
        <v/>
      </c>
      <c r="DA23" s="405" t="str">
        <f t="shared" si="69"/>
        <v/>
      </c>
      <c r="DB23" s="405" t="str">
        <f t="shared" si="70"/>
        <v/>
      </c>
      <c r="DC23" s="405" t="str">
        <f t="shared" si="71"/>
        <v/>
      </c>
      <c r="DD23" s="405" t="str">
        <f t="shared" si="72"/>
        <v/>
      </c>
      <c r="DE23" s="405"/>
      <c r="DF23" s="404"/>
      <c r="DG23" s="405" t="str">
        <f t="shared" si="73"/>
        <v/>
      </c>
      <c r="DH23" s="405" t="str">
        <f t="shared" si="74"/>
        <v/>
      </c>
      <c r="DI23" s="405">
        <f t="shared" si="75"/>
        <v>0</v>
      </c>
      <c r="DJ23" s="405" t="str">
        <f t="shared" si="76"/>
        <v/>
      </c>
      <c r="DK23" s="405" t="str">
        <f t="shared" si="77"/>
        <v/>
      </c>
      <c r="DL23" s="405" t="str">
        <f t="shared" si="78"/>
        <v/>
      </c>
      <c r="DM23" s="405" t="str">
        <f t="shared" si="79"/>
        <v/>
      </c>
      <c r="DN23" s="405" t="str">
        <f t="shared" si="80"/>
        <v/>
      </c>
      <c r="DO23" s="405" t="str">
        <f t="shared" si="81"/>
        <v/>
      </c>
    </row>
    <row r="24" spans="1:126" s="152" customFormat="1" ht="18" hidden="1" customHeight="1">
      <c r="A24" s="156" t="str">
        <f t="shared" si="86"/>
        <v/>
      </c>
      <c r="B24" s="153"/>
      <c r="C24" s="31" t="str">
        <f>IF(B24="","",VLOOKUP(B24,学連登録!$C$2:$G$3000,2,FALSE))</f>
        <v/>
      </c>
      <c r="D24" s="32" t="str">
        <f>IF(B24="","",VLOOKUP(B24,学連登録!$C$2:$G$3000,3,FALSE))</f>
        <v/>
      </c>
      <c r="E24" s="33" t="str">
        <f>IF(B24="","",VLOOKUP(B24,学連登録!$C$2:$G$3000,4,FALSE))</f>
        <v/>
      </c>
      <c r="F24" s="376" t="str">
        <f>IF(B24="","",VLOOKUP(B24,学連登録!$C$2:$I$3000,7,FALSE))</f>
        <v/>
      </c>
      <c r="G24" s="155"/>
      <c r="H24" s="926"/>
      <c r="I24" s="927"/>
      <c r="J24" s="155"/>
      <c r="K24" s="926"/>
      <c r="L24" s="927"/>
      <c r="M24" s="155"/>
      <c r="N24" s="881"/>
      <c r="O24" s="882"/>
      <c r="P24" s="154"/>
      <c r="Q24" s="926"/>
      <c r="R24" s="927"/>
      <c r="S24" s="154"/>
      <c r="T24" s="926"/>
      <c r="U24" s="927"/>
      <c r="V24" s="101" t="str">
        <f>IF(B24="","",VLOOKUP(B24,学連登録!$C$2:$H$3000,6,FALSE))</f>
        <v/>
      </c>
      <c r="Y24" s="116" t="str">
        <f t="shared" si="3"/>
        <v/>
      </c>
      <c r="Z24" s="97" t="str">
        <f>IF(G24="","",VLOOKUP(G24,種目名!$R$5:$T$104,3,0))</f>
        <v/>
      </c>
      <c r="AA24" s="98" t="str">
        <f>IF(J24="","",VLOOKUP(J24,種目名!$R$5:$T$104,3,0))</f>
        <v/>
      </c>
      <c r="AB24" s="117" t="str">
        <f>IF(M24="","",VLOOKUP(M24,種目名!$R$5:$T$104,3,0))</f>
        <v/>
      </c>
      <c r="AC24" s="117" t="str">
        <f>IF(P24="","",VLOOKUP(AF24,種目名!$R$5:$T$104,3,0))</f>
        <v/>
      </c>
      <c r="AD24" s="118" t="str">
        <f>IF(S24="","",VLOOKUP(AI24,種目名!$R$5:$T$104,3,0))</f>
        <v/>
      </c>
      <c r="AE24" s="115">
        <f t="shared" si="4"/>
        <v>0</v>
      </c>
      <c r="AF24" s="152" t="str">
        <f t="shared" si="5"/>
        <v/>
      </c>
      <c r="AG24" s="152" t="str">
        <f t="shared" si="6"/>
        <v/>
      </c>
      <c r="AH24" s="152">
        <f t="shared" si="7"/>
        <v>0</v>
      </c>
      <c r="AI24" s="152" t="str">
        <f t="shared" si="8"/>
        <v/>
      </c>
      <c r="AJ24" s="152" t="str">
        <f t="shared" si="9"/>
        <v/>
      </c>
      <c r="AK24" s="383"/>
      <c r="AL24" s="166">
        <f t="shared" si="15"/>
        <v>0</v>
      </c>
      <c r="AM24" s="392">
        <f t="shared" si="16"/>
        <v>0</v>
      </c>
      <c r="AN24" s="392">
        <f>COUNTIF($B$12:B24,B24)</f>
        <v>0</v>
      </c>
      <c r="AO24" s="392"/>
      <c r="AP24" s="392" t="str">
        <f t="shared" si="17"/>
        <v/>
      </c>
      <c r="AQ24" s="392" t="str">
        <f t="shared" si="17"/>
        <v/>
      </c>
      <c r="AR24" s="392" t="str">
        <f t="shared" si="17"/>
        <v/>
      </c>
      <c r="AS24" s="392" t="str">
        <f t="shared" si="17"/>
        <v/>
      </c>
      <c r="AT24" s="392">
        <f t="shared" si="18"/>
        <v>0</v>
      </c>
      <c r="AU24" s="392" t="str">
        <f t="shared" si="19"/>
        <v/>
      </c>
      <c r="AV24" s="392" t="str">
        <f t="shared" si="20"/>
        <v/>
      </c>
      <c r="AW24" s="392" t="str">
        <f t="shared" si="21"/>
        <v/>
      </c>
      <c r="AX24" s="392" t="str">
        <f t="shared" si="22"/>
        <v/>
      </c>
      <c r="AY24" s="392" t="str">
        <f t="shared" si="23"/>
        <v/>
      </c>
      <c r="AZ24" s="392" t="str">
        <f t="shared" si="24"/>
        <v/>
      </c>
      <c r="BA24" s="392" t="str">
        <f t="shared" si="24"/>
        <v/>
      </c>
      <c r="BB24" s="392" t="str">
        <f t="shared" si="24"/>
        <v/>
      </c>
      <c r="BC24" s="392" t="str">
        <f t="shared" si="24"/>
        <v/>
      </c>
      <c r="BD24" s="396" t="str">
        <f t="shared" si="24"/>
        <v/>
      </c>
      <c r="BE24" s="386">
        <f t="shared" si="25"/>
        <v>0</v>
      </c>
      <c r="BG24" s="392">
        <f t="shared" si="26"/>
        <v>0</v>
      </c>
      <c r="BH24" s="392">
        <f t="shared" si="27"/>
        <v>0</v>
      </c>
      <c r="BI24" s="405">
        <f t="shared" si="28"/>
        <v>0</v>
      </c>
      <c r="BJ24" s="406">
        <f t="shared" si="11"/>
        <v>0</v>
      </c>
      <c r="BK24" s="391" t="str">
        <f t="shared" si="12"/>
        <v>0</v>
      </c>
      <c r="BL24" s="391" t="str">
        <f t="shared" si="13"/>
        <v>0</v>
      </c>
      <c r="BM24" s="405">
        <f t="shared" si="29"/>
        <v>0</v>
      </c>
      <c r="BN24" s="405" t="str">
        <f t="shared" si="30"/>
        <v>0m0</v>
      </c>
      <c r="BO24" s="392">
        <f t="shared" si="31"/>
        <v>0</v>
      </c>
      <c r="BP24" s="392">
        <f t="shared" si="32"/>
        <v>0</v>
      </c>
      <c r="BQ24" s="405">
        <f t="shared" si="33"/>
        <v>0</v>
      </c>
      <c r="BR24" s="406">
        <f t="shared" si="34"/>
        <v>0</v>
      </c>
      <c r="BS24" s="391" t="str">
        <f t="shared" si="35"/>
        <v>0</v>
      </c>
      <c r="BT24" s="391" t="str">
        <f t="shared" si="36"/>
        <v>0</v>
      </c>
      <c r="BU24" s="405">
        <f t="shared" si="37"/>
        <v>0</v>
      </c>
      <c r="BV24" s="405" t="str">
        <f t="shared" si="38"/>
        <v>0m0</v>
      </c>
      <c r="BW24" s="392">
        <f t="shared" si="39"/>
        <v>0</v>
      </c>
      <c r="BX24" s="392">
        <f t="shared" si="40"/>
        <v>0</v>
      </c>
      <c r="BY24" s="405">
        <f t="shared" si="41"/>
        <v>0</v>
      </c>
      <c r="BZ24" s="406">
        <f t="shared" si="42"/>
        <v>0</v>
      </c>
      <c r="CA24" s="391" t="str">
        <f t="shared" si="43"/>
        <v>0</v>
      </c>
      <c r="CB24" s="391" t="str">
        <f t="shared" si="44"/>
        <v>0</v>
      </c>
      <c r="CC24" s="405">
        <f t="shared" si="45"/>
        <v>0</v>
      </c>
      <c r="CD24" s="405" t="str">
        <f t="shared" si="46"/>
        <v>0m0</v>
      </c>
      <c r="CE24" s="392">
        <f t="shared" si="47"/>
        <v>0</v>
      </c>
      <c r="CF24" s="392">
        <f t="shared" si="48"/>
        <v>0</v>
      </c>
      <c r="CG24" s="405">
        <f t="shared" si="49"/>
        <v>0</v>
      </c>
      <c r="CH24" s="406">
        <f t="shared" si="50"/>
        <v>0</v>
      </c>
      <c r="CI24" s="391" t="str">
        <f t="shared" si="51"/>
        <v>0</v>
      </c>
      <c r="CJ24" s="391" t="str">
        <f t="shared" si="52"/>
        <v>0</v>
      </c>
      <c r="CK24" s="405">
        <f t="shared" si="53"/>
        <v>0</v>
      </c>
      <c r="CL24" s="405" t="str">
        <f t="shared" si="54"/>
        <v>0m0</v>
      </c>
      <c r="CM24" s="392">
        <f t="shared" si="55"/>
        <v>0</v>
      </c>
      <c r="CN24" s="392">
        <f t="shared" si="56"/>
        <v>0</v>
      </c>
      <c r="CO24" s="405">
        <f t="shared" si="57"/>
        <v>0</v>
      </c>
      <c r="CP24" s="406">
        <f t="shared" si="58"/>
        <v>0</v>
      </c>
      <c r="CQ24" s="391" t="str">
        <f t="shared" si="59"/>
        <v>0</v>
      </c>
      <c r="CR24" s="391" t="str">
        <f t="shared" si="60"/>
        <v>0</v>
      </c>
      <c r="CS24" s="405">
        <f t="shared" si="61"/>
        <v>0</v>
      </c>
      <c r="CT24" s="405" t="str">
        <f t="shared" si="62"/>
        <v>0m0</v>
      </c>
      <c r="CU24" s="405">
        <f t="shared" si="63"/>
        <v>0</v>
      </c>
      <c r="CV24" s="405">
        <f t="shared" si="64"/>
        <v>0</v>
      </c>
      <c r="CW24" s="405">
        <f t="shared" si="65"/>
        <v>0</v>
      </c>
      <c r="CX24" s="405">
        <f t="shared" si="66"/>
        <v>0</v>
      </c>
      <c r="CY24" s="405">
        <f t="shared" si="67"/>
        <v>0</v>
      </c>
      <c r="CZ24" s="405" t="str">
        <f t="shared" si="68"/>
        <v/>
      </c>
      <c r="DA24" s="405" t="str">
        <f t="shared" si="69"/>
        <v/>
      </c>
      <c r="DB24" s="405" t="str">
        <f t="shared" si="70"/>
        <v/>
      </c>
      <c r="DC24" s="405" t="str">
        <f t="shared" si="71"/>
        <v/>
      </c>
      <c r="DD24" s="405" t="str">
        <f t="shared" si="72"/>
        <v/>
      </c>
      <c r="DE24" s="405"/>
      <c r="DF24" s="404"/>
      <c r="DG24" s="405" t="str">
        <f t="shared" si="73"/>
        <v/>
      </c>
      <c r="DH24" s="405" t="str">
        <f t="shared" si="74"/>
        <v/>
      </c>
      <c r="DI24" s="405">
        <f t="shared" si="75"/>
        <v>0</v>
      </c>
      <c r="DJ24" s="405" t="str">
        <f t="shared" si="76"/>
        <v/>
      </c>
      <c r="DK24" s="405" t="str">
        <f t="shared" si="77"/>
        <v/>
      </c>
      <c r="DL24" s="405" t="str">
        <f t="shared" si="78"/>
        <v/>
      </c>
      <c r="DM24" s="405" t="str">
        <f t="shared" si="79"/>
        <v/>
      </c>
      <c r="DN24" s="405" t="str">
        <f t="shared" si="80"/>
        <v/>
      </c>
      <c r="DO24" s="405" t="str">
        <f t="shared" si="81"/>
        <v/>
      </c>
    </row>
    <row r="25" spans="1:126" s="152" customFormat="1" ht="18" hidden="1" customHeight="1">
      <c r="A25" s="156" t="str">
        <f t="shared" si="86"/>
        <v/>
      </c>
      <c r="B25" s="153"/>
      <c r="C25" s="31" t="str">
        <f>IF(B25="","",VLOOKUP(B25,学連登録!$C$2:$G$3000,2,FALSE))</f>
        <v/>
      </c>
      <c r="D25" s="32" t="str">
        <f>IF(B25="","",VLOOKUP(B25,学連登録!$C$2:$G$3000,3,FALSE))</f>
        <v/>
      </c>
      <c r="E25" s="33" t="str">
        <f>IF(B25="","",VLOOKUP(B25,学連登録!$C$2:$G$3000,4,FALSE))</f>
        <v/>
      </c>
      <c r="F25" s="376" t="str">
        <f>IF(B25="","",VLOOKUP(B25,学連登録!$C$2:$I$3000,7,FALSE))</f>
        <v/>
      </c>
      <c r="G25" s="155"/>
      <c r="H25" s="926"/>
      <c r="I25" s="927"/>
      <c r="J25" s="155"/>
      <c r="K25" s="926"/>
      <c r="L25" s="927"/>
      <c r="M25" s="155"/>
      <c r="N25" s="881"/>
      <c r="O25" s="882"/>
      <c r="P25" s="154"/>
      <c r="Q25" s="926"/>
      <c r="R25" s="927"/>
      <c r="S25" s="154"/>
      <c r="T25" s="926"/>
      <c r="U25" s="927"/>
      <c r="V25" s="101" t="str">
        <f>IF(B25="","",VLOOKUP(B25,学連登録!$C$2:$H$3000,6,FALSE))</f>
        <v/>
      </c>
      <c r="Y25" s="116" t="str">
        <f t="shared" si="3"/>
        <v/>
      </c>
      <c r="Z25" s="97" t="str">
        <f>IF(G25="","",VLOOKUP(G25,種目名!$R$5:$T$104,3,0))</f>
        <v/>
      </c>
      <c r="AA25" s="98" t="str">
        <f>IF(J25="","",VLOOKUP(J25,種目名!$R$5:$T$104,3,0))</f>
        <v/>
      </c>
      <c r="AB25" s="117" t="str">
        <f>IF(M25="","",VLOOKUP(M25,種目名!$R$5:$T$104,3,0))</f>
        <v/>
      </c>
      <c r="AC25" s="117" t="str">
        <f>IF(P25="","",VLOOKUP(AF25,種目名!$R$5:$T$104,3,0))</f>
        <v/>
      </c>
      <c r="AD25" s="118" t="str">
        <f>IF(S25="","",VLOOKUP(AI25,種目名!$R$5:$T$104,3,0))</f>
        <v/>
      </c>
      <c r="AE25" s="115">
        <f t="shared" si="4"/>
        <v>0</v>
      </c>
      <c r="AF25" s="152" t="str">
        <f t="shared" si="5"/>
        <v/>
      </c>
      <c r="AG25" s="152" t="str">
        <f t="shared" si="6"/>
        <v/>
      </c>
      <c r="AH25" s="152">
        <f t="shared" si="7"/>
        <v>0</v>
      </c>
      <c r="AI25" s="152" t="str">
        <f t="shared" si="8"/>
        <v/>
      </c>
      <c r="AJ25" s="152" t="str">
        <f t="shared" si="9"/>
        <v/>
      </c>
      <c r="AK25" s="383"/>
      <c r="AL25" s="166">
        <f t="shared" si="15"/>
        <v>0</v>
      </c>
      <c r="AM25" s="392">
        <f t="shared" si="16"/>
        <v>0</v>
      </c>
      <c r="AN25" s="392">
        <f>COUNTIF($B$12:B25,B25)</f>
        <v>0</v>
      </c>
      <c r="AO25" s="392"/>
      <c r="AP25" s="392" t="str">
        <f t="shared" si="17"/>
        <v/>
      </c>
      <c r="AQ25" s="392" t="str">
        <f t="shared" si="17"/>
        <v/>
      </c>
      <c r="AR25" s="392" t="str">
        <f t="shared" si="17"/>
        <v/>
      </c>
      <c r="AS25" s="392" t="str">
        <f t="shared" si="17"/>
        <v/>
      </c>
      <c r="AT25" s="392">
        <f t="shared" si="18"/>
        <v>0</v>
      </c>
      <c r="AU25" s="392" t="str">
        <f t="shared" si="19"/>
        <v/>
      </c>
      <c r="AV25" s="392" t="str">
        <f t="shared" si="20"/>
        <v/>
      </c>
      <c r="AW25" s="392" t="str">
        <f t="shared" si="21"/>
        <v/>
      </c>
      <c r="AX25" s="392" t="str">
        <f t="shared" si="22"/>
        <v/>
      </c>
      <c r="AY25" s="392" t="str">
        <f t="shared" si="23"/>
        <v/>
      </c>
      <c r="AZ25" s="392" t="str">
        <f t="shared" si="24"/>
        <v/>
      </c>
      <c r="BA25" s="392" t="str">
        <f t="shared" si="24"/>
        <v/>
      </c>
      <c r="BB25" s="392" t="str">
        <f t="shared" si="24"/>
        <v/>
      </c>
      <c r="BC25" s="392" t="str">
        <f t="shared" si="24"/>
        <v/>
      </c>
      <c r="BD25" s="396" t="str">
        <f t="shared" si="24"/>
        <v/>
      </c>
      <c r="BE25" s="386">
        <f t="shared" si="25"/>
        <v>0</v>
      </c>
      <c r="BG25" s="392">
        <f t="shared" si="26"/>
        <v>0</v>
      </c>
      <c r="BH25" s="392">
        <f t="shared" si="27"/>
        <v>0</v>
      </c>
      <c r="BI25" s="405">
        <f t="shared" si="28"/>
        <v>0</v>
      </c>
      <c r="BJ25" s="406">
        <f t="shared" si="11"/>
        <v>0</v>
      </c>
      <c r="BK25" s="391" t="str">
        <f t="shared" si="12"/>
        <v>0</v>
      </c>
      <c r="BL25" s="391" t="str">
        <f t="shared" si="13"/>
        <v>0</v>
      </c>
      <c r="BM25" s="405">
        <f t="shared" si="29"/>
        <v>0</v>
      </c>
      <c r="BN25" s="405" t="str">
        <f t="shared" si="30"/>
        <v>0m0</v>
      </c>
      <c r="BO25" s="392">
        <f t="shared" si="31"/>
        <v>0</v>
      </c>
      <c r="BP25" s="392">
        <f t="shared" si="32"/>
        <v>0</v>
      </c>
      <c r="BQ25" s="405">
        <f t="shared" si="33"/>
        <v>0</v>
      </c>
      <c r="BR25" s="406">
        <f t="shared" si="34"/>
        <v>0</v>
      </c>
      <c r="BS25" s="391" t="str">
        <f t="shared" si="35"/>
        <v>0</v>
      </c>
      <c r="BT25" s="391" t="str">
        <f t="shared" si="36"/>
        <v>0</v>
      </c>
      <c r="BU25" s="405">
        <f t="shared" si="37"/>
        <v>0</v>
      </c>
      <c r="BV25" s="405" t="str">
        <f t="shared" si="38"/>
        <v>0m0</v>
      </c>
      <c r="BW25" s="392">
        <f t="shared" si="39"/>
        <v>0</v>
      </c>
      <c r="BX25" s="392">
        <f t="shared" si="40"/>
        <v>0</v>
      </c>
      <c r="BY25" s="405">
        <f t="shared" si="41"/>
        <v>0</v>
      </c>
      <c r="BZ25" s="406">
        <f t="shared" si="42"/>
        <v>0</v>
      </c>
      <c r="CA25" s="391" t="str">
        <f t="shared" si="43"/>
        <v>0</v>
      </c>
      <c r="CB25" s="391" t="str">
        <f t="shared" si="44"/>
        <v>0</v>
      </c>
      <c r="CC25" s="405">
        <f t="shared" si="45"/>
        <v>0</v>
      </c>
      <c r="CD25" s="405" t="str">
        <f t="shared" si="46"/>
        <v>0m0</v>
      </c>
      <c r="CE25" s="392">
        <f t="shared" si="47"/>
        <v>0</v>
      </c>
      <c r="CF25" s="392">
        <f t="shared" si="48"/>
        <v>0</v>
      </c>
      <c r="CG25" s="405">
        <f t="shared" si="49"/>
        <v>0</v>
      </c>
      <c r="CH25" s="406">
        <f t="shared" si="50"/>
        <v>0</v>
      </c>
      <c r="CI25" s="391" t="str">
        <f t="shared" si="51"/>
        <v>0</v>
      </c>
      <c r="CJ25" s="391" t="str">
        <f t="shared" si="52"/>
        <v>0</v>
      </c>
      <c r="CK25" s="405">
        <f t="shared" si="53"/>
        <v>0</v>
      </c>
      <c r="CL25" s="405" t="str">
        <f t="shared" si="54"/>
        <v>0m0</v>
      </c>
      <c r="CM25" s="392">
        <f t="shared" si="55"/>
        <v>0</v>
      </c>
      <c r="CN25" s="392">
        <f t="shared" si="56"/>
        <v>0</v>
      </c>
      <c r="CO25" s="405">
        <f t="shared" si="57"/>
        <v>0</v>
      </c>
      <c r="CP25" s="406">
        <f t="shared" si="58"/>
        <v>0</v>
      </c>
      <c r="CQ25" s="391" t="str">
        <f t="shared" si="59"/>
        <v>0</v>
      </c>
      <c r="CR25" s="391" t="str">
        <f t="shared" si="60"/>
        <v>0</v>
      </c>
      <c r="CS25" s="405">
        <f t="shared" si="61"/>
        <v>0</v>
      </c>
      <c r="CT25" s="405" t="str">
        <f t="shared" si="62"/>
        <v>0m0</v>
      </c>
      <c r="CU25" s="405">
        <f t="shared" si="63"/>
        <v>0</v>
      </c>
      <c r="CV25" s="405">
        <f t="shared" si="64"/>
        <v>0</v>
      </c>
      <c r="CW25" s="405">
        <f t="shared" si="65"/>
        <v>0</v>
      </c>
      <c r="CX25" s="405">
        <f t="shared" si="66"/>
        <v>0</v>
      </c>
      <c r="CY25" s="405">
        <f t="shared" si="67"/>
        <v>0</v>
      </c>
      <c r="CZ25" s="405" t="str">
        <f t="shared" si="68"/>
        <v/>
      </c>
      <c r="DA25" s="405" t="str">
        <f t="shared" si="69"/>
        <v/>
      </c>
      <c r="DB25" s="405" t="str">
        <f t="shared" si="70"/>
        <v/>
      </c>
      <c r="DC25" s="405" t="str">
        <f t="shared" si="71"/>
        <v/>
      </c>
      <c r="DD25" s="405" t="str">
        <f t="shared" si="72"/>
        <v/>
      </c>
      <c r="DE25" s="405"/>
      <c r="DF25" s="404"/>
      <c r="DG25" s="405" t="str">
        <f t="shared" si="73"/>
        <v/>
      </c>
      <c r="DH25" s="405" t="str">
        <f t="shared" si="74"/>
        <v/>
      </c>
      <c r="DI25" s="405">
        <f t="shared" si="75"/>
        <v>0</v>
      </c>
      <c r="DJ25" s="405" t="str">
        <f t="shared" si="76"/>
        <v/>
      </c>
      <c r="DK25" s="405" t="str">
        <f t="shared" si="77"/>
        <v/>
      </c>
      <c r="DL25" s="405" t="str">
        <f t="shared" si="78"/>
        <v/>
      </c>
      <c r="DM25" s="405" t="str">
        <f t="shared" si="79"/>
        <v/>
      </c>
      <c r="DN25" s="405" t="str">
        <f t="shared" si="80"/>
        <v/>
      </c>
      <c r="DO25" s="405" t="str">
        <f t="shared" si="81"/>
        <v/>
      </c>
    </row>
    <row r="26" spans="1:126" s="152" customFormat="1" ht="18" hidden="1" customHeight="1">
      <c r="A26" s="156" t="str">
        <f t="shared" si="86"/>
        <v/>
      </c>
      <c r="B26" s="153"/>
      <c r="C26" s="31" t="str">
        <f>IF(B26="","",VLOOKUP(B26,学連登録!$C$2:$G$3000,2,FALSE))</f>
        <v/>
      </c>
      <c r="D26" s="32" t="str">
        <f>IF(B26="","",VLOOKUP(B26,学連登録!$C$2:$G$3000,3,FALSE))</f>
        <v/>
      </c>
      <c r="E26" s="33" t="str">
        <f>IF(B26="","",VLOOKUP(B26,学連登録!$C$2:$G$3000,4,FALSE))</f>
        <v/>
      </c>
      <c r="F26" s="376" t="str">
        <f>IF(B26="","",VLOOKUP(B26,学連登録!$C$2:$I$3000,7,FALSE))</f>
        <v/>
      </c>
      <c r="G26" s="155"/>
      <c r="H26" s="926"/>
      <c r="I26" s="927"/>
      <c r="J26" s="155"/>
      <c r="K26" s="926"/>
      <c r="L26" s="927"/>
      <c r="M26" s="155"/>
      <c r="N26" s="881"/>
      <c r="O26" s="882"/>
      <c r="P26" s="154"/>
      <c r="Q26" s="926"/>
      <c r="R26" s="927"/>
      <c r="S26" s="154"/>
      <c r="T26" s="926"/>
      <c r="U26" s="927"/>
      <c r="V26" s="101" t="str">
        <f>IF(B26="","",VLOOKUP(B26,学連登録!$C$2:$H$3000,6,FALSE))</f>
        <v/>
      </c>
      <c r="Y26" s="116" t="str">
        <f t="shared" si="3"/>
        <v/>
      </c>
      <c r="Z26" s="97" t="str">
        <f>IF(G26="","",VLOOKUP(G26,種目名!$R$5:$T$104,3,0))</f>
        <v/>
      </c>
      <c r="AA26" s="98" t="str">
        <f>IF(J26="","",VLOOKUP(J26,種目名!$R$5:$T$104,3,0))</f>
        <v/>
      </c>
      <c r="AB26" s="117" t="str">
        <f>IF(M26="","",VLOOKUP(M26,種目名!$R$5:$T$104,3,0))</f>
        <v/>
      </c>
      <c r="AC26" s="117" t="str">
        <f>IF(P26="","",VLOOKUP(AF26,種目名!$R$5:$T$104,3,0))</f>
        <v/>
      </c>
      <c r="AD26" s="118" t="str">
        <f>IF(S26="","",VLOOKUP(AI26,種目名!$R$5:$T$104,3,0))</f>
        <v/>
      </c>
      <c r="AE26" s="115">
        <f t="shared" si="4"/>
        <v>0</v>
      </c>
      <c r="AF26" s="152" t="str">
        <f t="shared" si="5"/>
        <v/>
      </c>
      <c r="AG26" s="152" t="str">
        <f t="shared" si="6"/>
        <v/>
      </c>
      <c r="AH26" s="152">
        <f t="shared" si="7"/>
        <v>0</v>
      </c>
      <c r="AI26" s="152" t="str">
        <f t="shared" si="8"/>
        <v/>
      </c>
      <c r="AJ26" s="152" t="str">
        <f t="shared" si="9"/>
        <v/>
      </c>
      <c r="AK26" s="383"/>
      <c r="AL26" s="166">
        <f t="shared" si="15"/>
        <v>0</v>
      </c>
      <c r="AM26" s="392">
        <f t="shared" si="16"/>
        <v>0</v>
      </c>
      <c r="AN26" s="392">
        <f>COUNTIF($B$12:B26,B26)</f>
        <v>0</v>
      </c>
      <c r="AO26" s="392"/>
      <c r="AP26" s="392" t="str">
        <f t="shared" si="17"/>
        <v/>
      </c>
      <c r="AQ26" s="392" t="str">
        <f t="shared" si="17"/>
        <v/>
      </c>
      <c r="AR26" s="392" t="str">
        <f t="shared" si="17"/>
        <v/>
      </c>
      <c r="AS26" s="392" t="str">
        <f t="shared" si="17"/>
        <v/>
      </c>
      <c r="AT26" s="392">
        <f t="shared" si="18"/>
        <v>0</v>
      </c>
      <c r="AU26" s="392" t="str">
        <f t="shared" si="19"/>
        <v/>
      </c>
      <c r="AV26" s="392" t="str">
        <f t="shared" si="20"/>
        <v/>
      </c>
      <c r="AW26" s="392" t="str">
        <f t="shared" si="21"/>
        <v/>
      </c>
      <c r="AX26" s="392" t="str">
        <f t="shared" si="22"/>
        <v/>
      </c>
      <c r="AY26" s="392" t="str">
        <f t="shared" si="23"/>
        <v/>
      </c>
      <c r="AZ26" s="392" t="str">
        <f t="shared" si="24"/>
        <v/>
      </c>
      <c r="BA26" s="392" t="str">
        <f t="shared" si="24"/>
        <v/>
      </c>
      <c r="BB26" s="392" t="str">
        <f t="shared" si="24"/>
        <v/>
      </c>
      <c r="BC26" s="392" t="str">
        <f t="shared" si="24"/>
        <v/>
      </c>
      <c r="BD26" s="396" t="str">
        <f t="shared" si="24"/>
        <v/>
      </c>
      <c r="BE26" s="386">
        <f t="shared" si="25"/>
        <v>0</v>
      </c>
      <c r="BG26" s="392">
        <f t="shared" si="26"/>
        <v>0</v>
      </c>
      <c r="BH26" s="392">
        <f t="shared" si="27"/>
        <v>0</v>
      </c>
      <c r="BI26" s="405">
        <f t="shared" si="28"/>
        <v>0</v>
      </c>
      <c r="BJ26" s="406">
        <f t="shared" si="11"/>
        <v>0</v>
      </c>
      <c r="BK26" s="391" t="str">
        <f t="shared" si="12"/>
        <v>0</v>
      </c>
      <c r="BL26" s="391" t="str">
        <f t="shared" si="13"/>
        <v>0</v>
      </c>
      <c r="BM26" s="405">
        <f t="shared" si="29"/>
        <v>0</v>
      </c>
      <c r="BN26" s="405" t="str">
        <f t="shared" si="30"/>
        <v>0m0</v>
      </c>
      <c r="BO26" s="392">
        <f t="shared" si="31"/>
        <v>0</v>
      </c>
      <c r="BP26" s="392">
        <f t="shared" si="32"/>
        <v>0</v>
      </c>
      <c r="BQ26" s="405">
        <f t="shared" si="33"/>
        <v>0</v>
      </c>
      <c r="BR26" s="406">
        <f t="shared" si="34"/>
        <v>0</v>
      </c>
      <c r="BS26" s="391" t="str">
        <f t="shared" si="35"/>
        <v>0</v>
      </c>
      <c r="BT26" s="391" t="str">
        <f t="shared" si="36"/>
        <v>0</v>
      </c>
      <c r="BU26" s="405">
        <f t="shared" si="37"/>
        <v>0</v>
      </c>
      <c r="BV26" s="405" t="str">
        <f t="shared" si="38"/>
        <v>0m0</v>
      </c>
      <c r="BW26" s="392">
        <f t="shared" si="39"/>
        <v>0</v>
      </c>
      <c r="BX26" s="392">
        <f t="shared" si="40"/>
        <v>0</v>
      </c>
      <c r="BY26" s="405">
        <f t="shared" si="41"/>
        <v>0</v>
      </c>
      <c r="BZ26" s="406">
        <f t="shared" si="42"/>
        <v>0</v>
      </c>
      <c r="CA26" s="391" t="str">
        <f t="shared" si="43"/>
        <v>0</v>
      </c>
      <c r="CB26" s="391" t="str">
        <f t="shared" si="44"/>
        <v>0</v>
      </c>
      <c r="CC26" s="405">
        <f t="shared" si="45"/>
        <v>0</v>
      </c>
      <c r="CD26" s="405" t="str">
        <f t="shared" si="46"/>
        <v>0m0</v>
      </c>
      <c r="CE26" s="392">
        <f t="shared" si="47"/>
        <v>0</v>
      </c>
      <c r="CF26" s="392">
        <f t="shared" si="48"/>
        <v>0</v>
      </c>
      <c r="CG26" s="405">
        <f t="shared" si="49"/>
        <v>0</v>
      </c>
      <c r="CH26" s="406">
        <f t="shared" si="50"/>
        <v>0</v>
      </c>
      <c r="CI26" s="391" t="str">
        <f t="shared" si="51"/>
        <v>0</v>
      </c>
      <c r="CJ26" s="391" t="str">
        <f t="shared" si="52"/>
        <v>0</v>
      </c>
      <c r="CK26" s="405">
        <f t="shared" si="53"/>
        <v>0</v>
      </c>
      <c r="CL26" s="405" t="str">
        <f t="shared" si="54"/>
        <v>0m0</v>
      </c>
      <c r="CM26" s="392">
        <f t="shared" si="55"/>
        <v>0</v>
      </c>
      <c r="CN26" s="392">
        <f t="shared" si="56"/>
        <v>0</v>
      </c>
      <c r="CO26" s="405">
        <f t="shared" si="57"/>
        <v>0</v>
      </c>
      <c r="CP26" s="406">
        <f t="shared" si="58"/>
        <v>0</v>
      </c>
      <c r="CQ26" s="391" t="str">
        <f t="shared" si="59"/>
        <v>0</v>
      </c>
      <c r="CR26" s="391" t="str">
        <f t="shared" si="60"/>
        <v>0</v>
      </c>
      <c r="CS26" s="405">
        <f t="shared" si="61"/>
        <v>0</v>
      </c>
      <c r="CT26" s="405" t="str">
        <f t="shared" si="62"/>
        <v>0m0</v>
      </c>
      <c r="CU26" s="405">
        <f t="shared" si="63"/>
        <v>0</v>
      </c>
      <c r="CV26" s="405">
        <f t="shared" si="64"/>
        <v>0</v>
      </c>
      <c r="CW26" s="405">
        <f t="shared" si="65"/>
        <v>0</v>
      </c>
      <c r="CX26" s="405">
        <f t="shared" si="66"/>
        <v>0</v>
      </c>
      <c r="CY26" s="405">
        <f t="shared" si="67"/>
        <v>0</v>
      </c>
      <c r="CZ26" s="405" t="str">
        <f t="shared" si="68"/>
        <v/>
      </c>
      <c r="DA26" s="405" t="str">
        <f t="shared" si="69"/>
        <v/>
      </c>
      <c r="DB26" s="405" t="str">
        <f t="shared" si="70"/>
        <v/>
      </c>
      <c r="DC26" s="405" t="str">
        <f t="shared" si="71"/>
        <v/>
      </c>
      <c r="DD26" s="405" t="str">
        <f t="shared" si="72"/>
        <v/>
      </c>
      <c r="DE26" s="405"/>
      <c r="DF26" s="404"/>
      <c r="DG26" s="405" t="str">
        <f t="shared" si="73"/>
        <v/>
      </c>
      <c r="DH26" s="405" t="str">
        <f t="shared" si="74"/>
        <v/>
      </c>
      <c r="DI26" s="405">
        <f t="shared" si="75"/>
        <v>0</v>
      </c>
      <c r="DJ26" s="405" t="str">
        <f t="shared" si="76"/>
        <v/>
      </c>
      <c r="DK26" s="405" t="str">
        <f t="shared" si="77"/>
        <v/>
      </c>
      <c r="DL26" s="405" t="str">
        <f t="shared" si="78"/>
        <v/>
      </c>
      <c r="DM26" s="405" t="str">
        <f t="shared" si="79"/>
        <v/>
      </c>
      <c r="DN26" s="405" t="str">
        <f t="shared" si="80"/>
        <v/>
      </c>
      <c r="DO26" s="405" t="str">
        <f t="shared" si="81"/>
        <v/>
      </c>
    </row>
    <row r="27" spans="1:126" s="152" customFormat="1" ht="18" hidden="1" customHeight="1">
      <c r="A27" s="156" t="str">
        <f t="shared" si="86"/>
        <v/>
      </c>
      <c r="B27" s="153"/>
      <c r="C27" s="31" t="str">
        <f>IF(B27="","",VLOOKUP(B27,学連登録!$C$2:$G$3000,2,FALSE))</f>
        <v/>
      </c>
      <c r="D27" s="32" t="str">
        <f>IF(B27="","",VLOOKUP(B27,学連登録!$C$2:$G$3000,3,FALSE))</f>
        <v/>
      </c>
      <c r="E27" s="33" t="str">
        <f>IF(B27="","",VLOOKUP(B27,学連登録!$C$2:$G$3000,4,FALSE))</f>
        <v/>
      </c>
      <c r="F27" s="376" t="str">
        <f>IF(B27="","",VLOOKUP(B27,学連登録!$C$2:$I$3000,7,FALSE))</f>
        <v/>
      </c>
      <c r="G27" s="155"/>
      <c r="H27" s="926"/>
      <c r="I27" s="927"/>
      <c r="J27" s="155"/>
      <c r="K27" s="926"/>
      <c r="L27" s="927"/>
      <c r="M27" s="155"/>
      <c r="N27" s="881"/>
      <c r="O27" s="882"/>
      <c r="P27" s="154"/>
      <c r="Q27" s="926"/>
      <c r="R27" s="927"/>
      <c r="S27" s="154"/>
      <c r="T27" s="926"/>
      <c r="U27" s="927"/>
      <c r="V27" s="101" t="str">
        <f>IF(B27="","",VLOOKUP(B27,学連登録!$C$2:$H$3000,6,FALSE))</f>
        <v/>
      </c>
      <c r="Y27" s="116" t="str">
        <f t="shared" si="3"/>
        <v/>
      </c>
      <c r="Z27" s="97" t="str">
        <f>IF(G27="","",VLOOKUP(G27,種目名!$R$5:$T$104,3,0))</f>
        <v/>
      </c>
      <c r="AA27" s="98" t="str">
        <f>IF(J27="","",VLOOKUP(J27,種目名!$R$5:$T$104,3,0))</f>
        <v/>
      </c>
      <c r="AB27" s="117" t="str">
        <f>IF(M27="","",VLOOKUP(M27,種目名!$R$5:$T$104,3,0))</f>
        <v/>
      </c>
      <c r="AC27" s="117" t="str">
        <f>IF(P27="","",VLOOKUP(AF27,種目名!$R$5:$T$104,3,0))</f>
        <v/>
      </c>
      <c r="AD27" s="118" t="str">
        <f>IF(S27="","",VLOOKUP(AI27,種目名!$R$5:$T$104,3,0))</f>
        <v/>
      </c>
      <c r="AE27" s="115">
        <f t="shared" si="4"/>
        <v>0</v>
      </c>
      <c r="AF27" s="152" t="str">
        <f t="shared" si="5"/>
        <v/>
      </c>
      <c r="AG27" s="152" t="str">
        <f t="shared" si="6"/>
        <v/>
      </c>
      <c r="AH27" s="152">
        <f t="shared" si="7"/>
        <v>0</v>
      </c>
      <c r="AI27" s="152" t="str">
        <f t="shared" si="8"/>
        <v/>
      </c>
      <c r="AJ27" s="152" t="str">
        <f t="shared" si="9"/>
        <v/>
      </c>
      <c r="AK27" s="383"/>
      <c r="AL27" s="166">
        <f t="shared" si="15"/>
        <v>0</v>
      </c>
      <c r="AM27" s="392">
        <f t="shared" si="16"/>
        <v>0</v>
      </c>
      <c r="AN27" s="392">
        <f>COUNTIF($B$12:B27,B27)</f>
        <v>0</v>
      </c>
      <c r="AO27" s="392"/>
      <c r="AP27" s="392" t="str">
        <f t="shared" si="17"/>
        <v/>
      </c>
      <c r="AQ27" s="392" t="str">
        <f t="shared" si="17"/>
        <v/>
      </c>
      <c r="AR27" s="392" t="str">
        <f t="shared" si="17"/>
        <v/>
      </c>
      <c r="AS27" s="392" t="str">
        <f t="shared" si="17"/>
        <v/>
      </c>
      <c r="AT27" s="392">
        <f t="shared" si="18"/>
        <v>0</v>
      </c>
      <c r="AU27" s="392" t="str">
        <f t="shared" si="19"/>
        <v/>
      </c>
      <c r="AV27" s="392" t="str">
        <f t="shared" si="20"/>
        <v/>
      </c>
      <c r="AW27" s="392" t="str">
        <f t="shared" si="21"/>
        <v/>
      </c>
      <c r="AX27" s="392" t="str">
        <f t="shared" si="22"/>
        <v/>
      </c>
      <c r="AY27" s="392" t="str">
        <f t="shared" si="23"/>
        <v/>
      </c>
      <c r="AZ27" s="392" t="str">
        <f t="shared" si="24"/>
        <v/>
      </c>
      <c r="BA27" s="392" t="str">
        <f t="shared" si="24"/>
        <v/>
      </c>
      <c r="BB27" s="392" t="str">
        <f t="shared" si="24"/>
        <v/>
      </c>
      <c r="BC27" s="392" t="str">
        <f t="shared" si="24"/>
        <v/>
      </c>
      <c r="BD27" s="396" t="str">
        <f t="shared" si="24"/>
        <v/>
      </c>
      <c r="BE27" s="386">
        <f t="shared" si="25"/>
        <v>0</v>
      </c>
      <c r="BG27" s="392">
        <f t="shared" si="26"/>
        <v>0</v>
      </c>
      <c r="BH27" s="392">
        <f t="shared" si="27"/>
        <v>0</v>
      </c>
      <c r="BI27" s="405">
        <f t="shared" si="28"/>
        <v>0</v>
      </c>
      <c r="BJ27" s="406">
        <f t="shared" si="11"/>
        <v>0</v>
      </c>
      <c r="BK27" s="391" t="str">
        <f t="shared" si="12"/>
        <v>0</v>
      </c>
      <c r="BL27" s="391" t="str">
        <f t="shared" si="13"/>
        <v>0</v>
      </c>
      <c r="BM27" s="405">
        <f t="shared" si="29"/>
        <v>0</v>
      </c>
      <c r="BN27" s="405" t="str">
        <f t="shared" si="30"/>
        <v>0m0</v>
      </c>
      <c r="BO27" s="392">
        <f t="shared" si="31"/>
        <v>0</v>
      </c>
      <c r="BP27" s="392">
        <f t="shared" si="32"/>
        <v>0</v>
      </c>
      <c r="BQ27" s="405">
        <f t="shared" si="33"/>
        <v>0</v>
      </c>
      <c r="BR27" s="406">
        <f t="shared" si="34"/>
        <v>0</v>
      </c>
      <c r="BS27" s="391" t="str">
        <f t="shared" si="35"/>
        <v>0</v>
      </c>
      <c r="BT27" s="391" t="str">
        <f t="shared" si="36"/>
        <v>0</v>
      </c>
      <c r="BU27" s="405">
        <f t="shared" si="37"/>
        <v>0</v>
      </c>
      <c r="BV27" s="405" t="str">
        <f t="shared" si="38"/>
        <v>0m0</v>
      </c>
      <c r="BW27" s="392">
        <f t="shared" si="39"/>
        <v>0</v>
      </c>
      <c r="BX27" s="392">
        <f t="shared" si="40"/>
        <v>0</v>
      </c>
      <c r="BY27" s="405">
        <f t="shared" si="41"/>
        <v>0</v>
      </c>
      <c r="BZ27" s="406">
        <f t="shared" si="42"/>
        <v>0</v>
      </c>
      <c r="CA27" s="391" t="str">
        <f t="shared" si="43"/>
        <v>0</v>
      </c>
      <c r="CB27" s="391" t="str">
        <f t="shared" si="44"/>
        <v>0</v>
      </c>
      <c r="CC27" s="405">
        <f t="shared" si="45"/>
        <v>0</v>
      </c>
      <c r="CD27" s="405" t="str">
        <f t="shared" si="46"/>
        <v>0m0</v>
      </c>
      <c r="CE27" s="392">
        <f t="shared" si="47"/>
        <v>0</v>
      </c>
      <c r="CF27" s="392">
        <f t="shared" si="48"/>
        <v>0</v>
      </c>
      <c r="CG27" s="405">
        <f t="shared" si="49"/>
        <v>0</v>
      </c>
      <c r="CH27" s="406">
        <f t="shared" si="50"/>
        <v>0</v>
      </c>
      <c r="CI27" s="391" t="str">
        <f t="shared" si="51"/>
        <v>0</v>
      </c>
      <c r="CJ27" s="391" t="str">
        <f t="shared" si="52"/>
        <v>0</v>
      </c>
      <c r="CK27" s="405">
        <f t="shared" si="53"/>
        <v>0</v>
      </c>
      <c r="CL27" s="405" t="str">
        <f t="shared" si="54"/>
        <v>0m0</v>
      </c>
      <c r="CM27" s="392">
        <f t="shared" si="55"/>
        <v>0</v>
      </c>
      <c r="CN27" s="392">
        <f t="shared" si="56"/>
        <v>0</v>
      </c>
      <c r="CO27" s="405">
        <f t="shared" si="57"/>
        <v>0</v>
      </c>
      <c r="CP27" s="406">
        <f t="shared" si="58"/>
        <v>0</v>
      </c>
      <c r="CQ27" s="391" t="str">
        <f t="shared" si="59"/>
        <v>0</v>
      </c>
      <c r="CR27" s="391" t="str">
        <f t="shared" si="60"/>
        <v>0</v>
      </c>
      <c r="CS27" s="405">
        <f t="shared" si="61"/>
        <v>0</v>
      </c>
      <c r="CT27" s="405" t="str">
        <f t="shared" si="62"/>
        <v>0m0</v>
      </c>
      <c r="CU27" s="405">
        <f t="shared" si="63"/>
        <v>0</v>
      </c>
      <c r="CV27" s="405">
        <f t="shared" si="64"/>
        <v>0</v>
      </c>
      <c r="CW27" s="405">
        <f t="shared" si="65"/>
        <v>0</v>
      </c>
      <c r="CX27" s="405">
        <f t="shared" si="66"/>
        <v>0</v>
      </c>
      <c r="CY27" s="405">
        <f t="shared" si="67"/>
        <v>0</v>
      </c>
      <c r="CZ27" s="405" t="str">
        <f t="shared" si="68"/>
        <v/>
      </c>
      <c r="DA27" s="405" t="str">
        <f t="shared" si="69"/>
        <v/>
      </c>
      <c r="DB27" s="405" t="str">
        <f t="shared" si="70"/>
        <v/>
      </c>
      <c r="DC27" s="405" t="str">
        <f t="shared" si="71"/>
        <v/>
      </c>
      <c r="DD27" s="405" t="str">
        <f t="shared" si="72"/>
        <v/>
      </c>
      <c r="DE27" s="405"/>
      <c r="DF27" s="404"/>
      <c r="DG27" s="405" t="str">
        <f t="shared" si="73"/>
        <v/>
      </c>
      <c r="DH27" s="405" t="str">
        <f t="shared" si="74"/>
        <v/>
      </c>
      <c r="DI27" s="405">
        <f t="shared" si="75"/>
        <v>0</v>
      </c>
      <c r="DJ27" s="405" t="str">
        <f t="shared" si="76"/>
        <v/>
      </c>
      <c r="DK27" s="405" t="str">
        <f t="shared" si="77"/>
        <v/>
      </c>
      <c r="DL27" s="405" t="str">
        <f t="shared" si="78"/>
        <v/>
      </c>
      <c r="DM27" s="405" t="str">
        <f t="shared" si="79"/>
        <v/>
      </c>
      <c r="DN27" s="405" t="str">
        <f t="shared" si="80"/>
        <v/>
      </c>
      <c r="DO27" s="405" t="str">
        <f t="shared" si="81"/>
        <v/>
      </c>
    </row>
    <row r="28" spans="1:126" s="152" customFormat="1" ht="18" hidden="1" customHeight="1">
      <c r="A28" s="156" t="str">
        <f t="shared" si="86"/>
        <v/>
      </c>
      <c r="B28" s="153"/>
      <c r="C28" s="31" t="str">
        <f>IF(B28="","",VLOOKUP(B28,学連登録!$C$2:$G$3000,2,FALSE))</f>
        <v/>
      </c>
      <c r="D28" s="32" t="str">
        <f>IF(B28="","",VLOOKUP(B28,学連登録!$C$2:$G$3000,3,FALSE))</f>
        <v/>
      </c>
      <c r="E28" s="33" t="str">
        <f>IF(B28="","",VLOOKUP(B28,学連登録!$C$2:$G$3000,4,FALSE))</f>
        <v/>
      </c>
      <c r="F28" s="376" t="str">
        <f>IF(B28="","",VLOOKUP(B28,学連登録!$C$2:$I$3000,7,FALSE))</f>
        <v/>
      </c>
      <c r="G28" s="155"/>
      <c r="H28" s="926"/>
      <c r="I28" s="927"/>
      <c r="J28" s="155"/>
      <c r="K28" s="926"/>
      <c r="L28" s="927"/>
      <c r="M28" s="155"/>
      <c r="N28" s="881"/>
      <c r="O28" s="882"/>
      <c r="P28" s="154"/>
      <c r="Q28" s="926"/>
      <c r="R28" s="927"/>
      <c r="S28" s="154"/>
      <c r="T28" s="926"/>
      <c r="U28" s="927"/>
      <c r="V28" s="101" t="str">
        <f>IF(B28="","",VLOOKUP(B28,学連登録!$C$2:$H$3000,6,FALSE))</f>
        <v/>
      </c>
      <c r="Y28" s="116" t="str">
        <f t="shared" si="3"/>
        <v/>
      </c>
      <c r="Z28" s="97" t="str">
        <f>IF(G28="","",VLOOKUP(G28,種目名!$R$5:$T$104,3,0))</f>
        <v/>
      </c>
      <c r="AA28" s="98" t="str">
        <f>IF(J28="","",VLOOKUP(J28,種目名!$R$5:$T$104,3,0))</f>
        <v/>
      </c>
      <c r="AB28" s="117" t="str">
        <f>IF(M28="","",VLOOKUP(M28,種目名!$R$5:$T$104,3,0))</f>
        <v/>
      </c>
      <c r="AC28" s="117" t="str">
        <f>IF(P28="","",VLOOKUP(AF28,種目名!$R$5:$T$104,3,0))</f>
        <v/>
      </c>
      <c r="AD28" s="118" t="str">
        <f>IF(S28="","",VLOOKUP(AI28,種目名!$R$5:$T$104,3,0))</f>
        <v/>
      </c>
      <c r="AE28" s="115">
        <f t="shared" si="4"/>
        <v>0</v>
      </c>
      <c r="AF28" s="152" t="str">
        <f t="shared" si="5"/>
        <v/>
      </c>
      <c r="AG28" s="152" t="str">
        <f t="shared" si="6"/>
        <v/>
      </c>
      <c r="AH28" s="152">
        <f t="shared" si="7"/>
        <v>0</v>
      </c>
      <c r="AI28" s="152" t="str">
        <f t="shared" si="8"/>
        <v/>
      </c>
      <c r="AJ28" s="152" t="str">
        <f t="shared" si="9"/>
        <v/>
      </c>
      <c r="AK28" s="383"/>
      <c r="AL28" s="166">
        <f t="shared" si="15"/>
        <v>0</v>
      </c>
      <c r="AM28" s="392">
        <f t="shared" si="16"/>
        <v>0</v>
      </c>
      <c r="AN28" s="392">
        <f>COUNTIF($B$12:B28,B28)</f>
        <v>0</v>
      </c>
      <c r="AO28" s="392"/>
      <c r="AP28" s="392" t="str">
        <f t="shared" si="17"/>
        <v/>
      </c>
      <c r="AQ28" s="392" t="str">
        <f t="shared" si="17"/>
        <v/>
      </c>
      <c r="AR28" s="392" t="str">
        <f t="shared" si="17"/>
        <v/>
      </c>
      <c r="AS28" s="392" t="str">
        <f t="shared" si="17"/>
        <v/>
      </c>
      <c r="AT28" s="392">
        <f t="shared" si="18"/>
        <v>0</v>
      </c>
      <c r="AU28" s="392" t="str">
        <f t="shared" si="19"/>
        <v/>
      </c>
      <c r="AV28" s="392" t="str">
        <f t="shared" si="20"/>
        <v/>
      </c>
      <c r="AW28" s="392" t="str">
        <f t="shared" si="21"/>
        <v/>
      </c>
      <c r="AX28" s="392" t="str">
        <f t="shared" si="22"/>
        <v/>
      </c>
      <c r="AY28" s="392" t="str">
        <f t="shared" si="23"/>
        <v/>
      </c>
      <c r="AZ28" s="392" t="str">
        <f t="shared" si="24"/>
        <v/>
      </c>
      <c r="BA28" s="392" t="str">
        <f t="shared" si="24"/>
        <v/>
      </c>
      <c r="BB28" s="392" t="str">
        <f t="shared" si="24"/>
        <v/>
      </c>
      <c r="BC28" s="392" t="str">
        <f t="shared" si="24"/>
        <v/>
      </c>
      <c r="BD28" s="396" t="str">
        <f t="shared" si="24"/>
        <v/>
      </c>
      <c r="BE28" s="386">
        <f t="shared" si="25"/>
        <v>0</v>
      </c>
      <c r="BG28" s="392">
        <f t="shared" si="26"/>
        <v>0</v>
      </c>
      <c r="BH28" s="392">
        <f t="shared" si="27"/>
        <v>0</v>
      </c>
      <c r="BI28" s="405">
        <f t="shared" si="28"/>
        <v>0</v>
      </c>
      <c r="BJ28" s="406">
        <f t="shared" si="11"/>
        <v>0</v>
      </c>
      <c r="BK28" s="391" t="str">
        <f t="shared" si="12"/>
        <v>0</v>
      </c>
      <c r="BL28" s="391" t="str">
        <f t="shared" si="13"/>
        <v>0</v>
      </c>
      <c r="BM28" s="405">
        <f t="shared" si="29"/>
        <v>0</v>
      </c>
      <c r="BN28" s="405" t="str">
        <f t="shared" si="30"/>
        <v>0m0</v>
      </c>
      <c r="BO28" s="392">
        <f t="shared" si="31"/>
        <v>0</v>
      </c>
      <c r="BP28" s="392">
        <f t="shared" si="32"/>
        <v>0</v>
      </c>
      <c r="BQ28" s="405">
        <f t="shared" si="33"/>
        <v>0</v>
      </c>
      <c r="BR28" s="406">
        <f t="shared" si="34"/>
        <v>0</v>
      </c>
      <c r="BS28" s="391" t="str">
        <f t="shared" si="35"/>
        <v>0</v>
      </c>
      <c r="BT28" s="391" t="str">
        <f t="shared" si="36"/>
        <v>0</v>
      </c>
      <c r="BU28" s="405">
        <f t="shared" si="37"/>
        <v>0</v>
      </c>
      <c r="BV28" s="405" t="str">
        <f t="shared" si="38"/>
        <v>0m0</v>
      </c>
      <c r="BW28" s="392">
        <f t="shared" si="39"/>
        <v>0</v>
      </c>
      <c r="BX28" s="392">
        <f t="shared" si="40"/>
        <v>0</v>
      </c>
      <c r="BY28" s="405">
        <f t="shared" si="41"/>
        <v>0</v>
      </c>
      <c r="BZ28" s="406">
        <f t="shared" si="42"/>
        <v>0</v>
      </c>
      <c r="CA28" s="391" t="str">
        <f t="shared" si="43"/>
        <v>0</v>
      </c>
      <c r="CB28" s="391" t="str">
        <f t="shared" si="44"/>
        <v>0</v>
      </c>
      <c r="CC28" s="405">
        <f t="shared" si="45"/>
        <v>0</v>
      </c>
      <c r="CD28" s="405" t="str">
        <f t="shared" si="46"/>
        <v>0m0</v>
      </c>
      <c r="CE28" s="392">
        <f t="shared" si="47"/>
        <v>0</v>
      </c>
      <c r="CF28" s="392">
        <f t="shared" si="48"/>
        <v>0</v>
      </c>
      <c r="CG28" s="405">
        <f t="shared" si="49"/>
        <v>0</v>
      </c>
      <c r="CH28" s="406">
        <f t="shared" si="50"/>
        <v>0</v>
      </c>
      <c r="CI28" s="391" t="str">
        <f t="shared" si="51"/>
        <v>0</v>
      </c>
      <c r="CJ28" s="391" t="str">
        <f t="shared" si="52"/>
        <v>0</v>
      </c>
      <c r="CK28" s="405">
        <f t="shared" si="53"/>
        <v>0</v>
      </c>
      <c r="CL28" s="405" t="str">
        <f t="shared" si="54"/>
        <v>0m0</v>
      </c>
      <c r="CM28" s="392">
        <f t="shared" si="55"/>
        <v>0</v>
      </c>
      <c r="CN28" s="392">
        <f t="shared" si="56"/>
        <v>0</v>
      </c>
      <c r="CO28" s="405">
        <f t="shared" si="57"/>
        <v>0</v>
      </c>
      <c r="CP28" s="406">
        <f t="shared" si="58"/>
        <v>0</v>
      </c>
      <c r="CQ28" s="391" t="str">
        <f t="shared" si="59"/>
        <v>0</v>
      </c>
      <c r="CR28" s="391" t="str">
        <f t="shared" si="60"/>
        <v>0</v>
      </c>
      <c r="CS28" s="405">
        <f t="shared" si="61"/>
        <v>0</v>
      </c>
      <c r="CT28" s="405" t="str">
        <f t="shared" si="62"/>
        <v>0m0</v>
      </c>
      <c r="CU28" s="405">
        <f t="shared" si="63"/>
        <v>0</v>
      </c>
      <c r="CV28" s="405">
        <f t="shared" si="64"/>
        <v>0</v>
      </c>
      <c r="CW28" s="405">
        <f t="shared" si="65"/>
        <v>0</v>
      </c>
      <c r="CX28" s="405">
        <f t="shared" si="66"/>
        <v>0</v>
      </c>
      <c r="CY28" s="405">
        <f t="shared" si="67"/>
        <v>0</v>
      </c>
      <c r="CZ28" s="405" t="str">
        <f t="shared" si="68"/>
        <v/>
      </c>
      <c r="DA28" s="405" t="str">
        <f t="shared" si="69"/>
        <v/>
      </c>
      <c r="DB28" s="405" t="str">
        <f t="shared" si="70"/>
        <v/>
      </c>
      <c r="DC28" s="405" t="str">
        <f t="shared" si="71"/>
        <v/>
      </c>
      <c r="DD28" s="405" t="str">
        <f t="shared" si="72"/>
        <v/>
      </c>
      <c r="DE28" s="405"/>
      <c r="DF28" s="404"/>
      <c r="DG28" s="405" t="str">
        <f t="shared" si="73"/>
        <v/>
      </c>
      <c r="DH28" s="405" t="str">
        <f t="shared" si="74"/>
        <v/>
      </c>
      <c r="DI28" s="405">
        <f t="shared" si="75"/>
        <v>0</v>
      </c>
      <c r="DJ28" s="405" t="str">
        <f t="shared" si="76"/>
        <v/>
      </c>
      <c r="DK28" s="405" t="str">
        <f t="shared" si="77"/>
        <v/>
      </c>
      <c r="DL28" s="405" t="str">
        <f t="shared" si="78"/>
        <v/>
      </c>
      <c r="DM28" s="405" t="str">
        <f t="shared" si="79"/>
        <v/>
      </c>
      <c r="DN28" s="405" t="str">
        <f t="shared" si="80"/>
        <v/>
      </c>
      <c r="DO28" s="405" t="str">
        <f t="shared" si="81"/>
        <v/>
      </c>
    </row>
    <row r="29" spans="1:126" s="152" customFormat="1" ht="18" hidden="1" customHeight="1">
      <c r="A29" s="156" t="str">
        <f t="shared" si="86"/>
        <v/>
      </c>
      <c r="B29" s="153"/>
      <c r="C29" s="31" t="str">
        <f>IF(B29="","",VLOOKUP(B29,学連登録!$C$2:$G$3000,2,FALSE))</f>
        <v/>
      </c>
      <c r="D29" s="32" t="str">
        <f>IF(B29="","",VLOOKUP(B29,学連登録!$C$2:$G$3000,3,FALSE))</f>
        <v/>
      </c>
      <c r="E29" s="33" t="str">
        <f>IF(B29="","",VLOOKUP(B29,学連登録!$C$2:$G$3000,4,FALSE))</f>
        <v/>
      </c>
      <c r="F29" s="376" t="str">
        <f>IF(B29="","",VLOOKUP(B29,学連登録!$C$2:$I$3000,7,FALSE))</f>
        <v/>
      </c>
      <c r="G29" s="155"/>
      <c r="H29" s="926"/>
      <c r="I29" s="927"/>
      <c r="J29" s="155"/>
      <c r="K29" s="926"/>
      <c r="L29" s="927"/>
      <c r="M29" s="155"/>
      <c r="N29" s="881"/>
      <c r="O29" s="882"/>
      <c r="P29" s="154"/>
      <c r="Q29" s="926"/>
      <c r="R29" s="927"/>
      <c r="S29" s="154"/>
      <c r="T29" s="926"/>
      <c r="U29" s="927"/>
      <c r="V29" s="101" t="str">
        <f>IF(B29="","",VLOOKUP(B29,学連登録!$C$2:$H$3000,6,FALSE))</f>
        <v/>
      </c>
      <c r="Y29" s="116" t="str">
        <f t="shared" si="3"/>
        <v/>
      </c>
      <c r="Z29" s="97" t="str">
        <f>IF(G29="","",VLOOKUP(G29,種目名!$R$5:$T$104,3,0))</f>
        <v/>
      </c>
      <c r="AA29" s="98" t="str">
        <f>IF(J29="","",VLOOKUP(J29,種目名!$R$5:$T$104,3,0))</f>
        <v/>
      </c>
      <c r="AB29" s="117" t="str">
        <f>IF(M29="","",VLOOKUP(M29,種目名!$R$5:$T$104,3,0))</f>
        <v/>
      </c>
      <c r="AC29" s="117" t="str">
        <f>IF(P29="","",VLOOKUP(AF29,種目名!$R$5:$T$104,3,0))</f>
        <v/>
      </c>
      <c r="AD29" s="118" t="str">
        <f>IF(S29="","",VLOOKUP(AI29,種目名!$R$5:$T$104,3,0))</f>
        <v/>
      </c>
      <c r="AE29" s="115">
        <f t="shared" si="4"/>
        <v>0</v>
      </c>
      <c r="AF29" s="152" t="str">
        <f t="shared" si="5"/>
        <v/>
      </c>
      <c r="AG29" s="152" t="str">
        <f t="shared" si="6"/>
        <v/>
      </c>
      <c r="AH29" s="152">
        <f t="shared" si="7"/>
        <v>0</v>
      </c>
      <c r="AI29" s="152" t="str">
        <f t="shared" si="8"/>
        <v/>
      </c>
      <c r="AJ29" s="152" t="str">
        <f t="shared" si="9"/>
        <v/>
      </c>
      <c r="AK29" s="383"/>
      <c r="AL29" s="166">
        <f t="shared" si="15"/>
        <v>0</v>
      </c>
      <c r="AM29" s="392">
        <f t="shared" si="16"/>
        <v>0</v>
      </c>
      <c r="AN29" s="392">
        <f>COUNTIF($B$12:B29,B29)</f>
        <v>0</v>
      </c>
      <c r="AO29" s="392"/>
      <c r="AP29" s="392" t="str">
        <f t="shared" si="17"/>
        <v/>
      </c>
      <c r="AQ29" s="392" t="str">
        <f t="shared" si="17"/>
        <v/>
      </c>
      <c r="AR29" s="392" t="str">
        <f t="shared" si="17"/>
        <v/>
      </c>
      <c r="AS29" s="392" t="str">
        <f t="shared" si="17"/>
        <v/>
      </c>
      <c r="AT29" s="392">
        <f t="shared" si="18"/>
        <v>0</v>
      </c>
      <c r="AU29" s="392" t="str">
        <f t="shared" si="19"/>
        <v/>
      </c>
      <c r="AV29" s="392" t="str">
        <f t="shared" si="20"/>
        <v/>
      </c>
      <c r="AW29" s="392" t="str">
        <f t="shared" si="21"/>
        <v/>
      </c>
      <c r="AX29" s="392" t="str">
        <f t="shared" si="22"/>
        <v/>
      </c>
      <c r="AY29" s="392" t="str">
        <f t="shared" si="23"/>
        <v/>
      </c>
      <c r="AZ29" s="392" t="str">
        <f t="shared" si="24"/>
        <v/>
      </c>
      <c r="BA29" s="392" t="str">
        <f t="shared" si="24"/>
        <v/>
      </c>
      <c r="BB29" s="392" t="str">
        <f t="shared" si="24"/>
        <v/>
      </c>
      <c r="BC29" s="392" t="str">
        <f t="shared" si="24"/>
        <v/>
      </c>
      <c r="BD29" s="396" t="str">
        <f t="shared" si="24"/>
        <v/>
      </c>
      <c r="BE29" s="386">
        <f t="shared" si="25"/>
        <v>0</v>
      </c>
      <c r="BG29" s="392">
        <f t="shared" si="26"/>
        <v>0</v>
      </c>
      <c r="BH29" s="392">
        <f t="shared" si="27"/>
        <v>0</v>
      </c>
      <c r="BI29" s="405">
        <f t="shared" si="28"/>
        <v>0</v>
      </c>
      <c r="BJ29" s="406">
        <f t="shared" si="11"/>
        <v>0</v>
      </c>
      <c r="BK29" s="391" t="str">
        <f t="shared" si="12"/>
        <v>0</v>
      </c>
      <c r="BL29" s="391" t="str">
        <f t="shared" si="13"/>
        <v>0</v>
      </c>
      <c r="BM29" s="405">
        <f t="shared" si="29"/>
        <v>0</v>
      </c>
      <c r="BN29" s="405" t="str">
        <f t="shared" si="30"/>
        <v>0m0</v>
      </c>
      <c r="BO29" s="392">
        <f t="shared" si="31"/>
        <v>0</v>
      </c>
      <c r="BP29" s="392">
        <f t="shared" si="32"/>
        <v>0</v>
      </c>
      <c r="BQ29" s="405">
        <f t="shared" si="33"/>
        <v>0</v>
      </c>
      <c r="BR29" s="406">
        <f t="shared" si="34"/>
        <v>0</v>
      </c>
      <c r="BS29" s="391" t="str">
        <f t="shared" si="35"/>
        <v>0</v>
      </c>
      <c r="BT29" s="391" t="str">
        <f t="shared" si="36"/>
        <v>0</v>
      </c>
      <c r="BU29" s="405">
        <f t="shared" si="37"/>
        <v>0</v>
      </c>
      <c r="BV29" s="405" t="str">
        <f t="shared" si="38"/>
        <v>0m0</v>
      </c>
      <c r="BW29" s="392">
        <f t="shared" si="39"/>
        <v>0</v>
      </c>
      <c r="BX29" s="392">
        <f t="shared" si="40"/>
        <v>0</v>
      </c>
      <c r="BY29" s="405">
        <f t="shared" si="41"/>
        <v>0</v>
      </c>
      <c r="BZ29" s="406">
        <f t="shared" si="42"/>
        <v>0</v>
      </c>
      <c r="CA29" s="391" t="str">
        <f t="shared" si="43"/>
        <v>0</v>
      </c>
      <c r="CB29" s="391" t="str">
        <f t="shared" si="44"/>
        <v>0</v>
      </c>
      <c r="CC29" s="405">
        <f t="shared" si="45"/>
        <v>0</v>
      </c>
      <c r="CD29" s="405" t="str">
        <f t="shared" si="46"/>
        <v>0m0</v>
      </c>
      <c r="CE29" s="392">
        <f t="shared" si="47"/>
        <v>0</v>
      </c>
      <c r="CF29" s="392">
        <f t="shared" si="48"/>
        <v>0</v>
      </c>
      <c r="CG29" s="405">
        <f t="shared" si="49"/>
        <v>0</v>
      </c>
      <c r="CH29" s="406">
        <f t="shared" si="50"/>
        <v>0</v>
      </c>
      <c r="CI29" s="391" t="str">
        <f t="shared" si="51"/>
        <v>0</v>
      </c>
      <c r="CJ29" s="391" t="str">
        <f t="shared" si="52"/>
        <v>0</v>
      </c>
      <c r="CK29" s="405">
        <f t="shared" si="53"/>
        <v>0</v>
      </c>
      <c r="CL29" s="405" t="str">
        <f t="shared" si="54"/>
        <v>0m0</v>
      </c>
      <c r="CM29" s="392">
        <f t="shared" si="55"/>
        <v>0</v>
      </c>
      <c r="CN29" s="392">
        <f t="shared" si="56"/>
        <v>0</v>
      </c>
      <c r="CO29" s="405">
        <f t="shared" si="57"/>
        <v>0</v>
      </c>
      <c r="CP29" s="406">
        <f t="shared" si="58"/>
        <v>0</v>
      </c>
      <c r="CQ29" s="391" t="str">
        <f t="shared" si="59"/>
        <v>0</v>
      </c>
      <c r="CR29" s="391" t="str">
        <f t="shared" si="60"/>
        <v>0</v>
      </c>
      <c r="CS29" s="405">
        <f t="shared" si="61"/>
        <v>0</v>
      </c>
      <c r="CT29" s="405" t="str">
        <f t="shared" si="62"/>
        <v>0m0</v>
      </c>
      <c r="CU29" s="405">
        <f t="shared" si="63"/>
        <v>0</v>
      </c>
      <c r="CV29" s="405">
        <f t="shared" si="64"/>
        <v>0</v>
      </c>
      <c r="CW29" s="405">
        <f t="shared" si="65"/>
        <v>0</v>
      </c>
      <c r="CX29" s="405">
        <f t="shared" si="66"/>
        <v>0</v>
      </c>
      <c r="CY29" s="405">
        <f t="shared" si="67"/>
        <v>0</v>
      </c>
      <c r="CZ29" s="405" t="str">
        <f t="shared" si="68"/>
        <v/>
      </c>
      <c r="DA29" s="405" t="str">
        <f t="shared" si="69"/>
        <v/>
      </c>
      <c r="DB29" s="405" t="str">
        <f t="shared" si="70"/>
        <v/>
      </c>
      <c r="DC29" s="405" t="str">
        <f t="shared" si="71"/>
        <v/>
      </c>
      <c r="DD29" s="405" t="str">
        <f t="shared" si="72"/>
        <v/>
      </c>
      <c r="DE29" s="405"/>
      <c r="DF29" s="404"/>
      <c r="DG29" s="405" t="str">
        <f t="shared" si="73"/>
        <v/>
      </c>
      <c r="DH29" s="405" t="str">
        <f t="shared" si="74"/>
        <v/>
      </c>
      <c r="DI29" s="405">
        <f t="shared" si="75"/>
        <v>0</v>
      </c>
      <c r="DJ29" s="405" t="str">
        <f t="shared" si="76"/>
        <v/>
      </c>
      <c r="DK29" s="405" t="str">
        <f t="shared" si="77"/>
        <v/>
      </c>
      <c r="DL29" s="405" t="str">
        <f t="shared" si="78"/>
        <v/>
      </c>
      <c r="DM29" s="405" t="str">
        <f t="shared" si="79"/>
        <v/>
      </c>
      <c r="DN29" s="405" t="str">
        <f t="shared" si="80"/>
        <v/>
      </c>
      <c r="DO29" s="405" t="str">
        <f t="shared" si="81"/>
        <v/>
      </c>
    </row>
    <row r="30" spans="1:126" s="152" customFormat="1" ht="18" hidden="1" customHeight="1">
      <c r="A30" s="156" t="str">
        <f t="shared" si="86"/>
        <v/>
      </c>
      <c r="B30" s="153"/>
      <c r="C30" s="31" t="str">
        <f>IF(B30="","",VLOOKUP(B30,学連登録!$C$2:$G$3000,2,FALSE))</f>
        <v/>
      </c>
      <c r="D30" s="32" t="str">
        <f>IF(B30="","",VLOOKUP(B30,学連登録!$C$2:$G$3000,3,FALSE))</f>
        <v/>
      </c>
      <c r="E30" s="33" t="str">
        <f>IF(B30="","",VLOOKUP(B30,学連登録!$C$2:$G$3000,4,FALSE))</f>
        <v/>
      </c>
      <c r="F30" s="376" t="str">
        <f>IF(B30="","",VLOOKUP(B30,学連登録!$C$2:$I$3000,7,FALSE))</f>
        <v/>
      </c>
      <c r="G30" s="155"/>
      <c r="H30" s="926"/>
      <c r="I30" s="927"/>
      <c r="J30" s="155"/>
      <c r="K30" s="926"/>
      <c r="L30" s="927"/>
      <c r="M30" s="155"/>
      <c r="N30" s="881"/>
      <c r="O30" s="882"/>
      <c r="P30" s="154"/>
      <c r="Q30" s="926"/>
      <c r="R30" s="927"/>
      <c r="S30" s="154"/>
      <c r="T30" s="926"/>
      <c r="U30" s="927"/>
      <c r="V30" s="101" t="str">
        <f>IF(B30="","",VLOOKUP(B30,学連登録!$C$2:$H$3000,6,FALSE))</f>
        <v/>
      </c>
      <c r="Y30" s="116" t="str">
        <f t="shared" si="3"/>
        <v/>
      </c>
      <c r="Z30" s="97" t="str">
        <f>IF(G30="","",VLOOKUP(G30,種目名!$R$5:$T$104,3,0))</f>
        <v/>
      </c>
      <c r="AA30" s="98" t="str">
        <f>IF(J30="","",VLOOKUP(J30,種目名!$R$5:$T$104,3,0))</f>
        <v/>
      </c>
      <c r="AB30" s="117" t="str">
        <f>IF(M30="","",VLOOKUP(M30,種目名!$R$5:$T$104,3,0))</f>
        <v/>
      </c>
      <c r="AC30" s="117" t="str">
        <f>IF(P30="","",VLOOKUP(AF30,種目名!$R$5:$T$104,3,0))</f>
        <v/>
      </c>
      <c r="AD30" s="118" t="str">
        <f>IF(S30="","",VLOOKUP(AI30,種目名!$R$5:$T$104,3,0))</f>
        <v/>
      </c>
      <c r="AE30" s="115">
        <f t="shared" si="4"/>
        <v>0</v>
      </c>
      <c r="AF30" s="152" t="str">
        <f t="shared" si="5"/>
        <v/>
      </c>
      <c r="AG30" s="152" t="str">
        <f t="shared" si="6"/>
        <v/>
      </c>
      <c r="AH30" s="152">
        <f t="shared" si="7"/>
        <v>0</v>
      </c>
      <c r="AI30" s="152" t="str">
        <f t="shared" si="8"/>
        <v/>
      </c>
      <c r="AJ30" s="152" t="str">
        <f t="shared" si="9"/>
        <v/>
      </c>
      <c r="AK30" s="383"/>
      <c r="AL30" s="166">
        <f t="shared" si="15"/>
        <v>0</v>
      </c>
      <c r="AM30" s="392">
        <f t="shared" si="16"/>
        <v>0</v>
      </c>
      <c r="AN30" s="392">
        <f>COUNTIF($B$12:B30,B30)</f>
        <v>0</v>
      </c>
      <c r="AO30" s="392"/>
      <c r="AP30" s="392" t="str">
        <f t="shared" si="17"/>
        <v/>
      </c>
      <c r="AQ30" s="392" t="str">
        <f t="shared" si="17"/>
        <v/>
      </c>
      <c r="AR30" s="392" t="str">
        <f t="shared" si="17"/>
        <v/>
      </c>
      <c r="AS30" s="392" t="str">
        <f t="shared" si="17"/>
        <v/>
      </c>
      <c r="AT30" s="392">
        <f t="shared" si="18"/>
        <v>0</v>
      </c>
      <c r="AU30" s="392" t="str">
        <f t="shared" si="19"/>
        <v/>
      </c>
      <c r="AV30" s="392" t="str">
        <f t="shared" si="20"/>
        <v/>
      </c>
      <c r="AW30" s="392" t="str">
        <f t="shared" si="21"/>
        <v/>
      </c>
      <c r="AX30" s="392" t="str">
        <f t="shared" si="22"/>
        <v/>
      </c>
      <c r="AY30" s="392" t="str">
        <f t="shared" si="23"/>
        <v/>
      </c>
      <c r="AZ30" s="392" t="str">
        <f t="shared" si="24"/>
        <v/>
      </c>
      <c r="BA30" s="392" t="str">
        <f t="shared" si="24"/>
        <v/>
      </c>
      <c r="BB30" s="392" t="str">
        <f t="shared" si="24"/>
        <v/>
      </c>
      <c r="BC30" s="392" t="str">
        <f t="shared" si="24"/>
        <v/>
      </c>
      <c r="BD30" s="396" t="str">
        <f t="shared" si="24"/>
        <v/>
      </c>
      <c r="BE30" s="386">
        <f t="shared" si="25"/>
        <v>0</v>
      </c>
      <c r="BG30" s="392">
        <f t="shared" si="26"/>
        <v>0</v>
      </c>
      <c r="BH30" s="392">
        <f t="shared" si="27"/>
        <v>0</v>
      </c>
      <c r="BI30" s="405">
        <f t="shared" si="28"/>
        <v>0</v>
      </c>
      <c r="BJ30" s="406">
        <f t="shared" si="11"/>
        <v>0</v>
      </c>
      <c r="BK30" s="391" t="str">
        <f t="shared" si="12"/>
        <v>0</v>
      </c>
      <c r="BL30" s="391" t="str">
        <f t="shared" si="13"/>
        <v>0</v>
      </c>
      <c r="BM30" s="405">
        <f t="shared" si="29"/>
        <v>0</v>
      </c>
      <c r="BN30" s="405" t="str">
        <f t="shared" si="30"/>
        <v>0m0</v>
      </c>
      <c r="BO30" s="392">
        <f t="shared" si="31"/>
        <v>0</v>
      </c>
      <c r="BP30" s="392">
        <f t="shared" si="32"/>
        <v>0</v>
      </c>
      <c r="BQ30" s="405">
        <f t="shared" si="33"/>
        <v>0</v>
      </c>
      <c r="BR30" s="406">
        <f t="shared" si="34"/>
        <v>0</v>
      </c>
      <c r="BS30" s="391" t="str">
        <f t="shared" si="35"/>
        <v>0</v>
      </c>
      <c r="BT30" s="391" t="str">
        <f t="shared" si="36"/>
        <v>0</v>
      </c>
      <c r="BU30" s="405">
        <f t="shared" si="37"/>
        <v>0</v>
      </c>
      <c r="BV30" s="405" t="str">
        <f t="shared" si="38"/>
        <v>0m0</v>
      </c>
      <c r="BW30" s="392">
        <f t="shared" si="39"/>
        <v>0</v>
      </c>
      <c r="BX30" s="392">
        <f t="shared" si="40"/>
        <v>0</v>
      </c>
      <c r="BY30" s="405">
        <f t="shared" si="41"/>
        <v>0</v>
      </c>
      <c r="BZ30" s="406">
        <f t="shared" si="42"/>
        <v>0</v>
      </c>
      <c r="CA30" s="391" t="str">
        <f t="shared" si="43"/>
        <v>0</v>
      </c>
      <c r="CB30" s="391" t="str">
        <f t="shared" si="44"/>
        <v>0</v>
      </c>
      <c r="CC30" s="405">
        <f t="shared" si="45"/>
        <v>0</v>
      </c>
      <c r="CD30" s="405" t="str">
        <f t="shared" si="46"/>
        <v>0m0</v>
      </c>
      <c r="CE30" s="392">
        <f t="shared" si="47"/>
        <v>0</v>
      </c>
      <c r="CF30" s="392">
        <f t="shared" si="48"/>
        <v>0</v>
      </c>
      <c r="CG30" s="405">
        <f t="shared" si="49"/>
        <v>0</v>
      </c>
      <c r="CH30" s="406">
        <f t="shared" si="50"/>
        <v>0</v>
      </c>
      <c r="CI30" s="391" t="str">
        <f t="shared" si="51"/>
        <v>0</v>
      </c>
      <c r="CJ30" s="391" t="str">
        <f t="shared" si="52"/>
        <v>0</v>
      </c>
      <c r="CK30" s="405">
        <f t="shared" si="53"/>
        <v>0</v>
      </c>
      <c r="CL30" s="405" t="str">
        <f t="shared" si="54"/>
        <v>0m0</v>
      </c>
      <c r="CM30" s="392">
        <f t="shared" si="55"/>
        <v>0</v>
      </c>
      <c r="CN30" s="392">
        <f t="shared" si="56"/>
        <v>0</v>
      </c>
      <c r="CO30" s="405">
        <f t="shared" si="57"/>
        <v>0</v>
      </c>
      <c r="CP30" s="406">
        <f t="shared" si="58"/>
        <v>0</v>
      </c>
      <c r="CQ30" s="391" t="str">
        <f t="shared" si="59"/>
        <v>0</v>
      </c>
      <c r="CR30" s="391" t="str">
        <f t="shared" si="60"/>
        <v>0</v>
      </c>
      <c r="CS30" s="405">
        <f t="shared" si="61"/>
        <v>0</v>
      </c>
      <c r="CT30" s="405" t="str">
        <f t="shared" si="62"/>
        <v>0m0</v>
      </c>
      <c r="CU30" s="405">
        <f t="shared" si="63"/>
        <v>0</v>
      </c>
      <c r="CV30" s="405">
        <f t="shared" si="64"/>
        <v>0</v>
      </c>
      <c r="CW30" s="405">
        <f t="shared" si="65"/>
        <v>0</v>
      </c>
      <c r="CX30" s="405">
        <f t="shared" si="66"/>
        <v>0</v>
      </c>
      <c r="CY30" s="405">
        <f t="shared" si="67"/>
        <v>0</v>
      </c>
      <c r="CZ30" s="405" t="str">
        <f t="shared" si="68"/>
        <v/>
      </c>
      <c r="DA30" s="405" t="str">
        <f t="shared" si="69"/>
        <v/>
      </c>
      <c r="DB30" s="405" t="str">
        <f t="shared" si="70"/>
        <v/>
      </c>
      <c r="DC30" s="405" t="str">
        <f t="shared" si="71"/>
        <v/>
      </c>
      <c r="DD30" s="405" t="str">
        <f t="shared" si="72"/>
        <v/>
      </c>
      <c r="DE30" s="405"/>
      <c r="DF30" s="404"/>
      <c r="DG30" s="405" t="str">
        <f t="shared" si="73"/>
        <v/>
      </c>
      <c r="DH30" s="405" t="str">
        <f t="shared" si="74"/>
        <v/>
      </c>
      <c r="DI30" s="405">
        <f t="shared" si="75"/>
        <v>0</v>
      </c>
      <c r="DJ30" s="405" t="str">
        <f t="shared" si="76"/>
        <v/>
      </c>
      <c r="DK30" s="405" t="str">
        <f t="shared" si="77"/>
        <v/>
      </c>
      <c r="DL30" s="405" t="str">
        <f t="shared" si="78"/>
        <v/>
      </c>
      <c r="DM30" s="405" t="str">
        <f t="shared" si="79"/>
        <v/>
      </c>
      <c r="DN30" s="405" t="str">
        <f t="shared" si="80"/>
        <v/>
      </c>
      <c r="DO30" s="405" t="str">
        <f t="shared" si="81"/>
        <v/>
      </c>
    </row>
    <row r="31" spans="1:126" s="152" customFormat="1" ht="18" hidden="1" customHeight="1">
      <c r="A31" s="156" t="str">
        <f t="shared" si="86"/>
        <v/>
      </c>
      <c r="B31" s="153"/>
      <c r="C31" s="31" t="str">
        <f>IF(B31="","",VLOOKUP(B31,学連登録!$C$2:$G$3000,2,FALSE))</f>
        <v/>
      </c>
      <c r="D31" s="32" t="str">
        <f>IF(B31="","",VLOOKUP(B31,学連登録!$C$2:$G$3000,3,FALSE))</f>
        <v/>
      </c>
      <c r="E31" s="33" t="str">
        <f>IF(B31="","",VLOOKUP(B31,学連登録!$C$2:$G$3000,4,FALSE))</f>
        <v/>
      </c>
      <c r="F31" s="376" t="str">
        <f>IF(B31="","",VLOOKUP(B31,学連登録!$C$2:$I$3000,7,FALSE))</f>
        <v/>
      </c>
      <c r="G31" s="155"/>
      <c r="H31" s="926"/>
      <c r="I31" s="927"/>
      <c r="J31" s="155"/>
      <c r="K31" s="926"/>
      <c r="L31" s="927"/>
      <c r="M31" s="155"/>
      <c r="N31" s="881"/>
      <c r="O31" s="882"/>
      <c r="P31" s="154"/>
      <c r="Q31" s="926"/>
      <c r="R31" s="927"/>
      <c r="S31" s="154"/>
      <c r="T31" s="926"/>
      <c r="U31" s="927"/>
      <c r="V31" s="101" t="str">
        <f>IF(B31="","",VLOOKUP(B31,学連登録!$C$2:$H$3000,6,FALSE))</f>
        <v/>
      </c>
      <c r="Y31" s="116" t="str">
        <f t="shared" si="3"/>
        <v/>
      </c>
      <c r="Z31" s="97" t="str">
        <f>IF(G31="","",VLOOKUP(G31,種目名!$R$5:$T$104,3,0))</f>
        <v/>
      </c>
      <c r="AA31" s="98" t="str">
        <f>IF(J31="","",VLOOKUP(J31,種目名!$R$5:$T$104,3,0))</f>
        <v/>
      </c>
      <c r="AB31" s="117" t="str">
        <f>IF(M31="","",VLOOKUP(M31,種目名!$R$5:$T$104,3,0))</f>
        <v/>
      </c>
      <c r="AC31" s="117" t="str">
        <f>IF(P31="","",VLOOKUP(AF31,種目名!$R$5:$T$104,3,0))</f>
        <v/>
      </c>
      <c r="AD31" s="118" t="str">
        <f>IF(S31="","",VLOOKUP(AI31,種目名!$R$5:$T$104,3,0))</f>
        <v/>
      </c>
      <c r="AE31" s="115">
        <f t="shared" si="4"/>
        <v>0</v>
      </c>
      <c r="AF31" s="152" t="str">
        <f t="shared" si="5"/>
        <v/>
      </c>
      <c r="AG31" s="152" t="str">
        <f t="shared" si="6"/>
        <v/>
      </c>
      <c r="AH31" s="152">
        <f t="shared" si="7"/>
        <v>0</v>
      </c>
      <c r="AI31" s="152" t="str">
        <f t="shared" si="8"/>
        <v/>
      </c>
      <c r="AJ31" s="152" t="str">
        <f t="shared" si="9"/>
        <v/>
      </c>
      <c r="AK31" s="383"/>
      <c r="AL31" s="166">
        <f t="shared" si="15"/>
        <v>0</v>
      </c>
      <c r="AM31" s="392">
        <f t="shared" si="16"/>
        <v>0</v>
      </c>
      <c r="AN31" s="392">
        <f>COUNTIF($B$12:B31,B31)</f>
        <v>0</v>
      </c>
      <c r="AO31" s="392"/>
      <c r="AP31" s="392" t="str">
        <f t="shared" si="17"/>
        <v/>
      </c>
      <c r="AQ31" s="392" t="str">
        <f t="shared" si="17"/>
        <v/>
      </c>
      <c r="AR31" s="392" t="str">
        <f t="shared" si="17"/>
        <v/>
      </c>
      <c r="AS31" s="392" t="str">
        <f t="shared" si="17"/>
        <v/>
      </c>
      <c r="AT31" s="392">
        <f t="shared" si="18"/>
        <v>0</v>
      </c>
      <c r="AU31" s="392" t="str">
        <f t="shared" si="19"/>
        <v/>
      </c>
      <c r="AV31" s="392" t="str">
        <f t="shared" si="20"/>
        <v/>
      </c>
      <c r="AW31" s="392" t="str">
        <f t="shared" si="21"/>
        <v/>
      </c>
      <c r="AX31" s="392" t="str">
        <f t="shared" si="22"/>
        <v/>
      </c>
      <c r="AY31" s="392" t="str">
        <f t="shared" si="23"/>
        <v/>
      </c>
      <c r="AZ31" s="392" t="str">
        <f t="shared" si="24"/>
        <v/>
      </c>
      <c r="BA31" s="392" t="str">
        <f t="shared" si="24"/>
        <v/>
      </c>
      <c r="BB31" s="392" t="str">
        <f t="shared" si="24"/>
        <v/>
      </c>
      <c r="BC31" s="392" t="str">
        <f t="shared" si="24"/>
        <v/>
      </c>
      <c r="BD31" s="396" t="str">
        <f t="shared" si="24"/>
        <v/>
      </c>
      <c r="BE31" s="386">
        <f t="shared" si="25"/>
        <v>0</v>
      </c>
      <c r="BG31" s="392">
        <f t="shared" si="26"/>
        <v>0</v>
      </c>
      <c r="BH31" s="392">
        <f t="shared" si="27"/>
        <v>0</v>
      </c>
      <c r="BI31" s="405">
        <f t="shared" si="28"/>
        <v>0</v>
      </c>
      <c r="BJ31" s="406">
        <f t="shared" si="11"/>
        <v>0</v>
      </c>
      <c r="BK31" s="391" t="str">
        <f t="shared" si="12"/>
        <v>0</v>
      </c>
      <c r="BL31" s="391" t="str">
        <f t="shared" si="13"/>
        <v>0</v>
      </c>
      <c r="BM31" s="405">
        <f t="shared" si="29"/>
        <v>0</v>
      </c>
      <c r="BN31" s="405" t="str">
        <f t="shared" si="30"/>
        <v>0m0</v>
      </c>
      <c r="BO31" s="392">
        <f t="shared" si="31"/>
        <v>0</v>
      </c>
      <c r="BP31" s="392">
        <f t="shared" si="32"/>
        <v>0</v>
      </c>
      <c r="BQ31" s="405">
        <f t="shared" si="33"/>
        <v>0</v>
      </c>
      <c r="BR31" s="406">
        <f t="shared" si="34"/>
        <v>0</v>
      </c>
      <c r="BS31" s="391" t="str">
        <f t="shared" si="35"/>
        <v>0</v>
      </c>
      <c r="BT31" s="391" t="str">
        <f t="shared" si="36"/>
        <v>0</v>
      </c>
      <c r="BU31" s="405">
        <f t="shared" si="37"/>
        <v>0</v>
      </c>
      <c r="BV31" s="405" t="str">
        <f t="shared" si="38"/>
        <v>0m0</v>
      </c>
      <c r="BW31" s="392">
        <f t="shared" si="39"/>
        <v>0</v>
      </c>
      <c r="BX31" s="392">
        <f t="shared" si="40"/>
        <v>0</v>
      </c>
      <c r="BY31" s="405">
        <f t="shared" si="41"/>
        <v>0</v>
      </c>
      <c r="BZ31" s="406">
        <f t="shared" si="42"/>
        <v>0</v>
      </c>
      <c r="CA31" s="391" t="str">
        <f t="shared" si="43"/>
        <v>0</v>
      </c>
      <c r="CB31" s="391" t="str">
        <f t="shared" si="44"/>
        <v>0</v>
      </c>
      <c r="CC31" s="405">
        <f t="shared" si="45"/>
        <v>0</v>
      </c>
      <c r="CD31" s="405" t="str">
        <f t="shared" si="46"/>
        <v>0m0</v>
      </c>
      <c r="CE31" s="392">
        <f t="shared" si="47"/>
        <v>0</v>
      </c>
      <c r="CF31" s="392">
        <f t="shared" si="48"/>
        <v>0</v>
      </c>
      <c r="CG31" s="405">
        <f t="shared" si="49"/>
        <v>0</v>
      </c>
      <c r="CH31" s="406">
        <f t="shared" si="50"/>
        <v>0</v>
      </c>
      <c r="CI31" s="391" t="str">
        <f t="shared" si="51"/>
        <v>0</v>
      </c>
      <c r="CJ31" s="391" t="str">
        <f t="shared" si="52"/>
        <v>0</v>
      </c>
      <c r="CK31" s="405">
        <f t="shared" si="53"/>
        <v>0</v>
      </c>
      <c r="CL31" s="405" t="str">
        <f t="shared" si="54"/>
        <v>0m0</v>
      </c>
      <c r="CM31" s="392">
        <f t="shared" si="55"/>
        <v>0</v>
      </c>
      <c r="CN31" s="392">
        <f t="shared" si="56"/>
        <v>0</v>
      </c>
      <c r="CO31" s="405">
        <f t="shared" si="57"/>
        <v>0</v>
      </c>
      <c r="CP31" s="406">
        <f t="shared" si="58"/>
        <v>0</v>
      </c>
      <c r="CQ31" s="391" t="str">
        <f t="shared" si="59"/>
        <v>0</v>
      </c>
      <c r="CR31" s="391" t="str">
        <f t="shared" si="60"/>
        <v>0</v>
      </c>
      <c r="CS31" s="405">
        <f t="shared" si="61"/>
        <v>0</v>
      </c>
      <c r="CT31" s="405" t="str">
        <f t="shared" si="62"/>
        <v>0m0</v>
      </c>
      <c r="CU31" s="405">
        <f t="shared" si="63"/>
        <v>0</v>
      </c>
      <c r="CV31" s="405">
        <f t="shared" si="64"/>
        <v>0</v>
      </c>
      <c r="CW31" s="405">
        <f t="shared" si="65"/>
        <v>0</v>
      </c>
      <c r="CX31" s="405">
        <f t="shared" si="66"/>
        <v>0</v>
      </c>
      <c r="CY31" s="405">
        <f t="shared" si="67"/>
        <v>0</v>
      </c>
      <c r="CZ31" s="405" t="str">
        <f t="shared" si="68"/>
        <v/>
      </c>
      <c r="DA31" s="405" t="str">
        <f t="shared" si="69"/>
        <v/>
      </c>
      <c r="DB31" s="405" t="str">
        <f t="shared" si="70"/>
        <v/>
      </c>
      <c r="DC31" s="405" t="str">
        <f t="shared" si="71"/>
        <v/>
      </c>
      <c r="DD31" s="405" t="str">
        <f t="shared" si="72"/>
        <v/>
      </c>
      <c r="DE31" s="405"/>
      <c r="DF31" s="404"/>
      <c r="DG31" s="405" t="str">
        <f t="shared" si="73"/>
        <v/>
      </c>
      <c r="DH31" s="405" t="str">
        <f t="shared" si="74"/>
        <v/>
      </c>
      <c r="DI31" s="405">
        <f t="shared" si="75"/>
        <v>0</v>
      </c>
      <c r="DJ31" s="405" t="str">
        <f t="shared" si="76"/>
        <v/>
      </c>
      <c r="DK31" s="405" t="str">
        <f t="shared" si="77"/>
        <v/>
      </c>
      <c r="DL31" s="405" t="str">
        <f t="shared" si="78"/>
        <v/>
      </c>
      <c r="DM31" s="405" t="str">
        <f t="shared" si="79"/>
        <v/>
      </c>
      <c r="DN31" s="405" t="str">
        <f t="shared" si="80"/>
        <v/>
      </c>
      <c r="DO31" s="405" t="str">
        <f t="shared" si="81"/>
        <v/>
      </c>
    </row>
    <row r="32" spans="1:126" s="152" customFormat="1" ht="18" hidden="1" customHeight="1">
      <c r="A32" s="156" t="str">
        <f t="shared" si="86"/>
        <v/>
      </c>
      <c r="B32" s="153"/>
      <c r="C32" s="31" t="str">
        <f>IF(B32="","",VLOOKUP(B32,学連登録!$C$2:$G$3000,2,FALSE))</f>
        <v/>
      </c>
      <c r="D32" s="32" t="str">
        <f>IF(B32="","",VLOOKUP(B32,学連登録!$C$2:$G$3000,3,FALSE))</f>
        <v/>
      </c>
      <c r="E32" s="33" t="str">
        <f>IF(B32="","",VLOOKUP(B32,学連登録!$C$2:$G$3000,4,FALSE))</f>
        <v/>
      </c>
      <c r="F32" s="376" t="str">
        <f>IF(B32="","",VLOOKUP(B32,学連登録!$C$2:$I$3000,7,FALSE))</f>
        <v/>
      </c>
      <c r="G32" s="155"/>
      <c r="H32" s="926"/>
      <c r="I32" s="927"/>
      <c r="J32" s="155"/>
      <c r="K32" s="926"/>
      <c r="L32" s="927"/>
      <c r="M32" s="155"/>
      <c r="N32" s="881"/>
      <c r="O32" s="882"/>
      <c r="P32" s="154"/>
      <c r="Q32" s="926"/>
      <c r="R32" s="927"/>
      <c r="S32" s="154"/>
      <c r="T32" s="926"/>
      <c r="U32" s="927"/>
      <c r="V32" s="101" t="str">
        <f>IF(B32="","",VLOOKUP(B32,学連登録!$C$2:$H$3000,6,FALSE))</f>
        <v/>
      </c>
      <c r="Y32" s="116" t="str">
        <f t="shared" si="3"/>
        <v/>
      </c>
      <c r="Z32" s="97" t="str">
        <f>IF(G32="","",VLOOKUP(G32,種目名!$R$5:$T$104,3,0))</f>
        <v/>
      </c>
      <c r="AA32" s="98" t="str">
        <f>IF(J32="","",VLOOKUP(J32,種目名!$R$5:$T$104,3,0))</f>
        <v/>
      </c>
      <c r="AB32" s="117" t="str">
        <f>IF(M32="","",VLOOKUP(M32,種目名!$R$5:$T$104,3,0))</f>
        <v/>
      </c>
      <c r="AC32" s="117" t="str">
        <f>IF(P32="","",VLOOKUP(AF32,種目名!$R$5:$T$104,3,0))</f>
        <v/>
      </c>
      <c r="AD32" s="118" t="str">
        <f>IF(S32="","",VLOOKUP(AI32,種目名!$R$5:$T$104,3,0))</f>
        <v/>
      </c>
      <c r="AE32" s="115">
        <f t="shared" si="4"/>
        <v>0</v>
      </c>
      <c r="AF32" s="152" t="str">
        <f t="shared" si="5"/>
        <v/>
      </c>
      <c r="AG32" s="152" t="str">
        <f t="shared" si="6"/>
        <v/>
      </c>
      <c r="AH32" s="152">
        <f t="shared" si="7"/>
        <v>0</v>
      </c>
      <c r="AI32" s="152" t="str">
        <f t="shared" si="8"/>
        <v/>
      </c>
      <c r="AJ32" s="152" t="str">
        <f t="shared" si="9"/>
        <v/>
      </c>
      <c r="AK32" s="383"/>
      <c r="AL32" s="166">
        <f t="shared" si="15"/>
        <v>0</v>
      </c>
      <c r="AM32" s="392">
        <f t="shared" si="16"/>
        <v>0</v>
      </c>
      <c r="AN32" s="392">
        <f>COUNTIF($B$12:B32,B32)</f>
        <v>0</v>
      </c>
      <c r="AO32" s="392"/>
      <c r="AP32" s="392" t="str">
        <f t="shared" si="17"/>
        <v/>
      </c>
      <c r="AQ32" s="392" t="str">
        <f t="shared" si="17"/>
        <v/>
      </c>
      <c r="AR32" s="392" t="str">
        <f t="shared" si="17"/>
        <v/>
      </c>
      <c r="AS32" s="392" t="str">
        <f t="shared" si="17"/>
        <v/>
      </c>
      <c r="AT32" s="392">
        <f t="shared" si="18"/>
        <v>0</v>
      </c>
      <c r="AU32" s="392" t="str">
        <f t="shared" si="19"/>
        <v/>
      </c>
      <c r="AV32" s="392" t="str">
        <f t="shared" si="20"/>
        <v/>
      </c>
      <c r="AW32" s="392" t="str">
        <f t="shared" si="21"/>
        <v/>
      </c>
      <c r="AX32" s="392" t="str">
        <f t="shared" si="22"/>
        <v/>
      </c>
      <c r="AY32" s="392" t="str">
        <f t="shared" si="23"/>
        <v/>
      </c>
      <c r="AZ32" s="392" t="str">
        <f t="shared" si="24"/>
        <v/>
      </c>
      <c r="BA32" s="392" t="str">
        <f t="shared" si="24"/>
        <v/>
      </c>
      <c r="BB32" s="392" t="str">
        <f t="shared" si="24"/>
        <v/>
      </c>
      <c r="BC32" s="392" t="str">
        <f t="shared" si="24"/>
        <v/>
      </c>
      <c r="BD32" s="396" t="str">
        <f t="shared" si="24"/>
        <v/>
      </c>
      <c r="BE32" s="386">
        <f t="shared" si="25"/>
        <v>0</v>
      </c>
      <c r="BG32" s="392">
        <f t="shared" si="26"/>
        <v>0</v>
      </c>
      <c r="BH32" s="392">
        <f t="shared" si="27"/>
        <v>0</v>
      </c>
      <c r="BI32" s="405">
        <f t="shared" si="28"/>
        <v>0</v>
      </c>
      <c r="BJ32" s="406">
        <f t="shared" si="11"/>
        <v>0</v>
      </c>
      <c r="BK32" s="391" t="str">
        <f t="shared" si="12"/>
        <v>0</v>
      </c>
      <c r="BL32" s="391" t="str">
        <f t="shared" si="13"/>
        <v>0</v>
      </c>
      <c r="BM32" s="405">
        <f t="shared" si="29"/>
        <v>0</v>
      </c>
      <c r="BN32" s="405" t="str">
        <f t="shared" si="30"/>
        <v>0m0</v>
      </c>
      <c r="BO32" s="392">
        <f t="shared" si="31"/>
        <v>0</v>
      </c>
      <c r="BP32" s="392">
        <f t="shared" si="32"/>
        <v>0</v>
      </c>
      <c r="BQ32" s="405">
        <f t="shared" si="33"/>
        <v>0</v>
      </c>
      <c r="BR32" s="406">
        <f t="shared" si="34"/>
        <v>0</v>
      </c>
      <c r="BS32" s="391" t="str">
        <f t="shared" si="35"/>
        <v>0</v>
      </c>
      <c r="BT32" s="391" t="str">
        <f t="shared" si="36"/>
        <v>0</v>
      </c>
      <c r="BU32" s="405">
        <f t="shared" si="37"/>
        <v>0</v>
      </c>
      <c r="BV32" s="405" t="str">
        <f t="shared" si="38"/>
        <v>0m0</v>
      </c>
      <c r="BW32" s="392">
        <f t="shared" si="39"/>
        <v>0</v>
      </c>
      <c r="BX32" s="392">
        <f t="shared" si="40"/>
        <v>0</v>
      </c>
      <c r="BY32" s="405">
        <f t="shared" si="41"/>
        <v>0</v>
      </c>
      <c r="BZ32" s="406">
        <f t="shared" si="42"/>
        <v>0</v>
      </c>
      <c r="CA32" s="391" t="str">
        <f t="shared" si="43"/>
        <v>0</v>
      </c>
      <c r="CB32" s="391" t="str">
        <f t="shared" si="44"/>
        <v>0</v>
      </c>
      <c r="CC32" s="405">
        <f t="shared" si="45"/>
        <v>0</v>
      </c>
      <c r="CD32" s="405" t="str">
        <f t="shared" si="46"/>
        <v>0m0</v>
      </c>
      <c r="CE32" s="392">
        <f t="shared" si="47"/>
        <v>0</v>
      </c>
      <c r="CF32" s="392">
        <f t="shared" si="48"/>
        <v>0</v>
      </c>
      <c r="CG32" s="405">
        <f t="shared" si="49"/>
        <v>0</v>
      </c>
      <c r="CH32" s="406">
        <f t="shared" si="50"/>
        <v>0</v>
      </c>
      <c r="CI32" s="391" t="str">
        <f t="shared" si="51"/>
        <v>0</v>
      </c>
      <c r="CJ32" s="391" t="str">
        <f t="shared" si="52"/>
        <v>0</v>
      </c>
      <c r="CK32" s="405">
        <f t="shared" si="53"/>
        <v>0</v>
      </c>
      <c r="CL32" s="405" t="str">
        <f t="shared" si="54"/>
        <v>0m0</v>
      </c>
      <c r="CM32" s="392">
        <f t="shared" si="55"/>
        <v>0</v>
      </c>
      <c r="CN32" s="392">
        <f t="shared" si="56"/>
        <v>0</v>
      </c>
      <c r="CO32" s="405">
        <f t="shared" si="57"/>
        <v>0</v>
      </c>
      <c r="CP32" s="406">
        <f t="shared" si="58"/>
        <v>0</v>
      </c>
      <c r="CQ32" s="391" t="str">
        <f t="shared" si="59"/>
        <v>0</v>
      </c>
      <c r="CR32" s="391" t="str">
        <f t="shared" si="60"/>
        <v>0</v>
      </c>
      <c r="CS32" s="405">
        <f t="shared" si="61"/>
        <v>0</v>
      </c>
      <c r="CT32" s="405" t="str">
        <f t="shared" si="62"/>
        <v>0m0</v>
      </c>
      <c r="CU32" s="405">
        <f t="shared" si="63"/>
        <v>0</v>
      </c>
      <c r="CV32" s="405">
        <f t="shared" si="64"/>
        <v>0</v>
      </c>
      <c r="CW32" s="405">
        <f t="shared" si="65"/>
        <v>0</v>
      </c>
      <c r="CX32" s="405">
        <f t="shared" si="66"/>
        <v>0</v>
      </c>
      <c r="CY32" s="405">
        <f t="shared" si="67"/>
        <v>0</v>
      </c>
      <c r="CZ32" s="405" t="str">
        <f t="shared" si="68"/>
        <v/>
      </c>
      <c r="DA32" s="405" t="str">
        <f t="shared" si="69"/>
        <v/>
      </c>
      <c r="DB32" s="405" t="str">
        <f t="shared" si="70"/>
        <v/>
      </c>
      <c r="DC32" s="405" t="str">
        <f t="shared" si="71"/>
        <v/>
      </c>
      <c r="DD32" s="405" t="str">
        <f t="shared" si="72"/>
        <v/>
      </c>
      <c r="DE32" s="405"/>
      <c r="DF32" s="404"/>
      <c r="DG32" s="405" t="str">
        <f t="shared" si="73"/>
        <v/>
      </c>
      <c r="DH32" s="405" t="str">
        <f t="shared" si="74"/>
        <v/>
      </c>
      <c r="DI32" s="405">
        <f t="shared" si="75"/>
        <v>0</v>
      </c>
      <c r="DJ32" s="405" t="str">
        <f t="shared" si="76"/>
        <v/>
      </c>
      <c r="DK32" s="405" t="str">
        <f t="shared" si="77"/>
        <v/>
      </c>
      <c r="DL32" s="405" t="str">
        <f t="shared" si="78"/>
        <v/>
      </c>
      <c r="DM32" s="405" t="str">
        <f t="shared" si="79"/>
        <v/>
      </c>
      <c r="DN32" s="405" t="str">
        <f t="shared" si="80"/>
        <v/>
      </c>
      <c r="DO32" s="405" t="str">
        <f t="shared" si="81"/>
        <v/>
      </c>
    </row>
    <row r="33" spans="1:119" s="152" customFormat="1" ht="18" hidden="1" customHeight="1">
      <c r="A33" s="156" t="str">
        <f t="shared" si="86"/>
        <v/>
      </c>
      <c r="B33" s="153"/>
      <c r="C33" s="31" t="str">
        <f>IF(B33="","",VLOOKUP(B33,学連登録!$C$2:$G$3000,2,FALSE))</f>
        <v/>
      </c>
      <c r="D33" s="32" t="str">
        <f>IF(B33="","",VLOOKUP(B33,学連登録!$C$2:$G$3000,3,FALSE))</f>
        <v/>
      </c>
      <c r="E33" s="33" t="str">
        <f>IF(B33="","",VLOOKUP(B33,学連登録!$C$2:$G$3000,4,FALSE))</f>
        <v/>
      </c>
      <c r="F33" s="376" t="str">
        <f>IF(B33="","",VLOOKUP(B33,学連登録!$C$2:$I$3000,7,FALSE))</f>
        <v/>
      </c>
      <c r="G33" s="155"/>
      <c r="H33" s="926"/>
      <c r="I33" s="928"/>
      <c r="J33" s="155"/>
      <c r="K33" s="926"/>
      <c r="L33" s="927"/>
      <c r="M33" s="155"/>
      <c r="N33" s="881"/>
      <c r="O33" s="882"/>
      <c r="P33" s="154"/>
      <c r="Q33" s="926"/>
      <c r="R33" s="927"/>
      <c r="S33" s="154"/>
      <c r="T33" s="926"/>
      <c r="U33" s="927"/>
      <c r="V33" s="101" t="str">
        <f>IF(B33="","",VLOOKUP(B33,学連登録!$C$2:$H$3000,6,FALSE))</f>
        <v/>
      </c>
      <c r="Y33" s="116" t="str">
        <f t="shared" si="3"/>
        <v/>
      </c>
      <c r="Z33" s="97" t="str">
        <f>IF(G33="","",VLOOKUP(G33,種目名!$R$5:$T$104,3,0))</f>
        <v/>
      </c>
      <c r="AA33" s="98" t="str">
        <f>IF(J33="","",VLOOKUP(J33,種目名!$R$5:$T$104,3,0))</f>
        <v/>
      </c>
      <c r="AB33" s="117" t="str">
        <f>IF(M33="","",VLOOKUP(M33,種目名!$R$5:$T$104,3,0))</f>
        <v/>
      </c>
      <c r="AC33" s="117" t="str">
        <f>IF(P33="","",VLOOKUP(AF33,種目名!$R$5:$T$104,3,0))</f>
        <v/>
      </c>
      <c r="AD33" s="118" t="str">
        <f>IF(S33="","",VLOOKUP(AI33,種目名!$R$5:$T$104,3,0))</f>
        <v/>
      </c>
      <c r="AE33" s="115">
        <f t="shared" si="4"/>
        <v>0</v>
      </c>
      <c r="AF33" s="152" t="str">
        <f t="shared" si="5"/>
        <v/>
      </c>
      <c r="AG33" s="152" t="str">
        <f t="shared" si="6"/>
        <v/>
      </c>
      <c r="AH33" s="152">
        <f t="shared" si="7"/>
        <v>0</v>
      </c>
      <c r="AI33" s="152" t="str">
        <f t="shared" si="8"/>
        <v/>
      </c>
      <c r="AJ33" s="152" t="str">
        <f t="shared" si="9"/>
        <v/>
      </c>
      <c r="AK33" s="383"/>
      <c r="AL33" s="166">
        <f t="shared" si="15"/>
        <v>0</v>
      </c>
      <c r="AM33" s="392">
        <f t="shared" si="16"/>
        <v>0</v>
      </c>
      <c r="AN33" s="392">
        <f>COUNTIF($B$12:B33,B33)</f>
        <v>0</v>
      </c>
      <c r="AO33" s="392"/>
      <c r="AP33" s="392" t="str">
        <f t="shared" si="17"/>
        <v/>
      </c>
      <c r="AQ33" s="392" t="str">
        <f t="shared" si="17"/>
        <v/>
      </c>
      <c r="AR33" s="392" t="str">
        <f t="shared" si="17"/>
        <v/>
      </c>
      <c r="AS33" s="392" t="str">
        <f t="shared" si="17"/>
        <v/>
      </c>
      <c r="AT33" s="392">
        <f t="shared" si="18"/>
        <v>0</v>
      </c>
      <c r="AU33" s="392" t="str">
        <f t="shared" si="19"/>
        <v/>
      </c>
      <c r="AV33" s="392" t="str">
        <f t="shared" si="20"/>
        <v/>
      </c>
      <c r="AW33" s="392" t="str">
        <f t="shared" si="21"/>
        <v/>
      </c>
      <c r="AX33" s="392" t="str">
        <f t="shared" si="22"/>
        <v/>
      </c>
      <c r="AY33" s="392" t="str">
        <f t="shared" si="23"/>
        <v/>
      </c>
      <c r="AZ33" s="392" t="str">
        <f t="shared" si="24"/>
        <v/>
      </c>
      <c r="BA33" s="392" t="str">
        <f t="shared" si="24"/>
        <v/>
      </c>
      <c r="BB33" s="392" t="str">
        <f t="shared" si="24"/>
        <v/>
      </c>
      <c r="BC33" s="392" t="str">
        <f t="shared" si="24"/>
        <v/>
      </c>
      <c r="BD33" s="396" t="str">
        <f t="shared" si="24"/>
        <v/>
      </c>
      <c r="BE33" s="386">
        <f t="shared" si="25"/>
        <v>0</v>
      </c>
      <c r="BG33" s="392">
        <f t="shared" si="26"/>
        <v>0</v>
      </c>
      <c r="BH33" s="392">
        <f t="shared" si="27"/>
        <v>0</v>
      </c>
      <c r="BI33" s="405">
        <f t="shared" si="28"/>
        <v>0</v>
      </c>
      <c r="BJ33" s="406">
        <f t="shared" si="11"/>
        <v>0</v>
      </c>
      <c r="BK33" s="391" t="str">
        <f t="shared" si="12"/>
        <v>0</v>
      </c>
      <c r="BL33" s="391" t="str">
        <f t="shared" si="13"/>
        <v>0</v>
      </c>
      <c r="BM33" s="405">
        <f t="shared" si="29"/>
        <v>0</v>
      </c>
      <c r="BN33" s="405" t="str">
        <f t="shared" si="30"/>
        <v>0m0</v>
      </c>
      <c r="BO33" s="392">
        <f t="shared" si="31"/>
        <v>0</v>
      </c>
      <c r="BP33" s="392">
        <f t="shared" si="32"/>
        <v>0</v>
      </c>
      <c r="BQ33" s="405">
        <f t="shared" si="33"/>
        <v>0</v>
      </c>
      <c r="BR33" s="406">
        <f t="shared" si="34"/>
        <v>0</v>
      </c>
      <c r="BS33" s="391" t="str">
        <f t="shared" si="35"/>
        <v>0</v>
      </c>
      <c r="BT33" s="391" t="str">
        <f t="shared" si="36"/>
        <v>0</v>
      </c>
      <c r="BU33" s="405">
        <f t="shared" si="37"/>
        <v>0</v>
      </c>
      <c r="BV33" s="405" t="str">
        <f t="shared" si="38"/>
        <v>0m0</v>
      </c>
      <c r="BW33" s="392">
        <f t="shared" si="39"/>
        <v>0</v>
      </c>
      <c r="BX33" s="392">
        <f t="shared" si="40"/>
        <v>0</v>
      </c>
      <c r="BY33" s="405">
        <f t="shared" si="41"/>
        <v>0</v>
      </c>
      <c r="BZ33" s="406">
        <f t="shared" si="42"/>
        <v>0</v>
      </c>
      <c r="CA33" s="391" t="str">
        <f t="shared" si="43"/>
        <v>0</v>
      </c>
      <c r="CB33" s="391" t="str">
        <f t="shared" si="44"/>
        <v>0</v>
      </c>
      <c r="CC33" s="405">
        <f t="shared" si="45"/>
        <v>0</v>
      </c>
      <c r="CD33" s="405" t="str">
        <f t="shared" si="46"/>
        <v>0m0</v>
      </c>
      <c r="CE33" s="392">
        <f t="shared" si="47"/>
        <v>0</v>
      </c>
      <c r="CF33" s="392">
        <f t="shared" si="48"/>
        <v>0</v>
      </c>
      <c r="CG33" s="405">
        <f t="shared" si="49"/>
        <v>0</v>
      </c>
      <c r="CH33" s="406">
        <f t="shared" si="50"/>
        <v>0</v>
      </c>
      <c r="CI33" s="391" t="str">
        <f t="shared" si="51"/>
        <v>0</v>
      </c>
      <c r="CJ33" s="391" t="str">
        <f t="shared" si="52"/>
        <v>0</v>
      </c>
      <c r="CK33" s="405">
        <f t="shared" si="53"/>
        <v>0</v>
      </c>
      <c r="CL33" s="405" t="str">
        <f t="shared" si="54"/>
        <v>0m0</v>
      </c>
      <c r="CM33" s="392">
        <f t="shared" si="55"/>
        <v>0</v>
      </c>
      <c r="CN33" s="392">
        <f t="shared" si="56"/>
        <v>0</v>
      </c>
      <c r="CO33" s="405">
        <f t="shared" si="57"/>
        <v>0</v>
      </c>
      <c r="CP33" s="406">
        <f t="shared" si="58"/>
        <v>0</v>
      </c>
      <c r="CQ33" s="391" t="str">
        <f t="shared" si="59"/>
        <v>0</v>
      </c>
      <c r="CR33" s="391" t="str">
        <f t="shared" si="60"/>
        <v>0</v>
      </c>
      <c r="CS33" s="405">
        <f t="shared" si="61"/>
        <v>0</v>
      </c>
      <c r="CT33" s="405" t="str">
        <f t="shared" si="62"/>
        <v>0m0</v>
      </c>
      <c r="CU33" s="405">
        <f t="shared" si="63"/>
        <v>0</v>
      </c>
      <c r="CV33" s="405">
        <f t="shared" si="64"/>
        <v>0</v>
      </c>
      <c r="CW33" s="405">
        <f t="shared" si="65"/>
        <v>0</v>
      </c>
      <c r="CX33" s="405">
        <f t="shared" si="66"/>
        <v>0</v>
      </c>
      <c r="CY33" s="405">
        <f t="shared" si="67"/>
        <v>0</v>
      </c>
      <c r="CZ33" s="405" t="str">
        <f t="shared" si="68"/>
        <v/>
      </c>
      <c r="DA33" s="405" t="str">
        <f t="shared" si="69"/>
        <v/>
      </c>
      <c r="DB33" s="405" t="str">
        <f t="shared" si="70"/>
        <v/>
      </c>
      <c r="DC33" s="405" t="str">
        <f t="shared" si="71"/>
        <v/>
      </c>
      <c r="DD33" s="405" t="str">
        <f t="shared" si="72"/>
        <v/>
      </c>
      <c r="DE33" s="405"/>
      <c r="DF33" s="404"/>
      <c r="DG33" s="405" t="str">
        <f t="shared" si="73"/>
        <v/>
      </c>
      <c r="DH33" s="405" t="str">
        <f t="shared" si="74"/>
        <v/>
      </c>
      <c r="DI33" s="405">
        <f t="shared" si="75"/>
        <v>0</v>
      </c>
      <c r="DJ33" s="405" t="str">
        <f t="shared" si="76"/>
        <v/>
      </c>
      <c r="DK33" s="405" t="str">
        <f t="shared" si="77"/>
        <v/>
      </c>
      <c r="DL33" s="405" t="str">
        <f t="shared" si="78"/>
        <v/>
      </c>
      <c r="DM33" s="405" t="str">
        <f t="shared" si="79"/>
        <v/>
      </c>
      <c r="DN33" s="405" t="str">
        <f t="shared" si="80"/>
        <v/>
      </c>
      <c r="DO33" s="405" t="str">
        <f t="shared" si="81"/>
        <v/>
      </c>
    </row>
    <row r="34" spans="1:119" s="152" customFormat="1" ht="18" hidden="1" customHeight="1">
      <c r="A34" s="156" t="str">
        <f t="shared" si="86"/>
        <v/>
      </c>
      <c r="B34" s="153"/>
      <c r="C34" s="31" t="str">
        <f>IF(B34="","",VLOOKUP(B34,学連登録!$C$2:$G$3000,2,FALSE))</f>
        <v/>
      </c>
      <c r="D34" s="32" t="str">
        <f>IF(B34="","",VLOOKUP(B34,学連登録!$C$2:$G$3000,3,FALSE))</f>
        <v/>
      </c>
      <c r="E34" s="33" t="str">
        <f>IF(B34="","",VLOOKUP(B34,学連登録!$C$2:$G$3000,4,FALSE))</f>
        <v/>
      </c>
      <c r="F34" s="376" t="str">
        <f>IF(B34="","",VLOOKUP(B34,学連登録!$C$2:$I$3000,7,FALSE))</f>
        <v/>
      </c>
      <c r="G34" s="155"/>
      <c r="H34" s="926"/>
      <c r="I34" s="928"/>
      <c r="J34" s="155"/>
      <c r="K34" s="926"/>
      <c r="L34" s="927"/>
      <c r="M34" s="155"/>
      <c r="N34" s="881"/>
      <c r="O34" s="882"/>
      <c r="P34" s="154"/>
      <c r="Q34" s="926"/>
      <c r="R34" s="927"/>
      <c r="S34" s="154"/>
      <c r="T34" s="926"/>
      <c r="U34" s="927"/>
      <c r="V34" s="101" t="str">
        <f>IF(B34="","",VLOOKUP(B34,学連登録!$C$2:$H$3000,6,FALSE))</f>
        <v/>
      </c>
      <c r="Y34" s="116" t="str">
        <f t="shared" si="3"/>
        <v/>
      </c>
      <c r="Z34" s="97" t="str">
        <f>IF(G34="","",VLOOKUP(G34,種目名!$R$5:$T$104,3,0))</f>
        <v/>
      </c>
      <c r="AA34" s="98" t="str">
        <f>IF(J34="","",VLOOKUP(J34,種目名!$R$5:$T$104,3,0))</f>
        <v/>
      </c>
      <c r="AB34" s="117" t="str">
        <f>IF(M34="","",VLOOKUP(M34,種目名!$R$5:$T$104,3,0))</f>
        <v/>
      </c>
      <c r="AC34" s="117" t="str">
        <f>IF(P34="","",VLOOKUP(AF34,種目名!$R$5:$T$104,3,0))</f>
        <v/>
      </c>
      <c r="AD34" s="118" t="str">
        <f>IF(S34="","",VLOOKUP(AI34,種目名!$R$5:$T$104,3,0))</f>
        <v/>
      </c>
      <c r="AE34" s="115">
        <f t="shared" si="4"/>
        <v>0</v>
      </c>
      <c r="AF34" s="152" t="str">
        <f t="shared" si="5"/>
        <v/>
      </c>
      <c r="AG34" s="152" t="str">
        <f t="shared" si="6"/>
        <v/>
      </c>
      <c r="AH34" s="152">
        <f t="shared" si="7"/>
        <v>0</v>
      </c>
      <c r="AI34" s="152" t="str">
        <f t="shared" si="8"/>
        <v/>
      </c>
      <c r="AJ34" s="152" t="str">
        <f t="shared" si="9"/>
        <v/>
      </c>
      <c r="AK34" s="383"/>
      <c r="AL34" s="166">
        <f t="shared" si="15"/>
        <v>0</v>
      </c>
      <c r="AM34" s="392">
        <f t="shared" si="16"/>
        <v>0</v>
      </c>
      <c r="AN34" s="392">
        <f>COUNTIF($B$12:B34,B34)</f>
        <v>0</v>
      </c>
      <c r="AO34" s="392"/>
      <c r="AP34" s="392" t="str">
        <f t="shared" si="17"/>
        <v/>
      </c>
      <c r="AQ34" s="392" t="str">
        <f t="shared" si="17"/>
        <v/>
      </c>
      <c r="AR34" s="392" t="str">
        <f t="shared" si="17"/>
        <v/>
      </c>
      <c r="AS34" s="392" t="str">
        <f t="shared" si="17"/>
        <v/>
      </c>
      <c r="AT34" s="392">
        <f t="shared" si="18"/>
        <v>0</v>
      </c>
      <c r="AU34" s="392" t="str">
        <f t="shared" si="19"/>
        <v/>
      </c>
      <c r="AV34" s="392" t="str">
        <f t="shared" si="20"/>
        <v/>
      </c>
      <c r="AW34" s="392" t="str">
        <f t="shared" si="21"/>
        <v/>
      </c>
      <c r="AX34" s="392" t="str">
        <f t="shared" si="22"/>
        <v/>
      </c>
      <c r="AY34" s="392" t="str">
        <f t="shared" si="23"/>
        <v/>
      </c>
      <c r="AZ34" s="392" t="str">
        <f t="shared" si="24"/>
        <v/>
      </c>
      <c r="BA34" s="392" t="str">
        <f t="shared" si="24"/>
        <v/>
      </c>
      <c r="BB34" s="392" t="str">
        <f t="shared" si="24"/>
        <v/>
      </c>
      <c r="BC34" s="392" t="str">
        <f t="shared" si="24"/>
        <v/>
      </c>
      <c r="BD34" s="396" t="str">
        <f t="shared" si="24"/>
        <v/>
      </c>
      <c r="BE34" s="386">
        <f t="shared" si="25"/>
        <v>0</v>
      </c>
      <c r="BG34" s="392">
        <f t="shared" si="26"/>
        <v>0</v>
      </c>
      <c r="BH34" s="392">
        <f t="shared" si="27"/>
        <v>0</v>
      </c>
      <c r="BI34" s="405">
        <f t="shared" si="28"/>
        <v>0</v>
      </c>
      <c r="BJ34" s="406">
        <f t="shared" si="11"/>
        <v>0</v>
      </c>
      <c r="BK34" s="391" t="str">
        <f t="shared" si="12"/>
        <v>0</v>
      </c>
      <c r="BL34" s="391" t="str">
        <f t="shared" si="13"/>
        <v>0</v>
      </c>
      <c r="BM34" s="405">
        <f t="shared" si="29"/>
        <v>0</v>
      </c>
      <c r="BN34" s="405" t="str">
        <f t="shared" si="30"/>
        <v>0m0</v>
      </c>
      <c r="BO34" s="392">
        <f t="shared" si="31"/>
        <v>0</v>
      </c>
      <c r="BP34" s="392">
        <f t="shared" si="32"/>
        <v>0</v>
      </c>
      <c r="BQ34" s="405">
        <f t="shared" si="33"/>
        <v>0</v>
      </c>
      <c r="BR34" s="406">
        <f t="shared" si="34"/>
        <v>0</v>
      </c>
      <c r="BS34" s="391" t="str">
        <f t="shared" si="35"/>
        <v>0</v>
      </c>
      <c r="BT34" s="391" t="str">
        <f t="shared" si="36"/>
        <v>0</v>
      </c>
      <c r="BU34" s="405">
        <f t="shared" si="37"/>
        <v>0</v>
      </c>
      <c r="BV34" s="405" t="str">
        <f t="shared" si="38"/>
        <v>0m0</v>
      </c>
      <c r="BW34" s="392">
        <f t="shared" si="39"/>
        <v>0</v>
      </c>
      <c r="BX34" s="392">
        <f t="shared" si="40"/>
        <v>0</v>
      </c>
      <c r="BY34" s="405">
        <f t="shared" si="41"/>
        <v>0</v>
      </c>
      <c r="BZ34" s="406">
        <f t="shared" si="42"/>
        <v>0</v>
      </c>
      <c r="CA34" s="391" t="str">
        <f t="shared" si="43"/>
        <v>0</v>
      </c>
      <c r="CB34" s="391" t="str">
        <f t="shared" si="44"/>
        <v>0</v>
      </c>
      <c r="CC34" s="405">
        <f t="shared" si="45"/>
        <v>0</v>
      </c>
      <c r="CD34" s="405" t="str">
        <f t="shared" si="46"/>
        <v>0m0</v>
      </c>
      <c r="CE34" s="392">
        <f t="shared" si="47"/>
        <v>0</v>
      </c>
      <c r="CF34" s="392">
        <f t="shared" si="48"/>
        <v>0</v>
      </c>
      <c r="CG34" s="405">
        <f t="shared" si="49"/>
        <v>0</v>
      </c>
      <c r="CH34" s="406">
        <f t="shared" si="50"/>
        <v>0</v>
      </c>
      <c r="CI34" s="391" t="str">
        <f t="shared" si="51"/>
        <v>0</v>
      </c>
      <c r="CJ34" s="391" t="str">
        <f t="shared" si="52"/>
        <v>0</v>
      </c>
      <c r="CK34" s="405">
        <f t="shared" si="53"/>
        <v>0</v>
      </c>
      <c r="CL34" s="405" t="str">
        <f t="shared" si="54"/>
        <v>0m0</v>
      </c>
      <c r="CM34" s="392">
        <f t="shared" si="55"/>
        <v>0</v>
      </c>
      <c r="CN34" s="392">
        <f t="shared" si="56"/>
        <v>0</v>
      </c>
      <c r="CO34" s="405">
        <f t="shared" si="57"/>
        <v>0</v>
      </c>
      <c r="CP34" s="406">
        <f t="shared" si="58"/>
        <v>0</v>
      </c>
      <c r="CQ34" s="391" t="str">
        <f t="shared" si="59"/>
        <v>0</v>
      </c>
      <c r="CR34" s="391" t="str">
        <f t="shared" si="60"/>
        <v>0</v>
      </c>
      <c r="CS34" s="405">
        <f t="shared" si="61"/>
        <v>0</v>
      </c>
      <c r="CT34" s="405" t="str">
        <f t="shared" si="62"/>
        <v>0m0</v>
      </c>
      <c r="CU34" s="405">
        <f t="shared" si="63"/>
        <v>0</v>
      </c>
      <c r="CV34" s="405">
        <f t="shared" si="64"/>
        <v>0</v>
      </c>
      <c r="CW34" s="405">
        <f t="shared" si="65"/>
        <v>0</v>
      </c>
      <c r="CX34" s="405">
        <f t="shared" si="66"/>
        <v>0</v>
      </c>
      <c r="CY34" s="405">
        <f t="shared" si="67"/>
        <v>0</v>
      </c>
      <c r="CZ34" s="405" t="str">
        <f t="shared" si="68"/>
        <v/>
      </c>
      <c r="DA34" s="405" t="str">
        <f t="shared" si="69"/>
        <v/>
      </c>
      <c r="DB34" s="405" t="str">
        <f t="shared" si="70"/>
        <v/>
      </c>
      <c r="DC34" s="405" t="str">
        <f t="shared" si="71"/>
        <v/>
      </c>
      <c r="DD34" s="405" t="str">
        <f t="shared" si="72"/>
        <v/>
      </c>
      <c r="DE34" s="405"/>
      <c r="DF34" s="404"/>
      <c r="DG34" s="405" t="str">
        <f t="shared" si="73"/>
        <v/>
      </c>
      <c r="DH34" s="405" t="str">
        <f t="shared" si="74"/>
        <v/>
      </c>
      <c r="DI34" s="405">
        <f t="shared" si="75"/>
        <v>0</v>
      </c>
      <c r="DJ34" s="405" t="str">
        <f t="shared" si="76"/>
        <v/>
      </c>
      <c r="DK34" s="405" t="str">
        <f t="shared" si="77"/>
        <v/>
      </c>
      <c r="DL34" s="405" t="str">
        <f t="shared" si="78"/>
        <v/>
      </c>
      <c r="DM34" s="405" t="str">
        <f t="shared" si="79"/>
        <v/>
      </c>
      <c r="DN34" s="405" t="str">
        <f t="shared" si="80"/>
        <v/>
      </c>
      <c r="DO34" s="405" t="str">
        <f t="shared" si="81"/>
        <v/>
      </c>
    </row>
    <row r="35" spans="1:119" s="152" customFormat="1" ht="18" hidden="1" customHeight="1">
      <c r="A35" s="156" t="str">
        <f t="shared" si="86"/>
        <v/>
      </c>
      <c r="B35" s="153"/>
      <c r="C35" s="31" t="str">
        <f>IF(B35="","",VLOOKUP(B35,学連登録!$C$2:$G$3000,2,FALSE))</f>
        <v/>
      </c>
      <c r="D35" s="32" t="str">
        <f>IF(B35="","",VLOOKUP(B35,学連登録!$C$2:$G$3000,3,FALSE))</f>
        <v/>
      </c>
      <c r="E35" s="33" t="str">
        <f>IF(B35="","",VLOOKUP(B35,学連登録!$C$2:$G$3000,4,FALSE))</f>
        <v/>
      </c>
      <c r="F35" s="376" t="str">
        <f>IF(B35="","",VLOOKUP(B35,学連登録!$C$2:$I$3000,7,FALSE))</f>
        <v/>
      </c>
      <c r="G35" s="155"/>
      <c r="H35" s="926"/>
      <c r="I35" s="928"/>
      <c r="J35" s="155"/>
      <c r="K35" s="926"/>
      <c r="L35" s="927"/>
      <c r="M35" s="155"/>
      <c r="N35" s="881"/>
      <c r="O35" s="882"/>
      <c r="P35" s="154"/>
      <c r="Q35" s="926"/>
      <c r="R35" s="927"/>
      <c r="S35" s="154"/>
      <c r="T35" s="926"/>
      <c r="U35" s="927"/>
      <c r="V35" s="101" t="str">
        <f>IF(B35="","",VLOOKUP(B35,学連登録!$C$2:$H$3000,6,FALSE))</f>
        <v/>
      </c>
      <c r="Y35" s="116" t="str">
        <f t="shared" si="3"/>
        <v/>
      </c>
      <c r="Z35" s="97" t="str">
        <f>IF(G35="","",VLOOKUP(G35,種目名!$R$5:$T$104,3,0))</f>
        <v/>
      </c>
      <c r="AA35" s="98" t="str">
        <f>IF(J35="","",VLOOKUP(J35,種目名!$R$5:$T$104,3,0))</f>
        <v/>
      </c>
      <c r="AB35" s="117" t="str">
        <f>IF(M35="","",VLOOKUP(M35,種目名!$R$5:$T$104,3,0))</f>
        <v/>
      </c>
      <c r="AC35" s="117" t="str">
        <f>IF(P35="","",VLOOKUP(AF35,種目名!$R$5:$T$104,3,0))</f>
        <v/>
      </c>
      <c r="AD35" s="118" t="str">
        <f>IF(S35="","",VLOOKUP(AI35,種目名!$R$5:$T$104,3,0))</f>
        <v/>
      </c>
      <c r="AE35" s="115">
        <f t="shared" si="4"/>
        <v>0</v>
      </c>
      <c r="AF35" s="152" t="str">
        <f t="shared" si="5"/>
        <v/>
      </c>
      <c r="AG35" s="152" t="str">
        <f t="shared" si="6"/>
        <v/>
      </c>
      <c r="AH35" s="152">
        <f t="shared" si="7"/>
        <v>0</v>
      </c>
      <c r="AI35" s="152" t="str">
        <f t="shared" si="8"/>
        <v/>
      </c>
      <c r="AJ35" s="152" t="str">
        <f t="shared" si="9"/>
        <v/>
      </c>
      <c r="AK35" s="383"/>
      <c r="AL35" s="166">
        <f t="shared" si="15"/>
        <v>0</v>
      </c>
      <c r="AM35" s="392">
        <f t="shared" si="16"/>
        <v>0</v>
      </c>
      <c r="AN35" s="392">
        <f>COUNTIF($B$12:B35,B35)</f>
        <v>0</v>
      </c>
      <c r="AO35" s="392"/>
      <c r="AP35" s="392" t="str">
        <f t="shared" si="17"/>
        <v/>
      </c>
      <c r="AQ35" s="392" t="str">
        <f t="shared" si="17"/>
        <v/>
      </c>
      <c r="AR35" s="392" t="str">
        <f t="shared" si="17"/>
        <v/>
      </c>
      <c r="AS35" s="392" t="str">
        <f t="shared" si="17"/>
        <v/>
      </c>
      <c r="AT35" s="392">
        <f t="shared" si="18"/>
        <v>0</v>
      </c>
      <c r="AU35" s="392" t="str">
        <f t="shared" si="19"/>
        <v/>
      </c>
      <c r="AV35" s="392" t="str">
        <f t="shared" si="20"/>
        <v/>
      </c>
      <c r="AW35" s="392" t="str">
        <f t="shared" si="21"/>
        <v/>
      </c>
      <c r="AX35" s="392" t="str">
        <f t="shared" si="22"/>
        <v/>
      </c>
      <c r="AY35" s="392" t="str">
        <f t="shared" si="23"/>
        <v/>
      </c>
      <c r="AZ35" s="392" t="str">
        <f t="shared" si="24"/>
        <v/>
      </c>
      <c r="BA35" s="392" t="str">
        <f t="shared" si="24"/>
        <v/>
      </c>
      <c r="BB35" s="392" t="str">
        <f t="shared" si="24"/>
        <v/>
      </c>
      <c r="BC35" s="392" t="str">
        <f t="shared" si="24"/>
        <v/>
      </c>
      <c r="BD35" s="396" t="str">
        <f t="shared" si="24"/>
        <v/>
      </c>
      <c r="BE35" s="386">
        <f t="shared" si="25"/>
        <v>0</v>
      </c>
      <c r="BG35" s="392">
        <f t="shared" si="26"/>
        <v>0</v>
      </c>
      <c r="BH35" s="392">
        <f t="shared" si="27"/>
        <v>0</v>
      </c>
      <c r="BI35" s="405">
        <f t="shared" si="28"/>
        <v>0</v>
      </c>
      <c r="BJ35" s="406">
        <f t="shared" si="11"/>
        <v>0</v>
      </c>
      <c r="BK35" s="391" t="str">
        <f t="shared" si="12"/>
        <v>0</v>
      </c>
      <c r="BL35" s="391" t="str">
        <f t="shared" si="13"/>
        <v>0</v>
      </c>
      <c r="BM35" s="405">
        <f t="shared" si="29"/>
        <v>0</v>
      </c>
      <c r="BN35" s="405" t="str">
        <f t="shared" si="30"/>
        <v>0m0</v>
      </c>
      <c r="BO35" s="392">
        <f t="shared" si="31"/>
        <v>0</v>
      </c>
      <c r="BP35" s="392">
        <f t="shared" si="32"/>
        <v>0</v>
      </c>
      <c r="BQ35" s="405">
        <f t="shared" si="33"/>
        <v>0</v>
      </c>
      <c r="BR35" s="406">
        <f t="shared" si="34"/>
        <v>0</v>
      </c>
      <c r="BS35" s="391" t="str">
        <f t="shared" si="35"/>
        <v>0</v>
      </c>
      <c r="BT35" s="391" t="str">
        <f t="shared" si="36"/>
        <v>0</v>
      </c>
      <c r="BU35" s="405">
        <f t="shared" si="37"/>
        <v>0</v>
      </c>
      <c r="BV35" s="405" t="str">
        <f t="shared" si="38"/>
        <v>0m0</v>
      </c>
      <c r="BW35" s="392">
        <f t="shared" si="39"/>
        <v>0</v>
      </c>
      <c r="BX35" s="392">
        <f t="shared" si="40"/>
        <v>0</v>
      </c>
      <c r="BY35" s="405">
        <f t="shared" si="41"/>
        <v>0</v>
      </c>
      <c r="BZ35" s="406">
        <f t="shared" si="42"/>
        <v>0</v>
      </c>
      <c r="CA35" s="391" t="str">
        <f t="shared" si="43"/>
        <v>0</v>
      </c>
      <c r="CB35" s="391" t="str">
        <f t="shared" si="44"/>
        <v>0</v>
      </c>
      <c r="CC35" s="405">
        <f t="shared" si="45"/>
        <v>0</v>
      </c>
      <c r="CD35" s="405" t="str">
        <f t="shared" si="46"/>
        <v>0m0</v>
      </c>
      <c r="CE35" s="392">
        <f t="shared" si="47"/>
        <v>0</v>
      </c>
      <c r="CF35" s="392">
        <f t="shared" si="48"/>
        <v>0</v>
      </c>
      <c r="CG35" s="405">
        <f t="shared" si="49"/>
        <v>0</v>
      </c>
      <c r="CH35" s="406">
        <f t="shared" si="50"/>
        <v>0</v>
      </c>
      <c r="CI35" s="391" t="str">
        <f t="shared" si="51"/>
        <v>0</v>
      </c>
      <c r="CJ35" s="391" t="str">
        <f t="shared" si="52"/>
        <v>0</v>
      </c>
      <c r="CK35" s="405">
        <f t="shared" si="53"/>
        <v>0</v>
      </c>
      <c r="CL35" s="405" t="str">
        <f t="shared" si="54"/>
        <v>0m0</v>
      </c>
      <c r="CM35" s="392">
        <f t="shared" si="55"/>
        <v>0</v>
      </c>
      <c r="CN35" s="392">
        <f t="shared" si="56"/>
        <v>0</v>
      </c>
      <c r="CO35" s="405">
        <f t="shared" si="57"/>
        <v>0</v>
      </c>
      <c r="CP35" s="406">
        <f t="shared" si="58"/>
        <v>0</v>
      </c>
      <c r="CQ35" s="391" t="str">
        <f t="shared" si="59"/>
        <v>0</v>
      </c>
      <c r="CR35" s="391" t="str">
        <f t="shared" si="60"/>
        <v>0</v>
      </c>
      <c r="CS35" s="405">
        <f t="shared" si="61"/>
        <v>0</v>
      </c>
      <c r="CT35" s="405" t="str">
        <f t="shared" si="62"/>
        <v>0m0</v>
      </c>
      <c r="CU35" s="405">
        <f t="shared" si="63"/>
        <v>0</v>
      </c>
      <c r="CV35" s="405">
        <f t="shared" si="64"/>
        <v>0</v>
      </c>
      <c r="CW35" s="405">
        <f t="shared" si="65"/>
        <v>0</v>
      </c>
      <c r="CX35" s="405">
        <f t="shared" si="66"/>
        <v>0</v>
      </c>
      <c r="CY35" s="405">
        <f t="shared" si="67"/>
        <v>0</v>
      </c>
      <c r="CZ35" s="405" t="str">
        <f t="shared" si="68"/>
        <v/>
      </c>
      <c r="DA35" s="405" t="str">
        <f t="shared" si="69"/>
        <v/>
      </c>
      <c r="DB35" s="405" t="str">
        <f t="shared" si="70"/>
        <v/>
      </c>
      <c r="DC35" s="405" t="str">
        <f t="shared" si="71"/>
        <v/>
      </c>
      <c r="DD35" s="405" t="str">
        <f t="shared" si="72"/>
        <v/>
      </c>
      <c r="DE35" s="405"/>
      <c r="DF35" s="404"/>
      <c r="DG35" s="405" t="str">
        <f t="shared" si="73"/>
        <v/>
      </c>
      <c r="DH35" s="405" t="str">
        <f t="shared" si="74"/>
        <v/>
      </c>
      <c r="DI35" s="405">
        <f t="shared" si="75"/>
        <v>0</v>
      </c>
      <c r="DJ35" s="405" t="str">
        <f t="shared" si="76"/>
        <v/>
      </c>
      <c r="DK35" s="405" t="str">
        <f t="shared" si="77"/>
        <v/>
      </c>
      <c r="DL35" s="405" t="str">
        <f t="shared" si="78"/>
        <v/>
      </c>
      <c r="DM35" s="405" t="str">
        <f t="shared" si="79"/>
        <v/>
      </c>
      <c r="DN35" s="405" t="str">
        <f t="shared" si="80"/>
        <v/>
      </c>
      <c r="DO35" s="405" t="str">
        <f t="shared" si="81"/>
        <v/>
      </c>
    </row>
    <row r="36" spans="1:119" s="152" customFormat="1" ht="18" hidden="1" customHeight="1">
      <c r="A36" s="156" t="str">
        <f t="shared" si="86"/>
        <v/>
      </c>
      <c r="B36" s="153"/>
      <c r="C36" s="31" t="str">
        <f>IF(B36="","",VLOOKUP(B36,学連登録!$C$2:$G$3000,2,FALSE))</f>
        <v/>
      </c>
      <c r="D36" s="32" t="str">
        <f>IF(B36="","",VLOOKUP(B36,学連登録!$C$2:$G$3000,3,FALSE))</f>
        <v/>
      </c>
      <c r="E36" s="33" t="str">
        <f>IF(B36="","",VLOOKUP(B36,学連登録!$C$2:$G$3000,4,FALSE))</f>
        <v/>
      </c>
      <c r="F36" s="376" t="str">
        <f>IF(B36="","",VLOOKUP(B36,学連登録!$C$2:$I$3000,7,FALSE))</f>
        <v/>
      </c>
      <c r="G36" s="155"/>
      <c r="H36" s="926"/>
      <c r="I36" s="928"/>
      <c r="J36" s="155"/>
      <c r="K36" s="926"/>
      <c r="L36" s="927"/>
      <c r="M36" s="155"/>
      <c r="N36" s="881"/>
      <c r="O36" s="882"/>
      <c r="P36" s="154"/>
      <c r="Q36" s="926"/>
      <c r="R36" s="927"/>
      <c r="S36" s="154"/>
      <c r="T36" s="926"/>
      <c r="U36" s="927"/>
      <c r="V36" s="101" t="str">
        <f>IF(B36="","",VLOOKUP(B36,学連登録!$C$2:$H$3000,6,FALSE))</f>
        <v/>
      </c>
      <c r="Y36" s="116" t="str">
        <f t="shared" si="3"/>
        <v/>
      </c>
      <c r="Z36" s="97" t="str">
        <f>IF(G36="","",VLOOKUP(G36,種目名!$R$5:$T$104,3,0))</f>
        <v/>
      </c>
      <c r="AA36" s="98" t="str">
        <f>IF(J36="","",VLOOKUP(J36,種目名!$R$5:$T$104,3,0))</f>
        <v/>
      </c>
      <c r="AB36" s="117" t="str">
        <f>IF(M36="","",VLOOKUP(M36,種目名!$R$5:$T$104,3,0))</f>
        <v/>
      </c>
      <c r="AC36" s="117" t="str">
        <f>IF(P36="","",VLOOKUP(AF36,種目名!$R$5:$T$104,3,0))</f>
        <v/>
      </c>
      <c r="AD36" s="118" t="str">
        <f>IF(S36="","",VLOOKUP(AI36,種目名!$R$5:$T$104,3,0))</f>
        <v/>
      </c>
      <c r="AE36" s="115">
        <f t="shared" si="4"/>
        <v>0</v>
      </c>
      <c r="AF36" s="152" t="str">
        <f t="shared" si="5"/>
        <v/>
      </c>
      <c r="AG36" s="152" t="str">
        <f t="shared" si="6"/>
        <v/>
      </c>
      <c r="AH36" s="152">
        <f t="shared" si="7"/>
        <v>0</v>
      </c>
      <c r="AI36" s="152" t="str">
        <f t="shared" si="8"/>
        <v/>
      </c>
      <c r="AJ36" s="152" t="str">
        <f t="shared" si="9"/>
        <v/>
      </c>
      <c r="AK36" s="383"/>
      <c r="AL36" s="166">
        <f t="shared" si="15"/>
        <v>0</v>
      </c>
      <c r="AM36" s="392">
        <f t="shared" si="16"/>
        <v>0</v>
      </c>
      <c r="AN36" s="392">
        <f>COUNTIF($B$12:B36,B36)</f>
        <v>0</v>
      </c>
      <c r="AO36" s="392"/>
      <c r="AP36" s="392" t="str">
        <f t="shared" si="17"/>
        <v/>
      </c>
      <c r="AQ36" s="392" t="str">
        <f t="shared" si="17"/>
        <v/>
      </c>
      <c r="AR36" s="392" t="str">
        <f t="shared" si="17"/>
        <v/>
      </c>
      <c r="AS36" s="392" t="str">
        <f t="shared" si="17"/>
        <v/>
      </c>
      <c r="AT36" s="392">
        <f t="shared" si="18"/>
        <v>0</v>
      </c>
      <c r="AU36" s="392" t="str">
        <f t="shared" si="19"/>
        <v/>
      </c>
      <c r="AV36" s="392" t="str">
        <f t="shared" si="20"/>
        <v/>
      </c>
      <c r="AW36" s="392" t="str">
        <f t="shared" si="21"/>
        <v/>
      </c>
      <c r="AX36" s="392" t="str">
        <f t="shared" si="22"/>
        <v/>
      </c>
      <c r="AY36" s="392" t="str">
        <f t="shared" si="23"/>
        <v/>
      </c>
      <c r="AZ36" s="392" t="str">
        <f t="shared" si="24"/>
        <v/>
      </c>
      <c r="BA36" s="392" t="str">
        <f t="shared" si="24"/>
        <v/>
      </c>
      <c r="BB36" s="392" t="str">
        <f t="shared" si="24"/>
        <v/>
      </c>
      <c r="BC36" s="392" t="str">
        <f t="shared" si="24"/>
        <v/>
      </c>
      <c r="BD36" s="396" t="str">
        <f t="shared" si="24"/>
        <v/>
      </c>
      <c r="BE36" s="386">
        <f t="shared" si="25"/>
        <v>0</v>
      </c>
      <c r="BG36" s="392">
        <f t="shared" si="26"/>
        <v>0</v>
      </c>
      <c r="BH36" s="392">
        <f t="shared" si="27"/>
        <v>0</v>
      </c>
      <c r="BI36" s="405">
        <f t="shared" si="28"/>
        <v>0</v>
      </c>
      <c r="BJ36" s="406">
        <f t="shared" si="11"/>
        <v>0</v>
      </c>
      <c r="BK36" s="391" t="str">
        <f t="shared" si="12"/>
        <v>0</v>
      </c>
      <c r="BL36" s="391" t="str">
        <f t="shared" si="13"/>
        <v>0</v>
      </c>
      <c r="BM36" s="405">
        <f t="shared" si="29"/>
        <v>0</v>
      </c>
      <c r="BN36" s="405" t="str">
        <f t="shared" si="30"/>
        <v>0m0</v>
      </c>
      <c r="BO36" s="392">
        <f t="shared" si="31"/>
        <v>0</v>
      </c>
      <c r="BP36" s="392">
        <f t="shared" si="32"/>
        <v>0</v>
      </c>
      <c r="BQ36" s="405">
        <f t="shared" si="33"/>
        <v>0</v>
      </c>
      <c r="BR36" s="406">
        <f t="shared" si="34"/>
        <v>0</v>
      </c>
      <c r="BS36" s="391" t="str">
        <f t="shared" si="35"/>
        <v>0</v>
      </c>
      <c r="BT36" s="391" t="str">
        <f t="shared" si="36"/>
        <v>0</v>
      </c>
      <c r="BU36" s="405">
        <f t="shared" si="37"/>
        <v>0</v>
      </c>
      <c r="BV36" s="405" t="str">
        <f t="shared" si="38"/>
        <v>0m0</v>
      </c>
      <c r="BW36" s="392">
        <f t="shared" si="39"/>
        <v>0</v>
      </c>
      <c r="BX36" s="392">
        <f t="shared" si="40"/>
        <v>0</v>
      </c>
      <c r="BY36" s="405">
        <f t="shared" si="41"/>
        <v>0</v>
      </c>
      <c r="BZ36" s="406">
        <f t="shared" si="42"/>
        <v>0</v>
      </c>
      <c r="CA36" s="391" t="str">
        <f t="shared" si="43"/>
        <v>0</v>
      </c>
      <c r="CB36" s="391" t="str">
        <f t="shared" si="44"/>
        <v>0</v>
      </c>
      <c r="CC36" s="405">
        <f t="shared" si="45"/>
        <v>0</v>
      </c>
      <c r="CD36" s="405" t="str">
        <f t="shared" si="46"/>
        <v>0m0</v>
      </c>
      <c r="CE36" s="392">
        <f t="shared" si="47"/>
        <v>0</v>
      </c>
      <c r="CF36" s="392">
        <f t="shared" si="48"/>
        <v>0</v>
      </c>
      <c r="CG36" s="405">
        <f t="shared" si="49"/>
        <v>0</v>
      </c>
      <c r="CH36" s="406">
        <f t="shared" si="50"/>
        <v>0</v>
      </c>
      <c r="CI36" s="391" t="str">
        <f t="shared" si="51"/>
        <v>0</v>
      </c>
      <c r="CJ36" s="391" t="str">
        <f t="shared" si="52"/>
        <v>0</v>
      </c>
      <c r="CK36" s="405">
        <f t="shared" si="53"/>
        <v>0</v>
      </c>
      <c r="CL36" s="405" t="str">
        <f t="shared" si="54"/>
        <v>0m0</v>
      </c>
      <c r="CM36" s="392">
        <f t="shared" si="55"/>
        <v>0</v>
      </c>
      <c r="CN36" s="392">
        <f t="shared" si="56"/>
        <v>0</v>
      </c>
      <c r="CO36" s="405">
        <f t="shared" si="57"/>
        <v>0</v>
      </c>
      <c r="CP36" s="406">
        <f t="shared" si="58"/>
        <v>0</v>
      </c>
      <c r="CQ36" s="391" t="str">
        <f t="shared" si="59"/>
        <v>0</v>
      </c>
      <c r="CR36" s="391" t="str">
        <f t="shared" si="60"/>
        <v>0</v>
      </c>
      <c r="CS36" s="405">
        <f t="shared" si="61"/>
        <v>0</v>
      </c>
      <c r="CT36" s="405" t="str">
        <f t="shared" si="62"/>
        <v>0m0</v>
      </c>
      <c r="CU36" s="405">
        <f t="shared" si="63"/>
        <v>0</v>
      </c>
      <c r="CV36" s="405">
        <f t="shared" si="64"/>
        <v>0</v>
      </c>
      <c r="CW36" s="405">
        <f t="shared" si="65"/>
        <v>0</v>
      </c>
      <c r="CX36" s="405">
        <f t="shared" si="66"/>
        <v>0</v>
      </c>
      <c r="CY36" s="405">
        <f t="shared" si="67"/>
        <v>0</v>
      </c>
      <c r="CZ36" s="405" t="str">
        <f t="shared" si="68"/>
        <v/>
      </c>
      <c r="DA36" s="405" t="str">
        <f t="shared" si="69"/>
        <v/>
      </c>
      <c r="DB36" s="405" t="str">
        <f t="shared" si="70"/>
        <v/>
      </c>
      <c r="DC36" s="405" t="str">
        <f t="shared" si="71"/>
        <v/>
      </c>
      <c r="DD36" s="405" t="str">
        <f t="shared" si="72"/>
        <v/>
      </c>
      <c r="DE36" s="405"/>
      <c r="DF36" s="404"/>
      <c r="DG36" s="405" t="str">
        <f t="shared" si="73"/>
        <v/>
      </c>
      <c r="DH36" s="405" t="str">
        <f t="shared" si="74"/>
        <v/>
      </c>
      <c r="DI36" s="405">
        <f t="shared" si="75"/>
        <v>0</v>
      </c>
      <c r="DJ36" s="405" t="str">
        <f t="shared" si="76"/>
        <v/>
      </c>
      <c r="DK36" s="405" t="str">
        <f t="shared" si="77"/>
        <v/>
      </c>
      <c r="DL36" s="405" t="str">
        <f t="shared" si="78"/>
        <v/>
      </c>
      <c r="DM36" s="405" t="str">
        <f t="shared" si="79"/>
        <v/>
      </c>
      <c r="DN36" s="405" t="str">
        <f t="shared" si="80"/>
        <v/>
      </c>
      <c r="DO36" s="405" t="str">
        <f t="shared" si="81"/>
        <v/>
      </c>
    </row>
    <row r="37" spans="1:119" s="152" customFormat="1" ht="18" hidden="1" customHeight="1">
      <c r="A37" s="156" t="str">
        <f t="shared" si="86"/>
        <v/>
      </c>
      <c r="B37" s="153"/>
      <c r="C37" s="31" t="str">
        <f>IF(B37="","",VLOOKUP(B37,学連登録!$C$2:$G$3000,2,FALSE))</f>
        <v/>
      </c>
      <c r="D37" s="32" t="str">
        <f>IF(B37="","",VLOOKUP(B37,学連登録!$C$2:$G$3000,3,FALSE))</f>
        <v/>
      </c>
      <c r="E37" s="33" t="str">
        <f>IF(B37="","",VLOOKUP(B37,学連登録!$C$2:$G$3000,4,FALSE))</f>
        <v/>
      </c>
      <c r="F37" s="376" t="str">
        <f>IF(B37="","",VLOOKUP(B37,学連登録!$C$2:$I$3000,7,FALSE))</f>
        <v/>
      </c>
      <c r="G37" s="155"/>
      <c r="H37" s="926"/>
      <c r="I37" s="928"/>
      <c r="J37" s="155"/>
      <c r="K37" s="926"/>
      <c r="L37" s="927"/>
      <c r="M37" s="155"/>
      <c r="N37" s="881"/>
      <c r="O37" s="882"/>
      <c r="P37" s="154"/>
      <c r="Q37" s="926"/>
      <c r="R37" s="927"/>
      <c r="S37" s="154"/>
      <c r="T37" s="926"/>
      <c r="U37" s="927"/>
      <c r="V37" s="101" t="str">
        <f>IF(B37="","",VLOOKUP(B37,学連登録!$C$2:$H$3000,6,FALSE))</f>
        <v/>
      </c>
      <c r="Y37" s="116" t="str">
        <f t="shared" si="3"/>
        <v/>
      </c>
      <c r="Z37" s="97" t="str">
        <f>IF(G37="","",VLOOKUP(G37,種目名!$R$5:$T$104,3,0))</f>
        <v/>
      </c>
      <c r="AA37" s="98" t="str">
        <f>IF(J37="","",VLOOKUP(J37,種目名!$R$5:$T$104,3,0))</f>
        <v/>
      </c>
      <c r="AB37" s="117" t="str">
        <f>IF(M37="","",VLOOKUP(M37,種目名!$R$5:$T$104,3,0))</f>
        <v/>
      </c>
      <c r="AC37" s="117" t="str">
        <f>IF(P37="","",VLOOKUP(AF37,種目名!$R$5:$T$104,3,0))</f>
        <v/>
      </c>
      <c r="AD37" s="118" t="str">
        <f>IF(S37="","",VLOOKUP(AI37,種目名!$R$5:$T$104,3,0))</f>
        <v/>
      </c>
      <c r="AE37" s="115">
        <f t="shared" si="4"/>
        <v>0</v>
      </c>
      <c r="AF37" s="152" t="str">
        <f t="shared" si="5"/>
        <v/>
      </c>
      <c r="AG37" s="152" t="str">
        <f t="shared" si="6"/>
        <v/>
      </c>
      <c r="AH37" s="152">
        <f t="shared" si="7"/>
        <v>0</v>
      </c>
      <c r="AI37" s="152" t="str">
        <f t="shared" si="8"/>
        <v/>
      </c>
      <c r="AJ37" s="152" t="str">
        <f t="shared" si="9"/>
        <v/>
      </c>
      <c r="AK37" s="383"/>
      <c r="AL37" s="166">
        <f t="shared" si="15"/>
        <v>0</v>
      </c>
      <c r="AM37" s="392">
        <f t="shared" si="16"/>
        <v>0</v>
      </c>
      <c r="AN37" s="392">
        <f>COUNTIF($B$12:B37,B37)</f>
        <v>0</v>
      </c>
      <c r="AO37" s="392"/>
      <c r="AP37" s="392" t="str">
        <f t="shared" si="17"/>
        <v/>
      </c>
      <c r="AQ37" s="392" t="str">
        <f t="shared" si="17"/>
        <v/>
      </c>
      <c r="AR37" s="392" t="str">
        <f t="shared" si="17"/>
        <v/>
      </c>
      <c r="AS37" s="392" t="str">
        <f t="shared" si="17"/>
        <v/>
      </c>
      <c r="AT37" s="392">
        <f t="shared" si="18"/>
        <v>0</v>
      </c>
      <c r="AU37" s="392" t="str">
        <f t="shared" si="19"/>
        <v/>
      </c>
      <c r="AV37" s="392" t="str">
        <f t="shared" si="20"/>
        <v/>
      </c>
      <c r="AW37" s="392" t="str">
        <f t="shared" si="21"/>
        <v/>
      </c>
      <c r="AX37" s="392" t="str">
        <f t="shared" si="22"/>
        <v/>
      </c>
      <c r="AY37" s="392" t="str">
        <f t="shared" si="23"/>
        <v/>
      </c>
      <c r="AZ37" s="392" t="str">
        <f t="shared" si="24"/>
        <v/>
      </c>
      <c r="BA37" s="392" t="str">
        <f t="shared" si="24"/>
        <v/>
      </c>
      <c r="BB37" s="392" t="str">
        <f t="shared" si="24"/>
        <v/>
      </c>
      <c r="BC37" s="392" t="str">
        <f t="shared" si="24"/>
        <v/>
      </c>
      <c r="BD37" s="396" t="str">
        <f t="shared" si="24"/>
        <v/>
      </c>
      <c r="BE37" s="386">
        <f t="shared" si="25"/>
        <v>0</v>
      </c>
      <c r="BG37" s="392">
        <f t="shared" si="26"/>
        <v>0</v>
      </c>
      <c r="BH37" s="392">
        <f t="shared" si="27"/>
        <v>0</v>
      </c>
      <c r="BI37" s="405">
        <f t="shared" si="28"/>
        <v>0</v>
      </c>
      <c r="BJ37" s="406">
        <f t="shared" si="11"/>
        <v>0</v>
      </c>
      <c r="BK37" s="391" t="str">
        <f t="shared" si="12"/>
        <v>0</v>
      </c>
      <c r="BL37" s="391" t="str">
        <f t="shared" si="13"/>
        <v>0</v>
      </c>
      <c r="BM37" s="405">
        <f t="shared" si="29"/>
        <v>0</v>
      </c>
      <c r="BN37" s="405" t="str">
        <f t="shared" si="30"/>
        <v>0m0</v>
      </c>
      <c r="BO37" s="392">
        <f t="shared" si="31"/>
        <v>0</v>
      </c>
      <c r="BP37" s="392">
        <f t="shared" si="32"/>
        <v>0</v>
      </c>
      <c r="BQ37" s="405">
        <f t="shared" si="33"/>
        <v>0</v>
      </c>
      <c r="BR37" s="406">
        <f t="shared" si="34"/>
        <v>0</v>
      </c>
      <c r="BS37" s="391" t="str">
        <f t="shared" si="35"/>
        <v>0</v>
      </c>
      <c r="BT37" s="391" t="str">
        <f t="shared" si="36"/>
        <v>0</v>
      </c>
      <c r="BU37" s="405">
        <f t="shared" si="37"/>
        <v>0</v>
      </c>
      <c r="BV37" s="405" t="str">
        <f t="shared" si="38"/>
        <v>0m0</v>
      </c>
      <c r="BW37" s="392">
        <f t="shared" si="39"/>
        <v>0</v>
      </c>
      <c r="BX37" s="392">
        <f t="shared" si="40"/>
        <v>0</v>
      </c>
      <c r="BY37" s="405">
        <f t="shared" si="41"/>
        <v>0</v>
      </c>
      <c r="BZ37" s="406">
        <f t="shared" si="42"/>
        <v>0</v>
      </c>
      <c r="CA37" s="391" t="str">
        <f t="shared" si="43"/>
        <v>0</v>
      </c>
      <c r="CB37" s="391" t="str">
        <f t="shared" si="44"/>
        <v>0</v>
      </c>
      <c r="CC37" s="405">
        <f t="shared" si="45"/>
        <v>0</v>
      </c>
      <c r="CD37" s="405" t="str">
        <f t="shared" si="46"/>
        <v>0m0</v>
      </c>
      <c r="CE37" s="392">
        <f t="shared" si="47"/>
        <v>0</v>
      </c>
      <c r="CF37" s="392">
        <f t="shared" si="48"/>
        <v>0</v>
      </c>
      <c r="CG37" s="405">
        <f t="shared" si="49"/>
        <v>0</v>
      </c>
      <c r="CH37" s="406">
        <f t="shared" si="50"/>
        <v>0</v>
      </c>
      <c r="CI37" s="391" t="str">
        <f t="shared" si="51"/>
        <v>0</v>
      </c>
      <c r="CJ37" s="391" t="str">
        <f t="shared" si="52"/>
        <v>0</v>
      </c>
      <c r="CK37" s="405">
        <f t="shared" si="53"/>
        <v>0</v>
      </c>
      <c r="CL37" s="405" t="str">
        <f t="shared" si="54"/>
        <v>0m0</v>
      </c>
      <c r="CM37" s="392">
        <f t="shared" si="55"/>
        <v>0</v>
      </c>
      <c r="CN37" s="392">
        <f t="shared" si="56"/>
        <v>0</v>
      </c>
      <c r="CO37" s="405">
        <f t="shared" si="57"/>
        <v>0</v>
      </c>
      <c r="CP37" s="406">
        <f t="shared" si="58"/>
        <v>0</v>
      </c>
      <c r="CQ37" s="391" t="str">
        <f t="shared" si="59"/>
        <v>0</v>
      </c>
      <c r="CR37" s="391" t="str">
        <f t="shared" si="60"/>
        <v>0</v>
      </c>
      <c r="CS37" s="405">
        <f t="shared" si="61"/>
        <v>0</v>
      </c>
      <c r="CT37" s="405" t="str">
        <f t="shared" si="62"/>
        <v>0m0</v>
      </c>
      <c r="CU37" s="405">
        <f t="shared" si="63"/>
        <v>0</v>
      </c>
      <c r="CV37" s="405">
        <f t="shared" si="64"/>
        <v>0</v>
      </c>
      <c r="CW37" s="405">
        <f t="shared" si="65"/>
        <v>0</v>
      </c>
      <c r="CX37" s="405">
        <f t="shared" si="66"/>
        <v>0</v>
      </c>
      <c r="CY37" s="405">
        <f t="shared" si="67"/>
        <v>0</v>
      </c>
      <c r="CZ37" s="405" t="str">
        <f t="shared" si="68"/>
        <v/>
      </c>
      <c r="DA37" s="405" t="str">
        <f t="shared" si="69"/>
        <v/>
      </c>
      <c r="DB37" s="405" t="str">
        <f t="shared" si="70"/>
        <v/>
      </c>
      <c r="DC37" s="405" t="str">
        <f t="shared" si="71"/>
        <v/>
      </c>
      <c r="DD37" s="405" t="str">
        <f t="shared" si="72"/>
        <v/>
      </c>
      <c r="DE37" s="405"/>
      <c r="DF37" s="404"/>
      <c r="DG37" s="405" t="str">
        <f t="shared" si="73"/>
        <v/>
      </c>
      <c r="DH37" s="405" t="str">
        <f t="shared" si="74"/>
        <v/>
      </c>
      <c r="DI37" s="405">
        <f t="shared" si="75"/>
        <v>0</v>
      </c>
      <c r="DJ37" s="405" t="str">
        <f t="shared" si="76"/>
        <v/>
      </c>
      <c r="DK37" s="405" t="str">
        <f t="shared" si="77"/>
        <v/>
      </c>
      <c r="DL37" s="405" t="str">
        <f t="shared" si="78"/>
        <v/>
      </c>
      <c r="DM37" s="405" t="str">
        <f t="shared" si="79"/>
        <v/>
      </c>
      <c r="DN37" s="405" t="str">
        <f t="shared" si="80"/>
        <v/>
      </c>
      <c r="DO37" s="405" t="str">
        <f t="shared" si="81"/>
        <v/>
      </c>
    </row>
    <row r="38" spans="1:119" s="152" customFormat="1" ht="18" hidden="1" customHeight="1">
      <c r="A38" s="156" t="str">
        <f t="shared" si="86"/>
        <v/>
      </c>
      <c r="B38" s="153"/>
      <c r="C38" s="31" t="str">
        <f>IF(B38="","",VLOOKUP(B38,学連登録!$C$2:$G$3000,2,FALSE))</f>
        <v/>
      </c>
      <c r="D38" s="32" t="str">
        <f>IF(B38="","",VLOOKUP(B38,学連登録!$C$2:$G$3000,3,FALSE))</f>
        <v/>
      </c>
      <c r="E38" s="33" t="str">
        <f>IF(B38="","",VLOOKUP(B38,学連登録!$C$2:$G$3000,4,FALSE))</f>
        <v/>
      </c>
      <c r="F38" s="376" t="str">
        <f>IF(B38="","",VLOOKUP(B38,学連登録!$C$2:$I$3000,7,FALSE))</f>
        <v/>
      </c>
      <c r="G38" s="155"/>
      <c r="H38" s="926"/>
      <c r="I38" s="928"/>
      <c r="J38" s="155"/>
      <c r="K38" s="926"/>
      <c r="L38" s="927"/>
      <c r="M38" s="155"/>
      <c r="N38" s="881"/>
      <c r="O38" s="882"/>
      <c r="P38" s="154"/>
      <c r="Q38" s="926"/>
      <c r="R38" s="927"/>
      <c r="S38" s="154"/>
      <c r="T38" s="926"/>
      <c r="U38" s="927"/>
      <c r="V38" s="101" t="str">
        <f>IF(B38="","",VLOOKUP(B38,学連登録!$C$2:$H$3000,6,FALSE))</f>
        <v/>
      </c>
      <c r="Y38" s="116" t="str">
        <f t="shared" si="3"/>
        <v/>
      </c>
      <c r="Z38" s="97" t="str">
        <f>IF(G38="","",VLOOKUP(G38,種目名!$R$5:$T$104,3,0))</f>
        <v/>
      </c>
      <c r="AA38" s="98" t="str">
        <f>IF(J38="","",VLOOKUP(J38,種目名!$R$5:$T$104,3,0))</f>
        <v/>
      </c>
      <c r="AB38" s="117" t="str">
        <f>IF(M38="","",VLOOKUP(M38,種目名!$R$5:$T$104,3,0))</f>
        <v/>
      </c>
      <c r="AC38" s="117" t="str">
        <f>IF(P38="","",VLOOKUP(AF38,種目名!$R$5:$T$104,3,0))</f>
        <v/>
      </c>
      <c r="AD38" s="118" t="str">
        <f>IF(S38="","",VLOOKUP(AI38,種目名!$R$5:$T$104,3,0))</f>
        <v/>
      </c>
      <c r="AE38" s="115">
        <f t="shared" si="4"/>
        <v>0</v>
      </c>
      <c r="AF38" s="152" t="str">
        <f t="shared" si="5"/>
        <v/>
      </c>
      <c r="AG38" s="152" t="str">
        <f t="shared" si="6"/>
        <v/>
      </c>
      <c r="AH38" s="152">
        <f t="shared" si="7"/>
        <v>0</v>
      </c>
      <c r="AI38" s="152" t="str">
        <f t="shared" si="8"/>
        <v/>
      </c>
      <c r="AJ38" s="152" t="str">
        <f t="shared" si="9"/>
        <v/>
      </c>
      <c r="AK38" s="383"/>
      <c r="AL38" s="166">
        <f t="shared" si="15"/>
        <v>0</v>
      </c>
      <c r="AM38" s="392">
        <f t="shared" si="16"/>
        <v>0</v>
      </c>
      <c r="AN38" s="392">
        <f>COUNTIF($B$12:B38,B38)</f>
        <v>0</v>
      </c>
      <c r="AO38" s="392"/>
      <c r="AP38" s="392" t="str">
        <f t="shared" si="17"/>
        <v/>
      </c>
      <c r="AQ38" s="392" t="str">
        <f t="shared" si="17"/>
        <v/>
      </c>
      <c r="AR38" s="392" t="str">
        <f t="shared" si="17"/>
        <v/>
      </c>
      <c r="AS38" s="392" t="str">
        <f t="shared" si="17"/>
        <v/>
      </c>
      <c r="AT38" s="392">
        <f t="shared" si="18"/>
        <v>0</v>
      </c>
      <c r="AU38" s="392" t="str">
        <f t="shared" si="19"/>
        <v/>
      </c>
      <c r="AV38" s="392" t="str">
        <f t="shared" si="20"/>
        <v/>
      </c>
      <c r="AW38" s="392" t="str">
        <f t="shared" si="21"/>
        <v/>
      </c>
      <c r="AX38" s="392" t="str">
        <f t="shared" si="22"/>
        <v/>
      </c>
      <c r="AY38" s="392" t="str">
        <f t="shared" si="23"/>
        <v/>
      </c>
      <c r="AZ38" s="392" t="str">
        <f t="shared" si="24"/>
        <v/>
      </c>
      <c r="BA38" s="392" t="str">
        <f t="shared" si="24"/>
        <v/>
      </c>
      <c r="BB38" s="392" t="str">
        <f t="shared" si="24"/>
        <v/>
      </c>
      <c r="BC38" s="392" t="str">
        <f t="shared" si="24"/>
        <v/>
      </c>
      <c r="BD38" s="396" t="str">
        <f t="shared" si="24"/>
        <v/>
      </c>
      <c r="BE38" s="386">
        <f t="shared" si="25"/>
        <v>0</v>
      </c>
      <c r="BG38" s="392">
        <f t="shared" si="26"/>
        <v>0</v>
      </c>
      <c r="BH38" s="392">
        <f t="shared" si="27"/>
        <v>0</v>
      </c>
      <c r="BI38" s="405">
        <f t="shared" si="28"/>
        <v>0</v>
      </c>
      <c r="BJ38" s="406">
        <f t="shared" si="11"/>
        <v>0</v>
      </c>
      <c r="BK38" s="391" t="str">
        <f t="shared" si="12"/>
        <v>0</v>
      </c>
      <c r="BL38" s="391" t="str">
        <f t="shared" si="13"/>
        <v>0</v>
      </c>
      <c r="BM38" s="405">
        <f t="shared" si="29"/>
        <v>0</v>
      </c>
      <c r="BN38" s="405" t="str">
        <f t="shared" si="30"/>
        <v>0m0</v>
      </c>
      <c r="BO38" s="392">
        <f t="shared" si="31"/>
        <v>0</v>
      </c>
      <c r="BP38" s="392">
        <f t="shared" si="32"/>
        <v>0</v>
      </c>
      <c r="BQ38" s="405">
        <f t="shared" si="33"/>
        <v>0</v>
      </c>
      <c r="BR38" s="406">
        <f t="shared" si="34"/>
        <v>0</v>
      </c>
      <c r="BS38" s="391" t="str">
        <f t="shared" si="35"/>
        <v>0</v>
      </c>
      <c r="BT38" s="391" t="str">
        <f t="shared" si="36"/>
        <v>0</v>
      </c>
      <c r="BU38" s="405">
        <f t="shared" si="37"/>
        <v>0</v>
      </c>
      <c r="BV38" s="405" t="str">
        <f t="shared" si="38"/>
        <v>0m0</v>
      </c>
      <c r="BW38" s="392">
        <f t="shared" si="39"/>
        <v>0</v>
      </c>
      <c r="BX38" s="392">
        <f t="shared" si="40"/>
        <v>0</v>
      </c>
      <c r="BY38" s="405">
        <f t="shared" si="41"/>
        <v>0</v>
      </c>
      <c r="BZ38" s="406">
        <f t="shared" si="42"/>
        <v>0</v>
      </c>
      <c r="CA38" s="391" t="str">
        <f t="shared" si="43"/>
        <v>0</v>
      </c>
      <c r="CB38" s="391" t="str">
        <f t="shared" si="44"/>
        <v>0</v>
      </c>
      <c r="CC38" s="405">
        <f t="shared" si="45"/>
        <v>0</v>
      </c>
      <c r="CD38" s="405" t="str">
        <f t="shared" si="46"/>
        <v>0m0</v>
      </c>
      <c r="CE38" s="392">
        <f t="shared" si="47"/>
        <v>0</v>
      </c>
      <c r="CF38" s="392">
        <f t="shared" si="48"/>
        <v>0</v>
      </c>
      <c r="CG38" s="405">
        <f t="shared" si="49"/>
        <v>0</v>
      </c>
      <c r="CH38" s="406">
        <f t="shared" si="50"/>
        <v>0</v>
      </c>
      <c r="CI38" s="391" t="str">
        <f t="shared" si="51"/>
        <v>0</v>
      </c>
      <c r="CJ38" s="391" t="str">
        <f t="shared" si="52"/>
        <v>0</v>
      </c>
      <c r="CK38" s="405">
        <f t="shared" si="53"/>
        <v>0</v>
      </c>
      <c r="CL38" s="405" t="str">
        <f t="shared" si="54"/>
        <v>0m0</v>
      </c>
      <c r="CM38" s="392">
        <f t="shared" si="55"/>
        <v>0</v>
      </c>
      <c r="CN38" s="392">
        <f t="shared" si="56"/>
        <v>0</v>
      </c>
      <c r="CO38" s="405">
        <f t="shared" si="57"/>
        <v>0</v>
      </c>
      <c r="CP38" s="406">
        <f t="shared" si="58"/>
        <v>0</v>
      </c>
      <c r="CQ38" s="391" t="str">
        <f t="shared" si="59"/>
        <v>0</v>
      </c>
      <c r="CR38" s="391" t="str">
        <f t="shared" si="60"/>
        <v>0</v>
      </c>
      <c r="CS38" s="405">
        <f t="shared" si="61"/>
        <v>0</v>
      </c>
      <c r="CT38" s="405" t="str">
        <f t="shared" si="62"/>
        <v>0m0</v>
      </c>
      <c r="CU38" s="405">
        <f t="shared" si="63"/>
        <v>0</v>
      </c>
      <c r="CV38" s="405">
        <f t="shared" si="64"/>
        <v>0</v>
      </c>
      <c r="CW38" s="405">
        <f t="shared" si="65"/>
        <v>0</v>
      </c>
      <c r="CX38" s="405">
        <f t="shared" si="66"/>
        <v>0</v>
      </c>
      <c r="CY38" s="405">
        <f t="shared" si="67"/>
        <v>0</v>
      </c>
      <c r="CZ38" s="405" t="str">
        <f t="shared" si="68"/>
        <v/>
      </c>
      <c r="DA38" s="405" t="str">
        <f t="shared" si="69"/>
        <v/>
      </c>
      <c r="DB38" s="405" t="str">
        <f t="shared" si="70"/>
        <v/>
      </c>
      <c r="DC38" s="405" t="str">
        <f t="shared" si="71"/>
        <v/>
      </c>
      <c r="DD38" s="405" t="str">
        <f t="shared" si="72"/>
        <v/>
      </c>
      <c r="DE38" s="405"/>
      <c r="DF38" s="404"/>
      <c r="DG38" s="405" t="str">
        <f t="shared" si="73"/>
        <v/>
      </c>
      <c r="DH38" s="405" t="str">
        <f t="shared" si="74"/>
        <v/>
      </c>
      <c r="DI38" s="405">
        <f t="shared" si="75"/>
        <v>0</v>
      </c>
      <c r="DJ38" s="405" t="str">
        <f t="shared" si="76"/>
        <v/>
      </c>
      <c r="DK38" s="405" t="str">
        <f t="shared" si="77"/>
        <v/>
      </c>
      <c r="DL38" s="405" t="str">
        <f t="shared" si="78"/>
        <v/>
      </c>
      <c r="DM38" s="405" t="str">
        <f t="shared" si="79"/>
        <v/>
      </c>
      <c r="DN38" s="405" t="str">
        <f t="shared" si="80"/>
        <v/>
      </c>
      <c r="DO38" s="405" t="str">
        <f t="shared" si="81"/>
        <v/>
      </c>
    </row>
    <row r="39" spans="1:119" s="152" customFormat="1" ht="18" hidden="1" customHeight="1">
      <c r="A39" s="156" t="str">
        <f t="shared" si="86"/>
        <v/>
      </c>
      <c r="B39" s="153"/>
      <c r="C39" s="31" t="str">
        <f>IF(B39="","",VLOOKUP(B39,学連登録!$C$2:$G$3000,2,FALSE))</f>
        <v/>
      </c>
      <c r="D39" s="32" t="str">
        <f>IF(B39="","",VLOOKUP(B39,学連登録!$C$2:$G$3000,3,FALSE))</f>
        <v/>
      </c>
      <c r="E39" s="33" t="str">
        <f>IF(B39="","",VLOOKUP(B39,学連登録!$C$2:$G$3000,4,FALSE))</f>
        <v/>
      </c>
      <c r="F39" s="376" t="str">
        <f>IF(B39="","",VLOOKUP(B39,学連登録!$C$2:$I$3000,7,FALSE))</f>
        <v/>
      </c>
      <c r="G39" s="155"/>
      <c r="H39" s="926"/>
      <c r="I39" s="928"/>
      <c r="J39" s="155"/>
      <c r="K39" s="926"/>
      <c r="L39" s="927"/>
      <c r="M39" s="155"/>
      <c r="N39" s="881"/>
      <c r="O39" s="882"/>
      <c r="P39" s="154"/>
      <c r="Q39" s="926"/>
      <c r="R39" s="927"/>
      <c r="S39" s="154"/>
      <c r="T39" s="926"/>
      <c r="U39" s="927"/>
      <c r="V39" s="101" t="str">
        <f>IF(B39="","",VLOOKUP(B39,学連登録!$C$2:$H$3000,6,FALSE))</f>
        <v/>
      </c>
      <c r="Y39" s="116" t="str">
        <f t="shared" si="3"/>
        <v/>
      </c>
      <c r="Z39" s="97" t="str">
        <f>IF(G39="","",VLOOKUP(G39,種目名!$R$5:$T$104,3,0))</f>
        <v/>
      </c>
      <c r="AA39" s="98" t="str">
        <f>IF(J39="","",VLOOKUP(J39,種目名!$R$5:$T$104,3,0))</f>
        <v/>
      </c>
      <c r="AB39" s="117" t="str">
        <f>IF(M39="","",VLOOKUP(M39,種目名!$R$5:$T$104,3,0))</f>
        <v/>
      </c>
      <c r="AC39" s="117" t="str">
        <f>IF(P39="","",VLOOKUP(AF39,種目名!$R$5:$T$104,3,0))</f>
        <v/>
      </c>
      <c r="AD39" s="118" t="str">
        <f>IF(S39="","",VLOOKUP(AI39,種目名!$R$5:$T$104,3,0))</f>
        <v/>
      </c>
      <c r="AE39" s="115">
        <f t="shared" si="4"/>
        <v>0</v>
      </c>
      <c r="AF39" s="152" t="str">
        <f t="shared" si="5"/>
        <v/>
      </c>
      <c r="AG39" s="152" t="str">
        <f t="shared" si="6"/>
        <v/>
      </c>
      <c r="AH39" s="152">
        <f t="shared" si="7"/>
        <v>0</v>
      </c>
      <c r="AI39" s="152" t="str">
        <f t="shared" si="8"/>
        <v/>
      </c>
      <c r="AJ39" s="152" t="str">
        <f t="shared" si="9"/>
        <v/>
      </c>
      <c r="AK39" s="383"/>
      <c r="AL39" s="166">
        <f t="shared" si="15"/>
        <v>0</v>
      </c>
      <c r="AM39" s="392">
        <f t="shared" si="16"/>
        <v>0</v>
      </c>
      <c r="AN39" s="392">
        <f>COUNTIF($B$12:B39,B39)</f>
        <v>0</v>
      </c>
      <c r="AO39" s="392"/>
      <c r="AP39" s="392" t="str">
        <f t="shared" si="17"/>
        <v/>
      </c>
      <c r="AQ39" s="392" t="str">
        <f t="shared" si="17"/>
        <v/>
      </c>
      <c r="AR39" s="392" t="str">
        <f t="shared" si="17"/>
        <v/>
      </c>
      <c r="AS39" s="392" t="str">
        <f t="shared" si="17"/>
        <v/>
      </c>
      <c r="AT39" s="392">
        <f t="shared" si="18"/>
        <v>0</v>
      </c>
      <c r="AU39" s="392" t="str">
        <f t="shared" si="19"/>
        <v/>
      </c>
      <c r="AV39" s="392" t="str">
        <f t="shared" si="20"/>
        <v/>
      </c>
      <c r="AW39" s="392" t="str">
        <f t="shared" si="21"/>
        <v/>
      </c>
      <c r="AX39" s="392" t="str">
        <f t="shared" si="22"/>
        <v/>
      </c>
      <c r="AY39" s="392" t="str">
        <f t="shared" si="23"/>
        <v/>
      </c>
      <c r="AZ39" s="392" t="str">
        <f t="shared" si="24"/>
        <v/>
      </c>
      <c r="BA39" s="392" t="str">
        <f t="shared" si="24"/>
        <v/>
      </c>
      <c r="BB39" s="392" t="str">
        <f t="shared" si="24"/>
        <v/>
      </c>
      <c r="BC39" s="392" t="str">
        <f t="shared" si="24"/>
        <v/>
      </c>
      <c r="BD39" s="396" t="str">
        <f t="shared" si="24"/>
        <v/>
      </c>
      <c r="BE39" s="386">
        <f t="shared" si="25"/>
        <v>0</v>
      </c>
      <c r="BG39" s="392">
        <f t="shared" si="26"/>
        <v>0</v>
      </c>
      <c r="BH39" s="392">
        <f t="shared" si="27"/>
        <v>0</v>
      </c>
      <c r="BI39" s="405">
        <f t="shared" si="28"/>
        <v>0</v>
      </c>
      <c r="BJ39" s="406">
        <f t="shared" si="11"/>
        <v>0</v>
      </c>
      <c r="BK39" s="391" t="str">
        <f t="shared" si="12"/>
        <v>0</v>
      </c>
      <c r="BL39" s="391" t="str">
        <f t="shared" si="13"/>
        <v>0</v>
      </c>
      <c r="BM39" s="405">
        <f t="shared" si="29"/>
        <v>0</v>
      </c>
      <c r="BN39" s="405" t="str">
        <f t="shared" si="30"/>
        <v>0m0</v>
      </c>
      <c r="BO39" s="392">
        <f t="shared" si="31"/>
        <v>0</v>
      </c>
      <c r="BP39" s="392">
        <f t="shared" si="32"/>
        <v>0</v>
      </c>
      <c r="BQ39" s="405">
        <f t="shared" si="33"/>
        <v>0</v>
      </c>
      <c r="BR39" s="406">
        <f t="shared" si="34"/>
        <v>0</v>
      </c>
      <c r="BS39" s="391" t="str">
        <f t="shared" si="35"/>
        <v>0</v>
      </c>
      <c r="BT39" s="391" t="str">
        <f t="shared" si="36"/>
        <v>0</v>
      </c>
      <c r="BU39" s="405">
        <f t="shared" si="37"/>
        <v>0</v>
      </c>
      <c r="BV39" s="405" t="str">
        <f t="shared" si="38"/>
        <v>0m0</v>
      </c>
      <c r="BW39" s="392">
        <f t="shared" si="39"/>
        <v>0</v>
      </c>
      <c r="BX39" s="392">
        <f t="shared" si="40"/>
        <v>0</v>
      </c>
      <c r="BY39" s="405">
        <f t="shared" si="41"/>
        <v>0</v>
      </c>
      <c r="BZ39" s="406">
        <f t="shared" si="42"/>
        <v>0</v>
      </c>
      <c r="CA39" s="391" t="str">
        <f t="shared" si="43"/>
        <v>0</v>
      </c>
      <c r="CB39" s="391" t="str">
        <f t="shared" si="44"/>
        <v>0</v>
      </c>
      <c r="CC39" s="405">
        <f t="shared" si="45"/>
        <v>0</v>
      </c>
      <c r="CD39" s="405" t="str">
        <f t="shared" si="46"/>
        <v>0m0</v>
      </c>
      <c r="CE39" s="392">
        <f t="shared" si="47"/>
        <v>0</v>
      </c>
      <c r="CF39" s="392">
        <f t="shared" si="48"/>
        <v>0</v>
      </c>
      <c r="CG39" s="405">
        <f t="shared" si="49"/>
        <v>0</v>
      </c>
      <c r="CH39" s="406">
        <f t="shared" si="50"/>
        <v>0</v>
      </c>
      <c r="CI39" s="391" t="str">
        <f t="shared" si="51"/>
        <v>0</v>
      </c>
      <c r="CJ39" s="391" t="str">
        <f t="shared" si="52"/>
        <v>0</v>
      </c>
      <c r="CK39" s="405">
        <f t="shared" si="53"/>
        <v>0</v>
      </c>
      <c r="CL39" s="405" t="str">
        <f t="shared" si="54"/>
        <v>0m0</v>
      </c>
      <c r="CM39" s="392">
        <f t="shared" si="55"/>
        <v>0</v>
      </c>
      <c r="CN39" s="392">
        <f t="shared" si="56"/>
        <v>0</v>
      </c>
      <c r="CO39" s="405">
        <f t="shared" si="57"/>
        <v>0</v>
      </c>
      <c r="CP39" s="406">
        <f t="shared" si="58"/>
        <v>0</v>
      </c>
      <c r="CQ39" s="391" t="str">
        <f t="shared" si="59"/>
        <v>0</v>
      </c>
      <c r="CR39" s="391" t="str">
        <f t="shared" si="60"/>
        <v>0</v>
      </c>
      <c r="CS39" s="405">
        <f t="shared" si="61"/>
        <v>0</v>
      </c>
      <c r="CT39" s="405" t="str">
        <f t="shared" si="62"/>
        <v>0m0</v>
      </c>
      <c r="CU39" s="405">
        <f t="shared" si="63"/>
        <v>0</v>
      </c>
      <c r="CV39" s="405">
        <f t="shared" si="64"/>
        <v>0</v>
      </c>
      <c r="CW39" s="405">
        <f t="shared" si="65"/>
        <v>0</v>
      </c>
      <c r="CX39" s="405">
        <f t="shared" si="66"/>
        <v>0</v>
      </c>
      <c r="CY39" s="405">
        <f t="shared" si="67"/>
        <v>0</v>
      </c>
      <c r="CZ39" s="405" t="str">
        <f t="shared" si="68"/>
        <v/>
      </c>
      <c r="DA39" s="405" t="str">
        <f t="shared" si="69"/>
        <v/>
      </c>
      <c r="DB39" s="405" t="str">
        <f t="shared" si="70"/>
        <v/>
      </c>
      <c r="DC39" s="405" t="str">
        <f t="shared" si="71"/>
        <v/>
      </c>
      <c r="DD39" s="405" t="str">
        <f t="shared" si="72"/>
        <v/>
      </c>
      <c r="DE39" s="405"/>
      <c r="DF39" s="404"/>
      <c r="DG39" s="405" t="str">
        <f t="shared" si="73"/>
        <v/>
      </c>
      <c r="DH39" s="405" t="str">
        <f t="shared" si="74"/>
        <v/>
      </c>
      <c r="DI39" s="405">
        <f t="shared" si="75"/>
        <v>0</v>
      </c>
      <c r="DJ39" s="405" t="str">
        <f t="shared" si="76"/>
        <v/>
      </c>
      <c r="DK39" s="405" t="str">
        <f t="shared" si="77"/>
        <v/>
      </c>
      <c r="DL39" s="405" t="str">
        <f t="shared" si="78"/>
        <v/>
      </c>
      <c r="DM39" s="405" t="str">
        <f t="shared" si="79"/>
        <v/>
      </c>
      <c r="DN39" s="405" t="str">
        <f t="shared" si="80"/>
        <v/>
      </c>
      <c r="DO39" s="405" t="str">
        <f t="shared" si="81"/>
        <v/>
      </c>
    </row>
    <row r="40" spans="1:119" s="152" customFormat="1" ht="18" hidden="1" customHeight="1">
      <c r="A40" s="156" t="str">
        <f t="shared" si="86"/>
        <v/>
      </c>
      <c r="B40" s="153"/>
      <c r="C40" s="31" t="str">
        <f>IF(B40="","",VLOOKUP(B40,学連登録!$C$2:$G$3000,2,FALSE))</f>
        <v/>
      </c>
      <c r="D40" s="32" t="str">
        <f>IF(B40="","",VLOOKUP(B40,学連登録!$C$2:$G$3000,3,FALSE))</f>
        <v/>
      </c>
      <c r="E40" s="33" t="str">
        <f>IF(B40="","",VLOOKUP(B40,学連登録!$C$2:$G$3000,4,FALSE))</f>
        <v/>
      </c>
      <c r="F40" s="376" t="str">
        <f>IF(B40="","",VLOOKUP(B40,学連登録!$C$2:$I$3000,7,FALSE))</f>
        <v/>
      </c>
      <c r="G40" s="155"/>
      <c r="H40" s="926"/>
      <c r="I40" s="928"/>
      <c r="J40" s="155"/>
      <c r="K40" s="926"/>
      <c r="L40" s="927"/>
      <c r="M40" s="155"/>
      <c r="N40" s="881"/>
      <c r="O40" s="882"/>
      <c r="P40" s="154"/>
      <c r="Q40" s="926"/>
      <c r="R40" s="927"/>
      <c r="S40" s="154"/>
      <c r="T40" s="926"/>
      <c r="U40" s="927"/>
      <c r="V40" s="101" t="str">
        <f>IF(B40="","",VLOOKUP(B40,学連登録!$C$2:$H$3000,6,FALSE))</f>
        <v/>
      </c>
      <c r="Y40" s="116" t="str">
        <f t="shared" si="3"/>
        <v/>
      </c>
      <c r="Z40" s="97" t="str">
        <f>IF(G40="","",VLOOKUP(G40,種目名!$R$5:$T$104,3,0))</f>
        <v/>
      </c>
      <c r="AA40" s="98" t="str">
        <f>IF(J40="","",VLOOKUP(J40,種目名!$R$5:$T$104,3,0))</f>
        <v/>
      </c>
      <c r="AB40" s="117" t="str">
        <f>IF(M40="","",VLOOKUP(M40,種目名!$R$5:$T$104,3,0))</f>
        <v/>
      </c>
      <c r="AC40" s="117" t="str">
        <f>IF(P40="","",VLOOKUP(AF40,種目名!$R$5:$T$104,3,0))</f>
        <v/>
      </c>
      <c r="AD40" s="118" t="str">
        <f>IF(S40="","",VLOOKUP(AI40,種目名!$R$5:$T$104,3,0))</f>
        <v/>
      </c>
      <c r="AE40" s="115">
        <f t="shared" si="4"/>
        <v>0</v>
      </c>
      <c r="AF40" s="152" t="str">
        <f t="shared" si="5"/>
        <v/>
      </c>
      <c r="AG40" s="152" t="str">
        <f t="shared" si="6"/>
        <v/>
      </c>
      <c r="AH40" s="152">
        <f t="shared" si="7"/>
        <v>0</v>
      </c>
      <c r="AI40" s="152" t="str">
        <f t="shared" si="8"/>
        <v/>
      </c>
      <c r="AJ40" s="152" t="str">
        <f t="shared" si="9"/>
        <v/>
      </c>
      <c r="AK40" s="383"/>
      <c r="AL40" s="166">
        <f t="shared" si="15"/>
        <v>0</v>
      </c>
      <c r="AM40" s="392">
        <f t="shared" si="16"/>
        <v>0</v>
      </c>
      <c r="AN40" s="392">
        <f>COUNTIF($B$12:B40,B40)</f>
        <v>0</v>
      </c>
      <c r="AO40" s="392"/>
      <c r="AP40" s="392" t="str">
        <f t="shared" si="17"/>
        <v/>
      </c>
      <c r="AQ40" s="392" t="str">
        <f t="shared" si="17"/>
        <v/>
      </c>
      <c r="AR40" s="392" t="str">
        <f t="shared" si="17"/>
        <v/>
      </c>
      <c r="AS40" s="392" t="str">
        <f t="shared" si="17"/>
        <v/>
      </c>
      <c r="AT40" s="392">
        <f t="shared" si="18"/>
        <v>0</v>
      </c>
      <c r="AU40" s="392" t="str">
        <f t="shared" si="19"/>
        <v/>
      </c>
      <c r="AV40" s="392" t="str">
        <f t="shared" si="20"/>
        <v/>
      </c>
      <c r="AW40" s="392" t="str">
        <f t="shared" si="21"/>
        <v/>
      </c>
      <c r="AX40" s="392" t="str">
        <f t="shared" si="22"/>
        <v/>
      </c>
      <c r="AY40" s="392" t="str">
        <f t="shared" si="23"/>
        <v/>
      </c>
      <c r="AZ40" s="392" t="str">
        <f t="shared" si="24"/>
        <v/>
      </c>
      <c r="BA40" s="392" t="str">
        <f t="shared" si="24"/>
        <v/>
      </c>
      <c r="BB40" s="392" t="str">
        <f t="shared" si="24"/>
        <v/>
      </c>
      <c r="BC40" s="392" t="str">
        <f t="shared" si="24"/>
        <v/>
      </c>
      <c r="BD40" s="396" t="str">
        <f t="shared" si="24"/>
        <v/>
      </c>
      <c r="BE40" s="386">
        <f t="shared" si="25"/>
        <v>0</v>
      </c>
      <c r="BG40" s="392">
        <f t="shared" si="26"/>
        <v>0</v>
      </c>
      <c r="BH40" s="392">
        <f t="shared" si="27"/>
        <v>0</v>
      </c>
      <c r="BI40" s="405">
        <f t="shared" si="28"/>
        <v>0</v>
      </c>
      <c r="BJ40" s="406">
        <f t="shared" si="11"/>
        <v>0</v>
      </c>
      <c r="BK40" s="391" t="str">
        <f t="shared" si="12"/>
        <v>0</v>
      </c>
      <c r="BL40" s="391" t="str">
        <f t="shared" si="13"/>
        <v>0</v>
      </c>
      <c r="BM40" s="405">
        <f t="shared" si="29"/>
        <v>0</v>
      </c>
      <c r="BN40" s="405" t="str">
        <f t="shared" si="30"/>
        <v>0m0</v>
      </c>
      <c r="BO40" s="392">
        <f t="shared" si="31"/>
        <v>0</v>
      </c>
      <c r="BP40" s="392">
        <f t="shared" si="32"/>
        <v>0</v>
      </c>
      <c r="BQ40" s="405">
        <f t="shared" si="33"/>
        <v>0</v>
      </c>
      <c r="BR40" s="406">
        <f t="shared" si="34"/>
        <v>0</v>
      </c>
      <c r="BS40" s="391" t="str">
        <f t="shared" si="35"/>
        <v>0</v>
      </c>
      <c r="BT40" s="391" t="str">
        <f t="shared" si="36"/>
        <v>0</v>
      </c>
      <c r="BU40" s="405">
        <f t="shared" si="37"/>
        <v>0</v>
      </c>
      <c r="BV40" s="405" t="str">
        <f t="shared" si="38"/>
        <v>0m0</v>
      </c>
      <c r="BW40" s="392">
        <f t="shared" si="39"/>
        <v>0</v>
      </c>
      <c r="BX40" s="392">
        <f t="shared" si="40"/>
        <v>0</v>
      </c>
      <c r="BY40" s="405">
        <f t="shared" si="41"/>
        <v>0</v>
      </c>
      <c r="BZ40" s="406">
        <f t="shared" si="42"/>
        <v>0</v>
      </c>
      <c r="CA40" s="391" t="str">
        <f t="shared" si="43"/>
        <v>0</v>
      </c>
      <c r="CB40" s="391" t="str">
        <f t="shared" si="44"/>
        <v>0</v>
      </c>
      <c r="CC40" s="405">
        <f t="shared" si="45"/>
        <v>0</v>
      </c>
      <c r="CD40" s="405" t="str">
        <f t="shared" si="46"/>
        <v>0m0</v>
      </c>
      <c r="CE40" s="392">
        <f t="shared" si="47"/>
        <v>0</v>
      </c>
      <c r="CF40" s="392">
        <f t="shared" si="48"/>
        <v>0</v>
      </c>
      <c r="CG40" s="405">
        <f t="shared" si="49"/>
        <v>0</v>
      </c>
      <c r="CH40" s="406">
        <f t="shared" si="50"/>
        <v>0</v>
      </c>
      <c r="CI40" s="391" t="str">
        <f t="shared" si="51"/>
        <v>0</v>
      </c>
      <c r="CJ40" s="391" t="str">
        <f t="shared" si="52"/>
        <v>0</v>
      </c>
      <c r="CK40" s="405">
        <f t="shared" si="53"/>
        <v>0</v>
      </c>
      <c r="CL40" s="405" t="str">
        <f t="shared" si="54"/>
        <v>0m0</v>
      </c>
      <c r="CM40" s="392">
        <f t="shared" si="55"/>
        <v>0</v>
      </c>
      <c r="CN40" s="392">
        <f t="shared" si="56"/>
        <v>0</v>
      </c>
      <c r="CO40" s="405">
        <f t="shared" si="57"/>
        <v>0</v>
      </c>
      <c r="CP40" s="406">
        <f t="shared" si="58"/>
        <v>0</v>
      </c>
      <c r="CQ40" s="391" t="str">
        <f t="shared" si="59"/>
        <v>0</v>
      </c>
      <c r="CR40" s="391" t="str">
        <f t="shared" si="60"/>
        <v>0</v>
      </c>
      <c r="CS40" s="405">
        <f t="shared" si="61"/>
        <v>0</v>
      </c>
      <c r="CT40" s="405" t="str">
        <f t="shared" si="62"/>
        <v>0m0</v>
      </c>
      <c r="CU40" s="405">
        <f t="shared" si="63"/>
        <v>0</v>
      </c>
      <c r="CV40" s="405">
        <f t="shared" si="64"/>
        <v>0</v>
      </c>
      <c r="CW40" s="405">
        <f t="shared" si="65"/>
        <v>0</v>
      </c>
      <c r="CX40" s="405">
        <f t="shared" si="66"/>
        <v>0</v>
      </c>
      <c r="CY40" s="405">
        <f t="shared" si="67"/>
        <v>0</v>
      </c>
      <c r="CZ40" s="405" t="str">
        <f t="shared" si="68"/>
        <v/>
      </c>
      <c r="DA40" s="405" t="str">
        <f t="shared" si="69"/>
        <v/>
      </c>
      <c r="DB40" s="405" t="str">
        <f t="shared" si="70"/>
        <v/>
      </c>
      <c r="DC40" s="405" t="str">
        <f t="shared" si="71"/>
        <v/>
      </c>
      <c r="DD40" s="405" t="str">
        <f t="shared" si="72"/>
        <v/>
      </c>
      <c r="DE40" s="405"/>
      <c r="DF40" s="404"/>
      <c r="DG40" s="405" t="str">
        <f t="shared" si="73"/>
        <v/>
      </c>
      <c r="DH40" s="405" t="str">
        <f t="shared" si="74"/>
        <v/>
      </c>
      <c r="DI40" s="405">
        <f t="shared" si="75"/>
        <v>0</v>
      </c>
      <c r="DJ40" s="405" t="str">
        <f t="shared" si="76"/>
        <v/>
      </c>
      <c r="DK40" s="405" t="str">
        <f t="shared" si="77"/>
        <v/>
      </c>
      <c r="DL40" s="405" t="str">
        <f t="shared" si="78"/>
        <v/>
      </c>
      <c r="DM40" s="405" t="str">
        <f t="shared" si="79"/>
        <v/>
      </c>
      <c r="DN40" s="405" t="str">
        <f t="shared" si="80"/>
        <v/>
      </c>
      <c r="DO40" s="405" t="str">
        <f t="shared" si="81"/>
        <v/>
      </c>
    </row>
    <row r="41" spans="1:119" s="152" customFormat="1" ht="18" hidden="1" customHeight="1">
      <c r="A41" s="156" t="str">
        <f t="shared" si="86"/>
        <v/>
      </c>
      <c r="B41" s="153"/>
      <c r="C41" s="31" t="str">
        <f>IF(B41="","",VLOOKUP(B41,学連登録!$C$2:$G$3000,2,FALSE))</f>
        <v/>
      </c>
      <c r="D41" s="32" t="str">
        <f>IF(B41="","",VLOOKUP(B41,学連登録!$C$2:$G$3000,3,FALSE))</f>
        <v/>
      </c>
      <c r="E41" s="33" t="str">
        <f>IF(B41="","",VLOOKUP(B41,学連登録!$C$2:$G$3000,4,FALSE))</f>
        <v/>
      </c>
      <c r="F41" s="376" t="str">
        <f>IF(B41="","",VLOOKUP(B41,学連登録!$C$2:$I$3000,7,FALSE))</f>
        <v/>
      </c>
      <c r="G41" s="155"/>
      <c r="H41" s="926"/>
      <c r="I41" s="928"/>
      <c r="J41" s="155"/>
      <c r="K41" s="926"/>
      <c r="L41" s="927"/>
      <c r="M41" s="155"/>
      <c r="N41" s="881"/>
      <c r="O41" s="882"/>
      <c r="P41" s="154"/>
      <c r="Q41" s="926"/>
      <c r="R41" s="927"/>
      <c r="S41" s="154"/>
      <c r="T41" s="926"/>
      <c r="U41" s="927"/>
      <c r="V41" s="101" t="str">
        <f>IF(B41="","",VLOOKUP(B41,学連登録!$C$2:$H$3000,6,FALSE))</f>
        <v/>
      </c>
      <c r="Y41" s="116" t="str">
        <f t="shared" si="3"/>
        <v/>
      </c>
      <c r="Z41" s="97" t="str">
        <f>IF(G41="","",VLOOKUP(G41,種目名!$R$5:$T$104,3,0))</f>
        <v/>
      </c>
      <c r="AA41" s="98" t="str">
        <f>IF(J41="","",VLOOKUP(J41,種目名!$R$5:$T$104,3,0))</f>
        <v/>
      </c>
      <c r="AB41" s="117" t="str">
        <f>IF(M41="","",VLOOKUP(M41,種目名!$R$5:$T$104,3,0))</f>
        <v/>
      </c>
      <c r="AC41" s="117" t="str">
        <f>IF(P41="","",VLOOKUP(AF41,種目名!$R$5:$T$104,3,0))</f>
        <v/>
      </c>
      <c r="AD41" s="118" t="str">
        <f>IF(S41="","",VLOOKUP(AI41,種目名!$R$5:$T$104,3,0))</f>
        <v/>
      </c>
      <c r="AE41" s="115">
        <f t="shared" si="4"/>
        <v>0</v>
      </c>
      <c r="AF41" s="152" t="str">
        <f t="shared" si="5"/>
        <v/>
      </c>
      <c r="AG41" s="152" t="str">
        <f t="shared" si="6"/>
        <v/>
      </c>
      <c r="AH41" s="152">
        <f t="shared" si="7"/>
        <v>0</v>
      </c>
      <c r="AI41" s="152" t="str">
        <f t="shared" si="8"/>
        <v/>
      </c>
      <c r="AJ41" s="152" t="str">
        <f t="shared" si="9"/>
        <v/>
      </c>
      <c r="AK41" s="383"/>
      <c r="AL41" s="166">
        <f t="shared" si="15"/>
        <v>0</v>
      </c>
      <c r="AM41" s="392">
        <f t="shared" si="16"/>
        <v>0</v>
      </c>
      <c r="AN41" s="392">
        <f>COUNTIF($B$12:B41,B41)</f>
        <v>0</v>
      </c>
      <c r="AO41" s="392"/>
      <c r="AP41" s="392" t="str">
        <f t="shared" si="17"/>
        <v/>
      </c>
      <c r="AQ41" s="392" t="str">
        <f t="shared" si="17"/>
        <v/>
      </c>
      <c r="AR41" s="392" t="str">
        <f t="shared" si="17"/>
        <v/>
      </c>
      <c r="AS41" s="392" t="str">
        <f t="shared" si="17"/>
        <v/>
      </c>
      <c r="AT41" s="392">
        <f t="shared" si="18"/>
        <v>0</v>
      </c>
      <c r="AU41" s="392" t="str">
        <f t="shared" si="19"/>
        <v/>
      </c>
      <c r="AV41" s="392" t="str">
        <f t="shared" si="20"/>
        <v/>
      </c>
      <c r="AW41" s="392" t="str">
        <f t="shared" si="21"/>
        <v/>
      </c>
      <c r="AX41" s="392" t="str">
        <f t="shared" si="22"/>
        <v/>
      </c>
      <c r="AY41" s="392" t="str">
        <f t="shared" si="23"/>
        <v/>
      </c>
      <c r="AZ41" s="392" t="str">
        <f t="shared" si="24"/>
        <v/>
      </c>
      <c r="BA41" s="392" t="str">
        <f t="shared" si="24"/>
        <v/>
      </c>
      <c r="BB41" s="392" t="str">
        <f t="shared" si="24"/>
        <v/>
      </c>
      <c r="BC41" s="392" t="str">
        <f t="shared" si="24"/>
        <v/>
      </c>
      <c r="BD41" s="396" t="str">
        <f t="shared" si="24"/>
        <v/>
      </c>
      <c r="BE41" s="386">
        <f t="shared" si="25"/>
        <v>0</v>
      </c>
      <c r="BG41" s="392">
        <f t="shared" si="26"/>
        <v>0</v>
      </c>
      <c r="BH41" s="392">
        <f t="shared" si="27"/>
        <v>0</v>
      </c>
      <c r="BI41" s="405">
        <f t="shared" si="28"/>
        <v>0</v>
      </c>
      <c r="BJ41" s="406">
        <f t="shared" si="11"/>
        <v>0</v>
      </c>
      <c r="BK41" s="391" t="str">
        <f t="shared" si="12"/>
        <v>0</v>
      </c>
      <c r="BL41" s="391" t="str">
        <f t="shared" si="13"/>
        <v>0</v>
      </c>
      <c r="BM41" s="405">
        <f t="shared" si="29"/>
        <v>0</v>
      </c>
      <c r="BN41" s="405" t="str">
        <f t="shared" si="30"/>
        <v>0m0</v>
      </c>
      <c r="BO41" s="392">
        <f t="shared" si="31"/>
        <v>0</v>
      </c>
      <c r="BP41" s="392">
        <f t="shared" si="32"/>
        <v>0</v>
      </c>
      <c r="BQ41" s="405">
        <f t="shared" si="33"/>
        <v>0</v>
      </c>
      <c r="BR41" s="406">
        <f t="shared" si="34"/>
        <v>0</v>
      </c>
      <c r="BS41" s="391" t="str">
        <f t="shared" si="35"/>
        <v>0</v>
      </c>
      <c r="BT41" s="391" t="str">
        <f t="shared" si="36"/>
        <v>0</v>
      </c>
      <c r="BU41" s="405">
        <f t="shared" si="37"/>
        <v>0</v>
      </c>
      <c r="BV41" s="405" t="str">
        <f t="shared" si="38"/>
        <v>0m0</v>
      </c>
      <c r="BW41" s="392">
        <f t="shared" si="39"/>
        <v>0</v>
      </c>
      <c r="BX41" s="392">
        <f t="shared" si="40"/>
        <v>0</v>
      </c>
      <c r="BY41" s="405">
        <f t="shared" si="41"/>
        <v>0</v>
      </c>
      <c r="BZ41" s="406">
        <f t="shared" si="42"/>
        <v>0</v>
      </c>
      <c r="CA41" s="391" t="str">
        <f t="shared" si="43"/>
        <v>0</v>
      </c>
      <c r="CB41" s="391" t="str">
        <f t="shared" si="44"/>
        <v>0</v>
      </c>
      <c r="CC41" s="405">
        <f t="shared" si="45"/>
        <v>0</v>
      </c>
      <c r="CD41" s="405" t="str">
        <f t="shared" si="46"/>
        <v>0m0</v>
      </c>
      <c r="CE41" s="392">
        <f t="shared" si="47"/>
        <v>0</v>
      </c>
      <c r="CF41" s="392">
        <f t="shared" si="48"/>
        <v>0</v>
      </c>
      <c r="CG41" s="405">
        <f t="shared" si="49"/>
        <v>0</v>
      </c>
      <c r="CH41" s="406">
        <f t="shared" si="50"/>
        <v>0</v>
      </c>
      <c r="CI41" s="391" t="str">
        <f t="shared" si="51"/>
        <v>0</v>
      </c>
      <c r="CJ41" s="391" t="str">
        <f t="shared" si="52"/>
        <v>0</v>
      </c>
      <c r="CK41" s="405">
        <f t="shared" si="53"/>
        <v>0</v>
      </c>
      <c r="CL41" s="405" t="str">
        <f t="shared" si="54"/>
        <v>0m0</v>
      </c>
      <c r="CM41" s="392">
        <f t="shared" si="55"/>
        <v>0</v>
      </c>
      <c r="CN41" s="392">
        <f t="shared" si="56"/>
        <v>0</v>
      </c>
      <c r="CO41" s="405">
        <f t="shared" si="57"/>
        <v>0</v>
      </c>
      <c r="CP41" s="406">
        <f t="shared" si="58"/>
        <v>0</v>
      </c>
      <c r="CQ41" s="391" t="str">
        <f t="shared" si="59"/>
        <v>0</v>
      </c>
      <c r="CR41" s="391" t="str">
        <f t="shared" si="60"/>
        <v>0</v>
      </c>
      <c r="CS41" s="405">
        <f t="shared" si="61"/>
        <v>0</v>
      </c>
      <c r="CT41" s="405" t="str">
        <f t="shared" si="62"/>
        <v>0m0</v>
      </c>
      <c r="CU41" s="405">
        <f t="shared" si="63"/>
        <v>0</v>
      </c>
      <c r="CV41" s="405">
        <f t="shared" si="64"/>
        <v>0</v>
      </c>
      <c r="CW41" s="405">
        <f t="shared" si="65"/>
        <v>0</v>
      </c>
      <c r="CX41" s="405">
        <f t="shared" si="66"/>
        <v>0</v>
      </c>
      <c r="CY41" s="405">
        <f t="shared" si="67"/>
        <v>0</v>
      </c>
      <c r="CZ41" s="405" t="str">
        <f t="shared" si="68"/>
        <v/>
      </c>
      <c r="DA41" s="405" t="str">
        <f t="shared" si="69"/>
        <v/>
      </c>
      <c r="DB41" s="405" t="str">
        <f t="shared" si="70"/>
        <v/>
      </c>
      <c r="DC41" s="405" t="str">
        <f t="shared" si="71"/>
        <v/>
      </c>
      <c r="DD41" s="405" t="str">
        <f t="shared" si="72"/>
        <v/>
      </c>
      <c r="DE41" s="405"/>
      <c r="DF41" s="404"/>
      <c r="DG41" s="405" t="str">
        <f t="shared" si="73"/>
        <v/>
      </c>
      <c r="DH41" s="405" t="str">
        <f t="shared" si="74"/>
        <v/>
      </c>
      <c r="DI41" s="405">
        <f t="shared" si="75"/>
        <v>0</v>
      </c>
      <c r="DJ41" s="405" t="str">
        <f t="shared" si="76"/>
        <v/>
      </c>
      <c r="DK41" s="405" t="str">
        <f t="shared" si="77"/>
        <v/>
      </c>
      <c r="DL41" s="405" t="str">
        <f t="shared" si="78"/>
        <v/>
      </c>
      <c r="DM41" s="405" t="str">
        <f t="shared" si="79"/>
        <v/>
      </c>
      <c r="DN41" s="405" t="str">
        <f t="shared" si="80"/>
        <v/>
      </c>
      <c r="DO41" s="405" t="str">
        <f t="shared" si="81"/>
        <v/>
      </c>
    </row>
    <row r="42" spans="1:119" s="152" customFormat="1" ht="18" hidden="1" customHeight="1">
      <c r="A42" s="156" t="str">
        <f t="shared" si="86"/>
        <v/>
      </c>
      <c r="B42" s="153"/>
      <c r="C42" s="31" t="str">
        <f>IF(B42="","",VLOOKUP(B42,学連登録!$C$2:$G$3000,2,FALSE))</f>
        <v/>
      </c>
      <c r="D42" s="32" t="str">
        <f>IF(B42="","",VLOOKUP(B42,学連登録!$C$2:$G$3000,3,FALSE))</f>
        <v/>
      </c>
      <c r="E42" s="33" t="str">
        <f>IF(B42="","",VLOOKUP(B42,学連登録!$C$2:$G$3000,4,FALSE))</f>
        <v/>
      </c>
      <c r="F42" s="376" t="str">
        <f>IF(B42="","",VLOOKUP(B42,学連登録!$C$2:$I$3000,7,FALSE))</f>
        <v/>
      </c>
      <c r="G42" s="155"/>
      <c r="H42" s="926"/>
      <c r="I42" s="928"/>
      <c r="J42" s="155"/>
      <c r="K42" s="926"/>
      <c r="L42" s="927"/>
      <c r="M42" s="155"/>
      <c r="N42" s="881"/>
      <c r="O42" s="882"/>
      <c r="P42" s="154"/>
      <c r="Q42" s="926"/>
      <c r="R42" s="927"/>
      <c r="S42" s="154"/>
      <c r="T42" s="926"/>
      <c r="U42" s="927"/>
      <c r="V42" s="101" t="str">
        <f>IF(B42="","",VLOOKUP(B42,学連登録!$C$2:$H$3000,6,FALSE))</f>
        <v/>
      </c>
      <c r="Y42" s="116" t="str">
        <f t="shared" si="3"/>
        <v/>
      </c>
      <c r="Z42" s="97" t="str">
        <f>IF(G42="","",VLOOKUP(G42,種目名!$R$5:$T$104,3,0))</f>
        <v/>
      </c>
      <c r="AA42" s="98" t="str">
        <f>IF(J42="","",VLOOKUP(J42,種目名!$R$5:$T$104,3,0))</f>
        <v/>
      </c>
      <c r="AB42" s="117" t="str">
        <f>IF(M42="","",VLOOKUP(M42,種目名!$R$5:$T$104,3,0))</f>
        <v/>
      </c>
      <c r="AC42" s="117" t="str">
        <f>IF(P42="","",VLOOKUP(AF42,種目名!$R$5:$T$104,3,0))</f>
        <v/>
      </c>
      <c r="AD42" s="118" t="str">
        <f>IF(S42="","",VLOOKUP(AI42,種目名!$R$5:$T$104,3,0))</f>
        <v/>
      </c>
      <c r="AE42" s="115">
        <f t="shared" si="4"/>
        <v>0</v>
      </c>
      <c r="AF42" s="152" t="str">
        <f t="shared" si="5"/>
        <v/>
      </c>
      <c r="AG42" s="152" t="str">
        <f t="shared" si="6"/>
        <v/>
      </c>
      <c r="AH42" s="152">
        <f t="shared" si="7"/>
        <v>0</v>
      </c>
      <c r="AI42" s="152" t="str">
        <f t="shared" si="8"/>
        <v/>
      </c>
      <c r="AJ42" s="152" t="str">
        <f t="shared" si="9"/>
        <v/>
      </c>
      <c r="AK42" s="383"/>
      <c r="AL42" s="166">
        <f t="shared" si="15"/>
        <v>0</v>
      </c>
      <c r="AM42" s="392">
        <f t="shared" si="16"/>
        <v>0</v>
      </c>
      <c r="AN42" s="392">
        <f>COUNTIF($B$12:B42,B42)</f>
        <v>0</v>
      </c>
      <c r="AO42" s="392"/>
      <c r="AP42" s="392" t="str">
        <f t="shared" si="17"/>
        <v/>
      </c>
      <c r="AQ42" s="392" t="str">
        <f t="shared" si="17"/>
        <v/>
      </c>
      <c r="AR42" s="392" t="str">
        <f t="shared" si="17"/>
        <v/>
      </c>
      <c r="AS42" s="392" t="str">
        <f t="shared" si="17"/>
        <v/>
      </c>
      <c r="AT42" s="392">
        <f t="shared" si="18"/>
        <v>0</v>
      </c>
      <c r="AU42" s="392" t="str">
        <f t="shared" si="19"/>
        <v/>
      </c>
      <c r="AV42" s="392" t="str">
        <f t="shared" si="20"/>
        <v/>
      </c>
      <c r="AW42" s="392" t="str">
        <f t="shared" si="21"/>
        <v/>
      </c>
      <c r="AX42" s="392" t="str">
        <f t="shared" si="22"/>
        <v/>
      </c>
      <c r="AY42" s="392" t="str">
        <f t="shared" si="23"/>
        <v/>
      </c>
      <c r="AZ42" s="392" t="str">
        <f t="shared" si="24"/>
        <v/>
      </c>
      <c r="BA42" s="392" t="str">
        <f t="shared" si="24"/>
        <v/>
      </c>
      <c r="BB42" s="392" t="str">
        <f t="shared" si="24"/>
        <v/>
      </c>
      <c r="BC42" s="392" t="str">
        <f t="shared" si="24"/>
        <v/>
      </c>
      <c r="BD42" s="396" t="str">
        <f t="shared" si="24"/>
        <v/>
      </c>
      <c r="BE42" s="386">
        <f t="shared" si="25"/>
        <v>0</v>
      </c>
      <c r="BG42" s="392">
        <f t="shared" si="26"/>
        <v>0</v>
      </c>
      <c r="BH42" s="392">
        <f t="shared" si="27"/>
        <v>0</v>
      </c>
      <c r="BI42" s="405">
        <f t="shared" si="28"/>
        <v>0</v>
      </c>
      <c r="BJ42" s="406">
        <f t="shared" si="11"/>
        <v>0</v>
      </c>
      <c r="BK42" s="391" t="str">
        <f t="shared" si="12"/>
        <v>0</v>
      </c>
      <c r="BL42" s="391" t="str">
        <f t="shared" si="13"/>
        <v>0</v>
      </c>
      <c r="BM42" s="405">
        <f t="shared" si="29"/>
        <v>0</v>
      </c>
      <c r="BN42" s="405" t="str">
        <f t="shared" si="30"/>
        <v>0m0</v>
      </c>
      <c r="BO42" s="392">
        <f t="shared" si="31"/>
        <v>0</v>
      </c>
      <c r="BP42" s="392">
        <f t="shared" si="32"/>
        <v>0</v>
      </c>
      <c r="BQ42" s="405">
        <f t="shared" si="33"/>
        <v>0</v>
      </c>
      <c r="BR42" s="406">
        <f t="shared" si="34"/>
        <v>0</v>
      </c>
      <c r="BS42" s="391" t="str">
        <f t="shared" si="35"/>
        <v>0</v>
      </c>
      <c r="BT42" s="391" t="str">
        <f t="shared" si="36"/>
        <v>0</v>
      </c>
      <c r="BU42" s="405">
        <f t="shared" si="37"/>
        <v>0</v>
      </c>
      <c r="BV42" s="405" t="str">
        <f t="shared" si="38"/>
        <v>0m0</v>
      </c>
      <c r="BW42" s="392">
        <f t="shared" si="39"/>
        <v>0</v>
      </c>
      <c r="BX42" s="392">
        <f t="shared" si="40"/>
        <v>0</v>
      </c>
      <c r="BY42" s="405">
        <f t="shared" si="41"/>
        <v>0</v>
      </c>
      <c r="BZ42" s="406">
        <f t="shared" si="42"/>
        <v>0</v>
      </c>
      <c r="CA42" s="391" t="str">
        <f t="shared" si="43"/>
        <v>0</v>
      </c>
      <c r="CB42" s="391" t="str">
        <f t="shared" si="44"/>
        <v>0</v>
      </c>
      <c r="CC42" s="405">
        <f t="shared" si="45"/>
        <v>0</v>
      </c>
      <c r="CD42" s="405" t="str">
        <f t="shared" si="46"/>
        <v>0m0</v>
      </c>
      <c r="CE42" s="392">
        <f t="shared" si="47"/>
        <v>0</v>
      </c>
      <c r="CF42" s="392">
        <f t="shared" si="48"/>
        <v>0</v>
      </c>
      <c r="CG42" s="405">
        <f t="shared" si="49"/>
        <v>0</v>
      </c>
      <c r="CH42" s="406">
        <f t="shared" si="50"/>
        <v>0</v>
      </c>
      <c r="CI42" s="391" t="str">
        <f t="shared" si="51"/>
        <v>0</v>
      </c>
      <c r="CJ42" s="391" t="str">
        <f t="shared" si="52"/>
        <v>0</v>
      </c>
      <c r="CK42" s="405">
        <f t="shared" si="53"/>
        <v>0</v>
      </c>
      <c r="CL42" s="405" t="str">
        <f t="shared" si="54"/>
        <v>0m0</v>
      </c>
      <c r="CM42" s="392">
        <f t="shared" si="55"/>
        <v>0</v>
      </c>
      <c r="CN42" s="392">
        <f t="shared" si="56"/>
        <v>0</v>
      </c>
      <c r="CO42" s="405">
        <f t="shared" si="57"/>
        <v>0</v>
      </c>
      <c r="CP42" s="406">
        <f t="shared" si="58"/>
        <v>0</v>
      </c>
      <c r="CQ42" s="391" t="str">
        <f t="shared" si="59"/>
        <v>0</v>
      </c>
      <c r="CR42" s="391" t="str">
        <f t="shared" si="60"/>
        <v>0</v>
      </c>
      <c r="CS42" s="405">
        <f t="shared" si="61"/>
        <v>0</v>
      </c>
      <c r="CT42" s="405" t="str">
        <f t="shared" si="62"/>
        <v>0m0</v>
      </c>
      <c r="CU42" s="405">
        <f t="shared" si="63"/>
        <v>0</v>
      </c>
      <c r="CV42" s="405">
        <f t="shared" si="64"/>
        <v>0</v>
      </c>
      <c r="CW42" s="405">
        <f t="shared" si="65"/>
        <v>0</v>
      </c>
      <c r="CX42" s="405">
        <f t="shared" si="66"/>
        <v>0</v>
      </c>
      <c r="CY42" s="405">
        <f t="shared" si="67"/>
        <v>0</v>
      </c>
      <c r="CZ42" s="405" t="str">
        <f t="shared" si="68"/>
        <v/>
      </c>
      <c r="DA42" s="405" t="str">
        <f t="shared" si="69"/>
        <v/>
      </c>
      <c r="DB42" s="405" t="str">
        <f t="shared" si="70"/>
        <v/>
      </c>
      <c r="DC42" s="405" t="str">
        <f t="shared" si="71"/>
        <v/>
      </c>
      <c r="DD42" s="405" t="str">
        <f t="shared" si="72"/>
        <v/>
      </c>
      <c r="DE42" s="405"/>
      <c r="DF42" s="404"/>
      <c r="DG42" s="405" t="str">
        <f t="shared" si="73"/>
        <v/>
      </c>
      <c r="DH42" s="405" t="str">
        <f t="shared" si="74"/>
        <v/>
      </c>
      <c r="DI42" s="405">
        <f t="shared" si="75"/>
        <v>0</v>
      </c>
      <c r="DJ42" s="405" t="str">
        <f t="shared" si="76"/>
        <v/>
      </c>
      <c r="DK42" s="405" t="str">
        <f t="shared" si="77"/>
        <v/>
      </c>
      <c r="DL42" s="405" t="str">
        <f t="shared" si="78"/>
        <v/>
      </c>
      <c r="DM42" s="405" t="str">
        <f t="shared" si="79"/>
        <v/>
      </c>
      <c r="DN42" s="405" t="str">
        <f t="shared" si="80"/>
        <v/>
      </c>
      <c r="DO42" s="405" t="str">
        <f t="shared" si="81"/>
        <v/>
      </c>
    </row>
    <row r="43" spans="1:119" s="152" customFormat="1" ht="18" hidden="1" customHeight="1">
      <c r="A43" s="156" t="str">
        <f t="shared" si="86"/>
        <v/>
      </c>
      <c r="B43" s="153"/>
      <c r="C43" s="31" t="str">
        <f>IF(B43="","",VLOOKUP(B43,学連登録!$C$2:$G$3000,2,FALSE))</f>
        <v/>
      </c>
      <c r="D43" s="32" t="str">
        <f>IF(B43="","",VLOOKUP(B43,学連登録!$C$2:$G$3000,3,FALSE))</f>
        <v/>
      </c>
      <c r="E43" s="33" t="str">
        <f>IF(B43="","",VLOOKUP(B43,学連登録!$C$2:$G$3000,4,FALSE))</f>
        <v/>
      </c>
      <c r="F43" s="376" t="str">
        <f>IF(B43="","",VLOOKUP(B43,学連登録!$C$2:$I$3000,7,FALSE))</f>
        <v/>
      </c>
      <c r="G43" s="155"/>
      <c r="H43" s="926"/>
      <c r="I43" s="928"/>
      <c r="J43" s="155"/>
      <c r="K43" s="926"/>
      <c r="L43" s="927"/>
      <c r="M43" s="155"/>
      <c r="N43" s="881"/>
      <c r="O43" s="882"/>
      <c r="P43" s="154"/>
      <c r="Q43" s="926"/>
      <c r="R43" s="927"/>
      <c r="S43" s="154"/>
      <c r="T43" s="926"/>
      <c r="U43" s="927"/>
      <c r="V43" s="101" t="str">
        <f>IF(B43="","",VLOOKUP(B43,学連登録!$C$2:$H$3000,6,FALSE))</f>
        <v/>
      </c>
      <c r="Y43" s="116" t="str">
        <f t="shared" si="3"/>
        <v/>
      </c>
      <c r="Z43" s="97" t="str">
        <f>IF(G43="","",VLOOKUP(G43,種目名!$R$5:$T$104,3,0))</f>
        <v/>
      </c>
      <c r="AA43" s="98" t="str">
        <f>IF(J43="","",VLOOKUP(J43,種目名!$R$5:$T$104,3,0))</f>
        <v/>
      </c>
      <c r="AB43" s="117" t="str">
        <f>IF(M43="","",VLOOKUP(M43,種目名!$R$5:$T$104,3,0))</f>
        <v/>
      </c>
      <c r="AC43" s="117" t="str">
        <f>IF(P43="","",VLOOKUP(AF43,種目名!$R$5:$T$104,3,0))</f>
        <v/>
      </c>
      <c r="AD43" s="118" t="str">
        <f>IF(S43="","",VLOOKUP(AI43,種目名!$R$5:$T$104,3,0))</f>
        <v/>
      </c>
      <c r="AE43" s="115">
        <f t="shared" si="4"/>
        <v>0</v>
      </c>
      <c r="AF43" s="152" t="str">
        <f t="shared" si="5"/>
        <v/>
      </c>
      <c r="AG43" s="152" t="str">
        <f t="shared" si="6"/>
        <v/>
      </c>
      <c r="AH43" s="152">
        <f t="shared" si="7"/>
        <v>0</v>
      </c>
      <c r="AI43" s="152" t="str">
        <f t="shared" si="8"/>
        <v/>
      </c>
      <c r="AJ43" s="152" t="str">
        <f t="shared" si="9"/>
        <v/>
      </c>
      <c r="AK43" s="383"/>
      <c r="AL43" s="166">
        <f t="shared" si="15"/>
        <v>0</v>
      </c>
      <c r="AM43" s="392">
        <f t="shared" si="16"/>
        <v>0</v>
      </c>
      <c r="AN43" s="392">
        <f>COUNTIF($B$12:B43,B43)</f>
        <v>0</v>
      </c>
      <c r="AO43" s="392"/>
      <c r="AP43" s="392" t="str">
        <f t="shared" si="17"/>
        <v/>
      </c>
      <c r="AQ43" s="392" t="str">
        <f t="shared" si="17"/>
        <v/>
      </c>
      <c r="AR43" s="392" t="str">
        <f t="shared" si="17"/>
        <v/>
      </c>
      <c r="AS43" s="392" t="str">
        <f t="shared" si="17"/>
        <v/>
      </c>
      <c r="AT43" s="392">
        <f t="shared" si="18"/>
        <v>0</v>
      </c>
      <c r="AU43" s="392" t="str">
        <f t="shared" si="19"/>
        <v/>
      </c>
      <c r="AV43" s="392" t="str">
        <f t="shared" si="20"/>
        <v/>
      </c>
      <c r="AW43" s="392" t="str">
        <f t="shared" si="21"/>
        <v/>
      </c>
      <c r="AX43" s="392" t="str">
        <f t="shared" si="22"/>
        <v/>
      </c>
      <c r="AY43" s="392" t="str">
        <f t="shared" si="23"/>
        <v/>
      </c>
      <c r="AZ43" s="392" t="str">
        <f t="shared" si="24"/>
        <v/>
      </c>
      <c r="BA43" s="392" t="str">
        <f t="shared" si="24"/>
        <v/>
      </c>
      <c r="BB43" s="392" t="str">
        <f t="shared" si="24"/>
        <v/>
      </c>
      <c r="BC43" s="392" t="str">
        <f t="shared" si="24"/>
        <v/>
      </c>
      <c r="BD43" s="396" t="str">
        <f t="shared" si="24"/>
        <v/>
      </c>
      <c r="BE43" s="386">
        <f t="shared" si="25"/>
        <v>0</v>
      </c>
      <c r="BG43" s="392">
        <f t="shared" si="26"/>
        <v>0</v>
      </c>
      <c r="BH43" s="392">
        <f t="shared" si="27"/>
        <v>0</v>
      </c>
      <c r="BI43" s="405">
        <f t="shared" si="28"/>
        <v>0</v>
      </c>
      <c r="BJ43" s="406">
        <f t="shared" si="11"/>
        <v>0</v>
      </c>
      <c r="BK43" s="391" t="str">
        <f t="shared" si="12"/>
        <v>0</v>
      </c>
      <c r="BL43" s="391" t="str">
        <f t="shared" si="13"/>
        <v>0</v>
      </c>
      <c r="BM43" s="405">
        <f t="shared" si="29"/>
        <v>0</v>
      </c>
      <c r="BN43" s="405" t="str">
        <f t="shared" si="30"/>
        <v>0m0</v>
      </c>
      <c r="BO43" s="392">
        <f t="shared" si="31"/>
        <v>0</v>
      </c>
      <c r="BP43" s="392">
        <f t="shared" si="32"/>
        <v>0</v>
      </c>
      <c r="BQ43" s="405">
        <f t="shared" si="33"/>
        <v>0</v>
      </c>
      <c r="BR43" s="406">
        <f t="shared" si="34"/>
        <v>0</v>
      </c>
      <c r="BS43" s="391" t="str">
        <f t="shared" si="35"/>
        <v>0</v>
      </c>
      <c r="BT43" s="391" t="str">
        <f t="shared" si="36"/>
        <v>0</v>
      </c>
      <c r="BU43" s="405">
        <f t="shared" si="37"/>
        <v>0</v>
      </c>
      <c r="BV43" s="405" t="str">
        <f t="shared" si="38"/>
        <v>0m0</v>
      </c>
      <c r="BW43" s="392">
        <f t="shared" si="39"/>
        <v>0</v>
      </c>
      <c r="BX43" s="392">
        <f t="shared" si="40"/>
        <v>0</v>
      </c>
      <c r="BY43" s="405">
        <f t="shared" si="41"/>
        <v>0</v>
      </c>
      <c r="BZ43" s="406">
        <f t="shared" si="42"/>
        <v>0</v>
      </c>
      <c r="CA43" s="391" t="str">
        <f t="shared" si="43"/>
        <v>0</v>
      </c>
      <c r="CB43" s="391" t="str">
        <f t="shared" si="44"/>
        <v>0</v>
      </c>
      <c r="CC43" s="405">
        <f t="shared" si="45"/>
        <v>0</v>
      </c>
      <c r="CD43" s="405" t="str">
        <f t="shared" si="46"/>
        <v>0m0</v>
      </c>
      <c r="CE43" s="392">
        <f t="shared" si="47"/>
        <v>0</v>
      </c>
      <c r="CF43" s="392">
        <f t="shared" si="48"/>
        <v>0</v>
      </c>
      <c r="CG43" s="405">
        <f t="shared" si="49"/>
        <v>0</v>
      </c>
      <c r="CH43" s="406">
        <f t="shared" si="50"/>
        <v>0</v>
      </c>
      <c r="CI43" s="391" t="str">
        <f t="shared" si="51"/>
        <v>0</v>
      </c>
      <c r="CJ43" s="391" t="str">
        <f t="shared" si="52"/>
        <v>0</v>
      </c>
      <c r="CK43" s="405">
        <f t="shared" si="53"/>
        <v>0</v>
      </c>
      <c r="CL43" s="405" t="str">
        <f t="shared" si="54"/>
        <v>0m0</v>
      </c>
      <c r="CM43" s="392">
        <f t="shared" si="55"/>
        <v>0</v>
      </c>
      <c r="CN43" s="392">
        <f t="shared" si="56"/>
        <v>0</v>
      </c>
      <c r="CO43" s="405">
        <f t="shared" si="57"/>
        <v>0</v>
      </c>
      <c r="CP43" s="406">
        <f t="shared" si="58"/>
        <v>0</v>
      </c>
      <c r="CQ43" s="391" t="str">
        <f t="shared" si="59"/>
        <v>0</v>
      </c>
      <c r="CR43" s="391" t="str">
        <f t="shared" si="60"/>
        <v>0</v>
      </c>
      <c r="CS43" s="405">
        <f t="shared" si="61"/>
        <v>0</v>
      </c>
      <c r="CT43" s="405" t="str">
        <f t="shared" si="62"/>
        <v>0m0</v>
      </c>
      <c r="CU43" s="405">
        <f t="shared" si="63"/>
        <v>0</v>
      </c>
      <c r="CV43" s="405">
        <f t="shared" si="64"/>
        <v>0</v>
      </c>
      <c r="CW43" s="405">
        <f t="shared" si="65"/>
        <v>0</v>
      </c>
      <c r="CX43" s="405">
        <f t="shared" si="66"/>
        <v>0</v>
      </c>
      <c r="CY43" s="405">
        <f t="shared" si="67"/>
        <v>0</v>
      </c>
      <c r="CZ43" s="405" t="str">
        <f t="shared" si="68"/>
        <v/>
      </c>
      <c r="DA43" s="405" t="str">
        <f t="shared" si="69"/>
        <v/>
      </c>
      <c r="DB43" s="405" t="str">
        <f t="shared" si="70"/>
        <v/>
      </c>
      <c r="DC43" s="405" t="str">
        <f t="shared" si="71"/>
        <v/>
      </c>
      <c r="DD43" s="405" t="str">
        <f t="shared" si="72"/>
        <v/>
      </c>
      <c r="DE43" s="405"/>
      <c r="DF43" s="404"/>
      <c r="DG43" s="405" t="str">
        <f t="shared" si="73"/>
        <v/>
      </c>
      <c r="DH43" s="405" t="str">
        <f t="shared" si="74"/>
        <v/>
      </c>
      <c r="DI43" s="405">
        <f t="shared" si="75"/>
        <v>0</v>
      </c>
      <c r="DJ43" s="405" t="str">
        <f t="shared" si="76"/>
        <v/>
      </c>
      <c r="DK43" s="405" t="str">
        <f t="shared" si="77"/>
        <v/>
      </c>
      <c r="DL43" s="405" t="str">
        <f t="shared" si="78"/>
        <v/>
      </c>
      <c r="DM43" s="405" t="str">
        <f t="shared" si="79"/>
        <v/>
      </c>
      <c r="DN43" s="405" t="str">
        <f t="shared" si="80"/>
        <v/>
      </c>
      <c r="DO43" s="405" t="str">
        <f t="shared" si="81"/>
        <v/>
      </c>
    </row>
    <row r="44" spans="1:119" s="152" customFormat="1" ht="18" hidden="1" customHeight="1">
      <c r="A44" s="156" t="str">
        <f t="shared" si="86"/>
        <v/>
      </c>
      <c r="B44" s="153"/>
      <c r="C44" s="31" t="str">
        <f>IF(B44="","",VLOOKUP(B44,学連登録!$C$2:$G$3000,2,FALSE))</f>
        <v/>
      </c>
      <c r="D44" s="32" t="str">
        <f>IF(B44="","",VLOOKUP(B44,学連登録!$C$2:$G$3000,3,FALSE))</f>
        <v/>
      </c>
      <c r="E44" s="33" t="str">
        <f>IF(B44="","",VLOOKUP(B44,学連登録!$C$2:$G$3000,4,FALSE))</f>
        <v/>
      </c>
      <c r="F44" s="376" t="str">
        <f>IF(B44="","",VLOOKUP(B44,学連登録!$C$2:$I$3000,7,FALSE))</f>
        <v/>
      </c>
      <c r="G44" s="155"/>
      <c r="H44" s="926"/>
      <c r="I44" s="928"/>
      <c r="J44" s="155"/>
      <c r="K44" s="926"/>
      <c r="L44" s="927"/>
      <c r="M44" s="155"/>
      <c r="N44" s="881"/>
      <c r="O44" s="882"/>
      <c r="P44" s="154"/>
      <c r="Q44" s="926"/>
      <c r="R44" s="927"/>
      <c r="S44" s="154"/>
      <c r="T44" s="926"/>
      <c r="U44" s="927"/>
      <c r="V44" s="101" t="str">
        <f>IF(B44="","",VLOOKUP(B44,学連登録!$C$2:$H$3000,6,FALSE))</f>
        <v/>
      </c>
      <c r="Y44" s="116" t="str">
        <f t="shared" ref="Y44:Y75" si="87">IF(C44="","",$S$3)</f>
        <v/>
      </c>
      <c r="Z44" s="97" t="str">
        <f>IF(G44="","",VLOOKUP(G44,種目名!$R$5:$T$104,3,0))</f>
        <v/>
      </c>
      <c r="AA44" s="98" t="str">
        <f>IF(J44="","",VLOOKUP(J44,種目名!$R$5:$T$104,3,0))</f>
        <v/>
      </c>
      <c r="AB44" s="117" t="str">
        <f>IF(M44="","",VLOOKUP(M44,種目名!$R$5:$T$104,3,0))</f>
        <v/>
      </c>
      <c r="AC44" s="117" t="str">
        <f>IF(P44="","",VLOOKUP(AF44,種目名!$R$5:$T$104,3,0))</f>
        <v/>
      </c>
      <c r="AD44" s="118" t="str">
        <f>IF(S44="","",VLOOKUP(AI44,種目名!$R$5:$T$104,3,0))</f>
        <v/>
      </c>
      <c r="AE44" s="115">
        <f t="shared" ref="AE44:AE75" si="88">LENB(P44)</f>
        <v>0</v>
      </c>
      <c r="AF44" s="152" t="str">
        <f t="shared" ref="AF44:AF75" si="89">IF(AE44,LEFTB(P44,AE44-1),"")</f>
        <v/>
      </c>
      <c r="AG44" s="152" t="str">
        <f t="shared" ref="AG44:AG75" si="90">IF(AE44,MIDB(P44,AE44,1),"")</f>
        <v/>
      </c>
      <c r="AH44" s="152">
        <f t="shared" ref="AH44:AH75" si="91">LENB(S44)</f>
        <v>0</v>
      </c>
      <c r="AI44" s="152" t="str">
        <f t="shared" ref="AI44:AI75" si="92">IF(AH44,LEFTB(S44,AH44-1),"")</f>
        <v/>
      </c>
      <c r="AJ44" s="152" t="str">
        <f t="shared" ref="AJ44:AJ75" si="93">IF(AH44,MIDB(S44,AH44,1),"")</f>
        <v/>
      </c>
      <c r="AK44" s="383"/>
      <c r="AL44" s="166">
        <f t="shared" si="15"/>
        <v>0</v>
      </c>
      <c r="AM44" s="392">
        <f t="shared" si="16"/>
        <v>0</v>
      </c>
      <c r="AN44" s="392">
        <f>COUNTIF($B$12:B44,B44)</f>
        <v>0</v>
      </c>
      <c r="AO44" s="392"/>
      <c r="AP44" s="392" t="str">
        <f t="shared" si="17"/>
        <v/>
      </c>
      <c r="AQ44" s="392" t="str">
        <f t="shared" si="17"/>
        <v/>
      </c>
      <c r="AR44" s="392" t="str">
        <f t="shared" si="17"/>
        <v/>
      </c>
      <c r="AS44" s="392" t="str">
        <f t="shared" si="17"/>
        <v/>
      </c>
      <c r="AT44" s="392">
        <f t="shared" si="18"/>
        <v>0</v>
      </c>
      <c r="AU44" s="392" t="str">
        <f t="shared" si="19"/>
        <v/>
      </c>
      <c r="AV44" s="392" t="str">
        <f t="shared" si="20"/>
        <v/>
      </c>
      <c r="AW44" s="392" t="str">
        <f t="shared" si="21"/>
        <v/>
      </c>
      <c r="AX44" s="392" t="str">
        <f t="shared" si="22"/>
        <v/>
      </c>
      <c r="AY44" s="392" t="str">
        <f t="shared" si="23"/>
        <v/>
      </c>
      <c r="AZ44" s="392" t="str">
        <f t="shared" si="24"/>
        <v/>
      </c>
      <c r="BA44" s="392" t="str">
        <f t="shared" si="24"/>
        <v/>
      </c>
      <c r="BB44" s="392" t="str">
        <f t="shared" si="24"/>
        <v/>
      </c>
      <c r="BC44" s="392" t="str">
        <f t="shared" si="24"/>
        <v/>
      </c>
      <c r="BD44" s="396" t="str">
        <f t="shared" si="24"/>
        <v/>
      </c>
      <c r="BE44" s="386">
        <f t="shared" si="25"/>
        <v>0</v>
      </c>
      <c r="BG44" s="392">
        <f t="shared" si="26"/>
        <v>0</v>
      </c>
      <c r="BH44" s="392">
        <f t="shared" si="27"/>
        <v>0</v>
      </c>
      <c r="BI44" s="405">
        <f t="shared" si="28"/>
        <v>0</v>
      </c>
      <c r="BJ44" s="406">
        <f t="shared" si="11"/>
        <v>0</v>
      </c>
      <c r="BK44" s="391" t="str">
        <f t="shared" si="12"/>
        <v>0</v>
      </c>
      <c r="BL44" s="391" t="str">
        <f t="shared" si="13"/>
        <v>0</v>
      </c>
      <c r="BM44" s="405">
        <f t="shared" si="29"/>
        <v>0</v>
      </c>
      <c r="BN44" s="405" t="str">
        <f t="shared" si="30"/>
        <v>0m0</v>
      </c>
      <c r="BO44" s="392">
        <f t="shared" si="31"/>
        <v>0</v>
      </c>
      <c r="BP44" s="392">
        <f t="shared" si="32"/>
        <v>0</v>
      </c>
      <c r="BQ44" s="405">
        <f t="shared" si="33"/>
        <v>0</v>
      </c>
      <c r="BR44" s="406">
        <f t="shared" si="34"/>
        <v>0</v>
      </c>
      <c r="BS44" s="391" t="str">
        <f t="shared" si="35"/>
        <v>0</v>
      </c>
      <c r="BT44" s="391" t="str">
        <f t="shared" si="36"/>
        <v>0</v>
      </c>
      <c r="BU44" s="405">
        <f t="shared" si="37"/>
        <v>0</v>
      </c>
      <c r="BV44" s="405" t="str">
        <f t="shared" si="38"/>
        <v>0m0</v>
      </c>
      <c r="BW44" s="392">
        <f t="shared" si="39"/>
        <v>0</v>
      </c>
      <c r="BX44" s="392">
        <f t="shared" si="40"/>
        <v>0</v>
      </c>
      <c r="BY44" s="405">
        <f t="shared" si="41"/>
        <v>0</v>
      </c>
      <c r="BZ44" s="406">
        <f t="shared" si="42"/>
        <v>0</v>
      </c>
      <c r="CA44" s="391" t="str">
        <f t="shared" si="43"/>
        <v>0</v>
      </c>
      <c r="CB44" s="391" t="str">
        <f t="shared" si="44"/>
        <v>0</v>
      </c>
      <c r="CC44" s="405">
        <f t="shared" si="45"/>
        <v>0</v>
      </c>
      <c r="CD44" s="405" t="str">
        <f t="shared" si="46"/>
        <v>0m0</v>
      </c>
      <c r="CE44" s="392">
        <f t="shared" si="47"/>
        <v>0</v>
      </c>
      <c r="CF44" s="392">
        <f t="shared" si="48"/>
        <v>0</v>
      </c>
      <c r="CG44" s="405">
        <f t="shared" si="49"/>
        <v>0</v>
      </c>
      <c r="CH44" s="406">
        <f t="shared" si="50"/>
        <v>0</v>
      </c>
      <c r="CI44" s="391" t="str">
        <f t="shared" si="51"/>
        <v>0</v>
      </c>
      <c r="CJ44" s="391" t="str">
        <f t="shared" si="52"/>
        <v>0</v>
      </c>
      <c r="CK44" s="405">
        <f t="shared" si="53"/>
        <v>0</v>
      </c>
      <c r="CL44" s="405" t="str">
        <f t="shared" si="54"/>
        <v>0m0</v>
      </c>
      <c r="CM44" s="392">
        <f t="shared" si="55"/>
        <v>0</v>
      </c>
      <c r="CN44" s="392">
        <f t="shared" si="56"/>
        <v>0</v>
      </c>
      <c r="CO44" s="405">
        <f t="shared" si="57"/>
        <v>0</v>
      </c>
      <c r="CP44" s="406">
        <f t="shared" si="58"/>
        <v>0</v>
      </c>
      <c r="CQ44" s="391" t="str">
        <f t="shared" si="59"/>
        <v>0</v>
      </c>
      <c r="CR44" s="391" t="str">
        <f t="shared" si="60"/>
        <v>0</v>
      </c>
      <c r="CS44" s="405">
        <f t="shared" si="61"/>
        <v>0</v>
      </c>
      <c r="CT44" s="405" t="str">
        <f t="shared" si="62"/>
        <v>0m0</v>
      </c>
      <c r="CU44" s="405">
        <f t="shared" si="63"/>
        <v>0</v>
      </c>
      <c r="CV44" s="405">
        <f t="shared" si="64"/>
        <v>0</v>
      </c>
      <c r="CW44" s="405">
        <f t="shared" si="65"/>
        <v>0</v>
      </c>
      <c r="CX44" s="405">
        <f t="shared" si="66"/>
        <v>0</v>
      </c>
      <c r="CY44" s="405">
        <f t="shared" si="67"/>
        <v>0</v>
      </c>
      <c r="CZ44" s="405" t="str">
        <f t="shared" si="68"/>
        <v/>
      </c>
      <c r="DA44" s="405" t="str">
        <f t="shared" si="69"/>
        <v/>
      </c>
      <c r="DB44" s="405" t="str">
        <f t="shared" si="70"/>
        <v/>
      </c>
      <c r="DC44" s="405" t="str">
        <f t="shared" si="71"/>
        <v/>
      </c>
      <c r="DD44" s="405" t="str">
        <f t="shared" si="72"/>
        <v/>
      </c>
      <c r="DE44" s="405"/>
      <c r="DF44" s="404"/>
      <c r="DG44" s="405" t="str">
        <f t="shared" si="73"/>
        <v/>
      </c>
      <c r="DH44" s="405" t="str">
        <f t="shared" si="74"/>
        <v/>
      </c>
      <c r="DI44" s="405">
        <f t="shared" si="75"/>
        <v>0</v>
      </c>
      <c r="DJ44" s="405" t="str">
        <f t="shared" si="76"/>
        <v/>
      </c>
      <c r="DK44" s="405" t="str">
        <f t="shared" si="77"/>
        <v/>
      </c>
      <c r="DL44" s="405" t="str">
        <f t="shared" si="78"/>
        <v/>
      </c>
      <c r="DM44" s="405" t="str">
        <f t="shared" si="79"/>
        <v/>
      </c>
      <c r="DN44" s="405" t="str">
        <f t="shared" si="80"/>
        <v/>
      </c>
      <c r="DO44" s="405" t="str">
        <f t="shared" si="81"/>
        <v/>
      </c>
    </row>
    <row r="45" spans="1:119" s="152" customFormat="1" ht="18" hidden="1" customHeight="1">
      <c r="A45" s="156" t="str">
        <f t="shared" si="86"/>
        <v/>
      </c>
      <c r="B45" s="153"/>
      <c r="C45" s="31" t="str">
        <f>IF(B45="","",VLOOKUP(B45,学連登録!$C$2:$G$3000,2,FALSE))</f>
        <v/>
      </c>
      <c r="D45" s="32" t="str">
        <f>IF(B45="","",VLOOKUP(B45,学連登録!$C$2:$G$3000,3,FALSE))</f>
        <v/>
      </c>
      <c r="E45" s="33" t="str">
        <f>IF(B45="","",VLOOKUP(B45,学連登録!$C$2:$G$3000,4,FALSE))</f>
        <v/>
      </c>
      <c r="F45" s="376" t="str">
        <f>IF(B45="","",VLOOKUP(B45,学連登録!$C$2:$I$3000,7,FALSE))</f>
        <v/>
      </c>
      <c r="G45" s="155"/>
      <c r="H45" s="926"/>
      <c r="I45" s="928"/>
      <c r="J45" s="155"/>
      <c r="K45" s="926"/>
      <c r="L45" s="927"/>
      <c r="M45" s="155"/>
      <c r="N45" s="881"/>
      <c r="O45" s="882"/>
      <c r="P45" s="154"/>
      <c r="Q45" s="926"/>
      <c r="R45" s="927"/>
      <c r="S45" s="154"/>
      <c r="T45" s="926"/>
      <c r="U45" s="927"/>
      <c r="V45" s="101" t="str">
        <f>IF(B45="","",VLOOKUP(B45,学連登録!$C$2:$H$3000,6,FALSE))</f>
        <v/>
      </c>
      <c r="Y45" s="116" t="str">
        <f t="shared" si="87"/>
        <v/>
      </c>
      <c r="Z45" s="97" t="str">
        <f>IF(G45="","",VLOOKUP(G45,種目名!$R$5:$T$104,3,0))</f>
        <v/>
      </c>
      <c r="AA45" s="98" t="str">
        <f>IF(J45="","",VLOOKUP(J45,種目名!$R$5:$T$104,3,0))</f>
        <v/>
      </c>
      <c r="AB45" s="117" t="str">
        <f>IF(M45="","",VLOOKUP(M45,種目名!$R$5:$T$104,3,0))</f>
        <v/>
      </c>
      <c r="AC45" s="117" t="str">
        <f>IF(P45="","",VLOOKUP(AF45,種目名!$R$5:$T$104,3,0))</f>
        <v/>
      </c>
      <c r="AD45" s="118" t="str">
        <f>IF(S45="","",VLOOKUP(AI45,種目名!$R$5:$T$104,3,0))</f>
        <v/>
      </c>
      <c r="AE45" s="115">
        <f t="shared" si="88"/>
        <v>0</v>
      </c>
      <c r="AF45" s="152" t="str">
        <f t="shared" si="89"/>
        <v/>
      </c>
      <c r="AG45" s="152" t="str">
        <f t="shared" si="90"/>
        <v/>
      </c>
      <c r="AH45" s="152">
        <f t="shared" si="91"/>
        <v>0</v>
      </c>
      <c r="AI45" s="152" t="str">
        <f t="shared" si="92"/>
        <v/>
      </c>
      <c r="AJ45" s="152" t="str">
        <f t="shared" si="93"/>
        <v/>
      </c>
      <c r="AK45" s="383"/>
      <c r="AL45" s="166">
        <f t="shared" si="15"/>
        <v>0</v>
      </c>
      <c r="AM45" s="392">
        <f t="shared" si="16"/>
        <v>0</v>
      </c>
      <c r="AN45" s="392">
        <f>COUNTIF($B$12:B45,B45)</f>
        <v>0</v>
      </c>
      <c r="AO45" s="392"/>
      <c r="AP45" s="392" t="str">
        <f t="shared" si="17"/>
        <v/>
      </c>
      <c r="AQ45" s="392" t="str">
        <f t="shared" si="17"/>
        <v/>
      </c>
      <c r="AR45" s="392" t="str">
        <f t="shared" si="17"/>
        <v/>
      </c>
      <c r="AS45" s="392" t="str">
        <f t="shared" si="17"/>
        <v/>
      </c>
      <c r="AT45" s="392">
        <f t="shared" si="18"/>
        <v>0</v>
      </c>
      <c r="AU45" s="392" t="str">
        <f t="shared" si="19"/>
        <v/>
      </c>
      <c r="AV45" s="392" t="str">
        <f t="shared" si="20"/>
        <v/>
      </c>
      <c r="AW45" s="392" t="str">
        <f t="shared" si="21"/>
        <v/>
      </c>
      <c r="AX45" s="392" t="str">
        <f t="shared" si="22"/>
        <v/>
      </c>
      <c r="AY45" s="392" t="str">
        <f t="shared" si="23"/>
        <v/>
      </c>
      <c r="AZ45" s="392" t="str">
        <f t="shared" si="24"/>
        <v/>
      </c>
      <c r="BA45" s="392" t="str">
        <f t="shared" si="24"/>
        <v/>
      </c>
      <c r="BB45" s="392" t="str">
        <f t="shared" si="24"/>
        <v/>
      </c>
      <c r="BC45" s="392" t="str">
        <f t="shared" si="24"/>
        <v/>
      </c>
      <c r="BD45" s="396" t="str">
        <f t="shared" si="24"/>
        <v/>
      </c>
      <c r="BE45" s="386">
        <f t="shared" si="25"/>
        <v>0</v>
      </c>
      <c r="BG45" s="392">
        <f t="shared" si="26"/>
        <v>0</v>
      </c>
      <c r="BH45" s="392">
        <f t="shared" si="27"/>
        <v>0</v>
      </c>
      <c r="BI45" s="405">
        <f t="shared" si="28"/>
        <v>0</v>
      </c>
      <c r="BJ45" s="406">
        <f t="shared" si="11"/>
        <v>0</v>
      </c>
      <c r="BK45" s="391" t="str">
        <f t="shared" si="12"/>
        <v>0</v>
      </c>
      <c r="BL45" s="391" t="str">
        <f t="shared" si="13"/>
        <v>0</v>
      </c>
      <c r="BM45" s="405">
        <f t="shared" si="29"/>
        <v>0</v>
      </c>
      <c r="BN45" s="405" t="str">
        <f t="shared" si="30"/>
        <v>0m0</v>
      </c>
      <c r="BO45" s="392">
        <f t="shared" si="31"/>
        <v>0</v>
      </c>
      <c r="BP45" s="392">
        <f t="shared" si="32"/>
        <v>0</v>
      </c>
      <c r="BQ45" s="405">
        <f t="shared" si="33"/>
        <v>0</v>
      </c>
      <c r="BR45" s="406">
        <f t="shared" si="34"/>
        <v>0</v>
      </c>
      <c r="BS45" s="391" t="str">
        <f t="shared" si="35"/>
        <v>0</v>
      </c>
      <c r="BT45" s="391" t="str">
        <f t="shared" si="36"/>
        <v>0</v>
      </c>
      <c r="BU45" s="405">
        <f t="shared" si="37"/>
        <v>0</v>
      </c>
      <c r="BV45" s="405" t="str">
        <f t="shared" si="38"/>
        <v>0m0</v>
      </c>
      <c r="BW45" s="392">
        <f t="shared" si="39"/>
        <v>0</v>
      </c>
      <c r="BX45" s="392">
        <f t="shared" si="40"/>
        <v>0</v>
      </c>
      <c r="BY45" s="405">
        <f t="shared" si="41"/>
        <v>0</v>
      </c>
      <c r="BZ45" s="406">
        <f t="shared" si="42"/>
        <v>0</v>
      </c>
      <c r="CA45" s="391" t="str">
        <f t="shared" si="43"/>
        <v>0</v>
      </c>
      <c r="CB45" s="391" t="str">
        <f t="shared" si="44"/>
        <v>0</v>
      </c>
      <c r="CC45" s="405">
        <f t="shared" si="45"/>
        <v>0</v>
      </c>
      <c r="CD45" s="405" t="str">
        <f t="shared" si="46"/>
        <v>0m0</v>
      </c>
      <c r="CE45" s="392">
        <f t="shared" si="47"/>
        <v>0</v>
      </c>
      <c r="CF45" s="392">
        <f t="shared" si="48"/>
        <v>0</v>
      </c>
      <c r="CG45" s="405">
        <f t="shared" si="49"/>
        <v>0</v>
      </c>
      <c r="CH45" s="406">
        <f t="shared" si="50"/>
        <v>0</v>
      </c>
      <c r="CI45" s="391" t="str">
        <f t="shared" si="51"/>
        <v>0</v>
      </c>
      <c r="CJ45" s="391" t="str">
        <f t="shared" si="52"/>
        <v>0</v>
      </c>
      <c r="CK45" s="405">
        <f t="shared" si="53"/>
        <v>0</v>
      </c>
      <c r="CL45" s="405" t="str">
        <f t="shared" si="54"/>
        <v>0m0</v>
      </c>
      <c r="CM45" s="392">
        <f t="shared" si="55"/>
        <v>0</v>
      </c>
      <c r="CN45" s="392">
        <f t="shared" si="56"/>
        <v>0</v>
      </c>
      <c r="CO45" s="405">
        <f t="shared" si="57"/>
        <v>0</v>
      </c>
      <c r="CP45" s="406">
        <f t="shared" si="58"/>
        <v>0</v>
      </c>
      <c r="CQ45" s="391" t="str">
        <f t="shared" si="59"/>
        <v>0</v>
      </c>
      <c r="CR45" s="391" t="str">
        <f t="shared" si="60"/>
        <v>0</v>
      </c>
      <c r="CS45" s="405">
        <f t="shared" si="61"/>
        <v>0</v>
      </c>
      <c r="CT45" s="405" t="str">
        <f t="shared" si="62"/>
        <v>0m0</v>
      </c>
      <c r="CU45" s="405">
        <f t="shared" si="63"/>
        <v>0</v>
      </c>
      <c r="CV45" s="405">
        <f t="shared" si="64"/>
        <v>0</v>
      </c>
      <c r="CW45" s="405">
        <f t="shared" si="65"/>
        <v>0</v>
      </c>
      <c r="CX45" s="405">
        <f t="shared" si="66"/>
        <v>0</v>
      </c>
      <c r="CY45" s="405">
        <f t="shared" si="67"/>
        <v>0</v>
      </c>
      <c r="CZ45" s="405" t="str">
        <f t="shared" si="68"/>
        <v/>
      </c>
      <c r="DA45" s="405" t="str">
        <f t="shared" si="69"/>
        <v/>
      </c>
      <c r="DB45" s="405" t="str">
        <f t="shared" si="70"/>
        <v/>
      </c>
      <c r="DC45" s="405" t="str">
        <f t="shared" si="71"/>
        <v/>
      </c>
      <c r="DD45" s="405" t="str">
        <f t="shared" si="72"/>
        <v/>
      </c>
      <c r="DE45" s="405"/>
      <c r="DF45" s="404"/>
      <c r="DG45" s="405" t="str">
        <f t="shared" si="73"/>
        <v/>
      </c>
      <c r="DH45" s="405" t="str">
        <f t="shared" si="74"/>
        <v/>
      </c>
      <c r="DI45" s="405">
        <f t="shared" si="75"/>
        <v>0</v>
      </c>
      <c r="DJ45" s="405" t="str">
        <f t="shared" si="76"/>
        <v/>
      </c>
      <c r="DK45" s="405" t="str">
        <f t="shared" si="77"/>
        <v/>
      </c>
      <c r="DL45" s="405" t="str">
        <f t="shared" si="78"/>
        <v/>
      </c>
      <c r="DM45" s="405" t="str">
        <f t="shared" si="79"/>
        <v/>
      </c>
      <c r="DN45" s="405" t="str">
        <f t="shared" si="80"/>
        <v/>
      </c>
      <c r="DO45" s="405" t="str">
        <f t="shared" si="81"/>
        <v/>
      </c>
    </row>
    <row r="46" spans="1:119" s="152" customFormat="1" ht="18" hidden="1" customHeight="1">
      <c r="A46" s="156" t="str">
        <f t="shared" si="86"/>
        <v/>
      </c>
      <c r="B46" s="153"/>
      <c r="C46" s="31" t="str">
        <f>IF(B46="","",VLOOKUP(B46,学連登録!$C$2:$G$3000,2,FALSE))</f>
        <v/>
      </c>
      <c r="D46" s="32" t="str">
        <f>IF(B46="","",VLOOKUP(B46,学連登録!$C$2:$G$3000,3,FALSE))</f>
        <v/>
      </c>
      <c r="E46" s="33" t="str">
        <f>IF(B46="","",VLOOKUP(B46,学連登録!$C$2:$G$3000,4,FALSE))</f>
        <v/>
      </c>
      <c r="F46" s="376" t="str">
        <f>IF(B46="","",VLOOKUP(B46,学連登録!$C$2:$I$3000,7,FALSE))</f>
        <v/>
      </c>
      <c r="G46" s="155"/>
      <c r="H46" s="926"/>
      <c r="I46" s="928"/>
      <c r="J46" s="155"/>
      <c r="K46" s="926"/>
      <c r="L46" s="927"/>
      <c r="M46" s="155"/>
      <c r="N46" s="881"/>
      <c r="O46" s="882"/>
      <c r="P46" s="154"/>
      <c r="Q46" s="926"/>
      <c r="R46" s="927"/>
      <c r="S46" s="154"/>
      <c r="T46" s="926"/>
      <c r="U46" s="927"/>
      <c r="V46" s="101" t="str">
        <f>IF(B46="","",VLOOKUP(B46,学連登録!$C$2:$H$3000,6,FALSE))</f>
        <v/>
      </c>
      <c r="Y46" s="116" t="str">
        <f t="shared" si="87"/>
        <v/>
      </c>
      <c r="Z46" s="97" t="str">
        <f>IF(G46="","",VLOOKUP(G46,種目名!$R$5:$T$104,3,0))</f>
        <v/>
      </c>
      <c r="AA46" s="98" t="str">
        <f>IF(J46="","",VLOOKUP(J46,種目名!$R$5:$T$104,3,0))</f>
        <v/>
      </c>
      <c r="AB46" s="117" t="str">
        <f>IF(M46="","",VLOOKUP(M46,種目名!$R$5:$T$104,3,0))</f>
        <v/>
      </c>
      <c r="AC46" s="117" t="str">
        <f>IF(P46="","",VLOOKUP(AF46,種目名!$R$5:$T$104,3,0))</f>
        <v/>
      </c>
      <c r="AD46" s="118" t="str">
        <f>IF(S46="","",VLOOKUP(AI46,種目名!$R$5:$T$104,3,0))</f>
        <v/>
      </c>
      <c r="AE46" s="115">
        <f t="shared" si="88"/>
        <v>0</v>
      </c>
      <c r="AF46" s="152" t="str">
        <f t="shared" si="89"/>
        <v/>
      </c>
      <c r="AG46" s="152" t="str">
        <f t="shared" si="90"/>
        <v/>
      </c>
      <c r="AH46" s="152">
        <f t="shared" si="91"/>
        <v>0</v>
      </c>
      <c r="AI46" s="152" t="str">
        <f t="shared" si="92"/>
        <v/>
      </c>
      <c r="AJ46" s="152" t="str">
        <f t="shared" si="93"/>
        <v/>
      </c>
      <c r="AK46" s="383"/>
      <c r="AL46" s="166">
        <f t="shared" si="15"/>
        <v>0</v>
      </c>
      <c r="AM46" s="392">
        <f t="shared" si="16"/>
        <v>0</v>
      </c>
      <c r="AN46" s="392">
        <f>COUNTIF($B$12:B46,B46)</f>
        <v>0</v>
      </c>
      <c r="AO46" s="392"/>
      <c r="AP46" s="392" t="str">
        <f t="shared" si="17"/>
        <v/>
      </c>
      <c r="AQ46" s="392" t="str">
        <f t="shared" si="17"/>
        <v/>
      </c>
      <c r="AR46" s="392" t="str">
        <f t="shared" si="17"/>
        <v/>
      </c>
      <c r="AS46" s="392" t="str">
        <f t="shared" si="17"/>
        <v/>
      </c>
      <c r="AT46" s="392">
        <f t="shared" si="18"/>
        <v>0</v>
      </c>
      <c r="AU46" s="392" t="str">
        <f t="shared" si="19"/>
        <v/>
      </c>
      <c r="AV46" s="392" t="str">
        <f t="shared" si="20"/>
        <v/>
      </c>
      <c r="AW46" s="392" t="str">
        <f t="shared" si="21"/>
        <v/>
      </c>
      <c r="AX46" s="392" t="str">
        <f t="shared" si="22"/>
        <v/>
      </c>
      <c r="AY46" s="392" t="str">
        <f t="shared" si="23"/>
        <v/>
      </c>
      <c r="AZ46" s="392" t="str">
        <f t="shared" si="24"/>
        <v/>
      </c>
      <c r="BA46" s="392" t="str">
        <f t="shared" si="24"/>
        <v/>
      </c>
      <c r="BB46" s="392" t="str">
        <f t="shared" si="24"/>
        <v/>
      </c>
      <c r="BC46" s="392" t="str">
        <f t="shared" si="24"/>
        <v/>
      </c>
      <c r="BD46" s="396" t="str">
        <f t="shared" si="24"/>
        <v/>
      </c>
      <c r="BE46" s="386">
        <f t="shared" si="25"/>
        <v>0</v>
      </c>
      <c r="BG46" s="392">
        <f t="shared" si="26"/>
        <v>0</v>
      </c>
      <c r="BH46" s="392">
        <f t="shared" si="27"/>
        <v>0</v>
      </c>
      <c r="BI46" s="405">
        <f t="shared" si="28"/>
        <v>0</v>
      </c>
      <c r="BJ46" s="406">
        <f t="shared" si="11"/>
        <v>0</v>
      </c>
      <c r="BK46" s="391" t="str">
        <f t="shared" si="12"/>
        <v>0</v>
      </c>
      <c r="BL46" s="391" t="str">
        <f t="shared" si="13"/>
        <v>0</v>
      </c>
      <c r="BM46" s="405">
        <f t="shared" si="29"/>
        <v>0</v>
      </c>
      <c r="BN46" s="405" t="str">
        <f t="shared" si="30"/>
        <v>0m0</v>
      </c>
      <c r="BO46" s="392">
        <f t="shared" si="31"/>
        <v>0</v>
      </c>
      <c r="BP46" s="392">
        <f t="shared" si="32"/>
        <v>0</v>
      </c>
      <c r="BQ46" s="405">
        <f t="shared" si="33"/>
        <v>0</v>
      </c>
      <c r="BR46" s="406">
        <f t="shared" si="34"/>
        <v>0</v>
      </c>
      <c r="BS46" s="391" t="str">
        <f t="shared" si="35"/>
        <v>0</v>
      </c>
      <c r="BT46" s="391" t="str">
        <f t="shared" si="36"/>
        <v>0</v>
      </c>
      <c r="BU46" s="405">
        <f t="shared" si="37"/>
        <v>0</v>
      </c>
      <c r="BV46" s="405" t="str">
        <f t="shared" si="38"/>
        <v>0m0</v>
      </c>
      <c r="BW46" s="392">
        <f t="shared" si="39"/>
        <v>0</v>
      </c>
      <c r="BX46" s="392">
        <f t="shared" si="40"/>
        <v>0</v>
      </c>
      <c r="BY46" s="405">
        <f t="shared" si="41"/>
        <v>0</v>
      </c>
      <c r="BZ46" s="406">
        <f t="shared" si="42"/>
        <v>0</v>
      </c>
      <c r="CA46" s="391" t="str">
        <f t="shared" si="43"/>
        <v>0</v>
      </c>
      <c r="CB46" s="391" t="str">
        <f t="shared" si="44"/>
        <v>0</v>
      </c>
      <c r="CC46" s="405">
        <f t="shared" si="45"/>
        <v>0</v>
      </c>
      <c r="CD46" s="405" t="str">
        <f t="shared" si="46"/>
        <v>0m0</v>
      </c>
      <c r="CE46" s="392">
        <f t="shared" si="47"/>
        <v>0</v>
      </c>
      <c r="CF46" s="392">
        <f t="shared" si="48"/>
        <v>0</v>
      </c>
      <c r="CG46" s="405">
        <f t="shared" si="49"/>
        <v>0</v>
      </c>
      <c r="CH46" s="406">
        <f t="shared" si="50"/>
        <v>0</v>
      </c>
      <c r="CI46" s="391" t="str">
        <f t="shared" si="51"/>
        <v>0</v>
      </c>
      <c r="CJ46" s="391" t="str">
        <f t="shared" si="52"/>
        <v>0</v>
      </c>
      <c r="CK46" s="405">
        <f t="shared" si="53"/>
        <v>0</v>
      </c>
      <c r="CL46" s="405" t="str">
        <f t="shared" si="54"/>
        <v>0m0</v>
      </c>
      <c r="CM46" s="392">
        <f t="shared" si="55"/>
        <v>0</v>
      </c>
      <c r="CN46" s="392">
        <f t="shared" si="56"/>
        <v>0</v>
      </c>
      <c r="CO46" s="405">
        <f t="shared" si="57"/>
        <v>0</v>
      </c>
      <c r="CP46" s="406">
        <f t="shared" si="58"/>
        <v>0</v>
      </c>
      <c r="CQ46" s="391" t="str">
        <f t="shared" si="59"/>
        <v>0</v>
      </c>
      <c r="CR46" s="391" t="str">
        <f t="shared" si="60"/>
        <v>0</v>
      </c>
      <c r="CS46" s="405">
        <f t="shared" si="61"/>
        <v>0</v>
      </c>
      <c r="CT46" s="405" t="str">
        <f t="shared" si="62"/>
        <v>0m0</v>
      </c>
      <c r="CU46" s="405">
        <f t="shared" si="63"/>
        <v>0</v>
      </c>
      <c r="CV46" s="405">
        <f t="shared" si="64"/>
        <v>0</v>
      </c>
      <c r="CW46" s="405">
        <f t="shared" si="65"/>
        <v>0</v>
      </c>
      <c r="CX46" s="405">
        <f t="shared" si="66"/>
        <v>0</v>
      </c>
      <c r="CY46" s="405">
        <f t="shared" si="67"/>
        <v>0</v>
      </c>
      <c r="CZ46" s="405" t="str">
        <f t="shared" si="68"/>
        <v/>
      </c>
      <c r="DA46" s="405" t="str">
        <f t="shared" si="69"/>
        <v/>
      </c>
      <c r="DB46" s="405" t="str">
        <f t="shared" si="70"/>
        <v/>
      </c>
      <c r="DC46" s="405" t="str">
        <f t="shared" si="71"/>
        <v/>
      </c>
      <c r="DD46" s="405" t="str">
        <f t="shared" si="72"/>
        <v/>
      </c>
      <c r="DE46" s="405"/>
      <c r="DF46" s="404"/>
      <c r="DG46" s="405" t="str">
        <f t="shared" si="73"/>
        <v/>
      </c>
      <c r="DH46" s="405" t="str">
        <f t="shared" si="74"/>
        <v/>
      </c>
      <c r="DI46" s="405">
        <f t="shared" si="75"/>
        <v>0</v>
      </c>
      <c r="DJ46" s="405" t="str">
        <f t="shared" si="76"/>
        <v/>
      </c>
      <c r="DK46" s="405" t="str">
        <f t="shared" si="77"/>
        <v/>
      </c>
      <c r="DL46" s="405" t="str">
        <f t="shared" si="78"/>
        <v/>
      </c>
      <c r="DM46" s="405" t="str">
        <f t="shared" si="79"/>
        <v/>
      </c>
      <c r="DN46" s="405" t="str">
        <f t="shared" si="80"/>
        <v/>
      </c>
      <c r="DO46" s="405" t="str">
        <f t="shared" si="81"/>
        <v/>
      </c>
    </row>
    <row r="47" spans="1:119" s="152" customFormat="1" ht="18" hidden="1" customHeight="1">
      <c r="A47" s="156" t="str">
        <f t="shared" si="86"/>
        <v/>
      </c>
      <c r="B47" s="153"/>
      <c r="C47" s="31" t="str">
        <f>IF(B47="","",VLOOKUP(B47,学連登録!$C$2:$G$3000,2,FALSE))</f>
        <v/>
      </c>
      <c r="D47" s="32" t="str">
        <f>IF(B47="","",VLOOKUP(B47,学連登録!$C$2:$G$3000,3,FALSE))</f>
        <v/>
      </c>
      <c r="E47" s="33" t="str">
        <f>IF(B47="","",VLOOKUP(B47,学連登録!$C$2:$G$3000,4,FALSE))</f>
        <v/>
      </c>
      <c r="F47" s="376" t="str">
        <f>IF(B47="","",VLOOKUP(B47,学連登録!$C$2:$I$3000,7,FALSE))</f>
        <v/>
      </c>
      <c r="G47" s="155"/>
      <c r="H47" s="926"/>
      <c r="I47" s="928"/>
      <c r="J47" s="155"/>
      <c r="K47" s="926"/>
      <c r="L47" s="927"/>
      <c r="M47" s="155"/>
      <c r="N47" s="881"/>
      <c r="O47" s="882"/>
      <c r="P47" s="154"/>
      <c r="Q47" s="926"/>
      <c r="R47" s="927"/>
      <c r="S47" s="154"/>
      <c r="T47" s="926"/>
      <c r="U47" s="927"/>
      <c r="V47" s="101" t="str">
        <f>IF(B47="","",VLOOKUP(B47,学連登録!$C$2:$H$3000,6,FALSE))</f>
        <v/>
      </c>
      <c r="Y47" s="116" t="str">
        <f t="shared" si="87"/>
        <v/>
      </c>
      <c r="Z47" s="97" t="str">
        <f>IF(G47="","",VLOOKUP(G47,種目名!$R$5:$T$104,3,0))</f>
        <v/>
      </c>
      <c r="AA47" s="98" t="str">
        <f>IF(J47="","",VLOOKUP(J47,種目名!$R$5:$T$104,3,0))</f>
        <v/>
      </c>
      <c r="AB47" s="117" t="str">
        <f>IF(M47="","",VLOOKUP(M47,種目名!$R$5:$T$104,3,0))</f>
        <v/>
      </c>
      <c r="AC47" s="117" t="str">
        <f>IF(P47="","",VLOOKUP(AF47,種目名!$R$5:$T$104,3,0))</f>
        <v/>
      </c>
      <c r="AD47" s="118" t="str">
        <f>IF(S47="","",VLOOKUP(AI47,種目名!$R$5:$T$104,3,0))</f>
        <v/>
      </c>
      <c r="AE47" s="115">
        <f t="shared" si="88"/>
        <v>0</v>
      </c>
      <c r="AF47" s="152" t="str">
        <f t="shared" si="89"/>
        <v/>
      </c>
      <c r="AG47" s="152" t="str">
        <f t="shared" si="90"/>
        <v/>
      </c>
      <c r="AH47" s="152">
        <f t="shared" si="91"/>
        <v>0</v>
      </c>
      <c r="AI47" s="152" t="str">
        <f t="shared" si="92"/>
        <v/>
      </c>
      <c r="AJ47" s="152" t="str">
        <f t="shared" si="93"/>
        <v/>
      </c>
      <c r="AK47" s="383"/>
      <c r="AL47" s="166">
        <f t="shared" si="15"/>
        <v>0</v>
      </c>
      <c r="AM47" s="392">
        <f t="shared" si="16"/>
        <v>0</v>
      </c>
      <c r="AN47" s="392">
        <f>COUNTIF($B$12:B47,B47)</f>
        <v>0</v>
      </c>
      <c r="AO47" s="392"/>
      <c r="AP47" s="392" t="str">
        <f t="shared" si="17"/>
        <v/>
      </c>
      <c r="AQ47" s="392" t="str">
        <f t="shared" si="17"/>
        <v/>
      </c>
      <c r="AR47" s="392" t="str">
        <f t="shared" si="17"/>
        <v/>
      </c>
      <c r="AS47" s="392" t="str">
        <f t="shared" si="17"/>
        <v/>
      </c>
      <c r="AT47" s="392">
        <f t="shared" si="18"/>
        <v>0</v>
      </c>
      <c r="AU47" s="392" t="str">
        <f t="shared" si="19"/>
        <v/>
      </c>
      <c r="AV47" s="392" t="str">
        <f t="shared" si="20"/>
        <v/>
      </c>
      <c r="AW47" s="392" t="str">
        <f t="shared" si="21"/>
        <v/>
      </c>
      <c r="AX47" s="392" t="str">
        <f t="shared" si="22"/>
        <v/>
      </c>
      <c r="AY47" s="392" t="str">
        <f t="shared" si="23"/>
        <v/>
      </c>
      <c r="AZ47" s="392" t="str">
        <f t="shared" si="24"/>
        <v/>
      </c>
      <c r="BA47" s="392" t="str">
        <f t="shared" si="24"/>
        <v/>
      </c>
      <c r="BB47" s="392" t="str">
        <f t="shared" si="24"/>
        <v/>
      </c>
      <c r="BC47" s="392" t="str">
        <f t="shared" si="24"/>
        <v/>
      </c>
      <c r="BD47" s="396" t="str">
        <f t="shared" si="24"/>
        <v/>
      </c>
      <c r="BE47" s="386">
        <f t="shared" si="25"/>
        <v>0</v>
      </c>
      <c r="BG47" s="392">
        <f t="shared" si="26"/>
        <v>0</v>
      </c>
      <c r="BH47" s="392">
        <f t="shared" si="27"/>
        <v>0</v>
      </c>
      <c r="BI47" s="405">
        <f t="shared" si="28"/>
        <v>0</v>
      </c>
      <c r="BJ47" s="406">
        <f t="shared" si="11"/>
        <v>0</v>
      </c>
      <c r="BK47" s="391" t="str">
        <f t="shared" si="12"/>
        <v>0</v>
      </c>
      <c r="BL47" s="391" t="str">
        <f t="shared" si="13"/>
        <v>0</v>
      </c>
      <c r="BM47" s="405">
        <f t="shared" si="29"/>
        <v>0</v>
      </c>
      <c r="BN47" s="405" t="str">
        <f t="shared" si="30"/>
        <v>0m0</v>
      </c>
      <c r="BO47" s="392">
        <f t="shared" si="31"/>
        <v>0</v>
      </c>
      <c r="BP47" s="392">
        <f t="shared" si="32"/>
        <v>0</v>
      </c>
      <c r="BQ47" s="405">
        <f t="shared" si="33"/>
        <v>0</v>
      </c>
      <c r="BR47" s="406">
        <f t="shared" si="34"/>
        <v>0</v>
      </c>
      <c r="BS47" s="391" t="str">
        <f t="shared" si="35"/>
        <v>0</v>
      </c>
      <c r="BT47" s="391" t="str">
        <f t="shared" si="36"/>
        <v>0</v>
      </c>
      <c r="BU47" s="405">
        <f t="shared" si="37"/>
        <v>0</v>
      </c>
      <c r="BV47" s="405" t="str">
        <f t="shared" si="38"/>
        <v>0m0</v>
      </c>
      <c r="BW47" s="392">
        <f t="shared" si="39"/>
        <v>0</v>
      </c>
      <c r="BX47" s="392">
        <f t="shared" si="40"/>
        <v>0</v>
      </c>
      <c r="BY47" s="405">
        <f t="shared" si="41"/>
        <v>0</v>
      </c>
      <c r="BZ47" s="406">
        <f t="shared" si="42"/>
        <v>0</v>
      </c>
      <c r="CA47" s="391" t="str">
        <f t="shared" si="43"/>
        <v>0</v>
      </c>
      <c r="CB47" s="391" t="str">
        <f t="shared" si="44"/>
        <v>0</v>
      </c>
      <c r="CC47" s="405">
        <f t="shared" si="45"/>
        <v>0</v>
      </c>
      <c r="CD47" s="405" t="str">
        <f t="shared" si="46"/>
        <v>0m0</v>
      </c>
      <c r="CE47" s="392">
        <f t="shared" si="47"/>
        <v>0</v>
      </c>
      <c r="CF47" s="392">
        <f t="shared" si="48"/>
        <v>0</v>
      </c>
      <c r="CG47" s="405">
        <f t="shared" si="49"/>
        <v>0</v>
      </c>
      <c r="CH47" s="406">
        <f t="shared" si="50"/>
        <v>0</v>
      </c>
      <c r="CI47" s="391" t="str">
        <f t="shared" si="51"/>
        <v>0</v>
      </c>
      <c r="CJ47" s="391" t="str">
        <f t="shared" si="52"/>
        <v>0</v>
      </c>
      <c r="CK47" s="405">
        <f t="shared" si="53"/>
        <v>0</v>
      </c>
      <c r="CL47" s="405" t="str">
        <f t="shared" si="54"/>
        <v>0m0</v>
      </c>
      <c r="CM47" s="392">
        <f t="shared" si="55"/>
        <v>0</v>
      </c>
      <c r="CN47" s="392">
        <f t="shared" si="56"/>
        <v>0</v>
      </c>
      <c r="CO47" s="405">
        <f t="shared" si="57"/>
        <v>0</v>
      </c>
      <c r="CP47" s="406">
        <f t="shared" si="58"/>
        <v>0</v>
      </c>
      <c r="CQ47" s="391" t="str">
        <f t="shared" si="59"/>
        <v>0</v>
      </c>
      <c r="CR47" s="391" t="str">
        <f t="shared" si="60"/>
        <v>0</v>
      </c>
      <c r="CS47" s="405">
        <f t="shared" si="61"/>
        <v>0</v>
      </c>
      <c r="CT47" s="405" t="str">
        <f t="shared" si="62"/>
        <v>0m0</v>
      </c>
      <c r="CU47" s="405">
        <f t="shared" si="63"/>
        <v>0</v>
      </c>
      <c r="CV47" s="405">
        <f t="shared" si="64"/>
        <v>0</v>
      </c>
      <c r="CW47" s="405">
        <f t="shared" si="65"/>
        <v>0</v>
      </c>
      <c r="CX47" s="405">
        <f t="shared" si="66"/>
        <v>0</v>
      </c>
      <c r="CY47" s="405">
        <f t="shared" si="67"/>
        <v>0</v>
      </c>
      <c r="CZ47" s="405" t="str">
        <f t="shared" si="68"/>
        <v/>
      </c>
      <c r="DA47" s="405" t="str">
        <f t="shared" si="69"/>
        <v/>
      </c>
      <c r="DB47" s="405" t="str">
        <f t="shared" si="70"/>
        <v/>
      </c>
      <c r="DC47" s="405" t="str">
        <f t="shared" si="71"/>
        <v/>
      </c>
      <c r="DD47" s="405" t="str">
        <f t="shared" si="72"/>
        <v/>
      </c>
      <c r="DE47" s="405"/>
      <c r="DF47" s="404"/>
      <c r="DG47" s="405" t="str">
        <f t="shared" si="73"/>
        <v/>
      </c>
      <c r="DH47" s="405" t="str">
        <f t="shared" si="74"/>
        <v/>
      </c>
      <c r="DI47" s="405">
        <f t="shared" si="75"/>
        <v>0</v>
      </c>
      <c r="DJ47" s="405" t="str">
        <f t="shared" si="76"/>
        <v/>
      </c>
      <c r="DK47" s="405" t="str">
        <f t="shared" si="77"/>
        <v/>
      </c>
      <c r="DL47" s="405" t="str">
        <f t="shared" si="78"/>
        <v/>
      </c>
      <c r="DM47" s="405" t="str">
        <f t="shared" si="79"/>
        <v/>
      </c>
      <c r="DN47" s="405" t="str">
        <f t="shared" si="80"/>
        <v/>
      </c>
      <c r="DO47" s="405" t="str">
        <f t="shared" si="81"/>
        <v/>
      </c>
    </row>
    <row r="48" spans="1:119" s="152" customFormat="1" ht="18" hidden="1" customHeight="1">
      <c r="A48" s="156" t="str">
        <f t="shared" si="86"/>
        <v/>
      </c>
      <c r="B48" s="153"/>
      <c r="C48" s="31" t="str">
        <f>IF(B48="","",VLOOKUP(B48,学連登録!$C$2:$G$3000,2,FALSE))</f>
        <v/>
      </c>
      <c r="D48" s="32" t="str">
        <f>IF(B48="","",VLOOKUP(B48,学連登録!$C$2:$G$3000,3,FALSE))</f>
        <v/>
      </c>
      <c r="E48" s="33" t="str">
        <f>IF(B48="","",VLOOKUP(B48,学連登録!$C$2:$G$3000,4,FALSE))</f>
        <v/>
      </c>
      <c r="F48" s="376" t="str">
        <f>IF(B48="","",VLOOKUP(B48,学連登録!$C$2:$I$3000,7,FALSE))</f>
        <v/>
      </c>
      <c r="G48" s="155"/>
      <c r="H48" s="926"/>
      <c r="I48" s="928"/>
      <c r="J48" s="155"/>
      <c r="K48" s="926"/>
      <c r="L48" s="927"/>
      <c r="M48" s="155"/>
      <c r="N48" s="881"/>
      <c r="O48" s="882"/>
      <c r="P48" s="154"/>
      <c r="Q48" s="926"/>
      <c r="R48" s="927"/>
      <c r="S48" s="154"/>
      <c r="T48" s="926"/>
      <c r="U48" s="927"/>
      <c r="V48" s="101" t="str">
        <f>IF(B48="","",VLOOKUP(B48,学連登録!$C$2:$H$3000,6,FALSE))</f>
        <v/>
      </c>
      <c r="Y48" s="116" t="str">
        <f t="shared" si="87"/>
        <v/>
      </c>
      <c r="Z48" s="97" t="str">
        <f>IF(G48="","",VLOOKUP(G48,種目名!$R$5:$T$104,3,0))</f>
        <v/>
      </c>
      <c r="AA48" s="98" t="str">
        <f>IF(J48="","",VLOOKUP(J48,種目名!$R$5:$T$104,3,0))</f>
        <v/>
      </c>
      <c r="AB48" s="117" t="str">
        <f>IF(M48="","",VLOOKUP(M48,種目名!$R$5:$T$104,3,0))</f>
        <v/>
      </c>
      <c r="AC48" s="117" t="str">
        <f>IF(P48="","",VLOOKUP(AF48,種目名!$R$5:$T$104,3,0))</f>
        <v/>
      </c>
      <c r="AD48" s="118" t="str">
        <f>IF(S48="","",VLOOKUP(AI48,種目名!$R$5:$T$104,3,0))</f>
        <v/>
      </c>
      <c r="AE48" s="115">
        <f t="shared" si="88"/>
        <v>0</v>
      </c>
      <c r="AF48" s="152" t="str">
        <f t="shared" si="89"/>
        <v/>
      </c>
      <c r="AG48" s="152" t="str">
        <f t="shared" si="90"/>
        <v/>
      </c>
      <c r="AH48" s="152">
        <f t="shared" si="91"/>
        <v>0</v>
      </c>
      <c r="AI48" s="152" t="str">
        <f t="shared" si="92"/>
        <v/>
      </c>
      <c r="AJ48" s="152" t="str">
        <f t="shared" si="93"/>
        <v/>
      </c>
      <c r="AK48" s="383"/>
      <c r="AL48" s="166">
        <f t="shared" si="15"/>
        <v>0</v>
      </c>
      <c r="AM48" s="392">
        <f t="shared" si="16"/>
        <v>0</v>
      </c>
      <c r="AN48" s="392">
        <f>COUNTIF($B$12:B48,B48)</f>
        <v>0</v>
      </c>
      <c r="AO48" s="392"/>
      <c r="AP48" s="392" t="str">
        <f t="shared" si="17"/>
        <v/>
      </c>
      <c r="AQ48" s="392" t="str">
        <f t="shared" si="17"/>
        <v/>
      </c>
      <c r="AR48" s="392" t="str">
        <f t="shared" si="17"/>
        <v/>
      </c>
      <c r="AS48" s="392" t="str">
        <f t="shared" si="17"/>
        <v/>
      </c>
      <c r="AT48" s="392">
        <f t="shared" si="18"/>
        <v>0</v>
      </c>
      <c r="AU48" s="392" t="str">
        <f t="shared" si="19"/>
        <v/>
      </c>
      <c r="AV48" s="392" t="str">
        <f t="shared" si="20"/>
        <v/>
      </c>
      <c r="AW48" s="392" t="str">
        <f t="shared" si="21"/>
        <v/>
      </c>
      <c r="AX48" s="392" t="str">
        <f t="shared" si="22"/>
        <v/>
      </c>
      <c r="AY48" s="392" t="str">
        <f t="shared" si="23"/>
        <v/>
      </c>
      <c r="AZ48" s="392" t="str">
        <f t="shared" si="24"/>
        <v/>
      </c>
      <c r="BA48" s="392" t="str">
        <f t="shared" si="24"/>
        <v/>
      </c>
      <c r="BB48" s="392" t="str">
        <f t="shared" si="24"/>
        <v/>
      </c>
      <c r="BC48" s="392" t="str">
        <f t="shared" si="24"/>
        <v/>
      </c>
      <c r="BD48" s="396" t="str">
        <f t="shared" si="24"/>
        <v/>
      </c>
      <c r="BE48" s="386">
        <f t="shared" si="25"/>
        <v>0</v>
      </c>
      <c r="BG48" s="392">
        <f t="shared" si="26"/>
        <v>0</v>
      </c>
      <c r="BH48" s="392">
        <f t="shared" si="27"/>
        <v>0</v>
      </c>
      <c r="BI48" s="405">
        <f t="shared" si="28"/>
        <v>0</v>
      </c>
      <c r="BJ48" s="406">
        <f t="shared" si="11"/>
        <v>0</v>
      </c>
      <c r="BK48" s="391" t="str">
        <f t="shared" si="12"/>
        <v>0</v>
      </c>
      <c r="BL48" s="391" t="str">
        <f t="shared" si="13"/>
        <v>0</v>
      </c>
      <c r="BM48" s="405">
        <f t="shared" si="29"/>
        <v>0</v>
      </c>
      <c r="BN48" s="405" t="str">
        <f t="shared" si="30"/>
        <v>0m0</v>
      </c>
      <c r="BO48" s="392">
        <f t="shared" si="31"/>
        <v>0</v>
      </c>
      <c r="BP48" s="392">
        <f t="shared" si="32"/>
        <v>0</v>
      </c>
      <c r="BQ48" s="405">
        <f t="shared" si="33"/>
        <v>0</v>
      </c>
      <c r="BR48" s="406">
        <f t="shared" si="34"/>
        <v>0</v>
      </c>
      <c r="BS48" s="391" t="str">
        <f t="shared" si="35"/>
        <v>0</v>
      </c>
      <c r="BT48" s="391" t="str">
        <f t="shared" si="36"/>
        <v>0</v>
      </c>
      <c r="BU48" s="405">
        <f t="shared" si="37"/>
        <v>0</v>
      </c>
      <c r="BV48" s="405" t="str">
        <f t="shared" si="38"/>
        <v>0m0</v>
      </c>
      <c r="BW48" s="392">
        <f t="shared" si="39"/>
        <v>0</v>
      </c>
      <c r="BX48" s="392">
        <f t="shared" si="40"/>
        <v>0</v>
      </c>
      <c r="BY48" s="405">
        <f t="shared" si="41"/>
        <v>0</v>
      </c>
      <c r="BZ48" s="406">
        <f t="shared" si="42"/>
        <v>0</v>
      </c>
      <c r="CA48" s="391" t="str">
        <f t="shared" si="43"/>
        <v>0</v>
      </c>
      <c r="CB48" s="391" t="str">
        <f t="shared" si="44"/>
        <v>0</v>
      </c>
      <c r="CC48" s="405">
        <f t="shared" si="45"/>
        <v>0</v>
      </c>
      <c r="CD48" s="405" t="str">
        <f t="shared" si="46"/>
        <v>0m0</v>
      </c>
      <c r="CE48" s="392">
        <f t="shared" si="47"/>
        <v>0</v>
      </c>
      <c r="CF48" s="392">
        <f t="shared" si="48"/>
        <v>0</v>
      </c>
      <c r="CG48" s="405">
        <f t="shared" si="49"/>
        <v>0</v>
      </c>
      <c r="CH48" s="406">
        <f t="shared" si="50"/>
        <v>0</v>
      </c>
      <c r="CI48" s="391" t="str">
        <f t="shared" si="51"/>
        <v>0</v>
      </c>
      <c r="CJ48" s="391" t="str">
        <f t="shared" si="52"/>
        <v>0</v>
      </c>
      <c r="CK48" s="405">
        <f t="shared" si="53"/>
        <v>0</v>
      </c>
      <c r="CL48" s="405" t="str">
        <f t="shared" si="54"/>
        <v>0m0</v>
      </c>
      <c r="CM48" s="392">
        <f t="shared" si="55"/>
        <v>0</v>
      </c>
      <c r="CN48" s="392">
        <f t="shared" si="56"/>
        <v>0</v>
      </c>
      <c r="CO48" s="405">
        <f t="shared" si="57"/>
        <v>0</v>
      </c>
      <c r="CP48" s="406">
        <f t="shared" si="58"/>
        <v>0</v>
      </c>
      <c r="CQ48" s="391" t="str">
        <f t="shared" si="59"/>
        <v>0</v>
      </c>
      <c r="CR48" s="391" t="str">
        <f t="shared" si="60"/>
        <v>0</v>
      </c>
      <c r="CS48" s="405">
        <f t="shared" si="61"/>
        <v>0</v>
      </c>
      <c r="CT48" s="405" t="str">
        <f t="shared" si="62"/>
        <v>0m0</v>
      </c>
      <c r="CU48" s="405">
        <f t="shared" si="63"/>
        <v>0</v>
      </c>
      <c r="CV48" s="405">
        <f t="shared" si="64"/>
        <v>0</v>
      </c>
      <c r="CW48" s="405">
        <f t="shared" si="65"/>
        <v>0</v>
      </c>
      <c r="CX48" s="405">
        <f t="shared" si="66"/>
        <v>0</v>
      </c>
      <c r="CY48" s="405">
        <f t="shared" si="67"/>
        <v>0</v>
      </c>
      <c r="CZ48" s="405" t="str">
        <f t="shared" si="68"/>
        <v/>
      </c>
      <c r="DA48" s="405" t="str">
        <f t="shared" si="69"/>
        <v/>
      </c>
      <c r="DB48" s="405" t="str">
        <f t="shared" si="70"/>
        <v/>
      </c>
      <c r="DC48" s="405" t="str">
        <f t="shared" si="71"/>
        <v/>
      </c>
      <c r="DD48" s="405" t="str">
        <f t="shared" si="72"/>
        <v/>
      </c>
      <c r="DE48" s="405"/>
      <c r="DF48" s="404"/>
      <c r="DG48" s="405" t="str">
        <f t="shared" si="73"/>
        <v/>
      </c>
      <c r="DH48" s="405" t="str">
        <f t="shared" si="74"/>
        <v/>
      </c>
      <c r="DI48" s="405">
        <f t="shared" si="75"/>
        <v>0</v>
      </c>
      <c r="DJ48" s="405" t="str">
        <f t="shared" si="76"/>
        <v/>
      </c>
      <c r="DK48" s="405" t="str">
        <f t="shared" si="77"/>
        <v/>
      </c>
      <c r="DL48" s="405" t="str">
        <f t="shared" si="78"/>
        <v/>
      </c>
      <c r="DM48" s="405" t="str">
        <f t="shared" si="79"/>
        <v/>
      </c>
      <c r="DN48" s="405" t="str">
        <f t="shared" si="80"/>
        <v/>
      </c>
      <c r="DO48" s="405" t="str">
        <f t="shared" si="81"/>
        <v/>
      </c>
    </row>
    <row r="49" spans="1:119" s="152" customFormat="1" ht="18" hidden="1" customHeight="1">
      <c r="A49" s="156" t="str">
        <f t="shared" si="86"/>
        <v/>
      </c>
      <c r="B49" s="153"/>
      <c r="C49" s="31" t="str">
        <f>IF(B49="","",VLOOKUP(B49,学連登録!$C$2:$G$3000,2,FALSE))</f>
        <v/>
      </c>
      <c r="D49" s="32" t="str">
        <f>IF(B49="","",VLOOKUP(B49,学連登録!$C$2:$G$3000,3,FALSE))</f>
        <v/>
      </c>
      <c r="E49" s="33" t="str">
        <f>IF(B49="","",VLOOKUP(B49,学連登録!$C$2:$G$3000,4,FALSE))</f>
        <v/>
      </c>
      <c r="F49" s="376" t="str">
        <f>IF(B49="","",VLOOKUP(B49,学連登録!$C$2:$I$3000,7,FALSE))</f>
        <v/>
      </c>
      <c r="G49" s="155"/>
      <c r="H49" s="926"/>
      <c r="I49" s="928"/>
      <c r="J49" s="155"/>
      <c r="K49" s="926"/>
      <c r="L49" s="927"/>
      <c r="M49" s="155"/>
      <c r="N49" s="881"/>
      <c r="O49" s="882"/>
      <c r="P49" s="154"/>
      <c r="Q49" s="926"/>
      <c r="R49" s="927"/>
      <c r="S49" s="154"/>
      <c r="T49" s="926"/>
      <c r="U49" s="927"/>
      <c r="V49" s="101" t="str">
        <f>IF(B49="","",VLOOKUP(B49,学連登録!$C$2:$H$3000,6,FALSE))</f>
        <v/>
      </c>
      <c r="Y49" s="116" t="str">
        <f t="shared" si="87"/>
        <v/>
      </c>
      <c r="Z49" s="97" t="str">
        <f>IF(G49="","",VLOOKUP(G49,種目名!$R$5:$T$104,3,0))</f>
        <v/>
      </c>
      <c r="AA49" s="98" t="str">
        <f>IF(J49="","",VLOOKUP(J49,種目名!$R$5:$T$104,3,0))</f>
        <v/>
      </c>
      <c r="AB49" s="117" t="str">
        <f>IF(M49="","",VLOOKUP(M49,種目名!$R$5:$T$104,3,0))</f>
        <v/>
      </c>
      <c r="AC49" s="117" t="str">
        <f>IF(P49="","",VLOOKUP(AF49,種目名!$R$5:$T$104,3,0))</f>
        <v/>
      </c>
      <c r="AD49" s="118" t="str">
        <f>IF(S49="","",VLOOKUP(AI49,種目名!$R$5:$T$104,3,0))</f>
        <v/>
      </c>
      <c r="AE49" s="115">
        <f t="shared" si="88"/>
        <v>0</v>
      </c>
      <c r="AF49" s="152" t="str">
        <f t="shared" si="89"/>
        <v/>
      </c>
      <c r="AG49" s="152" t="str">
        <f t="shared" si="90"/>
        <v/>
      </c>
      <c r="AH49" s="152">
        <f t="shared" si="91"/>
        <v>0</v>
      </c>
      <c r="AI49" s="152" t="str">
        <f t="shared" si="92"/>
        <v/>
      </c>
      <c r="AJ49" s="152" t="str">
        <f t="shared" si="93"/>
        <v/>
      </c>
      <c r="AK49" s="383"/>
      <c r="AL49" s="166">
        <f t="shared" si="15"/>
        <v>0</v>
      </c>
      <c r="AM49" s="392">
        <f t="shared" si="16"/>
        <v>0</v>
      </c>
      <c r="AN49" s="392">
        <f>COUNTIF($B$12:B49,B49)</f>
        <v>0</v>
      </c>
      <c r="AO49" s="392"/>
      <c r="AP49" s="392" t="str">
        <f t="shared" si="17"/>
        <v/>
      </c>
      <c r="AQ49" s="392" t="str">
        <f t="shared" si="17"/>
        <v/>
      </c>
      <c r="AR49" s="392" t="str">
        <f t="shared" si="17"/>
        <v/>
      </c>
      <c r="AS49" s="392" t="str">
        <f t="shared" si="17"/>
        <v/>
      </c>
      <c r="AT49" s="392">
        <f t="shared" si="18"/>
        <v>0</v>
      </c>
      <c r="AU49" s="392" t="str">
        <f t="shared" si="19"/>
        <v/>
      </c>
      <c r="AV49" s="392" t="str">
        <f t="shared" si="20"/>
        <v/>
      </c>
      <c r="AW49" s="392" t="str">
        <f t="shared" si="21"/>
        <v/>
      </c>
      <c r="AX49" s="392" t="str">
        <f t="shared" si="22"/>
        <v/>
      </c>
      <c r="AY49" s="392" t="str">
        <f t="shared" si="23"/>
        <v/>
      </c>
      <c r="AZ49" s="392" t="str">
        <f t="shared" si="24"/>
        <v/>
      </c>
      <c r="BA49" s="392" t="str">
        <f t="shared" si="24"/>
        <v/>
      </c>
      <c r="BB49" s="392" t="str">
        <f t="shared" si="24"/>
        <v/>
      </c>
      <c r="BC49" s="392" t="str">
        <f t="shared" si="24"/>
        <v/>
      </c>
      <c r="BD49" s="396" t="str">
        <f t="shared" si="24"/>
        <v/>
      </c>
      <c r="BE49" s="386">
        <f t="shared" si="25"/>
        <v>0</v>
      </c>
      <c r="BG49" s="392">
        <f t="shared" si="26"/>
        <v>0</v>
      </c>
      <c r="BH49" s="392">
        <f t="shared" si="27"/>
        <v>0</v>
      </c>
      <c r="BI49" s="405">
        <f t="shared" si="28"/>
        <v>0</v>
      </c>
      <c r="BJ49" s="406">
        <f t="shared" si="11"/>
        <v>0</v>
      </c>
      <c r="BK49" s="391" t="str">
        <f t="shared" si="12"/>
        <v>0</v>
      </c>
      <c r="BL49" s="391" t="str">
        <f t="shared" si="13"/>
        <v>0</v>
      </c>
      <c r="BM49" s="405">
        <f t="shared" si="29"/>
        <v>0</v>
      </c>
      <c r="BN49" s="405" t="str">
        <f t="shared" si="30"/>
        <v>0m0</v>
      </c>
      <c r="BO49" s="392">
        <f t="shared" si="31"/>
        <v>0</v>
      </c>
      <c r="BP49" s="392">
        <f t="shared" si="32"/>
        <v>0</v>
      </c>
      <c r="BQ49" s="405">
        <f t="shared" si="33"/>
        <v>0</v>
      </c>
      <c r="BR49" s="406">
        <f t="shared" si="34"/>
        <v>0</v>
      </c>
      <c r="BS49" s="391" t="str">
        <f t="shared" si="35"/>
        <v>0</v>
      </c>
      <c r="BT49" s="391" t="str">
        <f t="shared" si="36"/>
        <v>0</v>
      </c>
      <c r="BU49" s="405">
        <f t="shared" si="37"/>
        <v>0</v>
      </c>
      <c r="BV49" s="405" t="str">
        <f t="shared" si="38"/>
        <v>0m0</v>
      </c>
      <c r="BW49" s="392">
        <f t="shared" si="39"/>
        <v>0</v>
      </c>
      <c r="BX49" s="392">
        <f t="shared" si="40"/>
        <v>0</v>
      </c>
      <c r="BY49" s="405">
        <f t="shared" si="41"/>
        <v>0</v>
      </c>
      <c r="BZ49" s="406">
        <f t="shared" si="42"/>
        <v>0</v>
      </c>
      <c r="CA49" s="391" t="str">
        <f t="shared" si="43"/>
        <v>0</v>
      </c>
      <c r="CB49" s="391" t="str">
        <f t="shared" si="44"/>
        <v>0</v>
      </c>
      <c r="CC49" s="405">
        <f t="shared" si="45"/>
        <v>0</v>
      </c>
      <c r="CD49" s="405" t="str">
        <f t="shared" si="46"/>
        <v>0m0</v>
      </c>
      <c r="CE49" s="392">
        <f t="shared" si="47"/>
        <v>0</v>
      </c>
      <c r="CF49" s="392">
        <f t="shared" si="48"/>
        <v>0</v>
      </c>
      <c r="CG49" s="405">
        <f t="shared" si="49"/>
        <v>0</v>
      </c>
      <c r="CH49" s="406">
        <f t="shared" si="50"/>
        <v>0</v>
      </c>
      <c r="CI49" s="391" t="str">
        <f t="shared" si="51"/>
        <v>0</v>
      </c>
      <c r="CJ49" s="391" t="str">
        <f t="shared" si="52"/>
        <v>0</v>
      </c>
      <c r="CK49" s="405">
        <f t="shared" si="53"/>
        <v>0</v>
      </c>
      <c r="CL49" s="405" t="str">
        <f t="shared" si="54"/>
        <v>0m0</v>
      </c>
      <c r="CM49" s="392">
        <f t="shared" si="55"/>
        <v>0</v>
      </c>
      <c r="CN49" s="392">
        <f t="shared" si="56"/>
        <v>0</v>
      </c>
      <c r="CO49" s="405">
        <f t="shared" si="57"/>
        <v>0</v>
      </c>
      <c r="CP49" s="406">
        <f t="shared" si="58"/>
        <v>0</v>
      </c>
      <c r="CQ49" s="391" t="str">
        <f t="shared" si="59"/>
        <v>0</v>
      </c>
      <c r="CR49" s="391" t="str">
        <f t="shared" si="60"/>
        <v>0</v>
      </c>
      <c r="CS49" s="405">
        <f t="shared" si="61"/>
        <v>0</v>
      </c>
      <c r="CT49" s="405" t="str">
        <f t="shared" si="62"/>
        <v>0m0</v>
      </c>
      <c r="CU49" s="405">
        <f t="shared" si="63"/>
        <v>0</v>
      </c>
      <c r="CV49" s="405">
        <f t="shared" si="64"/>
        <v>0</v>
      </c>
      <c r="CW49" s="405">
        <f t="shared" si="65"/>
        <v>0</v>
      </c>
      <c r="CX49" s="405">
        <f t="shared" si="66"/>
        <v>0</v>
      </c>
      <c r="CY49" s="405">
        <f t="shared" si="67"/>
        <v>0</v>
      </c>
      <c r="CZ49" s="405" t="str">
        <f t="shared" si="68"/>
        <v/>
      </c>
      <c r="DA49" s="405" t="str">
        <f t="shared" si="69"/>
        <v/>
      </c>
      <c r="DB49" s="405" t="str">
        <f t="shared" si="70"/>
        <v/>
      </c>
      <c r="DC49" s="405" t="str">
        <f t="shared" si="71"/>
        <v/>
      </c>
      <c r="DD49" s="405" t="str">
        <f t="shared" si="72"/>
        <v/>
      </c>
      <c r="DE49" s="405"/>
      <c r="DF49" s="404"/>
      <c r="DG49" s="405" t="str">
        <f t="shared" si="73"/>
        <v/>
      </c>
      <c r="DH49" s="405" t="str">
        <f t="shared" si="74"/>
        <v/>
      </c>
      <c r="DI49" s="405">
        <f t="shared" si="75"/>
        <v>0</v>
      </c>
      <c r="DJ49" s="405" t="str">
        <f t="shared" si="76"/>
        <v/>
      </c>
      <c r="DK49" s="405" t="str">
        <f t="shared" si="77"/>
        <v/>
      </c>
      <c r="DL49" s="405" t="str">
        <f t="shared" si="78"/>
        <v/>
      </c>
      <c r="DM49" s="405" t="str">
        <f t="shared" si="79"/>
        <v/>
      </c>
      <c r="DN49" s="405" t="str">
        <f t="shared" si="80"/>
        <v/>
      </c>
      <c r="DO49" s="405" t="str">
        <f t="shared" si="81"/>
        <v/>
      </c>
    </row>
    <row r="50" spans="1:119" s="152" customFormat="1" ht="18" hidden="1" customHeight="1">
      <c r="A50" s="156" t="str">
        <f t="shared" si="86"/>
        <v/>
      </c>
      <c r="B50" s="153"/>
      <c r="C50" s="31" t="str">
        <f>IF(B50="","",VLOOKUP(B50,学連登録!$C$2:$G$3000,2,FALSE))</f>
        <v/>
      </c>
      <c r="D50" s="32" t="str">
        <f>IF(B50="","",VLOOKUP(B50,学連登録!$C$2:$G$3000,3,FALSE))</f>
        <v/>
      </c>
      <c r="E50" s="33" t="str">
        <f>IF(B50="","",VLOOKUP(B50,学連登録!$C$2:$G$3000,4,FALSE))</f>
        <v/>
      </c>
      <c r="F50" s="376" t="str">
        <f>IF(B50="","",VLOOKUP(B50,学連登録!$C$2:$I$3000,7,FALSE))</f>
        <v/>
      </c>
      <c r="G50" s="155"/>
      <c r="H50" s="926"/>
      <c r="I50" s="928"/>
      <c r="J50" s="155"/>
      <c r="K50" s="926"/>
      <c r="L50" s="927"/>
      <c r="M50" s="155"/>
      <c r="N50" s="881"/>
      <c r="O50" s="882"/>
      <c r="P50" s="154"/>
      <c r="Q50" s="926"/>
      <c r="R50" s="927"/>
      <c r="S50" s="154"/>
      <c r="T50" s="926"/>
      <c r="U50" s="927"/>
      <c r="V50" s="101" t="str">
        <f>IF(B50="","",VLOOKUP(B50,学連登録!$C$2:$H$3000,6,FALSE))</f>
        <v/>
      </c>
      <c r="Y50" s="116" t="str">
        <f t="shared" si="87"/>
        <v/>
      </c>
      <c r="Z50" s="97" t="str">
        <f>IF(G50="","",VLOOKUP(G50,種目名!$R$5:$T$104,3,0))</f>
        <v/>
      </c>
      <c r="AA50" s="98" t="str">
        <f>IF(J50="","",VLOOKUP(J50,種目名!$R$5:$T$104,3,0))</f>
        <v/>
      </c>
      <c r="AB50" s="117" t="str">
        <f>IF(M50="","",VLOOKUP(M50,種目名!$R$5:$T$104,3,0))</f>
        <v/>
      </c>
      <c r="AC50" s="117" t="str">
        <f>IF(P50="","",VLOOKUP(AF50,種目名!$R$5:$T$104,3,0))</f>
        <v/>
      </c>
      <c r="AD50" s="118" t="str">
        <f>IF(S50="","",VLOOKUP(AI50,種目名!$R$5:$T$104,3,0))</f>
        <v/>
      </c>
      <c r="AE50" s="115">
        <f t="shared" si="88"/>
        <v>0</v>
      </c>
      <c r="AF50" s="152" t="str">
        <f t="shared" si="89"/>
        <v/>
      </c>
      <c r="AG50" s="152" t="str">
        <f t="shared" si="90"/>
        <v/>
      </c>
      <c r="AH50" s="152">
        <f t="shared" si="91"/>
        <v>0</v>
      </c>
      <c r="AI50" s="152" t="str">
        <f t="shared" si="92"/>
        <v/>
      </c>
      <c r="AJ50" s="152" t="str">
        <f t="shared" si="93"/>
        <v/>
      </c>
      <c r="AK50" s="383"/>
      <c r="AL50" s="166">
        <f t="shared" si="15"/>
        <v>0</v>
      </c>
      <c r="AM50" s="392">
        <f t="shared" si="16"/>
        <v>0</v>
      </c>
      <c r="AN50" s="392">
        <f>COUNTIF($B$12:B50,B50)</f>
        <v>0</v>
      </c>
      <c r="AO50" s="392"/>
      <c r="AP50" s="392" t="str">
        <f t="shared" si="17"/>
        <v/>
      </c>
      <c r="AQ50" s="392" t="str">
        <f t="shared" si="17"/>
        <v/>
      </c>
      <c r="AR50" s="392" t="str">
        <f t="shared" si="17"/>
        <v/>
      </c>
      <c r="AS50" s="392" t="str">
        <f t="shared" si="17"/>
        <v/>
      </c>
      <c r="AT50" s="392">
        <f t="shared" si="18"/>
        <v>0</v>
      </c>
      <c r="AU50" s="392" t="str">
        <f t="shared" si="19"/>
        <v/>
      </c>
      <c r="AV50" s="392" t="str">
        <f t="shared" si="20"/>
        <v/>
      </c>
      <c r="AW50" s="392" t="str">
        <f t="shared" si="21"/>
        <v/>
      </c>
      <c r="AX50" s="392" t="str">
        <f t="shared" si="22"/>
        <v/>
      </c>
      <c r="AY50" s="392" t="str">
        <f t="shared" si="23"/>
        <v/>
      </c>
      <c r="AZ50" s="392" t="str">
        <f t="shared" si="24"/>
        <v/>
      </c>
      <c r="BA50" s="392" t="str">
        <f t="shared" si="24"/>
        <v/>
      </c>
      <c r="BB50" s="392" t="str">
        <f t="shared" si="24"/>
        <v/>
      </c>
      <c r="BC50" s="392" t="str">
        <f t="shared" si="24"/>
        <v/>
      </c>
      <c r="BD50" s="396" t="str">
        <f t="shared" si="24"/>
        <v/>
      </c>
      <c r="BE50" s="386">
        <f t="shared" si="25"/>
        <v>0</v>
      </c>
      <c r="BG50" s="392">
        <f t="shared" si="26"/>
        <v>0</v>
      </c>
      <c r="BH50" s="392">
        <f t="shared" si="27"/>
        <v>0</v>
      </c>
      <c r="BI50" s="405">
        <f t="shared" si="28"/>
        <v>0</v>
      </c>
      <c r="BJ50" s="406">
        <f t="shared" si="11"/>
        <v>0</v>
      </c>
      <c r="BK50" s="391" t="str">
        <f t="shared" si="12"/>
        <v>0</v>
      </c>
      <c r="BL50" s="391" t="str">
        <f t="shared" si="13"/>
        <v>0</v>
      </c>
      <c r="BM50" s="405">
        <f t="shared" si="29"/>
        <v>0</v>
      </c>
      <c r="BN50" s="405" t="str">
        <f t="shared" si="30"/>
        <v>0m0</v>
      </c>
      <c r="BO50" s="392">
        <f t="shared" si="31"/>
        <v>0</v>
      </c>
      <c r="BP50" s="392">
        <f t="shared" si="32"/>
        <v>0</v>
      </c>
      <c r="BQ50" s="405">
        <f t="shared" si="33"/>
        <v>0</v>
      </c>
      <c r="BR50" s="406">
        <f t="shared" si="34"/>
        <v>0</v>
      </c>
      <c r="BS50" s="391" t="str">
        <f t="shared" si="35"/>
        <v>0</v>
      </c>
      <c r="BT50" s="391" t="str">
        <f t="shared" si="36"/>
        <v>0</v>
      </c>
      <c r="BU50" s="405">
        <f t="shared" si="37"/>
        <v>0</v>
      </c>
      <c r="BV50" s="405" t="str">
        <f t="shared" si="38"/>
        <v>0m0</v>
      </c>
      <c r="BW50" s="392">
        <f t="shared" si="39"/>
        <v>0</v>
      </c>
      <c r="BX50" s="392">
        <f t="shared" si="40"/>
        <v>0</v>
      </c>
      <c r="BY50" s="405">
        <f t="shared" si="41"/>
        <v>0</v>
      </c>
      <c r="BZ50" s="406">
        <f t="shared" si="42"/>
        <v>0</v>
      </c>
      <c r="CA50" s="391" t="str">
        <f t="shared" si="43"/>
        <v>0</v>
      </c>
      <c r="CB50" s="391" t="str">
        <f t="shared" si="44"/>
        <v>0</v>
      </c>
      <c r="CC50" s="405">
        <f t="shared" si="45"/>
        <v>0</v>
      </c>
      <c r="CD50" s="405" t="str">
        <f t="shared" si="46"/>
        <v>0m0</v>
      </c>
      <c r="CE50" s="392">
        <f t="shared" si="47"/>
        <v>0</v>
      </c>
      <c r="CF50" s="392">
        <f t="shared" si="48"/>
        <v>0</v>
      </c>
      <c r="CG50" s="405">
        <f t="shared" si="49"/>
        <v>0</v>
      </c>
      <c r="CH50" s="406">
        <f t="shared" si="50"/>
        <v>0</v>
      </c>
      <c r="CI50" s="391" t="str">
        <f t="shared" si="51"/>
        <v>0</v>
      </c>
      <c r="CJ50" s="391" t="str">
        <f t="shared" si="52"/>
        <v>0</v>
      </c>
      <c r="CK50" s="405">
        <f t="shared" si="53"/>
        <v>0</v>
      </c>
      <c r="CL50" s="405" t="str">
        <f t="shared" si="54"/>
        <v>0m0</v>
      </c>
      <c r="CM50" s="392">
        <f t="shared" si="55"/>
        <v>0</v>
      </c>
      <c r="CN50" s="392">
        <f t="shared" si="56"/>
        <v>0</v>
      </c>
      <c r="CO50" s="405">
        <f t="shared" si="57"/>
        <v>0</v>
      </c>
      <c r="CP50" s="406">
        <f t="shared" si="58"/>
        <v>0</v>
      </c>
      <c r="CQ50" s="391" t="str">
        <f t="shared" si="59"/>
        <v>0</v>
      </c>
      <c r="CR50" s="391" t="str">
        <f t="shared" si="60"/>
        <v>0</v>
      </c>
      <c r="CS50" s="405">
        <f t="shared" si="61"/>
        <v>0</v>
      </c>
      <c r="CT50" s="405" t="str">
        <f t="shared" si="62"/>
        <v>0m0</v>
      </c>
      <c r="CU50" s="405">
        <f t="shared" si="63"/>
        <v>0</v>
      </c>
      <c r="CV50" s="405">
        <f t="shared" si="64"/>
        <v>0</v>
      </c>
      <c r="CW50" s="405">
        <f t="shared" si="65"/>
        <v>0</v>
      </c>
      <c r="CX50" s="405">
        <f t="shared" si="66"/>
        <v>0</v>
      </c>
      <c r="CY50" s="405">
        <f t="shared" si="67"/>
        <v>0</v>
      </c>
      <c r="CZ50" s="405" t="str">
        <f t="shared" si="68"/>
        <v/>
      </c>
      <c r="DA50" s="405" t="str">
        <f t="shared" si="69"/>
        <v/>
      </c>
      <c r="DB50" s="405" t="str">
        <f t="shared" si="70"/>
        <v/>
      </c>
      <c r="DC50" s="405" t="str">
        <f t="shared" si="71"/>
        <v/>
      </c>
      <c r="DD50" s="405" t="str">
        <f t="shared" si="72"/>
        <v/>
      </c>
      <c r="DE50" s="405"/>
      <c r="DF50" s="404"/>
      <c r="DG50" s="405" t="str">
        <f t="shared" si="73"/>
        <v/>
      </c>
      <c r="DH50" s="405" t="str">
        <f t="shared" si="74"/>
        <v/>
      </c>
      <c r="DI50" s="405">
        <f t="shared" si="75"/>
        <v>0</v>
      </c>
      <c r="DJ50" s="405" t="str">
        <f t="shared" si="76"/>
        <v/>
      </c>
      <c r="DK50" s="405" t="str">
        <f t="shared" si="77"/>
        <v/>
      </c>
      <c r="DL50" s="405" t="str">
        <f t="shared" si="78"/>
        <v/>
      </c>
      <c r="DM50" s="405" t="str">
        <f t="shared" si="79"/>
        <v/>
      </c>
      <c r="DN50" s="405" t="str">
        <f t="shared" si="80"/>
        <v/>
      </c>
      <c r="DO50" s="405" t="str">
        <f t="shared" si="81"/>
        <v/>
      </c>
    </row>
    <row r="51" spans="1:119" s="152" customFormat="1" ht="18" hidden="1" customHeight="1">
      <c r="A51" s="156" t="str">
        <f t="shared" ref="A51:A114" si="94">IF(C51="","",A50+1)</f>
        <v/>
      </c>
      <c r="B51" s="153"/>
      <c r="C51" s="31" t="str">
        <f>IF(B51="","",VLOOKUP(B51,学連登録!$C$2:$G$3000,2,FALSE))</f>
        <v/>
      </c>
      <c r="D51" s="32" t="str">
        <f>IF(B51="","",VLOOKUP(B51,学連登録!$C$2:$G$3000,3,FALSE))</f>
        <v/>
      </c>
      <c r="E51" s="33" t="str">
        <f>IF(B51="","",VLOOKUP(B51,学連登録!$C$2:$G$3000,4,FALSE))</f>
        <v/>
      </c>
      <c r="F51" s="376" t="str">
        <f>IF(B51="","",VLOOKUP(B51,学連登録!$C$2:$I$3000,7,FALSE))</f>
        <v/>
      </c>
      <c r="G51" s="155"/>
      <c r="H51" s="926"/>
      <c r="I51" s="928"/>
      <c r="J51" s="155"/>
      <c r="K51" s="926"/>
      <c r="L51" s="927"/>
      <c r="M51" s="155"/>
      <c r="N51" s="881"/>
      <c r="O51" s="882"/>
      <c r="P51" s="154"/>
      <c r="Q51" s="926"/>
      <c r="R51" s="927"/>
      <c r="S51" s="154"/>
      <c r="T51" s="926"/>
      <c r="U51" s="927"/>
      <c r="V51" s="101" t="str">
        <f>IF(B51="","",VLOOKUP(B51,学連登録!$C$2:$H$3000,6,FALSE))</f>
        <v/>
      </c>
      <c r="Y51" s="116" t="str">
        <f t="shared" si="87"/>
        <v/>
      </c>
      <c r="Z51" s="97" t="str">
        <f>IF(G51="","",VLOOKUP(G51,種目名!$R$5:$T$104,3,0))</f>
        <v/>
      </c>
      <c r="AA51" s="98" t="str">
        <f>IF(J51="","",VLOOKUP(J51,種目名!$R$5:$T$104,3,0))</f>
        <v/>
      </c>
      <c r="AB51" s="117" t="str">
        <f>IF(M51="","",VLOOKUP(M51,種目名!$R$5:$T$104,3,0))</f>
        <v/>
      </c>
      <c r="AC51" s="117" t="str">
        <f>IF(P51="","",VLOOKUP(AF51,種目名!$R$5:$T$104,3,0))</f>
        <v/>
      </c>
      <c r="AD51" s="118" t="str">
        <f>IF(S51="","",VLOOKUP(AI51,種目名!$R$5:$T$104,3,0))</f>
        <v/>
      </c>
      <c r="AE51" s="115">
        <f t="shared" si="88"/>
        <v>0</v>
      </c>
      <c r="AF51" s="152" t="str">
        <f t="shared" si="89"/>
        <v/>
      </c>
      <c r="AG51" s="152" t="str">
        <f t="shared" si="90"/>
        <v/>
      </c>
      <c r="AH51" s="152">
        <f t="shared" si="91"/>
        <v>0</v>
      </c>
      <c r="AI51" s="152" t="str">
        <f t="shared" si="92"/>
        <v/>
      </c>
      <c r="AJ51" s="152" t="str">
        <f t="shared" si="93"/>
        <v/>
      </c>
      <c r="AK51" s="383"/>
      <c r="AL51" s="166">
        <f t="shared" si="15"/>
        <v>0</v>
      </c>
      <c r="AM51" s="392">
        <f t="shared" si="16"/>
        <v>0</v>
      </c>
      <c r="AN51" s="392">
        <f>COUNTIF($B$12:B51,B51)</f>
        <v>0</v>
      </c>
      <c r="AO51" s="392"/>
      <c r="AP51" s="392" t="str">
        <f t="shared" si="17"/>
        <v/>
      </c>
      <c r="AQ51" s="392" t="str">
        <f t="shared" si="17"/>
        <v/>
      </c>
      <c r="AR51" s="392" t="str">
        <f t="shared" si="17"/>
        <v/>
      </c>
      <c r="AS51" s="392" t="str">
        <f t="shared" si="17"/>
        <v/>
      </c>
      <c r="AT51" s="392">
        <f t="shared" si="18"/>
        <v>0</v>
      </c>
      <c r="AU51" s="392" t="str">
        <f t="shared" si="19"/>
        <v/>
      </c>
      <c r="AV51" s="392" t="str">
        <f t="shared" si="20"/>
        <v/>
      </c>
      <c r="AW51" s="392" t="str">
        <f t="shared" si="21"/>
        <v/>
      </c>
      <c r="AX51" s="392" t="str">
        <f t="shared" si="22"/>
        <v/>
      </c>
      <c r="AY51" s="392" t="str">
        <f t="shared" si="23"/>
        <v/>
      </c>
      <c r="AZ51" s="392" t="str">
        <f t="shared" si="24"/>
        <v/>
      </c>
      <c r="BA51" s="392" t="str">
        <f t="shared" si="24"/>
        <v/>
      </c>
      <c r="BB51" s="392" t="str">
        <f t="shared" si="24"/>
        <v/>
      </c>
      <c r="BC51" s="392" t="str">
        <f t="shared" si="24"/>
        <v/>
      </c>
      <c r="BD51" s="396" t="str">
        <f t="shared" si="24"/>
        <v/>
      </c>
      <c r="BE51" s="386">
        <f t="shared" si="25"/>
        <v>0</v>
      </c>
      <c r="BG51" s="392">
        <f t="shared" si="26"/>
        <v>0</v>
      </c>
      <c r="BH51" s="392">
        <f t="shared" si="27"/>
        <v>0</v>
      </c>
      <c r="BI51" s="405">
        <f t="shared" si="28"/>
        <v>0</v>
      </c>
      <c r="BJ51" s="406">
        <f t="shared" si="11"/>
        <v>0</v>
      </c>
      <c r="BK51" s="391" t="str">
        <f t="shared" si="12"/>
        <v>0</v>
      </c>
      <c r="BL51" s="391" t="str">
        <f t="shared" si="13"/>
        <v>0</v>
      </c>
      <c r="BM51" s="405">
        <f t="shared" si="29"/>
        <v>0</v>
      </c>
      <c r="BN51" s="405" t="str">
        <f t="shared" si="30"/>
        <v>0m0</v>
      </c>
      <c r="BO51" s="392">
        <f t="shared" si="31"/>
        <v>0</v>
      </c>
      <c r="BP51" s="392">
        <f t="shared" si="32"/>
        <v>0</v>
      </c>
      <c r="BQ51" s="405">
        <f t="shared" si="33"/>
        <v>0</v>
      </c>
      <c r="BR51" s="406">
        <f t="shared" si="34"/>
        <v>0</v>
      </c>
      <c r="BS51" s="391" t="str">
        <f t="shared" si="35"/>
        <v>0</v>
      </c>
      <c r="BT51" s="391" t="str">
        <f t="shared" si="36"/>
        <v>0</v>
      </c>
      <c r="BU51" s="405">
        <f t="shared" si="37"/>
        <v>0</v>
      </c>
      <c r="BV51" s="405" t="str">
        <f t="shared" si="38"/>
        <v>0m0</v>
      </c>
      <c r="BW51" s="392">
        <f t="shared" si="39"/>
        <v>0</v>
      </c>
      <c r="BX51" s="392">
        <f t="shared" si="40"/>
        <v>0</v>
      </c>
      <c r="BY51" s="405">
        <f t="shared" si="41"/>
        <v>0</v>
      </c>
      <c r="BZ51" s="406">
        <f t="shared" si="42"/>
        <v>0</v>
      </c>
      <c r="CA51" s="391" t="str">
        <f t="shared" si="43"/>
        <v>0</v>
      </c>
      <c r="CB51" s="391" t="str">
        <f t="shared" si="44"/>
        <v>0</v>
      </c>
      <c r="CC51" s="405">
        <f t="shared" si="45"/>
        <v>0</v>
      </c>
      <c r="CD51" s="405" t="str">
        <f t="shared" si="46"/>
        <v>0m0</v>
      </c>
      <c r="CE51" s="392">
        <f t="shared" si="47"/>
        <v>0</v>
      </c>
      <c r="CF51" s="392">
        <f t="shared" si="48"/>
        <v>0</v>
      </c>
      <c r="CG51" s="405">
        <f t="shared" si="49"/>
        <v>0</v>
      </c>
      <c r="CH51" s="406">
        <f t="shared" si="50"/>
        <v>0</v>
      </c>
      <c r="CI51" s="391" t="str">
        <f t="shared" si="51"/>
        <v>0</v>
      </c>
      <c r="CJ51" s="391" t="str">
        <f t="shared" si="52"/>
        <v>0</v>
      </c>
      <c r="CK51" s="405">
        <f t="shared" si="53"/>
        <v>0</v>
      </c>
      <c r="CL51" s="405" t="str">
        <f t="shared" si="54"/>
        <v>0m0</v>
      </c>
      <c r="CM51" s="392">
        <f t="shared" si="55"/>
        <v>0</v>
      </c>
      <c r="CN51" s="392">
        <f t="shared" si="56"/>
        <v>0</v>
      </c>
      <c r="CO51" s="405">
        <f t="shared" si="57"/>
        <v>0</v>
      </c>
      <c r="CP51" s="406">
        <f t="shared" si="58"/>
        <v>0</v>
      </c>
      <c r="CQ51" s="391" t="str">
        <f t="shared" si="59"/>
        <v>0</v>
      </c>
      <c r="CR51" s="391" t="str">
        <f t="shared" si="60"/>
        <v>0</v>
      </c>
      <c r="CS51" s="405">
        <f t="shared" si="61"/>
        <v>0</v>
      </c>
      <c r="CT51" s="405" t="str">
        <f t="shared" si="62"/>
        <v>0m0</v>
      </c>
      <c r="CU51" s="405">
        <f t="shared" si="63"/>
        <v>0</v>
      </c>
      <c r="CV51" s="405">
        <f t="shared" si="64"/>
        <v>0</v>
      </c>
      <c r="CW51" s="405">
        <f t="shared" si="65"/>
        <v>0</v>
      </c>
      <c r="CX51" s="405">
        <f t="shared" si="66"/>
        <v>0</v>
      </c>
      <c r="CY51" s="405">
        <f t="shared" si="67"/>
        <v>0</v>
      </c>
      <c r="CZ51" s="405" t="str">
        <f t="shared" si="68"/>
        <v/>
      </c>
      <c r="DA51" s="405" t="str">
        <f t="shared" si="69"/>
        <v/>
      </c>
      <c r="DB51" s="405" t="str">
        <f t="shared" si="70"/>
        <v/>
      </c>
      <c r="DC51" s="405" t="str">
        <f t="shared" si="71"/>
        <v/>
      </c>
      <c r="DD51" s="405" t="str">
        <f t="shared" si="72"/>
        <v/>
      </c>
      <c r="DE51" s="405"/>
      <c r="DF51" s="404"/>
      <c r="DG51" s="405" t="str">
        <f t="shared" si="73"/>
        <v/>
      </c>
      <c r="DH51" s="405" t="str">
        <f t="shared" si="74"/>
        <v/>
      </c>
      <c r="DI51" s="405">
        <f t="shared" si="75"/>
        <v>0</v>
      </c>
      <c r="DJ51" s="405" t="str">
        <f t="shared" si="76"/>
        <v/>
      </c>
      <c r="DK51" s="405" t="str">
        <f t="shared" si="77"/>
        <v/>
      </c>
      <c r="DL51" s="405" t="str">
        <f t="shared" si="78"/>
        <v/>
      </c>
      <c r="DM51" s="405" t="str">
        <f t="shared" si="79"/>
        <v/>
      </c>
      <c r="DN51" s="405" t="str">
        <f t="shared" si="80"/>
        <v/>
      </c>
      <c r="DO51" s="405" t="str">
        <f t="shared" si="81"/>
        <v/>
      </c>
    </row>
    <row r="52" spans="1:119" s="152" customFormat="1" ht="18" hidden="1" customHeight="1">
      <c r="A52" s="156" t="str">
        <f t="shared" si="94"/>
        <v/>
      </c>
      <c r="B52" s="153"/>
      <c r="C52" s="31" t="str">
        <f>IF(B52="","",VLOOKUP(B52,学連登録!$C$2:$G$3000,2,FALSE))</f>
        <v/>
      </c>
      <c r="D52" s="32" t="str">
        <f>IF(B52="","",VLOOKUP(B52,学連登録!$C$2:$G$3000,3,FALSE))</f>
        <v/>
      </c>
      <c r="E52" s="33" t="str">
        <f>IF(B52="","",VLOOKUP(B52,学連登録!$C$2:$G$3000,4,FALSE))</f>
        <v/>
      </c>
      <c r="F52" s="376" t="str">
        <f>IF(B52="","",VLOOKUP(B52,学連登録!$C$2:$I$3000,7,FALSE))</f>
        <v/>
      </c>
      <c r="G52" s="155"/>
      <c r="H52" s="926"/>
      <c r="I52" s="928"/>
      <c r="J52" s="155"/>
      <c r="K52" s="926"/>
      <c r="L52" s="927"/>
      <c r="M52" s="155"/>
      <c r="N52" s="881"/>
      <c r="O52" s="882"/>
      <c r="P52" s="154"/>
      <c r="Q52" s="926"/>
      <c r="R52" s="927"/>
      <c r="S52" s="154"/>
      <c r="T52" s="926"/>
      <c r="U52" s="927"/>
      <c r="V52" s="101" t="str">
        <f>IF(B52="","",VLOOKUP(B52,学連登録!$C$2:$H$3000,6,FALSE))</f>
        <v/>
      </c>
      <c r="Y52" s="116" t="str">
        <f t="shared" si="87"/>
        <v/>
      </c>
      <c r="Z52" s="97" t="str">
        <f>IF(G52="","",VLOOKUP(G52,種目名!$R$5:$T$104,3,0))</f>
        <v/>
      </c>
      <c r="AA52" s="98" t="str">
        <f>IF(J52="","",VLOOKUP(J52,種目名!$R$5:$T$104,3,0))</f>
        <v/>
      </c>
      <c r="AB52" s="117" t="str">
        <f>IF(M52="","",VLOOKUP(M52,種目名!$R$5:$T$104,3,0))</f>
        <v/>
      </c>
      <c r="AC52" s="117" t="str">
        <f>IF(P52="","",VLOOKUP(AF52,種目名!$R$5:$T$104,3,0))</f>
        <v/>
      </c>
      <c r="AD52" s="118" t="str">
        <f>IF(S52="","",VLOOKUP(AI52,種目名!$R$5:$T$104,3,0))</f>
        <v/>
      </c>
      <c r="AE52" s="115">
        <f t="shared" si="88"/>
        <v>0</v>
      </c>
      <c r="AF52" s="152" t="str">
        <f t="shared" si="89"/>
        <v/>
      </c>
      <c r="AG52" s="152" t="str">
        <f t="shared" si="90"/>
        <v/>
      </c>
      <c r="AH52" s="152">
        <f t="shared" si="91"/>
        <v>0</v>
      </c>
      <c r="AI52" s="152" t="str">
        <f t="shared" si="92"/>
        <v/>
      </c>
      <c r="AJ52" s="152" t="str">
        <f t="shared" si="93"/>
        <v/>
      </c>
      <c r="AK52" s="383"/>
      <c r="AL52" s="166">
        <f t="shared" si="15"/>
        <v>0</v>
      </c>
      <c r="AM52" s="392">
        <f t="shared" si="16"/>
        <v>0</v>
      </c>
      <c r="AN52" s="392">
        <f>COUNTIF($B$12:B52,B52)</f>
        <v>0</v>
      </c>
      <c r="AO52" s="392"/>
      <c r="AP52" s="392" t="str">
        <f t="shared" si="17"/>
        <v/>
      </c>
      <c r="AQ52" s="392" t="str">
        <f t="shared" si="17"/>
        <v/>
      </c>
      <c r="AR52" s="392" t="str">
        <f t="shared" si="17"/>
        <v/>
      </c>
      <c r="AS52" s="392" t="str">
        <f t="shared" si="17"/>
        <v/>
      </c>
      <c r="AT52" s="392">
        <f t="shared" si="18"/>
        <v>0</v>
      </c>
      <c r="AU52" s="392" t="str">
        <f t="shared" si="19"/>
        <v/>
      </c>
      <c r="AV52" s="392" t="str">
        <f t="shared" si="20"/>
        <v/>
      </c>
      <c r="AW52" s="392" t="str">
        <f t="shared" si="21"/>
        <v/>
      </c>
      <c r="AX52" s="392" t="str">
        <f t="shared" si="22"/>
        <v/>
      </c>
      <c r="AY52" s="392" t="str">
        <f t="shared" si="23"/>
        <v/>
      </c>
      <c r="AZ52" s="392" t="str">
        <f t="shared" si="24"/>
        <v/>
      </c>
      <c r="BA52" s="392" t="str">
        <f t="shared" si="24"/>
        <v/>
      </c>
      <c r="BB52" s="392" t="str">
        <f t="shared" si="24"/>
        <v/>
      </c>
      <c r="BC52" s="392" t="str">
        <f t="shared" si="24"/>
        <v/>
      </c>
      <c r="BD52" s="396" t="str">
        <f t="shared" si="24"/>
        <v/>
      </c>
      <c r="BE52" s="386">
        <f t="shared" si="25"/>
        <v>0</v>
      </c>
      <c r="BG52" s="392">
        <f t="shared" si="26"/>
        <v>0</v>
      </c>
      <c r="BH52" s="392">
        <f t="shared" si="27"/>
        <v>0</v>
      </c>
      <c r="BI52" s="405">
        <f t="shared" si="28"/>
        <v>0</v>
      </c>
      <c r="BJ52" s="406">
        <f t="shared" si="11"/>
        <v>0</v>
      </c>
      <c r="BK52" s="391" t="str">
        <f t="shared" si="12"/>
        <v>0</v>
      </c>
      <c r="BL52" s="391" t="str">
        <f t="shared" si="13"/>
        <v>0</v>
      </c>
      <c r="BM52" s="405">
        <f t="shared" si="29"/>
        <v>0</v>
      </c>
      <c r="BN52" s="405" t="str">
        <f t="shared" si="30"/>
        <v>0m0</v>
      </c>
      <c r="BO52" s="392">
        <f t="shared" si="31"/>
        <v>0</v>
      </c>
      <c r="BP52" s="392">
        <f t="shared" si="32"/>
        <v>0</v>
      </c>
      <c r="BQ52" s="405">
        <f t="shared" si="33"/>
        <v>0</v>
      </c>
      <c r="BR52" s="406">
        <f t="shared" si="34"/>
        <v>0</v>
      </c>
      <c r="BS52" s="391" t="str">
        <f t="shared" si="35"/>
        <v>0</v>
      </c>
      <c r="BT52" s="391" t="str">
        <f t="shared" si="36"/>
        <v>0</v>
      </c>
      <c r="BU52" s="405">
        <f t="shared" si="37"/>
        <v>0</v>
      </c>
      <c r="BV52" s="405" t="str">
        <f t="shared" si="38"/>
        <v>0m0</v>
      </c>
      <c r="BW52" s="392">
        <f t="shared" si="39"/>
        <v>0</v>
      </c>
      <c r="BX52" s="392">
        <f t="shared" si="40"/>
        <v>0</v>
      </c>
      <c r="BY52" s="405">
        <f t="shared" si="41"/>
        <v>0</v>
      </c>
      <c r="BZ52" s="406">
        <f t="shared" si="42"/>
        <v>0</v>
      </c>
      <c r="CA52" s="391" t="str">
        <f t="shared" si="43"/>
        <v>0</v>
      </c>
      <c r="CB52" s="391" t="str">
        <f t="shared" si="44"/>
        <v>0</v>
      </c>
      <c r="CC52" s="405">
        <f t="shared" si="45"/>
        <v>0</v>
      </c>
      <c r="CD52" s="405" t="str">
        <f t="shared" si="46"/>
        <v>0m0</v>
      </c>
      <c r="CE52" s="392">
        <f t="shared" si="47"/>
        <v>0</v>
      </c>
      <c r="CF52" s="392">
        <f t="shared" si="48"/>
        <v>0</v>
      </c>
      <c r="CG52" s="405">
        <f t="shared" si="49"/>
        <v>0</v>
      </c>
      <c r="CH52" s="406">
        <f t="shared" si="50"/>
        <v>0</v>
      </c>
      <c r="CI52" s="391" t="str">
        <f t="shared" si="51"/>
        <v>0</v>
      </c>
      <c r="CJ52" s="391" t="str">
        <f t="shared" si="52"/>
        <v>0</v>
      </c>
      <c r="CK52" s="405">
        <f t="shared" si="53"/>
        <v>0</v>
      </c>
      <c r="CL52" s="405" t="str">
        <f t="shared" si="54"/>
        <v>0m0</v>
      </c>
      <c r="CM52" s="392">
        <f t="shared" si="55"/>
        <v>0</v>
      </c>
      <c r="CN52" s="392">
        <f t="shared" si="56"/>
        <v>0</v>
      </c>
      <c r="CO52" s="405">
        <f t="shared" si="57"/>
        <v>0</v>
      </c>
      <c r="CP52" s="406">
        <f t="shared" si="58"/>
        <v>0</v>
      </c>
      <c r="CQ52" s="391" t="str">
        <f t="shared" si="59"/>
        <v>0</v>
      </c>
      <c r="CR52" s="391" t="str">
        <f t="shared" si="60"/>
        <v>0</v>
      </c>
      <c r="CS52" s="405">
        <f t="shared" si="61"/>
        <v>0</v>
      </c>
      <c r="CT52" s="405" t="str">
        <f t="shared" si="62"/>
        <v>0m0</v>
      </c>
      <c r="CU52" s="405">
        <f t="shared" si="63"/>
        <v>0</v>
      </c>
      <c r="CV52" s="405">
        <f t="shared" si="64"/>
        <v>0</v>
      </c>
      <c r="CW52" s="405">
        <f t="shared" si="65"/>
        <v>0</v>
      </c>
      <c r="CX52" s="405">
        <f t="shared" si="66"/>
        <v>0</v>
      </c>
      <c r="CY52" s="405">
        <f t="shared" si="67"/>
        <v>0</v>
      </c>
      <c r="CZ52" s="405" t="str">
        <f t="shared" si="68"/>
        <v/>
      </c>
      <c r="DA52" s="405" t="str">
        <f t="shared" si="69"/>
        <v/>
      </c>
      <c r="DB52" s="405" t="str">
        <f t="shared" si="70"/>
        <v/>
      </c>
      <c r="DC52" s="405" t="str">
        <f t="shared" si="71"/>
        <v/>
      </c>
      <c r="DD52" s="405" t="str">
        <f t="shared" si="72"/>
        <v/>
      </c>
      <c r="DE52" s="405"/>
      <c r="DF52" s="404"/>
      <c r="DG52" s="405" t="str">
        <f t="shared" si="73"/>
        <v/>
      </c>
      <c r="DH52" s="405" t="str">
        <f t="shared" si="74"/>
        <v/>
      </c>
      <c r="DI52" s="405">
        <f t="shared" si="75"/>
        <v>0</v>
      </c>
      <c r="DJ52" s="405" t="str">
        <f t="shared" si="76"/>
        <v/>
      </c>
      <c r="DK52" s="405" t="str">
        <f t="shared" si="77"/>
        <v/>
      </c>
      <c r="DL52" s="405" t="str">
        <f t="shared" si="78"/>
        <v/>
      </c>
      <c r="DM52" s="405" t="str">
        <f t="shared" si="79"/>
        <v/>
      </c>
      <c r="DN52" s="405" t="str">
        <f t="shared" si="80"/>
        <v/>
      </c>
      <c r="DO52" s="405" t="str">
        <f t="shared" si="81"/>
        <v/>
      </c>
    </row>
    <row r="53" spans="1:119" s="152" customFormat="1" ht="18" hidden="1" customHeight="1">
      <c r="A53" s="156" t="str">
        <f t="shared" si="94"/>
        <v/>
      </c>
      <c r="B53" s="153"/>
      <c r="C53" s="31" t="str">
        <f>IF(B53="","",VLOOKUP(B53,学連登録!$C$2:$G$3000,2,FALSE))</f>
        <v/>
      </c>
      <c r="D53" s="32" t="str">
        <f>IF(B53="","",VLOOKUP(B53,学連登録!$C$2:$G$3000,3,FALSE))</f>
        <v/>
      </c>
      <c r="E53" s="33" t="str">
        <f>IF(B53="","",VLOOKUP(B53,学連登録!$C$2:$G$3000,4,FALSE))</f>
        <v/>
      </c>
      <c r="F53" s="376" t="str">
        <f>IF(B53="","",VLOOKUP(B53,学連登録!$C$2:$I$3000,7,FALSE))</f>
        <v/>
      </c>
      <c r="G53" s="155"/>
      <c r="H53" s="926"/>
      <c r="I53" s="928"/>
      <c r="J53" s="155"/>
      <c r="K53" s="926"/>
      <c r="L53" s="927"/>
      <c r="M53" s="155"/>
      <c r="N53" s="881"/>
      <c r="O53" s="882"/>
      <c r="P53" s="154"/>
      <c r="Q53" s="926"/>
      <c r="R53" s="927"/>
      <c r="S53" s="154"/>
      <c r="T53" s="926"/>
      <c r="U53" s="927"/>
      <c r="V53" s="101" t="str">
        <f>IF(B53="","",VLOOKUP(B53,学連登録!$C$2:$H$3000,6,FALSE))</f>
        <v/>
      </c>
      <c r="Y53" s="116" t="str">
        <f t="shared" si="87"/>
        <v/>
      </c>
      <c r="Z53" s="97" t="str">
        <f>IF(G53="","",VLOOKUP(G53,種目名!$R$5:$T$104,3,0))</f>
        <v/>
      </c>
      <c r="AA53" s="98" t="str">
        <f>IF(J53="","",VLOOKUP(J53,種目名!$R$5:$T$104,3,0))</f>
        <v/>
      </c>
      <c r="AB53" s="117" t="str">
        <f>IF(M53="","",VLOOKUP(M53,種目名!$R$5:$T$104,3,0))</f>
        <v/>
      </c>
      <c r="AC53" s="117" t="str">
        <f>IF(P53="","",VLOOKUP(AF53,種目名!$R$5:$T$104,3,0))</f>
        <v/>
      </c>
      <c r="AD53" s="118" t="str">
        <f>IF(S53="","",VLOOKUP(AI53,種目名!$R$5:$T$104,3,0))</f>
        <v/>
      </c>
      <c r="AE53" s="115">
        <f t="shared" si="88"/>
        <v>0</v>
      </c>
      <c r="AF53" s="152" t="str">
        <f t="shared" si="89"/>
        <v/>
      </c>
      <c r="AG53" s="152" t="str">
        <f t="shared" si="90"/>
        <v/>
      </c>
      <c r="AH53" s="152">
        <f t="shared" si="91"/>
        <v>0</v>
      </c>
      <c r="AI53" s="152" t="str">
        <f t="shared" si="92"/>
        <v/>
      </c>
      <c r="AJ53" s="152" t="str">
        <f t="shared" si="93"/>
        <v/>
      </c>
      <c r="AK53" s="383"/>
      <c r="AL53" s="166">
        <f t="shared" si="15"/>
        <v>0</v>
      </c>
      <c r="AM53" s="392">
        <f t="shared" si="16"/>
        <v>0</v>
      </c>
      <c r="AN53" s="392">
        <f>COUNTIF($B$12:B53,B53)</f>
        <v>0</v>
      </c>
      <c r="AO53" s="392"/>
      <c r="AP53" s="392" t="str">
        <f t="shared" si="17"/>
        <v/>
      </c>
      <c r="AQ53" s="392" t="str">
        <f t="shared" si="17"/>
        <v/>
      </c>
      <c r="AR53" s="392" t="str">
        <f t="shared" si="17"/>
        <v/>
      </c>
      <c r="AS53" s="392" t="str">
        <f t="shared" si="17"/>
        <v/>
      </c>
      <c r="AT53" s="392">
        <f t="shared" si="18"/>
        <v>0</v>
      </c>
      <c r="AU53" s="392" t="str">
        <f t="shared" si="19"/>
        <v/>
      </c>
      <c r="AV53" s="392" t="str">
        <f t="shared" si="20"/>
        <v/>
      </c>
      <c r="AW53" s="392" t="str">
        <f t="shared" si="21"/>
        <v/>
      </c>
      <c r="AX53" s="392" t="str">
        <f t="shared" si="22"/>
        <v/>
      </c>
      <c r="AY53" s="392" t="str">
        <f t="shared" si="23"/>
        <v/>
      </c>
      <c r="AZ53" s="392" t="str">
        <f t="shared" si="24"/>
        <v/>
      </c>
      <c r="BA53" s="392" t="str">
        <f t="shared" si="24"/>
        <v/>
      </c>
      <c r="BB53" s="392" t="str">
        <f t="shared" si="24"/>
        <v/>
      </c>
      <c r="BC53" s="392" t="str">
        <f t="shared" si="24"/>
        <v/>
      </c>
      <c r="BD53" s="396" t="str">
        <f t="shared" si="24"/>
        <v/>
      </c>
      <c r="BE53" s="386">
        <f t="shared" si="25"/>
        <v>0</v>
      </c>
      <c r="BG53" s="392">
        <f t="shared" si="26"/>
        <v>0</v>
      </c>
      <c r="BH53" s="392">
        <f t="shared" si="27"/>
        <v>0</v>
      </c>
      <c r="BI53" s="405">
        <f t="shared" si="28"/>
        <v>0</v>
      </c>
      <c r="BJ53" s="406">
        <f t="shared" si="11"/>
        <v>0</v>
      </c>
      <c r="BK53" s="391" t="str">
        <f t="shared" si="12"/>
        <v>0</v>
      </c>
      <c r="BL53" s="391" t="str">
        <f t="shared" si="13"/>
        <v>0</v>
      </c>
      <c r="BM53" s="405">
        <f t="shared" si="29"/>
        <v>0</v>
      </c>
      <c r="BN53" s="405" t="str">
        <f t="shared" si="30"/>
        <v>0m0</v>
      </c>
      <c r="BO53" s="392">
        <f t="shared" si="31"/>
        <v>0</v>
      </c>
      <c r="BP53" s="392">
        <f t="shared" si="32"/>
        <v>0</v>
      </c>
      <c r="BQ53" s="405">
        <f t="shared" si="33"/>
        <v>0</v>
      </c>
      <c r="BR53" s="406">
        <f t="shared" si="34"/>
        <v>0</v>
      </c>
      <c r="BS53" s="391" t="str">
        <f t="shared" si="35"/>
        <v>0</v>
      </c>
      <c r="BT53" s="391" t="str">
        <f t="shared" si="36"/>
        <v>0</v>
      </c>
      <c r="BU53" s="405">
        <f t="shared" si="37"/>
        <v>0</v>
      </c>
      <c r="BV53" s="405" t="str">
        <f t="shared" si="38"/>
        <v>0m0</v>
      </c>
      <c r="BW53" s="392">
        <f t="shared" si="39"/>
        <v>0</v>
      </c>
      <c r="BX53" s="392">
        <f t="shared" si="40"/>
        <v>0</v>
      </c>
      <c r="BY53" s="405">
        <f t="shared" si="41"/>
        <v>0</v>
      </c>
      <c r="BZ53" s="406">
        <f t="shared" si="42"/>
        <v>0</v>
      </c>
      <c r="CA53" s="391" t="str">
        <f t="shared" si="43"/>
        <v>0</v>
      </c>
      <c r="CB53" s="391" t="str">
        <f t="shared" si="44"/>
        <v>0</v>
      </c>
      <c r="CC53" s="405">
        <f t="shared" si="45"/>
        <v>0</v>
      </c>
      <c r="CD53" s="405" t="str">
        <f t="shared" si="46"/>
        <v>0m0</v>
      </c>
      <c r="CE53" s="392">
        <f t="shared" si="47"/>
        <v>0</v>
      </c>
      <c r="CF53" s="392">
        <f t="shared" si="48"/>
        <v>0</v>
      </c>
      <c r="CG53" s="405">
        <f t="shared" si="49"/>
        <v>0</v>
      </c>
      <c r="CH53" s="406">
        <f t="shared" si="50"/>
        <v>0</v>
      </c>
      <c r="CI53" s="391" t="str">
        <f t="shared" si="51"/>
        <v>0</v>
      </c>
      <c r="CJ53" s="391" t="str">
        <f t="shared" si="52"/>
        <v>0</v>
      </c>
      <c r="CK53" s="405">
        <f t="shared" si="53"/>
        <v>0</v>
      </c>
      <c r="CL53" s="405" t="str">
        <f t="shared" si="54"/>
        <v>0m0</v>
      </c>
      <c r="CM53" s="392">
        <f t="shared" si="55"/>
        <v>0</v>
      </c>
      <c r="CN53" s="392">
        <f t="shared" si="56"/>
        <v>0</v>
      </c>
      <c r="CO53" s="405">
        <f t="shared" si="57"/>
        <v>0</v>
      </c>
      <c r="CP53" s="406">
        <f t="shared" si="58"/>
        <v>0</v>
      </c>
      <c r="CQ53" s="391" t="str">
        <f t="shared" si="59"/>
        <v>0</v>
      </c>
      <c r="CR53" s="391" t="str">
        <f t="shared" si="60"/>
        <v>0</v>
      </c>
      <c r="CS53" s="405">
        <f t="shared" si="61"/>
        <v>0</v>
      </c>
      <c r="CT53" s="405" t="str">
        <f t="shared" si="62"/>
        <v>0m0</v>
      </c>
      <c r="CU53" s="405">
        <f t="shared" si="63"/>
        <v>0</v>
      </c>
      <c r="CV53" s="405">
        <f t="shared" si="64"/>
        <v>0</v>
      </c>
      <c r="CW53" s="405">
        <f t="shared" si="65"/>
        <v>0</v>
      </c>
      <c r="CX53" s="405">
        <f t="shared" si="66"/>
        <v>0</v>
      </c>
      <c r="CY53" s="405">
        <f t="shared" si="67"/>
        <v>0</v>
      </c>
      <c r="CZ53" s="405" t="str">
        <f t="shared" si="68"/>
        <v/>
      </c>
      <c r="DA53" s="405" t="str">
        <f t="shared" si="69"/>
        <v/>
      </c>
      <c r="DB53" s="405" t="str">
        <f t="shared" si="70"/>
        <v/>
      </c>
      <c r="DC53" s="405" t="str">
        <f t="shared" si="71"/>
        <v/>
      </c>
      <c r="DD53" s="405" t="str">
        <f t="shared" si="72"/>
        <v/>
      </c>
      <c r="DE53" s="405"/>
      <c r="DF53" s="404"/>
      <c r="DG53" s="405" t="str">
        <f t="shared" si="73"/>
        <v/>
      </c>
      <c r="DH53" s="405" t="str">
        <f t="shared" si="74"/>
        <v/>
      </c>
      <c r="DI53" s="405">
        <f t="shared" si="75"/>
        <v>0</v>
      </c>
      <c r="DJ53" s="405" t="str">
        <f t="shared" si="76"/>
        <v/>
      </c>
      <c r="DK53" s="405" t="str">
        <f t="shared" si="77"/>
        <v/>
      </c>
      <c r="DL53" s="405" t="str">
        <f t="shared" si="78"/>
        <v/>
      </c>
      <c r="DM53" s="405" t="str">
        <f t="shared" si="79"/>
        <v/>
      </c>
      <c r="DN53" s="405" t="str">
        <f t="shared" si="80"/>
        <v/>
      </c>
      <c r="DO53" s="405" t="str">
        <f t="shared" si="81"/>
        <v/>
      </c>
    </row>
    <row r="54" spans="1:119" s="152" customFormat="1" ht="18" hidden="1" customHeight="1">
      <c r="A54" s="156" t="str">
        <f t="shared" si="94"/>
        <v/>
      </c>
      <c r="B54" s="153"/>
      <c r="C54" s="31" t="str">
        <f>IF(B54="","",VLOOKUP(B54,学連登録!$C$2:$G$3000,2,FALSE))</f>
        <v/>
      </c>
      <c r="D54" s="32" t="str">
        <f>IF(B54="","",VLOOKUP(B54,学連登録!$C$2:$G$3000,3,FALSE))</f>
        <v/>
      </c>
      <c r="E54" s="33" t="str">
        <f>IF(B54="","",VLOOKUP(B54,学連登録!$C$2:$G$3000,4,FALSE))</f>
        <v/>
      </c>
      <c r="F54" s="376" t="str">
        <f>IF(B54="","",VLOOKUP(B54,学連登録!$C$2:$I$3000,7,FALSE))</f>
        <v/>
      </c>
      <c r="G54" s="155"/>
      <c r="H54" s="926"/>
      <c r="I54" s="928"/>
      <c r="J54" s="155"/>
      <c r="K54" s="926"/>
      <c r="L54" s="927"/>
      <c r="M54" s="155"/>
      <c r="N54" s="881"/>
      <c r="O54" s="882"/>
      <c r="P54" s="154"/>
      <c r="Q54" s="926"/>
      <c r="R54" s="927"/>
      <c r="S54" s="154"/>
      <c r="T54" s="926"/>
      <c r="U54" s="927"/>
      <c r="V54" s="101" t="str">
        <f>IF(B54="","",VLOOKUP(B54,学連登録!$C$2:$H$3000,6,FALSE))</f>
        <v/>
      </c>
      <c r="Y54" s="116" t="str">
        <f t="shared" si="87"/>
        <v/>
      </c>
      <c r="Z54" s="97" t="str">
        <f>IF(G54="","",VLOOKUP(G54,種目名!$R$5:$T$104,3,0))</f>
        <v/>
      </c>
      <c r="AA54" s="98" t="str">
        <f>IF(J54="","",VLOOKUP(J54,種目名!$R$5:$T$104,3,0))</f>
        <v/>
      </c>
      <c r="AB54" s="117" t="str">
        <f>IF(M54="","",VLOOKUP(M54,種目名!$R$5:$T$104,3,0))</f>
        <v/>
      </c>
      <c r="AC54" s="117" t="str">
        <f>IF(P54="","",VLOOKUP(AF54,種目名!$R$5:$T$104,3,0))</f>
        <v/>
      </c>
      <c r="AD54" s="118" t="str">
        <f>IF(S54="","",VLOOKUP(AI54,種目名!$R$5:$T$104,3,0))</f>
        <v/>
      </c>
      <c r="AE54" s="115">
        <f t="shared" si="88"/>
        <v>0</v>
      </c>
      <c r="AF54" s="152" t="str">
        <f t="shared" si="89"/>
        <v/>
      </c>
      <c r="AG54" s="152" t="str">
        <f t="shared" si="90"/>
        <v/>
      </c>
      <c r="AH54" s="152">
        <f t="shared" si="91"/>
        <v>0</v>
      </c>
      <c r="AI54" s="152" t="str">
        <f t="shared" si="92"/>
        <v/>
      </c>
      <c r="AJ54" s="152" t="str">
        <f t="shared" si="93"/>
        <v/>
      </c>
      <c r="AK54" s="383"/>
      <c r="AL54" s="166">
        <f t="shared" si="15"/>
        <v>0</v>
      </c>
      <c r="AM54" s="392">
        <f t="shared" si="16"/>
        <v>0</v>
      </c>
      <c r="AN54" s="392">
        <f>COUNTIF($B$12:B54,B54)</f>
        <v>0</v>
      </c>
      <c r="AO54" s="392"/>
      <c r="AP54" s="392" t="str">
        <f t="shared" si="17"/>
        <v/>
      </c>
      <c r="AQ54" s="392" t="str">
        <f t="shared" si="17"/>
        <v/>
      </c>
      <c r="AR54" s="392" t="str">
        <f t="shared" si="17"/>
        <v/>
      </c>
      <c r="AS54" s="392" t="str">
        <f t="shared" si="17"/>
        <v/>
      </c>
      <c r="AT54" s="392">
        <f t="shared" si="18"/>
        <v>0</v>
      </c>
      <c r="AU54" s="392" t="str">
        <f t="shared" si="19"/>
        <v/>
      </c>
      <c r="AV54" s="392" t="str">
        <f t="shared" si="20"/>
        <v/>
      </c>
      <c r="AW54" s="392" t="str">
        <f t="shared" si="21"/>
        <v/>
      </c>
      <c r="AX54" s="392" t="str">
        <f t="shared" si="22"/>
        <v/>
      </c>
      <c r="AY54" s="392" t="str">
        <f t="shared" si="23"/>
        <v/>
      </c>
      <c r="AZ54" s="392" t="str">
        <f t="shared" si="24"/>
        <v/>
      </c>
      <c r="BA54" s="392" t="str">
        <f t="shared" si="24"/>
        <v/>
      </c>
      <c r="BB54" s="392" t="str">
        <f t="shared" si="24"/>
        <v/>
      </c>
      <c r="BC54" s="392" t="str">
        <f t="shared" si="24"/>
        <v/>
      </c>
      <c r="BD54" s="396" t="str">
        <f t="shared" si="24"/>
        <v/>
      </c>
      <c r="BE54" s="386">
        <f t="shared" si="25"/>
        <v>0</v>
      </c>
      <c r="BG54" s="392">
        <f t="shared" si="26"/>
        <v>0</v>
      </c>
      <c r="BH54" s="392">
        <f t="shared" si="27"/>
        <v>0</v>
      </c>
      <c r="BI54" s="405">
        <f t="shared" si="28"/>
        <v>0</v>
      </c>
      <c r="BJ54" s="406">
        <f t="shared" si="11"/>
        <v>0</v>
      </c>
      <c r="BK54" s="391" t="str">
        <f t="shared" si="12"/>
        <v>0</v>
      </c>
      <c r="BL54" s="391" t="str">
        <f t="shared" si="13"/>
        <v>0</v>
      </c>
      <c r="BM54" s="405">
        <f t="shared" si="29"/>
        <v>0</v>
      </c>
      <c r="BN54" s="405" t="str">
        <f t="shared" si="30"/>
        <v>0m0</v>
      </c>
      <c r="BO54" s="392">
        <f t="shared" si="31"/>
        <v>0</v>
      </c>
      <c r="BP54" s="392">
        <f t="shared" si="32"/>
        <v>0</v>
      </c>
      <c r="BQ54" s="405">
        <f t="shared" si="33"/>
        <v>0</v>
      </c>
      <c r="BR54" s="406">
        <f t="shared" si="34"/>
        <v>0</v>
      </c>
      <c r="BS54" s="391" t="str">
        <f t="shared" si="35"/>
        <v>0</v>
      </c>
      <c r="BT54" s="391" t="str">
        <f t="shared" si="36"/>
        <v>0</v>
      </c>
      <c r="BU54" s="405">
        <f t="shared" si="37"/>
        <v>0</v>
      </c>
      <c r="BV54" s="405" t="str">
        <f t="shared" si="38"/>
        <v>0m0</v>
      </c>
      <c r="BW54" s="392">
        <f t="shared" si="39"/>
        <v>0</v>
      </c>
      <c r="BX54" s="392">
        <f t="shared" si="40"/>
        <v>0</v>
      </c>
      <c r="BY54" s="405">
        <f t="shared" si="41"/>
        <v>0</v>
      </c>
      <c r="BZ54" s="406">
        <f t="shared" si="42"/>
        <v>0</v>
      </c>
      <c r="CA54" s="391" t="str">
        <f t="shared" si="43"/>
        <v>0</v>
      </c>
      <c r="CB54" s="391" t="str">
        <f t="shared" si="44"/>
        <v>0</v>
      </c>
      <c r="CC54" s="405">
        <f t="shared" si="45"/>
        <v>0</v>
      </c>
      <c r="CD54" s="405" t="str">
        <f t="shared" si="46"/>
        <v>0m0</v>
      </c>
      <c r="CE54" s="392">
        <f t="shared" si="47"/>
        <v>0</v>
      </c>
      <c r="CF54" s="392">
        <f t="shared" si="48"/>
        <v>0</v>
      </c>
      <c r="CG54" s="405">
        <f t="shared" si="49"/>
        <v>0</v>
      </c>
      <c r="CH54" s="406">
        <f t="shared" si="50"/>
        <v>0</v>
      </c>
      <c r="CI54" s="391" t="str">
        <f t="shared" si="51"/>
        <v>0</v>
      </c>
      <c r="CJ54" s="391" t="str">
        <f t="shared" si="52"/>
        <v>0</v>
      </c>
      <c r="CK54" s="405">
        <f t="shared" si="53"/>
        <v>0</v>
      </c>
      <c r="CL54" s="405" t="str">
        <f t="shared" si="54"/>
        <v>0m0</v>
      </c>
      <c r="CM54" s="392">
        <f t="shared" si="55"/>
        <v>0</v>
      </c>
      <c r="CN54" s="392">
        <f t="shared" si="56"/>
        <v>0</v>
      </c>
      <c r="CO54" s="405">
        <f t="shared" si="57"/>
        <v>0</v>
      </c>
      <c r="CP54" s="406">
        <f t="shared" si="58"/>
        <v>0</v>
      </c>
      <c r="CQ54" s="391" t="str">
        <f t="shared" si="59"/>
        <v>0</v>
      </c>
      <c r="CR54" s="391" t="str">
        <f t="shared" si="60"/>
        <v>0</v>
      </c>
      <c r="CS54" s="405">
        <f t="shared" si="61"/>
        <v>0</v>
      </c>
      <c r="CT54" s="405" t="str">
        <f t="shared" si="62"/>
        <v>0m0</v>
      </c>
      <c r="CU54" s="405">
        <f t="shared" si="63"/>
        <v>0</v>
      </c>
      <c r="CV54" s="405">
        <f t="shared" si="64"/>
        <v>0</v>
      </c>
      <c r="CW54" s="405">
        <f t="shared" si="65"/>
        <v>0</v>
      </c>
      <c r="CX54" s="405">
        <f t="shared" si="66"/>
        <v>0</v>
      </c>
      <c r="CY54" s="405">
        <f t="shared" si="67"/>
        <v>0</v>
      </c>
      <c r="CZ54" s="405" t="str">
        <f t="shared" si="68"/>
        <v/>
      </c>
      <c r="DA54" s="405" t="str">
        <f t="shared" si="69"/>
        <v/>
      </c>
      <c r="DB54" s="405" t="str">
        <f t="shared" si="70"/>
        <v/>
      </c>
      <c r="DC54" s="405" t="str">
        <f t="shared" si="71"/>
        <v/>
      </c>
      <c r="DD54" s="405" t="str">
        <f t="shared" si="72"/>
        <v/>
      </c>
      <c r="DE54" s="405"/>
      <c r="DF54" s="404"/>
      <c r="DG54" s="405" t="str">
        <f t="shared" si="73"/>
        <v/>
      </c>
      <c r="DH54" s="405" t="str">
        <f t="shared" si="74"/>
        <v/>
      </c>
      <c r="DI54" s="405">
        <f t="shared" si="75"/>
        <v>0</v>
      </c>
      <c r="DJ54" s="405" t="str">
        <f t="shared" si="76"/>
        <v/>
      </c>
      <c r="DK54" s="405" t="str">
        <f t="shared" si="77"/>
        <v/>
      </c>
      <c r="DL54" s="405" t="str">
        <f t="shared" si="78"/>
        <v/>
      </c>
      <c r="DM54" s="405" t="str">
        <f t="shared" si="79"/>
        <v/>
      </c>
      <c r="DN54" s="405" t="str">
        <f t="shared" si="80"/>
        <v/>
      </c>
      <c r="DO54" s="405" t="str">
        <f t="shared" si="81"/>
        <v/>
      </c>
    </row>
    <row r="55" spans="1:119" s="152" customFormat="1" ht="18" hidden="1" customHeight="1">
      <c r="A55" s="156" t="str">
        <f t="shared" si="94"/>
        <v/>
      </c>
      <c r="B55" s="153"/>
      <c r="C55" s="31" t="str">
        <f>IF(B55="","",VLOOKUP(B55,学連登録!$C$2:$G$3000,2,FALSE))</f>
        <v/>
      </c>
      <c r="D55" s="32" t="str">
        <f>IF(B55="","",VLOOKUP(B55,学連登録!$C$2:$G$3000,3,FALSE))</f>
        <v/>
      </c>
      <c r="E55" s="33" t="str">
        <f>IF(B55="","",VLOOKUP(B55,学連登録!$C$2:$G$3000,4,FALSE))</f>
        <v/>
      </c>
      <c r="F55" s="376" t="str">
        <f>IF(B55="","",VLOOKUP(B55,学連登録!$C$2:$I$3000,7,FALSE))</f>
        <v/>
      </c>
      <c r="G55" s="155"/>
      <c r="H55" s="926"/>
      <c r="I55" s="928"/>
      <c r="J55" s="155"/>
      <c r="K55" s="926"/>
      <c r="L55" s="927"/>
      <c r="M55" s="155"/>
      <c r="N55" s="881"/>
      <c r="O55" s="882"/>
      <c r="P55" s="154"/>
      <c r="Q55" s="926"/>
      <c r="R55" s="927"/>
      <c r="S55" s="154"/>
      <c r="T55" s="926"/>
      <c r="U55" s="927"/>
      <c r="V55" s="101" t="str">
        <f>IF(B55="","",VLOOKUP(B55,学連登録!$C$2:$H$3000,6,FALSE))</f>
        <v/>
      </c>
      <c r="Y55" s="116" t="str">
        <f t="shared" si="87"/>
        <v/>
      </c>
      <c r="Z55" s="97" t="str">
        <f>IF(G55="","",VLOOKUP(G55,種目名!$R$5:$T$104,3,0))</f>
        <v/>
      </c>
      <c r="AA55" s="98" t="str">
        <f>IF(J55="","",VLOOKUP(J55,種目名!$R$5:$T$104,3,0))</f>
        <v/>
      </c>
      <c r="AB55" s="117" t="str">
        <f>IF(M55="","",VLOOKUP(M55,種目名!$R$5:$T$104,3,0))</f>
        <v/>
      </c>
      <c r="AC55" s="117" t="str">
        <f>IF(P55="","",VLOOKUP(AF55,種目名!$R$5:$T$104,3,0))</f>
        <v/>
      </c>
      <c r="AD55" s="118" t="str">
        <f>IF(S55="","",VLOOKUP(AI55,種目名!$R$5:$T$104,3,0))</f>
        <v/>
      </c>
      <c r="AE55" s="115">
        <f t="shared" si="88"/>
        <v>0</v>
      </c>
      <c r="AF55" s="152" t="str">
        <f t="shared" si="89"/>
        <v/>
      </c>
      <c r="AG55" s="152" t="str">
        <f t="shared" si="90"/>
        <v/>
      </c>
      <c r="AH55" s="152">
        <f t="shared" si="91"/>
        <v>0</v>
      </c>
      <c r="AI55" s="152" t="str">
        <f t="shared" si="92"/>
        <v/>
      </c>
      <c r="AJ55" s="152" t="str">
        <f t="shared" si="93"/>
        <v/>
      </c>
      <c r="AK55" s="383"/>
      <c r="AL55" s="166">
        <f t="shared" si="15"/>
        <v>0</v>
      </c>
      <c r="AM55" s="392">
        <f t="shared" si="16"/>
        <v>0</v>
      </c>
      <c r="AN55" s="392">
        <f>COUNTIF($B$12:B55,B55)</f>
        <v>0</v>
      </c>
      <c r="AO55" s="392"/>
      <c r="AP55" s="392" t="str">
        <f t="shared" si="17"/>
        <v/>
      </c>
      <c r="AQ55" s="392" t="str">
        <f t="shared" si="17"/>
        <v/>
      </c>
      <c r="AR55" s="392" t="str">
        <f t="shared" si="17"/>
        <v/>
      </c>
      <c r="AS55" s="392" t="str">
        <f t="shared" si="17"/>
        <v/>
      </c>
      <c r="AT55" s="392">
        <f t="shared" si="18"/>
        <v>0</v>
      </c>
      <c r="AU55" s="392" t="str">
        <f t="shared" si="19"/>
        <v/>
      </c>
      <c r="AV55" s="392" t="str">
        <f t="shared" si="20"/>
        <v/>
      </c>
      <c r="AW55" s="392" t="str">
        <f t="shared" si="21"/>
        <v/>
      </c>
      <c r="AX55" s="392" t="str">
        <f t="shared" si="22"/>
        <v/>
      </c>
      <c r="AY55" s="392" t="str">
        <f t="shared" si="23"/>
        <v/>
      </c>
      <c r="AZ55" s="392" t="str">
        <f t="shared" si="24"/>
        <v/>
      </c>
      <c r="BA55" s="392" t="str">
        <f t="shared" si="24"/>
        <v/>
      </c>
      <c r="BB55" s="392" t="str">
        <f t="shared" si="24"/>
        <v/>
      </c>
      <c r="BC55" s="392" t="str">
        <f t="shared" si="24"/>
        <v/>
      </c>
      <c r="BD55" s="396" t="str">
        <f t="shared" si="24"/>
        <v/>
      </c>
      <c r="BE55" s="386">
        <f t="shared" si="25"/>
        <v>0</v>
      </c>
      <c r="BG55" s="392">
        <f t="shared" si="26"/>
        <v>0</v>
      </c>
      <c r="BH55" s="392">
        <f t="shared" si="27"/>
        <v>0</v>
      </c>
      <c r="BI55" s="405">
        <f t="shared" si="28"/>
        <v>0</v>
      </c>
      <c r="BJ55" s="406">
        <f t="shared" si="11"/>
        <v>0</v>
      </c>
      <c r="BK55" s="391" t="str">
        <f t="shared" si="12"/>
        <v>0</v>
      </c>
      <c r="BL55" s="391" t="str">
        <f t="shared" si="13"/>
        <v>0</v>
      </c>
      <c r="BM55" s="405">
        <f t="shared" si="29"/>
        <v>0</v>
      </c>
      <c r="BN55" s="405" t="str">
        <f t="shared" si="30"/>
        <v>0m0</v>
      </c>
      <c r="BO55" s="392">
        <f t="shared" si="31"/>
        <v>0</v>
      </c>
      <c r="BP55" s="392">
        <f t="shared" si="32"/>
        <v>0</v>
      </c>
      <c r="BQ55" s="405">
        <f t="shared" si="33"/>
        <v>0</v>
      </c>
      <c r="BR55" s="406">
        <f t="shared" si="34"/>
        <v>0</v>
      </c>
      <c r="BS55" s="391" t="str">
        <f t="shared" si="35"/>
        <v>0</v>
      </c>
      <c r="BT55" s="391" t="str">
        <f t="shared" si="36"/>
        <v>0</v>
      </c>
      <c r="BU55" s="405">
        <f t="shared" si="37"/>
        <v>0</v>
      </c>
      <c r="BV55" s="405" t="str">
        <f t="shared" si="38"/>
        <v>0m0</v>
      </c>
      <c r="BW55" s="392">
        <f t="shared" si="39"/>
        <v>0</v>
      </c>
      <c r="BX55" s="392">
        <f t="shared" si="40"/>
        <v>0</v>
      </c>
      <c r="BY55" s="405">
        <f t="shared" si="41"/>
        <v>0</v>
      </c>
      <c r="BZ55" s="406">
        <f t="shared" si="42"/>
        <v>0</v>
      </c>
      <c r="CA55" s="391" t="str">
        <f t="shared" si="43"/>
        <v>0</v>
      </c>
      <c r="CB55" s="391" t="str">
        <f t="shared" si="44"/>
        <v>0</v>
      </c>
      <c r="CC55" s="405">
        <f t="shared" si="45"/>
        <v>0</v>
      </c>
      <c r="CD55" s="405" t="str">
        <f t="shared" si="46"/>
        <v>0m0</v>
      </c>
      <c r="CE55" s="392">
        <f t="shared" si="47"/>
        <v>0</v>
      </c>
      <c r="CF55" s="392">
        <f t="shared" si="48"/>
        <v>0</v>
      </c>
      <c r="CG55" s="405">
        <f t="shared" si="49"/>
        <v>0</v>
      </c>
      <c r="CH55" s="406">
        <f t="shared" si="50"/>
        <v>0</v>
      </c>
      <c r="CI55" s="391" t="str">
        <f t="shared" si="51"/>
        <v>0</v>
      </c>
      <c r="CJ55" s="391" t="str">
        <f t="shared" si="52"/>
        <v>0</v>
      </c>
      <c r="CK55" s="405">
        <f t="shared" si="53"/>
        <v>0</v>
      </c>
      <c r="CL55" s="405" t="str">
        <f t="shared" si="54"/>
        <v>0m0</v>
      </c>
      <c r="CM55" s="392">
        <f t="shared" si="55"/>
        <v>0</v>
      </c>
      <c r="CN55" s="392">
        <f t="shared" si="56"/>
        <v>0</v>
      </c>
      <c r="CO55" s="405">
        <f t="shared" si="57"/>
        <v>0</v>
      </c>
      <c r="CP55" s="406">
        <f t="shared" si="58"/>
        <v>0</v>
      </c>
      <c r="CQ55" s="391" t="str">
        <f t="shared" si="59"/>
        <v>0</v>
      </c>
      <c r="CR55" s="391" t="str">
        <f t="shared" si="60"/>
        <v>0</v>
      </c>
      <c r="CS55" s="405">
        <f t="shared" si="61"/>
        <v>0</v>
      </c>
      <c r="CT55" s="405" t="str">
        <f t="shared" si="62"/>
        <v>0m0</v>
      </c>
      <c r="CU55" s="405">
        <f t="shared" si="63"/>
        <v>0</v>
      </c>
      <c r="CV55" s="405">
        <f t="shared" si="64"/>
        <v>0</v>
      </c>
      <c r="CW55" s="405">
        <f t="shared" si="65"/>
        <v>0</v>
      </c>
      <c r="CX55" s="405">
        <f t="shared" si="66"/>
        <v>0</v>
      </c>
      <c r="CY55" s="405">
        <f t="shared" si="67"/>
        <v>0</v>
      </c>
      <c r="CZ55" s="405" t="str">
        <f t="shared" si="68"/>
        <v/>
      </c>
      <c r="DA55" s="405" t="str">
        <f t="shared" si="69"/>
        <v/>
      </c>
      <c r="DB55" s="405" t="str">
        <f t="shared" si="70"/>
        <v/>
      </c>
      <c r="DC55" s="405" t="str">
        <f t="shared" si="71"/>
        <v/>
      </c>
      <c r="DD55" s="405" t="str">
        <f t="shared" si="72"/>
        <v/>
      </c>
      <c r="DE55" s="405"/>
      <c r="DF55" s="404"/>
      <c r="DG55" s="405" t="str">
        <f t="shared" si="73"/>
        <v/>
      </c>
      <c r="DH55" s="405" t="str">
        <f t="shared" si="74"/>
        <v/>
      </c>
      <c r="DI55" s="405">
        <f t="shared" si="75"/>
        <v>0</v>
      </c>
      <c r="DJ55" s="405" t="str">
        <f t="shared" si="76"/>
        <v/>
      </c>
      <c r="DK55" s="405" t="str">
        <f t="shared" si="77"/>
        <v/>
      </c>
      <c r="DL55" s="405" t="str">
        <f t="shared" si="78"/>
        <v/>
      </c>
      <c r="DM55" s="405" t="str">
        <f t="shared" si="79"/>
        <v/>
      </c>
      <c r="DN55" s="405" t="str">
        <f t="shared" si="80"/>
        <v/>
      </c>
      <c r="DO55" s="405" t="str">
        <f t="shared" si="81"/>
        <v/>
      </c>
    </row>
    <row r="56" spans="1:119" s="152" customFormat="1" ht="18" hidden="1" customHeight="1">
      <c r="A56" s="156" t="str">
        <f t="shared" si="94"/>
        <v/>
      </c>
      <c r="B56" s="153"/>
      <c r="C56" s="31" t="str">
        <f>IF(B56="","",VLOOKUP(B56,学連登録!$C$2:$G$3000,2,FALSE))</f>
        <v/>
      </c>
      <c r="D56" s="32" t="str">
        <f>IF(B56="","",VLOOKUP(B56,学連登録!$C$2:$G$3000,3,FALSE))</f>
        <v/>
      </c>
      <c r="E56" s="33" t="str">
        <f>IF(B56="","",VLOOKUP(B56,学連登録!$C$2:$G$3000,4,FALSE))</f>
        <v/>
      </c>
      <c r="F56" s="376" t="str">
        <f>IF(B56="","",VLOOKUP(B56,学連登録!$C$2:$I$3000,7,FALSE))</f>
        <v/>
      </c>
      <c r="G56" s="155"/>
      <c r="H56" s="926"/>
      <c r="I56" s="928"/>
      <c r="J56" s="155"/>
      <c r="K56" s="926"/>
      <c r="L56" s="927"/>
      <c r="M56" s="155"/>
      <c r="N56" s="881"/>
      <c r="O56" s="882"/>
      <c r="P56" s="154"/>
      <c r="Q56" s="926"/>
      <c r="R56" s="927"/>
      <c r="S56" s="154"/>
      <c r="T56" s="926"/>
      <c r="U56" s="927"/>
      <c r="V56" s="101" t="str">
        <f>IF(B56="","",VLOOKUP(B56,学連登録!$C$2:$H$3000,6,FALSE))</f>
        <v/>
      </c>
      <c r="Y56" s="116" t="str">
        <f t="shared" si="87"/>
        <v/>
      </c>
      <c r="Z56" s="97" t="str">
        <f>IF(G56="","",VLOOKUP(G56,種目名!$R$5:$T$104,3,0))</f>
        <v/>
      </c>
      <c r="AA56" s="98" t="str">
        <f>IF(J56="","",VLOOKUP(J56,種目名!$R$5:$T$104,3,0))</f>
        <v/>
      </c>
      <c r="AB56" s="117" t="str">
        <f>IF(M56="","",VLOOKUP(M56,種目名!$R$5:$T$104,3,0))</f>
        <v/>
      </c>
      <c r="AC56" s="117" t="str">
        <f>IF(P56="","",VLOOKUP(AF56,種目名!$R$5:$T$104,3,0))</f>
        <v/>
      </c>
      <c r="AD56" s="118" t="str">
        <f>IF(S56="","",VLOOKUP(AI56,種目名!$R$5:$T$104,3,0))</f>
        <v/>
      </c>
      <c r="AE56" s="115">
        <f t="shared" si="88"/>
        <v>0</v>
      </c>
      <c r="AF56" s="152" t="str">
        <f t="shared" si="89"/>
        <v/>
      </c>
      <c r="AG56" s="152" t="str">
        <f t="shared" si="90"/>
        <v/>
      </c>
      <c r="AH56" s="152">
        <f t="shared" si="91"/>
        <v>0</v>
      </c>
      <c r="AI56" s="152" t="str">
        <f t="shared" si="92"/>
        <v/>
      </c>
      <c r="AJ56" s="152" t="str">
        <f t="shared" si="93"/>
        <v/>
      </c>
      <c r="AK56" s="383"/>
      <c r="AL56" s="166">
        <f t="shared" si="15"/>
        <v>0</v>
      </c>
      <c r="AM56" s="392">
        <f t="shared" si="16"/>
        <v>0</v>
      </c>
      <c r="AN56" s="392">
        <f>COUNTIF($B$12:B56,B56)</f>
        <v>0</v>
      </c>
      <c r="AO56" s="392"/>
      <c r="AP56" s="392" t="str">
        <f t="shared" si="17"/>
        <v/>
      </c>
      <c r="AQ56" s="392" t="str">
        <f t="shared" si="17"/>
        <v/>
      </c>
      <c r="AR56" s="392" t="str">
        <f t="shared" si="17"/>
        <v/>
      </c>
      <c r="AS56" s="392" t="str">
        <f t="shared" si="17"/>
        <v/>
      </c>
      <c r="AT56" s="392">
        <f t="shared" si="18"/>
        <v>0</v>
      </c>
      <c r="AU56" s="392" t="str">
        <f t="shared" si="19"/>
        <v/>
      </c>
      <c r="AV56" s="392" t="str">
        <f t="shared" si="20"/>
        <v/>
      </c>
      <c r="AW56" s="392" t="str">
        <f t="shared" si="21"/>
        <v/>
      </c>
      <c r="AX56" s="392" t="str">
        <f t="shared" si="22"/>
        <v/>
      </c>
      <c r="AY56" s="392" t="str">
        <f t="shared" si="23"/>
        <v/>
      </c>
      <c r="AZ56" s="392" t="str">
        <f t="shared" si="24"/>
        <v/>
      </c>
      <c r="BA56" s="392" t="str">
        <f t="shared" si="24"/>
        <v/>
      </c>
      <c r="BB56" s="392" t="str">
        <f t="shared" si="24"/>
        <v/>
      </c>
      <c r="BC56" s="392" t="str">
        <f t="shared" si="24"/>
        <v/>
      </c>
      <c r="BD56" s="396" t="str">
        <f t="shared" si="24"/>
        <v/>
      </c>
      <c r="BE56" s="386">
        <f t="shared" si="25"/>
        <v>0</v>
      </c>
      <c r="BG56" s="392">
        <f t="shared" si="26"/>
        <v>0</v>
      </c>
      <c r="BH56" s="392">
        <f t="shared" si="27"/>
        <v>0</v>
      </c>
      <c r="BI56" s="405">
        <f t="shared" si="28"/>
        <v>0</v>
      </c>
      <c r="BJ56" s="406">
        <f t="shared" si="11"/>
        <v>0</v>
      </c>
      <c r="BK56" s="391" t="str">
        <f t="shared" si="12"/>
        <v>0</v>
      </c>
      <c r="BL56" s="391" t="str">
        <f t="shared" si="13"/>
        <v>0</v>
      </c>
      <c r="BM56" s="405">
        <f t="shared" si="29"/>
        <v>0</v>
      </c>
      <c r="BN56" s="405" t="str">
        <f t="shared" si="30"/>
        <v>0m0</v>
      </c>
      <c r="BO56" s="392">
        <f t="shared" si="31"/>
        <v>0</v>
      </c>
      <c r="BP56" s="392">
        <f t="shared" si="32"/>
        <v>0</v>
      </c>
      <c r="BQ56" s="405">
        <f t="shared" si="33"/>
        <v>0</v>
      </c>
      <c r="BR56" s="406">
        <f t="shared" si="34"/>
        <v>0</v>
      </c>
      <c r="BS56" s="391" t="str">
        <f t="shared" si="35"/>
        <v>0</v>
      </c>
      <c r="BT56" s="391" t="str">
        <f t="shared" si="36"/>
        <v>0</v>
      </c>
      <c r="BU56" s="405">
        <f t="shared" si="37"/>
        <v>0</v>
      </c>
      <c r="BV56" s="405" t="str">
        <f t="shared" si="38"/>
        <v>0m0</v>
      </c>
      <c r="BW56" s="392">
        <f t="shared" si="39"/>
        <v>0</v>
      </c>
      <c r="BX56" s="392">
        <f t="shared" si="40"/>
        <v>0</v>
      </c>
      <c r="BY56" s="405">
        <f t="shared" si="41"/>
        <v>0</v>
      </c>
      <c r="BZ56" s="406">
        <f t="shared" si="42"/>
        <v>0</v>
      </c>
      <c r="CA56" s="391" t="str">
        <f t="shared" si="43"/>
        <v>0</v>
      </c>
      <c r="CB56" s="391" t="str">
        <f t="shared" si="44"/>
        <v>0</v>
      </c>
      <c r="CC56" s="405">
        <f t="shared" si="45"/>
        <v>0</v>
      </c>
      <c r="CD56" s="405" t="str">
        <f t="shared" si="46"/>
        <v>0m0</v>
      </c>
      <c r="CE56" s="392">
        <f t="shared" si="47"/>
        <v>0</v>
      </c>
      <c r="CF56" s="392">
        <f t="shared" si="48"/>
        <v>0</v>
      </c>
      <c r="CG56" s="405">
        <f t="shared" si="49"/>
        <v>0</v>
      </c>
      <c r="CH56" s="406">
        <f t="shared" si="50"/>
        <v>0</v>
      </c>
      <c r="CI56" s="391" t="str">
        <f t="shared" si="51"/>
        <v>0</v>
      </c>
      <c r="CJ56" s="391" t="str">
        <f t="shared" si="52"/>
        <v>0</v>
      </c>
      <c r="CK56" s="405">
        <f t="shared" si="53"/>
        <v>0</v>
      </c>
      <c r="CL56" s="405" t="str">
        <f t="shared" si="54"/>
        <v>0m0</v>
      </c>
      <c r="CM56" s="392">
        <f t="shared" si="55"/>
        <v>0</v>
      </c>
      <c r="CN56" s="392">
        <f t="shared" si="56"/>
        <v>0</v>
      </c>
      <c r="CO56" s="405">
        <f t="shared" si="57"/>
        <v>0</v>
      </c>
      <c r="CP56" s="406">
        <f t="shared" si="58"/>
        <v>0</v>
      </c>
      <c r="CQ56" s="391" t="str">
        <f t="shared" si="59"/>
        <v>0</v>
      </c>
      <c r="CR56" s="391" t="str">
        <f t="shared" si="60"/>
        <v>0</v>
      </c>
      <c r="CS56" s="405">
        <f t="shared" si="61"/>
        <v>0</v>
      </c>
      <c r="CT56" s="405" t="str">
        <f t="shared" si="62"/>
        <v>0m0</v>
      </c>
      <c r="CU56" s="405">
        <f t="shared" si="63"/>
        <v>0</v>
      </c>
      <c r="CV56" s="405">
        <f t="shared" si="64"/>
        <v>0</v>
      </c>
      <c r="CW56" s="405">
        <f t="shared" si="65"/>
        <v>0</v>
      </c>
      <c r="CX56" s="405">
        <f t="shared" si="66"/>
        <v>0</v>
      </c>
      <c r="CY56" s="405">
        <f t="shared" si="67"/>
        <v>0</v>
      </c>
      <c r="CZ56" s="405" t="str">
        <f t="shared" si="68"/>
        <v/>
      </c>
      <c r="DA56" s="405" t="str">
        <f t="shared" si="69"/>
        <v/>
      </c>
      <c r="DB56" s="405" t="str">
        <f t="shared" si="70"/>
        <v/>
      </c>
      <c r="DC56" s="405" t="str">
        <f t="shared" si="71"/>
        <v/>
      </c>
      <c r="DD56" s="405" t="str">
        <f t="shared" si="72"/>
        <v/>
      </c>
      <c r="DE56" s="405"/>
      <c r="DF56" s="404"/>
      <c r="DG56" s="405" t="str">
        <f t="shared" si="73"/>
        <v/>
      </c>
      <c r="DH56" s="405" t="str">
        <f t="shared" si="74"/>
        <v/>
      </c>
      <c r="DI56" s="405">
        <f t="shared" si="75"/>
        <v>0</v>
      </c>
      <c r="DJ56" s="405" t="str">
        <f t="shared" si="76"/>
        <v/>
      </c>
      <c r="DK56" s="405" t="str">
        <f t="shared" si="77"/>
        <v/>
      </c>
      <c r="DL56" s="405" t="str">
        <f t="shared" si="78"/>
        <v/>
      </c>
      <c r="DM56" s="405" t="str">
        <f t="shared" si="79"/>
        <v/>
      </c>
      <c r="DN56" s="405" t="str">
        <f t="shared" si="80"/>
        <v/>
      </c>
      <c r="DO56" s="405" t="str">
        <f t="shared" si="81"/>
        <v/>
      </c>
    </row>
    <row r="57" spans="1:119" s="152" customFormat="1" ht="18" hidden="1" customHeight="1">
      <c r="A57" s="156" t="str">
        <f t="shared" si="94"/>
        <v/>
      </c>
      <c r="B57" s="153"/>
      <c r="C57" s="31" t="str">
        <f>IF(B57="","",VLOOKUP(B57,学連登録!$C$2:$G$3000,2,FALSE))</f>
        <v/>
      </c>
      <c r="D57" s="32" t="str">
        <f>IF(B57="","",VLOOKUP(B57,学連登録!$C$2:$G$3000,3,FALSE))</f>
        <v/>
      </c>
      <c r="E57" s="33" t="str">
        <f>IF(B57="","",VLOOKUP(B57,学連登録!$C$2:$G$3000,4,FALSE))</f>
        <v/>
      </c>
      <c r="F57" s="376" t="str">
        <f>IF(B57="","",VLOOKUP(B57,学連登録!$C$2:$I$3000,7,FALSE))</f>
        <v/>
      </c>
      <c r="G57" s="155"/>
      <c r="H57" s="926"/>
      <c r="I57" s="928"/>
      <c r="J57" s="155"/>
      <c r="K57" s="926"/>
      <c r="L57" s="927"/>
      <c r="M57" s="155"/>
      <c r="N57" s="881"/>
      <c r="O57" s="882"/>
      <c r="P57" s="154"/>
      <c r="Q57" s="926"/>
      <c r="R57" s="927"/>
      <c r="S57" s="154"/>
      <c r="T57" s="926"/>
      <c r="U57" s="927"/>
      <c r="V57" s="101" t="str">
        <f>IF(B57="","",VLOOKUP(B57,学連登録!$C$2:$H$3000,6,FALSE))</f>
        <v/>
      </c>
      <c r="Y57" s="116" t="str">
        <f t="shared" si="87"/>
        <v/>
      </c>
      <c r="Z57" s="97" t="str">
        <f>IF(G57="","",VLOOKUP(G57,種目名!$R$5:$T$104,3,0))</f>
        <v/>
      </c>
      <c r="AA57" s="98" t="str">
        <f>IF(J57="","",VLOOKUP(J57,種目名!$R$5:$T$104,3,0))</f>
        <v/>
      </c>
      <c r="AB57" s="117" t="str">
        <f>IF(M57="","",VLOOKUP(M57,種目名!$R$5:$T$104,3,0))</f>
        <v/>
      </c>
      <c r="AC57" s="117" t="str">
        <f>IF(P57="","",VLOOKUP(AF57,種目名!$R$5:$T$104,3,0))</f>
        <v/>
      </c>
      <c r="AD57" s="118" t="str">
        <f>IF(S57="","",VLOOKUP(AI57,種目名!$R$5:$T$104,3,0))</f>
        <v/>
      </c>
      <c r="AE57" s="115">
        <f t="shared" si="88"/>
        <v>0</v>
      </c>
      <c r="AF57" s="152" t="str">
        <f t="shared" si="89"/>
        <v/>
      </c>
      <c r="AG57" s="152" t="str">
        <f t="shared" si="90"/>
        <v/>
      </c>
      <c r="AH57" s="152">
        <f t="shared" si="91"/>
        <v>0</v>
      </c>
      <c r="AI57" s="152" t="str">
        <f t="shared" si="92"/>
        <v/>
      </c>
      <c r="AJ57" s="152" t="str">
        <f t="shared" si="93"/>
        <v/>
      </c>
      <c r="AK57" s="383"/>
      <c r="AL57" s="166">
        <f t="shared" si="15"/>
        <v>0</v>
      </c>
      <c r="AM57" s="392">
        <f t="shared" si="16"/>
        <v>0</v>
      </c>
      <c r="AN57" s="392">
        <f>COUNTIF($B$12:B57,B57)</f>
        <v>0</v>
      </c>
      <c r="AO57" s="392"/>
      <c r="AP57" s="392" t="str">
        <f t="shared" si="17"/>
        <v/>
      </c>
      <c r="AQ57" s="392" t="str">
        <f t="shared" si="17"/>
        <v/>
      </c>
      <c r="AR57" s="392" t="str">
        <f t="shared" si="17"/>
        <v/>
      </c>
      <c r="AS57" s="392" t="str">
        <f t="shared" si="17"/>
        <v/>
      </c>
      <c r="AT57" s="392">
        <f t="shared" si="18"/>
        <v>0</v>
      </c>
      <c r="AU57" s="392" t="str">
        <f t="shared" si="19"/>
        <v/>
      </c>
      <c r="AV57" s="392" t="str">
        <f t="shared" si="20"/>
        <v/>
      </c>
      <c r="AW57" s="392" t="str">
        <f t="shared" si="21"/>
        <v/>
      </c>
      <c r="AX57" s="392" t="str">
        <f t="shared" si="22"/>
        <v/>
      </c>
      <c r="AY57" s="392" t="str">
        <f t="shared" si="23"/>
        <v/>
      </c>
      <c r="AZ57" s="392" t="str">
        <f t="shared" si="24"/>
        <v/>
      </c>
      <c r="BA57" s="392" t="str">
        <f t="shared" si="24"/>
        <v/>
      </c>
      <c r="BB57" s="392" t="str">
        <f t="shared" si="24"/>
        <v/>
      </c>
      <c r="BC57" s="392" t="str">
        <f t="shared" si="24"/>
        <v/>
      </c>
      <c r="BD57" s="396" t="str">
        <f t="shared" si="24"/>
        <v/>
      </c>
      <c r="BE57" s="386">
        <f t="shared" si="25"/>
        <v>0</v>
      </c>
      <c r="BG57" s="392">
        <f t="shared" si="26"/>
        <v>0</v>
      </c>
      <c r="BH57" s="392">
        <f t="shared" si="27"/>
        <v>0</v>
      </c>
      <c r="BI57" s="405">
        <f t="shared" si="28"/>
        <v>0</v>
      </c>
      <c r="BJ57" s="406">
        <f t="shared" si="11"/>
        <v>0</v>
      </c>
      <c r="BK57" s="391" t="str">
        <f t="shared" si="12"/>
        <v>0</v>
      </c>
      <c r="BL57" s="391" t="str">
        <f t="shared" si="13"/>
        <v>0</v>
      </c>
      <c r="BM57" s="405">
        <f t="shared" si="29"/>
        <v>0</v>
      </c>
      <c r="BN57" s="405" t="str">
        <f t="shared" si="30"/>
        <v>0m0</v>
      </c>
      <c r="BO57" s="392">
        <f t="shared" si="31"/>
        <v>0</v>
      </c>
      <c r="BP57" s="392">
        <f t="shared" si="32"/>
        <v>0</v>
      </c>
      <c r="BQ57" s="405">
        <f t="shared" si="33"/>
        <v>0</v>
      </c>
      <c r="BR57" s="406">
        <f t="shared" si="34"/>
        <v>0</v>
      </c>
      <c r="BS57" s="391" t="str">
        <f t="shared" si="35"/>
        <v>0</v>
      </c>
      <c r="BT57" s="391" t="str">
        <f t="shared" si="36"/>
        <v>0</v>
      </c>
      <c r="BU57" s="405">
        <f t="shared" si="37"/>
        <v>0</v>
      </c>
      <c r="BV57" s="405" t="str">
        <f t="shared" si="38"/>
        <v>0m0</v>
      </c>
      <c r="BW57" s="392">
        <f t="shared" si="39"/>
        <v>0</v>
      </c>
      <c r="BX57" s="392">
        <f t="shared" si="40"/>
        <v>0</v>
      </c>
      <c r="BY57" s="405">
        <f t="shared" si="41"/>
        <v>0</v>
      </c>
      <c r="BZ57" s="406">
        <f t="shared" si="42"/>
        <v>0</v>
      </c>
      <c r="CA57" s="391" t="str">
        <f t="shared" si="43"/>
        <v>0</v>
      </c>
      <c r="CB57" s="391" t="str">
        <f t="shared" si="44"/>
        <v>0</v>
      </c>
      <c r="CC57" s="405">
        <f t="shared" si="45"/>
        <v>0</v>
      </c>
      <c r="CD57" s="405" t="str">
        <f t="shared" si="46"/>
        <v>0m0</v>
      </c>
      <c r="CE57" s="392">
        <f t="shared" si="47"/>
        <v>0</v>
      </c>
      <c r="CF57" s="392">
        <f t="shared" si="48"/>
        <v>0</v>
      </c>
      <c r="CG57" s="405">
        <f t="shared" si="49"/>
        <v>0</v>
      </c>
      <c r="CH57" s="406">
        <f t="shared" si="50"/>
        <v>0</v>
      </c>
      <c r="CI57" s="391" t="str">
        <f t="shared" si="51"/>
        <v>0</v>
      </c>
      <c r="CJ57" s="391" t="str">
        <f t="shared" si="52"/>
        <v>0</v>
      </c>
      <c r="CK57" s="405">
        <f t="shared" si="53"/>
        <v>0</v>
      </c>
      <c r="CL57" s="405" t="str">
        <f t="shared" si="54"/>
        <v>0m0</v>
      </c>
      <c r="CM57" s="392">
        <f t="shared" si="55"/>
        <v>0</v>
      </c>
      <c r="CN57" s="392">
        <f t="shared" si="56"/>
        <v>0</v>
      </c>
      <c r="CO57" s="405">
        <f t="shared" si="57"/>
        <v>0</v>
      </c>
      <c r="CP57" s="406">
        <f t="shared" si="58"/>
        <v>0</v>
      </c>
      <c r="CQ57" s="391" t="str">
        <f t="shared" si="59"/>
        <v>0</v>
      </c>
      <c r="CR57" s="391" t="str">
        <f t="shared" si="60"/>
        <v>0</v>
      </c>
      <c r="CS57" s="405">
        <f t="shared" si="61"/>
        <v>0</v>
      </c>
      <c r="CT57" s="405" t="str">
        <f t="shared" si="62"/>
        <v>0m0</v>
      </c>
      <c r="CU57" s="405">
        <f t="shared" si="63"/>
        <v>0</v>
      </c>
      <c r="CV57" s="405">
        <f t="shared" si="64"/>
        <v>0</v>
      </c>
      <c r="CW57" s="405">
        <f t="shared" si="65"/>
        <v>0</v>
      </c>
      <c r="CX57" s="405">
        <f t="shared" si="66"/>
        <v>0</v>
      </c>
      <c r="CY57" s="405">
        <f t="shared" si="67"/>
        <v>0</v>
      </c>
      <c r="CZ57" s="405" t="str">
        <f t="shared" si="68"/>
        <v/>
      </c>
      <c r="DA57" s="405" t="str">
        <f t="shared" si="69"/>
        <v/>
      </c>
      <c r="DB57" s="405" t="str">
        <f t="shared" si="70"/>
        <v/>
      </c>
      <c r="DC57" s="405" t="str">
        <f t="shared" si="71"/>
        <v/>
      </c>
      <c r="DD57" s="405" t="str">
        <f t="shared" si="72"/>
        <v/>
      </c>
      <c r="DE57" s="405"/>
      <c r="DF57" s="404"/>
      <c r="DG57" s="405" t="str">
        <f t="shared" si="73"/>
        <v/>
      </c>
      <c r="DH57" s="405" t="str">
        <f t="shared" si="74"/>
        <v/>
      </c>
      <c r="DI57" s="405">
        <f t="shared" si="75"/>
        <v>0</v>
      </c>
      <c r="DJ57" s="405" t="str">
        <f t="shared" si="76"/>
        <v/>
      </c>
      <c r="DK57" s="405" t="str">
        <f t="shared" si="77"/>
        <v/>
      </c>
      <c r="DL57" s="405" t="str">
        <f t="shared" si="78"/>
        <v/>
      </c>
      <c r="DM57" s="405" t="str">
        <f t="shared" si="79"/>
        <v/>
      </c>
      <c r="DN57" s="405" t="str">
        <f t="shared" si="80"/>
        <v/>
      </c>
      <c r="DO57" s="405" t="str">
        <f t="shared" si="81"/>
        <v/>
      </c>
    </row>
    <row r="58" spans="1:119" s="152" customFormat="1" ht="18" hidden="1" customHeight="1">
      <c r="A58" s="156" t="str">
        <f t="shared" si="94"/>
        <v/>
      </c>
      <c r="B58" s="153"/>
      <c r="C58" s="31" t="str">
        <f>IF(B58="","",VLOOKUP(B58,学連登録!$C$2:$G$3000,2,FALSE))</f>
        <v/>
      </c>
      <c r="D58" s="32" t="str">
        <f>IF(B58="","",VLOOKUP(B58,学連登録!$C$2:$G$3000,3,FALSE))</f>
        <v/>
      </c>
      <c r="E58" s="33" t="str">
        <f>IF(B58="","",VLOOKUP(B58,学連登録!$C$2:$G$3000,4,FALSE))</f>
        <v/>
      </c>
      <c r="F58" s="376" t="str">
        <f>IF(B58="","",VLOOKUP(B58,学連登録!$C$2:$I$3000,7,FALSE))</f>
        <v/>
      </c>
      <c r="G58" s="155"/>
      <c r="H58" s="926"/>
      <c r="I58" s="928"/>
      <c r="J58" s="155"/>
      <c r="K58" s="926"/>
      <c r="L58" s="927"/>
      <c r="M58" s="155"/>
      <c r="N58" s="881"/>
      <c r="O58" s="882"/>
      <c r="P58" s="154"/>
      <c r="Q58" s="926"/>
      <c r="R58" s="927"/>
      <c r="S58" s="154"/>
      <c r="T58" s="926"/>
      <c r="U58" s="927"/>
      <c r="V58" s="101" t="str">
        <f>IF(B58="","",VLOOKUP(B58,学連登録!$C$2:$H$3000,6,FALSE))</f>
        <v/>
      </c>
      <c r="Y58" s="116" t="str">
        <f t="shared" si="87"/>
        <v/>
      </c>
      <c r="Z58" s="97" t="str">
        <f>IF(G58="","",VLOOKUP(G58,種目名!$R$5:$T$104,3,0))</f>
        <v/>
      </c>
      <c r="AA58" s="98" t="str">
        <f>IF(J58="","",VLOOKUP(J58,種目名!$R$5:$T$104,3,0))</f>
        <v/>
      </c>
      <c r="AB58" s="117" t="str">
        <f>IF(M58="","",VLOOKUP(M58,種目名!$R$5:$T$104,3,0))</f>
        <v/>
      </c>
      <c r="AC58" s="117" t="str">
        <f>IF(P58="","",VLOOKUP(AF58,種目名!$R$5:$T$104,3,0))</f>
        <v/>
      </c>
      <c r="AD58" s="118" t="str">
        <f>IF(S58="","",VLOOKUP(AI58,種目名!$R$5:$T$104,3,0))</f>
        <v/>
      </c>
      <c r="AE58" s="115">
        <f t="shared" si="88"/>
        <v>0</v>
      </c>
      <c r="AF58" s="152" t="str">
        <f t="shared" si="89"/>
        <v/>
      </c>
      <c r="AG58" s="152" t="str">
        <f t="shared" si="90"/>
        <v/>
      </c>
      <c r="AH58" s="152">
        <f t="shared" si="91"/>
        <v>0</v>
      </c>
      <c r="AI58" s="152" t="str">
        <f t="shared" si="92"/>
        <v/>
      </c>
      <c r="AJ58" s="152" t="str">
        <f t="shared" si="93"/>
        <v/>
      </c>
      <c r="AK58" s="383"/>
      <c r="AL58" s="166">
        <f t="shared" si="15"/>
        <v>0</v>
      </c>
      <c r="AM58" s="392">
        <f t="shared" si="16"/>
        <v>0</v>
      </c>
      <c r="AN58" s="392">
        <f>COUNTIF($B$12:B58,B58)</f>
        <v>0</v>
      </c>
      <c r="AO58" s="392"/>
      <c r="AP58" s="392" t="str">
        <f t="shared" si="17"/>
        <v/>
      </c>
      <c r="AQ58" s="392" t="str">
        <f t="shared" si="17"/>
        <v/>
      </c>
      <c r="AR58" s="392" t="str">
        <f t="shared" si="17"/>
        <v/>
      </c>
      <c r="AS58" s="392" t="str">
        <f t="shared" si="17"/>
        <v/>
      </c>
      <c r="AT58" s="392">
        <f t="shared" si="18"/>
        <v>0</v>
      </c>
      <c r="AU58" s="392" t="str">
        <f t="shared" si="19"/>
        <v/>
      </c>
      <c r="AV58" s="392" t="str">
        <f t="shared" si="20"/>
        <v/>
      </c>
      <c r="AW58" s="392" t="str">
        <f t="shared" si="21"/>
        <v/>
      </c>
      <c r="AX58" s="392" t="str">
        <f t="shared" si="22"/>
        <v/>
      </c>
      <c r="AY58" s="392" t="str">
        <f t="shared" si="23"/>
        <v/>
      </c>
      <c r="AZ58" s="392" t="str">
        <f t="shared" si="24"/>
        <v/>
      </c>
      <c r="BA58" s="392" t="str">
        <f t="shared" si="24"/>
        <v/>
      </c>
      <c r="BB58" s="392" t="str">
        <f t="shared" si="24"/>
        <v/>
      </c>
      <c r="BC58" s="392" t="str">
        <f t="shared" si="24"/>
        <v/>
      </c>
      <c r="BD58" s="396" t="str">
        <f t="shared" si="24"/>
        <v/>
      </c>
      <c r="BE58" s="386">
        <f t="shared" si="25"/>
        <v>0</v>
      </c>
      <c r="BG58" s="392">
        <f t="shared" si="26"/>
        <v>0</v>
      </c>
      <c r="BH58" s="392">
        <f t="shared" si="27"/>
        <v>0</v>
      </c>
      <c r="BI58" s="405">
        <f t="shared" si="28"/>
        <v>0</v>
      </c>
      <c r="BJ58" s="406">
        <f t="shared" si="11"/>
        <v>0</v>
      </c>
      <c r="BK58" s="391" t="str">
        <f t="shared" si="12"/>
        <v>0</v>
      </c>
      <c r="BL58" s="391" t="str">
        <f t="shared" si="13"/>
        <v>0</v>
      </c>
      <c r="BM58" s="405">
        <f t="shared" si="29"/>
        <v>0</v>
      </c>
      <c r="BN58" s="405" t="str">
        <f t="shared" si="30"/>
        <v>0m0</v>
      </c>
      <c r="BO58" s="392">
        <f t="shared" si="31"/>
        <v>0</v>
      </c>
      <c r="BP58" s="392">
        <f t="shared" si="32"/>
        <v>0</v>
      </c>
      <c r="BQ58" s="405">
        <f t="shared" si="33"/>
        <v>0</v>
      </c>
      <c r="BR58" s="406">
        <f t="shared" si="34"/>
        <v>0</v>
      </c>
      <c r="BS58" s="391" t="str">
        <f t="shared" si="35"/>
        <v>0</v>
      </c>
      <c r="BT58" s="391" t="str">
        <f t="shared" si="36"/>
        <v>0</v>
      </c>
      <c r="BU58" s="405">
        <f t="shared" si="37"/>
        <v>0</v>
      </c>
      <c r="BV58" s="405" t="str">
        <f t="shared" si="38"/>
        <v>0m0</v>
      </c>
      <c r="BW58" s="392">
        <f t="shared" si="39"/>
        <v>0</v>
      </c>
      <c r="BX58" s="392">
        <f t="shared" si="40"/>
        <v>0</v>
      </c>
      <c r="BY58" s="405">
        <f t="shared" si="41"/>
        <v>0</v>
      </c>
      <c r="BZ58" s="406">
        <f t="shared" si="42"/>
        <v>0</v>
      </c>
      <c r="CA58" s="391" t="str">
        <f t="shared" si="43"/>
        <v>0</v>
      </c>
      <c r="CB58" s="391" t="str">
        <f t="shared" si="44"/>
        <v>0</v>
      </c>
      <c r="CC58" s="405">
        <f t="shared" si="45"/>
        <v>0</v>
      </c>
      <c r="CD58" s="405" t="str">
        <f t="shared" si="46"/>
        <v>0m0</v>
      </c>
      <c r="CE58" s="392">
        <f t="shared" si="47"/>
        <v>0</v>
      </c>
      <c r="CF58" s="392">
        <f t="shared" si="48"/>
        <v>0</v>
      </c>
      <c r="CG58" s="405">
        <f t="shared" si="49"/>
        <v>0</v>
      </c>
      <c r="CH58" s="406">
        <f t="shared" si="50"/>
        <v>0</v>
      </c>
      <c r="CI58" s="391" t="str">
        <f t="shared" si="51"/>
        <v>0</v>
      </c>
      <c r="CJ58" s="391" t="str">
        <f t="shared" si="52"/>
        <v>0</v>
      </c>
      <c r="CK58" s="405">
        <f t="shared" si="53"/>
        <v>0</v>
      </c>
      <c r="CL58" s="405" t="str">
        <f t="shared" si="54"/>
        <v>0m0</v>
      </c>
      <c r="CM58" s="392">
        <f t="shared" si="55"/>
        <v>0</v>
      </c>
      <c r="CN58" s="392">
        <f t="shared" si="56"/>
        <v>0</v>
      </c>
      <c r="CO58" s="405">
        <f t="shared" si="57"/>
        <v>0</v>
      </c>
      <c r="CP58" s="406">
        <f t="shared" si="58"/>
        <v>0</v>
      </c>
      <c r="CQ58" s="391" t="str">
        <f t="shared" si="59"/>
        <v>0</v>
      </c>
      <c r="CR58" s="391" t="str">
        <f t="shared" si="60"/>
        <v>0</v>
      </c>
      <c r="CS58" s="405">
        <f t="shared" si="61"/>
        <v>0</v>
      </c>
      <c r="CT58" s="405" t="str">
        <f t="shared" si="62"/>
        <v>0m0</v>
      </c>
      <c r="CU58" s="405">
        <f t="shared" si="63"/>
        <v>0</v>
      </c>
      <c r="CV58" s="405">
        <f t="shared" si="64"/>
        <v>0</v>
      </c>
      <c r="CW58" s="405">
        <f t="shared" si="65"/>
        <v>0</v>
      </c>
      <c r="CX58" s="405">
        <f t="shared" si="66"/>
        <v>0</v>
      </c>
      <c r="CY58" s="405">
        <f t="shared" si="67"/>
        <v>0</v>
      </c>
      <c r="CZ58" s="405" t="str">
        <f t="shared" si="68"/>
        <v/>
      </c>
      <c r="DA58" s="405" t="str">
        <f t="shared" si="69"/>
        <v/>
      </c>
      <c r="DB58" s="405" t="str">
        <f t="shared" si="70"/>
        <v/>
      </c>
      <c r="DC58" s="405" t="str">
        <f t="shared" si="71"/>
        <v/>
      </c>
      <c r="DD58" s="405" t="str">
        <f t="shared" si="72"/>
        <v/>
      </c>
      <c r="DE58" s="405"/>
      <c r="DF58" s="404"/>
      <c r="DG58" s="405" t="str">
        <f t="shared" si="73"/>
        <v/>
      </c>
      <c r="DH58" s="405" t="str">
        <f t="shared" si="74"/>
        <v/>
      </c>
      <c r="DI58" s="405">
        <f t="shared" si="75"/>
        <v>0</v>
      </c>
      <c r="DJ58" s="405" t="str">
        <f t="shared" si="76"/>
        <v/>
      </c>
      <c r="DK58" s="405" t="str">
        <f t="shared" si="77"/>
        <v/>
      </c>
      <c r="DL58" s="405" t="str">
        <f t="shared" si="78"/>
        <v/>
      </c>
      <c r="DM58" s="405" t="str">
        <f t="shared" si="79"/>
        <v/>
      </c>
      <c r="DN58" s="405" t="str">
        <f t="shared" si="80"/>
        <v/>
      </c>
      <c r="DO58" s="405" t="str">
        <f t="shared" si="81"/>
        <v/>
      </c>
    </row>
    <row r="59" spans="1:119" s="152" customFormat="1" ht="18" hidden="1" customHeight="1">
      <c r="A59" s="156" t="str">
        <f t="shared" si="94"/>
        <v/>
      </c>
      <c r="B59" s="153"/>
      <c r="C59" s="31" t="str">
        <f>IF(B59="","",VLOOKUP(B59,学連登録!$C$2:$G$3000,2,FALSE))</f>
        <v/>
      </c>
      <c r="D59" s="32" t="str">
        <f>IF(B59="","",VLOOKUP(B59,学連登録!$C$2:$G$3000,3,FALSE))</f>
        <v/>
      </c>
      <c r="E59" s="33" t="str">
        <f>IF(B59="","",VLOOKUP(B59,学連登録!$C$2:$G$3000,4,FALSE))</f>
        <v/>
      </c>
      <c r="F59" s="376" t="str">
        <f>IF(B59="","",VLOOKUP(B59,学連登録!$C$2:$I$3000,7,FALSE))</f>
        <v/>
      </c>
      <c r="G59" s="155"/>
      <c r="H59" s="926"/>
      <c r="I59" s="928"/>
      <c r="J59" s="155"/>
      <c r="K59" s="926"/>
      <c r="L59" s="927"/>
      <c r="M59" s="155"/>
      <c r="N59" s="881"/>
      <c r="O59" s="882"/>
      <c r="P59" s="154"/>
      <c r="Q59" s="926"/>
      <c r="R59" s="927"/>
      <c r="S59" s="154"/>
      <c r="T59" s="926"/>
      <c r="U59" s="927"/>
      <c r="V59" s="101" t="str">
        <f>IF(B59="","",VLOOKUP(B59,学連登録!$C$2:$H$3000,6,FALSE))</f>
        <v/>
      </c>
      <c r="Y59" s="116" t="str">
        <f t="shared" si="87"/>
        <v/>
      </c>
      <c r="Z59" s="97" t="str">
        <f>IF(G59="","",VLOOKUP(G59,種目名!$R$5:$T$104,3,0))</f>
        <v/>
      </c>
      <c r="AA59" s="98" t="str">
        <f>IF(J59="","",VLOOKUP(J59,種目名!$R$5:$T$104,3,0))</f>
        <v/>
      </c>
      <c r="AB59" s="117" t="str">
        <f>IF(M59="","",VLOOKUP(M59,種目名!$R$5:$T$104,3,0))</f>
        <v/>
      </c>
      <c r="AC59" s="117" t="str">
        <f>IF(P59="","",VLOOKUP(AF59,種目名!$R$5:$T$104,3,0))</f>
        <v/>
      </c>
      <c r="AD59" s="118" t="str">
        <f>IF(S59="","",VLOOKUP(AI59,種目名!$R$5:$T$104,3,0))</f>
        <v/>
      </c>
      <c r="AE59" s="115">
        <f t="shared" si="88"/>
        <v>0</v>
      </c>
      <c r="AF59" s="152" t="str">
        <f t="shared" si="89"/>
        <v/>
      </c>
      <c r="AG59" s="152" t="str">
        <f t="shared" si="90"/>
        <v/>
      </c>
      <c r="AH59" s="152">
        <f t="shared" si="91"/>
        <v>0</v>
      </c>
      <c r="AI59" s="152" t="str">
        <f t="shared" si="92"/>
        <v/>
      </c>
      <c r="AJ59" s="152" t="str">
        <f t="shared" si="93"/>
        <v/>
      </c>
      <c r="AK59" s="383"/>
      <c r="AL59" s="166">
        <f t="shared" si="15"/>
        <v>0</v>
      </c>
      <c r="AM59" s="392">
        <f t="shared" si="16"/>
        <v>0</v>
      </c>
      <c r="AN59" s="392">
        <f>COUNTIF($B$12:B59,B59)</f>
        <v>0</v>
      </c>
      <c r="AO59" s="392"/>
      <c r="AP59" s="392" t="str">
        <f t="shared" si="17"/>
        <v/>
      </c>
      <c r="AQ59" s="392" t="str">
        <f t="shared" si="17"/>
        <v/>
      </c>
      <c r="AR59" s="392" t="str">
        <f t="shared" si="17"/>
        <v/>
      </c>
      <c r="AS59" s="392" t="str">
        <f t="shared" si="17"/>
        <v/>
      </c>
      <c r="AT59" s="392">
        <f t="shared" si="18"/>
        <v>0</v>
      </c>
      <c r="AU59" s="392" t="str">
        <f t="shared" si="19"/>
        <v/>
      </c>
      <c r="AV59" s="392" t="str">
        <f t="shared" si="20"/>
        <v/>
      </c>
      <c r="AW59" s="392" t="str">
        <f t="shared" si="21"/>
        <v/>
      </c>
      <c r="AX59" s="392" t="str">
        <f t="shared" si="22"/>
        <v/>
      </c>
      <c r="AY59" s="392" t="str">
        <f t="shared" si="23"/>
        <v/>
      </c>
      <c r="AZ59" s="392" t="str">
        <f t="shared" si="24"/>
        <v/>
      </c>
      <c r="BA59" s="392" t="str">
        <f t="shared" si="24"/>
        <v/>
      </c>
      <c r="BB59" s="392" t="str">
        <f t="shared" si="24"/>
        <v/>
      </c>
      <c r="BC59" s="392" t="str">
        <f t="shared" si="24"/>
        <v/>
      </c>
      <c r="BD59" s="396" t="str">
        <f t="shared" si="24"/>
        <v/>
      </c>
      <c r="BE59" s="386">
        <f t="shared" si="25"/>
        <v>0</v>
      </c>
      <c r="BG59" s="392">
        <f t="shared" si="26"/>
        <v>0</v>
      </c>
      <c r="BH59" s="392">
        <f t="shared" si="27"/>
        <v>0</v>
      </c>
      <c r="BI59" s="405">
        <f t="shared" si="28"/>
        <v>0</v>
      </c>
      <c r="BJ59" s="406">
        <f t="shared" si="11"/>
        <v>0</v>
      </c>
      <c r="BK59" s="391" t="str">
        <f t="shared" si="12"/>
        <v>0</v>
      </c>
      <c r="BL59" s="391" t="str">
        <f t="shared" si="13"/>
        <v>0</v>
      </c>
      <c r="BM59" s="405">
        <f t="shared" si="29"/>
        <v>0</v>
      </c>
      <c r="BN59" s="405" t="str">
        <f t="shared" si="30"/>
        <v>0m0</v>
      </c>
      <c r="BO59" s="392">
        <f t="shared" si="31"/>
        <v>0</v>
      </c>
      <c r="BP59" s="392">
        <f t="shared" si="32"/>
        <v>0</v>
      </c>
      <c r="BQ59" s="405">
        <f t="shared" si="33"/>
        <v>0</v>
      </c>
      <c r="BR59" s="406">
        <f t="shared" si="34"/>
        <v>0</v>
      </c>
      <c r="BS59" s="391" t="str">
        <f t="shared" si="35"/>
        <v>0</v>
      </c>
      <c r="BT59" s="391" t="str">
        <f t="shared" si="36"/>
        <v>0</v>
      </c>
      <c r="BU59" s="405">
        <f t="shared" si="37"/>
        <v>0</v>
      </c>
      <c r="BV59" s="405" t="str">
        <f t="shared" si="38"/>
        <v>0m0</v>
      </c>
      <c r="BW59" s="392">
        <f t="shared" si="39"/>
        <v>0</v>
      </c>
      <c r="BX59" s="392">
        <f t="shared" si="40"/>
        <v>0</v>
      </c>
      <c r="BY59" s="405">
        <f t="shared" si="41"/>
        <v>0</v>
      </c>
      <c r="BZ59" s="406">
        <f t="shared" si="42"/>
        <v>0</v>
      </c>
      <c r="CA59" s="391" t="str">
        <f t="shared" si="43"/>
        <v>0</v>
      </c>
      <c r="CB59" s="391" t="str">
        <f t="shared" si="44"/>
        <v>0</v>
      </c>
      <c r="CC59" s="405">
        <f t="shared" si="45"/>
        <v>0</v>
      </c>
      <c r="CD59" s="405" t="str">
        <f t="shared" si="46"/>
        <v>0m0</v>
      </c>
      <c r="CE59" s="392">
        <f t="shared" si="47"/>
        <v>0</v>
      </c>
      <c r="CF59" s="392">
        <f t="shared" si="48"/>
        <v>0</v>
      </c>
      <c r="CG59" s="405">
        <f t="shared" si="49"/>
        <v>0</v>
      </c>
      <c r="CH59" s="406">
        <f t="shared" si="50"/>
        <v>0</v>
      </c>
      <c r="CI59" s="391" t="str">
        <f t="shared" si="51"/>
        <v>0</v>
      </c>
      <c r="CJ59" s="391" t="str">
        <f t="shared" si="52"/>
        <v>0</v>
      </c>
      <c r="CK59" s="405">
        <f t="shared" si="53"/>
        <v>0</v>
      </c>
      <c r="CL59" s="405" t="str">
        <f t="shared" si="54"/>
        <v>0m0</v>
      </c>
      <c r="CM59" s="392">
        <f t="shared" si="55"/>
        <v>0</v>
      </c>
      <c r="CN59" s="392">
        <f t="shared" si="56"/>
        <v>0</v>
      </c>
      <c r="CO59" s="405">
        <f t="shared" si="57"/>
        <v>0</v>
      </c>
      <c r="CP59" s="406">
        <f t="shared" si="58"/>
        <v>0</v>
      </c>
      <c r="CQ59" s="391" t="str">
        <f t="shared" si="59"/>
        <v>0</v>
      </c>
      <c r="CR59" s="391" t="str">
        <f t="shared" si="60"/>
        <v>0</v>
      </c>
      <c r="CS59" s="405">
        <f t="shared" si="61"/>
        <v>0</v>
      </c>
      <c r="CT59" s="405" t="str">
        <f t="shared" si="62"/>
        <v>0m0</v>
      </c>
      <c r="CU59" s="405">
        <f t="shared" si="63"/>
        <v>0</v>
      </c>
      <c r="CV59" s="405">
        <f t="shared" si="64"/>
        <v>0</v>
      </c>
      <c r="CW59" s="405">
        <f t="shared" si="65"/>
        <v>0</v>
      </c>
      <c r="CX59" s="405">
        <f t="shared" si="66"/>
        <v>0</v>
      </c>
      <c r="CY59" s="405">
        <f t="shared" si="67"/>
        <v>0</v>
      </c>
      <c r="CZ59" s="405" t="str">
        <f t="shared" si="68"/>
        <v/>
      </c>
      <c r="DA59" s="405" t="str">
        <f t="shared" si="69"/>
        <v/>
      </c>
      <c r="DB59" s="405" t="str">
        <f t="shared" si="70"/>
        <v/>
      </c>
      <c r="DC59" s="405" t="str">
        <f t="shared" si="71"/>
        <v/>
      </c>
      <c r="DD59" s="405" t="str">
        <f t="shared" si="72"/>
        <v/>
      </c>
      <c r="DE59" s="405"/>
      <c r="DF59" s="404"/>
      <c r="DG59" s="405" t="str">
        <f t="shared" si="73"/>
        <v/>
      </c>
      <c r="DH59" s="405" t="str">
        <f t="shared" si="74"/>
        <v/>
      </c>
      <c r="DI59" s="405">
        <f t="shared" si="75"/>
        <v>0</v>
      </c>
      <c r="DJ59" s="405" t="str">
        <f t="shared" si="76"/>
        <v/>
      </c>
      <c r="DK59" s="405" t="str">
        <f t="shared" si="77"/>
        <v/>
      </c>
      <c r="DL59" s="405" t="str">
        <f t="shared" si="78"/>
        <v/>
      </c>
      <c r="DM59" s="405" t="str">
        <f t="shared" si="79"/>
        <v/>
      </c>
      <c r="DN59" s="405" t="str">
        <f t="shared" si="80"/>
        <v/>
      </c>
      <c r="DO59" s="405" t="str">
        <f t="shared" si="81"/>
        <v/>
      </c>
    </row>
    <row r="60" spans="1:119" s="152" customFormat="1" ht="18" hidden="1" customHeight="1">
      <c r="A60" s="156" t="str">
        <f t="shared" si="94"/>
        <v/>
      </c>
      <c r="B60" s="153"/>
      <c r="C60" s="31" t="str">
        <f>IF(B60="","",VLOOKUP(B60,学連登録!$C$2:$G$3000,2,FALSE))</f>
        <v/>
      </c>
      <c r="D60" s="32" t="str">
        <f>IF(B60="","",VLOOKUP(B60,学連登録!$C$2:$G$3000,3,FALSE))</f>
        <v/>
      </c>
      <c r="E60" s="33" t="str">
        <f>IF(B60="","",VLOOKUP(B60,学連登録!$C$2:$G$3000,4,FALSE))</f>
        <v/>
      </c>
      <c r="F60" s="376" t="str">
        <f>IF(B60="","",VLOOKUP(B60,学連登録!$C$2:$I$3000,7,FALSE))</f>
        <v/>
      </c>
      <c r="G60" s="155"/>
      <c r="H60" s="926"/>
      <c r="I60" s="928"/>
      <c r="J60" s="155"/>
      <c r="K60" s="926"/>
      <c r="L60" s="927"/>
      <c r="M60" s="155"/>
      <c r="N60" s="881"/>
      <c r="O60" s="882"/>
      <c r="P60" s="154"/>
      <c r="Q60" s="926"/>
      <c r="R60" s="927"/>
      <c r="S60" s="154"/>
      <c r="T60" s="926"/>
      <c r="U60" s="927"/>
      <c r="V60" s="101" t="str">
        <f>IF(B60="","",VLOOKUP(B60,学連登録!$C$2:$H$3000,6,FALSE))</f>
        <v/>
      </c>
      <c r="Y60" s="116" t="str">
        <f t="shared" si="87"/>
        <v/>
      </c>
      <c r="Z60" s="97" t="str">
        <f>IF(G60="","",VLOOKUP(G60,種目名!$R$5:$T$104,3,0))</f>
        <v/>
      </c>
      <c r="AA60" s="98" t="str">
        <f>IF(J60="","",VLOOKUP(J60,種目名!$R$5:$T$104,3,0))</f>
        <v/>
      </c>
      <c r="AB60" s="117" t="str">
        <f>IF(M60="","",VLOOKUP(M60,種目名!$R$5:$T$104,3,0))</f>
        <v/>
      </c>
      <c r="AC60" s="117" t="str">
        <f>IF(P60="","",VLOOKUP(AF60,種目名!$R$5:$T$104,3,0))</f>
        <v/>
      </c>
      <c r="AD60" s="118" t="str">
        <f>IF(S60="","",VLOOKUP(AI60,種目名!$R$5:$T$104,3,0))</f>
        <v/>
      </c>
      <c r="AE60" s="115">
        <f t="shared" si="88"/>
        <v>0</v>
      </c>
      <c r="AF60" s="152" t="str">
        <f t="shared" si="89"/>
        <v/>
      </c>
      <c r="AG60" s="152" t="str">
        <f t="shared" si="90"/>
        <v/>
      </c>
      <c r="AH60" s="152">
        <f t="shared" si="91"/>
        <v>0</v>
      </c>
      <c r="AI60" s="152" t="str">
        <f t="shared" si="92"/>
        <v/>
      </c>
      <c r="AJ60" s="152" t="str">
        <f t="shared" si="93"/>
        <v/>
      </c>
      <c r="AK60" s="383"/>
      <c r="AL60" s="166">
        <f t="shared" si="15"/>
        <v>0</v>
      </c>
      <c r="AM60" s="392">
        <f t="shared" si="16"/>
        <v>0</v>
      </c>
      <c r="AN60" s="392">
        <f>COUNTIF($B$12:B60,B60)</f>
        <v>0</v>
      </c>
      <c r="AO60" s="392"/>
      <c r="AP60" s="392" t="str">
        <f t="shared" si="17"/>
        <v/>
      </c>
      <c r="AQ60" s="392" t="str">
        <f t="shared" si="17"/>
        <v/>
      </c>
      <c r="AR60" s="392" t="str">
        <f t="shared" si="17"/>
        <v/>
      </c>
      <c r="AS60" s="392" t="str">
        <f t="shared" si="17"/>
        <v/>
      </c>
      <c r="AT60" s="392">
        <f t="shared" si="18"/>
        <v>0</v>
      </c>
      <c r="AU60" s="392" t="str">
        <f t="shared" si="19"/>
        <v/>
      </c>
      <c r="AV60" s="392" t="str">
        <f t="shared" si="20"/>
        <v/>
      </c>
      <c r="AW60" s="392" t="str">
        <f t="shared" si="21"/>
        <v/>
      </c>
      <c r="AX60" s="392" t="str">
        <f t="shared" si="22"/>
        <v/>
      </c>
      <c r="AY60" s="392" t="str">
        <f t="shared" si="23"/>
        <v/>
      </c>
      <c r="AZ60" s="392" t="str">
        <f t="shared" si="24"/>
        <v/>
      </c>
      <c r="BA60" s="392" t="str">
        <f t="shared" si="24"/>
        <v/>
      </c>
      <c r="BB60" s="392" t="str">
        <f t="shared" si="24"/>
        <v/>
      </c>
      <c r="BC60" s="392" t="str">
        <f t="shared" si="24"/>
        <v/>
      </c>
      <c r="BD60" s="396" t="str">
        <f t="shared" si="24"/>
        <v/>
      </c>
      <c r="BE60" s="386">
        <f t="shared" si="25"/>
        <v>0</v>
      </c>
      <c r="BG60" s="392">
        <f t="shared" si="26"/>
        <v>0</v>
      </c>
      <c r="BH60" s="392">
        <f t="shared" si="27"/>
        <v>0</v>
      </c>
      <c r="BI60" s="405">
        <f t="shared" si="28"/>
        <v>0</v>
      </c>
      <c r="BJ60" s="406">
        <f t="shared" si="11"/>
        <v>0</v>
      </c>
      <c r="BK60" s="391" t="str">
        <f t="shared" si="12"/>
        <v>0</v>
      </c>
      <c r="BL60" s="391" t="str">
        <f t="shared" si="13"/>
        <v>0</v>
      </c>
      <c r="BM60" s="405">
        <f t="shared" si="29"/>
        <v>0</v>
      </c>
      <c r="BN60" s="405" t="str">
        <f t="shared" si="30"/>
        <v>0m0</v>
      </c>
      <c r="BO60" s="392">
        <f t="shared" si="31"/>
        <v>0</v>
      </c>
      <c r="BP60" s="392">
        <f t="shared" si="32"/>
        <v>0</v>
      </c>
      <c r="BQ60" s="405">
        <f t="shared" si="33"/>
        <v>0</v>
      </c>
      <c r="BR60" s="406">
        <f t="shared" si="34"/>
        <v>0</v>
      </c>
      <c r="BS60" s="391" t="str">
        <f t="shared" si="35"/>
        <v>0</v>
      </c>
      <c r="BT60" s="391" t="str">
        <f t="shared" si="36"/>
        <v>0</v>
      </c>
      <c r="BU60" s="405">
        <f t="shared" si="37"/>
        <v>0</v>
      </c>
      <c r="BV60" s="405" t="str">
        <f t="shared" si="38"/>
        <v>0m0</v>
      </c>
      <c r="BW60" s="392">
        <f t="shared" si="39"/>
        <v>0</v>
      </c>
      <c r="BX60" s="392">
        <f t="shared" si="40"/>
        <v>0</v>
      </c>
      <c r="BY60" s="405">
        <f t="shared" si="41"/>
        <v>0</v>
      </c>
      <c r="BZ60" s="406">
        <f t="shared" si="42"/>
        <v>0</v>
      </c>
      <c r="CA60" s="391" t="str">
        <f t="shared" si="43"/>
        <v>0</v>
      </c>
      <c r="CB60" s="391" t="str">
        <f t="shared" si="44"/>
        <v>0</v>
      </c>
      <c r="CC60" s="405">
        <f t="shared" si="45"/>
        <v>0</v>
      </c>
      <c r="CD60" s="405" t="str">
        <f t="shared" si="46"/>
        <v>0m0</v>
      </c>
      <c r="CE60" s="392">
        <f t="shared" si="47"/>
        <v>0</v>
      </c>
      <c r="CF60" s="392">
        <f t="shared" si="48"/>
        <v>0</v>
      </c>
      <c r="CG60" s="405">
        <f t="shared" si="49"/>
        <v>0</v>
      </c>
      <c r="CH60" s="406">
        <f t="shared" si="50"/>
        <v>0</v>
      </c>
      <c r="CI60" s="391" t="str">
        <f t="shared" si="51"/>
        <v>0</v>
      </c>
      <c r="CJ60" s="391" t="str">
        <f t="shared" si="52"/>
        <v>0</v>
      </c>
      <c r="CK60" s="405">
        <f t="shared" si="53"/>
        <v>0</v>
      </c>
      <c r="CL60" s="405" t="str">
        <f t="shared" si="54"/>
        <v>0m0</v>
      </c>
      <c r="CM60" s="392">
        <f t="shared" si="55"/>
        <v>0</v>
      </c>
      <c r="CN60" s="392">
        <f t="shared" si="56"/>
        <v>0</v>
      </c>
      <c r="CO60" s="405">
        <f t="shared" si="57"/>
        <v>0</v>
      </c>
      <c r="CP60" s="406">
        <f t="shared" si="58"/>
        <v>0</v>
      </c>
      <c r="CQ60" s="391" t="str">
        <f t="shared" si="59"/>
        <v>0</v>
      </c>
      <c r="CR60" s="391" t="str">
        <f t="shared" si="60"/>
        <v>0</v>
      </c>
      <c r="CS60" s="405">
        <f t="shared" si="61"/>
        <v>0</v>
      </c>
      <c r="CT60" s="405" t="str">
        <f t="shared" si="62"/>
        <v>0m0</v>
      </c>
      <c r="CU60" s="405">
        <f t="shared" si="63"/>
        <v>0</v>
      </c>
      <c r="CV60" s="405">
        <f t="shared" si="64"/>
        <v>0</v>
      </c>
      <c r="CW60" s="405">
        <f t="shared" si="65"/>
        <v>0</v>
      </c>
      <c r="CX60" s="405">
        <f t="shared" si="66"/>
        <v>0</v>
      </c>
      <c r="CY60" s="405">
        <f t="shared" si="67"/>
        <v>0</v>
      </c>
      <c r="CZ60" s="405" t="str">
        <f t="shared" si="68"/>
        <v/>
      </c>
      <c r="DA60" s="405" t="str">
        <f t="shared" si="69"/>
        <v/>
      </c>
      <c r="DB60" s="405" t="str">
        <f t="shared" si="70"/>
        <v/>
      </c>
      <c r="DC60" s="405" t="str">
        <f t="shared" si="71"/>
        <v/>
      </c>
      <c r="DD60" s="405" t="str">
        <f t="shared" si="72"/>
        <v/>
      </c>
      <c r="DE60" s="405"/>
      <c r="DF60" s="404"/>
      <c r="DG60" s="405" t="str">
        <f t="shared" si="73"/>
        <v/>
      </c>
      <c r="DH60" s="405" t="str">
        <f t="shared" si="74"/>
        <v/>
      </c>
      <c r="DI60" s="405">
        <f t="shared" si="75"/>
        <v>0</v>
      </c>
      <c r="DJ60" s="405" t="str">
        <f t="shared" si="76"/>
        <v/>
      </c>
      <c r="DK60" s="405" t="str">
        <f t="shared" si="77"/>
        <v/>
      </c>
      <c r="DL60" s="405" t="str">
        <f t="shared" si="78"/>
        <v/>
      </c>
      <c r="DM60" s="405" t="str">
        <f t="shared" si="79"/>
        <v/>
      </c>
      <c r="DN60" s="405" t="str">
        <f t="shared" si="80"/>
        <v/>
      </c>
      <c r="DO60" s="405" t="str">
        <f t="shared" si="81"/>
        <v/>
      </c>
    </row>
    <row r="61" spans="1:119" s="152" customFormat="1" ht="18" hidden="1" customHeight="1">
      <c r="A61" s="156" t="str">
        <f t="shared" si="94"/>
        <v/>
      </c>
      <c r="B61" s="153"/>
      <c r="C61" s="31" t="str">
        <f>IF(B61="","",VLOOKUP(B61,学連登録!$C$2:$G$3000,2,FALSE))</f>
        <v/>
      </c>
      <c r="D61" s="32" t="str">
        <f>IF(B61="","",VLOOKUP(B61,学連登録!$C$2:$G$3000,3,FALSE))</f>
        <v/>
      </c>
      <c r="E61" s="33" t="str">
        <f>IF(B61="","",VLOOKUP(B61,学連登録!$C$2:$G$3000,4,FALSE))</f>
        <v/>
      </c>
      <c r="F61" s="376" t="str">
        <f>IF(B61="","",VLOOKUP(B61,学連登録!$C$2:$I$3000,7,FALSE))</f>
        <v/>
      </c>
      <c r="G61" s="155"/>
      <c r="H61" s="926"/>
      <c r="I61" s="928"/>
      <c r="J61" s="155"/>
      <c r="K61" s="926"/>
      <c r="L61" s="927"/>
      <c r="M61" s="155"/>
      <c r="N61" s="881"/>
      <c r="O61" s="882"/>
      <c r="P61" s="154"/>
      <c r="Q61" s="926"/>
      <c r="R61" s="927"/>
      <c r="S61" s="154"/>
      <c r="T61" s="926"/>
      <c r="U61" s="927"/>
      <c r="V61" s="101" t="str">
        <f>IF(B61="","",VLOOKUP(B61,学連登録!$C$2:$H$3000,6,FALSE))</f>
        <v/>
      </c>
      <c r="Y61" s="116" t="str">
        <f t="shared" si="87"/>
        <v/>
      </c>
      <c r="Z61" s="97" t="str">
        <f>IF(G61="","",VLOOKUP(G61,種目名!$R$5:$T$104,3,0))</f>
        <v/>
      </c>
      <c r="AA61" s="98" t="str">
        <f>IF(J61="","",VLOOKUP(J61,種目名!$R$5:$T$104,3,0))</f>
        <v/>
      </c>
      <c r="AB61" s="117" t="str">
        <f>IF(M61="","",VLOOKUP(M61,種目名!$R$5:$T$104,3,0))</f>
        <v/>
      </c>
      <c r="AC61" s="117" t="str">
        <f>IF(P61="","",VLOOKUP(AF61,種目名!$R$5:$T$104,3,0))</f>
        <v/>
      </c>
      <c r="AD61" s="118" t="str">
        <f>IF(S61="","",VLOOKUP(AI61,種目名!$R$5:$T$104,3,0))</f>
        <v/>
      </c>
      <c r="AE61" s="115">
        <f t="shared" si="88"/>
        <v>0</v>
      </c>
      <c r="AF61" s="152" t="str">
        <f t="shared" si="89"/>
        <v/>
      </c>
      <c r="AG61" s="152" t="str">
        <f t="shared" si="90"/>
        <v/>
      </c>
      <c r="AH61" s="152">
        <f t="shared" si="91"/>
        <v>0</v>
      </c>
      <c r="AI61" s="152" t="str">
        <f t="shared" si="92"/>
        <v/>
      </c>
      <c r="AJ61" s="152" t="str">
        <f t="shared" si="93"/>
        <v/>
      </c>
      <c r="AK61" s="383"/>
      <c r="AL61" s="166">
        <f t="shared" si="15"/>
        <v>0</v>
      </c>
      <c r="AM61" s="392">
        <f t="shared" si="16"/>
        <v>0</v>
      </c>
      <c r="AN61" s="392">
        <f>COUNTIF($B$12:B61,B61)</f>
        <v>0</v>
      </c>
      <c r="AO61" s="392"/>
      <c r="AP61" s="392" t="str">
        <f t="shared" si="17"/>
        <v/>
      </c>
      <c r="AQ61" s="392" t="str">
        <f t="shared" si="17"/>
        <v/>
      </c>
      <c r="AR61" s="392" t="str">
        <f t="shared" si="17"/>
        <v/>
      </c>
      <c r="AS61" s="392" t="str">
        <f t="shared" si="17"/>
        <v/>
      </c>
      <c r="AT61" s="392">
        <f t="shared" si="18"/>
        <v>0</v>
      </c>
      <c r="AU61" s="392" t="str">
        <f t="shared" si="19"/>
        <v/>
      </c>
      <c r="AV61" s="392" t="str">
        <f t="shared" si="20"/>
        <v/>
      </c>
      <c r="AW61" s="392" t="str">
        <f t="shared" si="21"/>
        <v/>
      </c>
      <c r="AX61" s="392" t="str">
        <f t="shared" si="22"/>
        <v/>
      </c>
      <c r="AY61" s="392" t="str">
        <f t="shared" si="23"/>
        <v/>
      </c>
      <c r="AZ61" s="392" t="str">
        <f t="shared" si="24"/>
        <v/>
      </c>
      <c r="BA61" s="392" t="str">
        <f t="shared" si="24"/>
        <v/>
      </c>
      <c r="BB61" s="392" t="str">
        <f t="shared" si="24"/>
        <v/>
      </c>
      <c r="BC61" s="392" t="str">
        <f t="shared" si="24"/>
        <v/>
      </c>
      <c r="BD61" s="396" t="str">
        <f t="shared" si="24"/>
        <v/>
      </c>
      <c r="BE61" s="386">
        <f t="shared" si="25"/>
        <v>0</v>
      </c>
      <c r="BG61" s="392">
        <f t="shared" si="26"/>
        <v>0</v>
      </c>
      <c r="BH61" s="392">
        <f t="shared" si="27"/>
        <v>0</v>
      </c>
      <c r="BI61" s="405">
        <f t="shared" si="28"/>
        <v>0</v>
      </c>
      <c r="BJ61" s="406">
        <f t="shared" si="11"/>
        <v>0</v>
      </c>
      <c r="BK61" s="391" t="str">
        <f t="shared" si="12"/>
        <v>0</v>
      </c>
      <c r="BL61" s="391" t="str">
        <f t="shared" si="13"/>
        <v>0</v>
      </c>
      <c r="BM61" s="405">
        <f t="shared" si="29"/>
        <v>0</v>
      </c>
      <c r="BN61" s="405" t="str">
        <f t="shared" si="30"/>
        <v>0m0</v>
      </c>
      <c r="BO61" s="392">
        <f t="shared" si="31"/>
        <v>0</v>
      </c>
      <c r="BP61" s="392">
        <f t="shared" si="32"/>
        <v>0</v>
      </c>
      <c r="BQ61" s="405">
        <f t="shared" si="33"/>
        <v>0</v>
      </c>
      <c r="BR61" s="406">
        <f t="shared" si="34"/>
        <v>0</v>
      </c>
      <c r="BS61" s="391" t="str">
        <f t="shared" si="35"/>
        <v>0</v>
      </c>
      <c r="BT61" s="391" t="str">
        <f t="shared" si="36"/>
        <v>0</v>
      </c>
      <c r="BU61" s="405">
        <f t="shared" si="37"/>
        <v>0</v>
      </c>
      <c r="BV61" s="405" t="str">
        <f t="shared" si="38"/>
        <v>0m0</v>
      </c>
      <c r="BW61" s="392">
        <f t="shared" si="39"/>
        <v>0</v>
      </c>
      <c r="BX61" s="392">
        <f t="shared" si="40"/>
        <v>0</v>
      </c>
      <c r="BY61" s="405">
        <f t="shared" si="41"/>
        <v>0</v>
      </c>
      <c r="BZ61" s="406">
        <f t="shared" si="42"/>
        <v>0</v>
      </c>
      <c r="CA61" s="391" t="str">
        <f t="shared" si="43"/>
        <v>0</v>
      </c>
      <c r="CB61" s="391" t="str">
        <f t="shared" si="44"/>
        <v>0</v>
      </c>
      <c r="CC61" s="405">
        <f t="shared" si="45"/>
        <v>0</v>
      </c>
      <c r="CD61" s="405" t="str">
        <f t="shared" si="46"/>
        <v>0m0</v>
      </c>
      <c r="CE61" s="392">
        <f t="shared" si="47"/>
        <v>0</v>
      </c>
      <c r="CF61" s="392">
        <f t="shared" si="48"/>
        <v>0</v>
      </c>
      <c r="CG61" s="405">
        <f t="shared" si="49"/>
        <v>0</v>
      </c>
      <c r="CH61" s="406">
        <f t="shared" si="50"/>
        <v>0</v>
      </c>
      <c r="CI61" s="391" t="str">
        <f t="shared" si="51"/>
        <v>0</v>
      </c>
      <c r="CJ61" s="391" t="str">
        <f t="shared" si="52"/>
        <v>0</v>
      </c>
      <c r="CK61" s="405">
        <f t="shared" si="53"/>
        <v>0</v>
      </c>
      <c r="CL61" s="405" t="str">
        <f t="shared" si="54"/>
        <v>0m0</v>
      </c>
      <c r="CM61" s="392">
        <f t="shared" si="55"/>
        <v>0</v>
      </c>
      <c r="CN61" s="392">
        <f t="shared" si="56"/>
        <v>0</v>
      </c>
      <c r="CO61" s="405">
        <f t="shared" si="57"/>
        <v>0</v>
      </c>
      <c r="CP61" s="406">
        <f t="shared" si="58"/>
        <v>0</v>
      </c>
      <c r="CQ61" s="391" t="str">
        <f t="shared" si="59"/>
        <v>0</v>
      </c>
      <c r="CR61" s="391" t="str">
        <f t="shared" si="60"/>
        <v>0</v>
      </c>
      <c r="CS61" s="405">
        <f t="shared" si="61"/>
        <v>0</v>
      </c>
      <c r="CT61" s="405" t="str">
        <f t="shared" si="62"/>
        <v>0m0</v>
      </c>
      <c r="CU61" s="405">
        <f t="shared" si="63"/>
        <v>0</v>
      </c>
      <c r="CV61" s="405">
        <f t="shared" si="64"/>
        <v>0</v>
      </c>
      <c r="CW61" s="405">
        <f t="shared" si="65"/>
        <v>0</v>
      </c>
      <c r="CX61" s="405">
        <f t="shared" si="66"/>
        <v>0</v>
      </c>
      <c r="CY61" s="405">
        <f t="shared" si="67"/>
        <v>0</v>
      </c>
      <c r="CZ61" s="405" t="str">
        <f t="shared" si="68"/>
        <v/>
      </c>
      <c r="DA61" s="405" t="str">
        <f t="shared" si="69"/>
        <v/>
      </c>
      <c r="DB61" s="405" t="str">
        <f t="shared" si="70"/>
        <v/>
      </c>
      <c r="DC61" s="405" t="str">
        <f t="shared" si="71"/>
        <v/>
      </c>
      <c r="DD61" s="405" t="str">
        <f t="shared" si="72"/>
        <v/>
      </c>
      <c r="DE61" s="405"/>
      <c r="DF61" s="404"/>
      <c r="DG61" s="405" t="str">
        <f t="shared" si="73"/>
        <v/>
      </c>
      <c r="DH61" s="405" t="str">
        <f t="shared" si="74"/>
        <v/>
      </c>
      <c r="DI61" s="405">
        <f t="shared" si="75"/>
        <v>0</v>
      </c>
      <c r="DJ61" s="405" t="str">
        <f t="shared" si="76"/>
        <v/>
      </c>
      <c r="DK61" s="405" t="str">
        <f t="shared" si="77"/>
        <v/>
      </c>
      <c r="DL61" s="405" t="str">
        <f t="shared" si="78"/>
        <v/>
      </c>
      <c r="DM61" s="405" t="str">
        <f t="shared" si="79"/>
        <v/>
      </c>
      <c r="DN61" s="405" t="str">
        <f t="shared" si="80"/>
        <v/>
      </c>
      <c r="DO61" s="405" t="str">
        <f t="shared" si="81"/>
        <v/>
      </c>
    </row>
    <row r="62" spans="1:119" s="152" customFormat="1" ht="18" hidden="1" customHeight="1">
      <c r="A62" s="156" t="str">
        <f t="shared" si="94"/>
        <v/>
      </c>
      <c r="B62" s="153"/>
      <c r="C62" s="31" t="str">
        <f>IF(B62="","",VLOOKUP(B62,学連登録!$C$2:$G$3000,2,FALSE))</f>
        <v/>
      </c>
      <c r="D62" s="32" t="str">
        <f>IF(B62="","",VLOOKUP(B62,学連登録!$C$2:$G$3000,3,FALSE))</f>
        <v/>
      </c>
      <c r="E62" s="33" t="str">
        <f>IF(B62="","",VLOOKUP(B62,学連登録!$C$2:$G$3000,4,FALSE))</f>
        <v/>
      </c>
      <c r="F62" s="376" t="str">
        <f>IF(B62="","",VLOOKUP(B62,学連登録!$C$2:$I$3000,7,FALSE))</f>
        <v/>
      </c>
      <c r="G62" s="155"/>
      <c r="H62" s="926"/>
      <c r="I62" s="928"/>
      <c r="J62" s="155"/>
      <c r="K62" s="926"/>
      <c r="L62" s="927"/>
      <c r="M62" s="155"/>
      <c r="N62" s="881"/>
      <c r="O62" s="882"/>
      <c r="P62" s="154"/>
      <c r="Q62" s="926"/>
      <c r="R62" s="927"/>
      <c r="S62" s="154"/>
      <c r="T62" s="926"/>
      <c r="U62" s="927"/>
      <c r="V62" s="101" t="str">
        <f>IF(B62="","",VLOOKUP(B62,学連登録!$C$2:$H$3000,6,FALSE))</f>
        <v/>
      </c>
      <c r="Y62" s="116" t="str">
        <f t="shared" si="87"/>
        <v/>
      </c>
      <c r="Z62" s="97" t="str">
        <f>IF(G62="","",VLOOKUP(G62,種目名!$R$5:$T$104,3,0))</f>
        <v/>
      </c>
      <c r="AA62" s="98" t="str">
        <f>IF(J62="","",VLOOKUP(J62,種目名!$R$5:$T$104,3,0))</f>
        <v/>
      </c>
      <c r="AB62" s="117" t="str">
        <f>IF(M62="","",VLOOKUP(M62,種目名!$R$5:$T$104,3,0))</f>
        <v/>
      </c>
      <c r="AC62" s="117" t="str">
        <f>IF(P62="","",VLOOKUP(AF62,種目名!$R$5:$T$104,3,0))</f>
        <v/>
      </c>
      <c r="AD62" s="118" t="str">
        <f>IF(S62="","",VLOOKUP(AI62,種目名!$R$5:$T$104,3,0))</f>
        <v/>
      </c>
      <c r="AE62" s="115">
        <f t="shared" si="88"/>
        <v>0</v>
      </c>
      <c r="AF62" s="152" t="str">
        <f t="shared" si="89"/>
        <v/>
      </c>
      <c r="AG62" s="152" t="str">
        <f t="shared" si="90"/>
        <v/>
      </c>
      <c r="AH62" s="152">
        <f t="shared" si="91"/>
        <v>0</v>
      </c>
      <c r="AI62" s="152" t="str">
        <f t="shared" si="92"/>
        <v/>
      </c>
      <c r="AJ62" s="152" t="str">
        <f t="shared" si="93"/>
        <v/>
      </c>
      <c r="AK62" s="383"/>
      <c r="AL62" s="166">
        <f t="shared" si="15"/>
        <v>0</v>
      </c>
      <c r="AM62" s="392">
        <f t="shared" si="16"/>
        <v>0</v>
      </c>
      <c r="AN62" s="392">
        <f>COUNTIF($B$12:B62,B62)</f>
        <v>0</v>
      </c>
      <c r="AO62" s="392"/>
      <c r="AP62" s="392" t="str">
        <f t="shared" si="17"/>
        <v/>
      </c>
      <c r="AQ62" s="392" t="str">
        <f t="shared" si="17"/>
        <v/>
      </c>
      <c r="AR62" s="392" t="str">
        <f t="shared" si="17"/>
        <v/>
      </c>
      <c r="AS62" s="392" t="str">
        <f t="shared" si="17"/>
        <v/>
      </c>
      <c r="AT62" s="392">
        <f t="shared" si="18"/>
        <v>0</v>
      </c>
      <c r="AU62" s="392" t="str">
        <f t="shared" si="19"/>
        <v/>
      </c>
      <c r="AV62" s="392" t="str">
        <f t="shared" si="20"/>
        <v/>
      </c>
      <c r="AW62" s="392" t="str">
        <f t="shared" si="21"/>
        <v/>
      </c>
      <c r="AX62" s="392" t="str">
        <f t="shared" si="22"/>
        <v/>
      </c>
      <c r="AY62" s="392" t="str">
        <f t="shared" si="23"/>
        <v/>
      </c>
      <c r="AZ62" s="392" t="str">
        <f t="shared" si="24"/>
        <v/>
      </c>
      <c r="BA62" s="392" t="str">
        <f t="shared" si="24"/>
        <v/>
      </c>
      <c r="BB62" s="392" t="str">
        <f t="shared" si="24"/>
        <v/>
      </c>
      <c r="BC62" s="392" t="str">
        <f t="shared" si="24"/>
        <v/>
      </c>
      <c r="BD62" s="396" t="str">
        <f t="shared" si="24"/>
        <v/>
      </c>
      <c r="BE62" s="386">
        <f t="shared" si="25"/>
        <v>0</v>
      </c>
      <c r="BG62" s="392">
        <f t="shared" si="26"/>
        <v>0</v>
      </c>
      <c r="BH62" s="392">
        <f t="shared" si="27"/>
        <v>0</v>
      </c>
      <c r="BI62" s="405">
        <f t="shared" si="28"/>
        <v>0</v>
      </c>
      <c r="BJ62" s="406">
        <f t="shared" si="11"/>
        <v>0</v>
      </c>
      <c r="BK62" s="391" t="str">
        <f t="shared" si="12"/>
        <v>0</v>
      </c>
      <c r="BL62" s="391" t="str">
        <f t="shared" si="13"/>
        <v>0</v>
      </c>
      <c r="BM62" s="405">
        <f t="shared" si="29"/>
        <v>0</v>
      </c>
      <c r="BN62" s="405" t="str">
        <f t="shared" si="30"/>
        <v>0m0</v>
      </c>
      <c r="BO62" s="392">
        <f t="shared" si="31"/>
        <v>0</v>
      </c>
      <c r="BP62" s="392">
        <f t="shared" si="32"/>
        <v>0</v>
      </c>
      <c r="BQ62" s="405">
        <f t="shared" si="33"/>
        <v>0</v>
      </c>
      <c r="BR62" s="406">
        <f t="shared" si="34"/>
        <v>0</v>
      </c>
      <c r="BS62" s="391" t="str">
        <f t="shared" si="35"/>
        <v>0</v>
      </c>
      <c r="BT62" s="391" t="str">
        <f t="shared" si="36"/>
        <v>0</v>
      </c>
      <c r="BU62" s="405">
        <f t="shared" si="37"/>
        <v>0</v>
      </c>
      <c r="BV62" s="405" t="str">
        <f t="shared" si="38"/>
        <v>0m0</v>
      </c>
      <c r="BW62" s="392">
        <f t="shared" si="39"/>
        <v>0</v>
      </c>
      <c r="BX62" s="392">
        <f t="shared" si="40"/>
        <v>0</v>
      </c>
      <c r="BY62" s="405">
        <f t="shared" si="41"/>
        <v>0</v>
      </c>
      <c r="BZ62" s="406">
        <f t="shared" si="42"/>
        <v>0</v>
      </c>
      <c r="CA62" s="391" t="str">
        <f t="shared" si="43"/>
        <v>0</v>
      </c>
      <c r="CB62" s="391" t="str">
        <f t="shared" si="44"/>
        <v>0</v>
      </c>
      <c r="CC62" s="405">
        <f t="shared" si="45"/>
        <v>0</v>
      </c>
      <c r="CD62" s="405" t="str">
        <f t="shared" si="46"/>
        <v>0m0</v>
      </c>
      <c r="CE62" s="392">
        <f t="shared" si="47"/>
        <v>0</v>
      </c>
      <c r="CF62" s="392">
        <f t="shared" si="48"/>
        <v>0</v>
      </c>
      <c r="CG62" s="405">
        <f t="shared" si="49"/>
        <v>0</v>
      </c>
      <c r="CH62" s="406">
        <f t="shared" si="50"/>
        <v>0</v>
      </c>
      <c r="CI62" s="391" t="str">
        <f t="shared" si="51"/>
        <v>0</v>
      </c>
      <c r="CJ62" s="391" t="str">
        <f t="shared" si="52"/>
        <v>0</v>
      </c>
      <c r="CK62" s="405">
        <f t="shared" si="53"/>
        <v>0</v>
      </c>
      <c r="CL62" s="405" t="str">
        <f t="shared" si="54"/>
        <v>0m0</v>
      </c>
      <c r="CM62" s="392">
        <f t="shared" si="55"/>
        <v>0</v>
      </c>
      <c r="CN62" s="392">
        <f t="shared" si="56"/>
        <v>0</v>
      </c>
      <c r="CO62" s="405">
        <f t="shared" si="57"/>
        <v>0</v>
      </c>
      <c r="CP62" s="406">
        <f t="shared" si="58"/>
        <v>0</v>
      </c>
      <c r="CQ62" s="391" t="str">
        <f t="shared" si="59"/>
        <v>0</v>
      </c>
      <c r="CR62" s="391" t="str">
        <f t="shared" si="60"/>
        <v>0</v>
      </c>
      <c r="CS62" s="405">
        <f t="shared" si="61"/>
        <v>0</v>
      </c>
      <c r="CT62" s="405" t="str">
        <f t="shared" si="62"/>
        <v>0m0</v>
      </c>
      <c r="CU62" s="405">
        <f t="shared" si="63"/>
        <v>0</v>
      </c>
      <c r="CV62" s="405">
        <f t="shared" si="64"/>
        <v>0</v>
      </c>
      <c r="CW62" s="405">
        <f t="shared" si="65"/>
        <v>0</v>
      </c>
      <c r="CX62" s="405">
        <f t="shared" si="66"/>
        <v>0</v>
      </c>
      <c r="CY62" s="405">
        <f t="shared" si="67"/>
        <v>0</v>
      </c>
      <c r="CZ62" s="405" t="str">
        <f t="shared" si="68"/>
        <v/>
      </c>
      <c r="DA62" s="405" t="str">
        <f t="shared" si="69"/>
        <v/>
      </c>
      <c r="DB62" s="405" t="str">
        <f t="shared" si="70"/>
        <v/>
      </c>
      <c r="DC62" s="405" t="str">
        <f t="shared" si="71"/>
        <v/>
      </c>
      <c r="DD62" s="405" t="str">
        <f t="shared" si="72"/>
        <v/>
      </c>
      <c r="DE62" s="405"/>
      <c r="DF62" s="404"/>
      <c r="DG62" s="405" t="str">
        <f t="shared" si="73"/>
        <v/>
      </c>
      <c r="DH62" s="405" t="str">
        <f t="shared" si="74"/>
        <v/>
      </c>
      <c r="DI62" s="405">
        <f t="shared" si="75"/>
        <v>0</v>
      </c>
      <c r="DJ62" s="405" t="str">
        <f t="shared" si="76"/>
        <v/>
      </c>
      <c r="DK62" s="405" t="str">
        <f t="shared" si="77"/>
        <v/>
      </c>
      <c r="DL62" s="405" t="str">
        <f t="shared" si="78"/>
        <v/>
      </c>
      <c r="DM62" s="405" t="str">
        <f t="shared" si="79"/>
        <v/>
      </c>
      <c r="DN62" s="405" t="str">
        <f t="shared" si="80"/>
        <v/>
      </c>
      <c r="DO62" s="405" t="str">
        <f t="shared" si="81"/>
        <v/>
      </c>
    </row>
    <row r="63" spans="1:119" s="152" customFormat="1" ht="18" hidden="1" customHeight="1">
      <c r="A63" s="156" t="str">
        <f t="shared" si="94"/>
        <v/>
      </c>
      <c r="B63" s="153"/>
      <c r="C63" s="31" t="str">
        <f>IF(B63="","",VLOOKUP(B63,学連登録!$C$2:$G$3000,2,FALSE))</f>
        <v/>
      </c>
      <c r="D63" s="32" t="str">
        <f>IF(B63="","",VLOOKUP(B63,学連登録!$C$2:$G$3000,3,FALSE))</f>
        <v/>
      </c>
      <c r="E63" s="33" t="str">
        <f>IF(B63="","",VLOOKUP(B63,学連登録!$C$2:$G$3000,4,FALSE))</f>
        <v/>
      </c>
      <c r="F63" s="376" t="str">
        <f>IF(B63="","",VLOOKUP(B63,学連登録!$C$2:$I$3000,7,FALSE))</f>
        <v/>
      </c>
      <c r="G63" s="155"/>
      <c r="H63" s="926"/>
      <c r="I63" s="928"/>
      <c r="J63" s="155"/>
      <c r="K63" s="926"/>
      <c r="L63" s="927"/>
      <c r="M63" s="155"/>
      <c r="N63" s="881"/>
      <c r="O63" s="882"/>
      <c r="P63" s="154"/>
      <c r="Q63" s="926"/>
      <c r="R63" s="927"/>
      <c r="S63" s="154"/>
      <c r="T63" s="926"/>
      <c r="U63" s="927"/>
      <c r="V63" s="101" t="str">
        <f>IF(B63="","",VLOOKUP(B63,学連登録!$C$2:$H$3000,6,FALSE))</f>
        <v/>
      </c>
      <c r="Y63" s="116" t="str">
        <f t="shared" si="87"/>
        <v/>
      </c>
      <c r="Z63" s="97" t="str">
        <f>IF(G63="","",VLOOKUP(G63,種目名!$R$5:$T$104,3,0))</f>
        <v/>
      </c>
      <c r="AA63" s="98" t="str">
        <f>IF(J63="","",VLOOKUP(J63,種目名!$R$5:$T$104,3,0))</f>
        <v/>
      </c>
      <c r="AB63" s="117" t="str">
        <f>IF(M63="","",VLOOKUP(M63,種目名!$R$5:$T$104,3,0))</f>
        <v/>
      </c>
      <c r="AC63" s="117" t="str">
        <f>IF(P63="","",VLOOKUP(AF63,種目名!$R$5:$T$104,3,0))</f>
        <v/>
      </c>
      <c r="AD63" s="118" t="str">
        <f>IF(S63="","",VLOOKUP(AI63,種目名!$R$5:$T$104,3,0))</f>
        <v/>
      </c>
      <c r="AE63" s="115">
        <f t="shared" si="88"/>
        <v>0</v>
      </c>
      <c r="AF63" s="152" t="str">
        <f t="shared" si="89"/>
        <v/>
      </c>
      <c r="AG63" s="152" t="str">
        <f t="shared" si="90"/>
        <v/>
      </c>
      <c r="AH63" s="152">
        <f t="shared" si="91"/>
        <v>0</v>
      </c>
      <c r="AI63" s="152" t="str">
        <f t="shared" si="92"/>
        <v/>
      </c>
      <c r="AJ63" s="152" t="str">
        <f t="shared" si="93"/>
        <v/>
      </c>
      <c r="AK63" s="383"/>
      <c r="AL63" s="166">
        <f t="shared" si="15"/>
        <v>0</v>
      </c>
      <c r="AM63" s="392">
        <f t="shared" si="16"/>
        <v>0</v>
      </c>
      <c r="AN63" s="392">
        <f>COUNTIF($B$12:B63,B63)</f>
        <v>0</v>
      </c>
      <c r="AO63" s="392"/>
      <c r="AP63" s="392" t="str">
        <f t="shared" si="17"/>
        <v/>
      </c>
      <c r="AQ63" s="392" t="str">
        <f t="shared" si="17"/>
        <v/>
      </c>
      <c r="AR63" s="392" t="str">
        <f t="shared" si="17"/>
        <v/>
      </c>
      <c r="AS63" s="392" t="str">
        <f t="shared" si="17"/>
        <v/>
      </c>
      <c r="AT63" s="392">
        <f t="shared" si="18"/>
        <v>0</v>
      </c>
      <c r="AU63" s="392" t="str">
        <f t="shared" si="19"/>
        <v/>
      </c>
      <c r="AV63" s="392" t="str">
        <f t="shared" si="20"/>
        <v/>
      </c>
      <c r="AW63" s="392" t="str">
        <f t="shared" si="21"/>
        <v/>
      </c>
      <c r="AX63" s="392" t="str">
        <f t="shared" si="22"/>
        <v/>
      </c>
      <c r="AY63" s="392" t="str">
        <f t="shared" si="23"/>
        <v/>
      </c>
      <c r="AZ63" s="392" t="str">
        <f t="shared" si="24"/>
        <v/>
      </c>
      <c r="BA63" s="392" t="str">
        <f t="shared" si="24"/>
        <v/>
      </c>
      <c r="BB63" s="392" t="str">
        <f t="shared" si="24"/>
        <v/>
      </c>
      <c r="BC63" s="392" t="str">
        <f t="shared" si="24"/>
        <v/>
      </c>
      <c r="BD63" s="396" t="str">
        <f t="shared" si="24"/>
        <v/>
      </c>
      <c r="BE63" s="386">
        <f t="shared" si="25"/>
        <v>0</v>
      </c>
      <c r="BG63" s="392">
        <f t="shared" si="26"/>
        <v>0</v>
      </c>
      <c r="BH63" s="392">
        <f t="shared" si="27"/>
        <v>0</v>
      </c>
      <c r="BI63" s="405">
        <f t="shared" si="28"/>
        <v>0</v>
      </c>
      <c r="BJ63" s="406">
        <f t="shared" si="11"/>
        <v>0</v>
      </c>
      <c r="BK63" s="391" t="str">
        <f t="shared" si="12"/>
        <v>0</v>
      </c>
      <c r="BL63" s="391" t="str">
        <f t="shared" si="13"/>
        <v>0</v>
      </c>
      <c r="BM63" s="405">
        <f t="shared" si="29"/>
        <v>0</v>
      </c>
      <c r="BN63" s="405" t="str">
        <f t="shared" si="30"/>
        <v>0m0</v>
      </c>
      <c r="BO63" s="392">
        <f t="shared" si="31"/>
        <v>0</v>
      </c>
      <c r="BP63" s="392">
        <f t="shared" si="32"/>
        <v>0</v>
      </c>
      <c r="BQ63" s="405">
        <f t="shared" si="33"/>
        <v>0</v>
      </c>
      <c r="BR63" s="406">
        <f t="shared" si="34"/>
        <v>0</v>
      </c>
      <c r="BS63" s="391" t="str">
        <f t="shared" si="35"/>
        <v>0</v>
      </c>
      <c r="BT63" s="391" t="str">
        <f t="shared" si="36"/>
        <v>0</v>
      </c>
      <c r="BU63" s="405">
        <f t="shared" si="37"/>
        <v>0</v>
      </c>
      <c r="BV63" s="405" t="str">
        <f t="shared" si="38"/>
        <v>0m0</v>
      </c>
      <c r="BW63" s="392">
        <f t="shared" si="39"/>
        <v>0</v>
      </c>
      <c r="BX63" s="392">
        <f t="shared" si="40"/>
        <v>0</v>
      </c>
      <c r="BY63" s="405">
        <f t="shared" si="41"/>
        <v>0</v>
      </c>
      <c r="BZ63" s="406">
        <f t="shared" si="42"/>
        <v>0</v>
      </c>
      <c r="CA63" s="391" t="str">
        <f t="shared" si="43"/>
        <v>0</v>
      </c>
      <c r="CB63" s="391" t="str">
        <f t="shared" si="44"/>
        <v>0</v>
      </c>
      <c r="CC63" s="405">
        <f t="shared" si="45"/>
        <v>0</v>
      </c>
      <c r="CD63" s="405" t="str">
        <f t="shared" si="46"/>
        <v>0m0</v>
      </c>
      <c r="CE63" s="392">
        <f t="shared" si="47"/>
        <v>0</v>
      </c>
      <c r="CF63" s="392">
        <f t="shared" si="48"/>
        <v>0</v>
      </c>
      <c r="CG63" s="405">
        <f t="shared" si="49"/>
        <v>0</v>
      </c>
      <c r="CH63" s="406">
        <f t="shared" si="50"/>
        <v>0</v>
      </c>
      <c r="CI63" s="391" t="str">
        <f t="shared" si="51"/>
        <v>0</v>
      </c>
      <c r="CJ63" s="391" t="str">
        <f t="shared" si="52"/>
        <v>0</v>
      </c>
      <c r="CK63" s="405">
        <f t="shared" si="53"/>
        <v>0</v>
      </c>
      <c r="CL63" s="405" t="str">
        <f t="shared" si="54"/>
        <v>0m0</v>
      </c>
      <c r="CM63" s="392">
        <f t="shared" si="55"/>
        <v>0</v>
      </c>
      <c r="CN63" s="392">
        <f t="shared" si="56"/>
        <v>0</v>
      </c>
      <c r="CO63" s="405">
        <f t="shared" si="57"/>
        <v>0</v>
      </c>
      <c r="CP63" s="406">
        <f t="shared" si="58"/>
        <v>0</v>
      </c>
      <c r="CQ63" s="391" t="str">
        <f t="shared" si="59"/>
        <v>0</v>
      </c>
      <c r="CR63" s="391" t="str">
        <f t="shared" si="60"/>
        <v>0</v>
      </c>
      <c r="CS63" s="405">
        <f t="shared" si="61"/>
        <v>0</v>
      </c>
      <c r="CT63" s="405" t="str">
        <f t="shared" si="62"/>
        <v>0m0</v>
      </c>
      <c r="CU63" s="405">
        <f t="shared" si="63"/>
        <v>0</v>
      </c>
      <c r="CV63" s="405">
        <f t="shared" si="64"/>
        <v>0</v>
      </c>
      <c r="CW63" s="405">
        <f t="shared" si="65"/>
        <v>0</v>
      </c>
      <c r="CX63" s="405">
        <f t="shared" si="66"/>
        <v>0</v>
      </c>
      <c r="CY63" s="405">
        <f t="shared" si="67"/>
        <v>0</v>
      </c>
      <c r="CZ63" s="405" t="str">
        <f t="shared" si="68"/>
        <v/>
      </c>
      <c r="DA63" s="405" t="str">
        <f t="shared" si="69"/>
        <v/>
      </c>
      <c r="DB63" s="405" t="str">
        <f t="shared" si="70"/>
        <v/>
      </c>
      <c r="DC63" s="405" t="str">
        <f t="shared" si="71"/>
        <v/>
      </c>
      <c r="DD63" s="405" t="str">
        <f t="shared" si="72"/>
        <v/>
      </c>
      <c r="DE63" s="405"/>
      <c r="DF63" s="404"/>
      <c r="DG63" s="405" t="str">
        <f t="shared" si="73"/>
        <v/>
      </c>
      <c r="DH63" s="405" t="str">
        <f t="shared" si="74"/>
        <v/>
      </c>
      <c r="DI63" s="405">
        <f t="shared" si="75"/>
        <v>0</v>
      </c>
      <c r="DJ63" s="405" t="str">
        <f t="shared" si="76"/>
        <v/>
      </c>
      <c r="DK63" s="405" t="str">
        <f t="shared" si="77"/>
        <v/>
      </c>
      <c r="DL63" s="405" t="str">
        <f t="shared" si="78"/>
        <v/>
      </c>
      <c r="DM63" s="405" t="str">
        <f t="shared" si="79"/>
        <v/>
      </c>
      <c r="DN63" s="405" t="str">
        <f t="shared" si="80"/>
        <v/>
      </c>
      <c r="DO63" s="405" t="str">
        <f t="shared" si="81"/>
        <v/>
      </c>
    </row>
    <row r="64" spans="1:119" s="152" customFormat="1" ht="18" hidden="1" customHeight="1">
      <c r="A64" s="156" t="str">
        <f t="shared" si="94"/>
        <v/>
      </c>
      <c r="B64" s="153"/>
      <c r="C64" s="31" t="str">
        <f>IF(B64="","",VLOOKUP(B64,学連登録!$C$2:$G$3000,2,FALSE))</f>
        <v/>
      </c>
      <c r="D64" s="32" t="str">
        <f>IF(B64="","",VLOOKUP(B64,学連登録!$C$2:$G$3000,3,FALSE))</f>
        <v/>
      </c>
      <c r="E64" s="33" t="str">
        <f>IF(B64="","",VLOOKUP(B64,学連登録!$C$2:$G$3000,4,FALSE))</f>
        <v/>
      </c>
      <c r="F64" s="376" t="str">
        <f>IF(B64="","",VLOOKUP(B64,学連登録!$C$2:$I$3000,7,FALSE))</f>
        <v/>
      </c>
      <c r="G64" s="155"/>
      <c r="H64" s="926"/>
      <c r="I64" s="928"/>
      <c r="J64" s="155"/>
      <c r="K64" s="926"/>
      <c r="L64" s="927"/>
      <c r="M64" s="155"/>
      <c r="N64" s="881"/>
      <c r="O64" s="882"/>
      <c r="P64" s="154"/>
      <c r="Q64" s="926"/>
      <c r="R64" s="927"/>
      <c r="S64" s="154"/>
      <c r="T64" s="926"/>
      <c r="U64" s="927"/>
      <c r="V64" s="101" t="str">
        <f>IF(B64="","",VLOOKUP(B64,学連登録!$C$2:$H$3000,6,FALSE))</f>
        <v/>
      </c>
      <c r="Y64" s="116" t="str">
        <f t="shared" si="87"/>
        <v/>
      </c>
      <c r="Z64" s="97" t="str">
        <f>IF(G64="","",VLOOKUP(G64,種目名!$R$5:$T$104,3,0))</f>
        <v/>
      </c>
      <c r="AA64" s="98" t="str">
        <f>IF(J64="","",VLOOKUP(J64,種目名!$R$5:$T$104,3,0))</f>
        <v/>
      </c>
      <c r="AB64" s="117" t="str">
        <f>IF(M64="","",VLOOKUP(M64,種目名!$R$5:$T$104,3,0))</f>
        <v/>
      </c>
      <c r="AC64" s="117" t="str">
        <f>IF(P64="","",VLOOKUP(AF64,種目名!$R$5:$T$104,3,0))</f>
        <v/>
      </c>
      <c r="AD64" s="118" t="str">
        <f>IF(S64="","",VLOOKUP(AI64,種目名!$R$5:$T$104,3,0))</f>
        <v/>
      </c>
      <c r="AE64" s="115">
        <f t="shared" si="88"/>
        <v>0</v>
      </c>
      <c r="AF64" s="152" t="str">
        <f t="shared" si="89"/>
        <v/>
      </c>
      <c r="AG64" s="152" t="str">
        <f t="shared" si="90"/>
        <v/>
      </c>
      <c r="AH64" s="152">
        <f t="shared" si="91"/>
        <v>0</v>
      </c>
      <c r="AI64" s="152" t="str">
        <f t="shared" si="92"/>
        <v/>
      </c>
      <c r="AJ64" s="152" t="str">
        <f t="shared" si="93"/>
        <v/>
      </c>
      <c r="AK64" s="383"/>
      <c r="AL64" s="166">
        <f t="shared" si="15"/>
        <v>0</v>
      </c>
      <c r="AM64" s="392">
        <f t="shared" si="16"/>
        <v>0</v>
      </c>
      <c r="AN64" s="392">
        <f>COUNTIF($B$12:B64,B64)</f>
        <v>0</v>
      </c>
      <c r="AO64" s="392"/>
      <c r="AP64" s="392" t="str">
        <f t="shared" si="17"/>
        <v/>
      </c>
      <c r="AQ64" s="392" t="str">
        <f t="shared" si="17"/>
        <v/>
      </c>
      <c r="AR64" s="392" t="str">
        <f t="shared" si="17"/>
        <v/>
      </c>
      <c r="AS64" s="392" t="str">
        <f t="shared" si="17"/>
        <v/>
      </c>
      <c r="AT64" s="392">
        <f t="shared" si="18"/>
        <v>0</v>
      </c>
      <c r="AU64" s="392" t="str">
        <f t="shared" si="19"/>
        <v/>
      </c>
      <c r="AV64" s="392" t="str">
        <f t="shared" si="20"/>
        <v/>
      </c>
      <c r="AW64" s="392" t="str">
        <f t="shared" si="21"/>
        <v/>
      </c>
      <c r="AX64" s="392" t="str">
        <f t="shared" si="22"/>
        <v/>
      </c>
      <c r="AY64" s="392" t="str">
        <f t="shared" si="23"/>
        <v/>
      </c>
      <c r="AZ64" s="392" t="str">
        <f t="shared" ref="AZ64:BD114" si="95">IF(AU64="","",COUNTIF($AU$12:$AY$520,AU64))</f>
        <v/>
      </c>
      <c r="BA64" s="392" t="str">
        <f t="shared" si="95"/>
        <v/>
      </c>
      <c r="BB64" s="392" t="str">
        <f t="shared" si="95"/>
        <v/>
      </c>
      <c r="BC64" s="392" t="str">
        <f t="shared" si="95"/>
        <v/>
      </c>
      <c r="BD64" s="396" t="str">
        <f t="shared" si="95"/>
        <v/>
      </c>
      <c r="BE64" s="386">
        <f t="shared" si="25"/>
        <v>0</v>
      </c>
      <c r="BG64" s="392">
        <f t="shared" si="26"/>
        <v>0</v>
      </c>
      <c r="BH64" s="392">
        <f t="shared" si="27"/>
        <v>0</v>
      </c>
      <c r="BI64" s="405">
        <f t="shared" si="28"/>
        <v>0</v>
      </c>
      <c r="BJ64" s="406">
        <f t="shared" si="11"/>
        <v>0</v>
      </c>
      <c r="BK64" s="391" t="str">
        <f t="shared" si="12"/>
        <v>0</v>
      </c>
      <c r="BL64" s="391" t="str">
        <f t="shared" si="13"/>
        <v>0</v>
      </c>
      <c r="BM64" s="405">
        <f t="shared" si="29"/>
        <v>0</v>
      </c>
      <c r="BN64" s="405" t="str">
        <f t="shared" si="30"/>
        <v>0m0</v>
      </c>
      <c r="BO64" s="392">
        <f t="shared" si="31"/>
        <v>0</v>
      </c>
      <c r="BP64" s="392">
        <f t="shared" si="32"/>
        <v>0</v>
      </c>
      <c r="BQ64" s="405">
        <f t="shared" si="33"/>
        <v>0</v>
      </c>
      <c r="BR64" s="406">
        <f t="shared" si="34"/>
        <v>0</v>
      </c>
      <c r="BS64" s="391" t="str">
        <f t="shared" si="35"/>
        <v>0</v>
      </c>
      <c r="BT64" s="391" t="str">
        <f t="shared" si="36"/>
        <v>0</v>
      </c>
      <c r="BU64" s="405">
        <f t="shared" si="37"/>
        <v>0</v>
      </c>
      <c r="BV64" s="405" t="str">
        <f t="shared" si="38"/>
        <v>0m0</v>
      </c>
      <c r="BW64" s="392">
        <f t="shared" si="39"/>
        <v>0</v>
      </c>
      <c r="BX64" s="392">
        <f t="shared" si="40"/>
        <v>0</v>
      </c>
      <c r="BY64" s="405">
        <f t="shared" si="41"/>
        <v>0</v>
      </c>
      <c r="BZ64" s="406">
        <f t="shared" si="42"/>
        <v>0</v>
      </c>
      <c r="CA64" s="391" t="str">
        <f t="shared" si="43"/>
        <v>0</v>
      </c>
      <c r="CB64" s="391" t="str">
        <f t="shared" si="44"/>
        <v>0</v>
      </c>
      <c r="CC64" s="405">
        <f t="shared" si="45"/>
        <v>0</v>
      </c>
      <c r="CD64" s="405" t="str">
        <f t="shared" si="46"/>
        <v>0m0</v>
      </c>
      <c r="CE64" s="392">
        <f t="shared" si="47"/>
        <v>0</v>
      </c>
      <c r="CF64" s="392">
        <f t="shared" si="48"/>
        <v>0</v>
      </c>
      <c r="CG64" s="405">
        <f t="shared" si="49"/>
        <v>0</v>
      </c>
      <c r="CH64" s="406">
        <f t="shared" si="50"/>
        <v>0</v>
      </c>
      <c r="CI64" s="391" t="str">
        <f t="shared" si="51"/>
        <v>0</v>
      </c>
      <c r="CJ64" s="391" t="str">
        <f t="shared" si="52"/>
        <v>0</v>
      </c>
      <c r="CK64" s="405">
        <f t="shared" si="53"/>
        <v>0</v>
      </c>
      <c r="CL64" s="405" t="str">
        <f t="shared" si="54"/>
        <v>0m0</v>
      </c>
      <c r="CM64" s="392">
        <f t="shared" si="55"/>
        <v>0</v>
      </c>
      <c r="CN64" s="392">
        <f t="shared" si="56"/>
        <v>0</v>
      </c>
      <c r="CO64" s="405">
        <f t="shared" si="57"/>
        <v>0</v>
      </c>
      <c r="CP64" s="406">
        <f t="shared" si="58"/>
        <v>0</v>
      </c>
      <c r="CQ64" s="391" t="str">
        <f t="shared" si="59"/>
        <v>0</v>
      </c>
      <c r="CR64" s="391" t="str">
        <f t="shared" si="60"/>
        <v>0</v>
      </c>
      <c r="CS64" s="405">
        <f t="shared" si="61"/>
        <v>0</v>
      </c>
      <c r="CT64" s="405" t="str">
        <f t="shared" si="62"/>
        <v>0m0</v>
      </c>
      <c r="CU64" s="405">
        <f t="shared" si="63"/>
        <v>0</v>
      </c>
      <c r="CV64" s="405">
        <f t="shared" si="64"/>
        <v>0</v>
      </c>
      <c r="CW64" s="405">
        <f t="shared" si="65"/>
        <v>0</v>
      </c>
      <c r="CX64" s="405">
        <f t="shared" si="66"/>
        <v>0</v>
      </c>
      <c r="CY64" s="405">
        <f t="shared" si="67"/>
        <v>0</v>
      </c>
      <c r="CZ64" s="405" t="str">
        <f t="shared" si="68"/>
        <v/>
      </c>
      <c r="DA64" s="405" t="str">
        <f t="shared" si="69"/>
        <v/>
      </c>
      <c r="DB64" s="405" t="str">
        <f t="shared" si="70"/>
        <v/>
      </c>
      <c r="DC64" s="405" t="str">
        <f t="shared" si="71"/>
        <v/>
      </c>
      <c r="DD64" s="405" t="str">
        <f t="shared" si="72"/>
        <v/>
      </c>
      <c r="DE64" s="405"/>
      <c r="DF64" s="404"/>
      <c r="DG64" s="405" t="str">
        <f t="shared" si="73"/>
        <v/>
      </c>
      <c r="DH64" s="405" t="str">
        <f t="shared" si="74"/>
        <v/>
      </c>
      <c r="DI64" s="405">
        <f t="shared" si="75"/>
        <v>0</v>
      </c>
      <c r="DJ64" s="405" t="str">
        <f t="shared" si="76"/>
        <v/>
      </c>
      <c r="DK64" s="405" t="str">
        <f t="shared" si="77"/>
        <v/>
      </c>
      <c r="DL64" s="405" t="str">
        <f t="shared" si="78"/>
        <v/>
      </c>
      <c r="DM64" s="405" t="str">
        <f t="shared" si="79"/>
        <v/>
      </c>
      <c r="DN64" s="405" t="str">
        <f t="shared" si="80"/>
        <v/>
      </c>
      <c r="DO64" s="405" t="str">
        <f t="shared" si="81"/>
        <v/>
      </c>
    </row>
    <row r="65" spans="1:119" s="152" customFormat="1" ht="18" hidden="1" customHeight="1">
      <c r="A65" s="156" t="str">
        <f t="shared" si="94"/>
        <v/>
      </c>
      <c r="B65" s="153"/>
      <c r="C65" s="31" t="str">
        <f>IF(B65="","",VLOOKUP(B65,学連登録!$C$2:$G$3000,2,FALSE))</f>
        <v/>
      </c>
      <c r="D65" s="32" t="str">
        <f>IF(B65="","",VLOOKUP(B65,学連登録!$C$2:$G$3000,3,FALSE))</f>
        <v/>
      </c>
      <c r="E65" s="33" t="str">
        <f>IF(B65="","",VLOOKUP(B65,学連登録!$C$2:$G$3000,4,FALSE))</f>
        <v/>
      </c>
      <c r="F65" s="376" t="str">
        <f>IF(B65="","",VLOOKUP(B65,学連登録!$C$2:$I$3000,7,FALSE))</f>
        <v/>
      </c>
      <c r="G65" s="155"/>
      <c r="H65" s="926"/>
      <c r="I65" s="928"/>
      <c r="J65" s="155"/>
      <c r="K65" s="926"/>
      <c r="L65" s="927"/>
      <c r="M65" s="155"/>
      <c r="N65" s="881"/>
      <c r="O65" s="882"/>
      <c r="P65" s="154"/>
      <c r="Q65" s="926"/>
      <c r="R65" s="927"/>
      <c r="S65" s="154"/>
      <c r="T65" s="926"/>
      <c r="U65" s="927"/>
      <c r="V65" s="101" t="str">
        <f>IF(B65="","",VLOOKUP(B65,学連登録!$C$2:$H$3000,6,FALSE))</f>
        <v/>
      </c>
      <c r="Y65" s="116" t="str">
        <f t="shared" si="87"/>
        <v/>
      </c>
      <c r="Z65" s="97" t="str">
        <f>IF(G65="","",VLOOKUP(G65,種目名!$R$5:$T$104,3,0))</f>
        <v/>
      </c>
      <c r="AA65" s="98" t="str">
        <f>IF(J65="","",VLOOKUP(J65,種目名!$R$5:$T$104,3,0))</f>
        <v/>
      </c>
      <c r="AB65" s="117" t="str">
        <f>IF(M65="","",VLOOKUP(M65,種目名!$R$5:$T$104,3,0))</f>
        <v/>
      </c>
      <c r="AC65" s="117" t="str">
        <f>IF(P65="","",VLOOKUP(AF65,種目名!$R$5:$T$104,3,0))</f>
        <v/>
      </c>
      <c r="AD65" s="118" t="str">
        <f>IF(S65="","",VLOOKUP(AI65,種目名!$R$5:$T$104,3,0))</f>
        <v/>
      </c>
      <c r="AE65" s="115">
        <f t="shared" si="88"/>
        <v>0</v>
      </c>
      <c r="AF65" s="152" t="str">
        <f t="shared" si="89"/>
        <v/>
      </c>
      <c r="AG65" s="152" t="str">
        <f t="shared" si="90"/>
        <v/>
      </c>
      <c r="AH65" s="152">
        <f t="shared" si="91"/>
        <v>0</v>
      </c>
      <c r="AI65" s="152" t="str">
        <f t="shared" si="92"/>
        <v/>
      </c>
      <c r="AJ65" s="152" t="str">
        <f t="shared" si="93"/>
        <v/>
      </c>
      <c r="AK65" s="383"/>
      <c r="AL65" s="166">
        <f t="shared" si="15"/>
        <v>0</v>
      </c>
      <c r="AM65" s="392">
        <f t="shared" si="16"/>
        <v>0</v>
      </c>
      <c r="AN65" s="392">
        <f>COUNTIF($B$12:B65,B65)</f>
        <v>0</v>
      </c>
      <c r="AO65" s="392"/>
      <c r="AP65" s="392" t="str">
        <f t="shared" si="17"/>
        <v/>
      </c>
      <c r="AQ65" s="392" t="str">
        <f t="shared" si="17"/>
        <v/>
      </c>
      <c r="AR65" s="392" t="str">
        <f t="shared" si="17"/>
        <v/>
      </c>
      <c r="AS65" s="392" t="str">
        <f t="shared" si="17"/>
        <v/>
      </c>
      <c r="AT65" s="392">
        <f t="shared" si="18"/>
        <v>0</v>
      </c>
      <c r="AU65" s="392" t="str">
        <f t="shared" si="19"/>
        <v/>
      </c>
      <c r="AV65" s="392" t="str">
        <f t="shared" si="20"/>
        <v/>
      </c>
      <c r="AW65" s="392" t="str">
        <f t="shared" si="21"/>
        <v/>
      </c>
      <c r="AX65" s="392" t="str">
        <f t="shared" si="22"/>
        <v/>
      </c>
      <c r="AY65" s="392" t="str">
        <f t="shared" si="23"/>
        <v/>
      </c>
      <c r="AZ65" s="392" t="str">
        <f t="shared" si="95"/>
        <v/>
      </c>
      <c r="BA65" s="392" t="str">
        <f t="shared" si="95"/>
        <v/>
      </c>
      <c r="BB65" s="392" t="str">
        <f t="shared" si="95"/>
        <v/>
      </c>
      <c r="BC65" s="392" t="str">
        <f t="shared" si="95"/>
        <v/>
      </c>
      <c r="BD65" s="396" t="str">
        <f t="shared" si="95"/>
        <v/>
      </c>
      <c r="BE65" s="386">
        <f t="shared" si="25"/>
        <v>0</v>
      </c>
      <c r="BG65" s="392">
        <f t="shared" si="26"/>
        <v>0</v>
      </c>
      <c r="BH65" s="392">
        <f t="shared" si="27"/>
        <v>0</v>
      </c>
      <c r="BI65" s="405">
        <f t="shared" si="28"/>
        <v>0</v>
      </c>
      <c r="BJ65" s="406">
        <f t="shared" si="11"/>
        <v>0</v>
      </c>
      <c r="BK65" s="391" t="str">
        <f t="shared" si="12"/>
        <v>0</v>
      </c>
      <c r="BL65" s="391" t="str">
        <f t="shared" si="13"/>
        <v>0</v>
      </c>
      <c r="BM65" s="405">
        <f t="shared" si="29"/>
        <v>0</v>
      </c>
      <c r="BN65" s="405" t="str">
        <f t="shared" si="30"/>
        <v>0m0</v>
      </c>
      <c r="BO65" s="392">
        <f t="shared" si="31"/>
        <v>0</v>
      </c>
      <c r="BP65" s="392">
        <f t="shared" si="32"/>
        <v>0</v>
      </c>
      <c r="BQ65" s="405">
        <f t="shared" si="33"/>
        <v>0</v>
      </c>
      <c r="BR65" s="406">
        <f t="shared" si="34"/>
        <v>0</v>
      </c>
      <c r="BS65" s="391" t="str">
        <f t="shared" si="35"/>
        <v>0</v>
      </c>
      <c r="BT65" s="391" t="str">
        <f t="shared" si="36"/>
        <v>0</v>
      </c>
      <c r="BU65" s="405">
        <f t="shared" si="37"/>
        <v>0</v>
      </c>
      <c r="BV65" s="405" t="str">
        <f t="shared" si="38"/>
        <v>0m0</v>
      </c>
      <c r="BW65" s="392">
        <f t="shared" si="39"/>
        <v>0</v>
      </c>
      <c r="BX65" s="392">
        <f t="shared" si="40"/>
        <v>0</v>
      </c>
      <c r="BY65" s="405">
        <f t="shared" si="41"/>
        <v>0</v>
      </c>
      <c r="BZ65" s="406">
        <f t="shared" si="42"/>
        <v>0</v>
      </c>
      <c r="CA65" s="391" t="str">
        <f t="shared" si="43"/>
        <v>0</v>
      </c>
      <c r="CB65" s="391" t="str">
        <f t="shared" si="44"/>
        <v>0</v>
      </c>
      <c r="CC65" s="405">
        <f t="shared" si="45"/>
        <v>0</v>
      </c>
      <c r="CD65" s="405" t="str">
        <f t="shared" si="46"/>
        <v>0m0</v>
      </c>
      <c r="CE65" s="392">
        <f t="shared" si="47"/>
        <v>0</v>
      </c>
      <c r="CF65" s="392">
        <f t="shared" si="48"/>
        <v>0</v>
      </c>
      <c r="CG65" s="405">
        <f t="shared" si="49"/>
        <v>0</v>
      </c>
      <c r="CH65" s="406">
        <f t="shared" si="50"/>
        <v>0</v>
      </c>
      <c r="CI65" s="391" t="str">
        <f t="shared" si="51"/>
        <v>0</v>
      </c>
      <c r="CJ65" s="391" t="str">
        <f t="shared" si="52"/>
        <v>0</v>
      </c>
      <c r="CK65" s="405">
        <f t="shared" si="53"/>
        <v>0</v>
      </c>
      <c r="CL65" s="405" t="str">
        <f t="shared" si="54"/>
        <v>0m0</v>
      </c>
      <c r="CM65" s="392">
        <f t="shared" si="55"/>
        <v>0</v>
      </c>
      <c r="CN65" s="392">
        <f t="shared" si="56"/>
        <v>0</v>
      </c>
      <c r="CO65" s="405">
        <f t="shared" si="57"/>
        <v>0</v>
      </c>
      <c r="CP65" s="406">
        <f t="shared" si="58"/>
        <v>0</v>
      </c>
      <c r="CQ65" s="391" t="str">
        <f t="shared" si="59"/>
        <v>0</v>
      </c>
      <c r="CR65" s="391" t="str">
        <f t="shared" si="60"/>
        <v>0</v>
      </c>
      <c r="CS65" s="405">
        <f t="shared" si="61"/>
        <v>0</v>
      </c>
      <c r="CT65" s="405" t="str">
        <f t="shared" si="62"/>
        <v>0m0</v>
      </c>
      <c r="CU65" s="405">
        <f t="shared" si="63"/>
        <v>0</v>
      </c>
      <c r="CV65" s="405">
        <f t="shared" si="64"/>
        <v>0</v>
      </c>
      <c r="CW65" s="405">
        <f t="shared" si="65"/>
        <v>0</v>
      </c>
      <c r="CX65" s="405">
        <f t="shared" si="66"/>
        <v>0</v>
      </c>
      <c r="CY65" s="405">
        <f t="shared" si="67"/>
        <v>0</v>
      </c>
      <c r="CZ65" s="405" t="str">
        <f t="shared" si="68"/>
        <v/>
      </c>
      <c r="DA65" s="405" t="str">
        <f t="shared" si="69"/>
        <v/>
      </c>
      <c r="DB65" s="405" t="str">
        <f t="shared" si="70"/>
        <v/>
      </c>
      <c r="DC65" s="405" t="str">
        <f t="shared" si="71"/>
        <v/>
      </c>
      <c r="DD65" s="405" t="str">
        <f t="shared" si="72"/>
        <v/>
      </c>
      <c r="DE65" s="405"/>
      <c r="DF65" s="404"/>
      <c r="DG65" s="405" t="str">
        <f t="shared" si="73"/>
        <v/>
      </c>
      <c r="DH65" s="405" t="str">
        <f t="shared" si="74"/>
        <v/>
      </c>
      <c r="DI65" s="405">
        <f t="shared" si="75"/>
        <v>0</v>
      </c>
      <c r="DJ65" s="405" t="str">
        <f t="shared" si="76"/>
        <v/>
      </c>
      <c r="DK65" s="405" t="str">
        <f t="shared" si="77"/>
        <v/>
      </c>
      <c r="DL65" s="405" t="str">
        <f t="shared" si="78"/>
        <v/>
      </c>
      <c r="DM65" s="405" t="str">
        <f t="shared" si="79"/>
        <v/>
      </c>
      <c r="DN65" s="405" t="str">
        <f t="shared" si="80"/>
        <v/>
      </c>
      <c r="DO65" s="405" t="str">
        <f t="shared" si="81"/>
        <v/>
      </c>
    </row>
    <row r="66" spans="1:119" s="152" customFormat="1" ht="18" hidden="1" customHeight="1">
      <c r="A66" s="156" t="str">
        <f t="shared" si="94"/>
        <v/>
      </c>
      <c r="B66" s="153"/>
      <c r="C66" s="31" t="str">
        <f>IF(B66="","",VLOOKUP(B66,学連登録!$C$2:$G$3000,2,FALSE))</f>
        <v/>
      </c>
      <c r="D66" s="32" t="str">
        <f>IF(B66="","",VLOOKUP(B66,学連登録!$C$2:$G$3000,3,FALSE))</f>
        <v/>
      </c>
      <c r="E66" s="33" t="str">
        <f>IF(B66="","",VLOOKUP(B66,学連登録!$C$2:$G$3000,4,FALSE))</f>
        <v/>
      </c>
      <c r="F66" s="376" t="str">
        <f>IF(B66="","",VLOOKUP(B66,学連登録!$C$2:$I$3000,7,FALSE))</f>
        <v/>
      </c>
      <c r="G66" s="155"/>
      <c r="H66" s="926"/>
      <c r="I66" s="928"/>
      <c r="J66" s="155"/>
      <c r="K66" s="926"/>
      <c r="L66" s="927"/>
      <c r="M66" s="155"/>
      <c r="N66" s="881"/>
      <c r="O66" s="882"/>
      <c r="P66" s="154"/>
      <c r="Q66" s="926"/>
      <c r="R66" s="927"/>
      <c r="S66" s="154"/>
      <c r="T66" s="926"/>
      <c r="U66" s="927"/>
      <c r="V66" s="101" t="str">
        <f>IF(B66="","",VLOOKUP(B66,学連登録!$C$2:$H$3000,6,FALSE))</f>
        <v/>
      </c>
      <c r="Y66" s="116" t="str">
        <f t="shared" si="87"/>
        <v/>
      </c>
      <c r="Z66" s="97" t="str">
        <f>IF(G66="","",VLOOKUP(G66,種目名!$R$5:$T$104,3,0))</f>
        <v/>
      </c>
      <c r="AA66" s="98" t="str">
        <f>IF(J66="","",VLOOKUP(J66,種目名!$R$5:$T$104,3,0))</f>
        <v/>
      </c>
      <c r="AB66" s="117" t="str">
        <f>IF(M66="","",VLOOKUP(M66,種目名!$R$5:$T$104,3,0))</f>
        <v/>
      </c>
      <c r="AC66" s="117" t="str">
        <f>IF(P66="","",VLOOKUP(AF66,種目名!$R$5:$T$104,3,0))</f>
        <v/>
      </c>
      <c r="AD66" s="118" t="str">
        <f>IF(S66="","",VLOOKUP(AI66,種目名!$R$5:$T$104,3,0))</f>
        <v/>
      </c>
      <c r="AE66" s="115">
        <f t="shared" si="88"/>
        <v>0</v>
      </c>
      <c r="AF66" s="152" t="str">
        <f t="shared" si="89"/>
        <v/>
      </c>
      <c r="AG66" s="152" t="str">
        <f t="shared" si="90"/>
        <v/>
      </c>
      <c r="AH66" s="152">
        <f t="shared" si="91"/>
        <v>0</v>
      </c>
      <c r="AI66" s="152" t="str">
        <f t="shared" si="92"/>
        <v/>
      </c>
      <c r="AJ66" s="152" t="str">
        <f t="shared" si="93"/>
        <v/>
      </c>
      <c r="AK66" s="383"/>
      <c r="AL66" s="166">
        <f t="shared" si="15"/>
        <v>0</v>
      </c>
      <c r="AM66" s="392">
        <f t="shared" si="16"/>
        <v>0</v>
      </c>
      <c r="AN66" s="392">
        <f>COUNTIF($B$12:B66,B66)</f>
        <v>0</v>
      </c>
      <c r="AO66" s="392"/>
      <c r="AP66" s="392" t="str">
        <f t="shared" si="17"/>
        <v/>
      </c>
      <c r="AQ66" s="392" t="str">
        <f t="shared" si="17"/>
        <v/>
      </c>
      <c r="AR66" s="392" t="str">
        <f t="shared" si="17"/>
        <v/>
      </c>
      <c r="AS66" s="392" t="str">
        <f t="shared" si="17"/>
        <v/>
      </c>
      <c r="AT66" s="392">
        <f t="shared" si="18"/>
        <v>0</v>
      </c>
      <c r="AU66" s="392" t="str">
        <f t="shared" si="19"/>
        <v/>
      </c>
      <c r="AV66" s="392" t="str">
        <f t="shared" si="20"/>
        <v/>
      </c>
      <c r="AW66" s="392" t="str">
        <f t="shared" si="21"/>
        <v/>
      </c>
      <c r="AX66" s="392" t="str">
        <f t="shared" si="22"/>
        <v/>
      </c>
      <c r="AY66" s="392" t="str">
        <f t="shared" si="23"/>
        <v/>
      </c>
      <c r="AZ66" s="392" t="str">
        <f t="shared" si="95"/>
        <v/>
      </c>
      <c r="BA66" s="392" t="str">
        <f t="shared" si="95"/>
        <v/>
      </c>
      <c r="BB66" s="392" t="str">
        <f t="shared" si="95"/>
        <v/>
      </c>
      <c r="BC66" s="392" t="str">
        <f t="shared" si="95"/>
        <v/>
      </c>
      <c r="BD66" s="396" t="str">
        <f t="shared" si="95"/>
        <v/>
      </c>
      <c r="BE66" s="386">
        <f t="shared" si="25"/>
        <v>0</v>
      </c>
      <c r="BG66" s="392">
        <f t="shared" si="26"/>
        <v>0</v>
      </c>
      <c r="BH66" s="392">
        <f t="shared" si="27"/>
        <v>0</v>
      </c>
      <c r="BI66" s="405">
        <f t="shared" si="28"/>
        <v>0</v>
      </c>
      <c r="BJ66" s="406">
        <f t="shared" si="11"/>
        <v>0</v>
      </c>
      <c r="BK66" s="391" t="str">
        <f t="shared" si="12"/>
        <v>0</v>
      </c>
      <c r="BL66" s="391" t="str">
        <f t="shared" si="13"/>
        <v>0</v>
      </c>
      <c r="BM66" s="405">
        <f t="shared" si="29"/>
        <v>0</v>
      </c>
      <c r="BN66" s="405" t="str">
        <f t="shared" si="30"/>
        <v>0m0</v>
      </c>
      <c r="BO66" s="392">
        <f t="shared" si="31"/>
        <v>0</v>
      </c>
      <c r="BP66" s="392">
        <f t="shared" si="32"/>
        <v>0</v>
      </c>
      <c r="BQ66" s="405">
        <f t="shared" si="33"/>
        <v>0</v>
      </c>
      <c r="BR66" s="406">
        <f t="shared" si="34"/>
        <v>0</v>
      </c>
      <c r="BS66" s="391" t="str">
        <f t="shared" si="35"/>
        <v>0</v>
      </c>
      <c r="BT66" s="391" t="str">
        <f t="shared" si="36"/>
        <v>0</v>
      </c>
      <c r="BU66" s="405">
        <f t="shared" si="37"/>
        <v>0</v>
      </c>
      <c r="BV66" s="405" t="str">
        <f t="shared" si="38"/>
        <v>0m0</v>
      </c>
      <c r="BW66" s="392">
        <f t="shared" si="39"/>
        <v>0</v>
      </c>
      <c r="BX66" s="392">
        <f t="shared" si="40"/>
        <v>0</v>
      </c>
      <c r="BY66" s="405">
        <f t="shared" si="41"/>
        <v>0</v>
      </c>
      <c r="BZ66" s="406">
        <f t="shared" si="42"/>
        <v>0</v>
      </c>
      <c r="CA66" s="391" t="str">
        <f t="shared" si="43"/>
        <v>0</v>
      </c>
      <c r="CB66" s="391" t="str">
        <f t="shared" si="44"/>
        <v>0</v>
      </c>
      <c r="CC66" s="405">
        <f t="shared" si="45"/>
        <v>0</v>
      </c>
      <c r="CD66" s="405" t="str">
        <f t="shared" si="46"/>
        <v>0m0</v>
      </c>
      <c r="CE66" s="392">
        <f t="shared" si="47"/>
        <v>0</v>
      </c>
      <c r="CF66" s="392">
        <f t="shared" si="48"/>
        <v>0</v>
      </c>
      <c r="CG66" s="405">
        <f t="shared" si="49"/>
        <v>0</v>
      </c>
      <c r="CH66" s="406">
        <f t="shared" si="50"/>
        <v>0</v>
      </c>
      <c r="CI66" s="391" t="str">
        <f t="shared" si="51"/>
        <v>0</v>
      </c>
      <c r="CJ66" s="391" t="str">
        <f t="shared" si="52"/>
        <v>0</v>
      </c>
      <c r="CK66" s="405">
        <f t="shared" si="53"/>
        <v>0</v>
      </c>
      <c r="CL66" s="405" t="str">
        <f t="shared" si="54"/>
        <v>0m0</v>
      </c>
      <c r="CM66" s="392">
        <f t="shared" si="55"/>
        <v>0</v>
      </c>
      <c r="CN66" s="392">
        <f t="shared" si="56"/>
        <v>0</v>
      </c>
      <c r="CO66" s="405">
        <f t="shared" si="57"/>
        <v>0</v>
      </c>
      <c r="CP66" s="406">
        <f t="shared" si="58"/>
        <v>0</v>
      </c>
      <c r="CQ66" s="391" t="str">
        <f t="shared" si="59"/>
        <v>0</v>
      </c>
      <c r="CR66" s="391" t="str">
        <f t="shared" si="60"/>
        <v>0</v>
      </c>
      <c r="CS66" s="405">
        <f t="shared" si="61"/>
        <v>0</v>
      </c>
      <c r="CT66" s="405" t="str">
        <f t="shared" si="62"/>
        <v>0m0</v>
      </c>
      <c r="CU66" s="405">
        <f t="shared" si="63"/>
        <v>0</v>
      </c>
      <c r="CV66" s="405">
        <f t="shared" si="64"/>
        <v>0</v>
      </c>
      <c r="CW66" s="405">
        <f t="shared" si="65"/>
        <v>0</v>
      </c>
      <c r="CX66" s="405">
        <f t="shared" si="66"/>
        <v>0</v>
      </c>
      <c r="CY66" s="405">
        <f t="shared" si="67"/>
        <v>0</v>
      </c>
      <c r="CZ66" s="405" t="str">
        <f t="shared" si="68"/>
        <v/>
      </c>
      <c r="DA66" s="405" t="str">
        <f t="shared" si="69"/>
        <v/>
      </c>
      <c r="DB66" s="405" t="str">
        <f t="shared" si="70"/>
        <v/>
      </c>
      <c r="DC66" s="405" t="str">
        <f t="shared" si="71"/>
        <v/>
      </c>
      <c r="DD66" s="405" t="str">
        <f t="shared" si="72"/>
        <v/>
      </c>
      <c r="DE66" s="405"/>
      <c r="DF66" s="404"/>
      <c r="DG66" s="405" t="str">
        <f t="shared" si="73"/>
        <v/>
      </c>
      <c r="DH66" s="405" t="str">
        <f t="shared" si="74"/>
        <v/>
      </c>
      <c r="DI66" s="405">
        <f t="shared" si="75"/>
        <v>0</v>
      </c>
      <c r="DJ66" s="405" t="str">
        <f t="shared" si="76"/>
        <v/>
      </c>
      <c r="DK66" s="405" t="str">
        <f t="shared" si="77"/>
        <v/>
      </c>
      <c r="DL66" s="405" t="str">
        <f t="shared" si="78"/>
        <v/>
      </c>
      <c r="DM66" s="405" t="str">
        <f t="shared" si="79"/>
        <v/>
      </c>
      <c r="DN66" s="405" t="str">
        <f t="shared" si="80"/>
        <v/>
      </c>
      <c r="DO66" s="405" t="str">
        <f t="shared" si="81"/>
        <v/>
      </c>
    </row>
    <row r="67" spans="1:119" s="152" customFormat="1" ht="18" hidden="1" customHeight="1">
      <c r="A67" s="156" t="str">
        <f t="shared" si="94"/>
        <v/>
      </c>
      <c r="B67" s="153"/>
      <c r="C67" s="31" t="str">
        <f>IF(B67="","",VLOOKUP(B67,学連登録!$C$2:$G$3000,2,FALSE))</f>
        <v/>
      </c>
      <c r="D67" s="32" t="str">
        <f>IF(B67="","",VLOOKUP(B67,学連登録!$C$2:$G$3000,3,FALSE))</f>
        <v/>
      </c>
      <c r="E67" s="33" t="str">
        <f>IF(B67="","",VLOOKUP(B67,学連登録!$C$2:$G$3000,4,FALSE))</f>
        <v/>
      </c>
      <c r="F67" s="376" t="str">
        <f>IF(B67="","",VLOOKUP(B67,学連登録!$C$2:$I$3000,7,FALSE))</f>
        <v/>
      </c>
      <c r="G67" s="155"/>
      <c r="H67" s="926"/>
      <c r="I67" s="928"/>
      <c r="J67" s="155"/>
      <c r="K67" s="926"/>
      <c r="L67" s="927"/>
      <c r="M67" s="155"/>
      <c r="N67" s="881"/>
      <c r="O67" s="882"/>
      <c r="P67" s="154"/>
      <c r="Q67" s="926"/>
      <c r="R67" s="927"/>
      <c r="S67" s="154"/>
      <c r="T67" s="926"/>
      <c r="U67" s="927"/>
      <c r="V67" s="101" t="str">
        <f>IF(B67="","",VLOOKUP(B67,学連登録!$C$2:$H$3000,6,FALSE))</f>
        <v/>
      </c>
      <c r="Y67" s="116" t="str">
        <f t="shared" si="87"/>
        <v/>
      </c>
      <c r="Z67" s="97" t="str">
        <f>IF(G67="","",VLOOKUP(G67,種目名!$R$5:$T$104,3,0))</f>
        <v/>
      </c>
      <c r="AA67" s="98" t="str">
        <f>IF(J67="","",VLOOKUP(J67,種目名!$R$5:$T$104,3,0))</f>
        <v/>
      </c>
      <c r="AB67" s="117" t="str">
        <f>IF(M67="","",VLOOKUP(M67,種目名!$R$5:$T$104,3,0))</f>
        <v/>
      </c>
      <c r="AC67" s="117" t="str">
        <f>IF(P67="","",VLOOKUP(AF67,種目名!$R$5:$T$104,3,0))</f>
        <v/>
      </c>
      <c r="AD67" s="118" t="str">
        <f>IF(S67="","",VLOOKUP(AI67,種目名!$R$5:$T$104,3,0))</f>
        <v/>
      </c>
      <c r="AE67" s="115">
        <f t="shared" si="88"/>
        <v>0</v>
      </c>
      <c r="AF67" s="152" t="str">
        <f t="shared" si="89"/>
        <v/>
      </c>
      <c r="AG67" s="152" t="str">
        <f t="shared" si="90"/>
        <v/>
      </c>
      <c r="AH67" s="152">
        <f t="shared" si="91"/>
        <v>0</v>
      </c>
      <c r="AI67" s="152" t="str">
        <f t="shared" si="92"/>
        <v/>
      </c>
      <c r="AJ67" s="152" t="str">
        <f t="shared" si="93"/>
        <v/>
      </c>
      <c r="AK67" s="383"/>
      <c r="AL67" s="166">
        <f t="shared" si="15"/>
        <v>0</v>
      </c>
      <c r="AM67" s="392">
        <f t="shared" si="16"/>
        <v>0</v>
      </c>
      <c r="AN67" s="392">
        <f>COUNTIF($B$12:B67,B67)</f>
        <v>0</v>
      </c>
      <c r="AO67" s="392"/>
      <c r="AP67" s="392" t="str">
        <f t="shared" si="17"/>
        <v/>
      </c>
      <c r="AQ67" s="392" t="str">
        <f t="shared" si="17"/>
        <v/>
      </c>
      <c r="AR67" s="392" t="str">
        <f t="shared" si="17"/>
        <v/>
      </c>
      <c r="AS67" s="392" t="str">
        <f t="shared" si="17"/>
        <v/>
      </c>
      <c r="AT67" s="392">
        <f t="shared" si="18"/>
        <v>0</v>
      </c>
      <c r="AU67" s="392" t="str">
        <f t="shared" si="19"/>
        <v/>
      </c>
      <c r="AV67" s="392" t="str">
        <f t="shared" si="20"/>
        <v/>
      </c>
      <c r="AW67" s="392" t="str">
        <f t="shared" si="21"/>
        <v/>
      </c>
      <c r="AX67" s="392" t="str">
        <f t="shared" si="22"/>
        <v/>
      </c>
      <c r="AY67" s="392" t="str">
        <f t="shared" si="23"/>
        <v/>
      </c>
      <c r="AZ67" s="392" t="str">
        <f t="shared" si="95"/>
        <v/>
      </c>
      <c r="BA67" s="392" t="str">
        <f t="shared" si="95"/>
        <v/>
      </c>
      <c r="BB67" s="392" t="str">
        <f t="shared" si="95"/>
        <v/>
      </c>
      <c r="BC67" s="392" t="str">
        <f t="shared" si="95"/>
        <v/>
      </c>
      <c r="BD67" s="396" t="str">
        <f t="shared" si="95"/>
        <v/>
      </c>
      <c r="BE67" s="386">
        <f t="shared" si="25"/>
        <v>0</v>
      </c>
      <c r="BG67" s="392">
        <f t="shared" si="26"/>
        <v>0</v>
      </c>
      <c r="BH67" s="392">
        <f t="shared" si="27"/>
        <v>0</v>
      </c>
      <c r="BI67" s="405">
        <f t="shared" si="28"/>
        <v>0</v>
      </c>
      <c r="BJ67" s="406">
        <f t="shared" si="11"/>
        <v>0</v>
      </c>
      <c r="BK67" s="391" t="str">
        <f t="shared" si="12"/>
        <v>0</v>
      </c>
      <c r="BL67" s="391" t="str">
        <f t="shared" si="13"/>
        <v>0</v>
      </c>
      <c r="BM67" s="405">
        <f t="shared" si="29"/>
        <v>0</v>
      </c>
      <c r="BN67" s="405" t="str">
        <f t="shared" si="30"/>
        <v>0m0</v>
      </c>
      <c r="BO67" s="392">
        <f t="shared" si="31"/>
        <v>0</v>
      </c>
      <c r="BP67" s="392">
        <f t="shared" si="32"/>
        <v>0</v>
      </c>
      <c r="BQ67" s="405">
        <f t="shared" si="33"/>
        <v>0</v>
      </c>
      <c r="BR67" s="406">
        <f t="shared" si="34"/>
        <v>0</v>
      </c>
      <c r="BS67" s="391" t="str">
        <f t="shared" si="35"/>
        <v>0</v>
      </c>
      <c r="BT67" s="391" t="str">
        <f t="shared" si="36"/>
        <v>0</v>
      </c>
      <c r="BU67" s="405">
        <f t="shared" si="37"/>
        <v>0</v>
      </c>
      <c r="BV67" s="405" t="str">
        <f t="shared" si="38"/>
        <v>0m0</v>
      </c>
      <c r="BW67" s="392">
        <f t="shared" si="39"/>
        <v>0</v>
      </c>
      <c r="BX67" s="392">
        <f t="shared" si="40"/>
        <v>0</v>
      </c>
      <c r="BY67" s="405">
        <f t="shared" si="41"/>
        <v>0</v>
      </c>
      <c r="BZ67" s="406">
        <f t="shared" si="42"/>
        <v>0</v>
      </c>
      <c r="CA67" s="391" t="str">
        <f t="shared" si="43"/>
        <v>0</v>
      </c>
      <c r="CB67" s="391" t="str">
        <f t="shared" si="44"/>
        <v>0</v>
      </c>
      <c r="CC67" s="405">
        <f t="shared" si="45"/>
        <v>0</v>
      </c>
      <c r="CD67" s="405" t="str">
        <f t="shared" si="46"/>
        <v>0m0</v>
      </c>
      <c r="CE67" s="392">
        <f t="shared" si="47"/>
        <v>0</v>
      </c>
      <c r="CF67" s="392">
        <f t="shared" si="48"/>
        <v>0</v>
      </c>
      <c r="CG67" s="405">
        <f t="shared" si="49"/>
        <v>0</v>
      </c>
      <c r="CH67" s="406">
        <f t="shared" si="50"/>
        <v>0</v>
      </c>
      <c r="CI67" s="391" t="str">
        <f t="shared" si="51"/>
        <v>0</v>
      </c>
      <c r="CJ67" s="391" t="str">
        <f t="shared" si="52"/>
        <v>0</v>
      </c>
      <c r="CK67" s="405">
        <f t="shared" si="53"/>
        <v>0</v>
      </c>
      <c r="CL67" s="405" t="str">
        <f t="shared" si="54"/>
        <v>0m0</v>
      </c>
      <c r="CM67" s="392">
        <f t="shared" si="55"/>
        <v>0</v>
      </c>
      <c r="CN67" s="392">
        <f t="shared" si="56"/>
        <v>0</v>
      </c>
      <c r="CO67" s="405">
        <f t="shared" si="57"/>
        <v>0</v>
      </c>
      <c r="CP67" s="406">
        <f t="shared" si="58"/>
        <v>0</v>
      </c>
      <c r="CQ67" s="391" t="str">
        <f t="shared" si="59"/>
        <v>0</v>
      </c>
      <c r="CR67" s="391" t="str">
        <f t="shared" si="60"/>
        <v>0</v>
      </c>
      <c r="CS67" s="405">
        <f t="shared" si="61"/>
        <v>0</v>
      </c>
      <c r="CT67" s="405" t="str">
        <f t="shared" si="62"/>
        <v>0m0</v>
      </c>
      <c r="CU67" s="405">
        <f t="shared" si="63"/>
        <v>0</v>
      </c>
      <c r="CV67" s="405">
        <f t="shared" si="64"/>
        <v>0</v>
      </c>
      <c r="CW67" s="405">
        <f t="shared" si="65"/>
        <v>0</v>
      </c>
      <c r="CX67" s="405">
        <f t="shared" si="66"/>
        <v>0</v>
      </c>
      <c r="CY67" s="405">
        <f t="shared" si="67"/>
        <v>0</v>
      </c>
      <c r="CZ67" s="405" t="str">
        <f t="shared" si="68"/>
        <v/>
      </c>
      <c r="DA67" s="405" t="str">
        <f t="shared" si="69"/>
        <v/>
      </c>
      <c r="DB67" s="405" t="str">
        <f t="shared" si="70"/>
        <v/>
      </c>
      <c r="DC67" s="405" t="str">
        <f t="shared" si="71"/>
        <v/>
      </c>
      <c r="DD67" s="405" t="str">
        <f t="shared" si="72"/>
        <v/>
      </c>
      <c r="DE67" s="405"/>
      <c r="DF67" s="404"/>
      <c r="DG67" s="405" t="str">
        <f t="shared" si="73"/>
        <v/>
      </c>
      <c r="DH67" s="405" t="str">
        <f t="shared" si="74"/>
        <v/>
      </c>
      <c r="DI67" s="405">
        <f t="shared" si="75"/>
        <v>0</v>
      </c>
      <c r="DJ67" s="405" t="str">
        <f t="shared" si="76"/>
        <v/>
      </c>
      <c r="DK67" s="405" t="str">
        <f t="shared" si="77"/>
        <v/>
      </c>
      <c r="DL67" s="405" t="str">
        <f t="shared" si="78"/>
        <v/>
      </c>
      <c r="DM67" s="405" t="str">
        <f t="shared" si="79"/>
        <v/>
      </c>
      <c r="DN67" s="405" t="str">
        <f t="shared" si="80"/>
        <v/>
      </c>
      <c r="DO67" s="405" t="str">
        <f t="shared" si="81"/>
        <v/>
      </c>
    </row>
    <row r="68" spans="1:119" s="152" customFormat="1" ht="18" hidden="1" customHeight="1">
      <c r="A68" s="156" t="str">
        <f t="shared" si="94"/>
        <v/>
      </c>
      <c r="B68" s="153"/>
      <c r="C68" s="31" t="str">
        <f>IF(B68="","",VLOOKUP(B68,学連登録!$C$2:$G$3000,2,FALSE))</f>
        <v/>
      </c>
      <c r="D68" s="32" t="str">
        <f>IF(B68="","",VLOOKUP(B68,学連登録!$C$2:$G$3000,3,FALSE))</f>
        <v/>
      </c>
      <c r="E68" s="33" t="str">
        <f>IF(B68="","",VLOOKUP(B68,学連登録!$C$2:$G$3000,4,FALSE))</f>
        <v/>
      </c>
      <c r="F68" s="376" t="str">
        <f>IF(B68="","",VLOOKUP(B68,学連登録!$C$2:$I$3000,7,FALSE))</f>
        <v/>
      </c>
      <c r="G68" s="155"/>
      <c r="H68" s="926"/>
      <c r="I68" s="928"/>
      <c r="J68" s="155"/>
      <c r="K68" s="926"/>
      <c r="L68" s="927"/>
      <c r="M68" s="155"/>
      <c r="N68" s="881"/>
      <c r="O68" s="882"/>
      <c r="P68" s="154"/>
      <c r="Q68" s="926"/>
      <c r="R68" s="927"/>
      <c r="S68" s="154"/>
      <c r="T68" s="926"/>
      <c r="U68" s="927"/>
      <c r="V68" s="101" t="str">
        <f>IF(B68="","",VLOOKUP(B68,学連登録!$C$2:$H$3000,6,FALSE))</f>
        <v/>
      </c>
      <c r="Y68" s="116" t="str">
        <f t="shared" si="87"/>
        <v/>
      </c>
      <c r="Z68" s="97" t="str">
        <f>IF(G68="","",VLOOKUP(G68,種目名!$R$5:$T$104,3,0))</f>
        <v/>
      </c>
      <c r="AA68" s="98" t="str">
        <f>IF(J68="","",VLOOKUP(J68,種目名!$R$5:$T$104,3,0))</f>
        <v/>
      </c>
      <c r="AB68" s="117" t="str">
        <f>IF(M68="","",VLOOKUP(M68,種目名!$R$5:$T$104,3,0))</f>
        <v/>
      </c>
      <c r="AC68" s="117" t="str">
        <f>IF(P68="","",VLOOKUP(AF68,種目名!$R$5:$T$104,3,0))</f>
        <v/>
      </c>
      <c r="AD68" s="118" t="str">
        <f>IF(S68="","",VLOOKUP(AI68,種目名!$R$5:$T$104,3,0))</f>
        <v/>
      </c>
      <c r="AE68" s="115">
        <f t="shared" si="88"/>
        <v>0</v>
      </c>
      <c r="AF68" s="152" t="str">
        <f t="shared" si="89"/>
        <v/>
      </c>
      <c r="AG68" s="152" t="str">
        <f t="shared" si="90"/>
        <v/>
      </c>
      <c r="AH68" s="152">
        <f t="shared" si="91"/>
        <v>0</v>
      </c>
      <c r="AI68" s="152" t="str">
        <f t="shared" si="92"/>
        <v/>
      </c>
      <c r="AJ68" s="152" t="str">
        <f t="shared" si="93"/>
        <v/>
      </c>
      <c r="AK68" s="383"/>
      <c r="AL68" s="166">
        <f t="shared" si="15"/>
        <v>0</v>
      </c>
      <c r="AM68" s="392">
        <f t="shared" si="16"/>
        <v>0</v>
      </c>
      <c r="AN68" s="392">
        <f>COUNTIF($B$12:B68,B68)</f>
        <v>0</v>
      </c>
      <c r="AO68" s="392"/>
      <c r="AP68" s="392" t="str">
        <f t="shared" si="17"/>
        <v/>
      </c>
      <c r="AQ68" s="392" t="str">
        <f t="shared" si="17"/>
        <v/>
      </c>
      <c r="AR68" s="392" t="str">
        <f t="shared" si="17"/>
        <v/>
      </c>
      <c r="AS68" s="392" t="str">
        <f t="shared" si="17"/>
        <v/>
      </c>
      <c r="AT68" s="392">
        <f t="shared" si="18"/>
        <v>0</v>
      </c>
      <c r="AU68" s="392" t="str">
        <f t="shared" si="19"/>
        <v/>
      </c>
      <c r="AV68" s="392" t="str">
        <f t="shared" si="20"/>
        <v/>
      </c>
      <c r="AW68" s="392" t="str">
        <f t="shared" si="21"/>
        <v/>
      </c>
      <c r="AX68" s="392" t="str">
        <f t="shared" si="22"/>
        <v/>
      </c>
      <c r="AY68" s="392" t="str">
        <f t="shared" si="23"/>
        <v/>
      </c>
      <c r="AZ68" s="392" t="str">
        <f t="shared" si="95"/>
        <v/>
      </c>
      <c r="BA68" s="392" t="str">
        <f t="shared" si="95"/>
        <v/>
      </c>
      <c r="BB68" s="392" t="str">
        <f t="shared" si="95"/>
        <v/>
      </c>
      <c r="BC68" s="392" t="str">
        <f t="shared" si="95"/>
        <v/>
      </c>
      <c r="BD68" s="396" t="str">
        <f t="shared" si="95"/>
        <v/>
      </c>
      <c r="BE68" s="386">
        <f t="shared" si="25"/>
        <v>0</v>
      </c>
      <c r="BG68" s="392">
        <f t="shared" si="26"/>
        <v>0</v>
      </c>
      <c r="BH68" s="392">
        <f t="shared" si="27"/>
        <v>0</v>
      </c>
      <c r="BI68" s="405">
        <f t="shared" si="28"/>
        <v>0</v>
      </c>
      <c r="BJ68" s="406">
        <f t="shared" si="11"/>
        <v>0</v>
      </c>
      <c r="BK68" s="391" t="str">
        <f t="shared" si="12"/>
        <v>0</v>
      </c>
      <c r="BL68" s="391" t="str">
        <f t="shared" si="13"/>
        <v>0</v>
      </c>
      <c r="BM68" s="405">
        <f t="shared" si="29"/>
        <v>0</v>
      </c>
      <c r="BN68" s="405" t="str">
        <f t="shared" si="30"/>
        <v>0m0</v>
      </c>
      <c r="BO68" s="392">
        <f t="shared" si="31"/>
        <v>0</v>
      </c>
      <c r="BP68" s="392">
        <f t="shared" si="32"/>
        <v>0</v>
      </c>
      <c r="BQ68" s="405">
        <f t="shared" si="33"/>
        <v>0</v>
      </c>
      <c r="BR68" s="406">
        <f t="shared" si="34"/>
        <v>0</v>
      </c>
      <c r="BS68" s="391" t="str">
        <f t="shared" si="35"/>
        <v>0</v>
      </c>
      <c r="BT68" s="391" t="str">
        <f t="shared" si="36"/>
        <v>0</v>
      </c>
      <c r="BU68" s="405">
        <f t="shared" si="37"/>
        <v>0</v>
      </c>
      <c r="BV68" s="405" t="str">
        <f t="shared" si="38"/>
        <v>0m0</v>
      </c>
      <c r="BW68" s="392">
        <f t="shared" si="39"/>
        <v>0</v>
      </c>
      <c r="BX68" s="392">
        <f t="shared" si="40"/>
        <v>0</v>
      </c>
      <c r="BY68" s="405">
        <f t="shared" si="41"/>
        <v>0</v>
      </c>
      <c r="BZ68" s="406">
        <f t="shared" si="42"/>
        <v>0</v>
      </c>
      <c r="CA68" s="391" t="str">
        <f t="shared" si="43"/>
        <v>0</v>
      </c>
      <c r="CB68" s="391" t="str">
        <f t="shared" si="44"/>
        <v>0</v>
      </c>
      <c r="CC68" s="405">
        <f t="shared" si="45"/>
        <v>0</v>
      </c>
      <c r="CD68" s="405" t="str">
        <f t="shared" si="46"/>
        <v>0m0</v>
      </c>
      <c r="CE68" s="392">
        <f t="shared" si="47"/>
        <v>0</v>
      </c>
      <c r="CF68" s="392">
        <f t="shared" si="48"/>
        <v>0</v>
      </c>
      <c r="CG68" s="405">
        <f t="shared" si="49"/>
        <v>0</v>
      </c>
      <c r="CH68" s="406">
        <f t="shared" si="50"/>
        <v>0</v>
      </c>
      <c r="CI68" s="391" t="str">
        <f t="shared" si="51"/>
        <v>0</v>
      </c>
      <c r="CJ68" s="391" t="str">
        <f t="shared" si="52"/>
        <v>0</v>
      </c>
      <c r="CK68" s="405">
        <f t="shared" si="53"/>
        <v>0</v>
      </c>
      <c r="CL68" s="405" t="str">
        <f t="shared" si="54"/>
        <v>0m0</v>
      </c>
      <c r="CM68" s="392">
        <f t="shared" si="55"/>
        <v>0</v>
      </c>
      <c r="CN68" s="392">
        <f t="shared" si="56"/>
        <v>0</v>
      </c>
      <c r="CO68" s="405">
        <f t="shared" si="57"/>
        <v>0</v>
      </c>
      <c r="CP68" s="406">
        <f t="shared" si="58"/>
        <v>0</v>
      </c>
      <c r="CQ68" s="391" t="str">
        <f t="shared" si="59"/>
        <v>0</v>
      </c>
      <c r="CR68" s="391" t="str">
        <f t="shared" si="60"/>
        <v>0</v>
      </c>
      <c r="CS68" s="405">
        <f t="shared" si="61"/>
        <v>0</v>
      </c>
      <c r="CT68" s="405" t="str">
        <f t="shared" si="62"/>
        <v>0m0</v>
      </c>
      <c r="CU68" s="405">
        <f t="shared" si="63"/>
        <v>0</v>
      </c>
      <c r="CV68" s="405">
        <f t="shared" si="64"/>
        <v>0</v>
      </c>
      <c r="CW68" s="405">
        <f t="shared" si="65"/>
        <v>0</v>
      </c>
      <c r="CX68" s="405">
        <f t="shared" si="66"/>
        <v>0</v>
      </c>
      <c r="CY68" s="405">
        <f t="shared" si="67"/>
        <v>0</v>
      </c>
      <c r="CZ68" s="405" t="str">
        <f t="shared" si="68"/>
        <v/>
      </c>
      <c r="DA68" s="405" t="str">
        <f t="shared" si="69"/>
        <v/>
      </c>
      <c r="DB68" s="405" t="str">
        <f t="shared" si="70"/>
        <v/>
      </c>
      <c r="DC68" s="405" t="str">
        <f t="shared" si="71"/>
        <v/>
      </c>
      <c r="DD68" s="405" t="str">
        <f t="shared" si="72"/>
        <v/>
      </c>
      <c r="DE68" s="405"/>
      <c r="DF68" s="404"/>
      <c r="DG68" s="405" t="str">
        <f t="shared" si="73"/>
        <v/>
      </c>
      <c r="DH68" s="405" t="str">
        <f t="shared" si="74"/>
        <v/>
      </c>
      <c r="DI68" s="405">
        <f t="shared" si="75"/>
        <v>0</v>
      </c>
      <c r="DJ68" s="405" t="str">
        <f t="shared" si="76"/>
        <v/>
      </c>
      <c r="DK68" s="405" t="str">
        <f t="shared" si="77"/>
        <v/>
      </c>
      <c r="DL68" s="405" t="str">
        <f t="shared" si="78"/>
        <v/>
      </c>
      <c r="DM68" s="405" t="str">
        <f t="shared" si="79"/>
        <v/>
      </c>
      <c r="DN68" s="405" t="str">
        <f t="shared" si="80"/>
        <v/>
      </c>
      <c r="DO68" s="405" t="str">
        <f t="shared" si="81"/>
        <v/>
      </c>
    </row>
    <row r="69" spans="1:119" s="152" customFormat="1" ht="18" hidden="1" customHeight="1">
      <c r="A69" s="156" t="str">
        <f t="shared" si="94"/>
        <v/>
      </c>
      <c r="B69" s="153"/>
      <c r="C69" s="31" t="str">
        <f>IF(B69="","",VLOOKUP(B69,学連登録!$C$2:$G$3000,2,FALSE))</f>
        <v/>
      </c>
      <c r="D69" s="32" t="str">
        <f>IF(B69="","",VLOOKUP(B69,学連登録!$C$2:$G$3000,3,FALSE))</f>
        <v/>
      </c>
      <c r="E69" s="33" t="str">
        <f>IF(B69="","",VLOOKUP(B69,学連登録!$C$2:$G$3000,4,FALSE))</f>
        <v/>
      </c>
      <c r="F69" s="376" t="str">
        <f>IF(B69="","",VLOOKUP(B69,学連登録!$C$2:$I$3000,7,FALSE))</f>
        <v/>
      </c>
      <c r="G69" s="155"/>
      <c r="H69" s="926"/>
      <c r="I69" s="928"/>
      <c r="J69" s="155"/>
      <c r="K69" s="926"/>
      <c r="L69" s="927"/>
      <c r="M69" s="155"/>
      <c r="N69" s="881"/>
      <c r="O69" s="882"/>
      <c r="P69" s="154"/>
      <c r="Q69" s="926"/>
      <c r="R69" s="927"/>
      <c r="S69" s="154"/>
      <c r="T69" s="926"/>
      <c r="U69" s="927"/>
      <c r="V69" s="101" t="str">
        <f>IF(B69="","",VLOOKUP(B69,学連登録!$C$2:$H$3000,6,FALSE))</f>
        <v/>
      </c>
      <c r="Y69" s="116" t="str">
        <f t="shared" si="87"/>
        <v/>
      </c>
      <c r="Z69" s="97" t="str">
        <f>IF(G69="","",VLOOKUP(G69,種目名!$R$5:$T$104,3,0))</f>
        <v/>
      </c>
      <c r="AA69" s="98" t="str">
        <f>IF(J69="","",VLOOKUP(J69,種目名!$R$5:$T$104,3,0))</f>
        <v/>
      </c>
      <c r="AB69" s="117" t="str">
        <f>IF(M69="","",VLOOKUP(M69,種目名!$R$5:$T$104,3,0))</f>
        <v/>
      </c>
      <c r="AC69" s="117" t="str">
        <f>IF(P69="","",VLOOKUP(AF69,種目名!$R$5:$T$104,3,0))</f>
        <v/>
      </c>
      <c r="AD69" s="118" t="str">
        <f>IF(S69="","",VLOOKUP(AI69,種目名!$R$5:$T$104,3,0))</f>
        <v/>
      </c>
      <c r="AE69" s="115">
        <f t="shared" si="88"/>
        <v>0</v>
      </c>
      <c r="AF69" s="152" t="str">
        <f t="shared" si="89"/>
        <v/>
      </c>
      <c r="AG69" s="152" t="str">
        <f t="shared" si="90"/>
        <v/>
      </c>
      <c r="AH69" s="152">
        <f t="shared" si="91"/>
        <v>0</v>
      </c>
      <c r="AI69" s="152" t="str">
        <f t="shared" si="92"/>
        <v/>
      </c>
      <c r="AJ69" s="152" t="str">
        <f t="shared" si="93"/>
        <v/>
      </c>
      <c r="AK69" s="383"/>
      <c r="AL69" s="166">
        <f t="shared" si="15"/>
        <v>0</v>
      </c>
      <c r="AM69" s="392">
        <f t="shared" si="16"/>
        <v>0</v>
      </c>
      <c r="AN69" s="392">
        <f>COUNTIF($B$12:B69,B69)</f>
        <v>0</v>
      </c>
      <c r="AO69" s="392"/>
      <c r="AP69" s="392" t="str">
        <f t="shared" si="17"/>
        <v/>
      </c>
      <c r="AQ69" s="392" t="str">
        <f t="shared" si="17"/>
        <v/>
      </c>
      <c r="AR69" s="392" t="str">
        <f t="shared" si="17"/>
        <v/>
      </c>
      <c r="AS69" s="392" t="str">
        <f t="shared" si="17"/>
        <v/>
      </c>
      <c r="AT69" s="392">
        <f t="shared" si="18"/>
        <v>0</v>
      </c>
      <c r="AU69" s="392" t="str">
        <f t="shared" si="19"/>
        <v/>
      </c>
      <c r="AV69" s="392" t="str">
        <f t="shared" si="20"/>
        <v/>
      </c>
      <c r="AW69" s="392" t="str">
        <f t="shared" si="21"/>
        <v/>
      </c>
      <c r="AX69" s="392" t="str">
        <f t="shared" si="22"/>
        <v/>
      </c>
      <c r="AY69" s="392" t="str">
        <f t="shared" si="23"/>
        <v/>
      </c>
      <c r="AZ69" s="392" t="str">
        <f t="shared" si="95"/>
        <v/>
      </c>
      <c r="BA69" s="392" t="str">
        <f t="shared" si="95"/>
        <v/>
      </c>
      <c r="BB69" s="392" t="str">
        <f t="shared" si="95"/>
        <v/>
      </c>
      <c r="BC69" s="392" t="str">
        <f t="shared" si="95"/>
        <v/>
      </c>
      <c r="BD69" s="396" t="str">
        <f t="shared" si="95"/>
        <v/>
      </c>
      <c r="BE69" s="386">
        <f t="shared" si="25"/>
        <v>0</v>
      </c>
      <c r="BG69" s="392">
        <f t="shared" si="26"/>
        <v>0</v>
      </c>
      <c r="BH69" s="392">
        <f t="shared" si="27"/>
        <v>0</v>
      </c>
      <c r="BI69" s="405">
        <f t="shared" si="28"/>
        <v>0</v>
      </c>
      <c r="BJ69" s="406">
        <f t="shared" si="11"/>
        <v>0</v>
      </c>
      <c r="BK69" s="391" t="str">
        <f t="shared" si="12"/>
        <v>0</v>
      </c>
      <c r="BL69" s="391" t="str">
        <f t="shared" si="13"/>
        <v>0</v>
      </c>
      <c r="BM69" s="405">
        <f t="shared" si="29"/>
        <v>0</v>
      </c>
      <c r="BN69" s="405" t="str">
        <f t="shared" si="30"/>
        <v>0m0</v>
      </c>
      <c r="BO69" s="392">
        <f t="shared" si="31"/>
        <v>0</v>
      </c>
      <c r="BP69" s="392">
        <f t="shared" si="32"/>
        <v>0</v>
      </c>
      <c r="BQ69" s="405">
        <f t="shared" si="33"/>
        <v>0</v>
      </c>
      <c r="BR69" s="406">
        <f t="shared" si="34"/>
        <v>0</v>
      </c>
      <c r="BS69" s="391" t="str">
        <f t="shared" si="35"/>
        <v>0</v>
      </c>
      <c r="BT69" s="391" t="str">
        <f t="shared" si="36"/>
        <v>0</v>
      </c>
      <c r="BU69" s="405">
        <f t="shared" si="37"/>
        <v>0</v>
      </c>
      <c r="BV69" s="405" t="str">
        <f t="shared" si="38"/>
        <v>0m0</v>
      </c>
      <c r="BW69" s="392">
        <f t="shared" si="39"/>
        <v>0</v>
      </c>
      <c r="BX69" s="392">
        <f t="shared" si="40"/>
        <v>0</v>
      </c>
      <c r="BY69" s="405">
        <f t="shared" si="41"/>
        <v>0</v>
      </c>
      <c r="BZ69" s="406">
        <f t="shared" si="42"/>
        <v>0</v>
      </c>
      <c r="CA69" s="391" t="str">
        <f t="shared" si="43"/>
        <v>0</v>
      </c>
      <c r="CB69" s="391" t="str">
        <f t="shared" si="44"/>
        <v>0</v>
      </c>
      <c r="CC69" s="405">
        <f t="shared" si="45"/>
        <v>0</v>
      </c>
      <c r="CD69" s="405" t="str">
        <f t="shared" si="46"/>
        <v>0m0</v>
      </c>
      <c r="CE69" s="392">
        <f t="shared" si="47"/>
        <v>0</v>
      </c>
      <c r="CF69" s="392">
        <f t="shared" si="48"/>
        <v>0</v>
      </c>
      <c r="CG69" s="405">
        <f t="shared" si="49"/>
        <v>0</v>
      </c>
      <c r="CH69" s="406">
        <f t="shared" si="50"/>
        <v>0</v>
      </c>
      <c r="CI69" s="391" t="str">
        <f t="shared" si="51"/>
        <v>0</v>
      </c>
      <c r="CJ69" s="391" t="str">
        <f t="shared" si="52"/>
        <v>0</v>
      </c>
      <c r="CK69" s="405">
        <f t="shared" si="53"/>
        <v>0</v>
      </c>
      <c r="CL69" s="405" t="str">
        <f t="shared" si="54"/>
        <v>0m0</v>
      </c>
      <c r="CM69" s="392">
        <f t="shared" si="55"/>
        <v>0</v>
      </c>
      <c r="CN69" s="392">
        <f t="shared" si="56"/>
        <v>0</v>
      </c>
      <c r="CO69" s="405">
        <f t="shared" si="57"/>
        <v>0</v>
      </c>
      <c r="CP69" s="406">
        <f t="shared" si="58"/>
        <v>0</v>
      </c>
      <c r="CQ69" s="391" t="str">
        <f t="shared" si="59"/>
        <v>0</v>
      </c>
      <c r="CR69" s="391" t="str">
        <f t="shared" si="60"/>
        <v>0</v>
      </c>
      <c r="CS69" s="405">
        <f t="shared" si="61"/>
        <v>0</v>
      </c>
      <c r="CT69" s="405" t="str">
        <f t="shared" si="62"/>
        <v>0m0</v>
      </c>
      <c r="CU69" s="405">
        <f t="shared" si="63"/>
        <v>0</v>
      </c>
      <c r="CV69" s="405">
        <f t="shared" si="64"/>
        <v>0</v>
      </c>
      <c r="CW69" s="405">
        <f t="shared" si="65"/>
        <v>0</v>
      </c>
      <c r="CX69" s="405">
        <f t="shared" si="66"/>
        <v>0</v>
      </c>
      <c r="CY69" s="405">
        <f t="shared" si="67"/>
        <v>0</v>
      </c>
      <c r="CZ69" s="405" t="str">
        <f t="shared" si="68"/>
        <v/>
      </c>
      <c r="DA69" s="405" t="str">
        <f t="shared" si="69"/>
        <v/>
      </c>
      <c r="DB69" s="405" t="str">
        <f t="shared" si="70"/>
        <v/>
      </c>
      <c r="DC69" s="405" t="str">
        <f t="shared" si="71"/>
        <v/>
      </c>
      <c r="DD69" s="405" t="str">
        <f t="shared" si="72"/>
        <v/>
      </c>
      <c r="DE69" s="405"/>
      <c r="DF69" s="404"/>
      <c r="DG69" s="405" t="str">
        <f t="shared" si="73"/>
        <v/>
      </c>
      <c r="DH69" s="405" t="str">
        <f t="shared" si="74"/>
        <v/>
      </c>
      <c r="DI69" s="405">
        <f t="shared" si="75"/>
        <v>0</v>
      </c>
      <c r="DJ69" s="405" t="str">
        <f t="shared" si="76"/>
        <v/>
      </c>
      <c r="DK69" s="405" t="str">
        <f t="shared" si="77"/>
        <v/>
      </c>
      <c r="DL69" s="405" t="str">
        <f t="shared" si="78"/>
        <v/>
      </c>
      <c r="DM69" s="405" t="str">
        <f t="shared" si="79"/>
        <v/>
      </c>
      <c r="DN69" s="405" t="str">
        <f t="shared" si="80"/>
        <v/>
      </c>
      <c r="DO69" s="405" t="str">
        <f t="shared" si="81"/>
        <v/>
      </c>
    </row>
    <row r="70" spans="1:119" s="152" customFormat="1" ht="18" hidden="1" customHeight="1">
      <c r="A70" s="156" t="str">
        <f t="shared" si="94"/>
        <v/>
      </c>
      <c r="B70" s="153"/>
      <c r="C70" s="31" t="str">
        <f>IF(B70="","",VLOOKUP(B70,学連登録!$C$2:$G$3000,2,FALSE))</f>
        <v/>
      </c>
      <c r="D70" s="32" t="str">
        <f>IF(B70="","",VLOOKUP(B70,学連登録!$C$2:$G$3000,3,FALSE))</f>
        <v/>
      </c>
      <c r="E70" s="33" t="str">
        <f>IF(B70="","",VLOOKUP(B70,学連登録!$C$2:$G$3000,4,FALSE))</f>
        <v/>
      </c>
      <c r="F70" s="376" t="str">
        <f>IF(B70="","",VLOOKUP(B70,学連登録!$C$2:$I$3000,7,FALSE))</f>
        <v/>
      </c>
      <c r="G70" s="155"/>
      <c r="H70" s="926"/>
      <c r="I70" s="928"/>
      <c r="J70" s="155"/>
      <c r="K70" s="926"/>
      <c r="L70" s="927"/>
      <c r="M70" s="155"/>
      <c r="N70" s="881"/>
      <c r="O70" s="882"/>
      <c r="P70" s="154"/>
      <c r="Q70" s="926"/>
      <c r="R70" s="927"/>
      <c r="S70" s="154"/>
      <c r="T70" s="926"/>
      <c r="U70" s="927"/>
      <c r="V70" s="101" t="str">
        <f>IF(B70="","",VLOOKUP(B70,学連登録!$C$2:$H$3000,6,FALSE))</f>
        <v/>
      </c>
      <c r="Y70" s="116" t="str">
        <f t="shared" si="87"/>
        <v/>
      </c>
      <c r="Z70" s="97" t="str">
        <f>IF(G70="","",VLOOKUP(G70,種目名!$R$5:$T$104,3,0))</f>
        <v/>
      </c>
      <c r="AA70" s="98" t="str">
        <f>IF(J70="","",VLOOKUP(J70,種目名!$R$5:$T$104,3,0))</f>
        <v/>
      </c>
      <c r="AB70" s="117" t="str">
        <f>IF(M70="","",VLOOKUP(M70,種目名!$R$5:$T$104,3,0))</f>
        <v/>
      </c>
      <c r="AC70" s="117" t="str">
        <f>IF(P70="","",VLOOKUP(AF70,種目名!$R$5:$T$104,3,0))</f>
        <v/>
      </c>
      <c r="AD70" s="118" t="str">
        <f>IF(S70="","",VLOOKUP(AI70,種目名!$R$5:$T$104,3,0))</f>
        <v/>
      </c>
      <c r="AE70" s="115">
        <f t="shared" si="88"/>
        <v>0</v>
      </c>
      <c r="AF70" s="152" t="str">
        <f t="shared" si="89"/>
        <v/>
      </c>
      <c r="AG70" s="152" t="str">
        <f t="shared" si="90"/>
        <v/>
      </c>
      <c r="AH70" s="152">
        <f t="shared" si="91"/>
        <v>0</v>
      </c>
      <c r="AI70" s="152" t="str">
        <f t="shared" si="92"/>
        <v/>
      </c>
      <c r="AJ70" s="152" t="str">
        <f t="shared" si="93"/>
        <v/>
      </c>
      <c r="AK70" s="383"/>
      <c r="AL70" s="166">
        <f t="shared" si="15"/>
        <v>0</v>
      </c>
      <c r="AM70" s="392">
        <f t="shared" si="16"/>
        <v>0</v>
      </c>
      <c r="AN70" s="392">
        <f>COUNTIF($B$12:B70,B70)</f>
        <v>0</v>
      </c>
      <c r="AO70" s="392"/>
      <c r="AP70" s="392" t="str">
        <f t="shared" si="17"/>
        <v/>
      </c>
      <c r="AQ70" s="392" t="str">
        <f t="shared" si="17"/>
        <v/>
      </c>
      <c r="AR70" s="392" t="str">
        <f t="shared" si="17"/>
        <v/>
      </c>
      <c r="AS70" s="392" t="str">
        <f t="shared" si="17"/>
        <v/>
      </c>
      <c r="AT70" s="392">
        <f t="shared" si="18"/>
        <v>0</v>
      </c>
      <c r="AU70" s="392" t="str">
        <f t="shared" si="19"/>
        <v/>
      </c>
      <c r="AV70" s="392" t="str">
        <f t="shared" si="20"/>
        <v/>
      </c>
      <c r="AW70" s="392" t="str">
        <f t="shared" si="21"/>
        <v/>
      </c>
      <c r="AX70" s="392" t="str">
        <f t="shared" si="22"/>
        <v/>
      </c>
      <c r="AY70" s="392" t="str">
        <f t="shared" si="23"/>
        <v/>
      </c>
      <c r="AZ70" s="392" t="str">
        <f t="shared" si="95"/>
        <v/>
      </c>
      <c r="BA70" s="392" t="str">
        <f t="shared" si="95"/>
        <v/>
      </c>
      <c r="BB70" s="392" t="str">
        <f t="shared" si="95"/>
        <v/>
      </c>
      <c r="BC70" s="392" t="str">
        <f t="shared" si="95"/>
        <v/>
      </c>
      <c r="BD70" s="396" t="str">
        <f t="shared" si="95"/>
        <v/>
      </c>
      <c r="BE70" s="386">
        <f t="shared" si="25"/>
        <v>0</v>
      </c>
      <c r="BG70" s="392">
        <f t="shared" si="26"/>
        <v>0</v>
      </c>
      <c r="BH70" s="392">
        <f t="shared" si="27"/>
        <v>0</v>
      </c>
      <c r="BI70" s="405">
        <f t="shared" si="28"/>
        <v>0</v>
      </c>
      <c r="BJ70" s="406">
        <f t="shared" si="11"/>
        <v>0</v>
      </c>
      <c r="BK70" s="391" t="str">
        <f t="shared" si="12"/>
        <v>0</v>
      </c>
      <c r="BL70" s="391" t="str">
        <f t="shared" si="13"/>
        <v>0</v>
      </c>
      <c r="BM70" s="405">
        <f t="shared" si="29"/>
        <v>0</v>
      </c>
      <c r="BN70" s="405" t="str">
        <f t="shared" si="30"/>
        <v>0m0</v>
      </c>
      <c r="BO70" s="392">
        <f t="shared" si="31"/>
        <v>0</v>
      </c>
      <c r="BP70" s="392">
        <f t="shared" si="32"/>
        <v>0</v>
      </c>
      <c r="BQ70" s="405">
        <f t="shared" si="33"/>
        <v>0</v>
      </c>
      <c r="BR70" s="406">
        <f t="shared" si="34"/>
        <v>0</v>
      </c>
      <c r="BS70" s="391" t="str">
        <f t="shared" si="35"/>
        <v>0</v>
      </c>
      <c r="BT70" s="391" t="str">
        <f t="shared" si="36"/>
        <v>0</v>
      </c>
      <c r="BU70" s="405">
        <f t="shared" si="37"/>
        <v>0</v>
      </c>
      <c r="BV70" s="405" t="str">
        <f t="shared" si="38"/>
        <v>0m0</v>
      </c>
      <c r="BW70" s="392">
        <f t="shared" si="39"/>
        <v>0</v>
      </c>
      <c r="BX70" s="392">
        <f t="shared" si="40"/>
        <v>0</v>
      </c>
      <c r="BY70" s="405">
        <f t="shared" si="41"/>
        <v>0</v>
      </c>
      <c r="BZ70" s="406">
        <f t="shared" si="42"/>
        <v>0</v>
      </c>
      <c r="CA70" s="391" t="str">
        <f t="shared" si="43"/>
        <v>0</v>
      </c>
      <c r="CB70" s="391" t="str">
        <f t="shared" si="44"/>
        <v>0</v>
      </c>
      <c r="CC70" s="405">
        <f t="shared" si="45"/>
        <v>0</v>
      </c>
      <c r="CD70" s="405" t="str">
        <f t="shared" si="46"/>
        <v>0m0</v>
      </c>
      <c r="CE70" s="392">
        <f t="shared" si="47"/>
        <v>0</v>
      </c>
      <c r="CF70" s="392">
        <f t="shared" si="48"/>
        <v>0</v>
      </c>
      <c r="CG70" s="405">
        <f t="shared" si="49"/>
        <v>0</v>
      </c>
      <c r="CH70" s="406">
        <f t="shared" si="50"/>
        <v>0</v>
      </c>
      <c r="CI70" s="391" t="str">
        <f t="shared" si="51"/>
        <v>0</v>
      </c>
      <c r="CJ70" s="391" t="str">
        <f t="shared" si="52"/>
        <v>0</v>
      </c>
      <c r="CK70" s="405">
        <f t="shared" si="53"/>
        <v>0</v>
      </c>
      <c r="CL70" s="405" t="str">
        <f t="shared" si="54"/>
        <v>0m0</v>
      </c>
      <c r="CM70" s="392">
        <f t="shared" si="55"/>
        <v>0</v>
      </c>
      <c r="CN70" s="392">
        <f t="shared" si="56"/>
        <v>0</v>
      </c>
      <c r="CO70" s="405">
        <f t="shared" si="57"/>
        <v>0</v>
      </c>
      <c r="CP70" s="406">
        <f t="shared" si="58"/>
        <v>0</v>
      </c>
      <c r="CQ70" s="391" t="str">
        <f t="shared" si="59"/>
        <v>0</v>
      </c>
      <c r="CR70" s="391" t="str">
        <f t="shared" si="60"/>
        <v>0</v>
      </c>
      <c r="CS70" s="405">
        <f t="shared" si="61"/>
        <v>0</v>
      </c>
      <c r="CT70" s="405" t="str">
        <f t="shared" si="62"/>
        <v>0m0</v>
      </c>
      <c r="CU70" s="405">
        <f t="shared" si="63"/>
        <v>0</v>
      </c>
      <c r="CV70" s="405">
        <f t="shared" si="64"/>
        <v>0</v>
      </c>
      <c r="CW70" s="405">
        <f t="shared" si="65"/>
        <v>0</v>
      </c>
      <c r="CX70" s="405">
        <f t="shared" si="66"/>
        <v>0</v>
      </c>
      <c r="CY70" s="405">
        <f t="shared" si="67"/>
        <v>0</v>
      </c>
      <c r="CZ70" s="405" t="str">
        <f t="shared" si="68"/>
        <v/>
      </c>
      <c r="DA70" s="405" t="str">
        <f t="shared" si="69"/>
        <v/>
      </c>
      <c r="DB70" s="405" t="str">
        <f t="shared" si="70"/>
        <v/>
      </c>
      <c r="DC70" s="405" t="str">
        <f t="shared" si="71"/>
        <v/>
      </c>
      <c r="DD70" s="405" t="str">
        <f t="shared" si="72"/>
        <v/>
      </c>
      <c r="DE70" s="405"/>
      <c r="DF70" s="404"/>
      <c r="DG70" s="405" t="str">
        <f t="shared" si="73"/>
        <v/>
      </c>
      <c r="DH70" s="405" t="str">
        <f t="shared" si="74"/>
        <v/>
      </c>
      <c r="DI70" s="405">
        <f t="shared" si="75"/>
        <v>0</v>
      </c>
      <c r="DJ70" s="405" t="str">
        <f t="shared" si="76"/>
        <v/>
      </c>
      <c r="DK70" s="405" t="str">
        <f t="shared" si="77"/>
        <v/>
      </c>
      <c r="DL70" s="405" t="str">
        <f t="shared" si="78"/>
        <v/>
      </c>
      <c r="DM70" s="405" t="str">
        <f t="shared" si="79"/>
        <v/>
      </c>
      <c r="DN70" s="405" t="str">
        <f t="shared" si="80"/>
        <v/>
      </c>
      <c r="DO70" s="405" t="str">
        <f t="shared" si="81"/>
        <v/>
      </c>
    </row>
    <row r="71" spans="1:119" s="152" customFormat="1" ht="18" hidden="1" customHeight="1">
      <c r="A71" s="156" t="str">
        <f t="shared" si="94"/>
        <v/>
      </c>
      <c r="B71" s="153"/>
      <c r="C71" s="31" t="str">
        <f>IF(B71="","",VLOOKUP(B71,学連登録!$C$2:$G$3000,2,FALSE))</f>
        <v/>
      </c>
      <c r="D71" s="32" t="str">
        <f>IF(B71="","",VLOOKUP(B71,学連登録!$C$2:$G$3000,3,FALSE))</f>
        <v/>
      </c>
      <c r="E71" s="33" t="str">
        <f>IF(B71="","",VLOOKUP(B71,学連登録!$C$2:$G$3000,4,FALSE))</f>
        <v/>
      </c>
      <c r="F71" s="376" t="str">
        <f>IF(B71="","",VLOOKUP(B71,学連登録!$C$2:$I$3000,7,FALSE))</f>
        <v/>
      </c>
      <c r="G71" s="155"/>
      <c r="H71" s="926"/>
      <c r="I71" s="928"/>
      <c r="J71" s="155"/>
      <c r="K71" s="926"/>
      <c r="L71" s="927"/>
      <c r="M71" s="155"/>
      <c r="N71" s="881"/>
      <c r="O71" s="882"/>
      <c r="P71" s="154"/>
      <c r="Q71" s="926"/>
      <c r="R71" s="927"/>
      <c r="S71" s="154"/>
      <c r="T71" s="926"/>
      <c r="U71" s="927"/>
      <c r="V71" s="101" t="str">
        <f>IF(B71="","",VLOOKUP(B71,学連登録!$C$2:$H$3000,6,FALSE))</f>
        <v/>
      </c>
      <c r="Y71" s="116" t="str">
        <f t="shared" si="87"/>
        <v/>
      </c>
      <c r="Z71" s="97" t="str">
        <f>IF(G71="","",VLOOKUP(G71,種目名!$R$5:$T$104,3,0))</f>
        <v/>
      </c>
      <c r="AA71" s="98" t="str">
        <f>IF(J71="","",VLOOKUP(J71,種目名!$R$5:$T$104,3,0))</f>
        <v/>
      </c>
      <c r="AB71" s="117" t="str">
        <f>IF(M71="","",VLOOKUP(M71,種目名!$R$5:$T$104,3,0))</f>
        <v/>
      </c>
      <c r="AC71" s="117" t="str">
        <f>IF(P71="","",VLOOKUP(AF71,種目名!$R$5:$T$104,3,0))</f>
        <v/>
      </c>
      <c r="AD71" s="118" t="str">
        <f>IF(S71="","",VLOOKUP(AI71,種目名!$R$5:$T$104,3,0))</f>
        <v/>
      </c>
      <c r="AE71" s="115">
        <f t="shared" si="88"/>
        <v>0</v>
      </c>
      <c r="AF71" s="152" t="str">
        <f t="shared" si="89"/>
        <v/>
      </c>
      <c r="AG71" s="152" t="str">
        <f t="shared" si="90"/>
        <v/>
      </c>
      <c r="AH71" s="152">
        <f t="shared" si="91"/>
        <v>0</v>
      </c>
      <c r="AI71" s="152" t="str">
        <f t="shared" si="92"/>
        <v/>
      </c>
      <c r="AJ71" s="152" t="str">
        <f t="shared" si="93"/>
        <v/>
      </c>
      <c r="AK71" s="383"/>
      <c r="AL71" s="166">
        <f t="shared" si="15"/>
        <v>0</v>
      </c>
      <c r="AM71" s="392">
        <f t="shared" si="16"/>
        <v>0</v>
      </c>
      <c r="AN71" s="392">
        <f>COUNTIF($B$12:B71,B71)</f>
        <v>0</v>
      </c>
      <c r="AO71" s="392"/>
      <c r="AP71" s="392" t="str">
        <f t="shared" si="17"/>
        <v/>
      </c>
      <c r="AQ71" s="392" t="str">
        <f t="shared" si="17"/>
        <v/>
      </c>
      <c r="AR71" s="392" t="str">
        <f t="shared" si="17"/>
        <v/>
      </c>
      <c r="AS71" s="392" t="str">
        <f t="shared" si="17"/>
        <v/>
      </c>
      <c r="AT71" s="392">
        <f t="shared" si="18"/>
        <v>0</v>
      </c>
      <c r="AU71" s="392" t="str">
        <f t="shared" si="19"/>
        <v/>
      </c>
      <c r="AV71" s="392" t="str">
        <f t="shared" si="20"/>
        <v/>
      </c>
      <c r="AW71" s="392" t="str">
        <f t="shared" si="21"/>
        <v/>
      </c>
      <c r="AX71" s="392" t="str">
        <f t="shared" si="22"/>
        <v/>
      </c>
      <c r="AY71" s="392" t="str">
        <f t="shared" si="23"/>
        <v/>
      </c>
      <c r="AZ71" s="392" t="str">
        <f t="shared" si="95"/>
        <v/>
      </c>
      <c r="BA71" s="392" t="str">
        <f t="shared" si="95"/>
        <v/>
      </c>
      <c r="BB71" s="392" t="str">
        <f t="shared" si="95"/>
        <v/>
      </c>
      <c r="BC71" s="392" t="str">
        <f t="shared" si="95"/>
        <v/>
      </c>
      <c r="BD71" s="396" t="str">
        <f t="shared" si="95"/>
        <v/>
      </c>
      <c r="BE71" s="386">
        <f t="shared" si="25"/>
        <v>0</v>
      </c>
      <c r="BG71" s="392">
        <f t="shared" si="26"/>
        <v>0</v>
      </c>
      <c r="BH71" s="392">
        <f t="shared" si="27"/>
        <v>0</v>
      </c>
      <c r="BI71" s="405">
        <f t="shared" si="28"/>
        <v>0</v>
      </c>
      <c r="BJ71" s="406">
        <f t="shared" si="11"/>
        <v>0</v>
      </c>
      <c r="BK71" s="391" t="str">
        <f t="shared" si="12"/>
        <v>0</v>
      </c>
      <c r="BL71" s="391" t="str">
        <f t="shared" si="13"/>
        <v>0</v>
      </c>
      <c r="BM71" s="405">
        <f t="shared" si="29"/>
        <v>0</v>
      </c>
      <c r="BN71" s="405" t="str">
        <f t="shared" si="30"/>
        <v>0m0</v>
      </c>
      <c r="BO71" s="392">
        <f t="shared" si="31"/>
        <v>0</v>
      </c>
      <c r="BP71" s="392">
        <f t="shared" si="32"/>
        <v>0</v>
      </c>
      <c r="BQ71" s="405">
        <f t="shared" si="33"/>
        <v>0</v>
      </c>
      <c r="BR71" s="406">
        <f t="shared" si="34"/>
        <v>0</v>
      </c>
      <c r="BS71" s="391" t="str">
        <f t="shared" si="35"/>
        <v>0</v>
      </c>
      <c r="BT71" s="391" t="str">
        <f t="shared" si="36"/>
        <v>0</v>
      </c>
      <c r="BU71" s="405">
        <f t="shared" si="37"/>
        <v>0</v>
      </c>
      <c r="BV71" s="405" t="str">
        <f t="shared" si="38"/>
        <v>0m0</v>
      </c>
      <c r="BW71" s="392">
        <f t="shared" si="39"/>
        <v>0</v>
      </c>
      <c r="BX71" s="392">
        <f t="shared" si="40"/>
        <v>0</v>
      </c>
      <c r="BY71" s="405">
        <f t="shared" si="41"/>
        <v>0</v>
      </c>
      <c r="BZ71" s="406">
        <f t="shared" si="42"/>
        <v>0</v>
      </c>
      <c r="CA71" s="391" t="str">
        <f t="shared" si="43"/>
        <v>0</v>
      </c>
      <c r="CB71" s="391" t="str">
        <f t="shared" si="44"/>
        <v>0</v>
      </c>
      <c r="CC71" s="405">
        <f t="shared" si="45"/>
        <v>0</v>
      </c>
      <c r="CD71" s="405" t="str">
        <f t="shared" si="46"/>
        <v>0m0</v>
      </c>
      <c r="CE71" s="392">
        <f t="shared" si="47"/>
        <v>0</v>
      </c>
      <c r="CF71" s="392">
        <f t="shared" si="48"/>
        <v>0</v>
      </c>
      <c r="CG71" s="405">
        <f t="shared" si="49"/>
        <v>0</v>
      </c>
      <c r="CH71" s="406">
        <f t="shared" si="50"/>
        <v>0</v>
      </c>
      <c r="CI71" s="391" t="str">
        <f t="shared" si="51"/>
        <v>0</v>
      </c>
      <c r="CJ71" s="391" t="str">
        <f t="shared" si="52"/>
        <v>0</v>
      </c>
      <c r="CK71" s="405">
        <f t="shared" si="53"/>
        <v>0</v>
      </c>
      <c r="CL71" s="405" t="str">
        <f t="shared" si="54"/>
        <v>0m0</v>
      </c>
      <c r="CM71" s="392">
        <f t="shared" si="55"/>
        <v>0</v>
      </c>
      <c r="CN71" s="392">
        <f t="shared" si="56"/>
        <v>0</v>
      </c>
      <c r="CO71" s="405">
        <f t="shared" si="57"/>
        <v>0</v>
      </c>
      <c r="CP71" s="406">
        <f t="shared" si="58"/>
        <v>0</v>
      </c>
      <c r="CQ71" s="391" t="str">
        <f t="shared" si="59"/>
        <v>0</v>
      </c>
      <c r="CR71" s="391" t="str">
        <f t="shared" si="60"/>
        <v>0</v>
      </c>
      <c r="CS71" s="405">
        <f t="shared" si="61"/>
        <v>0</v>
      </c>
      <c r="CT71" s="405" t="str">
        <f t="shared" si="62"/>
        <v>0m0</v>
      </c>
      <c r="CU71" s="405">
        <f t="shared" si="63"/>
        <v>0</v>
      </c>
      <c r="CV71" s="405">
        <f t="shared" si="64"/>
        <v>0</v>
      </c>
      <c r="CW71" s="405">
        <f t="shared" si="65"/>
        <v>0</v>
      </c>
      <c r="CX71" s="405">
        <f t="shared" si="66"/>
        <v>0</v>
      </c>
      <c r="CY71" s="405">
        <f t="shared" si="67"/>
        <v>0</v>
      </c>
      <c r="CZ71" s="405" t="str">
        <f t="shared" si="68"/>
        <v/>
      </c>
      <c r="DA71" s="405" t="str">
        <f t="shared" si="69"/>
        <v/>
      </c>
      <c r="DB71" s="405" t="str">
        <f t="shared" si="70"/>
        <v/>
      </c>
      <c r="DC71" s="405" t="str">
        <f t="shared" si="71"/>
        <v/>
      </c>
      <c r="DD71" s="405" t="str">
        <f t="shared" si="72"/>
        <v/>
      </c>
      <c r="DE71" s="405"/>
      <c r="DF71" s="404"/>
      <c r="DG71" s="405" t="str">
        <f t="shared" si="73"/>
        <v/>
      </c>
      <c r="DH71" s="405" t="str">
        <f t="shared" si="74"/>
        <v/>
      </c>
      <c r="DI71" s="405">
        <f t="shared" si="75"/>
        <v>0</v>
      </c>
      <c r="DJ71" s="405" t="str">
        <f t="shared" si="76"/>
        <v/>
      </c>
      <c r="DK71" s="405" t="str">
        <f t="shared" si="77"/>
        <v/>
      </c>
      <c r="DL71" s="405" t="str">
        <f t="shared" si="78"/>
        <v/>
      </c>
      <c r="DM71" s="405" t="str">
        <f t="shared" si="79"/>
        <v/>
      </c>
      <c r="DN71" s="405" t="str">
        <f t="shared" si="80"/>
        <v/>
      </c>
      <c r="DO71" s="405" t="str">
        <f t="shared" si="81"/>
        <v/>
      </c>
    </row>
    <row r="72" spans="1:119" s="152" customFormat="1" ht="18" hidden="1" customHeight="1">
      <c r="A72" s="156" t="str">
        <f t="shared" si="94"/>
        <v/>
      </c>
      <c r="B72" s="153"/>
      <c r="C72" s="31" t="str">
        <f>IF(B72="","",VLOOKUP(B72,学連登録!$C$2:$G$3000,2,FALSE))</f>
        <v/>
      </c>
      <c r="D72" s="32" t="str">
        <f>IF(B72="","",VLOOKUP(B72,学連登録!$C$2:$G$3000,3,FALSE))</f>
        <v/>
      </c>
      <c r="E72" s="33" t="str">
        <f>IF(B72="","",VLOOKUP(B72,学連登録!$C$2:$G$3000,4,FALSE))</f>
        <v/>
      </c>
      <c r="F72" s="376" t="str">
        <f>IF(B72="","",VLOOKUP(B72,学連登録!$C$2:$I$3000,7,FALSE))</f>
        <v/>
      </c>
      <c r="G72" s="155"/>
      <c r="H72" s="926"/>
      <c r="I72" s="928"/>
      <c r="J72" s="155"/>
      <c r="K72" s="926"/>
      <c r="L72" s="927"/>
      <c r="M72" s="155"/>
      <c r="N72" s="881"/>
      <c r="O72" s="882"/>
      <c r="P72" s="154"/>
      <c r="Q72" s="926"/>
      <c r="R72" s="927"/>
      <c r="S72" s="154"/>
      <c r="T72" s="926"/>
      <c r="U72" s="927"/>
      <c r="V72" s="101" t="str">
        <f>IF(B72="","",VLOOKUP(B72,学連登録!$C$2:$H$3000,6,FALSE))</f>
        <v/>
      </c>
      <c r="Y72" s="116" t="str">
        <f t="shared" si="87"/>
        <v/>
      </c>
      <c r="Z72" s="97" t="str">
        <f>IF(G72="","",VLOOKUP(G72,種目名!$R$5:$T$104,3,0))</f>
        <v/>
      </c>
      <c r="AA72" s="98" t="str">
        <f>IF(J72="","",VLOOKUP(J72,種目名!$R$5:$T$104,3,0))</f>
        <v/>
      </c>
      <c r="AB72" s="117" t="str">
        <f>IF(M72="","",VLOOKUP(M72,種目名!$R$5:$T$104,3,0))</f>
        <v/>
      </c>
      <c r="AC72" s="117" t="str">
        <f>IF(P72="","",VLOOKUP(AF72,種目名!$R$5:$T$104,3,0))</f>
        <v/>
      </c>
      <c r="AD72" s="118" t="str">
        <f>IF(S72="","",VLOOKUP(AI72,種目名!$R$5:$T$104,3,0))</f>
        <v/>
      </c>
      <c r="AE72" s="115">
        <f t="shared" si="88"/>
        <v>0</v>
      </c>
      <c r="AF72" s="152" t="str">
        <f t="shared" si="89"/>
        <v/>
      </c>
      <c r="AG72" s="152" t="str">
        <f t="shared" si="90"/>
        <v/>
      </c>
      <c r="AH72" s="152">
        <f t="shared" si="91"/>
        <v>0</v>
      </c>
      <c r="AI72" s="152" t="str">
        <f t="shared" si="92"/>
        <v/>
      </c>
      <c r="AJ72" s="152" t="str">
        <f t="shared" si="93"/>
        <v/>
      </c>
      <c r="AK72" s="383"/>
      <c r="AL72" s="166">
        <f t="shared" si="15"/>
        <v>0</v>
      </c>
      <c r="AM72" s="392">
        <f t="shared" si="16"/>
        <v>0</v>
      </c>
      <c r="AN72" s="392">
        <f>COUNTIF($B$12:B72,B72)</f>
        <v>0</v>
      </c>
      <c r="AO72" s="392"/>
      <c r="AP72" s="392" t="str">
        <f t="shared" si="17"/>
        <v/>
      </c>
      <c r="AQ72" s="392" t="str">
        <f t="shared" si="17"/>
        <v/>
      </c>
      <c r="AR72" s="392" t="str">
        <f t="shared" si="17"/>
        <v/>
      </c>
      <c r="AS72" s="392" t="str">
        <f t="shared" si="17"/>
        <v/>
      </c>
      <c r="AT72" s="392">
        <f t="shared" si="18"/>
        <v>0</v>
      </c>
      <c r="AU72" s="392" t="str">
        <f t="shared" si="19"/>
        <v/>
      </c>
      <c r="AV72" s="392" t="str">
        <f t="shared" si="20"/>
        <v/>
      </c>
      <c r="AW72" s="392" t="str">
        <f t="shared" si="21"/>
        <v/>
      </c>
      <c r="AX72" s="392" t="str">
        <f t="shared" si="22"/>
        <v/>
      </c>
      <c r="AY72" s="392" t="str">
        <f t="shared" si="23"/>
        <v/>
      </c>
      <c r="AZ72" s="392" t="str">
        <f t="shared" si="95"/>
        <v/>
      </c>
      <c r="BA72" s="392" t="str">
        <f t="shared" si="95"/>
        <v/>
      </c>
      <c r="BB72" s="392" t="str">
        <f t="shared" si="95"/>
        <v/>
      </c>
      <c r="BC72" s="392" t="str">
        <f t="shared" si="95"/>
        <v/>
      </c>
      <c r="BD72" s="396" t="str">
        <f t="shared" si="95"/>
        <v/>
      </c>
      <c r="BE72" s="386">
        <f t="shared" si="25"/>
        <v>0</v>
      </c>
      <c r="BG72" s="392">
        <f t="shared" si="26"/>
        <v>0</v>
      </c>
      <c r="BH72" s="392">
        <f t="shared" si="27"/>
        <v>0</v>
      </c>
      <c r="BI72" s="405">
        <f t="shared" si="28"/>
        <v>0</v>
      </c>
      <c r="BJ72" s="406">
        <f t="shared" si="11"/>
        <v>0</v>
      </c>
      <c r="BK72" s="391" t="str">
        <f t="shared" si="12"/>
        <v>0</v>
      </c>
      <c r="BL72" s="391" t="str">
        <f t="shared" si="13"/>
        <v>0</v>
      </c>
      <c r="BM72" s="405">
        <f t="shared" si="29"/>
        <v>0</v>
      </c>
      <c r="BN72" s="405" t="str">
        <f t="shared" si="30"/>
        <v>0m0</v>
      </c>
      <c r="BO72" s="392">
        <f t="shared" si="31"/>
        <v>0</v>
      </c>
      <c r="BP72" s="392">
        <f t="shared" si="32"/>
        <v>0</v>
      </c>
      <c r="BQ72" s="405">
        <f t="shared" si="33"/>
        <v>0</v>
      </c>
      <c r="BR72" s="406">
        <f t="shared" si="34"/>
        <v>0</v>
      </c>
      <c r="BS72" s="391" t="str">
        <f t="shared" si="35"/>
        <v>0</v>
      </c>
      <c r="BT72" s="391" t="str">
        <f t="shared" si="36"/>
        <v>0</v>
      </c>
      <c r="BU72" s="405">
        <f t="shared" si="37"/>
        <v>0</v>
      </c>
      <c r="BV72" s="405" t="str">
        <f t="shared" si="38"/>
        <v>0m0</v>
      </c>
      <c r="BW72" s="392">
        <f t="shared" si="39"/>
        <v>0</v>
      </c>
      <c r="BX72" s="392">
        <f t="shared" si="40"/>
        <v>0</v>
      </c>
      <c r="BY72" s="405">
        <f t="shared" si="41"/>
        <v>0</v>
      </c>
      <c r="BZ72" s="406">
        <f t="shared" si="42"/>
        <v>0</v>
      </c>
      <c r="CA72" s="391" t="str">
        <f t="shared" si="43"/>
        <v>0</v>
      </c>
      <c r="CB72" s="391" t="str">
        <f t="shared" si="44"/>
        <v>0</v>
      </c>
      <c r="CC72" s="405">
        <f t="shared" si="45"/>
        <v>0</v>
      </c>
      <c r="CD72" s="405" t="str">
        <f t="shared" si="46"/>
        <v>0m0</v>
      </c>
      <c r="CE72" s="392">
        <f t="shared" si="47"/>
        <v>0</v>
      </c>
      <c r="CF72" s="392">
        <f t="shared" si="48"/>
        <v>0</v>
      </c>
      <c r="CG72" s="405">
        <f t="shared" si="49"/>
        <v>0</v>
      </c>
      <c r="CH72" s="406">
        <f t="shared" si="50"/>
        <v>0</v>
      </c>
      <c r="CI72" s="391" t="str">
        <f t="shared" si="51"/>
        <v>0</v>
      </c>
      <c r="CJ72" s="391" t="str">
        <f t="shared" si="52"/>
        <v>0</v>
      </c>
      <c r="CK72" s="405">
        <f t="shared" si="53"/>
        <v>0</v>
      </c>
      <c r="CL72" s="405" t="str">
        <f t="shared" si="54"/>
        <v>0m0</v>
      </c>
      <c r="CM72" s="392">
        <f t="shared" si="55"/>
        <v>0</v>
      </c>
      <c r="CN72" s="392">
        <f t="shared" si="56"/>
        <v>0</v>
      </c>
      <c r="CO72" s="405">
        <f t="shared" si="57"/>
        <v>0</v>
      </c>
      <c r="CP72" s="406">
        <f t="shared" si="58"/>
        <v>0</v>
      </c>
      <c r="CQ72" s="391" t="str">
        <f t="shared" si="59"/>
        <v>0</v>
      </c>
      <c r="CR72" s="391" t="str">
        <f t="shared" si="60"/>
        <v>0</v>
      </c>
      <c r="CS72" s="405">
        <f t="shared" si="61"/>
        <v>0</v>
      </c>
      <c r="CT72" s="405" t="str">
        <f t="shared" si="62"/>
        <v>0m0</v>
      </c>
      <c r="CU72" s="405">
        <f t="shared" si="63"/>
        <v>0</v>
      </c>
      <c r="CV72" s="405">
        <f t="shared" si="64"/>
        <v>0</v>
      </c>
      <c r="CW72" s="405">
        <f t="shared" si="65"/>
        <v>0</v>
      </c>
      <c r="CX72" s="405">
        <f t="shared" si="66"/>
        <v>0</v>
      </c>
      <c r="CY72" s="405">
        <f t="shared" si="67"/>
        <v>0</v>
      </c>
      <c r="CZ72" s="405" t="str">
        <f t="shared" si="68"/>
        <v/>
      </c>
      <c r="DA72" s="405" t="str">
        <f t="shared" si="69"/>
        <v/>
      </c>
      <c r="DB72" s="405" t="str">
        <f t="shared" si="70"/>
        <v/>
      </c>
      <c r="DC72" s="405" t="str">
        <f t="shared" si="71"/>
        <v/>
      </c>
      <c r="DD72" s="405" t="str">
        <f t="shared" si="72"/>
        <v/>
      </c>
      <c r="DE72" s="405"/>
      <c r="DF72" s="404"/>
      <c r="DG72" s="405" t="str">
        <f t="shared" si="73"/>
        <v/>
      </c>
      <c r="DH72" s="405" t="str">
        <f t="shared" si="74"/>
        <v/>
      </c>
      <c r="DI72" s="405">
        <f t="shared" si="75"/>
        <v>0</v>
      </c>
      <c r="DJ72" s="405" t="str">
        <f t="shared" si="76"/>
        <v/>
      </c>
      <c r="DK72" s="405" t="str">
        <f t="shared" si="77"/>
        <v/>
      </c>
      <c r="DL72" s="405" t="str">
        <f t="shared" si="78"/>
        <v/>
      </c>
      <c r="DM72" s="405" t="str">
        <f t="shared" si="79"/>
        <v/>
      </c>
      <c r="DN72" s="405" t="str">
        <f t="shared" si="80"/>
        <v/>
      </c>
      <c r="DO72" s="405" t="str">
        <f t="shared" si="81"/>
        <v/>
      </c>
    </row>
    <row r="73" spans="1:119" s="152" customFormat="1" ht="18" hidden="1" customHeight="1">
      <c r="A73" s="156" t="str">
        <f t="shared" si="94"/>
        <v/>
      </c>
      <c r="B73" s="153"/>
      <c r="C73" s="31" t="str">
        <f>IF(B73="","",VLOOKUP(B73,学連登録!$C$2:$G$3000,2,FALSE))</f>
        <v/>
      </c>
      <c r="D73" s="32" t="str">
        <f>IF(B73="","",VLOOKUP(B73,学連登録!$C$2:$G$3000,3,FALSE))</f>
        <v/>
      </c>
      <c r="E73" s="33" t="str">
        <f>IF(B73="","",VLOOKUP(B73,学連登録!$C$2:$G$3000,4,FALSE))</f>
        <v/>
      </c>
      <c r="F73" s="376" t="str">
        <f>IF(B73="","",VLOOKUP(B73,学連登録!$C$2:$I$3000,7,FALSE))</f>
        <v/>
      </c>
      <c r="G73" s="155"/>
      <c r="H73" s="926"/>
      <c r="I73" s="928"/>
      <c r="J73" s="155"/>
      <c r="K73" s="926"/>
      <c r="L73" s="927"/>
      <c r="M73" s="155"/>
      <c r="N73" s="881"/>
      <c r="O73" s="882"/>
      <c r="P73" s="154"/>
      <c r="Q73" s="926"/>
      <c r="R73" s="927"/>
      <c r="S73" s="154"/>
      <c r="T73" s="926"/>
      <c r="U73" s="927"/>
      <c r="V73" s="101" t="str">
        <f>IF(B73="","",VLOOKUP(B73,学連登録!$C$2:$H$3000,6,FALSE))</f>
        <v/>
      </c>
      <c r="Y73" s="116" t="str">
        <f t="shared" si="87"/>
        <v/>
      </c>
      <c r="Z73" s="97" t="str">
        <f>IF(G73="","",VLOOKUP(G73,種目名!$R$5:$T$104,3,0))</f>
        <v/>
      </c>
      <c r="AA73" s="98" t="str">
        <f>IF(J73="","",VLOOKUP(J73,種目名!$R$5:$T$104,3,0))</f>
        <v/>
      </c>
      <c r="AB73" s="117" t="str">
        <f>IF(M73="","",VLOOKUP(M73,種目名!$R$5:$T$104,3,0))</f>
        <v/>
      </c>
      <c r="AC73" s="117" t="str">
        <f>IF(P73="","",VLOOKUP(AF73,種目名!$R$5:$T$104,3,0))</f>
        <v/>
      </c>
      <c r="AD73" s="118" t="str">
        <f>IF(S73="","",VLOOKUP(AI73,種目名!$R$5:$T$104,3,0))</f>
        <v/>
      </c>
      <c r="AE73" s="115">
        <f t="shared" si="88"/>
        <v>0</v>
      </c>
      <c r="AF73" s="152" t="str">
        <f t="shared" si="89"/>
        <v/>
      </c>
      <c r="AG73" s="152" t="str">
        <f t="shared" si="90"/>
        <v/>
      </c>
      <c r="AH73" s="152">
        <f t="shared" si="91"/>
        <v>0</v>
      </c>
      <c r="AI73" s="152" t="str">
        <f t="shared" si="92"/>
        <v/>
      </c>
      <c r="AJ73" s="152" t="str">
        <f t="shared" si="93"/>
        <v/>
      </c>
      <c r="AK73" s="383"/>
      <c r="AL73" s="166">
        <f t="shared" si="15"/>
        <v>0</v>
      </c>
      <c r="AM73" s="392">
        <f t="shared" si="16"/>
        <v>0</v>
      </c>
      <c r="AN73" s="392">
        <f>COUNTIF($B$12:B73,B73)</f>
        <v>0</v>
      </c>
      <c r="AO73" s="392"/>
      <c r="AP73" s="392" t="str">
        <f t="shared" si="17"/>
        <v/>
      </c>
      <c r="AQ73" s="392" t="str">
        <f t="shared" si="17"/>
        <v/>
      </c>
      <c r="AR73" s="392" t="str">
        <f t="shared" si="17"/>
        <v/>
      </c>
      <c r="AS73" s="392" t="str">
        <f t="shared" si="17"/>
        <v/>
      </c>
      <c r="AT73" s="392">
        <f t="shared" si="18"/>
        <v>0</v>
      </c>
      <c r="AU73" s="392" t="str">
        <f t="shared" si="19"/>
        <v/>
      </c>
      <c r="AV73" s="392" t="str">
        <f t="shared" si="20"/>
        <v/>
      </c>
      <c r="AW73" s="392" t="str">
        <f t="shared" si="21"/>
        <v/>
      </c>
      <c r="AX73" s="392" t="str">
        <f t="shared" si="22"/>
        <v/>
      </c>
      <c r="AY73" s="392" t="str">
        <f t="shared" si="23"/>
        <v/>
      </c>
      <c r="AZ73" s="392" t="str">
        <f t="shared" si="95"/>
        <v/>
      </c>
      <c r="BA73" s="392" t="str">
        <f t="shared" si="95"/>
        <v/>
      </c>
      <c r="BB73" s="392" t="str">
        <f t="shared" si="95"/>
        <v/>
      </c>
      <c r="BC73" s="392" t="str">
        <f t="shared" si="95"/>
        <v/>
      </c>
      <c r="BD73" s="396" t="str">
        <f t="shared" si="95"/>
        <v/>
      </c>
      <c r="BE73" s="386">
        <f t="shared" si="25"/>
        <v>0</v>
      </c>
      <c r="BG73" s="392">
        <f t="shared" si="26"/>
        <v>0</v>
      </c>
      <c r="BH73" s="392">
        <f t="shared" si="27"/>
        <v>0</v>
      </c>
      <c r="BI73" s="405">
        <f t="shared" si="28"/>
        <v>0</v>
      </c>
      <c r="BJ73" s="406">
        <f t="shared" si="11"/>
        <v>0</v>
      </c>
      <c r="BK73" s="391" t="str">
        <f t="shared" si="12"/>
        <v>0</v>
      </c>
      <c r="BL73" s="391" t="str">
        <f t="shared" si="13"/>
        <v>0</v>
      </c>
      <c r="BM73" s="405">
        <f t="shared" si="29"/>
        <v>0</v>
      </c>
      <c r="BN73" s="405" t="str">
        <f t="shared" si="30"/>
        <v>0m0</v>
      </c>
      <c r="BO73" s="392">
        <f t="shared" si="31"/>
        <v>0</v>
      </c>
      <c r="BP73" s="392">
        <f t="shared" si="32"/>
        <v>0</v>
      </c>
      <c r="BQ73" s="405">
        <f t="shared" si="33"/>
        <v>0</v>
      </c>
      <c r="BR73" s="406">
        <f t="shared" si="34"/>
        <v>0</v>
      </c>
      <c r="BS73" s="391" t="str">
        <f t="shared" si="35"/>
        <v>0</v>
      </c>
      <c r="BT73" s="391" t="str">
        <f t="shared" si="36"/>
        <v>0</v>
      </c>
      <c r="BU73" s="405">
        <f t="shared" si="37"/>
        <v>0</v>
      </c>
      <c r="BV73" s="405" t="str">
        <f t="shared" si="38"/>
        <v>0m0</v>
      </c>
      <c r="BW73" s="392">
        <f t="shared" si="39"/>
        <v>0</v>
      </c>
      <c r="BX73" s="392">
        <f t="shared" si="40"/>
        <v>0</v>
      </c>
      <c r="BY73" s="405">
        <f t="shared" si="41"/>
        <v>0</v>
      </c>
      <c r="BZ73" s="406">
        <f t="shared" si="42"/>
        <v>0</v>
      </c>
      <c r="CA73" s="391" t="str">
        <f t="shared" si="43"/>
        <v>0</v>
      </c>
      <c r="CB73" s="391" t="str">
        <f t="shared" si="44"/>
        <v>0</v>
      </c>
      <c r="CC73" s="405">
        <f t="shared" si="45"/>
        <v>0</v>
      </c>
      <c r="CD73" s="405" t="str">
        <f t="shared" si="46"/>
        <v>0m0</v>
      </c>
      <c r="CE73" s="392">
        <f t="shared" si="47"/>
        <v>0</v>
      </c>
      <c r="CF73" s="392">
        <f t="shared" si="48"/>
        <v>0</v>
      </c>
      <c r="CG73" s="405">
        <f t="shared" si="49"/>
        <v>0</v>
      </c>
      <c r="CH73" s="406">
        <f t="shared" si="50"/>
        <v>0</v>
      </c>
      <c r="CI73" s="391" t="str">
        <f t="shared" si="51"/>
        <v>0</v>
      </c>
      <c r="CJ73" s="391" t="str">
        <f t="shared" si="52"/>
        <v>0</v>
      </c>
      <c r="CK73" s="405">
        <f t="shared" si="53"/>
        <v>0</v>
      </c>
      <c r="CL73" s="405" t="str">
        <f t="shared" si="54"/>
        <v>0m0</v>
      </c>
      <c r="CM73" s="392">
        <f t="shared" si="55"/>
        <v>0</v>
      </c>
      <c r="CN73" s="392">
        <f t="shared" si="56"/>
        <v>0</v>
      </c>
      <c r="CO73" s="405">
        <f t="shared" si="57"/>
        <v>0</v>
      </c>
      <c r="CP73" s="406">
        <f t="shared" si="58"/>
        <v>0</v>
      </c>
      <c r="CQ73" s="391" t="str">
        <f t="shared" si="59"/>
        <v>0</v>
      </c>
      <c r="CR73" s="391" t="str">
        <f t="shared" si="60"/>
        <v>0</v>
      </c>
      <c r="CS73" s="405">
        <f t="shared" si="61"/>
        <v>0</v>
      </c>
      <c r="CT73" s="405" t="str">
        <f t="shared" si="62"/>
        <v>0m0</v>
      </c>
      <c r="CU73" s="405">
        <f t="shared" si="63"/>
        <v>0</v>
      </c>
      <c r="CV73" s="405">
        <f t="shared" si="64"/>
        <v>0</v>
      </c>
      <c r="CW73" s="405">
        <f t="shared" si="65"/>
        <v>0</v>
      </c>
      <c r="CX73" s="405">
        <f t="shared" si="66"/>
        <v>0</v>
      </c>
      <c r="CY73" s="405">
        <f t="shared" si="67"/>
        <v>0</v>
      </c>
      <c r="CZ73" s="405" t="str">
        <f t="shared" si="68"/>
        <v/>
      </c>
      <c r="DA73" s="405" t="str">
        <f t="shared" si="69"/>
        <v/>
      </c>
      <c r="DB73" s="405" t="str">
        <f t="shared" si="70"/>
        <v/>
      </c>
      <c r="DC73" s="405" t="str">
        <f t="shared" si="71"/>
        <v/>
      </c>
      <c r="DD73" s="405" t="str">
        <f t="shared" si="72"/>
        <v/>
      </c>
      <c r="DE73" s="405"/>
      <c r="DF73" s="404"/>
      <c r="DG73" s="405" t="str">
        <f t="shared" si="73"/>
        <v/>
      </c>
      <c r="DH73" s="405" t="str">
        <f t="shared" si="74"/>
        <v/>
      </c>
      <c r="DI73" s="405">
        <f t="shared" si="75"/>
        <v>0</v>
      </c>
      <c r="DJ73" s="405" t="str">
        <f t="shared" si="76"/>
        <v/>
      </c>
      <c r="DK73" s="405" t="str">
        <f t="shared" si="77"/>
        <v/>
      </c>
      <c r="DL73" s="405" t="str">
        <f t="shared" si="78"/>
        <v/>
      </c>
      <c r="DM73" s="405" t="str">
        <f t="shared" si="79"/>
        <v/>
      </c>
      <c r="DN73" s="405" t="str">
        <f t="shared" si="80"/>
        <v/>
      </c>
      <c r="DO73" s="405" t="str">
        <f t="shared" si="81"/>
        <v/>
      </c>
    </row>
    <row r="74" spans="1:119" s="152" customFormat="1" ht="18" hidden="1" customHeight="1">
      <c r="A74" s="156" t="str">
        <f t="shared" si="94"/>
        <v/>
      </c>
      <c r="B74" s="153"/>
      <c r="C74" s="31" t="str">
        <f>IF(B74="","",VLOOKUP(B74,学連登録!$C$2:$G$3000,2,FALSE))</f>
        <v/>
      </c>
      <c r="D74" s="32" t="str">
        <f>IF(B74="","",VLOOKUP(B74,学連登録!$C$2:$G$3000,3,FALSE))</f>
        <v/>
      </c>
      <c r="E74" s="33" t="str">
        <f>IF(B74="","",VLOOKUP(B74,学連登録!$C$2:$G$3000,4,FALSE))</f>
        <v/>
      </c>
      <c r="F74" s="376" t="str">
        <f>IF(B74="","",VLOOKUP(B74,学連登録!$C$2:$I$3000,7,FALSE))</f>
        <v/>
      </c>
      <c r="G74" s="155"/>
      <c r="H74" s="926"/>
      <c r="I74" s="928"/>
      <c r="J74" s="155"/>
      <c r="K74" s="926"/>
      <c r="L74" s="927"/>
      <c r="M74" s="155"/>
      <c r="N74" s="881"/>
      <c r="O74" s="882"/>
      <c r="P74" s="154"/>
      <c r="Q74" s="926"/>
      <c r="R74" s="927"/>
      <c r="S74" s="154"/>
      <c r="T74" s="926"/>
      <c r="U74" s="927"/>
      <c r="V74" s="101" t="str">
        <f>IF(B74="","",VLOOKUP(B74,学連登録!$C$2:$H$3000,6,FALSE))</f>
        <v/>
      </c>
      <c r="Y74" s="116" t="str">
        <f t="shared" si="87"/>
        <v/>
      </c>
      <c r="Z74" s="97" t="str">
        <f>IF(G74="","",VLOOKUP(G74,種目名!$R$5:$T$104,3,0))</f>
        <v/>
      </c>
      <c r="AA74" s="98" t="str">
        <f>IF(J74="","",VLOOKUP(J74,種目名!$R$5:$T$104,3,0))</f>
        <v/>
      </c>
      <c r="AB74" s="117" t="str">
        <f>IF(M74="","",VLOOKUP(M74,種目名!$R$5:$T$104,3,0))</f>
        <v/>
      </c>
      <c r="AC74" s="117" t="str">
        <f>IF(P74="","",VLOOKUP(AF74,種目名!$R$5:$T$104,3,0))</f>
        <v/>
      </c>
      <c r="AD74" s="118" t="str">
        <f>IF(S74="","",VLOOKUP(AI74,種目名!$R$5:$T$104,3,0))</f>
        <v/>
      </c>
      <c r="AE74" s="115">
        <f t="shared" si="88"/>
        <v>0</v>
      </c>
      <c r="AF74" s="152" t="str">
        <f t="shared" si="89"/>
        <v/>
      </c>
      <c r="AG74" s="152" t="str">
        <f t="shared" si="90"/>
        <v/>
      </c>
      <c r="AH74" s="152">
        <f t="shared" si="91"/>
        <v>0</v>
      </c>
      <c r="AI74" s="152" t="str">
        <f t="shared" si="92"/>
        <v/>
      </c>
      <c r="AJ74" s="152" t="str">
        <f t="shared" si="93"/>
        <v/>
      </c>
      <c r="AK74" s="383"/>
      <c r="AL74" s="166">
        <f t="shared" si="15"/>
        <v>0</v>
      </c>
      <c r="AM74" s="392">
        <f t="shared" si="16"/>
        <v>0</v>
      </c>
      <c r="AN74" s="392">
        <f>COUNTIF($B$12:B74,B74)</f>
        <v>0</v>
      </c>
      <c r="AO74" s="392"/>
      <c r="AP74" s="392" t="str">
        <f t="shared" si="17"/>
        <v/>
      </c>
      <c r="AQ74" s="392" t="str">
        <f t="shared" si="17"/>
        <v/>
      </c>
      <c r="AR74" s="392" t="str">
        <f t="shared" si="17"/>
        <v/>
      </c>
      <c r="AS74" s="392" t="str">
        <f t="shared" si="17"/>
        <v/>
      </c>
      <c r="AT74" s="392">
        <f t="shared" si="18"/>
        <v>0</v>
      </c>
      <c r="AU74" s="392" t="str">
        <f t="shared" si="19"/>
        <v/>
      </c>
      <c r="AV74" s="392" t="str">
        <f t="shared" si="20"/>
        <v/>
      </c>
      <c r="AW74" s="392" t="str">
        <f t="shared" si="21"/>
        <v/>
      </c>
      <c r="AX74" s="392" t="str">
        <f t="shared" si="22"/>
        <v/>
      </c>
      <c r="AY74" s="392" t="str">
        <f t="shared" si="23"/>
        <v/>
      </c>
      <c r="AZ74" s="392" t="str">
        <f t="shared" si="95"/>
        <v/>
      </c>
      <c r="BA74" s="392" t="str">
        <f t="shared" si="95"/>
        <v/>
      </c>
      <c r="BB74" s="392" t="str">
        <f t="shared" si="95"/>
        <v/>
      </c>
      <c r="BC74" s="392" t="str">
        <f t="shared" si="95"/>
        <v/>
      </c>
      <c r="BD74" s="396" t="str">
        <f t="shared" si="95"/>
        <v/>
      </c>
      <c r="BE74" s="386">
        <f t="shared" si="25"/>
        <v>0</v>
      </c>
      <c r="BG74" s="392">
        <f t="shared" si="26"/>
        <v>0</v>
      </c>
      <c r="BH74" s="392">
        <f t="shared" si="27"/>
        <v>0</v>
      </c>
      <c r="BI74" s="405">
        <f t="shared" si="28"/>
        <v>0</v>
      </c>
      <c r="BJ74" s="406">
        <f t="shared" si="11"/>
        <v>0</v>
      </c>
      <c r="BK74" s="391" t="str">
        <f t="shared" si="12"/>
        <v>0</v>
      </c>
      <c r="BL74" s="391" t="str">
        <f t="shared" si="13"/>
        <v>0</v>
      </c>
      <c r="BM74" s="405">
        <f t="shared" si="29"/>
        <v>0</v>
      </c>
      <c r="BN74" s="405" t="str">
        <f t="shared" si="30"/>
        <v>0m0</v>
      </c>
      <c r="BO74" s="392">
        <f t="shared" si="31"/>
        <v>0</v>
      </c>
      <c r="BP74" s="392">
        <f t="shared" si="32"/>
        <v>0</v>
      </c>
      <c r="BQ74" s="405">
        <f t="shared" si="33"/>
        <v>0</v>
      </c>
      <c r="BR74" s="406">
        <f t="shared" si="34"/>
        <v>0</v>
      </c>
      <c r="BS74" s="391" t="str">
        <f t="shared" si="35"/>
        <v>0</v>
      </c>
      <c r="BT74" s="391" t="str">
        <f t="shared" si="36"/>
        <v>0</v>
      </c>
      <c r="BU74" s="405">
        <f t="shared" si="37"/>
        <v>0</v>
      </c>
      <c r="BV74" s="405" t="str">
        <f t="shared" si="38"/>
        <v>0m0</v>
      </c>
      <c r="BW74" s="392">
        <f t="shared" si="39"/>
        <v>0</v>
      </c>
      <c r="BX74" s="392">
        <f t="shared" si="40"/>
        <v>0</v>
      </c>
      <c r="BY74" s="405">
        <f t="shared" si="41"/>
        <v>0</v>
      </c>
      <c r="BZ74" s="406">
        <f t="shared" si="42"/>
        <v>0</v>
      </c>
      <c r="CA74" s="391" t="str">
        <f t="shared" si="43"/>
        <v>0</v>
      </c>
      <c r="CB74" s="391" t="str">
        <f t="shared" si="44"/>
        <v>0</v>
      </c>
      <c r="CC74" s="405">
        <f t="shared" si="45"/>
        <v>0</v>
      </c>
      <c r="CD74" s="405" t="str">
        <f t="shared" si="46"/>
        <v>0m0</v>
      </c>
      <c r="CE74" s="392">
        <f t="shared" si="47"/>
        <v>0</v>
      </c>
      <c r="CF74" s="392">
        <f t="shared" si="48"/>
        <v>0</v>
      </c>
      <c r="CG74" s="405">
        <f t="shared" si="49"/>
        <v>0</v>
      </c>
      <c r="CH74" s="406">
        <f t="shared" si="50"/>
        <v>0</v>
      </c>
      <c r="CI74" s="391" t="str">
        <f t="shared" si="51"/>
        <v>0</v>
      </c>
      <c r="CJ74" s="391" t="str">
        <f t="shared" si="52"/>
        <v>0</v>
      </c>
      <c r="CK74" s="405">
        <f t="shared" si="53"/>
        <v>0</v>
      </c>
      <c r="CL74" s="405" t="str">
        <f t="shared" si="54"/>
        <v>0m0</v>
      </c>
      <c r="CM74" s="392">
        <f t="shared" si="55"/>
        <v>0</v>
      </c>
      <c r="CN74" s="392">
        <f t="shared" si="56"/>
        <v>0</v>
      </c>
      <c r="CO74" s="405">
        <f t="shared" si="57"/>
        <v>0</v>
      </c>
      <c r="CP74" s="406">
        <f t="shared" si="58"/>
        <v>0</v>
      </c>
      <c r="CQ74" s="391" t="str">
        <f t="shared" si="59"/>
        <v>0</v>
      </c>
      <c r="CR74" s="391" t="str">
        <f t="shared" si="60"/>
        <v>0</v>
      </c>
      <c r="CS74" s="405">
        <f t="shared" si="61"/>
        <v>0</v>
      </c>
      <c r="CT74" s="405" t="str">
        <f t="shared" si="62"/>
        <v>0m0</v>
      </c>
      <c r="CU74" s="405">
        <f t="shared" si="63"/>
        <v>0</v>
      </c>
      <c r="CV74" s="405">
        <f t="shared" si="64"/>
        <v>0</v>
      </c>
      <c r="CW74" s="405">
        <f t="shared" si="65"/>
        <v>0</v>
      </c>
      <c r="CX74" s="405">
        <f t="shared" si="66"/>
        <v>0</v>
      </c>
      <c r="CY74" s="405">
        <f t="shared" si="67"/>
        <v>0</v>
      </c>
      <c r="CZ74" s="405" t="str">
        <f t="shared" si="68"/>
        <v/>
      </c>
      <c r="DA74" s="405" t="str">
        <f t="shared" si="69"/>
        <v/>
      </c>
      <c r="DB74" s="405" t="str">
        <f t="shared" si="70"/>
        <v/>
      </c>
      <c r="DC74" s="405" t="str">
        <f t="shared" si="71"/>
        <v/>
      </c>
      <c r="DD74" s="405" t="str">
        <f t="shared" si="72"/>
        <v/>
      </c>
      <c r="DE74" s="405"/>
      <c r="DF74" s="404"/>
      <c r="DG74" s="405" t="str">
        <f t="shared" si="73"/>
        <v/>
      </c>
      <c r="DH74" s="405" t="str">
        <f t="shared" si="74"/>
        <v/>
      </c>
      <c r="DI74" s="405">
        <f t="shared" si="75"/>
        <v>0</v>
      </c>
      <c r="DJ74" s="405" t="str">
        <f t="shared" si="76"/>
        <v/>
      </c>
      <c r="DK74" s="405" t="str">
        <f t="shared" si="77"/>
        <v/>
      </c>
      <c r="DL74" s="405" t="str">
        <f t="shared" si="78"/>
        <v/>
      </c>
      <c r="DM74" s="405" t="str">
        <f t="shared" si="79"/>
        <v/>
      </c>
      <c r="DN74" s="405" t="str">
        <f t="shared" si="80"/>
        <v/>
      </c>
      <c r="DO74" s="405" t="str">
        <f t="shared" si="81"/>
        <v/>
      </c>
    </row>
    <row r="75" spans="1:119" s="152" customFormat="1" ht="18" hidden="1" customHeight="1">
      <c r="A75" s="156" t="str">
        <f t="shared" si="94"/>
        <v/>
      </c>
      <c r="B75" s="153"/>
      <c r="C75" s="31" t="str">
        <f>IF(B75="","",VLOOKUP(B75,学連登録!$C$2:$G$3000,2,FALSE))</f>
        <v/>
      </c>
      <c r="D75" s="32" t="str">
        <f>IF(B75="","",VLOOKUP(B75,学連登録!$C$2:$G$3000,3,FALSE))</f>
        <v/>
      </c>
      <c r="E75" s="33" t="str">
        <f>IF(B75="","",VLOOKUP(B75,学連登録!$C$2:$G$3000,4,FALSE))</f>
        <v/>
      </c>
      <c r="F75" s="376" t="str">
        <f>IF(B75="","",VLOOKUP(B75,学連登録!$C$2:$I$3000,7,FALSE))</f>
        <v/>
      </c>
      <c r="G75" s="155"/>
      <c r="H75" s="926"/>
      <c r="I75" s="928"/>
      <c r="J75" s="155"/>
      <c r="K75" s="926"/>
      <c r="L75" s="927"/>
      <c r="M75" s="155"/>
      <c r="N75" s="881"/>
      <c r="O75" s="882"/>
      <c r="P75" s="154"/>
      <c r="Q75" s="926"/>
      <c r="R75" s="927"/>
      <c r="S75" s="154"/>
      <c r="T75" s="926"/>
      <c r="U75" s="927"/>
      <c r="V75" s="101" t="str">
        <f>IF(B75="","",VLOOKUP(B75,学連登録!$C$2:$H$3000,6,FALSE))</f>
        <v/>
      </c>
      <c r="Y75" s="116" t="str">
        <f t="shared" si="87"/>
        <v/>
      </c>
      <c r="Z75" s="97" t="str">
        <f>IF(G75="","",VLOOKUP(G75,種目名!$R$5:$T$104,3,0))</f>
        <v/>
      </c>
      <c r="AA75" s="98" t="str">
        <f>IF(J75="","",VLOOKUP(J75,種目名!$R$5:$T$104,3,0))</f>
        <v/>
      </c>
      <c r="AB75" s="117" t="str">
        <f>IF(M75="","",VLOOKUP(M75,種目名!$R$5:$T$104,3,0))</f>
        <v/>
      </c>
      <c r="AC75" s="117" t="str">
        <f>IF(P75="","",VLOOKUP(AF75,種目名!$R$5:$T$104,3,0))</f>
        <v/>
      </c>
      <c r="AD75" s="118" t="str">
        <f>IF(S75="","",VLOOKUP(AI75,種目名!$R$5:$T$104,3,0))</f>
        <v/>
      </c>
      <c r="AE75" s="115">
        <f t="shared" si="88"/>
        <v>0</v>
      </c>
      <c r="AF75" s="152" t="str">
        <f t="shared" si="89"/>
        <v/>
      </c>
      <c r="AG75" s="152" t="str">
        <f t="shared" si="90"/>
        <v/>
      </c>
      <c r="AH75" s="152">
        <f t="shared" si="91"/>
        <v>0</v>
      </c>
      <c r="AI75" s="152" t="str">
        <f t="shared" si="92"/>
        <v/>
      </c>
      <c r="AJ75" s="152" t="str">
        <f t="shared" si="93"/>
        <v/>
      </c>
      <c r="AK75" s="383"/>
      <c r="AL75" s="166">
        <f t="shared" si="15"/>
        <v>0</v>
      </c>
      <c r="AM75" s="392">
        <f t="shared" si="16"/>
        <v>0</v>
      </c>
      <c r="AN75" s="392">
        <f>COUNTIF($B$12:B75,B75)</f>
        <v>0</v>
      </c>
      <c r="AO75" s="392"/>
      <c r="AP75" s="392" t="str">
        <f t="shared" si="17"/>
        <v/>
      </c>
      <c r="AQ75" s="392" t="str">
        <f t="shared" si="17"/>
        <v/>
      </c>
      <c r="AR75" s="392" t="str">
        <f t="shared" si="17"/>
        <v/>
      </c>
      <c r="AS75" s="392" t="str">
        <f t="shared" si="17"/>
        <v/>
      </c>
      <c r="AT75" s="392">
        <f t="shared" si="18"/>
        <v>0</v>
      </c>
      <c r="AU75" s="392" t="str">
        <f t="shared" si="19"/>
        <v/>
      </c>
      <c r="AV75" s="392" t="str">
        <f t="shared" si="20"/>
        <v/>
      </c>
      <c r="AW75" s="392" t="str">
        <f t="shared" si="21"/>
        <v/>
      </c>
      <c r="AX75" s="392" t="str">
        <f t="shared" si="22"/>
        <v/>
      </c>
      <c r="AY75" s="392" t="str">
        <f t="shared" si="23"/>
        <v/>
      </c>
      <c r="AZ75" s="392" t="str">
        <f t="shared" si="95"/>
        <v/>
      </c>
      <c r="BA75" s="392" t="str">
        <f t="shared" si="95"/>
        <v/>
      </c>
      <c r="BB75" s="392" t="str">
        <f t="shared" si="95"/>
        <v/>
      </c>
      <c r="BC75" s="392" t="str">
        <f t="shared" si="95"/>
        <v/>
      </c>
      <c r="BD75" s="396" t="str">
        <f t="shared" si="95"/>
        <v/>
      </c>
      <c r="BE75" s="386">
        <f t="shared" si="25"/>
        <v>0</v>
      </c>
      <c r="BG75" s="392">
        <f t="shared" si="26"/>
        <v>0</v>
      </c>
      <c r="BH75" s="392">
        <f t="shared" si="27"/>
        <v>0</v>
      </c>
      <c r="BI75" s="405">
        <f t="shared" si="28"/>
        <v>0</v>
      </c>
      <c r="BJ75" s="406">
        <f t="shared" si="11"/>
        <v>0</v>
      </c>
      <c r="BK75" s="391" t="str">
        <f t="shared" si="12"/>
        <v>0</v>
      </c>
      <c r="BL75" s="391" t="str">
        <f t="shared" si="13"/>
        <v>0</v>
      </c>
      <c r="BM75" s="405">
        <f t="shared" si="29"/>
        <v>0</v>
      </c>
      <c r="BN75" s="405" t="str">
        <f t="shared" si="30"/>
        <v>0m0</v>
      </c>
      <c r="BO75" s="392">
        <f t="shared" si="31"/>
        <v>0</v>
      </c>
      <c r="BP75" s="392">
        <f t="shared" si="32"/>
        <v>0</v>
      </c>
      <c r="BQ75" s="405">
        <f t="shared" si="33"/>
        <v>0</v>
      </c>
      <c r="BR75" s="406">
        <f t="shared" si="34"/>
        <v>0</v>
      </c>
      <c r="BS75" s="391" t="str">
        <f t="shared" si="35"/>
        <v>0</v>
      </c>
      <c r="BT75" s="391" t="str">
        <f t="shared" si="36"/>
        <v>0</v>
      </c>
      <c r="BU75" s="405">
        <f t="shared" si="37"/>
        <v>0</v>
      </c>
      <c r="BV75" s="405" t="str">
        <f t="shared" si="38"/>
        <v>0m0</v>
      </c>
      <c r="BW75" s="392">
        <f t="shared" si="39"/>
        <v>0</v>
      </c>
      <c r="BX75" s="392">
        <f t="shared" si="40"/>
        <v>0</v>
      </c>
      <c r="BY75" s="405">
        <f t="shared" si="41"/>
        <v>0</v>
      </c>
      <c r="BZ75" s="406">
        <f t="shared" si="42"/>
        <v>0</v>
      </c>
      <c r="CA75" s="391" t="str">
        <f t="shared" si="43"/>
        <v>0</v>
      </c>
      <c r="CB75" s="391" t="str">
        <f t="shared" si="44"/>
        <v>0</v>
      </c>
      <c r="CC75" s="405">
        <f t="shared" si="45"/>
        <v>0</v>
      </c>
      <c r="CD75" s="405" t="str">
        <f t="shared" si="46"/>
        <v>0m0</v>
      </c>
      <c r="CE75" s="392">
        <f t="shared" si="47"/>
        <v>0</v>
      </c>
      <c r="CF75" s="392">
        <f t="shared" si="48"/>
        <v>0</v>
      </c>
      <c r="CG75" s="405">
        <f t="shared" si="49"/>
        <v>0</v>
      </c>
      <c r="CH75" s="406">
        <f t="shared" si="50"/>
        <v>0</v>
      </c>
      <c r="CI75" s="391" t="str">
        <f t="shared" si="51"/>
        <v>0</v>
      </c>
      <c r="CJ75" s="391" t="str">
        <f t="shared" si="52"/>
        <v>0</v>
      </c>
      <c r="CK75" s="405">
        <f t="shared" si="53"/>
        <v>0</v>
      </c>
      <c r="CL75" s="405" t="str">
        <f t="shared" si="54"/>
        <v>0m0</v>
      </c>
      <c r="CM75" s="392">
        <f t="shared" si="55"/>
        <v>0</v>
      </c>
      <c r="CN75" s="392">
        <f t="shared" si="56"/>
        <v>0</v>
      </c>
      <c r="CO75" s="405">
        <f t="shared" si="57"/>
        <v>0</v>
      </c>
      <c r="CP75" s="406">
        <f t="shared" si="58"/>
        <v>0</v>
      </c>
      <c r="CQ75" s="391" t="str">
        <f t="shared" si="59"/>
        <v>0</v>
      </c>
      <c r="CR75" s="391" t="str">
        <f t="shared" si="60"/>
        <v>0</v>
      </c>
      <c r="CS75" s="405">
        <f t="shared" si="61"/>
        <v>0</v>
      </c>
      <c r="CT75" s="405" t="str">
        <f t="shared" si="62"/>
        <v>0m0</v>
      </c>
      <c r="CU75" s="405">
        <f t="shared" si="63"/>
        <v>0</v>
      </c>
      <c r="CV75" s="405">
        <f t="shared" si="64"/>
        <v>0</v>
      </c>
      <c r="CW75" s="405">
        <f t="shared" si="65"/>
        <v>0</v>
      </c>
      <c r="CX75" s="405">
        <f t="shared" si="66"/>
        <v>0</v>
      </c>
      <c r="CY75" s="405">
        <f t="shared" si="67"/>
        <v>0</v>
      </c>
      <c r="CZ75" s="405" t="str">
        <f t="shared" si="68"/>
        <v/>
      </c>
      <c r="DA75" s="405" t="str">
        <f t="shared" si="69"/>
        <v/>
      </c>
      <c r="DB75" s="405" t="str">
        <f t="shared" si="70"/>
        <v/>
      </c>
      <c r="DC75" s="405" t="str">
        <f t="shared" si="71"/>
        <v/>
      </c>
      <c r="DD75" s="405" t="str">
        <f t="shared" si="72"/>
        <v/>
      </c>
      <c r="DE75" s="405"/>
      <c r="DF75" s="404"/>
      <c r="DG75" s="405" t="str">
        <f t="shared" si="73"/>
        <v/>
      </c>
      <c r="DH75" s="405" t="str">
        <f t="shared" si="74"/>
        <v/>
      </c>
      <c r="DI75" s="405">
        <f t="shared" si="75"/>
        <v>0</v>
      </c>
      <c r="DJ75" s="405" t="str">
        <f t="shared" si="76"/>
        <v/>
      </c>
      <c r="DK75" s="405" t="str">
        <f t="shared" si="77"/>
        <v/>
      </c>
      <c r="DL75" s="405" t="str">
        <f t="shared" si="78"/>
        <v/>
      </c>
      <c r="DM75" s="405" t="str">
        <f t="shared" si="79"/>
        <v/>
      </c>
      <c r="DN75" s="405" t="str">
        <f t="shared" si="80"/>
        <v/>
      </c>
      <c r="DO75" s="405" t="str">
        <f t="shared" si="81"/>
        <v/>
      </c>
    </row>
    <row r="76" spans="1:119" s="152" customFormat="1" ht="18" hidden="1" customHeight="1">
      <c r="A76" s="156" t="str">
        <f t="shared" si="94"/>
        <v/>
      </c>
      <c r="B76" s="153"/>
      <c r="C76" s="31" t="str">
        <f>IF(B76="","",VLOOKUP(B76,学連登録!$C$2:$G$3000,2,FALSE))</f>
        <v/>
      </c>
      <c r="D76" s="32" t="str">
        <f>IF(B76="","",VLOOKUP(B76,学連登録!$C$2:$G$3000,3,FALSE))</f>
        <v/>
      </c>
      <c r="E76" s="33" t="str">
        <f>IF(B76="","",VLOOKUP(B76,学連登録!$C$2:$G$3000,4,FALSE))</f>
        <v/>
      </c>
      <c r="F76" s="376" t="str">
        <f>IF(B76="","",VLOOKUP(B76,学連登録!$C$2:$I$3000,7,FALSE))</f>
        <v/>
      </c>
      <c r="G76" s="155"/>
      <c r="H76" s="926"/>
      <c r="I76" s="928"/>
      <c r="J76" s="155"/>
      <c r="K76" s="926"/>
      <c r="L76" s="927"/>
      <c r="M76" s="155"/>
      <c r="N76" s="881"/>
      <c r="O76" s="882"/>
      <c r="P76" s="154"/>
      <c r="Q76" s="926"/>
      <c r="R76" s="927"/>
      <c r="S76" s="154"/>
      <c r="T76" s="926"/>
      <c r="U76" s="927"/>
      <c r="V76" s="101" t="str">
        <f>IF(B76="","",VLOOKUP(B76,学連登録!$C$2:$H$3000,6,FALSE))</f>
        <v/>
      </c>
      <c r="Y76" s="116" t="str">
        <f t="shared" ref="Y76:Y83" si="96">IF(C76="","",$S$3)</f>
        <v/>
      </c>
      <c r="Z76" s="97" t="str">
        <f>IF(G76="","",VLOOKUP(G76,種目名!$R$5:$T$104,3,0))</f>
        <v/>
      </c>
      <c r="AA76" s="98" t="str">
        <f>IF(J76="","",VLOOKUP(J76,種目名!$R$5:$T$104,3,0))</f>
        <v/>
      </c>
      <c r="AB76" s="117" t="str">
        <f>IF(M76="","",VLOOKUP(M76,種目名!$R$5:$T$104,3,0))</f>
        <v/>
      </c>
      <c r="AC76" s="117" t="str">
        <f>IF(P76="","",VLOOKUP(AF76,種目名!$R$5:$T$104,3,0))</f>
        <v/>
      </c>
      <c r="AD76" s="118" t="str">
        <f>IF(S76="","",VLOOKUP(AI76,種目名!$R$5:$T$104,3,0))</f>
        <v/>
      </c>
      <c r="AE76" s="115">
        <f t="shared" ref="AE76:AE83" si="97">LENB(P76)</f>
        <v>0</v>
      </c>
      <c r="AF76" s="152" t="str">
        <f t="shared" ref="AF76:AF83" si="98">IF(AE76,LEFTB(P76,AE76-1),"")</f>
        <v/>
      </c>
      <c r="AG76" s="152" t="str">
        <f t="shared" ref="AG76:AG83" si="99">IF(AE76,MIDB(P76,AE76,1),"")</f>
        <v/>
      </c>
      <c r="AH76" s="152">
        <f t="shared" ref="AH76:AH83" si="100">LENB(S76)</f>
        <v>0</v>
      </c>
      <c r="AI76" s="152" t="str">
        <f t="shared" ref="AI76:AI83" si="101">IF(AH76,LEFTB(S76,AH76-1),"")</f>
        <v/>
      </c>
      <c r="AJ76" s="152" t="str">
        <f t="shared" ref="AJ76:AJ83" si="102">IF(AH76,MIDB(S76,AH76,1),"")</f>
        <v/>
      </c>
      <c r="AK76" s="383"/>
      <c r="AL76" s="166">
        <f t="shared" si="15"/>
        <v>0</v>
      </c>
      <c r="AM76" s="392">
        <f t="shared" si="16"/>
        <v>0</v>
      </c>
      <c r="AN76" s="392">
        <f>COUNTIF($B$12:B76,B76)</f>
        <v>0</v>
      </c>
      <c r="AO76" s="392"/>
      <c r="AP76" s="392" t="str">
        <f t="shared" si="17"/>
        <v/>
      </c>
      <c r="AQ76" s="392" t="str">
        <f t="shared" si="17"/>
        <v/>
      </c>
      <c r="AR76" s="392" t="str">
        <f t="shared" si="17"/>
        <v/>
      </c>
      <c r="AS76" s="392" t="str">
        <f t="shared" ref="AS76:AS139" si="103">IF($B76="","",IF(F76="",1,0))</f>
        <v/>
      </c>
      <c r="AT76" s="392">
        <f t="shared" si="18"/>
        <v>0</v>
      </c>
      <c r="AU76" s="392" t="str">
        <f t="shared" si="19"/>
        <v/>
      </c>
      <c r="AV76" s="392" t="str">
        <f t="shared" si="20"/>
        <v/>
      </c>
      <c r="AW76" s="392" t="str">
        <f t="shared" si="21"/>
        <v/>
      </c>
      <c r="AX76" s="392" t="str">
        <f t="shared" si="22"/>
        <v/>
      </c>
      <c r="AY76" s="392" t="str">
        <f t="shared" si="23"/>
        <v/>
      </c>
      <c r="AZ76" s="392" t="str">
        <f t="shared" si="95"/>
        <v/>
      </c>
      <c r="BA76" s="392" t="str">
        <f t="shared" si="95"/>
        <v/>
      </c>
      <c r="BB76" s="392" t="str">
        <f t="shared" si="95"/>
        <v/>
      </c>
      <c r="BC76" s="392" t="str">
        <f t="shared" si="95"/>
        <v/>
      </c>
      <c r="BD76" s="396" t="str">
        <f t="shared" si="95"/>
        <v/>
      </c>
      <c r="BE76" s="386">
        <f t="shared" si="25"/>
        <v>0</v>
      </c>
      <c r="BG76" s="392">
        <f t="shared" si="26"/>
        <v>0</v>
      </c>
      <c r="BH76" s="392">
        <f t="shared" si="27"/>
        <v>0</v>
      </c>
      <c r="BI76" s="405">
        <f t="shared" si="28"/>
        <v>0</v>
      </c>
      <c r="BJ76" s="406">
        <f t="shared" ref="BJ76:BJ139" si="104">INT(BI76/10000)</f>
        <v>0</v>
      </c>
      <c r="BK76" s="391" t="str">
        <f t="shared" ref="BK76:BK139" si="105">RIGHT(INT(BI76/100),2)</f>
        <v>0</v>
      </c>
      <c r="BL76" s="391" t="str">
        <f t="shared" ref="BL76:BL139" si="106">RIGHT(INT(BI76/1),2)</f>
        <v>0</v>
      </c>
      <c r="BM76" s="405">
        <f t="shared" si="29"/>
        <v>0</v>
      </c>
      <c r="BN76" s="405" t="str">
        <f t="shared" si="30"/>
        <v>0m0</v>
      </c>
      <c r="BO76" s="392">
        <f t="shared" si="31"/>
        <v>0</v>
      </c>
      <c r="BP76" s="392">
        <f t="shared" si="32"/>
        <v>0</v>
      </c>
      <c r="BQ76" s="405">
        <f t="shared" si="33"/>
        <v>0</v>
      </c>
      <c r="BR76" s="406">
        <f t="shared" si="34"/>
        <v>0</v>
      </c>
      <c r="BS76" s="391" t="str">
        <f t="shared" si="35"/>
        <v>0</v>
      </c>
      <c r="BT76" s="391" t="str">
        <f t="shared" si="36"/>
        <v>0</v>
      </c>
      <c r="BU76" s="405">
        <f t="shared" si="37"/>
        <v>0</v>
      </c>
      <c r="BV76" s="405" t="str">
        <f t="shared" si="38"/>
        <v>0m0</v>
      </c>
      <c r="BW76" s="392">
        <f t="shared" si="39"/>
        <v>0</v>
      </c>
      <c r="BX76" s="392">
        <f t="shared" si="40"/>
        <v>0</v>
      </c>
      <c r="BY76" s="405">
        <f t="shared" si="41"/>
        <v>0</v>
      </c>
      <c r="BZ76" s="406">
        <f t="shared" si="42"/>
        <v>0</v>
      </c>
      <c r="CA76" s="391" t="str">
        <f t="shared" si="43"/>
        <v>0</v>
      </c>
      <c r="CB76" s="391" t="str">
        <f t="shared" si="44"/>
        <v>0</v>
      </c>
      <c r="CC76" s="405">
        <f t="shared" si="45"/>
        <v>0</v>
      </c>
      <c r="CD76" s="405" t="str">
        <f t="shared" si="46"/>
        <v>0m0</v>
      </c>
      <c r="CE76" s="392">
        <f t="shared" si="47"/>
        <v>0</v>
      </c>
      <c r="CF76" s="392">
        <f t="shared" si="48"/>
        <v>0</v>
      </c>
      <c r="CG76" s="405">
        <f t="shared" si="49"/>
        <v>0</v>
      </c>
      <c r="CH76" s="406">
        <f t="shared" si="50"/>
        <v>0</v>
      </c>
      <c r="CI76" s="391" t="str">
        <f t="shared" si="51"/>
        <v>0</v>
      </c>
      <c r="CJ76" s="391" t="str">
        <f t="shared" si="52"/>
        <v>0</v>
      </c>
      <c r="CK76" s="405">
        <f t="shared" si="53"/>
        <v>0</v>
      </c>
      <c r="CL76" s="405" t="str">
        <f t="shared" si="54"/>
        <v>0m0</v>
      </c>
      <c r="CM76" s="392">
        <f t="shared" si="55"/>
        <v>0</v>
      </c>
      <c r="CN76" s="392">
        <f t="shared" si="56"/>
        <v>0</v>
      </c>
      <c r="CO76" s="405">
        <f t="shared" si="57"/>
        <v>0</v>
      </c>
      <c r="CP76" s="406">
        <f t="shared" si="58"/>
        <v>0</v>
      </c>
      <c r="CQ76" s="391" t="str">
        <f t="shared" si="59"/>
        <v>0</v>
      </c>
      <c r="CR76" s="391" t="str">
        <f t="shared" si="60"/>
        <v>0</v>
      </c>
      <c r="CS76" s="405">
        <f t="shared" si="61"/>
        <v>0</v>
      </c>
      <c r="CT76" s="405" t="str">
        <f t="shared" si="62"/>
        <v>0m0</v>
      </c>
      <c r="CU76" s="405">
        <f t="shared" si="63"/>
        <v>0</v>
      </c>
      <c r="CV76" s="405">
        <f t="shared" si="64"/>
        <v>0</v>
      </c>
      <c r="CW76" s="405">
        <f t="shared" si="65"/>
        <v>0</v>
      </c>
      <c r="CX76" s="405">
        <f t="shared" si="66"/>
        <v>0</v>
      </c>
      <c r="CY76" s="405">
        <f t="shared" si="67"/>
        <v>0</v>
      </c>
      <c r="CZ76" s="405" t="str">
        <f t="shared" si="68"/>
        <v/>
      </c>
      <c r="DA76" s="405" t="str">
        <f t="shared" si="69"/>
        <v/>
      </c>
      <c r="DB76" s="405" t="str">
        <f t="shared" si="70"/>
        <v/>
      </c>
      <c r="DC76" s="405" t="str">
        <f t="shared" si="71"/>
        <v/>
      </c>
      <c r="DD76" s="405" t="str">
        <f t="shared" si="72"/>
        <v/>
      </c>
      <c r="DE76" s="405"/>
      <c r="DF76" s="404"/>
      <c r="DG76" s="405" t="str">
        <f t="shared" si="73"/>
        <v/>
      </c>
      <c r="DH76" s="405" t="str">
        <f t="shared" si="74"/>
        <v/>
      </c>
      <c r="DI76" s="405">
        <f t="shared" si="75"/>
        <v>0</v>
      </c>
      <c r="DJ76" s="405" t="str">
        <f t="shared" si="76"/>
        <v/>
      </c>
      <c r="DK76" s="405" t="str">
        <f t="shared" si="77"/>
        <v/>
      </c>
      <c r="DL76" s="405" t="str">
        <f t="shared" si="78"/>
        <v/>
      </c>
      <c r="DM76" s="405" t="str">
        <f t="shared" si="79"/>
        <v/>
      </c>
      <c r="DN76" s="405" t="str">
        <f t="shared" si="80"/>
        <v/>
      </c>
      <c r="DO76" s="405" t="str">
        <f t="shared" si="81"/>
        <v/>
      </c>
    </row>
    <row r="77" spans="1:119" s="152" customFormat="1" ht="18" hidden="1" customHeight="1">
      <c r="A77" s="156" t="str">
        <f t="shared" si="94"/>
        <v/>
      </c>
      <c r="B77" s="153"/>
      <c r="C77" s="31" t="str">
        <f>IF(B77="","",VLOOKUP(B77,学連登録!$C$2:$G$3000,2,FALSE))</f>
        <v/>
      </c>
      <c r="D77" s="32" t="str">
        <f>IF(B77="","",VLOOKUP(B77,学連登録!$C$2:$G$3000,3,FALSE))</f>
        <v/>
      </c>
      <c r="E77" s="33" t="str">
        <f>IF(B77="","",VLOOKUP(B77,学連登録!$C$2:$G$3000,4,FALSE))</f>
        <v/>
      </c>
      <c r="F77" s="376" t="str">
        <f>IF(B77="","",VLOOKUP(B77,学連登録!$C$2:$I$3000,7,FALSE))</f>
        <v/>
      </c>
      <c r="G77" s="155"/>
      <c r="H77" s="926"/>
      <c r="I77" s="928"/>
      <c r="J77" s="155"/>
      <c r="K77" s="926"/>
      <c r="L77" s="927"/>
      <c r="M77" s="155"/>
      <c r="N77" s="881"/>
      <c r="O77" s="882"/>
      <c r="P77" s="154"/>
      <c r="Q77" s="926"/>
      <c r="R77" s="927"/>
      <c r="S77" s="154"/>
      <c r="T77" s="926"/>
      <c r="U77" s="927"/>
      <c r="V77" s="101" t="str">
        <f>IF(B77="","",VLOOKUP(B77,学連登録!$C$2:$H$3000,6,FALSE))</f>
        <v/>
      </c>
      <c r="Y77" s="116" t="str">
        <f t="shared" si="96"/>
        <v/>
      </c>
      <c r="Z77" s="97" t="str">
        <f>IF(G77="","",VLOOKUP(G77,種目名!$R$5:$T$104,3,0))</f>
        <v/>
      </c>
      <c r="AA77" s="98" t="str">
        <f>IF(J77="","",VLOOKUP(J77,種目名!$R$5:$T$104,3,0))</f>
        <v/>
      </c>
      <c r="AB77" s="117" t="str">
        <f>IF(M77="","",VLOOKUP(M77,種目名!$R$5:$T$104,3,0))</f>
        <v/>
      </c>
      <c r="AC77" s="117" t="str">
        <f>IF(P77="","",VLOOKUP(AF77,種目名!$R$5:$T$104,3,0))</f>
        <v/>
      </c>
      <c r="AD77" s="118" t="str">
        <f>IF(S77="","",VLOOKUP(AI77,種目名!$R$5:$T$104,3,0))</f>
        <v/>
      </c>
      <c r="AE77" s="115">
        <f t="shared" si="97"/>
        <v>0</v>
      </c>
      <c r="AF77" s="152" t="str">
        <f t="shared" si="98"/>
        <v/>
      </c>
      <c r="AG77" s="152" t="str">
        <f t="shared" si="99"/>
        <v/>
      </c>
      <c r="AH77" s="152">
        <f t="shared" si="100"/>
        <v>0</v>
      </c>
      <c r="AI77" s="152" t="str">
        <f t="shared" si="101"/>
        <v/>
      </c>
      <c r="AJ77" s="152" t="str">
        <f t="shared" si="102"/>
        <v/>
      </c>
      <c r="AK77" s="383"/>
      <c r="AL77" s="166">
        <f t="shared" ref="AL77:AL140" si="107">IF(AND(B77&gt;0,B77&lt;2001),1,0)</f>
        <v>0</v>
      </c>
      <c r="AM77" s="392">
        <f t="shared" ref="AM77:AM140" si="108">IF(B77="",0,IF(F77=$P$3,0,1))</f>
        <v>0</v>
      </c>
      <c r="AN77" s="392">
        <f>COUNTIF($B$12:B77,B77)</f>
        <v>0</v>
      </c>
      <c r="AO77" s="392"/>
      <c r="AP77" s="392" t="str">
        <f t="shared" ref="AP77:AS140" si="109">IF($B77="","",IF(C77="",1,0))</f>
        <v/>
      </c>
      <c r="AQ77" s="392" t="str">
        <f t="shared" si="109"/>
        <v/>
      </c>
      <c r="AR77" s="392" t="str">
        <f t="shared" si="109"/>
        <v/>
      </c>
      <c r="AS77" s="392" t="str">
        <f t="shared" si="103"/>
        <v/>
      </c>
      <c r="AT77" s="392">
        <f t="shared" ref="AT77:AT140" si="110">IF(ISNA(OR(AO77:AS77)),1,SUM(AO77:AS77))</f>
        <v>0</v>
      </c>
      <c r="AU77" s="392" t="str">
        <f t="shared" ref="AU77:AU140" si="111">IF($B77="","",IF(G77="","",$B77&amp;"-"&amp;Z77))</f>
        <v/>
      </c>
      <c r="AV77" s="392" t="str">
        <f t="shared" ref="AV77:AV140" si="112">IF($B77="","",IF(J77="","",$B77&amp;"-"&amp;AA77))</f>
        <v/>
      </c>
      <c r="AW77" s="392" t="str">
        <f t="shared" ref="AW77:AW140" si="113">IF($B77="","",IF(M77="","",$B77&amp;"-"&amp;AB77))</f>
        <v/>
      </c>
      <c r="AX77" s="392" t="str">
        <f t="shared" ref="AX77:AX140" si="114">IF($B77="","",IF(P77="","",$B77&amp;"-"&amp;AC77))</f>
        <v/>
      </c>
      <c r="AY77" s="392" t="str">
        <f t="shared" ref="AY77:AY140" si="115">IF($B77="","",IF(S77="","",$B77&amp;"-"&amp;AD77))</f>
        <v/>
      </c>
      <c r="AZ77" s="392" t="str">
        <f t="shared" si="95"/>
        <v/>
      </c>
      <c r="BA77" s="392" t="str">
        <f t="shared" si="95"/>
        <v/>
      </c>
      <c r="BB77" s="392" t="str">
        <f t="shared" si="95"/>
        <v/>
      </c>
      <c r="BC77" s="392" t="str">
        <f t="shared" si="95"/>
        <v/>
      </c>
      <c r="BD77" s="396" t="str">
        <f t="shared" si="95"/>
        <v/>
      </c>
      <c r="BE77" s="386">
        <f t="shared" ref="BE77:BE140" si="116">IF(MAX(AZ77:BD77)&gt;1,1,0)</f>
        <v>0</v>
      </c>
      <c r="BG77" s="392">
        <f t="shared" ref="BG77:BG140" si="117">IF(H77="",0,VALUE(SUBSTITUTE(H77,".","")))</f>
        <v>0</v>
      </c>
      <c r="BH77" s="392">
        <f t="shared" ref="BH77:BH140" si="118">IF(H77="",0,SUBSTITUTE(H77,"m",""))</f>
        <v>0</v>
      </c>
      <c r="BI77" s="405">
        <f t="shared" ref="BI77:BI140" si="119">VALUE(IF(COUNTIF(H77,"*.*")&gt;0,BG77,BH77))</f>
        <v>0</v>
      </c>
      <c r="BJ77" s="406">
        <f t="shared" si="104"/>
        <v>0</v>
      </c>
      <c r="BK77" s="391" t="str">
        <f t="shared" si="105"/>
        <v>0</v>
      </c>
      <c r="BL77" s="391" t="str">
        <f t="shared" si="106"/>
        <v>0</v>
      </c>
      <c r="BM77" s="405">
        <f t="shared" ref="BM77:BM140" si="120">IF(COUNTIF(H77,"*m*")&gt;0,"",IF(VALUE(BK77)&lt;60,0,1))</f>
        <v>0</v>
      </c>
      <c r="BN77" s="405" t="str">
        <f t="shared" ref="BN77:BN140" si="121">BK77&amp;"m"&amp;BL77</f>
        <v>0m0</v>
      </c>
      <c r="BO77" s="392">
        <f t="shared" ref="BO77:BO140" si="122">IF(K77="",0,VALUE(SUBSTITUTE(K77,".","")))</f>
        <v>0</v>
      </c>
      <c r="BP77" s="392">
        <f t="shared" ref="BP77:BP140" si="123">IF(K77="",0,SUBSTITUTE(K77,"m",""))</f>
        <v>0</v>
      </c>
      <c r="BQ77" s="405">
        <f t="shared" ref="BQ77:BQ140" si="124">VALUE(IF(COUNTIF(K77,"*.*")&gt;0,BO77,BP77))</f>
        <v>0</v>
      </c>
      <c r="BR77" s="406">
        <f t="shared" ref="BR77:BR140" si="125">INT(BQ77/10000)</f>
        <v>0</v>
      </c>
      <c r="BS77" s="391" t="str">
        <f t="shared" ref="BS77:BS140" si="126">RIGHT(INT(BQ77/100),2)</f>
        <v>0</v>
      </c>
      <c r="BT77" s="391" t="str">
        <f t="shared" ref="BT77:BT140" si="127">RIGHT(INT(BQ77/1),2)</f>
        <v>0</v>
      </c>
      <c r="BU77" s="405">
        <f t="shared" ref="BU77:BU140" si="128">IF(COUNTIF(K77,"*m*")&gt;0,"",IF(VALUE(BS77)&lt;60,0,1))</f>
        <v>0</v>
      </c>
      <c r="BV77" s="405" t="str">
        <f t="shared" ref="BV77:BV140" si="129">BS77&amp;"m"&amp;BT77</f>
        <v>0m0</v>
      </c>
      <c r="BW77" s="392">
        <f t="shared" ref="BW77:BW140" si="130">IF(N77="",0,VALUE(SUBSTITUTE(N77,".","")))</f>
        <v>0</v>
      </c>
      <c r="BX77" s="392">
        <f t="shared" ref="BX77:BX140" si="131">IF(N77="",0,SUBSTITUTE(N77,"m",""))</f>
        <v>0</v>
      </c>
      <c r="BY77" s="405">
        <f t="shared" ref="BY77:BY140" si="132">VALUE(IF(COUNTIF(N77,"*.*")&gt;0,BW77,BX77))</f>
        <v>0</v>
      </c>
      <c r="BZ77" s="406">
        <f t="shared" ref="BZ77:BZ140" si="133">INT(BY77/10000)</f>
        <v>0</v>
      </c>
      <c r="CA77" s="391" t="str">
        <f t="shared" ref="CA77:CA140" si="134">RIGHT(INT(BY77/100),2)</f>
        <v>0</v>
      </c>
      <c r="CB77" s="391" t="str">
        <f t="shared" ref="CB77:CB140" si="135">RIGHT(INT(BY77/1),2)</f>
        <v>0</v>
      </c>
      <c r="CC77" s="405">
        <f t="shared" ref="CC77:CC140" si="136">IF(COUNTIF(N77,"*m*")&gt;0,"",IF(VALUE(CA77)&lt;60,0,1))</f>
        <v>0</v>
      </c>
      <c r="CD77" s="405" t="str">
        <f t="shared" ref="CD77:CD140" si="137">CA77&amp;"m"&amp;CB77</f>
        <v>0m0</v>
      </c>
      <c r="CE77" s="392">
        <f t="shared" ref="CE77:CE140" si="138">IF(Q77="",0,VALUE(SUBSTITUTE(Q77,".","")))</f>
        <v>0</v>
      </c>
      <c r="CF77" s="392">
        <f t="shared" ref="CF77:CF140" si="139">IF(Q77="",0,SUBSTITUTE(Q77,"m",""))</f>
        <v>0</v>
      </c>
      <c r="CG77" s="405">
        <f t="shared" ref="CG77:CG140" si="140">VALUE(IF(COUNTIF(Q77,"*.*")&gt;0,CE77,CF77))</f>
        <v>0</v>
      </c>
      <c r="CH77" s="406">
        <f t="shared" ref="CH77:CH140" si="141">INT(CG77/10000)</f>
        <v>0</v>
      </c>
      <c r="CI77" s="391" t="str">
        <f t="shared" ref="CI77:CI140" si="142">RIGHT(INT(CG77/100),2)</f>
        <v>0</v>
      </c>
      <c r="CJ77" s="391" t="str">
        <f t="shared" ref="CJ77:CJ140" si="143">RIGHT(INT(CG77/1),2)</f>
        <v>0</v>
      </c>
      <c r="CK77" s="405">
        <f t="shared" ref="CK77:CK140" si="144">IF(COUNTIF(Q77,"*m*")&gt;0,"",IF(VALUE(CI77)&lt;60,0,1))</f>
        <v>0</v>
      </c>
      <c r="CL77" s="405" t="str">
        <f t="shared" ref="CL77:CL140" si="145">CI77&amp;"m"&amp;CJ77</f>
        <v>0m0</v>
      </c>
      <c r="CM77" s="392">
        <f t="shared" ref="CM77:CM140" si="146">IF(T77="",0,VALUE(SUBSTITUTE(T77,".","")))</f>
        <v>0</v>
      </c>
      <c r="CN77" s="392">
        <f t="shared" ref="CN77:CN140" si="147">IF(T77="",0,SUBSTITUTE(T77,"m",""))</f>
        <v>0</v>
      </c>
      <c r="CO77" s="405">
        <f t="shared" ref="CO77:CO140" si="148">VALUE(IF(COUNTIF(T77,"*.*")&gt;0,CM77,CN77))</f>
        <v>0</v>
      </c>
      <c r="CP77" s="406">
        <f t="shared" ref="CP77:CP140" si="149">INT(CO77/10000)</f>
        <v>0</v>
      </c>
      <c r="CQ77" s="391" t="str">
        <f t="shared" ref="CQ77:CQ140" si="150">RIGHT(INT(CO77/100),2)</f>
        <v>0</v>
      </c>
      <c r="CR77" s="391" t="str">
        <f t="shared" ref="CR77:CR140" si="151">RIGHT(INT(CO77/1),2)</f>
        <v>0</v>
      </c>
      <c r="CS77" s="405">
        <f t="shared" ref="CS77:CS140" si="152">IF(COUNTIF(T77,"*m*")&gt;0,"",IF(VALUE(CQ77)&lt;60,0,1))</f>
        <v>0</v>
      </c>
      <c r="CT77" s="405" t="str">
        <f t="shared" ref="CT77:CT140" si="153">CQ77&amp;"m"&amp;CR77</f>
        <v>0m0</v>
      </c>
      <c r="CU77" s="405">
        <f t="shared" ref="CU77:CU140" si="154">IF(AND($C77="",G77&gt;0),1,IF(AND($C77="",H77&gt;0),1,0))</f>
        <v>0</v>
      </c>
      <c r="CV77" s="405">
        <f t="shared" ref="CV77:CV140" si="155">IF(AND($C77="",J77&gt;0),1,IF(AND($C77="",K77&gt;0),1,0))</f>
        <v>0</v>
      </c>
      <c r="CW77" s="405">
        <f t="shared" ref="CW77:CW140" si="156">IF(AND($C77="",M77&gt;0),1,IF(AND($C77="",N77&gt;0),1,0))</f>
        <v>0</v>
      </c>
      <c r="CX77" s="405">
        <f t="shared" ref="CX77:CX140" si="157">IF(AND($C77="",P77&gt;0),1,IF(AND($C77="",Q77&gt;0),1,0))</f>
        <v>0</v>
      </c>
      <c r="CY77" s="405">
        <f t="shared" ref="CY77:CY140" si="158">IF(AND($C77="",S77&gt;0),1,IF(AND($C77="",T77&gt;0),1,0))</f>
        <v>0</v>
      </c>
      <c r="CZ77" s="405" t="str">
        <f t="shared" ref="CZ77:CZ140" si="159">IF(AND(G77="",H77&gt;0),1,"")</f>
        <v/>
      </c>
      <c r="DA77" s="405" t="str">
        <f t="shared" ref="DA77:DA140" si="160">IF(AND(J77="",K77&gt;0),1,"")</f>
        <v/>
      </c>
      <c r="DB77" s="405" t="str">
        <f t="shared" ref="DB77:DB140" si="161">IF(AND(M77="",N77&gt;0),1,"")</f>
        <v/>
      </c>
      <c r="DC77" s="405" t="str">
        <f t="shared" ref="DC77:DC140" si="162">IF(AND(P77="",Q77&gt;0),1,"")</f>
        <v/>
      </c>
      <c r="DD77" s="405" t="str">
        <f t="shared" ref="DD77:DD140" si="163">IF(AND(S77="",T77&gt;0),1,"")</f>
        <v/>
      </c>
      <c r="DE77" s="405"/>
      <c r="DF77" s="404"/>
      <c r="DG77" s="405" t="str">
        <f t="shared" ref="DG77:DG140" si="164">IF(B77="","",VALUE(Q77))</f>
        <v/>
      </c>
      <c r="DH77" s="405" t="str">
        <f t="shared" ref="DH77:DH140" si="165">IF(B77="","",VALUE(T77))</f>
        <v/>
      </c>
      <c r="DI77" s="405">
        <f t="shared" ref="DI77:DI140" si="166">IF(AND(B77&gt;0,COUNTA(G77:U77)=0),1,0)</f>
        <v>0</v>
      </c>
      <c r="DJ77" s="405" t="str">
        <f t="shared" ref="DJ77:DJ140" si="167">IF(AND(COUNTIF(G77,"*m*")&gt;0,COUNTIF(H77,"*m*")&gt;0),1,"")</f>
        <v/>
      </c>
      <c r="DK77" s="405" t="str">
        <f t="shared" ref="DK77:DK140" si="168">IF(AND(COUNTIF(J77,"*m*")&gt;0,COUNTIF(K77,"*m*")&gt;0),1,"")</f>
        <v/>
      </c>
      <c r="DL77" s="405" t="str">
        <f t="shared" ref="DL77:DL140" si="169">IF(AND(COUNTIF(M77,"*m*")&gt;0,COUNTIF(N77,"*m*")&gt;0),1,"")</f>
        <v/>
      </c>
      <c r="DM77" s="405" t="str">
        <f t="shared" ref="DM77:DM140" si="170">IF(AND(COUNTIF(G77,"*跳*")&gt;0,COUNTIF(H77,"*.*")&gt;0),1,IF(AND(COUNTIF(G77,"*投*")&gt;0,COUNTIF(H77,"*.*")&gt;0),1,""))</f>
        <v/>
      </c>
      <c r="DN77" s="405" t="str">
        <f t="shared" ref="DN77:DN140" si="171">IF(AND(COUNTIF(J77,"*跳*")&gt;0,COUNTIF(K77,"*.*")&gt;0),1,IF(AND(COUNTIF(J77,"*投*")&gt;0,COUNTIF(K77,"*.*")&gt;0),1,""))</f>
        <v/>
      </c>
      <c r="DO77" s="405" t="str">
        <f t="shared" ref="DO77:DO140" si="172">IF(AND(COUNTIF(M77,"*跳*")&gt;0,COUNTIF(N77,"*.*")&gt;0),1,IF(AND(COUNTIF(M77,"*投*")&gt;0,COUNTIF(N77,"*.*")&gt;0),1,""))</f>
        <v/>
      </c>
    </row>
    <row r="78" spans="1:119" s="152" customFormat="1" ht="18" hidden="1" customHeight="1">
      <c r="A78" s="156" t="str">
        <f t="shared" si="94"/>
        <v/>
      </c>
      <c r="B78" s="153"/>
      <c r="C78" s="31" t="str">
        <f>IF(B78="","",VLOOKUP(B78,学連登録!$C$2:$G$3000,2,FALSE))</f>
        <v/>
      </c>
      <c r="D78" s="32" t="str">
        <f>IF(B78="","",VLOOKUP(B78,学連登録!$C$2:$G$3000,3,FALSE))</f>
        <v/>
      </c>
      <c r="E78" s="33" t="str">
        <f>IF(B78="","",VLOOKUP(B78,学連登録!$C$2:$G$3000,4,FALSE))</f>
        <v/>
      </c>
      <c r="F78" s="376" t="str">
        <f>IF(B78="","",VLOOKUP(B78,学連登録!$C$2:$I$3000,7,FALSE))</f>
        <v/>
      </c>
      <c r="G78" s="155"/>
      <c r="H78" s="926"/>
      <c r="I78" s="928"/>
      <c r="J78" s="155"/>
      <c r="K78" s="926"/>
      <c r="L78" s="927"/>
      <c r="M78" s="155"/>
      <c r="N78" s="881"/>
      <c r="O78" s="882"/>
      <c r="P78" s="154"/>
      <c r="Q78" s="926"/>
      <c r="R78" s="927"/>
      <c r="S78" s="154"/>
      <c r="T78" s="926"/>
      <c r="U78" s="927"/>
      <c r="V78" s="101" t="str">
        <f>IF(B78="","",VLOOKUP(B78,学連登録!$C$2:$H$3000,6,FALSE))</f>
        <v/>
      </c>
      <c r="Y78" s="116" t="str">
        <f t="shared" si="96"/>
        <v/>
      </c>
      <c r="Z78" s="97" t="str">
        <f>IF(G78="","",VLOOKUP(G78,種目名!$R$5:$T$104,3,0))</f>
        <v/>
      </c>
      <c r="AA78" s="98" t="str">
        <f>IF(J78="","",VLOOKUP(J78,種目名!$R$5:$T$104,3,0))</f>
        <v/>
      </c>
      <c r="AB78" s="117" t="str">
        <f>IF(M78="","",VLOOKUP(M78,種目名!$R$5:$T$104,3,0))</f>
        <v/>
      </c>
      <c r="AC78" s="117" t="str">
        <f>IF(P78="","",VLOOKUP(AF78,種目名!$R$5:$T$104,3,0))</f>
        <v/>
      </c>
      <c r="AD78" s="118" t="str">
        <f>IF(S78="","",VLOOKUP(AI78,種目名!$R$5:$T$104,3,0))</f>
        <v/>
      </c>
      <c r="AE78" s="115">
        <f t="shared" si="97"/>
        <v>0</v>
      </c>
      <c r="AF78" s="152" t="str">
        <f t="shared" si="98"/>
        <v/>
      </c>
      <c r="AG78" s="152" t="str">
        <f t="shared" si="99"/>
        <v/>
      </c>
      <c r="AH78" s="152">
        <f t="shared" si="100"/>
        <v>0</v>
      </c>
      <c r="AI78" s="152" t="str">
        <f t="shared" si="101"/>
        <v/>
      </c>
      <c r="AJ78" s="152" t="str">
        <f t="shared" si="102"/>
        <v/>
      </c>
      <c r="AK78" s="383"/>
      <c r="AL78" s="166">
        <f t="shared" si="107"/>
        <v>0</v>
      </c>
      <c r="AM78" s="392">
        <f t="shared" si="108"/>
        <v>0</v>
      </c>
      <c r="AN78" s="392">
        <f>COUNTIF($B$12:B78,B78)</f>
        <v>0</v>
      </c>
      <c r="AO78" s="392"/>
      <c r="AP78" s="392" t="str">
        <f t="shared" si="109"/>
        <v/>
      </c>
      <c r="AQ78" s="392" t="str">
        <f t="shared" si="109"/>
        <v/>
      </c>
      <c r="AR78" s="392" t="str">
        <f t="shared" si="109"/>
        <v/>
      </c>
      <c r="AS78" s="392" t="str">
        <f t="shared" si="103"/>
        <v/>
      </c>
      <c r="AT78" s="392">
        <f t="shared" si="110"/>
        <v>0</v>
      </c>
      <c r="AU78" s="392" t="str">
        <f t="shared" si="111"/>
        <v/>
      </c>
      <c r="AV78" s="392" t="str">
        <f t="shared" si="112"/>
        <v/>
      </c>
      <c r="AW78" s="392" t="str">
        <f t="shared" si="113"/>
        <v/>
      </c>
      <c r="AX78" s="392" t="str">
        <f t="shared" si="114"/>
        <v/>
      </c>
      <c r="AY78" s="392" t="str">
        <f t="shared" si="115"/>
        <v/>
      </c>
      <c r="AZ78" s="392" t="str">
        <f t="shared" si="95"/>
        <v/>
      </c>
      <c r="BA78" s="392" t="str">
        <f t="shared" si="95"/>
        <v/>
      </c>
      <c r="BB78" s="392" t="str">
        <f t="shared" si="95"/>
        <v/>
      </c>
      <c r="BC78" s="392" t="str">
        <f t="shared" si="95"/>
        <v/>
      </c>
      <c r="BD78" s="396" t="str">
        <f t="shared" si="95"/>
        <v/>
      </c>
      <c r="BE78" s="386">
        <f t="shared" si="116"/>
        <v>0</v>
      </c>
      <c r="BG78" s="392">
        <f t="shared" si="117"/>
        <v>0</v>
      </c>
      <c r="BH78" s="392">
        <f t="shared" si="118"/>
        <v>0</v>
      </c>
      <c r="BI78" s="405">
        <f t="shared" si="119"/>
        <v>0</v>
      </c>
      <c r="BJ78" s="406">
        <f t="shared" si="104"/>
        <v>0</v>
      </c>
      <c r="BK78" s="391" t="str">
        <f t="shared" si="105"/>
        <v>0</v>
      </c>
      <c r="BL78" s="391" t="str">
        <f t="shared" si="106"/>
        <v>0</v>
      </c>
      <c r="BM78" s="405">
        <f t="shared" si="120"/>
        <v>0</v>
      </c>
      <c r="BN78" s="405" t="str">
        <f t="shared" si="121"/>
        <v>0m0</v>
      </c>
      <c r="BO78" s="392">
        <f t="shared" si="122"/>
        <v>0</v>
      </c>
      <c r="BP78" s="392">
        <f t="shared" si="123"/>
        <v>0</v>
      </c>
      <c r="BQ78" s="405">
        <f t="shared" si="124"/>
        <v>0</v>
      </c>
      <c r="BR78" s="406">
        <f t="shared" si="125"/>
        <v>0</v>
      </c>
      <c r="BS78" s="391" t="str">
        <f t="shared" si="126"/>
        <v>0</v>
      </c>
      <c r="BT78" s="391" t="str">
        <f t="shared" si="127"/>
        <v>0</v>
      </c>
      <c r="BU78" s="405">
        <f t="shared" si="128"/>
        <v>0</v>
      </c>
      <c r="BV78" s="405" t="str">
        <f t="shared" si="129"/>
        <v>0m0</v>
      </c>
      <c r="BW78" s="392">
        <f t="shared" si="130"/>
        <v>0</v>
      </c>
      <c r="BX78" s="392">
        <f t="shared" si="131"/>
        <v>0</v>
      </c>
      <c r="BY78" s="405">
        <f t="shared" si="132"/>
        <v>0</v>
      </c>
      <c r="BZ78" s="406">
        <f t="shared" si="133"/>
        <v>0</v>
      </c>
      <c r="CA78" s="391" t="str">
        <f t="shared" si="134"/>
        <v>0</v>
      </c>
      <c r="CB78" s="391" t="str">
        <f t="shared" si="135"/>
        <v>0</v>
      </c>
      <c r="CC78" s="405">
        <f t="shared" si="136"/>
        <v>0</v>
      </c>
      <c r="CD78" s="405" t="str">
        <f t="shared" si="137"/>
        <v>0m0</v>
      </c>
      <c r="CE78" s="392">
        <f t="shared" si="138"/>
        <v>0</v>
      </c>
      <c r="CF78" s="392">
        <f t="shared" si="139"/>
        <v>0</v>
      </c>
      <c r="CG78" s="405">
        <f t="shared" si="140"/>
        <v>0</v>
      </c>
      <c r="CH78" s="406">
        <f t="shared" si="141"/>
        <v>0</v>
      </c>
      <c r="CI78" s="391" t="str">
        <f t="shared" si="142"/>
        <v>0</v>
      </c>
      <c r="CJ78" s="391" t="str">
        <f t="shared" si="143"/>
        <v>0</v>
      </c>
      <c r="CK78" s="405">
        <f t="shared" si="144"/>
        <v>0</v>
      </c>
      <c r="CL78" s="405" t="str">
        <f t="shared" si="145"/>
        <v>0m0</v>
      </c>
      <c r="CM78" s="392">
        <f t="shared" si="146"/>
        <v>0</v>
      </c>
      <c r="CN78" s="392">
        <f t="shared" si="147"/>
        <v>0</v>
      </c>
      <c r="CO78" s="405">
        <f t="shared" si="148"/>
        <v>0</v>
      </c>
      <c r="CP78" s="406">
        <f t="shared" si="149"/>
        <v>0</v>
      </c>
      <c r="CQ78" s="391" t="str">
        <f t="shared" si="150"/>
        <v>0</v>
      </c>
      <c r="CR78" s="391" t="str">
        <f t="shared" si="151"/>
        <v>0</v>
      </c>
      <c r="CS78" s="405">
        <f t="shared" si="152"/>
        <v>0</v>
      </c>
      <c r="CT78" s="405" t="str">
        <f t="shared" si="153"/>
        <v>0m0</v>
      </c>
      <c r="CU78" s="405">
        <f t="shared" si="154"/>
        <v>0</v>
      </c>
      <c r="CV78" s="405">
        <f t="shared" si="155"/>
        <v>0</v>
      </c>
      <c r="CW78" s="405">
        <f t="shared" si="156"/>
        <v>0</v>
      </c>
      <c r="CX78" s="405">
        <f t="shared" si="157"/>
        <v>0</v>
      </c>
      <c r="CY78" s="405">
        <f t="shared" si="158"/>
        <v>0</v>
      </c>
      <c r="CZ78" s="405" t="str">
        <f t="shared" si="159"/>
        <v/>
      </c>
      <c r="DA78" s="405" t="str">
        <f t="shared" si="160"/>
        <v/>
      </c>
      <c r="DB78" s="405" t="str">
        <f t="shared" si="161"/>
        <v/>
      </c>
      <c r="DC78" s="405" t="str">
        <f t="shared" si="162"/>
        <v/>
      </c>
      <c r="DD78" s="405" t="str">
        <f t="shared" si="163"/>
        <v/>
      </c>
      <c r="DE78" s="405"/>
      <c r="DF78" s="404"/>
      <c r="DG78" s="405" t="str">
        <f t="shared" si="164"/>
        <v/>
      </c>
      <c r="DH78" s="405" t="str">
        <f t="shared" si="165"/>
        <v/>
      </c>
      <c r="DI78" s="405">
        <f t="shared" si="166"/>
        <v>0</v>
      </c>
      <c r="DJ78" s="405" t="str">
        <f t="shared" si="167"/>
        <v/>
      </c>
      <c r="DK78" s="405" t="str">
        <f t="shared" si="168"/>
        <v/>
      </c>
      <c r="DL78" s="405" t="str">
        <f t="shared" si="169"/>
        <v/>
      </c>
      <c r="DM78" s="405" t="str">
        <f t="shared" si="170"/>
        <v/>
      </c>
      <c r="DN78" s="405" t="str">
        <f t="shared" si="171"/>
        <v/>
      </c>
      <c r="DO78" s="405" t="str">
        <f t="shared" si="172"/>
        <v/>
      </c>
    </row>
    <row r="79" spans="1:119" s="152" customFormat="1" ht="18" hidden="1" customHeight="1">
      <c r="A79" s="156" t="str">
        <f t="shared" si="94"/>
        <v/>
      </c>
      <c r="B79" s="153"/>
      <c r="C79" s="31" t="str">
        <f>IF(B79="","",VLOOKUP(B79,学連登録!$C$2:$G$3000,2,FALSE))</f>
        <v/>
      </c>
      <c r="D79" s="32" t="str">
        <f>IF(B79="","",VLOOKUP(B79,学連登録!$C$2:$G$3000,3,FALSE))</f>
        <v/>
      </c>
      <c r="E79" s="33" t="str">
        <f>IF(B79="","",VLOOKUP(B79,学連登録!$C$2:$G$3000,4,FALSE))</f>
        <v/>
      </c>
      <c r="F79" s="376" t="str">
        <f>IF(B79="","",VLOOKUP(B79,学連登録!$C$2:$I$3000,7,FALSE))</f>
        <v/>
      </c>
      <c r="G79" s="155"/>
      <c r="H79" s="926"/>
      <c r="I79" s="928"/>
      <c r="J79" s="155"/>
      <c r="K79" s="926"/>
      <c r="L79" s="927"/>
      <c r="M79" s="155"/>
      <c r="N79" s="881"/>
      <c r="O79" s="882"/>
      <c r="P79" s="154"/>
      <c r="Q79" s="926"/>
      <c r="R79" s="927"/>
      <c r="S79" s="154"/>
      <c r="T79" s="926"/>
      <c r="U79" s="927"/>
      <c r="V79" s="101" t="str">
        <f>IF(B79="","",VLOOKUP(B79,学連登録!$C$2:$H$3000,6,FALSE))</f>
        <v/>
      </c>
      <c r="Y79" s="116" t="str">
        <f t="shared" si="96"/>
        <v/>
      </c>
      <c r="Z79" s="97" t="str">
        <f>IF(G79="","",VLOOKUP(G79,種目名!$R$5:$T$104,3,0))</f>
        <v/>
      </c>
      <c r="AA79" s="98" t="str">
        <f>IF(J79="","",VLOOKUP(J79,種目名!$R$5:$T$104,3,0))</f>
        <v/>
      </c>
      <c r="AB79" s="117" t="str">
        <f>IF(M79="","",VLOOKUP(M79,種目名!$R$5:$T$104,3,0))</f>
        <v/>
      </c>
      <c r="AC79" s="117" t="str">
        <f>IF(P79="","",VLOOKUP(AF79,種目名!$R$5:$T$104,3,0))</f>
        <v/>
      </c>
      <c r="AD79" s="118" t="str">
        <f>IF(S79="","",VLOOKUP(AI79,種目名!$R$5:$T$104,3,0))</f>
        <v/>
      </c>
      <c r="AE79" s="115">
        <f t="shared" si="97"/>
        <v>0</v>
      </c>
      <c r="AF79" s="152" t="str">
        <f t="shared" si="98"/>
        <v/>
      </c>
      <c r="AG79" s="152" t="str">
        <f t="shared" si="99"/>
        <v/>
      </c>
      <c r="AH79" s="152">
        <f t="shared" si="100"/>
        <v>0</v>
      </c>
      <c r="AI79" s="152" t="str">
        <f t="shared" si="101"/>
        <v/>
      </c>
      <c r="AJ79" s="152" t="str">
        <f t="shared" si="102"/>
        <v/>
      </c>
      <c r="AK79" s="383"/>
      <c r="AL79" s="166">
        <f t="shared" si="107"/>
        <v>0</v>
      </c>
      <c r="AM79" s="392">
        <f t="shared" si="108"/>
        <v>0</v>
      </c>
      <c r="AN79" s="392">
        <f>COUNTIF($B$12:B79,B79)</f>
        <v>0</v>
      </c>
      <c r="AO79" s="392"/>
      <c r="AP79" s="392" t="str">
        <f t="shared" si="109"/>
        <v/>
      </c>
      <c r="AQ79" s="392" t="str">
        <f t="shared" si="109"/>
        <v/>
      </c>
      <c r="AR79" s="392" t="str">
        <f t="shared" si="109"/>
        <v/>
      </c>
      <c r="AS79" s="392" t="str">
        <f t="shared" si="103"/>
        <v/>
      </c>
      <c r="AT79" s="392">
        <f t="shared" si="110"/>
        <v>0</v>
      </c>
      <c r="AU79" s="392" t="str">
        <f t="shared" si="111"/>
        <v/>
      </c>
      <c r="AV79" s="392" t="str">
        <f t="shared" si="112"/>
        <v/>
      </c>
      <c r="AW79" s="392" t="str">
        <f t="shared" si="113"/>
        <v/>
      </c>
      <c r="AX79" s="392" t="str">
        <f t="shared" si="114"/>
        <v/>
      </c>
      <c r="AY79" s="392" t="str">
        <f t="shared" si="115"/>
        <v/>
      </c>
      <c r="AZ79" s="392" t="str">
        <f t="shared" si="95"/>
        <v/>
      </c>
      <c r="BA79" s="392" t="str">
        <f t="shared" si="95"/>
        <v/>
      </c>
      <c r="BB79" s="392" t="str">
        <f t="shared" si="95"/>
        <v/>
      </c>
      <c r="BC79" s="392" t="str">
        <f t="shared" si="95"/>
        <v/>
      </c>
      <c r="BD79" s="396" t="str">
        <f t="shared" si="95"/>
        <v/>
      </c>
      <c r="BE79" s="386">
        <f t="shared" si="116"/>
        <v>0</v>
      </c>
      <c r="BG79" s="392">
        <f t="shared" si="117"/>
        <v>0</v>
      </c>
      <c r="BH79" s="392">
        <f t="shared" si="118"/>
        <v>0</v>
      </c>
      <c r="BI79" s="405">
        <f t="shared" si="119"/>
        <v>0</v>
      </c>
      <c r="BJ79" s="406">
        <f t="shared" si="104"/>
        <v>0</v>
      </c>
      <c r="BK79" s="391" t="str">
        <f t="shared" si="105"/>
        <v>0</v>
      </c>
      <c r="BL79" s="391" t="str">
        <f t="shared" si="106"/>
        <v>0</v>
      </c>
      <c r="BM79" s="405">
        <f t="shared" si="120"/>
        <v>0</v>
      </c>
      <c r="BN79" s="405" t="str">
        <f t="shared" si="121"/>
        <v>0m0</v>
      </c>
      <c r="BO79" s="392">
        <f t="shared" si="122"/>
        <v>0</v>
      </c>
      <c r="BP79" s="392">
        <f t="shared" si="123"/>
        <v>0</v>
      </c>
      <c r="BQ79" s="405">
        <f t="shared" si="124"/>
        <v>0</v>
      </c>
      <c r="BR79" s="406">
        <f t="shared" si="125"/>
        <v>0</v>
      </c>
      <c r="BS79" s="391" t="str">
        <f t="shared" si="126"/>
        <v>0</v>
      </c>
      <c r="BT79" s="391" t="str">
        <f t="shared" si="127"/>
        <v>0</v>
      </c>
      <c r="BU79" s="405">
        <f t="shared" si="128"/>
        <v>0</v>
      </c>
      <c r="BV79" s="405" t="str">
        <f t="shared" si="129"/>
        <v>0m0</v>
      </c>
      <c r="BW79" s="392">
        <f t="shared" si="130"/>
        <v>0</v>
      </c>
      <c r="BX79" s="392">
        <f t="shared" si="131"/>
        <v>0</v>
      </c>
      <c r="BY79" s="405">
        <f t="shared" si="132"/>
        <v>0</v>
      </c>
      <c r="BZ79" s="406">
        <f t="shared" si="133"/>
        <v>0</v>
      </c>
      <c r="CA79" s="391" t="str">
        <f t="shared" si="134"/>
        <v>0</v>
      </c>
      <c r="CB79" s="391" t="str">
        <f t="shared" si="135"/>
        <v>0</v>
      </c>
      <c r="CC79" s="405">
        <f t="shared" si="136"/>
        <v>0</v>
      </c>
      <c r="CD79" s="405" t="str">
        <f t="shared" si="137"/>
        <v>0m0</v>
      </c>
      <c r="CE79" s="392">
        <f t="shared" si="138"/>
        <v>0</v>
      </c>
      <c r="CF79" s="392">
        <f t="shared" si="139"/>
        <v>0</v>
      </c>
      <c r="CG79" s="405">
        <f t="shared" si="140"/>
        <v>0</v>
      </c>
      <c r="CH79" s="406">
        <f t="shared" si="141"/>
        <v>0</v>
      </c>
      <c r="CI79" s="391" t="str">
        <f t="shared" si="142"/>
        <v>0</v>
      </c>
      <c r="CJ79" s="391" t="str">
        <f t="shared" si="143"/>
        <v>0</v>
      </c>
      <c r="CK79" s="405">
        <f t="shared" si="144"/>
        <v>0</v>
      </c>
      <c r="CL79" s="405" t="str">
        <f t="shared" si="145"/>
        <v>0m0</v>
      </c>
      <c r="CM79" s="392">
        <f t="shared" si="146"/>
        <v>0</v>
      </c>
      <c r="CN79" s="392">
        <f t="shared" si="147"/>
        <v>0</v>
      </c>
      <c r="CO79" s="405">
        <f t="shared" si="148"/>
        <v>0</v>
      </c>
      <c r="CP79" s="406">
        <f t="shared" si="149"/>
        <v>0</v>
      </c>
      <c r="CQ79" s="391" t="str">
        <f t="shared" si="150"/>
        <v>0</v>
      </c>
      <c r="CR79" s="391" t="str">
        <f t="shared" si="151"/>
        <v>0</v>
      </c>
      <c r="CS79" s="405">
        <f t="shared" si="152"/>
        <v>0</v>
      </c>
      <c r="CT79" s="405" t="str">
        <f t="shared" si="153"/>
        <v>0m0</v>
      </c>
      <c r="CU79" s="405">
        <f t="shared" si="154"/>
        <v>0</v>
      </c>
      <c r="CV79" s="405">
        <f t="shared" si="155"/>
        <v>0</v>
      </c>
      <c r="CW79" s="405">
        <f t="shared" si="156"/>
        <v>0</v>
      </c>
      <c r="CX79" s="405">
        <f t="shared" si="157"/>
        <v>0</v>
      </c>
      <c r="CY79" s="405">
        <f t="shared" si="158"/>
        <v>0</v>
      </c>
      <c r="CZ79" s="405" t="str">
        <f t="shared" si="159"/>
        <v/>
      </c>
      <c r="DA79" s="405" t="str">
        <f t="shared" si="160"/>
        <v/>
      </c>
      <c r="DB79" s="405" t="str">
        <f t="shared" si="161"/>
        <v/>
      </c>
      <c r="DC79" s="405" t="str">
        <f t="shared" si="162"/>
        <v/>
      </c>
      <c r="DD79" s="405" t="str">
        <f t="shared" si="163"/>
        <v/>
      </c>
      <c r="DE79" s="405"/>
      <c r="DF79" s="404"/>
      <c r="DG79" s="405" t="str">
        <f t="shared" si="164"/>
        <v/>
      </c>
      <c r="DH79" s="405" t="str">
        <f t="shared" si="165"/>
        <v/>
      </c>
      <c r="DI79" s="405">
        <f t="shared" si="166"/>
        <v>0</v>
      </c>
      <c r="DJ79" s="405" t="str">
        <f t="shared" si="167"/>
        <v/>
      </c>
      <c r="DK79" s="405" t="str">
        <f t="shared" si="168"/>
        <v/>
      </c>
      <c r="DL79" s="405" t="str">
        <f t="shared" si="169"/>
        <v/>
      </c>
      <c r="DM79" s="405" t="str">
        <f t="shared" si="170"/>
        <v/>
      </c>
      <c r="DN79" s="405" t="str">
        <f t="shared" si="171"/>
        <v/>
      </c>
      <c r="DO79" s="405" t="str">
        <f t="shared" si="172"/>
        <v/>
      </c>
    </row>
    <row r="80" spans="1:119" s="152" customFormat="1" ht="18" hidden="1" customHeight="1">
      <c r="A80" s="156" t="str">
        <f t="shared" si="94"/>
        <v/>
      </c>
      <c r="B80" s="153"/>
      <c r="C80" s="31" t="str">
        <f>IF(B80="","",VLOOKUP(B80,学連登録!$C$2:$G$3000,2,FALSE))</f>
        <v/>
      </c>
      <c r="D80" s="32" t="str">
        <f>IF(B80="","",VLOOKUP(B80,学連登録!$C$2:$G$3000,3,FALSE))</f>
        <v/>
      </c>
      <c r="E80" s="33" t="str">
        <f>IF(B80="","",VLOOKUP(B80,学連登録!$C$2:$G$3000,4,FALSE))</f>
        <v/>
      </c>
      <c r="F80" s="376" t="str">
        <f>IF(B80="","",VLOOKUP(B80,学連登録!$C$2:$I$3000,7,FALSE))</f>
        <v/>
      </c>
      <c r="G80" s="155"/>
      <c r="H80" s="926"/>
      <c r="I80" s="928"/>
      <c r="J80" s="155"/>
      <c r="K80" s="926"/>
      <c r="L80" s="927"/>
      <c r="M80" s="155"/>
      <c r="N80" s="881"/>
      <c r="O80" s="882"/>
      <c r="P80" s="154"/>
      <c r="Q80" s="926"/>
      <c r="R80" s="927"/>
      <c r="S80" s="154"/>
      <c r="T80" s="926"/>
      <c r="U80" s="927"/>
      <c r="V80" s="101" t="str">
        <f>IF(B80="","",VLOOKUP(B80,学連登録!$C$2:$H$3000,6,FALSE))</f>
        <v/>
      </c>
      <c r="Y80" s="116" t="str">
        <f t="shared" si="96"/>
        <v/>
      </c>
      <c r="Z80" s="97" t="str">
        <f>IF(G80="","",VLOOKUP(G80,種目名!$R$5:$T$104,3,0))</f>
        <v/>
      </c>
      <c r="AA80" s="98" t="str">
        <f>IF(J80="","",VLOOKUP(J80,種目名!$R$5:$T$104,3,0))</f>
        <v/>
      </c>
      <c r="AB80" s="117" t="str">
        <f>IF(M80="","",VLOOKUP(M80,種目名!$R$5:$T$104,3,0))</f>
        <v/>
      </c>
      <c r="AC80" s="117" t="str">
        <f>IF(P80="","",VLOOKUP(AF80,種目名!$R$5:$T$104,3,0))</f>
        <v/>
      </c>
      <c r="AD80" s="118" t="str">
        <f>IF(S80="","",VLOOKUP(AI80,種目名!$R$5:$T$104,3,0))</f>
        <v/>
      </c>
      <c r="AE80" s="115">
        <f t="shared" si="97"/>
        <v>0</v>
      </c>
      <c r="AF80" s="152" t="str">
        <f t="shared" si="98"/>
        <v/>
      </c>
      <c r="AG80" s="152" t="str">
        <f t="shared" si="99"/>
        <v/>
      </c>
      <c r="AH80" s="152">
        <f t="shared" si="100"/>
        <v>0</v>
      </c>
      <c r="AI80" s="152" t="str">
        <f t="shared" si="101"/>
        <v/>
      </c>
      <c r="AJ80" s="152" t="str">
        <f t="shared" si="102"/>
        <v/>
      </c>
      <c r="AK80" s="383"/>
      <c r="AL80" s="166">
        <f t="shared" si="107"/>
        <v>0</v>
      </c>
      <c r="AM80" s="392">
        <f t="shared" si="108"/>
        <v>0</v>
      </c>
      <c r="AN80" s="392">
        <f>COUNTIF($B$12:B80,B80)</f>
        <v>0</v>
      </c>
      <c r="AO80" s="392"/>
      <c r="AP80" s="392" t="str">
        <f t="shared" si="109"/>
        <v/>
      </c>
      <c r="AQ80" s="392" t="str">
        <f t="shared" si="109"/>
        <v/>
      </c>
      <c r="AR80" s="392" t="str">
        <f t="shared" si="109"/>
        <v/>
      </c>
      <c r="AS80" s="392" t="str">
        <f t="shared" si="103"/>
        <v/>
      </c>
      <c r="AT80" s="392">
        <f t="shared" si="110"/>
        <v>0</v>
      </c>
      <c r="AU80" s="392" t="str">
        <f t="shared" si="111"/>
        <v/>
      </c>
      <c r="AV80" s="392" t="str">
        <f t="shared" si="112"/>
        <v/>
      </c>
      <c r="AW80" s="392" t="str">
        <f t="shared" si="113"/>
        <v/>
      </c>
      <c r="AX80" s="392" t="str">
        <f t="shared" si="114"/>
        <v/>
      </c>
      <c r="AY80" s="392" t="str">
        <f t="shared" si="115"/>
        <v/>
      </c>
      <c r="AZ80" s="392" t="str">
        <f t="shared" si="95"/>
        <v/>
      </c>
      <c r="BA80" s="392" t="str">
        <f t="shared" si="95"/>
        <v/>
      </c>
      <c r="BB80" s="392" t="str">
        <f t="shared" si="95"/>
        <v/>
      </c>
      <c r="BC80" s="392" t="str">
        <f t="shared" si="95"/>
        <v/>
      </c>
      <c r="BD80" s="396" t="str">
        <f t="shared" si="95"/>
        <v/>
      </c>
      <c r="BE80" s="386">
        <f t="shared" si="116"/>
        <v>0</v>
      </c>
      <c r="BG80" s="392">
        <f t="shared" si="117"/>
        <v>0</v>
      </c>
      <c r="BH80" s="392">
        <f t="shared" si="118"/>
        <v>0</v>
      </c>
      <c r="BI80" s="405">
        <f t="shared" si="119"/>
        <v>0</v>
      </c>
      <c r="BJ80" s="406">
        <f t="shared" si="104"/>
        <v>0</v>
      </c>
      <c r="BK80" s="391" t="str">
        <f t="shared" si="105"/>
        <v>0</v>
      </c>
      <c r="BL80" s="391" t="str">
        <f t="shared" si="106"/>
        <v>0</v>
      </c>
      <c r="BM80" s="405">
        <f t="shared" si="120"/>
        <v>0</v>
      </c>
      <c r="BN80" s="405" t="str">
        <f t="shared" si="121"/>
        <v>0m0</v>
      </c>
      <c r="BO80" s="392">
        <f t="shared" si="122"/>
        <v>0</v>
      </c>
      <c r="BP80" s="392">
        <f t="shared" si="123"/>
        <v>0</v>
      </c>
      <c r="BQ80" s="405">
        <f t="shared" si="124"/>
        <v>0</v>
      </c>
      <c r="BR80" s="406">
        <f t="shared" si="125"/>
        <v>0</v>
      </c>
      <c r="BS80" s="391" t="str">
        <f t="shared" si="126"/>
        <v>0</v>
      </c>
      <c r="BT80" s="391" t="str">
        <f t="shared" si="127"/>
        <v>0</v>
      </c>
      <c r="BU80" s="405">
        <f t="shared" si="128"/>
        <v>0</v>
      </c>
      <c r="BV80" s="405" t="str">
        <f t="shared" si="129"/>
        <v>0m0</v>
      </c>
      <c r="BW80" s="392">
        <f t="shared" si="130"/>
        <v>0</v>
      </c>
      <c r="BX80" s="392">
        <f t="shared" si="131"/>
        <v>0</v>
      </c>
      <c r="BY80" s="405">
        <f t="shared" si="132"/>
        <v>0</v>
      </c>
      <c r="BZ80" s="406">
        <f t="shared" si="133"/>
        <v>0</v>
      </c>
      <c r="CA80" s="391" t="str">
        <f t="shared" si="134"/>
        <v>0</v>
      </c>
      <c r="CB80" s="391" t="str">
        <f t="shared" si="135"/>
        <v>0</v>
      </c>
      <c r="CC80" s="405">
        <f t="shared" si="136"/>
        <v>0</v>
      </c>
      <c r="CD80" s="405" t="str">
        <f t="shared" si="137"/>
        <v>0m0</v>
      </c>
      <c r="CE80" s="392">
        <f t="shared" si="138"/>
        <v>0</v>
      </c>
      <c r="CF80" s="392">
        <f t="shared" si="139"/>
        <v>0</v>
      </c>
      <c r="CG80" s="405">
        <f t="shared" si="140"/>
        <v>0</v>
      </c>
      <c r="CH80" s="406">
        <f t="shared" si="141"/>
        <v>0</v>
      </c>
      <c r="CI80" s="391" t="str">
        <f t="shared" si="142"/>
        <v>0</v>
      </c>
      <c r="CJ80" s="391" t="str">
        <f t="shared" si="143"/>
        <v>0</v>
      </c>
      <c r="CK80" s="405">
        <f t="shared" si="144"/>
        <v>0</v>
      </c>
      <c r="CL80" s="405" t="str">
        <f t="shared" si="145"/>
        <v>0m0</v>
      </c>
      <c r="CM80" s="392">
        <f t="shared" si="146"/>
        <v>0</v>
      </c>
      <c r="CN80" s="392">
        <f t="shared" si="147"/>
        <v>0</v>
      </c>
      <c r="CO80" s="405">
        <f t="shared" si="148"/>
        <v>0</v>
      </c>
      <c r="CP80" s="406">
        <f t="shared" si="149"/>
        <v>0</v>
      </c>
      <c r="CQ80" s="391" t="str">
        <f t="shared" si="150"/>
        <v>0</v>
      </c>
      <c r="CR80" s="391" t="str">
        <f t="shared" si="151"/>
        <v>0</v>
      </c>
      <c r="CS80" s="405">
        <f t="shared" si="152"/>
        <v>0</v>
      </c>
      <c r="CT80" s="405" t="str">
        <f t="shared" si="153"/>
        <v>0m0</v>
      </c>
      <c r="CU80" s="405">
        <f t="shared" si="154"/>
        <v>0</v>
      </c>
      <c r="CV80" s="405">
        <f t="shared" si="155"/>
        <v>0</v>
      </c>
      <c r="CW80" s="405">
        <f t="shared" si="156"/>
        <v>0</v>
      </c>
      <c r="CX80" s="405">
        <f t="shared" si="157"/>
        <v>0</v>
      </c>
      <c r="CY80" s="405">
        <f t="shared" si="158"/>
        <v>0</v>
      </c>
      <c r="CZ80" s="405" t="str">
        <f t="shared" si="159"/>
        <v/>
      </c>
      <c r="DA80" s="405" t="str">
        <f t="shared" si="160"/>
        <v/>
      </c>
      <c r="DB80" s="405" t="str">
        <f t="shared" si="161"/>
        <v/>
      </c>
      <c r="DC80" s="405" t="str">
        <f t="shared" si="162"/>
        <v/>
      </c>
      <c r="DD80" s="405" t="str">
        <f t="shared" si="163"/>
        <v/>
      </c>
      <c r="DE80" s="405"/>
      <c r="DF80" s="404"/>
      <c r="DG80" s="405" t="str">
        <f t="shared" si="164"/>
        <v/>
      </c>
      <c r="DH80" s="405" t="str">
        <f t="shared" si="165"/>
        <v/>
      </c>
      <c r="DI80" s="405">
        <f t="shared" si="166"/>
        <v>0</v>
      </c>
      <c r="DJ80" s="405" t="str">
        <f t="shared" si="167"/>
        <v/>
      </c>
      <c r="DK80" s="405" t="str">
        <f t="shared" si="168"/>
        <v/>
      </c>
      <c r="DL80" s="405" t="str">
        <f t="shared" si="169"/>
        <v/>
      </c>
      <c r="DM80" s="405" t="str">
        <f t="shared" si="170"/>
        <v/>
      </c>
      <c r="DN80" s="405" t="str">
        <f t="shared" si="171"/>
        <v/>
      </c>
      <c r="DO80" s="405" t="str">
        <f t="shared" si="172"/>
        <v/>
      </c>
    </row>
    <row r="81" spans="1:119" s="152" customFormat="1" ht="18" hidden="1" customHeight="1">
      <c r="A81" s="156" t="str">
        <f t="shared" si="94"/>
        <v/>
      </c>
      <c r="B81" s="153"/>
      <c r="C81" s="31" t="str">
        <f>IF(B81="","",VLOOKUP(B81,学連登録!$C$2:$G$3000,2,FALSE))</f>
        <v/>
      </c>
      <c r="D81" s="32" t="str">
        <f>IF(B81="","",VLOOKUP(B81,学連登録!$C$2:$G$3000,3,FALSE))</f>
        <v/>
      </c>
      <c r="E81" s="33" t="str">
        <f>IF(B81="","",VLOOKUP(B81,学連登録!$C$2:$G$3000,4,FALSE))</f>
        <v/>
      </c>
      <c r="F81" s="376" t="str">
        <f>IF(B81="","",VLOOKUP(B81,学連登録!$C$2:$I$3000,7,FALSE))</f>
        <v/>
      </c>
      <c r="G81" s="155"/>
      <c r="H81" s="926"/>
      <c r="I81" s="928"/>
      <c r="J81" s="155"/>
      <c r="K81" s="926"/>
      <c r="L81" s="927"/>
      <c r="M81" s="155"/>
      <c r="N81" s="881"/>
      <c r="O81" s="882"/>
      <c r="P81" s="154"/>
      <c r="Q81" s="926"/>
      <c r="R81" s="927"/>
      <c r="S81" s="154"/>
      <c r="T81" s="926"/>
      <c r="U81" s="927"/>
      <c r="V81" s="101" t="str">
        <f>IF(B81="","",VLOOKUP(B81,学連登録!$C$2:$H$3000,6,FALSE))</f>
        <v/>
      </c>
      <c r="Y81" s="116" t="str">
        <f t="shared" si="96"/>
        <v/>
      </c>
      <c r="Z81" s="97" t="str">
        <f>IF(G81="","",VLOOKUP(G81,種目名!$R$5:$T$104,3,0))</f>
        <v/>
      </c>
      <c r="AA81" s="98" t="str">
        <f>IF(J81="","",VLOOKUP(J81,種目名!$R$5:$T$104,3,0))</f>
        <v/>
      </c>
      <c r="AB81" s="117" t="str">
        <f>IF(M81="","",VLOOKUP(M81,種目名!$R$5:$T$104,3,0))</f>
        <v/>
      </c>
      <c r="AC81" s="117" t="str">
        <f>IF(P81="","",VLOOKUP(AF81,種目名!$R$5:$T$104,3,0))</f>
        <v/>
      </c>
      <c r="AD81" s="118" t="str">
        <f>IF(S81="","",VLOOKUP(AI81,種目名!$R$5:$T$104,3,0))</f>
        <v/>
      </c>
      <c r="AE81" s="115">
        <f t="shared" si="97"/>
        <v>0</v>
      </c>
      <c r="AF81" s="152" t="str">
        <f t="shared" si="98"/>
        <v/>
      </c>
      <c r="AG81" s="152" t="str">
        <f t="shared" si="99"/>
        <v/>
      </c>
      <c r="AH81" s="152">
        <f t="shared" si="100"/>
        <v>0</v>
      </c>
      <c r="AI81" s="152" t="str">
        <f t="shared" si="101"/>
        <v/>
      </c>
      <c r="AJ81" s="152" t="str">
        <f t="shared" si="102"/>
        <v/>
      </c>
      <c r="AK81" s="383"/>
      <c r="AL81" s="166">
        <f t="shared" si="107"/>
        <v>0</v>
      </c>
      <c r="AM81" s="392">
        <f t="shared" si="108"/>
        <v>0</v>
      </c>
      <c r="AN81" s="392">
        <f>COUNTIF($B$12:B81,B81)</f>
        <v>0</v>
      </c>
      <c r="AO81" s="392"/>
      <c r="AP81" s="392" t="str">
        <f t="shared" si="109"/>
        <v/>
      </c>
      <c r="AQ81" s="392" t="str">
        <f t="shared" si="109"/>
        <v/>
      </c>
      <c r="AR81" s="392" t="str">
        <f t="shared" si="109"/>
        <v/>
      </c>
      <c r="AS81" s="392" t="str">
        <f t="shared" si="103"/>
        <v/>
      </c>
      <c r="AT81" s="392">
        <f t="shared" si="110"/>
        <v>0</v>
      </c>
      <c r="AU81" s="392" t="str">
        <f t="shared" si="111"/>
        <v/>
      </c>
      <c r="AV81" s="392" t="str">
        <f t="shared" si="112"/>
        <v/>
      </c>
      <c r="AW81" s="392" t="str">
        <f t="shared" si="113"/>
        <v/>
      </c>
      <c r="AX81" s="392" t="str">
        <f t="shared" si="114"/>
        <v/>
      </c>
      <c r="AY81" s="392" t="str">
        <f t="shared" si="115"/>
        <v/>
      </c>
      <c r="AZ81" s="392" t="str">
        <f t="shared" si="95"/>
        <v/>
      </c>
      <c r="BA81" s="392" t="str">
        <f t="shared" si="95"/>
        <v/>
      </c>
      <c r="BB81" s="392" t="str">
        <f t="shared" si="95"/>
        <v/>
      </c>
      <c r="BC81" s="392" t="str">
        <f t="shared" si="95"/>
        <v/>
      </c>
      <c r="BD81" s="396" t="str">
        <f t="shared" si="95"/>
        <v/>
      </c>
      <c r="BE81" s="386">
        <f t="shared" si="116"/>
        <v>0</v>
      </c>
      <c r="BG81" s="392">
        <f t="shared" si="117"/>
        <v>0</v>
      </c>
      <c r="BH81" s="392">
        <f t="shared" si="118"/>
        <v>0</v>
      </c>
      <c r="BI81" s="405">
        <f t="shared" si="119"/>
        <v>0</v>
      </c>
      <c r="BJ81" s="406">
        <f t="shared" si="104"/>
        <v>0</v>
      </c>
      <c r="BK81" s="391" t="str">
        <f t="shared" si="105"/>
        <v>0</v>
      </c>
      <c r="BL81" s="391" t="str">
        <f t="shared" si="106"/>
        <v>0</v>
      </c>
      <c r="BM81" s="405">
        <f t="shared" si="120"/>
        <v>0</v>
      </c>
      <c r="BN81" s="405" t="str">
        <f t="shared" si="121"/>
        <v>0m0</v>
      </c>
      <c r="BO81" s="392">
        <f t="shared" si="122"/>
        <v>0</v>
      </c>
      <c r="BP81" s="392">
        <f t="shared" si="123"/>
        <v>0</v>
      </c>
      <c r="BQ81" s="405">
        <f t="shared" si="124"/>
        <v>0</v>
      </c>
      <c r="BR81" s="406">
        <f t="shared" si="125"/>
        <v>0</v>
      </c>
      <c r="BS81" s="391" t="str">
        <f t="shared" si="126"/>
        <v>0</v>
      </c>
      <c r="BT81" s="391" t="str">
        <f t="shared" si="127"/>
        <v>0</v>
      </c>
      <c r="BU81" s="405">
        <f t="shared" si="128"/>
        <v>0</v>
      </c>
      <c r="BV81" s="405" t="str">
        <f t="shared" si="129"/>
        <v>0m0</v>
      </c>
      <c r="BW81" s="392">
        <f t="shared" si="130"/>
        <v>0</v>
      </c>
      <c r="BX81" s="392">
        <f t="shared" si="131"/>
        <v>0</v>
      </c>
      <c r="BY81" s="405">
        <f t="shared" si="132"/>
        <v>0</v>
      </c>
      <c r="BZ81" s="406">
        <f t="shared" si="133"/>
        <v>0</v>
      </c>
      <c r="CA81" s="391" t="str">
        <f t="shared" si="134"/>
        <v>0</v>
      </c>
      <c r="CB81" s="391" t="str">
        <f t="shared" si="135"/>
        <v>0</v>
      </c>
      <c r="CC81" s="405">
        <f t="shared" si="136"/>
        <v>0</v>
      </c>
      <c r="CD81" s="405" t="str">
        <f t="shared" si="137"/>
        <v>0m0</v>
      </c>
      <c r="CE81" s="392">
        <f t="shared" si="138"/>
        <v>0</v>
      </c>
      <c r="CF81" s="392">
        <f t="shared" si="139"/>
        <v>0</v>
      </c>
      <c r="CG81" s="405">
        <f t="shared" si="140"/>
        <v>0</v>
      </c>
      <c r="CH81" s="406">
        <f t="shared" si="141"/>
        <v>0</v>
      </c>
      <c r="CI81" s="391" t="str">
        <f t="shared" si="142"/>
        <v>0</v>
      </c>
      <c r="CJ81" s="391" t="str">
        <f t="shared" si="143"/>
        <v>0</v>
      </c>
      <c r="CK81" s="405">
        <f t="shared" si="144"/>
        <v>0</v>
      </c>
      <c r="CL81" s="405" t="str">
        <f t="shared" si="145"/>
        <v>0m0</v>
      </c>
      <c r="CM81" s="392">
        <f t="shared" si="146"/>
        <v>0</v>
      </c>
      <c r="CN81" s="392">
        <f t="shared" si="147"/>
        <v>0</v>
      </c>
      <c r="CO81" s="405">
        <f t="shared" si="148"/>
        <v>0</v>
      </c>
      <c r="CP81" s="406">
        <f t="shared" si="149"/>
        <v>0</v>
      </c>
      <c r="CQ81" s="391" t="str">
        <f t="shared" si="150"/>
        <v>0</v>
      </c>
      <c r="CR81" s="391" t="str">
        <f t="shared" si="151"/>
        <v>0</v>
      </c>
      <c r="CS81" s="405">
        <f t="shared" si="152"/>
        <v>0</v>
      </c>
      <c r="CT81" s="405" t="str">
        <f t="shared" si="153"/>
        <v>0m0</v>
      </c>
      <c r="CU81" s="405">
        <f t="shared" si="154"/>
        <v>0</v>
      </c>
      <c r="CV81" s="405">
        <f t="shared" si="155"/>
        <v>0</v>
      </c>
      <c r="CW81" s="405">
        <f t="shared" si="156"/>
        <v>0</v>
      </c>
      <c r="CX81" s="405">
        <f t="shared" si="157"/>
        <v>0</v>
      </c>
      <c r="CY81" s="405">
        <f t="shared" si="158"/>
        <v>0</v>
      </c>
      <c r="CZ81" s="405" t="str">
        <f t="shared" si="159"/>
        <v/>
      </c>
      <c r="DA81" s="405" t="str">
        <f t="shared" si="160"/>
        <v/>
      </c>
      <c r="DB81" s="405" t="str">
        <f t="shared" si="161"/>
        <v/>
      </c>
      <c r="DC81" s="405" t="str">
        <f t="shared" si="162"/>
        <v/>
      </c>
      <c r="DD81" s="405" t="str">
        <f t="shared" si="163"/>
        <v/>
      </c>
      <c r="DE81" s="405"/>
      <c r="DF81" s="404"/>
      <c r="DG81" s="405" t="str">
        <f t="shared" si="164"/>
        <v/>
      </c>
      <c r="DH81" s="405" t="str">
        <f t="shared" si="165"/>
        <v/>
      </c>
      <c r="DI81" s="405">
        <f t="shared" si="166"/>
        <v>0</v>
      </c>
      <c r="DJ81" s="405" t="str">
        <f t="shared" si="167"/>
        <v/>
      </c>
      <c r="DK81" s="405" t="str">
        <f t="shared" si="168"/>
        <v/>
      </c>
      <c r="DL81" s="405" t="str">
        <f t="shared" si="169"/>
        <v/>
      </c>
      <c r="DM81" s="405" t="str">
        <f t="shared" si="170"/>
        <v/>
      </c>
      <c r="DN81" s="405" t="str">
        <f t="shared" si="171"/>
        <v/>
      </c>
      <c r="DO81" s="405" t="str">
        <f t="shared" si="172"/>
        <v/>
      </c>
    </row>
    <row r="82" spans="1:119" s="152" customFormat="1" ht="18" hidden="1" customHeight="1">
      <c r="A82" s="156" t="str">
        <f t="shared" si="94"/>
        <v/>
      </c>
      <c r="B82" s="153"/>
      <c r="C82" s="31" t="str">
        <f>IF(B82="","",VLOOKUP(B82,学連登録!$C$2:$G$3000,2,FALSE))</f>
        <v/>
      </c>
      <c r="D82" s="32" t="str">
        <f>IF(B82="","",VLOOKUP(B82,学連登録!$C$2:$G$3000,3,FALSE))</f>
        <v/>
      </c>
      <c r="E82" s="33" t="str">
        <f>IF(B82="","",VLOOKUP(B82,学連登録!$C$2:$G$3000,4,FALSE))</f>
        <v/>
      </c>
      <c r="F82" s="376" t="str">
        <f>IF(B82="","",VLOOKUP(B82,学連登録!$C$2:$I$3000,7,FALSE))</f>
        <v/>
      </c>
      <c r="G82" s="155"/>
      <c r="H82" s="926"/>
      <c r="I82" s="928"/>
      <c r="J82" s="155"/>
      <c r="K82" s="926"/>
      <c r="L82" s="927"/>
      <c r="M82" s="155"/>
      <c r="N82" s="881"/>
      <c r="O82" s="882"/>
      <c r="P82" s="154"/>
      <c r="Q82" s="926"/>
      <c r="R82" s="927"/>
      <c r="S82" s="154"/>
      <c r="T82" s="926"/>
      <c r="U82" s="927"/>
      <c r="V82" s="101" t="str">
        <f>IF(B82="","",VLOOKUP(B82,学連登録!$C$2:$H$3000,6,FALSE))</f>
        <v/>
      </c>
      <c r="Y82" s="116" t="str">
        <f t="shared" si="96"/>
        <v/>
      </c>
      <c r="Z82" s="97" t="str">
        <f>IF(G82="","",VLOOKUP(G82,種目名!$R$5:$T$104,3,0))</f>
        <v/>
      </c>
      <c r="AA82" s="98" t="str">
        <f>IF(J82="","",VLOOKUP(J82,種目名!$R$5:$T$104,3,0))</f>
        <v/>
      </c>
      <c r="AB82" s="117" t="str">
        <f>IF(M82="","",VLOOKUP(M82,種目名!$R$5:$T$104,3,0))</f>
        <v/>
      </c>
      <c r="AC82" s="117" t="str">
        <f>IF(P82="","",VLOOKUP(AF82,種目名!$R$5:$T$104,3,0))</f>
        <v/>
      </c>
      <c r="AD82" s="118" t="str">
        <f>IF(S82="","",VLOOKUP(AI82,種目名!$R$5:$T$104,3,0))</f>
        <v/>
      </c>
      <c r="AE82" s="115">
        <f t="shared" si="97"/>
        <v>0</v>
      </c>
      <c r="AF82" s="152" t="str">
        <f t="shared" si="98"/>
        <v/>
      </c>
      <c r="AG82" s="152" t="str">
        <f t="shared" si="99"/>
        <v/>
      </c>
      <c r="AH82" s="152">
        <f t="shared" si="100"/>
        <v>0</v>
      </c>
      <c r="AI82" s="152" t="str">
        <f t="shared" si="101"/>
        <v/>
      </c>
      <c r="AJ82" s="152" t="str">
        <f t="shared" si="102"/>
        <v/>
      </c>
      <c r="AK82" s="383"/>
      <c r="AL82" s="166">
        <f t="shared" si="107"/>
        <v>0</v>
      </c>
      <c r="AM82" s="392">
        <f t="shared" si="108"/>
        <v>0</v>
      </c>
      <c r="AN82" s="392">
        <f>COUNTIF($B$12:B82,B82)</f>
        <v>0</v>
      </c>
      <c r="AO82" s="392"/>
      <c r="AP82" s="392" t="str">
        <f t="shared" si="109"/>
        <v/>
      </c>
      <c r="AQ82" s="392" t="str">
        <f t="shared" si="109"/>
        <v/>
      </c>
      <c r="AR82" s="392" t="str">
        <f t="shared" si="109"/>
        <v/>
      </c>
      <c r="AS82" s="392" t="str">
        <f t="shared" si="103"/>
        <v/>
      </c>
      <c r="AT82" s="392">
        <f t="shared" si="110"/>
        <v>0</v>
      </c>
      <c r="AU82" s="392" t="str">
        <f t="shared" si="111"/>
        <v/>
      </c>
      <c r="AV82" s="392" t="str">
        <f t="shared" si="112"/>
        <v/>
      </c>
      <c r="AW82" s="392" t="str">
        <f t="shared" si="113"/>
        <v/>
      </c>
      <c r="AX82" s="392" t="str">
        <f t="shared" si="114"/>
        <v/>
      </c>
      <c r="AY82" s="392" t="str">
        <f t="shared" si="115"/>
        <v/>
      </c>
      <c r="AZ82" s="392" t="str">
        <f t="shared" si="95"/>
        <v/>
      </c>
      <c r="BA82" s="392" t="str">
        <f t="shared" si="95"/>
        <v/>
      </c>
      <c r="BB82" s="392" t="str">
        <f t="shared" si="95"/>
        <v/>
      </c>
      <c r="BC82" s="392" t="str">
        <f t="shared" si="95"/>
        <v/>
      </c>
      <c r="BD82" s="396" t="str">
        <f t="shared" si="95"/>
        <v/>
      </c>
      <c r="BE82" s="386">
        <f t="shared" si="116"/>
        <v>0</v>
      </c>
      <c r="BG82" s="392">
        <f t="shared" si="117"/>
        <v>0</v>
      </c>
      <c r="BH82" s="392">
        <f t="shared" si="118"/>
        <v>0</v>
      </c>
      <c r="BI82" s="405">
        <f t="shared" si="119"/>
        <v>0</v>
      </c>
      <c r="BJ82" s="406">
        <f t="shared" si="104"/>
        <v>0</v>
      </c>
      <c r="BK82" s="391" t="str">
        <f t="shared" si="105"/>
        <v>0</v>
      </c>
      <c r="BL82" s="391" t="str">
        <f t="shared" si="106"/>
        <v>0</v>
      </c>
      <c r="BM82" s="405">
        <f t="shared" si="120"/>
        <v>0</v>
      </c>
      <c r="BN82" s="405" t="str">
        <f t="shared" si="121"/>
        <v>0m0</v>
      </c>
      <c r="BO82" s="392">
        <f t="shared" si="122"/>
        <v>0</v>
      </c>
      <c r="BP82" s="392">
        <f t="shared" si="123"/>
        <v>0</v>
      </c>
      <c r="BQ82" s="405">
        <f t="shared" si="124"/>
        <v>0</v>
      </c>
      <c r="BR82" s="406">
        <f t="shared" si="125"/>
        <v>0</v>
      </c>
      <c r="BS82" s="391" t="str">
        <f t="shared" si="126"/>
        <v>0</v>
      </c>
      <c r="BT82" s="391" t="str">
        <f t="shared" si="127"/>
        <v>0</v>
      </c>
      <c r="BU82" s="405">
        <f t="shared" si="128"/>
        <v>0</v>
      </c>
      <c r="BV82" s="405" t="str">
        <f t="shared" si="129"/>
        <v>0m0</v>
      </c>
      <c r="BW82" s="392">
        <f t="shared" si="130"/>
        <v>0</v>
      </c>
      <c r="BX82" s="392">
        <f t="shared" si="131"/>
        <v>0</v>
      </c>
      <c r="BY82" s="405">
        <f t="shared" si="132"/>
        <v>0</v>
      </c>
      <c r="BZ82" s="406">
        <f t="shared" si="133"/>
        <v>0</v>
      </c>
      <c r="CA82" s="391" t="str">
        <f t="shared" si="134"/>
        <v>0</v>
      </c>
      <c r="CB82" s="391" t="str">
        <f t="shared" si="135"/>
        <v>0</v>
      </c>
      <c r="CC82" s="405">
        <f t="shared" si="136"/>
        <v>0</v>
      </c>
      <c r="CD82" s="405" t="str">
        <f t="shared" si="137"/>
        <v>0m0</v>
      </c>
      <c r="CE82" s="392">
        <f t="shared" si="138"/>
        <v>0</v>
      </c>
      <c r="CF82" s="392">
        <f t="shared" si="139"/>
        <v>0</v>
      </c>
      <c r="CG82" s="405">
        <f t="shared" si="140"/>
        <v>0</v>
      </c>
      <c r="CH82" s="406">
        <f t="shared" si="141"/>
        <v>0</v>
      </c>
      <c r="CI82" s="391" t="str">
        <f t="shared" si="142"/>
        <v>0</v>
      </c>
      <c r="CJ82" s="391" t="str">
        <f t="shared" si="143"/>
        <v>0</v>
      </c>
      <c r="CK82" s="405">
        <f t="shared" si="144"/>
        <v>0</v>
      </c>
      <c r="CL82" s="405" t="str">
        <f t="shared" si="145"/>
        <v>0m0</v>
      </c>
      <c r="CM82" s="392">
        <f t="shared" si="146"/>
        <v>0</v>
      </c>
      <c r="CN82" s="392">
        <f t="shared" si="147"/>
        <v>0</v>
      </c>
      <c r="CO82" s="405">
        <f t="shared" si="148"/>
        <v>0</v>
      </c>
      <c r="CP82" s="406">
        <f t="shared" si="149"/>
        <v>0</v>
      </c>
      <c r="CQ82" s="391" t="str">
        <f t="shared" si="150"/>
        <v>0</v>
      </c>
      <c r="CR82" s="391" t="str">
        <f t="shared" si="151"/>
        <v>0</v>
      </c>
      <c r="CS82" s="405">
        <f t="shared" si="152"/>
        <v>0</v>
      </c>
      <c r="CT82" s="405" t="str">
        <f t="shared" si="153"/>
        <v>0m0</v>
      </c>
      <c r="CU82" s="405">
        <f t="shared" si="154"/>
        <v>0</v>
      </c>
      <c r="CV82" s="405">
        <f t="shared" si="155"/>
        <v>0</v>
      </c>
      <c r="CW82" s="405">
        <f t="shared" si="156"/>
        <v>0</v>
      </c>
      <c r="CX82" s="405">
        <f t="shared" si="157"/>
        <v>0</v>
      </c>
      <c r="CY82" s="405">
        <f t="shared" si="158"/>
        <v>0</v>
      </c>
      <c r="CZ82" s="405" t="str">
        <f t="shared" si="159"/>
        <v/>
      </c>
      <c r="DA82" s="405" t="str">
        <f t="shared" si="160"/>
        <v/>
      </c>
      <c r="DB82" s="405" t="str">
        <f t="shared" si="161"/>
        <v/>
      </c>
      <c r="DC82" s="405" t="str">
        <f t="shared" si="162"/>
        <v/>
      </c>
      <c r="DD82" s="405" t="str">
        <f t="shared" si="163"/>
        <v/>
      </c>
      <c r="DE82" s="405"/>
      <c r="DF82" s="404"/>
      <c r="DG82" s="405" t="str">
        <f t="shared" si="164"/>
        <v/>
      </c>
      <c r="DH82" s="405" t="str">
        <f t="shared" si="165"/>
        <v/>
      </c>
      <c r="DI82" s="405">
        <f t="shared" si="166"/>
        <v>0</v>
      </c>
      <c r="DJ82" s="405" t="str">
        <f t="shared" si="167"/>
        <v/>
      </c>
      <c r="DK82" s="405" t="str">
        <f t="shared" si="168"/>
        <v/>
      </c>
      <c r="DL82" s="405" t="str">
        <f t="shared" si="169"/>
        <v/>
      </c>
      <c r="DM82" s="405" t="str">
        <f t="shared" si="170"/>
        <v/>
      </c>
      <c r="DN82" s="405" t="str">
        <f t="shared" si="171"/>
        <v/>
      </c>
      <c r="DO82" s="405" t="str">
        <f t="shared" si="172"/>
        <v/>
      </c>
    </row>
    <row r="83" spans="1:119" s="152" customFormat="1" ht="18" hidden="1" customHeight="1">
      <c r="A83" s="156" t="str">
        <f t="shared" si="94"/>
        <v/>
      </c>
      <c r="B83" s="153"/>
      <c r="C83" s="31" t="str">
        <f>IF(B83="","",VLOOKUP(B83,学連登録!$C$2:$G$3000,2,FALSE))</f>
        <v/>
      </c>
      <c r="D83" s="32" t="str">
        <f>IF(B83="","",VLOOKUP(B83,学連登録!$C$2:$G$3000,3,FALSE))</f>
        <v/>
      </c>
      <c r="E83" s="33" t="str">
        <f>IF(B83="","",VLOOKUP(B83,学連登録!$C$2:$G$3000,4,FALSE))</f>
        <v/>
      </c>
      <c r="F83" s="376" t="str">
        <f>IF(B83="","",VLOOKUP(B83,学連登録!$C$2:$I$3000,7,FALSE))</f>
        <v/>
      </c>
      <c r="G83" s="155"/>
      <c r="H83" s="926"/>
      <c r="I83" s="928"/>
      <c r="J83" s="155"/>
      <c r="K83" s="926"/>
      <c r="L83" s="927"/>
      <c r="M83" s="155"/>
      <c r="N83" s="881"/>
      <c r="O83" s="882"/>
      <c r="P83" s="154"/>
      <c r="Q83" s="926"/>
      <c r="R83" s="927"/>
      <c r="S83" s="154"/>
      <c r="T83" s="926"/>
      <c r="U83" s="927"/>
      <c r="V83" s="101" t="str">
        <f>IF(B83="","",VLOOKUP(B83,学連登録!$C$2:$H$3000,6,FALSE))</f>
        <v/>
      </c>
      <c r="Y83" s="116" t="str">
        <f t="shared" si="96"/>
        <v/>
      </c>
      <c r="Z83" s="97" t="str">
        <f>IF(G83="","",VLOOKUP(G83,種目名!$R$5:$T$104,3,0))</f>
        <v/>
      </c>
      <c r="AA83" s="98" t="str">
        <f>IF(J83="","",VLOOKUP(J83,種目名!$R$5:$T$104,3,0))</f>
        <v/>
      </c>
      <c r="AB83" s="117" t="str">
        <f>IF(M83="","",VLOOKUP(M83,種目名!$R$5:$T$104,3,0))</f>
        <v/>
      </c>
      <c r="AC83" s="117" t="str">
        <f>IF(P83="","",VLOOKUP(AF83,種目名!$R$5:$T$104,3,0))</f>
        <v/>
      </c>
      <c r="AD83" s="118" t="str">
        <f>IF(S83="","",VLOOKUP(AI83,種目名!$R$5:$T$104,3,0))</f>
        <v/>
      </c>
      <c r="AE83" s="115">
        <f t="shared" si="97"/>
        <v>0</v>
      </c>
      <c r="AF83" s="152" t="str">
        <f t="shared" si="98"/>
        <v/>
      </c>
      <c r="AG83" s="152" t="str">
        <f t="shared" si="99"/>
        <v/>
      </c>
      <c r="AH83" s="152">
        <f t="shared" si="100"/>
        <v>0</v>
      </c>
      <c r="AI83" s="152" t="str">
        <f t="shared" si="101"/>
        <v/>
      </c>
      <c r="AJ83" s="152" t="str">
        <f t="shared" si="102"/>
        <v/>
      </c>
      <c r="AK83" s="383"/>
      <c r="AL83" s="166">
        <f t="shared" si="107"/>
        <v>0</v>
      </c>
      <c r="AM83" s="392">
        <f t="shared" si="108"/>
        <v>0</v>
      </c>
      <c r="AN83" s="392">
        <f>COUNTIF($B$12:B83,B83)</f>
        <v>0</v>
      </c>
      <c r="AO83" s="392"/>
      <c r="AP83" s="392" t="str">
        <f t="shared" si="109"/>
        <v/>
      </c>
      <c r="AQ83" s="392" t="str">
        <f t="shared" si="109"/>
        <v/>
      </c>
      <c r="AR83" s="392" t="str">
        <f t="shared" si="109"/>
        <v/>
      </c>
      <c r="AS83" s="392" t="str">
        <f t="shared" si="103"/>
        <v/>
      </c>
      <c r="AT83" s="392">
        <f t="shared" si="110"/>
        <v>0</v>
      </c>
      <c r="AU83" s="392" t="str">
        <f t="shared" si="111"/>
        <v/>
      </c>
      <c r="AV83" s="392" t="str">
        <f t="shared" si="112"/>
        <v/>
      </c>
      <c r="AW83" s="392" t="str">
        <f t="shared" si="113"/>
        <v/>
      </c>
      <c r="AX83" s="392" t="str">
        <f t="shared" si="114"/>
        <v/>
      </c>
      <c r="AY83" s="392" t="str">
        <f t="shared" si="115"/>
        <v/>
      </c>
      <c r="AZ83" s="392" t="str">
        <f t="shared" si="95"/>
        <v/>
      </c>
      <c r="BA83" s="392" t="str">
        <f t="shared" si="95"/>
        <v/>
      </c>
      <c r="BB83" s="392" t="str">
        <f t="shared" si="95"/>
        <v/>
      </c>
      <c r="BC83" s="392" t="str">
        <f t="shared" si="95"/>
        <v/>
      </c>
      <c r="BD83" s="396" t="str">
        <f t="shared" si="95"/>
        <v/>
      </c>
      <c r="BE83" s="386">
        <f t="shared" si="116"/>
        <v>0</v>
      </c>
      <c r="BG83" s="392">
        <f t="shared" si="117"/>
        <v>0</v>
      </c>
      <c r="BH83" s="392">
        <f t="shared" si="118"/>
        <v>0</v>
      </c>
      <c r="BI83" s="405">
        <f t="shared" si="119"/>
        <v>0</v>
      </c>
      <c r="BJ83" s="406">
        <f t="shared" si="104"/>
        <v>0</v>
      </c>
      <c r="BK83" s="391" t="str">
        <f t="shared" si="105"/>
        <v>0</v>
      </c>
      <c r="BL83" s="391" t="str">
        <f t="shared" si="106"/>
        <v>0</v>
      </c>
      <c r="BM83" s="405">
        <f t="shared" si="120"/>
        <v>0</v>
      </c>
      <c r="BN83" s="405" t="str">
        <f t="shared" si="121"/>
        <v>0m0</v>
      </c>
      <c r="BO83" s="392">
        <f t="shared" si="122"/>
        <v>0</v>
      </c>
      <c r="BP83" s="392">
        <f t="shared" si="123"/>
        <v>0</v>
      </c>
      <c r="BQ83" s="405">
        <f t="shared" si="124"/>
        <v>0</v>
      </c>
      <c r="BR83" s="406">
        <f t="shared" si="125"/>
        <v>0</v>
      </c>
      <c r="BS83" s="391" t="str">
        <f t="shared" si="126"/>
        <v>0</v>
      </c>
      <c r="BT83" s="391" t="str">
        <f t="shared" si="127"/>
        <v>0</v>
      </c>
      <c r="BU83" s="405">
        <f t="shared" si="128"/>
        <v>0</v>
      </c>
      <c r="BV83" s="405" t="str">
        <f t="shared" si="129"/>
        <v>0m0</v>
      </c>
      <c r="BW83" s="392">
        <f t="shared" si="130"/>
        <v>0</v>
      </c>
      <c r="BX83" s="392">
        <f t="shared" si="131"/>
        <v>0</v>
      </c>
      <c r="BY83" s="405">
        <f t="shared" si="132"/>
        <v>0</v>
      </c>
      <c r="BZ83" s="406">
        <f t="shared" si="133"/>
        <v>0</v>
      </c>
      <c r="CA83" s="391" t="str">
        <f t="shared" si="134"/>
        <v>0</v>
      </c>
      <c r="CB83" s="391" t="str">
        <f t="shared" si="135"/>
        <v>0</v>
      </c>
      <c r="CC83" s="405">
        <f t="shared" si="136"/>
        <v>0</v>
      </c>
      <c r="CD83" s="405" t="str">
        <f t="shared" si="137"/>
        <v>0m0</v>
      </c>
      <c r="CE83" s="392">
        <f t="shared" si="138"/>
        <v>0</v>
      </c>
      <c r="CF83" s="392">
        <f t="shared" si="139"/>
        <v>0</v>
      </c>
      <c r="CG83" s="405">
        <f t="shared" si="140"/>
        <v>0</v>
      </c>
      <c r="CH83" s="406">
        <f t="shared" si="141"/>
        <v>0</v>
      </c>
      <c r="CI83" s="391" t="str">
        <f t="shared" si="142"/>
        <v>0</v>
      </c>
      <c r="CJ83" s="391" t="str">
        <f t="shared" si="143"/>
        <v>0</v>
      </c>
      <c r="CK83" s="405">
        <f t="shared" si="144"/>
        <v>0</v>
      </c>
      <c r="CL83" s="405" t="str">
        <f t="shared" si="145"/>
        <v>0m0</v>
      </c>
      <c r="CM83" s="392">
        <f t="shared" si="146"/>
        <v>0</v>
      </c>
      <c r="CN83" s="392">
        <f t="shared" si="147"/>
        <v>0</v>
      </c>
      <c r="CO83" s="405">
        <f t="shared" si="148"/>
        <v>0</v>
      </c>
      <c r="CP83" s="406">
        <f t="shared" si="149"/>
        <v>0</v>
      </c>
      <c r="CQ83" s="391" t="str">
        <f t="shared" si="150"/>
        <v>0</v>
      </c>
      <c r="CR83" s="391" t="str">
        <f t="shared" si="151"/>
        <v>0</v>
      </c>
      <c r="CS83" s="405">
        <f t="shared" si="152"/>
        <v>0</v>
      </c>
      <c r="CT83" s="405" t="str">
        <f t="shared" si="153"/>
        <v>0m0</v>
      </c>
      <c r="CU83" s="405">
        <f t="shared" si="154"/>
        <v>0</v>
      </c>
      <c r="CV83" s="405">
        <f t="shared" si="155"/>
        <v>0</v>
      </c>
      <c r="CW83" s="405">
        <f t="shared" si="156"/>
        <v>0</v>
      </c>
      <c r="CX83" s="405">
        <f t="shared" si="157"/>
        <v>0</v>
      </c>
      <c r="CY83" s="405">
        <f t="shared" si="158"/>
        <v>0</v>
      </c>
      <c r="CZ83" s="405" t="str">
        <f t="shared" si="159"/>
        <v/>
      </c>
      <c r="DA83" s="405" t="str">
        <f t="shared" si="160"/>
        <v/>
      </c>
      <c r="DB83" s="405" t="str">
        <f t="shared" si="161"/>
        <v/>
      </c>
      <c r="DC83" s="405" t="str">
        <f t="shared" si="162"/>
        <v/>
      </c>
      <c r="DD83" s="405" t="str">
        <f t="shared" si="163"/>
        <v/>
      </c>
      <c r="DE83" s="405"/>
      <c r="DF83" s="404"/>
      <c r="DG83" s="405" t="str">
        <f t="shared" si="164"/>
        <v/>
      </c>
      <c r="DH83" s="405" t="str">
        <f t="shared" si="165"/>
        <v/>
      </c>
      <c r="DI83" s="405">
        <f t="shared" si="166"/>
        <v>0</v>
      </c>
      <c r="DJ83" s="405" t="str">
        <f t="shared" si="167"/>
        <v/>
      </c>
      <c r="DK83" s="405" t="str">
        <f t="shared" si="168"/>
        <v/>
      </c>
      <c r="DL83" s="405" t="str">
        <f t="shared" si="169"/>
        <v/>
      </c>
      <c r="DM83" s="405" t="str">
        <f t="shared" si="170"/>
        <v/>
      </c>
      <c r="DN83" s="405" t="str">
        <f t="shared" si="171"/>
        <v/>
      </c>
      <c r="DO83" s="405" t="str">
        <f t="shared" si="172"/>
        <v/>
      </c>
    </row>
    <row r="84" spans="1:119" s="152" customFormat="1" ht="23.65" hidden="1" customHeight="1">
      <c r="A84" s="156" t="str">
        <f t="shared" si="94"/>
        <v/>
      </c>
      <c r="B84" s="153"/>
      <c r="C84" s="31" t="str">
        <f>IF(B84="","",VLOOKUP(B84,学連登録!$C$2:$G$3000,2,FALSE))</f>
        <v/>
      </c>
      <c r="D84" s="32" t="str">
        <f>IF(B84="","",VLOOKUP(B84,学連登録!$C$2:$G$3000,3,FALSE))</f>
        <v/>
      </c>
      <c r="E84" s="33" t="str">
        <f>IF(B84="","",VLOOKUP(B84,学連登録!$C$2:$G$3000,4,FALSE))</f>
        <v/>
      </c>
      <c r="F84" s="376" t="str">
        <f>IF(B84="","",VLOOKUP(B84,学連登録!$C$2:$I$3000,7,FALSE))</f>
        <v/>
      </c>
      <c r="G84" s="155"/>
      <c r="H84" s="926"/>
      <c r="I84" s="928"/>
      <c r="J84" s="155"/>
      <c r="K84" s="926"/>
      <c r="L84" s="927"/>
      <c r="M84" s="155"/>
      <c r="N84" s="881"/>
      <c r="O84" s="882"/>
      <c r="P84" s="154"/>
      <c r="Q84" s="926"/>
      <c r="R84" s="927"/>
      <c r="S84" s="154"/>
      <c r="T84" s="926"/>
      <c r="U84" s="927"/>
      <c r="V84" s="101" t="str">
        <f>IF(B84="","",VLOOKUP(B84,学連登録!$C$2:$H$3000,6,FALSE))</f>
        <v/>
      </c>
      <c r="Y84" s="116"/>
      <c r="Z84" s="97" t="str">
        <f>IF(G84="","",VLOOKUP(G84,種目名!$R$5:$T$104,3,0))</f>
        <v/>
      </c>
      <c r="AA84" s="98" t="str">
        <f>IF(J84="","",VLOOKUP(J84,種目名!$R$5:$T$104,3,0))</f>
        <v/>
      </c>
      <c r="AB84" s="117" t="str">
        <f>IF(M84="","",VLOOKUP(M84,種目名!$R$5:$T$104,3,0))</f>
        <v/>
      </c>
      <c r="AC84" s="117" t="str">
        <f>IF(P84="","",VLOOKUP(AF84,種目名!$R$5:$T$104,3,0))</f>
        <v/>
      </c>
      <c r="AD84" s="118" t="str">
        <f>IF(S84="","",VLOOKUP(AI84,種目名!$R$5:$T$104,3,0))</f>
        <v/>
      </c>
      <c r="AE84" s="115"/>
      <c r="AH84" s="115"/>
      <c r="AK84" s="383"/>
      <c r="AL84" s="166">
        <f t="shared" si="107"/>
        <v>0</v>
      </c>
      <c r="AM84" s="392">
        <f t="shared" si="108"/>
        <v>0</v>
      </c>
      <c r="AN84" s="392">
        <f>COUNTIF($B$12:B84,B84)</f>
        <v>0</v>
      </c>
      <c r="AO84" s="392"/>
      <c r="AP84" s="392" t="str">
        <f t="shared" si="109"/>
        <v/>
      </c>
      <c r="AQ84" s="392" t="str">
        <f t="shared" si="109"/>
        <v/>
      </c>
      <c r="AR84" s="392" t="str">
        <f t="shared" si="109"/>
        <v/>
      </c>
      <c r="AS84" s="392" t="str">
        <f t="shared" si="103"/>
        <v/>
      </c>
      <c r="AT84" s="392">
        <f t="shared" si="110"/>
        <v>0</v>
      </c>
      <c r="AU84" s="392" t="str">
        <f t="shared" si="111"/>
        <v/>
      </c>
      <c r="AV84" s="392" t="str">
        <f t="shared" si="112"/>
        <v/>
      </c>
      <c r="AW84" s="392" t="str">
        <f t="shared" si="113"/>
        <v/>
      </c>
      <c r="AX84" s="392" t="str">
        <f t="shared" si="114"/>
        <v/>
      </c>
      <c r="AY84" s="392" t="str">
        <f t="shared" si="115"/>
        <v/>
      </c>
      <c r="AZ84" s="392" t="str">
        <f t="shared" si="95"/>
        <v/>
      </c>
      <c r="BA84" s="392" t="str">
        <f t="shared" si="95"/>
        <v/>
      </c>
      <c r="BB84" s="392" t="str">
        <f t="shared" si="95"/>
        <v/>
      </c>
      <c r="BC84" s="392" t="str">
        <f t="shared" si="95"/>
        <v/>
      </c>
      <c r="BD84" s="396" t="str">
        <f t="shared" si="95"/>
        <v/>
      </c>
      <c r="BE84" s="386">
        <f t="shared" si="116"/>
        <v>0</v>
      </c>
      <c r="BG84" s="392">
        <f t="shared" si="117"/>
        <v>0</v>
      </c>
      <c r="BH84" s="392">
        <f t="shared" si="118"/>
        <v>0</v>
      </c>
      <c r="BI84" s="405">
        <f t="shared" si="119"/>
        <v>0</v>
      </c>
      <c r="BJ84" s="406">
        <f t="shared" si="104"/>
        <v>0</v>
      </c>
      <c r="BK84" s="391" t="str">
        <f t="shared" si="105"/>
        <v>0</v>
      </c>
      <c r="BL84" s="391" t="str">
        <f t="shared" si="106"/>
        <v>0</v>
      </c>
      <c r="BM84" s="405">
        <f t="shared" si="120"/>
        <v>0</v>
      </c>
      <c r="BN84" s="405" t="str">
        <f t="shared" si="121"/>
        <v>0m0</v>
      </c>
      <c r="BO84" s="392">
        <f t="shared" si="122"/>
        <v>0</v>
      </c>
      <c r="BP84" s="392">
        <f t="shared" si="123"/>
        <v>0</v>
      </c>
      <c r="BQ84" s="405">
        <f t="shared" si="124"/>
        <v>0</v>
      </c>
      <c r="BR84" s="406">
        <f t="shared" si="125"/>
        <v>0</v>
      </c>
      <c r="BS84" s="391" t="str">
        <f t="shared" si="126"/>
        <v>0</v>
      </c>
      <c r="BT84" s="391" t="str">
        <f t="shared" si="127"/>
        <v>0</v>
      </c>
      <c r="BU84" s="405">
        <f t="shared" si="128"/>
        <v>0</v>
      </c>
      <c r="BV84" s="405" t="str">
        <f t="shared" si="129"/>
        <v>0m0</v>
      </c>
      <c r="BW84" s="392">
        <f t="shared" si="130"/>
        <v>0</v>
      </c>
      <c r="BX84" s="392">
        <f t="shared" si="131"/>
        <v>0</v>
      </c>
      <c r="BY84" s="405">
        <f t="shared" si="132"/>
        <v>0</v>
      </c>
      <c r="BZ84" s="406">
        <f t="shared" si="133"/>
        <v>0</v>
      </c>
      <c r="CA84" s="391" t="str">
        <f t="shared" si="134"/>
        <v>0</v>
      </c>
      <c r="CB84" s="391" t="str">
        <f t="shared" si="135"/>
        <v>0</v>
      </c>
      <c r="CC84" s="405">
        <f t="shared" si="136"/>
        <v>0</v>
      </c>
      <c r="CD84" s="405" t="str">
        <f t="shared" si="137"/>
        <v>0m0</v>
      </c>
      <c r="CE84" s="392">
        <f t="shared" si="138"/>
        <v>0</v>
      </c>
      <c r="CF84" s="392">
        <f t="shared" si="139"/>
        <v>0</v>
      </c>
      <c r="CG84" s="405">
        <f t="shared" si="140"/>
        <v>0</v>
      </c>
      <c r="CH84" s="406">
        <f t="shared" si="141"/>
        <v>0</v>
      </c>
      <c r="CI84" s="391" t="str">
        <f t="shared" si="142"/>
        <v>0</v>
      </c>
      <c r="CJ84" s="391" t="str">
        <f t="shared" si="143"/>
        <v>0</v>
      </c>
      <c r="CK84" s="405">
        <f t="shared" si="144"/>
        <v>0</v>
      </c>
      <c r="CL84" s="405" t="str">
        <f t="shared" si="145"/>
        <v>0m0</v>
      </c>
      <c r="CM84" s="392">
        <f t="shared" si="146"/>
        <v>0</v>
      </c>
      <c r="CN84" s="392">
        <f t="shared" si="147"/>
        <v>0</v>
      </c>
      <c r="CO84" s="405">
        <f t="shared" si="148"/>
        <v>0</v>
      </c>
      <c r="CP84" s="406">
        <f t="shared" si="149"/>
        <v>0</v>
      </c>
      <c r="CQ84" s="391" t="str">
        <f t="shared" si="150"/>
        <v>0</v>
      </c>
      <c r="CR84" s="391" t="str">
        <f t="shared" si="151"/>
        <v>0</v>
      </c>
      <c r="CS84" s="405">
        <f t="shared" si="152"/>
        <v>0</v>
      </c>
      <c r="CT84" s="405" t="str">
        <f t="shared" si="153"/>
        <v>0m0</v>
      </c>
      <c r="CU84" s="405">
        <f t="shared" si="154"/>
        <v>0</v>
      </c>
      <c r="CV84" s="405">
        <f t="shared" si="155"/>
        <v>0</v>
      </c>
      <c r="CW84" s="405">
        <f t="shared" si="156"/>
        <v>0</v>
      </c>
      <c r="CX84" s="405">
        <f t="shared" si="157"/>
        <v>0</v>
      </c>
      <c r="CY84" s="405">
        <f t="shared" si="158"/>
        <v>0</v>
      </c>
      <c r="CZ84" s="405" t="str">
        <f t="shared" si="159"/>
        <v/>
      </c>
      <c r="DA84" s="405" t="str">
        <f t="shared" si="160"/>
        <v/>
      </c>
      <c r="DB84" s="405" t="str">
        <f t="shared" si="161"/>
        <v/>
      </c>
      <c r="DC84" s="405" t="str">
        <f t="shared" si="162"/>
        <v/>
      </c>
      <c r="DD84" s="405" t="str">
        <f t="shared" si="163"/>
        <v/>
      </c>
      <c r="DE84" s="405"/>
      <c r="DF84" s="404"/>
      <c r="DG84" s="405" t="str">
        <f t="shared" si="164"/>
        <v/>
      </c>
      <c r="DH84" s="405" t="str">
        <f t="shared" si="165"/>
        <v/>
      </c>
      <c r="DI84" s="405">
        <f t="shared" si="166"/>
        <v>0</v>
      </c>
      <c r="DJ84" s="405" t="str">
        <f t="shared" si="167"/>
        <v/>
      </c>
      <c r="DK84" s="405" t="str">
        <f t="shared" si="168"/>
        <v/>
      </c>
      <c r="DL84" s="405" t="str">
        <f t="shared" si="169"/>
        <v/>
      </c>
      <c r="DM84" s="405" t="str">
        <f t="shared" si="170"/>
        <v/>
      </c>
      <c r="DN84" s="405" t="str">
        <f t="shared" si="171"/>
        <v/>
      </c>
      <c r="DO84" s="405" t="str">
        <f t="shared" si="172"/>
        <v/>
      </c>
    </row>
    <row r="85" spans="1:119" s="152" customFormat="1" ht="18" hidden="1" customHeight="1">
      <c r="A85" s="156" t="str">
        <f t="shared" si="94"/>
        <v/>
      </c>
      <c r="B85" s="153"/>
      <c r="C85" s="31" t="str">
        <f>IF(B85="","",VLOOKUP(B85,学連登録!$C$2:$G$3000,2,FALSE))</f>
        <v/>
      </c>
      <c r="D85" s="32" t="str">
        <f>IF(B85="","",VLOOKUP(B85,学連登録!$C$2:$G$3000,3,FALSE))</f>
        <v/>
      </c>
      <c r="E85" s="33" t="str">
        <f>IF(B85="","",VLOOKUP(B85,学連登録!$C$2:$G$3000,4,FALSE))</f>
        <v/>
      </c>
      <c r="F85" s="376" t="str">
        <f>IF(B85="","",VLOOKUP(B85,学連登録!$C$2:$I$3000,7,FALSE))</f>
        <v/>
      </c>
      <c r="G85" s="155"/>
      <c r="H85" s="926"/>
      <c r="I85" s="928"/>
      <c r="J85" s="155"/>
      <c r="K85" s="926"/>
      <c r="L85" s="927"/>
      <c r="M85" s="155"/>
      <c r="N85" s="881"/>
      <c r="O85" s="882"/>
      <c r="P85" s="154"/>
      <c r="Q85" s="926"/>
      <c r="R85" s="927"/>
      <c r="S85" s="154"/>
      <c r="T85" s="926"/>
      <c r="U85" s="927"/>
      <c r="V85" s="101" t="str">
        <f>IF(B85="","",VLOOKUP(B85,学連登録!$C$2:$H$3000,6,FALSE))</f>
        <v/>
      </c>
      <c r="Y85" s="116"/>
      <c r="Z85" s="97" t="str">
        <f>IF(G85="","",VLOOKUP(G85,種目名!$R$5:$T$104,3,0))</f>
        <v/>
      </c>
      <c r="AA85" s="98" t="str">
        <f>IF(J85="","",VLOOKUP(J85,種目名!$R$5:$T$104,3,0))</f>
        <v/>
      </c>
      <c r="AB85" s="117" t="str">
        <f>IF(M85="","",VLOOKUP(M85,種目名!$R$5:$T$104,3,0))</f>
        <v/>
      </c>
      <c r="AC85" s="117" t="str">
        <f>IF(P85="","",VLOOKUP(AF85,種目名!$R$5:$T$104,3,0))</f>
        <v/>
      </c>
      <c r="AD85" s="118" t="str">
        <f>IF(S85="","",VLOOKUP(AI85,種目名!$R$5:$T$104,3,0))</f>
        <v/>
      </c>
      <c r="AE85" s="115"/>
      <c r="AH85" s="115"/>
      <c r="AK85" s="383"/>
      <c r="AL85" s="166">
        <f t="shared" si="107"/>
        <v>0</v>
      </c>
      <c r="AM85" s="392">
        <f t="shared" si="108"/>
        <v>0</v>
      </c>
      <c r="AN85" s="392">
        <f>COUNTIF($B$12:B85,B85)</f>
        <v>0</v>
      </c>
      <c r="AO85" s="392"/>
      <c r="AP85" s="392" t="str">
        <f t="shared" si="109"/>
        <v/>
      </c>
      <c r="AQ85" s="392" t="str">
        <f t="shared" si="109"/>
        <v/>
      </c>
      <c r="AR85" s="392" t="str">
        <f t="shared" si="109"/>
        <v/>
      </c>
      <c r="AS85" s="392" t="str">
        <f t="shared" si="103"/>
        <v/>
      </c>
      <c r="AT85" s="392">
        <f t="shared" si="110"/>
        <v>0</v>
      </c>
      <c r="AU85" s="392" t="str">
        <f t="shared" si="111"/>
        <v/>
      </c>
      <c r="AV85" s="392" t="str">
        <f t="shared" si="112"/>
        <v/>
      </c>
      <c r="AW85" s="392" t="str">
        <f t="shared" si="113"/>
        <v/>
      </c>
      <c r="AX85" s="392" t="str">
        <f t="shared" si="114"/>
        <v/>
      </c>
      <c r="AY85" s="392" t="str">
        <f t="shared" si="115"/>
        <v/>
      </c>
      <c r="AZ85" s="392" t="str">
        <f t="shared" si="95"/>
        <v/>
      </c>
      <c r="BA85" s="392" t="str">
        <f t="shared" si="95"/>
        <v/>
      </c>
      <c r="BB85" s="392" t="str">
        <f t="shared" si="95"/>
        <v/>
      </c>
      <c r="BC85" s="392" t="str">
        <f t="shared" si="95"/>
        <v/>
      </c>
      <c r="BD85" s="396" t="str">
        <f t="shared" si="95"/>
        <v/>
      </c>
      <c r="BE85" s="386">
        <f t="shared" si="116"/>
        <v>0</v>
      </c>
      <c r="BG85" s="392">
        <f t="shared" si="117"/>
        <v>0</v>
      </c>
      <c r="BH85" s="392">
        <f t="shared" si="118"/>
        <v>0</v>
      </c>
      <c r="BI85" s="405">
        <f t="shared" si="119"/>
        <v>0</v>
      </c>
      <c r="BJ85" s="406">
        <f t="shared" si="104"/>
        <v>0</v>
      </c>
      <c r="BK85" s="391" t="str">
        <f t="shared" si="105"/>
        <v>0</v>
      </c>
      <c r="BL85" s="391" t="str">
        <f t="shared" si="106"/>
        <v>0</v>
      </c>
      <c r="BM85" s="405">
        <f t="shared" si="120"/>
        <v>0</v>
      </c>
      <c r="BN85" s="405" t="str">
        <f t="shared" si="121"/>
        <v>0m0</v>
      </c>
      <c r="BO85" s="392">
        <f t="shared" si="122"/>
        <v>0</v>
      </c>
      <c r="BP85" s="392">
        <f t="shared" si="123"/>
        <v>0</v>
      </c>
      <c r="BQ85" s="405">
        <f t="shared" si="124"/>
        <v>0</v>
      </c>
      <c r="BR85" s="406">
        <f t="shared" si="125"/>
        <v>0</v>
      </c>
      <c r="BS85" s="391" t="str">
        <f t="shared" si="126"/>
        <v>0</v>
      </c>
      <c r="BT85" s="391" t="str">
        <f t="shared" si="127"/>
        <v>0</v>
      </c>
      <c r="BU85" s="405">
        <f t="shared" si="128"/>
        <v>0</v>
      </c>
      <c r="BV85" s="405" t="str">
        <f t="shared" si="129"/>
        <v>0m0</v>
      </c>
      <c r="BW85" s="392">
        <f t="shared" si="130"/>
        <v>0</v>
      </c>
      <c r="BX85" s="392">
        <f t="shared" si="131"/>
        <v>0</v>
      </c>
      <c r="BY85" s="405">
        <f t="shared" si="132"/>
        <v>0</v>
      </c>
      <c r="BZ85" s="406">
        <f t="shared" si="133"/>
        <v>0</v>
      </c>
      <c r="CA85" s="391" t="str">
        <f t="shared" si="134"/>
        <v>0</v>
      </c>
      <c r="CB85" s="391" t="str">
        <f t="shared" si="135"/>
        <v>0</v>
      </c>
      <c r="CC85" s="405">
        <f t="shared" si="136"/>
        <v>0</v>
      </c>
      <c r="CD85" s="405" t="str">
        <f t="shared" si="137"/>
        <v>0m0</v>
      </c>
      <c r="CE85" s="392">
        <f t="shared" si="138"/>
        <v>0</v>
      </c>
      <c r="CF85" s="392">
        <f t="shared" si="139"/>
        <v>0</v>
      </c>
      <c r="CG85" s="405">
        <f t="shared" si="140"/>
        <v>0</v>
      </c>
      <c r="CH85" s="406">
        <f t="shared" si="141"/>
        <v>0</v>
      </c>
      <c r="CI85" s="391" t="str">
        <f t="shared" si="142"/>
        <v>0</v>
      </c>
      <c r="CJ85" s="391" t="str">
        <f t="shared" si="143"/>
        <v>0</v>
      </c>
      <c r="CK85" s="405">
        <f t="shared" si="144"/>
        <v>0</v>
      </c>
      <c r="CL85" s="405" t="str">
        <f t="shared" si="145"/>
        <v>0m0</v>
      </c>
      <c r="CM85" s="392">
        <f t="shared" si="146"/>
        <v>0</v>
      </c>
      <c r="CN85" s="392">
        <f t="shared" si="147"/>
        <v>0</v>
      </c>
      <c r="CO85" s="405">
        <f t="shared" si="148"/>
        <v>0</v>
      </c>
      <c r="CP85" s="406">
        <f t="shared" si="149"/>
        <v>0</v>
      </c>
      <c r="CQ85" s="391" t="str">
        <f t="shared" si="150"/>
        <v>0</v>
      </c>
      <c r="CR85" s="391" t="str">
        <f t="shared" si="151"/>
        <v>0</v>
      </c>
      <c r="CS85" s="405">
        <f t="shared" si="152"/>
        <v>0</v>
      </c>
      <c r="CT85" s="405" t="str">
        <f t="shared" si="153"/>
        <v>0m0</v>
      </c>
      <c r="CU85" s="405">
        <f t="shared" si="154"/>
        <v>0</v>
      </c>
      <c r="CV85" s="405">
        <f t="shared" si="155"/>
        <v>0</v>
      </c>
      <c r="CW85" s="405">
        <f t="shared" si="156"/>
        <v>0</v>
      </c>
      <c r="CX85" s="405">
        <f t="shared" si="157"/>
        <v>0</v>
      </c>
      <c r="CY85" s="405">
        <f t="shared" si="158"/>
        <v>0</v>
      </c>
      <c r="CZ85" s="405" t="str">
        <f t="shared" si="159"/>
        <v/>
      </c>
      <c r="DA85" s="405" t="str">
        <f t="shared" si="160"/>
        <v/>
      </c>
      <c r="DB85" s="405" t="str">
        <f t="shared" si="161"/>
        <v/>
      </c>
      <c r="DC85" s="405" t="str">
        <f t="shared" si="162"/>
        <v/>
      </c>
      <c r="DD85" s="405" t="str">
        <f t="shared" si="163"/>
        <v/>
      </c>
      <c r="DE85" s="405"/>
      <c r="DF85" s="404"/>
      <c r="DG85" s="405" t="str">
        <f t="shared" si="164"/>
        <v/>
      </c>
      <c r="DH85" s="405" t="str">
        <f t="shared" si="165"/>
        <v/>
      </c>
      <c r="DI85" s="405">
        <f t="shared" si="166"/>
        <v>0</v>
      </c>
      <c r="DJ85" s="405" t="str">
        <f t="shared" si="167"/>
        <v/>
      </c>
      <c r="DK85" s="405" t="str">
        <f t="shared" si="168"/>
        <v/>
      </c>
      <c r="DL85" s="405" t="str">
        <f t="shared" si="169"/>
        <v/>
      </c>
      <c r="DM85" s="405" t="str">
        <f t="shared" si="170"/>
        <v/>
      </c>
      <c r="DN85" s="405" t="str">
        <f t="shared" si="171"/>
        <v/>
      </c>
      <c r="DO85" s="405" t="str">
        <f t="shared" si="172"/>
        <v/>
      </c>
    </row>
    <row r="86" spans="1:119" s="152" customFormat="1" ht="18" hidden="1" customHeight="1">
      <c r="A86" s="156" t="str">
        <f t="shared" si="94"/>
        <v/>
      </c>
      <c r="B86" s="153"/>
      <c r="C86" s="31" t="str">
        <f>IF(B86="","",VLOOKUP(B86,学連登録!$C$2:$G$3000,2,FALSE))</f>
        <v/>
      </c>
      <c r="D86" s="32" t="str">
        <f>IF(B86="","",VLOOKUP(B86,学連登録!$C$2:$G$3000,3,FALSE))</f>
        <v/>
      </c>
      <c r="E86" s="33" t="str">
        <f>IF(B86="","",VLOOKUP(B86,学連登録!$C$2:$G$3000,4,FALSE))</f>
        <v/>
      </c>
      <c r="F86" s="376" t="str">
        <f>IF(B86="","",VLOOKUP(B86,学連登録!$C$2:$I$3000,7,FALSE))</f>
        <v/>
      </c>
      <c r="G86" s="155"/>
      <c r="H86" s="926"/>
      <c r="I86" s="928"/>
      <c r="J86" s="155"/>
      <c r="K86" s="926"/>
      <c r="L86" s="927"/>
      <c r="M86" s="155"/>
      <c r="N86" s="881"/>
      <c r="O86" s="882"/>
      <c r="P86" s="154"/>
      <c r="Q86" s="926"/>
      <c r="R86" s="927"/>
      <c r="S86" s="154"/>
      <c r="T86" s="926"/>
      <c r="U86" s="927"/>
      <c r="V86" s="101" t="str">
        <f>IF(B86="","",VLOOKUP(B86,学連登録!$C$2:$H$3000,6,FALSE))</f>
        <v/>
      </c>
      <c r="Y86" s="116" t="str">
        <f t="shared" ref="Y86:Y149" si="173">IF(C86="","",$S$3)</f>
        <v/>
      </c>
      <c r="Z86" s="97" t="str">
        <f>IF(G86="","",VLOOKUP(G86,種目名!$R$5:$T$104,3,0))</f>
        <v/>
      </c>
      <c r="AA86" s="98" t="str">
        <f>IF(J86="","",VLOOKUP(J86,種目名!$R$5:$T$104,3,0))</f>
        <v/>
      </c>
      <c r="AB86" s="117" t="str">
        <f>IF(M86="","",VLOOKUP(M86,種目名!$R$5:$T$104,3,0))</f>
        <v/>
      </c>
      <c r="AC86" s="117" t="str">
        <f>IF(P86="","",VLOOKUP(AF86,種目名!$R$5:$T$104,3,0))</f>
        <v/>
      </c>
      <c r="AD86" s="118" t="str">
        <f>IF(S86="","",VLOOKUP(AI86,種目名!$R$5:$T$104,3,0))</f>
        <v/>
      </c>
      <c r="AE86" s="115">
        <f t="shared" ref="AE86:AE149" si="174">LENB(P86)</f>
        <v>0</v>
      </c>
      <c r="AF86" s="152" t="str">
        <f t="shared" ref="AF86:AF149" si="175">IF(AE86,LEFTB(P86,AE86-1),"")</f>
        <v/>
      </c>
      <c r="AG86" s="152" t="str">
        <f t="shared" ref="AG86:AG149" si="176">IF(AE86,MIDB(P86,AE86,1),"")</f>
        <v/>
      </c>
      <c r="AH86" s="152">
        <f t="shared" ref="AH86:AH149" si="177">LENB(S86)</f>
        <v>0</v>
      </c>
      <c r="AI86" s="152" t="str">
        <f t="shared" ref="AI86:AI149" si="178">IF(AH86,LEFTB(S86,AH86-1),"")</f>
        <v/>
      </c>
      <c r="AJ86" s="152" t="str">
        <f t="shared" ref="AJ86:AJ149" si="179">IF(AH86,MIDB(S86,AH86,1),"")</f>
        <v/>
      </c>
      <c r="AK86" s="383"/>
      <c r="AL86" s="166">
        <f t="shared" si="107"/>
        <v>0</v>
      </c>
      <c r="AM86" s="392">
        <f t="shared" si="108"/>
        <v>0</v>
      </c>
      <c r="AN86" s="392">
        <f>COUNTIF($B$12:B86,B86)</f>
        <v>0</v>
      </c>
      <c r="AO86" s="392"/>
      <c r="AP86" s="392" t="str">
        <f t="shared" si="109"/>
        <v/>
      </c>
      <c r="AQ86" s="392" t="str">
        <f t="shared" si="109"/>
        <v/>
      </c>
      <c r="AR86" s="392" t="str">
        <f t="shared" si="109"/>
        <v/>
      </c>
      <c r="AS86" s="392" t="str">
        <f t="shared" si="103"/>
        <v/>
      </c>
      <c r="AT86" s="392">
        <f t="shared" si="110"/>
        <v>0</v>
      </c>
      <c r="AU86" s="392" t="str">
        <f t="shared" si="111"/>
        <v/>
      </c>
      <c r="AV86" s="392" t="str">
        <f t="shared" si="112"/>
        <v/>
      </c>
      <c r="AW86" s="392" t="str">
        <f t="shared" si="113"/>
        <v/>
      </c>
      <c r="AX86" s="392" t="str">
        <f t="shared" si="114"/>
        <v/>
      </c>
      <c r="AY86" s="392" t="str">
        <f t="shared" si="115"/>
        <v/>
      </c>
      <c r="AZ86" s="392" t="str">
        <f t="shared" si="95"/>
        <v/>
      </c>
      <c r="BA86" s="392" t="str">
        <f t="shared" si="95"/>
        <v/>
      </c>
      <c r="BB86" s="392" t="str">
        <f t="shared" si="95"/>
        <v/>
      </c>
      <c r="BC86" s="392" t="str">
        <f t="shared" si="95"/>
        <v/>
      </c>
      <c r="BD86" s="396" t="str">
        <f t="shared" si="95"/>
        <v/>
      </c>
      <c r="BE86" s="386">
        <f t="shared" si="116"/>
        <v>0</v>
      </c>
      <c r="BG86" s="392">
        <f t="shared" si="117"/>
        <v>0</v>
      </c>
      <c r="BH86" s="392">
        <f t="shared" si="118"/>
        <v>0</v>
      </c>
      <c r="BI86" s="405">
        <f t="shared" si="119"/>
        <v>0</v>
      </c>
      <c r="BJ86" s="406">
        <f t="shared" si="104"/>
        <v>0</v>
      </c>
      <c r="BK86" s="391" t="str">
        <f t="shared" si="105"/>
        <v>0</v>
      </c>
      <c r="BL86" s="391" t="str">
        <f t="shared" si="106"/>
        <v>0</v>
      </c>
      <c r="BM86" s="405">
        <f t="shared" si="120"/>
        <v>0</v>
      </c>
      <c r="BN86" s="405" t="str">
        <f t="shared" si="121"/>
        <v>0m0</v>
      </c>
      <c r="BO86" s="392">
        <f t="shared" si="122"/>
        <v>0</v>
      </c>
      <c r="BP86" s="392">
        <f t="shared" si="123"/>
        <v>0</v>
      </c>
      <c r="BQ86" s="405">
        <f t="shared" si="124"/>
        <v>0</v>
      </c>
      <c r="BR86" s="406">
        <f t="shared" si="125"/>
        <v>0</v>
      </c>
      <c r="BS86" s="391" t="str">
        <f t="shared" si="126"/>
        <v>0</v>
      </c>
      <c r="BT86" s="391" t="str">
        <f t="shared" si="127"/>
        <v>0</v>
      </c>
      <c r="BU86" s="405">
        <f t="shared" si="128"/>
        <v>0</v>
      </c>
      <c r="BV86" s="405" t="str">
        <f t="shared" si="129"/>
        <v>0m0</v>
      </c>
      <c r="BW86" s="392">
        <f t="shared" si="130"/>
        <v>0</v>
      </c>
      <c r="BX86" s="392">
        <f t="shared" si="131"/>
        <v>0</v>
      </c>
      <c r="BY86" s="405">
        <f t="shared" si="132"/>
        <v>0</v>
      </c>
      <c r="BZ86" s="406">
        <f t="shared" si="133"/>
        <v>0</v>
      </c>
      <c r="CA86" s="391" t="str">
        <f t="shared" si="134"/>
        <v>0</v>
      </c>
      <c r="CB86" s="391" t="str">
        <f t="shared" si="135"/>
        <v>0</v>
      </c>
      <c r="CC86" s="405">
        <f t="shared" si="136"/>
        <v>0</v>
      </c>
      <c r="CD86" s="405" t="str">
        <f t="shared" si="137"/>
        <v>0m0</v>
      </c>
      <c r="CE86" s="392">
        <f t="shared" si="138"/>
        <v>0</v>
      </c>
      <c r="CF86" s="392">
        <f t="shared" si="139"/>
        <v>0</v>
      </c>
      <c r="CG86" s="405">
        <f t="shared" si="140"/>
        <v>0</v>
      </c>
      <c r="CH86" s="406">
        <f t="shared" si="141"/>
        <v>0</v>
      </c>
      <c r="CI86" s="391" t="str">
        <f t="shared" si="142"/>
        <v>0</v>
      </c>
      <c r="CJ86" s="391" t="str">
        <f t="shared" si="143"/>
        <v>0</v>
      </c>
      <c r="CK86" s="405">
        <f t="shared" si="144"/>
        <v>0</v>
      </c>
      <c r="CL86" s="405" t="str">
        <f t="shared" si="145"/>
        <v>0m0</v>
      </c>
      <c r="CM86" s="392">
        <f t="shared" si="146"/>
        <v>0</v>
      </c>
      <c r="CN86" s="392">
        <f t="shared" si="147"/>
        <v>0</v>
      </c>
      <c r="CO86" s="405">
        <f t="shared" si="148"/>
        <v>0</v>
      </c>
      <c r="CP86" s="406">
        <f t="shared" si="149"/>
        <v>0</v>
      </c>
      <c r="CQ86" s="391" t="str">
        <f t="shared" si="150"/>
        <v>0</v>
      </c>
      <c r="CR86" s="391" t="str">
        <f t="shared" si="151"/>
        <v>0</v>
      </c>
      <c r="CS86" s="405">
        <f t="shared" si="152"/>
        <v>0</v>
      </c>
      <c r="CT86" s="405" t="str">
        <f t="shared" si="153"/>
        <v>0m0</v>
      </c>
      <c r="CU86" s="405">
        <f t="shared" si="154"/>
        <v>0</v>
      </c>
      <c r="CV86" s="405">
        <f t="shared" si="155"/>
        <v>0</v>
      </c>
      <c r="CW86" s="405">
        <f t="shared" si="156"/>
        <v>0</v>
      </c>
      <c r="CX86" s="405">
        <f t="shared" si="157"/>
        <v>0</v>
      </c>
      <c r="CY86" s="405">
        <f t="shared" si="158"/>
        <v>0</v>
      </c>
      <c r="CZ86" s="405" t="str">
        <f t="shared" si="159"/>
        <v/>
      </c>
      <c r="DA86" s="405" t="str">
        <f t="shared" si="160"/>
        <v/>
      </c>
      <c r="DB86" s="405" t="str">
        <f t="shared" si="161"/>
        <v/>
      </c>
      <c r="DC86" s="405" t="str">
        <f t="shared" si="162"/>
        <v/>
      </c>
      <c r="DD86" s="405" t="str">
        <f t="shared" si="163"/>
        <v/>
      </c>
      <c r="DE86" s="405"/>
      <c r="DF86" s="404"/>
      <c r="DG86" s="405" t="str">
        <f t="shared" si="164"/>
        <v/>
      </c>
      <c r="DH86" s="405" t="str">
        <f t="shared" si="165"/>
        <v/>
      </c>
      <c r="DI86" s="405">
        <f t="shared" si="166"/>
        <v>0</v>
      </c>
      <c r="DJ86" s="405" t="str">
        <f t="shared" si="167"/>
        <v/>
      </c>
      <c r="DK86" s="405" t="str">
        <f t="shared" si="168"/>
        <v/>
      </c>
      <c r="DL86" s="405" t="str">
        <f t="shared" si="169"/>
        <v/>
      </c>
      <c r="DM86" s="405" t="str">
        <f t="shared" si="170"/>
        <v/>
      </c>
      <c r="DN86" s="405" t="str">
        <f t="shared" si="171"/>
        <v/>
      </c>
      <c r="DO86" s="405" t="str">
        <f t="shared" si="172"/>
        <v/>
      </c>
    </row>
    <row r="87" spans="1:119" s="152" customFormat="1" ht="18" hidden="1" customHeight="1">
      <c r="A87" s="156" t="str">
        <f t="shared" si="94"/>
        <v/>
      </c>
      <c r="B87" s="153"/>
      <c r="C87" s="31" t="str">
        <f>IF(B87="","",VLOOKUP(B87,学連登録!$C$2:$G$3000,2,FALSE))</f>
        <v/>
      </c>
      <c r="D87" s="32" t="str">
        <f>IF(B87="","",VLOOKUP(B87,学連登録!$C$2:$G$3000,3,FALSE))</f>
        <v/>
      </c>
      <c r="E87" s="33" t="str">
        <f>IF(B87="","",VLOOKUP(B87,学連登録!$C$2:$G$3000,4,FALSE))</f>
        <v/>
      </c>
      <c r="F87" s="376" t="str">
        <f>IF(B87="","",VLOOKUP(B87,学連登録!$C$2:$I$3000,7,FALSE))</f>
        <v/>
      </c>
      <c r="G87" s="155"/>
      <c r="H87" s="926"/>
      <c r="I87" s="928"/>
      <c r="J87" s="155"/>
      <c r="K87" s="926"/>
      <c r="L87" s="927"/>
      <c r="M87" s="155"/>
      <c r="N87" s="881"/>
      <c r="O87" s="882"/>
      <c r="P87" s="154"/>
      <c r="Q87" s="926"/>
      <c r="R87" s="927"/>
      <c r="S87" s="154"/>
      <c r="T87" s="926"/>
      <c r="U87" s="927"/>
      <c r="V87" s="101" t="str">
        <f>IF(B87="","",VLOOKUP(B87,学連登録!$C$2:$H$3000,6,FALSE))</f>
        <v/>
      </c>
      <c r="Y87" s="116" t="str">
        <f t="shared" si="173"/>
        <v/>
      </c>
      <c r="Z87" s="97" t="str">
        <f>IF(G87="","",VLOOKUP(G87,種目名!$R$5:$T$104,3,0))</f>
        <v/>
      </c>
      <c r="AA87" s="98" t="str">
        <f>IF(J87="","",VLOOKUP(J87,種目名!$R$5:$T$104,3,0))</f>
        <v/>
      </c>
      <c r="AB87" s="117" t="str">
        <f>IF(M87="","",VLOOKUP(M87,種目名!$R$5:$T$104,3,0))</f>
        <v/>
      </c>
      <c r="AC87" s="117" t="str">
        <f>IF(P87="","",VLOOKUP(AF87,種目名!$R$5:$T$104,3,0))</f>
        <v/>
      </c>
      <c r="AD87" s="118" t="str">
        <f>IF(S87="","",VLOOKUP(AI87,種目名!$R$5:$T$104,3,0))</f>
        <v/>
      </c>
      <c r="AE87" s="115">
        <f t="shared" si="174"/>
        <v>0</v>
      </c>
      <c r="AF87" s="152" t="str">
        <f t="shared" si="175"/>
        <v/>
      </c>
      <c r="AG87" s="152" t="str">
        <f t="shared" si="176"/>
        <v/>
      </c>
      <c r="AH87" s="152">
        <f t="shared" si="177"/>
        <v>0</v>
      </c>
      <c r="AI87" s="152" t="str">
        <f t="shared" si="178"/>
        <v/>
      </c>
      <c r="AJ87" s="152" t="str">
        <f t="shared" si="179"/>
        <v/>
      </c>
      <c r="AK87" s="383"/>
      <c r="AL87" s="166">
        <f t="shared" si="107"/>
        <v>0</v>
      </c>
      <c r="AM87" s="392">
        <f t="shared" si="108"/>
        <v>0</v>
      </c>
      <c r="AN87" s="392">
        <f>COUNTIF($B$12:B87,B87)</f>
        <v>0</v>
      </c>
      <c r="AO87" s="392"/>
      <c r="AP87" s="392" t="str">
        <f t="shared" si="109"/>
        <v/>
      </c>
      <c r="AQ87" s="392" t="str">
        <f t="shared" si="109"/>
        <v/>
      </c>
      <c r="AR87" s="392" t="str">
        <f t="shared" si="109"/>
        <v/>
      </c>
      <c r="AS87" s="392" t="str">
        <f t="shared" si="103"/>
        <v/>
      </c>
      <c r="AT87" s="392">
        <f t="shared" si="110"/>
        <v>0</v>
      </c>
      <c r="AU87" s="392" t="str">
        <f t="shared" si="111"/>
        <v/>
      </c>
      <c r="AV87" s="392" t="str">
        <f t="shared" si="112"/>
        <v/>
      </c>
      <c r="AW87" s="392" t="str">
        <f t="shared" si="113"/>
        <v/>
      </c>
      <c r="AX87" s="392" t="str">
        <f t="shared" si="114"/>
        <v/>
      </c>
      <c r="AY87" s="392" t="str">
        <f t="shared" si="115"/>
        <v/>
      </c>
      <c r="AZ87" s="392" t="str">
        <f t="shared" si="95"/>
        <v/>
      </c>
      <c r="BA87" s="392" t="str">
        <f t="shared" si="95"/>
        <v/>
      </c>
      <c r="BB87" s="392" t="str">
        <f t="shared" si="95"/>
        <v/>
      </c>
      <c r="BC87" s="392" t="str">
        <f t="shared" si="95"/>
        <v/>
      </c>
      <c r="BD87" s="396" t="str">
        <f t="shared" si="95"/>
        <v/>
      </c>
      <c r="BE87" s="386">
        <f t="shared" si="116"/>
        <v>0</v>
      </c>
      <c r="BG87" s="392">
        <f t="shared" si="117"/>
        <v>0</v>
      </c>
      <c r="BH87" s="392">
        <f t="shared" si="118"/>
        <v>0</v>
      </c>
      <c r="BI87" s="405">
        <f t="shared" si="119"/>
        <v>0</v>
      </c>
      <c r="BJ87" s="406">
        <f t="shared" si="104"/>
        <v>0</v>
      </c>
      <c r="BK87" s="391" t="str">
        <f t="shared" si="105"/>
        <v>0</v>
      </c>
      <c r="BL87" s="391" t="str">
        <f t="shared" si="106"/>
        <v>0</v>
      </c>
      <c r="BM87" s="405">
        <f t="shared" si="120"/>
        <v>0</v>
      </c>
      <c r="BN87" s="405" t="str">
        <f t="shared" si="121"/>
        <v>0m0</v>
      </c>
      <c r="BO87" s="392">
        <f t="shared" si="122"/>
        <v>0</v>
      </c>
      <c r="BP87" s="392">
        <f t="shared" si="123"/>
        <v>0</v>
      </c>
      <c r="BQ87" s="405">
        <f t="shared" si="124"/>
        <v>0</v>
      </c>
      <c r="BR87" s="406">
        <f t="shared" si="125"/>
        <v>0</v>
      </c>
      <c r="BS87" s="391" t="str">
        <f t="shared" si="126"/>
        <v>0</v>
      </c>
      <c r="BT87" s="391" t="str">
        <f t="shared" si="127"/>
        <v>0</v>
      </c>
      <c r="BU87" s="405">
        <f t="shared" si="128"/>
        <v>0</v>
      </c>
      <c r="BV87" s="405" t="str">
        <f t="shared" si="129"/>
        <v>0m0</v>
      </c>
      <c r="BW87" s="392">
        <f t="shared" si="130"/>
        <v>0</v>
      </c>
      <c r="BX87" s="392">
        <f t="shared" si="131"/>
        <v>0</v>
      </c>
      <c r="BY87" s="405">
        <f t="shared" si="132"/>
        <v>0</v>
      </c>
      <c r="BZ87" s="406">
        <f t="shared" si="133"/>
        <v>0</v>
      </c>
      <c r="CA87" s="391" t="str">
        <f t="shared" si="134"/>
        <v>0</v>
      </c>
      <c r="CB87" s="391" t="str">
        <f t="shared" si="135"/>
        <v>0</v>
      </c>
      <c r="CC87" s="405">
        <f t="shared" si="136"/>
        <v>0</v>
      </c>
      <c r="CD87" s="405" t="str">
        <f t="shared" si="137"/>
        <v>0m0</v>
      </c>
      <c r="CE87" s="392">
        <f t="shared" si="138"/>
        <v>0</v>
      </c>
      <c r="CF87" s="392">
        <f t="shared" si="139"/>
        <v>0</v>
      </c>
      <c r="CG87" s="405">
        <f t="shared" si="140"/>
        <v>0</v>
      </c>
      <c r="CH87" s="406">
        <f t="shared" si="141"/>
        <v>0</v>
      </c>
      <c r="CI87" s="391" t="str">
        <f t="shared" si="142"/>
        <v>0</v>
      </c>
      <c r="CJ87" s="391" t="str">
        <f t="shared" si="143"/>
        <v>0</v>
      </c>
      <c r="CK87" s="405">
        <f t="shared" si="144"/>
        <v>0</v>
      </c>
      <c r="CL87" s="405" t="str">
        <f t="shared" si="145"/>
        <v>0m0</v>
      </c>
      <c r="CM87" s="392">
        <f t="shared" si="146"/>
        <v>0</v>
      </c>
      <c r="CN87" s="392">
        <f t="shared" si="147"/>
        <v>0</v>
      </c>
      <c r="CO87" s="405">
        <f t="shared" si="148"/>
        <v>0</v>
      </c>
      <c r="CP87" s="406">
        <f t="shared" si="149"/>
        <v>0</v>
      </c>
      <c r="CQ87" s="391" t="str">
        <f t="shared" si="150"/>
        <v>0</v>
      </c>
      <c r="CR87" s="391" t="str">
        <f t="shared" si="151"/>
        <v>0</v>
      </c>
      <c r="CS87" s="405">
        <f t="shared" si="152"/>
        <v>0</v>
      </c>
      <c r="CT87" s="405" t="str">
        <f t="shared" si="153"/>
        <v>0m0</v>
      </c>
      <c r="CU87" s="405">
        <f t="shared" si="154"/>
        <v>0</v>
      </c>
      <c r="CV87" s="405">
        <f t="shared" si="155"/>
        <v>0</v>
      </c>
      <c r="CW87" s="405">
        <f t="shared" si="156"/>
        <v>0</v>
      </c>
      <c r="CX87" s="405">
        <f t="shared" si="157"/>
        <v>0</v>
      </c>
      <c r="CY87" s="405">
        <f t="shared" si="158"/>
        <v>0</v>
      </c>
      <c r="CZ87" s="405" t="str">
        <f t="shared" si="159"/>
        <v/>
      </c>
      <c r="DA87" s="405" t="str">
        <f t="shared" si="160"/>
        <v/>
      </c>
      <c r="DB87" s="405" t="str">
        <f t="shared" si="161"/>
        <v/>
      </c>
      <c r="DC87" s="405" t="str">
        <f t="shared" si="162"/>
        <v/>
      </c>
      <c r="DD87" s="405" t="str">
        <f t="shared" si="163"/>
        <v/>
      </c>
      <c r="DE87" s="405"/>
      <c r="DF87" s="404"/>
      <c r="DG87" s="405" t="str">
        <f t="shared" si="164"/>
        <v/>
      </c>
      <c r="DH87" s="405" t="str">
        <f t="shared" si="165"/>
        <v/>
      </c>
      <c r="DI87" s="405">
        <f t="shared" si="166"/>
        <v>0</v>
      </c>
      <c r="DJ87" s="405" t="str">
        <f t="shared" si="167"/>
        <v/>
      </c>
      <c r="DK87" s="405" t="str">
        <f t="shared" si="168"/>
        <v/>
      </c>
      <c r="DL87" s="405" t="str">
        <f t="shared" si="169"/>
        <v/>
      </c>
      <c r="DM87" s="405" t="str">
        <f t="shared" si="170"/>
        <v/>
      </c>
      <c r="DN87" s="405" t="str">
        <f t="shared" si="171"/>
        <v/>
      </c>
      <c r="DO87" s="405" t="str">
        <f t="shared" si="172"/>
        <v/>
      </c>
    </row>
    <row r="88" spans="1:119" s="152" customFormat="1" ht="18" hidden="1" customHeight="1">
      <c r="A88" s="156" t="str">
        <f t="shared" si="94"/>
        <v/>
      </c>
      <c r="B88" s="153"/>
      <c r="C88" s="31" t="str">
        <f>IF(B88="","",VLOOKUP(B88,学連登録!$C$2:$G$3000,2,FALSE))</f>
        <v/>
      </c>
      <c r="D88" s="32" t="str">
        <f>IF(B88="","",VLOOKUP(B88,学連登録!$C$2:$G$3000,3,FALSE))</f>
        <v/>
      </c>
      <c r="E88" s="33" t="str">
        <f>IF(B88="","",VLOOKUP(B88,学連登録!$C$2:$G$3000,4,FALSE))</f>
        <v/>
      </c>
      <c r="F88" s="376" t="str">
        <f>IF(B88="","",VLOOKUP(B88,学連登録!$C$2:$I$3000,7,FALSE))</f>
        <v/>
      </c>
      <c r="G88" s="155"/>
      <c r="H88" s="926"/>
      <c r="I88" s="928"/>
      <c r="J88" s="155"/>
      <c r="K88" s="926"/>
      <c r="L88" s="927"/>
      <c r="M88" s="155"/>
      <c r="N88" s="881"/>
      <c r="O88" s="882"/>
      <c r="P88" s="154"/>
      <c r="Q88" s="926"/>
      <c r="R88" s="927"/>
      <c r="S88" s="154"/>
      <c r="T88" s="926"/>
      <c r="U88" s="927"/>
      <c r="V88" s="101" t="str">
        <f>IF(B88="","",VLOOKUP(B88,学連登録!$C$2:$H$3000,6,FALSE))</f>
        <v/>
      </c>
      <c r="Y88" s="116" t="str">
        <f t="shared" si="173"/>
        <v/>
      </c>
      <c r="Z88" s="97" t="str">
        <f>IF(G88="","",VLOOKUP(G88,種目名!$R$5:$T$104,3,0))</f>
        <v/>
      </c>
      <c r="AA88" s="98" t="str">
        <f>IF(J88="","",VLOOKUP(J88,種目名!$R$5:$T$104,3,0))</f>
        <v/>
      </c>
      <c r="AB88" s="117" t="str">
        <f>IF(M88="","",VLOOKUP(M88,種目名!$R$5:$T$104,3,0))</f>
        <v/>
      </c>
      <c r="AC88" s="117" t="str">
        <f>IF(P88="","",VLOOKUP(AF88,種目名!$R$5:$T$104,3,0))</f>
        <v/>
      </c>
      <c r="AD88" s="118" t="str">
        <f>IF(S88="","",VLOOKUP(AI88,種目名!$R$5:$T$104,3,0))</f>
        <v/>
      </c>
      <c r="AE88" s="115">
        <f t="shared" si="174"/>
        <v>0</v>
      </c>
      <c r="AF88" s="152" t="str">
        <f t="shared" si="175"/>
        <v/>
      </c>
      <c r="AG88" s="152" t="str">
        <f t="shared" si="176"/>
        <v/>
      </c>
      <c r="AH88" s="152">
        <f t="shared" si="177"/>
        <v>0</v>
      </c>
      <c r="AI88" s="152" t="str">
        <f t="shared" si="178"/>
        <v/>
      </c>
      <c r="AJ88" s="152" t="str">
        <f t="shared" si="179"/>
        <v/>
      </c>
      <c r="AK88" s="383"/>
      <c r="AL88" s="166">
        <f t="shared" si="107"/>
        <v>0</v>
      </c>
      <c r="AM88" s="392">
        <f t="shared" si="108"/>
        <v>0</v>
      </c>
      <c r="AN88" s="392">
        <f>COUNTIF($B$12:B88,B88)</f>
        <v>0</v>
      </c>
      <c r="AO88" s="392"/>
      <c r="AP88" s="392" t="str">
        <f t="shared" si="109"/>
        <v/>
      </c>
      <c r="AQ88" s="392" t="str">
        <f t="shared" si="109"/>
        <v/>
      </c>
      <c r="AR88" s="392" t="str">
        <f t="shared" si="109"/>
        <v/>
      </c>
      <c r="AS88" s="392" t="str">
        <f t="shared" si="103"/>
        <v/>
      </c>
      <c r="AT88" s="392">
        <f t="shared" si="110"/>
        <v>0</v>
      </c>
      <c r="AU88" s="392" t="str">
        <f t="shared" si="111"/>
        <v/>
      </c>
      <c r="AV88" s="392" t="str">
        <f t="shared" si="112"/>
        <v/>
      </c>
      <c r="AW88" s="392" t="str">
        <f t="shared" si="113"/>
        <v/>
      </c>
      <c r="AX88" s="392" t="str">
        <f t="shared" si="114"/>
        <v/>
      </c>
      <c r="AY88" s="392" t="str">
        <f t="shared" si="115"/>
        <v/>
      </c>
      <c r="AZ88" s="392" t="str">
        <f t="shared" si="95"/>
        <v/>
      </c>
      <c r="BA88" s="392" t="str">
        <f t="shared" si="95"/>
        <v/>
      </c>
      <c r="BB88" s="392" t="str">
        <f t="shared" si="95"/>
        <v/>
      </c>
      <c r="BC88" s="392" t="str">
        <f t="shared" si="95"/>
        <v/>
      </c>
      <c r="BD88" s="396" t="str">
        <f t="shared" si="95"/>
        <v/>
      </c>
      <c r="BE88" s="386">
        <f t="shared" si="116"/>
        <v>0</v>
      </c>
      <c r="BG88" s="392">
        <f t="shared" si="117"/>
        <v>0</v>
      </c>
      <c r="BH88" s="392">
        <f t="shared" si="118"/>
        <v>0</v>
      </c>
      <c r="BI88" s="405">
        <f t="shared" si="119"/>
        <v>0</v>
      </c>
      <c r="BJ88" s="406">
        <f t="shared" si="104"/>
        <v>0</v>
      </c>
      <c r="BK88" s="391" t="str">
        <f t="shared" si="105"/>
        <v>0</v>
      </c>
      <c r="BL88" s="391" t="str">
        <f t="shared" si="106"/>
        <v>0</v>
      </c>
      <c r="BM88" s="405">
        <f t="shared" si="120"/>
        <v>0</v>
      </c>
      <c r="BN88" s="405" t="str">
        <f t="shared" si="121"/>
        <v>0m0</v>
      </c>
      <c r="BO88" s="392">
        <f t="shared" si="122"/>
        <v>0</v>
      </c>
      <c r="BP88" s="392">
        <f t="shared" si="123"/>
        <v>0</v>
      </c>
      <c r="BQ88" s="405">
        <f t="shared" si="124"/>
        <v>0</v>
      </c>
      <c r="BR88" s="406">
        <f t="shared" si="125"/>
        <v>0</v>
      </c>
      <c r="BS88" s="391" t="str">
        <f t="shared" si="126"/>
        <v>0</v>
      </c>
      <c r="BT88" s="391" t="str">
        <f t="shared" si="127"/>
        <v>0</v>
      </c>
      <c r="BU88" s="405">
        <f t="shared" si="128"/>
        <v>0</v>
      </c>
      <c r="BV88" s="405" t="str">
        <f t="shared" si="129"/>
        <v>0m0</v>
      </c>
      <c r="BW88" s="392">
        <f t="shared" si="130"/>
        <v>0</v>
      </c>
      <c r="BX88" s="392">
        <f t="shared" si="131"/>
        <v>0</v>
      </c>
      <c r="BY88" s="405">
        <f t="shared" si="132"/>
        <v>0</v>
      </c>
      <c r="BZ88" s="406">
        <f t="shared" si="133"/>
        <v>0</v>
      </c>
      <c r="CA88" s="391" t="str">
        <f t="shared" si="134"/>
        <v>0</v>
      </c>
      <c r="CB88" s="391" t="str">
        <f t="shared" si="135"/>
        <v>0</v>
      </c>
      <c r="CC88" s="405">
        <f t="shared" si="136"/>
        <v>0</v>
      </c>
      <c r="CD88" s="405" t="str">
        <f t="shared" si="137"/>
        <v>0m0</v>
      </c>
      <c r="CE88" s="392">
        <f t="shared" si="138"/>
        <v>0</v>
      </c>
      <c r="CF88" s="392">
        <f t="shared" si="139"/>
        <v>0</v>
      </c>
      <c r="CG88" s="405">
        <f t="shared" si="140"/>
        <v>0</v>
      </c>
      <c r="CH88" s="406">
        <f t="shared" si="141"/>
        <v>0</v>
      </c>
      <c r="CI88" s="391" t="str">
        <f t="shared" si="142"/>
        <v>0</v>
      </c>
      <c r="CJ88" s="391" t="str">
        <f t="shared" si="143"/>
        <v>0</v>
      </c>
      <c r="CK88" s="405">
        <f t="shared" si="144"/>
        <v>0</v>
      </c>
      <c r="CL88" s="405" t="str">
        <f t="shared" si="145"/>
        <v>0m0</v>
      </c>
      <c r="CM88" s="392">
        <f t="shared" si="146"/>
        <v>0</v>
      </c>
      <c r="CN88" s="392">
        <f t="shared" si="147"/>
        <v>0</v>
      </c>
      <c r="CO88" s="405">
        <f t="shared" si="148"/>
        <v>0</v>
      </c>
      <c r="CP88" s="406">
        <f t="shared" si="149"/>
        <v>0</v>
      </c>
      <c r="CQ88" s="391" t="str">
        <f t="shared" si="150"/>
        <v>0</v>
      </c>
      <c r="CR88" s="391" t="str">
        <f t="shared" si="151"/>
        <v>0</v>
      </c>
      <c r="CS88" s="405">
        <f t="shared" si="152"/>
        <v>0</v>
      </c>
      <c r="CT88" s="405" t="str">
        <f t="shared" si="153"/>
        <v>0m0</v>
      </c>
      <c r="CU88" s="405">
        <f t="shared" si="154"/>
        <v>0</v>
      </c>
      <c r="CV88" s="405">
        <f t="shared" si="155"/>
        <v>0</v>
      </c>
      <c r="CW88" s="405">
        <f t="shared" si="156"/>
        <v>0</v>
      </c>
      <c r="CX88" s="405">
        <f t="shared" si="157"/>
        <v>0</v>
      </c>
      <c r="CY88" s="405">
        <f t="shared" si="158"/>
        <v>0</v>
      </c>
      <c r="CZ88" s="405" t="str">
        <f t="shared" si="159"/>
        <v/>
      </c>
      <c r="DA88" s="405" t="str">
        <f t="shared" si="160"/>
        <v/>
      </c>
      <c r="DB88" s="405" t="str">
        <f t="shared" si="161"/>
        <v/>
      </c>
      <c r="DC88" s="405" t="str">
        <f t="shared" si="162"/>
        <v/>
      </c>
      <c r="DD88" s="405" t="str">
        <f t="shared" si="163"/>
        <v/>
      </c>
      <c r="DE88" s="405"/>
      <c r="DF88" s="404"/>
      <c r="DG88" s="405" t="str">
        <f t="shared" si="164"/>
        <v/>
      </c>
      <c r="DH88" s="405" t="str">
        <f t="shared" si="165"/>
        <v/>
      </c>
      <c r="DI88" s="405">
        <f t="shared" si="166"/>
        <v>0</v>
      </c>
      <c r="DJ88" s="405" t="str">
        <f t="shared" si="167"/>
        <v/>
      </c>
      <c r="DK88" s="405" t="str">
        <f t="shared" si="168"/>
        <v/>
      </c>
      <c r="DL88" s="405" t="str">
        <f t="shared" si="169"/>
        <v/>
      </c>
      <c r="DM88" s="405" t="str">
        <f t="shared" si="170"/>
        <v/>
      </c>
      <c r="DN88" s="405" t="str">
        <f t="shared" si="171"/>
        <v/>
      </c>
      <c r="DO88" s="405" t="str">
        <f t="shared" si="172"/>
        <v/>
      </c>
    </row>
    <row r="89" spans="1:119" s="152" customFormat="1" ht="18" hidden="1" customHeight="1">
      <c r="A89" s="156" t="str">
        <f t="shared" si="94"/>
        <v/>
      </c>
      <c r="B89" s="153"/>
      <c r="C89" s="31" t="str">
        <f>IF(B89="","",VLOOKUP(B89,学連登録!$C$2:$G$3000,2,FALSE))</f>
        <v/>
      </c>
      <c r="D89" s="32" t="str">
        <f>IF(B89="","",VLOOKUP(B89,学連登録!$C$2:$G$3000,3,FALSE))</f>
        <v/>
      </c>
      <c r="E89" s="33" t="str">
        <f>IF(B89="","",VLOOKUP(B89,学連登録!$C$2:$G$3000,4,FALSE))</f>
        <v/>
      </c>
      <c r="F89" s="376" t="str">
        <f>IF(B89="","",VLOOKUP(B89,学連登録!$C$2:$I$3000,7,FALSE))</f>
        <v/>
      </c>
      <c r="G89" s="155"/>
      <c r="H89" s="926"/>
      <c r="I89" s="928"/>
      <c r="J89" s="155"/>
      <c r="K89" s="926"/>
      <c r="L89" s="927"/>
      <c r="M89" s="155"/>
      <c r="N89" s="881"/>
      <c r="O89" s="882"/>
      <c r="P89" s="154"/>
      <c r="Q89" s="926"/>
      <c r="R89" s="927"/>
      <c r="S89" s="154"/>
      <c r="T89" s="926"/>
      <c r="U89" s="927"/>
      <c r="V89" s="101" t="str">
        <f>IF(B89="","",VLOOKUP(B89,学連登録!$C$2:$H$3000,6,FALSE))</f>
        <v/>
      </c>
      <c r="Y89" s="116" t="str">
        <f t="shared" si="173"/>
        <v/>
      </c>
      <c r="Z89" s="97" t="str">
        <f>IF(G89="","",VLOOKUP(G89,種目名!$R$5:$T$104,3,0))</f>
        <v/>
      </c>
      <c r="AA89" s="98" t="str">
        <f>IF(J89="","",VLOOKUP(J89,種目名!$R$5:$T$104,3,0))</f>
        <v/>
      </c>
      <c r="AB89" s="117" t="str">
        <f>IF(M89="","",VLOOKUP(M89,種目名!$R$5:$T$104,3,0))</f>
        <v/>
      </c>
      <c r="AC89" s="117" t="str">
        <f>IF(P89="","",VLOOKUP(AF89,種目名!$R$5:$T$104,3,0))</f>
        <v/>
      </c>
      <c r="AD89" s="118" t="str">
        <f>IF(S89="","",VLOOKUP(AI89,種目名!$R$5:$T$104,3,0))</f>
        <v/>
      </c>
      <c r="AE89" s="115">
        <f t="shared" si="174"/>
        <v>0</v>
      </c>
      <c r="AF89" s="152" t="str">
        <f t="shared" si="175"/>
        <v/>
      </c>
      <c r="AG89" s="152" t="str">
        <f t="shared" si="176"/>
        <v/>
      </c>
      <c r="AH89" s="152">
        <f t="shared" si="177"/>
        <v>0</v>
      </c>
      <c r="AI89" s="152" t="str">
        <f t="shared" si="178"/>
        <v/>
      </c>
      <c r="AJ89" s="152" t="str">
        <f t="shared" si="179"/>
        <v/>
      </c>
      <c r="AK89" s="383"/>
      <c r="AL89" s="166">
        <f t="shared" si="107"/>
        <v>0</v>
      </c>
      <c r="AM89" s="392">
        <f t="shared" si="108"/>
        <v>0</v>
      </c>
      <c r="AN89" s="392">
        <f>COUNTIF($B$12:B89,B89)</f>
        <v>0</v>
      </c>
      <c r="AO89" s="392"/>
      <c r="AP89" s="392" t="str">
        <f t="shared" si="109"/>
        <v/>
      </c>
      <c r="AQ89" s="392" t="str">
        <f t="shared" si="109"/>
        <v/>
      </c>
      <c r="AR89" s="392" t="str">
        <f t="shared" si="109"/>
        <v/>
      </c>
      <c r="AS89" s="392" t="str">
        <f t="shared" si="103"/>
        <v/>
      </c>
      <c r="AT89" s="392">
        <f t="shared" si="110"/>
        <v>0</v>
      </c>
      <c r="AU89" s="392" t="str">
        <f t="shared" si="111"/>
        <v/>
      </c>
      <c r="AV89" s="392" t="str">
        <f t="shared" si="112"/>
        <v/>
      </c>
      <c r="AW89" s="392" t="str">
        <f t="shared" si="113"/>
        <v/>
      </c>
      <c r="AX89" s="392" t="str">
        <f t="shared" si="114"/>
        <v/>
      </c>
      <c r="AY89" s="392" t="str">
        <f t="shared" si="115"/>
        <v/>
      </c>
      <c r="AZ89" s="392" t="str">
        <f t="shared" si="95"/>
        <v/>
      </c>
      <c r="BA89" s="392" t="str">
        <f t="shared" si="95"/>
        <v/>
      </c>
      <c r="BB89" s="392" t="str">
        <f t="shared" si="95"/>
        <v/>
      </c>
      <c r="BC89" s="392" t="str">
        <f t="shared" si="95"/>
        <v/>
      </c>
      <c r="BD89" s="396" t="str">
        <f t="shared" si="95"/>
        <v/>
      </c>
      <c r="BE89" s="386">
        <f t="shared" si="116"/>
        <v>0</v>
      </c>
      <c r="BG89" s="392">
        <f t="shared" si="117"/>
        <v>0</v>
      </c>
      <c r="BH89" s="392">
        <f t="shared" si="118"/>
        <v>0</v>
      </c>
      <c r="BI89" s="405">
        <f t="shared" si="119"/>
        <v>0</v>
      </c>
      <c r="BJ89" s="406">
        <f t="shared" si="104"/>
        <v>0</v>
      </c>
      <c r="BK89" s="391" t="str">
        <f t="shared" si="105"/>
        <v>0</v>
      </c>
      <c r="BL89" s="391" t="str">
        <f t="shared" si="106"/>
        <v>0</v>
      </c>
      <c r="BM89" s="405">
        <f t="shared" si="120"/>
        <v>0</v>
      </c>
      <c r="BN89" s="405" t="str">
        <f t="shared" si="121"/>
        <v>0m0</v>
      </c>
      <c r="BO89" s="392">
        <f t="shared" si="122"/>
        <v>0</v>
      </c>
      <c r="BP89" s="392">
        <f t="shared" si="123"/>
        <v>0</v>
      </c>
      <c r="BQ89" s="405">
        <f t="shared" si="124"/>
        <v>0</v>
      </c>
      <c r="BR89" s="406">
        <f t="shared" si="125"/>
        <v>0</v>
      </c>
      <c r="BS89" s="391" t="str">
        <f t="shared" si="126"/>
        <v>0</v>
      </c>
      <c r="BT89" s="391" t="str">
        <f t="shared" si="127"/>
        <v>0</v>
      </c>
      <c r="BU89" s="405">
        <f t="shared" si="128"/>
        <v>0</v>
      </c>
      <c r="BV89" s="405" t="str">
        <f t="shared" si="129"/>
        <v>0m0</v>
      </c>
      <c r="BW89" s="392">
        <f t="shared" si="130"/>
        <v>0</v>
      </c>
      <c r="BX89" s="392">
        <f t="shared" si="131"/>
        <v>0</v>
      </c>
      <c r="BY89" s="405">
        <f t="shared" si="132"/>
        <v>0</v>
      </c>
      <c r="BZ89" s="406">
        <f t="shared" si="133"/>
        <v>0</v>
      </c>
      <c r="CA89" s="391" t="str">
        <f t="shared" si="134"/>
        <v>0</v>
      </c>
      <c r="CB89" s="391" t="str">
        <f t="shared" si="135"/>
        <v>0</v>
      </c>
      <c r="CC89" s="405">
        <f t="shared" si="136"/>
        <v>0</v>
      </c>
      <c r="CD89" s="405" t="str">
        <f t="shared" si="137"/>
        <v>0m0</v>
      </c>
      <c r="CE89" s="392">
        <f t="shared" si="138"/>
        <v>0</v>
      </c>
      <c r="CF89" s="392">
        <f t="shared" si="139"/>
        <v>0</v>
      </c>
      <c r="CG89" s="405">
        <f t="shared" si="140"/>
        <v>0</v>
      </c>
      <c r="CH89" s="406">
        <f t="shared" si="141"/>
        <v>0</v>
      </c>
      <c r="CI89" s="391" t="str">
        <f t="shared" si="142"/>
        <v>0</v>
      </c>
      <c r="CJ89" s="391" t="str">
        <f t="shared" si="143"/>
        <v>0</v>
      </c>
      <c r="CK89" s="405">
        <f t="shared" si="144"/>
        <v>0</v>
      </c>
      <c r="CL89" s="405" t="str">
        <f t="shared" si="145"/>
        <v>0m0</v>
      </c>
      <c r="CM89" s="392">
        <f t="shared" si="146"/>
        <v>0</v>
      </c>
      <c r="CN89" s="392">
        <f t="shared" si="147"/>
        <v>0</v>
      </c>
      <c r="CO89" s="405">
        <f t="shared" si="148"/>
        <v>0</v>
      </c>
      <c r="CP89" s="406">
        <f t="shared" si="149"/>
        <v>0</v>
      </c>
      <c r="CQ89" s="391" t="str">
        <f t="shared" si="150"/>
        <v>0</v>
      </c>
      <c r="CR89" s="391" t="str">
        <f t="shared" si="151"/>
        <v>0</v>
      </c>
      <c r="CS89" s="405">
        <f t="shared" si="152"/>
        <v>0</v>
      </c>
      <c r="CT89" s="405" t="str">
        <f t="shared" si="153"/>
        <v>0m0</v>
      </c>
      <c r="CU89" s="405">
        <f t="shared" si="154"/>
        <v>0</v>
      </c>
      <c r="CV89" s="405">
        <f t="shared" si="155"/>
        <v>0</v>
      </c>
      <c r="CW89" s="405">
        <f t="shared" si="156"/>
        <v>0</v>
      </c>
      <c r="CX89" s="405">
        <f t="shared" si="157"/>
        <v>0</v>
      </c>
      <c r="CY89" s="405">
        <f t="shared" si="158"/>
        <v>0</v>
      </c>
      <c r="CZ89" s="405" t="str">
        <f t="shared" si="159"/>
        <v/>
      </c>
      <c r="DA89" s="405" t="str">
        <f t="shared" si="160"/>
        <v/>
      </c>
      <c r="DB89" s="405" t="str">
        <f t="shared" si="161"/>
        <v/>
      </c>
      <c r="DC89" s="405" t="str">
        <f t="shared" si="162"/>
        <v/>
      </c>
      <c r="DD89" s="405" t="str">
        <f t="shared" si="163"/>
        <v/>
      </c>
      <c r="DE89" s="405"/>
      <c r="DF89" s="404"/>
      <c r="DG89" s="405" t="str">
        <f t="shared" si="164"/>
        <v/>
      </c>
      <c r="DH89" s="405" t="str">
        <f t="shared" si="165"/>
        <v/>
      </c>
      <c r="DI89" s="405">
        <f t="shared" si="166"/>
        <v>0</v>
      </c>
      <c r="DJ89" s="405" t="str">
        <f t="shared" si="167"/>
        <v/>
      </c>
      <c r="DK89" s="405" t="str">
        <f t="shared" si="168"/>
        <v/>
      </c>
      <c r="DL89" s="405" t="str">
        <f t="shared" si="169"/>
        <v/>
      </c>
      <c r="DM89" s="405" t="str">
        <f t="shared" si="170"/>
        <v/>
      </c>
      <c r="DN89" s="405" t="str">
        <f t="shared" si="171"/>
        <v/>
      </c>
      <c r="DO89" s="405" t="str">
        <f t="shared" si="172"/>
        <v/>
      </c>
    </row>
    <row r="90" spans="1:119" s="152" customFormat="1" ht="18" hidden="1" customHeight="1">
      <c r="A90" s="156" t="str">
        <f t="shared" si="94"/>
        <v/>
      </c>
      <c r="B90" s="153"/>
      <c r="C90" s="31" t="str">
        <f>IF(B90="","",VLOOKUP(B90,学連登録!$C$2:$G$3000,2,FALSE))</f>
        <v/>
      </c>
      <c r="D90" s="32" t="str">
        <f>IF(B90="","",VLOOKUP(B90,学連登録!$C$2:$G$3000,3,FALSE))</f>
        <v/>
      </c>
      <c r="E90" s="33" t="str">
        <f>IF(B90="","",VLOOKUP(B90,学連登録!$C$2:$G$3000,4,FALSE))</f>
        <v/>
      </c>
      <c r="F90" s="376" t="str">
        <f>IF(B90="","",VLOOKUP(B90,学連登録!$C$2:$I$3000,7,FALSE))</f>
        <v/>
      </c>
      <c r="G90" s="155"/>
      <c r="H90" s="926"/>
      <c r="I90" s="928"/>
      <c r="J90" s="155"/>
      <c r="K90" s="926"/>
      <c r="L90" s="927"/>
      <c r="M90" s="155"/>
      <c r="N90" s="881"/>
      <c r="O90" s="882"/>
      <c r="P90" s="154"/>
      <c r="Q90" s="926"/>
      <c r="R90" s="927"/>
      <c r="S90" s="154"/>
      <c r="T90" s="926"/>
      <c r="U90" s="927"/>
      <c r="V90" s="101" t="str">
        <f>IF(B90="","",VLOOKUP(B90,学連登録!$C$2:$H$3000,6,FALSE))</f>
        <v/>
      </c>
      <c r="Y90" s="116" t="str">
        <f t="shared" si="173"/>
        <v/>
      </c>
      <c r="Z90" s="97" t="str">
        <f>IF(G90="","",VLOOKUP(G90,種目名!$R$5:$T$104,3,0))</f>
        <v/>
      </c>
      <c r="AA90" s="98" t="str">
        <f>IF(J90="","",VLOOKUP(J90,種目名!$R$5:$T$104,3,0))</f>
        <v/>
      </c>
      <c r="AB90" s="117" t="str">
        <f>IF(M90="","",VLOOKUP(M90,種目名!$R$5:$T$104,3,0))</f>
        <v/>
      </c>
      <c r="AC90" s="117" t="str">
        <f>IF(P90="","",VLOOKUP(AF90,種目名!$R$5:$T$104,3,0))</f>
        <v/>
      </c>
      <c r="AD90" s="118" t="str">
        <f>IF(S90="","",VLOOKUP(AI90,種目名!$R$5:$T$104,3,0))</f>
        <v/>
      </c>
      <c r="AE90" s="115">
        <f t="shared" si="174"/>
        <v>0</v>
      </c>
      <c r="AF90" s="152" t="str">
        <f t="shared" si="175"/>
        <v/>
      </c>
      <c r="AG90" s="152" t="str">
        <f t="shared" si="176"/>
        <v/>
      </c>
      <c r="AH90" s="152">
        <f t="shared" si="177"/>
        <v>0</v>
      </c>
      <c r="AI90" s="152" t="str">
        <f t="shared" si="178"/>
        <v/>
      </c>
      <c r="AJ90" s="152" t="str">
        <f t="shared" si="179"/>
        <v/>
      </c>
      <c r="AK90" s="383"/>
      <c r="AL90" s="166">
        <f t="shared" si="107"/>
        <v>0</v>
      </c>
      <c r="AM90" s="392">
        <f t="shared" si="108"/>
        <v>0</v>
      </c>
      <c r="AN90" s="392">
        <f>COUNTIF($B$12:B90,B90)</f>
        <v>0</v>
      </c>
      <c r="AO90" s="392"/>
      <c r="AP90" s="392" t="str">
        <f t="shared" si="109"/>
        <v/>
      </c>
      <c r="AQ90" s="392" t="str">
        <f t="shared" si="109"/>
        <v/>
      </c>
      <c r="AR90" s="392" t="str">
        <f t="shared" si="109"/>
        <v/>
      </c>
      <c r="AS90" s="392" t="str">
        <f t="shared" si="103"/>
        <v/>
      </c>
      <c r="AT90" s="392">
        <f t="shared" si="110"/>
        <v>0</v>
      </c>
      <c r="AU90" s="392" t="str">
        <f t="shared" si="111"/>
        <v/>
      </c>
      <c r="AV90" s="392" t="str">
        <f t="shared" si="112"/>
        <v/>
      </c>
      <c r="AW90" s="392" t="str">
        <f t="shared" si="113"/>
        <v/>
      </c>
      <c r="AX90" s="392" t="str">
        <f t="shared" si="114"/>
        <v/>
      </c>
      <c r="AY90" s="392" t="str">
        <f t="shared" si="115"/>
        <v/>
      </c>
      <c r="AZ90" s="392" t="str">
        <f t="shared" si="95"/>
        <v/>
      </c>
      <c r="BA90" s="392" t="str">
        <f t="shared" si="95"/>
        <v/>
      </c>
      <c r="BB90" s="392" t="str">
        <f t="shared" si="95"/>
        <v/>
      </c>
      <c r="BC90" s="392" t="str">
        <f t="shared" si="95"/>
        <v/>
      </c>
      <c r="BD90" s="396" t="str">
        <f t="shared" si="95"/>
        <v/>
      </c>
      <c r="BE90" s="386">
        <f t="shared" si="116"/>
        <v>0</v>
      </c>
      <c r="BG90" s="392">
        <f t="shared" si="117"/>
        <v>0</v>
      </c>
      <c r="BH90" s="392">
        <f t="shared" si="118"/>
        <v>0</v>
      </c>
      <c r="BI90" s="405">
        <f t="shared" si="119"/>
        <v>0</v>
      </c>
      <c r="BJ90" s="406">
        <f t="shared" si="104"/>
        <v>0</v>
      </c>
      <c r="BK90" s="391" t="str">
        <f t="shared" si="105"/>
        <v>0</v>
      </c>
      <c r="BL90" s="391" t="str">
        <f t="shared" si="106"/>
        <v>0</v>
      </c>
      <c r="BM90" s="405">
        <f t="shared" si="120"/>
        <v>0</v>
      </c>
      <c r="BN90" s="405" t="str">
        <f t="shared" si="121"/>
        <v>0m0</v>
      </c>
      <c r="BO90" s="392">
        <f t="shared" si="122"/>
        <v>0</v>
      </c>
      <c r="BP90" s="392">
        <f t="shared" si="123"/>
        <v>0</v>
      </c>
      <c r="BQ90" s="405">
        <f t="shared" si="124"/>
        <v>0</v>
      </c>
      <c r="BR90" s="406">
        <f t="shared" si="125"/>
        <v>0</v>
      </c>
      <c r="BS90" s="391" t="str">
        <f t="shared" si="126"/>
        <v>0</v>
      </c>
      <c r="BT90" s="391" t="str">
        <f t="shared" si="127"/>
        <v>0</v>
      </c>
      <c r="BU90" s="405">
        <f t="shared" si="128"/>
        <v>0</v>
      </c>
      <c r="BV90" s="405" t="str">
        <f t="shared" si="129"/>
        <v>0m0</v>
      </c>
      <c r="BW90" s="392">
        <f t="shared" si="130"/>
        <v>0</v>
      </c>
      <c r="BX90" s="392">
        <f t="shared" si="131"/>
        <v>0</v>
      </c>
      <c r="BY90" s="405">
        <f t="shared" si="132"/>
        <v>0</v>
      </c>
      <c r="BZ90" s="406">
        <f t="shared" si="133"/>
        <v>0</v>
      </c>
      <c r="CA90" s="391" t="str">
        <f t="shared" si="134"/>
        <v>0</v>
      </c>
      <c r="CB90" s="391" t="str">
        <f t="shared" si="135"/>
        <v>0</v>
      </c>
      <c r="CC90" s="405">
        <f t="shared" si="136"/>
        <v>0</v>
      </c>
      <c r="CD90" s="405" t="str">
        <f t="shared" si="137"/>
        <v>0m0</v>
      </c>
      <c r="CE90" s="392">
        <f t="shared" si="138"/>
        <v>0</v>
      </c>
      <c r="CF90" s="392">
        <f t="shared" si="139"/>
        <v>0</v>
      </c>
      <c r="CG90" s="405">
        <f t="shared" si="140"/>
        <v>0</v>
      </c>
      <c r="CH90" s="406">
        <f t="shared" si="141"/>
        <v>0</v>
      </c>
      <c r="CI90" s="391" t="str">
        <f t="shared" si="142"/>
        <v>0</v>
      </c>
      <c r="CJ90" s="391" t="str">
        <f t="shared" si="143"/>
        <v>0</v>
      </c>
      <c r="CK90" s="405">
        <f t="shared" si="144"/>
        <v>0</v>
      </c>
      <c r="CL90" s="405" t="str">
        <f t="shared" si="145"/>
        <v>0m0</v>
      </c>
      <c r="CM90" s="392">
        <f t="shared" si="146"/>
        <v>0</v>
      </c>
      <c r="CN90" s="392">
        <f t="shared" si="147"/>
        <v>0</v>
      </c>
      <c r="CO90" s="405">
        <f t="shared" si="148"/>
        <v>0</v>
      </c>
      <c r="CP90" s="406">
        <f t="shared" si="149"/>
        <v>0</v>
      </c>
      <c r="CQ90" s="391" t="str">
        <f t="shared" si="150"/>
        <v>0</v>
      </c>
      <c r="CR90" s="391" t="str">
        <f t="shared" si="151"/>
        <v>0</v>
      </c>
      <c r="CS90" s="405">
        <f t="shared" si="152"/>
        <v>0</v>
      </c>
      <c r="CT90" s="405" t="str">
        <f t="shared" si="153"/>
        <v>0m0</v>
      </c>
      <c r="CU90" s="405">
        <f t="shared" si="154"/>
        <v>0</v>
      </c>
      <c r="CV90" s="405">
        <f t="shared" si="155"/>
        <v>0</v>
      </c>
      <c r="CW90" s="405">
        <f t="shared" si="156"/>
        <v>0</v>
      </c>
      <c r="CX90" s="405">
        <f t="shared" si="157"/>
        <v>0</v>
      </c>
      <c r="CY90" s="405">
        <f t="shared" si="158"/>
        <v>0</v>
      </c>
      <c r="CZ90" s="405" t="str">
        <f t="shared" si="159"/>
        <v/>
      </c>
      <c r="DA90" s="405" t="str">
        <f t="shared" si="160"/>
        <v/>
      </c>
      <c r="DB90" s="405" t="str">
        <f t="shared" si="161"/>
        <v/>
      </c>
      <c r="DC90" s="405" t="str">
        <f t="shared" si="162"/>
        <v/>
      </c>
      <c r="DD90" s="405" t="str">
        <f t="shared" si="163"/>
        <v/>
      </c>
      <c r="DE90" s="405"/>
      <c r="DF90" s="404"/>
      <c r="DG90" s="405" t="str">
        <f t="shared" si="164"/>
        <v/>
      </c>
      <c r="DH90" s="405" t="str">
        <f t="shared" si="165"/>
        <v/>
      </c>
      <c r="DI90" s="405">
        <f t="shared" si="166"/>
        <v>0</v>
      </c>
      <c r="DJ90" s="405" t="str">
        <f t="shared" si="167"/>
        <v/>
      </c>
      <c r="DK90" s="405" t="str">
        <f t="shared" si="168"/>
        <v/>
      </c>
      <c r="DL90" s="405" t="str">
        <f t="shared" si="169"/>
        <v/>
      </c>
      <c r="DM90" s="405" t="str">
        <f t="shared" si="170"/>
        <v/>
      </c>
      <c r="DN90" s="405" t="str">
        <f t="shared" si="171"/>
        <v/>
      </c>
      <c r="DO90" s="405" t="str">
        <f t="shared" si="172"/>
        <v/>
      </c>
    </row>
    <row r="91" spans="1:119" s="152" customFormat="1" ht="18" hidden="1" customHeight="1">
      <c r="A91" s="156" t="str">
        <f t="shared" si="94"/>
        <v/>
      </c>
      <c r="B91" s="153"/>
      <c r="C91" s="31" t="str">
        <f>IF(B91="","",VLOOKUP(B91,学連登録!$C$2:$G$3000,2,FALSE))</f>
        <v/>
      </c>
      <c r="D91" s="32" t="str">
        <f>IF(B91="","",VLOOKUP(B91,学連登録!$C$2:$G$3000,3,FALSE))</f>
        <v/>
      </c>
      <c r="E91" s="33" t="str">
        <f>IF(B91="","",VLOOKUP(B91,学連登録!$C$2:$G$3000,4,FALSE))</f>
        <v/>
      </c>
      <c r="F91" s="376" t="str">
        <f>IF(B91="","",VLOOKUP(B91,学連登録!$C$2:$I$3000,7,FALSE))</f>
        <v/>
      </c>
      <c r="G91" s="155"/>
      <c r="H91" s="926"/>
      <c r="I91" s="928"/>
      <c r="J91" s="155"/>
      <c r="K91" s="926"/>
      <c r="L91" s="927"/>
      <c r="M91" s="155"/>
      <c r="N91" s="881"/>
      <c r="O91" s="882"/>
      <c r="P91" s="154"/>
      <c r="Q91" s="926"/>
      <c r="R91" s="927"/>
      <c r="S91" s="154"/>
      <c r="T91" s="926"/>
      <c r="U91" s="927"/>
      <c r="V91" s="101" t="str">
        <f>IF(B91="","",VLOOKUP(B91,学連登録!$C$2:$H$3000,6,FALSE))</f>
        <v/>
      </c>
      <c r="Y91" s="116" t="str">
        <f t="shared" si="173"/>
        <v/>
      </c>
      <c r="Z91" s="97" t="str">
        <f>IF(G91="","",VLOOKUP(G91,種目名!$R$5:$T$104,3,0))</f>
        <v/>
      </c>
      <c r="AA91" s="98" t="str">
        <f>IF(J91="","",VLOOKUP(J91,種目名!$R$5:$T$104,3,0))</f>
        <v/>
      </c>
      <c r="AB91" s="117" t="str">
        <f>IF(M91="","",VLOOKUP(M91,種目名!$R$5:$T$104,3,0))</f>
        <v/>
      </c>
      <c r="AC91" s="117" t="str">
        <f>IF(P91="","",VLOOKUP(AF91,種目名!$R$5:$T$104,3,0))</f>
        <v/>
      </c>
      <c r="AD91" s="118" t="str">
        <f>IF(S91="","",VLOOKUP(AI91,種目名!$R$5:$T$104,3,0))</f>
        <v/>
      </c>
      <c r="AE91" s="115">
        <f t="shared" si="174"/>
        <v>0</v>
      </c>
      <c r="AF91" s="152" t="str">
        <f t="shared" si="175"/>
        <v/>
      </c>
      <c r="AG91" s="152" t="str">
        <f t="shared" si="176"/>
        <v/>
      </c>
      <c r="AH91" s="152">
        <f t="shared" si="177"/>
        <v>0</v>
      </c>
      <c r="AI91" s="152" t="str">
        <f t="shared" si="178"/>
        <v/>
      </c>
      <c r="AJ91" s="152" t="str">
        <f t="shared" si="179"/>
        <v/>
      </c>
      <c r="AK91" s="383"/>
      <c r="AL91" s="166">
        <f t="shared" si="107"/>
        <v>0</v>
      </c>
      <c r="AM91" s="392">
        <f t="shared" si="108"/>
        <v>0</v>
      </c>
      <c r="AN91" s="392">
        <f>COUNTIF($B$12:B91,B91)</f>
        <v>0</v>
      </c>
      <c r="AO91" s="392"/>
      <c r="AP91" s="392" t="str">
        <f t="shared" si="109"/>
        <v/>
      </c>
      <c r="AQ91" s="392" t="str">
        <f t="shared" si="109"/>
        <v/>
      </c>
      <c r="AR91" s="392" t="str">
        <f t="shared" si="109"/>
        <v/>
      </c>
      <c r="AS91" s="392" t="str">
        <f t="shared" si="103"/>
        <v/>
      </c>
      <c r="AT91" s="392">
        <f t="shared" si="110"/>
        <v>0</v>
      </c>
      <c r="AU91" s="392" t="str">
        <f t="shared" si="111"/>
        <v/>
      </c>
      <c r="AV91" s="392" t="str">
        <f t="shared" si="112"/>
        <v/>
      </c>
      <c r="AW91" s="392" t="str">
        <f t="shared" si="113"/>
        <v/>
      </c>
      <c r="AX91" s="392" t="str">
        <f t="shared" si="114"/>
        <v/>
      </c>
      <c r="AY91" s="392" t="str">
        <f t="shared" si="115"/>
        <v/>
      </c>
      <c r="AZ91" s="392" t="str">
        <f t="shared" si="95"/>
        <v/>
      </c>
      <c r="BA91" s="392" t="str">
        <f t="shared" si="95"/>
        <v/>
      </c>
      <c r="BB91" s="392" t="str">
        <f t="shared" si="95"/>
        <v/>
      </c>
      <c r="BC91" s="392" t="str">
        <f t="shared" si="95"/>
        <v/>
      </c>
      <c r="BD91" s="396" t="str">
        <f t="shared" si="95"/>
        <v/>
      </c>
      <c r="BE91" s="386">
        <f t="shared" si="116"/>
        <v>0</v>
      </c>
      <c r="BG91" s="392">
        <f t="shared" si="117"/>
        <v>0</v>
      </c>
      <c r="BH91" s="392">
        <f t="shared" si="118"/>
        <v>0</v>
      </c>
      <c r="BI91" s="405">
        <f t="shared" si="119"/>
        <v>0</v>
      </c>
      <c r="BJ91" s="406">
        <f t="shared" si="104"/>
        <v>0</v>
      </c>
      <c r="BK91" s="391" t="str">
        <f t="shared" si="105"/>
        <v>0</v>
      </c>
      <c r="BL91" s="391" t="str">
        <f t="shared" si="106"/>
        <v>0</v>
      </c>
      <c r="BM91" s="405">
        <f t="shared" si="120"/>
        <v>0</v>
      </c>
      <c r="BN91" s="405" t="str">
        <f t="shared" si="121"/>
        <v>0m0</v>
      </c>
      <c r="BO91" s="392">
        <f t="shared" si="122"/>
        <v>0</v>
      </c>
      <c r="BP91" s="392">
        <f t="shared" si="123"/>
        <v>0</v>
      </c>
      <c r="BQ91" s="405">
        <f t="shared" si="124"/>
        <v>0</v>
      </c>
      <c r="BR91" s="406">
        <f t="shared" si="125"/>
        <v>0</v>
      </c>
      <c r="BS91" s="391" t="str">
        <f t="shared" si="126"/>
        <v>0</v>
      </c>
      <c r="BT91" s="391" t="str">
        <f t="shared" si="127"/>
        <v>0</v>
      </c>
      <c r="BU91" s="405">
        <f t="shared" si="128"/>
        <v>0</v>
      </c>
      <c r="BV91" s="405" t="str">
        <f t="shared" si="129"/>
        <v>0m0</v>
      </c>
      <c r="BW91" s="392">
        <f t="shared" si="130"/>
        <v>0</v>
      </c>
      <c r="BX91" s="392">
        <f t="shared" si="131"/>
        <v>0</v>
      </c>
      <c r="BY91" s="405">
        <f t="shared" si="132"/>
        <v>0</v>
      </c>
      <c r="BZ91" s="406">
        <f t="shared" si="133"/>
        <v>0</v>
      </c>
      <c r="CA91" s="391" t="str">
        <f t="shared" si="134"/>
        <v>0</v>
      </c>
      <c r="CB91" s="391" t="str">
        <f t="shared" si="135"/>
        <v>0</v>
      </c>
      <c r="CC91" s="405">
        <f t="shared" si="136"/>
        <v>0</v>
      </c>
      <c r="CD91" s="405" t="str">
        <f t="shared" si="137"/>
        <v>0m0</v>
      </c>
      <c r="CE91" s="392">
        <f t="shared" si="138"/>
        <v>0</v>
      </c>
      <c r="CF91" s="392">
        <f t="shared" si="139"/>
        <v>0</v>
      </c>
      <c r="CG91" s="405">
        <f t="shared" si="140"/>
        <v>0</v>
      </c>
      <c r="CH91" s="406">
        <f t="shared" si="141"/>
        <v>0</v>
      </c>
      <c r="CI91" s="391" t="str">
        <f t="shared" si="142"/>
        <v>0</v>
      </c>
      <c r="CJ91" s="391" t="str">
        <f t="shared" si="143"/>
        <v>0</v>
      </c>
      <c r="CK91" s="405">
        <f t="shared" si="144"/>
        <v>0</v>
      </c>
      <c r="CL91" s="405" t="str">
        <f t="shared" si="145"/>
        <v>0m0</v>
      </c>
      <c r="CM91" s="392">
        <f t="shared" si="146"/>
        <v>0</v>
      </c>
      <c r="CN91" s="392">
        <f t="shared" si="147"/>
        <v>0</v>
      </c>
      <c r="CO91" s="405">
        <f t="shared" si="148"/>
        <v>0</v>
      </c>
      <c r="CP91" s="406">
        <f t="shared" si="149"/>
        <v>0</v>
      </c>
      <c r="CQ91" s="391" t="str">
        <f t="shared" si="150"/>
        <v>0</v>
      </c>
      <c r="CR91" s="391" t="str">
        <f t="shared" si="151"/>
        <v>0</v>
      </c>
      <c r="CS91" s="405">
        <f t="shared" si="152"/>
        <v>0</v>
      </c>
      <c r="CT91" s="405" t="str">
        <f t="shared" si="153"/>
        <v>0m0</v>
      </c>
      <c r="CU91" s="405">
        <f t="shared" si="154"/>
        <v>0</v>
      </c>
      <c r="CV91" s="405">
        <f t="shared" si="155"/>
        <v>0</v>
      </c>
      <c r="CW91" s="405">
        <f t="shared" si="156"/>
        <v>0</v>
      </c>
      <c r="CX91" s="405">
        <f t="shared" si="157"/>
        <v>0</v>
      </c>
      <c r="CY91" s="405">
        <f t="shared" si="158"/>
        <v>0</v>
      </c>
      <c r="CZ91" s="405" t="str">
        <f t="shared" si="159"/>
        <v/>
      </c>
      <c r="DA91" s="405" t="str">
        <f t="shared" si="160"/>
        <v/>
      </c>
      <c r="DB91" s="405" t="str">
        <f t="shared" si="161"/>
        <v/>
      </c>
      <c r="DC91" s="405" t="str">
        <f t="shared" si="162"/>
        <v/>
      </c>
      <c r="DD91" s="405" t="str">
        <f t="shared" si="163"/>
        <v/>
      </c>
      <c r="DE91" s="405"/>
      <c r="DF91" s="404"/>
      <c r="DG91" s="405" t="str">
        <f t="shared" si="164"/>
        <v/>
      </c>
      <c r="DH91" s="405" t="str">
        <f t="shared" si="165"/>
        <v/>
      </c>
      <c r="DI91" s="405">
        <f t="shared" si="166"/>
        <v>0</v>
      </c>
      <c r="DJ91" s="405" t="str">
        <f t="shared" si="167"/>
        <v/>
      </c>
      <c r="DK91" s="405" t="str">
        <f t="shared" si="168"/>
        <v/>
      </c>
      <c r="DL91" s="405" t="str">
        <f t="shared" si="169"/>
        <v/>
      </c>
      <c r="DM91" s="405" t="str">
        <f t="shared" si="170"/>
        <v/>
      </c>
      <c r="DN91" s="405" t="str">
        <f t="shared" si="171"/>
        <v/>
      </c>
      <c r="DO91" s="405" t="str">
        <f t="shared" si="172"/>
        <v/>
      </c>
    </row>
    <row r="92" spans="1:119" s="152" customFormat="1" ht="18" hidden="1" customHeight="1">
      <c r="A92" s="156" t="str">
        <f t="shared" si="94"/>
        <v/>
      </c>
      <c r="B92" s="153"/>
      <c r="C92" s="31" t="str">
        <f>IF(B92="","",VLOOKUP(B92,学連登録!$C$2:$G$3000,2,FALSE))</f>
        <v/>
      </c>
      <c r="D92" s="32" t="str">
        <f>IF(B92="","",VLOOKUP(B92,学連登録!$C$2:$G$3000,3,FALSE))</f>
        <v/>
      </c>
      <c r="E92" s="33" t="str">
        <f>IF(B92="","",VLOOKUP(B92,学連登録!$C$2:$G$3000,4,FALSE))</f>
        <v/>
      </c>
      <c r="F92" s="376" t="str">
        <f>IF(B92="","",VLOOKUP(B92,学連登録!$C$2:$I$3000,7,FALSE))</f>
        <v/>
      </c>
      <c r="G92" s="155"/>
      <c r="H92" s="926"/>
      <c r="I92" s="928"/>
      <c r="J92" s="155"/>
      <c r="K92" s="926"/>
      <c r="L92" s="927"/>
      <c r="M92" s="155"/>
      <c r="N92" s="881"/>
      <c r="O92" s="882"/>
      <c r="P92" s="154"/>
      <c r="Q92" s="926"/>
      <c r="R92" s="927"/>
      <c r="S92" s="154"/>
      <c r="T92" s="926"/>
      <c r="U92" s="927"/>
      <c r="V92" s="101" t="str">
        <f>IF(B92="","",VLOOKUP(B92,学連登録!$C$2:$H$3000,6,FALSE))</f>
        <v/>
      </c>
      <c r="Y92" s="116" t="str">
        <f t="shared" si="173"/>
        <v/>
      </c>
      <c r="Z92" s="97" t="str">
        <f>IF(G92="","",VLOOKUP(G92,種目名!$R$5:$T$104,3,0))</f>
        <v/>
      </c>
      <c r="AA92" s="98" t="str">
        <f>IF(J92="","",VLOOKUP(J92,種目名!$R$5:$T$104,3,0))</f>
        <v/>
      </c>
      <c r="AB92" s="117" t="str">
        <f>IF(M92="","",VLOOKUP(M92,種目名!$R$5:$T$104,3,0))</f>
        <v/>
      </c>
      <c r="AC92" s="117" t="str">
        <f>IF(P92="","",VLOOKUP(AF92,種目名!$R$5:$T$104,3,0))</f>
        <v/>
      </c>
      <c r="AD92" s="118" t="str">
        <f>IF(S92="","",VLOOKUP(AI92,種目名!$R$5:$T$104,3,0))</f>
        <v/>
      </c>
      <c r="AE92" s="115">
        <f t="shared" si="174"/>
        <v>0</v>
      </c>
      <c r="AF92" s="152" t="str">
        <f t="shared" si="175"/>
        <v/>
      </c>
      <c r="AG92" s="152" t="str">
        <f t="shared" si="176"/>
        <v/>
      </c>
      <c r="AH92" s="152">
        <f t="shared" si="177"/>
        <v>0</v>
      </c>
      <c r="AI92" s="152" t="str">
        <f t="shared" si="178"/>
        <v/>
      </c>
      <c r="AJ92" s="152" t="str">
        <f t="shared" si="179"/>
        <v/>
      </c>
      <c r="AK92" s="383"/>
      <c r="AL92" s="166">
        <f t="shared" si="107"/>
        <v>0</v>
      </c>
      <c r="AM92" s="392">
        <f t="shared" si="108"/>
        <v>0</v>
      </c>
      <c r="AN92" s="392">
        <f>COUNTIF($B$12:B92,B92)</f>
        <v>0</v>
      </c>
      <c r="AO92" s="392"/>
      <c r="AP92" s="392" t="str">
        <f t="shared" si="109"/>
        <v/>
      </c>
      <c r="AQ92" s="392" t="str">
        <f t="shared" si="109"/>
        <v/>
      </c>
      <c r="AR92" s="392" t="str">
        <f t="shared" si="109"/>
        <v/>
      </c>
      <c r="AS92" s="392" t="str">
        <f t="shared" si="103"/>
        <v/>
      </c>
      <c r="AT92" s="392">
        <f t="shared" si="110"/>
        <v>0</v>
      </c>
      <c r="AU92" s="392" t="str">
        <f t="shared" si="111"/>
        <v/>
      </c>
      <c r="AV92" s="392" t="str">
        <f t="shared" si="112"/>
        <v/>
      </c>
      <c r="AW92" s="392" t="str">
        <f t="shared" si="113"/>
        <v/>
      </c>
      <c r="AX92" s="392" t="str">
        <f t="shared" si="114"/>
        <v/>
      </c>
      <c r="AY92" s="392" t="str">
        <f t="shared" si="115"/>
        <v/>
      </c>
      <c r="AZ92" s="392" t="str">
        <f t="shared" si="95"/>
        <v/>
      </c>
      <c r="BA92" s="392" t="str">
        <f t="shared" si="95"/>
        <v/>
      </c>
      <c r="BB92" s="392" t="str">
        <f t="shared" si="95"/>
        <v/>
      </c>
      <c r="BC92" s="392" t="str">
        <f t="shared" si="95"/>
        <v/>
      </c>
      <c r="BD92" s="396" t="str">
        <f t="shared" si="95"/>
        <v/>
      </c>
      <c r="BE92" s="386">
        <f t="shared" si="116"/>
        <v>0</v>
      </c>
      <c r="BG92" s="392">
        <f t="shared" si="117"/>
        <v>0</v>
      </c>
      <c r="BH92" s="392">
        <f t="shared" si="118"/>
        <v>0</v>
      </c>
      <c r="BI92" s="405">
        <f t="shared" si="119"/>
        <v>0</v>
      </c>
      <c r="BJ92" s="406">
        <f t="shared" si="104"/>
        <v>0</v>
      </c>
      <c r="BK92" s="391" t="str">
        <f t="shared" si="105"/>
        <v>0</v>
      </c>
      <c r="BL92" s="391" t="str">
        <f t="shared" si="106"/>
        <v>0</v>
      </c>
      <c r="BM92" s="405">
        <f t="shared" si="120"/>
        <v>0</v>
      </c>
      <c r="BN92" s="405" t="str">
        <f t="shared" si="121"/>
        <v>0m0</v>
      </c>
      <c r="BO92" s="392">
        <f t="shared" si="122"/>
        <v>0</v>
      </c>
      <c r="BP92" s="392">
        <f t="shared" si="123"/>
        <v>0</v>
      </c>
      <c r="BQ92" s="405">
        <f t="shared" si="124"/>
        <v>0</v>
      </c>
      <c r="BR92" s="406">
        <f t="shared" si="125"/>
        <v>0</v>
      </c>
      <c r="BS92" s="391" t="str">
        <f t="shared" si="126"/>
        <v>0</v>
      </c>
      <c r="BT92" s="391" t="str">
        <f t="shared" si="127"/>
        <v>0</v>
      </c>
      <c r="BU92" s="405">
        <f t="shared" si="128"/>
        <v>0</v>
      </c>
      <c r="BV92" s="405" t="str">
        <f t="shared" si="129"/>
        <v>0m0</v>
      </c>
      <c r="BW92" s="392">
        <f t="shared" si="130"/>
        <v>0</v>
      </c>
      <c r="BX92" s="392">
        <f t="shared" si="131"/>
        <v>0</v>
      </c>
      <c r="BY92" s="405">
        <f t="shared" si="132"/>
        <v>0</v>
      </c>
      <c r="BZ92" s="406">
        <f t="shared" si="133"/>
        <v>0</v>
      </c>
      <c r="CA92" s="391" t="str">
        <f t="shared" si="134"/>
        <v>0</v>
      </c>
      <c r="CB92" s="391" t="str">
        <f t="shared" si="135"/>
        <v>0</v>
      </c>
      <c r="CC92" s="405">
        <f t="shared" si="136"/>
        <v>0</v>
      </c>
      <c r="CD92" s="405" t="str">
        <f t="shared" si="137"/>
        <v>0m0</v>
      </c>
      <c r="CE92" s="392">
        <f t="shared" si="138"/>
        <v>0</v>
      </c>
      <c r="CF92" s="392">
        <f t="shared" si="139"/>
        <v>0</v>
      </c>
      <c r="CG92" s="405">
        <f t="shared" si="140"/>
        <v>0</v>
      </c>
      <c r="CH92" s="406">
        <f t="shared" si="141"/>
        <v>0</v>
      </c>
      <c r="CI92" s="391" t="str">
        <f t="shared" si="142"/>
        <v>0</v>
      </c>
      <c r="CJ92" s="391" t="str">
        <f t="shared" si="143"/>
        <v>0</v>
      </c>
      <c r="CK92" s="405">
        <f t="shared" si="144"/>
        <v>0</v>
      </c>
      <c r="CL92" s="405" t="str">
        <f t="shared" si="145"/>
        <v>0m0</v>
      </c>
      <c r="CM92" s="392">
        <f t="shared" si="146"/>
        <v>0</v>
      </c>
      <c r="CN92" s="392">
        <f t="shared" si="147"/>
        <v>0</v>
      </c>
      <c r="CO92" s="405">
        <f t="shared" si="148"/>
        <v>0</v>
      </c>
      <c r="CP92" s="406">
        <f t="shared" si="149"/>
        <v>0</v>
      </c>
      <c r="CQ92" s="391" t="str">
        <f t="shared" si="150"/>
        <v>0</v>
      </c>
      <c r="CR92" s="391" t="str">
        <f t="shared" si="151"/>
        <v>0</v>
      </c>
      <c r="CS92" s="405">
        <f t="shared" si="152"/>
        <v>0</v>
      </c>
      <c r="CT92" s="405" t="str">
        <f t="shared" si="153"/>
        <v>0m0</v>
      </c>
      <c r="CU92" s="405">
        <f t="shared" si="154"/>
        <v>0</v>
      </c>
      <c r="CV92" s="405">
        <f t="shared" si="155"/>
        <v>0</v>
      </c>
      <c r="CW92" s="405">
        <f t="shared" si="156"/>
        <v>0</v>
      </c>
      <c r="CX92" s="405">
        <f t="shared" si="157"/>
        <v>0</v>
      </c>
      <c r="CY92" s="405">
        <f t="shared" si="158"/>
        <v>0</v>
      </c>
      <c r="CZ92" s="405" t="str">
        <f t="shared" si="159"/>
        <v/>
      </c>
      <c r="DA92" s="405" t="str">
        <f t="shared" si="160"/>
        <v/>
      </c>
      <c r="DB92" s="405" t="str">
        <f t="shared" si="161"/>
        <v/>
      </c>
      <c r="DC92" s="405" t="str">
        <f t="shared" si="162"/>
        <v/>
      </c>
      <c r="DD92" s="405" t="str">
        <f t="shared" si="163"/>
        <v/>
      </c>
      <c r="DE92" s="405"/>
      <c r="DF92" s="404"/>
      <c r="DG92" s="405" t="str">
        <f t="shared" si="164"/>
        <v/>
      </c>
      <c r="DH92" s="405" t="str">
        <f t="shared" si="165"/>
        <v/>
      </c>
      <c r="DI92" s="405">
        <f t="shared" si="166"/>
        <v>0</v>
      </c>
      <c r="DJ92" s="405" t="str">
        <f t="shared" si="167"/>
        <v/>
      </c>
      <c r="DK92" s="405" t="str">
        <f t="shared" si="168"/>
        <v/>
      </c>
      <c r="DL92" s="405" t="str">
        <f t="shared" si="169"/>
        <v/>
      </c>
      <c r="DM92" s="405" t="str">
        <f t="shared" si="170"/>
        <v/>
      </c>
      <c r="DN92" s="405" t="str">
        <f t="shared" si="171"/>
        <v/>
      </c>
      <c r="DO92" s="405" t="str">
        <f t="shared" si="172"/>
        <v/>
      </c>
    </row>
    <row r="93" spans="1:119" s="152" customFormat="1" ht="18" hidden="1" customHeight="1">
      <c r="A93" s="156" t="str">
        <f t="shared" si="94"/>
        <v/>
      </c>
      <c r="B93" s="153"/>
      <c r="C93" s="31" t="str">
        <f>IF(B93="","",VLOOKUP(B93,学連登録!$C$2:$G$3000,2,FALSE))</f>
        <v/>
      </c>
      <c r="D93" s="32" t="str">
        <f>IF(B93="","",VLOOKUP(B93,学連登録!$C$2:$G$3000,3,FALSE))</f>
        <v/>
      </c>
      <c r="E93" s="33" t="str">
        <f>IF(B93="","",VLOOKUP(B93,学連登録!$C$2:$G$3000,4,FALSE))</f>
        <v/>
      </c>
      <c r="F93" s="376" t="str">
        <f>IF(B93="","",VLOOKUP(B93,学連登録!$C$2:$I$3000,7,FALSE))</f>
        <v/>
      </c>
      <c r="G93" s="155"/>
      <c r="H93" s="926"/>
      <c r="I93" s="928"/>
      <c r="J93" s="155"/>
      <c r="K93" s="926"/>
      <c r="L93" s="927"/>
      <c r="M93" s="155"/>
      <c r="N93" s="881"/>
      <c r="O93" s="882"/>
      <c r="P93" s="154"/>
      <c r="Q93" s="926"/>
      <c r="R93" s="927"/>
      <c r="S93" s="154"/>
      <c r="T93" s="926"/>
      <c r="U93" s="927"/>
      <c r="V93" s="101" t="str">
        <f>IF(B93="","",VLOOKUP(B93,学連登録!$C$2:$H$3000,6,FALSE))</f>
        <v/>
      </c>
      <c r="Y93" s="116" t="str">
        <f t="shared" si="173"/>
        <v/>
      </c>
      <c r="Z93" s="97" t="str">
        <f>IF(G93="","",VLOOKUP(G93,種目名!$R$5:$T$104,3,0))</f>
        <v/>
      </c>
      <c r="AA93" s="98" t="str">
        <f>IF(J93="","",VLOOKUP(J93,種目名!$R$5:$T$104,3,0))</f>
        <v/>
      </c>
      <c r="AB93" s="117" t="str">
        <f>IF(M93="","",VLOOKUP(M93,種目名!$R$5:$T$104,3,0))</f>
        <v/>
      </c>
      <c r="AC93" s="117" t="str">
        <f>IF(P93="","",VLOOKUP(AF93,種目名!$R$5:$T$104,3,0))</f>
        <v/>
      </c>
      <c r="AD93" s="118" t="str">
        <f>IF(S93="","",VLOOKUP(AI93,種目名!$R$5:$T$104,3,0))</f>
        <v/>
      </c>
      <c r="AE93" s="115">
        <f t="shared" si="174"/>
        <v>0</v>
      </c>
      <c r="AF93" s="152" t="str">
        <f t="shared" si="175"/>
        <v/>
      </c>
      <c r="AG93" s="152" t="str">
        <f t="shared" si="176"/>
        <v/>
      </c>
      <c r="AH93" s="152">
        <f t="shared" si="177"/>
        <v>0</v>
      </c>
      <c r="AI93" s="152" t="str">
        <f t="shared" si="178"/>
        <v/>
      </c>
      <c r="AJ93" s="152" t="str">
        <f t="shared" si="179"/>
        <v/>
      </c>
      <c r="AK93" s="383"/>
      <c r="AL93" s="166">
        <f t="shared" si="107"/>
        <v>0</v>
      </c>
      <c r="AM93" s="392">
        <f t="shared" si="108"/>
        <v>0</v>
      </c>
      <c r="AN93" s="392">
        <f>COUNTIF($B$12:B93,B93)</f>
        <v>0</v>
      </c>
      <c r="AO93" s="392"/>
      <c r="AP93" s="392" t="str">
        <f t="shared" si="109"/>
        <v/>
      </c>
      <c r="AQ93" s="392" t="str">
        <f t="shared" si="109"/>
        <v/>
      </c>
      <c r="AR93" s="392" t="str">
        <f t="shared" si="109"/>
        <v/>
      </c>
      <c r="AS93" s="392" t="str">
        <f t="shared" si="103"/>
        <v/>
      </c>
      <c r="AT93" s="392">
        <f t="shared" si="110"/>
        <v>0</v>
      </c>
      <c r="AU93" s="392" t="str">
        <f t="shared" si="111"/>
        <v/>
      </c>
      <c r="AV93" s="392" t="str">
        <f t="shared" si="112"/>
        <v/>
      </c>
      <c r="AW93" s="392" t="str">
        <f t="shared" si="113"/>
        <v/>
      </c>
      <c r="AX93" s="392" t="str">
        <f t="shared" si="114"/>
        <v/>
      </c>
      <c r="AY93" s="392" t="str">
        <f t="shared" si="115"/>
        <v/>
      </c>
      <c r="AZ93" s="392" t="str">
        <f t="shared" si="95"/>
        <v/>
      </c>
      <c r="BA93" s="392" t="str">
        <f t="shared" si="95"/>
        <v/>
      </c>
      <c r="BB93" s="392" t="str">
        <f t="shared" si="95"/>
        <v/>
      </c>
      <c r="BC93" s="392" t="str">
        <f t="shared" si="95"/>
        <v/>
      </c>
      <c r="BD93" s="396" t="str">
        <f t="shared" si="95"/>
        <v/>
      </c>
      <c r="BE93" s="386">
        <f t="shared" si="116"/>
        <v>0</v>
      </c>
      <c r="BG93" s="392">
        <f t="shared" si="117"/>
        <v>0</v>
      </c>
      <c r="BH93" s="392">
        <f t="shared" si="118"/>
        <v>0</v>
      </c>
      <c r="BI93" s="405">
        <f t="shared" si="119"/>
        <v>0</v>
      </c>
      <c r="BJ93" s="406">
        <f t="shared" si="104"/>
        <v>0</v>
      </c>
      <c r="BK93" s="391" t="str">
        <f t="shared" si="105"/>
        <v>0</v>
      </c>
      <c r="BL93" s="391" t="str">
        <f t="shared" si="106"/>
        <v>0</v>
      </c>
      <c r="BM93" s="405">
        <f t="shared" si="120"/>
        <v>0</v>
      </c>
      <c r="BN93" s="405" t="str">
        <f t="shared" si="121"/>
        <v>0m0</v>
      </c>
      <c r="BO93" s="392">
        <f t="shared" si="122"/>
        <v>0</v>
      </c>
      <c r="BP93" s="392">
        <f t="shared" si="123"/>
        <v>0</v>
      </c>
      <c r="BQ93" s="405">
        <f t="shared" si="124"/>
        <v>0</v>
      </c>
      <c r="BR93" s="406">
        <f t="shared" si="125"/>
        <v>0</v>
      </c>
      <c r="BS93" s="391" t="str">
        <f t="shared" si="126"/>
        <v>0</v>
      </c>
      <c r="BT93" s="391" t="str">
        <f t="shared" si="127"/>
        <v>0</v>
      </c>
      <c r="BU93" s="405">
        <f t="shared" si="128"/>
        <v>0</v>
      </c>
      <c r="BV93" s="405" t="str">
        <f t="shared" si="129"/>
        <v>0m0</v>
      </c>
      <c r="BW93" s="392">
        <f t="shared" si="130"/>
        <v>0</v>
      </c>
      <c r="BX93" s="392">
        <f t="shared" si="131"/>
        <v>0</v>
      </c>
      <c r="BY93" s="405">
        <f t="shared" si="132"/>
        <v>0</v>
      </c>
      <c r="BZ93" s="406">
        <f t="shared" si="133"/>
        <v>0</v>
      </c>
      <c r="CA93" s="391" t="str">
        <f t="shared" si="134"/>
        <v>0</v>
      </c>
      <c r="CB93" s="391" t="str">
        <f t="shared" si="135"/>
        <v>0</v>
      </c>
      <c r="CC93" s="405">
        <f t="shared" si="136"/>
        <v>0</v>
      </c>
      <c r="CD93" s="405" t="str">
        <f t="shared" si="137"/>
        <v>0m0</v>
      </c>
      <c r="CE93" s="392">
        <f t="shared" si="138"/>
        <v>0</v>
      </c>
      <c r="CF93" s="392">
        <f t="shared" si="139"/>
        <v>0</v>
      </c>
      <c r="CG93" s="405">
        <f t="shared" si="140"/>
        <v>0</v>
      </c>
      <c r="CH93" s="406">
        <f t="shared" si="141"/>
        <v>0</v>
      </c>
      <c r="CI93" s="391" t="str">
        <f t="shared" si="142"/>
        <v>0</v>
      </c>
      <c r="CJ93" s="391" t="str">
        <f t="shared" si="143"/>
        <v>0</v>
      </c>
      <c r="CK93" s="405">
        <f t="shared" si="144"/>
        <v>0</v>
      </c>
      <c r="CL93" s="405" t="str">
        <f t="shared" si="145"/>
        <v>0m0</v>
      </c>
      <c r="CM93" s="392">
        <f t="shared" si="146"/>
        <v>0</v>
      </c>
      <c r="CN93" s="392">
        <f t="shared" si="147"/>
        <v>0</v>
      </c>
      <c r="CO93" s="405">
        <f t="shared" si="148"/>
        <v>0</v>
      </c>
      <c r="CP93" s="406">
        <f t="shared" si="149"/>
        <v>0</v>
      </c>
      <c r="CQ93" s="391" t="str">
        <f t="shared" si="150"/>
        <v>0</v>
      </c>
      <c r="CR93" s="391" t="str">
        <f t="shared" si="151"/>
        <v>0</v>
      </c>
      <c r="CS93" s="405">
        <f t="shared" si="152"/>
        <v>0</v>
      </c>
      <c r="CT93" s="405" t="str">
        <f t="shared" si="153"/>
        <v>0m0</v>
      </c>
      <c r="CU93" s="405">
        <f t="shared" si="154"/>
        <v>0</v>
      </c>
      <c r="CV93" s="405">
        <f t="shared" si="155"/>
        <v>0</v>
      </c>
      <c r="CW93" s="405">
        <f t="shared" si="156"/>
        <v>0</v>
      </c>
      <c r="CX93" s="405">
        <f t="shared" si="157"/>
        <v>0</v>
      </c>
      <c r="CY93" s="405">
        <f t="shared" si="158"/>
        <v>0</v>
      </c>
      <c r="CZ93" s="405" t="str">
        <f t="shared" si="159"/>
        <v/>
      </c>
      <c r="DA93" s="405" t="str">
        <f t="shared" si="160"/>
        <v/>
      </c>
      <c r="DB93" s="405" t="str">
        <f t="shared" si="161"/>
        <v/>
      </c>
      <c r="DC93" s="405" t="str">
        <f t="shared" si="162"/>
        <v/>
      </c>
      <c r="DD93" s="405" t="str">
        <f t="shared" si="163"/>
        <v/>
      </c>
      <c r="DE93" s="405"/>
      <c r="DF93" s="404"/>
      <c r="DG93" s="405" t="str">
        <f t="shared" si="164"/>
        <v/>
      </c>
      <c r="DH93" s="405" t="str">
        <f t="shared" si="165"/>
        <v/>
      </c>
      <c r="DI93" s="405">
        <f t="shared" si="166"/>
        <v>0</v>
      </c>
      <c r="DJ93" s="405" t="str">
        <f t="shared" si="167"/>
        <v/>
      </c>
      <c r="DK93" s="405" t="str">
        <f t="shared" si="168"/>
        <v/>
      </c>
      <c r="DL93" s="405" t="str">
        <f t="shared" si="169"/>
        <v/>
      </c>
      <c r="DM93" s="405" t="str">
        <f t="shared" si="170"/>
        <v/>
      </c>
      <c r="DN93" s="405" t="str">
        <f t="shared" si="171"/>
        <v/>
      </c>
      <c r="DO93" s="405" t="str">
        <f t="shared" si="172"/>
        <v/>
      </c>
    </row>
    <row r="94" spans="1:119" s="152" customFormat="1" ht="18" hidden="1" customHeight="1">
      <c r="A94" s="156" t="str">
        <f t="shared" si="94"/>
        <v/>
      </c>
      <c r="B94" s="153"/>
      <c r="C94" s="31" t="str">
        <f>IF(B94="","",VLOOKUP(B94,学連登録!$C$2:$G$3000,2,FALSE))</f>
        <v/>
      </c>
      <c r="D94" s="32" t="str">
        <f>IF(B94="","",VLOOKUP(B94,学連登録!$C$2:$G$3000,3,FALSE))</f>
        <v/>
      </c>
      <c r="E94" s="33" t="str">
        <f>IF(B94="","",VLOOKUP(B94,学連登録!$C$2:$G$3000,4,FALSE))</f>
        <v/>
      </c>
      <c r="F94" s="376" t="str">
        <f>IF(B94="","",VLOOKUP(B94,学連登録!$C$2:$I$3000,7,FALSE))</f>
        <v/>
      </c>
      <c r="G94" s="155"/>
      <c r="H94" s="926"/>
      <c r="I94" s="928"/>
      <c r="J94" s="155"/>
      <c r="K94" s="926"/>
      <c r="L94" s="927"/>
      <c r="M94" s="155"/>
      <c r="N94" s="881"/>
      <c r="O94" s="882"/>
      <c r="P94" s="154"/>
      <c r="Q94" s="926"/>
      <c r="R94" s="927"/>
      <c r="S94" s="154"/>
      <c r="T94" s="926"/>
      <c r="U94" s="927"/>
      <c r="V94" s="101" t="str">
        <f>IF(B94="","",VLOOKUP(B94,学連登録!$C$2:$H$3000,6,FALSE))</f>
        <v/>
      </c>
      <c r="Y94" s="116" t="str">
        <f t="shared" si="173"/>
        <v/>
      </c>
      <c r="Z94" s="97" t="str">
        <f>IF(G94="","",VLOOKUP(G94,種目名!$R$5:$T$104,3,0))</f>
        <v/>
      </c>
      <c r="AA94" s="98" t="str">
        <f>IF(J94="","",VLOOKUP(J94,種目名!$R$5:$T$104,3,0))</f>
        <v/>
      </c>
      <c r="AB94" s="117" t="str">
        <f>IF(M94="","",VLOOKUP(M94,種目名!$R$5:$T$104,3,0))</f>
        <v/>
      </c>
      <c r="AC94" s="117" t="str">
        <f>IF(P94="","",VLOOKUP(AF94,種目名!$R$5:$T$104,3,0))</f>
        <v/>
      </c>
      <c r="AD94" s="118" t="str">
        <f>IF(S94="","",VLOOKUP(AI94,種目名!$R$5:$T$104,3,0))</f>
        <v/>
      </c>
      <c r="AE94" s="115">
        <f t="shared" si="174"/>
        <v>0</v>
      </c>
      <c r="AF94" s="152" t="str">
        <f t="shared" si="175"/>
        <v/>
      </c>
      <c r="AG94" s="152" t="str">
        <f t="shared" si="176"/>
        <v/>
      </c>
      <c r="AH94" s="152">
        <f t="shared" si="177"/>
        <v>0</v>
      </c>
      <c r="AI94" s="152" t="str">
        <f t="shared" si="178"/>
        <v/>
      </c>
      <c r="AJ94" s="152" t="str">
        <f t="shared" si="179"/>
        <v/>
      </c>
      <c r="AK94" s="383"/>
      <c r="AL94" s="166">
        <f t="shared" si="107"/>
        <v>0</v>
      </c>
      <c r="AM94" s="392">
        <f t="shared" si="108"/>
        <v>0</v>
      </c>
      <c r="AN94" s="392">
        <f>COUNTIF($B$12:B94,B94)</f>
        <v>0</v>
      </c>
      <c r="AO94" s="392"/>
      <c r="AP94" s="392" t="str">
        <f t="shared" si="109"/>
        <v/>
      </c>
      <c r="AQ94" s="392" t="str">
        <f t="shared" si="109"/>
        <v/>
      </c>
      <c r="AR94" s="392" t="str">
        <f t="shared" si="109"/>
        <v/>
      </c>
      <c r="AS94" s="392" t="str">
        <f t="shared" si="103"/>
        <v/>
      </c>
      <c r="AT94" s="392">
        <f t="shared" si="110"/>
        <v>0</v>
      </c>
      <c r="AU94" s="392" t="str">
        <f t="shared" si="111"/>
        <v/>
      </c>
      <c r="AV94" s="392" t="str">
        <f t="shared" si="112"/>
        <v/>
      </c>
      <c r="AW94" s="392" t="str">
        <f t="shared" si="113"/>
        <v/>
      </c>
      <c r="AX94" s="392" t="str">
        <f t="shared" si="114"/>
        <v/>
      </c>
      <c r="AY94" s="392" t="str">
        <f t="shared" si="115"/>
        <v/>
      </c>
      <c r="AZ94" s="392" t="str">
        <f t="shared" si="95"/>
        <v/>
      </c>
      <c r="BA94" s="392" t="str">
        <f t="shared" si="95"/>
        <v/>
      </c>
      <c r="BB94" s="392" t="str">
        <f t="shared" si="95"/>
        <v/>
      </c>
      <c r="BC94" s="392" t="str">
        <f t="shared" si="95"/>
        <v/>
      </c>
      <c r="BD94" s="396" t="str">
        <f t="shared" si="95"/>
        <v/>
      </c>
      <c r="BE94" s="386">
        <f t="shared" si="116"/>
        <v>0</v>
      </c>
      <c r="BG94" s="392">
        <f t="shared" si="117"/>
        <v>0</v>
      </c>
      <c r="BH94" s="392">
        <f t="shared" si="118"/>
        <v>0</v>
      </c>
      <c r="BI94" s="405">
        <f t="shared" si="119"/>
        <v>0</v>
      </c>
      <c r="BJ94" s="406">
        <f t="shared" si="104"/>
        <v>0</v>
      </c>
      <c r="BK94" s="391" t="str">
        <f t="shared" si="105"/>
        <v>0</v>
      </c>
      <c r="BL94" s="391" t="str">
        <f t="shared" si="106"/>
        <v>0</v>
      </c>
      <c r="BM94" s="405">
        <f t="shared" si="120"/>
        <v>0</v>
      </c>
      <c r="BN94" s="405" t="str">
        <f t="shared" si="121"/>
        <v>0m0</v>
      </c>
      <c r="BO94" s="392">
        <f t="shared" si="122"/>
        <v>0</v>
      </c>
      <c r="BP94" s="392">
        <f t="shared" si="123"/>
        <v>0</v>
      </c>
      <c r="BQ94" s="405">
        <f t="shared" si="124"/>
        <v>0</v>
      </c>
      <c r="BR94" s="406">
        <f t="shared" si="125"/>
        <v>0</v>
      </c>
      <c r="BS94" s="391" t="str">
        <f t="shared" si="126"/>
        <v>0</v>
      </c>
      <c r="BT94" s="391" t="str">
        <f t="shared" si="127"/>
        <v>0</v>
      </c>
      <c r="BU94" s="405">
        <f t="shared" si="128"/>
        <v>0</v>
      </c>
      <c r="BV94" s="405" t="str">
        <f t="shared" si="129"/>
        <v>0m0</v>
      </c>
      <c r="BW94" s="392">
        <f t="shared" si="130"/>
        <v>0</v>
      </c>
      <c r="BX94" s="392">
        <f t="shared" si="131"/>
        <v>0</v>
      </c>
      <c r="BY94" s="405">
        <f t="shared" si="132"/>
        <v>0</v>
      </c>
      <c r="BZ94" s="406">
        <f t="shared" si="133"/>
        <v>0</v>
      </c>
      <c r="CA94" s="391" t="str">
        <f t="shared" si="134"/>
        <v>0</v>
      </c>
      <c r="CB94" s="391" t="str">
        <f t="shared" si="135"/>
        <v>0</v>
      </c>
      <c r="CC94" s="405">
        <f t="shared" si="136"/>
        <v>0</v>
      </c>
      <c r="CD94" s="405" t="str">
        <f t="shared" si="137"/>
        <v>0m0</v>
      </c>
      <c r="CE94" s="392">
        <f t="shared" si="138"/>
        <v>0</v>
      </c>
      <c r="CF94" s="392">
        <f t="shared" si="139"/>
        <v>0</v>
      </c>
      <c r="CG94" s="405">
        <f t="shared" si="140"/>
        <v>0</v>
      </c>
      <c r="CH94" s="406">
        <f t="shared" si="141"/>
        <v>0</v>
      </c>
      <c r="CI94" s="391" t="str">
        <f t="shared" si="142"/>
        <v>0</v>
      </c>
      <c r="CJ94" s="391" t="str">
        <f t="shared" si="143"/>
        <v>0</v>
      </c>
      <c r="CK94" s="405">
        <f t="shared" si="144"/>
        <v>0</v>
      </c>
      <c r="CL94" s="405" t="str">
        <f t="shared" si="145"/>
        <v>0m0</v>
      </c>
      <c r="CM94" s="392">
        <f t="shared" si="146"/>
        <v>0</v>
      </c>
      <c r="CN94" s="392">
        <f t="shared" si="147"/>
        <v>0</v>
      </c>
      <c r="CO94" s="405">
        <f t="shared" si="148"/>
        <v>0</v>
      </c>
      <c r="CP94" s="406">
        <f t="shared" si="149"/>
        <v>0</v>
      </c>
      <c r="CQ94" s="391" t="str">
        <f t="shared" si="150"/>
        <v>0</v>
      </c>
      <c r="CR94" s="391" t="str">
        <f t="shared" si="151"/>
        <v>0</v>
      </c>
      <c r="CS94" s="405">
        <f t="shared" si="152"/>
        <v>0</v>
      </c>
      <c r="CT94" s="405" t="str">
        <f t="shared" si="153"/>
        <v>0m0</v>
      </c>
      <c r="CU94" s="405">
        <f t="shared" si="154"/>
        <v>0</v>
      </c>
      <c r="CV94" s="405">
        <f t="shared" si="155"/>
        <v>0</v>
      </c>
      <c r="CW94" s="405">
        <f t="shared" si="156"/>
        <v>0</v>
      </c>
      <c r="CX94" s="405">
        <f t="shared" si="157"/>
        <v>0</v>
      </c>
      <c r="CY94" s="405">
        <f t="shared" si="158"/>
        <v>0</v>
      </c>
      <c r="CZ94" s="405" t="str">
        <f t="shared" si="159"/>
        <v/>
      </c>
      <c r="DA94" s="405" t="str">
        <f t="shared" si="160"/>
        <v/>
      </c>
      <c r="DB94" s="405" t="str">
        <f t="shared" si="161"/>
        <v/>
      </c>
      <c r="DC94" s="405" t="str">
        <f t="shared" si="162"/>
        <v/>
      </c>
      <c r="DD94" s="405" t="str">
        <f t="shared" si="163"/>
        <v/>
      </c>
      <c r="DE94" s="405"/>
      <c r="DF94" s="404"/>
      <c r="DG94" s="405" t="str">
        <f t="shared" si="164"/>
        <v/>
      </c>
      <c r="DH94" s="405" t="str">
        <f t="shared" si="165"/>
        <v/>
      </c>
      <c r="DI94" s="405">
        <f t="shared" si="166"/>
        <v>0</v>
      </c>
      <c r="DJ94" s="405" t="str">
        <f t="shared" si="167"/>
        <v/>
      </c>
      <c r="DK94" s="405" t="str">
        <f t="shared" si="168"/>
        <v/>
      </c>
      <c r="DL94" s="405" t="str">
        <f t="shared" si="169"/>
        <v/>
      </c>
      <c r="DM94" s="405" t="str">
        <f t="shared" si="170"/>
        <v/>
      </c>
      <c r="DN94" s="405" t="str">
        <f t="shared" si="171"/>
        <v/>
      </c>
      <c r="DO94" s="405" t="str">
        <f t="shared" si="172"/>
        <v/>
      </c>
    </row>
    <row r="95" spans="1:119" s="152" customFormat="1" ht="18" hidden="1" customHeight="1">
      <c r="A95" s="156" t="str">
        <f t="shared" si="94"/>
        <v/>
      </c>
      <c r="B95" s="153"/>
      <c r="C95" s="31" t="str">
        <f>IF(B95="","",VLOOKUP(B95,学連登録!$C$2:$G$3000,2,FALSE))</f>
        <v/>
      </c>
      <c r="D95" s="32" t="str">
        <f>IF(B95="","",VLOOKUP(B95,学連登録!$C$2:$G$3000,3,FALSE))</f>
        <v/>
      </c>
      <c r="E95" s="33" t="str">
        <f>IF(B95="","",VLOOKUP(B95,学連登録!$C$2:$G$3000,4,FALSE))</f>
        <v/>
      </c>
      <c r="F95" s="376" t="str">
        <f>IF(B95="","",VLOOKUP(B95,学連登録!$C$2:$I$3000,7,FALSE))</f>
        <v/>
      </c>
      <c r="G95" s="155"/>
      <c r="H95" s="926"/>
      <c r="I95" s="928"/>
      <c r="J95" s="155"/>
      <c r="K95" s="926"/>
      <c r="L95" s="927"/>
      <c r="M95" s="155"/>
      <c r="N95" s="881"/>
      <c r="O95" s="882"/>
      <c r="P95" s="154"/>
      <c r="Q95" s="926"/>
      <c r="R95" s="927"/>
      <c r="S95" s="154"/>
      <c r="T95" s="926"/>
      <c r="U95" s="927"/>
      <c r="V95" s="101" t="str">
        <f>IF(B95="","",VLOOKUP(B95,学連登録!$C$2:$H$3000,6,FALSE))</f>
        <v/>
      </c>
      <c r="Y95" s="116" t="str">
        <f t="shared" si="173"/>
        <v/>
      </c>
      <c r="Z95" s="97" t="str">
        <f>IF(G95="","",VLOOKUP(G95,種目名!$R$5:$T$104,3,0))</f>
        <v/>
      </c>
      <c r="AA95" s="98" t="str">
        <f>IF(J95="","",VLOOKUP(J95,種目名!$R$5:$T$104,3,0))</f>
        <v/>
      </c>
      <c r="AB95" s="117" t="str">
        <f>IF(M95="","",VLOOKUP(M95,種目名!$R$5:$T$104,3,0))</f>
        <v/>
      </c>
      <c r="AC95" s="117" t="str">
        <f>IF(P95="","",VLOOKUP(AF95,種目名!$R$5:$T$104,3,0))</f>
        <v/>
      </c>
      <c r="AD95" s="118" t="str">
        <f>IF(S95="","",VLOOKUP(AI95,種目名!$R$5:$T$104,3,0))</f>
        <v/>
      </c>
      <c r="AE95" s="115">
        <f t="shared" si="174"/>
        <v>0</v>
      </c>
      <c r="AF95" s="152" t="str">
        <f t="shared" si="175"/>
        <v/>
      </c>
      <c r="AG95" s="152" t="str">
        <f t="shared" si="176"/>
        <v/>
      </c>
      <c r="AH95" s="152">
        <f t="shared" si="177"/>
        <v>0</v>
      </c>
      <c r="AI95" s="152" t="str">
        <f t="shared" si="178"/>
        <v/>
      </c>
      <c r="AJ95" s="152" t="str">
        <f t="shared" si="179"/>
        <v/>
      </c>
      <c r="AK95" s="383"/>
      <c r="AL95" s="166">
        <f t="shared" si="107"/>
        <v>0</v>
      </c>
      <c r="AM95" s="392">
        <f t="shared" si="108"/>
        <v>0</v>
      </c>
      <c r="AN95" s="392">
        <f>COUNTIF($B$12:B95,B95)</f>
        <v>0</v>
      </c>
      <c r="AO95" s="392"/>
      <c r="AP95" s="392" t="str">
        <f t="shared" si="109"/>
        <v/>
      </c>
      <c r="AQ95" s="392" t="str">
        <f t="shared" si="109"/>
        <v/>
      </c>
      <c r="AR95" s="392" t="str">
        <f t="shared" si="109"/>
        <v/>
      </c>
      <c r="AS95" s="392" t="str">
        <f t="shared" si="103"/>
        <v/>
      </c>
      <c r="AT95" s="392">
        <f t="shared" si="110"/>
        <v>0</v>
      </c>
      <c r="AU95" s="392" t="str">
        <f t="shared" si="111"/>
        <v/>
      </c>
      <c r="AV95" s="392" t="str">
        <f t="shared" si="112"/>
        <v/>
      </c>
      <c r="AW95" s="392" t="str">
        <f t="shared" si="113"/>
        <v/>
      </c>
      <c r="AX95" s="392" t="str">
        <f t="shared" si="114"/>
        <v/>
      </c>
      <c r="AY95" s="392" t="str">
        <f t="shared" si="115"/>
        <v/>
      </c>
      <c r="AZ95" s="392" t="str">
        <f t="shared" si="95"/>
        <v/>
      </c>
      <c r="BA95" s="392" t="str">
        <f t="shared" si="95"/>
        <v/>
      </c>
      <c r="BB95" s="392" t="str">
        <f t="shared" si="95"/>
        <v/>
      </c>
      <c r="BC95" s="392" t="str">
        <f t="shared" si="95"/>
        <v/>
      </c>
      <c r="BD95" s="396" t="str">
        <f t="shared" si="95"/>
        <v/>
      </c>
      <c r="BE95" s="386">
        <f t="shared" si="116"/>
        <v>0</v>
      </c>
      <c r="BG95" s="392">
        <f t="shared" si="117"/>
        <v>0</v>
      </c>
      <c r="BH95" s="392">
        <f t="shared" si="118"/>
        <v>0</v>
      </c>
      <c r="BI95" s="405">
        <f t="shared" si="119"/>
        <v>0</v>
      </c>
      <c r="BJ95" s="406">
        <f t="shared" si="104"/>
        <v>0</v>
      </c>
      <c r="BK95" s="391" t="str">
        <f t="shared" si="105"/>
        <v>0</v>
      </c>
      <c r="BL95" s="391" t="str">
        <f t="shared" si="106"/>
        <v>0</v>
      </c>
      <c r="BM95" s="405">
        <f t="shared" si="120"/>
        <v>0</v>
      </c>
      <c r="BN95" s="405" t="str">
        <f t="shared" si="121"/>
        <v>0m0</v>
      </c>
      <c r="BO95" s="392">
        <f t="shared" si="122"/>
        <v>0</v>
      </c>
      <c r="BP95" s="392">
        <f t="shared" si="123"/>
        <v>0</v>
      </c>
      <c r="BQ95" s="405">
        <f t="shared" si="124"/>
        <v>0</v>
      </c>
      <c r="BR95" s="406">
        <f t="shared" si="125"/>
        <v>0</v>
      </c>
      <c r="BS95" s="391" t="str">
        <f t="shared" si="126"/>
        <v>0</v>
      </c>
      <c r="BT95" s="391" t="str">
        <f t="shared" si="127"/>
        <v>0</v>
      </c>
      <c r="BU95" s="405">
        <f t="shared" si="128"/>
        <v>0</v>
      </c>
      <c r="BV95" s="405" t="str">
        <f t="shared" si="129"/>
        <v>0m0</v>
      </c>
      <c r="BW95" s="392">
        <f t="shared" si="130"/>
        <v>0</v>
      </c>
      <c r="BX95" s="392">
        <f t="shared" si="131"/>
        <v>0</v>
      </c>
      <c r="BY95" s="405">
        <f t="shared" si="132"/>
        <v>0</v>
      </c>
      <c r="BZ95" s="406">
        <f t="shared" si="133"/>
        <v>0</v>
      </c>
      <c r="CA95" s="391" t="str">
        <f t="shared" si="134"/>
        <v>0</v>
      </c>
      <c r="CB95" s="391" t="str">
        <f t="shared" si="135"/>
        <v>0</v>
      </c>
      <c r="CC95" s="405">
        <f t="shared" si="136"/>
        <v>0</v>
      </c>
      <c r="CD95" s="405" t="str">
        <f t="shared" si="137"/>
        <v>0m0</v>
      </c>
      <c r="CE95" s="392">
        <f t="shared" si="138"/>
        <v>0</v>
      </c>
      <c r="CF95" s="392">
        <f t="shared" si="139"/>
        <v>0</v>
      </c>
      <c r="CG95" s="405">
        <f t="shared" si="140"/>
        <v>0</v>
      </c>
      <c r="CH95" s="406">
        <f t="shared" si="141"/>
        <v>0</v>
      </c>
      <c r="CI95" s="391" t="str">
        <f t="shared" si="142"/>
        <v>0</v>
      </c>
      <c r="CJ95" s="391" t="str">
        <f t="shared" si="143"/>
        <v>0</v>
      </c>
      <c r="CK95" s="405">
        <f t="shared" si="144"/>
        <v>0</v>
      </c>
      <c r="CL95" s="405" t="str">
        <f t="shared" si="145"/>
        <v>0m0</v>
      </c>
      <c r="CM95" s="392">
        <f t="shared" si="146"/>
        <v>0</v>
      </c>
      <c r="CN95" s="392">
        <f t="shared" si="147"/>
        <v>0</v>
      </c>
      <c r="CO95" s="405">
        <f t="shared" si="148"/>
        <v>0</v>
      </c>
      <c r="CP95" s="406">
        <f t="shared" si="149"/>
        <v>0</v>
      </c>
      <c r="CQ95" s="391" t="str">
        <f t="shared" si="150"/>
        <v>0</v>
      </c>
      <c r="CR95" s="391" t="str">
        <f t="shared" si="151"/>
        <v>0</v>
      </c>
      <c r="CS95" s="405">
        <f t="shared" si="152"/>
        <v>0</v>
      </c>
      <c r="CT95" s="405" t="str">
        <f t="shared" si="153"/>
        <v>0m0</v>
      </c>
      <c r="CU95" s="405">
        <f t="shared" si="154"/>
        <v>0</v>
      </c>
      <c r="CV95" s="405">
        <f t="shared" si="155"/>
        <v>0</v>
      </c>
      <c r="CW95" s="405">
        <f t="shared" si="156"/>
        <v>0</v>
      </c>
      <c r="CX95" s="405">
        <f t="shared" si="157"/>
        <v>0</v>
      </c>
      <c r="CY95" s="405">
        <f t="shared" si="158"/>
        <v>0</v>
      </c>
      <c r="CZ95" s="405" t="str">
        <f t="shared" si="159"/>
        <v/>
      </c>
      <c r="DA95" s="405" t="str">
        <f t="shared" si="160"/>
        <v/>
      </c>
      <c r="DB95" s="405" t="str">
        <f t="shared" si="161"/>
        <v/>
      </c>
      <c r="DC95" s="405" t="str">
        <f t="shared" si="162"/>
        <v/>
      </c>
      <c r="DD95" s="405" t="str">
        <f t="shared" si="163"/>
        <v/>
      </c>
      <c r="DE95" s="405"/>
      <c r="DF95" s="404"/>
      <c r="DG95" s="405" t="str">
        <f t="shared" si="164"/>
        <v/>
      </c>
      <c r="DH95" s="405" t="str">
        <f t="shared" si="165"/>
        <v/>
      </c>
      <c r="DI95" s="405">
        <f t="shared" si="166"/>
        <v>0</v>
      </c>
      <c r="DJ95" s="405" t="str">
        <f t="shared" si="167"/>
        <v/>
      </c>
      <c r="DK95" s="405" t="str">
        <f t="shared" si="168"/>
        <v/>
      </c>
      <c r="DL95" s="405" t="str">
        <f t="shared" si="169"/>
        <v/>
      </c>
      <c r="DM95" s="405" t="str">
        <f t="shared" si="170"/>
        <v/>
      </c>
      <c r="DN95" s="405" t="str">
        <f t="shared" si="171"/>
        <v/>
      </c>
      <c r="DO95" s="405" t="str">
        <f t="shared" si="172"/>
        <v/>
      </c>
    </row>
    <row r="96" spans="1:119" s="152" customFormat="1" ht="18" hidden="1" customHeight="1">
      <c r="A96" s="156" t="str">
        <f t="shared" si="94"/>
        <v/>
      </c>
      <c r="B96" s="153"/>
      <c r="C96" s="31" t="str">
        <f>IF(B96="","",VLOOKUP(B96,学連登録!$C$2:$G$3000,2,FALSE))</f>
        <v/>
      </c>
      <c r="D96" s="32" t="str">
        <f>IF(B96="","",VLOOKUP(B96,学連登録!$C$2:$G$3000,3,FALSE))</f>
        <v/>
      </c>
      <c r="E96" s="33" t="str">
        <f>IF(B96="","",VLOOKUP(B96,学連登録!$C$2:$G$3000,4,FALSE))</f>
        <v/>
      </c>
      <c r="F96" s="376" t="str">
        <f>IF(B96="","",VLOOKUP(B96,学連登録!$C$2:$I$3000,7,FALSE))</f>
        <v/>
      </c>
      <c r="G96" s="155"/>
      <c r="H96" s="926"/>
      <c r="I96" s="928"/>
      <c r="J96" s="155"/>
      <c r="K96" s="926"/>
      <c r="L96" s="927"/>
      <c r="M96" s="155"/>
      <c r="N96" s="881"/>
      <c r="O96" s="882"/>
      <c r="P96" s="154"/>
      <c r="Q96" s="926"/>
      <c r="R96" s="927"/>
      <c r="S96" s="154"/>
      <c r="T96" s="926"/>
      <c r="U96" s="927"/>
      <c r="V96" s="101" t="str">
        <f>IF(B96="","",VLOOKUP(B96,学連登録!$C$2:$H$3000,6,FALSE))</f>
        <v/>
      </c>
      <c r="Y96" s="116" t="str">
        <f t="shared" si="173"/>
        <v/>
      </c>
      <c r="Z96" s="97" t="str">
        <f>IF(G96="","",VLOOKUP(G96,種目名!$R$5:$T$104,3,0))</f>
        <v/>
      </c>
      <c r="AA96" s="98" t="str">
        <f>IF(J96="","",VLOOKUP(J96,種目名!$R$5:$T$104,3,0))</f>
        <v/>
      </c>
      <c r="AB96" s="117" t="str">
        <f>IF(M96="","",VLOOKUP(M96,種目名!$R$5:$T$104,3,0))</f>
        <v/>
      </c>
      <c r="AC96" s="117" t="str">
        <f>IF(P96="","",VLOOKUP(AF96,種目名!$R$5:$T$104,3,0))</f>
        <v/>
      </c>
      <c r="AD96" s="118" t="str">
        <f>IF(S96="","",VLOOKUP(AI96,種目名!$R$5:$T$104,3,0))</f>
        <v/>
      </c>
      <c r="AE96" s="115">
        <f t="shared" si="174"/>
        <v>0</v>
      </c>
      <c r="AF96" s="152" t="str">
        <f t="shared" si="175"/>
        <v/>
      </c>
      <c r="AG96" s="152" t="str">
        <f t="shared" si="176"/>
        <v/>
      </c>
      <c r="AH96" s="152">
        <f t="shared" si="177"/>
        <v>0</v>
      </c>
      <c r="AI96" s="152" t="str">
        <f t="shared" si="178"/>
        <v/>
      </c>
      <c r="AJ96" s="152" t="str">
        <f t="shared" si="179"/>
        <v/>
      </c>
      <c r="AK96" s="383"/>
      <c r="AL96" s="166">
        <f t="shared" si="107"/>
        <v>0</v>
      </c>
      <c r="AM96" s="392">
        <f t="shared" si="108"/>
        <v>0</v>
      </c>
      <c r="AN96" s="392">
        <f>COUNTIF($B$12:B96,B96)</f>
        <v>0</v>
      </c>
      <c r="AO96" s="392"/>
      <c r="AP96" s="392" t="str">
        <f t="shared" si="109"/>
        <v/>
      </c>
      <c r="AQ96" s="392" t="str">
        <f t="shared" si="109"/>
        <v/>
      </c>
      <c r="AR96" s="392" t="str">
        <f t="shared" si="109"/>
        <v/>
      </c>
      <c r="AS96" s="392" t="str">
        <f t="shared" si="103"/>
        <v/>
      </c>
      <c r="AT96" s="392">
        <f t="shared" si="110"/>
        <v>0</v>
      </c>
      <c r="AU96" s="392" t="str">
        <f t="shared" si="111"/>
        <v/>
      </c>
      <c r="AV96" s="392" t="str">
        <f t="shared" si="112"/>
        <v/>
      </c>
      <c r="AW96" s="392" t="str">
        <f t="shared" si="113"/>
        <v/>
      </c>
      <c r="AX96" s="392" t="str">
        <f t="shared" si="114"/>
        <v/>
      </c>
      <c r="AY96" s="392" t="str">
        <f t="shared" si="115"/>
        <v/>
      </c>
      <c r="AZ96" s="392" t="str">
        <f t="shared" si="95"/>
        <v/>
      </c>
      <c r="BA96" s="392" t="str">
        <f t="shared" si="95"/>
        <v/>
      </c>
      <c r="BB96" s="392" t="str">
        <f t="shared" si="95"/>
        <v/>
      </c>
      <c r="BC96" s="392" t="str">
        <f t="shared" si="95"/>
        <v/>
      </c>
      <c r="BD96" s="396" t="str">
        <f t="shared" si="95"/>
        <v/>
      </c>
      <c r="BE96" s="386">
        <f t="shared" si="116"/>
        <v>0</v>
      </c>
      <c r="BG96" s="392">
        <f t="shared" si="117"/>
        <v>0</v>
      </c>
      <c r="BH96" s="392">
        <f t="shared" si="118"/>
        <v>0</v>
      </c>
      <c r="BI96" s="405">
        <f t="shared" si="119"/>
        <v>0</v>
      </c>
      <c r="BJ96" s="406">
        <f t="shared" si="104"/>
        <v>0</v>
      </c>
      <c r="BK96" s="391" t="str">
        <f t="shared" si="105"/>
        <v>0</v>
      </c>
      <c r="BL96" s="391" t="str">
        <f t="shared" si="106"/>
        <v>0</v>
      </c>
      <c r="BM96" s="405">
        <f t="shared" si="120"/>
        <v>0</v>
      </c>
      <c r="BN96" s="405" t="str">
        <f t="shared" si="121"/>
        <v>0m0</v>
      </c>
      <c r="BO96" s="392">
        <f t="shared" si="122"/>
        <v>0</v>
      </c>
      <c r="BP96" s="392">
        <f t="shared" si="123"/>
        <v>0</v>
      </c>
      <c r="BQ96" s="405">
        <f t="shared" si="124"/>
        <v>0</v>
      </c>
      <c r="BR96" s="406">
        <f t="shared" si="125"/>
        <v>0</v>
      </c>
      <c r="BS96" s="391" t="str">
        <f t="shared" si="126"/>
        <v>0</v>
      </c>
      <c r="BT96" s="391" t="str">
        <f t="shared" si="127"/>
        <v>0</v>
      </c>
      <c r="BU96" s="405">
        <f t="shared" si="128"/>
        <v>0</v>
      </c>
      <c r="BV96" s="405" t="str">
        <f t="shared" si="129"/>
        <v>0m0</v>
      </c>
      <c r="BW96" s="392">
        <f t="shared" si="130"/>
        <v>0</v>
      </c>
      <c r="BX96" s="392">
        <f t="shared" si="131"/>
        <v>0</v>
      </c>
      <c r="BY96" s="405">
        <f t="shared" si="132"/>
        <v>0</v>
      </c>
      <c r="BZ96" s="406">
        <f t="shared" si="133"/>
        <v>0</v>
      </c>
      <c r="CA96" s="391" t="str">
        <f t="shared" si="134"/>
        <v>0</v>
      </c>
      <c r="CB96" s="391" t="str">
        <f t="shared" si="135"/>
        <v>0</v>
      </c>
      <c r="CC96" s="405">
        <f t="shared" si="136"/>
        <v>0</v>
      </c>
      <c r="CD96" s="405" t="str">
        <f t="shared" si="137"/>
        <v>0m0</v>
      </c>
      <c r="CE96" s="392">
        <f t="shared" si="138"/>
        <v>0</v>
      </c>
      <c r="CF96" s="392">
        <f t="shared" si="139"/>
        <v>0</v>
      </c>
      <c r="CG96" s="405">
        <f t="shared" si="140"/>
        <v>0</v>
      </c>
      <c r="CH96" s="406">
        <f t="shared" si="141"/>
        <v>0</v>
      </c>
      <c r="CI96" s="391" t="str">
        <f t="shared" si="142"/>
        <v>0</v>
      </c>
      <c r="CJ96" s="391" t="str">
        <f t="shared" si="143"/>
        <v>0</v>
      </c>
      <c r="CK96" s="405">
        <f t="shared" si="144"/>
        <v>0</v>
      </c>
      <c r="CL96" s="405" t="str">
        <f t="shared" si="145"/>
        <v>0m0</v>
      </c>
      <c r="CM96" s="392">
        <f t="shared" si="146"/>
        <v>0</v>
      </c>
      <c r="CN96" s="392">
        <f t="shared" si="147"/>
        <v>0</v>
      </c>
      <c r="CO96" s="405">
        <f t="shared" si="148"/>
        <v>0</v>
      </c>
      <c r="CP96" s="406">
        <f t="shared" si="149"/>
        <v>0</v>
      </c>
      <c r="CQ96" s="391" t="str">
        <f t="shared" si="150"/>
        <v>0</v>
      </c>
      <c r="CR96" s="391" t="str">
        <f t="shared" si="151"/>
        <v>0</v>
      </c>
      <c r="CS96" s="405">
        <f t="shared" si="152"/>
        <v>0</v>
      </c>
      <c r="CT96" s="405" t="str">
        <f t="shared" si="153"/>
        <v>0m0</v>
      </c>
      <c r="CU96" s="405">
        <f t="shared" si="154"/>
        <v>0</v>
      </c>
      <c r="CV96" s="405">
        <f t="shared" si="155"/>
        <v>0</v>
      </c>
      <c r="CW96" s="405">
        <f t="shared" si="156"/>
        <v>0</v>
      </c>
      <c r="CX96" s="405">
        <f t="shared" si="157"/>
        <v>0</v>
      </c>
      <c r="CY96" s="405">
        <f t="shared" si="158"/>
        <v>0</v>
      </c>
      <c r="CZ96" s="405" t="str">
        <f t="shared" si="159"/>
        <v/>
      </c>
      <c r="DA96" s="405" t="str">
        <f t="shared" si="160"/>
        <v/>
      </c>
      <c r="DB96" s="405" t="str">
        <f t="shared" si="161"/>
        <v/>
      </c>
      <c r="DC96" s="405" t="str">
        <f t="shared" si="162"/>
        <v/>
      </c>
      <c r="DD96" s="405" t="str">
        <f t="shared" si="163"/>
        <v/>
      </c>
      <c r="DE96" s="405"/>
      <c r="DF96" s="404"/>
      <c r="DG96" s="405" t="str">
        <f t="shared" si="164"/>
        <v/>
      </c>
      <c r="DH96" s="405" t="str">
        <f t="shared" si="165"/>
        <v/>
      </c>
      <c r="DI96" s="405">
        <f t="shared" si="166"/>
        <v>0</v>
      </c>
      <c r="DJ96" s="405" t="str">
        <f t="shared" si="167"/>
        <v/>
      </c>
      <c r="DK96" s="405" t="str">
        <f t="shared" si="168"/>
        <v/>
      </c>
      <c r="DL96" s="405" t="str">
        <f t="shared" si="169"/>
        <v/>
      </c>
      <c r="DM96" s="405" t="str">
        <f t="shared" si="170"/>
        <v/>
      </c>
      <c r="DN96" s="405" t="str">
        <f t="shared" si="171"/>
        <v/>
      </c>
      <c r="DO96" s="405" t="str">
        <f t="shared" si="172"/>
        <v/>
      </c>
    </row>
    <row r="97" spans="1:119" s="152" customFormat="1" ht="18" hidden="1" customHeight="1">
      <c r="A97" s="156" t="str">
        <f t="shared" si="94"/>
        <v/>
      </c>
      <c r="B97" s="153"/>
      <c r="C97" s="31" t="str">
        <f>IF(B97="","",VLOOKUP(B97,学連登録!$C$2:$G$3000,2,FALSE))</f>
        <v/>
      </c>
      <c r="D97" s="32" t="str">
        <f>IF(B97="","",VLOOKUP(B97,学連登録!$C$2:$G$3000,3,FALSE))</f>
        <v/>
      </c>
      <c r="E97" s="33" t="str">
        <f>IF(B97="","",VLOOKUP(B97,学連登録!$C$2:$G$3000,4,FALSE))</f>
        <v/>
      </c>
      <c r="F97" s="376" t="str">
        <f>IF(B97="","",VLOOKUP(B97,学連登録!$C$2:$I$3000,7,FALSE))</f>
        <v/>
      </c>
      <c r="G97" s="155"/>
      <c r="H97" s="926"/>
      <c r="I97" s="928"/>
      <c r="J97" s="155"/>
      <c r="K97" s="926"/>
      <c r="L97" s="927"/>
      <c r="M97" s="155"/>
      <c r="N97" s="881"/>
      <c r="O97" s="882"/>
      <c r="P97" s="154"/>
      <c r="Q97" s="926"/>
      <c r="R97" s="927"/>
      <c r="S97" s="154"/>
      <c r="T97" s="926"/>
      <c r="U97" s="927"/>
      <c r="V97" s="101" t="str">
        <f>IF(B97="","",VLOOKUP(B97,学連登録!$C$2:$H$3000,6,FALSE))</f>
        <v/>
      </c>
      <c r="Y97" s="116" t="str">
        <f t="shared" si="173"/>
        <v/>
      </c>
      <c r="Z97" s="97" t="str">
        <f>IF(G97="","",VLOOKUP(G97,種目名!$R$5:$T$104,3,0))</f>
        <v/>
      </c>
      <c r="AA97" s="98" t="str">
        <f>IF(J97="","",VLOOKUP(J97,種目名!$R$5:$T$104,3,0))</f>
        <v/>
      </c>
      <c r="AB97" s="117" t="str">
        <f>IF(M97="","",VLOOKUP(M97,種目名!$R$5:$T$104,3,0))</f>
        <v/>
      </c>
      <c r="AC97" s="117" t="str">
        <f>IF(P97="","",VLOOKUP(AF97,種目名!$R$5:$T$104,3,0))</f>
        <v/>
      </c>
      <c r="AD97" s="118" t="str">
        <f>IF(S97="","",VLOOKUP(AI97,種目名!$R$5:$T$104,3,0))</f>
        <v/>
      </c>
      <c r="AE97" s="115">
        <f t="shared" si="174"/>
        <v>0</v>
      </c>
      <c r="AF97" s="152" t="str">
        <f t="shared" si="175"/>
        <v/>
      </c>
      <c r="AG97" s="152" t="str">
        <f t="shared" si="176"/>
        <v/>
      </c>
      <c r="AH97" s="152">
        <f t="shared" si="177"/>
        <v>0</v>
      </c>
      <c r="AI97" s="152" t="str">
        <f t="shared" si="178"/>
        <v/>
      </c>
      <c r="AJ97" s="152" t="str">
        <f t="shared" si="179"/>
        <v/>
      </c>
      <c r="AK97" s="383"/>
      <c r="AL97" s="166">
        <f t="shared" si="107"/>
        <v>0</v>
      </c>
      <c r="AM97" s="392">
        <f t="shared" si="108"/>
        <v>0</v>
      </c>
      <c r="AN97" s="392">
        <f>COUNTIF($B$12:B97,B97)</f>
        <v>0</v>
      </c>
      <c r="AO97" s="392"/>
      <c r="AP97" s="392" t="str">
        <f t="shared" si="109"/>
        <v/>
      </c>
      <c r="AQ97" s="392" t="str">
        <f t="shared" si="109"/>
        <v/>
      </c>
      <c r="AR97" s="392" t="str">
        <f t="shared" si="109"/>
        <v/>
      </c>
      <c r="AS97" s="392" t="str">
        <f t="shared" si="103"/>
        <v/>
      </c>
      <c r="AT97" s="392">
        <f t="shared" si="110"/>
        <v>0</v>
      </c>
      <c r="AU97" s="392" t="str">
        <f t="shared" si="111"/>
        <v/>
      </c>
      <c r="AV97" s="392" t="str">
        <f t="shared" si="112"/>
        <v/>
      </c>
      <c r="AW97" s="392" t="str">
        <f t="shared" si="113"/>
        <v/>
      </c>
      <c r="AX97" s="392" t="str">
        <f t="shared" si="114"/>
        <v/>
      </c>
      <c r="AY97" s="392" t="str">
        <f t="shared" si="115"/>
        <v/>
      </c>
      <c r="AZ97" s="392" t="str">
        <f t="shared" si="95"/>
        <v/>
      </c>
      <c r="BA97" s="392" t="str">
        <f t="shared" si="95"/>
        <v/>
      </c>
      <c r="BB97" s="392" t="str">
        <f t="shared" si="95"/>
        <v/>
      </c>
      <c r="BC97" s="392" t="str">
        <f t="shared" si="95"/>
        <v/>
      </c>
      <c r="BD97" s="396" t="str">
        <f t="shared" si="95"/>
        <v/>
      </c>
      <c r="BE97" s="386">
        <f t="shared" si="116"/>
        <v>0</v>
      </c>
      <c r="BG97" s="392">
        <f t="shared" si="117"/>
        <v>0</v>
      </c>
      <c r="BH97" s="392">
        <f t="shared" si="118"/>
        <v>0</v>
      </c>
      <c r="BI97" s="405">
        <f t="shared" si="119"/>
        <v>0</v>
      </c>
      <c r="BJ97" s="406">
        <f t="shared" si="104"/>
        <v>0</v>
      </c>
      <c r="BK97" s="391" t="str">
        <f t="shared" si="105"/>
        <v>0</v>
      </c>
      <c r="BL97" s="391" t="str">
        <f t="shared" si="106"/>
        <v>0</v>
      </c>
      <c r="BM97" s="405">
        <f t="shared" si="120"/>
        <v>0</v>
      </c>
      <c r="BN97" s="405" t="str">
        <f t="shared" si="121"/>
        <v>0m0</v>
      </c>
      <c r="BO97" s="392">
        <f t="shared" si="122"/>
        <v>0</v>
      </c>
      <c r="BP97" s="392">
        <f t="shared" si="123"/>
        <v>0</v>
      </c>
      <c r="BQ97" s="405">
        <f t="shared" si="124"/>
        <v>0</v>
      </c>
      <c r="BR97" s="406">
        <f t="shared" si="125"/>
        <v>0</v>
      </c>
      <c r="BS97" s="391" t="str">
        <f t="shared" si="126"/>
        <v>0</v>
      </c>
      <c r="BT97" s="391" t="str">
        <f t="shared" si="127"/>
        <v>0</v>
      </c>
      <c r="BU97" s="405">
        <f t="shared" si="128"/>
        <v>0</v>
      </c>
      <c r="BV97" s="405" t="str">
        <f t="shared" si="129"/>
        <v>0m0</v>
      </c>
      <c r="BW97" s="392">
        <f t="shared" si="130"/>
        <v>0</v>
      </c>
      <c r="BX97" s="392">
        <f t="shared" si="131"/>
        <v>0</v>
      </c>
      <c r="BY97" s="405">
        <f t="shared" si="132"/>
        <v>0</v>
      </c>
      <c r="BZ97" s="406">
        <f t="shared" si="133"/>
        <v>0</v>
      </c>
      <c r="CA97" s="391" t="str">
        <f t="shared" si="134"/>
        <v>0</v>
      </c>
      <c r="CB97" s="391" t="str">
        <f t="shared" si="135"/>
        <v>0</v>
      </c>
      <c r="CC97" s="405">
        <f t="shared" si="136"/>
        <v>0</v>
      </c>
      <c r="CD97" s="405" t="str">
        <f t="shared" si="137"/>
        <v>0m0</v>
      </c>
      <c r="CE97" s="392">
        <f t="shared" si="138"/>
        <v>0</v>
      </c>
      <c r="CF97" s="392">
        <f t="shared" si="139"/>
        <v>0</v>
      </c>
      <c r="CG97" s="405">
        <f t="shared" si="140"/>
        <v>0</v>
      </c>
      <c r="CH97" s="406">
        <f t="shared" si="141"/>
        <v>0</v>
      </c>
      <c r="CI97" s="391" t="str">
        <f t="shared" si="142"/>
        <v>0</v>
      </c>
      <c r="CJ97" s="391" t="str">
        <f t="shared" si="143"/>
        <v>0</v>
      </c>
      <c r="CK97" s="405">
        <f t="shared" si="144"/>
        <v>0</v>
      </c>
      <c r="CL97" s="405" t="str">
        <f t="shared" si="145"/>
        <v>0m0</v>
      </c>
      <c r="CM97" s="392">
        <f t="shared" si="146"/>
        <v>0</v>
      </c>
      <c r="CN97" s="392">
        <f t="shared" si="147"/>
        <v>0</v>
      </c>
      <c r="CO97" s="405">
        <f t="shared" si="148"/>
        <v>0</v>
      </c>
      <c r="CP97" s="406">
        <f t="shared" si="149"/>
        <v>0</v>
      </c>
      <c r="CQ97" s="391" t="str">
        <f t="shared" si="150"/>
        <v>0</v>
      </c>
      <c r="CR97" s="391" t="str">
        <f t="shared" si="151"/>
        <v>0</v>
      </c>
      <c r="CS97" s="405">
        <f t="shared" si="152"/>
        <v>0</v>
      </c>
      <c r="CT97" s="405" t="str">
        <f t="shared" si="153"/>
        <v>0m0</v>
      </c>
      <c r="CU97" s="405">
        <f t="shared" si="154"/>
        <v>0</v>
      </c>
      <c r="CV97" s="405">
        <f t="shared" si="155"/>
        <v>0</v>
      </c>
      <c r="CW97" s="405">
        <f t="shared" si="156"/>
        <v>0</v>
      </c>
      <c r="CX97" s="405">
        <f t="shared" si="157"/>
        <v>0</v>
      </c>
      <c r="CY97" s="405">
        <f t="shared" si="158"/>
        <v>0</v>
      </c>
      <c r="CZ97" s="405" t="str">
        <f t="shared" si="159"/>
        <v/>
      </c>
      <c r="DA97" s="405" t="str">
        <f t="shared" si="160"/>
        <v/>
      </c>
      <c r="DB97" s="405" t="str">
        <f t="shared" si="161"/>
        <v/>
      </c>
      <c r="DC97" s="405" t="str">
        <f t="shared" si="162"/>
        <v/>
      </c>
      <c r="DD97" s="405" t="str">
        <f t="shared" si="163"/>
        <v/>
      </c>
      <c r="DE97" s="405"/>
      <c r="DF97" s="404"/>
      <c r="DG97" s="405" t="str">
        <f t="shared" si="164"/>
        <v/>
      </c>
      <c r="DH97" s="405" t="str">
        <f t="shared" si="165"/>
        <v/>
      </c>
      <c r="DI97" s="405">
        <f t="shared" si="166"/>
        <v>0</v>
      </c>
      <c r="DJ97" s="405" t="str">
        <f t="shared" si="167"/>
        <v/>
      </c>
      <c r="DK97" s="405" t="str">
        <f t="shared" si="168"/>
        <v/>
      </c>
      <c r="DL97" s="405" t="str">
        <f t="shared" si="169"/>
        <v/>
      </c>
      <c r="DM97" s="405" t="str">
        <f t="shared" si="170"/>
        <v/>
      </c>
      <c r="DN97" s="405" t="str">
        <f t="shared" si="171"/>
        <v/>
      </c>
      <c r="DO97" s="405" t="str">
        <f t="shared" si="172"/>
        <v/>
      </c>
    </row>
    <row r="98" spans="1:119" s="152" customFormat="1" ht="18" hidden="1" customHeight="1">
      <c r="A98" s="156" t="str">
        <f t="shared" si="94"/>
        <v/>
      </c>
      <c r="B98" s="153"/>
      <c r="C98" s="31" t="str">
        <f>IF(B98="","",VLOOKUP(B98,学連登録!$C$2:$G$3000,2,FALSE))</f>
        <v/>
      </c>
      <c r="D98" s="32" t="str">
        <f>IF(B98="","",VLOOKUP(B98,学連登録!$C$2:$G$3000,3,FALSE))</f>
        <v/>
      </c>
      <c r="E98" s="33" t="str">
        <f>IF(B98="","",VLOOKUP(B98,学連登録!$C$2:$G$3000,4,FALSE))</f>
        <v/>
      </c>
      <c r="F98" s="376" t="str">
        <f>IF(B98="","",VLOOKUP(B98,学連登録!$C$2:$I$3000,7,FALSE))</f>
        <v/>
      </c>
      <c r="G98" s="155"/>
      <c r="H98" s="926"/>
      <c r="I98" s="928"/>
      <c r="J98" s="155"/>
      <c r="K98" s="926"/>
      <c r="L98" s="927"/>
      <c r="M98" s="155"/>
      <c r="N98" s="881"/>
      <c r="O98" s="882"/>
      <c r="P98" s="154"/>
      <c r="Q98" s="926"/>
      <c r="R98" s="927"/>
      <c r="S98" s="154"/>
      <c r="T98" s="926"/>
      <c r="U98" s="927"/>
      <c r="V98" s="101" t="str">
        <f>IF(B98="","",VLOOKUP(B98,学連登録!$C$2:$H$3000,6,FALSE))</f>
        <v/>
      </c>
      <c r="Y98" s="116" t="str">
        <f t="shared" si="173"/>
        <v/>
      </c>
      <c r="Z98" s="97" t="str">
        <f>IF(G98="","",VLOOKUP(G98,種目名!$R$5:$T$104,3,0))</f>
        <v/>
      </c>
      <c r="AA98" s="98" t="str">
        <f>IF(J98="","",VLOOKUP(J98,種目名!$R$5:$T$104,3,0))</f>
        <v/>
      </c>
      <c r="AB98" s="117" t="str">
        <f>IF(M98="","",VLOOKUP(M98,種目名!$R$5:$T$104,3,0))</f>
        <v/>
      </c>
      <c r="AC98" s="117" t="str">
        <f>IF(P98="","",VLOOKUP(AF98,種目名!$R$5:$T$104,3,0))</f>
        <v/>
      </c>
      <c r="AD98" s="118" t="str">
        <f>IF(S98="","",VLOOKUP(AI98,種目名!$R$5:$T$104,3,0))</f>
        <v/>
      </c>
      <c r="AE98" s="115">
        <f t="shared" si="174"/>
        <v>0</v>
      </c>
      <c r="AF98" s="152" t="str">
        <f t="shared" si="175"/>
        <v/>
      </c>
      <c r="AG98" s="152" t="str">
        <f t="shared" si="176"/>
        <v/>
      </c>
      <c r="AH98" s="152">
        <f t="shared" si="177"/>
        <v>0</v>
      </c>
      <c r="AI98" s="152" t="str">
        <f t="shared" si="178"/>
        <v/>
      </c>
      <c r="AJ98" s="152" t="str">
        <f t="shared" si="179"/>
        <v/>
      </c>
      <c r="AK98" s="383"/>
      <c r="AL98" s="166">
        <f t="shared" si="107"/>
        <v>0</v>
      </c>
      <c r="AM98" s="392">
        <f t="shared" si="108"/>
        <v>0</v>
      </c>
      <c r="AN98" s="392">
        <f>COUNTIF($B$12:B98,B98)</f>
        <v>0</v>
      </c>
      <c r="AO98" s="392"/>
      <c r="AP98" s="392" t="str">
        <f t="shared" si="109"/>
        <v/>
      </c>
      <c r="AQ98" s="392" t="str">
        <f t="shared" si="109"/>
        <v/>
      </c>
      <c r="AR98" s="392" t="str">
        <f t="shared" si="109"/>
        <v/>
      </c>
      <c r="AS98" s="392" t="str">
        <f t="shared" si="103"/>
        <v/>
      </c>
      <c r="AT98" s="392">
        <f t="shared" si="110"/>
        <v>0</v>
      </c>
      <c r="AU98" s="392" t="str">
        <f t="shared" si="111"/>
        <v/>
      </c>
      <c r="AV98" s="392" t="str">
        <f t="shared" si="112"/>
        <v/>
      </c>
      <c r="AW98" s="392" t="str">
        <f t="shared" si="113"/>
        <v/>
      </c>
      <c r="AX98" s="392" t="str">
        <f t="shared" si="114"/>
        <v/>
      </c>
      <c r="AY98" s="392" t="str">
        <f t="shared" si="115"/>
        <v/>
      </c>
      <c r="AZ98" s="392" t="str">
        <f t="shared" si="95"/>
        <v/>
      </c>
      <c r="BA98" s="392" t="str">
        <f t="shared" si="95"/>
        <v/>
      </c>
      <c r="BB98" s="392" t="str">
        <f t="shared" si="95"/>
        <v/>
      </c>
      <c r="BC98" s="392" t="str">
        <f t="shared" si="95"/>
        <v/>
      </c>
      <c r="BD98" s="396" t="str">
        <f t="shared" si="95"/>
        <v/>
      </c>
      <c r="BE98" s="386">
        <f t="shared" si="116"/>
        <v>0</v>
      </c>
      <c r="BG98" s="392">
        <f t="shared" si="117"/>
        <v>0</v>
      </c>
      <c r="BH98" s="392">
        <f t="shared" si="118"/>
        <v>0</v>
      </c>
      <c r="BI98" s="405">
        <f t="shared" si="119"/>
        <v>0</v>
      </c>
      <c r="BJ98" s="406">
        <f t="shared" si="104"/>
        <v>0</v>
      </c>
      <c r="BK98" s="391" t="str">
        <f t="shared" si="105"/>
        <v>0</v>
      </c>
      <c r="BL98" s="391" t="str">
        <f t="shared" si="106"/>
        <v>0</v>
      </c>
      <c r="BM98" s="405">
        <f t="shared" si="120"/>
        <v>0</v>
      </c>
      <c r="BN98" s="405" t="str">
        <f t="shared" si="121"/>
        <v>0m0</v>
      </c>
      <c r="BO98" s="392">
        <f t="shared" si="122"/>
        <v>0</v>
      </c>
      <c r="BP98" s="392">
        <f t="shared" si="123"/>
        <v>0</v>
      </c>
      <c r="BQ98" s="405">
        <f t="shared" si="124"/>
        <v>0</v>
      </c>
      <c r="BR98" s="406">
        <f t="shared" si="125"/>
        <v>0</v>
      </c>
      <c r="BS98" s="391" t="str">
        <f t="shared" si="126"/>
        <v>0</v>
      </c>
      <c r="BT98" s="391" t="str">
        <f t="shared" si="127"/>
        <v>0</v>
      </c>
      <c r="BU98" s="405">
        <f t="shared" si="128"/>
        <v>0</v>
      </c>
      <c r="BV98" s="405" t="str">
        <f t="shared" si="129"/>
        <v>0m0</v>
      </c>
      <c r="BW98" s="392">
        <f t="shared" si="130"/>
        <v>0</v>
      </c>
      <c r="BX98" s="392">
        <f t="shared" si="131"/>
        <v>0</v>
      </c>
      <c r="BY98" s="405">
        <f t="shared" si="132"/>
        <v>0</v>
      </c>
      <c r="BZ98" s="406">
        <f t="shared" si="133"/>
        <v>0</v>
      </c>
      <c r="CA98" s="391" t="str">
        <f t="shared" si="134"/>
        <v>0</v>
      </c>
      <c r="CB98" s="391" t="str">
        <f t="shared" si="135"/>
        <v>0</v>
      </c>
      <c r="CC98" s="405">
        <f t="shared" si="136"/>
        <v>0</v>
      </c>
      <c r="CD98" s="405" t="str">
        <f t="shared" si="137"/>
        <v>0m0</v>
      </c>
      <c r="CE98" s="392">
        <f t="shared" si="138"/>
        <v>0</v>
      </c>
      <c r="CF98" s="392">
        <f t="shared" si="139"/>
        <v>0</v>
      </c>
      <c r="CG98" s="405">
        <f t="shared" si="140"/>
        <v>0</v>
      </c>
      <c r="CH98" s="406">
        <f t="shared" si="141"/>
        <v>0</v>
      </c>
      <c r="CI98" s="391" t="str">
        <f t="shared" si="142"/>
        <v>0</v>
      </c>
      <c r="CJ98" s="391" t="str">
        <f t="shared" si="143"/>
        <v>0</v>
      </c>
      <c r="CK98" s="405">
        <f t="shared" si="144"/>
        <v>0</v>
      </c>
      <c r="CL98" s="405" t="str">
        <f t="shared" si="145"/>
        <v>0m0</v>
      </c>
      <c r="CM98" s="392">
        <f t="shared" si="146"/>
        <v>0</v>
      </c>
      <c r="CN98" s="392">
        <f t="shared" si="147"/>
        <v>0</v>
      </c>
      <c r="CO98" s="405">
        <f t="shared" si="148"/>
        <v>0</v>
      </c>
      <c r="CP98" s="406">
        <f t="shared" si="149"/>
        <v>0</v>
      </c>
      <c r="CQ98" s="391" t="str">
        <f t="shared" si="150"/>
        <v>0</v>
      </c>
      <c r="CR98" s="391" t="str">
        <f t="shared" si="151"/>
        <v>0</v>
      </c>
      <c r="CS98" s="405">
        <f t="shared" si="152"/>
        <v>0</v>
      </c>
      <c r="CT98" s="405" t="str">
        <f t="shared" si="153"/>
        <v>0m0</v>
      </c>
      <c r="CU98" s="405">
        <f t="shared" si="154"/>
        <v>0</v>
      </c>
      <c r="CV98" s="405">
        <f t="shared" si="155"/>
        <v>0</v>
      </c>
      <c r="CW98" s="405">
        <f t="shared" si="156"/>
        <v>0</v>
      </c>
      <c r="CX98" s="405">
        <f t="shared" si="157"/>
        <v>0</v>
      </c>
      <c r="CY98" s="405">
        <f t="shared" si="158"/>
        <v>0</v>
      </c>
      <c r="CZ98" s="405" t="str">
        <f t="shared" si="159"/>
        <v/>
      </c>
      <c r="DA98" s="405" t="str">
        <f t="shared" si="160"/>
        <v/>
      </c>
      <c r="DB98" s="405" t="str">
        <f t="shared" si="161"/>
        <v/>
      </c>
      <c r="DC98" s="405" t="str">
        <f t="shared" si="162"/>
        <v/>
      </c>
      <c r="DD98" s="405" t="str">
        <f t="shared" si="163"/>
        <v/>
      </c>
      <c r="DE98" s="405"/>
      <c r="DF98" s="404"/>
      <c r="DG98" s="405" t="str">
        <f t="shared" si="164"/>
        <v/>
      </c>
      <c r="DH98" s="405" t="str">
        <f t="shared" si="165"/>
        <v/>
      </c>
      <c r="DI98" s="405">
        <f t="shared" si="166"/>
        <v>0</v>
      </c>
      <c r="DJ98" s="405" t="str">
        <f t="shared" si="167"/>
        <v/>
      </c>
      <c r="DK98" s="405" t="str">
        <f t="shared" si="168"/>
        <v/>
      </c>
      <c r="DL98" s="405" t="str">
        <f t="shared" si="169"/>
        <v/>
      </c>
      <c r="DM98" s="405" t="str">
        <f t="shared" si="170"/>
        <v/>
      </c>
      <c r="DN98" s="405" t="str">
        <f t="shared" si="171"/>
        <v/>
      </c>
      <c r="DO98" s="405" t="str">
        <f t="shared" si="172"/>
        <v/>
      </c>
    </row>
    <row r="99" spans="1:119" s="152" customFormat="1" ht="18" hidden="1" customHeight="1">
      <c r="A99" s="156" t="str">
        <f t="shared" si="94"/>
        <v/>
      </c>
      <c r="B99" s="153"/>
      <c r="C99" s="31" t="str">
        <f>IF(B99="","",VLOOKUP(B99,学連登録!$C$2:$G$3000,2,FALSE))</f>
        <v/>
      </c>
      <c r="D99" s="32" t="str">
        <f>IF(B99="","",VLOOKUP(B99,学連登録!$C$2:$G$3000,3,FALSE))</f>
        <v/>
      </c>
      <c r="E99" s="33" t="str">
        <f>IF(B99="","",VLOOKUP(B99,学連登録!$C$2:$G$3000,4,FALSE))</f>
        <v/>
      </c>
      <c r="F99" s="376" t="str">
        <f>IF(B99="","",VLOOKUP(B99,学連登録!$C$2:$I$3000,7,FALSE))</f>
        <v/>
      </c>
      <c r="G99" s="155"/>
      <c r="H99" s="926"/>
      <c r="I99" s="928"/>
      <c r="J99" s="155"/>
      <c r="K99" s="926"/>
      <c r="L99" s="927"/>
      <c r="M99" s="155"/>
      <c r="N99" s="881"/>
      <c r="O99" s="882"/>
      <c r="P99" s="154"/>
      <c r="Q99" s="926"/>
      <c r="R99" s="927"/>
      <c r="S99" s="154"/>
      <c r="T99" s="926"/>
      <c r="U99" s="927"/>
      <c r="V99" s="101" t="str">
        <f>IF(B99="","",VLOOKUP(B99,学連登録!$C$2:$H$3000,6,FALSE))</f>
        <v/>
      </c>
      <c r="Y99" s="116" t="str">
        <f t="shared" si="173"/>
        <v/>
      </c>
      <c r="Z99" s="97" t="str">
        <f>IF(G99="","",VLOOKUP(G99,種目名!$R$5:$T$104,3,0))</f>
        <v/>
      </c>
      <c r="AA99" s="98" t="str">
        <f>IF(J99="","",VLOOKUP(J99,種目名!$R$5:$T$104,3,0))</f>
        <v/>
      </c>
      <c r="AB99" s="117" t="str">
        <f>IF(M99="","",VLOOKUP(M99,種目名!$R$5:$T$104,3,0))</f>
        <v/>
      </c>
      <c r="AC99" s="117" t="str">
        <f>IF(P99="","",VLOOKUP(AF99,種目名!$R$5:$T$104,3,0))</f>
        <v/>
      </c>
      <c r="AD99" s="118" t="str">
        <f>IF(S99="","",VLOOKUP(AI99,種目名!$R$5:$T$104,3,0))</f>
        <v/>
      </c>
      <c r="AE99" s="115">
        <f t="shared" si="174"/>
        <v>0</v>
      </c>
      <c r="AF99" s="152" t="str">
        <f t="shared" si="175"/>
        <v/>
      </c>
      <c r="AG99" s="152" t="str">
        <f t="shared" si="176"/>
        <v/>
      </c>
      <c r="AH99" s="152">
        <f t="shared" si="177"/>
        <v>0</v>
      </c>
      <c r="AI99" s="152" t="str">
        <f t="shared" si="178"/>
        <v/>
      </c>
      <c r="AJ99" s="152" t="str">
        <f t="shared" si="179"/>
        <v/>
      </c>
      <c r="AK99" s="383"/>
      <c r="AL99" s="166">
        <f t="shared" si="107"/>
        <v>0</v>
      </c>
      <c r="AM99" s="392">
        <f t="shared" si="108"/>
        <v>0</v>
      </c>
      <c r="AN99" s="392">
        <f>COUNTIF($B$12:B99,B99)</f>
        <v>0</v>
      </c>
      <c r="AO99" s="392"/>
      <c r="AP99" s="392" t="str">
        <f t="shared" si="109"/>
        <v/>
      </c>
      <c r="AQ99" s="392" t="str">
        <f t="shared" si="109"/>
        <v/>
      </c>
      <c r="AR99" s="392" t="str">
        <f t="shared" si="109"/>
        <v/>
      </c>
      <c r="AS99" s="392" t="str">
        <f t="shared" si="103"/>
        <v/>
      </c>
      <c r="AT99" s="392">
        <f t="shared" si="110"/>
        <v>0</v>
      </c>
      <c r="AU99" s="392" t="str">
        <f t="shared" si="111"/>
        <v/>
      </c>
      <c r="AV99" s="392" t="str">
        <f t="shared" si="112"/>
        <v/>
      </c>
      <c r="AW99" s="392" t="str">
        <f t="shared" si="113"/>
        <v/>
      </c>
      <c r="AX99" s="392" t="str">
        <f t="shared" si="114"/>
        <v/>
      </c>
      <c r="AY99" s="392" t="str">
        <f t="shared" si="115"/>
        <v/>
      </c>
      <c r="AZ99" s="392" t="str">
        <f t="shared" si="95"/>
        <v/>
      </c>
      <c r="BA99" s="392" t="str">
        <f t="shared" si="95"/>
        <v/>
      </c>
      <c r="BB99" s="392" t="str">
        <f t="shared" si="95"/>
        <v/>
      </c>
      <c r="BC99" s="392" t="str">
        <f t="shared" si="95"/>
        <v/>
      </c>
      <c r="BD99" s="396" t="str">
        <f t="shared" si="95"/>
        <v/>
      </c>
      <c r="BE99" s="386">
        <f t="shared" si="116"/>
        <v>0</v>
      </c>
      <c r="BG99" s="392">
        <f t="shared" si="117"/>
        <v>0</v>
      </c>
      <c r="BH99" s="392">
        <f t="shared" si="118"/>
        <v>0</v>
      </c>
      <c r="BI99" s="405">
        <f t="shared" si="119"/>
        <v>0</v>
      </c>
      <c r="BJ99" s="406">
        <f t="shared" si="104"/>
        <v>0</v>
      </c>
      <c r="BK99" s="391" t="str">
        <f t="shared" si="105"/>
        <v>0</v>
      </c>
      <c r="BL99" s="391" t="str">
        <f t="shared" si="106"/>
        <v>0</v>
      </c>
      <c r="BM99" s="405">
        <f t="shared" si="120"/>
        <v>0</v>
      </c>
      <c r="BN99" s="405" t="str">
        <f t="shared" si="121"/>
        <v>0m0</v>
      </c>
      <c r="BO99" s="392">
        <f t="shared" si="122"/>
        <v>0</v>
      </c>
      <c r="BP99" s="392">
        <f t="shared" si="123"/>
        <v>0</v>
      </c>
      <c r="BQ99" s="405">
        <f t="shared" si="124"/>
        <v>0</v>
      </c>
      <c r="BR99" s="406">
        <f t="shared" si="125"/>
        <v>0</v>
      </c>
      <c r="BS99" s="391" t="str">
        <f t="shared" si="126"/>
        <v>0</v>
      </c>
      <c r="BT99" s="391" t="str">
        <f t="shared" si="127"/>
        <v>0</v>
      </c>
      <c r="BU99" s="405">
        <f t="shared" si="128"/>
        <v>0</v>
      </c>
      <c r="BV99" s="405" t="str">
        <f t="shared" si="129"/>
        <v>0m0</v>
      </c>
      <c r="BW99" s="392">
        <f t="shared" si="130"/>
        <v>0</v>
      </c>
      <c r="BX99" s="392">
        <f t="shared" si="131"/>
        <v>0</v>
      </c>
      <c r="BY99" s="405">
        <f t="shared" si="132"/>
        <v>0</v>
      </c>
      <c r="BZ99" s="406">
        <f t="shared" si="133"/>
        <v>0</v>
      </c>
      <c r="CA99" s="391" t="str">
        <f t="shared" si="134"/>
        <v>0</v>
      </c>
      <c r="CB99" s="391" t="str">
        <f t="shared" si="135"/>
        <v>0</v>
      </c>
      <c r="CC99" s="405">
        <f t="shared" si="136"/>
        <v>0</v>
      </c>
      <c r="CD99" s="405" t="str">
        <f t="shared" si="137"/>
        <v>0m0</v>
      </c>
      <c r="CE99" s="392">
        <f t="shared" si="138"/>
        <v>0</v>
      </c>
      <c r="CF99" s="392">
        <f t="shared" si="139"/>
        <v>0</v>
      </c>
      <c r="CG99" s="405">
        <f t="shared" si="140"/>
        <v>0</v>
      </c>
      <c r="CH99" s="406">
        <f t="shared" si="141"/>
        <v>0</v>
      </c>
      <c r="CI99" s="391" t="str">
        <f t="shared" si="142"/>
        <v>0</v>
      </c>
      <c r="CJ99" s="391" t="str">
        <f t="shared" si="143"/>
        <v>0</v>
      </c>
      <c r="CK99" s="405">
        <f t="shared" si="144"/>
        <v>0</v>
      </c>
      <c r="CL99" s="405" t="str">
        <f t="shared" si="145"/>
        <v>0m0</v>
      </c>
      <c r="CM99" s="392">
        <f t="shared" si="146"/>
        <v>0</v>
      </c>
      <c r="CN99" s="392">
        <f t="shared" si="147"/>
        <v>0</v>
      </c>
      <c r="CO99" s="405">
        <f t="shared" si="148"/>
        <v>0</v>
      </c>
      <c r="CP99" s="406">
        <f t="shared" si="149"/>
        <v>0</v>
      </c>
      <c r="CQ99" s="391" t="str">
        <f t="shared" si="150"/>
        <v>0</v>
      </c>
      <c r="CR99" s="391" t="str">
        <f t="shared" si="151"/>
        <v>0</v>
      </c>
      <c r="CS99" s="405">
        <f t="shared" si="152"/>
        <v>0</v>
      </c>
      <c r="CT99" s="405" t="str">
        <f t="shared" si="153"/>
        <v>0m0</v>
      </c>
      <c r="CU99" s="405">
        <f t="shared" si="154"/>
        <v>0</v>
      </c>
      <c r="CV99" s="405">
        <f t="shared" si="155"/>
        <v>0</v>
      </c>
      <c r="CW99" s="405">
        <f t="shared" si="156"/>
        <v>0</v>
      </c>
      <c r="CX99" s="405">
        <f t="shared" si="157"/>
        <v>0</v>
      </c>
      <c r="CY99" s="405">
        <f t="shared" si="158"/>
        <v>0</v>
      </c>
      <c r="CZ99" s="405" t="str">
        <f t="shared" si="159"/>
        <v/>
      </c>
      <c r="DA99" s="405" t="str">
        <f t="shared" si="160"/>
        <v/>
      </c>
      <c r="DB99" s="405" t="str">
        <f t="shared" si="161"/>
        <v/>
      </c>
      <c r="DC99" s="405" t="str">
        <f t="shared" si="162"/>
        <v/>
      </c>
      <c r="DD99" s="405" t="str">
        <f t="shared" si="163"/>
        <v/>
      </c>
      <c r="DE99" s="405"/>
      <c r="DF99" s="404"/>
      <c r="DG99" s="405" t="str">
        <f t="shared" si="164"/>
        <v/>
      </c>
      <c r="DH99" s="405" t="str">
        <f t="shared" si="165"/>
        <v/>
      </c>
      <c r="DI99" s="405">
        <f t="shared" si="166"/>
        <v>0</v>
      </c>
      <c r="DJ99" s="405" t="str">
        <f t="shared" si="167"/>
        <v/>
      </c>
      <c r="DK99" s="405" t="str">
        <f t="shared" si="168"/>
        <v/>
      </c>
      <c r="DL99" s="405" t="str">
        <f t="shared" si="169"/>
        <v/>
      </c>
      <c r="DM99" s="405" t="str">
        <f t="shared" si="170"/>
        <v/>
      </c>
      <c r="DN99" s="405" t="str">
        <f t="shared" si="171"/>
        <v/>
      </c>
      <c r="DO99" s="405" t="str">
        <f t="shared" si="172"/>
        <v/>
      </c>
    </row>
    <row r="100" spans="1:119" s="152" customFormat="1" ht="18" hidden="1" customHeight="1">
      <c r="A100" s="156" t="str">
        <f t="shared" si="94"/>
        <v/>
      </c>
      <c r="B100" s="153"/>
      <c r="C100" s="31" t="str">
        <f>IF(B100="","",VLOOKUP(B100,学連登録!$C$2:$G$3000,2,FALSE))</f>
        <v/>
      </c>
      <c r="D100" s="32" t="str">
        <f>IF(B100="","",VLOOKUP(B100,学連登録!$C$2:$G$3000,3,FALSE))</f>
        <v/>
      </c>
      <c r="E100" s="33" t="str">
        <f>IF(B100="","",VLOOKUP(B100,学連登録!$C$2:$G$3000,4,FALSE))</f>
        <v/>
      </c>
      <c r="F100" s="376" t="str">
        <f>IF(B100="","",VLOOKUP(B100,学連登録!$C$2:$I$3000,7,FALSE))</f>
        <v/>
      </c>
      <c r="G100" s="155"/>
      <c r="H100" s="926"/>
      <c r="I100" s="928"/>
      <c r="J100" s="155"/>
      <c r="K100" s="926"/>
      <c r="L100" s="927"/>
      <c r="M100" s="155"/>
      <c r="N100" s="881"/>
      <c r="O100" s="882"/>
      <c r="P100" s="154"/>
      <c r="Q100" s="926"/>
      <c r="R100" s="927"/>
      <c r="S100" s="154"/>
      <c r="T100" s="926"/>
      <c r="U100" s="927"/>
      <c r="V100" s="101" t="str">
        <f>IF(B100="","",VLOOKUP(B100,学連登録!$C$2:$H$3000,6,FALSE))</f>
        <v/>
      </c>
      <c r="Y100" s="116" t="str">
        <f t="shared" si="173"/>
        <v/>
      </c>
      <c r="Z100" s="97" t="str">
        <f>IF(G100="","",VLOOKUP(G100,種目名!$R$5:$T$104,3,0))</f>
        <v/>
      </c>
      <c r="AA100" s="98" t="str">
        <f>IF(J100="","",VLOOKUP(J100,種目名!$R$5:$T$104,3,0))</f>
        <v/>
      </c>
      <c r="AB100" s="117" t="str">
        <f>IF(M100="","",VLOOKUP(M100,種目名!$R$5:$T$104,3,0))</f>
        <v/>
      </c>
      <c r="AC100" s="117" t="str">
        <f>IF(P100="","",VLOOKUP(AF100,種目名!$R$5:$T$104,3,0))</f>
        <v/>
      </c>
      <c r="AD100" s="118" t="str">
        <f>IF(S100="","",VLOOKUP(AI100,種目名!$R$5:$T$104,3,0))</f>
        <v/>
      </c>
      <c r="AE100" s="115">
        <f t="shared" si="174"/>
        <v>0</v>
      </c>
      <c r="AF100" s="152" t="str">
        <f t="shared" si="175"/>
        <v/>
      </c>
      <c r="AG100" s="152" t="str">
        <f t="shared" si="176"/>
        <v/>
      </c>
      <c r="AH100" s="152">
        <f t="shared" si="177"/>
        <v>0</v>
      </c>
      <c r="AI100" s="152" t="str">
        <f t="shared" si="178"/>
        <v/>
      </c>
      <c r="AJ100" s="152" t="str">
        <f t="shared" si="179"/>
        <v/>
      </c>
      <c r="AK100" s="383"/>
      <c r="AL100" s="166">
        <f t="shared" si="107"/>
        <v>0</v>
      </c>
      <c r="AM100" s="392">
        <f t="shared" si="108"/>
        <v>0</v>
      </c>
      <c r="AN100" s="392">
        <f>COUNTIF($B$12:B100,B100)</f>
        <v>0</v>
      </c>
      <c r="AO100" s="392"/>
      <c r="AP100" s="392" t="str">
        <f t="shared" si="109"/>
        <v/>
      </c>
      <c r="AQ100" s="392" t="str">
        <f t="shared" si="109"/>
        <v/>
      </c>
      <c r="AR100" s="392" t="str">
        <f t="shared" si="109"/>
        <v/>
      </c>
      <c r="AS100" s="392" t="str">
        <f t="shared" si="103"/>
        <v/>
      </c>
      <c r="AT100" s="392">
        <f t="shared" si="110"/>
        <v>0</v>
      </c>
      <c r="AU100" s="392" t="str">
        <f t="shared" si="111"/>
        <v/>
      </c>
      <c r="AV100" s="392" t="str">
        <f t="shared" si="112"/>
        <v/>
      </c>
      <c r="AW100" s="392" t="str">
        <f t="shared" si="113"/>
        <v/>
      </c>
      <c r="AX100" s="392" t="str">
        <f t="shared" si="114"/>
        <v/>
      </c>
      <c r="AY100" s="392" t="str">
        <f t="shared" si="115"/>
        <v/>
      </c>
      <c r="AZ100" s="392" t="str">
        <f t="shared" si="95"/>
        <v/>
      </c>
      <c r="BA100" s="392" t="str">
        <f t="shared" si="95"/>
        <v/>
      </c>
      <c r="BB100" s="392" t="str">
        <f t="shared" si="95"/>
        <v/>
      </c>
      <c r="BC100" s="392" t="str">
        <f t="shared" si="95"/>
        <v/>
      </c>
      <c r="BD100" s="396" t="str">
        <f t="shared" si="95"/>
        <v/>
      </c>
      <c r="BE100" s="386">
        <f t="shared" si="116"/>
        <v>0</v>
      </c>
      <c r="BG100" s="392">
        <f t="shared" si="117"/>
        <v>0</v>
      </c>
      <c r="BH100" s="392">
        <f t="shared" si="118"/>
        <v>0</v>
      </c>
      <c r="BI100" s="405">
        <f t="shared" si="119"/>
        <v>0</v>
      </c>
      <c r="BJ100" s="406">
        <f t="shared" si="104"/>
        <v>0</v>
      </c>
      <c r="BK100" s="391" t="str">
        <f t="shared" si="105"/>
        <v>0</v>
      </c>
      <c r="BL100" s="391" t="str">
        <f t="shared" si="106"/>
        <v>0</v>
      </c>
      <c r="BM100" s="405">
        <f t="shared" si="120"/>
        <v>0</v>
      </c>
      <c r="BN100" s="405" t="str">
        <f t="shared" si="121"/>
        <v>0m0</v>
      </c>
      <c r="BO100" s="392">
        <f t="shared" si="122"/>
        <v>0</v>
      </c>
      <c r="BP100" s="392">
        <f t="shared" si="123"/>
        <v>0</v>
      </c>
      <c r="BQ100" s="405">
        <f t="shared" si="124"/>
        <v>0</v>
      </c>
      <c r="BR100" s="406">
        <f t="shared" si="125"/>
        <v>0</v>
      </c>
      <c r="BS100" s="391" t="str">
        <f t="shared" si="126"/>
        <v>0</v>
      </c>
      <c r="BT100" s="391" t="str">
        <f t="shared" si="127"/>
        <v>0</v>
      </c>
      <c r="BU100" s="405">
        <f t="shared" si="128"/>
        <v>0</v>
      </c>
      <c r="BV100" s="405" t="str">
        <f t="shared" si="129"/>
        <v>0m0</v>
      </c>
      <c r="BW100" s="392">
        <f t="shared" si="130"/>
        <v>0</v>
      </c>
      <c r="BX100" s="392">
        <f t="shared" si="131"/>
        <v>0</v>
      </c>
      <c r="BY100" s="405">
        <f t="shared" si="132"/>
        <v>0</v>
      </c>
      <c r="BZ100" s="406">
        <f t="shared" si="133"/>
        <v>0</v>
      </c>
      <c r="CA100" s="391" t="str">
        <f t="shared" si="134"/>
        <v>0</v>
      </c>
      <c r="CB100" s="391" t="str">
        <f t="shared" si="135"/>
        <v>0</v>
      </c>
      <c r="CC100" s="405">
        <f t="shared" si="136"/>
        <v>0</v>
      </c>
      <c r="CD100" s="405" t="str">
        <f t="shared" si="137"/>
        <v>0m0</v>
      </c>
      <c r="CE100" s="392">
        <f t="shared" si="138"/>
        <v>0</v>
      </c>
      <c r="CF100" s="392">
        <f t="shared" si="139"/>
        <v>0</v>
      </c>
      <c r="CG100" s="405">
        <f t="shared" si="140"/>
        <v>0</v>
      </c>
      <c r="CH100" s="406">
        <f t="shared" si="141"/>
        <v>0</v>
      </c>
      <c r="CI100" s="391" t="str">
        <f t="shared" si="142"/>
        <v>0</v>
      </c>
      <c r="CJ100" s="391" t="str">
        <f t="shared" si="143"/>
        <v>0</v>
      </c>
      <c r="CK100" s="405">
        <f t="shared" si="144"/>
        <v>0</v>
      </c>
      <c r="CL100" s="405" t="str">
        <f t="shared" si="145"/>
        <v>0m0</v>
      </c>
      <c r="CM100" s="392">
        <f t="shared" si="146"/>
        <v>0</v>
      </c>
      <c r="CN100" s="392">
        <f t="shared" si="147"/>
        <v>0</v>
      </c>
      <c r="CO100" s="405">
        <f t="shared" si="148"/>
        <v>0</v>
      </c>
      <c r="CP100" s="406">
        <f t="shared" si="149"/>
        <v>0</v>
      </c>
      <c r="CQ100" s="391" t="str">
        <f t="shared" si="150"/>
        <v>0</v>
      </c>
      <c r="CR100" s="391" t="str">
        <f t="shared" si="151"/>
        <v>0</v>
      </c>
      <c r="CS100" s="405">
        <f t="shared" si="152"/>
        <v>0</v>
      </c>
      <c r="CT100" s="405" t="str">
        <f t="shared" si="153"/>
        <v>0m0</v>
      </c>
      <c r="CU100" s="405">
        <f t="shared" si="154"/>
        <v>0</v>
      </c>
      <c r="CV100" s="405">
        <f t="shared" si="155"/>
        <v>0</v>
      </c>
      <c r="CW100" s="405">
        <f t="shared" si="156"/>
        <v>0</v>
      </c>
      <c r="CX100" s="405">
        <f t="shared" si="157"/>
        <v>0</v>
      </c>
      <c r="CY100" s="405">
        <f t="shared" si="158"/>
        <v>0</v>
      </c>
      <c r="CZ100" s="405" t="str">
        <f t="shared" si="159"/>
        <v/>
      </c>
      <c r="DA100" s="405" t="str">
        <f t="shared" si="160"/>
        <v/>
      </c>
      <c r="DB100" s="405" t="str">
        <f t="shared" si="161"/>
        <v/>
      </c>
      <c r="DC100" s="405" t="str">
        <f t="shared" si="162"/>
        <v/>
      </c>
      <c r="DD100" s="405" t="str">
        <f t="shared" si="163"/>
        <v/>
      </c>
      <c r="DE100" s="405"/>
      <c r="DF100" s="404"/>
      <c r="DG100" s="405" t="str">
        <f t="shared" si="164"/>
        <v/>
      </c>
      <c r="DH100" s="405" t="str">
        <f t="shared" si="165"/>
        <v/>
      </c>
      <c r="DI100" s="405">
        <f t="shared" si="166"/>
        <v>0</v>
      </c>
      <c r="DJ100" s="405" t="str">
        <f t="shared" si="167"/>
        <v/>
      </c>
      <c r="DK100" s="405" t="str">
        <f t="shared" si="168"/>
        <v/>
      </c>
      <c r="DL100" s="405" t="str">
        <f t="shared" si="169"/>
        <v/>
      </c>
      <c r="DM100" s="405" t="str">
        <f t="shared" si="170"/>
        <v/>
      </c>
      <c r="DN100" s="405" t="str">
        <f t="shared" si="171"/>
        <v/>
      </c>
      <c r="DO100" s="405" t="str">
        <f t="shared" si="172"/>
        <v/>
      </c>
    </row>
    <row r="101" spans="1:119" s="152" customFormat="1" ht="18" hidden="1" customHeight="1">
      <c r="A101" s="156" t="str">
        <f t="shared" si="94"/>
        <v/>
      </c>
      <c r="B101" s="153"/>
      <c r="C101" s="31" t="str">
        <f>IF(B101="","",VLOOKUP(B101,学連登録!$C$2:$G$3000,2,FALSE))</f>
        <v/>
      </c>
      <c r="D101" s="32" t="str">
        <f>IF(B101="","",VLOOKUP(B101,学連登録!$C$2:$G$3000,3,FALSE))</f>
        <v/>
      </c>
      <c r="E101" s="33" t="str">
        <f>IF(B101="","",VLOOKUP(B101,学連登録!$C$2:$G$3000,4,FALSE))</f>
        <v/>
      </c>
      <c r="F101" s="376" t="str">
        <f>IF(B101="","",VLOOKUP(B101,学連登録!$C$2:$I$3000,7,FALSE))</f>
        <v/>
      </c>
      <c r="G101" s="155"/>
      <c r="H101" s="926"/>
      <c r="I101" s="928"/>
      <c r="J101" s="155"/>
      <c r="K101" s="926"/>
      <c r="L101" s="927"/>
      <c r="M101" s="155"/>
      <c r="N101" s="881"/>
      <c r="O101" s="882"/>
      <c r="P101" s="154"/>
      <c r="Q101" s="926"/>
      <c r="R101" s="927"/>
      <c r="S101" s="154"/>
      <c r="T101" s="926"/>
      <c r="U101" s="927"/>
      <c r="V101" s="101" t="str">
        <f>IF(B101="","",VLOOKUP(B101,学連登録!$C$2:$H$3000,6,FALSE))</f>
        <v/>
      </c>
      <c r="Y101" s="116" t="str">
        <f t="shared" si="173"/>
        <v/>
      </c>
      <c r="Z101" s="97" t="str">
        <f>IF(G101="","",VLOOKUP(G101,種目名!$R$5:$T$104,3,0))</f>
        <v/>
      </c>
      <c r="AA101" s="98" t="str">
        <f>IF(J101="","",VLOOKUP(J101,種目名!$R$5:$T$104,3,0))</f>
        <v/>
      </c>
      <c r="AB101" s="117" t="str">
        <f>IF(M101="","",VLOOKUP(M101,種目名!$R$5:$T$104,3,0))</f>
        <v/>
      </c>
      <c r="AC101" s="117" t="str">
        <f>IF(P101="","",VLOOKUP(AF101,種目名!$R$5:$T$104,3,0))</f>
        <v/>
      </c>
      <c r="AD101" s="118" t="str">
        <f>IF(S101="","",VLOOKUP(AI101,種目名!$R$5:$T$104,3,0))</f>
        <v/>
      </c>
      <c r="AE101" s="115">
        <f t="shared" si="174"/>
        <v>0</v>
      </c>
      <c r="AF101" s="152" t="str">
        <f t="shared" si="175"/>
        <v/>
      </c>
      <c r="AG101" s="152" t="str">
        <f t="shared" si="176"/>
        <v/>
      </c>
      <c r="AH101" s="152">
        <f t="shared" si="177"/>
        <v>0</v>
      </c>
      <c r="AI101" s="152" t="str">
        <f t="shared" si="178"/>
        <v/>
      </c>
      <c r="AJ101" s="152" t="str">
        <f t="shared" si="179"/>
        <v/>
      </c>
      <c r="AK101" s="383"/>
      <c r="AL101" s="166">
        <f t="shared" si="107"/>
        <v>0</v>
      </c>
      <c r="AM101" s="392">
        <f t="shared" si="108"/>
        <v>0</v>
      </c>
      <c r="AN101" s="392">
        <f>COUNTIF($B$12:B101,B101)</f>
        <v>0</v>
      </c>
      <c r="AO101" s="392"/>
      <c r="AP101" s="392" t="str">
        <f t="shared" si="109"/>
        <v/>
      </c>
      <c r="AQ101" s="392" t="str">
        <f t="shared" si="109"/>
        <v/>
      </c>
      <c r="AR101" s="392" t="str">
        <f t="shared" si="109"/>
        <v/>
      </c>
      <c r="AS101" s="392" t="str">
        <f t="shared" si="103"/>
        <v/>
      </c>
      <c r="AT101" s="392">
        <f t="shared" si="110"/>
        <v>0</v>
      </c>
      <c r="AU101" s="392" t="str">
        <f t="shared" si="111"/>
        <v/>
      </c>
      <c r="AV101" s="392" t="str">
        <f t="shared" si="112"/>
        <v/>
      </c>
      <c r="AW101" s="392" t="str">
        <f t="shared" si="113"/>
        <v/>
      </c>
      <c r="AX101" s="392" t="str">
        <f t="shared" si="114"/>
        <v/>
      </c>
      <c r="AY101" s="392" t="str">
        <f t="shared" si="115"/>
        <v/>
      </c>
      <c r="AZ101" s="392" t="str">
        <f t="shared" si="95"/>
        <v/>
      </c>
      <c r="BA101" s="392" t="str">
        <f t="shared" si="95"/>
        <v/>
      </c>
      <c r="BB101" s="392" t="str">
        <f t="shared" si="95"/>
        <v/>
      </c>
      <c r="BC101" s="392" t="str">
        <f t="shared" si="95"/>
        <v/>
      </c>
      <c r="BD101" s="396" t="str">
        <f t="shared" si="95"/>
        <v/>
      </c>
      <c r="BE101" s="386">
        <f t="shared" si="116"/>
        <v>0</v>
      </c>
      <c r="BG101" s="392">
        <f t="shared" si="117"/>
        <v>0</v>
      </c>
      <c r="BH101" s="392">
        <f t="shared" si="118"/>
        <v>0</v>
      </c>
      <c r="BI101" s="405">
        <f t="shared" si="119"/>
        <v>0</v>
      </c>
      <c r="BJ101" s="406">
        <f t="shared" si="104"/>
        <v>0</v>
      </c>
      <c r="BK101" s="391" t="str">
        <f t="shared" si="105"/>
        <v>0</v>
      </c>
      <c r="BL101" s="391" t="str">
        <f t="shared" si="106"/>
        <v>0</v>
      </c>
      <c r="BM101" s="405">
        <f t="shared" si="120"/>
        <v>0</v>
      </c>
      <c r="BN101" s="405" t="str">
        <f t="shared" si="121"/>
        <v>0m0</v>
      </c>
      <c r="BO101" s="392">
        <f t="shared" si="122"/>
        <v>0</v>
      </c>
      <c r="BP101" s="392">
        <f t="shared" si="123"/>
        <v>0</v>
      </c>
      <c r="BQ101" s="405">
        <f t="shared" si="124"/>
        <v>0</v>
      </c>
      <c r="BR101" s="406">
        <f t="shared" si="125"/>
        <v>0</v>
      </c>
      <c r="BS101" s="391" t="str">
        <f t="shared" si="126"/>
        <v>0</v>
      </c>
      <c r="BT101" s="391" t="str">
        <f t="shared" si="127"/>
        <v>0</v>
      </c>
      <c r="BU101" s="405">
        <f t="shared" si="128"/>
        <v>0</v>
      </c>
      <c r="BV101" s="405" t="str">
        <f t="shared" si="129"/>
        <v>0m0</v>
      </c>
      <c r="BW101" s="392">
        <f t="shared" si="130"/>
        <v>0</v>
      </c>
      <c r="BX101" s="392">
        <f t="shared" si="131"/>
        <v>0</v>
      </c>
      <c r="BY101" s="405">
        <f t="shared" si="132"/>
        <v>0</v>
      </c>
      <c r="BZ101" s="406">
        <f t="shared" si="133"/>
        <v>0</v>
      </c>
      <c r="CA101" s="391" t="str">
        <f t="shared" si="134"/>
        <v>0</v>
      </c>
      <c r="CB101" s="391" t="str">
        <f t="shared" si="135"/>
        <v>0</v>
      </c>
      <c r="CC101" s="405">
        <f t="shared" si="136"/>
        <v>0</v>
      </c>
      <c r="CD101" s="405" t="str">
        <f t="shared" si="137"/>
        <v>0m0</v>
      </c>
      <c r="CE101" s="392">
        <f t="shared" si="138"/>
        <v>0</v>
      </c>
      <c r="CF101" s="392">
        <f t="shared" si="139"/>
        <v>0</v>
      </c>
      <c r="CG101" s="405">
        <f t="shared" si="140"/>
        <v>0</v>
      </c>
      <c r="CH101" s="406">
        <f t="shared" si="141"/>
        <v>0</v>
      </c>
      <c r="CI101" s="391" t="str">
        <f t="shared" si="142"/>
        <v>0</v>
      </c>
      <c r="CJ101" s="391" t="str">
        <f t="shared" si="143"/>
        <v>0</v>
      </c>
      <c r="CK101" s="405">
        <f t="shared" si="144"/>
        <v>0</v>
      </c>
      <c r="CL101" s="405" t="str">
        <f t="shared" si="145"/>
        <v>0m0</v>
      </c>
      <c r="CM101" s="392">
        <f t="shared" si="146"/>
        <v>0</v>
      </c>
      <c r="CN101" s="392">
        <f t="shared" si="147"/>
        <v>0</v>
      </c>
      <c r="CO101" s="405">
        <f t="shared" si="148"/>
        <v>0</v>
      </c>
      <c r="CP101" s="406">
        <f t="shared" si="149"/>
        <v>0</v>
      </c>
      <c r="CQ101" s="391" t="str">
        <f t="shared" si="150"/>
        <v>0</v>
      </c>
      <c r="CR101" s="391" t="str">
        <f t="shared" si="151"/>
        <v>0</v>
      </c>
      <c r="CS101" s="405">
        <f t="shared" si="152"/>
        <v>0</v>
      </c>
      <c r="CT101" s="405" t="str">
        <f t="shared" si="153"/>
        <v>0m0</v>
      </c>
      <c r="CU101" s="405">
        <f t="shared" si="154"/>
        <v>0</v>
      </c>
      <c r="CV101" s="405">
        <f t="shared" si="155"/>
        <v>0</v>
      </c>
      <c r="CW101" s="405">
        <f t="shared" si="156"/>
        <v>0</v>
      </c>
      <c r="CX101" s="405">
        <f t="shared" si="157"/>
        <v>0</v>
      </c>
      <c r="CY101" s="405">
        <f t="shared" si="158"/>
        <v>0</v>
      </c>
      <c r="CZ101" s="405" t="str">
        <f t="shared" si="159"/>
        <v/>
      </c>
      <c r="DA101" s="405" t="str">
        <f t="shared" si="160"/>
        <v/>
      </c>
      <c r="DB101" s="405" t="str">
        <f t="shared" si="161"/>
        <v/>
      </c>
      <c r="DC101" s="405" t="str">
        <f t="shared" si="162"/>
        <v/>
      </c>
      <c r="DD101" s="405" t="str">
        <f t="shared" si="163"/>
        <v/>
      </c>
      <c r="DE101" s="405"/>
      <c r="DF101" s="404"/>
      <c r="DG101" s="405" t="str">
        <f t="shared" si="164"/>
        <v/>
      </c>
      <c r="DH101" s="405" t="str">
        <f t="shared" si="165"/>
        <v/>
      </c>
      <c r="DI101" s="405">
        <f t="shared" si="166"/>
        <v>0</v>
      </c>
      <c r="DJ101" s="405" t="str">
        <f t="shared" si="167"/>
        <v/>
      </c>
      <c r="DK101" s="405" t="str">
        <f t="shared" si="168"/>
        <v/>
      </c>
      <c r="DL101" s="405" t="str">
        <f t="shared" si="169"/>
        <v/>
      </c>
      <c r="DM101" s="405" t="str">
        <f t="shared" si="170"/>
        <v/>
      </c>
      <c r="DN101" s="405" t="str">
        <f t="shared" si="171"/>
        <v/>
      </c>
      <c r="DO101" s="405" t="str">
        <f t="shared" si="172"/>
        <v/>
      </c>
    </row>
    <row r="102" spans="1:119" s="152" customFormat="1" ht="18" hidden="1" customHeight="1">
      <c r="A102" s="156" t="str">
        <f t="shared" si="94"/>
        <v/>
      </c>
      <c r="B102" s="153"/>
      <c r="C102" s="31" t="str">
        <f>IF(B102="","",VLOOKUP(B102,学連登録!$C$2:$G$3000,2,FALSE))</f>
        <v/>
      </c>
      <c r="D102" s="32" t="str">
        <f>IF(B102="","",VLOOKUP(B102,学連登録!$C$2:$G$3000,3,FALSE))</f>
        <v/>
      </c>
      <c r="E102" s="33" t="str">
        <f>IF(B102="","",VLOOKUP(B102,学連登録!$C$2:$G$3000,4,FALSE))</f>
        <v/>
      </c>
      <c r="F102" s="376" t="str">
        <f>IF(B102="","",VLOOKUP(B102,学連登録!$C$2:$I$3000,7,FALSE))</f>
        <v/>
      </c>
      <c r="G102" s="155"/>
      <c r="H102" s="926"/>
      <c r="I102" s="928"/>
      <c r="J102" s="155"/>
      <c r="K102" s="926"/>
      <c r="L102" s="927"/>
      <c r="M102" s="155"/>
      <c r="N102" s="881"/>
      <c r="O102" s="882"/>
      <c r="P102" s="154"/>
      <c r="Q102" s="926"/>
      <c r="R102" s="927"/>
      <c r="S102" s="154"/>
      <c r="T102" s="926"/>
      <c r="U102" s="927"/>
      <c r="V102" s="101" t="str">
        <f>IF(B102="","",VLOOKUP(B102,学連登録!$C$2:$H$3000,6,FALSE))</f>
        <v/>
      </c>
      <c r="Y102" s="116" t="str">
        <f t="shared" si="173"/>
        <v/>
      </c>
      <c r="Z102" s="97" t="str">
        <f>IF(G102="","",VLOOKUP(G102,種目名!$R$5:$T$104,3,0))</f>
        <v/>
      </c>
      <c r="AA102" s="98" t="str">
        <f>IF(J102="","",VLOOKUP(J102,種目名!$R$5:$T$104,3,0))</f>
        <v/>
      </c>
      <c r="AB102" s="117" t="str">
        <f>IF(M102="","",VLOOKUP(M102,種目名!$R$5:$T$104,3,0))</f>
        <v/>
      </c>
      <c r="AC102" s="117" t="str">
        <f>IF(P102="","",VLOOKUP(AF102,種目名!$R$5:$T$104,3,0))</f>
        <v/>
      </c>
      <c r="AD102" s="118" t="str">
        <f>IF(S102="","",VLOOKUP(AI102,種目名!$R$5:$T$104,3,0))</f>
        <v/>
      </c>
      <c r="AE102" s="115">
        <f t="shared" si="174"/>
        <v>0</v>
      </c>
      <c r="AF102" s="152" t="str">
        <f t="shared" si="175"/>
        <v/>
      </c>
      <c r="AG102" s="152" t="str">
        <f t="shared" si="176"/>
        <v/>
      </c>
      <c r="AH102" s="152">
        <f t="shared" si="177"/>
        <v>0</v>
      </c>
      <c r="AI102" s="152" t="str">
        <f t="shared" si="178"/>
        <v/>
      </c>
      <c r="AJ102" s="152" t="str">
        <f t="shared" si="179"/>
        <v/>
      </c>
      <c r="AK102" s="383"/>
      <c r="AL102" s="166">
        <f t="shared" si="107"/>
        <v>0</v>
      </c>
      <c r="AM102" s="392">
        <f t="shared" si="108"/>
        <v>0</v>
      </c>
      <c r="AN102" s="392">
        <f>COUNTIF($B$12:B102,B102)</f>
        <v>0</v>
      </c>
      <c r="AO102" s="392"/>
      <c r="AP102" s="392" t="str">
        <f t="shared" si="109"/>
        <v/>
      </c>
      <c r="AQ102" s="392" t="str">
        <f t="shared" si="109"/>
        <v/>
      </c>
      <c r="AR102" s="392" t="str">
        <f t="shared" si="109"/>
        <v/>
      </c>
      <c r="AS102" s="392" t="str">
        <f t="shared" si="103"/>
        <v/>
      </c>
      <c r="AT102" s="392">
        <f t="shared" si="110"/>
        <v>0</v>
      </c>
      <c r="AU102" s="392" t="str">
        <f t="shared" si="111"/>
        <v/>
      </c>
      <c r="AV102" s="392" t="str">
        <f t="shared" si="112"/>
        <v/>
      </c>
      <c r="AW102" s="392" t="str">
        <f t="shared" si="113"/>
        <v/>
      </c>
      <c r="AX102" s="392" t="str">
        <f t="shared" si="114"/>
        <v/>
      </c>
      <c r="AY102" s="392" t="str">
        <f t="shared" si="115"/>
        <v/>
      </c>
      <c r="AZ102" s="392" t="str">
        <f t="shared" si="95"/>
        <v/>
      </c>
      <c r="BA102" s="392" t="str">
        <f t="shared" si="95"/>
        <v/>
      </c>
      <c r="BB102" s="392" t="str">
        <f t="shared" si="95"/>
        <v/>
      </c>
      <c r="BC102" s="392" t="str">
        <f t="shared" si="95"/>
        <v/>
      </c>
      <c r="BD102" s="396" t="str">
        <f t="shared" si="95"/>
        <v/>
      </c>
      <c r="BE102" s="386">
        <f t="shared" si="116"/>
        <v>0</v>
      </c>
      <c r="BG102" s="392">
        <f t="shared" si="117"/>
        <v>0</v>
      </c>
      <c r="BH102" s="392">
        <f t="shared" si="118"/>
        <v>0</v>
      </c>
      <c r="BI102" s="405">
        <f t="shared" si="119"/>
        <v>0</v>
      </c>
      <c r="BJ102" s="406">
        <f t="shared" si="104"/>
        <v>0</v>
      </c>
      <c r="BK102" s="391" t="str">
        <f t="shared" si="105"/>
        <v>0</v>
      </c>
      <c r="BL102" s="391" t="str">
        <f t="shared" si="106"/>
        <v>0</v>
      </c>
      <c r="BM102" s="405">
        <f t="shared" si="120"/>
        <v>0</v>
      </c>
      <c r="BN102" s="405" t="str">
        <f t="shared" si="121"/>
        <v>0m0</v>
      </c>
      <c r="BO102" s="392">
        <f t="shared" si="122"/>
        <v>0</v>
      </c>
      <c r="BP102" s="392">
        <f t="shared" si="123"/>
        <v>0</v>
      </c>
      <c r="BQ102" s="405">
        <f t="shared" si="124"/>
        <v>0</v>
      </c>
      <c r="BR102" s="406">
        <f t="shared" si="125"/>
        <v>0</v>
      </c>
      <c r="BS102" s="391" t="str">
        <f t="shared" si="126"/>
        <v>0</v>
      </c>
      <c r="BT102" s="391" t="str">
        <f t="shared" si="127"/>
        <v>0</v>
      </c>
      <c r="BU102" s="405">
        <f t="shared" si="128"/>
        <v>0</v>
      </c>
      <c r="BV102" s="405" t="str">
        <f t="shared" si="129"/>
        <v>0m0</v>
      </c>
      <c r="BW102" s="392">
        <f t="shared" si="130"/>
        <v>0</v>
      </c>
      <c r="BX102" s="392">
        <f t="shared" si="131"/>
        <v>0</v>
      </c>
      <c r="BY102" s="405">
        <f t="shared" si="132"/>
        <v>0</v>
      </c>
      <c r="BZ102" s="406">
        <f t="shared" si="133"/>
        <v>0</v>
      </c>
      <c r="CA102" s="391" t="str">
        <f t="shared" si="134"/>
        <v>0</v>
      </c>
      <c r="CB102" s="391" t="str">
        <f t="shared" si="135"/>
        <v>0</v>
      </c>
      <c r="CC102" s="405">
        <f t="shared" si="136"/>
        <v>0</v>
      </c>
      <c r="CD102" s="405" t="str">
        <f t="shared" si="137"/>
        <v>0m0</v>
      </c>
      <c r="CE102" s="392">
        <f t="shared" si="138"/>
        <v>0</v>
      </c>
      <c r="CF102" s="392">
        <f t="shared" si="139"/>
        <v>0</v>
      </c>
      <c r="CG102" s="405">
        <f t="shared" si="140"/>
        <v>0</v>
      </c>
      <c r="CH102" s="406">
        <f t="shared" si="141"/>
        <v>0</v>
      </c>
      <c r="CI102" s="391" t="str">
        <f t="shared" si="142"/>
        <v>0</v>
      </c>
      <c r="CJ102" s="391" t="str">
        <f t="shared" si="143"/>
        <v>0</v>
      </c>
      <c r="CK102" s="405">
        <f t="shared" si="144"/>
        <v>0</v>
      </c>
      <c r="CL102" s="405" t="str">
        <f t="shared" si="145"/>
        <v>0m0</v>
      </c>
      <c r="CM102" s="392">
        <f t="shared" si="146"/>
        <v>0</v>
      </c>
      <c r="CN102" s="392">
        <f t="shared" si="147"/>
        <v>0</v>
      </c>
      <c r="CO102" s="405">
        <f t="shared" si="148"/>
        <v>0</v>
      </c>
      <c r="CP102" s="406">
        <f t="shared" si="149"/>
        <v>0</v>
      </c>
      <c r="CQ102" s="391" t="str">
        <f t="shared" si="150"/>
        <v>0</v>
      </c>
      <c r="CR102" s="391" t="str">
        <f t="shared" si="151"/>
        <v>0</v>
      </c>
      <c r="CS102" s="405">
        <f t="shared" si="152"/>
        <v>0</v>
      </c>
      <c r="CT102" s="405" t="str">
        <f t="shared" si="153"/>
        <v>0m0</v>
      </c>
      <c r="CU102" s="405">
        <f t="shared" si="154"/>
        <v>0</v>
      </c>
      <c r="CV102" s="405">
        <f t="shared" si="155"/>
        <v>0</v>
      </c>
      <c r="CW102" s="405">
        <f t="shared" si="156"/>
        <v>0</v>
      </c>
      <c r="CX102" s="405">
        <f t="shared" si="157"/>
        <v>0</v>
      </c>
      <c r="CY102" s="405">
        <f t="shared" si="158"/>
        <v>0</v>
      </c>
      <c r="CZ102" s="405" t="str">
        <f t="shared" si="159"/>
        <v/>
      </c>
      <c r="DA102" s="405" t="str">
        <f t="shared" si="160"/>
        <v/>
      </c>
      <c r="DB102" s="405" t="str">
        <f t="shared" si="161"/>
        <v/>
      </c>
      <c r="DC102" s="405" t="str">
        <f t="shared" si="162"/>
        <v/>
      </c>
      <c r="DD102" s="405" t="str">
        <f t="shared" si="163"/>
        <v/>
      </c>
      <c r="DE102" s="405"/>
      <c r="DF102" s="404"/>
      <c r="DG102" s="405" t="str">
        <f t="shared" si="164"/>
        <v/>
      </c>
      <c r="DH102" s="405" t="str">
        <f t="shared" si="165"/>
        <v/>
      </c>
      <c r="DI102" s="405">
        <f t="shared" si="166"/>
        <v>0</v>
      </c>
      <c r="DJ102" s="405" t="str">
        <f t="shared" si="167"/>
        <v/>
      </c>
      <c r="DK102" s="405" t="str">
        <f t="shared" si="168"/>
        <v/>
      </c>
      <c r="DL102" s="405" t="str">
        <f t="shared" si="169"/>
        <v/>
      </c>
      <c r="DM102" s="405" t="str">
        <f t="shared" si="170"/>
        <v/>
      </c>
      <c r="DN102" s="405" t="str">
        <f t="shared" si="171"/>
        <v/>
      </c>
      <c r="DO102" s="405" t="str">
        <f t="shared" si="172"/>
        <v/>
      </c>
    </row>
    <row r="103" spans="1:119" s="152" customFormat="1" ht="18" hidden="1" customHeight="1">
      <c r="A103" s="156" t="str">
        <f t="shared" si="94"/>
        <v/>
      </c>
      <c r="B103" s="153"/>
      <c r="C103" s="31" t="str">
        <f>IF(B103="","",VLOOKUP(B103,学連登録!$C$2:$G$3000,2,FALSE))</f>
        <v/>
      </c>
      <c r="D103" s="32" t="str">
        <f>IF(B103="","",VLOOKUP(B103,学連登録!$C$2:$G$3000,3,FALSE))</f>
        <v/>
      </c>
      <c r="E103" s="33" t="str">
        <f>IF(B103="","",VLOOKUP(B103,学連登録!$C$2:$G$3000,4,FALSE))</f>
        <v/>
      </c>
      <c r="F103" s="376" t="str">
        <f>IF(B103="","",VLOOKUP(B103,学連登録!$C$2:$I$3000,7,FALSE))</f>
        <v/>
      </c>
      <c r="G103" s="155"/>
      <c r="H103" s="926"/>
      <c r="I103" s="928"/>
      <c r="J103" s="155"/>
      <c r="K103" s="926"/>
      <c r="L103" s="927"/>
      <c r="M103" s="155"/>
      <c r="N103" s="881"/>
      <c r="O103" s="882"/>
      <c r="P103" s="154"/>
      <c r="Q103" s="926"/>
      <c r="R103" s="927"/>
      <c r="S103" s="154"/>
      <c r="T103" s="926"/>
      <c r="U103" s="927"/>
      <c r="V103" s="101" t="str">
        <f>IF(B103="","",VLOOKUP(B103,学連登録!$C$2:$H$3000,6,FALSE))</f>
        <v/>
      </c>
      <c r="Y103" s="116" t="str">
        <f t="shared" si="173"/>
        <v/>
      </c>
      <c r="Z103" s="97" t="str">
        <f>IF(G103="","",VLOOKUP(G103,種目名!$R$5:$T$104,3,0))</f>
        <v/>
      </c>
      <c r="AA103" s="98" t="str">
        <f>IF(J103="","",VLOOKUP(J103,種目名!$R$5:$T$104,3,0))</f>
        <v/>
      </c>
      <c r="AB103" s="117" t="str">
        <f>IF(M103="","",VLOOKUP(M103,種目名!$R$5:$T$104,3,0))</f>
        <v/>
      </c>
      <c r="AC103" s="117" t="str">
        <f>IF(P103="","",VLOOKUP(AF103,種目名!$R$5:$T$104,3,0))</f>
        <v/>
      </c>
      <c r="AD103" s="118" t="str">
        <f>IF(S103="","",VLOOKUP(AI103,種目名!$R$5:$T$104,3,0))</f>
        <v/>
      </c>
      <c r="AE103" s="115">
        <f t="shared" si="174"/>
        <v>0</v>
      </c>
      <c r="AF103" s="152" t="str">
        <f t="shared" si="175"/>
        <v/>
      </c>
      <c r="AG103" s="152" t="str">
        <f t="shared" si="176"/>
        <v/>
      </c>
      <c r="AH103" s="152">
        <f t="shared" si="177"/>
        <v>0</v>
      </c>
      <c r="AI103" s="152" t="str">
        <f t="shared" si="178"/>
        <v/>
      </c>
      <c r="AJ103" s="152" t="str">
        <f t="shared" si="179"/>
        <v/>
      </c>
      <c r="AK103" s="383"/>
      <c r="AL103" s="166">
        <f t="shared" si="107"/>
        <v>0</v>
      </c>
      <c r="AM103" s="392">
        <f t="shared" si="108"/>
        <v>0</v>
      </c>
      <c r="AN103" s="392">
        <f>COUNTIF($B$12:B103,B103)</f>
        <v>0</v>
      </c>
      <c r="AO103" s="392"/>
      <c r="AP103" s="392" t="str">
        <f t="shared" si="109"/>
        <v/>
      </c>
      <c r="AQ103" s="392" t="str">
        <f t="shared" si="109"/>
        <v/>
      </c>
      <c r="AR103" s="392" t="str">
        <f t="shared" si="109"/>
        <v/>
      </c>
      <c r="AS103" s="392" t="str">
        <f t="shared" si="103"/>
        <v/>
      </c>
      <c r="AT103" s="392">
        <f t="shared" si="110"/>
        <v>0</v>
      </c>
      <c r="AU103" s="392" t="str">
        <f t="shared" si="111"/>
        <v/>
      </c>
      <c r="AV103" s="392" t="str">
        <f t="shared" si="112"/>
        <v/>
      </c>
      <c r="AW103" s="392" t="str">
        <f t="shared" si="113"/>
        <v/>
      </c>
      <c r="AX103" s="392" t="str">
        <f t="shared" si="114"/>
        <v/>
      </c>
      <c r="AY103" s="392" t="str">
        <f t="shared" si="115"/>
        <v/>
      </c>
      <c r="AZ103" s="392" t="str">
        <f t="shared" si="95"/>
        <v/>
      </c>
      <c r="BA103" s="392" t="str">
        <f t="shared" si="95"/>
        <v/>
      </c>
      <c r="BB103" s="392" t="str">
        <f t="shared" si="95"/>
        <v/>
      </c>
      <c r="BC103" s="392" t="str">
        <f t="shared" si="95"/>
        <v/>
      </c>
      <c r="BD103" s="396" t="str">
        <f t="shared" si="95"/>
        <v/>
      </c>
      <c r="BE103" s="386">
        <f t="shared" si="116"/>
        <v>0</v>
      </c>
      <c r="BG103" s="392">
        <f t="shared" si="117"/>
        <v>0</v>
      </c>
      <c r="BH103" s="392">
        <f t="shared" si="118"/>
        <v>0</v>
      </c>
      <c r="BI103" s="405">
        <f t="shared" si="119"/>
        <v>0</v>
      </c>
      <c r="BJ103" s="406">
        <f t="shared" si="104"/>
        <v>0</v>
      </c>
      <c r="BK103" s="391" t="str">
        <f t="shared" si="105"/>
        <v>0</v>
      </c>
      <c r="BL103" s="391" t="str">
        <f t="shared" si="106"/>
        <v>0</v>
      </c>
      <c r="BM103" s="405">
        <f t="shared" si="120"/>
        <v>0</v>
      </c>
      <c r="BN103" s="405" t="str">
        <f t="shared" si="121"/>
        <v>0m0</v>
      </c>
      <c r="BO103" s="392">
        <f t="shared" si="122"/>
        <v>0</v>
      </c>
      <c r="BP103" s="392">
        <f t="shared" si="123"/>
        <v>0</v>
      </c>
      <c r="BQ103" s="405">
        <f t="shared" si="124"/>
        <v>0</v>
      </c>
      <c r="BR103" s="406">
        <f t="shared" si="125"/>
        <v>0</v>
      </c>
      <c r="BS103" s="391" t="str">
        <f t="shared" si="126"/>
        <v>0</v>
      </c>
      <c r="BT103" s="391" t="str">
        <f t="shared" si="127"/>
        <v>0</v>
      </c>
      <c r="BU103" s="405">
        <f t="shared" si="128"/>
        <v>0</v>
      </c>
      <c r="BV103" s="405" t="str">
        <f t="shared" si="129"/>
        <v>0m0</v>
      </c>
      <c r="BW103" s="392">
        <f t="shared" si="130"/>
        <v>0</v>
      </c>
      <c r="BX103" s="392">
        <f t="shared" si="131"/>
        <v>0</v>
      </c>
      <c r="BY103" s="405">
        <f t="shared" si="132"/>
        <v>0</v>
      </c>
      <c r="BZ103" s="406">
        <f t="shared" si="133"/>
        <v>0</v>
      </c>
      <c r="CA103" s="391" t="str">
        <f t="shared" si="134"/>
        <v>0</v>
      </c>
      <c r="CB103" s="391" t="str">
        <f t="shared" si="135"/>
        <v>0</v>
      </c>
      <c r="CC103" s="405">
        <f t="shared" si="136"/>
        <v>0</v>
      </c>
      <c r="CD103" s="405" t="str">
        <f t="shared" si="137"/>
        <v>0m0</v>
      </c>
      <c r="CE103" s="392">
        <f t="shared" si="138"/>
        <v>0</v>
      </c>
      <c r="CF103" s="392">
        <f t="shared" si="139"/>
        <v>0</v>
      </c>
      <c r="CG103" s="405">
        <f t="shared" si="140"/>
        <v>0</v>
      </c>
      <c r="CH103" s="406">
        <f t="shared" si="141"/>
        <v>0</v>
      </c>
      <c r="CI103" s="391" t="str">
        <f t="shared" si="142"/>
        <v>0</v>
      </c>
      <c r="CJ103" s="391" t="str">
        <f t="shared" si="143"/>
        <v>0</v>
      </c>
      <c r="CK103" s="405">
        <f t="shared" si="144"/>
        <v>0</v>
      </c>
      <c r="CL103" s="405" t="str">
        <f t="shared" si="145"/>
        <v>0m0</v>
      </c>
      <c r="CM103" s="392">
        <f t="shared" si="146"/>
        <v>0</v>
      </c>
      <c r="CN103" s="392">
        <f t="shared" si="147"/>
        <v>0</v>
      </c>
      <c r="CO103" s="405">
        <f t="shared" si="148"/>
        <v>0</v>
      </c>
      <c r="CP103" s="406">
        <f t="shared" si="149"/>
        <v>0</v>
      </c>
      <c r="CQ103" s="391" t="str">
        <f t="shared" si="150"/>
        <v>0</v>
      </c>
      <c r="CR103" s="391" t="str">
        <f t="shared" si="151"/>
        <v>0</v>
      </c>
      <c r="CS103" s="405">
        <f t="shared" si="152"/>
        <v>0</v>
      </c>
      <c r="CT103" s="405" t="str">
        <f t="shared" si="153"/>
        <v>0m0</v>
      </c>
      <c r="CU103" s="405">
        <f t="shared" si="154"/>
        <v>0</v>
      </c>
      <c r="CV103" s="405">
        <f t="shared" si="155"/>
        <v>0</v>
      </c>
      <c r="CW103" s="405">
        <f t="shared" si="156"/>
        <v>0</v>
      </c>
      <c r="CX103" s="405">
        <f t="shared" si="157"/>
        <v>0</v>
      </c>
      <c r="CY103" s="405">
        <f t="shared" si="158"/>
        <v>0</v>
      </c>
      <c r="CZ103" s="405" t="str">
        <f t="shared" si="159"/>
        <v/>
      </c>
      <c r="DA103" s="405" t="str">
        <f t="shared" si="160"/>
        <v/>
      </c>
      <c r="DB103" s="405" t="str">
        <f t="shared" si="161"/>
        <v/>
      </c>
      <c r="DC103" s="405" t="str">
        <f t="shared" si="162"/>
        <v/>
      </c>
      <c r="DD103" s="405" t="str">
        <f t="shared" si="163"/>
        <v/>
      </c>
      <c r="DE103" s="405"/>
      <c r="DF103" s="404"/>
      <c r="DG103" s="405" t="str">
        <f t="shared" si="164"/>
        <v/>
      </c>
      <c r="DH103" s="405" t="str">
        <f t="shared" si="165"/>
        <v/>
      </c>
      <c r="DI103" s="405">
        <f t="shared" si="166"/>
        <v>0</v>
      </c>
      <c r="DJ103" s="405" t="str">
        <f t="shared" si="167"/>
        <v/>
      </c>
      <c r="DK103" s="405" t="str">
        <f t="shared" si="168"/>
        <v/>
      </c>
      <c r="DL103" s="405" t="str">
        <f t="shared" si="169"/>
        <v/>
      </c>
      <c r="DM103" s="405" t="str">
        <f t="shared" si="170"/>
        <v/>
      </c>
      <c r="DN103" s="405" t="str">
        <f t="shared" si="171"/>
        <v/>
      </c>
      <c r="DO103" s="405" t="str">
        <f t="shared" si="172"/>
        <v/>
      </c>
    </row>
    <row r="104" spans="1:119" s="152" customFormat="1" ht="18" hidden="1" customHeight="1">
      <c r="A104" s="156" t="str">
        <f t="shared" si="94"/>
        <v/>
      </c>
      <c r="B104" s="153"/>
      <c r="C104" s="31" t="str">
        <f>IF(B104="","",VLOOKUP(B104,学連登録!$C$2:$G$3000,2,FALSE))</f>
        <v/>
      </c>
      <c r="D104" s="32" t="str">
        <f>IF(B104="","",VLOOKUP(B104,学連登録!$C$2:$G$3000,3,FALSE))</f>
        <v/>
      </c>
      <c r="E104" s="33" t="str">
        <f>IF(B104="","",VLOOKUP(B104,学連登録!$C$2:$G$3000,4,FALSE))</f>
        <v/>
      </c>
      <c r="F104" s="376" t="str">
        <f>IF(B104="","",VLOOKUP(B104,学連登録!$C$2:$I$3000,7,FALSE))</f>
        <v/>
      </c>
      <c r="G104" s="155"/>
      <c r="H104" s="926"/>
      <c r="I104" s="928"/>
      <c r="J104" s="155"/>
      <c r="K104" s="926"/>
      <c r="L104" s="927"/>
      <c r="M104" s="155"/>
      <c r="N104" s="881"/>
      <c r="O104" s="882"/>
      <c r="P104" s="154"/>
      <c r="Q104" s="926"/>
      <c r="R104" s="927"/>
      <c r="S104" s="154"/>
      <c r="T104" s="926"/>
      <c r="U104" s="927"/>
      <c r="V104" s="101" t="str">
        <f>IF(B104="","",VLOOKUP(B104,学連登録!$C$2:$H$3000,6,FALSE))</f>
        <v/>
      </c>
      <c r="Y104" s="116" t="str">
        <f t="shared" si="173"/>
        <v/>
      </c>
      <c r="Z104" s="97" t="str">
        <f>IF(G104="","",VLOOKUP(G104,種目名!$R$5:$T$104,3,0))</f>
        <v/>
      </c>
      <c r="AA104" s="98" t="str">
        <f>IF(J104="","",VLOOKUP(J104,種目名!$R$5:$T$104,3,0))</f>
        <v/>
      </c>
      <c r="AB104" s="117" t="str">
        <f>IF(M104="","",VLOOKUP(M104,種目名!$R$5:$T$104,3,0))</f>
        <v/>
      </c>
      <c r="AC104" s="117" t="str">
        <f>IF(P104="","",VLOOKUP(AF104,種目名!$R$5:$T$104,3,0))</f>
        <v/>
      </c>
      <c r="AD104" s="118" t="str">
        <f>IF(S104="","",VLOOKUP(AI104,種目名!$R$5:$T$104,3,0))</f>
        <v/>
      </c>
      <c r="AE104" s="115">
        <f t="shared" si="174"/>
        <v>0</v>
      </c>
      <c r="AF104" s="152" t="str">
        <f t="shared" si="175"/>
        <v/>
      </c>
      <c r="AG104" s="152" t="str">
        <f t="shared" si="176"/>
        <v/>
      </c>
      <c r="AH104" s="152">
        <f t="shared" si="177"/>
        <v>0</v>
      </c>
      <c r="AI104" s="152" t="str">
        <f t="shared" si="178"/>
        <v/>
      </c>
      <c r="AJ104" s="152" t="str">
        <f t="shared" si="179"/>
        <v/>
      </c>
      <c r="AK104" s="383"/>
      <c r="AL104" s="166">
        <f t="shared" si="107"/>
        <v>0</v>
      </c>
      <c r="AM104" s="392">
        <f t="shared" si="108"/>
        <v>0</v>
      </c>
      <c r="AN104" s="392">
        <f>COUNTIF($B$12:B104,B104)</f>
        <v>0</v>
      </c>
      <c r="AO104" s="392"/>
      <c r="AP104" s="392" t="str">
        <f t="shared" si="109"/>
        <v/>
      </c>
      <c r="AQ104" s="392" t="str">
        <f t="shared" si="109"/>
        <v/>
      </c>
      <c r="AR104" s="392" t="str">
        <f t="shared" si="109"/>
        <v/>
      </c>
      <c r="AS104" s="392" t="str">
        <f t="shared" si="103"/>
        <v/>
      </c>
      <c r="AT104" s="392">
        <f t="shared" si="110"/>
        <v>0</v>
      </c>
      <c r="AU104" s="392" t="str">
        <f t="shared" si="111"/>
        <v/>
      </c>
      <c r="AV104" s="392" t="str">
        <f t="shared" si="112"/>
        <v/>
      </c>
      <c r="AW104" s="392" t="str">
        <f t="shared" si="113"/>
        <v/>
      </c>
      <c r="AX104" s="392" t="str">
        <f t="shared" si="114"/>
        <v/>
      </c>
      <c r="AY104" s="392" t="str">
        <f t="shared" si="115"/>
        <v/>
      </c>
      <c r="AZ104" s="392" t="str">
        <f t="shared" si="95"/>
        <v/>
      </c>
      <c r="BA104" s="392" t="str">
        <f t="shared" si="95"/>
        <v/>
      </c>
      <c r="BB104" s="392" t="str">
        <f t="shared" si="95"/>
        <v/>
      </c>
      <c r="BC104" s="392" t="str">
        <f t="shared" si="95"/>
        <v/>
      </c>
      <c r="BD104" s="396" t="str">
        <f t="shared" si="95"/>
        <v/>
      </c>
      <c r="BE104" s="386">
        <f t="shared" si="116"/>
        <v>0</v>
      </c>
      <c r="BG104" s="392">
        <f t="shared" si="117"/>
        <v>0</v>
      </c>
      <c r="BH104" s="392">
        <f t="shared" si="118"/>
        <v>0</v>
      </c>
      <c r="BI104" s="405">
        <f t="shared" si="119"/>
        <v>0</v>
      </c>
      <c r="BJ104" s="406">
        <f t="shared" si="104"/>
        <v>0</v>
      </c>
      <c r="BK104" s="391" t="str">
        <f t="shared" si="105"/>
        <v>0</v>
      </c>
      <c r="BL104" s="391" t="str">
        <f t="shared" si="106"/>
        <v>0</v>
      </c>
      <c r="BM104" s="405">
        <f t="shared" si="120"/>
        <v>0</v>
      </c>
      <c r="BN104" s="405" t="str">
        <f t="shared" si="121"/>
        <v>0m0</v>
      </c>
      <c r="BO104" s="392">
        <f t="shared" si="122"/>
        <v>0</v>
      </c>
      <c r="BP104" s="392">
        <f t="shared" si="123"/>
        <v>0</v>
      </c>
      <c r="BQ104" s="405">
        <f t="shared" si="124"/>
        <v>0</v>
      </c>
      <c r="BR104" s="406">
        <f t="shared" si="125"/>
        <v>0</v>
      </c>
      <c r="BS104" s="391" t="str">
        <f t="shared" si="126"/>
        <v>0</v>
      </c>
      <c r="BT104" s="391" t="str">
        <f t="shared" si="127"/>
        <v>0</v>
      </c>
      <c r="BU104" s="405">
        <f t="shared" si="128"/>
        <v>0</v>
      </c>
      <c r="BV104" s="405" t="str">
        <f t="shared" si="129"/>
        <v>0m0</v>
      </c>
      <c r="BW104" s="392">
        <f t="shared" si="130"/>
        <v>0</v>
      </c>
      <c r="BX104" s="392">
        <f t="shared" si="131"/>
        <v>0</v>
      </c>
      <c r="BY104" s="405">
        <f t="shared" si="132"/>
        <v>0</v>
      </c>
      <c r="BZ104" s="406">
        <f t="shared" si="133"/>
        <v>0</v>
      </c>
      <c r="CA104" s="391" t="str">
        <f t="shared" si="134"/>
        <v>0</v>
      </c>
      <c r="CB104" s="391" t="str">
        <f t="shared" si="135"/>
        <v>0</v>
      </c>
      <c r="CC104" s="405">
        <f t="shared" si="136"/>
        <v>0</v>
      </c>
      <c r="CD104" s="405" t="str">
        <f t="shared" si="137"/>
        <v>0m0</v>
      </c>
      <c r="CE104" s="392">
        <f t="shared" si="138"/>
        <v>0</v>
      </c>
      <c r="CF104" s="392">
        <f t="shared" si="139"/>
        <v>0</v>
      </c>
      <c r="CG104" s="405">
        <f t="shared" si="140"/>
        <v>0</v>
      </c>
      <c r="CH104" s="406">
        <f t="shared" si="141"/>
        <v>0</v>
      </c>
      <c r="CI104" s="391" t="str">
        <f t="shared" si="142"/>
        <v>0</v>
      </c>
      <c r="CJ104" s="391" t="str">
        <f t="shared" si="143"/>
        <v>0</v>
      </c>
      <c r="CK104" s="405">
        <f t="shared" si="144"/>
        <v>0</v>
      </c>
      <c r="CL104" s="405" t="str">
        <f t="shared" si="145"/>
        <v>0m0</v>
      </c>
      <c r="CM104" s="392">
        <f t="shared" si="146"/>
        <v>0</v>
      </c>
      <c r="CN104" s="392">
        <f t="shared" si="147"/>
        <v>0</v>
      </c>
      <c r="CO104" s="405">
        <f t="shared" si="148"/>
        <v>0</v>
      </c>
      <c r="CP104" s="406">
        <f t="shared" si="149"/>
        <v>0</v>
      </c>
      <c r="CQ104" s="391" t="str">
        <f t="shared" si="150"/>
        <v>0</v>
      </c>
      <c r="CR104" s="391" t="str">
        <f t="shared" si="151"/>
        <v>0</v>
      </c>
      <c r="CS104" s="405">
        <f t="shared" si="152"/>
        <v>0</v>
      </c>
      <c r="CT104" s="405" t="str">
        <f t="shared" si="153"/>
        <v>0m0</v>
      </c>
      <c r="CU104" s="405">
        <f t="shared" si="154"/>
        <v>0</v>
      </c>
      <c r="CV104" s="405">
        <f t="shared" si="155"/>
        <v>0</v>
      </c>
      <c r="CW104" s="405">
        <f t="shared" si="156"/>
        <v>0</v>
      </c>
      <c r="CX104" s="405">
        <f t="shared" si="157"/>
        <v>0</v>
      </c>
      <c r="CY104" s="405">
        <f t="shared" si="158"/>
        <v>0</v>
      </c>
      <c r="CZ104" s="405" t="str">
        <f t="shared" si="159"/>
        <v/>
      </c>
      <c r="DA104" s="405" t="str">
        <f t="shared" si="160"/>
        <v/>
      </c>
      <c r="DB104" s="405" t="str">
        <f t="shared" si="161"/>
        <v/>
      </c>
      <c r="DC104" s="405" t="str">
        <f t="shared" si="162"/>
        <v/>
      </c>
      <c r="DD104" s="405" t="str">
        <f t="shared" si="163"/>
        <v/>
      </c>
      <c r="DE104" s="405"/>
      <c r="DF104" s="404"/>
      <c r="DG104" s="405" t="str">
        <f t="shared" si="164"/>
        <v/>
      </c>
      <c r="DH104" s="405" t="str">
        <f t="shared" si="165"/>
        <v/>
      </c>
      <c r="DI104" s="405">
        <f t="shared" si="166"/>
        <v>0</v>
      </c>
      <c r="DJ104" s="405" t="str">
        <f t="shared" si="167"/>
        <v/>
      </c>
      <c r="DK104" s="405" t="str">
        <f t="shared" si="168"/>
        <v/>
      </c>
      <c r="DL104" s="405" t="str">
        <f t="shared" si="169"/>
        <v/>
      </c>
      <c r="DM104" s="405" t="str">
        <f t="shared" si="170"/>
        <v/>
      </c>
      <c r="DN104" s="405" t="str">
        <f t="shared" si="171"/>
        <v/>
      </c>
      <c r="DO104" s="405" t="str">
        <f t="shared" si="172"/>
        <v/>
      </c>
    </row>
    <row r="105" spans="1:119" s="152" customFormat="1" ht="18" hidden="1" customHeight="1">
      <c r="A105" s="156" t="str">
        <f t="shared" si="94"/>
        <v/>
      </c>
      <c r="B105" s="153"/>
      <c r="C105" s="31" t="str">
        <f>IF(B105="","",VLOOKUP(B105,学連登録!$C$2:$G$3000,2,FALSE))</f>
        <v/>
      </c>
      <c r="D105" s="32" t="str">
        <f>IF(B105="","",VLOOKUP(B105,学連登録!$C$2:$G$3000,3,FALSE))</f>
        <v/>
      </c>
      <c r="E105" s="33" t="str">
        <f>IF(B105="","",VLOOKUP(B105,学連登録!$C$2:$G$3000,4,FALSE))</f>
        <v/>
      </c>
      <c r="F105" s="376" t="str">
        <f>IF(B105="","",VLOOKUP(B105,学連登録!$C$2:$I$3000,7,FALSE))</f>
        <v/>
      </c>
      <c r="G105" s="155"/>
      <c r="H105" s="926"/>
      <c r="I105" s="928"/>
      <c r="J105" s="155"/>
      <c r="K105" s="926"/>
      <c r="L105" s="927"/>
      <c r="M105" s="155"/>
      <c r="N105" s="881"/>
      <c r="O105" s="882"/>
      <c r="P105" s="154"/>
      <c r="Q105" s="926"/>
      <c r="R105" s="927"/>
      <c r="S105" s="154"/>
      <c r="T105" s="926"/>
      <c r="U105" s="927"/>
      <c r="V105" s="101" t="str">
        <f>IF(B105="","",VLOOKUP(B105,学連登録!$C$2:$H$3000,6,FALSE))</f>
        <v/>
      </c>
      <c r="Y105" s="116" t="str">
        <f t="shared" si="173"/>
        <v/>
      </c>
      <c r="Z105" s="97" t="str">
        <f>IF(G105="","",VLOOKUP(G105,種目名!$R$5:$T$104,3,0))</f>
        <v/>
      </c>
      <c r="AA105" s="98" t="str">
        <f>IF(J105="","",VLOOKUP(J105,種目名!$R$5:$T$104,3,0))</f>
        <v/>
      </c>
      <c r="AB105" s="117" t="str">
        <f>IF(M105="","",VLOOKUP(M105,種目名!$R$5:$T$104,3,0))</f>
        <v/>
      </c>
      <c r="AC105" s="117" t="str">
        <f>IF(P105="","",VLOOKUP(AF105,種目名!$R$5:$T$104,3,0))</f>
        <v/>
      </c>
      <c r="AD105" s="118" t="str">
        <f>IF(S105="","",VLOOKUP(AI105,種目名!$R$5:$T$104,3,0))</f>
        <v/>
      </c>
      <c r="AE105" s="115">
        <f t="shared" si="174"/>
        <v>0</v>
      </c>
      <c r="AF105" s="152" t="str">
        <f t="shared" si="175"/>
        <v/>
      </c>
      <c r="AG105" s="152" t="str">
        <f t="shared" si="176"/>
        <v/>
      </c>
      <c r="AH105" s="152">
        <f t="shared" si="177"/>
        <v>0</v>
      </c>
      <c r="AI105" s="152" t="str">
        <f t="shared" si="178"/>
        <v/>
      </c>
      <c r="AJ105" s="152" t="str">
        <f t="shared" si="179"/>
        <v/>
      </c>
      <c r="AK105" s="383"/>
      <c r="AL105" s="166">
        <f t="shared" si="107"/>
        <v>0</v>
      </c>
      <c r="AM105" s="392">
        <f t="shared" si="108"/>
        <v>0</v>
      </c>
      <c r="AN105" s="392">
        <f>COUNTIF($B$12:B105,B105)</f>
        <v>0</v>
      </c>
      <c r="AO105" s="392"/>
      <c r="AP105" s="392" t="str">
        <f t="shared" si="109"/>
        <v/>
      </c>
      <c r="AQ105" s="392" t="str">
        <f t="shared" si="109"/>
        <v/>
      </c>
      <c r="AR105" s="392" t="str">
        <f t="shared" si="109"/>
        <v/>
      </c>
      <c r="AS105" s="392" t="str">
        <f t="shared" si="103"/>
        <v/>
      </c>
      <c r="AT105" s="392">
        <f t="shared" si="110"/>
        <v>0</v>
      </c>
      <c r="AU105" s="392" t="str">
        <f t="shared" si="111"/>
        <v/>
      </c>
      <c r="AV105" s="392" t="str">
        <f t="shared" si="112"/>
        <v/>
      </c>
      <c r="AW105" s="392" t="str">
        <f t="shared" si="113"/>
        <v/>
      </c>
      <c r="AX105" s="392" t="str">
        <f t="shared" si="114"/>
        <v/>
      </c>
      <c r="AY105" s="392" t="str">
        <f t="shared" si="115"/>
        <v/>
      </c>
      <c r="AZ105" s="392" t="str">
        <f t="shared" si="95"/>
        <v/>
      </c>
      <c r="BA105" s="392" t="str">
        <f t="shared" si="95"/>
        <v/>
      </c>
      <c r="BB105" s="392" t="str">
        <f t="shared" si="95"/>
        <v/>
      </c>
      <c r="BC105" s="392" t="str">
        <f t="shared" si="95"/>
        <v/>
      </c>
      <c r="BD105" s="396" t="str">
        <f t="shared" si="95"/>
        <v/>
      </c>
      <c r="BE105" s="386">
        <f t="shared" si="116"/>
        <v>0</v>
      </c>
      <c r="BG105" s="392">
        <f t="shared" si="117"/>
        <v>0</v>
      </c>
      <c r="BH105" s="392">
        <f t="shared" si="118"/>
        <v>0</v>
      </c>
      <c r="BI105" s="405">
        <f t="shared" si="119"/>
        <v>0</v>
      </c>
      <c r="BJ105" s="406">
        <f t="shared" si="104"/>
        <v>0</v>
      </c>
      <c r="BK105" s="391" t="str">
        <f t="shared" si="105"/>
        <v>0</v>
      </c>
      <c r="BL105" s="391" t="str">
        <f t="shared" si="106"/>
        <v>0</v>
      </c>
      <c r="BM105" s="405">
        <f t="shared" si="120"/>
        <v>0</v>
      </c>
      <c r="BN105" s="405" t="str">
        <f t="shared" si="121"/>
        <v>0m0</v>
      </c>
      <c r="BO105" s="392">
        <f t="shared" si="122"/>
        <v>0</v>
      </c>
      <c r="BP105" s="392">
        <f t="shared" si="123"/>
        <v>0</v>
      </c>
      <c r="BQ105" s="405">
        <f t="shared" si="124"/>
        <v>0</v>
      </c>
      <c r="BR105" s="406">
        <f t="shared" si="125"/>
        <v>0</v>
      </c>
      <c r="BS105" s="391" t="str">
        <f t="shared" si="126"/>
        <v>0</v>
      </c>
      <c r="BT105" s="391" t="str">
        <f t="shared" si="127"/>
        <v>0</v>
      </c>
      <c r="BU105" s="405">
        <f t="shared" si="128"/>
        <v>0</v>
      </c>
      <c r="BV105" s="405" t="str">
        <f t="shared" si="129"/>
        <v>0m0</v>
      </c>
      <c r="BW105" s="392">
        <f t="shared" si="130"/>
        <v>0</v>
      </c>
      <c r="BX105" s="392">
        <f t="shared" si="131"/>
        <v>0</v>
      </c>
      <c r="BY105" s="405">
        <f t="shared" si="132"/>
        <v>0</v>
      </c>
      <c r="BZ105" s="406">
        <f t="shared" si="133"/>
        <v>0</v>
      </c>
      <c r="CA105" s="391" t="str">
        <f t="shared" si="134"/>
        <v>0</v>
      </c>
      <c r="CB105" s="391" t="str">
        <f t="shared" si="135"/>
        <v>0</v>
      </c>
      <c r="CC105" s="405">
        <f t="shared" si="136"/>
        <v>0</v>
      </c>
      <c r="CD105" s="405" t="str">
        <f t="shared" si="137"/>
        <v>0m0</v>
      </c>
      <c r="CE105" s="392">
        <f t="shared" si="138"/>
        <v>0</v>
      </c>
      <c r="CF105" s="392">
        <f t="shared" si="139"/>
        <v>0</v>
      </c>
      <c r="CG105" s="405">
        <f t="shared" si="140"/>
        <v>0</v>
      </c>
      <c r="CH105" s="406">
        <f t="shared" si="141"/>
        <v>0</v>
      </c>
      <c r="CI105" s="391" t="str">
        <f t="shared" si="142"/>
        <v>0</v>
      </c>
      <c r="CJ105" s="391" t="str">
        <f t="shared" si="143"/>
        <v>0</v>
      </c>
      <c r="CK105" s="405">
        <f t="shared" si="144"/>
        <v>0</v>
      </c>
      <c r="CL105" s="405" t="str">
        <f t="shared" si="145"/>
        <v>0m0</v>
      </c>
      <c r="CM105" s="392">
        <f t="shared" si="146"/>
        <v>0</v>
      </c>
      <c r="CN105" s="392">
        <f t="shared" si="147"/>
        <v>0</v>
      </c>
      <c r="CO105" s="405">
        <f t="shared" si="148"/>
        <v>0</v>
      </c>
      <c r="CP105" s="406">
        <f t="shared" si="149"/>
        <v>0</v>
      </c>
      <c r="CQ105" s="391" t="str">
        <f t="shared" si="150"/>
        <v>0</v>
      </c>
      <c r="CR105" s="391" t="str">
        <f t="shared" si="151"/>
        <v>0</v>
      </c>
      <c r="CS105" s="405">
        <f t="shared" si="152"/>
        <v>0</v>
      </c>
      <c r="CT105" s="405" t="str">
        <f t="shared" si="153"/>
        <v>0m0</v>
      </c>
      <c r="CU105" s="405">
        <f t="shared" si="154"/>
        <v>0</v>
      </c>
      <c r="CV105" s="405">
        <f t="shared" si="155"/>
        <v>0</v>
      </c>
      <c r="CW105" s="405">
        <f t="shared" si="156"/>
        <v>0</v>
      </c>
      <c r="CX105" s="405">
        <f t="shared" si="157"/>
        <v>0</v>
      </c>
      <c r="CY105" s="405">
        <f t="shared" si="158"/>
        <v>0</v>
      </c>
      <c r="CZ105" s="405" t="str">
        <f t="shared" si="159"/>
        <v/>
      </c>
      <c r="DA105" s="405" t="str">
        <f t="shared" si="160"/>
        <v/>
      </c>
      <c r="DB105" s="405" t="str">
        <f t="shared" si="161"/>
        <v/>
      </c>
      <c r="DC105" s="405" t="str">
        <f t="shared" si="162"/>
        <v/>
      </c>
      <c r="DD105" s="405" t="str">
        <f t="shared" si="163"/>
        <v/>
      </c>
      <c r="DE105" s="405"/>
      <c r="DF105" s="404"/>
      <c r="DG105" s="405" t="str">
        <f t="shared" si="164"/>
        <v/>
      </c>
      <c r="DH105" s="405" t="str">
        <f t="shared" si="165"/>
        <v/>
      </c>
      <c r="DI105" s="405">
        <f t="shared" si="166"/>
        <v>0</v>
      </c>
      <c r="DJ105" s="405" t="str">
        <f t="shared" si="167"/>
        <v/>
      </c>
      <c r="DK105" s="405" t="str">
        <f t="shared" si="168"/>
        <v/>
      </c>
      <c r="DL105" s="405" t="str">
        <f t="shared" si="169"/>
        <v/>
      </c>
      <c r="DM105" s="405" t="str">
        <f t="shared" si="170"/>
        <v/>
      </c>
      <c r="DN105" s="405" t="str">
        <f t="shared" si="171"/>
        <v/>
      </c>
      <c r="DO105" s="405" t="str">
        <f t="shared" si="172"/>
        <v/>
      </c>
    </row>
    <row r="106" spans="1:119" s="152" customFormat="1" ht="18" hidden="1" customHeight="1">
      <c r="A106" s="156" t="str">
        <f t="shared" si="94"/>
        <v/>
      </c>
      <c r="B106" s="153"/>
      <c r="C106" s="31" t="str">
        <f>IF(B106="","",VLOOKUP(B106,学連登録!$C$2:$G$3000,2,FALSE))</f>
        <v/>
      </c>
      <c r="D106" s="32" t="str">
        <f>IF(B106="","",VLOOKUP(B106,学連登録!$C$2:$G$3000,3,FALSE))</f>
        <v/>
      </c>
      <c r="E106" s="33" t="str">
        <f>IF(B106="","",VLOOKUP(B106,学連登録!$C$2:$G$3000,4,FALSE))</f>
        <v/>
      </c>
      <c r="F106" s="376" t="str">
        <f>IF(B106="","",VLOOKUP(B106,学連登録!$C$2:$I$3000,7,FALSE))</f>
        <v/>
      </c>
      <c r="G106" s="155"/>
      <c r="H106" s="926"/>
      <c r="I106" s="928"/>
      <c r="J106" s="155"/>
      <c r="K106" s="926"/>
      <c r="L106" s="927"/>
      <c r="M106" s="155"/>
      <c r="N106" s="881"/>
      <c r="O106" s="882"/>
      <c r="P106" s="154"/>
      <c r="Q106" s="926"/>
      <c r="R106" s="927"/>
      <c r="S106" s="154"/>
      <c r="T106" s="926"/>
      <c r="U106" s="927"/>
      <c r="V106" s="101" t="str">
        <f>IF(B106="","",VLOOKUP(B106,学連登録!$C$2:$H$3000,6,FALSE))</f>
        <v/>
      </c>
      <c r="Y106" s="116" t="str">
        <f t="shared" si="173"/>
        <v/>
      </c>
      <c r="Z106" s="97" t="str">
        <f>IF(G106="","",VLOOKUP(G106,種目名!$R$5:$T$104,3,0))</f>
        <v/>
      </c>
      <c r="AA106" s="98" t="str">
        <f>IF(J106="","",VLOOKUP(J106,種目名!$R$5:$T$104,3,0))</f>
        <v/>
      </c>
      <c r="AB106" s="117" t="str">
        <f>IF(M106="","",VLOOKUP(M106,種目名!$R$5:$T$104,3,0))</f>
        <v/>
      </c>
      <c r="AC106" s="117" t="str">
        <f>IF(P106="","",VLOOKUP(AF106,種目名!$R$5:$T$104,3,0))</f>
        <v/>
      </c>
      <c r="AD106" s="118" t="str">
        <f>IF(S106="","",VLOOKUP(AI106,種目名!$R$5:$T$104,3,0))</f>
        <v/>
      </c>
      <c r="AE106" s="115">
        <f t="shared" si="174"/>
        <v>0</v>
      </c>
      <c r="AF106" s="152" t="str">
        <f t="shared" si="175"/>
        <v/>
      </c>
      <c r="AG106" s="152" t="str">
        <f t="shared" si="176"/>
        <v/>
      </c>
      <c r="AH106" s="152">
        <f t="shared" si="177"/>
        <v>0</v>
      </c>
      <c r="AI106" s="152" t="str">
        <f t="shared" si="178"/>
        <v/>
      </c>
      <c r="AJ106" s="152" t="str">
        <f t="shared" si="179"/>
        <v/>
      </c>
      <c r="AK106" s="383"/>
      <c r="AL106" s="166">
        <f t="shared" si="107"/>
        <v>0</v>
      </c>
      <c r="AM106" s="392">
        <f t="shared" si="108"/>
        <v>0</v>
      </c>
      <c r="AN106" s="392">
        <f>COUNTIF($B$12:B106,B106)</f>
        <v>0</v>
      </c>
      <c r="AO106" s="392"/>
      <c r="AP106" s="392" t="str">
        <f t="shared" si="109"/>
        <v/>
      </c>
      <c r="AQ106" s="392" t="str">
        <f t="shared" si="109"/>
        <v/>
      </c>
      <c r="AR106" s="392" t="str">
        <f t="shared" si="109"/>
        <v/>
      </c>
      <c r="AS106" s="392" t="str">
        <f t="shared" si="103"/>
        <v/>
      </c>
      <c r="AT106" s="392">
        <f t="shared" si="110"/>
        <v>0</v>
      </c>
      <c r="AU106" s="392" t="str">
        <f t="shared" si="111"/>
        <v/>
      </c>
      <c r="AV106" s="392" t="str">
        <f t="shared" si="112"/>
        <v/>
      </c>
      <c r="AW106" s="392" t="str">
        <f t="shared" si="113"/>
        <v/>
      </c>
      <c r="AX106" s="392" t="str">
        <f t="shared" si="114"/>
        <v/>
      </c>
      <c r="AY106" s="392" t="str">
        <f t="shared" si="115"/>
        <v/>
      </c>
      <c r="AZ106" s="392" t="str">
        <f t="shared" si="95"/>
        <v/>
      </c>
      <c r="BA106" s="392" t="str">
        <f t="shared" si="95"/>
        <v/>
      </c>
      <c r="BB106" s="392" t="str">
        <f t="shared" si="95"/>
        <v/>
      </c>
      <c r="BC106" s="392" t="str">
        <f t="shared" si="95"/>
        <v/>
      </c>
      <c r="BD106" s="396" t="str">
        <f t="shared" si="95"/>
        <v/>
      </c>
      <c r="BE106" s="386">
        <f t="shared" si="116"/>
        <v>0</v>
      </c>
      <c r="BG106" s="392">
        <f t="shared" si="117"/>
        <v>0</v>
      </c>
      <c r="BH106" s="392">
        <f t="shared" si="118"/>
        <v>0</v>
      </c>
      <c r="BI106" s="405">
        <f t="shared" si="119"/>
        <v>0</v>
      </c>
      <c r="BJ106" s="406">
        <f t="shared" si="104"/>
        <v>0</v>
      </c>
      <c r="BK106" s="391" t="str">
        <f t="shared" si="105"/>
        <v>0</v>
      </c>
      <c r="BL106" s="391" t="str">
        <f t="shared" si="106"/>
        <v>0</v>
      </c>
      <c r="BM106" s="405">
        <f t="shared" si="120"/>
        <v>0</v>
      </c>
      <c r="BN106" s="405" t="str">
        <f t="shared" si="121"/>
        <v>0m0</v>
      </c>
      <c r="BO106" s="392">
        <f t="shared" si="122"/>
        <v>0</v>
      </c>
      <c r="BP106" s="392">
        <f t="shared" si="123"/>
        <v>0</v>
      </c>
      <c r="BQ106" s="405">
        <f t="shared" si="124"/>
        <v>0</v>
      </c>
      <c r="BR106" s="406">
        <f t="shared" si="125"/>
        <v>0</v>
      </c>
      <c r="BS106" s="391" t="str">
        <f t="shared" si="126"/>
        <v>0</v>
      </c>
      <c r="BT106" s="391" t="str">
        <f t="shared" si="127"/>
        <v>0</v>
      </c>
      <c r="BU106" s="405">
        <f t="shared" si="128"/>
        <v>0</v>
      </c>
      <c r="BV106" s="405" t="str">
        <f t="shared" si="129"/>
        <v>0m0</v>
      </c>
      <c r="BW106" s="392">
        <f t="shared" si="130"/>
        <v>0</v>
      </c>
      <c r="BX106" s="392">
        <f t="shared" si="131"/>
        <v>0</v>
      </c>
      <c r="BY106" s="405">
        <f t="shared" si="132"/>
        <v>0</v>
      </c>
      <c r="BZ106" s="406">
        <f t="shared" si="133"/>
        <v>0</v>
      </c>
      <c r="CA106" s="391" t="str">
        <f t="shared" si="134"/>
        <v>0</v>
      </c>
      <c r="CB106" s="391" t="str">
        <f t="shared" si="135"/>
        <v>0</v>
      </c>
      <c r="CC106" s="405">
        <f t="shared" si="136"/>
        <v>0</v>
      </c>
      <c r="CD106" s="405" t="str">
        <f t="shared" si="137"/>
        <v>0m0</v>
      </c>
      <c r="CE106" s="392">
        <f t="shared" si="138"/>
        <v>0</v>
      </c>
      <c r="CF106" s="392">
        <f t="shared" si="139"/>
        <v>0</v>
      </c>
      <c r="CG106" s="405">
        <f t="shared" si="140"/>
        <v>0</v>
      </c>
      <c r="CH106" s="406">
        <f t="shared" si="141"/>
        <v>0</v>
      </c>
      <c r="CI106" s="391" t="str">
        <f t="shared" si="142"/>
        <v>0</v>
      </c>
      <c r="CJ106" s="391" t="str">
        <f t="shared" si="143"/>
        <v>0</v>
      </c>
      <c r="CK106" s="405">
        <f t="shared" si="144"/>
        <v>0</v>
      </c>
      <c r="CL106" s="405" t="str">
        <f t="shared" si="145"/>
        <v>0m0</v>
      </c>
      <c r="CM106" s="392">
        <f t="shared" si="146"/>
        <v>0</v>
      </c>
      <c r="CN106" s="392">
        <f t="shared" si="147"/>
        <v>0</v>
      </c>
      <c r="CO106" s="405">
        <f t="shared" si="148"/>
        <v>0</v>
      </c>
      <c r="CP106" s="406">
        <f t="shared" si="149"/>
        <v>0</v>
      </c>
      <c r="CQ106" s="391" t="str">
        <f t="shared" si="150"/>
        <v>0</v>
      </c>
      <c r="CR106" s="391" t="str">
        <f t="shared" si="151"/>
        <v>0</v>
      </c>
      <c r="CS106" s="405">
        <f t="shared" si="152"/>
        <v>0</v>
      </c>
      <c r="CT106" s="405" t="str">
        <f t="shared" si="153"/>
        <v>0m0</v>
      </c>
      <c r="CU106" s="405">
        <f t="shared" si="154"/>
        <v>0</v>
      </c>
      <c r="CV106" s="405">
        <f t="shared" si="155"/>
        <v>0</v>
      </c>
      <c r="CW106" s="405">
        <f t="shared" si="156"/>
        <v>0</v>
      </c>
      <c r="CX106" s="405">
        <f t="shared" si="157"/>
        <v>0</v>
      </c>
      <c r="CY106" s="405">
        <f t="shared" si="158"/>
        <v>0</v>
      </c>
      <c r="CZ106" s="405" t="str">
        <f t="shared" si="159"/>
        <v/>
      </c>
      <c r="DA106" s="405" t="str">
        <f t="shared" si="160"/>
        <v/>
      </c>
      <c r="DB106" s="405" t="str">
        <f t="shared" si="161"/>
        <v/>
      </c>
      <c r="DC106" s="405" t="str">
        <f t="shared" si="162"/>
        <v/>
      </c>
      <c r="DD106" s="405" t="str">
        <f t="shared" si="163"/>
        <v/>
      </c>
      <c r="DE106" s="405"/>
      <c r="DF106" s="404"/>
      <c r="DG106" s="405" t="str">
        <f t="shared" si="164"/>
        <v/>
      </c>
      <c r="DH106" s="405" t="str">
        <f t="shared" si="165"/>
        <v/>
      </c>
      <c r="DI106" s="405">
        <f t="shared" si="166"/>
        <v>0</v>
      </c>
      <c r="DJ106" s="405" t="str">
        <f t="shared" si="167"/>
        <v/>
      </c>
      <c r="DK106" s="405" t="str">
        <f t="shared" si="168"/>
        <v/>
      </c>
      <c r="DL106" s="405" t="str">
        <f t="shared" si="169"/>
        <v/>
      </c>
      <c r="DM106" s="405" t="str">
        <f t="shared" si="170"/>
        <v/>
      </c>
      <c r="DN106" s="405" t="str">
        <f t="shared" si="171"/>
        <v/>
      </c>
      <c r="DO106" s="405" t="str">
        <f t="shared" si="172"/>
        <v/>
      </c>
    </row>
    <row r="107" spans="1:119" s="152" customFormat="1" ht="18" hidden="1" customHeight="1">
      <c r="A107" s="156" t="str">
        <f t="shared" si="94"/>
        <v/>
      </c>
      <c r="B107" s="153"/>
      <c r="C107" s="31" t="str">
        <f>IF(B107="","",VLOOKUP(B107,学連登録!$C$2:$G$3000,2,FALSE))</f>
        <v/>
      </c>
      <c r="D107" s="32" t="str">
        <f>IF(B107="","",VLOOKUP(B107,学連登録!$C$2:$G$3000,3,FALSE))</f>
        <v/>
      </c>
      <c r="E107" s="33" t="str">
        <f>IF(B107="","",VLOOKUP(B107,学連登録!$C$2:$G$3000,4,FALSE))</f>
        <v/>
      </c>
      <c r="F107" s="376" t="str">
        <f>IF(B107="","",VLOOKUP(B107,学連登録!$C$2:$I$3000,7,FALSE))</f>
        <v/>
      </c>
      <c r="G107" s="155"/>
      <c r="H107" s="926"/>
      <c r="I107" s="928"/>
      <c r="J107" s="155"/>
      <c r="K107" s="926"/>
      <c r="L107" s="927"/>
      <c r="M107" s="155"/>
      <c r="N107" s="881"/>
      <c r="O107" s="882"/>
      <c r="P107" s="154"/>
      <c r="Q107" s="926"/>
      <c r="R107" s="927"/>
      <c r="S107" s="154"/>
      <c r="T107" s="926"/>
      <c r="U107" s="927"/>
      <c r="V107" s="101" t="str">
        <f>IF(B107="","",VLOOKUP(B107,学連登録!$C$2:$H$3000,6,FALSE))</f>
        <v/>
      </c>
      <c r="Y107" s="116" t="str">
        <f t="shared" si="173"/>
        <v/>
      </c>
      <c r="Z107" s="97" t="str">
        <f>IF(G107="","",VLOOKUP(G107,種目名!$R$5:$T$104,3,0))</f>
        <v/>
      </c>
      <c r="AA107" s="98" t="str">
        <f>IF(J107="","",VLOOKUP(J107,種目名!$R$5:$T$104,3,0))</f>
        <v/>
      </c>
      <c r="AB107" s="117" t="str">
        <f>IF(M107="","",VLOOKUP(M107,種目名!$R$5:$T$104,3,0))</f>
        <v/>
      </c>
      <c r="AC107" s="117" t="str">
        <f>IF(P107="","",VLOOKUP(AF107,種目名!$R$5:$T$104,3,0))</f>
        <v/>
      </c>
      <c r="AD107" s="118" t="str">
        <f>IF(S107="","",VLOOKUP(AI107,種目名!$R$5:$T$104,3,0))</f>
        <v/>
      </c>
      <c r="AE107" s="115">
        <f t="shared" si="174"/>
        <v>0</v>
      </c>
      <c r="AF107" s="152" t="str">
        <f t="shared" si="175"/>
        <v/>
      </c>
      <c r="AG107" s="152" t="str">
        <f t="shared" si="176"/>
        <v/>
      </c>
      <c r="AH107" s="152">
        <f t="shared" si="177"/>
        <v>0</v>
      </c>
      <c r="AI107" s="152" t="str">
        <f t="shared" si="178"/>
        <v/>
      </c>
      <c r="AJ107" s="152" t="str">
        <f t="shared" si="179"/>
        <v/>
      </c>
      <c r="AK107" s="383"/>
      <c r="AL107" s="166">
        <f t="shared" si="107"/>
        <v>0</v>
      </c>
      <c r="AM107" s="392">
        <f t="shared" si="108"/>
        <v>0</v>
      </c>
      <c r="AN107" s="392">
        <f>COUNTIF($B$12:B107,B107)</f>
        <v>0</v>
      </c>
      <c r="AO107" s="392"/>
      <c r="AP107" s="392" t="str">
        <f t="shared" si="109"/>
        <v/>
      </c>
      <c r="AQ107" s="392" t="str">
        <f t="shared" si="109"/>
        <v/>
      </c>
      <c r="AR107" s="392" t="str">
        <f t="shared" si="109"/>
        <v/>
      </c>
      <c r="AS107" s="392" t="str">
        <f t="shared" si="103"/>
        <v/>
      </c>
      <c r="AT107" s="392">
        <f t="shared" si="110"/>
        <v>0</v>
      </c>
      <c r="AU107" s="392" t="str">
        <f t="shared" si="111"/>
        <v/>
      </c>
      <c r="AV107" s="392" t="str">
        <f t="shared" si="112"/>
        <v/>
      </c>
      <c r="AW107" s="392" t="str">
        <f t="shared" si="113"/>
        <v/>
      </c>
      <c r="AX107" s="392" t="str">
        <f t="shared" si="114"/>
        <v/>
      </c>
      <c r="AY107" s="392" t="str">
        <f t="shared" si="115"/>
        <v/>
      </c>
      <c r="AZ107" s="392" t="str">
        <f t="shared" si="95"/>
        <v/>
      </c>
      <c r="BA107" s="392" t="str">
        <f t="shared" si="95"/>
        <v/>
      </c>
      <c r="BB107" s="392" t="str">
        <f t="shared" si="95"/>
        <v/>
      </c>
      <c r="BC107" s="392" t="str">
        <f t="shared" si="95"/>
        <v/>
      </c>
      <c r="BD107" s="396" t="str">
        <f t="shared" si="95"/>
        <v/>
      </c>
      <c r="BE107" s="386">
        <f t="shared" si="116"/>
        <v>0</v>
      </c>
      <c r="BG107" s="392">
        <f t="shared" si="117"/>
        <v>0</v>
      </c>
      <c r="BH107" s="392">
        <f t="shared" si="118"/>
        <v>0</v>
      </c>
      <c r="BI107" s="405">
        <f t="shared" si="119"/>
        <v>0</v>
      </c>
      <c r="BJ107" s="406">
        <f t="shared" si="104"/>
        <v>0</v>
      </c>
      <c r="BK107" s="391" t="str">
        <f t="shared" si="105"/>
        <v>0</v>
      </c>
      <c r="BL107" s="391" t="str">
        <f t="shared" si="106"/>
        <v>0</v>
      </c>
      <c r="BM107" s="405">
        <f t="shared" si="120"/>
        <v>0</v>
      </c>
      <c r="BN107" s="405" t="str">
        <f t="shared" si="121"/>
        <v>0m0</v>
      </c>
      <c r="BO107" s="392">
        <f t="shared" si="122"/>
        <v>0</v>
      </c>
      <c r="BP107" s="392">
        <f t="shared" si="123"/>
        <v>0</v>
      </c>
      <c r="BQ107" s="405">
        <f t="shared" si="124"/>
        <v>0</v>
      </c>
      <c r="BR107" s="406">
        <f t="shared" si="125"/>
        <v>0</v>
      </c>
      <c r="BS107" s="391" t="str">
        <f t="shared" si="126"/>
        <v>0</v>
      </c>
      <c r="BT107" s="391" t="str">
        <f t="shared" si="127"/>
        <v>0</v>
      </c>
      <c r="BU107" s="405">
        <f t="shared" si="128"/>
        <v>0</v>
      </c>
      <c r="BV107" s="405" t="str">
        <f t="shared" si="129"/>
        <v>0m0</v>
      </c>
      <c r="BW107" s="392">
        <f t="shared" si="130"/>
        <v>0</v>
      </c>
      <c r="BX107" s="392">
        <f t="shared" si="131"/>
        <v>0</v>
      </c>
      <c r="BY107" s="405">
        <f t="shared" si="132"/>
        <v>0</v>
      </c>
      <c r="BZ107" s="406">
        <f t="shared" si="133"/>
        <v>0</v>
      </c>
      <c r="CA107" s="391" t="str">
        <f t="shared" si="134"/>
        <v>0</v>
      </c>
      <c r="CB107" s="391" t="str">
        <f t="shared" si="135"/>
        <v>0</v>
      </c>
      <c r="CC107" s="405">
        <f t="shared" si="136"/>
        <v>0</v>
      </c>
      <c r="CD107" s="405" t="str">
        <f t="shared" si="137"/>
        <v>0m0</v>
      </c>
      <c r="CE107" s="392">
        <f t="shared" si="138"/>
        <v>0</v>
      </c>
      <c r="CF107" s="392">
        <f t="shared" si="139"/>
        <v>0</v>
      </c>
      <c r="CG107" s="405">
        <f t="shared" si="140"/>
        <v>0</v>
      </c>
      <c r="CH107" s="406">
        <f t="shared" si="141"/>
        <v>0</v>
      </c>
      <c r="CI107" s="391" t="str">
        <f t="shared" si="142"/>
        <v>0</v>
      </c>
      <c r="CJ107" s="391" t="str">
        <f t="shared" si="143"/>
        <v>0</v>
      </c>
      <c r="CK107" s="405">
        <f t="shared" si="144"/>
        <v>0</v>
      </c>
      <c r="CL107" s="405" t="str">
        <f t="shared" si="145"/>
        <v>0m0</v>
      </c>
      <c r="CM107" s="392">
        <f t="shared" si="146"/>
        <v>0</v>
      </c>
      <c r="CN107" s="392">
        <f t="shared" si="147"/>
        <v>0</v>
      </c>
      <c r="CO107" s="405">
        <f t="shared" si="148"/>
        <v>0</v>
      </c>
      <c r="CP107" s="406">
        <f t="shared" si="149"/>
        <v>0</v>
      </c>
      <c r="CQ107" s="391" t="str">
        <f t="shared" si="150"/>
        <v>0</v>
      </c>
      <c r="CR107" s="391" t="str">
        <f t="shared" si="151"/>
        <v>0</v>
      </c>
      <c r="CS107" s="405">
        <f t="shared" si="152"/>
        <v>0</v>
      </c>
      <c r="CT107" s="405" t="str">
        <f t="shared" si="153"/>
        <v>0m0</v>
      </c>
      <c r="CU107" s="405">
        <f t="shared" si="154"/>
        <v>0</v>
      </c>
      <c r="CV107" s="405">
        <f t="shared" si="155"/>
        <v>0</v>
      </c>
      <c r="CW107" s="405">
        <f t="shared" si="156"/>
        <v>0</v>
      </c>
      <c r="CX107" s="405">
        <f t="shared" si="157"/>
        <v>0</v>
      </c>
      <c r="CY107" s="405">
        <f t="shared" si="158"/>
        <v>0</v>
      </c>
      <c r="CZ107" s="405" t="str">
        <f t="shared" si="159"/>
        <v/>
      </c>
      <c r="DA107" s="405" t="str">
        <f t="shared" si="160"/>
        <v/>
      </c>
      <c r="DB107" s="405" t="str">
        <f t="shared" si="161"/>
        <v/>
      </c>
      <c r="DC107" s="405" t="str">
        <f t="shared" si="162"/>
        <v/>
      </c>
      <c r="DD107" s="405" t="str">
        <f t="shared" si="163"/>
        <v/>
      </c>
      <c r="DE107" s="405"/>
      <c r="DF107" s="404"/>
      <c r="DG107" s="405" t="str">
        <f t="shared" si="164"/>
        <v/>
      </c>
      <c r="DH107" s="405" t="str">
        <f t="shared" si="165"/>
        <v/>
      </c>
      <c r="DI107" s="405">
        <f t="shared" si="166"/>
        <v>0</v>
      </c>
      <c r="DJ107" s="405" t="str">
        <f t="shared" si="167"/>
        <v/>
      </c>
      <c r="DK107" s="405" t="str">
        <f t="shared" si="168"/>
        <v/>
      </c>
      <c r="DL107" s="405" t="str">
        <f t="shared" si="169"/>
        <v/>
      </c>
      <c r="DM107" s="405" t="str">
        <f t="shared" si="170"/>
        <v/>
      </c>
      <c r="DN107" s="405" t="str">
        <f t="shared" si="171"/>
        <v/>
      </c>
      <c r="DO107" s="405" t="str">
        <f t="shared" si="172"/>
        <v/>
      </c>
    </row>
    <row r="108" spans="1:119" s="152" customFormat="1" ht="18" hidden="1" customHeight="1">
      <c r="A108" s="156" t="str">
        <f t="shared" si="94"/>
        <v/>
      </c>
      <c r="B108" s="153"/>
      <c r="C108" s="31" t="str">
        <f>IF(B108="","",VLOOKUP(B108,学連登録!$C$2:$G$3000,2,FALSE))</f>
        <v/>
      </c>
      <c r="D108" s="32" t="str">
        <f>IF(B108="","",VLOOKUP(B108,学連登録!$C$2:$G$3000,3,FALSE))</f>
        <v/>
      </c>
      <c r="E108" s="33" t="str">
        <f>IF(B108="","",VLOOKUP(B108,学連登録!$C$2:$G$3000,4,FALSE))</f>
        <v/>
      </c>
      <c r="F108" s="376" t="str">
        <f>IF(B108="","",VLOOKUP(B108,学連登録!$C$2:$I$3000,7,FALSE))</f>
        <v/>
      </c>
      <c r="G108" s="155"/>
      <c r="H108" s="926"/>
      <c r="I108" s="928"/>
      <c r="J108" s="155"/>
      <c r="K108" s="926"/>
      <c r="L108" s="927"/>
      <c r="M108" s="155"/>
      <c r="N108" s="881"/>
      <c r="O108" s="882"/>
      <c r="P108" s="154"/>
      <c r="Q108" s="926"/>
      <c r="R108" s="927"/>
      <c r="S108" s="154"/>
      <c r="T108" s="926"/>
      <c r="U108" s="927"/>
      <c r="V108" s="101" t="str">
        <f>IF(B108="","",VLOOKUP(B108,学連登録!$C$2:$H$3000,6,FALSE))</f>
        <v/>
      </c>
      <c r="Y108" s="116" t="str">
        <f t="shared" si="173"/>
        <v/>
      </c>
      <c r="Z108" s="97" t="str">
        <f>IF(G108="","",VLOOKUP(G108,種目名!$R$5:$T$104,3,0))</f>
        <v/>
      </c>
      <c r="AA108" s="98" t="str">
        <f>IF(J108="","",VLOOKUP(J108,種目名!$R$5:$T$104,3,0))</f>
        <v/>
      </c>
      <c r="AB108" s="117" t="str">
        <f>IF(M108="","",VLOOKUP(M108,種目名!$R$5:$T$104,3,0))</f>
        <v/>
      </c>
      <c r="AC108" s="117" t="str">
        <f>IF(P108="","",VLOOKUP(AF108,種目名!$R$5:$T$104,3,0))</f>
        <v/>
      </c>
      <c r="AD108" s="118" t="str">
        <f>IF(S108="","",VLOOKUP(AI108,種目名!$R$5:$T$104,3,0))</f>
        <v/>
      </c>
      <c r="AE108" s="115">
        <f t="shared" si="174"/>
        <v>0</v>
      </c>
      <c r="AF108" s="152" t="str">
        <f t="shared" si="175"/>
        <v/>
      </c>
      <c r="AG108" s="152" t="str">
        <f t="shared" si="176"/>
        <v/>
      </c>
      <c r="AH108" s="152">
        <f t="shared" si="177"/>
        <v>0</v>
      </c>
      <c r="AI108" s="152" t="str">
        <f t="shared" si="178"/>
        <v/>
      </c>
      <c r="AJ108" s="152" t="str">
        <f t="shared" si="179"/>
        <v/>
      </c>
      <c r="AK108" s="383"/>
      <c r="AL108" s="166">
        <f t="shared" si="107"/>
        <v>0</v>
      </c>
      <c r="AM108" s="392">
        <f t="shared" si="108"/>
        <v>0</v>
      </c>
      <c r="AN108" s="392">
        <f>COUNTIF($B$12:B108,B108)</f>
        <v>0</v>
      </c>
      <c r="AO108" s="392"/>
      <c r="AP108" s="392" t="str">
        <f t="shared" si="109"/>
        <v/>
      </c>
      <c r="AQ108" s="392" t="str">
        <f t="shared" si="109"/>
        <v/>
      </c>
      <c r="AR108" s="392" t="str">
        <f t="shared" si="109"/>
        <v/>
      </c>
      <c r="AS108" s="392" t="str">
        <f t="shared" si="103"/>
        <v/>
      </c>
      <c r="AT108" s="392">
        <f t="shared" si="110"/>
        <v>0</v>
      </c>
      <c r="AU108" s="392" t="str">
        <f t="shared" si="111"/>
        <v/>
      </c>
      <c r="AV108" s="392" t="str">
        <f t="shared" si="112"/>
        <v/>
      </c>
      <c r="AW108" s="392" t="str">
        <f t="shared" si="113"/>
        <v/>
      </c>
      <c r="AX108" s="392" t="str">
        <f t="shared" si="114"/>
        <v/>
      </c>
      <c r="AY108" s="392" t="str">
        <f t="shared" si="115"/>
        <v/>
      </c>
      <c r="AZ108" s="392" t="str">
        <f t="shared" si="95"/>
        <v/>
      </c>
      <c r="BA108" s="392" t="str">
        <f t="shared" si="95"/>
        <v/>
      </c>
      <c r="BB108" s="392" t="str">
        <f t="shared" si="95"/>
        <v/>
      </c>
      <c r="BC108" s="392" t="str">
        <f t="shared" si="95"/>
        <v/>
      </c>
      <c r="BD108" s="396" t="str">
        <f t="shared" si="95"/>
        <v/>
      </c>
      <c r="BE108" s="386">
        <f t="shared" si="116"/>
        <v>0</v>
      </c>
      <c r="BG108" s="392">
        <f t="shared" si="117"/>
        <v>0</v>
      </c>
      <c r="BH108" s="392">
        <f t="shared" si="118"/>
        <v>0</v>
      </c>
      <c r="BI108" s="405">
        <f t="shared" si="119"/>
        <v>0</v>
      </c>
      <c r="BJ108" s="406">
        <f t="shared" si="104"/>
        <v>0</v>
      </c>
      <c r="BK108" s="391" t="str">
        <f t="shared" si="105"/>
        <v>0</v>
      </c>
      <c r="BL108" s="391" t="str">
        <f t="shared" si="106"/>
        <v>0</v>
      </c>
      <c r="BM108" s="405">
        <f t="shared" si="120"/>
        <v>0</v>
      </c>
      <c r="BN108" s="405" t="str">
        <f t="shared" si="121"/>
        <v>0m0</v>
      </c>
      <c r="BO108" s="392">
        <f t="shared" si="122"/>
        <v>0</v>
      </c>
      <c r="BP108" s="392">
        <f t="shared" si="123"/>
        <v>0</v>
      </c>
      <c r="BQ108" s="405">
        <f t="shared" si="124"/>
        <v>0</v>
      </c>
      <c r="BR108" s="406">
        <f t="shared" si="125"/>
        <v>0</v>
      </c>
      <c r="BS108" s="391" t="str">
        <f t="shared" si="126"/>
        <v>0</v>
      </c>
      <c r="BT108" s="391" t="str">
        <f t="shared" si="127"/>
        <v>0</v>
      </c>
      <c r="BU108" s="405">
        <f t="shared" si="128"/>
        <v>0</v>
      </c>
      <c r="BV108" s="405" t="str">
        <f t="shared" si="129"/>
        <v>0m0</v>
      </c>
      <c r="BW108" s="392">
        <f t="shared" si="130"/>
        <v>0</v>
      </c>
      <c r="BX108" s="392">
        <f t="shared" si="131"/>
        <v>0</v>
      </c>
      <c r="BY108" s="405">
        <f t="shared" si="132"/>
        <v>0</v>
      </c>
      <c r="BZ108" s="406">
        <f t="shared" si="133"/>
        <v>0</v>
      </c>
      <c r="CA108" s="391" t="str">
        <f t="shared" si="134"/>
        <v>0</v>
      </c>
      <c r="CB108" s="391" t="str">
        <f t="shared" si="135"/>
        <v>0</v>
      </c>
      <c r="CC108" s="405">
        <f t="shared" si="136"/>
        <v>0</v>
      </c>
      <c r="CD108" s="405" t="str">
        <f t="shared" si="137"/>
        <v>0m0</v>
      </c>
      <c r="CE108" s="392">
        <f t="shared" si="138"/>
        <v>0</v>
      </c>
      <c r="CF108" s="392">
        <f t="shared" si="139"/>
        <v>0</v>
      </c>
      <c r="CG108" s="405">
        <f t="shared" si="140"/>
        <v>0</v>
      </c>
      <c r="CH108" s="406">
        <f t="shared" si="141"/>
        <v>0</v>
      </c>
      <c r="CI108" s="391" t="str">
        <f t="shared" si="142"/>
        <v>0</v>
      </c>
      <c r="CJ108" s="391" t="str">
        <f t="shared" si="143"/>
        <v>0</v>
      </c>
      <c r="CK108" s="405">
        <f t="shared" si="144"/>
        <v>0</v>
      </c>
      <c r="CL108" s="405" t="str">
        <f t="shared" si="145"/>
        <v>0m0</v>
      </c>
      <c r="CM108" s="392">
        <f t="shared" si="146"/>
        <v>0</v>
      </c>
      <c r="CN108" s="392">
        <f t="shared" si="147"/>
        <v>0</v>
      </c>
      <c r="CO108" s="405">
        <f t="shared" si="148"/>
        <v>0</v>
      </c>
      <c r="CP108" s="406">
        <f t="shared" si="149"/>
        <v>0</v>
      </c>
      <c r="CQ108" s="391" t="str">
        <f t="shared" si="150"/>
        <v>0</v>
      </c>
      <c r="CR108" s="391" t="str">
        <f t="shared" si="151"/>
        <v>0</v>
      </c>
      <c r="CS108" s="405">
        <f t="shared" si="152"/>
        <v>0</v>
      </c>
      <c r="CT108" s="405" t="str">
        <f t="shared" si="153"/>
        <v>0m0</v>
      </c>
      <c r="CU108" s="405">
        <f t="shared" si="154"/>
        <v>0</v>
      </c>
      <c r="CV108" s="405">
        <f t="shared" si="155"/>
        <v>0</v>
      </c>
      <c r="CW108" s="405">
        <f t="shared" si="156"/>
        <v>0</v>
      </c>
      <c r="CX108" s="405">
        <f t="shared" si="157"/>
        <v>0</v>
      </c>
      <c r="CY108" s="405">
        <f t="shared" si="158"/>
        <v>0</v>
      </c>
      <c r="CZ108" s="405" t="str">
        <f t="shared" si="159"/>
        <v/>
      </c>
      <c r="DA108" s="405" t="str">
        <f t="shared" si="160"/>
        <v/>
      </c>
      <c r="DB108" s="405" t="str">
        <f t="shared" si="161"/>
        <v/>
      </c>
      <c r="DC108" s="405" t="str">
        <f t="shared" si="162"/>
        <v/>
      </c>
      <c r="DD108" s="405" t="str">
        <f t="shared" si="163"/>
        <v/>
      </c>
      <c r="DE108" s="405"/>
      <c r="DF108" s="404"/>
      <c r="DG108" s="405" t="str">
        <f t="shared" si="164"/>
        <v/>
      </c>
      <c r="DH108" s="405" t="str">
        <f t="shared" si="165"/>
        <v/>
      </c>
      <c r="DI108" s="405">
        <f t="shared" si="166"/>
        <v>0</v>
      </c>
      <c r="DJ108" s="405" t="str">
        <f t="shared" si="167"/>
        <v/>
      </c>
      <c r="DK108" s="405" t="str">
        <f t="shared" si="168"/>
        <v/>
      </c>
      <c r="DL108" s="405" t="str">
        <f t="shared" si="169"/>
        <v/>
      </c>
      <c r="DM108" s="405" t="str">
        <f t="shared" si="170"/>
        <v/>
      </c>
      <c r="DN108" s="405" t="str">
        <f t="shared" si="171"/>
        <v/>
      </c>
      <c r="DO108" s="405" t="str">
        <f t="shared" si="172"/>
        <v/>
      </c>
    </row>
    <row r="109" spans="1:119" s="152" customFormat="1" ht="18" hidden="1" customHeight="1">
      <c r="A109" s="156" t="str">
        <f t="shared" si="94"/>
        <v/>
      </c>
      <c r="B109" s="153"/>
      <c r="C109" s="31" t="str">
        <f>IF(B109="","",VLOOKUP(B109,学連登録!$C$2:$G$3000,2,FALSE))</f>
        <v/>
      </c>
      <c r="D109" s="32" t="str">
        <f>IF(B109="","",VLOOKUP(B109,学連登録!$C$2:$G$3000,3,FALSE))</f>
        <v/>
      </c>
      <c r="E109" s="33" t="str">
        <f>IF(B109="","",VLOOKUP(B109,学連登録!$C$2:$G$3000,4,FALSE))</f>
        <v/>
      </c>
      <c r="F109" s="376" t="str">
        <f>IF(B109="","",VLOOKUP(B109,学連登録!$C$2:$I$3000,7,FALSE))</f>
        <v/>
      </c>
      <c r="G109" s="155"/>
      <c r="H109" s="926"/>
      <c r="I109" s="928"/>
      <c r="J109" s="155"/>
      <c r="K109" s="926"/>
      <c r="L109" s="927"/>
      <c r="M109" s="155"/>
      <c r="N109" s="881"/>
      <c r="O109" s="882"/>
      <c r="P109" s="154"/>
      <c r="Q109" s="926"/>
      <c r="R109" s="927"/>
      <c r="S109" s="154"/>
      <c r="T109" s="926"/>
      <c r="U109" s="927"/>
      <c r="V109" s="101" t="str">
        <f>IF(B109="","",VLOOKUP(B109,学連登録!$C$2:$H$3000,6,FALSE))</f>
        <v/>
      </c>
      <c r="Y109" s="116" t="str">
        <f t="shared" si="173"/>
        <v/>
      </c>
      <c r="Z109" s="97" t="str">
        <f>IF(G109="","",VLOOKUP(G109,種目名!$R$5:$T$104,3,0))</f>
        <v/>
      </c>
      <c r="AA109" s="98" t="str">
        <f>IF(J109="","",VLOOKUP(J109,種目名!$R$5:$T$104,3,0))</f>
        <v/>
      </c>
      <c r="AB109" s="117" t="str">
        <f>IF(M109="","",VLOOKUP(M109,種目名!$R$5:$T$104,3,0))</f>
        <v/>
      </c>
      <c r="AC109" s="117" t="str">
        <f>IF(P109="","",VLOOKUP(AF109,種目名!$R$5:$T$104,3,0))</f>
        <v/>
      </c>
      <c r="AD109" s="118" t="str">
        <f>IF(S109="","",VLOOKUP(AI109,種目名!$R$5:$T$104,3,0))</f>
        <v/>
      </c>
      <c r="AE109" s="115">
        <f t="shared" si="174"/>
        <v>0</v>
      </c>
      <c r="AF109" s="152" t="str">
        <f t="shared" si="175"/>
        <v/>
      </c>
      <c r="AG109" s="152" t="str">
        <f t="shared" si="176"/>
        <v/>
      </c>
      <c r="AH109" s="152">
        <f t="shared" si="177"/>
        <v>0</v>
      </c>
      <c r="AI109" s="152" t="str">
        <f t="shared" si="178"/>
        <v/>
      </c>
      <c r="AJ109" s="152" t="str">
        <f t="shared" si="179"/>
        <v/>
      </c>
      <c r="AK109" s="383"/>
      <c r="AL109" s="166">
        <f t="shared" si="107"/>
        <v>0</v>
      </c>
      <c r="AM109" s="392">
        <f t="shared" si="108"/>
        <v>0</v>
      </c>
      <c r="AN109" s="392">
        <f>COUNTIF($B$12:B109,B109)</f>
        <v>0</v>
      </c>
      <c r="AO109" s="392"/>
      <c r="AP109" s="392" t="str">
        <f t="shared" si="109"/>
        <v/>
      </c>
      <c r="AQ109" s="392" t="str">
        <f t="shared" si="109"/>
        <v/>
      </c>
      <c r="AR109" s="392" t="str">
        <f t="shared" si="109"/>
        <v/>
      </c>
      <c r="AS109" s="392" t="str">
        <f t="shared" si="103"/>
        <v/>
      </c>
      <c r="AT109" s="392">
        <f t="shared" si="110"/>
        <v>0</v>
      </c>
      <c r="AU109" s="392" t="str">
        <f t="shared" si="111"/>
        <v/>
      </c>
      <c r="AV109" s="392" t="str">
        <f t="shared" si="112"/>
        <v/>
      </c>
      <c r="AW109" s="392" t="str">
        <f t="shared" si="113"/>
        <v/>
      </c>
      <c r="AX109" s="392" t="str">
        <f t="shared" si="114"/>
        <v/>
      </c>
      <c r="AY109" s="392" t="str">
        <f t="shared" si="115"/>
        <v/>
      </c>
      <c r="AZ109" s="392" t="str">
        <f t="shared" si="95"/>
        <v/>
      </c>
      <c r="BA109" s="392" t="str">
        <f t="shared" si="95"/>
        <v/>
      </c>
      <c r="BB109" s="392" t="str">
        <f t="shared" si="95"/>
        <v/>
      </c>
      <c r="BC109" s="392" t="str">
        <f t="shared" si="95"/>
        <v/>
      </c>
      <c r="BD109" s="396" t="str">
        <f t="shared" si="95"/>
        <v/>
      </c>
      <c r="BE109" s="386">
        <f t="shared" si="116"/>
        <v>0</v>
      </c>
      <c r="BG109" s="392">
        <f t="shared" si="117"/>
        <v>0</v>
      </c>
      <c r="BH109" s="392">
        <f t="shared" si="118"/>
        <v>0</v>
      </c>
      <c r="BI109" s="405">
        <f t="shared" si="119"/>
        <v>0</v>
      </c>
      <c r="BJ109" s="406">
        <f t="shared" si="104"/>
        <v>0</v>
      </c>
      <c r="BK109" s="391" t="str">
        <f t="shared" si="105"/>
        <v>0</v>
      </c>
      <c r="BL109" s="391" t="str">
        <f t="shared" si="106"/>
        <v>0</v>
      </c>
      <c r="BM109" s="405">
        <f t="shared" si="120"/>
        <v>0</v>
      </c>
      <c r="BN109" s="405" t="str">
        <f t="shared" si="121"/>
        <v>0m0</v>
      </c>
      <c r="BO109" s="392">
        <f t="shared" si="122"/>
        <v>0</v>
      </c>
      <c r="BP109" s="392">
        <f t="shared" si="123"/>
        <v>0</v>
      </c>
      <c r="BQ109" s="405">
        <f t="shared" si="124"/>
        <v>0</v>
      </c>
      <c r="BR109" s="406">
        <f t="shared" si="125"/>
        <v>0</v>
      </c>
      <c r="BS109" s="391" t="str">
        <f t="shared" si="126"/>
        <v>0</v>
      </c>
      <c r="BT109" s="391" t="str">
        <f t="shared" si="127"/>
        <v>0</v>
      </c>
      <c r="BU109" s="405">
        <f t="shared" si="128"/>
        <v>0</v>
      </c>
      <c r="BV109" s="405" t="str">
        <f t="shared" si="129"/>
        <v>0m0</v>
      </c>
      <c r="BW109" s="392">
        <f t="shared" si="130"/>
        <v>0</v>
      </c>
      <c r="BX109" s="392">
        <f t="shared" si="131"/>
        <v>0</v>
      </c>
      <c r="BY109" s="405">
        <f t="shared" si="132"/>
        <v>0</v>
      </c>
      <c r="BZ109" s="406">
        <f t="shared" si="133"/>
        <v>0</v>
      </c>
      <c r="CA109" s="391" t="str">
        <f t="shared" si="134"/>
        <v>0</v>
      </c>
      <c r="CB109" s="391" t="str">
        <f t="shared" si="135"/>
        <v>0</v>
      </c>
      <c r="CC109" s="405">
        <f t="shared" si="136"/>
        <v>0</v>
      </c>
      <c r="CD109" s="405" t="str">
        <f t="shared" si="137"/>
        <v>0m0</v>
      </c>
      <c r="CE109" s="392">
        <f t="shared" si="138"/>
        <v>0</v>
      </c>
      <c r="CF109" s="392">
        <f t="shared" si="139"/>
        <v>0</v>
      </c>
      <c r="CG109" s="405">
        <f t="shared" si="140"/>
        <v>0</v>
      </c>
      <c r="CH109" s="406">
        <f t="shared" si="141"/>
        <v>0</v>
      </c>
      <c r="CI109" s="391" t="str">
        <f t="shared" si="142"/>
        <v>0</v>
      </c>
      <c r="CJ109" s="391" t="str">
        <f t="shared" si="143"/>
        <v>0</v>
      </c>
      <c r="CK109" s="405">
        <f t="shared" si="144"/>
        <v>0</v>
      </c>
      <c r="CL109" s="405" t="str">
        <f t="shared" si="145"/>
        <v>0m0</v>
      </c>
      <c r="CM109" s="392">
        <f t="shared" si="146"/>
        <v>0</v>
      </c>
      <c r="CN109" s="392">
        <f t="shared" si="147"/>
        <v>0</v>
      </c>
      <c r="CO109" s="405">
        <f t="shared" si="148"/>
        <v>0</v>
      </c>
      <c r="CP109" s="406">
        <f t="shared" si="149"/>
        <v>0</v>
      </c>
      <c r="CQ109" s="391" t="str">
        <f t="shared" si="150"/>
        <v>0</v>
      </c>
      <c r="CR109" s="391" t="str">
        <f t="shared" si="151"/>
        <v>0</v>
      </c>
      <c r="CS109" s="405">
        <f t="shared" si="152"/>
        <v>0</v>
      </c>
      <c r="CT109" s="405" t="str">
        <f t="shared" si="153"/>
        <v>0m0</v>
      </c>
      <c r="CU109" s="405">
        <f t="shared" si="154"/>
        <v>0</v>
      </c>
      <c r="CV109" s="405">
        <f t="shared" si="155"/>
        <v>0</v>
      </c>
      <c r="CW109" s="405">
        <f t="shared" si="156"/>
        <v>0</v>
      </c>
      <c r="CX109" s="405">
        <f t="shared" si="157"/>
        <v>0</v>
      </c>
      <c r="CY109" s="405">
        <f t="shared" si="158"/>
        <v>0</v>
      </c>
      <c r="CZ109" s="405" t="str">
        <f t="shared" si="159"/>
        <v/>
      </c>
      <c r="DA109" s="405" t="str">
        <f t="shared" si="160"/>
        <v/>
      </c>
      <c r="DB109" s="405" t="str">
        <f t="shared" si="161"/>
        <v/>
      </c>
      <c r="DC109" s="405" t="str">
        <f t="shared" si="162"/>
        <v/>
      </c>
      <c r="DD109" s="405" t="str">
        <f t="shared" si="163"/>
        <v/>
      </c>
      <c r="DE109" s="405"/>
      <c r="DF109" s="404"/>
      <c r="DG109" s="405" t="str">
        <f t="shared" si="164"/>
        <v/>
      </c>
      <c r="DH109" s="405" t="str">
        <f t="shared" si="165"/>
        <v/>
      </c>
      <c r="DI109" s="405">
        <f t="shared" si="166"/>
        <v>0</v>
      </c>
      <c r="DJ109" s="405" t="str">
        <f t="shared" si="167"/>
        <v/>
      </c>
      <c r="DK109" s="405" t="str">
        <f t="shared" si="168"/>
        <v/>
      </c>
      <c r="DL109" s="405" t="str">
        <f t="shared" si="169"/>
        <v/>
      </c>
      <c r="DM109" s="405" t="str">
        <f t="shared" si="170"/>
        <v/>
      </c>
      <c r="DN109" s="405" t="str">
        <f t="shared" si="171"/>
        <v/>
      </c>
      <c r="DO109" s="405" t="str">
        <f t="shared" si="172"/>
        <v/>
      </c>
    </row>
    <row r="110" spans="1:119" s="152" customFormat="1" ht="18" hidden="1" customHeight="1">
      <c r="A110" s="156" t="str">
        <f t="shared" si="94"/>
        <v/>
      </c>
      <c r="B110" s="153"/>
      <c r="C110" s="31" t="str">
        <f>IF(B110="","",VLOOKUP(B110,学連登録!$C$2:$G$3000,2,FALSE))</f>
        <v/>
      </c>
      <c r="D110" s="32" t="str">
        <f>IF(B110="","",VLOOKUP(B110,学連登録!$C$2:$G$3000,3,FALSE))</f>
        <v/>
      </c>
      <c r="E110" s="33" t="str">
        <f>IF(B110="","",VLOOKUP(B110,学連登録!$C$2:$G$3000,4,FALSE))</f>
        <v/>
      </c>
      <c r="F110" s="376" t="str">
        <f>IF(B110="","",VLOOKUP(B110,学連登録!$C$2:$I$3000,7,FALSE))</f>
        <v/>
      </c>
      <c r="G110" s="155"/>
      <c r="H110" s="926"/>
      <c r="I110" s="928"/>
      <c r="J110" s="155"/>
      <c r="K110" s="926"/>
      <c r="L110" s="927"/>
      <c r="M110" s="155"/>
      <c r="N110" s="881"/>
      <c r="O110" s="882"/>
      <c r="P110" s="154"/>
      <c r="Q110" s="926"/>
      <c r="R110" s="927"/>
      <c r="S110" s="154"/>
      <c r="T110" s="926"/>
      <c r="U110" s="927"/>
      <c r="V110" s="101" t="str">
        <f>IF(B110="","",VLOOKUP(B110,学連登録!$C$2:$H$3000,6,FALSE))</f>
        <v/>
      </c>
      <c r="Y110" s="116" t="str">
        <f t="shared" si="173"/>
        <v/>
      </c>
      <c r="Z110" s="97" t="str">
        <f>IF(G110="","",VLOOKUP(G110,種目名!$R$5:$T$104,3,0))</f>
        <v/>
      </c>
      <c r="AA110" s="98" t="str">
        <f>IF(J110="","",VLOOKUP(J110,種目名!$R$5:$T$104,3,0))</f>
        <v/>
      </c>
      <c r="AB110" s="117" t="str">
        <f>IF(M110="","",VLOOKUP(M110,種目名!$R$5:$T$104,3,0))</f>
        <v/>
      </c>
      <c r="AC110" s="117" t="str">
        <f>IF(P110="","",VLOOKUP(AF110,種目名!$R$5:$T$104,3,0))</f>
        <v/>
      </c>
      <c r="AD110" s="118" t="str">
        <f>IF(S110="","",VLOOKUP(AI110,種目名!$R$5:$T$104,3,0))</f>
        <v/>
      </c>
      <c r="AE110" s="115">
        <f t="shared" si="174"/>
        <v>0</v>
      </c>
      <c r="AF110" s="152" t="str">
        <f t="shared" si="175"/>
        <v/>
      </c>
      <c r="AG110" s="152" t="str">
        <f t="shared" si="176"/>
        <v/>
      </c>
      <c r="AH110" s="152">
        <f t="shared" si="177"/>
        <v>0</v>
      </c>
      <c r="AI110" s="152" t="str">
        <f t="shared" si="178"/>
        <v/>
      </c>
      <c r="AJ110" s="152" t="str">
        <f t="shared" si="179"/>
        <v/>
      </c>
      <c r="AK110" s="383"/>
      <c r="AL110" s="166">
        <f t="shared" si="107"/>
        <v>0</v>
      </c>
      <c r="AM110" s="392">
        <f t="shared" si="108"/>
        <v>0</v>
      </c>
      <c r="AN110" s="392">
        <f>COUNTIF($B$12:B110,B110)</f>
        <v>0</v>
      </c>
      <c r="AO110" s="392"/>
      <c r="AP110" s="392" t="str">
        <f t="shared" si="109"/>
        <v/>
      </c>
      <c r="AQ110" s="392" t="str">
        <f t="shared" si="109"/>
        <v/>
      </c>
      <c r="AR110" s="392" t="str">
        <f t="shared" si="109"/>
        <v/>
      </c>
      <c r="AS110" s="392" t="str">
        <f t="shared" si="103"/>
        <v/>
      </c>
      <c r="AT110" s="392">
        <f t="shared" si="110"/>
        <v>0</v>
      </c>
      <c r="AU110" s="392" t="str">
        <f t="shared" si="111"/>
        <v/>
      </c>
      <c r="AV110" s="392" t="str">
        <f t="shared" si="112"/>
        <v/>
      </c>
      <c r="AW110" s="392" t="str">
        <f t="shared" si="113"/>
        <v/>
      </c>
      <c r="AX110" s="392" t="str">
        <f t="shared" si="114"/>
        <v/>
      </c>
      <c r="AY110" s="392" t="str">
        <f t="shared" si="115"/>
        <v/>
      </c>
      <c r="AZ110" s="392" t="str">
        <f t="shared" si="95"/>
        <v/>
      </c>
      <c r="BA110" s="392" t="str">
        <f t="shared" si="95"/>
        <v/>
      </c>
      <c r="BB110" s="392" t="str">
        <f t="shared" si="95"/>
        <v/>
      </c>
      <c r="BC110" s="392" t="str">
        <f t="shared" si="95"/>
        <v/>
      </c>
      <c r="BD110" s="396" t="str">
        <f t="shared" si="95"/>
        <v/>
      </c>
      <c r="BE110" s="386">
        <f t="shared" si="116"/>
        <v>0</v>
      </c>
      <c r="BG110" s="392">
        <f t="shared" si="117"/>
        <v>0</v>
      </c>
      <c r="BH110" s="392">
        <f t="shared" si="118"/>
        <v>0</v>
      </c>
      <c r="BI110" s="405">
        <f t="shared" si="119"/>
        <v>0</v>
      </c>
      <c r="BJ110" s="406">
        <f t="shared" si="104"/>
        <v>0</v>
      </c>
      <c r="BK110" s="391" t="str">
        <f t="shared" si="105"/>
        <v>0</v>
      </c>
      <c r="BL110" s="391" t="str">
        <f t="shared" si="106"/>
        <v>0</v>
      </c>
      <c r="BM110" s="405">
        <f t="shared" si="120"/>
        <v>0</v>
      </c>
      <c r="BN110" s="405" t="str">
        <f t="shared" si="121"/>
        <v>0m0</v>
      </c>
      <c r="BO110" s="392">
        <f t="shared" si="122"/>
        <v>0</v>
      </c>
      <c r="BP110" s="392">
        <f t="shared" si="123"/>
        <v>0</v>
      </c>
      <c r="BQ110" s="405">
        <f t="shared" si="124"/>
        <v>0</v>
      </c>
      <c r="BR110" s="406">
        <f t="shared" si="125"/>
        <v>0</v>
      </c>
      <c r="BS110" s="391" t="str">
        <f t="shared" si="126"/>
        <v>0</v>
      </c>
      <c r="BT110" s="391" t="str">
        <f t="shared" si="127"/>
        <v>0</v>
      </c>
      <c r="BU110" s="405">
        <f t="shared" si="128"/>
        <v>0</v>
      </c>
      <c r="BV110" s="405" t="str">
        <f t="shared" si="129"/>
        <v>0m0</v>
      </c>
      <c r="BW110" s="392">
        <f t="shared" si="130"/>
        <v>0</v>
      </c>
      <c r="BX110" s="392">
        <f t="shared" si="131"/>
        <v>0</v>
      </c>
      <c r="BY110" s="405">
        <f t="shared" si="132"/>
        <v>0</v>
      </c>
      <c r="BZ110" s="406">
        <f t="shared" si="133"/>
        <v>0</v>
      </c>
      <c r="CA110" s="391" t="str">
        <f t="shared" si="134"/>
        <v>0</v>
      </c>
      <c r="CB110" s="391" t="str">
        <f t="shared" si="135"/>
        <v>0</v>
      </c>
      <c r="CC110" s="405">
        <f t="shared" si="136"/>
        <v>0</v>
      </c>
      <c r="CD110" s="405" t="str">
        <f t="shared" si="137"/>
        <v>0m0</v>
      </c>
      <c r="CE110" s="392">
        <f t="shared" si="138"/>
        <v>0</v>
      </c>
      <c r="CF110" s="392">
        <f t="shared" si="139"/>
        <v>0</v>
      </c>
      <c r="CG110" s="405">
        <f t="shared" si="140"/>
        <v>0</v>
      </c>
      <c r="CH110" s="406">
        <f t="shared" si="141"/>
        <v>0</v>
      </c>
      <c r="CI110" s="391" t="str">
        <f t="shared" si="142"/>
        <v>0</v>
      </c>
      <c r="CJ110" s="391" t="str">
        <f t="shared" si="143"/>
        <v>0</v>
      </c>
      <c r="CK110" s="405">
        <f t="shared" si="144"/>
        <v>0</v>
      </c>
      <c r="CL110" s="405" t="str">
        <f t="shared" si="145"/>
        <v>0m0</v>
      </c>
      <c r="CM110" s="392">
        <f t="shared" si="146"/>
        <v>0</v>
      </c>
      <c r="CN110" s="392">
        <f t="shared" si="147"/>
        <v>0</v>
      </c>
      <c r="CO110" s="405">
        <f t="shared" si="148"/>
        <v>0</v>
      </c>
      <c r="CP110" s="406">
        <f t="shared" si="149"/>
        <v>0</v>
      </c>
      <c r="CQ110" s="391" t="str">
        <f t="shared" si="150"/>
        <v>0</v>
      </c>
      <c r="CR110" s="391" t="str">
        <f t="shared" si="151"/>
        <v>0</v>
      </c>
      <c r="CS110" s="405">
        <f t="shared" si="152"/>
        <v>0</v>
      </c>
      <c r="CT110" s="405" t="str">
        <f t="shared" si="153"/>
        <v>0m0</v>
      </c>
      <c r="CU110" s="405">
        <f t="shared" si="154"/>
        <v>0</v>
      </c>
      <c r="CV110" s="405">
        <f t="shared" si="155"/>
        <v>0</v>
      </c>
      <c r="CW110" s="405">
        <f t="shared" si="156"/>
        <v>0</v>
      </c>
      <c r="CX110" s="405">
        <f t="shared" si="157"/>
        <v>0</v>
      </c>
      <c r="CY110" s="405">
        <f t="shared" si="158"/>
        <v>0</v>
      </c>
      <c r="CZ110" s="405" t="str">
        <f t="shared" si="159"/>
        <v/>
      </c>
      <c r="DA110" s="405" t="str">
        <f t="shared" si="160"/>
        <v/>
      </c>
      <c r="DB110" s="405" t="str">
        <f t="shared" si="161"/>
        <v/>
      </c>
      <c r="DC110" s="405" t="str">
        <f t="shared" si="162"/>
        <v/>
      </c>
      <c r="DD110" s="405" t="str">
        <f t="shared" si="163"/>
        <v/>
      </c>
      <c r="DE110" s="405"/>
      <c r="DF110" s="404"/>
      <c r="DG110" s="405" t="str">
        <f t="shared" si="164"/>
        <v/>
      </c>
      <c r="DH110" s="405" t="str">
        <f t="shared" si="165"/>
        <v/>
      </c>
      <c r="DI110" s="405">
        <f t="shared" si="166"/>
        <v>0</v>
      </c>
      <c r="DJ110" s="405" t="str">
        <f t="shared" si="167"/>
        <v/>
      </c>
      <c r="DK110" s="405" t="str">
        <f t="shared" si="168"/>
        <v/>
      </c>
      <c r="DL110" s="405" t="str">
        <f t="shared" si="169"/>
        <v/>
      </c>
      <c r="DM110" s="405" t="str">
        <f t="shared" si="170"/>
        <v/>
      </c>
      <c r="DN110" s="405" t="str">
        <f t="shared" si="171"/>
        <v/>
      </c>
      <c r="DO110" s="405" t="str">
        <f t="shared" si="172"/>
        <v/>
      </c>
    </row>
    <row r="111" spans="1:119" s="152" customFormat="1" ht="18" hidden="1" customHeight="1">
      <c r="A111" s="156" t="str">
        <f t="shared" si="94"/>
        <v/>
      </c>
      <c r="B111" s="153"/>
      <c r="C111" s="31" t="str">
        <f>IF(B111="","",VLOOKUP(B111,学連登録!$C$2:$G$3000,2,FALSE))</f>
        <v/>
      </c>
      <c r="D111" s="32" t="str">
        <f>IF(B111="","",VLOOKUP(B111,学連登録!$C$2:$G$3000,3,FALSE))</f>
        <v/>
      </c>
      <c r="E111" s="33" t="str">
        <f>IF(B111="","",VLOOKUP(B111,学連登録!$C$2:$G$3000,4,FALSE))</f>
        <v/>
      </c>
      <c r="F111" s="376" t="str">
        <f>IF(B111="","",VLOOKUP(B111,学連登録!$C$2:$I$3000,7,FALSE))</f>
        <v/>
      </c>
      <c r="G111" s="155"/>
      <c r="H111" s="926"/>
      <c r="I111" s="928"/>
      <c r="J111" s="155"/>
      <c r="K111" s="926"/>
      <c r="L111" s="927"/>
      <c r="M111" s="155"/>
      <c r="N111" s="881"/>
      <c r="O111" s="882"/>
      <c r="P111" s="154"/>
      <c r="Q111" s="926"/>
      <c r="R111" s="927"/>
      <c r="S111" s="154"/>
      <c r="T111" s="926"/>
      <c r="U111" s="927"/>
      <c r="V111" s="101" t="str">
        <f>IF(B111="","",VLOOKUP(B111,学連登録!$C$2:$H$3000,6,FALSE))</f>
        <v/>
      </c>
      <c r="Y111" s="116" t="str">
        <f t="shared" si="173"/>
        <v/>
      </c>
      <c r="Z111" s="97" t="str">
        <f>IF(G111="","",VLOOKUP(G111,種目名!$R$5:$T$104,3,0))</f>
        <v/>
      </c>
      <c r="AA111" s="98" t="str">
        <f>IF(J111="","",VLOOKUP(J111,種目名!$R$5:$T$104,3,0))</f>
        <v/>
      </c>
      <c r="AB111" s="117" t="str">
        <f>IF(M111="","",VLOOKUP(M111,種目名!$R$5:$T$104,3,0))</f>
        <v/>
      </c>
      <c r="AC111" s="117" t="str">
        <f>IF(P111="","",VLOOKUP(AF111,種目名!$R$5:$T$104,3,0))</f>
        <v/>
      </c>
      <c r="AD111" s="118" t="str">
        <f>IF(S111="","",VLOOKUP(AI111,種目名!$R$5:$T$104,3,0))</f>
        <v/>
      </c>
      <c r="AE111" s="115">
        <f t="shared" si="174"/>
        <v>0</v>
      </c>
      <c r="AF111" s="152" t="str">
        <f t="shared" si="175"/>
        <v/>
      </c>
      <c r="AG111" s="152" t="str">
        <f t="shared" si="176"/>
        <v/>
      </c>
      <c r="AH111" s="152">
        <f t="shared" si="177"/>
        <v>0</v>
      </c>
      <c r="AI111" s="152" t="str">
        <f t="shared" si="178"/>
        <v/>
      </c>
      <c r="AJ111" s="152" t="str">
        <f t="shared" si="179"/>
        <v/>
      </c>
      <c r="AK111" s="383"/>
      <c r="AL111" s="166">
        <f t="shared" si="107"/>
        <v>0</v>
      </c>
      <c r="AM111" s="392">
        <f t="shared" si="108"/>
        <v>0</v>
      </c>
      <c r="AN111" s="392">
        <f>COUNTIF($B$12:B111,B111)</f>
        <v>0</v>
      </c>
      <c r="AO111" s="392"/>
      <c r="AP111" s="392" t="str">
        <f t="shared" si="109"/>
        <v/>
      </c>
      <c r="AQ111" s="392" t="str">
        <f t="shared" si="109"/>
        <v/>
      </c>
      <c r="AR111" s="392" t="str">
        <f t="shared" si="109"/>
        <v/>
      </c>
      <c r="AS111" s="392" t="str">
        <f t="shared" si="103"/>
        <v/>
      </c>
      <c r="AT111" s="392">
        <f t="shared" si="110"/>
        <v>0</v>
      </c>
      <c r="AU111" s="392" t="str">
        <f t="shared" si="111"/>
        <v/>
      </c>
      <c r="AV111" s="392" t="str">
        <f t="shared" si="112"/>
        <v/>
      </c>
      <c r="AW111" s="392" t="str">
        <f t="shared" si="113"/>
        <v/>
      </c>
      <c r="AX111" s="392" t="str">
        <f t="shared" si="114"/>
        <v/>
      </c>
      <c r="AY111" s="392" t="str">
        <f t="shared" si="115"/>
        <v/>
      </c>
      <c r="AZ111" s="392" t="str">
        <f t="shared" si="95"/>
        <v/>
      </c>
      <c r="BA111" s="392" t="str">
        <f t="shared" si="95"/>
        <v/>
      </c>
      <c r="BB111" s="392" t="str">
        <f t="shared" si="95"/>
        <v/>
      </c>
      <c r="BC111" s="392" t="str">
        <f t="shared" si="95"/>
        <v/>
      </c>
      <c r="BD111" s="396" t="str">
        <f t="shared" si="95"/>
        <v/>
      </c>
      <c r="BE111" s="386">
        <f t="shared" si="116"/>
        <v>0</v>
      </c>
      <c r="BG111" s="392">
        <f t="shared" si="117"/>
        <v>0</v>
      </c>
      <c r="BH111" s="392">
        <f t="shared" si="118"/>
        <v>0</v>
      </c>
      <c r="BI111" s="405">
        <f t="shared" si="119"/>
        <v>0</v>
      </c>
      <c r="BJ111" s="406">
        <f t="shared" si="104"/>
        <v>0</v>
      </c>
      <c r="BK111" s="391" t="str">
        <f t="shared" si="105"/>
        <v>0</v>
      </c>
      <c r="BL111" s="391" t="str">
        <f t="shared" si="106"/>
        <v>0</v>
      </c>
      <c r="BM111" s="405">
        <f t="shared" si="120"/>
        <v>0</v>
      </c>
      <c r="BN111" s="405" t="str">
        <f t="shared" si="121"/>
        <v>0m0</v>
      </c>
      <c r="BO111" s="392">
        <f t="shared" si="122"/>
        <v>0</v>
      </c>
      <c r="BP111" s="392">
        <f t="shared" si="123"/>
        <v>0</v>
      </c>
      <c r="BQ111" s="405">
        <f t="shared" si="124"/>
        <v>0</v>
      </c>
      <c r="BR111" s="406">
        <f t="shared" si="125"/>
        <v>0</v>
      </c>
      <c r="BS111" s="391" t="str">
        <f t="shared" si="126"/>
        <v>0</v>
      </c>
      <c r="BT111" s="391" t="str">
        <f t="shared" si="127"/>
        <v>0</v>
      </c>
      <c r="BU111" s="405">
        <f t="shared" si="128"/>
        <v>0</v>
      </c>
      <c r="BV111" s="405" t="str">
        <f t="shared" si="129"/>
        <v>0m0</v>
      </c>
      <c r="BW111" s="392">
        <f t="shared" si="130"/>
        <v>0</v>
      </c>
      <c r="BX111" s="392">
        <f t="shared" si="131"/>
        <v>0</v>
      </c>
      <c r="BY111" s="405">
        <f t="shared" si="132"/>
        <v>0</v>
      </c>
      <c r="BZ111" s="406">
        <f t="shared" si="133"/>
        <v>0</v>
      </c>
      <c r="CA111" s="391" t="str">
        <f t="shared" si="134"/>
        <v>0</v>
      </c>
      <c r="CB111" s="391" t="str">
        <f t="shared" si="135"/>
        <v>0</v>
      </c>
      <c r="CC111" s="405">
        <f t="shared" si="136"/>
        <v>0</v>
      </c>
      <c r="CD111" s="405" t="str">
        <f t="shared" si="137"/>
        <v>0m0</v>
      </c>
      <c r="CE111" s="392">
        <f t="shared" si="138"/>
        <v>0</v>
      </c>
      <c r="CF111" s="392">
        <f t="shared" si="139"/>
        <v>0</v>
      </c>
      <c r="CG111" s="405">
        <f t="shared" si="140"/>
        <v>0</v>
      </c>
      <c r="CH111" s="406">
        <f t="shared" si="141"/>
        <v>0</v>
      </c>
      <c r="CI111" s="391" t="str">
        <f t="shared" si="142"/>
        <v>0</v>
      </c>
      <c r="CJ111" s="391" t="str">
        <f t="shared" si="143"/>
        <v>0</v>
      </c>
      <c r="CK111" s="405">
        <f t="shared" si="144"/>
        <v>0</v>
      </c>
      <c r="CL111" s="405" t="str">
        <f t="shared" si="145"/>
        <v>0m0</v>
      </c>
      <c r="CM111" s="392">
        <f t="shared" si="146"/>
        <v>0</v>
      </c>
      <c r="CN111" s="392">
        <f t="shared" si="147"/>
        <v>0</v>
      </c>
      <c r="CO111" s="405">
        <f t="shared" si="148"/>
        <v>0</v>
      </c>
      <c r="CP111" s="406">
        <f t="shared" si="149"/>
        <v>0</v>
      </c>
      <c r="CQ111" s="391" t="str">
        <f t="shared" si="150"/>
        <v>0</v>
      </c>
      <c r="CR111" s="391" t="str">
        <f t="shared" si="151"/>
        <v>0</v>
      </c>
      <c r="CS111" s="405">
        <f t="shared" si="152"/>
        <v>0</v>
      </c>
      <c r="CT111" s="405" t="str">
        <f t="shared" si="153"/>
        <v>0m0</v>
      </c>
      <c r="CU111" s="405">
        <f t="shared" si="154"/>
        <v>0</v>
      </c>
      <c r="CV111" s="405">
        <f t="shared" si="155"/>
        <v>0</v>
      </c>
      <c r="CW111" s="405">
        <f t="shared" si="156"/>
        <v>0</v>
      </c>
      <c r="CX111" s="405">
        <f t="shared" si="157"/>
        <v>0</v>
      </c>
      <c r="CY111" s="405">
        <f t="shared" si="158"/>
        <v>0</v>
      </c>
      <c r="CZ111" s="405" t="str">
        <f t="shared" si="159"/>
        <v/>
      </c>
      <c r="DA111" s="405" t="str">
        <f t="shared" si="160"/>
        <v/>
      </c>
      <c r="DB111" s="405" t="str">
        <f t="shared" si="161"/>
        <v/>
      </c>
      <c r="DC111" s="405" t="str">
        <f t="shared" si="162"/>
        <v/>
      </c>
      <c r="DD111" s="405" t="str">
        <f t="shared" si="163"/>
        <v/>
      </c>
      <c r="DE111" s="405"/>
      <c r="DF111" s="404"/>
      <c r="DG111" s="405" t="str">
        <f t="shared" si="164"/>
        <v/>
      </c>
      <c r="DH111" s="405" t="str">
        <f t="shared" si="165"/>
        <v/>
      </c>
      <c r="DI111" s="405">
        <f t="shared" si="166"/>
        <v>0</v>
      </c>
      <c r="DJ111" s="405" t="str">
        <f t="shared" si="167"/>
        <v/>
      </c>
      <c r="DK111" s="405" t="str">
        <f t="shared" si="168"/>
        <v/>
      </c>
      <c r="DL111" s="405" t="str">
        <f t="shared" si="169"/>
        <v/>
      </c>
      <c r="DM111" s="405" t="str">
        <f t="shared" si="170"/>
        <v/>
      </c>
      <c r="DN111" s="405" t="str">
        <f t="shared" si="171"/>
        <v/>
      </c>
      <c r="DO111" s="405" t="str">
        <f t="shared" si="172"/>
        <v/>
      </c>
    </row>
    <row r="112" spans="1:119" s="152" customFormat="1" ht="18" hidden="1" customHeight="1">
      <c r="A112" s="156" t="str">
        <f t="shared" si="94"/>
        <v/>
      </c>
      <c r="B112" s="153"/>
      <c r="C112" s="31" t="str">
        <f>IF(B112="","",VLOOKUP(B112,学連登録!$C$2:$G$3000,2,FALSE))</f>
        <v/>
      </c>
      <c r="D112" s="32" t="str">
        <f>IF(B112="","",VLOOKUP(B112,学連登録!$C$2:$G$3000,3,FALSE))</f>
        <v/>
      </c>
      <c r="E112" s="33" t="str">
        <f>IF(B112="","",VLOOKUP(B112,学連登録!$C$2:$G$3000,4,FALSE))</f>
        <v/>
      </c>
      <c r="F112" s="376" t="str">
        <f>IF(B112="","",VLOOKUP(B112,学連登録!$C$2:$I$3000,7,FALSE))</f>
        <v/>
      </c>
      <c r="G112" s="155"/>
      <c r="H112" s="926"/>
      <c r="I112" s="928"/>
      <c r="J112" s="155"/>
      <c r="K112" s="926"/>
      <c r="L112" s="927"/>
      <c r="M112" s="155"/>
      <c r="N112" s="881"/>
      <c r="O112" s="882"/>
      <c r="P112" s="154"/>
      <c r="Q112" s="926"/>
      <c r="R112" s="927"/>
      <c r="S112" s="154"/>
      <c r="T112" s="926"/>
      <c r="U112" s="927"/>
      <c r="V112" s="101" t="str">
        <f>IF(B112="","",VLOOKUP(B112,学連登録!$C$2:$H$3000,6,FALSE))</f>
        <v/>
      </c>
      <c r="Y112" s="116" t="str">
        <f t="shared" si="173"/>
        <v/>
      </c>
      <c r="Z112" s="97" t="str">
        <f>IF(G112="","",VLOOKUP(G112,種目名!$R$5:$T$104,3,0))</f>
        <v/>
      </c>
      <c r="AA112" s="98" t="str">
        <f>IF(J112="","",VLOOKUP(J112,種目名!$R$5:$T$104,3,0))</f>
        <v/>
      </c>
      <c r="AB112" s="117" t="str">
        <f>IF(M112="","",VLOOKUP(M112,種目名!$R$5:$T$104,3,0))</f>
        <v/>
      </c>
      <c r="AC112" s="117" t="str">
        <f>IF(P112="","",VLOOKUP(AF112,種目名!$R$5:$T$104,3,0))</f>
        <v/>
      </c>
      <c r="AD112" s="118" t="str">
        <f>IF(S112="","",VLOOKUP(AI112,種目名!$R$5:$T$104,3,0))</f>
        <v/>
      </c>
      <c r="AE112" s="115">
        <f t="shared" si="174"/>
        <v>0</v>
      </c>
      <c r="AF112" s="152" t="str">
        <f t="shared" si="175"/>
        <v/>
      </c>
      <c r="AG112" s="152" t="str">
        <f t="shared" si="176"/>
        <v/>
      </c>
      <c r="AH112" s="152">
        <f t="shared" si="177"/>
        <v>0</v>
      </c>
      <c r="AI112" s="152" t="str">
        <f t="shared" si="178"/>
        <v/>
      </c>
      <c r="AJ112" s="152" t="str">
        <f t="shared" si="179"/>
        <v/>
      </c>
      <c r="AK112" s="383"/>
      <c r="AL112" s="166">
        <f t="shared" si="107"/>
        <v>0</v>
      </c>
      <c r="AM112" s="392">
        <f t="shared" si="108"/>
        <v>0</v>
      </c>
      <c r="AN112" s="392">
        <f>COUNTIF($B$12:B112,B112)</f>
        <v>0</v>
      </c>
      <c r="AO112" s="392"/>
      <c r="AP112" s="392" t="str">
        <f t="shared" si="109"/>
        <v/>
      </c>
      <c r="AQ112" s="392" t="str">
        <f t="shared" si="109"/>
        <v/>
      </c>
      <c r="AR112" s="392" t="str">
        <f t="shared" si="109"/>
        <v/>
      </c>
      <c r="AS112" s="392" t="str">
        <f t="shared" si="103"/>
        <v/>
      </c>
      <c r="AT112" s="392">
        <f t="shared" si="110"/>
        <v>0</v>
      </c>
      <c r="AU112" s="392" t="str">
        <f t="shared" si="111"/>
        <v/>
      </c>
      <c r="AV112" s="392" t="str">
        <f t="shared" si="112"/>
        <v/>
      </c>
      <c r="AW112" s="392" t="str">
        <f t="shared" si="113"/>
        <v/>
      </c>
      <c r="AX112" s="392" t="str">
        <f t="shared" si="114"/>
        <v/>
      </c>
      <c r="AY112" s="392" t="str">
        <f t="shared" si="115"/>
        <v/>
      </c>
      <c r="AZ112" s="392" t="str">
        <f t="shared" si="95"/>
        <v/>
      </c>
      <c r="BA112" s="392" t="str">
        <f t="shared" si="95"/>
        <v/>
      </c>
      <c r="BB112" s="392" t="str">
        <f t="shared" si="95"/>
        <v/>
      </c>
      <c r="BC112" s="392" t="str">
        <f t="shared" si="95"/>
        <v/>
      </c>
      <c r="BD112" s="396" t="str">
        <f t="shared" si="95"/>
        <v/>
      </c>
      <c r="BE112" s="386">
        <f t="shared" si="116"/>
        <v>0</v>
      </c>
      <c r="BG112" s="392">
        <f t="shared" si="117"/>
        <v>0</v>
      </c>
      <c r="BH112" s="392">
        <f t="shared" si="118"/>
        <v>0</v>
      </c>
      <c r="BI112" s="405">
        <f t="shared" si="119"/>
        <v>0</v>
      </c>
      <c r="BJ112" s="406">
        <f t="shared" si="104"/>
        <v>0</v>
      </c>
      <c r="BK112" s="391" t="str">
        <f t="shared" si="105"/>
        <v>0</v>
      </c>
      <c r="BL112" s="391" t="str">
        <f t="shared" si="106"/>
        <v>0</v>
      </c>
      <c r="BM112" s="405">
        <f t="shared" si="120"/>
        <v>0</v>
      </c>
      <c r="BN112" s="405" t="str">
        <f t="shared" si="121"/>
        <v>0m0</v>
      </c>
      <c r="BO112" s="392">
        <f t="shared" si="122"/>
        <v>0</v>
      </c>
      <c r="BP112" s="392">
        <f t="shared" si="123"/>
        <v>0</v>
      </c>
      <c r="BQ112" s="405">
        <f t="shared" si="124"/>
        <v>0</v>
      </c>
      <c r="BR112" s="406">
        <f t="shared" si="125"/>
        <v>0</v>
      </c>
      <c r="BS112" s="391" t="str">
        <f t="shared" si="126"/>
        <v>0</v>
      </c>
      <c r="BT112" s="391" t="str">
        <f t="shared" si="127"/>
        <v>0</v>
      </c>
      <c r="BU112" s="405">
        <f t="shared" si="128"/>
        <v>0</v>
      </c>
      <c r="BV112" s="405" t="str">
        <f t="shared" si="129"/>
        <v>0m0</v>
      </c>
      <c r="BW112" s="392">
        <f t="shared" si="130"/>
        <v>0</v>
      </c>
      <c r="BX112" s="392">
        <f t="shared" si="131"/>
        <v>0</v>
      </c>
      <c r="BY112" s="405">
        <f t="shared" si="132"/>
        <v>0</v>
      </c>
      <c r="BZ112" s="406">
        <f t="shared" si="133"/>
        <v>0</v>
      </c>
      <c r="CA112" s="391" t="str">
        <f t="shared" si="134"/>
        <v>0</v>
      </c>
      <c r="CB112" s="391" t="str">
        <f t="shared" si="135"/>
        <v>0</v>
      </c>
      <c r="CC112" s="405">
        <f t="shared" si="136"/>
        <v>0</v>
      </c>
      <c r="CD112" s="405" t="str">
        <f t="shared" si="137"/>
        <v>0m0</v>
      </c>
      <c r="CE112" s="392">
        <f t="shared" si="138"/>
        <v>0</v>
      </c>
      <c r="CF112" s="392">
        <f t="shared" si="139"/>
        <v>0</v>
      </c>
      <c r="CG112" s="405">
        <f t="shared" si="140"/>
        <v>0</v>
      </c>
      <c r="CH112" s="406">
        <f t="shared" si="141"/>
        <v>0</v>
      </c>
      <c r="CI112" s="391" t="str">
        <f t="shared" si="142"/>
        <v>0</v>
      </c>
      <c r="CJ112" s="391" t="str">
        <f t="shared" si="143"/>
        <v>0</v>
      </c>
      <c r="CK112" s="405">
        <f t="shared" si="144"/>
        <v>0</v>
      </c>
      <c r="CL112" s="405" t="str">
        <f t="shared" si="145"/>
        <v>0m0</v>
      </c>
      <c r="CM112" s="392">
        <f t="shared" si="146"/>
        <v>0</v>
      </c>
      <c r="CN112" s="392">
        <f t="shared" si="147"/>
        <v>0</v>
      </c>
      <c r="CO112" s="405">
        <f t="shared" si="148"/>
        <v>0</v>
      </c>
      <c r="CP112" s="406">
        <f t="shared" si="149"/>
        <v>0</v>
      </c>
      <c r="CQ112" s="391" t="str">
        <f t="shared" si="150"/>
        <v>0</v>
      </c>
      <c r="CR112" s="391" t="str">
        <f t="shared" si="151"/>
        <v>0</v>
      </c>
      <c r="CS112" s="405">
        <f t="shared" si="152"/>
        <v>0</v>
      </c>
      <c r="CT112" s="405" t="str">
        <f t="shared" si="153"/>
        <v>0m0</v>
      </c>
      <c r="CU112" s="405">
        <f t="shared" si="154"/>
        <v>0</v>
      </c>
      <c r="CV112" s="405">
        <f t="shared" si="155"/>
        <v>0</v>
      </c>
      <c r="CW112" s="405">
        <f t="shared" si="156"/>
        <v>0</v>
      </c>
      <c r="CX112" s="405">
        <f t="shared" si="157"/>
        <v>0</v>
      </c>
      <c r="CY112" s="405">
        <f t="shared" si="158"/>
        <v>0</v>
      </c>
      <c r="CZ112" s="405" t="str">
        <f t="shared" si="159"/>
        <v/>
      </c>
      <c r="DA112" s="405" t="str">
        <f t="shared" si="160"/>
        <v/>
      </c>
      <c r="DB112" s="405" t="str">
        <f t="shared" si="161"/>
        <v/>
      </c>
      <c r="DC112" s="405" t="str">
        <f t="shared" si="162"/>
        <v/>
      </c>
      <c r="DD112" s="405" t="str">
        <f t="shared" si="163"/>
        <v/>
      </c>
      <c r="DE112" s="405"/>
      <c r="DF112" s="404"/>
      <c r="DG112" s="405" t="str">
        <f t="shared" si="164"/>
        <v/>
      </c>
      <c r="DH112" s="405" t="str">
        <f t="shared" si="165"/>
        <v/>
      </c>
      <c r="DI112" s="405">
        <f t="shared" si="166"/>
        <v>0</v>
      </c>
      <c r="DJ112" s="405" t="str">
        <f t="shared" si="167"/>
        <v/>
      </c>
      <c r="DK112" s="405" t="str">
        <f t="shared" si="168"/>
        <v/>
      </c>
      <c r="DL112" s="405" t="str">
        <f t="shared" si="169"/>
        <v/>
      </c>
      <c r="DM112" s="405" t="str">
        <f t="shared" si="170"/>
        <v/>
      </c>
      <c r="DN112" s="405" t="str">
        <f t="shared" si="171"/>
        <v/>
      </c>
      <c r="DO112" s="405" t="str">
        <f t="shared" si="172"/>
        <v/>
      </c>
    </row>
    <row r="113" spans="1:119" s="152" customFormat="1" ht="18" hidden="1" customHeight="1">
      <c r="A113" s="156" t="str">
        <f t="shared" si="94"/>
        <v/>
      </c>
      <c r="B113" s="153"/>
      <c r="C113" s="31" t="str">
        <f>IF(B113="","",VLOOKUP(B113,学連登録!$C$2:$G$3000,2,FALSE))</f>
        <v/>
      </c>
      <c r="D113" s="32" t="str">
        <f>IF(B113="","",VLOOKUP(B113,学連登録!$C$2:$G$3000,3,FALSE))</f>
        <v/>
      </c>
      <c r="E113" s="33" t="str">
        <f>IF(B113="","",VLOOKUP(B113,学連登録!$C$2:$G$3000,4,FALSE))</f>
        <v/>
      </c>
      <c r="F113" s="376" t="str">
        <f>IF(B113="","",VLOOKUP(B113,学連登録!$C$2:$I$3000,7,FALSE))</f>
        <v/>
      </c>
      <c r="G113" s="155"/>
      <c r="H113" s="926"/>
      <c r="I113" s="928"/>
      <c r="J113" s="155"/>
      <c r="K113" s="926"/>
      <c r="L113" s="927"/>
      <c r="M113" s="155"/>
      <c r="N113" s="881"/>
      <c r="O113" s="882"/>
      <c r="P113" s="154"/>
      <c r="Q113" s="926"/>
      <c r="R113" s="927"/>
      <c r="S113" s="154"/>
      <c r="T113" s="926"/>
      <c r="U113" s="927"/>
      <c r="V113" s="101" t="str">
        <f>IF(B113="","",VLOOKUP(B113,学連登録!$C$2:$H$3000,6,FALSE))</f>
        <v/>
      </c>
      <c r="Y113" s="116" t="str">
        <f t="shared" si="173"/>
        <v/>
      </c>
      <c r="Z113" s="97" t="str">
        <f>IF(G113="","",VLOOKUP(G113,種目名!$R$5:$T$104,3,0))</f>
        <v/>
      </c>
      <c r="AA113" s="98" t="str">
        <f>IF(J113="","",VLOOKUP(J113,種目名!$R$5:$T$104,3,0))</f>
        <v/>
      </c>
      <c r="AB113" s="117" t="str">
        <f>IF(M113="","",VLOOKUP(M113,種目名!$R$5:$T$104,3,0))</f>
        <v/>
      </c>
      <c r="AC113" s="117" t="str">
        <f>IF(P113="","",VLOOKUP(AF113,種目名!$R$5:$T$104,3,0))</f>
        <v/>
      </c>
      <c r="AD113" s="118" t="str">
        <f>IF(S113="","",VLOOKUP(AI113,種目名!$R$5:$T$104,3,0))</f>
        <v/>
      </c>
      <c r="AE113" s="115">
        <f t="shared" si="174"/>
        <v>0</v>
      </c>
      <c r="AF113" s="152" t="str">
        <f t="shared" si="175"/>
        <v/>
      </c>
      <c r="AG113" s="152" t="str">
        <f t="shared" si="176"/>
        <v/>
      </c>
      <c r="AH113" s="152">
        <f t="shared" si="177"/>
        <v>0</v>
      </c>
      <c r="AI113" s="152" t="str">
        <f t="shared" si="178"/>
        <v/>
      </c>
      <c r="AJ113" s="152" t="str">
        <f t="shared" si="179"/>
        <v/>
      </c>
      <c r="AK113" s="383"/>
      <c r="AL113" s="166">
        <f t="shared" si="107"/>
        <v>0</v>
      </c>
      <c r="AM113" s="392">
        <f t="shared" si="108"/>
        <v>0</v>
      </c>
      <c r="AN113" s="392">
        <f>COUNTIF($B$12:B113,B113)</f>
        <v>0</v>
      </c>
      <c r="AO113" s="392"/>
      <c r="AP113" s="392" t="str">
        <f t="shared" si="109"/>
        <v/>
      </c>
      <c r="AQ113" s="392" t="str">
        <f t="shared" si="109"/>
        <v/>
      </c>
      <c r="AR113" s="392" t="str">
        <f t="shared" si="109"/>
        <v/>
      </c>
      <c r="AS113" s="392" t="str">
        <f t="shared" si="103"/>
        <v/>
      </c>
      <c r="AT113" s="392">
        <f t="shared" si="110"/>
        <v>0</v>
      </c>
      <c r="AU113" s="392" t="str">
        <f t="shared" si="111"/>
        <v/>
      </c>
      <c r="AV113" s="392" t="str">
        <f t="shared" si="112"/>
        <v/>
      </c>
      <c r="AW113" s="392" t="str">
        <f t="shared" si="113"/>
        <v/>
      </c>
      <c r="AX113" s="392" t="str">
        <f t="shared" si="114"/>
        <v/>
      </c>
      <c r="AY113" s="392" t="str">
        <f t="shared" si="115"/>
        <v/>
      </c>
      <c r="AZ113" s="392" t="str">
        <f t="shared" si="95"/>
        <v/>
      </c>
      <c r="BA113" s="392" t="str">
        <f t="shared" si="95"/>
        <v/>
      </c>
      <c r="BB113" s="392" t="str">
        <f t="shared" si="95"/>
        <v/>
      </c>
      <c r="BC113" s="392" t="str">
        <f t="shared" si="95"/>
        <v/>
      </c>
      <c r="BD113" s="396" t="str">
        <f t="shared" si="95"/>
        <v/>
      </c>
      <c r="BE113" s="386">
        <f t="shared" si="116"/>
        <v>0</v>
      </c>
      <c r="BG113" s="392">
        <f t="shared" si="117"/>
        <v>0</v>
      </c>
      <c r="BH113" s="392">
        <f t="shared" si="118"/>
        <v>0</v>
      </c>
      <c r="BI113" s="405">
        <f t="shared" si="119"/>
        <v>0</v>
      </c>
      <c r="BJ113" s="406">
        <f t="shared" si="104"/>
        <v>0</v>
      </c>
      <c r="BK113" s="391" t="str">
        <f t="shared" si="105"/>
        <v>0</v>
      </c>
      <c r="BL113" s="391" t="str">
        <f t="shared" si="106"/>
        <v>0</v>
      </c>
      <c r="BM113" s="405">
        <f t="shared" si="120"/>
        <v>0</v>
      </c>
      <c r="BN113" s="405" t="str">
        <f t="shared" si="121"/>
        <v>0m0</v>
      </c>
      <c r="BO113" s="392">
        <f t="shared" si="122"/>
        <v>0</v>
      </c>
      <c r="BP113" s="392">
        <f t="shared" si="123"/>
        <v>0</v>
      </c>
      <c r="BQ113" s="405">
        <f t="shared" si="124"/>
        <v>0</v>
      </c>
      <c r="BR113" s="406">
        <f t="shared" si="125"/>
        <v>0</v>
      </c>
      <c r="BS113" s="391" t="str">
        <f t="shared" si="126"/>
        <v>0</v>
      </c>
      <c r="BT113" s="391" t="str">
        <f t="shared" si="127"/>
        <v>0</v>
      </c>
      <c r="BU113" s="405">
        <f t="shared" si="128"/>
        <v>0</v>
      </c>
      <c r="BV113" s="405" t="str">
        <f t="shared" si="129"/>
        <v>0m0</v>
      </c>
      <c r="BW113" s="392">
        <f t="shared" si="130"/>
        <v>0</v>
      </c>
      <c r="BX113" s="392">
        <f t="shared" si="131"/>
        <v>0</v>
      </c>
      <c r="BY113" s="405">
        <f t="shared" si="132"/>
        <v>0</v>
      </c>
      <c r="BZ113" s="406">
        <f t="shared" si="133"/>
        <v>0</v>
      </c>
      <c r="CA113" s="391" t="str">
        <f t="shared" si="134"/>
        <v>0</v>
      </c>
      <c r="CB113" s="391" t="str">
        <f t="shared" si="135"/>
        <v>0</v>
      </c>
      <c r="CC113" s="405">
        <f t="shared" si="136"/>
        <v>0</v>
      </c>
      <c r="CD113" s="405" t="str">
        <f t="shared" si="137"/>
        <v>0m0</v>
      </c>
      <c r="CE113" s="392">
        <f t="shared" si="138"/>
        <v>0</v>
      </c>
      <c r="CF113" s="392">
        <f t="shared" si="139"/>
        <v>0</v>
      </c>
      <c r="CG113" s="405">
        <f t="shared" si="140"/>
        <v>0</v>
      </c>
      <c r="CH113" s="406">
        <f t="shared" si="141"/>
        <v>0</v>
      </c>
      <c r="CI113" s="391" t="str">
        <f t="shared" si="142"/>
        <v>0</v>
      </c>
      <c r="CJ113" s="391" t="str">
        <f t="shared" si="143"/>
        <v>0</v>
      </c>
      <c r="CK113" s="405">
        <f t="shared" si="144"/>
        <v>0</v>
      </c>
      <c r="CL113" s="405" t="str">
        <f t="shared" si="145"/>
        <v>0m0</v>
      </c>
      <c r="CM113" s="392">
        <f t="shared" si="146"/>
        <v>0</v>
      </c>
      <c r="CN113" s="392">
        <f t="shared" si="147"/>
        <v>0</v>
      </c>
      <c r="CO113" s="405">
        <f t="shared" si="148"/>
        <v>0</v>
      </c>
      <c r="CP113" s="406">
        <f t="shared" si="149"/>
        <v>0</v>
      </c>
      <c r="CQ113" s="391" t="str">
        <f t="shared" si="150"/>
        <v>0</v>
      </c>
      <c r="CR113" s="391" t="str">
        <f t="shared" si="151"/>
        <v>0</v>
      </c>
      <c r="CS113" s="405">
        <f t="shared" si="152"/>
        <v>0</v>
      </c>
      <c r="CT113" s="405" t="str">
        <f t="shared" si="153"/>
        <v>0m0</v>
      </c>
      <c r="CU113" s="405">
        <f t="shared" si="154"/>
        <v>0</v>
      </c>
      <c r="CV113" s="405">
        <f t="shared" si="155"/>
        <v>0</v>
      </c>
      <c r="CW113" s="405">
        <f t="shared" si="156"/>
        <v>0</v>
      </c>
      <c r="CX113" s="405">
        <f t="shared" si="157"/>
        <v>0</v>
      </c>
      <c r="CY113" s="405">
        <f t="shared" si="158"/>
        <v>0</v>
      </c>
      <c r="CZ113" s="405" t="str">
        <f t="shared" si="159"/>
        <v/>
      </c>
      <c r="DA113" s="405" t="str">
        <f t="shared" si="160"/>
        <v/>
      </c>
      <c r="DB113" s="405" t="str">
        <f t="shared" si="161"/>
        <v/>
      </c>
      <c r="DC113" s="405" t="str">
        <f t="shared" si="162"/>
        <v/>
      </c>
      <c r="DD113" s="405" t="str">
        <f t="shared" si="163"/>
        <v/>
      </c>
      <c r="DE113" s="405"/>
      <c r="DF113" s="404"/>
      <c r="DG113" s="405" t="str">
        <f t="shared" si="164"/>
        <v/>
      </c>
      <c r="DH113" s="405" t="str">
        <f t="shared" si="165"/>
        <v/>
      </c>
      <c r="DI113" s="405">
        <f t="shared" si="166"/>
        <v>0</v>
      </c>
      <c r="DJ113" s="405" t="str">
        <f t="shared" si="167"/>
        <v/>
      </c>
      <c r="DK113" s="405" t="str">
        <f t="shared" si="168"/>
        <v/>
      </c>
      <c r="DL113" s="405" t="str">
        <f t="shared" si="169"/>
        <v/>
      </c>
      <c r="DM113" s="405" t="str">
        <f t="shared" si="170"/>
        <v/>
      </c>
      <c r="DN113" s="405" t="str">
        <f t="shared" si="171"/>
        <v/>
      </c>
      <c r="DO113" s="405" t="str">
        <f t="shared" si="172"/>
        <v/>
      </c>
    </row>
    <row r="114" spans="1:119" s="152" customFormat="1" ht="18" hidden="1" customHeight="1">
      <c r="A114" s="156" t="str">
        <f t="shared" si="94"/>
        <v/>
      </c>
      <c r="B114" s="153"/>
      <c r="C114" s="31" t="str">
        <f>IF(B114="","",VLOOKUP(B114,学連登録!$C$2:$G$3000,2,FALSE))</f>
        <v/>
      </c>
      <c r="D114" s="32" t="str">
        <f>IF(B114="","",VLOOKUP(B114,学連登録!$C$2:$G$3000,3,FALSE))</f>
        <v/>
      </c>
      <c r="E114" s="33" t="str">
        <f>IF(B114="","",VLOOKUP(B114,学連登録!$C$2:$G$3000,4,FALSE))</f>
        <v/>
      </c>
      <c r="F114" s="376" t="str">
        <f>IF(B114="","",VLOOKUP(B114,学連登録!$C$2:$I$3000,7,FALSE))</f>
        <v/>
      </c>
      <c r="G114" s="155"/>
      <c r="H114" s="926"/>
      <c r="I114" s="928"/>
      <c r="J114" s="155"/>
      <c r="K114" s="926"/>
      <c r="L114" s="927"/>
      <c r="M114" s="155"/>
      <c r="N114" s="881"/>
      <c r="O114" s="882"/>
      <c r="P114" s="154"/>
      <c r="Q114" s="926"/>
      <c r="R114" s="927"/>
      <c r="S114" s="154"/>
      <c r="T114" s="926"/>
      <c r="U114" s="927"/>
      <c r="V114" s="101" t="str">
        <f>IF(B114="","",VLOOKUP(B114,学連登録!$C$2:$H$3000,6,FALSE))</f>
        <v/>
      </c>
      <c r="Y114" s="116" t="str">
        <f t="shared" si="173"/>
        <v/>
      </c>
      <c r="Z114" s="97" t="str">
        <f>IF(G114="","",VLOOKUP(G114,種目名!$R$5:$T$104,3,0))</f>
        <v/>
      </c>
      <c r="AA114" s="98" t="str">
        <f>IF(J114="","",VLOOKUP(J114,種目名!$R$5:$T$104,3,0))</f>
        <v/>
      </c>
      <c r="AB114" s="117" t="str">
        <f>IF(M114="","",VLOOKUP(M114,種目名!$R$5:$T$104,3,0))</f>
        <v/>
      </c>
      <c r="AC114" s="117" t="str">
        <f>IF(P114="","",VLOOKUP(AF114,種目名!$R$5:$T$104,3,0))</f>
        <v/>
      </c>
      <c r="AD114" s="118" t="str">
        <f>IF(S114="","",VLOOKUP(AI114,種目名!$R$5:$T$104,3,0))</f>
        <v/>
      </c>
      <c r="AE114" s="115">
        <f t="shared" si="174"/>
        <v>0</v>
      </c>
      <c r="AF114" s="152" t="str">
        <f t="shared" si="175"/>
        <v/>
      </c>
      <c r="AG114" s="152" t="str">
        <f t="shared" si="176"/>
        <v/>
      </c>
      <c r="AH114" s="152">
        <f t="shared" si="177"/>
        <v>0</v>
      </c>
      <c r="AI114" s="152" t="str">
        <f t="shared" si="178"/>
        <v/>
      </c>
      <c r="AJ114" s="152" t="str">
        <f t="shared" si="179"/>
        <v/>
      </c>
      <c r="AK114" s="383"/>
      <c r="AL114" s="166">
        <f t="shared" si="107"/>
        <v>0</v>
      </c>
      <c r="AM114" s="392">
        <f t="shared" si="108"/>
        <v>0</v>
      </c>
      <c r="AN114" s="392">
        <f>COUNTIF($B$12:B114,B114)</f>
        <v>0</v>
      </c>
      <c r="AO114" s="392"/>
      <c r="AP114" s="392" t="str">
        <f t="shared" si="109"/>
        <v/>
      </c>
      <c r="AQ114" s="392" t="str">
        <f t="shared" si="109"/>
        <v/>
      </c>
      <c r="AR114" s="392" t="str">
        <f t="shared" si="109"/>
        <v/>
      </c>
      <c r="AS114" s="392" t="str">
        <f t="shared" si="103"/>
        <v/>
      </c>
      <c r="AT114" s="392">
        <f t="shared" si="110"/>
        <v>0</v>
      </c>
      <c r="AU114" s="392" t="str">
        <f t="shared" si="111"/>
        <v/>
      </c>
      <c r="AV114" s="392" t="str">
        <f t="shared" si="112"/>
        <v/>
      </c>
      <c r="AW114" s="392" t="str">
        <f t="shared" si="113"/>
        <v/>
      </c>
      <c r="AX114" s="392" t="str">
        <f t="shared" si="114"/>
        <v/>
      </c>
      <c r="AY114" s="392" t="str">
        <f t="shared" si="115"/>
        <v/>
      </c>
      <c r="AZ114" s="392" t="str">
        <f t="shared" si="95"/>
        <v/>
      </c>
      <c r="BA114" s="392" t="str">
        <f t="shared" si="95"/>
        <v/>
      </c>
      <c r="BB114" s="392" t="str">
        <f t="shared" si="95"/>
        <v/>
      </c>
      <c r="BC114" s="392" t="str">
        <f t="shared" si="95"/>
        <v/>
      </c>
      <c r="BD114" s="396" t="str">
        <f t="shared" si="95"/>
        <v/>
      </c>
      <c r="BE114" s="386">
        <f t="shared" si="116"/>
        <v>0</v>
      </c>
      <c r="BG114" s="392">
        <f t="shared" si="117"/>
        <v>0</v>
      </c>
      <c r="BH114" s="392">
        <f t="shared" si="118"/>
        <v>0</v>
      </c>
      <c r="BI114" s="405">
        <f t="shared" si="119"/>
        <v>0</v>
      </c>
      <c r="BJ114" s="406">
        <f t="shared" si="104"/>
        <v>0</v>
      </c>
      <c r="BK114" s="391" t="str">
        <f t="shared" si="105"/>
        <v>0</v>
      </c>
      <c r="BL114" s="391" t="str">
        <f t="shared" si="106"/>
        <v>0</v>
      </c>
      <c r="BM114" s="405">
        <f t="shared" si="120"/>
        <v>0</v>
      </c>
      <c r="BN114" s="405" t="str">
        <f t="shared" si="121"/>
        <v>0m0</v>
      </c>
      <c r="BO114" s="392">
        <f t="shared" si="122"/>
        <v>0</v>
      </c>
      <c r="BP114" s="392">
        <f t="shared" si="123"/>
        <v>0</v>
      </c>
      <c r="BQ114" s="405">
        <f t="shared" si="124"/>
        <v>0</v>
      </c>
      <c r="BR114" s="406">
        <f t="shared" si="125"/>
        <v>0</v>
      </c>
      <c r="BS114" s="391" t="str">
        <f t="shared" si="126"/>
        <v>0</v>
      </c>
      <c r="BT114" s="391" t="str">
        <f t="shared" si="127"/>
        <v>0</v>
      </c>
      <c r="BU114" s="405">
        <f t="shared" si="128"/>
        <v>0</v>
      </c>
      <c r="BV114" s="405" t="str">
        <f t="shared" si="129"/>
        <v>0m0</v>
      </c>
      <c r="BW114" s="392">
        <f t="shared" si="130"/>
        <v>0</v>
      </c>
      <c r="BX114" s="392">
        <f t="shared" si="131"/>
        <v>0</v>
      </c>
      <c r="BY114" s="405">
        <f t="shared" si="132"/>
        <v>0</v>
      </c>
      <c r="BZ114" s="406">
        <f t="shared" si="133"/>
        <v>0</v>
      </c>
      <c r="CA114" s="391" t="str">
        <f t="shared" si="134"/>
        <v>0</v>
      </c>
      <c r="CB114" s="391" t="str">
        <f t="shared" si="135"/>
        <v>0</v>
      </c>
      <c r="CC114" s="405">
        <f t="shared" si="136"/>
        <v>0</v>
      </c>
      <c r="CD114" s="405" t="str">
        <f t="shared" si="137"/>
        <v>0m0</v>
      </c>
      <c r="CE114" s="392">
        <f t="shared" si="138"/>
        <v>0</v>
      </c>
      <c r="CF114" s="392">
        <f t="shared" si="139"/>
        <v>0</v>
      </c>
      <c r="CG114" s="405">
        <f t="shared" si="140"/>
        <v>0</v>
      </c>
      <c r="CH114" s="406">
        <f t="shared" si="141"/>
        <v>0</v>
      </c>
      <c r="CI114" s="391" t="str">
        <f t="shared" si="142"/>
        <v>0</v>
      </c>
      <c r="CJ114" s="391" t="str">
        <f t="shared" si="143"/>
        <v>0</v>
      </c>
      <c r="CK114" s="405">
        <f t="shared" si="144"/>
        <v>0</v>
      </c>
      <c r="CL114" s="405" t="str">
        <f t="shared" si="145"/>
        <v>0m0</v>
      </c>
      <c r="CM114" s="392">
        <f t="shared" si="146"/>
        <v>0</v>
      </c>
      <c r="CN114" s="392">
        <f t="shared" si="147"/>
        <v>0</v>
      </c>
      <c r="CO114" s="405">
        <f t="shared" si="148"/>
        <v>0</v>
      </c>
      <c r="CP114" s="406">
        <f t="shared" si="149"/>
        <v>0</v>
      </c>
      <c r="CQ114" s="391" t="str">
        <f t="shared" si="150"/>
        <v>0</v>
      </c>
      <c r="CR114" s="391" t="str">
        <f t="shared" si="151"/>
        <v>0</v>
      </c>
      <c r="CS114" s="405">
        <f t="shared" si="152"/>
        <v>0</v>
      </c>
      <c r="CT114" s="405" t="str">
        <f t="shared" si="153"/>
        <v>0m0</v>
      </c>
      <c r="CU114" s="405">
        <f t="shared" si="154"/>
        <v>0</v>
      </c>
      <c r="CV114" s="405">
        <f t="shared" si="155"/>
        <v>0</v>
      </c>
      <c r="CW114" s="405">
        <f t="shared" si="156"/>
        <v>0</v>
      </c>
      <c r="CX114" s="405">
        <f t="shared" si="157"/>
        <v>0</v>
      </c>
      <c r="CY114" s="405">
        <f t="shared" si="158"/>
        <v>0</v>
      </c>
      <c r="CZ114" s="405" t="str">
        <f t="shared" si="159"/>
        <v/>
      </c>
      <c r="DA114" s="405" t="str">
        <f t="shared" si="160"/>
        <v/>
      </c>
      <c r="DB114" s="405" t="str">
        <f t="shared" si="161"/>
        <v/>
      </c>
      <c r="DC114" s="405" t="str">
        <f t="shared" si="162"/>
        <v/>
      </c>
      <c r="DD114" s="405" t="str">
        <f t="shared" si="163"/>
        <v/>
      </c>
      <c r="DE114" s="405"/>
      <c r="DF114" s="404"/>
      <c r="DG114" s="405" t="str">
        <f t="shared" si="164"/>
        <v/>
      </c>
      <c r="DH114" s="405" t="str">
        <f t="shared" si="165"/>
        <v/>
      </c>
      <c r="DI114" s="405">
        <f t="shared" si="166"/>
        <v>0</v>
      </c>
      <c r="DJ114" s="405" t="str">
        <f t="shared" si="167"/>
        <v/>
      </c>
      <c r="DK114" s="405" t="str">
        <f t="shared" si="168"/>
        <v/>
      </c>
      <c r="DL114" s="405" t="str">
        <f t="shared" si="169"/>
        <v/>
      </c>
      <c r="DM114" s="405" t="str">
        <f t="shared" si="170"/>
        <v/>
      </c>
      <c r="DN114" s="405" t="str">
        <f t="shared" si="171"/>
        <v/>
      </c>
      <c r="DO114" s="405" t="str">
        <f t="shared" si="172"/>
        <v/>
      </c>
    </row>
    <row r="115" spans="1:119" s="152" customFormat="1" ht="18" hidden="1" customHeight="1">
      <c r="A115" s="156" t="str">
        <f t="shared" ref="A115:A178" si="180">IF(C115="","",A114+1)</f>
        <v/>
      </c>
      <c r="B115" s="153"/>
      <c r="C115" s="31" t="str">
        <f>IF(B115="","",VLOOKUP(B115,学連登録!$C$2:$G$3000,2,FALSE))</f>
        <v/>
      </c>
      <c r="D115" s="32" t="str">
        <f>IF(B115="","",VLOOKUP(B115,学連登録!$C$2:$G$3000,3,FALSE))</f>
        <v/>
      </c>
      <c r="E115" s="33" t="str">
        <f>IF(B115="","",VLOOKUP(B115,学連登録!$C$2:$G$3000,4,FALSE))</f>
        <v/>
      </c>
      <c r="F115" s="376" t="str">
        <f>IF(B115="","",VLOOKUP(B115,学連登録!$C$2:$I$3000,7,FALSE))</f>
        <v/>
      </c>
      <c r="G115" s="155"/>
      <c r="H115" s="926"/>
      <c r="I115" s="928"/>
      <c r="J115" s="155"/>
      <c r="K115" s="926"/>
      <c r="L115" s="927"/>
      <c r="M115" s="155"/>
      <c r="N115" s="881"/>
      <c r="O115" s="882"/>
      <c r="P115" s="154"/>
      <c r="Q115" s="926"/>
      <c r="R115" s="927"/>
      <c r="S115" s="154"/>
      <c r="T115" s="926"/>
      <c r="U115" s="927"/>
      <c r="V115" s="101" t="str">
        <f>IF(B115="","",VLOOKUP(B115,学連登録!$C$2:$H$3000,6,FALSE))</f>
        <v/>
      </c>
      <c r="Y115" s="116" t="str">
        <f t="shared" si="173"/>
        <v/>
      </c>
      <c r="Z115" s="97" t="str">
        <f>IF(G115="","",VLOOKUP(G115,種目名!$R$5:$T$104,3,0))</f>
        <v/>
      </c>
      <c r="AA115" s="98" t="str">
        <f>IF(J115="","",VLOOKUP(J115,種目名!$R$5:$T$104,3,0))</f>
        <v/>
      </c>
      <c r="AB115" s="117" t="str">
        <f>IF(M115="","",VLOOKUP(M115,種目名!$R$5:$T$104,3,0))</f>
        <v/>
      </c>
      <c r="AC115" s="117" t="str">
        <f>IF(P115="","",VLOOKUP(AF115,種目名!$R$5:$T$104,3,0))</f>
        <v/>
      </c>
      <c r="AD115" s="118" t="str">
        <f>IF(S115="","",VLOOKUP(AI115,種目名!$R$5:$T$104,3,0))</f>
        <v/>
      </c>
      <c r="AE115" s="115">
        <f t="shared" si="174"/>
        <v>0</v>
      </c>
      <c r="AF115" s="152" t="str">
        <f t="shared" si="175"/>
        <v/>
      </c>
      <c r="AG115" s="152" t="str">
        <f t="shared" si="176"/>
        <v/>
      </c>
      <c r="AH115" s="152">
        <f t="shared" si="177"/>
        <v>0</v>
      </c>
      <c r="AI115" s="152" t="str">
        <f t="shared" si="178"/>
        <v/>
      </c>
      <c r="AJ115" s="152" t="str">
        <f t="shared" si="179"/>
        <v/>
      </c>
      <c r="AK115" s="383"/>
      <c r="AL115" s="166">
        <f t="shared" si="107"/>
        <v>0</v>
      </c>
      <c r="AM115" s="392">
        <f t="shared" si="108"/>
        <v>0</v>
      </c>
      <c r="AN115" s="392">
        <f>COUNTIF($B$12:B115,B115)</f>
        <v>0</v>
      </c>
      <c r="AO115" s="392"/>
      <c r="AP115" s="392" t="str">
        <f t="shared" si="109"/>
        <v/>
      </c>
      <c r="AQ115" s="392" t="str">
        <f t="shared" si="109"/>
        <v/>
      </c>
      <c r="AR115" s="392" t="str">
        <f t="shared" si="109"/>
        <v/>
      </c>
      <c r="AS115" s="392" t="str">
        <f t="shared" si="103"/>
        <v/>
      </c>
      <c r="AT115" s="392">
        <f t="shared" si="110"/>
        <v>0</v>
      </c>
      <c r="AU115" s="392" t="str">
        <f t="shared" si="111"/>
        <v/>
      </c>
      <c r="AV115" s="392" t="str">
        <f t="shared" si="112"/>
        <v/>
      </c>
      <c r="AW115" s="392" t="str">
        <f t="shared" si="113"/>
        <v/>
      </c>
      <c r="AX115" s="392" t="str">
        <f t="shared" si="114"/>
        <v/>
      </c>
      <c r="AY115" s="392" t="str">
        <f t="shared" si="115"/>
        <v/>
      </c>
      <c r="AZ115" s="392" t="str">
        <f t="shared" ref="AZ115:BD165" si="181">IF(AU115="","",COUNTIF($AU$12:$AY$520,AU115))</f>
        <v/>
      </c>
      <c r="BA115" s="392" t="str">
        <f t="shared" si="181"/>
        <v/>
      </c>
      <c r="BB115" s="392" t="str">
        <f t="shared" si="181"/>
        <v/>
      </c>
      <c r="BC115" s="392" t="str">
        <f t="shared" si="181"/>
        <v/>
      </c>
      <c r="BD115" s="396" t="str">
        <f t="shared" si="181"/>
        <v/>
      </c>
      <c r="BE115" s="386">
        <f t="shared" si="116"/>
        <v>0</v>
      </c>
      <c r="BG115" s="392">
        <f t="shared" si="117"/>
        <v>0</v>
      </c>
      <c r="BH115" s="392">
        <f t="shared" si="118"/>
        <v>0</v>
      </c>
      <c r="BI115" s="405">
        <f t="shared" si="119"/>
        <v>0</v>
      </c>
      <c r="BJ115" s="406">
        <f t="shared" si="104"/>
        <v>0</v>
      </c>
      <c r="BK115" s="391" t="str">
        <f t="shared" si="105"/>
        <v>0</v>
      </c>
      <c r="BL115" s="391" t="str">
        <f t="shared" si="106"/>
        <v>0</v>
      </c>
      <c r="BM115" s="405">
        <f t="shared" si="120"/>
        <v>0</v>
      </c>
      <c r="BN115" s="405" t="str">
        <f t="shared" si="121"/>
        <v>0m0</v>
      </c>
      <c r="BO115" s="392">
        <f t="shared" si="122"/>
        <v>0</v>
      </c>
      <c r="BP115" s="392">
        <f t="shared" si="123"/>
        <v>0</v>
      </c>
      <c r="BQ115" s="405">
        <f t="shared" si="124"/>
        <v>0</v>
      </c>
      <c r="BR115" s="406">
        <f t="shared" si="125"/>
        <v>0</v>
      </c>
      <c r="BS115" s="391" t="str">
        <f t="shared" si="126"/>
        <v>0</v>
      </c>
      <c r="BT115" s="391" t="str">
        <f t="shared" si="127"/>
        <v>0</v>
      </c>
      <c r="BU115" s="405">
        <f t="shared" si="128"/>
        <v>0</v>
      </c>
      <c r="BV115" s="405" t="str">
        <f t="shared" si="129"/>
        <v>0m0</v>
      </c>
      <c r="BW115" s="392">
        <f t="shared" si="130"/>
        <v>0</v>
      </c>
      <c r="BX115" s="392">
        <f t="shared" si="131"/>
        <v>0</v>
      </c>
      <c r="BY115" s="405">
        <f t="shared" si="132"/>
        <v>0</v>
      </c>
      <c r="BZ115" s="406">
        <f t="shared" si="133"/>
        <v>0</v>
      </c>
      <c r="CA115" s="391" t="str">
        <f t="shared" si="134"/>
        <v>0</v>
      </c>
      <c r="CB115" s="391" t="str">
        <f t="shared" si="135"/>
        <v>0</v>
      </c>
      <c r="CC115" s="405">
        <f t="shared" si="136"/>
        <v>0</v>
      </c>
      <c r="CD115" s="405" t="str">
        <f t="shared" si="137"/>
        <v>0m0</v>
      </c>
      <c r="CE115" s="392">
        <f t="shared" si="138"/>
        <v>0</v>
      </c>
      <c r="CF115" s="392">
        <f t="shared" si="139"/>
        <v>0</v>
      </c>
      <c r="CG115" s="405">
        <f t="shared" si="140"/>
        <v>0</v>
      </c>
      <c r="CH115" s="406">
        <f t="shared" si="141"/>
        <v>0</v>
      </c>
      <c r="CI115" s="391" t="str">
        <f t="shared" si="142"/>
        <v>0</v>
      </c>
      <c r="CJ115" s="391" t="str">
        <f t="shared" si="143"/>
        <v>0</v>
      </c>
      <c r="CK115" s="405">
        <f t="shared" si="144"/>
        <v>0</v>
      </c>
      <c r="CL115" s="405" t="str">
        <f t="shared" si="145"/>
        <v>0m0</v>
      </c>
      <c r="CM115" s="392">
        <f t="shared" si="146"/>
        <v>0</v>
      </c>
      <c r="CN115" s="392">
        <f t="shared" si="147"/>
        <v>0</v>
      </c>
      <c r="CO115" s="405">
        <f t="shared" si="148"/>
        <v>0</v>
      </c>
      <c r="CP115" s="406">
        <f t="shared" si="149"/>
        <v>0</v>
      </c>
      <c r="CQ115" s="391" t="str">
        <f t="shared" si="150"/>
        <v>0</v>
      </c>
      <c r="CR115" s="391" t="str">
        <f t="shared" si="151"/>
        <v>0</v>
      </c>
      <c r="CS115" s="405">
        <f t="shared" si="152"/>
        <v>0</v>
      </c>
      <c r="CT115" s="405" t="str">
        <f t="shared" si="153"/>
        <v>0m0</v>
      </c>
      <c r="CU115" s="405">
        <f t="shared" si="154"/>
        <v>0</v>
      </c>
      <c r="CV115" s="405">
        <f t="shared" si="155"/>
        <v>0</v>
      </c>
      <c r="CW115" s="405">
        <f t="shared" si="156"/>
        <v>0</v>
      </c>
      <c r="CX115" s="405">
        <f t="shared" si="157"/>
        <v>0</v>
      </c>
      <c r="CY115" s="405">
        <f t="shared" si="158"/>
        <v>0</v>
      </c>
      <c r="CZ115" s="405" t="str">
        <f t="shared" si="159"/>
        <v/>
      </c>
      <c r="DA115" s="405" t="str">
        <f t="shared" si="160"/>
        <v/>
      </c>
      <c r="DB115" s="405" t="str">
        <f t="shared" si="161"/>
        <v/>
      </c>
      <c r="DC115" s="405" t="str">
        <f t="shared" si="162"/>
        <v/>
      </c>
      <c r="DD115" s="405" t="str">
        <f t="shared" si="163"/>
        <v/>
      </c>
      <c r="DE115" s="405"/>
      <c r="DF115" s="404"/>
      <c r="DG115" s="405" t="str">
        <f t="shared" si="164"/>
        <v/>
      </c>
      <c r="DH115" s="405" t="str">
        <f t="shared" si="165"/>
        <v/>
      </c>
      <c r="DI115" s="405">
        <f t="shared" si="166"/>
        <v>0</v>
      </c>
      <c r="DJ115" s="405" t="str">
        <f t="shared" si="167"/>
        <v/>
      </c>
      <c r="DK115" s="405" t="str">
        <f t="shared" si="168"/>
        <v/>
      </c>
      <c r="DL115" s="405" t="str">
        <f t="shared" si="169"/>
        <v/>
      </c>
      <c r="DM115" s="405" t="str">
        <f t="shared" si="170"/>
        <v/>
      </c>
      <c r="DN115" s="405" t="str">
        <f t="shared" si="171"/>
        <v/>
      </c>
      <c r="DO115" s="405" t="str">
        <f t="shared" si="172"/>
        <v/>
      </c>
    </row>
    <row r="116" spans="1:119" s="152" customFormat="1" ht="18" hidden="1" customHeight="1">
      <c r="A116" s="156" t="str">
        <f t="shared" si="180"/>
        <v/>
      </c>
      <c r="B116" s="153"/>
      <c r="C116" s="31" t="str">
        <f>IF(B116="","",VLOOKUP(B116,学連登録!$C$2:$G$3000,2,FALSE))</f>
        <v/>
      </c>
      <c r="D116" s="32" t="str">
        <f>IF(B116="","",VLOOKUP(B116,学連登録!$C$2:$G$3000,3,FALSE))</f>
        <v/>
      </c>
      <c r="E116" s="33" t="str">
        <f>IF(B116="","",VLOOKUP(B116,学連登録!$C$2:$G$3000,4,FALSE))</f>
        <v/>
      </c>
      <c r="F116" s="376" t="str">
        <f>IF(B116="","",VLOOKUP(B116,学連登録!$C$2:$I$3000,7,FALSE))</f>
        <v/>
      </c>
      <c r="G116" s="155"/>
      <c r="H116" s="926"/>
      <c r="I116" s="928"/>
      <c r="J116" s="155"/>
      <c r="K116" s="926"/>
      <c r="L116" s="927"/>
      <c r="M116" s="155"/>
      <c r="N116" s="881"/>
      <c r="O116" s="882"/>
      <c r="P116" s="154"/>
      <c r="Q116" s="926"/>
      <c r="R116" s="927"/>
      <c r="S116" s="154"/>
      <c r="T116" s="926"/>
      <c r="U116" s="927"/>
      <c r="V116" s="101" t="str">
        <f>IF(B116="","",VLOOKUP(B116,学連登録!$C$2:$H$3000,6,FALSE))</f>
        <v/>
      </c>
      <c r="Y116" s="116" t="str">
        <f t="shared" si="173"/>
        <v/>
      </c>
      <c r="Z116" s="97" t="str">
        <f>IF(G116="","",VLOOKUP(G116,種目名!$R$5:$T$104,3,0))</f>
        <v/>
      </c>
      <c r="AA116" s="98" t="str">
        <f>IF(J116="","",VLOOKUP(J116,種目名!$R$5:$T$104,3,0))</f>
        <v/>
      </c>
      <c r="AB116" s="117" t="str">
        <f>IF(M116="","",VLOOKUP(M116,種目名!$R$5:$T$104,3,0))</f>
        <v/>
      </c>
      <c r="AC116" s="117" t="str">
        <f>IF(P116="","",VLOOKUP(AF116,種目名!$R$5:$T$104,3,0))</f>
        <v/>
      </c>
      <c r="AD116" s="118" t="str">
        <f>IF(S116="","",VLOOKUP(AI116,種目名!$R$5:$T$104,3,0))</f>
        <v/>
      </c>
      <c r="AE116" s="115">
        <f t="shared" si="174"/>
        <v>0</v>
      </c>
      <c r="AF116" s="152" t="str">
        <f t="shared" si="175"/>
        <v/>
      </c>
      <c r="AG116" s="152" t="str">
        <f t="shared" si="176"/>
        <v/>
      </c>
      <c r="AH116" s="152">
        <f t="shared" si="177"/>
        <v>0</v>
      </c>
      <c r="AI116" s="152" t="str">
        <f t="shared" si="178"/>
        <v/>
      </c>
      <c r="AJ116" s="152" t="str">
        <f t="shared" si="179"/>
        <v/>
      </c>
      <c r="AK116" s="383"/>
      <c r="AL116" s="166">
        <f t="shared" si="107"/>
        <v>0</v>
      </c>
      <c r="AM116" s="392">
        <f t="shared" si="108"/>
        <v>0</v>
      </c>
      <c r="AN116" s="392">
        <f>COUNTIF($B$12:B116,B116)</f>
        <v>0</v>
      </c>
      <c r="AO116" s="392"/>
      <c r="AP116" s="392" t="str">
        <f t="shared" si="109"/>
        <v/>
      </c>
      <c r="AQ116" s="392" t="str">
        <f t="shared" si="109"/>
        <v/>
      </c>
      <c r="AR116" s="392" t="str">
        <f t="shared" si="109"/>
        <v/>
      </c>
      <c r="AS116" s="392" t="str">
        <f t="shared" si="103"/>
        <v/>
      </c>
      <c r="AT116" s="392">
        <f t="shared" si="110"/>
        <v>0</v>
      </c>
      <c r="AU116" s="392" t="str">
        <f t="shared" si="111"/>
        <v/>
      </c>
      <c r="AV116" s="392" t="str">
        <f t="shared" si="112"/>
        <v/>
      </c>
      <c r="AW116" s="392" t="str">
        <f t="shared" si="113"/>
        <v/>
      </c>
      <c r="AX116" s="392" t="str">
        <f t="shared" si="114"/>
        <v/>
      </c>
      <c r="AY116" s="392" t="str">
        <f t="shared" si="115"/>
        <v/>
      </c>
      <c r="AZ116" s="392" t="str">
        <f t="shared" si="181"/>
        <v/>
      </c>
      <c r="BA116" s="392" t="str">
        <f t="shared" si="181"/>
        <v/>
      </c>
      <c r="BB116" s="392" t="str">
        <f t="shared" si="181"/>
        <v/>
      </c>
      <c r="BC116" s="392" t="str">
        <f t="shared" si="181"/>
        <v/>
      </c>
      <c r="BD116" s="396" t="str">
        <f t="shared" si="181"/>
        <v/>
      </c>
      <c r="BE116" s="386">
        <f t="shared" si="116"/>
        <v>0</v>
      </c>
      <c r="BG116" s="392">
        <f t="shared" si="117"/>
        <v>0</v>
      </c>
      <c r="BH116" s="392">
        <f t="shared" si="118"/>
        <v>0</v>
      </c>
      <c r="BI116" s="405">
        <f t="shared" si="119"/>
        <v>0</v>
      </c>
      <c r="BJ116" s="406">
        <f t="shared" si="104"/>
        <v>0</v>
      </c>
      <c r="BK116" s="391" t="str">
        <f t="shared" si="105"/>
        <v>0</v>
      </c>
      <c r="BL116" s="391" t="str">
        <f t="shared" si="106"/>
        <v>0</v>
      </c>
      <c r="BM116" s="405">
        <f t="shared" si="120"/>
        <v>0</v>
      </c>
      <c r="BN116" s="405" t="str">
        <f t="shared" si="121"/>
        <v>0m0</v>
      </c>
      <c r="BO116" s="392">
        <f t="shared" si="122"/>
        <v>0</v>
      </c>
      <c r="BP116" s="392">
        <f t="shared" si="123"/>
        <v>0</v>
      </c>
      <c r="BQ116" s="405">
        <f t="shared" si="124"/>
        <v>0</v>
      </c>
      <c r="BR116" s="406">
        <f t="shared" si="125"/>
        <v>0</v>
      </c>
      <c r="BS116" s="391" t="str">
        <f t="shared" si="126"/>
        <v>0</v>
      </c>
      <c r="BT116" s="391" t="str">
        <f t="shared" si="127"/>
        <v>0</v>
      </c>
      <c r="BU116" s="405">
        <f t="shared" si="128"/>
        <v>0</v>
      </c>
      <c r="BV116" s="405" t="str">
        <f t="shared" si="129"/>
        <v>0m0</v>
      </c>
      <c r="BW116" s="392">
        <f t="shared" si="130"/>
        <v>0</v>
      </c>
      <c r="BX116" s="392">
        <f t="shared" si="131"/>
        <v>0</v>
      </c>
      <c r="BY116" s="405">
        <f t="shared" si="132"/>
        <v>0</v>
      </c>
      <c r="BZ116" s="406">
        <f t="shared" si="133"/>
        <v>0</v>
      </c>
      <c r="CA116" s="391" t="str">
        <f t="shared" si="134"/>
        <v>0</v>
      </c>
      <c r="CB116" s="391" t="str">
        <f t="shared" si="135"/>
        <v>0</v>
      </c>
      <c r="CC116" s="405">
        <f t="shared" si="136"/>
        <v>0</v>
      </c>
      <c r="CD116" s="405" t="str">
        <f t="shared" si="137"/>
        <v>0m0</v>
      </c>
      <c r="CE116" s="392">
        <f t="shared" si="138"/>
        <v>0</v>
      </c>
      <c r="CF116" s="392">
        <f t="shared" si="139"/>
        <v>0</v>
      </c>
      <c r="CG116" s="405">
        <f t="shared" si="140"/>
        <v>0</v>
      </c>
      <c r="CH116" s="406">
        <f t="shared" si="141"/>
        <v>0</v>
      </c>
      <c r="CI116" s="391" t="str">
        <f t="shared" si="142"/>
        <v>0</v>
      </c>
      <c r="CJ116" s="391" t="str">
        <f t="shared" si="143"/>
        <v>0</v>
      </c>
      <c r="CK116" s="405">
        <f t="shared" si="144"/>
        <v>0</v>
      </c>
      <c r="CL116" s="405" t="str">
        <f t="shared" si="145"/>
        <v>0m0</v>
      </c>
      <c r="CM116" s="392">
        <f t="shared" si="146"/>
        <v>0</v>
      </c>
      <c r="CN116" s="392">
        <f t="shared" si="147"/>
        <v>0</v>
      </c>
      <c r="CO116" s="405">
        <f t="shared" si="148"/>
        <v>0</v>
      </c>
      <c r="CP116" s="406">
        <f t="shared" si="149"/>
        <v>0</v>
      </c>
      <c r="CQ116" s="391" t="str">
        <f t="shared" si="150"/>
        <v>0</v>
      </c>
      <c r="CR116" s="391" t="str">
        <f t="shared" si="151"/>
        <v>0</v>
      </c>
      <c r="CS116" s="405">
        <f t="shared" si="152"/>
        <v>0</v>
      </c>
      <c r="CT116" s="405" t="str">
        <f t="shared" si="153"/>
        <v>0m0</v>
      </c>
      <c r="CU116" s="405">
        <f t="shared" si="154"/>
        <v>0</v>
      </c>
      <c r="CV116" s="405">
        <f t="shared" si="155"/>
        <v>0</v>
      </c>
      <c r="CW116" s="405">
        <f t="shared" si="156"/>
        <v>0</v>
      </c>
      <c r="CX116" s="405">
        <f t="shared" si="157"/>
        <v>0</v>
      </c>
      <c r="CY116" s="405">
        <f t="shared" si="158"/>
        <v>0</v>
      </c>
      <c r="CZ116" s="405" t="str">
        <f t="shared" si="159"/>
        <v/>
      </c>
      <c r="DA116" s="405" t="str">
        <f t="shared" si="160"/>
        <v/>
      </c>
      <c r="DB116" s="405" t="str">
        <f t="shared" si="161"/>
        <v/>
      </c>
      <c r="DC116" s="405" t="str">
        <f t="shared" si="162"/>
        <v/>
      </c>
      <c r="DD116" s="405" t="str">
        <f t="shared" si="163"/>
        <v/>
      </c>
      <c r="DE116" s="405"/>
      <c r="DF116" s="404"/>
      <c r="DG116" s="405" t="str">
        <f t="shared" si="164"/>
        <v/>
      </c>
      <c r="DH116" s="405" t="str">
        <f t="shared" si="165"/>
        <v/>
      </c>
      <c r="DI116" s="405">
        <f t="shared" si="166"/>
        <v>0</v>
      </c>
      <c r="DJ116" s="405" t="str">
        <f t="shared" si="167"/>
        <v/>
      </c>
      <c r="DK116" s="405" t="str">
        <f t="shared" si="168"/>
        <v/>
      </c>
      <c r="DL116" s="405" t="str">
        <f t="shared" si="169"/>
        <v/>
      </c>
      <c r="DM116" s="405" t="str">
        <f t="shared" si="170"/>
        <v/>
      </c>
      <c r="DN116" s="405" t="str">
        <f t="shared" si="171"/>
        <v/>
      </c>
      <c r="DO116" s="405" t="str">
        <f t="shared" si="172"/>
        <v/>
      </c>
    </row>
    <row r="117" spans="1:119" s="152" customFormat="1" ht="18" hidden="1" customHeight="1">
      <c r="A117" s="156" t="str">
        <f t="shared" si="180"/>
        <v/>
      </c>
      <c r="B117" s="153"/>
      <c r="C117" s="31" t="str">
        <f>IF(B117="","",VLOOKUP(B117,学連登録!$C$2:$G$3000,2,FALSE))</f>
        <v/>
      </c>
      <c r="D117" s="32" t="str">
        <f>IF(B117="","",VLOOKUP(B117,学連登録!$C$2:$G$3000,3,FALSE))</f>
        <v/>
      </c>
      <c r="E117" s="33" t="str">
        <f>IF(B117="","",VLOOKUP(B117,学連登録!$C$2:$G$3000,4,FALSE))</f>
        <v/>
      </c>
      <c r="F117" s="376" t="str">
        <f>IF(B117="","",VLOOKUP(B117,学連登録!$C$2:$I$3000,7,FALSE))</f>
        <v/>
      </c>
      <c r="G117" s="155"/>
      <c r="H117" s="926"/>
      <c r="I117" s="928"/>
      <c r="J117" s="155"/>
      <c r="K117" s="926"/>
      <c r="L117" s="927"/>
      <c r="M117" s="155"/>
      <c r="N117" s="881"/>
      <c r="O117" s="882"/>
      <c r="P117" s="154"/>
      <c r="Q117" s="926"/>
      <c r="R117" s="927"/>
      <c r="S117" s="154"/>
      <c r="T117" s="926"/>
      <c r="U117" s="927"/>
      <c r="V117" s="101" t="str">
        <f>IF(B117="","",VLOOKUP(B117,学連登録!$C$2:$H$3000,6,FALSE))</f>
        <v/>
      </c>
      <c r="Y117" s="116" t="str">
        <f t="shared" si="173"/>
        <v/>
      </c>
      <c r="Z117" s="97" t="str">
        <f>IF(G117="","",VLOOKUP(G117,種目名!$R$5:$T$104,3,0))</f>
        <v/>
      </c>
      <c r="AA117" s="98" t="str">
        <f>IF(J117="","",VLOOKUP(J117,種目名!$R$5:$T$104,3,0))</f>
        <v/>
      </c>
      <c r="AB117" s="117" t="str">
        <f>IF(M117="","",VLOOKUP(M117,種目名!$R$5:$T$104,3,0))</f>
        <v/>
      </c>
      <c r="AC117" s="117" t="str">
        <f>IF(P117="","",VLOOKUP(AF117,種目名!$R$5:$T$104,3,0))</f>
        <v/>
      </c>
      <c r="AD117" s="118" t="str">
        <f>IF(S117="","",VLOOKUP(AI117,種目名!$R$5:$T$104,3,0))</f>
        <v/>
      </c>
      <c r="AE117" s="115">
        <f t="shared" si="174"/>
        <v>0</v>
      </c>
      <c r="AF117" s="152" t="str">
        <f t="shared" si="175"/>
        <v/>
      </c>
      <c r="AG117" s="152" t="str">
        <f t="shared" si="176"/>
        <v/>
      </c>
      <c r="AH117" s="152">
        <f t="shared" si="177"/>
        <v>0</v>
      </c>
      <c r="AI117" s="152" t="str">
        <f t="shared" si="178"/>
        <v/>
      </c>
      <c r="AJ117" s="152" t="str">
        <f t="shared" si="179"/>
        <v/>
      </c>
      <c r="AK117" s="383"/>
      <c r="AL117" s="166">
        <f t="shared" si="107"/>
        <v>0</v>
      </c>
      <c r="AM117" s="392">
        <f t="shared" si="108"/>
        <v>0</v>
      </c>
      <c r="AN117" s="392">
        <f>COUNTIF($B$12:B117,B117)</f>
        <v>0</v>
      </c>
      <c r="AO117" s="392"/>
      <c r="AP117" s="392" t="str">
        <f t="shared" si="109"/>
        <v/>
      </c>
      <c r="AQ117" s="392" t="str">
        <f t="shared" si="109"/>
        <v/>
      </c>
      <c r="AR117" s="392" t="str">
        <f t="shared" si="109"/>
        <v/>
      </c>
      <c r="AS117" s="392" t="str">
        <f t="shared" si="103"/>
        <v/>
      </c>
      <c r="AT117" s="392">
        <f t="shared" si="110"/>
        <v>0</v>
      </c>
      <c r="AU117" s="392" t="str">
        <f t="shared" si="111"/>
        <v/>
      </c>
      <c r="AV117" s="392" t="str">
        <f t="shared" si="112"/>
        <v/>
      </c>
      <c r="AW117" s="392" t="str">
        <f t="shared" si="113"/>
        <v/>
      </c>
      <c r="AX117" s="392" t="str">
        <f t="shared" si="114"/>
        <v/>
      </c>
      <c r="AY117" s="392" t="str">
        <f t="shared" si="115"/>
        <v/>
      </c>
      <c r="AZ117" s="392" t="str">
        <f t="shared" si="181"/>
        <v/>
      </c>
      <c r="BA117" s="392" t="str">
        <f t="shared" si="181"/>
        <v/>
      </c>
      <c r="BB117" s="392" t="str">
        <f t="shared" si="181"/>
        <v/>
      </c>
      <c r="BC117" s="392" t="str">
        <f t="shared" si="181"/>
        <v/>
      </c>
      <c r="BD117" s="396" t="str">
        <f t="shared" si="181"/>
        <v/>
      </c>
      <c r="BE117" s="386">
        <f t="shared" si="116"/>
        <v>0</v>
      </c>
      <c r="BG117" s="392">
        <f t="shared" si="117"/>
        <v>0</v>
      </c>
      <c r="BH117" s="392">
        <f t="shared" si="118"/>
        <v>0</v>
      </c>
      <c r="BI117" s="405">
        <f t="shared" si="119"/>
        <v>0</v>
      </c>
      <c r="BJ117" s="406">
        <f t="shared" si="104"/>
        <v>0</v>
      </c>
      <c r="BK117" s="391" t="str">
        <f t="shared" si="105"/>
        <v>0</v>
      </c>
      <c r="BL117" s="391" t="str">
        <f t="shared" si="106"/>
        <v>0</v>
      </c>
      <c r="BM117" s="405">
        <f t="shared" si="120"/>
        <v>0</v>
      </c>
      <c r="BN117" s="405" t="str">
        <f t="shared" si="121"/>
        <v>0m0</v>
      </c>
      <c r="BO117" s="392">
        <f t="shared" si="122"/>
        <v>0</v>
      </c>
      <c r="BP117" s="392">
        <f t="shared" si="123"/>
        <v>0</v>
      </c>
      <c r="BQ117" s="405">
        <f t="shared" si="124"/>
        <v>0</v>
      </c>
      <c r="BR117" s="406">
        <f t="shared" si="125"/>
        <v>0</v>
      </c>
      <c r="BS117" s="391" t="str">
        <f t="shared" si="126"/>
        <v>0</v>
      </c>
      <c r="BT117" s="391" t="str">
        <f t="shared" si="127"/>
        <v>0</v>
      </c>
      <c r="BU117" s="405">
        <f t="shared" si="128"/>
        <v>0</v>
      </c>
      <c r="BV117" s="405" t="str">
        <f t="shared" si="129"/>
        <v>0m0</v>
      </c>
      <c r="BW117" s="392">
        <f t="shared" si="130"/>
        <v>0</v>
      </c>
      <c r="BX117" s="392">
        <f t="shared" si="131"/>
        <v>0</v>
      </c>
      <c r="BY117" s="405">
        <f t="shared" si="132"/>
        <v>0</v>
      </c>
      <c r="BZ117" s="406">
        <f t="shared" si="133"/>
        <v>0</v>
      </c>
      <c r="CA117" s="391" t="str">
        <f t="shared" si="134"/>
        <v>0</v>
      </c>
      <c r="CB117" s="391" t="str">
        <f t="shared" si="135"/>
        <v>0</v>
      </c>
      <c r="CC117" s="405">
        <f t="shared" si="136"/>
        <v>0</v>
      </c>
      <c r="CD117" s="405" t="str">
        <f t="shared" si="137"/>
        <v>0m0</v>
      </c>
      <c r="CE117" s="392">
        <f t="shared" si="138"/>
        <v>0</v>
      </c>
      <c r="CF117" s="392">
        <f t="shared" si="139"/>
        <v>0</v>
      </c>
      <c r="CG117" s="405">
        <f t="shared" si="140"/>
        <v>0</v>
      </c>
      <c r="CH117" s="406">
        <f t="shared" si="141"/>
        <v>0</v>
      </c>
      <c r="CI117" s="391" t="str">
        <f t="shared" si="142"/>
        <v>0</v>
      </c>
      <c r="CJ117" s="391" t="str">
        <f t="shared" si="143"/>
        <v>0</v>
      </c>
      <c r="CK117" s="405">
        <f t="shared" si="144"/>
        <v>0</v>
      </c>
      <c r="CL117" s="405" t="str">
        <f t="shared" si="145"/>
        <v>0m0</v>
      </c>
      <c r="CM117" s="392">
        <f t="shared" si="146"/>
        <v>0</v>
      </c>
      <c r="CN117" s="392">
        <f t="shared" si="147"/>
        <v>0</v>
      </c>
      <c r="CO117" s="405">
        <f t="shared" si="148"/>
        <v>0</v>
      </c>
      <c r="CP117" s="406">
        <f t="shared" si="149"/>
        <v>0</v>
      </c>
      <c r="CQ117" s="391" t="str">
        <f t="shared" si="150"/>
        <v>0</v>
      </c>
      <c r="CR117" s="391" t="str">
        <f t="shared" si="151"/>
        <v>0</v>
      </c>
      <c r="CS117" s="405">
        <f t="shared" si="152"/>
        <v>0</v>
      </c>
      <c r="CT117" s="405" t="str">
        <f t="shared" si="153"/>
        <v>0m0</v>
      </c>
      <c r="CU117" s="405">
        <f t="shared" si="154"/>
        <v>0</v>
      </c>
      <c r="CV117" s="405">
        <f t="shared" si="155"/>
        <v>0</v>
      </c>
      <c r="CW117" s="405">
        <f t="shared" si="156"/>
        <v>0</v>
      </c>
      <c r="CX117" s="405">
        <f t="shared" si="157"/>
        <v>0</v>
      </c>
      <c r="CY117" s="405">
        <f t="shared" si="158"/>
        <v>0</v>
      </c>
      <c r="CZ117" s="405" t="str">
        <f t="shared" si="159"/>
        <v/>
      </c>
      <c r="DA117" s="405" t="str">
        <f t="shared" si="160"/>
        <v/>
      </c>
      <c r="DB117" s="405" t="str">
        <f t="shared" si="161"/>
        <v/>
      </c>
      <c r="DC117" s="405" t="str">
        <f t="shared" si="162"/>
        <v/>
      </c>
      <c r="DD117" s="405" t="str">
        <f t="shared" si="163"/>
        <v/>
      </c>
      <c r="DE117" s="405"/>
      <c r="DF117" s="404"/>
      <c r="DG117" s="405" t="str">
        <f t="shared" si="164"/>
        <v/>
      </c>
      <c r="DH117" s="405" t="str">
        <f t="shared" si="165"/>
        <v/>
      </c>
      <c r="DI117" s="405">
        <f t="shared" si="166"/>
        <v>0</v>
      </c>
      <c r="DJ117" s="405" t="str">
        <f t="shared" si="167"/>
        <v/>
      </c>
      <c r="DK117" s="405" t="str">
        <f t="shared" si="168"/>
        <v/>
      </c>
      <c r="DL117" s="405" t="str">
        <f t="shared" si="169"/>
        <v/>
      </c>
      <c r="DM117" s="405" t="str">
        <f t="shared" si="170"/>
        <v/>
      </c>
      <c r="DN117" s="405" t="str">
        <f t="shared" si="171"/>
        <v/>
      </c>
      <c r="DO117" s="405" t="str">
        <f t="shared" si="172"/>
        <v/>
      </c>
    </row>
    <row r="118" spans="1:119" s="152" customFormat="1" ht="18" hidden="1" customHeight="1">
      <c r="A118" s="156" t="str">
        <f t="shared" si="180"/>
        <v/>
      </c>
      <c r="B118" s="153"/>
      <c r="C118" s="31" t="str">
        <f>IF(B118="","",VLOOKUP(B118,学連登録!$C$2:$G$3000,2,FALSE))</f>
        <v/>
      </c>
      <c r="D118" s="32" t="str">
        <f>IF(B118="","",VLOOKUP(B118,学連登録!$C$2:$G$3000,3,FALSE))</f>
        <v/>
      </c>
      <c r="E118" s="33" t="str">
        <f>IF(B118="","",VLOOKUP(B118,学連登録!$C$2:$G$3000,4,FALSE))</f>
        <v/>
      </c>
      <c r="F118" s="376" t="str">
        <f>IF(B118="","",VLOOKUP(B118,学連登録!$C$2:$I$3000,7,FALSE))</f>
        <v/>
      </c>
      <c r="G118" s="155"/>
      <c r="H118" s="926"/>
      <c r="I118" s="928"/>
      <c r="J118" s="155"/>
      <c r="K118" s="926"/>
      <c r="L118" s="927"/>
      <c r="M118" s="155"/>
      <c r="N118" s="881"/>
      <c r="O118" s="882"/>
      <c r="P118" s="154"/>
      <c r="Q118" s="926"/>
      <c r="R118" s="927"/>
      <c r="S118" s="154"/>
      <c r="T118" s="926"/>
      <c r="U118" s="927"/>
      <c r="V118" s="101" t="str">
        <f>IF(B118="","",VLOOKUP(B118,学連登録!$C$2:$H$3000,6,FALSE))</f>
        <v/>
      </c>
      <c r="Y118" s="116" t="str">
        <f t="shared" si="173"/>
        <v/>
      </c>
      <c r="Z118" s="97" t="str">
        <f>IF(G118="","",VLOOKUP(G118,種目名!$R$5:$T$104,3,0))</f>
        <v/>
      </c>
      <c r="AA118" s="98" t="str">
        <f>IF(J118="","",VLOOKUP(J118,種目名!$R$5:$T$104,3,0))</f>
        <v/>
      </c>
      <c r="AB118" s="117" t="str">
        <f>IF(M118="","",VLOOKUP(M118,種目名!$R$5:$T$104,3,0))</f>
        <v/>
      </c>
      <c r="AC118" s="117" t="str">
        <f>IF(P118="","",VLOOKUP(AF118,種目名!$R$5:$T$104,3,0))</f>
        <v/>
      </c>
      <c r="AD118" s="118" t="str">
        <f>IF(S118="","",VLOOKUP(AI118,種目名!$R$5:$T$104,3,0))</f>
        <v/>
      </c>
      <c r="AE118" s="115">
        <f t="shared" si="174"/>
        <v>0</v>
      </c>
      <c r="AF118" s="152" t="str">
        <f t="shared" si="175"/>
        <v/>
      </c>
      <c r="AG118" s="152" t="str">
        <f t="shared" si="176"/>
        <v/>
      </c>
      <c r="AH118" s="152">
        <f t="shared" si="177"/>
        <v>0</v>
      </c>
      <c r="AI118" s="152" t="str">
        <f t="shared" si="178"/>
        <v/>
      </c>
      <c r="AJ118" s="152" t="str">
        <f t="shared" si="179"/>
        <v/>
      </c>
      <c r="AK118" s="383"/>
      <c r="AL118" s="166">
        <f t="shared" si="107"/>
        <v>0</v>
      </c>
      <c r="AM118" s="392">
        <f t="shared" si="108"/>
        <v>0</v>
      </c>
      <c r="AN118" s="392">
        <f>COUNTIF($B$12:B118,B118)</f>
        <v>0</v>
      </c>
      <c r="AO118" s="392"/>
      <c r="AP118" s="392" t="str">
        <f t="shared" si="109"/>
        <v/>
      </c>
      <c r="AQ118" s="392" t="str">
        <f t="shared" si="109"/>
        <v/>
      </c>
      <c r="AR118" s="392" t="str">
        <f t="shared" si="109"/>
        <v/>
      </c>
      <c r="AS118" s="392" t="str">
        <f t="shared" si="103"/>
        <v/>
      </c>
      <c r="AT118" s="392">
        <f t="shared" si="110"/>
        <v>0</v>
      </c>
      <c r="AU118" s="392" t="str">
        <f t="shared" si="111"/>
        <v/>
      </c>
      <c r="AV118" s="392" t="str">
        <f t="shared" si="112"/>
        <v/>
      </c>
      <c r="AW118" s="392" t="str">
        <f t="shared" si="113"/>
        <v/>
      </c>
      <c r="AX118" s="392" t="str">
        <f t="shared" si="114"/>
        <v/>
      </c>
      <c r="AY118" s="392" t="str">
        <f t="shared" si="115"/>
        <v/>
      </c>
      <c r="AZ118" s="392" t="str">
        <f t="shared" si="181"/>
        <v/>
      </c>
      <c r="BA118" s="392" t="str">
        <f t="shared" si="181"/>
        <v/>
      </c>
      <c r="BB118" s="392" t="str">
        <f t="shared" si="181"/>
        <v/>
      </c>
      <c r="BC118" s="392" t="str">
        <f t="shared" si="181"/>
        <v/>
      </c>
      <c r="BD118" s="396" t="str">
        <f t="shared" si="181"/>
        <v/>
      </c>
      <c r="BE118" s="386">
        <f t="shared" si="116"/>
        <v>0</v>
      </c>
      <c r="BG118" s="392">
        <f t="shared" si="117"/>
        <v>0</v>
      </c>
      <c r="BH118" s="392">
        <f t="shared" si="118"/>
        <v>0</v>
      </c>
      <c r="BI118" s="405">
        <f t="shared" si="119"/>
        <v>0</v>
      </c>
      <c r="BJ118" s="406">
        <f t="shared" si="104"/>
        <v>0</v>
      </c>
      <c r="BK118" s="391" t="str">
        <f t="shared" si="105"/>
        <v>0</v>
      </c>
      <c r="BL118" s="391" t="str">
        <f t="shared" si="106"/>
        <v>0</v>
      </c>
      <c r="BM118" s="405">
        <f t="shared" si="120"/>
        <v>0</v>
      </c>
      <c r="BN118" s="405" t="str">
        <f t="shared" si="121"/>
        <v>0m0</v>
      </c>
      <c r="BO118" s="392">
        <f t="shared" si="122"/>
        <v>0</v>
      </c>
      <c r="BP118" s="392">
        <f t="shared" si="123"/>
        <v>0</v>
      </c>
      <c r="BQ118" s="405">
        <f t="shared" si="124"/>
        <v>0</v>
      </c>
      <c r="BR118" s="406">
        <f t="shared" si="125"/>
        <v>0</v>
      </c>
      <c r="BS118" s="391" t="str">
        <f t="shared" si="126"/>
        <v>0</v>
      </c>
      <c r="BT118" s="391" t="str">
        <f t="shared" si="127"/>
        <v>0</v>
      </c>
      <c r="BU118" s="405">
        <f t="shared" si="128"/>
        <v>0</v>
      </c>
      <c r="BV118" s="405" t="str">
        <f t="shared" si="129"/>
        <v>0m0</v>
      </c>
      <c r="BW118" s="392">
        <f t="shared" si="130"/>
        <v>0</v>
      </c>
      <c r="BX118" s="392">
        <f t="shared" si="131"/>
        <v>0</v>
      </c>
      <c r="BY118" s="405">
        <f t="shared" si="132"/>
        <v>0</v>
      </c>
      <c r="BZ118" s="406">
        <f t="shared" si="133"/>
        <v>0</v>
      </c>
      <c r="CA118" s="391" t="str">
        <f t="shared" si="134"/>
        <v>0</v>
      </c>
      <c r="CB118" s="391" t="str">
        <f t="shared" si="135"/>
        <v>0</v>
      </c>
      <c r="CC118" s="405">
        <f t="shared" si="136"/>
        <v>0</v>
      </c>
      <c r="CD118" s="405" t="str">
        <f t="shared" si="137"/>
        <v>0m0</v>
      </c>
      <c r="CE118" s="392">
        <f t="shared" si="138"/>
        <v>0</v>
      </c>
      <c r="CF118" s="392">
        <f t="shared" si="139"/>
        <v>0</v>
      </c>
      <c r="CG118" s="405">
        <f t="shared" si="140"/>
        <v>0</v>
      </c>
      <c r="CH118" s="406">
        <f t="shared" si="141"/>
        <v>0</v>
      </c>
      <c r="CI118" s="391" t="str">
        <f t="shared" si="142"/>
        <v>0</v>
      </c>
      <c r="CJ118" s="391" t="str">
        <f t="shared" si="143"/>
        <v>0</v>
      </c>
      <c r="CK118" s="405">
        <f t="shared" si="144"/>
        <v>0</v>
      </c>
      <c r="CL118" s="405" t="str">
        <f t="shared" si="145"/>
        <v>0m0</v>
      </c>
      <c r="CM118" s="392">
        <f t="shared" si="146"/>
        <v>0</v>
      </c>
      <c r="CN118" s="392">
        <f t="shared" si="147"/>
        <v>0</v>
      </c>
      <c r="CO118" s="405">
        <f t="shared" si="148"/>
        <v>0</v>
      </c>
      <c r="CP118" s="406">
        <f t="shared" si="149"/>
        <v>0</v>
      </c>
      <c r="CQ118" s="391" t="str">
        <f t="shared" si="150"/>
        <v>0</v>
      </c>
      <c r="CR118" s="391" t="str">
        <f t="shared" si="151"/>
        <v>0</v>
      </c>
      <c r="CS118" s="405">
        <f t="shared" si="152"/>
        <v>0</v>
      </c>
      <c r="CT118" s="405" t="str">
        <f t="shared" si="153"/>
        <v>0m0</v>
      </c>
      <c r="CU118" s="405">
        <f t="shared" si="154"/>
        <v>0</v>
      </c>
      <c r="CV118" s="405">
        <f t="shared" si="155"/>
        <v>0</v>
      </c>
      <c r="CW118" s="405">
        <f t="shared" si="156"/>
        <v>0</v>
      </c>
      <c r="CX118" s="405">
        <f t="shared" si="157"/>
        <v>0</v>
      </c>
      <c r="CY118" s="405">
        <f t="shared" si="158"/>
        <v>0</v>
      </c>
      <c r="CZ118" s="405" t="str">
        <f t="shared" si="159"/>
        <v/>
      </c>
      <c r="DA118" s="405" t="str">
        <f t="shared" si="160"/>
        <v/>
      </c>
      <c r="DB118" s="405" t="str">
        <f t="shared" si="161"/>
        <v/>
      </c>
      <c r="DC118" s="405" t="str">
        <f t="shared" si="162"/>
        <v/>
      </c>
      <c r="DD118" s="405" t="str">
        <f t="shared" si="163"/>
        <v/>
      </c>
      <c r="DE118" s="405"/>
      <c r="DF118" s="404"/>
      <c r="DG118" s="405" t="str">
        <f t="shared" si="164"/>
        <v/>
      </c>
      <c r="DH118" s="405" t="str">
        <f t="shared" si="165"/>
        <v/>
      </c>
      <c r="DI118" s="405">
        <f t="shared" si="166"/>
        <v>0</v>
      </c>
      <c r="DJ118" s="405" t="str">
        <f t="shared" si="167"/>
        <v/>
      </c>
      <c r="DK118" s="405" t="str">
        <f t="shared" si="168"/>
        <v/>
      </c>
      <c r="DL118" s="405" t="str">
        <f t="shared" si="169"/>
        <v/>
      </c>
      <c r="DM118" s="405" t="str">
        <f t="shared" si="170"/>
        <v/>
      </c>
      <c r="DN118" s="405" t="str">
        <f t="shared" si="171"/>
        <v/>
      </c>
      <c r="DO118" s="405" t="str">
        <f t="shared" si="172"/>
        <v/>
      </c>
    </row>
    <row r="119" spans="1:119" s="152" customFormat="1" ht="18" hidden="1" customHeight="1">
      <c r="A119" s="156" t="str">
        <f t="shared" si="180"/>
        <v/>
      </c>
      <c r="B119" s="153"/>
      <c r="C119" s="31" t="str">
        <f>IF(B119="","",VLOOKUP(B119,学連登録!$C$2:$G$3000,2,FALSE))</f>
        <v/>
      </c>
      <c r="D119" s="32" t="str">
        <f>IF(B119="","",VLOOKUP(B119,学連登録!$C$2:$G$3000,3,FALSE))</f>
        <v/>
      </c>
      <c r="E119" s="33" t="str">
        <f>IF(B119="","",VLOOKUP(B119,学連登録!$C$2:$G$3000,4,FALSE))</f>
        <v/>
      </c>
      <c r="F119" s="376" t="str">
        <f>IF(B119="","",VLOOKUP(B119,学連登録!$C$2:$I$3000,7,FALSE))</f>
        <v/>
      </c>
      <c r="G119" s="155"/>
      <c r="H119" s="926"/>
      <c r="I119" s="928"/>
      <c r="J119" s="155"/>
      <c r="K119" s="926"/>
      <c r="L119" s="927"/>
      <c r="M119" s="155"/>
      <c r="N119" s="881"/>
      <c r="O119" s="882"/>
      <c r="P119" s="154"/>
      <c r="Q119" s="926"/>
      <c r="R119" s="927"/>
      <c r="S119" s="154"/>
      <c r="T119" s="926"/>
      <c r="U119" s="927"/>
      <c r="V119" s="101" t="str">
        <f>IF(B119="","",VLOOKUP(B119,学連登録!$C$2:$H$3000,6,FALSE))</f>
        <v/>
      </c>
      <c r="Y119" s="116" t="str">
        <f t="shared" si="173"/>
        <v/>
      </c>
      <c r="Z119" s="97" t="str">
        <f>IF(G119="","",VLOOKUP(G119,種目名!$R$5:$T$104,3,0))</f>
        <v/>
      </c>
      <c r="AA119" s="98" t="str">
        <f>IF(J119="","",VLOOKUP(J119,種目名!$R$5:$T$104,3,0))</f>
        <v/>
      </c>
      <c r="AB119" s="117" t="str">
        <f>IF(M119="","",VLOOKUP(M119,種目名!$R$5:$T$104,3,0))</f>
        <v/>
      </c>
      <c r="AC119" s="117" t="str">
        <f>IF(P119="","",VLOOKUP(AF119,種目名!$R$5:$T$104,3,0))</f>
        <v/>
      </c>
      <c r="AD119" s="118" t="str">
        <f>IF(S119="","",VLOOKUP(AI119,種目名!$R$5:$T$104,3,0))</f>
        <v/>
      </c>
      <c r="AE119" s="115">
        <f t="shared" si="174"/>
        <v>0</v>
      </c>
      <c r="AF119" s="152" t="str">
        <f t="shared" si="175"/>
        <v/>
      </c>
      <c r="AG119" s="152" t="str">
        <f t="shared" si="176"/>
        <v/>
      </c>
      <c r="AH119" s="152">
        <f t="shared" si="177"/>
        <v>0</v>
      </c>
      <c r="AI119" s="152" t="str">
        <f t="shared" si="178"/>
        <v/>
      </c>
      <c r="AJ119" s="152" t="str">
        <f t="shared" si="179"/>
        <v/>
      </c>
      <c r="AK119" s="383"/>
      <c r="AL119" s="166">
        <f t="shared" si="107"/>
        <v>0</v>
      </c>
      <c r="AM119" s="392">
        <f t="shared" si="108"/>
        <v>0</v>
      </c>
      <c r="AN119" s="392">
        <f>COUNTIF($B$12:B119,B119)</f>
        <v>0</v>
      </c>
      <c r="AO119" s="392"/>
      <c r="AP119" s="392" t="str">
        <f t="shared" si="109"/>
        <v/>
      </c>
      <c r="AQ119" s="392" t="str">
        <f t="shared" si="109"/>
        <v/>
      </c>
      <c r="AR119" s="392" t="str">
        <f t="shared" si="109"/>
        <v/>
      </c>
      <c r="AS119" s="392" t="str">
        <f t="shared" si="103"/>
        <v/>
      </c>
      <c r="AT119" s="392">
        <f t="shared" si="110"/>
        <v>0</v>
      </c>
      <c r="AU119" s="392" t="str">
        <f t="shared" si="111"/>
        <v/>
      </c>
      <c r="AV119" s="392" t="str">
        <f t="shared" si="112"/>
        <v/>
      </c>
      <c r="AW119" s="392" t="str">
        <f t="shared" si="113"/>
        <v/>
      </c>
      <c r="AX119" s="392" t="str">
        <f t="shared" si="114"/>
        <v/>
      </c>
      <c r="AY119" s="392" t="str">
        <f t="shared" si="115"/>
        <v/>
      </c>
      <c r="AZ119" s="392" t="str">
        <f t="shared" si="181"/>
        <v/>
      </c>
      <c r="BA119" s="392" t="str">
        <f t="shared" si="181"/>
        <v/>
      </c>
      <c r="BB119" s="392" t="str">
        <f t="shared" si="181"/>
        <v/>
      </c>
      <c r="BC119" s="392" t="str">
        <f t="shared" si="181"/>
        <v/>
      </c>
      <c r="BD119" s="396" t="str">
        <f t="shared" si="181"/>
        <v/>
      </c>
      <c r="BE119" s="386">
        <f t="shared" si="116"/>
        <v>0</v>
      </c>
      <c r="BG119" s="392">
        <f t="shared" si="117"/>
        <v>0</v>
      </c>
      <c r="BH119" s="392">
        <f t="shared" si="118"/>
        <v>0</v>
      </c>
      <c r="BI119" s="405">
        <f t="shared" si="119"/>
        <v>0</v>
      </c>
      <c r="BJ119" s="406">
        <f t="shared" si="104"/>
        <v>0</v>
      </c>
      <c r="BK119" s="391" t="str">
        <f t="shared" si="105"/>
        <v>0</v>
      </c>
      <c r="BL119" s="391" t="str">
        <f t="shared" si="106"/>
        <v>0</v>
      </c>
      <c r="BM119" s="405">
        <f t="shared" si="120"/>
        <v>0</v>
      </c>
      <c r="BN119" s="405" t="str">
        <f t="shared" si="121"/>
        <v>0m0</v>
      </c>
      <c r="BO119" s="392">
        <f t="shared" si="122"/>
        <v>0</v>
      </c>
      <c r="BP119" s="392">
        <f t="shared" si="123"/>
        <v>0</v>
      </c>
      <c r="BQ119" s="405">
        <f t="shared" si="124"/>
        <v>0</v>
      </c>
      <c r="BR119" s="406">
        <f t="shared" si="125"/>
        <v>0</v>
      </c>
      <c r="BS119" s="391" t="str">
        <f t="shared" si="126"/>
        <v>0</v>
      </c>
      <c r="BT119" s="391" t="str">
        <f t="shared" si="127"/>
        <v>0</v>
      </c>
      <c r="BU119" s="405">
        <f t="shared" si="128"/>
        <v>0</v>
      </c>
      <c r="BV119" s="405" t="str">
        <f t="shared" si="129"/>
        <v>0m0</v>
      </c>
      <c r="BW119" s="392">
        <f t="shared" si="130"/>
        <v>0</v>
      </c>
      <c r="BX119" s="392">
        <f t="shared" si="131"/>
        <v>0</v>
      </c>
      <c r="BY119" s="405">
        <f t="shared" si="132"/>
        <v>0</v>
      </c>
      <c r="BZ119" s="406">
        <f t="shared" si="133"/>
        <v>0</v>
      </c>
      <c r="CA119" s="391" t="str">
        <f t="shared" si="134"/>
        <v>0</v>
      </c>
      <c r="CB119" s="391" t="str">
        <f t="shared" si="135"/>
        <v>0</v>
      </c>
      <c r="CC119" s="405">
        <f t="shared" si="136"/>
        <v>0</v>
      </c>
      <c r="CD119" s="405" t="str">
        <f t="shared" si="137"/>
        <v>0m0</v>
      </c>
      <c r="CE119" s="392">
        <f t="shared" si="138"/>
        <v>0</v>
      </c>
      <c r="CF119" s="392">
        <f t="shared" si="139"/>
        <v>0</v>
      </c>
      <c r="CG119" s="405">
        <f t="shared" si="140"/>
        <v>0</v>
      </c>
      <c r="CH119" s="406">
        <f t="shared" si="141"/>
        <v>0</v>
      </c>
      <c r="CI119" s="391" t="str">
        <f t="shared" si="142"/>
        <v>0</v>
      </c>
      <c r="CJ119" s="391" t="str">
        <f t="shared" si="143"/>
        <v>0</v>
      </c>
      <c r="CK119" s="405">
        <f t="shared" si="144"/>
        <v>0</v>
      </c>
      <c r="CL119" s="405" t="str">
        <f t="shared" si="145"/>
        <v>0m0</v>
      </c>
      <c r="CM119" s="392">
        <f t="shared" si="146"/>
        <v>0</v>
      </c>
      <c r="CN119" s="392">
        <f t="shared" si="147"/>
        <v>0</v>
      </c>
      <c r="CO119" s="405">
        <f t="shared" si="148"/>
        <v>0</v>
      </c>
      <c r="CP119" s="406">
        <f t="shared" si="149"/>
        <v>0</v>
      </c>
      <c r="CQ119" s="391" t="str">
        <f t="shared" si="150"/>
        <v>0</v>
      </c>
      <c r="CR119" s="391" t="str">
        <f t="shared" si="151"/>
        <v>0</v>
      </c>
      <c r="CS119" s="405">
        <f t="shared" si="152"/>
        <v>0</v>
      </c>
      <c r="CT119" s="405" t="str">
        <f t="shared" si="153"/>
        <v>0m0</v>
      </c>
      <c r="CU119" s="405">
        <f t="shared" si="154"/>
        <v>0</v>
      </c>
      <c r="CV119" s="405">
        <f t="shared" si="155"/>
        <v>0</v>
      </c>
      <c r="CW119" s="405">
        <f t="shared" si="156"/>
        <v>0</v>
      </c>
      <c r="CX119" s="405">
        <f t="shared" si="157"/>
        <v>0</v>
      </c>
      <c r="CY119" s="405">
        <f t="shared" si="158"/>
        <v>0</v>
      </c>
      <c r="CZ119" s="405" t="str">
        <f t="shared" si="159"/>
        <v/>
      </c>
      <c r="DA119" s="405" t="str">
        <f t="shared" si="160"/>
        <v/>
      </c>
      <c r="DB119" s="405" t="str">
        <f t="shared" si="161"/>
        <v/>
      </c>
      <c r="DC119" s="405" t="str">
        <f t="shared" si="162"/>
        <v/>
      </c>
      <c r="DD119" s="405" t="str">
        <f t="shared" si="163"/>
        <v/>
      </c>
      <c r="DE119" s="405"/>
      <c r="DF119" s="404"/>
      <c r="DG119" s="405" t="str">
        <f t="shared" si="164"/>
        <v/>
      </c>
      <c r="DH119" s="405" t="str">
        <f t="shared" si="165"/>
        <v/>
      </c>
      <c r="DI119" s="405">
        <f t="shared" si="166"/>
        <v>0</v>
      </c>
      <c r="DJ119" s="405" t="str">
        <f t="shared" si="167"/>
        <v/>
      </c>
      <c r="DK119" s="405" t="str">
        <f t="shared" si="168"/>
        <v/>
      </c>
      <c r="DL119" s="405" t="str">
        <f t="shared" si="169"/>
        <v/>
      </c>
      <c r="DM119" s="405" t="str">
        <f t="shared" si="170"/>
        <v/>
      </c>
      <c r="DN119" s="405" t="str">
        <f t="shared" si="171"/>
        <v/>
      </c>
      <c r="DO119" s="405" t="str">
        <f t="shared" si="172"/>
        <v/>
      </c>
    </row>
    <row r="120" spans="1:119" s="152" customFormat="1" ht="18" hidden="1" customHeight="1">
      <c r="A120" s="156" t="str">
        <f t="shared" si="180"/>
        <v/>
      </c>
      <c r="B120" s="153"/>
      <c r="C120" s="31" t="str">
        <f>IF(B120="","",VLOOKUP(B120,学連登録!$C$2:$G$3000,2,FALSE))</f>
        <v/>
      </c>
      <c r="D120" s="32" t="str">
        <f>IF(B120="","",VLOOKUP(B120,学連登録!$C$2:$G$3000,3,FALSE))</f>
        <v/>
      </c>
      <c r="E120" s="33" t="str">
        <f>IF(B120="","",VLOOKUP(B120,学連登録!$C$2:$G$3000,4,FALSE))</f>
        <v/>
      </c>
      <c r="F120" s="376" t="str">
        <f>IF(B120="","",VLOOKUP(B120,学連登録!$C$2:$I$3000,7,FALSE))</f>
        <v/>
      </c>
      <c r="G120" s="155"/>
      <c r="H120" s="926"/>
      <c r="I120" s="928"/>
      <c r="J120" s="155"/>
      <c r="K120" s="926"/>
      <c r="L120" s="927"/>
      <c r="M120" s="155"/>
      <c r="N120" s="881"/>
      <c r="O120" s="882"/>
      <c r="P120" s="154"/>
      <c r="Q120" s="926"/>
      <c r="R120" s="927"/>
      <c r="S120" s="154"/>
      <c r="T120" s="926"/>
      <c r="U120" s="927"/>
      <c r="V120" s="101" t="str">
        <f>IF(B120="","",VLOOKUP(B120,学連登録!$C$2:$H$3000,6,FALSE))</f>
        <v/>
      </c>
      <c r="Y120" s="116" t="str">
        <f t="shared" si="173"/>
        <v/>
      </c>
      <c r="Z120" s="97" t="str">
        <f>IF(G120="","",VLOOKUP(G120,種目名!$R$5:$T$104,3,0))</f>
        <v/>
      </c>
      <c r="AA120" s="98" t="str">
        <f>IF(J120="","",VLOOKUP(J120,種目名!$R$5:$T$104,3,0))</f>
        <v/>
      </c>
      <c r="AB120" s="117" t="str">
        <f>IF(M120="","",VLOOKUP(M120,種目名!$R$5:$T$104,3,0))</f>
        <v/>
      </c>
      <c r="AC120" s="117" t="str">
        <f>IF(P120="","",VLOOKUP(AF120,種目名!$R$5:$T$104,3,0))</f>
        <v/>
      </c>
      <c r="AD120" s="118" t="str">
        <f>IF(S120="","",VLOOKUP(AI120,種目名!$R$5:$T$104,3,0))</f>
        <v/>
      </c>
      <c r="AE120" s="115">
        <f t="shared" si="174"/>
        <v>0</v>
      </c>
      <c r="AF120" s="152" t="str">
        <f t="shared" si="175"/>
        <v/>
      </c>
      <c r="AG120" s="152" t="str">
        <f t="shared" si="176"/>
        <v/>
      </c>
      <c r="AH120" s="152">
        <f t="shared" si="177"/>
        <v>0</v>
      </c>
      <c r="AI120" s="152" t="str">
        <f t="shared" si="178"/>
        <v/>
      </c>
      <c r="AJ120" s="152" t="str">
        <f t="shared" si="179"/>
        <v/>
      </c>
      <c r="AK120" s="383"/>
      <c r="AL120" s="166">
        <f t="shared" si="107"/>
        <v>0</v>
      </c>
      <c r="AM120" s="392">
        <f t="shared" si="108"/>
        <v>0</v>
      </c>
      <c r="AN120" s="392">
        <f>COUNTIF($B$12:B120,B120)</f>
        <v>0</v>
      </c>
      <c r="AO120" s="392"/>
      <c r="AP120" s="392" t="str">
        <f t="shared" si="109"/>
        <v/>
      </c>
      <c r="AQ120" s="392" t="str">
        <f t="shared" si="109"/>
        <v/>
      </c>
      <c r="AR120" s="392" t="str">
        <f t="shared" si="109"/>
        <v/>
      </c>
      <c r="AS120" s="392" t="str">
        <f t="shared" si="103"/>
        <v/>
      </c>
      <c r="AT120" s="392">
        <f t="shared" si="110"/>
        <v>0</v>
      </c>
      <c r="AU120" s="392" t="str">
        <f t="shared" si="111"/>
        <v/>
      </c>
      <c r="AV120" s="392" t="str">
        <f t="shared" si="112"/>
        <v/>
      </c>
      <c r="AW120" s="392" t="str">
        <f t="shared" si="113"/>
        <v/>
      </c>
      <c r="AX120" s="392" t="str">
        <f t="shared" si="114"/>
        <v/>
      </c>
      <c r="AY120" s="392" t="str">
        <f t="shared" si="115"/>
        <v/>
      </c>
      <c r="AZ120" s="392" t="str">
        <f t="shared" si="181"/>
        <v/>
      </c>
      <c r="BA120" s="392" t="str">
        <f t="shared" si="181"/>
        <v/>
      </c>
      <c r="BB120" s="392" t="str">
        <f t="shared" si="181"/>
        <v/>
      </c>
      <c r="BC120" s="392" t="str">
        <f t="shared" si="181"/>
        <v/>
      </c>
      <c r="BD120" s="396" t="str">
        <f t="shared" si="181"/>
        <v/>
      </c>
      <c r="BE120" s="386">
        <f t="shared" si="116"/>
        <v>0</v>
      </c>
      <c r="BG120" s="392">
        <f t="shared" si="117"/>
        <v>0</v>
      </c>
      <c r="BH120" s="392">
        <f t="shared" si="118"/>
        <v>0</v>
      </c>
      <c r="BI120" s="405">
        <f t="shared" si="119"/>
        <v>0</v>
      </c>
      <c r="BJ120" s="406">
        <f t="shared" si="104"/>
        <v>0</v>
      </c>
      <c r="BK120" s="391" t="str">
        <f t="shared" si="105"/>
        <v>0</v>
      </c>
      <c r="BL120" s="391" t="str">
        <f t="shared" si="106"/>
        <v>0</v>
      </c>
      <c r="BM120" s="405">
        <f t="shared" si="120"/>
        <v>0</v>
      </c>
      <c r="BN120" s="405" t="str">
        <f t="shared" si="121"/>
        <v>0m0</v>
      </c>
      <c r="BO120" s="392">
        <f t="shared" si="122"/>
        <v>0</v>
      </c>
      <c r="BP120" s="392">
        <f t="shared" si="123"/>
        <v>0</v>
      </c>
      <c r="BQ120" s="405">
        <f t="shared" si="124"/>
        <v>0</v>
      </c>
      <c r="BR120" s="406">
        <f t="shared" si="125"/>
        <v>0</v>
      </c>
      <c r="BS120" s="391" t="str">
        <f t="shared" si="126"/>
        <v>0</v>
      </c>
      <c r="BT120" s="391" t="str">
        <f t="shared" si="127"/>
        <v>0</v>
      </c>
      <c r="BU120" s="405">
        <f t="shared" si="128"/>
        <v>0</v>
      </c>
      <c r="BV120" s="405" t="str">
        <f t="shared" si="129"/>
        <v>0m0</v>
      </c>
      <c r="BW120" s="392">
        <f t="shared" si="130"/>
        <v>0</v>
      </c>
      <c r="BX120" s="392">
        <f t="shared" si="131"/>
        <v>0</v>
      </c>
      <c r="BY120" s="405">
        <f t="shared" si="132"/>
        <v>0</v>
      </c>
      <c r="BZ120" s="406">
        <f t="shared" si="133"/>
        <v>0</v>
      </c>
      <c r="CA120" s="391" t="str">
        <f t="shared" si="134"/>
        <v>0</v>
      </c>
      <c r="CB120" s="391" t="str">
        <f t="shared" si="135"/>
        <v>0</v>
      </c>
      <c r="CC120" s="405">
        <f t="shared" si="136"/>
        <v>0</v>
      </c>
      <c r="CD120" s="405" t="str">
        <f t="shared" si="137"/>
        <v>0m0</v>
      </c>
      <c r="CE120" s="392">
        <f t="shared" si="138"/>
        <v>0</v>
      </c>
      <c r="CF120" s="392">
        <f t="shared" si="139"/>
        <v>0</v>
      </c>
      <c r="CG120" s="405">
        <f t="shared" si="140"/>
        <v>0</v>
      </c>
      <c r="CH120" s="406">
        <f t="shared" si="141"/>
        <v>0</v>
      </c>
      <c r="CI120" s="391" t="str">
        <f t="shared" si="142"/>
        <v>0</v>
      </c>
      <c r="CJ120" s="391" t="str">
        <f t="shared" si="143"/>
        <v>0</v>
      </c>
      <c r="CK120" s="405">
        <f t="shared" si="144"/>
        <v>0</v>
      </c>
      <c r="CL120" s="405" t="str">
        <f t="shared" si="145"/>
        <v>0m0</v>
      </c>
      <c r="CM120" s="392">
        <f t="shared" si="146"/>
        <v>0</v>
      </c>
      <c r="CN120" s="392">
        <f t="shared" si="147"/>
        <v>0</v>
      </c>
      <c r="CO120" s="405">
        <f t="shared" si="148"/>
        <v>0</v>
      </c>
      <c r="CP120" s="406">
        <f t="shared" si="149"/>
        <v>0</v>
      </c>
      <c r="CQ120" s="391" t="str">
        <f t="shared" si="150"/>
        <v>0</v>
      </c>
      <c r="CR120" s="391" t="str">
        <f t="shared" si="151"/>
        <v>0</v>
      </c>
      <c r="CS120" s="405">
        <f t="shared" si="152"/>
        <v>0</v>
      </c>
      <c r="CT120" s="405" t="str">
        <f t="shared" si="153"/>
        <v>0m0</v>
      </c>
      <c r="CU120" s="405">
        <f t="shared" si="154"/>
        <v>0</v>
      </c>
      <c r="CV120" s="405">
        <f t="shared" si="155"/>
        <v>0</v>
      </c>
      <c r="CW120" s="405">
        <f t="shared" si="156"/>
        <v>0</v>
      </c>
      <c r="CX120" s="405">
        <f t="shared" si="157"/>
        <v>0</v>
      </c>
      <c r="CY120" s="405">
        <f t="shared" si="158"/>
        <v>0</v>
      </c>
      <c r="CZ120" s="405" t="str">
        <f t="shared" si="159"/>
        <v/>
      </c>
      <c r="DA120" s="405" t="str">
        <f t="shared" si="160"/>
        <v/>
      </c>
      <c r="DB120" s="405" t="str">
        <f t="shared" si="161"/>
        <v/>
      </c>
      <c r="DC120" s="405" t="str">
        <f t="shared" si="162"/>
        <v/>
      </c>
      <c r="DD120" s="405" t="str">
        <f t="shared" si="163"/>
        <v/>
      </c>
      <c r="DE120" s="405"/>
      <c r="DF120" s="404"/>
      <c r="DG120" s="405" t="str">
        <f t="shared" si="164"/>
        <v/>
      </c>
      <c r="DH120" s="405" t="str">
        <f t="shared" si="165"/>
        <v/>
      </c>
      <c r="DI120" s="405">
        <f t="shared" si="166"/>
        <v>0</v>
      </c>
      <c r="DJ120" s="405" t="str">
        <f t="shared" si="167"/>
        <v/>
      </c>
      <c r="DK120" s="405" t="str">
        <f t="shared" si="168"/>
        <v/>
      </c>
      <c r="DL120" s="405" t="str">
        <f t="shared" si="169"/>
        <v/>
      </c>
      <c r="DM120" s="405" t="str">
        <f t="shared" si="170"/>
        <v/>
      </c>
      <c r="DN120" s="405" t="str">
        <f t="shared" si="171"/>
        <v/>
      </c>
      <c r="DO120" s="405" t="str">
        <f t="shared" si="172"/>
        <v/>
      </c>
    </row>
    <row r="121" spans="1:119" s="152" customFormat="1" ht="18" hidden="1" customHeight="1">
      <c r="A121" s="156" t="str">
        <f t="shared" si="180"/>
        <v/>
      </c>
      <c r="B121" s="153"/>
      <c r="C121" s="31" t="str">
        <f>IF(B121="","",VLOOKUP(B121,学連登録!$C$2:$G$3000,2,FALSE))</f>
        <v/>
      </c>
      <c r="D121" s="32" t="str">
        <f>IF(B121="","",VLOOKUP(B121,学連登録!$C$2:$G$3000,3,FALSE))</f>
        <v/>
      </c>
      <c r="E121" s="33" t="str">
        <f>IF(B121="","",VLOOKUP(B121,学連登録!$C$2:$G$3000,4,FALSE))</f>
        <v/>
      </c>
      <c r="F121" s="376" t="str">
        <f>IF(B121="","",VLOOKUP(B121,学連登録!$C$2:$I$3000,7,FALSE))</f>
        <v/>
      </c>
      <c r="G121" s="155"/>
      <c r="H121" s="926"/>
      <c r="I121" s="928"/>
      <c r="J121" s="155"/>
      <c r="K121" s="926"/>
      <c r="L121" s="927"/>
      <c r="M121" s="155"/>
      <c r="N121" s="881"/>
      <c r="O121" s="882"/>
      <c r="P121" s="154"/>
      <c r="Q121" s="926"/>
      <c r="R121" s="927"/>
      <c r="S121" s="154"/>
      <c r="T121" s="926"/>
      <c r="U121" s="927"/>
      <c r="V121" s="101" t="str">
        <f>IF(B121="","",VLOOKUP(B121,学連登録!$C$2:$H$3000,6,FALSE))</f>
        <v/>
      </c>
      <c r="Y121" s="116" t="str">
        <f t="shared" si="173"/>
        <v/>
      </c>
      <c r="Z121" s="97" t="str">
        <f>IF(G121="","",VLOOKUP(G121,種目名!$R$5:$T$104,3,0))</f>
        <v/>
      </c>
      <c r="AA121" s="98" t="str">
        <f>IF(J121="","",VLOOKUP(J121,種目名!$R$5:$T$104,3,0))</f>
        <v/>
      </c>
      <c r="AB121" s="117" t="str">
        <f>IF(M121="","",VLOOKUP(M121,種目名!$R$5:$T$104,3,0))</f>
        <v/>
      </c>
      <c r="AC121" s="117" t="str">
        <f>IF(P121="","",VLOOKUP(AF121,種目名!$R$5:$T$104,3,0))</f>
        <v/>
      </c>
      <c r="AD121" s="118" t="str">
        <f>IF(S121="","",VLOOKUP(AI121,種目名!$R$5:$T$104,3,0))</f>
        <v/>
      </c>
      <c r="AE121" s="115">
        <f t="shared" si="174"/>
        <v>0</v>
      </c>
      <c r="AF121" s="152" t="str">
        <f t="shared" si="175"/>
        <v/>
      </c>
      <c r="AG121" s="152" t="str">
        <f t="shared" si="176"/>
        <v/>
      </c>
      <c r="AH121" s="152">
        <f t="shared" si="177"/>
        <v>0</v>
      </c>
      <c r="AI121" s="152" t="str">
        <f t="shared" si="178"/>
        <v/>
      </c>
      <c r="AJ121" s="152" t="str">
        <f t="shared" si="179"/>
        <v/>
      </c>
      <c r="AK121" s="383"/>
      <c r="AL121" s="166">
        <f t="shared" si="107"/>
        <v>0</v>
      </c>
      <c r="AM121" s="392">
        <f t="shared" si="108"/>
        <v>0</v>
      </c>
      <c r="AN121" s="392">
        <f>COUNTIF($B$12:B121,B121)</f>
        <v>0</v>
      </c>
      <c r="AO121" s="392"/>
      <c r="AP121" s="392" t="str">
        <f t="shared" si="109"/>
        <v/>
      </c>
      <c r="AQ121" s="392" t="str">
        <f t="shared" si="109"/>
        <v/>
      </c>
      <c r="AR121" s="392" t="str">
        <f t="shared" si="109"/>
        <v/>
      </c>
      <c r="AS121" s="392" t="str">
        <f t="shared" si="103"/>
        <v/>
      </c>
      <c r="AT121" s="392">
        <f t="shared" si="110"/>
        <v>0</v>
      </c>
      <c r="AU121" s="392" t="str">
        <f t="shared" si="111"/>
        <v/>
      </c>
      <c r="AV121" s="392" t="str">
        <f t="shared" si="112"/>
        <v/>
      </c>
      <c r="AW121" s="392" t="str">
        <f t="shared" si="113"/>
        <v/>
      </c>
      <c r="AX121" s="392" t="str">
        <f t="shared" si="114"/>
        <v/>
      </c>
      <c r="AY121" s="392" t="str">
        <f t="shared" si="115"/>
        <v/>
      </c>
      <c r="AZ121" s="392" t="str">
        <f t="shared" si="181"/>
        <v/>
      </c>
      <c r="BA121" s="392" t="str">
        <f t="shared" si="181"/>
        <v/>
      </c>
      <c r="BB121" s="392" t="str">
        <f t="shared" si="181"/>
        <v/>
      </c>
      <c r="BC121" s="392" t="str">
        <f t="shared" si="181"/>
        <v/>
      </c>
      <c r="BD121" s="396" t="str">
        <f t="shared" si="181"/>
        <v/>
      </c>
      <c r="BE121" s="386">
        <f t="shared" si="116"/>
        <v>0</v>
      </c>
      <c r="BG121" s="392">
        <f t="shared" si="117"/>
        <v>0</v>
      </c>
      <c r="BH121" s="392">
        <f t="shared" si="118"/>
        <v>0</v>
      </c>
      <c r="BI121" s="405">
        <f t="shared" si="119"/>
        <v>0</v>
      </c>
      <c r="BJ121" s="406">
        <f t="shared" si="104"/>
        <v>0</v>
      </c>
      <c r="BK121" s="391" t="str">
        <f t="shared" si="105"/>
        <v>0</v>
      </c>
      <c r="BL121" s="391" t="str">
        <f t="shared" si="106"/>
        <v>0</v>
      </c>
      <c r="BM121" s="405">
        <f t="shared" si="120"/>
        <v>0</v>
      </c>
      <c r="BN121" s="405" t="str">
        <f t="shared" si="121"/>
        <v>0m0</v>
      </c>
      <c r="BO121" s="392">
        <f t="shared" si="122"/>
        <v>0</v>
      </c>
      <c r="BP121" s="392">
        <f t="shared" si="123"/>
        <v>0</v>
      </c>
      <c r="BQ121" s="405">
        <f t="shared" si="124"/>
        <v>0</v>
      </c>
      <c r="BR121" s="406">
        <f t="shared" si="125"/>
        <v>0</v>
      </c>
      <c r="BS121" s="391" t="str">
        <f t="shared" si="126"/>
        <v>0</v>
      </c>
      <c r="BT121" s="391" t="str">
        <f t="shared" si="127"/>
        <v>0</v>
      </c>
      <c r="BU121" s="405">
        <f t="shared" si="128"/>
        <v>0</v>
      </c>
      <c r="BV121" s="405" t="str">
        <f t="shared" si="129"/>
        <v>0m0</v>
      </c>
      <c r="BW121" s="392">
        <f t="shared" si="130"/>
        <v>0</v>
      </c>
      <c r="BX121" s="392">
        <f t="shared" si="131"/>
        <v>0</v>
      </c>
      <c r="BY121" s="405">
        <f t="shared" si="132"/>
        <v>0</v>
      </c>
      <c r="BZ121" s="406">
        <f t="shared" si="133"/>
        <v>0</v>
      </c>
      <c r="CA121" s="391" t="str">
        <f t="shared" si="134"/>
        <v>0</v>
      </c>
      <c r="CB121" s="391" t="str">
        <f t="shared" si="135"/>
        <v>0</v>
      </c>
      <c r="CC121" s="405">
        <f t="shared" si="136"/>
        <v>0</v>
      </c>
      <c r="CD121" s="405" t="str">
        <f t="shared" si="137"/>
        <v>0m0</v>
      </c>
      <c r="CE121" s="392">
        <f t="shared" si="138"/>
        <v>0</v>
      </c>
      <c r="CF121" s="392">
        <f t="shared" si="139"/>
        <v>0</v>
      </c>
      <c r="CG121" s="405">
        <f t="shared" si="140"/>
        <v>0</v>
      </c>
      <c r="CH121" s="406">
        <f t="shared" si="141"/>
        <v>0</v>
      </c>
      <c r="CI121" s="391" t="str">
        <f t="shared" si="142"/>
        <v>0</v>
      </c>
      <c r="CJ121" s="391" t="str">
        <f t="shared" si="143"/>
        <v>0</v>
      </c>
      <c r="CK121" s="405">
        <f t="shared" si="144"/>
        <v>0</v>
      </c>
      <c r="CL121" s="405" t="str">
        <f t="shared" si="145"/>
        <v>0m0</v>
      </c>
      <c r="CM121" s="392">
        <f t="shared" si="146"/>
        <v>0</v>
      </c>
      <c r="CN121" s="392">
        <f t="shared" si="147"/>
        <v>0</v>
      </c>
      <c r="CO121" s="405">
        <f t="shared" si="148"/>
        <v>0</v>
      </c>
      <c r="CP121" s="406">
        <f t="shared" si="149"/>
        <v>0</v>
      </c>
      <c r="CQ121" s="391" t="str">
        <f t="shared" si="150"/>
        <v>0</v>
      </c>
      <c r="CR121" s="391" t="str">
        <f t="shared" si="151"/>
        <v>0</v>
      </c>
      <c r="CS121" s="405">
        <f t="shared" si="152"/>
        <v>0</v>
      </c>
      <c r="CT121" s="405" t="str">
        <f t="shared" si="153"/>
        <v>0m0</v>
      </c>
      <c r="CU121" s="405">
        <f t="shared" si="154"/>
        <v>0</v>
      </c>
      <c r="CV121" s="405">
        <f t="shared" si="155"/>
        <v>0</v>
      </c>
      <c r="CW121" s="405">
        <f t="shared" si="156"/>
        <v>0</v>
      </c>
      <c r="CX121" s="405">
        <f t="shared" si="157"/>
        <v>0</v>
      </c>
      <c r="CY121" s="405">
        <f t="shared" si="158"/>
        <v>0</v>
      </c>
      <c r="CZ121" s="405" t="str">
        <f t="shared" si="159"/>
        <v/>
      </c>
      <c r="DA121" s="405" t="str">
        <f t="shared" si="160"/>
        <v/>
      </c>
      <c r="DB121" s="405" t="str">
        <f t="shared" si="161"/>
        <v/>
      </c>
      <c r="DC121" s="405" t="str">
        <f t="shared" si="162"/>
        <v/>
      </c>
      <c r="DD121" s="405" t="str">
        <f t="shared" si="163"/>
        <v/>
      </c>
      <c r="DE121" s="405"/>
      <c r="DF121" s="404"/>
      <c r="DG121" s="405" t="str">
        <f t="shared" si="164"/>
        <v/>
      </c>
      <c r="DH121" s="405" t="str">
        <f t="shared" si="165"/>
        <v/>
      </c>
      <c r="DI121" s="405">
        <f t="shared" si="166"/>
        <v>0</v>
      </c>
      <c r="DJ121" s="405" t="str">
        <f t="shared" si="167"/>
        <v/>
      </c>
      <c r="DK121" s="405" t="str">
        <f t="shared" si="168"/>
        <v/>
      </c>
      <c r="DL121" s="405" t="str">
        <f t="shared" si="169"/>
        <v/>
      </c>
      <c r="DM121" s="405" t="str">
        <f t="shared" si="170"/>
        <v/>
      </c>
      <c r="DN121" s="405" t="str">
        <f t="shared" si="171"/>
        <v/>
      </c>
      <c r="DO121" s="405" t="str">
        <f t="shared" si="172"/>
        <v/>
      </c>
    </row>
    <row r="122" spans="1:119" s="152" customFormat="1" ht="18" hidden="1" customHeight="1">
      <c r="A122" s="156" t="str">
        <f t="shared" si="180"/>
        <v/>
      </c>
      <c r="B122" s="153"/>
      <c r="C122" s="31" t="str">
        <f>IF(B122="","",VLOOKUP(B122,学連登録!$C$2:$G$3000,2,FALSE))</f>
        <v/>
      </c>
      <c r="D122" s="32" t="str">
        <f>IF(B122="","",VLOOKUP(B122,学連登録!$C$2:$G$3000,3,FALSE))</f>
        <v/>
      </c>
      <c r="E122" s="33" t="str">
        <f>IF(B122="","",VLOOKUP(B122,学連登録!$C$2:$G$3000,4,FALSE))</f>
        <v/>
      </c>
      <c r="F122" s="376" t="str">
        <f>IF(B122="","",VLOOKUP(B122,学連登録!$C$2:$I$3000,7,FALSE))</f>
        <v/>
      </c>
      <c r="G122" s="155"/>
      <c r="H122" s="926"/>
      <c r="I122" s="928"/>
      <c r="J122" s="155"/>
      <c r="K122" s="926"/>
      <c r="L122" s="927"/>
      <c r="M122" s="155"/>
      <c r="N122" s="881"/>
      <c r="O122" s="882"/>
      <c r="P122" s="154"/>
      <c r="Q122" s="926"/>
      <c r="R122" s="927"/>
      <c r="S122" s="154"/>
      <c r="T122" s="926"/>
      <c r="U122" s="927"/>
      <c r="V122" s="101" t="str">
        <f>IF(B122="","",VLOOKUP(B122,学連登録!$C$2:$H$3000,6,FALSE))</f>
        <v/>
      </c>
      <c r="Y122" s="116" t="str">
        <f t="shared" si="173"/>
        <v/>
      </c>
      <c r="Z122" s="97" t="str">
        <f>IF(G122="","",VLOOKUP(G122,種目名!$R$5:$T$104,3,0))</f>
        <v/>
      </c>
      <c r="AA122" s="98" t="str">
        <f>IF(J122="","",VLOOKUP(J122,種目名!$R$5:$T$104,3,0))</f>
        <v/>
      </c>
      <c r="AB122" s="117" t="str">
        <f>IF(M122="","",VLOOKUP(M122,種目名!$R$5:$T$104,3,0))</f>
        <v/>
      </c>
      <c r="AC122" s="117" t="str">
        <f>IF(P122="","",VLOOKUP(AF122,種目名!$R$5:$T$104,3,0))</f>
        <v/>
      </c>
      <c r="AD122" s="118" t="str">
        <f>IF(S122="","",VLOOKUP(AI122,種目名!$R$5:$T$104,3,0))</f>
        <v/>
      </c>
      <c r="AE122" s="115">
        <f t="shared" si="174"/>
        <v>0</v>
      </c>
      <c r="AF122" s="152" t="str">
        <f t="shared" si="175"/>
        <v/>
      </c>
      <c r="AG122" s="152" t="str">
        <f t="shared" si="176"/>
        <v/>
      </c>
      <c r="AH122" s="152">
        <f t="shared" si="177"/>
        <v>0</v>
      </c>
      <c r="AI122" s="152" t="str">
        <f t="shared" si="178"/>
        <v/>
      </c>
      <c r="AJ122" s="152" t="str">
        <f t="shared" si="179"/>
        <v/>
      </c>
      <c r="AK122" s="383"/>
      <c r="AL122" s="166">
        <f t="shared" si="107"/>
        <v>0</v>
      </c>
      <c r="AM122" s="392">
        <f t="shared" si="108"/>
        <v>0</v>
      </c>
      <c r="AN122" s="392">
        <f>COUNTIF($B$12:B122,B122)</f>
        <v>0</v>
      </c>
      <c r="AO122" s="392"/>
      <c r="AP122" s="392" t="str">
        <f t="shared" si="109"/>
        <v/>
      </c>
      <c r="AQ122" s="392" t="str">
        <f t="shared" si="109"/>
        <v/>
      </c>
      <c r="AR122" s="392" t="str">
        <f t="shared" si="109"/>
        <v/>
      </c>
      <c r="AS122" s="392" t="str">
        <f t="shared" si="103"/>
        <v/>
      </c>
      <c r="AT122" s="392">
        <f t="shared" si="110"/>
        <v>0</v>
      </c>
      <c r="AU122" s="392" t="str">
        <f t="shared" si="111"/>
        <v/>
      </c>
      <c r="AV122" s="392" t="str">
        <f t="shared" si="112"/>
        <v/>
      </c>
      <c r="AW122" s="392" t="str">
        <f t="shared" si="113"/>
        <v/>
      </c>
      <c r="AX122" s="392" t="str">
        <f t="shared" si="114"/>
        <v/>
      </c>
      <c r="AY122" s="392" t="str">
        <f t="shared" si="115"/>
        <v/>
      </c>
      <c r="AZ122" s="392" t="str">
        <f t="shared" si="181"/>
        <v/>
      </c>
      <c r="BA122" s="392" t="str">
        <f t="shared" si="181"/>
        <v/>
      </c>
      <c r="BB122" s="392" t="str">
        <f t="shared" si="181"/>
        <v/>
      </c>
      <c r="BC122" s="392" t="str">
        <f t="shared" si="181"/>
        <v/>
      </c>
      <c r="BD122" s="396" t="str">
        <f t="shared" si="181"/>
        <v/>
      </c>
      <c r="BE122" s="386">
        <f t="shared" si="116"/>
        <v>0</v>
      </c>
      <c r="BG122" s="392">
        <f t="shared" si="117"/>
        <v>0</v>
      </c>
      <c r="BH122" s="392">
        <f t="shared" si="118"/>
        <v>0</v>
      </c>
      <c r="BI122" s="405">
        <f t="shared" si="119"/>
        <v>0</v>
      </c>
      <c r="BJ122" s="406">
        <f t="shared" si="104"/>
        <v>0</v>
      </c>
      <c r="BK122" s="391" t="str">
        <f t="shared" si="105"/>
        <v>0</v>
      </c>
      <c r="BL122" s="391" t="str">
        <f t="shared" si="106"/>
        <v>0</v>
      </c>
      <c r="BM122" s="405">
        <f t="shared" si="120"/>
        <v>0</v>
      </c>
      <c r="BN122" s="405" t="str">
        <f t="shared" si="121"/>
        <v>0m0</v>
      </c>
      <c r="BO122" s="392">
        <f t="shared" si="122"/>
        <v>0</v>
      </c>
      <c r="BP122" s="392">
        <f t="shared" si="123"/>
        <v>0</v>
      </c>
      <c r="BQ122" s="405">
        <f t="shared" si="124"/>
        <v>0</v>
      </c>
      <c r="BR122" s="406">
        <f t="shared" si="125"/>
        <v>0</v>
      </c>
      <c r="BS122" s="391" t="str">
        <f t="shared" si="126"/>
        <v>0</v>
      </c>
      <c r="BT122" s="391" t="str">
        <f t="shared" si="127"/>
        <v>0</v>
      </c>
      <c r="BU122" s="405">
        <f t="shared" si="128"/>
        <v>0</v>
      </c>
      <c r="BV122" s="405" t="str">
        <f t="shared" si="129"/>
        <v>0m0</v>
      </c>
      <c r="BW122" s="392">
        <f t="shared" si="130"/>
        <v>0</v>
      </c>
      <c r="BX122" s="392">
        <f t="shared" si="131"/>
        <v>0</v>
      </c>
      <c r="BY122" s="405">
        <f t="shared" si="132"/>
        <v>0</v>
      </c>
      <c r="BZ122" s="406">
        <f t="shared" si="133"/>
        <v>0</v>
      </c>
      <c r="CA122" s="391" t="str">
        <f t="shared" si="134"/>
        <v>0</v>
      </c>
      <c r="CB122" s="391" t="str">
        <f t="shared" si="135"/>
        <v>0</v>
      </c>
      <c r="CC122" s="405">
        <f t="shared" si="136"/>
        <v>0</v>
      </c>
      <c r="CD122" s="405" t="str">
        <f t="shared" si="137"/>
        <v>0m0</v>
      </c>
      <c r="CE122" s="392">
        <f t="shared" si="138"/>
        <v>0</v>
      </c>
      <c r="CF122" s="392">
        <f t="shared" si="139"/>
        <v>0</v>
      </c>
      <c r="CG122" s="405">
        <f t="shared" si="140"/>
        <v>0</v>
      </c>
      <c r="CH122" s="406">
        <f t="shared" si="141"/>
        <v>0</v>
      </c>
      <c r="CI122" s="391" t="str">
        <f t="shared" si="142"/>
        <v>0</v>
      </c>
      <c r="CJ122" s="391" t="str">
        <f t="shared" si="143"/>
        <v>0</v>
      </c>
      <c r="CK122" s="405">
        <f t="shared" si="144"/>
        <v>0</v>
      </c>
      <c r="CL122" s="405" t="str">
        <f t="shared" si="145"/>
        <v>0m0</v>
      </c>
      <c r="CM122" s="392">
        <f t="shared" si="146"/>
        <v>0</v>
      </c>
      <c r="CN122" s="392">
        <f t="shared" si="147"/>
        <v>0</v>
      </c>
      <c r="CO122" s="405">
        <f t="shared" si="148"/>
        <v>0</v>
      </c>
      <c r="CP122" s="406">
        <f t="shared" si="149"/>
        <v>0</v>
      </c>
      <c r="CQ122" s="391" t="str">
        <f t="shared" si="150"/>
        <v>0</v>
      </c>
      <c r="CR122" s="391" t="str">
        <f t="shared" si="151"/>
        <v>0</v>
      </c>
      <c r="CS122" s="405">
        <f t="shared" si="152"/>
        <v>0</v>
      </c>
      <c r="CT122" s="405" t="str">
        <f t="shared" si="153"/>
        <v>0m0</v>
      </c>
      <c r="CU122" s="405">
        <f t="shared" si="154"/>
        <v>0</v>
      </c>
      <c r="CV122" s="405">
        <f t="shared" si="155"/>
        <v>0</v>
      </c>
      <c r="CW122" s="405">
        <f t="shared" si="156"/>
        <v>0</v>
      </c>
      <c r="CX122" s="405">
        <f t="shared" si="157"/>
        <v>0</v>
      </c>
      <c r="CY122" s="405">
        <f t="shared" si="158"/>
        <v>0</v>
      </c>
      <c r="CZ122" s="405" t="str">
        <f t="shared" si="159"/>
        <v/>
      </c>
      <c r="DA122" s="405" t="str">
        <f t="shared" si="160"/>
        <v/>
      </c>
      <c r="DB122" s="405" t="str">
        <f t="shared" si="161"/>
        <v/>
      </c>
      <c r="DC122" s="405" t="str">
        <f t="shared" si="162"/>
        <v/>
      </c>
      <c r="DD122" s="405" t="str">
        <f t="shared" si="163"/>
        <v/>
      </c>
      <c r="DE122" s="405"/>
      <c r="DF122" s="404"/>
      <c r="DG122" s="405" t="str">
        <f t="shared" si="164"/>
        <v/>
      </c>
      <c r="DH122" s="405" t="str">
        <f t="shared" si="165"/>
        <v/>
      </c>
      <c r="DI122" s="405">
        <f t="shared" si="166"/>
        <v>0</v>
      </c>
      <c r="DJ122" s="405" t="str">
        <f t="shared" si="167"/>
        <v/>
      </c>
      <c r="DK122" s="405" t="str">
        <f t="shared" si="168"/>
        <v/>
      </c>
      <c r="DL122" s="405" t="str">
        <f t="shared" si="169"/>
        <v/>
      </c>
      <c r="DM122" s="405" t="str">
        <f t="shared" si="170"/>
        <v/>
      </c>
      <c r="DN122" s="405" t="str">
        <f t="shared" si="171"/>
        <v/>
      </c>
      <c r="DO122" s="405" t="str">
        <f t="shared" si="172"/>
        <v/>
      </c>
    </row>
    <row r="123" spans="1:119" s="152" customFormat="1" ht="18" hidden="1" customHeight="1">
      <c r="A123" s="156" t="str">
        <f t="shared" si="180"/>
        <v/>
      </c>
      <c r="B123" s="153"/>
      <c r="C123" s="31" t="str">
        <f>IF(B123="","",VLOOKUP(B123,学連登録!$C$2:$G$3000,2,FALSE))</f>
        <v/>
      </c>
      <c r="D123" s="32" t="str">
        <f>IF(B123="","",VLOOKUP(B123,学連登録!$C$2:$G$3000,3,FALSE))</f>
        <v/>
      </c>
      <c r="E123" s="33" t="str">
        <f>IF(B123="","",VLOOKUP(B123,学連登録!$C$2:$G$3000,4,FALSE))</f>
        <v/>
      </c>
      <c r="F123" s="376" t="str">
        <f>IF(B123="","",VLOOKUP(B123,学連登録!$C$2:$I$3000,7,FALSE))</f>
        <v/>
      </c>
      <c r="G123" s="155"/>
      <c r="H123" s="926"/>
      <c r="I123" s="928"/>
      <c r="J123" s="155"/>
      <c r="K123" s="926"/>
      <c r="L123" s="927"/>
      <c r="M123" s="155"/>
      <c r="N123" s="881"/>
      <c r="O123" s="882"/>
      <c r="P123" s="154"/>
      <c r="Q123" s="926"/>
      <c r="R123" s="927"/>
      <c r="S123" s="154"/>
      <c r="T123" s="926"/>
      <c r="U123" s="927"/>
      <c r="V123" s="101" t="str">
        <f>IF(B123="","",VLOOKUP(B123,学連登録!$C$2:$H$3000,6,FALSE))</f>
        <v/>
      </c>
      <c r="Y123" s="116" t="str">
        <f t="shared" si="173"/>
        <v/>
      </c>
      <c r="Z123" s="97" t="str">
        <f>IF(G123="","",VLOOKUP(G123,種目名!$R$5:$T$104,3,0))</f>
        <v/>
      </c>
      <c r="AA123" s="98" t="str">
        <f>IF(J123="","",VLOOKUP(J123,種目名!$R$5:$T$104,3,0))</f>
        <v/>
      </c>
      <c r="AB123" s="117" t="str">
        <f>IF(M123="","",VLOOKUP(M123,種目名!$R$5:$T$104,3,0))</f>
        <v/>
      </c>
      <c r="AC123" s="117" t="str">
        <f>IF(P123="","",VLOOKUP(AF123,種目名!$R$5:$T$104,3,0))</f>
        <v/>
      </c>
      <c r="AD123" s="118" t="str">
        <f>IF(S123="","",VLOOKUP(AI123,種目名!$R$5:$T$104,3,0))</f>
        <v/>
      </c>
      <c r="AE123" s="115">
        <f t="shared" si="174"/>
        <v>0</v>
      </c>
      <c r="AF123" s="152" t="str">
        <f t="shared" si="175"/>
        <v/>
      </c>
      <c r="AG123" s="152" t="str">
        <f t="shared" si="176"/>
        <v/>
      </c>
      <c r="AH123" s="152">
        <f t="shared" si="177"/>
        <v>0</v>
      </c>
      <c r="AI123" s="152" t="str">
        <f t="shared" si="178"/>
        <v/>
      </c>
      <c r="AJ123" s="152" t="str">
        <f t="shared" si="179"/>
        <v/>
      </c>
      <c r="AK123" s="383"/>
      <c r="AL123" s="166">
        <f t="shared" si="107"/>
        <v>0</v>
      </c>
      <c r="AM123" s="392">
        <f t="shared" si="108"/>
        <v>0</v>
      </c>
      <c r="AN123" s="392">
        <f>COUNTIF($B$12:B123,B123)</f>
        <v>0</v>
      </c>
      <c r="AO123" s="392"/>
      <c r="AP123" s="392" t="str">
        <f t="shared" si="109"/>
        <v/>
      </c>
      <c r="AQ123" s="392" t="str">
        <f t="shared" si="109"/>
        <v/>
      </c>
      <c r="AR123" s="392" t="str">
        <f t="shared" si="109"/>
        <v/>
      </c>
      <c r="AS123" s="392" t="str">
        <f t="shared" si="103"/>
        <v/>
      </c>
      <c r="AT123" s="392">
        <f t="shared" si="110"/>
        <v>0</v>
      </c>
      <c r="AU123" s="392" t="str">
        <f t="shared" si="111"/>
        <v/>
      </c>
      <c r="AV123" s="392" t="str">
        <f t="shared" si="112"/>
        <v/>
      </c>
      <c r="AW123" s="392" t="str">
        <f t="shared" si="113"/>
        <v/>
      </c>
      <c r="AX123" s="392" t="str">
        <f t="shared" si="114"/>
        <v/>
      </c>
      <c r="AY123" s="392" t="str">
        <f t="shared" si="115"/>
        <v/>
      </c>
      <c r="AZ123" s="392" t="str">
        <f t="shared" si="181"/>
        <v/>
      </c>
      <c r="BA123" s="392" t="str">
        <f t="shared" si="181"/>
        <v/>
      </c>
      <c r="BB123" s="392" t="str">
        <f t="shared" si="181"/>
        <v/>
      </c>
      <c r="BC123" s="392" t="str">
        <f t="shared" si="181"/>
        <v/>
      </c>
      <c r="BD123" s="396" t="str">
        <f t="shared" si="181"/>
        <v/>
      </c>
      <c r="BE123" s="386">
        <f t="shared" si="116"/>
        <v>0</v>
      </c>
      <c r="BG123" s="392">
        <f t="shared" si="117"/>
        <v>0</v>
      </c>
      <c r="BH123" s="392">
        <f t="shared" si="118"/>
        <v>0</v>
      </c>
      <c r="BI123" s="405">
        <f t="shared" si="119"/>
        <v>0</v>
      </c>
      <c r="BJ123" s="406">
        <f t="shared" si="104"/>
        <v>0</v>
      </c>
      <c r="BK123" s="391" t="str">
        <f t="shared" si="105"/>
        <v>0</v>
      </c>
      <c r="BL123" s="391" t="str">
        <f t="shared" si="106"/>
        <v>0</v>
      </c>
      <c r="BM123" s="405">
        <f t="shared" si="120"/>
        <v>0</v>
      </c>
      <c r="BN123" s="405" t="str">
        <f t="shared" si="121"/>
        <v>0m0</v>
      </c>
      <c r="BO123" s="392">
        <f t="shared" si="122"/>
        <v>0</v>
      </c>
      <c r="BP123" s="392">
        <f t="shared" si="123"/>
        <v>0</v>
      </c>
      <c r="BQ123" s="405">
        <f t="shared" si="124"/>
        <v>0</v>
      </c>
      <c r="BR123" s="406">
        <f t="shared" si="125"/>
        <v>0</v>
      </c>
      <c r="BS123" s="391" t="str">
        <f t="shared" si="126"/>
        <v>0</v>
      </c>
      <c r="BT123" s="391" t="str">
        <f t="shared" si="127"/>
        <v>0</v>
      </c>
      <c r="BU123" s="405">
        <f t="shared" si="128"/>
        <v>0</v>
      </c>
      <c r="BV123" s="405" t="str">
        <f t="shared" si="129"/>
        <v>0m0</v>
      </c>
      <c r="BW123" s="392">
        <f t="shared" si="130"/>
        <v>0</v>
      </c>
      <c r="BX123" s="392">
        <f t="shared" si="131"/>
        <v>0</v>
      </c>
      <c r="BY123" s="405">
        <f t="shared" si="132"/>
        <v>0</v>
      </c>
      <c r="BZ123" s="406">
        <f t="shared" si="133"/>
        <v>0</v>
      </c>
      <c r="CA123" s="391" t="str">
        <f t="shared" si="134"/>
        <v>0</v>
      </c>
      <c r="CB123" s="391" t="str">
        <f t="shared" si="135"/>
        <v>0</v>
      </c>
      <c r="CC123" s="405">
        <f t="shared" si="136"/>
        <v>0</v>
      </c>
      <c r="CD123" s="405" t="str">
        <f t="shared" si="137"/>
        <v>0m0</v>
      </c>
      <c r="CE123" s="392">
        <f t="shared" si="138"/>
        <v>0</v>
      </c>
      <c r="CF123" s="392">
        <f t="shared" si="139"/>
        <v>0</v>
      </c>
      <c r="CG123" s="405">
        <f t="shared" si="140"/>
        <v>0</v>
      </c>
      <c r="CH123" s="406">
        <f t="shared" si="141"/>
        <v>0</v>
      </c>
      <c r="CI123" s="391" t="str">
        <f t="shared" si="142"/>
        <v>0</v>
      </c>
      <c r="CJ123" s="391" t="str">
        <f t="shared" si="143"/>
        <v>0</v>
      </c>
      <c r="CK123" s="405">
        <f t="shared" si="144"/>
        <v>0</v>
      </c>
      <c r="CL123" s="405" t="str">
        <f t="shared" si="145"/>
        <v>0m0</v>
      </c>
      <c r="CM123" s="392">
        <f t="shared" si="146"/>
        <v>0</v>
      </c>
      <c r="CN123" s="392">
        <f t="shared" si="147"/>
        <v>0</v>
      </c>
      <c r="CO123" s="405">
        <f t="shared" si="148"/>
        <v>0</v>
      </c>
      <c r="CP123" s="406">
        <f t="shared" si="149"/>
        <v>0</v>
      </c>
      <c r="CQ123" s="391" t="str">
        <f t="shared" si="150"/>
        <v>0</v>
      </c>
      <c r="CR123" s="391" t="str">
        <f t="shared" si="151"/>
        <v>0</v>
      </c>
      <c r="CS123" s="405">
        <f t="shared" si="152"/>
        <v>0</v>
      </c>
      <c r="CT123" s="405" t="str">
        <f t="shared" si="153"/>
        <v>0m0</v>
      </c>
      <c r="CU123" s="405">
        <f t="shared" si="154"/>
        <v>0</v>
      </c>
      <c r="CV123" s="405">
        <f t="shared" si="155"/>
        <v>0</v>
      </c>
      <c r="CW123" s="405">
        <f t="shared" si="156"/>
        <v>0</v>
      </c>
      <c r="CX123" s="405">
        <f t="shared" si="157"/>
        <v>0</v>
      </c>
      <c r="CY123" s="405">
        <f t="shared" si="158"/>
        <v>0</v>
      </c>
      <c r="CZ123" s="405" t="str">
        <f t="shared" si="159"/>
        <v/>
      </c>
      <c r="DA123" s="405" t="str">
        <f t="shared" si="160"/>
        <v/>
      </c>
      <c r="DB123" s="405" t="str">
        <f t="shared" si="161"/>
        <v/>
      </c>
      <c r="DC123" s="405" t="str">
        <f t="shared" si="162"/>
        <v/>
      </c>
      <c r="DD123" s="405" t="str">
        <f t="shared" si="163"/>
        <v/>
      </c>
      <c r="DE123" s="405"/>
      <c r="DF123" s="404"/>
      <c r="DG123" s="405" t="str">
        <f t="shared" si="164"/>
        <v/>
      </c>
      <c r="DH123" s="405" t="str">
        <f t="shared" si="165"/>
        <v/>
      </c>
      <c r="DI123" s="405">
        <f t="shared" si="166"/>
        <v>0</v>
      </c>
      <c r="DJ123" s="405" t="str">
        <f t="shared" si="167"/>
        <v/>
      </c>
      <c r="DK123" s="405" t="str">
        <f t="shared" si="168"/>
        <v/>
      </c>
      <c r="DL123" s="405" t="str">
        <f t="shared" si="169"/>
        <v/>
      </c>
      <c r="DM123" s="405" t="str">
        <f t="shared" si="170"/>
        <v/>
      </c>
      <c r="DN123" s="405" t="str">
        <f t="shared" si="171"/>
        <v/>
      </c>
      <c r="DO123" s="405" t="str">
        <f t="shared" si="172"/>
        <v/>
      </c>
    </row>
    <row r="124" spans="1:119" s="152" customFormat="1" ht="18" hidden="1" customHeight="1">
      <c r="A124" s="156" t="str">
        <f t="shared" si="180"/>
        <v/>
      </c>
      <c r="B124" s="153"/>
      <c r="C124" s="31" t="str">
        <f>IF(B124="","",VLOOKUP(B124,学連登録!$C$2:$G$3000,2,FALSE))</f>
        <v/>
      </c>
      <c r="D124" s="32" t="str">
        <f>IF(B124="","",VLOOKUP(B124,学連登録!$C$2:$G$3000,3,FALSE))</f>
        <v/>
      </c>
      <c r="E124" s="33" t="str">
        <f>IF(B124="","",VLOOKUP(B124,学連登録!$C$2:$G$3000,4,FALSE))</f>
        <v/>
      </c>
      <c r="F124" s="376" t="str">
        <f>IF(B124="","",VLOOKUP(B124,学連登録!$C$2:$I$3000,7,FALSE))</f>
        <v/>
      </c>
      <c r="G124" s="155"/>
      <c r="H124" s="926"/>
      <c r="I124" s="928"/>
      <c r="J124" s="155"/>
      <c r="K124" s="926"/>
      <c r="L124" s="927"/>
      <c r="M124" s="155"/>
      <c r="N124" s="881"/>
      <c r="O124" s="882"/>
      <c r="P124" s="154"/>
      <c r="Q124" s="926"/>
      <c r="R124" s="927"/>
      <c r="S124" s="154"/>
      <c r="T124" s="926"/>
      <c r="U124" s="927"/>
      <c r="V124" s="101" t="str">
        <f>IF(B124="","",VLOOKUP(B124,学連登録!$C$2:$H$3000,6,FALSE))</f>
        <v/>
      </c>
      <c r="Y124" s="116" t="str">
        <f t="shared" si="173"/>
        <v/>
      </c>
      <c r="Z124" s="97" t="str">
        <f>IF(G124="","",VLOOKUP(G124,種目名!$R$5:$T$104,3,0))</f>
        <v/>
      </c>
      <c r="AA124" s="98" t="str">
        <f>IF(J124="","",VLOOKUP(J124,種目名!$R$5:$T$104,3,0))</f>
        <v/>
      </c>
      <c r="AB124" s="117" t="str">
        <f>IF(M124="","",VLOOKUP(M124,種目名!$R$5:$T$104,3,0))</f>
        <v/>
      </c>
      <c r="AC124" s="117" t="str">
        <f>IF(P124="","",VLOOKUP(AF124,種目名!$R$5:$T$104,3,0))</f>
        <v/>
      </c>
      <c r="AD124" s="118" t="str">
        <f>IF(S124="","",VLOOKUP(AI124,種目名!$R$5:$T$104,3,0))</f>
        <v/>
      </c>
      <c r="AE124" s="115">
        <f t="shared" si="174"/>
        <v>0</v>
      </c>
      <c r="AF124" s="152" t="str">
        <f t="shared" si="175"/>
        <v/>
      </c>
      <c r="AG124" s="152" t="str">
        <f t="shared" si="176"/>
        <v/>
      </c>
      <c r="AH124" s="152">
        <f t="shared" si="177"/>
        <v>0</v>
      </c>
      <c r="AI124" s="152" t="str">
        <f t="shared" si="178"/>
        <v/>
      </c>
      <c r="AJ124" s="152" t="str">
        <f t="shared" si="179"/>
        <v/>
      </c>
      <c r="AK124" s="383"/>
      <c r="AL124" s="166">
        <f t="shared" si="107"/>
        <v>0</v>
      </c>
      <c r="AM124" s="392">
        <f t="shared" si="108"/>
        <v>0</v>
      </c>
      <c r="AN124" s="392">
        <f>COUNTIF($B$12:B124,B124)</f>
        <v>0</v>
      </c>
      <c r="AO124" s="392"/>
      <c r="AP124" s="392" t="str">
        <f t="shared" si="109"/>
        <v/>
      </c>
      <c r="AQ124" s="392" t="str">
        <f t="shared" si="109"/>
        <v/>
      </c>
      <c r="AR124" s="392" t="str">
        <f t="shared" si="109"/>
        <v/>
      </c>
      <c r="AS124" s="392" t="str">
        <f t="shared" si="103"/>
        <v/>
      </c>
      <c r="AT124" s="392">
        <f t="shared" si="110"/>
        <v>0</v>
      </c>
      <c r="AU124" s="392" t="str">
        <f t="shared" si="111"/>
        <v/>
      </c>
      <c r="AV124" s="392" t="str">
        <f t="shared" si="112"/>
        <v/>
      </c>
      <c r="AW124" s="392" t="str">
        <f t="shared" si="113"/>
        <v/>
      </c>
      <c r="AX124" s="392" t="str">
        <f t="shared" si="114"/>
        <v/>
      </c>
      <c r="AY124" s="392" t="str">
        <f t="shared" si="115"/>
        <v/>
      </c>
      <c r="AZ124" s="392" t="str">
        <f t="shared" si="181"/>
        <v/>
      </c>
      <c r="BA124" s="392" t="str">
        <f t="shared" si="181"/>
        <v/>
      </c>
      <c r="BB124" s="392" t="str">
        <f t="shared" si="181"/>
        <v/>
      </c>
      <c r="BC124" s="392" t="str">
        <f t="shared" si="181"/>
        <v/>
      </c>
      <c r="BD124" s="396" t="str">
        <f t="shared" si="181"/>
        <v/>
      </c>
      <c r="BE124" s="386">
        <f t="shared" si="116"/>
        <v>0</v>
      </c>
      <c r="BG124" s="392">
        <f t="shared" si="117"/>
        <v>0</v>
      </c>
      <c r="BH124" s="392">
        <f t="shared" si="118"/>
        <v>0</v>
      </c>
      <c r="BI124" s="405">
        <f t="shared" si="119"/>
        <v>0</v>
      </c>
      <c r="BJ124" s="406">
        <f t="shared" si="104"/>
        <v>0</v>
      </c>
      <c r="BK124" s="391" t="str">
        <f t="shared" si="105"/>
        <v>0</v>
      </c>
      <c r="BL124" s="391" t="str">
        <f t="shared" si="106"/>
        <v>0</v>
      </c>
      <c r="BM124" s="405">
        <f t="shared" si="120"/>
        <v>0</v>
      </c>
      <c r="BN124" s="405" t="str">
        <f t="shared" si="121"/>
        <v>0m0</v>
      </c>
      <c r="BO124" s="392">
        <f t="shared" si="122"/>
        <v>0</v>
      </c>
      <c r="BP124" s="392">
        <f t="shared" si="123"/>
        <v>0</v>
      </c>
      <c r="BQ124" s="405">
        <f t="shared" si="124"/>
        <v>0</v>
      </c>
      <c r="BR124" s="406">
        <f t="shared" si="125"/>
        <v>0</v>
      </c>
      <c r="BS124" s="391" t="str">
        <f t="shared" si="126"/>
        <v>0</v>
      </c>
      <c r="BT124" s="391" t="str">
        <f t="shared" si="127"/>
        <v>0</v>
      </c>
      <c r="BU124" s="405">
        <f t="shared" si="128"/>
        <v>0</v>
      </c>
      <c r="BV124" s="405" t="str">
        <f t="shared" si="129"/>
        <v>0m0</v>
      </c>
      <c r="BW124" s="392">
        <f t="shared" si="130"/>
        <v>0</v>
      </c>
      <c r="BX124" s="392">
        <f t="shared" si="131"/>
        <v>0</v>
      </c>
      <c r="BY124" s="405">
        <f t="shared" si="132"/>
        <v>0</v>
      </c>
      <c r="BZ124" s="406">
        <f t="shared" si="133"/>
        <v>0</v>
      </c>
      <c r="CA124" s="391" t="str">
        <f t="shared" si="134"/>
        <v>0</v>
      </c>
      <c r="CB124" s="391" t="str">
        <f t="shared" si="135"/>
        <v>0</v>
      </c>
      <c r="CC124" s="405">
        <f t="shared" si="136"/>
        <v>0</v>
      </c>
      <c r="CD124" s="405" t="str">
        <f t="shared" si="137"/>
        <v>0m0</v>
      </c>
      <c r="CE124" s="392">
        <f t="shared" si="138"/>
        <v>0</v>
      </c>
      <c r="CF124" s="392">
        <f t="shared" si="139"/>
        <v>0</v>
      </c>
      <c r="CG124" s="405">
        <f t="shared" si="140"/>
        <v>0</v>
      </c>
      <c r="CH124" s="406">
        <f t="shared" si="141"/>
        <v>0</v>
      </c>
      <c r="CI124" s="391" t="str">
        <f t="shared" si="142"/>
        <v>0</v>
      </c>
      <c r="CJ124" s="391" t="str">
        <f t="shared" si="143"/>
        <v>0</v>
      </c>
      <c r="CK124" s="405">
        <f t="shared" si="144"/>
        <v>0</v>
      </c>
      <c r="CL124" s="405" t="str">
        <f t="shared" si="145"/>
        <v>0m0</v>
      </c>
      <c r="CM124" s="392">
        <f t="shared" si="146"/>
        <v>0</v>
      </c>
      <c r="CN124" s="392">
        <f t="shared" si="147"/>
        <v>0</v>
      </c>
      <c r="CO124" s="405">
        <f t="shared" si="148"/>
        <v>0</v>
      </c>
      <c r="CP124" s="406">
        <f t="shared" si="149"/>
        <v>0</v>
      </c>
      <c r="CQ124" s="391" t="str">
        <f t="shared" si="150"/>
        <v>0</v>
      </c>
      <c r="CR124" s="391" t="str">
        <f t="shared" si="151"/>
        <v>0</v>
      </c>
      <c r="CS124" s="405">
        <f t="shared" si="152"/>
        <v>0</v>
      </c>
      <c r="CT124" s="405" t="str">
        <f t="shared" si="153"/>
        <v>0m0</v>
      </c>
      <c r="CU124" s="405">
        <f t="shared" si="154"/>
        <v>0</v>
      </c>
      <c r="CV124" s="405">
        <f t="shared" si="155"/>
        <v>0</v>
      </c>
      <c r="CW124" s="405">
        <f t="shared" si="156"/>
        <v>0</v>
      </c>
      <c r="CX124" s="405">
        <f t="shared" si="157"/>
        <v>0</v>
      </c>
      <c r="CY124" s="405">
        <f t="shared" si="158"/>
        <v>0</v>
      </c>
      <c r="CZ124" s="405" t="str">
        <f t="shared" si="159"/>
        <v/>
      </c>
      <c r="DA124" s="405" t="str">
        <f t="shared" si="160"/>
        <v/>
      </c>
      <c r="DB124" s="405" t="str">
        <f t="shared" si="161"/>
        <v/>
      </c>
      <c r="DC124" s="405" t="str">
        <f t="shared" si="162"/>
        <v/>
      </c>
      <c r="DD124" s="405" t="str">
        <f t="shared" si="163"/>
        <v/>
      </c>
      <c r="DE124" s="405"/>
      <c r="DF124" s="404"/>
      <c r="DG124" s="405" t="str">
        <f t="shared" si="164"/>
        <v/>
      </c>
      <c r="DH124" s="405" t="str">
        <f t="shared" si="165"/>
        <v/>
      </c>
      <c r="DI124" s="405">
        <f t="shared" si="166"/>
        <v>0</v>
      </c>
      <c r="DJ124" s="405" t="str">
        <f t="shared" si="167"/>
        <v/>
      </c>
      <c r="DK124" s="405" t="str">
        <f t="shared" si="168"/>
        <v/>
      </c>
      <c r="DL124" s="405" t="str">
        <f t="shared" si="169"/>
        <v/>
      </c>
      <c r="DM124" s="405" t="str">
        <f t="shared" si="170"/>
        <v/>
      </c>
      <c r="DN124" s="405" t="str">
        <f t="shared" si="171"/>
        <v/>
      </c>
      <c r="DO124" s="405" t="str">
        <f t="shared" si="172"/>
        <v/>
      </c>
    </row>
    <row r="125" spans="1:119" s="152" customFormat="1" ht="18" hidden="1" customHeight="1">
      <c r="A125" s="156" t="str">
        <f t="shared" si="180"/>
        <v/>
      </c>
      <c r="B125" s="153"/>
      <c r="C125" s="31" t="str">
        <f>IF(B125="","",VLOOKUP(B125,学連登録!$C$2:$G$3000,2,FALSE))</f>
        <v/>
      </c>
      <c r="D125" s="32" t="str">
        <f>IF(B125="","",VLOOKUP(B125,学連登録!$C$2:$G$3000,3,FALSE))</f>
        <v/>
      </c>
      <c r="E125" s="33" t="str">
        <f>IF(B125="","",VLOOKUP(B125,学連登録!$C$2:$G$3000,4,FALSE))</f>
        <v/>
      </c>
      <c r="F125" s="376" t="str">
        <f>IF(B125="","",VLOOKUP(B125,学連登録!$C$2:$I$3000,7,FALSE))</f>
        <v/>
      </c>
      <c r="G125" s="155"/>
      <c r="H125" s="926"/>
      <c r="I125" s="928"/>
      <c r="J125" s="155"/>
      <c r="K125" s="926"/>
      <c r="L125" s="927"/>
      <c r="M125" s="155"/>
      <c r="N125" s="881"/>
      <c r="O125" s="882"/>
      <c r="P125" s="154"/>
      <c r="Q125" s="926"/>
      <c r="R125" s="927"/>
      <c r="S125" s="154"/>
      <c r="T125" s="926"/>
      <c r="U125" s="927"/>
      <c r="V125" s="101" t="str">
        <f>IF(B125="","",VLOOKUP(B125,学連登録!$C$2:$H$3000,6,FALSE))</f>
        <v/>
      </c>
      <c r="Y125" s="116" t="str">
        <f t="shared" si="173"/>
        <v/>
      </c>
      <c r="Z125" s="97" t="str">
        <f>IF(G125="","",VLOOKUP(G125,種目名!$R$5:$T$104,3,0))</f>
        <v/>
      </c>
      <c r="AA125" s="98" t="str">
        <f>IF(J125="","",VLOOKUP(J125,種目名!$R$5:$T$104,3,0))</f>
        <v/>
      </c>
      <c r="AB125" s="117" t="str">
        <f>IF(M125="","",VLOOKUP(M125,種目名!$R$5:$T$104,3,0))</f>
        <v/>
      </c>
      <c r="AC125" s="117" t="str">
        <f>IF(P125="","",VLOOKUP(AF125,種目名!$R$5:$T$104,3,0))</f>
        <v/>
      </c>
      <c r="AD125" s="118" t="str">
        <f>IF(S125="","",VLOOKUP(AI125,種目名!$R$5:$T$104,3,0))</f>
        <v/>
      </c>
      <c r="AE125" s="115">
        <f t="shared" si="174"/>
        <v>0</v>
      </c>
      <c r="AF125" s="152" t="str">
        <f t="shared" si="175"/>
        <v/>
      </c>
      <c r="AG125" s="152" t="str">
        <f t="shared" si="176"/>
        <v/>
      </c>
      <c r="AH125" s="152">
        <f t="shared" si="177"/>
        <v>0</v>
      </c>
      <c r="AI125" s="152" t="str">
        <f t="shared" si="178"/>
        <v/>
      </c>
      <c r="AJ125" s="152" t="str">
        <f t="shared" si="179"/>
        <v/>
      </c>
      <c r="AK125" s="383"/>
      <c r="AL125" s="166">
        <f t="shared" si="107"/>
        <v>0</v>
      </c>
      <c r="AM125" s="392">
        <f t="shared" si="108"/>
        <v>0</v>
      </c>
      <c r="AN125" s="392">
        <f>COUNTIF($B$12:B125,B125)</f>
        <v>0</v>
      </c>
      <c r="AO125" s="392"/>
      <c r="AP125" s="392" t="str">
        <f t="shared" si="109"/>
        <v/>
      </c>
      <c r="AQ125" s="392" t="str">
        <f t="shared" si="109"/>
        <v/>
      </c>
      <c r="AR125" s="392" t="str">
        <f t="shared" si="109"/>
        <v/>
      </c>
      <c r="AS125" s="392" t="str">
        <f t="shared" si="103"/>
        <v/>
      </c>
      <c r="AT125" s="392">
        <f t="shared" si="110"/>
        <v>0</v>
      </c>
      <c r="AU125" s="392" t="str">
        <f t="shared" si="111"/>
        <v/>
      </c>
      <c r="AV125" s="392" t="str">
        <f t="shared" si="112"/>
        <v/>
      </c>
      <c r="AW125" s="392" t="str">
        <f t="shared" si="113"/>
        <v/>
      </c>
      <c r="AX125" s="392" t="str">
        <f t="shared" si="114"/>
        <v/>
      </c>
      <c r="AY125" s="392" t="str">
        <f t="shared" si="115"/>
        <v/>
      </c>
      <c r="AZ125" s="392" t="str">
        <f t="shared" si="181"/>
        <v/>
      </c>
      <c r="BA125" s="392" t="str">
        <f t="shared" si="181"/>
        <v/>
      </c>
      <c r="BB125" s="392" t="str">
        <f t="shared" si="181"/>
        <v/>
      </c>
      <c r="BC125" s="392" t="str">
        <f t="shared" si="181"/>
        <v/>
      </c>
      <c r="BD125" s="396" t="str">
        <f t="shared" si="181"/>
        <v/>
      </c>
      <c r="BE125" s="386">
        <f t="shared" si="116"/>
        <v>0</v>
      </c>
      <c r="BG125" s="392">
        <f t="shared" si="117"/>
        <v>0</v>
      </c>
      <c r="BH125" s="392">
        <f t="shared" si="118"/>
        <v>0</v>
      </c>
      <c r="BI125" s="405">
        <f t="shared" si="119"/>
        <v>0</v>
      </c>
      <c r="BJ125" s="406">
        <f t="shared" si="104"/>
        <v>0</v>
      </c>
      <c r="BK125" s="391" t="str">
        <f t="shared" si="105"/>
        <v>0</v>
      </c>
      <c r="BL125" s="391" t="str">
        <f t="shared" si="106"/>
        <v>0</v>
      </c>
      <c r="BM125" s="405">
        <f t="shared" si="120"/>
        <v>0</v>
      </c>
      <c r="BN125" s="405" t="str">
        <f t="shared" si="121"/>
        <v>0m0</v>
      </c>
      <c r="BO125" s="392">
        <f t="shared" si="122"/>
        <v>0</v>
      </c>
      <c r="BP125" s="392">
        <f t="shared" si="123"/>
        <v>0</v>
      </c>
      <c r="BQ125" s="405">
        <f t="shared" si="124"/>
        <v>0</v>
      </c>
      <c r="BR125" s="406">
        <f t="shared" si="125"/>
        <v>0</v>
      </c>
      <c r="BS125" s="391" t="str">
        <f t="shared" si="126"/>
        <v>0</v>
      </c>
      <c r="BT125" s="391" t="str">
        <f t="shared" si="127"/>
        <v>0</v>
      </c>
      <c r="BU125" s="405">
        <f t="shared" si="128"/>
        <v>0</v>
      </c>
      <c r="BV125" s="405" t="str">
        <f t="shared" si="129"/>
        <v>0m0</v>
      </c>
      <c r="BW125" s="392">
        <f t="shared" si="130"/>
        <v>0</v>
      </c>
      <c r="BX125" s="392">
        <f t="shared" si="131"/>
        <v>0</v>
      </c>
      <c r="BY125" s="405">
        <f t="shared" si="132"/>
        <v>0</v>
      </c>
      <c r="BZ125" s="406">
        <f t="shared" si="133"/>
        <v>0</v>
      </c>
      <c r="CA125" s="391" t="str">
        <f t="shared" si="134"/>
        <v>0</v>
      </c>
      <c r="CB125" s="391" t="str">
        <f t="shared" si="135"/>
        <v>0</v>
      </c>
      <c r="CC125" s="405">
        <f t="shared" si="136"/>
        <v>0</v>
      </c>
      <c r="CD125" s="405" t="str">
        <f t="shared" si="137"/>
        <v>0m0</v>
      </c>
      <c r="CE125" s="392">
        <f t="shared" si="138"/>
        <v>0</v>
      </c>
      <c r="CF125" s="392">
        <f t="shared" si="139"/>
        <v>0</v>
      </c>
      <c r="CG125" s="405">
        <f t="shared" si="140"/>
        <v>0</v>
      </c>
      <c r="CH125" s="406">
        <f t="shared" si="141"/>
        <v>0</v>
      </c>
      <c r="CI125" s="391" t="str">
        <f t="shared" si="142"/>
        <v>0</v>
      </c>
      <c r="CJ125" s="391" t="str">
        <f t="shared" si="143"/>
        <v>0</v>
      </c>
      <c r="CK125" s="405">
        <f t="shared" si="144"/>
        <v>0</v>
      </c>
      <c r="CL125" s="405" t="str">
        <f t="shared" si="145"/>
        <v>0m0</v>
      </c>
      <c r="CM125" s="392">
        <f t="shared" si="146"/>
        <v>0</v>
      </c>
      <c r="CN125" s="392">
        <f t="shared" si="147"/>
        <v>0</v>
      </c>
      <c r="CO125" s="405">
        <f t="shared" si="148"/>
        <v>0</v>
      </c>
      <c r="CP125" s="406">
        <f t="shared" si="149"/>
        <v>0</v>
      </c>
      <c r="CQ125" s="391" t="str">
        <f t="shared" si="150"/>
        <v>0</v>
      </c>
      <c r="CR125" s="391" t="str">
        <f t="shared" si="151"/>
        <v>0</v>
      </c>
      <c r="CS125" s="405">
        <f t="shared" si="152"/>
        <v>0</v>
      </c>
      <c r="CT125" s="405" t="str">
        <f t="shared" si="153"/>
        <v>0m0</v>
      </c>
      <c r="CU125" s="405">
        <f t="shared" si="154"/>
        <v>0</v>
      </c>
      <c r="CV125" s="405">
        <f t="shared" si="155"/>
        <v>0</v>
      </c>
      <c r="CW125" s="405">
        <f t="shared" si="156"/>
        <v>0</v>
      </c>
      <c r="CX125" s="405">
        <f t="shared" si="157"/>
        <v>0</v>
      </c>
      <c r="CY125" s="405">
        <f t="shared" si="158"/>
        <v>0</v>
      </c>
      <c r="CZ125" s="405" t="str">
        <f t="shared" si="159"/>
        <v/>
      </c>
      <c r="DA125" s="405" t="str">
        <f t="shared" si="160"/>
        <v/>
      </c>
      <c r="DB125" s="405" t="str">
        <f t="shared" si="161"/>
        <v/>
      </c>
      <c r="DC125" s="405" t="str">
        <f t="shared" si="162"/>
        <v/>
      </c>
      <c r="DD125" s="405" t="str">
        <f t="shared" si="163"/>
        <v/>
      </c>
      <c r="DE125" s="405"/>
      <c r="DF125" s="404"/>
      <c r="DG125" s="405" t="str">
        <f t="shared" si="164"/>
        <v/>
      </c>
      <c r="DH125" s="405" t="str">
        <f t="shared" si="165"/>
        <v/>
      </c>
      <c r="DI125" s="405">
        <f t="shared" si="166"/>
        <v>0</v>
      </c>
      <c r="DJ125" s="405" t="str">
        <f t="shared" si="167"/>
        <v/>
      </c>
      <c r="DK125" s="405" t="str">
        <f t="shared" si="168"/>
        <v/>
      </c>
      <c r="DL125" s="405" t="str">
        <f t="shared" si="169"/>
        <v/>
      </c>
      <c r="DM125" s="405" t="str">
        <f t="shared" si="170"/>
        <v/>
      </c>
      <c r="DN125" s="405" t="str">
        <f t="shared" si="171"/>
        <v/>
      </c>
      <c r="DO125" s="405" t="str">
        <f t="shared" si="172"/>
        <v/>
      </c>
    </row>
    <row r="126" spans="1:119" s="152" customFormat="1" ht="18" hidden="1" customHeight="1">
      <c r="A126" s="156" t="str">
        <f t="shared" si="180"/>
        <v/>
      </c>
      <c r="B126" s="153"/>
      <c r="C126" s="31" t="str">
        <f>IF(B126="","",VLOOKUP(B126,学連登録!$C$2:$G$3000,2,FALSE))</f>
        <v/>
      </c>
      <c r="D126" s="32" t="str">
        <f>IF(B126="","",VLOOKUP(B126,学連登録!$C$2:$G$3000,3,FALSE))</f>
        <v/>
      </c>
      <c r="E126" s="33" t="str">
        <f>IF(B126="","",VLOOKUP(B126,学連登録!$C$2:$G$3000,4,FALSE))</f>
        <v/>
      </c>
      <c r="F126" s="376" t="str">
        <f>IF(B126="","",VLOOKUP(B126,学連登録!$C$2:$I$3000,7,FALSE))</f>
        <v/>
      </c>
      <c r="G126" s="155"/>
      <c r="H126" s="926"/>
      <c r="I126" s="928"/>
      <c r="J126" s="155"/>
      <c r="K126" s="926"/>
      <c r="L126" s="927"/>
      <c r="M126" s="155"/>
      <c r="N126" s="881"/>
      <c r="O126" s="882"/>
      <c r="P126" s="154"/>
      <c r="Q126" s="926"/>
      <c r="R126" s="927"/>
      <c r="S126" s="154"/>
      <c r="T126" s="926"/>
      <c r="U126" s="927"/>
      <c r="V126" s="101" t="str">
        <f>IF(B126="","",VLOOKUP(B126,学連登録!$C$2:$H$3000,6,FALSE))</f>
        <v/>
      </c>
      <c r="Y126" s="116" t="str">
        <f t="shared" si="173"/>
        <v/>
      </c>
      <c r="Z126" s="97" t="str">
        <f>IF(G126="","",VLOOKUP(G126,種目名!$R$5:$T$104,3,0))</f>
        <v/>
      </c>
      <c r="AA126" s="98" t="str">
        <f>IF(J126="","",VLOOKUP(J126,種目名!$R$5:$T$104,3,0))</f>
        <v/>
      </c>
      <c r="AB126" s="117" t="str">
        <f>IF(M126="","",VLOOKUP(M126,種目名!$R$5:$T$104,3,0))</f>
        <v/>
      </c>
      <c r="AC126" s="117" t="str">
        <f>IF(P126="","",VLOOKUP(AF126,種目名!$R$5:$T$104,3,0))</f>
        <v/>
      </c>
      <c r="AD126" s="118" t="str">
        <f>IF(S126="","",VLOOKUP(AI126,種目名!$R$5:$T$104,3,0))</f>
        <v/>
      </c>
      <c r="AE126" s="115">
        <f t="shared" si="174"/>
        <v>0</v>
      </c>
      <c r="AF126" s="152" t="str">
        <f t="shared" si="175"/>
        <v/>
      </c>
      <c r="AG126" s="152" t="str">
        <f t="shared" si="176"/>
        <v/>
      </c>
      <c r="AH126" s="152">
        <f t="shared" si="177"/>
        <v>0</v>
      </c>
      <c r="AI126" s="152" t="str">
        <f t="shared" si="178"/>
        <v/>
      </c>
      <c r="AJ126" s="152" t="str">
        <f t="shared" si="179"/>
        <v/>
      </c>
      <c r="AK126" s="383"/>
      <c r="AL126" s="166">
        <f t="shared" si="107"/>
        <v>0</v>
      </c>
      <c r="AM126" s="392">
        <f t="shared" si="108"/>
        <v>0</v>
      </c>
      <c r="AN126" s="392">
        <f>COUNTIF($B$12:B126,B126)</f>
        <v>0</v>
      </c>
      <c r="AO126" s="392"/>
      <c r="AP126" s="392" t="str">
        <f t="shared" si="109"/>
        <v/>
      </c>
      <c r="AQ126" s="392" t="str">
        <f t="shared" si="109"/>
        <v/>
      </c>
      <c r="AR126" s="392" t="str">
        <f t="shared" si="109"/>
        <v/>
      </c>
      <c r="AS126" s="392" t="str">
        <f t="shared" si="103"/>
        <v/>
      </c>
      <c r="AT126" s="392">
        <f t="shared" si="110"/>
        <v>0</v>
      </c>
      <c r="AU126" s="392" t="str">
        <f t="shared" si="111"/>
        <v/>
      </c>
      <c r="AV126" s="392" t="str">
        <f t="shared" si="112"/>
        <v/>
      </c>
      <c r="AW126" s="392" t="str">
        <f t="shared" si="113"/>
        <v/>
      </c>
      <c r="AX126" s="392" t="str">
        <f t="shared" si="114"/>
        <v/>
      </c>
      <c r="AY126" s="392" t="str">
        <f t="shared" si="115"/>
        <v/>
      </c>
      <c r="AZ126" s="392" t="str">
        <f t="shared" si="181"/>
        <v/>
      </c>
      <c r="BA126" s="392" t="str">
        <f t="shared" si="181"/>
        <v/>
      </c>
      <c r="BB126" s="392" t="str">
        <f t="shared" si="181"/>
        <v/>
      </c>
      <c r="BC126" s="392" t="str">
        <f t="shared" si="181"/>
        <v/>
      </c>
      <c r="BD126" s="396" t="str">
        <f t="shared" si="181"/>
        <v/>
      </c>
      <c r="BE126" s="386">
        <f t="shared" si="116"/>
        <v>0</v>
      </c>
      <c r="BG126" s="392">
        <f t="shared" si="117"/>
        <v>0</v>
      </c>
      <c r="BH126" s="392">
        <f t="shared" si="118"/>
        <v>0</v>
      </c>
      <c r="BI126" s="405">
        <f t="shared" si="119"/>
        <v>0</v>
      </c>
      <c r="BJ126" s="406">
        <f t="shared" si="104"/>
        <v>0</v>
      </c>
      <c r="BK126" s="391" t="str">
        <f t="shared" si="105"/>
        <v>0</v>
      </c>
      <c r="BL126" s="391" t="str">
        <f t="shared" si="106"/>
        <v>0</v>
      </c>
      <c r="BM126" s="405">
        <f t="shared" si="120"/>
        <v>0</v>
      </c>
      <c r="BN126" s="405" t="str">
        <f t="shared" si="121"/>
        <v>0m0</v>
      </c>
      <c r="BO126" s="392">
        <f t="shared" si="122"/>
        <v>0</v>
      </c>
      <c r="BP126" s="392">
        <f t="shared" si="123"/>
        <v>0</v>
      </c>
      <c r="BQ126" s="405">
        <f t="shared" si="124"/>
        <v>0</v>
      </c>
      <c r="BR126" s="406">
        <f t="shared" si="125"/>
        <v>0</v>
      </c>
      <c r="BS126" s="391" t="str">
        <f t="shared" si="126"/>
        <v>0</v>
      </c>
      <c r="BT126" s="391" t="str">
        <f t="shared" si="127"/>
        <v>0</v>
      </c>
      <c r="BU126" s="405">
        <f t="shared" si="128"/>
        <v>0</v>
      </c>
      <c r="BV126" s="405" t="str">
        <f t="shared" si="129"/>
        <v>0m0</v>
      </c>
      <c r="BW126" s="392">
        <f t="shared" si="130"/>
        <v>0</v>
      </c>
      <c r="BX126" s="392">
        <f t="shared" si="131"/>
        <v>0</v>
      </c>
      <c r="BY126" s="405">
        <f t="shared" si="132"/>
        <v>0</v>
      </c>
      <c r="BZ126" s="406">
        <f t="shared" si="133"/>
        <v>0</v>
      </c>
      <c r="CA126" s="391" t="str">
        <f t="shared" si="134"/>
        <v>0</v>
      </c>
      <c r="CB126" s="391" t="str">
        <f t="shared" si="135"/>
        <v>0</v>
      </c>
      <c r="CC126" s="405">
        <f t="shared" si="136"/>
        <v>0</v>
      </c>
      <c r="CD126" s="405" t="str">
        <f t="shared" si="137"/>
        <v>0m0</v>
      </c>
      <c r="CE126" s="392">
        <f t="shared" si="138"/>
        <v>0</v>
      </c>
      <c r="CF126" s="392">
        <f t="shared" si="139"/>
        <v>0</v>
      </c>
      <c r="CG126" s="405">
        <f t="shared" si="140"/>
        <v>0</v>
      </c>
      <c r="CH126" s="406">
        <f t="shared" si="141"/>
        <v>0</v>
      </c>
      <c r="CI126" s="391" t="str">
        <f t="shared" si="142"/>
        <v>0</v>
      </c>
      <c r="CJ126" s="391" t="str">
        <f t="shared" si="143"/>
        <v>0</v>
      </c>
      <c r="CK126" s="405">
        <f t="shared" si="144"/>
        <v>0</v>
      </c>
      <c r="CL126" s="405" t="str">
        <f t="shared" si="145"/>
        <v>0m0</v>
      </c>
      <c r="CM126" s="392">
        <f t="shared" si="146"/>
        <v>0</v>
      </c>
      <c r="CN126" s="392">
        <f t="shared" si="147"/>
        <v>0</v>
      </c>
      <c r="CO126" s="405">
        <f t="shared" si="148"/>
        <v>0</v>
      </c>
      <c r="CP126" s="406">
        <f t="shared" si="149"/>
        <v>0</v>
      </c>
      <c r="CQ126" s="391" t="str">
        <f t="shared" si="150"/>
        <v>0</v>
      </c>
      <c r="CR126" s="391" t="str">
        <f t="shared" si="151"/>
        <v>0</v>
      </c>
      <c r="CS126" s="405">
        <f t="shared" si="152"/>
        <v>0</v>
      </c>
      <c r="CT126" s="405" t="str">
        <f t="shared" si="153"/>
        <v>0m0</v>
      </c>
      <c r="CU126" s="405">
        <f t="shared" si="154"/>
        <v>0</v>
      </c>
      <c r="CV126" s="405">
        <f t="shared" si="155"/>
        <v>0</v>
      </c>
      <c r="CW126" s="405">
        <f t="shared" si="156"/>
        <v>0</v>
      </c>
      <c r="CX126" s="405">
        <f t="shared" si="157"/>
        <v>0</v>
      </c>
      <c r="CY126" s="405">
        <f t="shared" si="158"/>
        <v>0</v>
      </c>
      <c r="CZ126" s="405" t="str">
        <f t="shared" si="159"/>
        <v/>
      </c>
      <c r="DA126" s="405" t="str">
        <f t="shared" si="160"/>
        <v/>
      </c>
      <c r="DB126" s="405" t="str">
        <f t="shared" si="161"/>
        <v/>
      </c>
      <c r="DC126" s="405" t="str">
        <f t="shared" si="162"/>
        <v/>
      </c>
      <c r="DD126" s="405" t="str">
        <f t="shared" si="163"/>
        <v/>
      </c>
      <c r="DE126" s="405"/>
      <c r="DF126" s="404"/>
      <c r="DG126" s="405" t="str">
        <f t="shared" si="164"/>
        <v/>
      </c>
      <c r="DH126" s="405" t="str">
        <f t="shared" si="165"/>
        <v/>
      </c>
      <c r="DI126" s="405">
        <f t="shared" si="166"/>
        <v>0</v>
      </c>
      <c r="DJ126" s="405" t="str">
        <f t="shared" si="167"/>
        <v/>
      </c>
      <c r="DK126" s="405" t="str">
        <f t="shared" si="168"/>
        <v/>
      </c>
      <c r="DL126" s="405" t="str">
        <f t="shared" si="169"/>
        <v/>
      </c>
      <c r="DM126" s="405" t="str">
        <f t="shared" si="170"/>
        <v/>
      </c>
      <c r="DN126" s="405" t="str">
        <f t="shared" si="171"/>
        <v/>
      </c>
      <c r="DO126" s="405" t="str">
        <f t="shared" si="172"/>
        <v/>
      </c>
    </row>
    <row r="127" spans="1:119" s="152" customFormat="1" ht="18" hidden="1" customHeight="1">
      <c r="A127" s="156" t="str">
        <f t="shared" si="180"/>
        <v/>
      </c>
      <c r="B127" s="153"/>
      <c r="C127" s="31" t="str">
        <f>IF(B127="","",VLOOKUP(B127,学連登録!$C$2:$G$3000,2,FALSE))</f>
        <v/>
      </c>
      <c r="D127" s="32" t="str">
        <f>IF(B127="","",VLOOKUP(B127,学連登録!$C$2:$G$3000,3,FALSE))</f>
        <v/>
      </c>
      <c r="E127" s="33" t="str">
        <f>IF(B127="","",VLOOKUP(B127,学連登録!$C$2:$G$3000,4,FALSE))</f>
        <v/>
      </c>
      <c r="F127" s="376" t="str">
        <f>IF(B127="","",VLOOKUP(B127,学連登録!$C$2:$I$3000,7,FALSE))</f>
        <v/>
      </c>
      <c r="G127" s="155"/>
      <c r="H127" s="926"/>
      <c r="I127" s="928"/>
      <c r="J127" s="155"/>
      <c r="K127" s="926"/>
      <c r="L127" s="927"/>
      <c r="M127" s="155"/>
      <c r="N127" s="881"/>
      <c r="O127" s="882"/>
      <c r="P127" s="154"/>
      <c r="Q127" s="926"/>
      <c r="R127" s="927"/>
      <c r="S127" s="154"/>
      <c r="T127" s="926"/>
      <c r="U127" s="927"/>
      <c r="V127" s="101" t="str">
        <f>IF(B127="","",VLOOKUP(B127,学連登録!$C$2:$H$3000,6,FALSE))</f>
        <v/>
      </c>
      <c r="Y127" s="116" t="str">
        <f t="shared" si="173"/>
        <v/>
      </c>
      <c r="Z127" s="97" t="str">
        <f>IF(G127="","",VLOOKUP(G127,種目名!$R$5:$T$104,3,0))</f>
        <v/>
      </c>
      <c r="AA127" s="98" t="str">
        <f>IF(J127="","",VLOOKUP(J127,種目名!$R$5:$T$104,3,0))</f>
        <v/>
      </c>
      <c r="AB127" s="117" t="str">
        <f>IF(M127="","",VLOOKUP(M127,種目名!$R$5:$T$104,3,0))</f>
        <v/>
      </c>
      <c r="AC127" s="117" t="str">
        <f>IF(P127="","",VLOOKUP(AF127,種目名!$R$5:$T$104,3,0))</f>
        <v/>
      </c>
      <c r="AD127" s="118" t="str">
        <f>IF(S127="","",VLOOKUP(AI127,種目名!$R$5:$T$104,3,0))</f>
        <v/>
      </c>
      <c r="AE127" s="115">
        <f t="shared" si="174"/>
        <v>0</v>
      </c>
      <c r="AF127" s="152" t="str">
        <f t="shared" si="175"/>
        <v/>
      </c>
      <c r="AG127" s="152" t="str">
        <f t="shared" si="176"/>
        <v/>
      </c>
      <c r="AH127" s="152">
        <f t="shared" si="177"/>
        <v>0</v>
      </c>
      <c r="AI127" s="152" t="str">
        <f t="shared" si="178"/>
        <v/>
      </c>
      <c r="AJ127" s="152" t="str">
        <f t="shared" si="179"/>
        <v/>
      </c>
      <c r="AK127" s="383"/>
      <c r="AL127" s="166">
        <f t="shared" si="107"/>
        <v>0</v>
      </c>
      <c r="AM127" s="392">
        <f t="shared" si="108"/>
        <v>0</v>
      </c>
      <c r="AN127" s="392">
        <f>COUNTIF($B$12:B127,B127)</f>
        <v>0</v>
      </c>
      <c r="AO127" s="392"/>
      <c r="AP127" s="392" t="str">
        <f t="shared" si="109"/>
        <v/>
      </c>
      <c r="AQ127" s="392" t="str">
        <f t="shared" si="109"/>
        <v/>
      </c>
      <c r="AR127" s="392" t="str">
        <f t="shared" si="109"/>
        <v/>
      </c>
      <c r="AS127" s="392" t="str">
        <f t="shared" si="103"/>
        <v/>
      </c>
      <c r="AT127" s="392">
        <f t="shared" si="110"/>
        <v>0</v>
      </c>
      <c r="AU127" s="392" t="str">
        <f t="shared" si="111"/>
        <v/>
      </c>
      <c r="AV127" s="392" t="str">
        <f t="shared" si="112"/>
        <v/>
      </c>
      <c r="AW127" s="392" t="str">
        <f t="shared" si="113"/>
        <v/>
      </c>
      <c r="AX127" s="392" t="str">
        <f t="shared" si="114"/>
        <v/>
      </c>
      <c r="AY127" s="392" t="str">
        <f t="shared" si="115"/>
        <v/>
      </c>
      <c r="AZ127" s="392" t="str">
        <f t="shared" si="181"/>
        <v/>
      </c>
      <c r="BA127" s="392" t="str">
        <f t="shared" si="181"/>
        <v/>
      </c>
      <c r="BB127" s="392" t="str">
        <f t="shared" si="181"/>
        <v/>
      </c>
      <c r="BC127" s="392" t="str">
        <f t="shared" si="181"/>
        <v/>
      </c>
      <c r="BD127" s="396" t="str">
        <f t="shared" si="181"/>
        <v/>
      </c>
      <c r="BE127" s="386">
        <f t="shared" si="116"/>
        <v>0</v>
      </c>
      <c r="BG127" s="392">
        <f t="shared" si="117"/>
        <v>0</v>
      </c>
      <c r="BH127" s="392">
        <f t="shared" si="118"/>
        <v>0</v>
      </c>
      <c r="BI127" s="405">
        <f t="shared" si="119"/>
        <v>0</v>
      </c>
      <c r="BJ127" s="406">
        <f t="shared" si="104"/>
        <v>0</v>
      </c>
      <c r="BK127" s="391" t="str">
        <f t="shared" si="105"/>
        <v>0</v>
      </c>
      <c r="BL127" s="391" t="str">
        <f t="shared" si="106"/>
        <v>0</v>
      </c>
      <c r="BM127" s="405">
        <f t="shared" si="120"/>
        <v>0</v>
      </c>
      <c r="BN127" s="405" t="str">
        <f t="shared" si="121"/>
        <v>0m0</v>
      </c>
      <c r="BO127" s="392">
        <f t="shared" si="122"/>
        <v>0</v>
      </c>
      <c r="BP127" s="392">
        <f t="shared" si="123"/>
        <v>0</v>
      </c>
      <c r="BQ127" s="405">
        <f t="shared" si="124"/>
        <v>0</v>
      </c>
      <c r="BR127" s="406">
        <f t="shared" si="125"/>
        <v>0</v>
      </c>
      <c r="BS127" s="391" t="str">
        <f t="shared" si="126"/>
        <v>0</v>
      </c>
      <c r="BT127" s="391" t="str">
        <f t="shared" si="127"/>
        <v>0</v>
      </c>
      <c r="BU127" s="405">
        <f t="shared" si="128"/>
        <v>0</v>
      </c>
      <c r="BV127" s="405" t="str">
        <f t="shared" si="129"/>
        <v>0m0</v>
      </c>
      <c r="BW127" s="392">
        <f t="shared" si="130"/>
        <v>0</v>
      </c>
      <c r="BX127" s="392">
        <f t="shared" si="131"/>
        <v>0</v>
      </c>
      <c r="BY127" s="405">
        <f t="shared" si="132"/>
        <v>0</v>
      </c>
      <c r="BZ127" s="406">
        <f t="shared" si="133"/>
        <v>0</v>
      </c>
      <c r="CA127" s="391" t="str">
        <f t="shared" si="134"/>
        <v>0</v>
      </c>
      <c r="CB127" s="391" t="str">
        <f t="shared" si="135"/>
        <v>0</v>
      </c>
      <c r="CC127" s="405">
        <f t="shared" si="136"/>
        <v>0</v>
      </c>
      <c r="CD127" s="405" t="str">
        <f t="shared" si="137"/>
        <v>0m0</v>
      </c>
      <c r="CE127" s="392">
        <f t="shared" si="138"/>
        <v>0</v>
      </c>
      <c r="CF127" s="392">
        <f t="shared" si="139"/>
        <v>0</v>
      </c>
      <c r="CG127" s="405">
        <f t="shared" si="140"/>
        <v>0</v>
      </c>
      <c r="CH127" s="406">
        <f t="shared" si="141"/>
        <v>0</v>
      </c>
      <c r="CI127" s="391" t="str">
        <f t="shared" si="142"/>
        <v>0</v>
      </c>
      <c r="CJ127" s="391" t="str">
        <f t="shared" si="143"/>
        <v>0</v>
      </c>
      <c r="CK127" s="405">
        <f t="shared" si="144"/>
        <v>0</v>
      </c>
      <c r="CL127" s="405" t="str">
        <f t="shared" si="145"/>
        <v>0m0</v>
      </c>
      <c r="CM127" s="392">
        <f t="shared" si="146"/>
        <v>0</v>
      </c>
      <c r="CN127" s="392">
        <f t="shared" si="147"/>
        <v>0</v>
      </c>
      <c r="CO127" s="405">
        <f t="shared" si="148"/>
        <v>0</v>
      </c>
      <c r="CP127" s="406">
        <f t="shared" si="149"/>
        <v>0</v>
      </c>
      <c r="CQ127" s="391" t="str">
        <f t="shared" si="150"/>
        <v>0</v>
      </c>
      <c r="CR127" s="391" t="str">
        <f t="shared" si="151"/>
        <v>0</v>
      </c>
      <c r="CS127" s="405">
        <f t="shared" si="152"/>
        <v>0</v>
      </c>
      <c r="CT127" s="405" t="str">
        <f t="shared" si="153"/>
        <v>0m0</v>
      </c>
      <c r="CU127" s="405">
        <f t="shared" si="154"/>
        <v>0</v>
      </c>
      <c r="CV127" s="405">
        <f t="shared" si="155"/>
        <v>0</v>
      </c>
      <c r="CW127" s="405">
        <f t="shared" si="156"/>
        <v>0</v>
      </c>
      <c r="CX127" s="405">
        <f t="shared" si="157"/>
        <v>0</v>
      </c>
      <c r="CY127" s="405">
        <f t="shared" si="158"/>
        <v>0</v>
      </c>
      <c r="CZ127" s="405" t="str">
        <f t="shared" si="159"/>
        <v/>
      </c>
      <c r="DA127" s="405" t="str">
        <f t="shared" si="160"/>
        <v/>
      </c>
      <c r="DB127" s="405" t="str">
        <f t="shared" si="161"/>
        <v/>
      </c>
      <c r="DC127" s="405" t="str">
        <f t="shared" si="162"/>
        <v/>
      </c>
      <c r="DD127" s="405" t="str">
        <f t="shared" si="163"/>
        <v/>
      </c>
      <c r="DE127" s="405"/>
      <c r="DF127" s="404"/>
      <c r="DG127" s="405" t="str">
        <f t="shared" si="164"/>
        <v/>
      </c>
      <c r="DH127" s="405" t="str">
        <f t="shared" si="165"/>
        <v/>
      </c>
      <c r="DI127" s="405">
        <f t="shared" si="166"/>
        <v>0</v>
      </c>
      <c r="DJ127" s="405" t="str">
        <f t="shared" si="167"/>
        <v/>
      </c>
      <c r="DK127" s="405" t="str">
        <f t="shared" si="168"/>
        <v/>
      </c>
      <c r="DL127" s="405" t="str">
        <f t="shared" si="169"/>
        <v/>
      </c>
      <c r="DM127" s="405" t="str">
        <f t="shared" si="170"/>
        <v/>
      </c>
      <c r="DN127" s="405" t="str">
        <f t="shared" si="171"/>
        <v/>
      </c>
      <c r="DO127" s="405" t="str">
        <f t="shared" si="172"/>
        <v/>
      </c>
    </row>
    <row r="128" spans="1:119" s="152" customFormat="1" ht="18" hidden="1" customHeight="1">
      <c r="A128" s="156" t="str">
        <f t="shared" si="180"/>
        <v/>
      </c>
      <c r="B128" s="153"/>
      <c r="C128" s="31" t="str">
        <f>IF(B128="","",VLOOKUP(B128,学連登録!$C$2:$G$3000,2,FALSE))</f>
        <v/>
      </c>
      <c r="D128" s="32" t="str">
        <f>IF(B128="","",VLOOKUP(B128,学連登録!$C$2:$G$3000,3,FALSE))</f>
        <v/>
      </c>
      <c r="E128" s="33" t="str">
        <f>IF(B128="","",VLOOKUP(B128,学連登録!$C$2:$G$3000,4,FALSE))</f>
        <v/>
      </c>
      <c r="F128" s="376" t="str">
        <f>IF(B128="","",VLOOKUP(B128,学連登録!$C$2:$I$3000,7,FALSE))</f>
        <v/>
      </c>
      <c r="G128" s="155"/>
      <c r="H128" s="926"/>
      <c r="I128" s="928"/>
      <c r="J128" s="155"/>
      <c r="K128" s="926"/>
      <c r="L128" s="927"/>
      <c r="M128" s="155"/>
      <c r="N128" s="881"/>
      <c r="O128" s="882"/>
      <c r="P128" s="154"/>
      <c r="Q128" s="926"/>
      <c r="R128" s="927"/>
      <c r="S128" s="154"/>
      <c r="T128" s="926"/>
      <c r="U128" s="927"/>
      <c r="V128" s="101" t="str">
        <f>IF(B128="","",VLOOKUP(B128,学連登録!$C$2:$H$3000,6,FALSE))</f>
        <v/>
      </c>
      <c r="Y128" s="116" t="str">
        <f t="shared" si="173"/>
        <v/>
      </c>
      <c r="Z128" s="97" t="str">
        <f>IF(G128="","",VLOOKUP(G128,種目名!$R$5:$T$104,3,0))</f>
        <v/>
      </c>
      <c r="AA128" s="98" t="str">
        <f>IF(J128="","",VLOOKUP(J128,種目名!$R$5:$T$104,3,0))</f>
        <v/>
      </c>
      <c r="AB128" s="117" t="str">
        <f>IF(M128="","",VLOOKUP(M128,種目名!$R$5:$T$104,3,0))</f>
        <v/>
      </c>
      <c r="AC128" s="117" t="str">
        <f>IF(P128="","",VLOOKUP(AF128,種目名!$R$5:$T$104,3,0))</f>
        <v/>
      </c>
      <c r="AD128" s="118" t="str">
        <f>IF(S128="","",VLOOKUP(AI128,種目名!$R$5:$T$104,3,0))</f>
        <v/>
      </c>
      <c r="AE128" s="115">
        <f t="shared" si="174"/>
        <v>0</v>
      </c>
      <c r="AF128" s="152" t="str">
        <f t="shared" si="175"/>
        <v/>
      </c>
      <c r="AG128" s="152" t="str">
        <f t="shared" si="176"/>
        <v/>
      </c>
      <c r="AH128" s="152">
        <f t="shared" si="177"/>
        <v>0</v>
      </c>
      <c r="AI128" s="152" t="str">
        <f t="shared" si="178"/>
        <v/>
      </c>
      <c r="AJ128" s="152" t="str">
        <f t="shared" si="179"/>
        <v/>
      </c>
      <c r="AK128" s="383"/>
      <c r="AL128" s="166">
        <f t="shared" si="107"/>
        <v>0</v>
      </c>
      <c r="AM128" s="392">
        <f t="shared" si="108"/>
        <v>0</v>
      </c>
      <c r="AN128" s="392">
        <f>COUNTIF($B$12:B128,B128)</f>
        <v>0</v>
      </c>
      <c r="AO128" s="392"/>
      <c r="AP128" s="392" t="str">
        <f t="shared" si="109"/>
        <v/>
      </c>
      <c r="AQ128" s="392" t="str">
        <f t="shared" si="109"/>
        <v/>
      </c>
      <c r="AR128" s="392" t="str">
        <f t="shared" si="109"/>
        <v/>
      </c>
      <c r="AS128" s="392" t="str">
        <f t="shared" si="103"/>
        <v/>
      </c>
      <c r="AT128" s="392">
        <f t="shared" si="110"/>
        <v>0</v>
      </c>
      <c r="AU128" s="392" t="str">
        <f t="shared" si="111"/>
        <v/>
      </c>
      <c r="AV128" s="392" t="str">
        <f t="shared" si="112"/>
        <v/>
      </c>
      <c r="AW128" s="392" t="str">
        <f t="shared" si="113"/>
        <v/>
      </c>
      <c r="AX128" s="392" t="str">
        <f t="shared" si="114"/>
        <v/>
      </c>
      <c r="AY128" s="392" t="str">
        <f t="shared" si="115"/>
        <v/>
      </c>
      <c r="AZ128" s="392" t="str">
        <f t="shared" si="181"/>
        <v/>
      </c>
      <c r="BA128" s="392" t="str">
        <f t="shared" si="181"/>
        <v/>
      </c>
      <c r="BB128" s="392" t="str">
        <f t="shared" si="181"/>
        <v/>
      </c>
      <c r="BC128" s="392" t="str">
        <f t="shared" si="181"/>
        <v/>
      </c>
      <c r="BD128" s="396" t="str">
        <f t="shared" si="181"/>
        <v/>
      </c>
      <c r="BE128" s="386">
        <f t="shared" si="116"/>
        <v>0</v>
      </c>
      <c r="BG128" s="392">
        <f t="shared" si="117"/>
        <v>0</v>
      </c>
      <c r="BH128" s="392">
        <f t="shared" si="118"/>
        <v>0</v>
      </c>
      <c r="BI128" s="405">
        <f t="shared" si="119"/>
        <v>0</v>
      </c>
      <c r="BJ128" s="406">
        <f t="shared" si="104"/>
        <v>0</v>
      </c>
      <c r="BK128" s="391" t="str">
        <f t="shared" si="105"/>
        <v>0</v>
      </c>
      <c r="BL128" s="391" t="str">
        <f t="shared" si="106"/>
        <v>0</v>
      </c>
      <c r="BM128" s="405">
        <f t="shared" si="120"/>
        <v>0</v>
      </c>
      <c r="BN128" s="405" t="str">
        <f t="shared" si="121"/>
        <v>0m0</v>
      </c>
      <c r="BO128" s="392">
        <f t="shared" si="122"/>
        <v>0</v>
      </c>
      <c r="BP128" s="392">
        <f t="shared" si="123"/>
        <v>0</v>
      </c>
      <c r="BQ128" s="405">
        <f t="shared" si="124"/>
        <v>0</v>
      </c>
      <c r="BR128" s="406">
        <f t="shared" si="125"/>
        <v>0</v>
      </c>
      <c r="BS128" s="391" t="str">
        <f t="shared" si="126"/>
        <v>0</v>
      </c>
      <c r="BT128" s="391" t="str">
        <f t="shared" si="127"/>
        <v>0</v>
      </c>
      <c r="BU128" s="405">
        <f t="shared" si="128"/>
        <v>0</v>
      </c>
      <c r="BV128" s="405" t="str">
        <f t="shared" si="129"/>
        <v>0m0</v>
      </c>
      <c r="BW128" s="392">
        <f t="shared" si="130"/>
        <v>0</v>
      </c>
      <c r="BX128" s="392">
        <f t="shared" si="131"/>
        <v>0</v>
      </c>
      <c r="BY128" s="405">
        <f t="shared" si="132"/>
        <v>0</v>
      </c>
      <c r="BZ128" s="406">
        <f t="shared" si="133"/>
        <v>0</v>
      </c>
      <c r="CA128" s="391" t="str">
        <f t="shared" si="134"/>
        <v>0</v>
      </c>
      <c r="CB128" s="391" t="str">
        <f t="shared" si="135"/>
        <v>0</v>
      </c>
      <c r="CC128" s="405">
        <f t="shared" si="136"/>
        <v>0</v>
      </c>
      <c r="CD128" s="405" t="str">
        <f t="shared" si="137"/>
        <v>0m0</v>
      </c>
      <c r="CE128" s="392">
        <f t="shared" si="138"/>
        <v>0</v>
      </c>
      <c r="CF128" s="392">
        <f t="shared" si="139"/>
        <v>0</v>
      </c>
      <c r="CG128" s="405">
        <f t="shared" si="140"/>
        <v>0</v>
      </c>
      <c r="CH128" s="406">
        <f t="shared" si="141"/>
        <v>0</v>
      </c>
      <c r="CI128" s="391" t="str">
        <f t="shared" si="142"/>
        <v>0</v>
      </c>
      <c r="CJ128" s="391" t="str">
        <f t="shared" si="143"/>
        <v>0</v>
      </c>
      <c r="CK128" s="405">
        <f t="shared" si="144"/>
        <v>0</v>
      </c>
      <c r="CL128" s="405" t="str">
        <f t="shared" si="145"/>
        <v>0m0</v>
      </c>
      <c r="CM128" s="392">
        <f t="shared" si="146"/>
        <v>0</v>
      </c>
      <c r="CN128" s="392">
        <f t="shared" si="147"/>
        <v>0</v>
      </c>
      <c r="CO128" s="405">
        <f t="shared" si="148"/>
        <v>0</v>
      </c>
      <c r="CP128" s="406">
        <f t="shared" si="149"/>
        <v>0</v>
      </c>
      <c r="CQ128" s="391" t="str">
        <f t="shared" si="150"/>
        <v>0</v>
      </c>
      <c r="CR128" s="391" t="str">
        <f t="shared" si="151"/>
        <v>0</v>
      </c>
      <c r="CS128" s="405">
        <f t="shared" si="152"/>
        <v>0</v>
      </c>
      <c r="CT128" s="405" t="str">
        <f t="shared" si="153"/>
        <v>0m0</v>
      </c>
      <c r="CU128" s="405">
        <f t="shared" si="154"/>
        <v>0</v>
      </c>
      <c r="CV128" s="405">
        <f t="shared" si="155"/>
        <v>0</v>
      </c>
      <c r="CW128" s="405">
        <f t="shared" si="156"/>
        <v>0</v>
      </c>
      <c r="CX128" s="405">
        <f t="shared" si="157"/>
        <v>0</v>
      </c>
      <c r="CY128" s="405">
        <f t="shared" si="158"/>
        <v>0</v>
      </c>
      <c r="CZ128" s="405" t="str">
        <f t="shared" si="159"/>
        <v/>
      </c>
      <c r="DA128" s="405" t="str">
        <f t="shared" si="160"/>
        <v/>
      </c>
      <c r="DB128" s="405" t="str">
        <f t="shared" si="161"/>
        <v/>
      </c>
      <c r="DC128" s="405" t="str">
        <f t="shared" si="162"/>
        <v/>
      </c>
      <c r="DD128" s="405" t="str">
        <f t="shared" si="163"/>
        <v/>
      </c>
      <c r="DE128" s="405"/>
      <c r="DF128" s="404"/>
      <c r="DG128" s="405" t="str">
        <f t="shared" si="164"/>
        <v/>
      </c>
      <c r="DH128" s="405" t="str">
        <f t="shared" si="165"/>
        <v/>
      </c>
      <c r="DI128" s="405">
        <f t="shared" si="166"/>
        <v>0</v>
      </c>
      <c r="DJ128" s="405" t="str">
        <f t="shared" si="167"/>
        <v/>
      </c>
      <c r="DK128" s="405" t="str">
        <f t="shared" si="168"/>
        <v/>
      </c>
      <c r="DL128" s="405" t="str">
        <f t="shared" si="169"/>
        <v/>
      </c>
      <c r="DM128" s="405" t="str">
        <f t="shared" si="170"/>
        <v/>
      </c>
      <c r="DN128" s="405" t="str">
        <f t="shared" si="171"/>
        <v/>
      </c>
      <c r="DO128" s="405" t="str">
        <f t="shared" si="172"/>
        <v/>
      </c>
    </row>
    <row r="129" spans="1:119" s="152" customFormat="1" ht="18" hidden="1" customHeight="1">
      <c r="A129" s="156" t="str">
        <f t="shared" si="180"/>
        <v/>
      </c>
      <c r="B129" s="153"/>
      <c r="C129" s="31" t="str">
        <f>IF(B129="","",VLOOKUP(B129,学連登録!$C$2:$G$3000,2,FALSE))</f>
        <v/>
      </c>
      <c r="D129" s="32" t="str">
        <f>IF(B129="","",VLOOKUP(B129,学連登録!$C$2:$G$3000,3,FALSE))</f>
        <v/>
      </c>
      <c r="E129" s="33" t="str">
        <f>IF(B129="","",VLOOKUP(B129,学連登録!$C$2:$G$3000,4,FALSE))</f>
        <v/>
      </c>
      <c r="F129" s="376" t="str">
        <f>IF(B129="","",VLOOKUP(B129,学連登録!$C$2:$I$3000,7,FALSE))</f>
        <v/>
      </c>
      <c r="G129" s="155"/>
      <c r="H129" s="926"/>
      <c r="I129" s="928"/>
      <c r="J129" s="155"/>
      <c r="K129" s="926"/>
      <c r="L129" s="927"/>
      <c r="M129" s="155"/>
      <c r="N129" s="881"/>
      <c r="O129" s="882"/>
      <c r="P129" s="154"/>
      <c r="Q129" s="926"/>
      <c r="R129" s="927"/>
      <c r="S129" s="154"/>
      <c r="T129" s="926"/>
      <c r="U129" s="927"/>
      <c r="V129" s="101" t="str">
        <f>IF(B129="","",VLOOKUP(B129,学連登録!$C$2:$H$3000,6,FALSE))</f>
        <v/>
      </c>
      <c r="Y129" s="116" t="str">
        <f t="shared" si="173"/>
        <v/>
      </c>
      <c r="Z129" s="97" t="str">
        <f>IF(G129="","",VLOOKUP(G129,種目名!$R$5:$T$104,3,0))</f>
        <v/>
      </c>
      <c r="AA129" s="98" t="str">
        <f>IF(J129="","",VLOOKUP(J129,種目名!$R$5:$T$104,3,0))</f>
        <v/>
      </c>
      <c r="AB129" s="117" t="str">
        <f>IF(M129="","",VLOOKUP(M129,種目名!$R$5:$T$104,3,0))</f>
        <v/>
      </c>
      <c r="AC129" s="117" t="str">
        <f>IF(P129="","",VLOOKUP(AF129,種目名!$R$5:$T$104,3,0))</f>
        <v/>
      </c>
      <c r="AD129" s="118" t="str">
        <f>IF(S129="","",VLOOKUP(AI129,種目名!$R$5:$T$104,3,0))</f>
        <v/>
      </c>
      <c r="AE129" s="115">
        <f t="shared" si="174"/>
        <v>0</v>
      </c>
      <c r="AF129" s="152" t="str">
        <f t="shared" si="175"/>
        <v/>
      </c>
      <c r="AG129" s="152" t="str">
        <f t="shared" si="176"/>
        <v/>
      </c>
      <c r="AH129" s="152">
        <f t="shared" si="177"/>
        <v>0</v>
      </c>
      <c r="AI129" s="152" t="str">
        <f t="shared" si="178"/>
        <v/>
      </c>
      <c r="AJ129" s="152" t="str">
        <f t="shared" si="179"/>
        <v/>
      </c>
      <c r="AK129" s="383"/>
      <c r="AL129" s="166">
        <f t="shared" si="107"/>
        <v>0</v>
      </c>
      <c r="AM129" s="392">
        <f t="shared" si="108"/>
        <v>0</v>
      </c>
      <c r="AN129" s="392">
        <f>COUNTIF($B$12:B129,B129)</f>
        <v>0</v>
      </c>
      <c r="AO129" s="392"/>
      <c r="AP129" s="392" t="str">
        <f t="shared" si="109"/>
        <v/>
      </c>
      <c r="AQ129" s="392" t="str">
        <f t="shared" si="109"/>
        <v/>
      </c>
      <c r="AR129" s="392" t="str">
        <f t="shared" si="109"/>
        <v/>
      </c>
      <c r="AS129" s="392" t="str">
        <f t="shared" si="103"/>
        <v/>
      </c>
      <c r="AT129" s="392">
        <f t="shared" si="110"/>
        <v>0</v>
      </c>
      <c r="AU129" s="392" t="str">
        <f t="shared" si="111"/>
        <v/>
      </c>
      <c r="AV129" s="392" t="str">
        <f t="shared" si="112"/>
        <v/>
      </c>
      <c r="AW129" s="392" t="str">
        <f t="shared" si="113"/>
        <v/>
      </c>
      <c r="AX129" s="392" t="str">
        <f t="shared" si="114"/>
        <v/>
      </c>
      <c r="AY129" s="392" t="str">
        <f t="shared" si="115"/>
        <v/>
      </c>
      <c r="AZ129" s="392" t="str">
        <f t="shared" si="181"/>
        <v/>
      </c>
      <c r="BA129" s="392" t="str">
        <f t="shared" si="181"/>
        <v/>
      </c>
      <c r="BB129" s="392" t="str">
        <f t="shared" si="181"/>
        <v/>
      </c>
      <c r="BC129" s="392" t="str">
        <f t="shared" si="181"/>
        <v/>
      </c>
      <c r="BD129" s="396" t="str">
        <f t="shared" si="181"/>
        <v/>
      </c>
      <c r="BE129" s="386">
        <f t="shared" si="116"/>
        <v>0</v>
      </c>
      <c r="BG129" s="392">
        <f t="shared" si="117"/>
        <v>0</v>
      </c>
      <c r="BH129" s="392">
        <f t="shared" si="118"/>
        <v>0</v>
      </c>
      <c r="BI129" s="405">
        <f t="shared" si="119"/>
        <v>0</v>
      </c>
      <c r="BJ129" s="406">
        <f t="shared" si="104"/>
        <v>0</v>
      </c>
      <c r="BK129" s="391" t="str">
        <f t="shared" si="105"/>
        <v>0</v>
      </c>
      <c r="BL129" s="391" t="str">
        <f t="shared" si="106"/>
        <v>0</v>
      </c>
      <c r="BM129" s="405">
        <f t="shared" si="120"/>
        <v>0</v>
      </c>
      <c r="BN129" s="405" t="str">
        <f t="shared" si="121"/>
        <v>0m0</v>
      </c>
      <c r="BO129" s="392">
        <f t="shared" si="122"/>
        <v>0</v>
      </c>
      <c r="BP129" s="392">
        <f t="shared" si="123"/>
        <v>0</v>
      </c>
      <c r="BQ129" s="405">
        <f t="shared" si="124"/>
        <v>0</v>
      </c>
      <c r="BR129" s="406">
        <f t="shared" si="125"/>
        <v>0</v>
      </c>
      <c r="BS129" s="391" t="str">
        <f t="shared" si="126"/>
        <v>0</v>
      </c>
      <c r="BT129" s="391" t="str">
        <f t="shared" si="127"/>
        <v>0</v>
      </c>
      <c r="BU129" s="405">
        <f t="shared" si="128"/>
        <v>0</v>
      </c>
      <c r="BV129" s="405" t="str">
        <f t="shared" si="129"/>
        <v>0m0</v>
      </c>
      <c r="BW129" s="392">
        <f t="shared" si="130"/>
        <v>0</v>
      </c>
      <c r="BX129" s="392">
        <f t="shared" si="131"/>
        <v>0</v>
      </c>
      <c r="BY129" s="405">
        <f t="shared" si="132"/>
        <v>0</v>
      </c>
      <c r="BZ129" s="406">
        <f t="shared" si="133"/>
        <v>0</v>
      </c>
      <c r="CA129" s="391" t="str">
        <f t="shared" si="134"/>
        <v>0</v>
      </c>
      <c r="CB129" s="391" t="str">
        <f t="shared" si="135"/>
        <v>0</v>
      </c>
      <c r="CC129" s="405">
        <f t="shared" si="136"/>
        <v>0</v>
      </c>
      <c r="CD129" s="405" t="str">
        <f t="shared" si="137"/>
        <v>0m0</v>
      </c>
      <c r="CE129" s="392">
        <f t="shared" si="138"/>
        <v>0</v>
      </c>
      <c r="CF129" s="392">
        <f t="shared" si="139"/>
        <v>0</v>
      </c>
      <c r="CG129" s="405">
        <f t="shared" si="140"/>
        <v>0</v>
      </c>
      <c r="CH129" s="406">
        <f t="shared" si="141"/>
        <v>0</v>
      </c>
      <c r="CI129" s="391" t="str">
        <f t="shared" si="142"/>
        <v>0</v>
      </c>
      <c r="CJ129" s="391" t="str">
        <f t="shared" si="143"/>
        <v>0</v>
      </c>
      <c r="CK129" s="405">
        <f t="shared" si="144"/>
        <v>0</v>
      </c>
      <c r="CL129" s="405" t="str">
        <f t="shared" si="145"/>
        <v>0m0</v>
      </c>
      <c r="CM129" s="392">
        <f t="shared" si="146"/>
        <v>0</v>
      </c>
      <c r="CN129" s="392">
        <f t="shared" si="147"/>
        <v>0</v>
      </c>
      <c r="CO129" s="405">
        <f t="shared" si="148"/>
        <v>0</v>
      </c>
      <c r="CP129" s="406">
        <f t="shared" si="149"/>
        <v>0</v>
      </c>
      <c r="CQ129" s="391" t="str">
        <f t="shared" si="150"/>
        <v>0</v>
      </c>
      <c r="CR129" s="391" t="str">
        <f t="shared" si="151"/>
        <v>0</v>
      </c>
      <c r="CS129" s="405">
        <f t="shared" si="152"/>
        <v>0</v>
      </c>
      <c r="CT129" s="405" t="str">
        <f t="shared" si="153"/>
        <v>0m0</v>
      </c>
      <c r="CU129" s="405">
        <f t="shared" si="154"/>
        <v>0</v>
      </c>
      <c r="CV129" s="405">
        <f t="shared" si="155"/>
        <v>0</v>
      </c>
      <c r="CW129" s="405">
        <f t="shared" si="156"/>
        <v>0</v>
      </c>
      <c r="CX129" s="405">
        <f t="shared" si="157"/>
        <v>0</v>
      </c>
      <c r="CY129" s="405">
        <f t="shared" si="158"/>
        <v>0</v>
      </c>
      <c r="CZ129" s="405" t="str">
        <f t="shared" si="159"/>
        <v/>
      </c>
      <c r="DA129" s="405" t="str">
        <f t="shared" si="160"/>
        <v/>
      </c>
      <c r="DB129" s="405" t="str">
        <f t="shared" si="161"/>
        <v/>
      </c>
      <c r="DC129" s="405" t="str">
        <f t="shared" si="162"/>
        <v/>
      </c>
      <c r="DD129" s="405" t="str">
        <f t="shared" si="163"/>
        <v/>
      </c>
      <c r="DE129" s="405"/>
      <c r="DF129" s="404"/>
      <c r="DG129" s="405" t="str">
        <f t="shared" si="164"/>
        <v/>
      </c>
      <c r="DH129" s="405" t="str">
        <f t="shared" si="165"/>
        <v/>
      </c>
      <c r="DI129" s="405">
        <f t="shared" si="166"/>
        <v>0</v>
      </c>
      <c r="DJ129" s="405" t="str">
        <f t="shared" si="167"/>
        <v/>
      </c>
      <c r="DK129" s="405" t="str">
        <f t="shared" si="168"/>
        <v/>
      </c>
      <c r="DL129" s="405" t="str">
        <f t="shared" si="169"/>
        <v/>
      </c>
      <c r="DM129" s="405" t="str">
        <f t="shared" si="170"/>
        <v/>
      </c>
      <c r="DN129" s="405" t="str">
        <f t="shared" si="171"/>
        <v/>
      </c>
      <c r="DO129" s="405" t="str">
        <f t="shared" si="172"/>
        <v/>
      </c>
    </row>
    <row r="130" spans="1:119" s="152" customFormat="1" ht="18" hidden="1" customHeight="1">
      <c r="A130" s="156" t="str">
        <f t="shared" si="180"/>
        <v/>
      </c>
      <c r="B130" s="153"/>
      <c r="C130" s="31" t="str">
        <f>IF(B130="","",VLOOKUP(B130,学連登録!$C$2:$G$3000,2,FALSE))</f>
        <v/>
      </c>
      <c r="D130" s="32" t="str">
        <f>IF(B130="","",VLOOKUP(B130,学連登録!$C$2:$G$3000,3,FALSE))</f>
        <v/>
      </c>
      <c r="E130" s="33" t="str">
        <f>IF(B130="","",VLOOKUP(B130,学連登録!$C$2:$G$3000,4,FALSE))</f>
        <v/>
      </c>
      <c r="F130" s="376" t="str">
        <f>IF(B130="","",VLOOKUP(B130,学連登録!$C$2:$I$3000,7,FALSE))</f>
        <v/>
      </c>
      <c r="G130" s="155"/>
      <c r="H130" s="926"/>
      <c r="I130" s="928"/>
      <c r="J130" s="155"/>
      <c r="K130" s="926"/>
      <c r="L130" s="927"/>
      <c r="M130" s="155"/>
      <c r="N130" s="881"/>
      <c r="O130" s="882"/>
      <c r="P130" s="154"/>
      <c r="Q130" s="926"/>
      <c r="R130" s="927"/>
      <c r="S130" s="154"/>
      <c r="T130" s="926"/>
      <c r="U130" s="927"/>
      <c r="V130" s="101" t="str">
        <f>IF(B130="","",VLOOKUP(B130,学連登録!$C$2:$H$3000,6,FALSE))</f>
        <v/>
      </c>
      <c r="Y130" s="116" t="str">
        <f t="shared" si="173"/>
        <v/>
      </c>
      <c r="Z130" s="97" t="str">
        <f>IF(G130="","",VLOOKUP(G130,種目名!$R$5:$T$104,3,0))</f>
        <v/>
      </c>
      <c r="AA130" s="98" t="str">
        <f>IF(J130="","",VLOOKUP(J130,種目名!$R$5:$T$104,3,0))</f>
        <v/>
      </c>
      <c r="AB130" s="117" t="str">
        <f>IF(M130="","",VLOOKUP(M130,種目名!$R$5:$T$104,3,0))</f>
        <v/>
      </c>
      <c r="AC130" s="117" t="str">
        <f>IF(P130="","",VLOOKUP(AF130,種目名!$R$5:$T$104,3,0))</f>
        <v/>
      </c>
      <c r="AD130" s="118" t="str">
        <f>IF(S130="","",VLOOKUP(AI130,種目名!$R$5:$T$104,3,0))</f>
        <v/>
      </c>
      <c r="AE130" s="115">
        <f t="shared" si="174"/>
        <v>0</v>
      </c>
      <c r="AF130" s="152" t="str">
        <f t="shared" si="175"/>
        <v/>
      </c>
      <c r="AG130" s="152" t="str">
        <f t="shared" si="176"/>
        <v/>
      </c>
      <c r="AH130" s="152">
        <f t="shared" si="177"/>
        <v>0</v>
      </c>
      <c r="AI130" s="152" t="str">
        <f t="shared" si="178"/>
        <v/>
      </c>
      <c r="AJ130" s="152" t="str">
        <f t="shared" si="179"/>
        <v/>
      </c>
      <c r="AK130" s="383"/>
      <c r="AL130" s="166">
        <f t="shared" si="107"/>
        <v>0</v>
      </c>
      <c r="AM130" s="392">
        <f t="shared" si="108"/>
        <v>0</v>
      </c>
      <c r="AN130" s="392">
        <f>COUNTIF($B$12:B130,B130)</f>
        <v>0</v>
      </c>
      <c r="AO130" s="392"/>
      <c r="AP130" s="392" t="str">
        <f t="shared" si="109"/>
        <v/>
      </c>
      <c r="AQ130" s="392" t="str">
        <f t="shared" si="109"/>
        <v/>
      </c>
      <c r="AR130" s="392" t="str">
        <f t="shared" si="109"/>
        <v/>
      </c>
      <c r="AS130" s="392" t="str">
        <f t="shared" si="103"/>
        <v/>
      </c>
      <c r="AT130" s="392">
        <f t="shared" si="110"/>
        <v>0</v>
      </c>
      <c r="AU130" s="392" t="str">
        <f t="shared" si="111"/>
        <v/>
      </c>
      <c r="AV130" s="392" t="str">
        <f t="shared" si="112"/>
        <v/>
      </c>
      <c r="AW130" s="392" t="str">
        <f t="shared" si="113"/>
        <v/>
      </c>
      <c r="AX130" s="392" t="str">
        <f t="shared" si="114"/>
        <v/>
      </c>
      <c r="AY130" s="392" t="str">
        <f t="shared" si="115"/>
        <v/>
      </c>
      <c r="AZ130" s="392" t="str">
        <f t="shared" si="181"/>
        <v/>
      </c>
      <c r="BA130" s="392" t="str">
        <f t="shared" si="181"/>
        <v/>
      </c>
      <c r="BB130" s="392" t="str">
        <f t="shared" si="181"/>
        <v/>
      </c>
      <c r="BC130" s="392" t="str">
        <f t="shared" si="181"/>
        <v/>
      </c>
      <c r="BD130" s="396" t="str">
        <f t="shared" si="181"/>
        <v/>
      </c>
      <c r="BE130" s="386">
        <f t="shared" si="116"/>
        <v>0</v>
      </c>
      <c r="BG130" s="392">
        <f t="shared" si="117"/>
        <v>0</v>
      </c>
      <c r="BH130" s="392">
        <f t="shared" si="118"/>
        <v>0</v>
      </c>
      <c r="BI130" s="405">
        <f t="shared" si="119"/>
        <v>0</v>
      </c>
      <c r="BJ130" s="406">
        <f t="shared" si="104"/>
        <v>0</v>
      </c>
      <c r="BK130" s="391" t="str">
        <f t="shared" si="105"/>
        <v>0</v>
      </c>
      <c r="BL130" s="391" t="str">
        <f t="shared" si="106"/>
        <v>0</v>
      </c>
      <c r="BM130" s="405">
        <f t="shared" si="120"/>
        <v>0</v>
      </c>
      <c r="BN130" s="405" t="str">
        <f t="shared" si="121"/>
        <v>0m0</v>
      </c>
      <c r="BO130" s="392">
        <f t="shared" si="122"/>
        <v>0</v>
      </c>
      <c r="BP130" s="392">
        <f t="shared" si="123"/>
        <v>0</v>
      </c>
      <c r="BQ130" s="405">
        <f t="shared" si="124"/>
        <v>0</v>
      </c>
      <c r="BR130" s="406">
        <f t="shared" si="125"/>
        <v>0</v>
      </c>
      <c r="BS130" s="391" t="str">
        <f t="shared" si="126"/>
        <v>0</v>
      </c>
      <c r="BT130" s="391" t="str">
        <f t="shared" si="127"/>
        <v>0</v>
      </c>
      <c r="BU130" s="405">
        <f t="shared" si="128"/>
        <v>0</v>
      </c>
      <c r="BV130" s="405" t="str">
        <f t="shared" si="129"/>
        <v>0m0</v>
      </c>
      <c r="BW130" s="392">
        <f t="shared" si="130"/>
        <v>0</v>
      </c>
      <c r="BX130" s="392">
        <f t="shared" si="131"/>
        <v>0</v>
      </c>
      <c r="BY130" s="405">
        <f t="shared" si="132"/>
        <v>0</v>
      </c>
      <c r="BZ130" s="406">
        <f t="shared" si="133"/>
        <v>0</v>
      </c>
      <c r="CA130" s="391" t="str">
        <f t="shared" si="134"/>
        <v>0</v>
      </c>
      <c r="CB130" s="391" t="str">
        <f t="shared" si="135"/>
        <v>0</v>
      </c>
      <c r="CC130" s="405">
        <f t="shared" si="136"/>
        <v>0</v>
      </c>
      <c r="CD130" s="405" t="str">
        <f t="shared" si="137"/>
        <v>0m0</v>
      </c>
      <c r="CE130" s="392">
        <f t="shared" si="138"/>
        <v>0</v>
      </c>
      <c r="CF130" s="392">
        <f t="shared" si="139"/>
        <v>0</v>
      </c>
      <c r="CG130" s="405">
        <f t="shared" si="140"/>
        <v>0</v>
      </c>
      <c r="CH130" s="406">
        <f t="shared" si="141"/>
        <v>0</v>
      </c>
      <c r="CI130" s="391" t="str">
        <f t="shared" si="142"/>
        <v>0</v>
      </c>
      <c r="CJ130" s="391" t="str">
        <f t="shared" si="143"/>
        <v>0</v>
      </c>
      <c r="CK130" s="405">
        <f t="shared" si="144"/>
        <v>0</v>
      </c>
      <c r="CL130" s="405" t="str">
        <f t="shared" si="145"/>
        <v>0m0</v>
      </c>
      <c r="CM130" s="392">
        <f t="shared" si="146"/>
        <v>0</v>
      </c>
      <c r="CN130" s="392">
        <f t="shared" si="147"/>
        <v>0</v>
      </c>
      <c r="CO130" s="405">
        <f t="shared" si="148"/>
        <v>0</v>
      </c>
      <c r="CP130" s="406">
        <f t="shared" si="149"/>
        <v>0</v>
      </c>
      <c r="CQ130" s="391" t="str">
        <f t="shared" si="150"/>
        <v>0</v>
      </c>
      <c r="CR130" s="391" t="str">
        <f t="shared" si="151"/>
        <v>0</v>
      </c>
      <c r="CS130" s="405">
        <f t="shared" si="152"/>
        <v>0</v>
      </c>
      <c r="CT130" s="405" t="str">
        <f t="shared" si="153"/>
        <v>0m0</v>
      </c>
      <c r="CU130" s="405">
        <f t="shared" si="154"/>
        <v>0</v>
      </c>
      <c r="CV130" s="405">
        <f t="shared" si="155"/>
        <v>0</v>
      </c>
      <c r="CW130" s="405">
        <f t="shared" si="156"/>
        <v>0</v>
      </c>
      <c r="CX130" s="405">
        <f t="shared" si="157"/>
        <v>0</v>
      </c>
      <c r="CY130" s="405">
        <f t="shared" si="158"/>
        <v>0</v>
      </c>
      <c r="CZ130" s="405" t="str">
        <f t="shared" si="159"/>
        <v/>
      </c>
      <c r="DA130" s="405" t="str">
        <f t="shared" si="160"/>
        <v/>
      </c>
      <c r="DB130" s="405" t="str">
        <f t="shared" si="161"/>
        <v/>
      </c>
      <c r="DC130" s="405" t="str">
        <f t="shared" si="162"/>
        <v/>
      </c>
      <c r="DD130" s="405" t="str">
        <f t="shared" si="163"/>
        <v/>
      </c>
      <c r="DE130" s="405"/>
      <c r="DF130" s="404"/>
      <c r="DG130" s="405" t="str">
        <f t="shared" si="164"/>
        <v/>
      </c>
      <c r="DH130" s="405" t="str">
        <f t="shared" si="165"/>
        <v/>
      </c>
      <c r="DI130" s="405">
        <f t="shared" si="166"/>
        <v>0</v>
      </c>
      <c r="DJ130" s="405" t="str">
        <f t="shared" si="167"/>
        <v/>
      </c>
      <c r="DK130" s="405" t="str">
        <f t="shared" si="168"/>
        <v/>
      </c>
      <c r="DL130" s="405" t="str">
        <f t="shared" si="169"/>
        <v/>
      </c>
      <c r="DM130" s="405" t="str">
        <f t="shared" si="170"/>
        <v/>
      </c>
      <c r="DN130" s="405" t="str">
        <f t="shared" si="171"/>
        <v/>
      </c>
      <c r="DO130" s="405" t="str">
        <f t="shared" si="172"/>
        <v/>
      </c>
    </row>
    <row r="131" spans="1:119" s="152" customFormat="1" ht="18" hidden="1" customHeight="1">
      <c r="A131" s="156" t="str">
        <f t="shared" si="180"/>
        <v/>
      </c>
      <c r="B131" s="153"/>
      <c r="C131" s="31" t="str">
        <f>IF(B131="","",VLOOKUP(B131,学連登録!$C$2:$G$3000,2,FALSE))</f>
        <v/>
      </c>
      <c r="D131" s="32" t="str">
        <f>IF(B131="","",VLOOKUP(B131,学連登録!$C$2:$G$3000,3,FALSE))</f>
        <v/>
      </c>
      <c r="E131" s="33" t="str">
        <f>IF(B131="","",VLOOKUP(B131,学連登録!$C$2:$G$3000,4,FALSE))</f>
        <v/>
      </c>
      <c r="F131" s="376" t="str">
        <f>IF(B131="","",VLOOKUP(B131,学連登録!$C$2:$I$3000,7,FALSE))</f>
        <v/>
      </c>
      <c r="G131" s="155"/>
      <c r="H131" s="926"/>
      <c r="I131" s="928"/>
      <c r="J131" s="155"/>
      <c r="K131" s="926"/>
      <c r="L131" s="927"/>
      <c r="M131" s="155"/>
      <c r="N131" s="881"/>
      <c r="O131" s="882"/>
      <c r="P131" s="154"/>
      <c r="Q131" s="926"/>
      <c r="R131" s="927"/>
      <c r="S131" s="154"/>
      <c r="T131" s="926"/>
      <c r="U131" s="927"/>
      <c r="V131" s="101" t="str">
        <f>IF(B131="","",VLOOKUP(B131,学連登録!$C$2:$H$3000,6,FALSE))</f>
        <v/>
      </c>
      <c r="Y131" s="116" t="str">
        <f t="shared" si="173"/>
        <v/>
      </c>
      <c r="Z131" s="97" t="str">
        <f>IF(G131="","",VLOOKUP(G131,種目名!$R$5:$T$104,3,0))</f>
        <v/>
      </c>
      <c r="AA131" s="98" t="str">
        <f>IF(J131="","",VLOOKUP(J131,種目名!$R$5:$T$104,3,0))</f>
        <v/>
      </c>
      <c r="AB131" s="117" t="str">
        <f>IF(M131="","",VLOOKUP(M131,種目名!$R$5:$T$104,3,0))</f>
        <v/>
      </c>
      <c r="AC131" s="117" t="str">
        <f>IF(P131="","",VLOOKUP(AF131,種目名!$R$5:$T$104,3,0))</f>
        <v/>
      </c>
      <c r="AD131" s="118" t="str">
        <f>IF(S131="","",VLOOKUP(AI131,種目名!$R$5:$T$104,3,0))</f>
        <v/>
      </c>
      <c r="AE131" s="115">
        <f t="shared" si="174"/>
        <v>0</v>
      </c>
      <c r="AF131" s="152" t="str">
        <f t="shared" si="175"/>
        <v/>
      </c>
      <c r="AG131" s="152" t="str">
        <f t="shared" si="176"/>
        <v/>
      </c>
      <c r="AH131" s="152">
        <f t="shared" si="177"/>
        <v>0</v>
      </c>
      <c r="AI131" s="152" t="str">
        <f t="shared" si="178"/>
        <v/>
      </c>
      <c r="AJ131" s="152" t="str">
        <f t="shared" si="179"/>
        <v/>
      </c>
      <c r="AK131" s="383"/>
      <c r="AL131" s="166">
        <f t="shared" si="107"/>
        <v>0</v>
      </c>
      <c r="AM131" s="392">
        <f t="shared" si="108"/>
        <v>0</v>
      </c>
      <c r="AN131" s="392">
        <f>COUNTIF($B$12:B131,B131)</f>
        <v>0</v>
      </c>
      <c r="AO131" s="392"/>
      <c r="AP131" s="392" t="str">
        <f t="shared" si="109"/>
        <v/>
      </c>
      <c r="AQ131" s="392" t="str">
        <f t="shared" si="109"/>
        <v/>
      </c>
      <c r="AR131" s="392" t="str">
        <f t="shared" si="109"/>
        <v/>
      </c>
      <c r="AS131" s="392" t="str">
        <f t="shared" si="103"/>
        <v/>
      </c>
      <c r="AT131" s="392">
        <f t="shared" si="110"/>
        <v>0</v>
      </c>
      <c r="AU131" s="392" t="str">
        <f t="shared" si="111"/>
        <v/>
      </c>
      <c r="AV131" s="392" t="str">
        <f t="shared" si="112"/>
        <v/>
      </c>
      <c r="AW131" s="392" t="str">
        <f t="shared" si="113"/>
        <v/>
      </c>
      <c r="AX131" s="392" t="str">
        <f t="shared" si="114"/>
        <v/>
      </c>
      <c r="AY131" s="392" t="str">
        <f t="shared" si="115"/>
        <v/>
      </c>
      <c r="AZ131" s="392" t="str">
        <f t="shared" si="181"/>
        <v/>
      </c>
      <c r="BA131" s="392" t="str">
        <f t="shared" si="181"/>
        <v/>
      </c>
      <c r="BB131" s="392" t="str">
        <f t="shared" si="181"/>
        <v/>
      </c>
      <c r="BC131" s="392" t="str">
        <f t="shared" si="181"/>
        <v/>
      </c>
      <c r="BD131" s="396" t="str">
        <f t="shared" si="181"/>
        <v/>
      </c>
      <c r="BE131" s="386">
        <f t="shared" si="116"/>
        <v>0</v>
      </c>
      <c r="BG131" s="392">
        <f t="shared" si="117"/>
        <v>0</v>
      </c>
      <c r="BH131" s="392">
        <f t="shared" si="118"/>
        <v>0</v>
      </c>
      <c r="BI131" s="405">
        <f t="shared" si="119"/>
        <v>0</v>
      </c>
      <c r="BJ131" s="406">
        <f t="shared" si="104"/>
        <v>0</v>
      </c>
      <c r="BK131" s="391" t="str">
        <f t="shared" si="105"/>
        <v>0</v>
      </c>
      <c r="BL131" s="391" t="str">
        <f t="shared" si="106"/>
        <v>0</v>
      </c>
      <c r="BM131" s="405">
        <f t="shared" si="120"/>
        <v>0</v>
      </c>
      <c r="BN131" s="405" t="str">
        <f t="shared" si="121"/>
        <v>0m0</v>
      </c>
      <c r="BO131" s="392">
        <f t="shared" si="122"/>
        <v>0</v>
      </c>
      <c r="BP131" s="392">
        <f t="shared" si="123"/>
        <v>0</v>
      </c>
      <c r="BQ131" s="405">
        <f t="shared" si="124"/>
        <v>0</v>
      </c>
      <c r="BR131" s="406">
        <f t="shared" si="125"/>
        <v>0</v>
      </c>
      <c r="BS131" s="391" t="str">
        <f t="shared" si="126"/>
        <v>0</v>
      </c>
      <c r="BT131" s="391" t="str">
        <f t="shared" si="127"/>
        <v>0</v>
      </c>
      <c r="BU131" s="405">
        <f t="shared" si="128"/>
        <v>0</v>
      </c>
      <c r="BV131" s="405" t="str">
        <f t="shared" si="129"/>
        <v>0m0</v>
      </c>
      <c r="BW131" s="392">
        <f t="shared" si="130"/>
        <v>0</v>
      </c>
      <c r="BX131" s="392">
        <f t="shared" si="131"/>
        <v>0</v>
      </c>
      <c r="BY131" s="405">
        <f t="shared" si="132"/>
        <v>0</v>
      </c>
      <c r="BZ131" s="406">
        <f t="shared" si="133"/>
        <v>0</v>
      </c>
      <c r="CA131" s="391" t="str">
        <f t="shared" si="134"/>
        <v>0</v>
      </c>
      <c r="CB131" s="391" t="str">
        <f t="shared" si="135"/>
        <v>0</v>
      </c>
      <c r="CC131" s="405">
        <f t="shared" si="136"/>
        <v>0</v>
      </c>
      <c r="CD131" s="405" t="str">
        <f t="shared" si="137"/>
        <v>0m0</v>
      </c>
      <c r="CE131" s="392">
        <f t="shared" si="138"/>
        <v>0</v>
      </c>
      <c r="CF131" s="392">
        <f t="shared" si="139"/>
        <v>0</v>
      </c>
      <c r="CG131" s="405">
        <f t="shared" si="140"/>
        <v>0</v>
      </c>
      <c r="CH131" s="406">
        <f t="shared" si="141"/>
        <v>0</v>
      </c>
      <c r="CI131" s="391" t="str">
        <f t="shared" si="142"/>
        <v>0</v>
      </c>
      <c r="CJ131" s="391" t="str">
        <f t="shared" si="143"/>
        <v>0</v>
      </c>
      <c r="CK131" s="405">
        <f t="shared" si="144"/>
        <v>0</v>
      </c>
      <c r="CL131" s="405" t="str">
        <f t="shared" si="145"/>
        <v>0m0</v>
      </c>
      <c r="CM131" s="392">
        <f t="shared" si="146"/>
        <v>0</v>
      </c>
      <c r="CN131" s="392">
        <f t="shared" si="147"/>
        <v>0</v>
      </c>
      <c r="CO131" s="405">
        <f t="shared" si="148"/>
        <v>0</v>
      </c>
      <c r="CP131" s="406">
        <f t="shared" si="149"/>
        <v>0</v>
      </c>
      <c r="CQ131" s="391" t="str">
        <f t="shared" si="150"/>
        <v>0</v>
      </c>
      <c r="CR131" s="391" t="str">
        <f t="shared" si="151"/>
        <v>0</v>
      </c>
      <c r="CS131" s="405">
        <f t="shared" si="152"/>
        <v>0</v>
      </c>
      <c r="CT131" s="405" t="str">
        <f t="shared" si="153"/>
        <v>0m0</v>
      </c>
      <c r="CU131" s="405">
        <f t="shared" si="154"/>
        <v>0</v>
      </c>
      <c r="CV131" s="405">
        <f t="shared" si="155"/>
        <v>0</v>
      </c>
      <c r="CW131" s="405">
        <f t="shared" si="156"/>
        <v>0</v>
      </c>
      <c r="CX131" s="405">
        <f t="shared" si="157"/>
        <v>0</v>
      </c>
      <c r="CY131" s="405">
        <f t="shared" si="158"/>
        <v>0</v>
      </c>
      <c r="CZ131" s="405" t="str">
        <f t="shared" si="159"/>
        <v/>
      </c>
      <c r="DA131" s="405" t="str">
        <f t="shared" si="160"/>
        <v/>
      </c>
      <c r="DB131" s="405" t="str">
        <f t="shared" si="161"/>
        <v/>
      </c>
      <c r="DC131" s="405" t="str">
        <f t="shared" si="162"/>
        <v/>
      </c>
      <c r="DD131" s="405" t="str">
        <f t="shared" si="163"/>
        <v/>
      </c>
      <c r="DE131" s="405"/>
      <c r="DF131" s="404"/>
      <c r="DG131" s="405" t="str">
        <f t="shared" si="164"/>
        <v/>
      </c>
      <c r="DH131" s="405" t="str">
        <f t="shared" si="165"/>
        <v/>
      </c>
      <c r="DI131" s="405">
        <f t="shared" si="166"/>
        <v>0</v>
      </c>
      <c r="DJ131" s="405" t="str">
        <f t="shared" si="167"/>
        <v/>
      </c>
      <c r="DK131" s="405" t="str">
        <f t="shared" si="168"/>
        <v/>
      </c>
      <c r="DL131" s="405" t="str">
        <f t="shared" si="169"/>
        <v/>
      </c>
      <c r="DM131" s="405" t="str">
        <f t="shared" si="170"/>
        <v/>
      </c>
      <c r="DN131" s="405" t="str">
        <f t="shared" si="171"/>
        <v/>
      </c>
      <c r="DO131" s="405" t="str">
        <f t="shared" si="172"/>
        <v/>
      </c>
    </row>
    <row r="132" spans="1:119" s="152" customFormat="1" ht="18" hidden="1" customHeight="1">
      <c r="A132" s="156" t="str">
        <f t="shared" si="180"/>
        <v/>
      </c>
      <c r="B132" s="153"/>
      <c r="C132" s="31" t="str">
        <f>IF(B132="","",VLOOKUP(B132,学連登録!$C$2:$G$3000,2,FALSE))</f>
        <v/>
      </c>
      <c r="D132" s="32" t="str">
        <f>IF(B132="","",VLOOKUP(B132,学連登録!$C$2:$G$3000,3,FALSE))</f>
        <v/>
      </c>
      <c r="E132" s="33" t="str">
        <f>IF(B132="","",VLOOKUP(B132,学連登録!$C$2:$G$3000,4,FALSE))</f>
        <v/>
      </c>
      <c r="F132" s="376" t="str">
        <f>IF(B132="","",VLOOKUP(B132,学連登録!$C$2:$I$3000,7,FALSE))</f>
        <v/>
      </c>
      <c r="G132" s="155"/>
      <c r="H132" s="926"/>
      <c r="I132" s="928"/>
      <c r="J132" s="155"/>
      <c r="K132" s="926"/>
      <c r="L132" s="927"/>
      <c r="M132" s="155"/>
      <c r="N132" s="881"/>
      <c r="O132" s="882"/>
      <c r="P132" s="154"/>
      <c r="Q132" s="926"/>
      <c r="R132" s="927"/>
      <c r="S132" s="154"/>
      <c r="T132" s="926"/>
      <c r="U132" s="927"/>
      <c r="V132" s="101" t="str">
        <f>IF(B132="","",VLOOKUP(B132,学連登録!$C$2:$H$3000,6,FALSE))</f>
        <v/>
      </c>
      <c r="Y132" s="116" t="str">
        <f t="shared" si="173"/>
        <v/>
      </c>
      <c r="Z132" s="97" t="str">
        <f>IF(G132="","",VLOOKUP(G132,種目名!$R$5:$T$104,3,0))</f>
        <v/>
      </c>
      <c r="AA132" s="98" t="str">
        <f>IF(J132="","",VLOOKUP(J132,種目名!$R$5:$T$104,3,0))</f>
        <v/>
      </c>
      <c r="AB132" s="117" t="str">
        <f>IF(M132="","",VLOOKUP(M132,種目名!$R$5:$T$104,3,0))</f>
        <v/>
      </c>
      <c r="AC132" s="117" t="str">
        <f>IF(P132="","",VLOOKUP(AF132,種目名!$R$5:$T$104,3,0))</f>
        <v/>
      </c>
      <c r="AD132" s="118" t="str">
        <f>IF(S132="","",VLOOKUP(AI132,種目名!$R$5:$T$104,3,0))</f>
        <v/>
      </c>
      <c r="AE132" s="115">
        <f t="shared" si="174"/>
        <v>0</v>
      </c>
      <c r="AF132" s="152" t="str">
        <f t="shared" si="175"/>
        <v/>
      </c>
      <c r="AG132" s="152" t="str">
        <f t="shared" si="176"/>
        <v/>
      </c>
      <c r="AH132" s="152">
        <f t="shared" si="177"/>
        <v>0</v>
      </c>
      <c r="AI132" s="152" t="str">
        <f t="shared" si="178"/>
        <v/>
      </c>
      <c r="AJ132" s="152" t="str">
        <f t="shared" si="179"/>
        <v/>
      </c>
      <c r="AK132" s="383"/>
      <c r="AL132" s="166">
        <f t="shared" si="107"/>
        <v>0</v>
      </c>
      <c r="AM132" s="392">
        <f t="shared" si="108"/>
        <v>0</v>
      </c>
      <c r="AN132" s="392">
        <f>COUNTIF($B$12:B132,B132)</f>
        <v>0</v>
      </c>
      <c r="AO132" s="392"/>
      <c r="AP132" s="392" t="str">
        <f t="shared" si="109"/>
        <v/>
      </c>
      <c r="AQ132" s="392" t="str">
        <f t="shared" si="109"/>
        <v/>
      </c>
      <c r="AR132" s="392" t="str">
        <f t="shared" si="109"/>
        <v/>
      </c>
      <c r="AS132" s="392" t="str">
        <f t="shared" si="103"/>
        <v/>
      </c>
      <c r="AT132" s="392">
        <f t="shared" si="110"/>
        <v>0</v>
      </c>
      <c r="AU132" s="392" t="str">
        <f t="shared" si="111"/>
        <v/>
      </c>
      <c r="AV132" s="392" t="str">
        <f t="shared" si="112"/>
        <v/>
      </c>
      <c r="AW132" s="392" t="str">
        <f t="shared" si="113"/>
        <v/>
      </c>
      <c r="AX132" s="392" t="str">
        <f t="shared" si="114"/>
        <v/>
      </c>
      <c r="AY132" s="392" t="str">
        <f t="shared" si="115"/>
        <v/>
      </c>
      <c r="AZ132" s="392" t="str">
        <f t="shared" si="181"/>
        <v/>
      </c>
      <c r="BA132" s="392" t="str">
        <f t="shared" si="181"/>
        <v/>
      </c>
      <c r="BB132" s="392" t="str">
        <f t="shared" si="181"/>
        <v/>
      </c>
      <c r="BC132" s="392" t="str">
        <f t="shared" si="181"/>
        <v/>
      </c>
      <c r="BD132" s="396" t="str">
        <f t="shared" si="181"/>
        <v/>
      </c>
      <c r="BE132" s="386">
        <f t="shared" si="116"/>
        <v>0</v>
      </c>
      <c r="BG132" s="392">
        <f t="shared" si="117"/>
        <v>0</v>
      </c>
      <c r="BH132" s="392">
        <f t="shared" si="118"/>
        <v>0</v>
      </c>
      <c r="BI132" s="405">
        <f t="shared" si="119"/>
        <v>0</v>
      </c>
      <c r="BJ132" s="406">
        <f t="shared" si="104"/>
        <v>0</v>
      </c>
      <c r="BK132" s="391" t="str">
        <f t="shared" si="105"/>
        <v>0</v>
      </c>
      <c r="BL132" s="391" t="str">
        <f t="shared" si="106"/>
        <v>0</v>
      </c>
      <c r="BM132" s="405">
        <f t="shared" si="120"/>
        <v>0</v>
      </c>
      <c r="BN132" s="405" t="str">
        <f t="shared" si="121"/>
        <v>0m0</v>
      </c>
      <c r="BO132" s="392">
        <f t="shared" si="122"/>
        <v>0</v>
      </c>
      <c r="BP132" s="392">
        <f t="shared" si="123"/>
        <v>0</v>
      </c>
      <c r="BQ132" s="405">
        <f t="shared" si="124"/>
        <v>0</v>
      </c>
      <c r="BR132" s="406">
        <f t="shared" si="125"/>
        <v>0</v>
      </c>
      <c r="BS132" s="391" t="str">
        <f t="shared" si="126"/>
        <v>0</v>
      </c>
      <c r="BT132" s="391" t="str">
        <f t="shared" si="127"/>
        <v>0</v>
      </c>
      <c r="BU132" s="405">
        <f t="shared" si="128"/>
        <v>0</v>
      </c>
      <c r="BV132" s="405" t="str">
        <f t="shared" si="129"/>
        <v>0m0</v>
      </c>
      <c r="BW132" s="392">
        <f t="shared" si="130"/>
        <v>0</v>
      </c>
      <c r="BX132" s="392">
        <f t="shared" si="131"/>
        <v>0</v>
      </c>
      <c r="BY132" s="405">
        <f t="shared" si="132"/>
        <v>0</v>
      </c>
      <c r="BZ132" s="406">
        <f t="shared" si="133"/>
        <v>0</v>
      </c>
      <c r="CA132" s="391" t="str">
        <f t="shared" si="134"/>
        <v>0</v>
      </c>
      <c r="CB132" s="391" t="str">
        <f t="shared" si="135"/>
        <v>0</v>
      </c>
      <c r="CC132" s="405">
        <f t="shared" si="136"/>
        <v>0</v>
      </c>
      <c r="CD132" s="405" t="str">
        <f t="shared" si="137"/>
        <v>0m0</v>
      </c>
      <c r="CE132" s="392">
        <f t="shared" si="138"/>
        <v>0</v>
      </c>
      <c r="CF132" s="392">
        <f t="shared" si="139"/>
        <v>0</v>
      </c>
      <c r="CG132" s="405">
        <f t="shared" si="140"/>
        <v>0</v>
      </c>
      <c r="CH132" s="406">
        <f t="shared" si="141"/>
        <v>0</v>
      </c>
      <c r="CI132" s="391" t="str">
        <f t="shared" si="142"/>
        <v>0</v>
      </c>
      <c r="CJ132" s="391" t="str">
        <f t="shared" si="143"/>
        <v>0</v>
      </c>
      <c r="CK132" s="405">
        <f t="shared" si="144"/>
        <v>0</v>
      </c>
      <c r="CL132" s="405" t="str">
        <f t="shared" si="145"/>
        <v>0m0</v>
      </c>
      <c r="CM132" s="392">
        <f t="shared" si="146"/>
        <v>0</v>
      </c>
      <c r="CN132" s="392">
        <f t="shared" si="147"/>
        <v>0</v>
      </c>
      <c r="CO132" s="405">
        <f t="shared" si="148"/>
        <v>0</v>
      </c>
      <c r="CP132" s="406">
        <f t="shared" si="149"/>
        <v>0</v>
      </c>
      <c r="CQ132" s="391" t="str">
        <f t="shared" si="150"/>
        <v>0</v>
      </c>
      <c r="CR132" s="391" t="str">
        <f t="shared" si="151"/>
        <v>0</v>
      </c>
      <c r="CS132" s="405">
        <f t="shared" si="152"/>
        <v>0</v>
      </c>
      <c r="CT132" s="405" t="str">
        <f t="shared" si="153"/>
        <v>0m0</v>
      </c>
      <c r="CU132" s="405">
        <f t="shared" si="154"/>
        <v>0</v>
      </c>
      <c r="CV132" s="405">
        <f t="shared" si="155"/>
        <v>0</v>
      </c>
      <c r="CW132" s="405">
        <f t="shared" si="156"/>
        <v>0</v>
      </c>
      <c r="CX132" s="405">
        <f t="shared" si="157"/>
        <v>0</v>
      </c>
      <c r="CY132" s="405">
        <f t="shared" si="158"/>
        <v>0</v>
      </c>
      <c r="CZ132" s="405" t="str">
        <f t="shared" si="159"/>
        <v/>
      </c>
      <c r="DA132" s="405" t="str">
        <f t="shared" si="160"/>
        <v/>
      </c>
      <c r="DB132" s="405" t="str">
        <f t="shared" si="161"/>
        <v/>
      </c>
      <c r="DC132" s="405" t="str">
        <f t="shared" si="162"/>
        <v/>
      </c>
      <c r="DD132" s="405" t="str">
        <f t="shared" si="163"/>
        <v/>
      </c>
      <c r="DE132" s="405"/>
      <c r="DF132" s="404"/>
      <c r="DG132" s="405" t="str">
        <f t="shared" si="164"/>
        <v/>
      </c>
      <c r="DH132" s="405" t="str">
        <f t="shared" si="165"/>
        <v/>
      </c>
      <c r="DI132" s="405">
        <f t="shared" si="166"/>
        <v>0</v>
      </c>
      <c r="DJ132" s="405" t="str">
        <f t="shared" si="167"/>
        <v/>
      </c>
      <c r="DK132" s="405" t="str">
        <f t="shared" si="168"/>
        <v/>
      </c>
      <c r="DL132" s="405" t="str">
        <f t="shared" si="169"/>
        <v/>
      </c>
      <c r="DM132" s="405" t="str">
        <f t="shared" si="170"/>
        <v/>
      </c>
      <c r="DN132" s="405" t="str">
        <f t="shared" si="171"/>
        <v/>
      </c>
      <c r="DO132" s="405" t="str">
        <f t="shared" si="172"/>
        <v/>
      </c>
    </row>
    <row r="133" spans="1:119" s="152" customFormat="1" ht="18" hidden="1" customHeight="1">
      <c r="A133" s="156" t="str">
        <f t="shared" si="180"/>
        <v/>
      </c>
      <c r="B133" s="153"/>
      <c r="C133" s="31" t="str">
        <f>IF(B133="","",VLOOKUP(B133,学連登録!$C$2:$G$3000,2,FALSE))</f>
        <v/>
      </c>
      <c r="D133" s="32" t="str">
        <f>IF(B133="","",VLOOKUP(B133,学連登録!$C$2:$G$3000,3,FALSE))</f>
        <v/>
      </c>
      <c r="E133" s="33" t="str">
        <f>IF(B133="","",VLOOKUP(B133,学連登録!$C$2:$G$3000,4,FALSE))</f>
        <v/>
      </c>
      <c r="F133" s="376" t="str">
        <f>IF(B133="","",VLOOKUP(B133,学連登録!$C$2:$I$3000,7,FALSE))</f>
        <v/>
      </c>
      <c r="G133" s="155"/>
      <c r="H133" s="926"/>
      <c r="I133" s="928"/>
      <c r="J133" s="155"/>
      <c r="K133" s="926"/>
      <c r="L133" s="927"/>
      <c r="M133" s="155"/>
      <c r="N133" s="881"/>
      <c r="O133" s="882"/>
      <c r="P133" s="154"/>
      <c r="Q133" s="926"/>
      <c r="R133" s="927"/>
      <c r="S133" s="154"/>
      <c r="T133" s="926"/>
      <c r="U133" s="927"/>
      <c r="V133" s="101" t="str">
        <f>IF(B133="","",VLOOKUP(B133,学連登録!$C$2:$H$3000,6,FALSE))</f>
        <v/>
      </c>
      <c r="Y133" s="116" t="str">
        <f t="shared" si="173"/>
        <v/>
      </c>
      <c r="Z133" s="97" t="str">
        <f>IF(G133="","",VLOOKUP(G133,種目名!$R$5:$T$104,3,0))</f>
        <v/>
      </c>
      <c r="AA133" s="98" t="str">
        <f>IF(J133="","",VLOOKUP(J133,種目名!$R$5:$T$104,3,0))</f>
        <v/>
      </c>
      <c r="AB133" s="117" t="str">
        <f>IF(M133="","",VLOOKUP(M133,種目名!$R$5:$T$104,3,0))</f>
        <v/>
      </c>
      <c r="AC133" s="117" t="str">
        <f>IF(P133="","",VLOOKUP(AF133,種目名!$R$5:$T$104,3,0))</f>
        <v/>
      </c>
      <c r="AD133" s="118" t="str">
        <f>IF(S133="","",VLOOKUP(AI133,種目名!$R$5:$T$104,3,0))</f>
        <v/>
      </c>
      <c r="AE133" s="115">
        <f t="shared" si="174"/>
        <v>0</v>
      </c>
      <c r="AF133" s="152" t="str">
        <f t="shared" si="175"/>
        <v/>
      </c>
      <c r="AG133" s="152" t="str">
        <f t="shared" si="176"/>
        <v/>
      </c>
      <c r="AH133" s="152">
        <f t="shared" si="177"/>
        <v>0</v>
      </c>
      <c r="AI133" s="152" t="str">
        <f t="shared" si="178"/>
        <v/>
      </c>
      <c r="AJ133" s="152" t="str">
        <f t="shared" si="179"/>
        <v/>
      </c>
      <c r="AK133" s="383"/>
      <c r="AL133" s="166">
        <f t="shared" si="107"/>
        <v>0</v>
      </c>
      <c r="AM133" s="392">
        <f t="shared" si="108"/>
        <v>0</v>
      </c>
      <c r="AN133" s="392">
        <f>COUNTIF($B$12:B133,B133)</f>
        <v>0</v>
      </c>
      <c r="AO133" s="392"/>
      <c r="AP133" s="392" t="str">
        <f t="shared" si="109"/>
        <v/>
      </c>
      <c r="AQ133" s="392" t="str">
        <f t="shared" si="109"/>
        <v/>
      </c>
      <c r="AR133" s="392" t="str">
        <f t="shared" si="109"/>
        <v/>
      </c>
      <c r="AS133" s="392" t="str">
        <f t="shared" si="103"/>
        <v/>
      </c>
      <c r="AT133" s="392">
        <f t="shared" si="110"/>
        <v>0</v>
      </c>
      <c r="AU133" s="392" t="str">
        <f t="shared" si="111"/>
        <v/>
      </c>
      <c r="AV133" s="392" t="str">
        <f t="shared" si="112"/>
        <v/>
      </c>
      <c r="AW133" s="392" t="str">
        <f t="shared" si="113"/>
        <v/>
      </c>
      <c r="AX133" s="392" t="str">
        <f t="shared" si="114"/>
        <v/>
      </c>
      <c r="AY133" s="392" t="str">
        <f t="shared" si="115"/>
        <v/>
      </c>
      <c r="AZ133" s="392" t="str">
        <f t="shared" si="181"/>
        <v/>
      </c>
      <c r="BA133" s="392" t="str">
        <f t="shared" si="181"/>
        <v/>
      </c>
      <c r="BB133" s="392" t="str">
        <f t="shared" si="181"/>
        <v/>
      </c>
      <c r="BC133" s="392" t="str">
        <f t="shared" si="181"/>
        <v/>
      </c>
      <c r="BD133" s="396" t="str">
        <f t="shared" si="181"/>
        <v/>
      </c>
      <c r="BE133" s="386">
        <f t="shared" si="116"/>
        <v>0</v>
      </c>
      <c r="BG133" s="392">
        <f t="shared" si="117"/>
        <v>0</v>
      </c>
      <c r="BH133" s="392">
        <f t="shared" si="118"/>
        <v>0</v>
      </c>
      <c r="BI133" s="405">
        <f t="shared" si="119"/>
        <v>0</v>
      </c>
      <c r="BJ133" s="406">
        <f t="shared" si="104"/>
        <v>0</v>
      </c>
      <c r="BK133" s="391" t="str">
        <f t="shared" si="105"/>
        <v>0</v>
      </c>
      <c r="BL133" s="391" t="str">
        <f t="shared" si="106"/>
        <v>0</v>
      </c>
      <c r="BM133" s="405">
        <f t="shared" si="120"/>
        <v>0</v>
      </c>
      <c r="BN133" s="405" t="str">
        <f t="shared" si="121"/>
        <v>0m0</v>
      </c>
      <c r="BO133" s="392">
        <f t="shared" si="122"/>
        <v>0</v>
      </c>
      <c r="BP133" s="392">
        <f t="shared" si="123"/>
        <v>0</v>
      </c>
      <c r="BQ133" s="405">
        <f t="shared" si="124"/>
        <v>0</v>
      </c>
      <c r="BR133" s="406">
        <f t="shared" si="125"/>
        <v>0</v>
      </c>
      <c r="BS133" s="391" t="str">
        <f t="shared" si="126"/>
        <v>0</v>
      </c>
      <c r="BT133" s="391" t="str">
        <f t="shared" si="127"/>
        <v>0</v>
      </c>
      <c r="BU133" s="405">
        <f t="shared" si="128"/>
        <v>0</v>
      </c>
      <c r="BV133" s="405" t="str">
        <f t="shared" si="129"/>
        <v>0m0</v>
      </c>
      <c r="BW133" s="392">
        <f t="shared" si="130"/>
        <v>0</v>
      </c>
      <c r="BX133" s="392">
        <f t="shared" si="131"/>
        <v>0</v>
      </c>
      <c r="BY133" s="405">
        <f t="shared" si="132"/>
        <v>0</v>
      </c>
      <c r="BZ133" s="406">
        <f t="shared" si="133"/>
        <v>0</v>
      </c>
      <c r="CA133" s="391" t="str">
        <f t="shared" si="134"/>
        <v>0</v>
      </c>
      <c r="CB133" s="391" t="str">
        <f t="shared" si="135"/>
        <v>0</v>
      </c>
      <c r="CC133" s="405">
        <f t="shared" si="136"/>
        <v>0</v>
      </c>
      <c r="CD133" s="405" t="str">
        <f t="shared" si="137"/>
        <v>0m0</v>
      </c>
      <c r="CE133" s="392">
        <f t="shared" si="138"/>
        <v>0</v>
      </c>
      <c r="CF133" s="392">
        <f t="shared" si="139"/>
        <v>0</v>
      </c>
      <c r="CG133" s="405">
        <f t="shared" si="140"/>
        <v>0</v>
      </c>
      <c r="CH133" s="406">
        <f t="shared" si="141"/>
        <v>0</v>
      </c>
      <c r="CI133" s="391" t="str">
        <f t="shared" si="142"/>
        <v>0</v>
      </c>
      <c r="CJ133" s="391" t="str">
        <f t="shared" si="143"/>
        <v>0</v>
      </c>
      <c r="CK133" s="405">
        <f t="shared" si="144"/>
        <v>0</v>
      </c>
      <c r="CL133" s="405" t="str">
        <f t="shared" si="145"/>
        <v>0m0</v>
      </c>
      <c r="CM133" s="392">
        <f t="shared" si="146"/>
        <v>0</v>
      </c>
      <c r="CN133" s="392">
        <f t="shared" si="147"/>
        <v>0</v>
      </c>
      <c r="CO133" s="405">
        <f t="shared" si="148"/>
        <v>0</v>
      </c>
      <c r="CP133" s="406">
        <f t="shared" si="149"/>
        <v>0</v>
      </c>
      <c r="CQ133" s="391" t="str">
        <f t="shared" si="150"/>
        <v>0</v>
      </c>
      <c r="CR133" s="391" t="str">
        <f t="shared" si="151"/>
        <v>0</v>
      </c>
      <c r="CS133" s="405">
        <f t="shared" si="152"/>
        <v>0</v>
      </c>
      <c r="CT133" s="405" t="str">
        <f t="shared" si="153"/>
        <v>0m0</v>
      </c>
      <c r="CU133" s="405">
        <f t="shared" si="154"/>
        <v>0</v>
      </c>
      <c r="CV133" s="405">
        <f t="shared" si="155"/>
        <v>0</v>
      </c>
      <c r="CW133" s="405">
        <f t="shared" si="156"/>
        <v>0</v>
      </c>
      <c r="CX133" s="405">
        <f t="shared" si="157"/>
        <v>0</v>
      </c>
      <c r="CY133" s="405">
        <f t="shared" si="158"/>
        <v>0</v>
      </c>
      <c r="CZ133" s="405" t="str">
        <f t="shared" si="159"/>
        <v/>
      </c>
      <c r="DA133" s="405" t="str">
        <f t="shared" si="160"/>
        <v/>
      </c>
      <c r="DB133" s="405" t="str">
        <f t="shared" si="161"/>
        <v/>
      </c>
      <c r="DC133" s="405" t="str">
        <f t="shared" si="162"/>
        <v/>
      </c>
      <c r="DD133" s="405" t="str">
        <f t="shared" si="163"/>
        <v/>
      </c>
      <c r="DE133" s="405"/>
      <c r="DF133" s="404"/>
      <c r="DG133" s="405" t="str">
        <f t="shared" si="164"/>
        <v/>
      </c>
      <c r="DH133" s="405" t="str">
        <f t="shared" si="165"/>
        <v/>
      </c>
      <c r="DI133" s="405">
        <f t="shared" si="166"/>
        <v>0</v>
      </c>
      <c r="DJ133" s="405" t="str">
        <f t="shared" si="167"/>
        <v/>
      </c>
      <c r="DK133" s="405" t="str">
        <f t="shared" si="168"/>
        <v/>
      </c>
      <c r="DL133" s="405" t="str">
        <f t="shared" si="169"/>
        <v/>
      </c>
      <c r="DM133" s="405" t="str">
        <f t="shared" si="170"/>
        <v/>
      </c>
      <c r="DN133" s="405" t="str">
        <f t="shared" si="171"/>
        <v/>
      </c>
      <c r="DO133" s="405" t="str">
        <f t="shared" si="172"/>
        <v/>
      </c>
    </row>
    <row r="134" spans="1:119" s="152" customFormat="1" ht="18" hidden="1" customHeight="1">
      <c r="A134" s="156" t="str">
        <f t="shared" si="180"/>
        <v/>
      </c>
      <c r="B134" s="153"/>
      <c r="C134" s="31" t="str">
        <f>IF(B134="","",VLOOKUP(B134,学連登録!$C$2:$G$3000,2,FALSE))</f>
        <v/>
      </c>
      <c r="D134" s="32" t="str">
        <f>IF(B134="","",VLOOKUP(B134,学連登録!$C$2:$G$3000,3,FALSE))</f>
        <v/>
      </c>
      <c r="E134" s="33" t="str">
        <f>IF(B134="","",VLOOKUP(B134,学連登録!$C$2:$G$3000,4,FALSE))</f>
        <v/>
      </c>
      <c r="F134" s="376" t="str">
        <f>IF(B134="","",VLOOKUP(B134,学連登録!$C$2:$I$3000,7,FALSE))</f>
        <v/>
      </c>
      <c r="G134" s="155"/>
      <c r="H134" s="926"/>
      <c r="I134" s="928"/>
      <c r="J134" s="155"/>
      <c r="K134" s="926"/>
      <c r="L134" s="927"/>
      <c r="M134" s="155"/>
      <c r="N134" s="881"/>
      <c r="O134" s="882"/>
      <c r="P134" s="154"/>
      <c r="Q134" s="926"/>
      <c r="R134" s="927"/>
      <c r="S134" s="154"/>
      <c r="T134" s="926"/>
      <c r="U134" s="927"/>
      <c r="V134" s="101" t="str">
        <f>IF(B134="","",VLOOKUP(B134,学連登録!$C$2:$H$3000,6,FALSE))</f>
        <v/>
      </c>
      <c r="Y134" s="116" t="str">
        <f t="shared" si="173"/>
        <v/>
      </c>
      <c r="Z134" s="97" t="str">
        <f>IF(G134="","",VLOOKUP(G134,種目名!$R$5:$T$104,3,0))</f>
        <v/>
      </c>
      <c r="AA134" s="98" t="str">
        <f>IF(J134="","",VLOOKUP(J134,種目名!$R$5:$T$104,3,0))</f>
        <v/>
      </c>
      <c r="AB134" s="117" t="str">
        <f>IF(M134="","",VLOOKUP(M134,種目名!$R$5:$T$104,3,0))</f>
        <v/>
      </c>
      <c r="AC134" s="117" t="str">
        <f>IF(P134="","",VLOOKUP(AF134,種目名!$R$5:$T$104,3,0))</f>
        <v/>
      </c>
      <c r="AD134" s="118" t="str">
        <f>IF(S134="","",VLOOKUP(AI134,種目名!$R$5:$T$104,3,0))</f>
        <v/>
      </c>
      <c r="AE134" s="115">
        <f t="shared" si="174"/>
        <v>0</v>
      </c>
      <c r="AF134" s="152" t="str">
        <f t="shared" si="175"/>
        <v/>
      </c>
      <c r="AG134" s="152" t="str">
        <f t="shared" si="176"/>
        <v/>
      </c>
      <c r="AH134" s="152">
        <f t="shared" si="177"/>
        <v>0</v>
      </c>
      <c r="AI134" s="152" t="str">
        <f t="shared" si="178"/>
        <v/>
      </c>
      <c r="AJ134" s="152" t="str">
        <f t="shared" si="179"/>
        <v/>
      </c>
      <c r="AK134" s="383"/>
      <c r="AL134" s="166">
        <f t="shared" si="107"/>
        <v>0</v>
      </c>
      <c r="AM134" s="392">
        <f t="shared" si="108"/>
        <v>0</v>
      </c>
      <c r="AN134" s="392">
        <f>COUNTIF($B$12:B134,B134)</f>
        <v>0</v>
      </c>
      <c r="AO134" s="392"/>
      <c r="AP134" s="392" t="str">
        <f t="shared" si="109"/>
        <v/>
      </c>
      <c r="AQ134" s="392" t="str">
        <f t="shared" si="109"/>
        <v/>
      </c>
      <c r="AR134" s="392" t="str">
        <f t="shared" si="109"/>
        <v/>
      </c>
      <c r="AS134" s="392" t="str">
        <f t="shared" si="103"/>
        <v/>
      </c>
      <c r="AT134" s="392">
        <f t="shared" si="110"/>
        <v>0</v>
      </c>
      <c r="AU134" s="392" t="str">
        <f t="shared" si="111"/>
        <v/>
      </c>
      <c r="AV134" s="392" t="str">
        <f t="shared" si="112"/>
        <v/>
      </c>
      <c r="AW134" s="392" t="str">
        <f t="shared" si="113"/>
        <v/>
      </c>
      <c r="AX134" s="392" t="str">
        <f t="shared" si="114"/>
        <v/>
      </c>
      <c r="AY134" s="392" t="str">
        <f t="shared" si="115"/>
        <v/>
      </c>
      <c r="AZ134" s="392" t="str">
        <f t="shared" si="181"/>
        <v/>
      </c>
      <c r="BA134" s="392" t="str">
        <f t="shared" si="181"/>
        <v/>
      </c>
      <c r="BB134" s="392" t="str">
        <f t="shared" si="181"/>
        <v/>
      </c>
      <c r="BC134" s="392" t="str">
        <f t="shared" si="181"/>
        <v/>
      </c>
      <c r="BD134" s="396" t="str">
        <f t="shared" si="181"/>
        <v/>
      </c>
      <c r="BE134" s="386">
        <f t="shared" si="116"/>
        <v>0</v>
      </c>
      <c r="BG134" s="392">
        <f t="shared" si="117"/>
        <v>0</v>
      </c>
      <c r="BH134" s="392">
        <f t="shared" si="118"/>
        <v>0</v>
      </c>
      <c r="BI134" s="405">
        <f t="shared" si="119"/>
        <v>0</v>
      </c>
      <c r="BJ134" s="406">
        <f t="shared" si="104"/>
        <v>0</v>
      </c>
      <c r="BK134" s="391" t="str">
        <f t="shared" si="105"/>
        <v>0</v>
      </c>
      <c r="BL134" s="391" t="str">
        <f t="shared" si="106"/>
        <v>0</v>
      </c>
      <c r="BM134" s="405">
        <f t="shared" si="120"/>
        <v>0</v>
      </c>
      <c r="BN134" s="405" t="str">
        <f t="shared" si="121"/>
        <v>0m0</v>
      </c>
      <c r="BO134" s="392">
        <f t="shared" si="122"/>
        <v>0</v>
      </c>
      <c r="BP134" s="392">
        <f t="shared" si="123"/>
        <v>0</v>
      </c>
      <c r="BQ134" s="405">
        <f t="shared" si="124"/>
        <v>0</v>
      </c>
      <c r="BR134" s="406">
        <f t="shared" si="125"/>
        <v>0</v>
      </c>
      <c r="BS134" s="391" t="str">
        <f t="shared" si="126"/>
        <v>0</v>
      </c>
      <c r="BT134" s="391" t="str">
        <f t="shared" si="127"/>
        <v>0</v>
      </c>
      <c r="BU134" s="405">
        <f t="shared" si="128"/>
        <v>0</v>
      </c>
      <c r="BV134" s="405" t="str">
        <f t="shared" si="129"/>
        <v>0m0</v>
      </c>
      <c r="BW134" s="392">
        <f t="shared" si="130"/>
        <v>0</v>
      </c>
      <c r="BX134" s="392">
        <f t="shared" si="131"/>
        <v>0</v>
      </c>
      <c r="BY134" s="405">
        <f t="shared" si="132"/>
        <v>0</v>
      </c>
      <c r="BZ134" s="406">
        <f t="shared" si="133"/>
        <v>0</v>
      </c>
      <c r="CA134" s="391" t="str">
        <f t="shared" si="134"/>
        <v>0</v>
      </c>
      <c r="CB134" s="391" t="str">
        <f t="shared" si="135"/>
        <v>0</v>
      </c>
      <c r="CC134" s="405">
        <f t="shared" si="136"/>
        <v>0</v>
      </c>
      <c r="CD134" s="405" t="str">
        <f t="shared" si="137"/>
        <v>0m0</v>
      </c>
      <c r="CE134" s="392">
        <f t="shared" si="138"/>
        <v>0</v>
      </c>
      <c r="CF134" s="392">
        <f t="shared" si="139"/>
        <v>0</v>
      </c>
      <c r="CG134" s="405">
        <f t="shared" si="140"/>
        <v>0</v>
      </c>
      <c r="CH134" s="406">
        <f t="shared" si="141"/>
        <v>0</v>
      </c>
      <c r="CI134" s="391" t="str">
        <f t="shared" si="142"/>
        <v>0</v>
      </c>
      <c r="CJ134" s="391" t="str">
        <f t="shared" si="143"/>
        <v>0</v>
      </c>
      <c r="CK134" s="405">
        <f t="shared" si="144"/>
        <v>0</v>
      </c>
      <c r="CL134" s="405" t="str">
        <f t="shared" si="145"/>
        <v>0m0</v>
      </c>
      <c r="CM134" s="392">
        <f t="shared" si="146"/>
        <v>0</v>
      </c>
      <c r="CN134" s="392">
        <f t="shared" si="147"/>
        <v>0</v>
      </c>
      <c r="CO134" s="405">
        <f t="shared" si="148"/>
        <v>0</v>
      </c>
      <c r="CP134" s="406">
        <f t="shared" si="149"/>
        <v>0</v>
      </c>
      <c r="CQ134" s="391" t="str">
        <f t="shared" si="150"/>
        <v>0</v>
      </c>
      <c r="CR134" s="391" t="str">
        <f t="shared" si="151"/>
        <v>0</v>
      </c>
      <c r="CS134" s="405">
        <f t="shared" si="152"/>
        <v>0</v>
      </c>
      <c r="CT134" s="405" t="str">
        <f t="shared" si="153"/>
        <v>0m0</v>
      </c>
      <c r="CU134" s="405">
        <f t="shared" si="154"/>
        <v>0</v>
      </c>
      <c r="CV134" s="405">
        <f t="shared" si="155"/>
        <v>0</v>
      </c>
      <c r="CW134" s="405">
        <f t="shared" si="156"/>
        <v>0</v>
      </c>
      <c r="CX134" s="405">
        <f t="shared" si="157"/>
        <v>0</v>
      </c>
      <c r="CY134" s="405">
        <f t="shared" si="158"/>
        <v>0</v>
      </c>
      <c r="CZ134" s="405" t="str">
        <f t="shared" si="159"/>
        <v/>
      </c>
      <c r="DA134" s="405" t="str">
        <f t="shared" si="160"/>
        <v/>
      </c>
      <c r="DB134" s="405" t="str">
        <f t="shared" si="161"/>
        <v/>
      </c>
      <c r="DC134" s="405" t="str">
        <f t="shared" si="162"/>
        <v/>
      </c>
      <c r="DD134" s="405" t="str">
        <f t="shared" si="163"/>
        <v/>
      </c>
      <c r="DE134" s="405"/>
      <c r="DF134" s="404"/>
      <c r="DG134" s="405" t="str">
        <f t="shared" si="164"/>
        <v/>
      </c>
      <c r="DH134" s="405" t="str">
        <f t="shared" si="165"/>
        <v/>
      </c>
      <c r="DI134" s="405">
        <f t="shared" si="166"/>
        <v>0</v>
      </c>
      <c r="DJ134" s="405" t="str">
        <f t="shared" si="167"/>
        <v/>
      </c>
      <c r="DK134" s="405" t="str">
        <f t="shared" si="168"/>
        <v/>
      </c>
      <c r="DL134" s="405" t="str">
        <f t="shared" si="169"/>
        <v/>
      </c>
      <c r="DM134" s="405" t="str">
        <f t="shared" si="170"/>
        <v/>
      </c>
      <c r="DN134" s="405" t="str">
        <f t="shared" si="171"/>
        <v/>
      </c>
      <c r="DO134" s="405" t="str">
        <f t="shared" si="172"/>
        <v/>
      </c>
    </row>
    <row r="135" spans="1:119" s="152" customFormat="1" ht="18" hidden="1" customHeight="1">
      <c r="A135" s="156" t="str">
        <f t="shared" si="180"/>
        <v/>
      </c>
      <c r="B135" s="153"/>
      <c r="C135" s="31" t="str">
        <f>IF(B135="","",VLOOKUP(B135,学連登録!$C$2:$G$3000,2,FALSE))</f>
        <v/>
      </c>
      <c r="D135" s="32" t="str">
        <f>IF(B135="","",VLOOKUP(B135,学連登録!$C$2:$G$3000,3,FALSE))</f>
        <v/>
      </c>
      <c r="E135" s="33" t="str">
        <f>IF(B135="","",VLOOKUP(B135,学連登録!$C$2:$G$3000,4,FALSE))</f>
        <v/>
      </c>
      <c r="F135" s="376" t="str">
        <f>IF(B135="","",VLOOKUP(B135,学連登録!$C$2:$I$3000,7,FALSE))</f>
        <v/>
      </c>
      <c r="G135" s="155"/>
      <c r="H135" s="926"/>
      <c r="I135" s="928"/>
      <c r="J135" s="155"/>
      <c r="K135" s="926"/>
      <c r="L135" s="927"/>
      <c r="M135" s="155"/>
      <c r="N135" s="881"/>
      <c r="O135" s="882"/>
      <c r="P135" s="154"/>
      <c r="Q135" s="926"/>
      <c r="R135" s="927"/>
      <c r="S135" s="154"/>
      <c r="T135" s="926"/>
      <c r="U135" s="927"/>
      <c r="V135" s="101" t="str">
        <f>IF(B135="","",VLOOKUP(B135,学連登録!$C$2:$H$3000,6,FALSE))</f>
        <v/>
      </c>
      <c r="Y135" s="116" t="str">
        <f t="shared" si="173"/>
        <v/>
      </c>
      <c r="Z135" s="97" t="str">
        <f>IF(G135="","",VLOOKUP(G135,種目名!$R$5:$T$104,3,0))</f>
        <v/>
      </c>
      <c r="AA135" s="98" t="str">
        <f>IF(J135="","",VLOOKUP(J135,種目名!$R$5:$T$104,3,0))</f>
        <v/>
      </c>
      <c r="AB135" s="117" t="str">
        <f>IF(M135="","",VLOOKUP(M135,種目名!$R$5:$T$104,3,0))</f>
        <v/>
      </c>
      <c r="AC135" s="117" t="str">
        <f>IF(P135="","",VLOOKUP(AF135,種目名!$R$5:$T$104,3,0))</f>
        <v/>
      </c>
      <c r="AD135" s="118" t="str">
        <f>IF(S135="","",VLOOKUP(AI135,種目名!$R$5:$T$104,3,0))</f>
        <v/>
      </c>
      <c r="AE135" s="115">
        <f t="shared" si="174"/>
        <v>0</v>
      </c>
      <c r="AF135" s="152" t="str">
        <f t="shared" si="175"/>
        <v/>
      </c>
      <c r="AG135" s="152" t="str">
        <f t="shared" si="176"/>
        <v/>
      </c>
      <c r="AH135" s="152">
        <f t="shared" si="177"/>
        <v>0</v>
      </c>
      <c r="AI135" s="152" t="str">
        <f t="shared" si="178"/>
        <v/>
      </c>
      <c r="AJ135" s="152" t="str">
        <f t="shared" si="179"/>
        <v/>
      </c>
      <c r="AK135" s="383"/>
      <c r="AL135" s="166">
        <f t="shared" si="107"/>
        <v>0</v>
      </c>
      <c r="AM135" s="392">
        <f t="shared" si="108"/>
        <v>0</v>
      </c>
      <c r="AN135" s="392">
        <f>COUNTIF($B$12:B135,B135)</f>
        <v>0</v>
      </c>
      <c r="AO135" s="392"/>
      <c r="AP135" s="392" t="str">
        <f t="shared" si="109"/>
        <v/>
      </c>
      <c r="AQ135" s="392" t="str">
        <f t="shared" si="109"/>
        <v/>
      </c>
      <c r="AR135" s="392" t="str">
        <f t="shared" si="109"/>
        <v/>
      </c>
      <c r="AS135" s="392" t="str">
        <f t="shared" si="103"/>
        <v/>
      </c>
      <c r="AT135" s="392">
        <f t="shared" si="110"/>
        <v>0</v>
      </c>
      <c r="AU135" s="392" t="str">
        <f t="shared" si="111"/>
        <v/>
      </c>
      <c r="AV135" s="392" t="str">
        <f t="shared" si="112"/>
        <v/>
      </c>
      <c r="AW135" s="392" t="str">
        <f t="shared" si="113"/>
        <v/>
      </c>
      <c r="AX135" s="392" t="str">
        <f t="shared" si="114"/>
        <v/>
      </c>
      <c r="AY135" s="392" t="str">
        <f t="shared" si="115"/>
        <v/>
      </c>
      <c r="AZ135" s="392" t="str">
        <f t="shared" si="181"/>
        <v/>
      </c>
      <c r="BA135" s="392" t="str">
        <f t="shared" si="181"/>
        <v/>
      </c>
      <c r="BB135" s="392" t="str">
        <f t="shared" si="181"/>
        <v/>
      </c>
      <c r="BC135" s="392" t="str">
        <f t="shared" si="181"/>
        <v/>
      </c>
      <c r="BD135" s="396" t="str">
        <f t="shared" si="181"/>
        <v/>
      </c>
      <c r="BE135" s="386">
        <f t="shared" si="116"/>
        <v>0</v>
      </c>
      <c r="BG135" s="392">
        <f t="shared" si="117"/>
        <v>0</v>
      </c>
      <c r="BH135" s="392">
        <f t="shared" si="118"/>
        <v>0</v>
      </c>
      <c r="BI135" s="405">
        <f t="shared" si="119"/>
        <v>0</v>
      </c>
      <c r="BJ135" s="406">
        <f t="shared" si="104"/>
        <v>0</v>
      </c>
      <c r="BK135" s="391" t="str">
        <f t="shared" si="105"/>
        <v>0</v>
      </c>
      <c r="BL135" s="391" t="str">
        <f t="shared" si="106"/>
        <v>0</v>
      </c>
      <c r="BM135" s="405">
        <f t="shared" si="120"/>
        <v>0</v>
      </c>
      <c r="BN135" s="405" t="str">
        <f t="shared" si="121"/>
        <v>0m0</v>
      </c>
      <c r="BO135" s="392">
        <f t="shared" si="122"/>
        <v>0</v>
      </c>
      <c r="BP135" s="392">
        <f t="shared" si="123"/>
        <v>0</v>
      </c>
      <c r="BQ135" s="405">
        <f t="shared" si="124"/>
        <v>0</v>
      </c>
      <c r="BR135" s="406">
        <f t="shared" si="125"/>
        <v>0</v>
      </c>
      <c r="BS135" s="391" t="str">
        <f t="shared" si="126"/>
        <v>0</v>
      </c>
      <c r="BT135" s="391" t="str">
        <f t="shared" si="127"/>
        <v>0</v>
      </c>
      <c r="BU135" s="405">
        <f t="shared" si="128"/>
        <v>0</v>
      </c>
      <c r="BV135" s="405" t="str">
        <f t="shared" si="129"/>
        <v>0m0</v>
      </c>
      <c r="BW135" s="392">
        <f t="shared" si="130"/>
        <v>0</v>
      </c>
      <c r="BX135" s="392">
        <f t="shared" si="131"/>
        <v>0</v>
      </c>
      <c r="BY135" s="405">
        <f t="shared" si="132"/>
        <v>0</v>
      </c>
      <c r="BZ135" s="406">
        <f t="shared" si="133"/>
        <v>0</v>
      </c>
      <c r="CA135" s="391" t="str">
        <f t="shared" si="134"/>
        <v>0</v>
      </c>
      <c r="CB135" s="391" t="str">
        <f t="shared" si="135"/>
        <v>0</v>
      </c>
      <c r="CC135" s="405">
        <f t="shared" si="136"/>
        <v>0</v>
      </c>
      <c r="CD135" s="405" t="str">
        <f t="shared" si="137"/>
        <v>0m0</v>
      </c>
      <c r="CE135" s="392">
        <f t="shared" si="138"/>
        <v>0</v>
      </c>
      <c r="CF135" s="392">
        <f t="shared" si="139"/>
        <v>0</v>
      </c>
      <c r="CG135" s="405">
        <f t="shared" si="140"/>
        <v>0</v>
      </c>
      <c r="CH135" s="406">
        <f t="shared" si="141"/>
        <v>0</v>
      </c>
      <c r="CI135" s="391" t="str">
        <f t="shared" si="142"/>
        <v>0</v>
      </c>
      <c r="CJ135" s="391" t="str">
        <f t="shared" si="143"/>
        <v>0</v>
      </c>
      <c r="CK135" s="405">
        <f t="shared" si="144"/>
        <v>0</v>
      </c>
      <c r="CL135" s="405" t="str">
        <f t="shared" si="145"/>
        <v>0m0</v>
      </c>
      <c r="CM135" s="392">
        <f t="shared" si="146"/>
        <v>0</v>
      </c>
      <c r="CN135" s="392">
        <f t="shared" si="147"/>
        <v>0</v>
      </c>
      <c r="CO135" s="405">
        <f t="shared" si="148"/>
        <v>0</v>
      </c>
      <c r="CP135" s="406">
        <f t="shared" si="149"/>
        <v>0</v>
      </c>
      <c r="CQ135" s="391" t="str">
        <f t="shared" si="150"/>
        <v>0</v>
      </c>
      <c r="CR135" s="391" t="str">
        <f t="shared" si="151"/>
        <v>0</v>
      </c>
      <c r="CS135" s="405">
        <f t="shared" si="152"/>
        <v>0</v>
      </c>
      <c r="CT135" s="405" t="str">
        <f t="shared" si="153"/>
        <v>0m0</v>
      </c>
      <c r="CU135" s="405">
        <f t="shared" si="154"/>
        <v>0</v>
      </c>
      <c r="CV135" s="405">
        <f t="shared" si="155"/>
        <v>0</v>
      </c>
      <c r="CW135" s="405">
        <f t="shared" si="156"/>
        <v>0</v>
      </c>
      <c r="CX135" s="405">
        <f t="shared" si="157"/>
        <v>0</v>
      </c>
      <c r="CY135" s="405">
        <f t="shared" si="158"/>
        <v>0</v>
      </c>
      <c r="CZ135" s="405" t="str">
        <f t="shared" si="159"/>
        <v/>
      </c>
      <c r="DA135" s="405" t="str">
        <f t="shared" si="160"/>
        <v/>
      </c>
      <c r="DB135" s="405" t="str">
        <f t="shared" si="161"/>
        <v/>
      </c>
      <c r="DC135" s="405" t="str">
        <f t="shared" si="162"/>
        <v/>
      </c>
      <c r="DD135" s="405" t="str">
        <f t="shared" si="163"/>
        <v/>
      </c>
      <c r="DE135" s="405"/>
      <c r="DF135" s="404"/>
      <c r="DG135" s="405" t="str">
        <f t="shared" si="164"/>
        <v/>
      </c>
      <c r="DH135" s="405" t="str">
        <f t="shared" si="165"/>
        <v/>
      </c>
      <c r="DI135" s="405">
        <f t="shared" si="166"/>
        <v>0</v>
      </c>
      <c r="DJ135" s="405" t="str">
        <f t="shared" si="167"/>
        <v/>
      </c>
      <c r="DK135" s="405" t="str">
        <f t="shared" si="168"/>
        <v/>
      </c>
      <c r="DL135" s="405" t="str">
        <f t="shared" si="169"/>
        <v/>
      </c>
      <c r="DM135" s="405" t="str">
        <f t="shared" si="170"/>
        <v/>
      </c>
      <c r="DN135" s="405" t="str">
        <f t="shared" si="171"/>
        <v/>
      </c>
      <c r="DO135" s="405" t="str">
        <f t="shared" si="172"/>
        <v/>
      </c>
    </row>
    <row r="136" spans="1:119" s="152" customFormat="1" ht="18" hidden="1" customHeight="1">
      <c r="A136" s="156" t="str">
        <f t="shared" si="180"/>
        <v/>
      </c>
      <c r="B136" s="153"/>
      <c r="C136" s="31" t="str">
        <f>IF(B136="","",VLOOKUP(B136,学連登録!$C$2:$G$3000,2,FALSE))</f>
        <v/>
      </c>
      <c r="D136" s="32" t="str">
        <f>IF(B136="","",VLOOKUP(B136,学連登録!$C$2:$G$3000,3,FALSE))</f>
        <v/>
      </c>
      <c r="E136" s="33" t="str">
        <f>IF(B136="","",VLOOKUP(B136,学連登録!$C$2:$G$3000,4,FALSE))</f>
        <v/>
      </c>
      <c r="F136" s="376" t="str">
        <f>IF(B136="","",VLOOKUP(B136,学連登録!$C$2:$I$3000,7,FALSE))</f>
        <v/>
      </c>
      <c r="G136" s="155"/>
      <c r="H136" s="926"/>
      <c r="I136" s="928"/>
      <c r="J136" s="155"/>
      <c r="K136" s="926"/>
      <c r="L136" s="927"/>
      <c r="M136" s="155"/>
      <c r="N136" s="881"/>
      <c r="O136" s="882"/>
      <c r="P136" s="154"/>
      <c r="Q136" s="926"/>
      <c r="R136" s="927"/>
      <c r="S136" s="154"/>
      <c r="T136" s="926"/>
      <c r="U136" s="927"/>
      <c r="V136" s="101" t="str">
        <f>IF(B136="","",VLOOKUP(B136,学連登録!$C$2:$H$3000,6,FALSE))</f>
        <v/>
      </c>
      <c r="Y136" s="116" t="str">
        <f t="shared" si="173"/>
        <v/>
      </c>
      <c r="Z136" s="97" t="str">
        <f>IF(G136="","",VLOOKUP(G136,種目名!$R$5:$T$104,3,0))</f>
        <v/>
      </c>
      <c r="AA136" s="98" t="str">
        <f>IF(J136="","",VLOOKUP(J136,種目名!$R$5:$T$104,3,0))</f>
        <v/>
      </c>
      <c r="AB136" s="117" t="str">
        <f>IF(M136="","",VLOOKUP(M136,種目名!$R$5:$T$104,3,0))</f>
        <v/>
      </c>
      <c r="AC136" s="117" t="str">
        <f>IF(P136="","",VLOOKUP(AF136,種目名!$R$5:$T$104,3,0))</f>
        <v/>
      </c>
      <c r="AD136" s="118" t="str">
        <f>IF(S136="","",VLOOKUP(AI136,種目名!$R$5:$T$104,3,0))</f>
        <v/>
      </c>
      <c r="AE136" s="115">
        <f t="shared" si="174"/>
        <v>0</v>
      </c>
      <c r="AF136" s="152" t="str">
        <f t="shared" si="175"/>
        <v/>
      </c>
      <c r="AG136" s="152" t="str">
        <f t="shared" si="176"/>
        <v/>
      </c>
      <c r="AH136" s="152">
        <f t="shared" si="177"/>
        <v>0</v>
      </c>
      <c r="AI136" s="152" t="str">
        <f t="shared" si="178"/>
        <v/>
      </c>
      <c r="AJ136" s="152" t="str">
        <f t="shared" si="179"/>
        <v/>
      </c>
      <c r="AK136" s="383"/>
      <c r="AL136" s="166">
        <f t="shared" si="107"/>
        <v>0</v>
      </c>
      <c r="AM136" s="392">
        <f t="shared" si="108"/>
        <v>0</v>
      </c>
      <c r="AN136" s="392">
        <f>COUNTIF($B$12:B136,B136)</f>
        <v>0</v>
      </c>
      <c r="AO136" s="392"/>
      <c r="AP136" s="392" t="str">
        <f t="shared" si="109"/>
        <v/>
      </c>
      <c r="AQ136" s="392" t="str">
        <f t="shared" si="109"/>
        <v/>
      </c>
      <c r="AR136" s="392" t="str">
        <f t="shared" si="109"/>
        <v/>
      </c>
      <c r="AS136" s="392" t="str">
        <f t="shared" si="103"/>
        <v/>
      </c>
      <c r="AT136" s="392">
        <f t="shared" si="110"/>
        <v>0</v>
      </c>
      <c r="AU136" s="392" t="str">
        <f t="shared" si="111"/>
        <v/>
      </c>
      <c r="AV136" s="392" t="str">
        <f t="shared" si="112"/>
        <v/>
      </c>
      <c r="AW136" s="392" t="str">
        <f t="shared" si="113"/>
        <v/>
      </c>
      <c r="AX136" s="392" t="str">
        <f t="shared" si="114"/>
        <v/>
      </c>
      <c r="AY136" s="392" t="str">
        <f t="shared" si="115"/>
        <v/>
      </c>
      <c r="AZ136" s="392" t="str">
        <f t="shared" si="181"/>
        <v/>
      </c>
      <c r="BA136" s="392" t="str">
        <f t="shared" si="181"/>
        <v/>
      </c>
      <c r="BB136" s="392" t="str">
        <f t="shared" si="181"/>
        <v/>
      </c>
      <c r="BC136" s="392" t="str">
        <f t="shared" si="181"/>
        <v/>
      </c>
      <c r="BD136" s="396" t="str">
        <f t="shared" si="181"/>
        <v/>
      </c>
      <c r="BE136" s="386">
        <f t="shared" si="116"/>
        <v>0</v>
      </c>
      <c r="BG136" s="392">
        <f t="shared" si="117"/>
        <v>0</v>
      </c>
      <c r="BH136" s="392">
        <f t="shared" si="118"/>
        <v>0</v>
      </c>
      <c r="BI136" s="405">
        <f t="shared" si="119"/>
        <v>0</v>
      </c>
      <c r="BJ136" s="406">
        <f t="shared" si="104"/>
        <v>0</v>
      </c>
      <c r="BK136" s="391" t="str">
        <f t="shared" si="105"/>
        <v>0</v>
      </c>
      <c r="BL136" s="391" t="str">
        <f t="shared" si="106"/>
        <v>0</v>
      </c>
      <c r="BM136" s="405">
        <f t="shared" si="120"/>
        <v>0</v>
      </c>
      <c r="BN136" s="405" t="str">
        <f t="shared" si="121"/>
        <v>0m0</v>
      </c>
      <c r="BO136" s="392">
        <f t="shared" si="122"/>
        <v>0</v>
      </c>
      <c r="BP136" s="392">
        <f t="shared" si="123"/>
        <v>0</v>
      </c>
      <c r="BQ136" s="405">
        <f t="shared" si="124"/>
        <v>0</v>
      </c>
      <c r="BR136" s="406">
        <f t="shared" si="125"/>
        <v>0</v>
      </c>
      <c r="BS136" s="391" t="str">
        <f t="shared" si="126"/>
        <v>0</v>
      </c>
      <c r="BT136" s="391" t="str">
        <f t="shared" si="127"/>
        <v>0</v>
      </c>
      <c r="BU136" s="405">
        <f t="shared" si="128"/>
        <v>0</v>
      </c>
      <c r="BV136" s="405" t="str">
        <f t="shared" si="129"/>
        <v>0m0</v>
      </c>
      <c r="BW136" s="392">
        <f t="shared" si="130"/>
        <v>0</v>
      </c>
      <c r="BX136" s="392">
        <f t="shared" si="131"/>
        <v>0</v>
      </c>
      <c r="BY136" s="405">
        <f t="shared" si="132"/>
        <v>0</v>
      </c>
      <c r="BZ136" s="406">
        <f t="shared" si="133"/>
        <v>0</v>
      </c>
      <c r="CA136" s="391" t="str">
        <f t="shared" si="134"/>
        <v>0</v>
      </c>
      <c r="CB136" s="391" t="str">
        <f t="shared" si="135"/>
        <v>0</v>
      </c>
      <c r="CC136" s="405">
        <f t="shared" si="136"/>
        <v>0</v>
      </c>
      <c r="CD136" s="405" t="str">
        <f t="shared" si="137"/>
        <v>0m0</v>
      </c>
      <c r="CE136" s="392">
        <f t="shared" si="138"/>
        <v>0</v>
      </c>
      <c r="CF136" s="392">
        <f t="shared" si="139"/>
        <v>0</v>
      </c>
      <c r="CG136" s="405">
        <f t="shared" si="140"/>
        <v>0</v>
      </c>
      <c r="CH136" s="406">
        <f t="shared" si="141"/>
        <v>0</v>
      </c>
      <c r="CI136" s="391" t="str">
        <f t="shared" si="142"/>
        <v>0</v>
      </c>
      <c r="CJ136" s="391" t="str">
        <f t="shared" si="143"/>
        <v>0</v>
      </c>
      <c r="CK136" s="405">
        <f t="shared" si="144"/>
        <v>0</v>
      </c>
      <c r="CL136" s="405" t="str">
        <f t="shared" si="145"/>
        <v>0m0</v>
      </c>
      <c r="CM136" s="392">
        <f t="shared" si="146"/>
        <v>0</v>
      </c>
      <c r="CN136" s="392">
        <f t="shared" si="147"/>
        <v>0</v>
      </c>
      <c r="CO136" s="405">
        <f t="shared" si="148"/>
        <v>0</v>
      </c>
      <c r="CP136" s="406">
        <f t="shared" si="149"/>
        <v>0</v>
      </c>
      <c r="CQ136" s="391" t="str">
        <f t="shared" si="150"/>
        <v>0</v>
      </c>
      <c r="CR136" s="391" t="str">
        <f t="shared" si="151"/>
        <v>0</v>
      </c>
      <c r="CS136" s="405">
        <f t="shared" si="152"/>
        <v>0</v>
      </c>
      <c r="CT136" s="405" t="str">
        <f t="shared" si="153"/>
        <v>0m0</v>
      </c>
      <c r="CU136" s="405">
        <f t="shared" si="154"/>
        <v>0</v>
      </c>
      <c r="CV136" s="405">
        <f t="shared" si="155"/>
        <v>0</v>
      </c>
      <c r="CW136" s="405">
        <f t="shared" si="156"/>
        <v>0</v>
      </c>
      <c r="CX136" s="405">
        <f t="shared" si="157"/>
        <v>0</v>
      </c>
      <c r="CY136" s="405">
        <f t="shared" si="158"/>
        <v>0</v>
      </c>
      <c r="CZ136" s="405" t="str">
        <f t="shared" si="159"/>
        <v/>
      </c>
      <c r="DA136" s="405" t="str">
        <f t="shared" si="160"/>
        <v/>
      </c>
      <c r="DB136" s="405" t="str">
        <f t="shared" si="161"/>
        <v/>
      </c>
      <c r="DC136" s="405" t="str">
        <f t="shared" si="162"/>
        <v/>
      </c>
      <c r="DD136" s="405" t="str">
        <f t="shared" si="163"/>
        <v/>
      </c>
      <c r="DE136" s="405"/>
      <c r="DF136" s="404"/>
      <c r="DG136" s="405" t="str">
        <f t="shared" si="164"/>
        <v/>
      </c>
      <c r="DH136" s="405" t="str">
        <f t="shared" si="165"/>
        <v/>
      </c>
      <c r="DI136" s="405">
        <f t="shared" si="166"/>
        <v>0</v>
      </c>
      <c r="DJ136" s="405" t="str">
        <f t="shared" si="167"/>
        <v/>
      </c>
      <c r="DK136" s="405" t="str">
        <f t="shared" si="168"/>
        <v/>
      </c>
      <c r="DL136" s="405" t="str">
        <f t="shared" si="169"/>
        <v/>
      </c>
      <c r="DM136" s="405" t="str">
        <f t="shared" si="170"/>
        <v/>
      </c>
      <c r="DN136" s="405" t="str">
        <f t="shared" si="171"/>
        <v/>
      </c>
      <c r="DO136" s="405" t="str">
        <f t="shared" si="172"/>
        <v/>
      </c>
    </row>
    <row r="137" spans="1:119" s="152" customFormat="1" ht="18" hidden="1" customHeight="1">
      <c r="A137" s="156" t="str">
        <f t="shared" si="180"/>
        <v/>
      </c>
      <c r="B137" s="153"/>
      <c r="C137" s="31" t="str">
        <f>IF(B137="","",VLOOKUP(B137,学連登録!$C$2:$G$3000,2,FALSE))</f>
        <v/>
      </c>
      <c r="D137" s="32" t="str">
        <f>IF(B137="","",VLOOKUP(B137,学連登録!$C$2:$G$3000,3,FALSE))</f>
        <v/>
      </c>
      <c r="E137" s="33" t="str">
        <f>IF(B137="","",VLOOKUP(B137,学連登録!$C$2:$G$3000,4,FALSE))</f>
        <v/>
      </c>
      <c r="F137" s="376" t="str">
        <f>IF(B137="","",VLOOKUP(B137,学連登録!$C$2:$I$3000,7,FALSE))</f>
        <v/>
      </c>
      <c r="G137" s="155"/>
      <c r="H137" s="926"/>
      <c r="I137" s="928"/>
      <c r="J137" s="155"/>
      <c r="K137" s="926"/>
      <c r="L137" s="927"/>
      <c r="M137" s="155"/>
      <c r="N137" s="881"/>
      <c r="O137" s="882"/>
      <c r="P137" s="154"/>
      <c r="Q137" s="926"/>
      <c r="R137" s="927"/>
      <c r="S137" s="154"/>
      <c r="T137" s="926"/>
      <c r="U137" s="927"/>
      <c r="V137" s="101" t="str">
        <f>IF(B137="","",VLOOKUP(B137,学連登録!$C$2:$H$3000,6,FALSE))</f>
        <v/>
      </c>
      <c r="Y137" s="116" t="str">
        <f t="shared" si="173"/>
        <v/>
      </c>
      <c r="Z137" s="97" t="str">
        <f>IF(G137="","",VLOOKUP(G137,種目名!$R$5:$T$104,3,0))</f>
        <v/>
      </c>
      <c r="AA137" s="98" t="str">
        <f>IF(J137="","",VLOOKUP(J137,種目名!$R$5:$T$104,3,0))</f>
        <v/>
      </c>
      <c r="AB137" s="117" t="str">
        <f>IF(M137="","",VLOOKUP(M137,種目名!$R$5:$T$104,3,0))</f>
        <v/>
      </c>
      <c r="AC137" s="117" t="str">
        <f>IF(P137="","",VLOOKUP(AF137,種目名!$R$5:$T$104,3,0))</f>
        <v/>
      </c>
      <c r="AD137" s="118" t="str">
        <f>IF(S137="","",VLOOKUP(AI137,種目名!$R$5:$T$104,3,0))</f>
        <v/>
      </c>
      <c r="AE137" s="115">
        <f t="shared" si="174"/>
        <v>0</v>
      </c>
      <c r="AF137" s="152" t="str">
        <f t="shared" si="175"/>
        <v/>
      </c>
      <c r="AG137" s="152" t="str">
        <f t="shared" si="176"/>
        <v/>
      </c>
      <c r="AH137" s="152">
        <f t="shared" si="177"/>
        <v>0</v>
      </c>
      <c r="AI137" s="152" t="str">
        <f t="shared" si="178"/>
        <v/>
      </c>
      <c r="AJ137" s="152" t="str">
        <f t="shared" si="179"/>
        <v/>
      </c>
      <c r="AK137" s="383"/>
      <c r="AL137" s="166">
        <f t="shared" si="107"/>
        <v>0</v>
      </c>
      <c r="AM137" s="392">
        <f t="shared" si="108"/>
        <v>0</v>
      </c>
      <c r="AN137" s="392">
        <f>COUNTIF($B$12:B137,B137)</f>
        <v>0</v>
      </c>
      <c r="AO137" s="392"/>
      <c r="AP137" s="392" t="str">
        <f t="shared" si="109"/>
        <v/>
      </c>
      <c r="AQ137" s="392" t="str">
        <f t="shared" si="109"/>
        <v/>
      </c>
      <c r="AR137" s="392" t="str">
        <f t="shared" si="109"/>
        <v/>
      </c>
      <c r="AS137" s="392" t="str">
        <f t="shared" si="103"/>
        <v/>
      </c>
      <c r="AT137" s="392">
        <f t="shared" si="110"/>
        <v>0</v>
      </c>
      <c r="AU137" s="392" t="str">
        <f t="shared" si="111"/>
        <v/>
      </c>
      <c r="AV137" s="392" t="str">
        <f t="shared" si="112"/>
        <v/>
      </c>
      <c r="AW137" s="392" t="str">
        <f t="shared" si="113"/>
        <v/>
      </c>
      <c r="AX137" s="392" t="str">
        <f t="shared" si="114"/>
        <v/>
      </c>
      <c r="AY137" s="392" t="str">
        <f t="shared" si="115"/>
        <v/>
      </c>
      <c r="AZ137" s="392" t="str">
        <f t="shared" si="181"/>
        <v/>
      </c>
      <c r="BA137" s="392" t="str">
        <f t="shared" si="181"/>
        <v/>
      </c>
      <c r="BB137" s="392" t="str">
        <f t="shared" si="181"/>
        <v/>
      </c>
      <c r="BC137" s="392" t="str">
        <f t="shared" si="181"/>
        <v/>
      </c>
      <c r="BD137" s="396" t="str">
        <f t="shared" si="181"/>
        <v/>
      </c>
      <c r="BE137" s="386">
        <f t="shared" si="116"/>
        <v>0</v>
      </c>
      <c r="BG137" s="392">
        <f t="shared" si="117"/>
        <v>0</v>
      </c>
      <c r="BH137" s="392">
        <f t="shared" si="118"/>
        <v>0</v>
      </c>
      <c r="BI137" s="405">
        <f t="shared" si="119"/>
        <v>0</v>
      </c>
      <c r="BJ137" s="406">
        <f t="shared" si="104"/>
        <v>0</v>
      </c>
      <c r="BK137" s="391" t="str">
        <f t="shared" si="105"/>
        <v>0</v>
      </c>
      <c r="BL137" s="391" t="str">
        <f t="shared" si="106"/>
        <v>0</v>
      </c>
      <c r="BM137" s="405">
        <f t="shared" si="120"/>
        <v>0</v>
      </c>
      <c r="BN137" s="405" t="str">
        <f t="shared" si="121"/>
        <v>0m0</v>
      </c>
      <c r="BO137" s="392">
        <f t="shared" si="122"/>
        <v>0</v>
      </c>
      <c r="BP137" s="392">
        <f t="shared" si="123"/>
        <v>0</v>
      </c>
      <c r="BQ137" s="405">
        <f t="shared" si="124"/>
        <v>0</v>
      </c>
      <c r="BR137" s="406">
        <f t="shared" si="125"/>
        <v>0</v>
      </c>
      <c r="BS137" s="391" t="str">
        <f t="shared" si="126"/>
        <v>0</v>
      </c>
      <c r="BT137" s="391" t="str">
        <f t="shared" si="127"/>
        <v>0</v>
      </c>
      <c r="BU137" s="405">
        <f t="shared" si="128"/>
        <v>0</v>
      </c>
      <c r="BV137" s="405" t="str">
        <f t="shared" si="129"/>
        <v>0m0</v>
      </c>
      <c r="BW137" s="392">
        <f t="shared" si="130"/>
        <v>0</v>
      </c>
      <c r="BX137" s="392">
        <f t="shared" si="131"/>
        <v>0</v>
      </c>
      <c r="BY137" s="405">
        <f t="shared" si="132"/>
        <v>0</v>
      </c>
      <c r="BZ137" s="406">
        <f t="shared" si="133"/>
        <v>0</v>
      </c>
      <c r="CA137" s="391" t="str">
        <f t="shared" si="134"/>
        <v>0</v>
      </c>
      <c r="CB137" s="391" t="str">
        <f t="shared" si="135"/>
        <v>0</v>
      </c>
      <c r="CC137" s="405">
        <f t="shared" si="136"/>
        <v>0</v>
      </c>
      <c r="CD137" s="405" t="str">
        <f t="shared" si="137"/>
        <v>0m0</v>
      </c>
      <c r="CE137" s="392">
        <f t="shared" si="138"/>
        <v>0</v>
      </c>
      <c r="CF137" s="392">
        <f t="shared" si="139"/>
        <v>0</v>
      </c>
      <c r="CG137" s="405">
        <f t="shared" si="140"/>
        <v>0</v>
      </c>
      <c r="CH137" s="406">
        <f t="shared" si="141"/>
        <v>0</v>
      </c>
      <c r="CI137" s="391" t="str">
        <f t="shared" si="142"/>
        <v>0</v>
      </c>
      <c r="CJ137" s="391" t="str">
        <f t="shared" si="143"/>
        <v>0</v>
      </c>
      <c r="CK137" s="405">
        <f t="shared" si="144"/>
        <v>0</v>
      </c>
      <c r="CL137" s="405" t="str">
        <f t="shared" si="145"/>
        <v>0m0</v>
      </c>
      <c r="CM137" s="392">
        <f t="shared" si="146"/>
        <v>0</v>
      </c>
      <c r="CN137" s="392">
        <f t="shared" si="147"/>
        <v>0</v>
      </c>
      <c r="CO137" s="405">
        <f t="shared" si="148"/>
        <v>0</v>
      </c>
      <c r="CP137" s="406">
        <f t="shared" si="149"/>
        <v>0</v>
      </c>
      <c r="CQ137" s="391" t="str">
        <f t="shared" si="150"/>
        <v>0</v>
      </c>
      <c r="CR137" s="391" t="str">
        <f t="shared" si="151"/>
        <v>0</v>
      </c>
      <c r="CS137" s="405">
        <f t="shared" si="152"/>
        <v>0</v>
      </c>
      <c r="CT137" s="405" t="str">
        <f t="shared" si="153"/>
        <v>0m0</v>
      </c>
      <c r="CU137" s="405">
        <f t="shared" si="154"/>
        <v>0</v>
      </c>
      <c r="CV137" s="405">
        <f t="shared" si="155"/>
        <v>0</v>
      </c>
      <c r="CW137" s="405">
        <f t="shared" si="156"/>
        <v>0</v>
      </c>
      <c r="CX137" s="405">
        <f t="shared" si="157"/>
        <v>0</v>
      </c>
      <c r="CY137" s="405">
        <f t="shared" si="158"/>
        <v>0</v>
      </c>
      <c r="CZ137" s="405" t="str">
        <f t="shared" si="159"/>
        <v/>
      </c>
      <c r="DA137" s="405" t="str">
        <f t="shared" si="160"/>
        <v/>
      </c>
      <c r="DB137" s="405" t="str">
        <f t="shared" si="161"/>
        <v/>
      </c>
      <c r="DC137" s="405" t="str">
        <f t="shared" si="162"/>
        <v/>
      </c>
      <c r="DD137" s="405" t="str">
        <f t="shared" si="163"/>
        <v/>
      </c>
      <c r="DE137" s="405"/>
      <c r="DF137" s="404"/>
      <c r="DG137" s="405" t="str">
        <f t="shared" si="164"/>
        <v/>
      </c>
      <c r="DH137" s="405" t="str">
        <f t="shared" si="165"/>
        <v/>
      </c>
      <c r="DI137" s="405">
        <f t="shared" si="166"/>
        <v>0</v>
      </c>
      <c r="DJ137" s="405" t="str">
        <f t="shared" si="167"/>
        <v/>
      </c>
      <c r="DK137" s="405" t="str">
        <f t="shared" si="168"/>
        <v/>
      </c>
      <c r="DL137" s="405" t="str">
        <f t="shared" si="169"/>
        <v/>
      </c>
      <c r="DM137" s="405" t="str">
        <f t="shared" si="170"/>
        <v/>
      </c>
      <c r="DN137" s="405" t="str">
        <f t="shared" si="171"/>
        <v/>
      </c>
      <c r="DO137" s="405" t="str">
        <f t="shared" si="172"/>
        <v/>
      </c>
    </row>
    <row r="138" spans="1:119" s="152" customFormat="1" ht="18" hidden="1" customHeight="1">
      <c r="A138" s="156" t="str">
        <f t="shared" si="180"/>
        <v/>
      </c>
      <c r="B138" s="153"/>
      <c r="C138" s="31" t="str">
        <f>IF(B138="","",VLOOKUP(B138,学連登録!$C$2:$G$3000,2,FALSE))</f>
        <v/>
      </c>
      <c r="D138" s="32" t="str">
        <f>IF(B138="","",VLOOKUP(B138,学連登録!$C$2:$G$3000,3,FALSE))</f>
        <v/>
      </c>
      <c r="E138" s="33" t="str">
        <f>IF(B138="","",VLOOKUP(B138,学連登録!$C$2:$G$3000,4,FALSE))</f>
        <v/>
      </c>
      <c r="F138" s="376" t="str">
        <f>IF(B138="","",VLOOKUP(B138,学連登録!$C$2:$I$3000,7,FALSE))</f>
        <v/>
      </c>
      <c r="G138" s="155"/>
      <c r="H138" s="926"/>
      <c r="I138" s="928"/>
      <c r="J138" s="155"/>
      <c r="K138" s="926"/>
      <c r="L138" s="927"/>
      <c r="M138" s="155"/>
      <c r="N138" s="881"/>
      <c r="O138" s="882"/>
      <c r="P138" s="154"/>
      <c r="Q138" s="926"/>
      <c r="R138" s="927"/>
      <c r="S138" s="154"/>
      <c r="T138" s="926"/>
      <c r="U138" s="927"/>
      <c r="V138" s="101" t="str">
        <f>IF(B138="","",VLOOKUP(B138,学連登録!$C$2:$H$3000,6,FALSE))</f>
        <v/>
      </c>
      <c r="Y138" s="116" t="str">
        <f t="shared" si="173"/>
        <v/>
      </c>
      <c r="Z138" s="97" t="str">
        <f>IF(G138="","",VLOOKUP(G138,種目名!$R$5:$T$104,3,0))</f>
        <v/>
      </c>
      <c r="AA138" s="98" t="str">
        <f>IF(J138="","",VLOOKUP(J138,種目名!$R$5:$T$104,3,0))</f>
        <v/>
      </c>
      <c r="AB138" s="117" t="str">
        <f>IF(M138="","",VLOOKUP(M138,種目名!$R$5:$T$104,3,0))</f>
        <v/>
      </c>
      <c r="AC138" s="117" t="str">
        <f>IF(P138="","",VLOOKUP(AF138,種目名!$R$5:$T$104,3,0))</f>
        <v/>
      </c>
      <c r="AD138" s="118" t="str">
        <f>IF(S138="","",VLOOKUP(AI138,種目名!$R$5:$T$104,3,0))</f>
        <v/>
      </c>
      <c r="AE138" s="115">
        <f t="shared" si="174"/>
        <v>0</v>
      </c>
      <c r="AF138" s="152" t="str">
        <f t="shared" si="175"/>
        <v/>
      </c>
      <c r="AG138" s="152" t="str">
        <f t="shared" si="176"/>
        <v/>
      </c>
      <c r="AH138" s="152">
        <f t="shared" si="177"/>
        <v>0</v>
      </c>
      <c r="AI138" s="152" t="str">
        <f t="shared" si="178"/>
        <v/>
      </c>
      <c r="AJ138" s="152" t="str">
        <f t="shared" si="179"/>
        <v/>
      </c>
      <c r="AK138" s="383"/>
      <c r="AL138" s="166">
        <f t="shared" si="107"/>
        <v>0</v>
      </c>
      <c r="AM138" s="392">
        <f t="shared" si="108"/>
        <v>0</v>
      </c>
      <c r="AN138" s="392">
        <f>COUNTIF($B$12:B138,B138)</f>
        <v>0</v>
      </c>
      <c r="AO138" s="392"/>
      <c r="AP138" s="392" t="str">
        <f t="shared" si="109"/>
        <v/>
      </c>
      <c r="AQ138" s="392" t="str">
        <f t="shared" si="109"/>
        <v/>
      </c>
      <c r="AR138" s="392" t="str">
        <f t="shared" si="109"/>
        <v/>
      </c>
      <c r="AS138" s="392" t="str">
        <f t="shared" si="103"/>
        <v/>
      </c>
      <c r="AT138" s="392">
        <f t="shared" si="110"/>
        <v>0</v>
      </c>
      <c r="AU138" s="392" t="str">
        <f t="shared" si="111"/>
        <v/>
      </c>
      <c r="AV138" s="392" t="str">
        <f t="shared" si="112"/>
        <v/>
      </c>
      <c r="AW138" s="392" t="str">
        <f t="shared" si="113"/>
        <v/>
      </c>
      <c r="AX138" s="392" t="str">
        <f t="shared" si="114"/>
        <v/>
      </c>
      <c r="AY138" s="392" t="str">
        <f t="shared" si="115"/>
        <v/>
      </c>
      <c r="AZ138" s="392" t="str">
        <f t="shared" si="181"/>
        <v/>
      </c>
      <c r="BA138" s="392" t="str">
        <f t="shared" si="181"/>
        <v/>
      </c>
      <c r="BB138" s="392" t="str">
        <f t="shared" si="181"/>
        <v/>
      </c>
      <c r="BC138" s="392" t="str">
        <f t="shared" si="181"/>
        <v/>
      </c>
      <c r="BD138" s="396" t="str">
        <f t="shared" si="181"/>
        <v/>
      </c>
      <c r="BE138" s="386">
        <f t="shared" si="116"/>
        <v>0</v>
      </c>
      <c r="BG138" s="392">
        <f t="shared" si="117"/>
        <v>0</v>
      </c>
      <c r="BH138" s="392">
        <f t="shared" si="118"/>
        <v>0</v>
      </c>
      <c r="BI138" s="405">
        <f t="shared" si="119"/>
        <v>0</v>
      </c>
      <c r="BJ138" s="406">
        <f t="shared" si="104"/>
        <v>0</v>
      </c>
      <c r="BK138" s="391" t="str">
        <f t="shared" si="105"/>
        <v>0</v>
      </c>
      <c r="BL138" s="391" t="str">
        <f t="shared" si="106"/>
        <v>0</v>
      </c>
      <c r="BM138" s="405">
        <f t="shared" si="120"/>
        <v>0</v>
      </c>
      <c r="BN138" s="405" t="str">
        <f t="shared" si="121"/>
        <v>0m0</v>
      </c>
      <c r="BO138" s="392">
        <f t="shared" si="122"/>
        <v>0</v>
      </c>
      <c r="BP138" s="392">
        <f t="shared" si="123"/>
        <v>0</v>
      </c>
      <c r="BQ138" s="405">
        <f t="shared" si="124"/>
        <v>0</v>
      </c>
      <c r="BR138" s="406">
        <f t="shared" si="125"/>
        <v>0</v>
      </c>
      <c r="BS138" s="391" t="str">
        <f t="shared" si="126"/>
        <v>0</v>
      </c>
      <c r="BT138" s="391" t="str">
        <f t="shared" si="127"/>
        <v>0</v>
      </c>
      <c r="BU138" s="405">
        <f t="shared" si="128"/>
        <v>0</v>
      </c>
      <c r="BV138" s="405" t="str">
        <f t="shared" si="129"/>
        <v>0m0</v>
      </c>
      <c r="BW138" s="392">
        <f t="shared" si="130"/>
        <v>0</v>
      </c>
      <c r="BX138" s="392">
        <f t="shared" si="131"/>
        <v>0</v>
      </c>
      <c r="BY138" s="405">
        <f t="shared" si="132"/>
        <v>0</v>
      </c>
      <c r="BZ138" s="406">
        <f t="shared" si="133"/>
        <v>0</v>
      </c>
      <c r="CA138" s="391" t="str">
        <f t="shared" si="134"/>
        <v>0</v>
      </c>
      <c r="CB138" s="391" t="str">
        <f t="shared" si="135"/>
        <v>0</v>
      </c>
      <c r="CC138" s="405">
        <f t="shared" si="136"/>
        <v>0</v>
      </c>
      <c r="CD138" s="405" t="str">
        <f t="shared" si="137"/>
        <v>0m0</v>
      </c>
      <c r="CE138" s="392">
        <f t="shared" si="138"/>
        <v>0</v>
      </c>
      <c r="CF138" s="392">
        <f t="shared" si="139"/>
        <v>0</v>
      </c>
      <c r="CG138" s="405">
        <f t="shared" si="140"/>
        <v>0</v>
      </c>
      <c r="CH138" s="406">
        <f t="shared" si="141"/>
        <v>0</v>
      </c>
      <c r="CI138" s="391" t="str">
        <f t="shared" si="142"/>
        <v>0</v>
      </c>
      <c r="CJ138" s="391" t="str">
        <f t="shared" si="143"/>
        <v>0</v>
      </c>
      <c r="CK138" s="405">
        <f t="shared" si="144"/>
        <v>0</v>
      </c>
      <c r="CL138" s="405" t="str">
        <f t="shared" si="145"/>
        <v>0m0</v>
      </c>
      <c r="CM138" s="392">
        <f t="shared" si="146"/>
        <v>0</v>
      </c>
      <c r="CN138" s="392">
        <f t="shared" si="147"/>
        <v>0</v>
      </c>
      <c r="CO138" s="405">
        <f t="shared" si="148"/>
        <v>0</v>
      </c>
      <c r="CP138" s="406">
        <f t="shared" si="149"/>
        <v>0</v>
      </c>
      <c r="CQ138" s="391" t="str">
        <f t="shared" si="150"/>
        <v>0</v>
      </c>
      <c r="CR138" s="391" t="str">
        <f t="shared" si="151"/>
        <v>0</v>
      </c>
      <c r="CS138" s="405">
        <f t="shared" si="152"/>
        <v>0</v>
      </c>
      <c r="CT138" s="405" t="str">
        <f t="shared" si="153"/>
        <v>0m0</v>
      </c>
      <c r="CU138" s="405">
        <f t="shared" si="154"/>
        <v>0</v>
      </c>
      <c r="CV138" s="405">
        <f t="shared" si="155"/>
        <v>0</v>
      </c>
      <c r="CW138" s="405">
        <f t="shared" si="156"/>
        <v>0</v>
      </c>
      <c r="CX138" s="405">
        <f t="shared" si="157"/>
        <v>0</v>
      </c>
      <c r="CY138" s="405">
        <f t="shared" si="158"/>
        <v>0</v>
      </c>
      <c r="CZ138" s="405" t="str">
        <f t="shared" si="159"/>
        <v/>
      </c>
      <c r="DA138" s="405" t="str">
        <f t="shared" si="160"/>
        <v/>
      </c>
      <c r="DB138" s="405" t="str">
        <f t="shared" si="161"/>
        <v/>
      </c>
      <c r="DC138" s="405" t="str">
        <f t="shared" si="162"/>
        <v/>
      </c>
      <c r="DD138" s="405" t="str">
        <f t="shared" si="163"/>
        <v/>
      </c>
      <c r="DE138" s="405"/>
      <c r="DF138" s="404"/>
      <c r="DG138" s="405" t="str">
        <f t="shared" si="164"/>
        <v/>
      </c>
      <c r="DH138" s="405" t="str">
        <f t="shared" si="165"/>
        <v/>
      </c>
      <c r="DI138" s="405">
        <f t="shared" si="166"/>
        <v>0</v>
      </c>
      <c r="DJ138" s="405" t="str">
        <f t="shared" si="167"/>
        <v/>
      </c>
      <c r="DK138" s="405" t="str">
        <f t="shared" si="168"/>
        <v/>
      </c>
      <c r="DL138" s="405" t="str">
        <f t="shared" si="169"/>
        <v/>
      </c>
      <c r="DM138" s="405" t="str">
        <f t="shared" si="170"/>
        <v/>
      </c>
      <c r="DN138" s="405" t="str">
        <f t="shared" si="171"/>
        <v/>
      </c>
      <c r="DO138" s="405" t="str">
        <f t="shared" si="172"/>
        <v/>
      </c>
    </row>
    <row r="139" spans="1:119" s="152" customFormat="1" ht="18" hidden="1" customHeight="1">
      <c r="A139" s="156" t="str">
        <f t="shared" si="180"/>
        <v/>
      </c>
      <c r="B139" s="153"/>
      <c r="C139" s="31" t="str">
        <f>IF(B139="","",VLOOKUP(B139,学連登録!$C$2:$G$3000,2,FALSE))</f>
        <v/>
      </c>
      <c r="D139" s="32" t="str">
        <f>IF(B139="","",VLOOKUP(B139,学連登録!$C$2:$G$3000,3,FALSE))</f>
        <v/>
      </c>
      <c r="E139" s="33" t="str">
        <f>IF(B139="","",VLOOKUP(B139,学連登録!$C$2:$G$3000,4,FALSE))</f>
        <v/>
      </c>
      <c r="F139" s="376" t="str">
        <f>IF(B139="","",VLOOKUP(B139,学連登録!$C$2:$I$3000,7,FALSE))</f>
        <v/>
      </c>
      <c r="G139" s="155"/>
      <c r="H139" s="926"/>
      <c r="I139" s="928"/>
      <c r="J139" s="155"/>
      <c r="K139" s="926"/>
      <c r="L139" s="927"/>
      <c r="M139" s="155"/>
      <c r="N139" s="881"/>
      <c r="O139" s="882"/>
      <c r="P139" s="154"/>
      <c r="Q139" s="926"/>
      <c r="R139" s="927"/>
      <c r="S139" s="154"/>
      <c r="T139" s="926"/>
      <c r="U139" s="927"/>
      <c r="V139" s="101" t="str">
        <f>IF(B139="","",VLOOKUP(B139,学連登録!$C$2:$H$3000,6,FALSE))</f>
        <v/>
      </c>
      <c r="Y139" s="116" t="str">
        <f t="shared" si="173"/>
        <v/>
      </c>
      <c r="Z139" s="97" t="str">
        <f>IF(G139="","",VLOOKUP(G139,種目名!$R$5:$T$104,3,0))</f>
        <v/>
      </c>
      <c r="AA139" s="98" t="str">
        <f>IF(J139="","",VLOOKUP(J139,種目名!$R$5:$T$104,3,0))</f>
        <v/>
      </c>
      <c r="AB139" s="117" t="str">
        <f>IF(M139="","",VLOOKUP(M139,種目名!$R$5:$T$104,3,0))</f>
        <v/>
      </c>
      <c r="AC139" s="117" t="str">
        <f>IF(P139="","",VLOOKUP(AF139,種目名!$R$5:$T$104,3,0))</f>
        <v/>
      </c>
      <c r="AD139" s="118" t="str">
        <f>IF(S139="","",VLOOKUP(AI139,種目名!$R$5:$T$104,3,0))</f>
        <v/>
      </c>
      <c r="AE139" s="115">
        <f t="shared" si="174"/>
        <v>0</v>
      </c>
      <c r="AF139" s="152" t="str">
        <f t="shared" si="175"/>
        <v/>
      </c>
      <c r="AG139" s="152" t="str">
        <f t="shared" si="176"/>
        <v/>
      </c>
      <c r="AH139" s="152">
        <f t="shared" si="177"/>
        <v>0</v>
      </c>
      <c r="AI139" s="152" t="str">
        <f t="shared" si="178"/>
        <v/>
      </c>
      <c r="AJ139" s="152" t="str">
        <f t="shared" si="179"/>
        <v/>
      </c>
      <c r="AK139" s="383"/>
      <c r="AL139" s="166">
        <f t="shared" si="107"/>
        <v>0</v>
      </c>
      <c r="AM139" s="392">
        <f t="shared" si="108"/>
        <v>0</v>
      </c>
      <c r="AN139" s="392">
        <f>COUNTIF($B$12:B139,B139)</f>
        <v>0</v>
      </c>
      <c r="AO139" s="392"/>
      <c r="AP139" s="392" t="str">
        <f t="shared" si="109"/>
        <v/>
      </c>
      <c r="AQ139" s="392" t="str">
        <f t="shared" si="109"/>
        <v/>
      </c>
      <c r="AR139" s="392" t="str">
        <f t="shared" si="109"/>
        <v/>
      </c>
      <c r="AS139" s="392" t="str">
        <f t="shared" si="103"/>
        <v/>
      </c>
      <c r="AT139" s="392">
        <f t="shared" si="110"/>
        <v>0</v>
      </c>
      <c r="AU139" s="392" t="str">
        <f t="shared" si="111"/>
        <v/>
      </c>
      <c r="AV139" s="392" t="str">
        <f t="shared" si="112"/>
        <v/>
      </c>
      <c r="AW139" s="392" t="str">
        <f t="shared" si="113"/>
        <v/>
      </c>
      <c r="AX139" s="392" t="str">
        <f t="shared" si="114"/>
        <v/>
      </c>
      <c r="AY139" s="392" t="str">
        <f t="shared" si="115"/>
        <v/>
      </c>
      <c r="AZ139" s="392" t="str">
        <f t="shared" si="181"/>
        <v/>
      </c>
      <c r="BA139" s="392" t="str">
        <f t="shared" si="181"/>
        <v/>
      </c>
      <c r="BB139" s="392" t="str">
        <f t="shared" si="181"/>
        <v/>
      </c>
      <c r="BC139" s="392" t="str">
        <f t="shared" si="181"/>
        <v/>
      </c>
      <c r="BD139" s="396" t="str">
        <f t="shared" si="181"/>
        <v/>
      </c>
      <c r="BE139" s="386">
        <f t="shared" si="116"/>
        <v>0</v>
      </c>
      <c r="BG139" s="392">
        <f t="shared" si="117"/>
        <v>0</v>
      </c>
      <c r="BH139" s="392">
        <f t="shared" si="118"/>
        <v>0</v>
      </c>
      <c r="BI139" s="405">
        <f t="shared" si="119"/>
        <v>0</v>
      </c>
      <c r="BJ139" s="406">
        <f t="shared" si="104"/>
        <v>0</v>
      </c>
      <c r="BK139" s="391" t="str">
        <f t="shared" si="105"/>
        <v>0</v>
      </c>
      <c r="BL139" s="391" t="str">
        <f t="shared" si="106"/>
        <v>0</v>
      </c>
      <c r="BM139" s="405">
        <f t="shared" si="120"/>
        <v>0</v>
      </c>
      <c r="BN139" s="405" t="str">
        <f t="shared" si="121"/>
        <v>0m0</v>
      </c>
      <c r="BO139" s="392">
        <f t="shared" si="122"/>
        <v>0</v>
      </c>
      <c r="BP139" s="392">
        <f t="shared" si="123"/>
        <v>0</v>
      </c>
      <c r="BQ139" s="405">
        <f t="shared" si="124"/>
        <v>0</v>
      </c>
      <c r="BR139" s="406">
        <f t="shared" si="125"/>
        <v>0</v>
      </c>
      <c r="BS139" s="391" t="str">
        <f t="shared" si="126"/>
        <v>0</v>
      </c>
      <c r="BT139" s="391" t="str">
        <f t="shared" si="127"/>
        <v>0</v>
      </c>
      <c r="BU139" s="405">
        <f t="shared" si="128"/>
        <v>0</v>
      </c>
      <c r="BV139" s="405" t="str">
        <f t="shared" si="129"/>
        <v>0m0</v>
      </c>
      <c r="BW139" s="392">
        <f t="shared" si="130"/>
        <v>0</v>
      </c>
      <c r="BX139" s="392">
        <f t="shared" si="131"/>
        <v>0</v>
      </c>
      <c r="BY139" s="405">
        <f t="shared" si="132"/>
        <v>0</v>
      </c>
      <c r="BZ139" s="406">
        <f t="shared" si="133"/>
        <v>0</v>
      </c>
      <c r="CA139" s="391" t="str">
        <f t="shared" si="134"/>
        <v>0</v>
      </c>
      <c r="CB139" s="391" t="str">
        <f t="shared" si="135"/>
        <v>0</v>
      </c>
      <c r="CC139" s="405">
        <f t="shared" si="136"/>
        <v>0</v>
      </c>
      <c r="CD139" s="405" t="str">
        <f t="shared" si="137"/>
        <v>0m0</v>
      </c>
      <c r="CE139" s="392">
        <f t="shared" si="138"/>
        <v>0</v>
      </c>
      <c r="CF139" s="392">
        <f t="shared" si="139"/>
        <v>0</v>
      </c>
      <c r="CG139" s="405">
        <f t="shared" si="140"/>
        <v>0</v>
      </c>
      <c r="CH139" s="406">
        <f t="shared" si="141"/>
        <v>0</v>
      </c>
      <c r="CI139" s="391" t="str">
        <f t="shared" si="142"/>
        <v>0</v>
      </c>
      <c r="CJ139" s="391" t="str">
        <f t="shared" si="143"/>
        <v>0</v>
      </c>
      <c r="CK139" s="405">
        <f t="shared" si="144"/>
        <v>0</v>
      </c>
      <c r="CL139" s="405" t="str">
        <f t="shared" si="145"/>
        <v>0m0</v>
      </c>
      <c r="CM139" s="392">
        <f t="shared" si="146"/>
        <v>0</v>
      </c>
      <c r="CN139" s="392">
        <f t="shared" si="147"/>
        <v>0</v>
      </c>
      <c r="CO139" s="405">
        <f t="shared" si="148"/>
        <v>0</v>
      </c>
      <c r="CP139" s="406">
        <f t="shared" si="149"/>
        <v>0</v>
      </c>
      <c r="CQ139" s="391" t="str">
        <f t="shared" si="150"/>
        <v>0</v>
      </c>
      <c r="CR139" s="391" t="str">
        <f t="shared" si="151"/>
        <v>0</v>
      </c>
      <c r="CS139" s="405">
        <f t="shared" si="152"/>
        <v>0</v>
      </c>
      <c r="CT139" s="405" t="str">
        <f t="shared" si="153"/>
        <v>0m0</v>
      </c>
      <c r="CU139" s="405">
        <f t="shared" si="154"/>
        <v>0</v>
      </c>
      <c r="CV139" s="405">
        <f t="shared" si="155"/>
        <v>0</v>
      </c>
      <c r="CW139" s="405">
        <f t="shared" si="156"/>
        <v>0</v>
      </c>
      <c r="CX139" s="405">
        <f t="shared" si="157"/>
        <v>0</v>
      </c>
      <c r="CY139" s="405">
        <f t="shared" si="158"/>
        <v>0</v>
      </c>
      <c r="CZ139" s="405" t="str">
        <f t="shared" si="159"/>
        <v/>
      </c>
      <c r="DA139" s="405" t="str">
        <f t="shared" si="160"/>
        <v/>
      </c>
      <c r="DB139" s="405" t="str">
        <f t="shared" si="161"/>
        <v/>
      </c>
      <c r="DC139" s="405" t="str">
        <f t="shared" si="162"/>
        <v/>
      </c>
      <c r="DD139" s="405" t="str">
        <f t="shared" si="163"/>
        <v/>
      </c>
      <c r="DE139" s="405"/>
      <c r="DF139" s="404"/>
      <c r="DG139" s="405" t="str">
        <f t="shared" si="164"/>
        <v/>
      </c>
      <c r="DH139" s="405" t="str">
        <f t="shared" si="165"/>
        <v/>
      </c>
      <c r="DI139" s="405">
        <f t="shared" si="166"/>
        <v>0</v>
      </c>
      <c r="DJ139" s="405" t="str">
        <f t="shared" si="167"/>
        <v/>
      </c>
      <c r="DK139" s="405" t="str">
        <f t="shared" si="168"/>
        <v/>
      </c>
      <c r="DL139" s="405" t="str">
        <f t="shared" si="169"/>
        <v/>
      </c>
      <c r="DM139" s="405" t="str">
        <f t="shared" si="170"/>
        <v/>
      </c>
      <c r="DN139" s="405" t="str">
        <f t="shared" si="171"/>
        <v/>
      </c>
      <c r="DO139" s="405" t="str">
        <f t="shared" si="172"/>
        <v/>
      </c>
    </row>
    <row r="140" spans="1:119" s="152" customFormat="1" ht="18" hidden="1" customHeight="1">
      <c r="A140" s="156" t="str">
        <f t="shared" si="180"/>
        <v/>
      </c>
      <c r="B140" s="153"/>
      <c r="C140" s="31" t="str">
        <f>IF(B140="","",VLOOKUP(B140,学連登録!$C$2:$G$3000,2,FALSE))</f>
        <v/>
      </c>
      <c r="D140" s="32" t="str">
        <f>IF(B140="","",VLOOKUP(B140,学連登録!$C$2:$G$3000,3,FALSE))</f>
        <v/>
      </c>
      <c r="E140" s="33" t="str">
        <f>IF(B140="","",VLOOKUP(B140,学連登録!$C$2:$G$3000,4,FALSE))</f>
        <v/>
      </c>
      <c r="F140" s="376" t="str">
        <f>IF(B140="","",VLOOKUP(B140,学連登録!$C$2:$I$3000,7,FALSE))</f>
        <v/>
      </c>
      <c r="G140" s="155"/>
      <c r="H140" s="926"/>
      <c r="I140" s="928"/>
      <c r="J140" s="155"/>
      <c r="K140" s="926"/>
      <c r="L140" s="927"/>
      <c r="M140" s="155"/>
      <c r="N140" s="881"/>
      <c r="O140" s="882"/>
      <c r="P140" s="154"/>
      <c r="Q140" s="926"/>
      <c r="R140" s="927"/>
      <c r="S140" s="154"/>
      <c r="T140" s="926"/>
      <c r="U140" s="927"/>
      <c r="V140" s="101" t="str">
        <f>IF(B140="","",VLOOKUP(B140,学連登録!$C$2:$H$3000,6,FALSE))</f>
        <v/>
      </c>
      <c r="Y140" s="116" t="str">
        <f t="shared" si="173"/>
        <v/>
      </c>
      <c r="Z140" s="97" t="str">
        <f>IF(G140="","",VLOOKUP(G140,種目名!$R$5:$T$104,3,0))</f>
        <v/>
      </c>
      <c r="AA140" s="98" t="str">
        <f>IF(J140="","",VLOOKUP(J140,種目名!$R$5:$T$104,3,0))</f>
        <v/>
      </c>
      <c r="AB140" s="117" t="str">
        <f>IF(M140="","",VLOOKUP(M140,種目名!$R$5:$T$104,3,0))</f>
        <v/>
      </c>
      <c r="AC140" s="117" t="str">
        <f>IF(P140="","",VLOOKUP(AF140,種目名!$R$5:$T$104,3,0))</f>
        <v/>
      </c>
      <c r="AD140" s="118" t="str">
        <f>IF(S140="","",VLOOKUP(AI140,種目名!$R$5:$T$104,3,0))</f>
        <v/>
      </c>
      <c r="AE140" s="115">
        <f t="shared" si="174"/>
        <v>0</v>
      </c>
      <c r="AF140" s="152" t="str">
        <f t="shared" si="175"/>
        <v/>
      </c>
      <c r="AG140" s="152" t="str">
        <f t="shared" si="176"/>
        <v/>
      </c>
      <c r="AH140" s="152">
        <f t="shared" si="177"/>
        <v>0</v>
      </c>
      <c r="AI140" s="152" t="str">
        <f t="shared" si="178"/>
        <v/>
      </c>
      <c r="AJ140" s="152" t="str">
        <f t="shared" si="179"/>
        <v/>
      </c>
      <c r="AK140" s="383"/>
      <c r="AL140" s="166">
        <f t="shared" si="107"/>
        <v>0</v>
      </c>
      <c r="AM140" s="392">
        <f t="shared" si="108"/>
        <v>0</v>
      </c>
      <c r="AN140" s="392">
        <f>COUNTIF($B$12:B140,B140)</f>
        <v>0</v>
      </c>
      <c r="AO140" s="392"/>
      <c r="AP140" s="392" t="str">
        <f t="shared" si="109"/>
        <v/>
      </c>
      <c r="AQ140" s="392" t="str">
        <f t="shared" si="109"/>
        <v/>
      </c>
      <c r="AR140" s="392" t="str">
        <f t="shared" si="109"/>
        <v/>
      </c>
      <c r="AS140" s="392" t="str">
        <f t="shared" si="109"/>
        <v/>
      </c>
      <c r="AT140" s="392">
        <f t="shared" si="110"/>
        <v>0</v>
      </c>
      <c r="AU140" s="392" t="str">
        <f t="shared" si="111"/>
        <v/>
      </c>
      <c r="AV140" s="392" t="str">
        <f t="shared" si="112"/>
        <v/>
      </c>
      <c r="AW140" s="392" t="str">
        <f t="shared" si="113"/>
        <v/>
      </c>
      <c r="AX140" s="392" t="str">
        <f t="shared" si="114"/>
        <v/>
      </c>
      <c r="AY140" s="392" t="str">
        <f t="shared" si="115"/>
        <v/>
      </c>
      <c r="AZ140" s="392" t="str">
        <f t="shared" si="181"/>
        <v/>
      </c>
      <c r="BA140" s="392" t="str">
        <f t="shared" si="181"/>
        <v/>
      </c>
      <c r="BB140" s="392" t="str">
        <f t="shared" si="181"/>
        <v/>
      </c>
      <c r="BC140" s="392" t="str">
        <f t="shared" si="181"/>
        <v/>
      </c>
      <c r="BD140" s="396" t="str">
        <f t="shared" si="181"/>
        <v/>
      </c>
      <c r="BE140" s="386">
        <f t="shared" si="116"/>
        <v>0</v>
      </c>
      <c r="BG140" s="392">
        <f t="shared" si="117"/>
        <v>0</v>
      </c>
      <c r="BH140" s="392">
        <f t="shared" si="118"/>
        <v>0</v>
      </c>
      <c r="BI140" s="405">
        <f t="shared" si="119"/>
        <v>0</v>
      </c>
      <c r="BJ140" s="406">
        <f t="shared" ref="BJ140:BJ203" si="182">INT(BI140/10000)</f>
        <v>0</v>
      </c>
      <c r="BK140" s="391" t="str">
        <f t="shared" ref="BK140:BK203" si="183">RIGHT(INT(BI140/100),2)</f>
        <v>0</v>
      </c>
      <c r="BL140" s="391" t="str">
        <f t="shared" ref="BL140:BL203" si="184">RIGHT(INT(BI140/1),2)</f>
        <v>0</v>
      </c>
      <c r="BM140" s="405">
        <f t="shared" si="120"/>
        <v>0</v>
      </c>
      <c r="BN140" s="405" t="str">
        <f t="shared" si="121"/>
        <v>0m0</v>
      </c>
      <c r="BO140" s="392">
        <f t="shared" si="122"/>
        <v>0</v>
      </c>
      <c r="BP140" s="392">
        <f t="shared" si="123"/>
        <v>0</v>
      </c>
      <c r="BQ140" s="405">
        <f t="shared" si="124"/>
        <v>0</v>
      </c>
      <c r="BR140" s="406">
        <f t="shared" si="125"/>
        <v>0</v>
      </c>
      <c r="BS140" s="391" t="str">
        <f t="shared" si="126"/>
        <v>0</v>
      </c>
      <c r="BT140" s="391" t="str">
        <f t="shared" si="127"/>
        <v>0</v>
      </c>
      <c r="BU140" s="405">
        <f t="shared" si="128"/>
        <v>0</v>
      </c>
      <c r="BV140" s="405" t="str">
        <f t="shared" si="129"/>
        <v>0m0</v>
      </c>
      <c r="BW140" s="392">
        <f t="shared" si="130"/>
        <v>0</v>
      </c>
      <c r="BX140" s="392">
        <f t="shared" si="131"/>
        <v>0</v>
      </c>
      <c r="BY140" s="405">
        <f t="shared" si="132"/>
        <v>0</v>
      </c>
      <c r="BZ140" s="406">
        <f t="shared" si="133"/>
        <v>0</v>
      </c>
      <c r="CA140" s="391" t="str">
        <f t="shared" si="134"/>
        <v>0</v>
      </c>
      <c r="CB140" s="391" t="str">
        <f t="shared" si="135"/>
        <v>0</v>
      </c>
      <c r="CC140" s="405">
        <f t="shared" si="136"/>
        <v>0</v>
      </c>
      <c r="CD140" s="405" t="str">
        <f t="shared" si="137"/>
        <v>0m0</v>
      </c>
      <c r="CE140" s="392">
        <f t="shared" si="138"/>
        <v>0</v>
      </c>
      <c r="CF140" s="392">
        <f t="shared" si="139"/>
        <v>0</v>
      </c>
      <c r="CG140" s="405">
        <f t="shared" si="140"/>
        <v>0</v>
      </c>
      <c r="CH140" s="406">
        <f t="shared" si="141"/>
        <v>0</v>
      </c>
      <c r="CI140" s="391" t="str">
        <f t="shared" si="142"/>
        <v>0</v>
      </c>
      <c r="CJ140" s="391" t="str">
        <f t="shared" si="143"/>
        <v>0</v>
      </c>
      <c r="CK140" s="405">
        <f t="shared" si="144"/>
        <v>0</v>
      </c>
      <c r="CL140" s="405" t="str">
        <f t="shared" si="145"/>
        <v>0m0</v>
      </c>
      <c r="CM140" s="392">
        <f t="shared" si="146"/>
        <v>0</v>
      </c>
      <c r="CN140" s="392">
        <f t="shared" si="147"/>
        <v>0</v>
      </c>
      <c r="CO140" s="405">
        <f t="shared" si="148"/>
        <v>0</v>
      </c>
      <c r="CP140" s="406">
        <f t="shared" si="149"/>
        <v>0</v>
      </c>
      <c r="CQ140" s="391" t="str">
        <f t="shared" si="150"/>
        <v>0</v>
      </c>
      <c r="CR140" s="391" t="str">
        <f t="shared" si="151"/>
        <v>0</v>
      </c>
      <c r="CS140" s="405">
        <f t="shared" si="152"/>
        <v>0</v>
      </c>
      <c r="CT140" s="405" t="str">
        <f t="shared" si="153"/>
        <v>0m0</v>
      </c>
      <c r="CU140" s="405">
        <f t="shared" si="154"/>
        <v>0</v>
      </c>
      <c r="CV140" s="405">
        <f t="shared" si="155"/>
        <v>0</v>
      </c>
      <c r="CW140" s="405">
        <f t="shared" si="156"/>
        <v>0</v>
      </c>
      <c r="CX140" s="405">
        <f t="shared" si="157"/>
        <v>0</v>
      </c>
      <c r="CY140" s="405">
        <f t="shared" si="158"/>
        <v>0</v>
      </c>
      <c r="CZ140" s="405" t="str">
        <f t="shared" si="159"/>
        <v/>
      </c>
      <c r="DA140" s="405" t="str">
        <f t="shared" si="160"/>
        <v/>
      </c>
      <c r="DB140" s="405" t="str">
        <f t="shared" si="161"/>
        <v/>
      </c>
      <c r="DC140" s="405" t="str">
        <f t="shared" si="162"/>
        <v/>
      </c>
      <c r="DD140" s="405" t="str">
        <f t="shared" si="163"/>
        <v/>
      </c>
      <c r="DE140" s="405"/>
      <c r="DF140" s="404"/>
      <c r="DG140" s="405" t="str">
        <f t="shared" si="164"/>
        <v/>
      </c>
      <c r="DH140" s="405" t="str">
        <f t="shared" si="165"/>
        <v/>
      </c>
      <c r="DI140" s="405">
        <f t="shared" si="166"/>
        <v>0</v>
      </c>
      <c r="DJ140" s="405" t="str">
        <f t="shared" si="167"/>
        <v/>
      </c>
      <c r="DK140" s="405" t="str">
        <f t="shared" si="168"/>
        <v/>
      </c>
      <c r="DL140" s="405" t="str">
        <f t="shared" si="169"/>
        <v/>
      </c>
      <c r="DM140" s="405" t="str">
        <f t="shared" si="170"/>
        <v/>
      </c>
      <c r="DN140" s="405" t="str">
        <f t="shared" si="171"/>
        <v/>
      </c>
      <c r="DO140" s="405" t="str">
        <f t="shared" si="172"/>
        <v/>
      </c>
    </row>
    <row r="141" spans="1:119" s="152" customFormat="1" ht="18" hidden="1" customHeight="1">
      <c r="A141" s="156" t="str">
        <f t="shared" si="180"/>
        <v/>
      </c>
      <c r="B141" s="153"/>
      <c r="C141" s="31" t="str">
        <f>IF(B141="","",VLOOKUP(B141,学連登録!$C$2:$G$3000,2,FALSE))</f>
        <v/>
      </c>
      <c r="D141" s="32" t="str">
        <f>IF(B141="","",VLOOKUP(B141,学連登録!$C$2:$G$3000,3,FALSE))</f>
        <v/>
      </c>
      <c r="E141" s="33" t="str">
        <f>IF(B141="","",VLOOKUP(B141,学連登録!$C$2:$G$3000,4,FALSE))</f>
        <v/>
      </c>
      <c r="F141" s="376" t="str">
        <f>IF(B141="","",VLOOKUP(B141,学連登録!$C$2:$I$3000,7,FALSE))</f>
        <v/>
      </c>
      <c r="G141" s="155"/>
      <c r="H141" s="926"/>
      <c r="I141" s="928"/>
      <c r="J141" s="155"/>
      <c r="K141" s="926"/>
      <c r="L141" s="927"/>
      <c r="M141" s="155"/>
      <c r="N141" s="881"/>
      <c r="O141" s="882"/>
      <c r="P141" s="154"/>
      <c r="Q141" s="926"/>
      <c r="R141" s="927"/>
      <c r="S141" s="154"/>
      <c r="T141" s="926"/>
      <c r="U141" s="927"/>
      <c r="V141" s="101" t="str">
        <f>IF(B141="","",VLOOKUP(B141,学連登録!$C$2:$H$3000,6,FALSE))</f>
        <v/>
      </c>
      <c r="Y141" s="116" t="str">
        <f t="shared" si="173"/>
        <v/>
      </c>
      <c r="Z141" s="97" t="str">
        <f>IF(G141="","",VLOOKUP(G141,種目名!$R$5:$T$104,3,0))</f>
        <v/>
      </c>
      <c r="AA141" s="98" t="str">
        <f>IF(J141="","",VLOOKUP(J141,種目名!$R$5:$T$104,3,0))</f>
        <v/>
      </c>
      <c r="AB141" s="117" t="str">
        <f>IF(M141="","",VLOOKUP(M141,種目名!$R$5:$T$104,3,0))</f>
        <v/>
      </c>
      <c r="AC141" s="117" t="str">
        <f>IF(P141="","",VLOOKUP(AF141,種目名!$R$5:$T$104,3,0))</f>
        <v/>
      </c>
      <c r="AD141" s="118" t="str">
        <f>IF(S141="","",VLOOKUP(AI141,種目名!$R$5:$T$104,3,0))</f>
        <v/>
      </c>
      <c r="AE141" s="115">
        <f t="shared" si="174"/>
        <v>0</v>
      </c>
      <c r="AF141" s="152" t="str">
        <f t="shared" si="175"/>
        <v/>
      </c>
      <c r="AG141" s="152" t="str">
        <f t="shared" si="176"/>
        <v/>
      </c>
      <c r="AH141" s="152">
        <f t="shared" si="177"/>
        <v>0</v>
      </c>
      <c r="AI141" s="152" t="str">
        <f t="shared" si="178"/>
        <v/>
      </c>
      <c r="AJ141" s="152" t="str">
        <f t="shared" si="179"/>
        <v/>
      </c>
      <c r="AK141" s="383"/>
      <c r="AL141" s="166">
        <f t="shared" ref="AL141:AL204" si="185">IF(AND(B141&gt;0,B141&lt;2001),1,0)</f>
        <v>0</v>
      </c>
      <c r="AM141" s="392">
        <f t="shared" ref="AM141:AM204" si="186">IF(B141="",0,IF(F141=$P$3,0,1))</f>
        <v>0</v>
      </c>
      <c r="AN141" s="392">
        <f>COUNTIF($B$12:B141,B141)</f>
        <v>0</v>
      </c>
      <c r="AO141" s="392"/>
      <c r="AP141" s="392" t="str">
        <f t="shared" ref="AP141:AS204" si="187">IF($B141="","",IF(C141="",1,0))</f>
        <v/>
      </c>
      <c r="AQ141" s="392" t="str">
        <f t="shared" si="187"/>
        <v/>
      </c>
      <c r="AR141" s="392" t="str">
        <f t="shared" si="187"/>
        <v/>
      </c>
      <c r="AS141" s="392" t="str">
        <f t="shared" si="187"/>
        <v/>
      </c>
      <c r="AT141" s="392">
        <f t="shared" ref="AT141:AT204" si="188">IF(ISNA(OR(AO141:AS141)),1,SUM(AO141:AS141))</f>
        <v>0</v>
      </c>
      <c r="AU141" s="392" t="str">
        <f t="shared" ref="AU141:AU204" si="189">IF($B141="","",IF(G141="","",$B141&amp;"-"&amp;Z141))</f>
        <v/>
      </c>
      <c r="AV141" s="392" t="str">
        <f t="shared" ref="AV141:AV204" si="190">IF($B141="","",IF(J141="","",$B141&amp;"-"&amp;AA141))</f>
        <v/>
      </c>
      <c r="AW141" s="392" t="str">
        <f t="shared" ref="AW141:AW204" si="191">IF($B141="","",IF(M141="","",$B141&amp;"-"&amp;AB141))</f>
        <v/>
      </c>
      <c r="AX141" s="392" t="str">
        <f t="shared" ref="AX141:AX204" si="192">IF($B141="","",IF(P141="","",$B141&amp;"-"&amp;AC141))</f>
        <v/>
      </c>
      <c r="AY141" s="392" t="str">
        <f t="shared" ref="AY141:AY204" si="193">IF($B141="","",IF(S141="","",$B141&amp;"-"&amp;AD141))</f>
        <v/>
      </c>
      <c r="AZ141" s="392" t="str">
        <f t="shared" si="181"/>
        <v/>
      </c>
      <c r="BA141" s="392" t="str">
        <f t="shared" si="181"/>
        <v/>
      </c>
      <c r="BB141" s="392" t="str">
        <f t="shared" si="181"/>
        <v/>
      </c>
      <c r="BC141" s="392" t="str">
        <f t="shared" si="181"/>
        <v/>
      </c>
      <c r="BD141" s="396" t="str">
        <f t="shared" si="181"/>
        <v/>
      </c>
      <c r="BE141" s="386">
        <f t="shared" ref="BE141:BE204" si="194">IF(MAX(AZ141:BD141)&gt;1,1,0)</f>
        <v>0</v>
      </c>
      <c r="BG141" s="392">
        <f t="shared" ref="BG141:BG204" si="195">IF(H141="",0,VALUE(SUBSTITUTE(H141,".","")))</f>
        <v>0</v>
      </c>
      <c r="BH141" s="392">
        <f t="shared" ref="BH141:BH204" si="196">IF(H141="",0,SUBSTITUTE(H141,"m",""))</f>
        <v>0</v>
      </c>
      <c r="BI141" s="405">
        <f t="shared" ref="BI141:BI204" si="197">VALUE(IF(COUNTIF(H141,"*.*")&gt;0,BG141,BH141))</f>
        <v>0</v>
      </c>
      <c r="BJ141" s="406">
        <f t="shared" si="182"/>
        <v>0</v>
      </c>
      <c r="BK141" s="391" t="str">
        <f t="shared" si="183"/>
        <v>0</v>
      </c>
      <c r="BL141" s="391" t="str">
        <f t="shared" si="184"/>
        <v>0</v>
      </c>
      <c r="BM141" s="405">
        <f t="shared" ref="BM141:BM204" si="198">IF(COUNTIF(H141,"*m*")&gt;0,"",IF(VALUE(BK141)&lt;60,0,1))</f>
        <v>0</v>
      </c>
      <c r="BN141" s="405" t="str">
        <f t="shared" ref="BN141:BN204" si="199">BK141&amp;"m"&amp;BL141</f>
        <v>0m0</v>
      </c>
      <c r="BO141" s="392">
        <f t="shared" ref="BO141:BO204" si="200">IF(K141="",0,VALUE(SUBSTITUTE(K141,".","")))</f>
        <v>0</v>
      </c>
      <c r="BP141" s="392">
        <f t="shared" ref="BP141:BP204" si="201">IF(K141="",0,SUBSTITUTE(K141,"m",""))</f>
        <v>0</v>
      </c>
      <c r="BQ141" s="405">
        <f t="shared" ref="BQ141:BQ204" si="202">VALUE(IF(COUNTIF(K141,"*.*")&gt;0,BO141,BP141))</f>
        <v>0</v>
      </c>
      <c r="BR141" s="406">
        <f t="shared" ref="BR141:BR204" si="203">INT(BQ141/10000)</f>
        <v>0</v>
      </c>
      <c r="BS141" s="391" t="str">
        <f t="shared" ref="BS141:BS204" si="204">RIGHT(INT(BQ141/100),2)</f>
        <v>0</v>
      </c>
      <c r="BT141" s="391" t="str">
        <f t="shared" ref="BT141:BT204" si="205">RIGHT(INT(BQ141/1),2)</f>
        <v>0</v>
      </c>
      <c r="BU141" s="405">
        <f t="shared" ref="BU141:BU204" si="206">IF(COUNTIF(K141,"*m*")&gt;0,"",IF(VALUE(BS141)&lt;60,0,1))</f>
        <v>0</v>
      </c>
      <c r="BV141" s="405" t="str">
        <f t="shared" ref="BV141:BV204" si="207">BS141&amp;"m"&amp;BT141</f>
        <v>0m0</v>
      </c>
      <c r="BW141" s="392">
        <f t="shared" ref="BW141:BW204" si="208">IF(N141="",0,VALUE(SUBSTITUTE(N141,".","")))</f>
        <v>0</v>
      </c>
      <c r="BX141" s="392">
        <f t="shared" ref="BX141:BX204" si="209">IF(N141="",0,SUBSTITUTE(N141,"m",""))</f>
        <v>0</v>
      </c>
      <c r="BY141" s="405">
        <f t="shared" ref="BY141:BY204" si="210">VALUE(IF(COUNTIF(N141,"*.*")&gt;0,BW141,BX141))</f>
        <v>0</v>
      </c>
      <c r="BZ141" s="406">
        <f t="shared" ref="BZ141:BZ204" si="211">INT(BY141/10000)</f>
        <v>0</v>
      </c>
      <c r="CA141" s="391" t="str">
        <f t="shared" ref="CA141:CA204" si="212">RIGHT(INT(BY141/100),2)</f>
        <v>0</v>
      </c>
      <c r="CB141" s="391" t="str">
        <f t="shared" ref="CB141:CB204" si="213">RIGHT(INT(BY141/1),2)</f>
        <v>0</v>
      </c>
      <c r="CC141" s="405">
        <f t="shared" ref="CC141:CC204" si="214">IF(COUNTIF(N141,"*m*")&gt;0,"",IF(VALUE(CA141)&lt;60,0,1))</f>
        <v>0</v>
      </c>
      <c r="CD141" s="405" t="str">
        <f t="shared" ref="CD141:CD204" si="215">CA141&amp;"m"&amp;CB141</f>
        <v>0m0</v>
      </c>
      <c r="CE141" s="392">
        <f t="shared" ref="CE141:CE204" si="216">IF(Q141="",0,VALUE(SUBSTITUTE(Q141,".","")))</f>
        <v>0</v>
      </c>
      <c r="CF141" s="392">
        <f t="shared" ref="CF141:CF204" si="217">IF(Q141="",0,SUBSTITUTE(Q141,"m",""))</f>
        <v>0</v>
      </c>
      <c r="CG141" s="405">
        <f t="shared" ref="CG141:CG204" si="218">VALUE(IF(COUNTIF(Q141,"*.*")&gt;0,CE141,CF141))</f>
        <v>0</v>
      </c>
      <c r="CH141" s="406">
        <f t="shared" ref="CH141:CH204" si="219">INT(CG141/10000)</f>
        <v>0</v>
      </c>
      <c r="CI141" s="391" t="str">
        <f t="shared" ref="CI141:CI204" si="220">RIGHT(INT(CG141/100),2)</f>
        <v>0</v>
      </c>
      <c r="CJ141" s="391" t="str">
        <f t="shared" ref="CJ141:CJ204" si="221">RIGHT(INT(CG141/1),2)</f>
        <v>0</v>
      </c>
      <c r="CK141" s="405">
        <f t="shared" ref="CK141:CK204" si="222">IF(COUNTIF(Q141,"*m*")&gt;0,"",IF(VALUE(CI141)&lt;60,0,1))</f>
        <v>0</v>
      </c>
      <c r="CL141" s="405" t="str">
        <f t="shared" ref="CL141:CL204" si="223">CI141&amp;"m"&amp;CJ141</f>
        <v>0m0</v>
      </c>
      <c r="CM141" s="392">
        <f t="shared" ref="CM141:CM204" si="224">IF(T141="",0,VALUE(SUBSTITUTE(T141,".","")))</f>
        <v>0</v>
      </c>
      <c r="CN141" s="392">
        <f t="shared" ref="CN141:CN204" si="225">IF(T141="",0,SUBSTITUTE(T141,"m",""))</f>
        <v>0</v>
      </c>
      <c r="CO141" s="405">
        <f t="shared" ref="CO141:CO204" si="226">VALUE(IF(COUNTIF(T141,"*.*")&gt;0,CM141,CN141))</f>
        <v>0</v>
      </c>
      <c r="CP141" s="406">
        <f t="shared" ref="CP141:CP204" si="227">INT(CO141/10000)</f>
        <v>0</v>
      </c>
      <c r="CQ141" s="391" t="str">
        <f t="shared" ref="CQ141:CQ204" si="228">RIGHT(INT(CO141/100),2)</f>
        <v>0</v>
      </c>
      <c r="CR141" s="391" t="str">
        <f t="shared" ref="CR141:CR204" si="229">RIGHT(INT(CO141/1),2)</f>
        <v>0</v>
      </c>
      <c r="CS141" s="405">
        <f t="shared" ref="CS141:CS204" si="230">IF(COUNTIF(T141,"*m*")&gt;0,"",IF(VALUE(CQ141)&lt;60,0,1))</f>
        <v>0</v>
      </c>
      <c r="CT141" s="405" t="str">
        <f t="shared" ref="CT141:CT204" si="231">CQ141&amp;"m"&amp;CR141</f>
        <v>0m0</v>
      </c>
      <c r="CU141" s="405">
        <f t="shared" ref="CU141:CU204" si="232">IF(AND($C141="",G141&gt;0),1,IF(AND($C141="",H141&gt;0),1,0))</f>
        <v>0</v>
      </c>
      <c r="CV141" s="405">
        <f t="shared" ref="CV141:CV204" si="233">IF(AND($C141="",J141&gt;0),1,IF(AND($C141="",K141&gt;0),1,0))</f>
        <v>0</v>
      </c>
      <c r="CW141" s="405">
        <f t="shared" ref="CW141:CW204" si="234">IF(AND($C141="",M141&gt;0),1,IF(AND($C141="",N141&gt;0),1,0))</f>
        <v>0</v>
      </c>
      <c r="CX141" s="405">
        <f t="shared" ref="CX141:CX204" si="235">IF(AND($C141="",P141&gt;0),1,IF(AND($C141="",Q141&gt;0),1,0))</f>
        <v>0</v>
      </c>
      <c r="CY141" s="405">
        <f t="shared" ref="CY141:CY204" si="236">IF(AND($C141="",S141&gt;0),1,IF(AND($C141="",T141&gt;0),1,0))</f>
        <v>0</v>
      </c>
      <c r="CZ141" s="405" t="str">
        <f t="shared" ref="CZ141:CZ204" si="237">IF(AND(G141="",H141&gt;0),1,"")</f>
        <v/>
      </c>
      <c r="DA141" s="405" t="str">
        <f t="shared" ref="DA141:DA204" si="238">IF(AND(J141="",K141&gt;0),1,"")</f>
        <v/>
      </c>
      <c r="DB141" s="405" t="str">
        <f t="shared" ref="DB141:DB204" si="239">IF(AND(M141="",N141&gt;0),1,"")</f>
        <v/>
      </c>
      <c r="DC141" s="405" t="str">
        <f t="shared" ref="DC141:DC204" si="240">IF(AND(P141="",Q141&gt;0),1,"")</f>
        <v/>
      </c>
      <c r="DD141" s="405" t="str">
        <f t="shared" ref="DD141:DD204" si="241">IF(AND(S141="",T141&gt;0),1,"")</f>
        <v/>
      </c>
      <c r="DE141" s="405"/>
      <c r="DF141" s="404"/>
      <c r="DG141" s="405" t="str">
        <f t="shared" ref="DG141:DG204" si="242">IF(B141="","",VALUE(Q141))</f>
        <v/>
      </c>
      <c r="DH141" s="405" t="str">
        <f t="shared" ref="DH141:DH204" si="243">IF(B141="","",VALUE(T141))</f>
        <v/>
      </c>
      <c r="DI141" s="405">
        <f t="shared" ref="DI141:DI204" si="244">IF(AND(B141&gt;0,COUNTA(G141:U141)=0),1,0)</f>
        <v>0</v>
      </c>
      <c r="DJ141" s="405" t="str">
        <f t="shared" ref="DJ141:DJ204" si="245">IF(AND(COUNTIF(G141,"*m*")&gt;0,COUNTIF(H141,"*m*")&gt;0),1,"")</f>
        <v/>
      </c>
      <c r="DK141" s="405" t="str">
        <f t="shared" ref="DK141:DK204" si="246">IF(AND(COUNTIF(J141,"*m*")&gt;0,COUNTIF(K141,"*m*")&gt;0),1,"")</f>
        <v/>
      </c>
      <c r="DL141" s="405" t="str">
        <f t="shared" ref="DL141:DL204" si="247">IF(AND(COUNTIF(M141,"*m*")&gt;0,COUNTIF(N141,"*m*")&gt;0),1,"")</f>
        <v/>
      </c>
      <c r="DM141" s="405" t="str">
        <f t="shared" ref="DM141:DM204" si="248">IF(AND(COUNTIF(G141,"*跳*")&gt;0,COUNTIF(H141,"*.*")&gt;0),1,IF(AND(COUNTIF(G141,"*投*")&gt;0,COUNTIF(H141,"*.*")&gt;0),1,""))</f>
        <v/>
      </c>
      <c r="DN141" s="405" t="str">
        <f t="shared" ref="DN141:DN204" si="249">IF(AND(COUNTIF(J141,"*跳*")&gt;0,COUNTIF(K141,"*.*")&gt;0),1,IF(AND(COUNTIF(J141,"*投*")&gt;0,COUNTIF(K141,"*.*")&gt;0),1,""))</f>
        <v/>
      </c>
      <c r="DO141" s="405" t="str">
        <f t="shared" ref="DO141:DO204" si="250">IF(AND(COUNTIF(M141,"*跳*")&gt;0,COUNTIF(N141,"*.*")&gt;0),1,IF(AND(COUNTIF(M141,"*投*")&gt;0,COUNTIF(N141,"*.*")&gt;0),1,""))</f>
        <v/>
      </c>
    </row>
    <row r="142" spans="1:119" s="152" customFormat="1" ht="18" hidden="1" customHeight="1">
      <c r="A142" s="156" t="str">
        <f t="shared" si="180"/>
        <v/>
      </c>
      <c r="B142" s="153"/>
      <c r="C142" s="31" t="str">
        <f>IF(B142="","",VLOOKUP(B142,学連登録!$C$2:$G$3000,2,FALSE))</f>
        <v/>
      </c>
      <c r="D142" s="32" t="str">
        <f>IF(B142="","",VLOOKUP(B142,学連登録!$C$2:$G$3000,3,FALSE))</f>
        <v/>
      </c>
      <c r="E142" s="33" t="str">
        <f>IF(B142="","",VLOOKUP(B142,学連登録!$C$2:$G$3000,4,FALSE))</f>
        <v/>
      </c>
      <c r="F142" s="376" t="str">
        <f>IF(B142="","",VLOOKUP(B142,学連登録!$C$2:$I$3000,7,FALSE))</f>
        <v/>
      </c>
      <c r="G142" s="155"/>
      <c r="H142" s="926"/>
      <c r="I142" s="928"/>
      <c r="J142" s="155"/>
      <c r="K142" s="926"/>
      <c r="L142" s="927"/>
      <c r="M142" s="155"/>
      <c r="N142" s="881"/>
      <c r="O142" s="882"/>
      <c r="P142" s="154"/>
      <c r="Q142" s="926"/>
      <c r="R142" s="927"/>
      <c r="S142" s="154"/>
      <c r="T142" s="926"/>
      <c r="U142" s="927"/>
      <c r="V142" s="101" t="str">
        <f>IF(B142="","",VLOOKUP(B142,学連登録!$C$2:$H$3000,6,FALSE))</f>
        <v/>
      </c>
      <c r="Y142" s="116" t="str">
        <f t="shared" si="173"/>
        <v/>
      </c>
      <c r="Z142" s="97" t="str">
        <f>IF(G142="","",VLOOKUP(G142,種目名!$R$5:$T$104,3,0))</f>
        <v/>
      </c>
      <c r="AA142" s="98" t="str">
        <f>IF(J142="","",VLOOKUP(J142,種目名!$R$5:$T$104,3,0))</f>
        <v/>
      </c>
      <c r="AB142" s="117" t="str">
        <f>IF(M142="","",VLOOKUP(M142,種目名!$R$5:$T$104,3,0))</f>
        <v/>
      </c>
      <c r="AC142" s="117" t="str">
        <f>IF(P142="","",VLOOKUP(AF142,種目名!$R$5:$T$104,3,0))</f>
        <v/>
      </c>
      <c r="AD142" s="118" t="str">
        <f>IF(S142="","",VLOOKUP(AI142,種目名!$R$5:$T$104,3,0))</f>
        <v/>
      </c>
      <c r="AE142" s="115">
        <f t="shared" si="174"/>
        <v>0</v>
      </c>
      <c r="AF142" s="152" t="str">
        <f t="shared" si="175"/>
        <v/>
      </c>
      <c r="AG142" s="152" t="str">
        <f t="shared" si="176"/>
        <v/>
      </c>
      <c r="AH142" s="152">
        <f t="shared" si="177"/>
        <v>0</v>
      </c>
      <c r="AI142" s="152" t="str">
        <f t="shared" si="178"/>
        <v/>
      </c>
      <c r="AJ142" s="152" t="str">
        <f t="shared" si="179"/>
        <v/>
      </c>
      <c r="AK142" s="383"/>
      <c r="AL142" s="166">
        <f t="shared" si="185"/>
        <v>0</v>
      </c>
      <c r="AM142" s="392">
        <f t="shared" si="186"/>
        <v>0</v>
      </c>
      <c r="AN142" s="392">
        <f>COUNTIF($B$12:B142,B142)</f>
        <v>0</v>
      </c>
      <c r="AO142" s="392"/>
      <c r="AP142" s="392" t="str">
        <f t="shared" si="187"/>
        <v/>
      </c>
      <c r="AQ142" s="392" t="str">
        <f t="shared" si="187"/>
        <v/>
      </c>
      <c r="AR142" s="392" t="str">
        <f t="shared" si="187"/>
        <v/>
      </c>
      <c r="AS142" s="392" t="str">
        <f t="shared" si="187"/>
        <v/>
      </c>
      <c r="AT142" s="392">
        <f t="shared" si="188"/>
        <v>0</v>
      </c>
      <c r="AU142" s="392" t="str">
        <f t="shared" si="189"/>
        <v/>
      </c>
      <c r="AV142" s="392" t="str">
        <f t="shared" si="190"/>
        <v/>
      </c>
      <c r="AW142" s="392" t="str">
        <f t="shared" si="191"/>
        <v/>
      </c>
      <c r="AX142" s="392" t="str">
        <f t="shared" si="192"/>
        <v/>
      </c>
      <c r="AY142" s="392" t="str">
        <f t="shared" si="193"/>
        <v/>
      </c>
      <c r="AZ142" s="392" t="str">
        <f t="shared" si="181"/>
        <v/>
      </c>
      <c r="BA142" s="392" t="str">
        <f t="shared" si="181"/>
        <v/>
      </c>
      <c r="BB142" s="392" t="str">
        <f t="shared" si="181"/>
        <v/>
      </c>
      <c r="BC142" s="392" t="str">
        <f t="shared" si="181"/>
        <v/>
      </c>
      <c r="BD142" s="396" t="str">
        <f t="shared" si="181"/>
        <v/>
      </c>
      <c r="BE142" s="386">
        <f t="shared" si="194"/>
        <v>0</v>
      </c>
      <c r="BG142" s="392">
        <f t="shared" si="195"/>
        <v>0</v>
      </c>
      <c r="BH142" s="392">
        <f t="shared" si="196"/>
        <v>0</v>
      </c>
      <c r="BI142" s="405">
        <f t="shared" si="197"/>
        <v>0</v>
      </c>
      <c r="BJ142" s="406">
        <f t="shared" si="182"/>
        <v>0</v>
      </c>
      <c r="BK142" s="391" t="str">
        <f t="shared" si="183"/>
        <v>0</v>
      </c>
      <c r="BL142" s="391" t="str">
        <f t="shared" si="184"/>
        <v>0</v>
      </c>
      <c r="BM142" s="405">
        <f t="shared" si="198"/>
        <v>0</v>
      </c>
      <c r="BN142" s="405" t="str">
        <f t="shared" si="199"/>
        <v>0m0</v>
      </c>
      <c r="BO142" s="392">
        <f t="shared" si="200"/>
        <v>0</v>
      </c>
      <c r="BP142" s="392">
        <f t="shared" si="201"/>
        <v>0</v>
      </c>
      <c r="BQ142" s="405">
        <f t="shared" si="202"/>
        <v>0</v>
      </c>
      <c r="BR142" s="406">
        <f t="shared" si="203"/>
        <v>0</v>
      </c>
      <c r="BS142" s="391" t="str">
        <f t="shared" si="204"/>
        <v>0</v>
      </c>
      <c r="BT142" s="391" t="str">
        <f t="shared" si="205"/>
        <v>0</v>
      </c>
      <c r="BU142" s="405">
        <f t="shared" si="206"/>
        <v>0</v>
      </c>
      <c r="BV142" s="405" t="str">
        <f t="shared" si="207"/>
        <v>0m0</v>
      </c>
      <c r="BW142" s="392">
        <f t="shared" si="208"/>
        <v>0</v>
      </c>
      <c r="BX142" s="392">
        <f t="shared" si="209"/>
        <v>0</v>
      </c>
      <c r="BY142" s="405">
        <f t="shared" si="210"/>
        <v>0</v>
      </c>
      <c r="BZ142" s="406">
        <f t="shared" si="211"/>
        <v>0</v>
      </c>
      <c r="CA142" s="391" t="str">
        <f t="shared" si="212"/>
        <v>0</v>
      </c>
      <c r="CB142" s="391" t="str">
        <f t="shared" si="213"/>
        <v>0</v>
      </c>
      <c r="CC142" s="405">
        <f t="shared" si="214"/>
        <v>0</v>
      </c>
      <c r="CD142" s="405" t="str">
        <f t="shared" si="215"/>
        <v>0m0</v>
      </c>
      <c r="CE142" s="392">
        <f t="shared" si="216"/>
        <v>0</v>
      </c>
      <c r="CF142" s="392">
        <f t="shared" si="217"/>
        <v>0</v>
      </c>
      <c r="CG142" s="405">
        <f t="shared" si="218"/>
        <v>0</v>
      </c>
      <c r="CH142" s="406">
        <f t="shared" si="219"/>
        <v>0</v>
      </c>
      <c r="CI142" s="391" t="str">
        <f t="shared" si="220"/>
        <v>0</v>
      </c>
      <c r="CJ142" s="391" t="str">
        <f t="shared" si="221"/>
        <v>0</v>
      </c>
      <c r="CK142" s="405">
        <f t="shared" si="222"/>
        <v>0</v>
      </c>
      <c r="CL142" s="405" t="str">
        <f t="shared" si="223"/>
        <v>0m0</v>
      </c>
      <c r="CM142" s="392">
        <f t="shared" si="224"/>
        <v>0</v>
      </c>
      <c r="CN142" s="392">
        <f t="shared" si="225"/>
        <v>0</v>
      </c>
      <c r="CO142" s="405">
        <f t="shared" si="226"/>
        <v>0</v>
      </c>
      <c r="CP142" s="406">
        <f t="shared" si="227"/>
        <v>0</v>
      </c>
      <c r="CQ142" s="391" t="str">
        <f t="shared" si="228"/>
        <v>0</v>
      </c>
      <c r="CR142" s="391" t="str">
        <f t="shared" si="229"/>
        <v>0</v>
      </c>
      <c r="CS142" s="405">
        <f t="shared" si="230"/>
        <v>0</v>
      </c>
      <c r="CT142" s="405" t="str">
        <f t="shared" si="231"/>
        <v>0m0</v>
      </c>
      <c r="CU142" s="405">
        <f t="shared" si="232"/>
        <v>0</v>
      </c>
      <c r="CV142" s="405">
        <f t="shared" si="233"/>
        <v>0</v>
      </c>
      <c r="CW142" s="405">
        <f t="shared" si="234"/>
        <v>0</v>
      </c>
      <c r="CX142" s="405">
        <f t="shared" si="235"/>
        <v>0</v>
      </c>
      <c r="CY142" s="405">
        <f t="shared" si="236"/>
        <v>0</v>
      </c>
      <c r="CZ142" s="405" t="str">
        <f t="shared" si="237"/>
        <v/>
      </c>
      <c r="DA142" s="405" t="str">
        <f t="shared" si="238"/>
        <v/>
      </c>
      <c r="DB142" s="405" t="str">
        <f t="shared" si="239"/>
        <v/>
      </c>
      <c r="DC142" s="405" t="str">
        <f t="shared" si="240"/>
        <v/>
      </c>
      <c r="DD142" s="405" t="str">
        <f t="shared" si="241"/>
        <v/>
      </c>
      <c r="DE142" s="405"/>
      <c r="DF142" s="404"/>
      <c r="DG142" s="405" t="str">
        <f t="shared" si="242"/>
        <v/>
      </c>
      <c r="DH142" s="405" t="str">
        <f t="shared" si="243"/>
        <v/>
      </c>
      <c r="DI142" s="405">
        <f t="shared" si="244"/>
        <v>0</v>
      </c>
      <c r="DJ142" s="405" t="str">
        <f t="shared" si="245"/>
        <v/>
      </c>
      <c r="DK142" s="405" t="str">
        <f t="shared" si="246"/>
        <v/>
      </c>
      <c r="DL142" s="405" t="str">
        <f t="shared" si="247"/>
        <v/>
      </c>
      <c r="DM142" s="405" t="str">
        <f t="shared" si="248"/>
        <v/>
      </c>
      <c r="DN142" s="405" t="str">
        <f t="shared" si="249"/>
        <v/>
      </c>
      <c r="DO142" s="405" t="str">
        <f t="shared" si="250"/>
        <v/>
      </c>
    </row>
    <row r="143" spans="1:119" s="152" customFormat="1" ht="18" hidden="1" customHeight="1">
      <c r="A143" s="156" t="str">
        <f t="shared" si="180"/>
        <v/>
      </c>
      <c r="B143" s="153"/>
      <c r="C143" s="31" t="str">
        <f>IF(B143="","",VLOOKUP(B143,学連登録!$C$2:$G$3000,2,FALSE))</f>
        <v/>
      </c>
      <c r="D143" s="32" t="str">
        <f>IF(B143="","",VLOOKUP(B143,学連登録!$C$2:$G$3000,3,FALSE))</f>
        <v/>
      </c>
      <c r="E143" s="33" t="str">
        <f>IF(B143="","",VLOOKUP(B143,学連登録!$C$2:$G$3000,4,FALSE))</f>
        <v/>
      </c>
      <c r="F143" s="376" t="str">
        <f>IF(B143="","",VLOOKUP(B143,学連登録!$C$2:$I$3000,7,FALSE))</f>
        <v/>
      </c>
      <c r="G143" s="155"/>
      <c r="H143" s="926"/>
      <c r="I143" s="928"/>
      <c r="J143" s="155"/>
      <c r="K143" s="926"/>
      <c r="L143" s="927"/>
      <c r="M143" s="155"/>
      <c r="N143" s="881"/>
      <c r="O143" s="882"/>
      <c r="P143" s="154"/>
      <c r="Q143" s="926"/>
      <c r="R143" s="927"/>
      <c r="S143" s="154"/>
      <c r="T143" s="926"/>
      <c r="U143" s="927"/>
      <c r="V143" s="101" t="str">
        <f>IF(B143="","",VLOOKUP(B143,学連登録!$C$2:$H$3000,6,FALSE))</f>
        <v/>
      </c>
      <c r="Y143" s="116" t="str">
        <f t="shared" si="173"/>
        <v/>
      </c>
      <c r="Z143" s="97" t="str">
        <f>IF(G143="","",VLOOKUP(G143,種目名!$R$5:$T$104,3,0))</f>
        <v/>
      </c>
      <c r="AA143" s="98" t="str">
        <f>IF(J143="","",VLOOKUP(J143,種目名!$R$5:$T$104,3,0))</f>
        <v/>
      </c>
      <c r="AB143" s="117" t="str">
        <f>IF(M143="","",VLOOKUP(M143,種目名!$R$5:$T$104,3,0))</f>
        <v/>
      </c>
      <c r="AC143" s="117" t="str">
        <f>IF(P143="","",VLOOKUP(AF143,種目名!$R$5:$T$104,3,0))</f>
        <v/>
      </c>
      <c r="AD143" s="118" t="str">
        <f>IF(S143="","",VLOOKUP(AI143,種目名!$R$5:$T$104,3,0))</f>
        <v/>
      </c>
      <c r="AE143" s="115">
        <f t="shared" si="174"/>
        <v>0</v>
      </c>
      <c r="AF143" s="152" t="str">
        <f t="shared" si="175"/>
        <v/>
      </c>
      <c r="AG143" s="152" t="str">
        <f t="shared" si="176"/>
        <v/>
      </c>
      <c r="AH143" s="152">
        <f t="shared" si="177"/>
        <v>0</v>
      </c>
      <c r="AI143" s="152" t="str">
        <f t="shared" si="178"/>
        <v/>
      </c>
      <c r="AJ143" s="152" t="str">
        <f t="shared" si="179"/>
        <v/>
      </c>
      <c r="AK143" s="383"/>
      <c r="AL143" s="166">
        <f t="shared" si="185"/>
        <v>0</v>
      </c>
      <c r="AM143" s="392">
        <f t="shared" si="186"/>
        <v>0</v>
      </c>
      <c r="AN143" s="392">
        <f>COUNTIF($B$12:B143,B143)</f>
        <v>0</v>
      </c>
      <c r="AO143" s="392"/>
      <c r="AP143" s="392" t="str">
        <f t="shared" si="187"/>
        <v/>
      </c>
      <c r="AQ143" s="392" t="str">
        <f t="shared" si="187"/>
        <v/>
      </c>
      <c r="AR143" s="392" t="str">
        <f t="shared" si="187"/>
        <v/>
      </c>
      <c r="AS143" s="392" t="str">
        <f t="shared" si="187"/>
        <v/>
      </c>
      <c r="AT143" s="392">
        <f t="shared" si="188"/>
        <v>0</v>
      </c>
      <c r="AU143" s="392" t="str">
        <f t="shared" si="189"/>
        <v/>
      </c>
      <c r="AV143" s="392" t="str">
        <f t="shared" si="190"/>
        <v/>
      </c>
      <c r="AW143" s="392" t="str">
        <f t="shared" si="191"/>
        <v/>
      </c>
      <c r="AX143" s="392" t="str">
        <f t="shared" si="192"/>
        <v/>
      </c>
      <c r="AY143" s="392" t="str">
        <f t="shared" si="193"/>
        <v/>
      </c>
      <c r="AZ143" s="392" t="str">
        <f t="shared" si="181"/>
        <v/>
      </c>
      <c r="BA143" s="392" t="str">
        <f t="shared" si="181"/>
        <v/>
      </c>
      <c r="BB143" s="392" t="str">
        <f t="shared" si="181"/>
        <v/>
      </c>
      <c r="BC143" s="392" t="str">
        <f t="shared" si="181"/>
        <v/>
      </c>
      <c r="BD143" s="396" t="str">
        <f t="shared" si="181"/>
        <v/>
      </c>
      <c r="BE143" s="386">
        <f t="shared" si="194"/>
        <v>0</v>
      </c>
      <c r="BG143" s="392">
        <f t="shared" si="195"/>
        <v>0</v>
      </c>
      <c r="BH143" s="392">
        <f t="shared" si="196"/>
        <v>0</v>
      </c>
      <c r="BI143" s="405">
        <f t="shared" si="197"/>
        <v>0</v>
      </c>
      <c r="BJ143" s="406">
        <f t="shared" si="182"/>
        <v>0</v>
      </c>
      <c r="BK143" s="391" t="str">
        <f t="shared" si="183"/>
        <v>0</v>
      </c>
      <c r="BL143" s="391" t="str">
        <f t="shared" si="184"/>
        <v>0</v>
      </c>
      <c r="BM143" s="405">
        <f t="shared" si="198"/>
        <v>0</v>
      </c>
      <c r="BN143" s="405" t="str">
        <f t="shared" si="199"/>
        <v>0m0</v>
      </c>
      <c r="BO143" s="392">
        <f t="shared" si="200"/>
        <v>0</v>
      </c>
      <c r="BP143" s="392">
        <f t="shared" si="201"/>
        <v>0</v>
      </c>
      <c r="BQ143" s="405">
        <f t="shared" si="202"/>
        <v>0</v>
      </c>
      <c r="BR143" s="406">
        <f t="shared" si="203"/>
        <v>0</v>
      </c>
      <c r="BS143" s="391" t="str">
        <f t="shared" si="204"/>
        <v>0</v>
      </c>
      <c r="BT143" s="391" t="str">
        <f t="shared" si="205"/>
        <v>0</v>
      </c>
      <c r="BU143" s="405">
        <f t="shared" si="206"/>
        <v>0</v>
      </c>
      <c r="BV143" s="405" t="str">
        <f t="shared" si="207"/>
        <v>0m0</v>
      </c>
      <c r="BW143" s="392">
        <f t="shared" si="208"/>
        <v>0</v>
      </c>
      <c r="BX143" s="392">
        <f t="shared" si="209"/>
        <v>0</v>
      </c>
      <c r="BY143" s="405">
        <f t="shared" si="210"/>
        <v>0</v>
      </c>
      <c r="BZ143" s="406">
        <f t="shared" si="211"/>
        <v>0</v>
      </c>
      <c r="CA143" s="391" t="str">
        <f t="shared" si="212"/>
        <v>0</v>
      </c>
      <c r="CB143" s="391" t="str">
        <f t="shared" si="213"/>
        <v>0</v>
      </c>
      <c r="CC143" s="405">
        <f t="shared" si="214"/>
        <v>0</v>
      </c>
      <c r="CD143" s="405" t="str">
        <f t="shared" si="215"/>
        <v>0m0</v>
      </c>
      <c r="CE143" s="392">
        <f t="shared" si="216"/>
        <v>0</v>
      </c>
      <c r="CF143" s="392">
        <f t="shared" si="217"/>
        <v>0</v>
      </c>
      <c r="CG143" s="405">
        <f t="shared" si="218"/>
        <v>0</v>
      </c>
      <c r="CH143" s="406">
        <f t="shared" si="219"/>
        <v>0</v>
      </c>
      <c r="CI143" s="391" t="str">
        <f t="shared" si="220"/>
        <v>0</v>
      </c>
      <c r="CJ143" s="391" t="str">
        <f t="shared" si="221"/>
        <v>0</v>
      </c>
      <c r="CK143" s="405">
        <f t="shared" si="222"/>
        <v>0</v>
      </c>
      <c r="CL143" s="405" t="str">
        <f t="shared" si="223"/>
        <v>0m0</v>
      </c>
      <c r="CM143" s="392">
        <f t="shared" si="224"/>
        <v>0</v>
      </c>
      <c r="CN143" s="392">
        <f t="shared" si="225"/>
        <v>0</v>
      </c>
      <c r="CO143" s="405">
        <f t="shared" si="226"/>
        <v>0</v>
      </c>
      <c r="CP143" s="406">
        <f t="shared" si="227"/>
        <v>0</v>
      </c>
      <c r="CQ143" s="391" t="str">
        <f t="shared" si="228"/>
        <v>0</v>
      </c>
      <c r="CR143" s="391" t="str">
        <f t="shared" si="229"/>
        <v>0</v>
      </c>
      <c r="CS143" s="405">
        <f t="shared" si="230"/>
        <v>0</v>
      </c>
      <c r="CT143" s="405" t="str">
        <f t="shared" si="231"/>
        <v>0m0</v>
      </c>
      <c r="CU143" s="405">
        <f t="shared" si="232"/>
        <v>0</v>
      </c>
      <c r="CV143" s="405">
        <f t="shared" si="233"/>
        <v>0</v>
      </c>
      <c r="CW143" s="405">
        <f t="shared" si="234"/>
        <v>0</v>
      </c>
      <c r="CX143" s="405">
        <f t="shared" si="235"/>
        <v>0</v>
      </c>
      <c r="CY143" s="405">
        <f t="shared" si="236"/>
        <v>0</v>
      </c>
      <c r="CZ143" s="405" t="str">
        <f t="shared" si="237"/>
        <v/>
      </c>
      <c r="DA143" s="405" t="str">
        <f t="shared" si="238"/>
        <v/>
      </c>
      <c r="DB143" s="405" t="str">
        <f t="shared" si="239"/>
        <v/>
      </c>
      <c r="DC143" s="405" t="str">
        <f t="shared" si="240"/>
        <v/>
      </c>
      <c r="DD143" s="405" t="str">
        <f t="shared" si="241"/>
        <v/>
      </c>
      <c r="DE143" s="405"/>
      <c r="DF143" s="404"/>
      <c r="DG143" s="405" t="str">
        <f t="shared" si="242"/>
        <v/>
      </c>
      <c r="DH143" s="405" t="str">
        <f t="shared" si="243"/>
        <v/>
      </c>
      <c r="DI143" s="405">
        <f t="shared" si="244"/>
        <v>0</v>
      </c>
      <c r="DJ143" s="405" t="str">
        <f t="shared" si="245"/>
        <v/>
      </c>
      <c r="DK143" s="405" t="str">
        <f t="shared" si="246"/>
        <v/>
      </c>
      <c r="DL143" s="405" t="str">
        <f t="shared" si="247"/>
        <v/>
      </c>
      <c r="DM143" s="405" t="str">
        <f t="shared" si="248"/>
        <v/>
      </c>
      <c r="DN143" s="405" t="str">
        <f t="shared" si="249"/>
        <v/>
      </c>
      <c r="DO143" s="405" t="str">
        <f t="shared" si="250"/>
        <v/>
      </c>
    </row>
    <row r="144" spans="1:119" s="152" customFormat="1" ht="18" hidden="1" customHeight="1">
      <c r="A144" s="156" t="str">
        <f t="shared" si="180"/>
        <v/>
      </c>
      <c r="B144" s="153"/>
      <c r="C144" s="31" t="str">
        <f>IF(B144="","",VLOOKUP(B144,学連登録!$C$2:$G$3000,2,FALSE))</f>
        <v/>
      </c>
      <c r="D144" s="32" t="str">
        <f>IF(B144="","",VLOOKUP(B144,学連登録!$C$2:$G$3000,3,FALSE))</f>
        <v/>
      </c>
      <c r="E144" s="33" t="str">
        <f>IF(B144="","",VLOOKUP(B144,学連登録!$C$2:$G$3000,4,FALSE))</f>
        <v/>
      </c>
      <c r="F144" s="376" t="str">
        <f>IF(B144="","",VLOOKUP(B144,学連登録!$C$2:$I$3000,7,FALSE))</f>
        <v/>
      </c>
      <c r="G144" s="155"/>
      <c r="H144" s="926"/>
      <c r="I144" s="928"/>
      <c r="J144" s="155"/>
      <c r="K144" s="926"/>
      <c r="L144" s="927"/>
      <c r="M144" s="155"/>
      <c r="N144" s="881"/>
      <c r="O144" s="882"/>
      <c r="P144" s="154"/>
      <c r="Q144" s="926"/>
      <c r="R144" s="927"/>
      <c r="S144" s="154"/>
      <c r="T144" s="926"/>
      <c r="U144" s="927"/>
      <c r="V144" s="101" t="str">
        <f>IF(B144="","",VLOOKUP(B144,学連登録!$C$2:$H$3000,6,FALSE))</f>
        <v/>
      </c>
      <c r="Y144" s="116" t="str">
        <f t="shared" si="173"/>
        <v/>
      </c>
      <c r="Z144" s="97" t="str">
        <f>IF(G144="","",VLOOKUP(G144,種目名!$R$5:$T$104,3,0))</f>
        <v/>
      </c>
      <c r="AA144" s="98" t="str">
        <f>IF(J144="","",VLOOKUP(J144,種目名!$R$5:$T$104,3,0))</f>
        <v/>
      </c>
      <c r="AB144" s="117" t="str">
        <f>IF(M144="","",VLOOKUP(M144,種目名!$R$5:$T$104,3,0))</f>
        <v/>
      </c>
      <c r="AC144" s="117" t="str">
        <f>IF(P144="","",VLOOKUP(AF144,種目名!$R$5:$T$104,3,0))</f>
        <v/>
      </c>
      <c r="AD144" s="118" t="str">
        <f>IF(S144="","",VLOOKUP(AI144,種目名!$R$5:$T$104,3,0))</f>
        <v/>
      </c>
      <c r="AE144" s="115">
        <f t="shared" si="174"/>
        <v>0</v>
      </c>
      <c r="AF144" s="152" t="str">
        <f t="shared" si="175"/>
        <v/>
      </c>
      <c r="AG144" s="152" t="str">
        <f t="shared" si="176"/>
        <v/>
      </c>
      <c r="AH144" s="152">
        <f t="shared" si="177"/>
        <v>0</v>
      </c>
      <c r="AI144" s="152" t="str">
        <f t="shared" si="178"/>
        <v/>
      </c>
      <c r="AJ144" s="152" t="str">
        <f t="shared" si="179"/>
        <v/>
      </c>
      <c r="AK144" s="383"/>
      <c r="AL144" s="166">
        <f t="shared" si="185"/>
        <v>0</v>
      </c>
      <c r="AM144" s="392">
        <f t="shared" si="186"/>
        <v>0</v>
      </c>
      <c r="AN144" s="392">
        <f>COUNTIF($B$12:B144,B144)</f>
        <v>0</v>
      </c>
      <c r="AO144" s="392"/>
      <c r="AP144" s="392" t="str">
        <f t="shared" si="187"/>
        <v/>
      </c>
      <c r="AQ144" s="392" t="str">
        <f t="shared" si="187"/>
        <v/>
      </c>
      <c r="AR144" s="392" t="str">
        <f t="shared" si="187"/>
        <v/>
      </c>
      <c r="AS144" s="392" t="str">
        <f t="shared" si="187"/>
        <v/>
      </c>
      <c r="AT144" s="392">
        <f t="shared" si="188"/>
        <v>0</v>
      </c>
      <c r="AU144" s="392" t="str">
        <f t="shared" si="189"/>
        <v/>
      </c>
      <c r="AV144" s="392" t="str">
        <f t="shared" si="190"/>
        <v/>
      </c>
      <c r="AW144" s="392" t="str">
        <f t="shared" si="191"/>
        <v/>
      </c>
      <c r="AX144" s="392" t="str">
        <f t="shared" si="192"/>
        <v/>
      </c>
      <c r="AY144" s="392" t="str">
        <f t="shared" si="193"/>
        <v/>
      </c>
      <c r="AZ144" s="392" t="str">
        <f t="shared" si="181"/>
        <v/>
      </c>
      <c r="BA144" s="392" t="str">
        <f t="shared" si="181"/>
        <v/>
      </c>
      <c r="BB144" s="392" t="str">
        <f t="shared" si="181"/>
        <v/>
      </c>
      <c r="BC144" s="392" t="str">
        <f t="shared" si="181"/>
        <v/>
      </c>
      <c r="BD144" s="396" t="str">
        <f t="shared" si="181"/>
        <v/>
      </c>
      <c r="BE144" s="386">
        <f t="shared" si="194"/>
        <v>0</v>
      </c>
      <c r="BG144" s="392">
        <f t="shared" si="195"/>
        <v>0</v>
      </c>
      <c r="BH144" s="392">
        <f t="shared" si="196"/>
        <v>0</v>
      </c>
      <c r="BI144" s="405">
        <f t="shared" si="197"/>
        <v>0</v>
      </c>
      <c r="BJ144" s="406">
        <f t="shared" si="182"/>
        <v>0</v>
      </c>
      <c r="BK144" s="391" t="str">
        <f t="shared" si="183"/>
        <v>0</v>
      </c>
      <c r="BL144" s="391" t="str">
        <f t="shared" si="184"/>
        <v>0</v>
      </c>
      <c r="BM144" s="405">
        <f t="shared" si="198"/>
        <v>0</v>
      </c>
      <c r="BN144" s="405" t="str">
        <f t="shared" si="199"/>
        <v>0m0</v>
      </c>
      <c r="BO144" s="392">
        <f t="shared" si="200"/>
        <v>0</v>
      </c>
      <c r="BP144" s="392">
        <f t="shared" si="201"/>
        <v>0</v>
      </c>
      <c r="BQ144" s="405">
        <f t="shared" si="202"/>
        <v>0</v>
      </c>
      <c r="BR144" s="406">
        <f t="shared" si="203"/>
        <v>0</v>
      </c>
      <c r="BS144" s="391" t="str">
        <f t="shared" si="204"/>
        <v>0</v>
      </c>
      <c r="BT144" s="391" t="str">
        <f t="shared" si="205"/>
        <v>0</v>
      </c>
      <c r="BU144" s="405">
        <f t="shared" si="206"/>
        <v>0</v>
      </c>
      <c r="BV144" s="405" t="str">
        <f t="shared" si="207"/>
        <v>0m0</v>
      </c>
      <c r="BW144" s="392">
        <f t="shared" si="208"/>
        <v>0</v>
      </c>
      <c r="BX144" s="392">
        <f t="shared" si="209"/>
        <v>0</v>
      </c>
      <c r="BY144" s="405">
        <f t="shared" si="210"/>
        <v>0</v>
      </c>
      <c r="BZ144" s="406">
        <f t="shared" si="211"/>
        <v>0</v>
      </c>
      <c r="CA144" s="391" t="str">
        <f t="shared" si="212"/>
        <v>0</v>
      </c>
      <c r="CB144" s="391" t="str">
        <f t="shared" si="213"/>
        <v>0</v>
      </c>
      <c r="CC144" s="405">
        <f t="shared" si="214"/>
        <v>0</v>
      </c>
      <c r="CD144" s="405" t="str">
        <f t="shared" si="215"/>
        <v>0m0</v>
      </c>
      <c r="CE144" s="392">
        <f t="shared" si="216"/>
        <v>0</v>
      </c>
      <c r="CF144" s="392">
        <f t="shared" si="217"/>
        <v>0</v>
      </c>
      <c r="CG144" s="405">
        <f t="shared" si="218"/>
        <v>0</v>
      </c>
      <c r="CH144" s="406">
        <f t="shared" si="219"/>
        <v>0</v>
      </c>
      <c r="CI144" s="391" t="str">
        <f t="shared" si="220"/>
        <v>0</v>
      </c>
      <c r="CJ144" s="391" t="str">
        <f t="shared" si="221"/>
        <v>0</v>
      </c>
      <c r="CK144" s="405">
        <f t="shared" si="222"/>
        <v>0</v>
      </c>
      <c r="CL144" s="405" t="str">
        <f t="shared" si="223"/>
        <v>0m0</v>
      </c>
      <c r="CM144" s="392">
        <f t="shared" si="224"/>
        <v>0</v>
      </c>
      <c r="CN144" s="392">
        <f t="shared" si="225"/>
        <v>0</v>
      </c>
      <c r="CO144" s="405">
        <f t="shared" si="226"/>
        <v>0</v>
      </c>
      <c r="CP144" s="406">
        <f t="shared" si="227"/>
        <v>0</v>
      </c>
      <c r="CQ144" s="391" t="str">
        <f t="shared" si="228"/>
        <v>0</v>
      </c>
      <c r="CR144" s="391" t="str">
        <f t="shared" si="229"/>
        <v>0</v>
      </c>
      <c r="CS144" s="405">
        <f t="shared" si="230"/>
        <v>0</v>
      </c>
      <c r="CT144" s="405" t="str">
        <f t="shared" si="231"/>
        <v>0m0</v>
      </c>
      <c r="CU144" s="405">
        <f t="shared" si="232"/>
        <v>0</v>
      </c>
      <c r="CV144" s="405">
        <f t="shared" si="233"/>
        <v>0</v>
      </c>
      <c r="CW144" s="405">
        <f t="shared" si="234"/>
        <v>0</v>
      </c>
      <c r="CX144" s="405">
        <f t="shared" si="235"/>
        <v>0</v>
      </c>
      <c r="CY144" s="405">
        <f t="shared" si="236"/>
        <v>0</v>
      </c>
      <c r="CZ144" s="405" t="str">
        <f t="shared" si="237"/>
        <v/>
      </c>
      <c r="DA144" s="405" t="str">
        <f t="shared" si="238"/>
        <v/>
      </c>
      <c r="DB144" s="405" t="str">
        <f t="shared" si="239"/>
        <v/>
      </c>
      <c r="DC144" s="405" t="str">
        <f t="shared" si="240"/>
        <v/>
      </c>
      <c r="DD144" s="405" t="str">
        <f t="shared" si="241"/>
        <v/>
      </c>
      <c r="DE144" s="405"/>
      <c r="DF144" s="404"/>
      <c r="DG144" s="405" t="str">
        <f t="shared" si="242"/>
        <v/>
      </c>
      <c r="DH144" s="405" t="str">
        <f t="shared" si="243"/>
        <v/>
      </c>
      <c r="DI144" s="405">
        <f t="shared" si="244"/>
        <v>0</v>
      </c>
      <c r="DJ144" s="405" t="str">
        <f t="shared" si="245"/>
        <v/>
      </c>
      <c r="DK144" s="405" t="str">
        <f t="shared" si="246"/>
        <v/>
      </c>
      <c r="DL144" s="405" t="str">
        <f t="shared" si="247"/>
        <v/>
      </c>
      <c r="DM144" s="405" t="str">
        <f t="shared" si="248"/>
        <v/>
      </c>
      <c r="DN144" s="405" t="str">
        <f t="shared" si="249"/>
        <v/>
      </c>
      <c r="DO144" s="405" t="str">
        <f t="shared" si="250"/>
        <v/>
      </c>
    </row>
    <row r="145" spans="1:119" s="152" customFormat="1" ht="18" hidden="1" customHeight="1">
      <c r="A145" s="156" t="str">
        <f t="shared" si="180"/>
        <v/>
      </c>
      <c r="B145" s="153"/>
      <c r="C145" s="31" t="str">
        <f>IF(B145="","",VLOOKUP(B145,学連登録!$C$2:$G$3000,2,FALSE))</f>
        <v/>
      </c>
      <c r="D145" s="32" t="str">
        <f>IF(B145="","",VLOOKUP(B145,学連登録!$C$2:$G$3000,3,FALSE))</f>
        <v/>
      </c>
      <c r="E145" s="33" t="str">
        <f>IF(B145="","",VLOOKUP(B145,学連登録!$C$2:$G$3000,4,FALSE))</f>
        <v/>
      </c>
      <c r="F145" s="376" t="str">
        <f>IF(B145="","",VLOOKUP(B145,学連登録!$C$2:$I$3000,7,FALSE))</f>
        <v/>
      </c>
      <c r="G145" s="155"/>
      <c r="H145" s="926"/>
      <c r="I145" s="928"/>
      <c r="J145" s="155"/>
      <c r="K145" s="926"/>
      <c r="L145" s="927"/>
      <c r="M145" s="155"/>
      <c r="N145" s="881"/>
      <c r="O145" s="882"/>
      <c r="P145" s="154"/>
      <c r="Q145" s="926"/>
      <c r="R145" s="927"/>
      <c r="S145" s="154"/>
      <c r="T145" s="926"/>
      <c r="U145" s="927"/>
      <c r="V145" s="101" t="str">
        <f>IF(B145="","",VLOOKUP(B145,学連登録!$C$2:$H$3000,6,FALSE))</f>
        <v/>
      </c>
      <c r="Y145" s="116" t="str">
        <f t="shared" si="173"/>
        <v/>
      </c>
      <c r="Z145" s="97" t="str">
        <f>IF(G145="","",VLOOKUP(G145,種目名!$R$5:$T$104,3,0))</f>
        <v/>
      </c>
      <c r="AA145" s="98" t="str">
        <f>IF(J145="","",VLOOKUP(J145,種目名!$R$5:$T$104,3,0))</f>
        <v/>
      </c>
      <c r="AB145" s="117" t="str">
        <f>IF(M145="","",VLOOKUP(M145,種目名!$R$5:$T$104,3,0))</f>
        <v/>
      </c>
      <c r="AC145" s="117" t="str">
        <f>IF(P145="","",VLOOKUP(AF145,種目名!$R$5:$T$104,3,0))</f>
        <v/>
      </c>
      <c r="AD145" s="118" t="str">
        <f>IF(S145="","",VLOOKUP(AI145,種目名!$R$5:$T$104,3,0))</f>
        <v/>
      </c>
      <c r="AE145" s="115">
        <f t="shared" si="174"/>
        <v>0</v>
      </c>
      <c r="AF145" s="152" t="str">
        <f t="shared" si="175"/>
        <v/>
      </c>
      <c r="AG145" s="152" t="str">
        <f t="shared" si="176"/>
        <v/>
      </c>
      <c r="AH145" s="152">
        <f t="shared" si="177"/>
        <v>0</v>
      </c>
      <c r="AI145" s="152" t="str">
        <f t="shared" si="178"/>
        <v/>
      </c>
      <c r="AJ145" s="152" t="str">
        <f t="shared" si="179"/>
        <v/>
      </c>
      <c r="AK145" s="383"/>
      <c r="AL145" s="166">
        <f t="shared" si="185"/>
        <v>0</v>
      </c>
      <c r="AM145" s="392">
        <f t="shared" si="186"/>
        <v>0</v>
      </c>
      <c r="AN145" s="392">
        <f>COUNTIF($B$12:B145,B145)</f>
        <v>0</v>
      </c>
      <c r="AO145" s="392"/>
      <c r="AP145" s="392" t="str">
        <f t="shared" si="187"/>
        <v/>
      </c>
      <c r="AQ145" s="392" t="str">
        <f t="shared" si="187"/>
        <v/>
      </c>
      <c r="AR145" s="392" t="str">
        <f t="shared" si="187"/>
        <v/>
      </c>
      <c r="AS145" s="392" t="str">
        <f t="shared" si="187"/>
        <v/>
      </c>
      <c r="AT145" s="392">
        <f t="shared" si="188"/>
        <v>0</v>
      </c>
      <c r="AU145" s="392" t="str">
        <f t="shared" si="189"/>
        <v/>
      </c>
      <c r="AV145" s="392" t="str">
        <f t="shared" si="190"/>
        <v/>
      </c>
      <c r="AW145" s="392" t="str">
        <f t="shared" si="191"/>
        <v/>
      </c>
      <c r="AX145" s="392" t="str">
        <f t="shared" si="192"/>
        <v/>
      </c>
      <c r="AY145" s="392" t="str">
        <f t="shared" si="193"/>
        <v/>
      </c>
      <c r="AZ145" s="392" t="str">
        <f t="shared" si="181"/>
        <v/>
      </c>
      <c r="BA145" s="392" t="str">
        <f t="shared" si="181"/>
        <v/>
      </c>
      <c r="BB145" s="392" t="str">
        <f t="shared" si="181"/>
        <v/>
      </c>
      <c r="BC145" s="392" t="str">
        <f t="shared" si="181"/>
        <v/>
      </c>
      <c r="BD145" s="396" t="str">
        <f t="shared" si="181"/>
        <v/>
      </c>
      <c r="BE145" s="386">
        <f t="shared" si="194"/>
        <v>0</v>
      </c>
      <c r="BG145" s="392">
        <f t="shared" si="195"/>
        <v>0</v>
      </c>
      <c r="BH145" s="392">
        <f t="shared" si="196"/>
        <v>0</v>
      </c>
      <c r="BI145" s="405">
        <f t="shared" si="197"/>
        <v>0</v>
      </c>
      <c r="BJ145" s="406">
        <f t="shared" si="182"/>
        <v>0</v>
      </c>
      <c r="BK145" s="391" t="str">
        <f t="shared" si="183"/>
        <v>0</v>
      </c>
      <c r="BL145" s="391" t="str">
        <f t="shared" si="184"/>
        <v>0</v>
      </c>
      <c r="BM145" s="405">
        <f t="shared" si="198"/>
        <v>0</v>
      </c>
      <c r="BN145" s="405" t="str">
        <f t="shared" si="199"/>
        <v>0m0</v>
      </c>
      <c r="BO145" s="392">
        <f t="shared" si="200"/>
        <v>0</v>
      </c>
      <c r="BP145" s="392">
        <f t="shared" si="201"/>
        <v>0</v>
      </c>
      <c r="BQ145" s="405">
        <f t="shared" si="202"/>
        <v>0</v>
      </c>
      <c r="BR145" s="406">
        <f t="shared" si="203"/>
        <v>0</v>
      </c>
      <c r="BS145" s="391" t="str">
        <f t="shared" si="204"/>
        <v>0</v>
      </c>
      <c r="BT145" s="391" t="str">
        <f t="shared" si="205"/>
        <v>0</v>
      </c>
      <c r="BU145" s="405">
        <f t="shared" si="206"/>
        <v>0</v>
      </c>
      <c r="BV145" s="405" t="str">
        <f t="shared" si="207"/>
        <v>0m0</v>
      </c>
      <c r="BW145" s="392">
        <f t="shared" si="208"/>
        <v>0</v>
      </c>
      <c r="BX145" s="392">
        <f t="shared" si="209"/>
        <v>0</v>
      </c>
      <c r="BY145" s="405">
        <f t="shared" si="210"/>
        <v>0</v>
      </c>
      <c r="BZ145" s="406">
        <f t="shared" si="211"/>
        <v>0</v>
      </c>
      <c r="CA145" s="391" t="str">
        <f t="shared" si="212"/>
        <v>0</v>
      </c>
      <c r="CB145" s="391" t="str">
        <f t="shared" si="213"/>
        <v>0</v>
      </c>
      <c r="CC145" s="405">
        <f t="shared" si="214"/>
        <v>0</v>
      </c>
      <c r="CD145" s="405" t="str">
        <f t="shared" si="215"/>
        <v>0m0</v>
      </c>
      <c r="CE145" s="392">
        <f t="shared" si="216"/>
        <v>0</v>
      </c>
      <c r="CF145" s="392">
        <f t="shared" si="217"/>
        <v>0</v>
      </c>
      <c r="CG145" s="405">
        <f t="shared" si="218"/>
        <v>0</v>
      </c>
      <c r="CH145" s="406">
        <f t="shared" si="219"/>
        <v>0</v>
      </c>
      <c r="CI145" s="391" t="str">
        <f t="shared" si="220"/>
        <v>0</v>
      </c>
      <c r="CJ145" s="391" t="str">
        <f t="shared" si="221"/>
        <v>0</v>
      </c>
      <c r="CK145" s="405">
        <f t="shared" si="222"/>
        <v>0</v>
      </c>
      <c r="CL145" s="405" t="str">
        <f t="shared" si="223"/>
        <v>0m0</v>
      </c>
      <c r="CM145" s="392">
        <f t="shared" si="224"/>
        <v>0</v>
      </c>
      <c r="CN145" s="392">
        <f t="shared" si="225"/>
        <v>0</v>
      </c>
      <c r="CO145" s="405">
        <f t="shared" si="226"/>
        <v>0</v>
      </c>
      <c r="CP145" s="406">
        <f t="shared" si="227"/>
        <v>0</v>
      </c>
      <c r="CQ145" s="391" t="str">
        <f t="shared" si="228"/>
        <v>0</v>
      </c>
      <c r="CR145" s="391" t="str">
        <f t="shared" si="229"/>
        <v>0</v>
      </c>
      <c r="CS145" s="405">
        <f t="shared" si="230"/>
        <v>0</v>
      </c>
      <c r="CT145" s="405" t="str">
        <f t="shared" si="231"/>
        <v>0m0</v>
      </c>
      <c r="CU145" s="405">
        <f t="shared" si="232"/>
        <v>0</v>
      </c>
      <c r="CV145" s="405">
        <f t="shared" si="233"/>
        <v>0</v>
      </c>
      <c r="CW145" s="405">
        <f t="shared" si="234"/>
        <v>0</v>
      </c>
      <c r="CX145" s="405">
        <f t="shared" si="235"/>
        <v>0</v>
      </c>
      <c r="CY145" s="405">
        <f t="shared" si="236"/>
        <v>0</v>
      </c>
      <c r="CZ145" s="405" t="str">
        <f t="shared" si="237"/>
        <v/>
      </c>
      <c r="DA145" s="405" t="str">
        <f t="shared" si="238"/>
        <v/>
      </c>
      <c r="DB145" s="405" t="str">
        <f t="shared" si="239"/>
        <v/>
      </c>
      <c r="DC145" s="405" t="str">
        <f t="shared" si="240"/>
        <v/>
      </c>
      <c r="DD145" s="405" t="str">
        <f t="shared" si="241"/>
        <v/>
      </c>
      <c r="DE145" s="405"/>
      <c r="DF145" s="404"/>
      <c r="DG145" s="405" t="str">
        <f t="shared" si="242"/>
        <v/>
      </c>
      <c r="DH145" s="405" t="str">
        <f t="shared" si="243"/>
        <v/>
      </c>
      <c r="DI145" s="405">
        <f t="shared" si="244"/>
        <v>0</v>
      </c>
      <c r="DJ145" s="405" t="str">
        <f t="shared" si="245"/>
        <v/>
      </c>
      <c r="DK145" s="405" t="str">
        <f t="shared" si="246"/>
        <v/>
      </c>
      <c r="DL145" s="405" t="str">
        <f t="shared" si="247"/>
        <v/>
      </c>
      <c r="DM145" s="405" t="str">
        <f t="shared" si="248"/>
        <v/>
      </c>
      <c r="DN145" s="405" t="str">
        <f t="shared" si="249"/>
        <v/>
      </c>
      <c r="DO145" s="405" t="str">
        <f t="shared" si="250"/>
        <v/>
      </c>
    </row>
    <row r="146" spans="1:119" s="152" customFormat="1" ht="18" hidden="1" customHeight="1">
      <c r="A146" s="156" t="str">
        <f t="shared" si="180"/>
        <v/>
      </c>
      <c r="B146" s="153"/>
      <c r="C146" s="31" t="str">
        <f>IF(B146="","",VLOOKUP(B146,学連登録!$C$2:$G$3000,2,FALSE))</f>
        <v/>
      </c>
      <c r="D146" s="32" t="str">
        <f>IF(B146="","",VLOOKUP(B146,学連登録!$C$2:$G$3000,3,FALSE))</f>
        <v/>
      </c>
      <c r="E146" s="33" t="str">
        <f>IF(B146="","",VLOOKUP(B146,学連登録!$C$2:$G$3000,4,FALSE))</f>
        <v/>
      </c>
      <c r="F146" s="376" t="str">
        <f>IF(B146="","",VLOOKUP(B146,学連登録!$C$2:$I$3000,7,FALSE))</f>
        <v/>
      </c>
      <c r="G146" s="155"/>
      <c r="H146" s="926"/>
      <c r="I146" s="928"/>
      <c r="J146" s="155"/>
      <c r="K146" s="926"/>
      <c r="L146" s="927"/>
      <c r="M146" s="155"/>
      <c r="N146" s="881"/>
      <c r="O146" s="882"/>
      <c r="P146" s="154"/>
      <c r="Q146" s="926"/>
      <c r="R146" s="927"/>
      <c r="S146" s="154"/>
      <c r="T146" s="926"/>
      <c r="U146" s="927"/>
      <c r="V146" s="101" t="str">
        <f>IF(B146="","",VLOOKUP(B146,学連登録!$C$2:$H$3000,6,FALSE))</f>
        <v/>
      </c>
      <c r="Y146" s="116" t="str">
        <f t="shared" si="173"/>
        <v/>
      </c>
      <c r="Z146" s="97" t="str">
        <f>IF(G146="","",VLOOKUP(G146,種目名!$R$5:$T$104,3,0))</f>
        <v/>
      </c>
      <c r="AA146" s="98" t="str">
        <f>IF(J146="","",VLOOKUP(J146,種目名!$R$5:$T$104,3,0))</f>
        <v/>
      </c>
      <c r="AB146" s="117" t="str">
        <f>IF(M146="","",VLOOKUP(M146,種目名!$R$5:$T$104,3,0))</f>
        <v/>
      </c>
      <c r="AC146" s="117" t="str">
        <f>IF(P146="","",VLOOKUP(AF146,種目名!$R$5:$T$104,3,0))</f>
        <v/>
      </c>
      <c r="AD146" s="118" t="str">
        <f>IF(S146="","",VLOOKUP(AI146,種目名!$R$5:$T$104,3,0))</f>
        <v/>
      </c>
      <c r="AE146" s="115">
        <f t="shared" si="174"/>
        <v>0</v>
      </c>
      <c r="AF146" s="152" t="str">
        <f t="shared" si="175"/>
        <v/>
      </c>
      <c r="AG146" s="152" t="str">
        <f t="shared" si="176"/>
        <v/>
      </c>
      <c r="AH146" s="152">
        <f t="shared" si="177"/>
        <v>0</v>
      </c>
      <c r="AI146" s="152" t="str">
        <f t="shared" si="178"/>
        <v/>
      </c>
      <c r="AJ146" s="152" t="str">
        <f t="shared" si="179"/>
        <v/>
      </c>
      <c r="AK146" s="383"/>
      <c r="AL146" s="166">
        <f t="shared" si="185"/>
        <v>0</v>
      </c>
      <c r="AM146" s="392">
        <f t="shared" si="186"/>
        <v>0</v>
      </c>
      <c r="AN146" s="392">
        <f>COUNTIF($B$12:B146,B146)</f>
        <v>0</v>
      </c>
      <c r="AO146" s="392"/>
      <c r="AP146" s="392" t="str">
        <f t="shared" si="187"/>
        <v/>
      </c>
      <c r="AQ146" s="392" t="str">
        <f t="shared" si="187"/>
        <v/>
      </c>
      <c r="AR146" s="392" t="str">
        <f t="shared" si="187"/>
        <v/>
      </c>
      <c r="AS146" s="392" t="str">
        <f t="shared" si="187"/>
        <v/>
      </c>
      <c r="AT146" s="392">
        <f t="shared" si="188"/>
        <v>0</v>
      </c>
      <c r="AU146" s="392" t="str">
        <f t="shared" si="189"/>
        <v/>
      </c>
      <c r="AV146" s="392" t="str">
        <f t="shared" si="190"/>
        <v/>
      </c>
      <c r="AW146" s="392" t="str">
        <f t="shared" si="191"/>
        <v/>
      </c>
      <c r="AX146" s="392" t="str">
        <f t="shared" si="192"/>
        <v/>
      </c>
      <c r="AY146" s="392" t="str">
        <f t="shared" si="193"/>
        <v/>
      </c>
      <c r="AZ146" s="392" t="str">
        <f t="shared" si="181"/>
        <v/>
      </c>
      <c r="BA146" s="392" t="str">
        <f t="shared" si="181"/>
        <v/>
      </c>
      <c r="BB146" s="392" t="str">
        <f t="shared" si="181"/>
        <v/>
      </c>
      <c r="BC146" s="392" t="str">
        <f t="shared" si="181"/>
        <v/>
      </c>
      <c r="BD146" s="396" t="str">
        <f t="shared" si="181"/>
        <v/>
      </c>
      <c r="BE146" s="386">
        <f t="shared" si="194"/>
        <v>0</v>
      </c>
      <c r="BG146" s="392">
        <f t="shared" si="195"/>
        <v>0</v>
      </c>
      <c r="BH146" s="392">
        <f t="shared" si="196"/>
        <v>0</v>
      </c>
      <c r="BI146" s="405">
        <f t="shared" si="197"/>
        <v>0</v>
      </c>
      <c r="BJ146" s="406">
        <f t="shared" si="182"/>
        <v>0</v>
      </c>
      <c r="BK146" s="391" t="str">
        <f t="shared" si="183"/>
        <v>0</v>
      </c>
      <c r="BL146" s="391" t="str">
        <f t="shared" si="184"/>
        <v>0</v>
      </c>
      <c r="BM146" s="405">
        <f t="shared" si="198"/>
        <v>0</v>
      </c>
      <c r="BN146" s="405" t="str">
        <f t="shared" si="199"/>
        <v>0m0</v>
      </c>
      <c r="BO146" s="392">
        <f t="shared" si="200"/>
        <v>0</v>
      </c>
      <c r="BP146" s="392">
        <f t="shared" si="201"/>
        <v>0</v>
      </c>
      <c r="BQ146" s="405">
        <f t="shared" si="202"/>
        <v>0</v>
      </c>
      <c r="BR146" s="406">
        <f t="shared" si="203"/>
        <v>0</v>
      </c>
      <c r="BS146" s="391" t="str">
        <f t="shared" si="204"/>
        <v>0</v>
      </c>
      <c r="BT146" s="391" t="str">
        <f t="shared" si="205"/>
        <v>0</v>
      </c>
      <c r="BU146" s="405">
        <f t="shared" si="206"/>
        <v>0</v>
      </c>
      <c r="BV146" s="405" t="str">
        <f t="shared" si="207"/>
        <v>0m0</v>
      </c>
      <c r="BW146" s="392">
        <f t="shared" si="208"/>
        <v>0</v>
      </c>
      <c r="BX146" s="392">
        <f t="shared" si="209"/>
        <v>0</v>
      </c>
      <c r="BY146" s="405">
        <f t="shared" si="210"/>
        <v>0</v>
      </c>
      <c r="BZ146" s="406">
        <f t="shared" si="211"/>
        <v>0</v>
      </c>
      <c r="CA146" s="391" t="str">
        <f t="shared" si="212"/>
        <v>0</v>
      </c>
      <c r="CB146" s="391" t="str">
        <f t="shared" si="213"/>
        <v>0</v>
      </c>
      <c r="CC146" s="405">
        <f t="shared" si="214"/>
        <v>0</v>
      </c>
      <c r="CD146" s="405" t="str">
        <f t="shared" si="215"/>
        <v>0m0</v>
      </c>
      <c r="CE146" s="392">
        <f t="shared" si="216"/>
        <v>0</v>
      </c>
      <c r="CF146" s="392">
        <f t="shared" si="217"/>
        <v>0</v>
      </c>
      <c r="CG146" s="405">
        <f t="shared" si="218"/>
        <v>0</v>
      </c>
      <c r="CH146" s="406">
        <f t="shared" si="219"/>
        <v>0</v>
      </c>
      <c r="CI146" s="391" t="str">
        <f t="shared" si="220"/>
        <v>0</v>
      </c>
      <c r="CJ146" s="391" t="str">
        <f t="shared" si="221"/>
        <v>0</v>
      </c>
      <c r="CK146" s="405">
        <f t="shared" si="222"/>
        <v>0</v>
      </c>
      <c r="CL146" s="405" t="str">
        <f t="shared" si="223"/>
        <v>0m0</v>
      </c>
      <c r="CM146" s="392">
        <f t="shared" si="224"/>
        <v>0</v>
      </c>
      <c r="CN146" s="392">
        <f t="shared" si="225"/>
        <v>0</v>
      </c>
      <c r="CO146" s="405">
        <f t="shared" si="226"/>
        <v>0</v>
      </c>
      <c r="CP146" s="406">
        <f t="shared" si="227"/>
        <v>0</v>
      </c>
      <c r="CQ146" s="391" t="str">
        <f t="shared" si="228"/>
        <v>0</v>
      </c>
      <c r="CR146" s="391" t="str">
        <f t="shared" si="229"/>
        <v>0</v>
      </c>
      <c r="CS146" s="405">
        <f t="shared" si="230"/>
        <v>0</v>
      </c>
      <c r="CT146" s="405" t="str">
        <f t="shared" si="231"/>
        <v>0m0</v>
      </c>
      <c r="CU146" s="405">
        <f t="shared" si="232"/>
        <v>0</v>
      </c>
      <c r="CV146" s="405">
        <f t="shared" si="233"/>
        <v>0</v>
      </c>
      <c r="CW146" s="405">
        <f t="shared" si="234"/>
        <v>0</v>
      </c>
      <c r="CX146" s="405">
        <f t="shared" si="235"/>
        <v>0</v>
      </c>
      <c r="CY146" s="405">
        <f t="shared" si="236"/>
        <v>0</v>
      </c>
      <c r="CZ146" s="405" t="str">
        <f t="shared" si="237"/>
        <v/>
      </c>
      <c r="DA146" s="405" t="str">
        <f t="shared" si="238"/>
        <v/>
      </c>
      <c r="DB146" s="405" t="str">
        <f t="shared" si="239"/>
        <v/>
      </c>
      <c r="DC146" s="405" t="str">
        <f t="shared" si="240"/>
        <v/>
      </c>
      <c r="DD146" s="405" t="str">
        <f t="shared" si="241"/>
        <v/>
      </c>
      <c r="DE146" s="405"/>
      <c r="DF146" s="404"/>
      <c r="DG146" s="405" t="str">
        <f t="shared" si="242"/>
        <v/>
      </c>
      <c r="DH146" s="405" t="str">
        <f t="shared" si="243"/>
        <v/>
      </c>
      <c r="DI146" s="405">
        <f t="shared" si="244"/>
        <v>0</v>
      </c>
      <c r="DJ146" s="405" t="str">
        <f t="shared" si="245"/>
        <v/>
      </c>
      <c r="DK146" s="405" t="str">
        <f t="shared" si="246"/>
        <v/>
      </c>
      <c r="DL146" s="405" t="str">
        <f t="shared" si="247"/>
        <v/>
      </c>
      <c r="DM146" s="405" t="str">
        <f t="shared" si="248"/>
        <v/>
      </c>
      <c r="DN146" s="405" t="str">
        <f t="shared" si="249"/>
        <v/>
      </c>
      <c r="DO146" s="405" t="str">
        <f t="shared" si="250"/>
        <v/>
      </c>
    </row>
    <row r="147" spans="1:119" s="152" customFormat="1" ht="18" hidden="1" customHeight="1">
      <c r="A147" s="156" t="str">
        <f t="shared" si="180"/>
        <v/>
      </c>
      <c r="B147" s="153"/>
      <c r="C147" s="31" t="str">
        <f>IF(B147="","",VLOOKUP(B147,学連登録!$C$2:$G$3000,2,FALSE))</f>
        <v/>
      </c>
      <c r="D147" s="32" t="str">
        <f>IF(B147="","",VLOOKUP(B147,学連登録!$C$2:$G$3000,3,FALSE))</f>
        <v/>
      </c>
      <c r="E147" s="33" t="str">
        <f>IF(B147="","",VLOOKUP(B147,学連登録!$C$2:$G$3000,4,FALSE))</f>
        <v/>
      </c>
      <c r="F147" s="376" t="str">
        <f>IF(B147="","",VLOOKUP(B147,学連登録!$C$2:$I$3000,7,FALSE))</f>
        <v/>
      </c>
      <c r="G147" s="155"/>
      <c r="H147" s="926"/>
      <c r="I147" s="928"/>
      <c r="J147" s="155"/>
      <c r="K147" s="926"/>
      <c r="L147" s="927"/>
      <c r="M147" s="155"/>
      <c r="N147" s="881"/>
      <c r="O147" s="882"/>
      <c r="P147" s="154"/>
      <c r="Q147" s="926"/>
      <c r="R147" s="927"/>
      <c r="S147" s="154"/>
      <c r="T147" s="926"/>
      <c r="U147" s="927"/>
      <c r="V147" s="101" t="str">
        <f>IF(B147="","",VLOOKUP(B147,学連登録!$C$2:$H$3000,6,FALSE))</f>
        <v/>
      </c>
      <c r="Y147" s="116" t="str">
        <f t="shared" si="173"/>
        <v/>
      </c>
      <c r="Z147" s="97" t="str">
        <f>IF(G147="","",VLOOKUP(G147,種目名!$R$5:$T$104,3,0))</f>
        <v/>
      </c>
      <c r="AA147" s="98" t="str">
        <f>IF(J147="","",VLOOKUP(J147,種目名!$R$5:$T$104,3,0))</f>
        <v/>
      </c>
      <c r="AB147" s="117" t="str">
        <f>IF(M147="","",VLOOKUP(M147,種目名!$R$5:$T$104,3,0))</f>
        <v/>
      </c>
      <c r="AC147" s="117" t="str">
        <f>IF(P147="","",VLOOKUP(AF147,種目名!$R$5:$T$104,3,0))</f>
        <v/>
      </c>
      <c r="AD147" s="118" t="str">
        <f>IF(S147="","",VLOOKUP(AI147,種目名!$R$5:$T$104,3,0))</f>
        <v/>
      </c>
      <c r="AE147" s="115">
        <f t="shared" si="174"/>
        <v>0</v>
      </c>
      <c r="AF147" s="152" t="str">
        <f t="shared" si="175"/>
        <v/>
      </c>
      <c r="AG147" s="152" t="str">
        <f t="shared" si="176"/>
        <v/>
      </c>
      <c r="AH147" s="152">
        <f t="shared" si="177"/>
        <v>0</v>
      </c>
      <c r="AI147" s="152" t="str">
        <f t="shared" si="178"/>
        <v/>
      </c>
      <c r="AJ147" s="152" t="str">
        <f t="shared" si="179"/>
        <v/>
      </c>
      <c r="AK147" s="383"/>
      <c r="AL147" s="166">
        <f t="shared" si="185"/>
        <v>0</v>
      </c>
      <c r="AM147" s="392">
        <f t="shared" si="186"/>
        <v>0</v>
      </c>
      <c r="AN147" s="392">
        <f>COUNTIF($B$12:B147,B147)</f>
        <v>0</v>
      </c>
      <c r="AO147" s="392"/>
      <c r="AP147" s="392" t="str">
        <f t="shared" si="187"/>
        <v/>
      </c>
      <c r="AQ147" s="392" t="str">
        <f t="shared" si="187"/>
        <v/>
      </c>
      <c r="AR147" s="392" t="str">
        <f t="shared" si="187"/>
        <v/>
      </c>
      <c r="AS147" s="392" t="str">
        <f t="shared" si="187"/>
        <v/>
      </c>
      <c r="AT147" s="392">
        <f t="shared" si="188"/>
        <v>0</v>
      </c>
      <c r="AU147" s="392" t="str">
        <f t="shared" si="189"/>
        <v/>
      </c>
      <c r="AV147" s="392" t="str">
        <f t="shared" si="190"/>
        <v/>
      </c>
      <c r="AW147" s="392" t="str">
        <f t="shared" si="191"/>
        <v/>
      </c>
      <c r="AX147" s="392" t="str">
        <f t="shared" si="192"/>
        <v/>
      </c>
      <c r="AY147" s="392" t="str">
        <f t="shared" si="193"/>
        <v/>
      </c>
      <c r="AZ147" s="392" t="str">
        <f t="shared" si="181"/>
        <v/>
      </c>
      <c r="BA147" s="392" t="str">
        <f t="shared" si="181"/>
        <v/>
      </c>
      <c r="BB147" s="392" t="str">
        <f t="shared" si="181"/>
        <v/>
      </c>
      <c r="BC147" s="392" t="str">
        <f t="shared" si="181"/>
        <v/>
      </c>
      <c r="BD147" s="396" t="str">
        <f t="shared" si="181"/>
        <v/>
      </c>
      <c r="BE147" s="386">
        <f t="shared" si="194"/>
        <v>0</v>
      </c>
      <c r="BG147" s="392">
        <f t="shared" si="195"/>
        <v>0</v>
      </c>
      <c r="BH147" s="392">
        <f t="shared" si="196"/>
        <v>0</v>
      </c>
      <c r="BI147" s="405">
        <f t="shared" si="197"/>
        <v>0</v>
      </c>
      <c r="BJ147" s="406">
        <f t="shared" si="182"/>
        <v>0</v>
      </c>
      <c r="BK147" s="391" t="str">
        <f t="shared" si="183"/>
        <v>0</v>
      </c>
      <c r="BL147" s="391" t="str">
        <f t="shared" si="184"/>
        <v>0</v>
      </c>
      <c r="BM147" s="405">
        <f t="shared" si="198"/>
        <v>0</v>
      </c>
      <c r="BN147" s="405" t="str">
        <f t="shared" si="199"/>
        <v>0m0</v>
      </c>
      <c r="BO147" s="392">
        <f t="shared" si="200"/>
        <v>0</v>
      </c>
      <c r="BP147" s="392">
        <f t="shared" si="201"/>
        <v>0</v>
      </c>
      <c r="BQ147" s="405">
        <f t="shared" si="202"/>
        <v>0</v>
      </c>
      <c r="BR147" s="406">
        <f t="shared" si="203"/>
        <v>0</v>
      </c>
      <c r="BS147" s="391" t="str">
        <f t="shared" si="204"/>
        <v>0</v>
      </c>
      <c r="BT147" s="391" t="str">
        <f t="shared" si="205"/>
        <v>0</v>
      </c>
      <c r="BU147" s="405">
        <f t="shared" si="206"/>
        <v>0</v>
      </c>
      <c r="BV147" s="405" t="str">
        <f t="shared" si="207"/>
        <v>0m0</v>
      </c>
      <c r="BW147" s="392">
        <f t="shared" si="208"/>
        <v>0</v>
      </c>
      <c r="BX147" s="392">
        <f t="shared" si="209"/>
        <v>0</v>
      </c>
      <c r="BY147" s="405">
        <f t="shared" si="210"/>
        <v>0</v>
      </c>
      <c r="BZ147" s="406">
        <f t="shared" si="211"/>
        <v>0</v>
      </c>
      <c r="CA147" s="391" t="str">
        <f t="shared" si="212"/>
        <v>0</v>
      </c>
      <c r="CB147" s="391" t="str">
        <f t="shared" si="213"/>
        <v>0</v>
      </c>
      <c r="CC147" s="405">
        <f t="shared" si="214"/>
        <v>0</v>
      </c>
      <c r="CD147" s="405" t="str">
        <f t="shared" si="215"/>
        <v>0m0</v>
      </c>
      <c r="CE147" s="392">
        <f t="shared" si="216"/>
        <v>0</v>
      </c>
      <c r="CF147" s="392">
        <f t="shared" si="217"/>
        <v>0</v>
      </c>
      <c r="CG147" s="405">
        <f t="shared" si="218"/>
        <v>0</v>
      </c>
      <c r="CH147" s="406">
        <f t="shared" si="219"/>
        <v>0</v>
      </c>
      <c r="CI147" s="391" t="str">
        <f t="shared" si="220"/>
        <v>0</v>
      </c>
      <c r="CJ147" s="391" t="str">
        <f t="shared" si="221"/>
        <v>0</v>
      </c>
      <c r="CK147" s="405">
        <f t="shared" si="222"/>
        <v>0</v>
      </c>
      <c r="CL147" s="405" t="str">
        <f t="shared" si="223"/>
        <v>0m0</v>
      </c>
      <c r="CM147" s="392">
        <f t="shared" si="224"/>
        <v>0</v>
      </c>
      <c r="CN147" s="392">
        <f t="shared" si="225"/>
        <v>0</v>
      </c>
      <c r="CO147" s="405">
        <f t="shared" si="226"/>
        <v>0</v>
      </c>
      <c r="CP147" s="406">
        <f t="shared" si="227"/>
        <v>0</v>
      </c>
      <c r="CQ147" s="391" t="str">
        <f t="shared" si="228"/>
        <v>0</v>
      </c>
      <c r="CR147" s="391" t="str">
        <f t="shared" si="229"/>
        <v>0</v>
      </c>
      <c r="CS147" s="405">
        <f t="shared" si="230"/>
        <v>0</v>
      </c>
      <c r="CT147" s="405" t="str">
        <f t="shared" si="231"/>
        <v>0m0</v>
      </c>
      <c r="CU147" s="405">
        <f t="shared" si="232"/>
        <v>0</v>
      </c>
      <c r="CV147" s="405">
        <f t="shared" si="233"/>
        <v>0</v>
      </c>
      <c r="CW147" s="405">
        <f t="shared" si="234"/>
        <v>0</v>
      </c>
      <c r="CX147" s="405">
        <f t="shared" si="235"/>
        <v>0</v>
      </c>
      <c r="CY147" s="405">
        <f t="shared" si="236"/>
        <v>0</v>
      </c>
      <c r="CZ147" s="405" t="str">
        <f t="shared" si="237"/>
        <v/>
      </c>
      <c r="DA147" s="405" t="str">
        <f t="shared" si="238"/>
        <v/>
      </c>
      <c r="DB147" s="405" t="str">
        <f t="shared" si="239"/>
        <v/>
      </c>
      <c r="DC147" s="405" t="str">
        <f t="shared" si="240"/>
        <v/>
      </c>
      <c r="DD147" s="405" t="str">
        <f t="shared" si="241"/>
        <v/>
      </c>
      <c r="DE147" s="405"/>
      <c r="DF147" s="404"/>
      <c r="DG147" s="405" t="str">
        <f t="shared" si="242"/>
        <v/>
      </c>
      <c r="DH147" s="405" t="str">
        <f t="shared" si="243"/>
        <v/>
      </c>
      <c r="DI147" s="405">
        <f t="shared" si="244"/>
        <v>0</v>
      </c>
      <c r="DJ147" s="405" t="str">
        <f t="shared" si="245"/>
        <v/>
      </c>
      <c r="DK147" s="405" t="str">
        <f t="shared" si="246"/>
        <v/>
      </c>
      <c r="DL147" s="405" t="str">
        <f t="shared" si="247"/>
        <v/>
      </c>
      <c r="DM147" s="405" t="str">
        <f t="shared" si="248"/>
        <v/>
      </c>
      <c r="DN147" s="405" t="str">
        <f t="shared" si="249"/>
        <v/>
      </c>
      <c r="DO147" s="405" t="str">
        <f t="shared" si="250"/>
        <v/>
      </c>
    </row>
    <row r="148" spans="1:119" s="152" customFormat="1" ht="18" hidden="1" customHeight="1">
      <c r="A148" s="156" t="str">
        <f t="shared" si="180"/>
        <v/>
      </c>
      <c r="B148" s="153"/>
      <c r="C148" s="31" t="str">
        <f>IF(B148="","",VLOOKUP(B148,学連登録!$C$2:$G$3000,2,FALSE))</f>
        <v/>
      </c>
      <c r="D148" s="32" t="str">
        <f>IF(B148="","",VLOOKUP(B148,学連登録!$C$2:$G$3000,3,FALSE))</f>
        <v/>
      </c>
      <c r="E148" s="33" t="str">
        <f>IF(B148="","",VLOOKUP(B148,学連登録!$C$2:$G$3000,4,FALSE))</f>
        <v/>
      </c>
      <c r="F148" s="376" t="str">
        <f>IF(B148="","",VLOOKUP(B148,学連登録!$C$2:$I$3000,7,FALSE))</f>
        <v/>
      </c>
      <c r="G148" s="155"/>
      <c r="H148" s="926"/>
      <c r="I148" s="928"/>
      <c r="J148" s="155"/>
      <c r="K148" s="926"/>
      <c r="L148" s="927"/>
      <c r="M148" s="155"/>
      <c r="N148" s="881"/>
      <c r="O148" s="882"/>
      <c r="P148" s="154"/>
      <c r="Q148" s="926"/>
      <c r="R148" s="927"/>
      <c r="S148" s="154"/>
      <c r="T148" s="926"/>
      <c r="U148" s="927"/>
      <c r="V148" s="101" t="str">
        <f>IF(B148="","",VLOOKUP(B148,学連登録!$C$2:$H$3000,6,FALSE))</f>
        <v/>
      </c>
      <c r="Y148" s="116" t="str">
        <f t="shared" si="173"/>
        <v/>
      </c>
      <c r="Z148" s="97" t="str">
        <f>IF(G148="","",VLOOKUP(G148,種目名!$R$5:$T$104,3,0))</f>
        <v/>
      </c>
      <c r="AA148" s="98" t="str">
        <f>IF(J148="","",VLOOKUP(J148,種目名!$R$5:$T$104,3,0))</f>
        <v/>
      </c>
      <c r="AB148" s="117" t="str">
        <f>IF(M148="","",VLOOKUP(M148,種目名!$R$5:$T$104,3,0))</f>
        <v/>
      </c>
      <c r="AC148" s="117" t="str">
        <f>IF(P148="","",VLOOKUP(AF148,種目名!$R$5:$T$104,3,0))</f>
        <v/>
      </c>
      <c r="AD148" s="118" t="str">
        <f>IF(S148="","",VLOOKUP(AI148,種目名!$R$5:$T$104,3,0))</f>
        <v/>
      </c>
      <c r="AE148" s="115">
        <f t="shared" si="174"/>
        <v>0</v>
      </c>
      <c r="AF148" s="152" t="str">
        <f t="shared" si="175"/>
        <v/>
      </c>
      <c r="AG148" s="152" t="str">
        <f t="shared" si="176"/>
        <v/>
      </c>
      <c r="AH148" s="152">
        <f t="shared" si="177"/>
        <v>0</v>
      </c>
      <c r="AI148" s="152" t="str">
        <f t="shared" si="178"/>
        <v/>
      </c>
      <c r="AJ148" s="152" t="str">
        <f t="shared" si="179"/>
        <v/>
      </c>
      <c r="AK148" s="383"/>
      <c r="AL148" s="166">
        <f t="shared" si="185"/>
        <v>0</v>
      </c>
      <c r="AM148" s="392">
        <f t="shared" si="186"/>
        <v>0</v>
      </c>
      <c r="AN148" s="392">
        <f>COUNTIF($B$12:B148,B148)</f>
        <v>0</v>
      </c>
      <c r="AO148" s="392"/>
      <c r="AP148" s="392" t="str">
        <f t="shared" si="187"/>
        <v/>
      </c>
      <c r="AQ148" s="392" t="str">
        <f t="shared" si="187"/>
        <v/>
      </c>
      <c r="AR148" s="392" t="str">
        <f t="shared" si="187"/>
        <v/>
      </c>
      <c r="AS148" s="392" t="str">
        <f t="shared" si="187"/>
        <v/>
      </c>
      <c r="AT148" s="392">
        <f t="shared" si="188"/>
        <v>0</v>
      </c>
      <c r="AU148" s="392" t="str">
        <f t="shared" si="189"/>
        <v/>
      </c>
      <c r="AV148" s="392" t="str">
        <f t="shared" si="190"/>
        <v/>
      </c>
      <c r="AW148" s="392" t="str">
        <f t="shared" si="191"/>
        <v/>
      </c>
      <c r="AX148" s="392" t="str">
        <f t="shared" si="192"/>
        <v/>
      </c>
      <c r="AY148" s="392" t="str">
        <f t="shared" si="193"/>
        <v/>
      </c>
      <c r="AZ148" s="392" t="str">
        <f t="shared" si="181"/>
        <v/>
      </c>
      <c r="BA148" s="392" t="str">
        <f t="shared" si="181"/>
        <v/>
      </c>
      <c r="BB148" s="392" t="str">
        <f t="shared" si="181"/>
        <v/>
      </c>
      <c r="BC148" s="392" t="str">
        <f t="shared" si="181"/>
        <v/>
      </c>
      <c r="BD148" s="396" t="str">
        <f t="shared" si="181"/>
        <v/>
      </c>
      <c r="BE148" s="386">
        <f t="shared" si="194"/>
        <v>0</v>
      </c>
      <c r="BG148" s="392">
        <f t="shared" si="195"/>
        <v>0</v>
      </c>
      <c r="BH148" s="392">
        <f t="shared" si="196"/>
        <v>0</v>
      </c>
      <c r="BI148" s="405">
        <f t="shared" si="197"/>
        <v>0</v>
      </c>
      <c r="BJ148" s="406">
        <f t="shared" si="182"/>
        <v>0</v>
      </c>
      <c r="BK148" s="391" t="str">
        <f t="shared" si="183"/>
        <v>0</v>
      </c>
      <c r="BL148" s="391" t="str">
        <f t="shared" si="184"/>
        <v>0</v>
      </c>
      <c r="BM148" s="405">
        <f t="shared" si="198"/>
        <v>0</v>
      </c>
      <c r="BN148" s="405" t="str">
        <f t="shared" si="199"/>
        <v>0m0</v>
      </c>
      <c r="BO148" s="392">
        <f t="shared" si="200"/>
        <v>0</v>
      </c>
      <c r="BP148" s="392">
        <f t="shared" si="201"/>
        <v>0</v>
      </c>
      <c r="BQ148" s="405">
        <f t="shared" si="202"/>
        <v>0</v>
      </c>
      <c r="BR148" s="406">
        <f t="shared" si="203"/>
        <v>0</v>
      </c>
      <c r="BS148" s="391" t="str">
        <f t="shared" si="204"/>
        <v>0</v>
      </c>
      <c r="BT148" s="391" t="str">
        <f t="shared" si="205"/>
        <v>0</v>
      </c>
      <c r="BU148" s="405">
        <f t="shared" si="206"/>
        <v>0</v>
      </c>
      <c r="BV148" s="405" t="str">
        <f t="shared" si="207"/>
        <v>0m0</v>
      </c>
      <c r="BW148" s="392">
        <f t="shared" si="208"/>
        <v>0</v>
      </c>
      <c r="BX148" s="392">
        <f t="shared" si="209"/>
        <v>0</v>
      </c>
      <c r="BY148" s="405">
        <f t="shared" si="210"/>
        <v>0</v>
      </c>
      <c r="BZ148" s="406">
        <f t="shared" si="211"/>
        <v>0</v>
      </c>
      <c r="CA148" s="391" t="str">
        <f t="shared" si="212"/>
        <v>0</v>
      </c>
      <c r="CB148" s="391" t="str">
        <f t="shared" si="213"/>
        <v>0</v>
      </c>
      <c r="CC148" s="405">
        <f t="shared" si="214"/>
        <v>0</v>
      </c>
      <c r="CD148" s="405" t="str">
        <f t="shared" si="215"/>
        <v>0m0</v>
      </c>
      <c r="CE148" s="392">
        <f t="shared" si="216"/>
        <v>0</v>
      </c>
      <c r="CF148" s="392">
        <f t="shared" si="217"/>
        <v>0</v>
      </c>
      <c r="CG148" s="405">
        <f t="shared" si="218"/>
        <v>0</v>
      </c>
      <c r="CH148" s="406">
        <f t="shared" si="219"/>
        <v>0</v>
      </c>
      <c r="CI148" s="391" t="str">
        <f t="shared" si="220"/>
        <v>0</v>
      </c>
      <c r="CJ148" s="391" t="str">
        <f t="shared" si="221"/>
        <v>0</v>
      </c>
      <c r="CK148" s="405">
        <f t="shared" si="222"/>
        <v>0</v>
      </c>
      <c r="CL148" s="405" t="str">
        <f t="shared" si="223"/>
        <v>0m0</v>
      </c>
      <c r="CM148" s="392">
        <f t="shared" si="224"/>
        <v>0</v>
      </c>
      <c r="CN148" s="392">
        <f t="shared" si="225"/>
        <v>0</v>
      </c>
      <c r="CO148" s="405">
        <f t="shared" si="226"/>
        <v>0</v>
      </c>
      <c r="CP148" s="406">
        <f t="shared" si="227"/>
        <v>0</v>
      </c>
      <c r="CQ148" s="391" t="str">
        <f t="shared" si="228"/>
        <v>0</v>
      </c>
      <c r="CR148" s="391" t="str">
        <f t="shared" si="229"/>
        <v>0</v>
      </c>
      <c r="CS148" s="405">
        <f t="shared" si="230"/>
        <v>0</v>
      </c>
      <c r="CT148" s="405" t="str">
        <f t="shared" si="231"/>
        <v>0m0</v>
      </c>
      <c r="CU148" s="405">
        <f t="shared" si="232"/>
        <v>0</v>
      </c>
      <c r="CV148" s="405">
        <f t="shared" si="233"/>
        <v>0</v>
      </c>
      <c r="CW148" s="405">
        <f t="shared" si="234"/>
        <v>0</v>
      </c>
      <c r="CX148" s="405">
        <f t="shared" si="235"/>
        <v>0</v>
      </c>
      <c r="CY148" s="405">
        <f t="shared" si="236"/>
        <v>0</v>
      </c>
      <c r="CZ148" s="405" t="str">
        <f t="shared" si="237"/>
        <v/>
      </c>
      <c r="DA148" s="405" t="str">
        <f t="shared" si="238"/>
        <v/>
      </c>
      <c r="DB148" s="405" t="str">
        <f t="shared" si="239"/>
        <v/>
      </c>
      <c r="DC148" s="405" t="str">
        <f t="shared" si="240"/>
        <v/>
      </c>
      <c r="DD148" s="405" t="str">
        <f t="shared" si="241"/>
        <v/>
      </c>
      <c r="DE148" s="405"/>
      <c r="DF148" s="404"/>
      <c r="DG148" s="405" t="str">
        <f t="shared" si="242"/>
        <v/>
      </c>
      <c r="DH148" s="405" t="str">
        <f t="shared" si="243"/>
        <v/>
      </c>
      <c r="DI148" s="405">
        <f t="shared" si="244"/>
        <v>0</v>
      </c>
      <c r="DJ148" s="405" t="str">
        <f t="shared" si="245"/>
        <v/>
      </c>
      <c r="DK148" s="405" t="str">
        <f t="shared" si="246"/>
        <v/>
      </c>
      <c r="DL148" s="405" t="str">
        <f t="shared" si="247"/>
        <v/>
      </c>
      <c r="DM148" s="405" t="str">
        <f t="shared" si="248"/>
        <v/>
      </c>
      <c r="DN148" s="405" t="str">
        <f t="shared" si="249"/>
        <v/>
      </c>
      <c r="DO148" s="405" t="str">
        <f t="shared" si="250"/>
        <v/>
      </c>
    </row>
    <row r="149" spans="1:119" s="152" customFormat="1" ht="18" hidden="1" customHeight="1">
      <c r="A149" s="156" t="str">
        <f t="shared" si="180"/>
        <v/>
      </c>
      <c r="B149" s="153"/>
      <c r="C149" s="31" t="str">
        <f>IF(B149="","",VLOOKUP(B149,学連登録!$C$2:$G$3000,2,FALSE))</f>
        <v/>
      </c>
      <c r="D149" s="32" t="str">
        <f>IF(B149="","",VLOOKUP(B149,学連登録!$C$2:$G$3000,3,FALSE))</f>
        <v/>
      </c>
      <c r="E149" s="33" t="str">
        <f>IF(B149="","",VLOOKUP(B149,学連登録!$C$2:$G$3000,4,FALSE))</f>
        <v/>
      </c>
      <c r="F149" s="376" t="str">
        <f>IF(B149="","",VLOOKUP(B149,学連登録!$C$2:$I$3000,7,FALSE))</f>
        <v/>
      </c>
      <c r="G149" s="155"/>
      <c r="H149" s="926"/>
      <c r="I149" s="928"/>
      <c r="J149" s="155"/>
      <c r="K149" s="926"/>
      <c r="L149" s="927"/>
      <c r="M149" s="155"/>
      <c r="N149" s="881"/>
      <c r="O149" s="882"/>
      <c r="P149" s="154"/>
      <c r="Q149" s="926"/>
      <c r="R149" s="927"/>
      <c r="S149" s="154"/>
      <c r="T149" s="926"/>
      <c r="U149" s="927"/>
      <c r="V149" s="101" t="str">
        <f>IF(B149="","",VLOOKUP(B149,学連登録!$C$2:$H$3000,6,FALSE))</f>
        <v/>
      </c>
      <c r="Y149" s="116" t="str">
        <f t="shared" si="173"/>
        <v/>
      </c>
      <c r="Z149" s="97" t="str">
        <f>IF(G149="","",VLOOKUP(G149,種目名!$R$5:$T$104,3,0))</f>
        <v/>
      </c>
      <c r="AA149" s="98" t="str">
        <f>IF(J149="","",VLOOKUP(J149,種目名!$R$5:$T$104,3,0))</f>
        <v/>
      </c>
      <c r="AB149" s="117" t="str">
        <f>IF(M149="","",VLOOKUP(M149,種目名!$R$5:$T$104,3,0))</f>
        <v/>
      </c>
      <c r="AC149" s="117" t="str">
        <f>IF(P149="","",VLOOKUP(AF149,種目名!$R$5:$T$104,3,0))</f>
        <v/>
      </c>
      <c r="AD149" s="118" t="str">
        <f>IF(S149="","",VLOOKUP(AI149,種目名!$R$5:$T$104,3,0))</f>
        <v/>
      </c>
      <c r="AE149" s="115">
        <f t="shared" si="174"/>
        <v>0</v>
      </c>
      <c r="AF149" s="152" t="str">
        <f t="shared" si="175"/>
        <v/>
      </c>
      <c r="AG149" s="152" t="str">
        <f t="shared" si="176"/>
        <v/>
      </c>
      <c r="AH149" s="152">
        <f t="shared" si="177"/>
        <v>0</v>
      </c>
      <c r="AI149" s="152" t="str">
        <f t="shared" si="178"/>
        <v/>
      </c>
      <c r="AJ149" s="152" t="str">
        <f t="shared" si="179"/>
        <v/>
      </c>
      <c r="AK149" s="383"/>
      <c r="AL149" s="166">
        <f t="shared" si="185"/>
        <v>0</v>
      </c>
      <c r="AM149" s="392">
        <f t="shared" si="186"/>
        <v>0</v>
      </c>
      <c r="AN149" s="392">
        <f>COUNTIF($B$12:B149,B149)</f>
        <v>0</v>
      </c>
      <c r="AO149" s="392"/>
      <c r="AP149" s="392" t="str">
        <f t="shared" si="187"/>
        <v/>
      </c>
      <c r="AQ149" s="392" t="str">
        <f t="shared" si="187"/>
        <v/>
      </c>
      <c r="AR149" s="392" t="str">
        <f t="shared" si="187"/>
        <v/>
      </c>
      <c r="AS149" s="392" t="str">
        <f t="shared" si="187"/>
        <v/>
      </c>
      <c r="AT149" s="392">
        <f t="shared" si="188"/>
        <v>0</v>
      </c>
      <c r="AU149" s="392" t="str">
        <f t="shared" si="189"/>
        <v/>
      </c>
      <c r="AV149" s="392" t="str">
        <f t="shared" si="190"/>
        <v/>
      </c>
      <c r="AW149" s="392" t="str">
        <f t="shared" si="191"/>
        <v/>
      </c>
      <c r="AX149" s="392" t="str">
        <f t="shared" si="192"/>
        <v/>
      </c>
      <c r="AY149" s="392" t="str">
        <f t="shared" si="193"/>
        <v/>
      </c>
      <c r="AZ149" s="392" t="str">
        <f t="shared" si="181"/>
        <v/>
      </c>
      <c r="BA149" s="392" t="str">
        <f t="shared" si="181"/>
        <v/>
      </c>
      <c r="BB149" s="392" t="str">
        <f t="shared" si="181"/>
        <v/>
      </c>
      <c r="BC149" s="392" t="str">
        <f t="shared" si="181"/>
        <v/>
      </c>
      <c r="BD149" s="396" t="str">
        <f t="shared" si="181"/>
        <v/>
      </c>
      <c r="BE149" s="386">
        <f t="shared" si="194"/>
        <v>0</v>
      </c>
      <c r="BG149" s="392">
        <f t="shared" si="195"/>
        <v>0</v>
      </c>
      <c r="BH149" s="392">
        <f t="shared" si="196"/>
        <v>0</v>
      </c>
      <c r="BI149" s="405">
        <f t="shared" si="197"/>
        <v>0</v>
      </c>
      <c r="BJ149" s="406">
        <f t="shared" si="182"/>
        <v>0</v>
      </c>
      <c r="BK149" s="391" t="str">
        <f t="shared" si="183"/>
        <v>0</v>
      </c>
      <c r="BL149" s="391" t="str">
        <f t="shared" si="184"/>
        <v>0</v>
      </c>
      <c r="BM149" s="405">
        <f t="shared" si="198"/>
        <v>0</v>
      </c>
      <c r="BN149" s="405" t="str">
        <f t="shared" si="199"/>
        <v>0m0</v>
      </c>
      <c r="BO149" s="392">
        <f t="shared" si="200"/>
        <v>0</v>
      </c>
      <c r="BP149" s="392">
        <f t="shared" si="201"/>
        <v>0</v>
      </c>
      <c r="BQ149" s="405">
        <f t="shared" si="202"/>
        <v>0</v>
      </c>
      <c r="BR149" s="406">
        <f t="shared" si="203"/>
        <v>0</v>
      </c>
      <c r="BS149" s="391" t="str">
        <f t="shared" si="204"/>
        <v>0</v>
      </c>
      <c r="BT149" s="391" t="str">
        <f t="shared" si="205"/>
        <v>0</v>
      </c>
      <c r="BU149" s="405">
        <f t="shared" si="206"/>
        <v>0</v>
      </c>
      <c r="BV149" s="405" t="str">
        <f t="shared" si="207"/>
        <v>0m0</v>
      </c>
      <c r="BW149" s="392">
        <f t="shared" si="208"/>
        <v>0</v>
      </c>
      <c r="BX149" s="392">
        <f t="shared" si="209"/>
        <v>0</v>
      </c>
      <c r="BY149" s="405">
        <f t="shared" si="210"/>
        <v>0</v>
      </c>
      <c r="BZ149" s="406">
        <f t="shared" si="211"/>
        <v>0</v>
      </c>
      <c r="CA149" s="391" t="str">
        <f t="shared" si="212"/>
        <v>0</v>
      </c>
      <c r="CB149" s="391" t="str">
        <f t="shared" si="213"/>
        <v>0</v>
      </c>
      <c r="CC149" s="405">
        <f t="shared" si="214"/>
        <v>0</v>
      </c>
      <c r="CD149" s="405" t="str">
        <f t="shared" si="215"/>
        <v>0m0</v>
      </c>
      <c r="CE149" s="392">
        <f t="shared" si="216"/>
        <v>0</v>
      </c>
      <c r="CF149" s="392">
        <f t="shared" si="217"/>
        <v>0</v>
      </c>
      <c r="CG149" s="405">
        <f t="shared" si="218"/>
        <v>0</v>
      </c>
      <c r="CH149" s="406">
        <f t="shared" si="219"/>
        <v>0</v>
      </c>
      <c r="CI149" s="391" t="str">
        <f t="shared" si="220"/>
        <v>0</v>
      </c>
      <c r="CJ149" s="391" t="str">
        <f t="shared" si="221"/>
        <v>0</v>
      </c>
      <c r="CK149" s="405">
        <f t="shared" si="222"/>
        <v>0</v>
      </c>
      <c r="CL149" s="405" t="str">
        <f t="shared" si="223"/>
        <v>0m0</v>
      </c>
      <c r="CM149" s="392">
        <f t="shared" si="224"/>
        <v>0</v>
      </c>
      <c r="CN149" s="392">
        <f t="shared" si="225"/>
        <v>0</v>
      </c>
      <c r="CO149" s="405">
        <f t="shared" si="226"/>
        <v>0</v>
      </c>
      <c r="CP149" s="406">
        <f t="shared" si="227"/>
        <v>0</v>
      </c>
      <c r="CQ149" s="391" t="str">
        <f t="shared" si="228"/>
        <v>0</v>
      </c>
      <c r="CR149" s="391" t="str">
        <f t="shared" si="229"/>
        <v>0</v>
      </c>
      <c r="CS149" s="405">
        <f t="shared" si="230"/>
        <v>0</v>
      </c>
      <c r="CT149" s="405" t="str">
        <f t="shared" si="231"/>
        <v>0m0</v>
      </c>
      <c r="CU149" s="405">
        <f t="shared" si="232"/>
        <v>0</v>
      </c>
      <c r="CV149" s="405">
        <f t="shared" si="233"/>
        <v>0</v>
      </c>
      <c r="CW149" s="405">
        <f t="shared" si="234"/>
        <v>0</v>
      </c>
      <c r="CX149" s="405">
        <f t="shared" si="235"/>
        <v>0</v>
      </c>
      <c r="CY149" s="405">
        <f t="shared" si="236"/>
        <v>0</v>
      </c>
      <c r="CZ149" s="405" t="str">
        <f t="shared" si="237"/>
        <v/>
      </c>
      <c r="DA149" s="405" t="str">
        <f t="shared" si="238"/>
        <v/>
      </c>
      <c r="DB149" s="405" t="str">
        <f t="shared" si="239"/>
        <v/>
      </c>
      <c r="DC149" s="405" t="str">
        <f t="shared" si="240"/>
        <v/>
      </c>
      <c r="DD149" s="405" t="str">
        <f t="shared" si="241"/>
        <v/>
      </c>
      <c r="DE149" s="405"/>
      <c r="DF149" s="404"/>
      <c r="DG149" s="405" t="str">
        <f t="shared" si="242"/>
        <v/>
      </c>
      <c r="DH149" s="405" t="str">
        <f t="shared" si="243"/>
        <v/>
      </c>
      <c r="DI149" s="405">
        <f t="shared" si="244"/>
        <v>0</v>
      </c>
      <c r="DJ149" s="405" t="str">
        <f t="shared" si="245"/>
        <v/>
      </c>
      <c r="DK149" s="405" t="str">
        <f t="shared" si="246"/>
        <v/>
      </c>
      <c r="DL149" s="405" t="str">
        <f t="shared" si="247"/>
        <v/>
      </c>
      <c r="DM149" s="405" t="str">
        <f t="shared" si="248"/>
        <v/>
      </c>
      <c r="DN149" s="405" t="str">
        <f t="shared" si="249"/>
        <v/>
      </c>
      <c r="DO149" s="405" t="str">
        <f t="shared" si="250"/>
        <v/>
      </c>
    </row>
    <row r="150" spans="1:119" s="152" customFormat="1" ht="18" hidden="1" customHeight="1">
      <c r="A150" s="156" t="str">
        <f t="shared" si="180"/>
        <v/>
      </c>
      <c r="B150" s="153"/>
      <c r="C150" s="31" t="str">
        <f>IF(B150="","",VLOOKUP(B150,学連登録!$C$2:$G$3000,2,FALSE))</f>
        <v/>
      </c>
      <c r="D150" s="32" t="str">
        <f>IF(B150="","",VLOOKUP(B150,学連登録!$C$2:$G$3000,3,FALSE))</f>
        <v/>
      </c>
      <c r="E150" s="33" t="str">
        <f>IF(B150="","",VLOOKUP(B150,学連登録!$C$2:$G$3000,4,FALSE))</f>
        <v/>
      </c>
      <c r="F150" s="376" t="str">
        <f>IF(B150="","",VLOOKUP(B150,学連登録!$C$2:$I$3000,7,FALSE))</f>
        <v/>
      </c>
      <c r="G150" s="155"/>
      <c r="H150" s="926"/>
      <c r="I150" s="928"/>
      <c r="J150" s="155"/>
      <c r="K150" s="926"/>
      <c r="L150" s="927"/>
      <c r="M150" s="155"/>
      <c r="N150" s="881"/>
      <c r="O150" s="882"/>
      <c r="P150" s="154"/>
      <c r="Q150" s="926"/>
      <c r="R150" s="927"/>
      <c r="S150" s="154"/>
      <c r="T150" s="926"/>
      <c r="U150" s="927"/>
      <c r="V150" s="101" t="str">
        <f>IF(B150="","",VLOOKUP(B150,学連登録!$C$2:$H$3000,6,FALSE))</f>
        <v/>
      </c>
      <c r="Y150" s="116" t="str">
        <f t="shared" ref="Y150:Y213" si="251">IF(C150="","",$S$3)</f>
        <v/>
      </c>
      <c r="Z150" s="97" t="str">
        <f>IF(G150="","",VLOOKUP(G150,種目名!$R$5:$T$104,3,0))</f>
        <v/>
      </c>
      <c r="AA150" s="98" t="str">
        <f>IF(J150="","",VLOOKUP(J150,種目名!$R$5:$T$104,3,0))</f>
        <v/>
      </c>
      <c r="AB150" s="117" t="str">
        <f>IF(M150="","",VLOOKUP(M150,種目名!$R$5:$T$104,3,0))</f>
        <v/>
      </c>
      <c r="AC150" s="117" t="str">
        <f>IF(P150="","",VLOOKUP(AF150,種目名!$R$5:$T$104,3,0))</f>
        <v/>
      </c>
      <c r="AD150" s="118" t="str">
        <f>IF(S150="","",VLOOKUP(AI150,種目名!$R$5:$T$104,3,0))</f>
        <v/>
      </c>
      <c r="AE150" s="115">
        <f t="shared" ref="AE150:AE213" si="252">LENB(P150)</f>
        <v>0</v>
      </c>
      <c r="AF150" s="152" t="str">
        <f t="shared" ref="AF150:AF213" si="253">IF(AE150,LEFTB(P150,AE150-1),"")</f>
        <v/>
      </c>
      <c r="AG150" s="152" t="str">
        <f t="shared" ref="AG150:AG213" si="254">IF(AE150,MIDB(P150,AE150,1),"")</f>
        <v/>
      </c>
      <c r="AH150" s="152">
        <f t="shared" ref="AH150:AH213" si="255">LENB(S150)</f>
        <v>0</v>
      </c>
      <c r="AI150" s="152" t="str">
        <f t="shared" ref="AI150:AI213" si="256">IF(AH150,LEFTB(S150,AH150-1),"")</f>
        <v/>
      </c>
      <c r="AJ150" s="152" t="str">
        <f t="shared" ref="AJ150:AJ213" si="257">IF(AH150,MIDB(S150,AH150,1),"")</f>
        <v/>
      </c>
      <c r="AK150" s="383"/>
      <c r="AL150" s="166">
        <f t="shared" si="185"/>
        <v>0</v>
      </c>
      <c r="AM150" s="392">
        <f t="shared" si="186"/>
        <v>0</v>
      </c>
      <c r="AN150" s="392">
        <f>COUNTIF($B$12:B150,B150)</f>
        <v>0</v>
      </c>
      <c r="AO150" s="392"/>
      <c r="AP150" s="392" t="str">
        <f t="shared" si="187"/>
        <v/>
      </c>
      <c r="AQ150" s="392" t="str">
        <f t="shared" si="187"/>
        <v/>
      </c>
      <c r="AR150" s="392" t="str">
        <f t="shared" si="187"/>
        <v/>
      </c>
      <c r="AS150" s="392" t="str">
        <f t="shared" si="187"/>
        <v/>
      </c>
      <c r="AT150" s="392">
        <f t="shared" si="188"/>
        <v>0</v>
      </c>
      <c r="AU150" s="392" t="str">
        <f t="shared" si="189"/>
        <v/>
      </c>
      <c r="AV150" s="392" t="str">
        <f t="shared" si="190"/>
        <v/>
      </c>
      <c r="AW150" s="392" t="str">
        <f t="shared" si="191"/>
        <v/>
      </c>
      <c r="AX150" s="392" t="str">
        <f t="shared" si="192"/>
        <v/>
      </c>
      <c r="AY150" s="392" t="str">
        <f t="shared" si="193"/>
        <v/>
      </c>
      <c r="AZ150" s="392" t="str">
        <f t="shared" si="181"/>
        <v/>
      </c>
      <c r="BA150" s="392" t="str">
        <f t="shared" si="181"/>
        <v/>
      </c>
      <c r="BB150" s="392" t="str">
        <f t="shared" si="181"/>
        <v/>
      </c>
      <c r="BC150" s="392" t="str">
        <f t="shared" si="181"/>
        <v/>
      </c>
      <c r="BD150" s="396" t="str">
        <f t="shared" si="181"/>
        <v/>
      </c>
      <c r="BE150" s="386">
        <f t="shared" si="194"/>
        <v>0</v>
      </c>
      <c r="BG150" s="392">
        <f t="shared" si="195"/>
        <v>0</v>
      </c>
      <c r="BH150" s="392">
        <f t="shared" si="196"/>
        <v>0</v>
      </c>
      <c r="BI150" s="405">
        <f t="shared" si="197"/>
        <v>0</v>
      </c>
      <c r="BJ150" s="406">
        <f t="shared" si="182"/>
        <v>0</v>
      </c>
      <c r="BK150" s="391" t="str">
        <f t="shared" si="183"/>
        <v>0</v>
      </c>
      <c r="BL150" s="391" t="str">
        <f t="shared" si="184"/>
        <v>0</v>
      </c>
      <c r="BM150" s="405">
        <f t="shared" si="198"/>
        <v>0</v>
      </c>
      <c r="BN150" s="405" t="str">
        <f t="shared" si="199"/>
        <v>0m0</v>
      </c>
      <c r="BO150" s="392">
        <f t="shared" si="200"/>
        <v>0</v>
      </c>
      <c r="BP150" s="392">
        <f t="shared" si="201"/>
        <v>0</v>
      </c>
      <c r="BQ150" s="405">
        <f t="shared" si="202"/>
        <v>0</v>
      </c>
      <c r="BR150" s="406">
        <f t="shared" si="203"/>
        <v>0</v>
      </c>
      <c r="BS150" s="391" t="str">
        <f t="shared" si="204"/>
        <v>0</v>
      </c>
      <c r="BT150" s="391" t="str">
        <f t="shared" si="205"/>
        <v>0</v>
      </c>
      <c r="BU150" s="405">
        <f t="shared" si="206"/>
        <v>0</v>
      </c>
      <c r="BV150" s="405" t="str">
        <f t="shared" si="207"/>
        <v>0m0</v>
      </c>
      <c r="BW150" s="392">
        <f t="shared" si="208"/>
        <v>0</v>
      </c>
      <c r="BX150" s="392">
        <f t="shared" si="209"/>
        <v>0</v>
      </c>
      <c r="BY150" s="405">
        <f t="shared" si="210"/>
        <v>0</v>
      </c>
      <c r="BZ150" s="406">
        <f t="shared" si="211"/>
        <v>0</v>
      </c>
      <c r="CA150" s="391" t="str">
        <f t="shared" si="212"/>
        <v>0</v>
      </c>
      <c r="CB150" s="391" t="str">
        <f t="shared" si="213"/>
        <v>0</v>
      </c>
      <c r="CC150" s="405">
        <f t="shared" si="214"/>
        <v>0</v>
      </c>
      <c r="CD150" s="405" t="str">
        <f t="shared" si="215"/>
        <v>0m0</v>
      </c>
      <c r="CE150" s="392">
        <f t="shared" si="216"/>
        <v>0</v>
      </c>
      <c r="CF150" s="392">
        <f t="shared" si="217"/>
        <v>0</v>
      </c>
      <c r="CG150" s="405">
        <f t="shared" si="218"/>
        <v>0</v>
      </c>
      <c r="CH150" s="406">
        <f t="shared" si="219"/>
        <v>0</v>
      </c>
      <c r="CI150" s="391" t="str">
        <f t="shared" si="220"/>
        <v>0</v>
      </c>
      <c r="CJ150" s="391" t="str">
        <f t="shared" si="221"/>
        <v>0</v>
      </c>
      <c r="CK150" s="405">
        <f t="shared" si="222"/>
        <v>0</v>
      </c>
      <c r="CL150" s="405" t="str">
        <f t="shared" si="223"/>
        <v>0m0</v>
      </c>
      <c r="CM150" s="392">
        <f t="shared" si="224"/>
        <v>0</v>
      </c>
      <c r="CN150" s="392">
        <f t="shared" si="225"/>
        <v>0</v>
      </c>
      <c r="CO150" s="405">
        <f t="shared" si="226"/>
        <v>0</v>
      </c>
      <c r="CP150" s="406">
        <f t="shared" si="227"/>
        <v>0</v>
      </c>
      <c r="CQ150" s="391" t="str">
        <f t="shared" si="228"/>
        <v>0</v>
      </c>
      <c r="CR150" s="391" t="str">
        <f t="shared" si="229"/>
        <v>0</v>
      </c>
      <c r="CS150" s="405">
        <f t="shared" si="230"/>
        <v>0</v>
      </c>
      <c r="CT150" s="405" t="str">
        <f t="shared" si="231"/>
        <v>0m0</v>
      </c>
      <c r="CU150" s="405">
        <f t="shared" si="232"/>
        <v>0</v>
      </c>
      <c r="CV150" s="405">
        <f t="shared" si="233"/>
        <v>0</v>
      </c>
      <c r="CW150" s="405">
        <f t="shared" si="234"/>
        <v>0</v>
      </c>
      <c r="CX150" s="405">
        <f t="shared" si="235"/>
        <v>0</v>
      </c>
      <c r="CY150" s="405">
        <f t="shared" si="236"/>
        <v>0</v>
      </c>
      <c r="CZ150" s="405" t="str">
        <f t="shared" si="237"/>
        <v/>
      </c>
      <c r="DA150" s="405" t="str">
        <f t="shared" si="238"/>
        <v/>
      </c>
      <c r="DB150" s="405" t="str">
        <f t="shared" si="239"/>
        <v/>
      </c>
      <c r="DC150" s="405" t="str">
        <f t="shared" si="240"/>
        <v/>
      </c>
      <c r="DD150" s="405" t="str">
        <f t="shared" si="241"/>
        <v/>
      </c>
      <c r="DE150" s="405"/>
      <c r="DF150" s="404"/>
      <c r="DG150" s="405" t="str">
        <f t="shared" si="242"/>
        <v/>
      </c>
      <c r="DH150" s="405" t="str">
        <f t="shared" si="243"/>
        <v/>
      </c>
      <c r="DI150" s="405">
        <f t="shared" si="244"/>
        <v>0</v>
      </c>
      <c r="DJ150" s="405" t="str">
        <f t="shared" si="245"/>
        <v/>
      </c>
      <c r="DK150" s="405" t="str">
        <f t="shared" si="246"/>
        <v/>
      </c>
      <c r="DL150" s="405" t="str">
        <f t="shared" si="247"/>
        <v/>
      </c>
      <c r="DM150" s="405" t="str">
        <f t="shared" si="248"/>
        <v/>
      </c>
      <c r="DN150" s="405" t="str">
        <f t="shared" si="249"/>
        <v/>
      </c>
      <c r="DO150" s="405" t="str">
        <f t="shared" si="250"/>
        <v/>
      </c>
    </row>
    <row r="151" spans="1:119" s="152" customFormat="1" ht="18" hidden="1" customHeight="1">
      <c r="A151" s="156" t="str">
        <f t="shared" si="180"/>
        <v/>
      </c>
      <c r="B151" s="153"/>
      <c r="C151" s="31" t="str">
        <f>IF(B151="","",VLOOKUP(B151,学連登録!$C$2:$G$3000,2,FALSE))</f>
        <v/>
      </c>
      <c r="D151" s="32" t="str">
        <f>IF(B151="","",VLOOKUP(B151,学連登録!$C$2:$G$3000,3,FALSE))</f>
        <v/>
      </c>
      <c r="E151" s="33" t="str">
        <f>IF(B151="","",VLOOKUP(B151,学連登録!$C$2:$G$3000,4,FALSE))</f>
        <v/>
      </c>
      <c r="F151" s="376" t="str">
        <f>IF(B151="","",VLOOKUP(B151,学連登録!$C$2:$I$3000,7,FALSE))</f>
        <v/>
      </c>
      <c r="G151" s="155"/>
      <c r="H151" s="926"/>
      <c r="I151" s="928"/>
      <c r="J151" s="155"/>
      <c r="K151" s="926"/>
      <c r="L151" s="927"/>
      <c r="M151" s="155"/>
      <c r="N151" s="881"/>
      <c r="O151" s="882"/>
      <c r="P151" s="154"/>
      <c r="Q151" s="926"/>
      <c r="R151" s="927"/>
      <c r="S151" s="154"/>
      <c r="T151" s="926"/>
      <c r="U151" s="927"/>
      <c r="V151" s="101" t="str">
        <f>IF(B151="","",VLOOKUP(B151,学連登録!$C$2:$H$3000,6,FALSE))</f>
        <v/>
      </c>
      <c r="Y151" s="116" t="str">
        <f t="shared" si="251"/>
        <v/>
      </c>
      <c r="Z151" s="97" t="str">
        <f>IF(G151="","",VLOOKUP(G151,種目名!$R$5:$T$104,3,0))</f>
        <v/>
      </c>
      <c r="AA151" s="98" t="str">
        <f>IF(J151="","",VLOOKUP(J151,種目名!$R$5:$T$104,3,0))</f>
        <v/>
      </c>
      <c r="AB151" s="117" t="str">
        <f>IF(M151="","",VLOOKUP(M151,種目名!$R$5:$T$104,3,0))</f>
        <v/>
      </c>
      <c r="AC151" s="117" t="str">
        <f>IF(P151="","",VLOOKUP(AF151,種目名!$R$5:$T$104,3,0))</f>
        <v/>
      </c>
      <c r="AD151" s="118" t="str">
        <f>IF(S151="","",VLOOKUP(AI151,種目名!$R$5:$T$104,3,0))</f>
        <v/>
      </c>
      <c r="AE151" s="115">
        <f t="shared" si="252"/>
        <v>0</v>
      </c>
      <c r="AF151" s="152" t="str">
        <f t="shared" si="253"/>
        <v/>
      </c>
      <c r="AG151" s="152" t="str">
        <f t="shared" si="254"/>
        <v/>
      </c>
      <c r="AH151" s="152">
        <f t="shared" si="255"/>
        <v>0</v>
      </c>
      <c r="AI151" s="152" t="str">
        <f t="shared" si="256"/>
        <v/>
      </c>
      <c r="AJ151" s="152" t="str">
        <f t="shared" si="257"/>
        <v/>
      </c>
      <c r="AK151" s="383"/>
      <c r="AL151" s="166">
        <f t="shared" si="185"/>
        <v>0</v>
      </c>
      <c r="AM151" s="392">
        <f t="shared" si="186"/>
        <v>0</v>
      </c>
      <c r="AN151" s="392">
        <f>COUNTIF($B$12:B151,B151)</f>
        <v>0</v>
      </c>
      <c r="AO151" s="392"/>
      <c r="AP151" s="392" t="str">
        <f t="shared" si="187"/>
        <v/>
      </c>
      <c r="AQ151" s="392" t="str">
        <f t="shared" si="187"/>
        <v/>
      </c>
      <c r="AR151" s="392" t="str">
        <f t="shared" si="187"/>
        <v/>
      </c>
      <c r="AS151" s="392" t="str">
        <f t="shared" si="187"/>
        <v/>
      </c>
      <c r="AT151" s="392">
        <f t="shared" si="188"/>
        <v>0</v>
      </c>
      <c r="AU151" s="392" t="str">
        <f t="shared" si="189"/>
        <v/>
      </c>
      <c r="AV151" s="392" t="str">
        <f t="shared" si="190"/>
        <v/>
      </c>
      <c r="AW151" s="392" t="str">
        <f t="shared" si="191"/>
        <v/>
      </c>
      <c r="AX151" s="392" t="str">
        <f t="shared" si="192"/>
        <v/>
      </c>
      <c r="AY151" s="392" t="str">
        <f t="shared" si="193"/>
        <v/>
      </c>
      <c r="AZ151" s="392" t="str">
        <f t="shared" si="181"/>
        <v/>
      </c>
      <c r="BA151" s="392" t="str">
        <f t="shared" si="181"/>
        <v/>
      </c>
      <c r="BB151" s="392" t="str">
        <f t="shared" si="181"/>
        <v/>
      </c>
      <c r="BC151" s="392" t="str">
        <f t="shared" si="181"/>
        <v/>
      </c>
      <c r="BD151" s="396" t="str">
        <f t="shared" si="181"/>
        <v/>
      </c>
      <c r="BE151" s="386">
        <f t="shared" si="194"/>
        <v>0</v>
      </c>
      <c r="BG151" s="392">
        <f t="shared" si="195"/>
        <v>0</v>
      </c>
      <c r="BH151" s="392">
        <f t="shared" si="196"/>
        <v>0</v>
      </c>
      <c r="BI151" s="405">
        <f t="shared" si="197"/>
        <v>0</v>
      </c>
      <c r="BJ151" s="406">
        <f t="shared" si="182"/>
        <v>0</v>
      </c>
      <c r="BK151" s="391" t="str">
        <f t="shared" si="183"/>
        <v>0</v>
      </c>
      <c r="BL151" s="391" t="str">
        <f t="shared" si="184"/>
        <v>0</v>
      </c>
      <c r="BM151" s="405">
        <f t="shared" si="198"/>
        <v>0</v>
      </c>
      <c r="BN151" s="405" t="str">
        <f t="shared" si="199"/>
        <v>0m0</v>
      </c>
      <c r="BO151" s="392">
        <f t="shared" si="200"/>
        <v>0</v>
      </c>
      <c r="BP151" s="392">
        <f t="shared" si="201"/>
        <v>0</v>
      </c>
      <c r="BQ151" s="405">
        <f t="shared" si="202"/>
        <v>0</v>
      </c>
      <c r="BR151" s="406">
        <f t="shared" si="203"/>
        <v>0</v>
      </c>
      <c r="BS151" s="391" t="str">
        <f t="shared" si="204"/>
        <v>0</v>
      </c>
      <c r="BT151" s="391" t="str">
        <f t="shared" si="205"/>
        <v>0</v>
      </c>
      <c r="BU151" s="405">
        <f t="shared" si="206"/>
        <v>0</v>
      </c>
      <c r="BV151" s="405" t="str">
        <f t="shared" si="207"/>
        <v>0m0</v>
      </c>
      <c r="BW151" s="392">
        <f t="shared" si="208"/>
        <v>0</v>
      </c>
      <c r="BX151" s="392">
        <f t="shared" si="209"/>
        <v>0</v>
      </c>
      <c r="BY151" s="405">
        <f t="shared" si="210"/>
        <v>0</v>
      </c>
      <c r="BZ151" s="406">
        <f t="shared" si="211"/>
        <v>0</v>
      </c>
      <c r="CA151" s="391" t="str">
        <f t="shared" si="212"/>
        <v>0</v>
      </c>
      <c r="CB151" s="391" t="str">
        <f t="shared" si="213"/>
        <v>0</v>
      </c>
      <c r="CC151" s="405">
        <f t="shared" si="214"/>
        <v>0</v>
      </c>
      <c r="CD151" s="405" t="str">
        <f t="shared" si="215"/>
        <v>0m0</v>
      </c>
      <c r="CE151" s="392">
        <f t="shared" si="216"/>
        <v>0</v>
      </c>
      <c r="CF151" s="392">
        <f t="shared" si="217"/>
        <v>0</v>
      </c>
      <c r="CG151" s="405">
        <f t="shared" si="218"/>
        <v>0</v>
      </c>
      <c r="CH151" s="406">
        <f t="shared" si="219"/>
        <v>0</v>
      </c>
      <c r="CI151" s="391" t="str">
        <f t="shared" si="220"/>
        <v>0</v>
      </c>
      <c r="CJ151" s="391" t="str">
        <f t="shared" si="221"/>
        <v>0</v>
      </c>
      <c r="CK151" s="405">
        <f t="shared" si="222"/>
        <v>0</v>
      </c>
      <c r="CL151" s="405" t="str">
        <f t="shared" si="223"/>
        <v>0m0</v>
      </c>
      <c r="CM151" s="392">
        <f t="shared" si="224"/>
        <v>0</v>
      </c>
      <c r="CN151" s="392">
        <f t="shared" si="225"/>
        <v>0</v>
      </c>
      <c r="CO151" s="405">
        <f t="shared" si="226"/>
        <v>0</v>
      </c>
      <c r="CP151" s="406">
        <f t="shared" si="227"/>
        <v>0</v>
      </c>
      <c r="CQ151" s="391" t="str">
        <f t="shared" si="228"/>
        <v>0</v>
      </c>
      <c r="CR151" s="391" t="str">
        <f t="shared" si="229"/>
        <v>0</v>
      </c>
      <c r="CS151" s="405">
        <f t="shared" si="230"/>
        <v>0</v>
      </c>
      <c r="CT151" s="405" t="str">
        <f t="shared" si="231"/>
        <v>0m0</v>
      </c>
      <c r="CU151" s="405">
        <f t="shared" si="232"/>
        <v>0</v>
      </c>
      <c r="CV151" s="405">
        <f t="shared" si="233"/>
        <v>0</v>
      </c>
      <c r="CW151" s="405">
        <f t="shared" si="234"/>
        <v>0</v>
      </c>
      <c r="CX151" s="405">
        <f t="shared" si="235"/>
        <v>0</v>
      </c>
      <c r="CY151" s="405">
        <f t="shared" si="236"/>
        <v>0</v>
      </c>
      <c r="CZ151" s="405" t="str">
        <f t="shared" si="237"/>
        <v/>
      </c>
      <c r="DA151" s="405" t="str">
        <f t="shared" si="238"/>
        <v/>
      </c>
      <c r="DB151" s="405" t="str">
        <f t="shared" si="239"/>
        <v/>
      </c>
      <c r="DC151" s="405" t="str">
        <f t="shared" si="240"/>
        <v/>
      </c>
      <c r="DD151" s="405" t="str">
        <f t="shared" si="241"/>
        <v/>
      </c>
      <c r="DE151" s="405"/>
      <c r="DF151" s="404"/>
      <c r="DG151" s="405" t="str">
        <f t="shared" si="242"/>
        <v/>
      </c>
      <c r="DH151" s="405" t="str">
        <f t="shared" si="243"/>
        <v/>
      </c>
      <c r="DI151" s="405">
        <f t="shared" si="244"/>
        <v>0</v>
      </c>
      <c r="DJ151" s="405" t="str">
        <f t="shared" si="245"/>
        <v/>
      </c>
      <c r="DK151" s="405" t="str">
        <f t="shared" si="246"/>
        <v/>
      </c>
      <c r="DL151" s="405" t="str">
        <f t="shared" si="247"/>
        <v/>
      </c>
      <c r="DM151" s="405" t="str">
        <f t="shared" si="248"/>
        <v/>
      </c>
      <c r="DN151" s="405" t="str">
        <f t="shared" si="249"/>
        <v/>
      </c>
      <c r="DO151" s="405" t="str">
        <f t="shared" si="250"/>
        <v/>
      </c>
    </row>
    <row r="152" spans="1:119" s="152" customFormat="1" ht="18" hidden="1" customHeight="1">
      <c r="A152" s="156" t="str">
        <f t="shared" si="180"/>
        <v/>
      </c>
      <c r="B152" s="153"/>
      <c r="C152" s="31" t="str">
        <f>IF(B152="","",VLOOKUP(B152,学連登録!$C$2:$G$3000,2,FALSE))</f>
        <v/>
      </c>
      <c r="D152" s="32" t="str">
        <f>IF(B152="","",VLOOKUP(B152,学連登録!$C$2:$G$3000,3,FALSE))</f>
        <v/>
      </c>
      <c r="E152" s="33" t="str">
        <f>IF(B152="","",VLOOKUP(B152,学連登録!$C$2:$G$3000,4,FALSE))</f>
        <v/>
      </c>
      <c r="F152" s="376" t="str">
        <f>IF(B152="","",VLOOKUP(B152,学連登録!$C$2:$I$3000,7,FALSE))</f>
        <v/>
      </c>
      <c r="G152" s="155"/>
      <c r="H152" s="926"/>
      <c r="I152" s="928"/>
      <c r="J152" s="155"/>
      <c r="K152" s="926"/>
      <c r="L152" s="927"/>
      <c r="M152" s="155"/>
      <c r="N152" s="881"/>
      <c r="O152" s="882"/>
      <c r="P152" s="154"/>
      <c r="Q152" s="926"/>
      <c r="R152" s="927"/>
      <c r="S152" s="154"/>
      <c r="T152" s="926"/>
      <c r="U152" s="927"/>
      <c r="V152" s="101" t="str">
        <f>IF(B152="","",VLOOKUP(B152,学連登録!$C$2:$H$3000,6,FALSE))</f>
        <v/>
      </c>
      <c r="Y152" s="116" t="str">
        <f t="shared" si="251"/>
        <v/>
      </c>
      <c r="Z152" s="97" t="str">
        <f>IF(G152="","",VLOOKUP(G152,種目名!$R$5:$T$104,3,0))</f>
        <v/>
      </c>
      <c r="AA152" s="98" t="str">
        <f>IF(J152="","",VLOOKUP(J152,種目名!$R$5:$T$104,3,0))</f>
        <v/>
      </c>
      <c r="AB152" s="117" t="str">
        <f>IF(M152="","",VLOOKUP(M152,種目名!$R$5:$T$104,3,0))</f>
        <v/>
      </c>
      <c r="AC152" s="117" t="str">
        <f>IF(P152="","",VLOOKUP(AF152,種目名!$R$5:$T$104,3,0))</f>
        <v/>
      </c>
      <c r="AD152" s="118" t="str">
        <f>IF(S152="","",VLOOKUP(AI152,種目名!$R$5:$T$104,3,0))</f>
        <v/>
      </c>
      <c r="AE152" s="115">
        <f t="shared" si="252"/>
        <v>0</v>
      </c>
      <c r="AF152" s="152" t="str">
        <f t="shared" si="253"/>
        <v/>
      </c>
      <c r="AG152" s="152" t="str">
        <f t="shared" si="254"/>
        <v/>
      </c>
      <c r="AH152" s="152">
        <f t="shared" si="255"/>
        <v>0</v>
      </c>
      <c r="AI152" s="152" t="str">
        <f t="shared" si="256"/>
        <v/>
      </c>
      <c r="AJ152" s="152" t="str">
        <f t="shared" si="257"/>
        <v/>
      </c>
      <c r="AK152" s="383"/>
      <c r="AL152" s="166">
        <f t="shared" si="185"/>
        <v>0</v>
      </c>
      <c r="AM152" s="392">
        <f t="shared" si="186"/>
        <v>0</v>
      </c>
      <c r="AN152" s="392">
        <f>COUNTIF($B$12:B152,B152)</f>
        <v>0</v>
      </c>
      <c r="AO152" s="392"/>
      <c r="AP152" s="392" t="str">
        <f t="shared" si="187"/>
        <v/>
      </c>
      <c r="AQ152" s="392" t="str">
        <f t="shared" si="187"/>
        <v/>
      </c>
      <c r="AR152" s="392" t="str">
        <f t="shared" si="187"/>
        <v/>
      </c>
      <c r="AS152" s="392" t="str">
        <f t="shared" si="187"/>
        <v/>
      </c>
      <c r="AT152" s="392">
        <f t="shared" si="188"/>
        <v>0</v>
      </c>
      <c r="AU152" s="392" t="str">
        <f t="shared" si="189"/>
        <v/>
      </c>
      <c r="AV152" s="392" t="str">
        <f t="shared" si="190"/>
        <v/>
      </c>
      <c r="AW152" s="392" t="str">
        <f t="shared" si="191"/>
        <v/>
      </c>
      <c r="AX152" s="392" t="str">
        <f t="shared" si="192"/>
        <v/>
      </c>
      <c r="AY152" s="392" t="str">
        <f t="shared" si="193"/>
        <v/>
      </c>
      <c r="AZ152" s="392" t="str">
        <f t="shared" si="181"/>
        <v/>
      </c>
      <c r="BA152" s="392" t="str">
        <f t="shared" si="181"/>
        <v/>
      </c>
      <c r="BB152" s="392" t="str">
        <f t="shared" si="181"/>
        <v/>
      </c>
      <c r="BC152" s="392" t="str">
        <f t="shared" si="181"/>
        <v/>
      </c>
      <c r="BD152" s="396" t="str">
        <f t="shared" si="181"/>
        <v/>
      </c>
      <c r="BE152" s="386">
        <f t="shared" si="194"/>
        <v>0</v>
      </c>
      <c r="BG152" s="392">
        <f t="shared" si="195"/>
        <v>0</v>
      </c>
      <c r="BH152" s="392">
        <f t="shared" si="196"/>
        <v>0</v>
      </c>
      <c r="BI152" s="405">
        <f t="shared" si="197"/>
        <v>0</v>
      </c>
      <c r="BJ152" s="406">
        <f t="shared" si="182"/>
        <v>0</v>
      </c>
      <c r="BK152" s="391" t="str">
        <f t="shared" si="183"/>
        <v>0</v>
      </c>
      <c r="BL152" s="391" t="str">
        <f t="shared" si="184"/>
        <v>0</v>
      </c>
      <c r="BM152" s="405">
        <f t="shared" si="198"/>
        <v>0</v>
      </c>
      <c r="BN152" s="405" t="str">
        <f t="shared" si="199"/>
        <v>0m0</v>
      </c>
      <c r="BO152" s="392">
        <f t="shared" si="200"/>
        <v>0</v>
      </c>
      <c r="BP152" s="392">
        <f t="shared" si="201"/>
        <v>0</v>
      </c>
      <c r="BQ152" s="405">
        <f t="shared" si="202"/>
        <v>0</v>
      </c>
      <c r="BR152" s="406">
        <f t="shared" si="203"/>
        <v>0</v>
      </c>
      <c r="BS152" s="391" t="str">
        <f t="shared" si="204"/>
        <v>0</v>
      </c>
      <c r="BT152" s="391" t="str">
        <f t="shared" si="205"/>
        <v>0</v>
      </c>
      <c r="BU152" s="405">
        <f t="shared" si="206"/>
        <v>0</v>
      </c>
      <c r="BV152" s="405" t="str">
        <f t="shared" si="207"/>
        <v>0m0</v>
      </c>
      <c r="BW152" s="392">
        <f t="shared" si="208"/>
        <v>0</v>
      </c>
      <c r="BX152" s="392">
        <f t="shared" si="209"/>
        <v>0</v>
      </c>
      <c r="BY152" s="405">
        <f t="shared" si="210"/>
        <v>0</v>
      </c>
      <c r="BZ152" s="406">
        <f t="shared" si="211"/>
        <v>0</v>
      </c>
      <c r="CA152" s="391" t="str">
        <f t="shared" si="212"/>
        <v>0</v>
      </c>
      <c r="CB152" s="391" t="str">
        <f t="shared" si="213"/>
        <v>0</v>
      </c>
      <c r="CC152" s="405">
        <f t="shared" si="214"/>
        <v>0</v>
      </c>
      <c r="CD152" s="405" t="str">
        <f t="shared" si="215"/>
        <v>0m0</v>
      </c>
      <c r="CE152" s="392">
        <f t="shared" si="216"/>
        <v>0</v>
      </c>
      <c r="CF152" s="392">
        <f t="shared" si="217"/>
        <v>0</v>
      </c>
      <c r="CG152" s="405">
        <f t="shared" si="218"/>
        <v>0</v>
      </c>
      <c r="CH152" s="406">
        <f t="shared" si="219"/>
        <v>0</v>
      </c>
      <c r="CI152" s="391" t="str">
        <f t="shared" si="220"/>
        <v>0</v>
      </c>
      <c r="CJ152" s="391" t="str">
        <f t="shared" si="221"/>
        <v>0</v>
      </c>
      <c r="CK152" s="405">
        <f t="shared" si="222"/>
        <v>0</v>
      </c>
      <c r="CL152" s="405" t="str">
        <f t="shared" si="223"/>
        <v>0m0</v>
      </c>
      <c r="CM152" s="392">
        <f t="shared" si="224"/>
        <v>0</v>
      </c>
      <c r="CN152" s="392">
        <f t="shared" si="225"/>
        <v>0</v>
      </c>
      <c r="CO152" s="405">
        <f t="shared" si="226"/>
        <v>0</v>
      </c>
      <c r="CP152" s="406">
        <f t="shared" si="227"/>
        <v>0</v>
      </c>
      <c r="CQ152" s="391" t="str">
        <f t="shared" si="228"/>
        <v>0</v>
      </c>
      <c r="CR152" s="391" t="str">
        <f t="shared" si="229"/>
        <v>0</v>
      </c>
      <c r="CS152" s="405">
        <f t="shared" si="230"/>
        <v>0</v>
      </c>
      <c r="CT152" s="405" t="str">
        <f t="shared" si="231"/>
        <v>0m0</v>
      </c>
      <c r="CU152" s="405">
        <f t="shared" si="232"/>
        <v>0</v>
      </c>
      <c r="CV152" s="405">
        <f t="shared" si="233"/>
        <v>0</v>
      </c>
      <c r="CW152" s="405">
        <f t="shared" si="234"/>
        <v>0</v>
      </c>
      <c r="CX152" s="405">
        <f t="shared" si="235"/>
        <v>0</v>
      </c>
      <c r="CY152" s="405">
        <f t="shared" si="236"/>
        <v>0</v>
      </c>
      <c r="CZ152" s="405" t="str">
        <f t="shared" si="237"/>
        <v/>
      </c>
      <c r="DA152" s="405" t="str">
        <f t="shared" si="238"/>
        <v/>
      </c>
      <c r="DB152" s="405" t="str">
        <f t="shared" si="239"/>
        <v/>
      </c>
      <c r="DC152" s="405" t="str">
        <f t="shared" si="240"/>
        <v/>
      </c>
      <c r="DD152" s="405" t="str">
        <f t="shared" si="241"/>
        <v/>
      </c>
      <c r="DE152" s="405"/>
      <c r="DF152" s="404"/>
      <c r="DG152" s="405" t="str">
        <f t="shared" si="242"/>
        <v/>
      </c>
      <c r="DH152" s="405" t="str">
        <f t="shared" si="243"/>
        <v/>
      </c>
      <c r="DI152" s="405">
        <f t="shared" si="244"/>
        <v>0</v>
      </c>
      <c r="DJ152" s="405" t="str">
        <f t="shared" si="245"/>
        <v/>
      </c>
      <c r="DK152" s="405" t="str">
        <f t="shared" si="246"/>
        <v/>
      </c>
      <c r="DL152" s="405" t="str">
        <f t="shared" si="247"/>
        <v/>
      </c>
      <c r="DM152" s="405" t="str">
        <f t="shared" si="248"/>
        <v/>
      </c>
      <c r="DN152" s="405" t="str">
        <f t="shared" si="249"/>
        <v/>
      </c>
      <c r="DO152" s="405" t="str">
        <f t="shared" si="250"/>
        <v/>
      </c>
    </row>
    <row r="153" spans="1:119" s="152" customFormat="1" ht="18" hidden="1" customHeight="1">
      <c r="A153" s="156" t="str">
        <f t="shared" si="180"/>
        <v/>
      </c>
      <c r="B153" s="153"/>
      <c r="C153" s="31" t="str">
        <f>IF(B153="","",VLOOKUP(B153,学連登録!$C$2:$G$3000,2,FALSE))</f>
        <v/>
      </c>
      <c r="D153" s="32" t="str">
        <f>IF(B153="","",VLOOKUP(B153,学連登録!$C$2:$G$3000,3,FALSE))</f>
        <v/>
      </c>
      <c r="E153" s="33" t="str">
        <f>IF(B153="","",VLOOKUP(B153,学連登録!$C$2:$G$3000,4,FALSE))</f>
        <v/>
      </c>
      <c r="F153" s="376" t="str">
        <f>IF(B153="","",VLOOKUP(B153,学連登録!$C$2:$I$3000,7,FALSE))</f>
        <v/>
      </c>
      <c r="G153" s="155"/>
      <c r="H153" s="926"/>
      <c r="I153" s="928"/>
      <c r="J153" s="155"/>
      <c r="K153" s="926"/>
      <c r="L153" s="927"/>
      <c r="M153" s="155"/>
      <c r="N153" s="881"/>
      <c r="O153" s="882"/>
      <c r="P153" s="154"/>
      <c r="Q153" s="926"/>
      <c r="R153" s="927"/>
      <c r="S153" s="154"/>
      <c r="T153" s="926"/>
      <c r="U153" s="927"/>
      <c r="V153" s="101" t="str">
        <f>IF(B153="","",VLOOKUP(B153,学連登録!$C$2:$H$3000,6,FALSE))</f>
        <v/>
      </c>
      <c r="Y153" s="116" t="str">
        <f t="shared" si="251"/>
        <v/>
      </c>
      <c r="Z153" s="97" t="str">
        <f>IF(G153="","",VLOOKUP(G153,種目名!$R$5:$T$104,3,0))</f>
        <v/>
      </c>
      <c r="AA153" s="98" t="str">
        <f>IF(J153="","",VLOOKUP(J153,種目名!$R$5:$T$104,3,0))</f>
        <v/>
      </c>
      <c r="AB153" s="117" t="str">
        <f>IF(M153="","",VLOOKUP(M153,種目名!$R$5:$T$104,3,0))</f>
        <v/>
      </c>
      <c r="AC153" s="117" t="str">
        <f>IF(P153="","",VLOOKUP(AF153,種目名!$R$5:$T$104,3,0))</f>
        <v/>
      </c>
      <c r="AD153" s="118" t="str">
        <f>IF(S153="","",VLOOKUP(AI153,種目名!$R$5:$T$104,3,0))</f>
        <v/>
      </c>
      <c r="AE153" s="115">
        <f t="shared" si="252"/>
        <v>0</v>
      </c>
      <c r="AF153" s="152" t="str">
        <f t="shared" si="253"/>
        <v/>
      </c>
      <c r="AG153" s="152" t="str">
        <f t="shared" si="254"/>
        <v/>
      </c>
      <c r="AH153" s="152">
        <f t="shared" si="255"/>
        <v>0</v>
      </c>
      <c r="AI153" s="152" t="str">
        <f t="shared" si="256"/>
        <v/>
      </c>
      <c r="AJ153" s="152" t="str">
        <f t="shared" si="257"/>
        <v/>
      </c>
      <c r="AK153" s="383"/>
      <c r="AL153" s="166">
        <f t="shared" si="185"/>
        <v>0</v>
      </c>
      <c r="AM153" s="392">
        <f t="shared" si="186"/>
        <v>0</v>
      </c>
      <c r="AN153" s="392">
        <f>COUNTIF($B$12:B153,B153)</f>
        <v>0</v>
      </c>
      <c r="AO153" s="392"/>
      <c r="AP153" s="392" t="str">
        <f t="shared" si="187"/>
        <v/>
      </c>
      <c r="AQ153" s="392" t="str">
        <f t="shared" si="187"/>
        <v/>
      </c>
      <c r="AR153" s="392" t="str">
        <f t="shared" si="187"/>
        <v/>
      </c>
      <c r="AS153" s="392" t="str">
        <f t="shared" si="187"/>
        <v/>
      </c>
      <c r="AT153" s="392">
        <f t="shared" si="188"/>
        <v>0</v>
      </c>
      <c r="AU153" s="392" t="str">
        <f t="shared" si="189"/>
        <v/>
      </c>
      <c r="AV153" s="392" t="str">
        <f t="shared" si="190"/>
        <v/>
      </c>
      <c r="AW153" s="392" t="str">
        <f t="shared" si="191"/>
        <v/>
      </c>
      <c r="AX153" s="392" t="str">
        <f t="shared" si="192"/>
        <v/>
      </c>
      <c r="AY153" s="392" t="str">
        <f t="shared" si="193"/>
        <v/>
      </c>
      <c r="AZ153" s="392" t="str">
        <f t="shared" si="181"/>
        <v/>
      </c>
      <c r="BA153" s="392" t="str">
        <f t="shared" si="181"/>
        <v/>
      </c>
      <c r="BB153" s="392" t="str">
        <f t="shared" si="181"/>
        <v/>
      </c>
      <c r="BC153" s="392" t="str">
        <f t="shared" si="181"/>
        <v/>
      </c>
      <c r="BD153" s="396" t="str">
        <f t="shared" si="181"/>
        <v/>
      </c>
      <c r="BE153" s="386">
        <f t="shared" si="194"/>
        <v>0</v>
      </c>
      <c r="BG153" s="392">
        <f t="shared" si="195"/>
        <v>0</v>
      </c>
      <c r="BH153" s="392">
        <f t="shared" si="196"/>
        <v>0</v>
      </c>
      <c r="BI153" s="405">
        <f t="shared" si="197"/>
        <v>0</v>
      </c>
      <c r="BJ153" s="406">
        <f t="shared" si="182"/>
        <v>0</v>
      </c>
      <c r="BK153" s="391" t="str">
        <f t="shared" si="183"/>
        <v>0</v>
      </c>
      <c r="BL153" s="391" t="str">
        <f t="shared" si="184"/>
        <v>0</v>
      </c>
      <c r="BM153" s="405">
        <f t="shared" si="198"/>
        <v>0</v>
      </c>
      <c r="BN153" s="405" t="str">
        <f t="shared" si="199"/>
        <v>0m0</v>
      </c>
      <c r="BO153" s="392">
        <f t="shared" si="200"/>
        <v>0</v>
      </c>
      <c r="BP153" s="392">
        <f t="shared" si="201"/>
        <v>0</v>
      </c>
      <c r="BQ153" s="405">
        <f t="shared" si="202"/>
        <v>0</v>
      </c>
      <c r="BR153" s="406">
        <f t="shared" si="203"/>
        <v>0</v>
      </c>
      <c r="BS153" s="391" t="str">
        <f t="shared" si="204"/>
        <v>0</v>
      </c>
      <c r="BT153" s="391" t="str">
        <f t="shared" si="205"/>
        <v>0</v>
      </c>
      <c r="BU153" s="405">
        <f t="shared" si="206"/>
        <v>0</v>
      </c>
      <c r="BV153" s="405" t="str">
        <f t="shared" si="207"/>
        <v>0m0</v>
      </c>
      <c r="BW153" s="392">
        <f t="shared" si="208"/>
        <v>0</v>
      </c>
      <c r="BX153" s="392">
        <f t="shared" si="209"/>
        <v>0</v>
      </c>
      <c r="BY153" s="405">
        <f t="shared" si="210"/>
        <v>0</v>
      </c>
      <c r="BZ153" s="406">
        <f t="shared" si="211"/>
        <v>0</v>
      </c>
      <c r="CA153" s="391" t="str">
        <f t="shared" si="212"/>
        <v>0</v>
      </c>
      <c r="CB153" s="391" t="str">
        <f t="shared" si="213"/>
        <v>0</v>
      </c>
      <c r="CC153" s="405">
        <f t="shared" si="214"/>
        <v>0</v>
      </c>
      <c r="CD153" s="405" t="str">
        <f t="shared" si="215"/>
        <v>0m0</v>
      </c>
      <c r="CE153" s="392">
        <f t="shared" si="216"/>
        <v>0</v>
      </c>
      <c r="CF153" s="392">
        <f t="shared" si="217"/>
        <v>0</v>
      </c>
      <c r="CG153" s="405">
        <f t="shared" si="218"/>
        <v>0</v>
      </c>
      <c r="CH153" s="406">
        <f t="shared" si="219"/>
        <v>0</v>
      </c>
      <c r="CI153" s="391" t="str">
        <f t="shared" si="220"/>
        <v>0</v>
      </c>
      <c r="CJ153" s="391" t="str">
        <f t="shared" si="221"/>
        <v>0</v>
      </c>
      <c r="CK153" s="405">
        <f t="shared" si="222"/>
        <v>0</v>
      </c>
      <c r="CL153" s="405" t="str">
        <f t="shared" si="223"/>
        <v>0m0</v>
      </c>
      <c r="CM153" s="392">
        <f t="shared" si="224"/>
        <v>0</v>
      </c>
      <c r="CN153" s="392">
        <f t="shared" si="225"/>
        <v>0</v>
      </c>
      <c r="CO153" s="405">
        <f t="shared" si="226"/>
        <v>0</v>
      </c>
      <c r="CP153" s="406">
        <f t="shared" si="227"/>
        <v>0</v>
      </c>
      <c r="CQ153" s="391" t="str">
        <f t="shared" si="228"/>
        <v>0</v>
      </c>
      <c r="CR153" s="391" t="str">
        <f t="shared" si="229"/>
        <v>0</v>
      </c>
      <c r="CS153" s="405">
        <f t="shared" si="230"/>
        <v>0</v>
      </c>
      <c r="CT153" s="405" t="str">
        <f t="shared" si="231"/>
        <v>0m0</v>
      </c>
      <c r="CU153" s="405">
        <f t="shared" si="232"/>
        <v>0</v>
      </c>
      <c r="CV153" s="405">
        <f t="shared" si="233"/>
        <v>0</v>
      </c>
      <c r="CW153" s="405">
        <f t="shared" si="234"/>
        <v>0</v>
      </c>
      <c r="CX153" s="405">
        <f t="shared" si="235"/>
        <v>0</v>
      </c>
      <c r="CY153" s="405">
        <f t="shared" si="236"/>
        <v>0</v>
      </c>
      <c r="CZ153" s="405" t="str">
        <f t="shared" si="237"/>
        <v/>
      </c>
      <c r="DA153" s="405" t="str">
        <f t="shared" si="238"/>
        <v/>
      </c>
      <c r="DB153" s="405" t="str">
        <f t="shared" si="239"/>
        <v/>
      </c>
      <c r="DC153" s="405" t="str">
        <f t="shared" si="240"/>
        <v/>
      </c>
      <c r="DD153" s="405" t="str">
        <f t="shared" si="241"/>
        <v/>
      </c>
      <c r="DE153" s="405"/>
      <c r="DF153" s="404"/>
      <c r="DG153" s="405" t="str">
        <f t="shared" si="242"/>
        <v/>
      </c>
      <c r="DH153" s="405" t="str">
        <f t="shared" si="243"/>
        <v/>
      </c>
      <c r="DI153" s="405">
        <f t="shared" si="244"/>
        <v>0</v>
      </c>
      <c r="DJ153" s="405" t="str">
        <f t="shared" si="245"/>
        <v/>
      </c>
      <c r="DK153" s="405" t="str">
        <f t="shared" si="246"/>
        <v/>
      </c>
      <c r="DL153" s="405" t="str">
        <f t="shared" si="247"/>
        <v/>
      </c>
      <c r="DM153" s="405" t="str">
        <f t="shared" si="248"/>
        <v/>
      </c>
      <c r="DN153" s="405" t="str">
        <f t="shared" si="249"/>
        <v/>
      </c>
      <c r="DO153" s="405" t="str">
        <f t="shared" si="250"/>
        <v/>
      </c>
    </row>
    <row r="154" spans="1:119" s="152" customFormat="1" ht="18" hidden="1" customHeight="1">
      <c r="A154" s="156" t="str">
        <f t="shared" si="180"/>
        <v/>
      </c>
      <c r="B154" s="153"/>
      <c r="C154" s="31" t="str">
        <f>IF(B154="","",VLOOKUP(B154,学連登録!$C$2:$G$3000,2,FALSE))</f>
        <v/>
      </c>
      <c r="D154" s="32" t="str">
        <f>IF(B154="","",VLOOKUP(B154,学連登録!$C$2:$G$3000,3,FALSE))</f>
        <v/>
      </c>
      <c r="E154" s="33" t="str">
        <f>IF(B154="","",VLOOKUP(B154,学連登録!$C$2:$G$3000,4,FALSE))</f>
        <v/>
      </c>
      <c r="F154" s="376" t="str">
        <f>IF(B154="","",VLOOKUP(B154,学連登録!$C$2:$I$3000,7,FALSE))</f>
        <v/>
      </c>
      <c r="G154" s="155"/>
      <c r="H154" s="926"/>
      <c r="I154" s="928"/>
      <c r="J154" s="155"/>
      <c r="K154" s="926"/>
      <c r="L154" s="927"/>
      <c r="M154" s="155"/>
      <c r="N154" s="881"/>
      <c r="O154" s="882"/>
      <c r="P154" s="154"/>
      <c r="Q154" s="926"/>
      <c r="R154" s="927"/>
      <c r="S154" s="154"/>
      <c r="T154" s="926"/>
      <c r="U154" s="927"/>
      <c r="V154" s="101" t="str">
        <f>IF(B154="","",VLOOKUP(B154,学連登録!$C$2:$H$3000,6,FALSE))</f>
        <v/>
      </c>
      <c r="Y154" s="116" t="str">
        <f t="shared" si="251"/>
        <v/>
      </c>
      <c r="Z154" s="97" t="str">
        <f>IF(G154="","",VLOOKUP(G154,種目名!$R$5:$T$104,3,0))</f>
        <v/>
      </c>
      <c r="AA154" s="98" t="str">
        <f>IF(J154="","",VLOOKUP(J154,種目名!$R$5:$T$104,3,0))</f>
        <v/>
      </c>
      <c r="AB154" s="117" t="str">
        <f>IF(M154="","",VLOOKUP(M154,種目名!$R$5:$T$104,3,0))</f>
        <v/>
      </c>
      <c r="AC154" s="117" t="str">
        <f>IF(P154="","",VLOOKUP(AF154,種目名!$R$5:$T$104,3,0))</f>
        <v/>
      </c>
      <c r="AD154" s="118" t="str">
        <f>IF(S154="","",VLOOKUP(AI154,種目名!$R$5:$T$104,3,0))</f>
        <v/>
      </c>
      <c r="AE154" s="115">
        <f t="shared" si="252"/>
        <v>0</v>
      </c>
      <c r="AF154" s="152" t="str">
        <f t="shared" si="253"/>
        <v/>
      </c>
      <c r="AG154" s="152" t="str">
        <f t="shared" si="254"/>
        <v/>
      </c>
      <c r="AH154" s="152">
        <f t="shared" si="255"/>
        <v>0</v>
      </c>
      <c r="AI154" s="152" t="str">
        <f t="shared" si="256"/>
        <v/>
      </c>
      <c r="AJ154" s="152" t="str">
        <f t="shared" si="257"/>
        <v/>
      </c>
      <c r="AK154" s="383"/>
      <c r="AL154" s="166">
        <f t="shared" si="185"/>
        <v>0</v>
      </c>
      <c r="AM154" s="392">
        <f t="shared" si="186"/>
        <v>0</v>
      </c>
      <c r="AN154" s="392">
        <f>COUNTIF($B$12:B154,B154)</f>
        <v>0</v>
      </c>
      <c r="AO154" s="392"/>
      <c r="AP154" s="392" t="str">
        <f t="shared" si="187"/>
        <v/>
      </c>
      <c r="AQ154" s="392" t="str">
        <f t="shared" si="187"/>
        <v/>
      </c>
      <c r="AR154" s="392" t="str">
        <f t="shared" si="187"/>
        <v/>
      </c>
      <c r="AS154" s="392" t="str">
        <f t="shared" si="187"/>
        <v/>
      </c>
      <c r="AT154" s="392">
        <f t="shared" si="188"/>
        <v>0</v>
      </c>
      <c r="AU154" s="392" t="str">
        <f t="shared" si="189"/>
        <v/>
      </c>
      <c r="AV154" s="392" t="str">
        <f t="shared" si="190"/>
        <v/>
      </c>
      <c r="AW154" s="392" t="str">
        <f t="shared" si="191"/>
        <v/>
      </c>
      <c r="AX154" s="392" t="str">
        <f t="shared" si="192"/>
        <v/>
      </c>
      <c r="AY154" s="392" t="str">
        <f t="shared" si="193"/>
        <v/>
      </c>
      <c r="AZ154" s="392" t="str">
        <f t="shared" si="181"/>
        <v/>
      </c>
      <c r="BA154" s="392" t="str">
        <f t="shared" si="181"/>
        <v/>
      </c>
      <c r="BB154" s="392" t="str">
        <f t="shared" si="181"/>
        <v/>
      </c>
      <c r="BC154" s="392" t="str">
        <f t="shared" si="181"/>
        <v/>
      </c>
      <c r="BD154" s="396" t="str">
        <f t="shared" si="181"/>
        <v/>
      </c>
      <c r="BE154" s="386">
        <f t="shared" si="194"/>
        <v>0</v>
      </c>
      <c r="BG154" s="392">
        <f t="shared" si="195"/>
        <v>0</v>
      </c>
      <c r="BH154" s="392">
        <f t="shared" si="196"/>
        <v>0</v>
      </c>
      <c r="BI154" s="405">
        <f t="shared" si="197"/>
        <v>0</v>
      </c>
      <c r="BJ154" s="406">
        <f t="shared" si="182"/>
        <v>0</v>
      </c>
      <c r="BK154" s="391" t="str">
        <f t="shared" si="183"/>
        <v>0</v>
      </c>
      <c r="BL154" s="391" t="str">
        <f t="shared" si="184"/>
        <v>0</v>
      </c>
      <c r="BM154" s="405">
        <f t="shared" si="198"/>
        <v>0</v>
      </c>
      <c r="BN154" s="405" t="str">
        <f t="shared" si="199"/>
        <v>0m0</v>
      </c>
      <c r="BO154" s="392">
        <f t="shared" si="200"/>
        <v>0</v>
      </c>
      <c r="BP154" s="392">
        <f t="shared" si="201"/>
        <v>0</v>
      </c>
      <c r="BQ154" s="405">
        <f t="shared" si="202"/>
        <v>0</v>
      </c>
      <c r="BR154" s="406">
        <f t="shared" si="203"/>
        <v>0</v>
      </c>
      <c r="BS154" s="391" t="str">
        <f t="shared" si="204"/>
        <v>0</v>
      </c>
      <c r="BT154" s="391" t="str">
        <f t="shared" si="205"/>
        <v>0</v>
      </c>
      <c r="BU154" s="405">
        <f t="shared" si="206"/>
        <v>0</v>
      </c>
      <c r="BV154" s="405" t="str">
        <f t="shared" si="207"/>
        <v>0m0</v>
      </c>
      <c r="BW154" s="392">
        <f t="shared" si="208"/>
        <v>0</v>
      </c>
      <c r="BX154" s="392">
        <f t="shared" si="209"/>
        <v>0</v>
      </c>
      <c r="BY154" s="405">
        <f t="shared" si="210"/>
        <v>0</v>
      </c>
      <c r="BZ154" s="406">
        <f t="shared" si="211"/>
        <v>0</v>
      </c>
      <c r="CA154" s="391" t="str">
        <f t="shared" si="212"/>
        <v>0</v>
      </c>
      <c r="CB154" s="391" t="str">
        <f t="shared" si="213"/>
        <v>0</v>
      </c>
      <c r="CC154" s="405">
        <f t="shared" si="214"/>
        <v>0</v>
      </c>
      <c r="CD154" s="405" t="str">
        <f t="shared" si="215"/>
        <v>0m0</v>
      </c>
      <c r="CE154" s="392">
        <f t="shared" si="216"/>
        <v>0</v>
      </c>
      <c r="CF154" s="392">
        <f t="shared" si="217"/>
        <v>0</v>
      </c>
      <c r="CG154" s="405">
        <f t="shared" si="218"/>
        <v>0</v>
      </c>
      <c r="CH154" s="406">
        <f t="shared" si="219"/>
        <v>0</v>
      </c>
      <c r="CI154" s="391" t="str">
        <f t="shared" si="220"/>
        <v>0</v>
      </c>
      <c r="CJ154" s="391" t="str">
        <f t="shared" si="221"/>
        <v>0</v>
      </c>
      <c r="CK154" s="405">
        <f t="shared" si="222"/>
        <v>0</v>
      </c>
      <c r="CL154" s="405" t="str">
        <f t="shared" si="223"/>
        <v>0m0</v>
      </c>
      <c r="CM154" s="392">
        <f t="shared" si="224"/>
        <v>0</v>
      </c>
      <c r="CN154" s="392">
        <f t="shared" si="225"/>
        <v>0</v>
      </c>
      <c r="CO154" s="405">
        <f t="shared" si="226"/>
        <v>0</v>
      </c>
      <c r="CP154" s="406">
        <f t="shared" si="227"/>
        <v>0</v>
      </c>
      <c r="CQ154" s="391" t="str">
        <f t="shared" si="228"/>
        <v>0</v>
      </c>
      <c r="CR154" s="391" t="str">
        <f t="shared" si="229"/>
        <v>0</v>
      </c>
      <c r="CS154" s="405">
        <f t="shared" si="230"/>
        <v>0</v>
      </c>
      <c r="CT154" s="405" t="str">
        <f t="shared" si="231"/>
        <v>0m0</v>
      </c>
      <c r="CU154" s="405">
        <f t="shared" si="232"/>
        <v>0</v>
      </c>
      <c r="CV154" s="405">
        <f t="shared" si="233"/>
        <v>0</v>
      </c>
      <c r="CW154" s="405">
        <f t="shared" si="234"/>
        <v>0</v>
      </c>
      <c r="CX154" s="405">
        <f t="shared" si="235"/>
        <v>0</v>
      </c>
      <c r="CY154" s="405">
        <f t="shared" si="236"/>
        <v>0</v>
      </c>
      <c r="CZ154" s="405" t="str">
        <f t="shared" si="237"/>
        <v/>
      </c>
      <c r="DA154" s="405" t="str">
        <f t="shared" si="238"/>
        <v/>
      </c>
      <c r="DB154" s="405" t="str">
        <f t="shared" si="239"/>
        <v/>
      </c>
      <c r="DC154" s="405" t="str">
        <f t="shared" si="240"/>
        <v/>
      </c>
      <c r="DD154" s="405" t="str">
        <f t="shared" si="241"/>
        <v/>
      </c>
      <c r="DE154" s="405"/>
      <c r="DF154" s="404"/>
      <c r="DG154" s="405" t="str">
        <f t="shared" si="242"/>
        <v/>
      </c>
      <c r="DH154" s="405" t="str">
        <f t="shared" si="243"/>
        <v/>
      </c>
      <c r="DI154" s="405">
        <f t="shared" si="244"/>
        <v>0</v>
      </c>
      <c r="DJ154" s="405" t="str">
        <f t="shared" si="245"/>
        <v/>
      </c>
      <c r="DK154" s="405" t="str">
        <f t="shared" si="246"/>
        <v/>
      </c>
      <c r="DL154" s="405" t="str">
        <f t="shared" si="247"/>
        <v/>
      </c>
      <c r="DM154" s="405" t="str">
        <f t="shared" si="248"/>
        <v/>
      </c>
      <c r="DN154" s="405" t="str">
        <f t="shared" si="249"/>
        <v/>
      </c>
      <c r="DO154" s="405" t="str">
        <f t="shared" si="250"/>
        <v/>
      </c>
    </row>
    <row r="155" spans="1:119" s="152" customFormat="1" ht="18" hidden="1" customHeight="1">
      <c r="A155" s="156" t="str">
        <f t="shared" si="180"/>
        <v/>
      </c>
      <c r="B155" s="153"/>
      <c r="C155" s="31" t="str">
        <f>IF(B155="","",VLOOKUP(B155,学連登録!$C$2:$G$3000,2,FALSE))</f>
        <v/>
      </c>
      <c r="D155" s="32" t="str">
        <f>IF(B155="","",VLOOKUP(B155,学連登録!$C$2:$G$3000,3,FALSE))</f>
        <v/>
      </c>
      <c r="E155" s="33" t="str">
        <f>IF(B155="","",VLOOKUP(B155,学連登録!$C$2:$G$3000,4,FALSE))</f>
        <v/>
      </c>
      <c r="F155" s="376" t="str">
        <f>IF(B155="","",VLOOKUP(B155,学連登録!$C$2:$I$3000,7,FALSE))</f>
        <v/>
      </c>
      <c r="G155" s="155"/>
      <c r="H155" s="926"/>
      <c r="I155" s="928"/>
      <c r="J155" s="155"/>
      <c r="K155" s="926"/>
      <c r="L155" s="927"/>
      <c r="M155" s="155"/>
      <c r="N155" s="881"/>
      <c r="O155" s="882"/>
      <c r="P155" s="154"/>
      <c r="Q155" s="926"/>
      <c r="R155" s="927"/>
      <c r="S155" s="154"/>
      <c r="T155" s="926"/>
      <c r="U155" s="927"/>
      <c r="V155" s="101" t="str">
        <f>IF(B155="","",VLOOKUP(B155,学連登録!$C$2:$H$3000,6,FALSE))</f>
        <v/>
      </c>
      <c r="Y155" s="116" t="str">
        <f t="shared" si="251"/>
        <v/>
      </c>
      <c r="Z155" s="97" t="str">
        <f>IF(G155="","",VLOOKUP(G155,種目名!$R$5:$T$104,3,0))</f>
        <v/>
      </c>
      <c r="AA155" s="98" t="str">
        <f>IF(J155="","",VLOOKUP(J155,種目名!$R$5:$T$104,3,0))</f>
        <v/>
      </c>
      <c r="AB155" s="117" t="str">
        <f>IF(M155="","",VLOOKUP(M155,種目名!$R$5:$T$104,3,0))</f>
        <v/>
      </c>
      <c r="AC155" s="117" t="str">
        <f>IF(P155="","",VLOOKUP(AF155,種目名!$R$5:$T$104,3,0))</f>
        <v/>
      </c>
      <c r="AD155" s="118" t="str">
        <f>IF(S155="","",VLOOKUP(AI155,種目名!$R$5:$T$104,3,0))</f>
        <v/>
      </c>
      <c r="AE155" s="115">
        <f t="shared" si="252"/>
        <v>0</v>
      </c>
      <c r="AF155" s="152" t="str">
        <f t="shared" si="253"/>
        <v/>
      </c>
      <c r="AG155" s="152" t="str">
        <f t="shared" si="254"/>
        <v/>
      </c>
      <c r="AH155" s="152">
        <f t="shared" si="255"/>
        <v>0</v>
      </c>
      <c r="AI155" s="152" t="str">
        <f t="shared" si="256"/>
        <v/>
      </c>
      <c r="AJ155" s="152" t="str">
        <f t="shared" si="257"/>
        <v/>
      </c>
      <c r="AK155" s="383"/>
      <c r="AL155" s="166">
        <f t="shared" si="185"/>
        <v>0</v>
      </c>
      <c r="AM155" s="392">
        <f t="shared" si="186"/>
        <v>0</v>
      </c>
      <c r="AN155" s="392">
        <f>COUNTIF($B$12:B155,B155)</f>
        <v>0</v>
      </c>
      <c r="AO155" s="392"/>
      <c r="AP155" s="392" t="str">
        <f t="shared" si="187"/>
        <v/>
      </c>
      <c r="AQ155" s="392" t="str">
        <f t="shared" si="187"/>
        <v/>
      </c>
      <c r="AR155" s="392" t="str">
        <f t="shared" si="187"/>
        <v/>
      </c>
      <c r="AS155" s="392" t="str">
        <f t="shared" si="187"/>
        <v/>
      </c>
      <c r="AT155" s="392">
        <f t="shared" si="188"/>
        <v>0</v>
      </c>
      <c r="AU155" s="392" t="str">
        <f t="shared" si="189"/>
        <v/>
      </c>
      <c r="AV155" s="392" t="str">
        <f t="shared" si="190"/>
        <v/>
      </c>
      <c r="AW155" s="392" t="str">
        <f t="shared" si="191"/>
        <v/>
      </c>
      <c r="AX155" s="392" t="str">
        <f t="shared" si="192"/>
        <v/>
      </c>
      <c r="AY155" s="392" t="str">
        <f t="shared" si="193"/>
        <v/>
      </c>
      <c r="AZ155" s="392" t="str">
        <f t="shared" si="181"/>
        <v/>
      </c>
      <c r="BA155" s="392" t="str">
        <f t="shared" si="181"/>
        <v/>
      </c>
      <c r="BB155" s="392" t="str">
        <f t="shared" si="181"/>
        <v/>
      </c>
      <c r="BC155" s="392" t="str">
        <f t="shared" si="181"/>
        <v/>
      </c>
      <c r="BD155" s="396" t="str">
        <f t="shared" si="181"/>
        <v/>
      </c>
      <c r="BE155" s="386">
        <f t="shared" si="194"/>
        <v>0</v>
      </c>
      <c r="BG155" s="392">
        <f t="shared" si="195"/>
        <v>0</v>
      </c>
      <c r="BH155" s="392">
        <f t="shared" si="196"/>
        <v>0</v>
      </c>
      <c r="BI155" s="405">
        <f t="shared" si="197"/>
        <v>0</v>
      </c>
      <c r="BJ155" s="406">
        <f t="shared" si="182"/>
        <v>0</v>
      </c>
      <c r="BK155" s="391" t="str">
        <f t="shared" si="183"/>
        <v>0</v>
      </c>
      <c r="BL155" s="391" t="str">
        <f t="shared" si="184"/>
        <v>0</v>
      </c>
      <c r="BM155" s="405">
        <f t="shared" si="198"/>
        <v>0</v>
      </c>
      <c r="BN155" s="405" t="str">
        <f t="shared" si="199"/>
        <v>0m0</v>
      </c>
      <c r="BO155" s="392">
        <f t="shared" si="200"/>
        <v>0</v>
      </c>
      <c r="BP155" s="392">
        <f t="shared" si="201"/>
        <v>0</v>
      </c>
      <c r="BQ155" s="405">
        <f t="shared" si="202"/>
        <v>0</v>
      </c>
      <c r="BR155" s="406">
        <f t="shared" si="203"/>
        <v>0</v>
      </c>
      <c r="BS155" s="391" t="str">
        <f t="shared" si="204"/>
        <v>0</v>
      </c>
      <c r="BT155" s="391" t="str">
        <f t="shared" si="205"/>
        <v>0</v>
      </c>
      <c r="BU155" s="405">
        <f t="shared" si="206"/>
        <v>0</v>
      </c>
      <c r="BV155" s="405" t="str">
        <f t="shared" si="207"/>
        <v>0m0</v>
      </c>
      <c r="BW155" s="392">
        <f t="shared" si="208"/>
        <v>0</v>
      </c>
      <c r="BX155" s="392">
        <f t="shared" si="209"/>
        <v>0</v>
      </c>
      <c r="BY155" s="405">
        <f t="shared" si="210"/>
        <v>0</v>
      </c>
      <c r="BZ155" s="406">
        <f t="shared" si="211"/>
        <v>0</v>
      </c>
      <c r="CA155" s="391" t="str">
        <f t="shared" si="212"/>
        <v>0</v>
      </c>
      <c r="CB155" s="391" t="str">
        <f t="shared" si="213"/>
        <v>0</v>
      </c>
      <c r="CC155" s="405">
        <f t="shared" si="214"/>
        <v>0</v>
      </c>
      <c r="CD155" s="405" t="str">
        <f t="shared" si="215"/>
        <v>0m0</v>
      </c>
      <c r="CE155" s="392">
        <f t="shared" si="216"/>
        <v>0</v>
      </c>
      <c r="CF155" s="392">
        <f t="shared" si="217"/>
        <v>0</v>
      </c>
      <c r="CG155" s="405">
        <f t="shared" si="218"/>
        <v>0</v>
      </c>
      <c r="CH155" s="406">
        <f t="shared" si="219"/>
        <v>0</v>
      </c>
      <c r="CI155" s="391" t="str">
        <f t="shared" si="220"/>
        <v>0</v>
      </c>
      <c r="CJ155" s="391" t="str">
        <f t="shared" si="221"/>
        <v>0</v>
      </c>
      <c r="CK155" s="405">
        <f t="shared" si="222"/>
        <v>0</v>
      </c>
      <c r="CL155" s="405" t="str">
        <f t="shared" si="223"/>
        <v>0m0</v>
      </c>
      <c r="CM155" s="392">
        <f t="shared" si="224"/>
        <v>0</v>
      </c>
      <c r="CN155" s="392">
        <f t="shared" si="225"/>
        <v>0</v>
      </c>
      <c r="CO155" s="405">
        <f t="shared" si="226"/>
        <v>0</v>
      </c>
      <c r="CP155" s="406">
        <f t="shared" si="227"/>
        <v>0</v>
      </c>
      <c r="CQ155" s="391" t="str">
        <f t="shared" si="228"/>
        <v>0</v>
      </c>
      <c r="CR155" s="391" t="str">
        <f t="shared" si="229"/>
        <v>0</v>
      </c>
      <c r="CS155" s="405">
        <f t="shared" si="230"/>
        <v>0</v>
      </c>
      <c r="CT155" s="405" t="str">
        <f t="shared" si="231"/>
        <v>0m0</v>
      </c>
      <c r="CU155" s="405">
        <f t="shared" si="232"/>
        <v>0</v>
      </c>
      <c r="CV155" s="405">
        <f t="shared" si="233"/>
        <v>0</v>
      </c>
      <c r="CW155" s="405">
        <f t="shared" si="234"/>
        <v>0</v>
      </c>
      <c r="CX155" s="405">
        <f t="shared" si="235"/>
        <v>0</v>
      </c>
      <c r="CY155" s="405">
        <f t="shared" si="236"/>
        <v>0</v>
      </c>
      <c r="CZ155" s="405" t="str">
        <f t="shared" si="237"/>
        <v/>
      </c>
      <c r="DA155" s="405" t="str">
        <f t="shared" si="238"/>
        <v/>
      </c>
      <c r="DB155" s="405" t="str">
        <f t="shared" si="239"/>
        <v/>
      </c>
      <c r="DC155" s="405" t="str">
        <f t="shared" si="240"/>
        <v/>
      </c>
      <c r="DD155" s="405" t="str">
        <f t="shared" si="241"/>
        <v/>
      </c>
      <c r="DE155" s="405"/>
      <c r="DF155" s="404"/>
      <c r="DG155" s="405" t="str">
        <f t="shared" si="242"/>
        <v/>
      </c>
      <c r="DH155" s="405" t="str">
        <f t="shared" si="243"/>
        <v/>
      </c>
      <c r="DI155" s="405">
        <f t="shared" si="244"/>
        <v>0</v>
      </c>
      <c r="DJ155" s="405" t="str">
        <f t="shared" si="245"/>
        <v/>
      </c>
      <c r="DK155" s="405" t="str">
        <f t="shared" si="246"/>
        <v/>
      </c>
      <c r="DL155" s="405" t="str">
        <f t="shared" si="247"/>
        <v/>
      </c>
      <c r="DM155" s="405" t="str">
        <f t="shared" si="248"/>
        <v/>
      </c>
      <c r="DN155" s="405" t="str">
        <f t="shared" si="249"/>
        <v/>
      </c>
      <c r="DO155" s="405" t="str">
        <f t="shared" si="250"/>
        <v/>
      </c>
    </row>
    <row r="156" spans="1:119" s="152" customFormat="1" ht="18" hidden="1" customHeight="1">
      <c r="A156" s="156" t="str">
        <f t="shared" si="180"/>
        <v/>
      </c>
      <c r="B156" s="153"/>
      <c r="C156" s="31" t="str">
        <f>IF(B156="","",VLOOKUP(B156,学連登録!$C$2:$G$3000,2,FALSE))</f>
        <v/>
      </c>
      <c r="D156" s="32" t="str">
        <f>IF(B156="","",VLOOKUP(B156,学連登録!$C$2:$G$3000,3,FALSE))</f>
        <v/>
      </c>
      <c r="E156" s="33" t="str">
        <f>IF(B156="","",VLOOKUP(B156,学連登録!$C$2:$G$3000,4,FALSE))</f>
        <v/>
      </c>
      <c r="F156" s="376" t="str">
        <f>IF(B156="","",VLOOKUP(B156,学連登録!$C$2:$I$3000,7,FALSE))</f>
        <v/>
      </c>
      <c r="G156" s="155"/>
      <c r="H156" s="926"/>
      <c r="I156" s="928"/>
      <c r="J156" s="155"/>
      <c r="K156" s="926"/>
      <c r="L156" s="927"/>
      <c r="M156" s="155"/>
      <c r="N156" s="881"/>
      <c r="O156" s="882"/>
      <c r="P156" s="154"/>
      <c r="Q156" s="926"/>
      <c r="R156" s="927"/>
      <c r="S156" s="154"/>
      <c r="T156" s="926"/>
      <c r="U156" s="927"/>
      <c r="V156" s="101" t="str">
        <f>IF(B156="","",VLOOKUP(B156,学連登録!$C$2:$H$3000,6,FALSE))</f>
        <v/>
      </c>
      <c r="Y156" s="116" t="str">
        <f t="shared" si="251"/>
        <v/>
      </c>
      <c r="Z156" s="97" t="str">
        <f>IF(G156="","",VLOOKUP(G156,種目名!$R$5:$T$104,3,0))</f>
        <v/>
      </c>
      <c r="AA156" s="98" t="str">
        <f>IF(J156="","",VLOOKUP(J156,種目名!$R$5:$T$104,3,0))</f>
        <v/>
      </c>
      <c r="AB156" s="117" t="str">
        <f>IF(M156="","",VLOOKUP(M156,種目名!$R$5:$T$104,3,0))</f>
        <v/>
      </c>
      <c r="AC156" s="117" t="str">
        <f>IF(P156="","",VLOOKUP(AF156,種目名!$R$5:$T$104,3,0))</f>
        <v/>
      </c>
      <c r="AD156" s="118" t="str">
        <f>IF(S156="","",VLOOKUP(AI156,種目名!$R$5:$T$104,3,0))</f>
        <v/>
      </c>
      <c r="AE156" s="115">
        <f t="shared" si="252"/>
        <v>0</v>
      </c>
      <c r="AF156" s="152" t="str">
        <f t="shared" si="253"/>
        <v/>
      </c>
      <c r="AG156" s="152" t="str">
        <f t="shared" si="254"/>
        <v/>
      </c>
      <c r="AH156" s="152">
        <f t="shared" si="255"/>
        <v>0</v>
      </c>
      <c r="AI156" s="152" t="str">
        <f t="shared" si="256"/>
        <v/>
      </c>
      <c r="AJ156" s="152" t="str">
        <f t="shared" si="257"/>
        <v/>
      </c>
      <c r="AK156" s="383"/>
      <c r="AL156" s="166">
        <f t="shared" si="185"/>
        <v>0</v>
      </c>
      <c r="AM156" s="392">
        <f t="shared" si="186"/>
        <v>0</v>
      </c>
      <c r="AN156" s="392">
        <f>COUNTIF($B$12:B156,B156)</f>
        <v>0</v>
      </c>
      <c r="AO156" s="392"/>
      <c r="AP156" s="392" t="str">
        <f t="shared" si="187"/>
        <v/>
      </c>
      <c r="AQ156" s="392" t="str">
        <f t="shared" si="187"/>
        <v/>
      </c>
      <c r="AR156" s="392" t="str">
        <f t="shared" si="187"/>
        <v/>
      </c>
      <c r="AS156" s="392" t="str">
        <f t="shared" si="187"/>
        <v/>
      </c>
      <c r="AT156" s="392">
        <f t="shared" si="188"/>
        <v>0</v>
      </c>
      <c r="AU156" s="392" t="str">
        <f t="shared" si="189"/>
        <v/>
      </c>
      <c r="AV156" s="392" t="str">
        <f t="shared" si="190"/>
        <v/>
      </c>
      <c r="AW156" s="392" t="str">
        <f t="shared" si="191"/>
        <v/>
      </c>
      <c r="AX156" s="392" t="str">
        <f t="shared" si="192"/>
        <v/>
      </c>
      <c r="AY156" s="392" t="str">
        <f t="shared" si="193"/>
        <v/>
      </c>
      <c r="AZ156" s="392" t="str">
        <f t="shared" si="181"/>
        <v/>
      </c>
      <c r="BA156" s="392" t="str">
        <f t="shared" si="181"/>
        <v/>
      </c>
      <c r="BB156" s="392" t="str">
        <f t="shared" si="181"/>
        <v/>
      </c>
      <c r="BC156" s="392" t="str">
        <f t="shared" si="181"/>
        <v/>
      </c>
      <c r="BD156" s="396" t="str">
        <f t="shared" si="181"/>
        <v/>
      </c>
      <c r="BE156" s="386">
        <f t="shared" si="194"/>
        <v>0</v>
      </c>
      <c r="BG156" s="392">
        <f t="shared" si="195"/>
        <v>0</v>
      </c>
      <c r="BH156" s="392">
        <f t="shared" si="196"/>
        <v>0</v>
      </c>
      <c r="BI156" s="405">
        <f t="shared" si="197"/>
        <v>0</v>
      </c>
      <c r="BJ156" s="406">
        <f t="shared" si="182"/>
        <v>0</v>
      </c>
      <c r="BK156" s="391" t="str">
        <f t="shared" si="183"/>
        <v>0</v>
      </c>
      <c r="BL156" s="391" t="str">
        <f t="shared" si="184"/>
        <v>0</v>
      </c>
      <c r="BM156" s="405">
        <f t="shared" si="198"/>
        <v>0</v>
      </c>
      <c r="BN156" s="405" t="str">
        <f t="shared" si="199"/>
        <v>0m0</v>
      </c>
      <c r="BO156" s="392">
        <f t="shared" si="200"/>
        <v>0</v>
      </c>
      <c r="BP156" s="392">
        <f t="shared" si="201"/>
        <v>0</v>
      </c>
      <c r="BQ156" s="405">
        <f t="shared" si="202"/>
        <v>0</v>
      </c>
      <c r="BR156" s="406">
        <f t="shared" si="203"/>
        <v>0</v>
      </c>
      <c r="BS156" s="391" t="str">
        <f t="shared" si="204"/>
        <v>0</v>
      </c>
      <c r="BT156" s="391" t="str">
        <f t="shared" si="205"/>
        <v>0</v>
      </c>
      <c r="BU156" s="405">
        <f t="shared" si="206"/>
        <v>0</v>
      </c>
      <c r="BV156" s="405" t="str">
        <f t="shared" si="207"/>
        <v>0m0</v>
      </c>
      <c r="BW156" s="392">
        <f t="shared" si="208"/>
        <v>0</v>
      </c>
      <c r="BX156" s="392">
        <f t="shared" si="209"/>
        <v>0</v>
      </c>
      <c r="BY156" s="405">
        <f t="shared" si="210"/>
        <v>0</v>
      </c>
      <c r="BZ156" s="406">
        <f t="shared" si="211"/>
        <v>0</v>
      </c>
      <c r="CA156" s="391" t="str">
        <f t="shared" si="212"/>
        <v>0</v>
      </c>
      <c r="CB156" s="391" t="str">
        <f t="shared" si="213"/>
        <v>0</v>
      </c>
      <c r="CC156" s="405">
        <f t="shared" si="214"/>
        <v>0</v>
      </c>
      <c r="CD156" s="405" t="str">
        <f t="shared" si="215"/>
        <v>0m0</v>
      </c>
      <c r="CE156" s="392">
        <f t="shared" si="216"/>
        <v>0</v>
      </c>
      <c r="CF156" s="392">
        <f t="shared" si="217"/>
        <v>0</v>
      </c>
      <c r="CG156" s="405">
        <f t="shared" si="218"/>
        <v>0</v>
      </c>
      <c r="CH156" s="406">
        <f t="shared" si="219"/>
        <v>0</v>
      </c>
      <c r="CI156" s="391" t="str">
        <f t="shared" si="220"/>
        <v>0</v>
      </c>
      <c r="CJ156" s="391" t="str">
        <f t="shared" si="221"/>
        <v>0</v>
      </c>
      <c r="CK156" s="405">
        <f t="shared" si="222"/>
        <v>0</v>
      </c>
      <c r="CL156" s="405" t="str">
        <f t="shared" si="223"/>
        <v>0m0</v>
      </c>
      <c r="CM156" s="392">
        <f t="shared" si="224"/>
        <v>0</v>
      </c>
      <c r="CN156" s="392">
        <f t="shared" si="225"/>
        <v>0</v>
      </c>
      <c r="CO156" s="405">
        <f t="shared" si="226"/>
        <v>0</v>
      </c>
      <c r="CP156" s="406">
        <f t="shared" si="227"/>
        <v>0</v>
      </c>
      <c r="CQ156" s="391" t="str">
        <f t="shared" si="228"/>
        <v>0</v>
      </c>
      <c r="CR156" s="391" t="str">
        <f t="shared" si="229"/>
        <v>0</v>
      </c>
      <c r="CS156" s="405">
        <f t="shared" si="230"/>
        <v>0</v>
      </c>
      <c r="CT156" s="405" t="str">
        <f t="shared" si="231"/>
        <v>0m0</v>
      </c>
      <c r="CU156" s="405">
        <f t="shared" si="232"/>
        <v>0</v>
      </c>
      <c r="CV156" s="405">
        <f t="shared" si="233"/>
        <v>0</v>
      </c>
      <c r="CW156" s="405">
        <f t="shared" si="234"/>
        <v>0</v>
      </c>
      <c r="CX156" s="405">
        <f t="shared" si="235"/>
        <v>0</v>
      </c>
      <c r="CY156" s="405">
        <f t="shared" si="236"/>
        <v>0</v>
      </c>
      <c r="CZ156" s="405" t="str">
        <f t="shared" si="237"/>
        <v/>
      </c>
      <c r="DA156" s="405" t="str">
        <f t="shared" si="238"/>
        <v/>
      </c>
      <c r="DB156" s="405" t="str">
        <f t="shared" si="239"/>
        <v/>
      </c>
      <c r="DC156" s="405" t="str">
        <f t="shared" si="240"/>
        <v/>
      </c>
      <c r="DD156" s="405" t="str">
        <f t="shared" si="241"/>
        <v/>
      </c>
      <c r="DE156" s="405"/>
      <c r="DF156" s="404"/>
      <c r="DG156" s="405" t="str">
        <f t="shared" si="242"/>
        <v/>
      </c>
      <c r="DH156" s="405" t="str">
        <f t="shared" si="243"/>
        <v/>
      </c>
      <c r="DI156" s="405">
        <f t="shared" si="244"/>
        <v>0</v>
      </c>
      <c r="DJ156" s="405" t="str">
        <f t="shared" si="245"/>
        <v/>
      </c>
      <c r="DK156" s="405" t="str">
        <f t="shared" si="246"/>
        <v/>
      </c>
      <c r="DL156" s="405" t="str">
        <f t="shared" si="247"/>
        <v/>
      </c>
      <c r="DM156" s="405" t="str">
        <f t="shared" si="248"/>
        <v/>
      </c>
      <c r="DN156" s="405" t="str">
        <f t="shared" si="249"/>
        <v/>
      </c>
      <c r="DO156" s="405" t="str">
        <f t="shared" si="250"/>
        <v/>
      </c>
    </row>
    <row r="157" spans="1:119" s="152" customFormat="1" ht="18" hidden="1" customHeight="1">
      <c r="A157" s="156" t="str">
        <f t="shared" si="180"/>
        <v/>
      </c>
      <c r="B157" s="153"/>
      <c r="C157" s="31" t="str">
        <f>IF(B157="","",VLOOKUP(B157,学連登録!$C$2:$G$3000,2,FALSE))</f>
        <v/>
      </c>
      <c r="D157" s="32" t="str">
        <f>IF(B157="","",VLOOKUP(B157,学連登録!$C$2:$G$3000,3,FALSE))</f>
        <v/>
      </c>
      <c r="E157" s="33" t="str">
        <f>IF(B157="","",VLOOKUP(B157,学連登録!$C$2:$G$3000,4,FALSE))</f>
        <v/>
      </c>
      <c r="F157" s="376" t="str">
        <f>IF(B157="","",VLOOKUP(B157,学連登録!$C$2:$I$3000,7,FALSE))</f>
        <v/>
      </c>
      <c r="G157" s="155"/>
      <c r="H157" s="926"/>
      <c r="I157" s="928"/>
      <c r="J157" s="155"/>
      <c r="K157" s="926"/>
      <c r="L157" s="927"/>
      <c r="M157" s="155"/>
      <c r="N157" s="881"/>
      <c r="O157" s="882"/>
      <c r="P157" s="154"/>
      <c r="Q157" s="926"/>
      <c r="R157" s="927"/>
      <c r="S157" s="154"/>
      <c r="T157" s="926"/>
      <c r="U157" s="927"/>
      <c r="V157" s="101" t="str">
        <f>IF(B157="","",VLOOKUP(B157,学連登録!$C$2:$H$3000,6,FALSE))</f>
        <v/>
      </c>
      <c r="Y157" s="116" t="str">
        <f t="shared" si="251"/>
        <v/>
      </c>
      <c r="Z157" s="97" t="str">
        <f>IF(G157="","",VLOOKUP(G157,種目名!$R$5:$T$104,3,0))</f>
        <v/>
      </c>
      <c r="AA157" s="98" t="str">
        <f>IF(J157="","",VLOOKUP(J157,種目名!$R$5:$T$104,3,0))</f>
        <v/>
      </c>
      <c r="AB157" s="117" t="str">
        <f>IF(M157="","",VLOOKUP(M157,種目名!$R$5:$T$104,3,0))</f>
        <v/>
      </c>
      <c r="AC157" s="117" t="str">
        <f>IF(P157="","",VLOOKUP(AF157,種目名!$R$5:$T$104,3,0))</f>
        <v/>
      </c>
      <c r="AD157" s="118" t="str">
        <f>IF(S157="","",VLOOKUP(AI157,種目名!$R$5:$T$104,3,0))</f>
        <v/>
      </c>
      <c r="AE157" s="115">
        <f t="shared" si="252"/>
        <v>0</v>
      </c>
      <c r="AF157" s="152" t="str">
        <f t="shared" si="253"/>
        <v/>
      </c>
      <c r="AG157" s="152" t="str">
        <f t="shared" si="254"/>
        <v/>
      </c>
      <c r="AH157" s="152">
        <f t="shared" si="255"/>
        <v>0</v>
      </c>
      <c r="AI157" s="152" t="str">
        <f t="shared" si="256"/>
        <v/>
      </c>
      <c r="AJ157" s="152" t="str">
        <f t="shared" si="257"/>
        <v/>
      </c>
      <c r="AK157" s="383"/>
      <c r="AL157" s="166">
        <f t="shared" si="185"/>
        <v>0</v>
      </c>
      <c r="AM157" s="392">
        <f t="shared" si="186"/>
        <v>0</v>
      </c>
      <c r="AN157" s="392">
        <f>COUNTIF($B$12:B157,B157)</f>
        <v>0</v>
      </c>
      <c r="AO157" s="392"/>
      <c r="AP157" s="392" t="str">
        <f t="shared" si="187"/>
        <v/>
      </c>
      <c r="AQ157" s="392" t="str">
        <f t="shared" si="187"/>
        <v/>
      </c>
      <c r="AR157" s="392" t="str">
        <f t="shared" si="187"/>
        <v/>
      </c>
      <c r="AS157" s="392" t="str">
        <f t="shared" si="187"/>
        <v/>
      </c>
      <c r="AT157" s="392">
        <f t="shared" si="188"/>
        <v>0</v>
      </c>
      <c r="AU157" s="392" t="str">
        <f t="shared" si="189"/>
        <v/>
      </c>
      <c r="AV157" s="392" t="str">
        <f t="shared" si="190"/>
        <v/>
      </c>
      <c r="AW157" s="392" t="str">
        <f t="shared" si="191"/>
        <v/>
      </c>
      <c r="AX157" s="392" t="str">
        <f t="shared" si="192"/>
        <v/>
      </c>
      <c r="AY157" s="392" t="str">
        <f t="shared" si="193"/>
        <v/>
      </c>
      <c r="AZ157" s="392" t="str">
        <f t="shared" si="181"/>
        <v/>
      </c>
      <c r="BA157" s="392" t="str">
        <f t="shared" si="181"/>
        <v/>
      </c>
      <c r="BB157" s="392" t="str">
        <f t="shared" si="181"/>
        <v/>
      </c>
      <c r="BC157" s="392" t="str">
        <f t="shared" si="181"/>
        <v/>
      </c>
      <c r="BD157" s="396" t="str">
        <f t="shared" si="181"/>
        <v/>
      </c>
      <c r="BE157" s="386">
        <f t="shared" si="194"/>
        <v>0</v>
      </c>
      <c r="BG157" s="392">
        <f t="shared" si="195"/>
        <v>0</v>
      </c>
      <c r="BH157" s="392">
        <f t="shared" si="196"/>
        <v>0</v>
      </c>
      <c r="BI157" s="405">
        <f t="shared" si="197"/>
        <v>0</v>
      </c>
      <c r="BJ157" s="406">
        <f t="shared" si="182"/>
        <v>0</v>
      </c>
      <c r="BK157" s="391" t="str">
        <f t="shared" si="183"/>
        <v>0</v>
      </c>
      <c r="BL157" s="391" t="str">
        <f t="shared" si="184"/>
        <v>0</v>
      </c>
      <c r="BM157" s="405">
        <f t="shared" si="198"/>
        <v>0</v>
      </c>
      <c r="BN157" s="405" t="str">
        <f t="shared" si="199"/>
        <v>0m0</v>
      </c>
      <c r="BO157" s="392">
        <f t="shared" si="200"/>
        <v>0</v>
      </c>
      <c r="BP157" s="392">
        <f t="shared" si="201"/>
        <v>0</v>
      </c>
      <c r="BQ157" s="405">
        <f t="shared" si="202"/>
        <v>0</v>
      </c>
      <c r="BR157" s="406">
        <f t="shared" si="203"/>
        <v>0</v>
      </c>
      <c r="BS157" s="391" t="str">
        <f t="shared" si="204"/>
        <v>0</v>
      </c>
      <c r="BT157" s="391" t="str">
        <f t="shared" si="205"/>
        <v>0</v>
      </c>
      <c r="BU157" s="405">
        <f t="shared" si="206"/>
        <v>0</v>
      </c>
      <c r="BV157" s="405" t="str">
        <f t="shared" si="207"/>
        <v>0m0</v>
      </c>
      <c r="BW157" s="392">
        <f t="shared" si="208"/>
        <v>0</v>
      </c>
      <c r="BX157" s="392">
        <f t="shared" si="209"/>
        <v>0</v>
      </c>
      <c r="BY157" s="405">
        <f t="shared" si="210"/>
        <v>0</v>
      </c>
      <c r="BZ157" s="406">
        <f t="shared" si="211"/>
        <v>0</v>
      </c>
      <c r="CA157" s="391" t="str">
        <f t="shared" si="212"/>
        <v>0</v>
      </c>
      <c r="CB157" s="391" t="str">
        <f t="shared" si="213"/>
        <v>0</v>
      </c>
      <c r="CC157" s="405">
        <f t="shared" si="214"/>
        <v>0</v>
      </c>
      <c r="CD157" s="405" t="str">
        <f t="shared" si="215"/>
        <v>0m0</v>
      </c>
      <c r="CE157" s="392">
        <f t="shared" si="216"/>
        <v>0</v>
      </c>
      <c r="CF157" s="392">
        <f t="shared" si="217"/>
        <v>0</v>
      </c>
      <c r="CG157" s="405">
        <f t="shared" si="218"/>
        <v>0</v>
      </c>
      <c r="CH157" s="406">
        <f t="shared" si="219"/>
        <v>0</v>
      </c>
      <c r="CI157" s="391" t="str">
        <f t="shared" si="220"/>
        <v>0</v>
      </c>
      <c r="CJ157" s="391" t="str">
        <f t="shared" si="221"/>
        <v>0</v>
      </c>
      <c r="CK157" s="405">
        <f t="shared" si="222"/>
        <v>0</v>
      </c>
      <c r="CL157" s="405" t="str">
        <f t="shared" si="223"/>
        <v>0m0</v>
      </c>
      <c r="CM157" s="392">
        <f t="shared" si="224"/>
        <v>0</v>
      </c>
      <c r="CN157" s="392">
        <f t="shared" si="225"/>
        <v>0</v>
      </c>
      <c r="CO157" s="405">
        <f t="shared" si="226"/>
        <v>0</v>
      </c>
      <c r="CP157" s="406">
        <f t="shared" si="227"/>
        <v>0</v>
      </c>
      <c r="CQ157" s="391" t="str">
        <f t="shared" si="228"/>
        <v>0</v>
      </c>
      <c r="CR157" s="391" t="str">
        <f t="shared" si="229"/>
        <v>0</v>
      </c>
      <c r="CS157" s="405">
        <f t="shared" si="230"/>
        <v>0</v>
      </c>
      <c r="CT157" s="405" t="str">
        <f t="shared" si="231"/>
        <v>0m0</v>
      </c>
      <c r="CU157" s="405">
        <f t="shared" si="232"/>
        <v>0</v>
      </c>
      <c r="CV157" s="405">
        <f t="shared" si="233"/>
        <v>0</v>
      </c>
      <c r="CW157" s="405">
        <f t="shared" si="234"/>
        <v>0</v>
      </c>
      <c r="CX157" s="405">
        <f t="shared" si="235"/>
        <v>0</v>
      </c>
      <c r="CY157" s="405">
        <f t="shared" si="236"/>
        <v>0</v>
      </c>
      <c r="CZ157" s="405" t="str">
        <f t="shared" si="237"/>
        <v/>
      </c>
      <c r="DA157" s="405" t="str">
        <f t="shared" si="238"/>
        <v/>
      </c>
      <c r="DB157" s="405" t="str">
        <f t="shared" si="239"/>
        <v/>
      </c>
      <c r="DC157" s="405" t="str">
        <f t="shared" si="240"/>
        <v/>
      </c>
      <c r="DD157" s="405" t="str">
        <f t="shared" si="241"/>
        <v/>
      </c>
      <c r="DE157" s="405"/>
      <c r="DF157" s="404"/>
      <c r="DG157" s="405" t="str">
        <f t="shared" si="242"/>
        <v/>
      </c>
      <c r="DH157" s="405" t="str">
        <f t="shared" si="243"/>
        <v/>
      </c>
      <c r="DI157" s="405">
        <f t="shared" si="244"/>
        <v>0</v>
      </c>
      <c r="DJ157" s="405" t="str">
        <f t="shared" si="245"/>
        <v/>
      </c>
      <c r="DK157" s="405" t="str">
        <f t="shared" si="246"/>
        <v/>
      </c>
      <c r="DL157" s="405" t="str">
        <f t="shared" si="247"/>
        <v/>
      </c>
      <c r="DM157" s="405" t="str">
        <f t="shared" si="248"/>
        <v/>
      </c>
      <c r="DN157" s="405" t="str">
        <f t="shared" si="249"/>
        <v/>
      </c>
      <c r="DO157" s="405" t="str">
        <f t="shared" si="250"/>
        <v/>
      </c>
    </row>
    <row r="158" spans="1:119" s="152" customFormat="1" ht="18" hidden="1" customHeight="1">
      <c r="A158" s="156" t="str">
        <f t="shared" si="180"/>
        <v/>
      </c>
      <c r="B158" s="153"/>
      <c r="C158" s="31" t="str">
        <f>IF(B158="","",VLOOKUP(B158,学連登録!$C$2:$G$3000,2,FALSE))</f>
        <v/>
      </c>
      <c r="D158" s="32" t="str">
        <f>IF(B158="","",VLOOKUP(B158,学連登録!$C$2:$G$3000,3,FALSE))</f>
        <v/>
      </c>
      <c r="E158" s="33" t="str">
        <f>IF(B158="","",VLOOKUP(B158,学連登録!$C$2:$G$3000,4,FALSE))</f>
        <v/>
      </c>
      <c r="F158" s="376" t="str">
        <f>IF(B158="","",VLOOKUP(B158,学連登録!$C$2:$I$3000,7,FALSE))</f>
        <v/>
      </c>
      <c r="G158" s="155"/>
      <c r="H158" s="926"/>
      <c r="I158" s="928"/>
      <c r="J158" s="155"/>
      <c r="K158" s="926"/>
      <c r="L158" s="927"/>
      <c r="M158" s="155"/>
      <c r="N158" s="881"/>
      <c r="O158" s="882"/>
      <c r="P158" s="154"/>
      <c r="Q158" s="926"/>
      <c r="R158" s="927"/>
      <c r="S158" s="154"/>
      <c r="T158" s="926"/>
      <c r="U158" s="927"/>
      <c r="V158" s="101" t="str">
        <f>IF(B158="","",VLOOKUP(B158,学連登録!$C$2:$H$3000,6,FALSE))</f>
        <v/>
      </c>
      <c r="Y158" s="116" t="str">
        <f t="shared" si="251"/>
        <v/>
      </c>
      <c r="Z158" s="97" t="str">
        <f>IF(G158="","",VLOOKUP(G158,種目名!$R$5:$T$104,3,0))</f>
        <v/>
      </c>
      <c r="AA158" s="98" t="str">
        <f>IF(J158="","",VLOOKUP(J158,種目名!$R$5:$T$104,3,0))</f>
        <v/>
      </c>
      <c r="AB158" s="117" t="str">
        <f>IF(M158="","",VLOOKUP(M158,種目名!$R$5:$T$104,3,0))</f>
        <v/>
      </c>
      <c r="AC158" s="117" t="str">
        <f>IF(P158="","",VLOOKUP(AF158,種目名!$R$5:$T$104,3,0))</f>
        <v/>
      </c>
      <c r="AD158" s="118" t="str">
        <f>IF(S158="","",VLOOKUP(AI158,種目名!$R$5:$T$104,3,0))</f>
        <v/>
      </c>
      <c r="AE158" s="115">
        <f t="shared" si="252"/>
        <v>0</v>
      </c>
      <c r="AF158" s="152" t="str">
        <f t="shared" si="253"/>
        <v/>
      </c>
      <c r="AG158" s="152" t="str">
        <f t="shared" si="254"/>
        <v/>
      </c>
      <c r="AH158" s="152">
        <f t="shared" si="255"/>
        <v>0</v>
      </c>
      <c r="AI158" s="152" t="str">
        <f t="shared" si="256"/>
        <v/>
      </c>
      <c r="AJ158" s="152" t="str">
        <f t="shared" si="257"/>
        <v/>
      </c>
      <c r="AK158" s="383"/>
      <c r="AL158" s="166">
        <f t="shared" si="185"/>
        <v>0</v>
      </c>
      <c r="AM158" s="392">
        <f t="shared" si="186"/>
        <v>0</v>
      </c>
      <c r="AN158" s="392">
        <f>COUNTIF($B$12:B158,B158)</f>
        <v>0</v>
      </c>
      <c r="AO158" s="392"/>
      <c r="AP158" s="392" t="str">
        <f t="shared" si="187"/>
        <v/>
      </c>
      <c r="AQ158" s="392" t="str">
        <f t="shared" si="187"/>
        <v/>
      </c>
      <c r="AR158" s="392" t="str">
        <f t="shared" si="187"/>
        <v/>
      </c>
      <c r="AS158" s="392" t="str">
        <f t="shared" si="187"/>
        <v/>
      </c>
      <c r="AT158" s="392">
        <f t="shared" si="188"/>
        <v>0</v>
      </c>
      <c r="AU158" s="392" t="str">
        <f t="shared" si="189"/>
        <v/>
      </c>
      <c r="AV158" s="392" t="str">
        <f t="shared" si="190"/>
        <v/>
      </c>
      <c r="AW158" s="392" t="str">
        <f t="shared" si="191"/>
        <v/>
      </c>
      <c r="AX158" s="392" t="str">
        <f t="shared" si="192"/>
        <v/>
      </c>
      <c r="AY158" s="392" t="str">
        <f t="shared" si="193"/>
        <v/>
      </c>
      <c r="AZ158" s="392" t="str">
        <f t="shared" si="181"/>
        <v/>
      </c>
      <c r="BA158" s="392" t="str">
        <f t="shared" si="181"/>
        <v/>
      </c>
      <c r="BB158" s="392" t="str">
        <f t="shared" si="181"/>
        <v/>
      </c>
      <c r="BC158" s="392" t="str">
        <f t="shared" si="181"/>
        <v/>
      </c>
      <c r="BD158" s="396" t="str">
        <f t="shared" si="181"/>
        <v/>
      </c>
      <c r="BE158" s="386">
        <f t="shared" si="194"/>
        <v>0</v>
      </c>
      <c r="BG158" s="392">
        <f t="shared" si="195"/>
        <v>0</v>
      </c>
      <c r="BH158" s="392">
        <f t="shared" si="196"/>
        <v>0</v>
      </c>
      <c r="BI158" s="405">
        <f t="shared" si="197"/>
        <v>0</v>
      </c>
      <c r="BJ158" s="406">
        <f t="shared" si="182"/>
        <v>0</v>
      </c>
      <c r="BK158" s="391" t="str">
        <f t="shared" si="183"/>
        <v>0</v>
      </c>
      <c r="BL158" s="391" t="str">
        <f t="shared" si="184"/>
        <v>0</v>
      </c>
      <c r="BM158" s="405">
        <f t="shared" si="198"/>
        <v>0</v>
      </c>
      <c r="BN158" s="405" t="str">
        <f t="shared" si="199"/>
        <v>0m0</v>
      </c>
      <c r="BO158" s="392">
        <f t="shared" si="200"/>
        <v>0</v>
      </c>
      <c r="BP158" s="392">
        <f t="shared" si="201"/>
        <v>0</v>
      </c>
      <c r="BQ158" s="405">
        <f t="shared" si="202"/>
        <v>0</v>
      </c>
      <c r="BR158" s="406">
        <f t="shared" si="203"/>
        <v>0</v>
      </c>
      <c r="BS158" s="391" t="str">
        <f t="shared" si="204"/>
        <v>0</v>
      </c>
      <c r="BT158" s="391" t="str">
        <f t="shared" si="205"/>
        <v>0</v>
      </c>
      <c r="BU158" s="405">
        <f t="shared" si="206"/>
        <v>0</v>
      </c>
      <c r="BV158" s="405" t="str">
        <f t="shared" si="207"/>
        <v>0m0</v>
      </c>
      <c r="BW158" s="392">
        <f t="shared" si="208"/>
        <v>0</v>
      </c>
      <c r="BX158" s="392">
        <f t="shared" si="209"/>
        <v>0</v>
      </c>
      <c r="BY158" s="405">
        <f t="shared" si="210"/>
        <v>0</v>
      </c>
      <c r="BZ158" s="406">
        <f t="shared" si="211"/>
        <v>0</v>
      </c>
      <c r="CA158" s="391" t="str">
        <f t="shared" si="212"/>
        <v>0</v>
      </c>
      <c r="CB158" s="391" t="str">
        <f t="shared" si="213"/>
        <v>0</v>
      </c>
      <c r="CC158" s="405">
        <f t="shared" si="214"/>
        <v>0</v>
      </c>
      <c r="CD158" s="405" t="str">
        <f t="shared" si="215"/>
        <v>0m0</v>
      </c>
      <c r="CE158" s="392">
        <f t="shared" si="216"/>
        <v>0</v>
      </c>
      <c r="CF158" s="392">
        <f t="shared" si="217"/>
        <v>0</v>
      </c>
      <c r="CG158" s="405">
        <f t="shared" si="218"/>
        <v>0</v>
      </c>
      <c r="CH158" s="406">
        <f t="shared" si="219"/>
        <v>0</v>
      </c>
      <c r="CI158" s="391" t="str">
        <f t="shared" si="220"/>
        <v>0</v>
      </c>
      <c r="CJ158" s="391" t="str">
        <f t="shared" si="221"/>
        <v>0</v>
      </c>
      <c r="CK158" s="405">
        <f t="shared" si="222"/>
        <v>0</v>
      </c>
      <c r="CL158" s="405" t="str">
        <f t="shared" si="223"/>
        <v>0m0</v>
      </c>
      <c r="CM158" s="392">
        <f t="shared" si="224"/>
        <v>0</v>
      </c>
      <c r="CN158" s="392">
        <f t="shared" si="225"/>
        <v>0</v>
      </c>
      <c r="CO158" s="405">
        <f t="shared" si="226"/>
        <v>0</v>
      </c>
      <c r="CP158" s="406">
        <f t="shared" si="227"/>
        <v>0</v>
      </c>
      <c r="CQ158" s="391" t="str">
        <f t="shared" si="228"/>
        <v>0</v>
      </c>
      <c r="CR158" s="391" t="str">
        <f t="shared" si="229"/>
        <v>0</v>
      </c>
      <c r="CS158" s="405">
        <f t="shared" si="230"/>
        <v>0</v>
      </c>
      <c r="CT158" s="405" t="str">
        <f t="shared" si="231"/>
        <v>0m0</v>
      </c>
      <c r="CU158" s="405">
        <f t="shared" si="232"/>
        <v>0</v>
      </c>
      <c r="CV158" s="405">
        <f t="shared" si="233"/>
        <v>0</v>
      </c>
      <c r="CW158" s="405">
        <f t="shared" si="234"/>
        <v>0</v>
      </c>
      <c r="CX158" s="405">
        <f t="shared" si="235"/>
        <v>0</v>
      </c>
      <c r="CY158" s="405">
        <f t="shared" si="236"/>
        <v>0</v>
      </c>
      <c r="CZ158" s="405" t="str">
        <f t="shared" si="237"/>
        <v/>
      </c>
      <c r="DA158" s="405" t="str">
        <f t="shared" si="238"/>
        <v/>
      </c>
      <c r="DB158" s="405" t="str">
        <f t="shared" si="239"/>
        <v/>
      </c>
      <c r="DC158" s="405" t="str">
        <f t="shared" si="240"/>
        <v/>
      </c>
      <c r="DD158" s="405" t="str">
        <f t="shared" si="241"/>
        <v/>
      </c>
      <c r="DE158" s="405"/>
      <c r="DF158" s="404"/>
      <c r="DG158" s="405" t="str">
        <f t="shared" si="242"/>
        <v/>
      </c>
      <c r="DH158" s="405" t="str">
        <f t="shared" si="243"/>
        <v/>
      </c>
      <c r="DI158" s="405">
        <f t="shared" si="244"/>
        <v>0</v>
      </c>
      <c r="DJ158" s="405" t="str">
        <f t="shared" si="245"/>
        <v/>
      </c>
      <c r="DK158" s="405" t="str">
        <f t="shared" si="246"/>
        <v/>
      </c>
      <c r="DL158" s="405" t="str">
        <f t="shared" si="247"/>
        <v/>
      </c>
      <c r="DM158" s="405" t="str">
        <f t="shared" si="248"/>
        <v/>
      </c>
      <c r="DN158" s="405" t="str">
        <f t="shared" si="249"/>
        <v/>
      </c>
      <c r="DO158" s="405" t="str">
        <f t="shared" si="250"/>
        <v/>
      </c>
    </row>
    <row r="159" spans="1:119" s="152" customFormat="1" ht="18" hidden="1" customHeight="1">
      <c r="A159" s="156" t="str">
        <f t="shared" si="180"/>
        <v/>
      </c>
      <c r="B159" s="153"/>
      <c r="C159" s="31" t="str">
        <f>IF(B159="","",VLOOKUP(B159,学連登録!$C$2:$G$3000,2,FALSE))</f>
        <v/>
      </c>
      <c r="D159" s="32" t="str">
        <f>IF(B159="","",VLOOKUP(B159,学連登録!$C$2:$G$3000,3,FALSE))</f>
        <v/>
      </c>
      <c r="E159" s="33" t="str">
        <f>IF(B159="","",VLOOKUP(B159,学連登録!$C$2:$G$3000,4,FALSE))</f>
        <v/>
      </c>
      <c r="F159" s="376" t="str">
        <f>IF(B159="","",VLOOKUP(B159,学連登録!$C$2:$I$3000,7,FALSE))</f>
        <v/>
      </c>
      <c r="G159" s="155"/>
      <c r="H159" s="926"/>
      <c r="I159" s="928"/>
      <c r="J159" s="155"/>
      <c r="K159" s="926"/>
      <c r="L159" s="927"/>
      <c r="M159" s="155"/>
      <c r="N159" s="881"/>
      <c r="O159" s="882"/>
      <c r="P159" s="154"/>
      <c r="Q159" s="926"/>
      <c r="R159" s="927"/>
      <c r="S159" s="154"/>
      <c r="T159" s="926"/>
      <c r="U159" s="927"/>
      <c r="V159" s="101" t="str">
        <f>IF(B159="","",VLOOKUP(B159,学連登録!$C$2:$H$3000,6,FALSE))</f>
        <v/>
      </c>
      <c r="Y159" s="116" t="str">
        <f t="shared" si="251"/>
        <v/>
      </c>
      <c r="Z159" s="97" t="str">
        <f>IF(G159="","",VLOOKUP(G159,種目名!$R$5:$T$104,3,0))</f>
        <v/>
      </c>
      <c r="AA159" s="98" t="str">
        <f>IF(J159="","",VLOOKUP(J159,種目名!$R$5:$T$104,3,0))</f>
        <v/>
      </c>
      <c r="AB159" s="117" t="str">
        <f>IF(M159="","",VLOOKUP(M159,種目名!$R$5:$T$104,3,0))</f>
        <v/>
      </c>
      <c r="AC159" s="117" t="str">
        <f>IF(P159="","",VLOOKUP(AF159,種目名!$R$5:$T$104,3,0))</f>
        <v/>
      </c>
      <c r="AD159" s="118" t="str">
        <f>IF(S159="","",VLOOKUP(AI159,種目名!$R$5:$T$104,3,0))</f>
        <v/>
      </c>
      <c r="AE159" s="115">
        <f t="shared" si="252"/>
        <v>0</v>
      </c>
      <c r="AF159" s="152" t="str">
        <f t="shared" si="253"/>
        <v/>
      </c>
      <c r="AG159" s="152" t="str">
        <f t="shared" si="254"/>
        <v/>
      </c>
      <c r="AH159" s="152">
        <f t="shared" si="255"/>
        <v>0</v>
      </c>
      <c r="AI159" s="152" t="str">
        <f t="shared" si="256"/>
        <v/>
      </c>
      <c r="AJ159" s="152" t="str">
        <f t="shared" si="257"/>
        <v/>
      </c>
      <c r="AK159" s="383"/>
      <c r="AL159" s="166">
        <f t="shared" si="185"/>
        <v>0</v>
      </c>
      <c r="AM159" s="392">
        <f t="shared" si="186"/>
        <v>0</v>
      </c>
      <c r="AN159" s="392">
        <f>COUNTIF($B$12:B159,B159)</f>
        <v>0</v>
      </c>
      <c r="AO159" s="392"/>
      <c r="AP159" s="392" t="str">
        <f t="shared" si="187"/>
        <v/>
      </c>
      <c r="AQ159" s="392" t="str">
        <f t="shared" si="187"/>
        <v/>
      </c>
      <c r="AR159" s="392" t="str">
        <f t="shared" si="187"/>
        <v/>
      </c>
      <c r="AS159" s="392" t="str">
        <f t="shared" si="187"/>
        <v/>
      </c>
      <c r="AT159" s="392">
        <f t="shared" si="188"/>
        <v>0</v>
      </c>
      <c r="AU159" s="392" t="str">
        <f t="shared" si="189"/>
        <v/>
      </c>
      <c r="AV159" s="392" t="str">
        <f t="shared" si="190"/>
        <v/>
      </c>
      <c r="AW159" s="392" t="str">
        <f t="shared" si="191"/>
        <v/>
      </c>
      <c r="AX159" s="392" t="str">
        <f t="shared" si="192"/>
        <v/>
      </c>
      <c r="AY159" s="392" t="str">
        <f t="shared" si="193"/>
        <v/>
      </c>
      <c r="AZ159" s="392" t="str">
        <f t="shared" si="181"/>
        <v/>
      </c>
      <c r="BA159" s="392" t="str">
        <f t="shared" si="181"/>
        <v/>
      </c>
      <c r="BB159" s="392" t="str">
        <f t="shared" si="181"/>
        <v/>
      </c>
      <c r="BC159" s="392" t="str">
        <f t="shared" si="181"/>
        <v/>
      </c>
      <c r="BD159" s="396" t="str">
        <f t="shared" si="181"/>
        <v/>
      </c>
      <c r="BE159" s="386">
        <f t="shared" si="194"/>
        <v>0</v>
      </c>
      <c r="BG159" s="392">
        <f t="shared" si="195"/>
        <v>0</v>
      </c>
      <c r="BH159" s="392">
        <f t="shared" si="196"/>
        <v>0</v>
      </c>
      <c r="BI159" s="405">
        <f t="shared" si="197"/>
        <v>0</v>
      </c>
      <c r="BJ159" s="406">
        <f t="shared" si="182"/>
        <v>0</v>
      </c>
      <c r="BK159" s="391" t="str">
        <f t="shared" si="183"/>
        <v>0</v>
      </c>
      <c r="BL159" s="391" t="str">
        <f t="shared" si="184"/>
        <v>0</v>
      </c>
      <c r="BM159" s="405">
        <f t="shared" si="198"/>
        <v>0</v>
      </c>
      <c r="BN159" s="405" t="str">
        <f t="shared" si="199"/>
        <v>0m0</v>
      </c>
      <c r="BO159" s="392">
        <f t="shared" si="200"/>
        <v>0</v>
      </c>
      <c r="BP159" s="392">
        <f t="shared" si="201"/>
        <v>0</v>
      </c>
      <c r="BQ159" s="405">
        <f t="shared" si="202"/>
        <v>0</v>
      </c>
      <c r="BR159" s="406">
        <f t="shared" si="203"/>
        <v>0</v>
      </c>
      <c r="BS159" s="391" t="str">
        <f t="shared" si="204"/>
        <v>0</v>
      </c>
      <c r="BT159" s="391" t="str">
        <f t="shared" si="205"/>
        <v>0</v>
      </c>
      <c r="BU159" s="405">
        <f t="shared" si="206"/>
        <v>0</v>
      </c>
      <c r="BV159" s="405" t="str">
        <f t="shared" si="207"/>
        <v>0m0</v>
      </c>
      <c r="BW159" s="392">
        <f t="shared" si="208"/>
        <v>0</v>
      </c>
      <c r="BX159" s="392">
        <f t="shared" si="209"/>
        <v>0</v>
      </c>
      <c r="BY159" s="405">
        <f t="shared" si="210"/>
        <v>0</v>
      </c>
      <c r="BZ159" s="406">
        <f t="shared" si="211"/>
        <v>0</v>
      </c>
      <c r="CA159" s="391" t="str">
        <f t="shared" si="212"/>
        <v>0</v>
      </c>
      <c r="CB159" s="391" t="str">
        <f t="shared" si="213"/>
        <v>0</v>
      </c>
      <c r="CC159" s="405">
        <f t="shared" si="214"/>
        <v>0</v>
      </c>
      <c r="CD159" s="405" t="str">
        <f t="shared" si="215"/>
        <v>0m0</v>
      </c>
      <c r="CE159" s="392">
        <f t="shared" si="216"/>
        <v>0</v>
      </c>
      <c r="CF159" s="392">
        <f t="shared" si="217"/>
        <v>0</v>
      </c>
      <c r="CG159" s="405">
        <f t="shared" si="218"/>
        <v>0</v>
      </c>
      <c r="CH159" s="406">
        <f t="shared" si="219"/>
        <v>0</v>
      </c>
      <c r="CI159" s="391" t="str">
        <f t="shared" si="220"/>
        <v>0</v>
      </c>
      <c r="CJ159" s="391" t="str">
        <f t="shared" si="221"/>
        <v>0</v>
      </c>
      <c r="CK159" s="405">
        <f t="shared" si="222"/>
        <v>0</v>
      </c>
      <c r="CL159" s="405" t="str">
        <f t="shared" si="223"/>
        <v>0m0</v>
      </c>
      <c r="CM159" s="392">
        <f t="shared" si="224"/>
        <v>0</v>
      </c>
      <c r="CN159" s="392">
        <f t="shared" si="225"/>
        <v>0</v>
      </c>
      <c r="CO159" s="405">
        <f t="shared" si="226"/>
        <v>0</v>
      </c>
      <c r="CP159" s="406">
        <f t="shared" si="227"/>
        <v>0</v>
      </c>
      <c r="CQ159" s="391" t="str">
        <f t="shared" si="228"/>
        <v>0</v>
      </c>
      <c r="CR159" s="391" t="str">
        <f t="shared" si="229"/>
        <v>0</v>
      </c>
      <c r="CS159" s="405">
        <f t="shared" si="230"/>
        <v>0</v>
      </c>
      <c r="CT159" s="405" t="str">
        <f t="shared" si="231"/>
        <v>0m0</v>
      </c>
      <c r="CU159" s="405">
        <f t="shared" si="232"/>
        <v>0</v>
      </c>
      <c r="CV159" s="405">
        <f t="shared" si="233"/>
        <v>0</v>
      </c>
      <c r="CW159" s="405">
        <f t="shared" si="234"/>
        <v>0</v>
      </c>
      <c r="CX159" s="405">
        <f t="shared" si="235"/>
        <v>0</v>
      </c>
      <c r="CY159" s="405">
        <f t="shared" si="236"/>
        <v>0</v>
      </c>
      <c r="CZ159" s="405" t="str">
        <f t="shared" si="237"/>
        <v/>
      </c>
      <c r="DA159" s="405" t="str">
        <f t="shared" si="238"/>
        <v/>
      </c>
      <c r="DB159" s="405" t="str">
        <f t="shared" si="239"/>
        <v/>
      </c>
      <c r="DC159" s="405" t="str">
        <f t="shared" si="240"/>
        <v/>
      </c>
      <c r="DD159" s="405" t="str">
        <f t="shared" si="241"/>
        <v/>
      </c>
      <c r="DE159" s="405"/>
      <c r="DF159" s="404"/>
      <c r="DG159" s="405" t="str">
        <f t="shared" si="242"/>
        <v/>
      </c>
      <c r="DH159" s="405" t="str">
        <f t="shared" si="243"/>
        <v/>
      </c>
      <c r="DI159" s="405">
        <f t="shared" si="244"/>
        <v>0</v>
      </c>
      <c r="DJ159" s="405" t="str">
        <f t="shared" si="245"/>
        <v/>
      </c>
      <c r="DK159" s="405" t="str">
        <f t="shared" si="246"/>
        <v/>
      </c>
      <c r="DL159" s="405" t="str">
        <f t="shared" si="247"/>
        <v/>
      </c>
      <c r="DM159" s="405" t="str">
        <f t="shared" si="248"/>
        <v/>
      </c>
      <c r="DN159" s="405" t="str">
        <f t="shared" si="249"/>
        <v/>
      </c>
      <c r="DO159" s="405" t="str">
        <f t="shared" si="250"/>
        <v/>
      </c>
    </row>
    <row r="160" spans="1:119" s="152" customFormat="1" ht="18" hidden="1" customHeight="1">
      <c r="A160" s="156" t="str">
        <f t="shared" si="180"/>
        <v/>
      </c>
      <c r="B160" s="153"/>
      <c r="C160" s="31" t="str">
        <f>IF(B160="","",VLOOKUP(B160,学連登録!$C$2:$G$3000,2,FALSE))</f>
        <v/>
      </c>
      <c r="D160" s="32" t="str">
        <f>IF(B160="","",VLOOKUP(B160,学連登録!$C$2:$G$3000,3,FALSE))</f>
        <v/>
      </c>
      <c r="E160" s="33" t="str">
        <f>IF(B160="","",VLOOKUP(B160,学連登録!$C$2:$G$3000,4,FALSE))</f>
        <v/>
      </c>
      <c r="F160" s="376" t="str">
        <f>IF(B160="","",VLOOKUP(B160,学連登録!$C$2:$I$3000,7,FALSE))</f>
        <v/>
      </c>
      <c r="G160" s="155"/>
      <c r="H160" s="926"/>
      <c r="I160" s="928"/>
      <c r="J160" s="155"/>
      <c r="K160" s="926"/>
      <c r="L160" s="927"/>
      <c r="M160" s="155"/>
      <c r="N160" s="881"/>
      <c r="O160" s="882"/>
      <c r="P160" s="154"/>
      <c r="Q160" s="926"/>
      <c r="R160" s="927"/>
      <c r="S160" s="154"/>
      <c r="T160" s="926"/>
      <c r="U160" s="927"/>
      <c r="V160" s="101" t="str">
        <f>IF(B160="","",VLOOKUP(B160,学連登録!$C$2:$H$3000,6,FALSE))</f>
        <v/>
      </c>
      <c r="Y160" s="116" t="str">
        <f t="shared" si="251"/>
        <v/>
      </c>
      <c r="Z160" s="97" t="str">
        <f>IF(G160="","",VLOOKUP(G160,種目名!$R$5:$T$104,3,0))</f>
        <v/>
      </c>
      <c r="AA160" s="98" t="str">
        <f>IF(J160="","",VLOOKUP(J160,種目名!$R$5:$T$104,3,0))</f>
        <v/>
      </c>
      <c r="AB160" s="117" t="str">
        <f>IF(M160="","",VLOOKUP(M160,種目名!$R$5:$T$104,3,0))</f>
        <v/>
      </c>
      <c r="AC160" s="117" t="str">
        <f>IF(P160="","",VLOOKUP(AF160,種目名!$R$5:$T$104,3,0))</f>
        <v/>
      </c>
      <c r="AD160" s="118" t="str">
        <f>IF(S160="","",VLOOKUP(AI160,種目名!$R$5:$T$104,3,0))</f>
        <v/>
      </c>
      <c r="AE160" s="115">
        <f t="shared" si="252"/>
        <v>0</v>
      </c>
      <c r="AF160" s="152" t="str">
        <f t="shared" si="253"/>
        <v/>
      </c>
      <c r="AG160" s="152" t="str">
        <f t="shared" si="254"/>
        <v/>
      </c>
      <c r="AH160" s="152">
        <f t="shared" si="255"/>
        <v>0</v>
      </c>
      <c r="AI160" s="152" t="str">
        <f t="shared" si="256"/>
        <v/>
      </c>
      <c r="AJ160" s="152" t="str">
        <f t="shared" si="257"/>
        <v/>
      </c>
      <c r="AK160" s="383"/>
      <c r="AL160" s="166">
        <f t="shared" si="185"/>
        <v>0</v>
      </c>
      <c r="AM160" s="392">
        <f t="shared" si="186"/>
        <v>0</v>
      </c>
      <c r="AN160" s="392">
        <f>COUNTIF($B$12:B160,B160)</f>
        <v>0</v>
      </c>
      <c r="AO160" s="392"/>
      <c r="AP160" s="392" t="str">
        <f t="shared" si="187"/>
        <v/>
      </c>
      <c r="AQ160" s="392" t="str">
        <f t="shared" si="187"/>
        <v/>
      </c>
      <c r="AR160" s="392" t="str">
        <f t="shared" si="187"/>
        <v/>
      </c>
      <c r="AS160" s="392" t="str">
        <f t="shared" si="187"/>
        <v/>
      </c>
      <c r="AT160" s="392">
        <f t="shared" si="188"/>
        <v>0</v>
      </c>
      <c r="AU160" s="392" t="str">
        <f t="shared" si="189"/>
        <v/>
      </c>
      <c r="AV160" s="392" t="str">
        <f t="shared" si="190"/>
        <v/>
      </c>
      <c r="AW160" s="392" t="str">
        <f t="shared" si="191"/>
        <v/>
      </c>
      <c r="AX160" s="392" t="str">
        <f t="shared" si="192"/>
        <v/>
      </c>
      <c r="AY160" s="392" t="str">
        <f t="shared" si="193"/>
        <v/>
      </c>
      <c r="AZ160" s="392" t="str">
        <f t="shared" si="181"/>
        <v/>
      </c>
      <c r="BA160" s="392" t="str">
        <f t="shared" si="181"/>
        <v/>
      </c>
      <c r="BB160" s="392" t="str">
        <f t="shared" si="181"/>
        <v/>
      </c>
      <c r="BC160" s="392" t="str">
        <f t="shared" si="181"/>
        <v/>
      </c>
      <c r="BD160" s="396" t="str">
        <f t="shared" si="181"/>
        <v/>
      </c>
      <c r="BE160" s="386">
        <f t="shared" si="194"/>
        <v>0</v>
      </c>
      <c r="BG160" s="392">
        <f t="shared" si="195"/>
        <v>0</v>
      </c>
      <c r="BH160" s="392">
        <f t="shared" si="196"/>
        <v>0</v>
      </c>
      <c r="BI160" s="405">
        <f t="shared" si="197"/>
        <v>0</v>
      </c>
      <c r="BJ160" s="406">
        <f t="shared" si="182"/>
        <v>0</v>
      </c>
      <c r="BK160" s="391" t="str">
        <f t="shared" si="183"/>
        <v>0</v>
      </c>
      <c r="BL160" s="391" t="str">
        <f t="shared" si="184"/>
        <v>0</v>
      </c>
      <c r="BM160" s="405">
        <f t="shared" si="198"/>
        <v>0</v>
      </c>
      <c r="BN160" s="405" t="str">
        <f t="shared" si="199"/>
        <v>0m0</v>
      </c>
      <c r="BO160" s="392">
        <f t="shared" si="200"/>
        <v>0</v>
      </c>
      <c r="BP160" s="392">
        <f t="shared" si="201"/>
        <v>0</v>
      </c>
      <c r="BQ160" s="405">
        <f t="shared" si="202"/>
        <v>0</v>
      </c>
      <c r="BR160" s="406">
        <f t="shared" si="203"/>
        <v>0</v>
      </c>
      <c r="BS160" s="391" t="str">
        <f t="shared" si="204"/>
        <v>0</v>
      </c>
      <c r="BT160" s="391" t="str">
        <f t="shared" si="205"/>
        <v>0</v>
      </c>
      <c r="BU160" s="405">
        <f t="shared" si="206"/>
        <v>0</v>
      </c>
      <c r="BV160" s="405" t="str">
        <f t="shared" si="207"/>
        <v>0m0</v>
      </c>
      <c r="BW160" s="392">
        <f t="shared" si="208"/>
        <v>0</v>
      </c>
      <c r="BX160" s="392">
        <f t="shared" si="209"/>
        <v>0</v>
      </c>
      <c r="BY160" s="405">
        <f t="shared" si="210"/>
        <v>0</v>
      </c>
      <c r="BZ160" s="406">
        <f t="shared" si="211"/>
        <v>0</v>
      </c>
      <c r="CA160" s="391" t="str">
        <f t="shared" si="212"/>
        <v>0</v>
      </c>
      <c r="CB160" s="391" t="str">
        <f t="shared" si="213"/>
        <v>0</v>
      </c>
      <c r="CC160" s="405">
        <f t="shared" si="214"/>
        <v>0</v>
      </c>
      <c r="CD160" s="405" t="str">
        <f t="shared" si="215"/>
        <v>0m0</v>
      </c>
      <c r="CE160" s="392">
        <f t="shared" si="216"/>
        <v>0</v>
      </c>
      <c r="CF160" s="392">
        <f t="shared" si="217"/>
        <v>0</v>
      </c>
      <c r="CG160" s="405">
        <f t="shared" si="218"/>
        <v>0</v>
      </c>
      <c r="CH160" s="406">
        <f t="shared" si="219"/>
        <v>0</v>
      </c>
      <c r="CI160" s="391" t="str">
        <f t="shared" si="220"/>
        <v>0</v>
      </c>
      <c r="CJ160" s="391" t="str">
        <f t="shared" si="221"/>
        <v>0</v>
      </c>
      <c r="CK160" s="405">
        <f t="shared" si="222"/>
        <v>0</v>
      </c>
      <c r="CL160" s="405" t="str">
        <f t="shared" si="223"/>
        <v>0m0</v>
      </c>
      <c r="CM160" s="392">
        <f t="shared" si="224"/>
        <v>0</v>
      </c>
      <c r="CN160" s="392">
        <f t="shared" si="225"/>
        <v>0</v>
      </c>
      <c r="CO160" s="405">
        <f t="shared" si="226"/>
        <v>0</v>
      </c>
      <c r="CP160" s="406">
        <f t="shared" si="227"/>
        <v>0</v>
      </c>
      <c r="CQ160" s="391" t="str">
        <f t="shared" si="228"/>
        <v>0</v>
      </c>
      <c r="CR160" s="391" t="str">
        <f t="shared" si="229"/>
        <v>0</v>
      </c>
      <c r="CS160" s="405">
        <f t="shared" si="230"/>
        <v>0</v>
      </c>
      <c r="CT160" s="405" t="str">
        <f t="shared" si="231"/>
        <v>0m0</v>
      </c>
      <c r="CU160" s="405">
        <f t="shared" si="232"/>
        <v>0</v>
      </c>
      <c r="CV160" s="405">
        <f t="shared" si="233"/>
        <v>0</v>
      </c>
      <c r="CW160" s="405">
        <f t="shared" si="234"/>
        <v>0</v>
      </c>
      <c r="CX160" s="405">
        <f t="shared" si="235"/>
        <v>0</v>
      </c>
      <c r="CY160" s="405">
        <f t="shared" si="236"/>
        <v>0</v>
      </c>
      <c r="CZ160" s="405" t="str">
        <f t="shared" si="237"/>
        <v/>
      </c>
      <c r="DA160" s="405" t="str">
        <f t="shared" si="238"/>
        <v/>
      </c>
      <c r="DB160" s="405" t="str">
        <f t="shared" si="239"/>
        <v/>
      </c>
      <c r="DC160" s="405" t="str">
        <f t="shared" si="240"/>
        <v/>
      </c>
      <c r="DD160" s="405" t="str">
        <f t="shared" si="241"/>
        <v/>
      </c>
      <c r="DE160" s="405"/>
      <c r="DF160" s="404"/>
      <c r="DG160" s="405" t="str">
        <f t="shared" si="242"/>
        <v/>
      </c>
      <c r="DH160" s="405" t="str">
        <f t="shared" si="243"/>
        <v/>
      </c>
      <c r="DI160" s="405">
        <f t="shared" si="244"/>
        <v>0</v>
      </c>
      <c r="DJ160" s="405" t="str">
        <f t="shared" si="245"/>
        <v/>
      </c>
      <c r="DK160" s="405" t="str">
        <f t="shared" si="246"/>
        <v/>
      </c>
      <c r="DL160" s="405" t="str">
        <f t="shared" si="247"/>
        <v/>
      </c>
      <c r="DM160" s="405" t="str">
        <f t="shared" si="248"/>
        <v/>
      </c>
      <c r="DN160" s="405" t="str">
        <f t="shared" si="249"/>
        <v/>
      </c>
      <c r="DO160" s="405" t="str">
        <f t="shared" si="250"/>
        <v/>
      </c>
    </row>
    <row r="161" spans="1:119" s="152" customFormat="1" ht="18" hidden="1" customHeight="1">
      <c r="A161" s="156" t="str">
        <f t="shared" si="180"/>
        <v/>
      </c>
      <c r="B161" s="153"/>
      <c r="C161" s="31" t="str">
        <f>IF(B161="","",VLOOKUP(B161,学連登録!$C$2:$G$3000,2,FALSE))</f>
        <v/>
      </c>
      <c r="D161" s="32" t="str">
        <f>IF(B161="","",VLOOKUP(B161,学連登録!$C$2:$G$3000,3,FALSE))</f>
        <v/>
      </c>
      <c r="E161" s="33" t="str">
        <f>IF(B161="","",VLOOKUP(B161,学連登録!$C$2:$G$3000,4,FALSE))</f>
        <v/>
      </c>
      <c r="F161" s="376" t="str">
        <f>IF(B161="","",VLOOKUP(B161,学連登録!$C$2:$I$3000,7,FALSE))</f>
        <v/>
      </c>
      <c r="G161" s="155"/>
      <c r="H161" s="926"/>
      <c r="I161" s="928"/>
      <c r="J161" s="155"/>
      <c r="K161" s="926"/>
      <c r="L161" s="927"/>
      <c r="M161" s="155"/>
      <c r="N161" s="881"/>
      <c r="O161" s="882"/>
      <c r="P161" s="154"/>
      <c r="Q161" s="926"/>
      <c r="R161" s="927"/>
      <c r="S161" s="154"/>
      <c r="T161" s="926"/>
      <c r="U161" s="927"/>
      <c r="V161" s="101" t="str">
        <f>IF(B161="","",VLOOKUP(B161,学連登録!$C$2:$H$3000,6,FALSE))</f>
        <v/>
      </c>
      <c r="Y161" s="116" t="str">
        <f t="shared" si="251"/>
        <v/>
      </c>
      <c r="Z161" s="97" t="str">
        <f>IF(G161="","",VLOOKUP(G161,種目名!$R$5:$T$104,3,0))</f>
        <v/>
      </c>
      <c r="AA161" s="98" t="str">
        <f>IF(J161="","",VLOOKUP(J161,種目名!$R$5:$T$104,3,0))</f>
        <v/>
      </c>
      <c r="AB161" s="117" t="str">
        <f>IF(M161="","",VLOOKUP(M161,種目名!$R$5:$T$104,3,0))</f>
        <v/>
      </c>
      <c r="AC161" s="117" t="str">
        <f>IF(P161="","",VLOOKUP(AF161,種目名!$R$5:$T$104,3,0))</f>
        <v/>
      </c>
      <c r="AD161" s="118" t="str">
        <f>IF(S161="","",VLOOKUP(AI161,種目名!$R$5:$T$104,3,0))</f>
        <v/>
      </c>
      <c r="AE161" s="115">
        <f t="shared" si="252"/>
        <v>0</v>
      </c>
      <c r="AF161" s="152" t="str">
        <f t="shared" si="253"/>
        <v/>
      </c>
      <c r="AG161" s="152" t="str">
        <f t="shared" si="254"/>
        <v/>
      </c>
      <c r="AH161" s="152">
        <f t="shared" si="255"/>
        <v>0</v>
      </c>
      <c r="AI161" s="152" t="str">
        <f t="shared" si="256"/>
        <v/>
      </c>
      <c r="AJ161" s="152" t="str">
        <f t="shared" si="257"/>
        <v/>
      </c>
      <c r="AK161" s="383"/>
      <c r="AL161" s="166">
        <f t="shared" si="185"/>
        <v>0</v>
      </c>
      <c r="AM161" s="392">
        <f t="shared" si="186"/>
        <v>0</v>
      </c>
      <c r="AN161" s="392">
        <f>COUNTIF($B$12:B161,B161)</f>
        <v>0</v>
      </c>
      <c r="AO161" s="392"/>
      <c r="AP161" s="392" t="str">
        <f t="shared" si="187"/>
        <v/>
      </c>
      <c r="AQ161" s="392" t="str">
        <f t="shared" si="187"/>
        <v/>
      </c>
      <c r="AR161" s="392" t="str">
        <f t="shared" si="187"/>
        <v/>
      </c>
      <c r="AS161" s="392" t="str">
        <f t="shared" si="187"/>
        <v/>
      </c>
      <c r="AT161" s="392">
        <f t="shared" si="188"/>
        <v>0</v>
      </c>
      <c r="AU161" s="392" t="str">
        <f t="shared" si="189"/>
        <v/>
      </c>
      <c r="AV161" s="392" t="str">
        <f t="shared" si="190"/>
        <v/>
      </c>
      <c r="AW161" s="392" t="str">
        <f t="shared" si="191"/>
        <v/>
      </c>
      <c r="AX161" s="392" t="str">
        <f t="shared" si="192"/>
        <v/>
      </c>
      <c r="AY161" s="392" t="str">
        <f t="shared" si="193"/>
        <v/>
      </c>
      <c r="AZ161" s="392" t="str">
        <f t="shared" si="181"/>
        <v/>
      </c>
      <c r="BA161" s="392" t="str">
        <f t="shared" si="181"/>
        <v/>
      </c>
      <c r="BB161" s="392" t="str">
        <f t="shared" si="181"/>
        <v/>
      </c>
      <c r="BC161" s="392" t="str">
        <f t="shared" si="181"/>
        <v/>
      </c>
      <c r="BD161" s="396" t="str">
        <f t="shared" si="181"/>
        <v/>
      </c>
      <c r="BE161" s="386">
        <f t="shared" si="194"/>
        <v>0</v>
      </c>
      <c r="BG161" s="392">
        <f t="shared" si="195"/>
        <v>0</v>
      </c>
      <c r="BH161" s="392">
        <f t="shared" si="196"/>
        <v>0</v>
      </c>
      <c r="BI161" s="405">
        <f t="shared" si="197"/>
        <v>0</v>
      </c>
      <c r="BJ161" s="406">
        <f t="shared" si="182"/>
        <v>0</v>
      </c>
      <c r="BK161" s="391" t="str">
        <f t="shared" si="183"/>
        <v>0</v>
      </c>
      <c r="BL161" s="391" t="str">
        <f t="shared" si="184"/>
        <v>0</v>
      </c>
      <c r="BM161" s="405">
        <f t="shared" si="198"/>
        <v>0</v>
      </c>
      <c r="BN161" s="405" t="str">
        <f t="shared" si="199"/>
        <v>0m0</v>
      </c>
      <c r="BO161" s="392">
        <f t="shared" si="200"/>
        <v>0</v>
      </c>
      <c r="BP161" s="392">
        <f t="shared" si="201"/>
        <v>0</v>
      </c>
      <c r="BQ161" s="405">
        <f t="shared" si="202"/>
        <v>0</v>
      </c>
      <c r="BR161" s="406">
        <f t="shared" si="203"/>
        <v>0</v>
      </c>
      <c r="BS161" s="391" t="str">
        <f t="shared" si="204"/>
        <v>0</v>
      </c>
      <c r="BT161" s="391" t="str">
        <f t="shared" si="205"/>
        <v>0</v>
      </c>
      <c r="BU161" s="405">
        <f t="shared" si="206"/>
        <v>0</v>
      </c>
      <c r="BV161" s="405" t="str">
        <f t="shared" si="207"/>
        <v>0m0</v>
      </c>
      <c r="BW161" s="392">
        <f t="shared" si="208"/>
        <v>0</v>
      </c>
      <c r="BX161" s="392">
        <f t="shared" si="209"/>
        <v>0</v>
      </c>
      <c r="BY161" s="405">
        <f t="shared" si="210"/>
        <v>0</v>
      </c>
      <c r="BZ161" s="406">
        <f t="shared" si="211"/>
        <v>0</v>
      </c>
      <c r="CA161" s="391" t="str">
        <f t="shared" si="212"/>
        <v>0</v>
      </c>
      <c r="CB161" s="391" t="str">
        <f t="shared" si="213"/>
        <v>0</v>
      </c>
      <c r="CC161" s="405">
        <f t="shared" si="214"/>
        <v>0</v>
      </c>
      <c r="CD161" s="405" t="str">
        <f t="shared" si="215"/>
        <v>0m0</v>
      </c>
      <c r="CE161" s="392">
        <f t="shared" si="216"/>
        <v>0</v>
      </c>
      <c r="CF161" s="392">
        <f t="shared" si="217"/>
        <v>0</v>
      </c>
      <c r="CG161" s="405">
        <f t="shared" si="218"/>
        <v>0</v>
      </c>
      <c r="CH161" s="406">
        <f t="shared" si="219"/>
        <v>0</v>
      </c>
      <c r="CI161" s="391" t="str">
        <f t="shared" si="220"/>
        <v>0</v>
      </c>
      <c r="CJ161" s="391" t="str">
        <f t="shared" si="221"/>
        <v>0</v>
      </c>
      <c r="CK161" s="405">
        <f t="shared" si="222"/>
        <v>0</v>
      </c>
      <c r="CL161" s="405" t="str">
        <f t="shared" si="223"/>
        <v>0m0</v>
      </c>
      <c r="CM161" s="392">
        <f t="shared" si="224"/>
        <v>0</v>
      </c>
      <c r="CN161" s="392">
        <f t="shared" si="225"/>
        <v>0</v>
      </c>
      <c r="CO161" s="405">
        <f t="shared" si="226"/>
        <v>0</v>
      </c>
      <c r="CP161" s="406">
        <f t="shared" si="227"/>
        <v>0</v>
      </c>
      <c r="CQ161" s="391" t="str">
        <f t="shared" si="228"/>
        <v>0</v>
      </c>
      <c r="CR161" s="391" t="str">
        <f t="shared" si="229"/>
        <v>0</v>
      </c>
      <c r="CS161" s="405">
        <f t="shared" si="230"/>
        <v>0</v>
      </c>
      <c r="CT161" s="405" t="str">
        <f t="shared" si="231"/>
        <v>0m0</v>
      </c>
      <c r="CU161" s="405">
        <f t="shared" si="232"/>
        <v>0</v>
      </c>
      <c r="CV161" s="405">
        <f t="shared" si="233"/>
        <v>0</v>
      </c>
      <c r="CW161" s="405">
        <f t="shared" si="234"/>
        <v>0</v>
      </c>
      <c r="CX161" s="405">
        <f t="shared" si="235"/>
        <v>0</v>
      </c>
      <c r="CY161" s="405">
        <f t="shared" si="236"/>
        <v>0</v>
      </c>
      <c r="CZ161" s="405" t="str">
        <f t="shared" si="237"/>
        <v/>
      </c>
      <c r="DA161" s="405" t="str">
        <f t="shared" si="238"/>
        <v/>
      </c>
      <c r="DB161" s="405" t="str">
        <f t="shared" si="239"/>
        <v/>
      </c>
      <c r="DC161" s="405" t="str">
        <f t="shared" si="240"/>
        <v/>
      </c>
      <c r="DD161" s="405" t="str">
        <f t="shared" si="241"/>
        <v/>
      </c>
      <c r="DE161" s="405"/>
      <c r="DF161" s="404"/>
      <c r="DG161" s="405" t="str">
        <f t="shared" si="242"/>
        <v/>
      </c>
      <c r="DH161" s="405" t="str">
        <f t="shared" si="243"/>
        <v/>
      </c>
      <c r="DI161" s="405">
        <f t="shared" si="244"/>
        <v>0</v>
      </c>
      <c r="DJ161" s="405" t="str">
        <f t="shared" si="245"/>
        <v/>
      </c>
      <c r="DK161" s="405" t="str">
        <f t="shared" si="246"/>
        <v/>
      </c>
      <c r="DL161" s="405" t="str">
        <f t="shared" si="247"/>
        <v/>
      </c>
      <c r="DM161" s="405" t="str">
        <f t="shared" si="248"/>
        <v/>
      </c>
      <c r="DN161" s="405" t="str">
        <f t="shared" si="249"/>
        <v/>
      </c>
      <c r="DO161" s="405" t="str">
        <f t="shared" si="250"/>
        <v/>
      </c>
    </row>
    <row r="162" spans="1:119" s="152" customFormat="1" ht="18" hidden="1" customHeight="1">
      <c r="A162" s="156" t="str">
        <f t="shared" si="180"/>
        <v/>
      </c>
      <c r="B162" s="153"/>
      <c r="C162" s="31" t="str">
        <f>IF(B162="","",VLOOKUP(B162,学連登録!$C$2:$G$3000,2,FALSE))</f>
        <v/>
      </c>
      <c r="D162" s="32" t="str">
        <f>IF(B162="","",VLOOKUP(B162,学連登録!$C$2:$G$3000,3,FALSE))</f>
        <v/>
      </c>
      <c r="E162" s="33" t="str">
        <f>IF(B162="","",VLOOKUP(B162,学連登録!$C$2:$G$3000,4,FALSE))</f>
        <v/>
      </c>
      <c r="F162" s="376" t="str">
        <f>IF(B162="","",VLOOKUP(B162,学連登録!$C$2:$I$3000,7,FALSE))</f>
        <v/>
      </c>
      <c r="G162" s="155"/>
      <c r="H162" s="926"/>
      <c r="I162" s="928"/>
      <c r="J162" s="155"/>
      <c r="K162" s="926"/>
      <c r="L162" s="927"/>
      <c r="M162" s="155"/>
      <c r="N162" s="881"/>
      <c r="O162" s="882"/>
      <c r="P162" s="154"/>
      <c r="Q162" s="926"/>
      <c r="R162" s="927"/>
      <c r="S162" s="154"/>
      <c r="T162" s="926"/>
      <c r="U162" s="927"/>
      <c r="V162" s="101" t="str">
        <f>IF(B162="","",VLOOKUP(B162,学連登録!$C$2:$H$3000,6,FALSE))</f>
        <v/>
      </c>
      <c r="Y162" s="116" t="str">
        <f t="shared" si="251"/>
        <v/>
      </c>
      <c r="Z162" s="97" t="str">
        <f>IF(G162="","",VLOOKUP(G162,種目名!$R$5:$T$104,3,0))</f>
        <v/>
      </c>
      <c r="AA162" s="98" t="str">
        <f>IF(J162="","",VLOOKUP(J162,種目名!$R$5:$T$104,3,0))</f>
        <v/>
      </c>
      <c r="AB162" s="117" t="str">
        <f>IF(M162="","",VLOOKUP(M162,種目名!$R$5:$T$104,3,0))</f>
        <v/>
      </c>
      <c r="AC162" s="117" t="str">
        <f>IF(P162="","",VLOOKUP(AF162,種目名!$R$5:$T$104,3,0))</f>
        <v/>
      </c>
      <c r="AD162" s="118" t="str">
        <f>IF(S162="","",VLOOKUP(AI162,種目名!$R$5:$T$104,3,0))</f>
        <v/>
      </c>
      <c r="AE162" s="115">
        <f t="shared" si="252"/>
        <v>0</v>
      </c>
      <c r="AF162" s="152" t="str">
        <f t="shared" si="253"/>
        <v/>
      </c>
      <c r="AG162" s="152" t="str">
        <f t="shared" si="254"/>
        <v/>
      </c>
      <c r="AH162" s="152">
        <f t="shared" si="255"/>
        <v>0</v>
      </c>
      <c r="AI162" s="152" t="str">
        <f t="shared" si="256"/>
        <v/>
      </c>
      <c r="AJ162" s="152" t="str">
        <f t="shared" si="257"/>
        <v/>
      </c>
      <c r="AK162" s="383"/>
      <c r="AL162" s="166">
        <f t="shared" si="185"/>
        <v>0</v>
      </c>
      <c r="AM162" s="392">
        <f t="shared" si="186"/>
        <v>0</v>
      </c>
      <c r="AN162" s="392">
        <f>COUNTIF($B$12:B162,B162)</f>
        <v>0</v>
      </c>
      <c r="AO162" s="392"/>
      <c r="AP162" s="392" t="str">
        <f t="shared" si="187"/>
        <v/>
      </c>
      <c r="AQ162" s="392" t="str">
        <f t="shared" si="187"/>
        <v/>
      </c>
      <c r="AR162" s="392" t="str">
        <f t="shared" si="187"/>
        <v/>
      </c>
      <c r="AS162" s="392" t="str">
        <f t="shared" si="187"/>
        <v/>
      </c>
      <c r="AT162" s="392">
        <f t="shared" si="188"/>
        <v>0</v>
      </c>
      <c r="AU162" s="392" t="str">
        <f t="shared" si="189"/>
        <v/>
      </c>
      <c r="AV162" s="392" t="str">
        <f t="shared" si="190"/>
        <v/>
      </c>
      <c r="AW162" s="392" t="str">
        <f t="shared" si="191"/>
        <v/>
      </c>
      <c r="AX162" s="392" t="str">
        <f t="shared" si="192"/>
        <v/>
      </c>
      <c r="AY162" s="392" t="str">
        <f t="shared" si="193"/>
        <v/>
      </c>
      <c r="AZ162" s="392" t="str">
        <f t="shared" si="181"/>
        <v/>
      </c>
      <c r="BA162" s="392" t="str">
        <f t="shared" si="181"/>
        <v/>
      </c>
      <c r="BB162" s="392" t="str">
        <f t="shared" si="181"/>
        <v/>
      </c>
      <c r="BC162" s="392" t="str">
        <f t="shared" si="181"/>
        <v/>
      </c>
      <c r="BD162" s="396" t="str">
        <f t="shared" si="181"/>
        <v/>
      </c>
      <c r="BE162" s="386">
        <f t="shared" si="194"/>
        <v>0</v>
      </c>
      <c r="BG162" s="392">
        <f t="shared" si="195"/>
        <v>0</v>
      </c>
      <c r="BH162" s="392">
        <f t="shared" si="196"/>
        <v>0</v>
      </c>
      <c r="BI162" s="405">
        <f t="shared" si="197"/>
        <v>0</v>
      </c>
      <c r="BJ162" s="406">
        <f t="shared" si="182"/>
        <v>0</v>
      </c>
      <c r="BK162" s="391" t="str">
        <f t="shared" si="183"/>
        <v>0</v>
      </c>
      <c r="BL162" s="391" t="str">
        <f t="shared" si="184"/>
        <v>0</v>
      </c>
      <c r="BM162" s="405">
        <f t="shared" si="198"/>
        <v>0</v>
      </c>
      <c r="BN162" s="405" t="str">
        <f t="shared" si="199"/>
        <v>0m0</v>
      </c>
      <c r="BO162" s="392">
        <f t="shared" si="200"/>
        <v>0</v>
      </c>
      <c r="BP162" s="392">
        <f t="shared" si="201"/>
        <v>0</v>
      </c>
      <c r="BQ162" s="405">
        <f t="shared" si="202"/>
        <v>0</v>
      </c>
      <c r="BR162" s="406">
        <f t="shared" si="203"/>
        <v>0</v>
      </c>
      <c r="BS162" s="391" t="str">
        <f t="shared" si="204"/>
        <v>0</v>
      </c>
      <c r="BT162" s="391" t="str">
        <f t="shared" si="205"/>
        <v>0</v>
      </c>
      <c r="BU162" s="405">
        <f t="shared" si="206"/>
        <v>0</v>
      </c>
      <c r="BV162" s="405" t="str">
        <f t="shared" si="207"/>
        <v>0m0</v>
      </c>
      <c r="BW162" s="392">
        <f t="shared" si="208"/>
        <v>0</v>
      </c>
      <c r="BX162" s="392">
        <f t="shared" si="209"/>
        <v>0</v>
      </c>
      <c r="BY162" s="405">
        <f t="shared" si="210"/>
        <v>0</v>
      </c>
      <c r="BZ162" s="406">
        <f t="shared" si="211"/>
        <v>0</v>
      </c>
      <c r="CA162" s="391" t="str">
        <f t="shared" si="212"/>
        <v>0</v>
      </c>
      <c r="CB162" s="391" t="str">
        <f t="shared" si="213"/>
        <v>0</v>
      </c>
      <c r="CC162" s="405">
        <f t="shared" si="214"/>
        <v>0</v>
      </c>
      <c r="CD162" s="405" t="str">
        <f t="shared" si="215"/>
        <v>0m0</v>
      </c>
      <c r="CE162" s="392">
        <f t="shared" si="216"/>
        <v>0</v>
      </c>
      <c r="CF162" s="392">
        <f t="shared" si="217"/>
        <v>0</v>
      </c>
      <c r="CG162" s="405">
        <f t="shared" si="218"/>
        <v>0</v>
      </c>
      <c r="CH162" s="406">
        <f t="shared" si="219"/>
        <v>0</v>
      </c>
      <c r="CI162" s="391" t="str">
        <f t="shared" si="220"/>
        <v>0</v>
      </c>
      <c r="CJ162" s="391" t="str">
        <f t="shared" si="221"/>
        <v>0</v>
      </c>
      <c r="CK162" s="405">
        <f t="shared" si="222"/>
        <v>0</v>
      </c>
      <c r="CL162" s="405" t="str">
        <f t="shared" si="223"/>
        <v>0m0</v>
      </c>
      <c r="CM162" s="392">
        <f t="shared" si="224"/>
        <v>0</v>
      </c>
      <c r="CN162" s="392">
        <f t="shared" si="225"/>
        <v>0</v>
      </c>
      <c r="CO162" s="405">
        <f t="shared" si="226"/>
        <v>0</v>
      </c>
      <c r="CP162" s="406">
        <f t="shared" si="227"/>
        <v>0</v>
      </c>
      <c r="CQ162" s="391" t="str">
        <f t="shared" si="228"/>
        <v>0</v>
      </c>
      <c r="CR162" s="391" t="str">
        <f t="shared" si="229"/>
        <v>0</v>
      </c>
      <c r="CS162" s="405">
        <f t="shared" si="230"/>
        <v>0</v>
      </c>
      <c r="CT162" s="405" t="str">
        <f t="shared" si="231"/>
        <v>0m0</v>
      </c>
      <c r="CU162" s="405">
        <f t="shared" si="232"/>
        <v>0</v>
      </c>
      <c r="CV162" s="405">
        <f t="shared" si="233"/>
        <v>0</v>
      </c>
      <c r="CW162" s="405">
        <f t="shared" si="234"/>
        <v>0</v>
      </c>
      <c r="CX162" s="405">
        <f t="shared" si="235"/>
        <v>0</v>
      </c>
      <c r="CY162" s="405">
        <f t="shared" si="236"/>
        <v>0</v>
      </c>
      <c r="CZ162" s="405" t="str">
        <f t="shared" si="237"/>
        <v/>
      </c>
      <c r="DA162" s="405" t="str">
        <f t="shared" si="238"/>
        <v/>
      </c>
      <c r="DB162" s="405" t="str">
        <f t="shared" si="239"/>
        <v/>
      </c>
      <c r="DC162" s="405" t="str">
        <f t="shared" si="240"/>
        <v/>
      </c>
      <c r="DD162" s="405" t="str">
        <f t="shared" si="241"/>
        <v/>
      </c>
      <c r="DE162" s="405"/>
      <c r="DF162" s="404"/>
      <c r="DG162" s="405" t="str">
        <f t="shared" si="242"/>
        <v/>
      </c>
      <c r="DH162" s="405" t="str">
        <f t="shared" si="243"/>
        <v/>
      </c>
      <c r="DI162" s="405">
        <f t="shared" si="244"/>
        <v>0</v>
      </c>
      <c r="DJ162" s="405" t="str">
        <f t="shared" si="245"/>
        <v/>
      </c>
      <c r="DK162" s="405" t="str">
        <f t="shared" si="246"/>
        <v/>
      </c>
      <c r="DL162" s="405" t="str">
        <f t="shared" si="247"/>
        <v/>
      </c>
      <c r="DM162" s="405" t="str">
        <f t="shared" si="248"/>
        <v/>
      </c>
      <c r="DN162" s="405" t="str">
        <f t="shared" si="249"/>
        <v/>
      </c>
      <c r="DO162" s="405" t="str">
        <f t="shared" si="250"/>
        <v/>
      </c>
    </row>
    <row r="163" spans="1:119" s="152" customFormat="1" ht="18" hidden="1" customHeight="1">
      <c r="A163" s="156" t="str">
        <f t="shared" si="180"/>
        <v/>
      </c>
      <c r="B163" s="153"/>
      <c r="C163" s="31" t="str">
        <f>IF(B163="","",VLOOKUP(B163,学連登録!$C$2:$G$3000,2,FALSE))</f>
        <v/>
      </c>
      <c r="D163" s="32" t="str">
        <f>IF(B163="","",VLOOKUP(B163,学連登録!$C$2:$G$3000,3,FALSE))</f>
        <v/>
      </c>
      <c r="E163" s="33" t="str">
        <f>IF(B163="","",VLOOKUP(B163,学連登録!$C$2:$G$3000,4,FALSE))</f>
        <v/>
      </c>
      <c r="F163" s="376" t="str">
        <f>IF(B163="","",VLOOKUP(B163,学連登録!$C$2:$I$3000,7,FALSE))</f>
        <v/>
      </c>
      <c r="G163" s="155"/>
      <c r="H163" s="926"/>
      <c r="I163" s="928"/>
      <c r="J163" s="155"/>
      <c r="K163" s="926"/>
      <c r="L163" s="927"/>
      <c r="M163" s="155"/>
      <c r="N163" s="881"/>
      <c r="O163" s="882"/>
      <c r="P163" s="154"/>
      <c r="Q163" s="926"/>
      <c r="R163" s="927"/>
      <c r="S163" s="154"/>
      <c r="T163" s="926"/>
      <c r="U163" s="927"/>
      <c r="V163" s="101" t="str">
        <f>IF(B163="","",VLOOKUP(B163,学連登録!$C$2:$H$3000,6,FALSE))</f>
        <v/>
      </c>
      <c r="Y163" s="116" t="str">
        <f t="shared" si="251"/>
        <v/>
      </c>
      <c r="Z163" s="97" t="str">
        <f>IF(G163="","",VLOOKUP(G163,種目名!$R$5:$T$104,3,0))</f>
        <v/>
      </c>
      <c r="AA163" s="98" t="str">
        <f>IF(J163="","",VLOOKUP(J163,種目名!$R$5:$T$104,3,0))</f>
        <v/>
      </c>
      <c r="AB163" s="117" t="str">
        <f>IF(M163="","",VLOOKUP(M163,種目名!$R$5:$T$104,3,0))</f>
        <v/>
      </c>
      <c r="AC163" s="117" t="str">
        <f>IF(P163="","",VLOOKUP(AF163,種目名!$R$5:$T$104,3,0))</f>
        <v/>
      </c>
      <c r="AD163" s="118" t="str">
        <f>IF(S163="","",VLOOKUP(AI163,種目名!$R$5:$T$104,3,0))</f>
        <v/>
      </c>
      <c r="AE163" s="115">
        <f t="shared" si="252"/>
        <v>0</v>
      </c>
      <c r="AF163" s="152" t="str">
        <f t="shared" si="253"/>
        <v/>
      </c>
      <c r="AG163" s="152" t="str">
        <f t="shared" si="254"/>
        <v/>
      </c>
      <c r="AH163" s="152">
        <f t="shared" si="255"/>
        <v>0</v>
      </c>
      <c r="AI163" s="152" t="str">
        <f t="shared" si="256"/>
        <v/>
      </c>
      <c r="AJ163" s="152" t="str">
        <f t="shared" si="257"/>
        <v/>
      </c>
      <c r="AK163" s="383"/>
      <c r="AL163" s="166">
        <f t="shared" si="185"/>
        <v>0</v>
      </c>
      <c r="AM163" s="392">
        <f t="shared" si="186"/>
        <v>0</v>
      </c>
      <c r="AN163" s="392">
        <f>COUNTIF($B$12:B163,B163)</f>
        <v>0</v>
      </c>
      <c r="AO163" s="392"/>
      <c r="AP163" s="392" t="str">
        <f t="shared" si="187"/>
        <v/>
      </c>
      <c r="AQ163" s="392" t="str">
        <f t="shared" si="187"/>
        <v/>
      </c>
      <c r="AR163" s="392" t="str">
        <f t="shared" si="187"/>
        <v/>
      </c>
      <c r="AS163" s="392" t="str">
        <f t="shared" si="187"/>
        <v/>
      </c>
      <c r="AT163" s="392">
        <f t="shared" si="188"/>
        <v>0</v>
      </c>
      <c r="AU163" s="392" t="str">
        <f t="shared" si="189"/>
        <v/>
      </c>
      <c r="AV163" s="392" t="str">
        <f t="shared" si="190"/>
        <v/>
      </c>
      <c r="AW163" s="392" t="str">
        <f t="shared" si="191"/>
        <v/>
      </c>
      <c r="AX163" s="392" t="str">
        <f t="shared" si="192"/>
        <v/>
      </c>
      <c r="AY163" s="392" t="str">
        <f t="shared" si="193"/>
        <v/>
      </c>
      <c r="AZ163" s="392" t="str">
        <f t="shared" si="181"/>
        <v/>
      </c>
      <c r="BA163" s="392" t="str">
        <f t="shared" si="181"/>
        <v/>
      </c>
      <c r="BB163" s="392" t="str">
        <f t="shared" si="181"/>
        <v/>
      </c>
      <c r="BC163" s="392" t="str">
        <f t="shared" si="181"/>
        <v/>
      </c>
      <c r="BD163" s="396" t="str">
        <f t="shared" si="181"/>
        <v/>
      </c>
      <c r="BE163" s="386">
        <f t="shared" si="194"/>
        <v>0</v>
      </c>
      <c r="BG163" s="392">
        <f t="shared" si="195"/>
        <v>0</v>
      </c>
      <c r="BH163" s="392">
        <f t="shared" si="196"/>
        <v>0</v>
      </c>
      <c r="BI163" s="405">
        <f t="shared" si="197"/>
        <v>0</v>
      </c>
      <c r="BJ163" s="406">
        <f t="shared" si="182"/>
        <v>0</v>
      </c>
      <c r="BK163" s="391" t="str">
        <f t="shared" si="183"/>
        <v>0</v>
      </c>
      <c r="BL163" s="391" t="str">
        <f t="shared" si="184"/>
        <v>0</v>
      </c>
      <c r="BM163" s="405">
        <f t="shared" si="198"/>
        <v>0</v>
      </c>
      <c r="BN163" s="405" t="str">
        <f t="shared" si="199"/>
        <v>0m0</v>
      </c>
      <c r="BO163" s="392">
        <f t="shared" si="200"/>
        <v>0</v>
      </c>
      <c r="BP163" s="392">
        <f t="shared" si="201"/>
        <v>0</v>
      </c>
      <c r="BQ163" s="405">
        <f t="shared" si="202"/>
        <v>0</v>
      </c>
      <c r="BR163" s="406">
        <f t="shared" si="203"/>
        <v>0</v>
      </c>
      <c r="BS163" s="391" t="str">
        <f t="shared" si="204"/>
        <v>0</v>
      </c>
      <c r="BT163" s="391" t="str">
        <f t="shared" si="205"/>
        <v>0</v>
      </c>
      <c r="BU163" s="405">
        <f t="shared" si="206"/>
        <v>0</v>
      </c>
      <c r="BV163" s="405" t="str">
        <f t="shared" si="207"/>
        <v>0m0</v>
      </c>
      <c r="BW163" s="392">
        <f t="shared" si="208"/>
        <v>0</v>
      </c>
      <c r="BX163" s="392">
        <f t="shared" si="209"/>
        <v>0</v>
      </c>
      <c r="BY163" s="405">
        <f t="shared" si="210"/>
        <v>0</v>
      </c>
      <c r="BZ163" s="406">
        <f t="shared" si="211"/>
        <v>0</v>
      </c>
      <c r="CA163" s="391" t="str">
        <f t="shared" si="212"/>
        <v>0</v>
      </c>
      <c r="CB163" s="391" t="str">
        <f t="shared" si="213"/>
        <v>0</v>
      </c>
      <c r="CC163" s="405">
        <f t="shared" si="214"/>
        <v>0</v>
      </c>
      <c r="CD163" s="405" t="str">
        <f t="shared" si="215"/>
        <v>0m0</v>
      </c>
      <c r="CE163" s="392">
        <f t="shared" si="216"/>
        <v>0</v>
      </c>
      <c r="CF163" s="392">
        <f t="shared" si="217"/>
        <v>0</v>
      </c>
      <c r="CG163" s="405">
        <f t="shared" si="218"/>
        <v>0</v>
      </c>
      <c r="CH163" s="406">
        <f t="shared" si="219"/>
        <v>0</v>
      </c>
      <c r="CI163" s="391" t="str">
        <f t="shared" si="220"/>
        <v>0</v>
      </c>
      <c r="CJ163" s="391" t="str">
        <f t="shared" si="221"/>
        <v>0</v>
      </c>
      <c r="CK163" s="405">
        <f t="shared" si="222"/>
        <v>0</v>
      </c>
      <c r="CL163" s="405" t="str">
        <f t="shared" si="223"/>
        <v>0m0</v>
      </c>
      <c r="CM163" s="392">
        <f t="shared" si="224"/>
        <v>0</v>
      </c>
      <c r="CN163" s="392">
        <f t="shared" si="225"/>
        <v>0</v>
      </c>
      <c r="CO163" s="405">
        <f t="shared" si="226"/>
        <v>0</v>
      </c>
      <c r="CP163" s="406">
        <f t="shared" si="227"/>
        <v>0</v>
      </c>
      <c r="CQ163" s="391" t="str">
        <f t="shared" si="228"/>
        <v>0</v>
      </c>
      <c r="CR163" s="391" t="str">
        <f t="shared" si="229"/>
        <v>0</v>
      </c>
      <c r="CS163" s="405">
        <f t="shared" si="230"/>
        <v>0</v>
      </c>
      <c r="CT163" s="405" t="str">
        <f t="shared" si="231"/>
        <v>0m0</v>
      </c>
      <c r="CU163" s="405">
        <f t="shared" si="232"/>
        <v>0</v>
      </c>
      <c r="CV163" s="405">
        <f t="shared" si="233"/>
        <v>0</v>
      </c>
      <c r="CW163" s="405">
        <f t="shared" si="234"/>
        <v>0</v>
      </c>
      <c r="CX163" s="405">
        <f t="shared" si="235"/>
        <v>0</v>
      </c>
      <c r="CY163" s="405">
        <f t="shared" si="236"/>
        <v>0</v>
      </c>
      <c r="CZ163" s="405" t="str">
        <f t="shared" si="237"/>
        <v/>
      </c>
      <c r="DA163" s="405" t="str">
        <f t="shared" si="238"/>
        <v/>
      </c>
      <c r="DB163" s="405" t="str">
        <f t="shared" si="239"/>
        <v/>
      </c>
      <c r="DC163" s="405" t="str">
        <f t="shared" si="240"/>
        <v/>
      </c>
      <c r="DD163" s="405" t="str">
        <f t="shared" si="241"/>
        <v/>
      </c>
      <c r="DE163" s="405"/>
      <c r="DF163" s="404"/>
      <c r="DG163" s="405" t="str">
        <f t="shared" si="242"/>
        <v/>
      </c>
      <c r="DH163" s="405" t="str">
        <f t="shared" si="243"/>
        <v/>
      </c>
      <c r="DI163" s="405">
        <f t="shared" si="244"/>
        <v>0</v>
      </c>
      <c r="DJ163" s="405" t="str">
        <f t="shared" si="245"/>
        <v/>
      </c>
      <c r="DK163" s="405" t="str">
        <f t="shared" si="246"/>
        <v/>
      </c>
      <c r="DL163" s="405" t="str">
        <f t="shared" si="247"/>
        <v/>
      </c>
      <c r="DM163" s="405" t="str">
        <f t="shared" si="248"/>
        <v/>
      </c>
      <c r="DN163" s="405" t="str">
        <f t="shared" si="249"/>
        <v/>
      </c>
      <c r="DO163" s="405" t="str">
        <f t="shared" si="250"/>
        <v/>
      </c>
    </row>
    <row r="164" spans="1:119" s="152" customFormat="1" ht="18" hidden="1" customHeight="1">
      <c r="A164" s="156" t="str">
        <f t="shared" si="180"/>
        <v/>
      </c>
      <c r="B164" s="153"/>
      <c r="C164" s="31" t="str">
        <f>IF(B164="","",VLOOKUP(B164,学連登録!$C$2:$G$3000,2,FALSE))</f>
        <v/>
      </c>
      <c r="D164" s="32" t="str">
        <f>IF(B164="","",VLOOKUP(B164,学連登録!$C$2:$G$3000,3,FALSE))</f>
        <v/>
      </c>
      <c r="E164" s="33" t="str">
        <f>IF(B164="","",VLOOKUP(B164,学連登録!$C$2:$G$3000,4,FALSE))</f>
        <v/>
      </c>
      <c r="F164" s="376" t="str">
        <f>IF(B164="","",VLOOKUP(B164,学連登録!$C$2:$I$3000,7,FALSE))</f>
        <v/>
      </c>
      <c r="G164" s="155"/>
      <c r="H164" s="926"/>
      <c r="I164" s="928"/>
      <c r="J164" s="155"/>
      <c r="K164" s="926"/>
      <c r="L164" s="927"/>
      <c r="M164" s="155"/>
      <c r="N164" s="881"/>
      <c r="O164" s="882"/>
      <c r="P164" s="154"/>
      <c r="Q164" s="926"/>
      <c r="R164" s="927"/>
      <c r="S164" s="154"/>
      <c r="T164" s="926"/>
      <c r="U164" s="927"/>
      <c r="V164" s="101" t="str">
        <f>IF(B164="","",VLOOKUP(B164,学連登録!$C$2:$H$3000,6,FALSE))</f>
        <v/>
      </c>
      <c r="Y164" s="116" t="str">
        <f t="shared" si="251"/>
        <v/>
      </c>
      <c r="Z164" s="97" t="str">
        <f>IF(G164="","",VLOOKUP(G164,種目名!$R$5:$T$104,3,0))</f>
        <v/>
      </c>
      <c r="AA164" s="98" t="str">
        <f>IF(J164="","",VLOOKUP(J164,種目名!$R$5:$T$104,3,0))</f>
        <v/>
      </c>
      <c r="AB164" s="117" t="str">
        <f>IF(M164="","",VLOOKUP(M164,種目名!$R$5:$T$104,3,0))</f>
        <v/>
      </c>
      <c r="AC164" s="117" t="str">
        <f>IF(P164="","",VLOOKUP(AF164,種目名!$R$5:$T$104,3,0))</f>
        <v/>
      </c>
      <c r="AD164" s="118" t="str">
        <f>IF(S164="","",VLOOKUP(AI164,種目名!$R$5:$T$104,3,0))</f>
        <v/>
      </c>
      <c r="AE164" s="115">
        <f t="shared" si="252"/>
        <v>0</v>
      </c>
      <c r="AF164" s="152" t="str">
        <f t="shared" si="253"/>
        <v/>
      </c>
      <c r="AG164" s="152" t="str">
        <f t="shared" si="254"/>
        <v/>
      </c>
      <c r="AH164" s="152">
        <f t="shared" si="255"/>
        <v>0</v>
      </c>
      <c r="AI164" s="152" t="str">
        <f t="shared" si="256"/>
        <v/>
      </c>
      <c r="AJ164" s="152" t="str">
        <f t="shared" si="257"/>
        <v/>
      </c>
      <c r="AK164" s="383"/>
      <c r="AL164" s="166">
        <f t="shared" si="185"/>
        <v>0</v>
      </c>
      <c r="AM164" s="392">
        <f t="shared" si="186"/>
        <v>0</v>
      </c>
      <c r="AN164" s="392">
        <f>COUNTIF($B$12:B164,B164)</f>
        <v>0</v>
      </c>
      <c r="AO164" s="392"/>
      <c r="AP164" s="392" t="str">
        <f t="shared" si="187"/>
        <v/>
      </c>
      <c r="AQ164" s="392" t="str">
        <f t="shared" si="187"/>
        <v/>
      </c>
      <c r="AR164" s="392" t="str">
        <f t="shared" si="187"/>
        <v/>
      </c>
      <c r="AS164" s="392" t="str">
        <f t="shared" si="187"/>
        <v/>
      </c>
      <c r="AT164" s="392">
        <f t="shared" si="188"/>
        <v>0</v>
      </c>
      <c r="AU164" s="392" t="str">
        <f t="shared" si="189"/>
        <v/>
      </c>
      <c r="AV164" s="392" t="str">
        <f t="shared" si="190"/>
        <v/>
      </c>
      <c r="AW164" s="392" t="str">
        <f t="shared" si="191"/>
        <v/>
      </c>
      <c r="AX164" s="392" t="str">
        <f t="shared" si="192"/>
        <v/>
      </c>
      <c r="AY164" s="392" t="str">
        <f t="shared" si="193"/>
        <v/>
      </c>
      <c r="AZ164" s="392" t="str">
        <f t="shared" si="181"/>
        <v/>
      </c>
      <c r="BA164" s="392" t="str">
        <f t="shared" si="181"/>
        <v/>
      </c>
      <c r="BB164" s="392" t="str">
        <f t="shared" si="181"/>
        <v/>
      </c>
      <c r="BC164" s="392" t="str">
        <f t="shared" si="181"/>
        <v/>
      </c>
      <c r="BD164" s="396" t="str">
        <f t="shared" si="181"/>
        <v/>
      </c>
      <c r="BE164" s="386">
        <f t="shared" si="194"/>
        <v>0</v>
      </c>
      <c r="BG164" s="392">
        <f t="shared" si="195"/>
        <v>0</v>
      </c>
      <c r="BH164" s="392">
        <f t="shared" si="196"/>
        <v>0</v>
      </c>
      <c r="BI164" s="405">
        <f t="shared" si="197"/>
        <v>0</v>
      </c>
      <c r="BJ164" s="406">
        <f t="shared" si="182"/>
        <v>0</v>
      </c>
      <c r="BK164" s="391" t="str">
        <f t="shared" si="183"/>
        <v>0</v>
      </c>
      <c r="BL164" s="391" t="str">
        <f t="shared" si="184"/>
        <v>0</v>
      </c>
      <c r="BM164" s="405">
        <f t="shared" si="198"/>
        <v>0</v>
      </c>
      <c r="BN164" s="405" t="str">
        <f t="shared" si="199"/>
        <v>0m0</v>
      </c>
      <c r="BO164" s="392">
        <f t="shared" si="200"/>
        <v>0</v>
      </c>
      <c r="BP164" s="392">
        <f t="shared" si="201"/>
        <v>0</v>
      </c>
      <c r="BQ164" s="405">
        <f t="shared" si="202"/>
        <v>0</v>
      </c>
      <c r="BR164" s="406">
        <f t="shared" si="203"/>
        <v>0</v>
      </c>
      <c r="BS164" s="391" t="str">
        <f t="shared" si="204"/>
        <v>0</v>
      </c>
      <c r="BT164" s="391" t="str">
        <f t="shared" si="205"/>
        <v>0</v>
      </c>
      <c r="BU164" s="405">
        <f t="shared" si="206"/>
        <v>0</v>
      </c>
      <c r="BV164" s="405" t="str">
        <f t="shared" si="207"/>
        <v>0m0</v>
      </c>
      <c r="BW164" s="392">
        <f t="shared" si="208"/>
        <v>0</v>
      </c>
      <c r="BX164" s="392">
        <f t="shared" si="209"/>
        <v>0</v>
      </c>
      <c r="BY164" s="405">
        <f t="shared" si="210"/>
        <v>0</v>
      </c>
      <c r="BZ164" s="406">
        <f t="shared" si="211"/>
        <v>0</v>
      </c>
      <c r="CA164" s="391" t="str">
        <f t="shared" si="212"/>
        <v>0</v>
      </c>
      <c r="CB164" s="391" t="str">
        <f t="shared" si="213"/>
        <v>0</v>
      </c>
      <c r="CC164" s="405">
        <f t="shared" si="214"/>
        <v>0</v>
      </c>
      <c r="CD164" s="405" t="str">
        <f t="shared" si="215"/>
        <v>0m0</v>
      </c>
      <c r="CE164" s="392">
        <f t="shared" si="216"/>
        <v>0</v>
      </c>
      <c r="CF164" s="392">
        <f t="shared" si="217"/>
        <v>0</v>
      </c>
      <c r="CG164" s="405">
        <f t="shared" si="218"/>
        <v>0</v>
      </c>
      <c r="CH164" s="406">
        <f t="shared" si="219"/>
        <v>0</v>
      </c>
      <c r="CI164" s="391" t="str">
        <f t="shared" si="220"/>
        <v>0</v>
      </c>
      <c r="CJ164" s="391" t="str">
        <f t="shared" si="221"/>
        <v>0</v>
      </c>
      <c r="CK164" s="405">
        <f t="shared" si="222"/>
        <v>0</v>
      </c>
      <c r="CL164" s="405" t="str">
        <f t="shared" si="223"/>
        <v>0m0</v>
      </c>
      <c r="CM164" s="392">
        <f t="shared" si="224"/>
        <v>0</v>
      </c>
      <c r="CN164" s="392">
        <f t="shared" si="225"/>
        <v>0</v>
      </c>
      <c r="CO164" s="405">
        <f t="shared" si="226"/>
        <v>0</v>
      </c>
      <c r="CP164" s="406">
        <f t="shared" si="227"/>
        <v>0</v>
      </c>
      <c r="CQ164" s="391" t="str">
        <f t="shared" si="228"/>
        <v>0</v>
      </c>
      <c r="CR164" s="391" t="str">
        <f t="shared" si="229"/>
        <v>0</v>
      </c>
      <c r="CS164" s="405">
        <f t="shared" si="230"/>
        <v>0</v>
      </c>
      <c r="CT164" s="405" t="str">
        <f t="shared" si="231"/>
        <v>0m0</v>
      </c>
      <c r="CU164" s="405">
        <f t="shared" si="232"/>
        <v>0</v>
      </c>
      <c r="CV164" s="405">
        <f t="shared" si="233"/>
        <v>0</v>
      </c>
      <c r="CW164" s="405">
        <f t="shared" si="234"/>
        <v>0</v>
      </c>
      <c r="CX164" s="405">
        <f t="shared" si="235"/>
        <v>0</v>
      </c>
      <c r="CY164" s="405">
        <f t="shared" si="236"/>
        <v>0</v>
      </c>
      <c r="CZ164" s="405" t="str">
        <f t="shared" si="237"/>
        <v/>
      </c>
      <c r="DA164" s="405" t="str">
        <f t="shared" si="238"/>
        <v/>
      </c>
      <c r="DB164" s="405" t="str">
        <f t="shared" si="239"/>
        <v/>
      </c>
      <c r="DC164" s="405" t="str">
        <f t="shared" si="240"/>
        <v/>
      </c>
      <c r="DD164" s="405" t="str">
        <f t="shared" si="241"/>
        <v/>
      </c>
      <c r="DE164" s="405"/>
      <c r="DF164" s="404"/>
      <c r="DG164" s="405" t="str">
        <f t="shared" si="242"/>
        <v/>
      </c>
      <c r="DH164" s="405" t="str">
        <f t="shared" si="243"/>
        <v/>
      </c>
      <c r="DI164" s="405">
        <f t="shared" si="244"/>
        <v>0</v>
      </c>
      <c r="DJ164" s="405" t="str">
        <f t="shared" si="245"/>
        <v/>
      </c>
      <c r="DK164" s="405" t="str">
        <f t="shared" si="246"/>
        <v/>
      </c>
      <c r="DL164" s="405" t="str">
        <f t="shared" si="247"/>
        <v/>
      </c>
      <c r="DM164" s="405" t="str">
        <f t="shared" si="248"/>
        <v/>
      </c>
      <c r="DN164" s="405" t="str">
        <f t="shared" si="249"/>
        <v/>
      </c>
      <c r="DO164" s="405" t="str">
        <f t="shared" si="250"/>
        <v/>
      </c>
    </row>
    <row r="165" spans="1:119" s="152" customFormat="1" ht="18" hidden="1" customHeight="1">
      <c r="A165" s="156" t="str">
        <f t="shared" si="180"/>
        <v/>
      </c>
      <c r="B165" s="153"/>
      <c r="C165" s="31" t="str">
        <f>IF(B165="","",VLOOKUP(B165,学連登録!$C$2:$G$3000,2,FALSE))</f>
        <v/>
      </c>
      <c r="D165" s="32" t="str">
        <f>IF(B165="","",VLOOKUP(B165,学連登録!$C$2:$G$3000,3,FALSE))</f>
        <v/>
      </c>
      <c r="E165" s="33" t="str">
        <f>IF(B165="","",VLOOKUP(B165,学連登録!$C$2:$G$3000,4,FALSE))</f>
        <v/>
      </c>
      <c r="F165" s="376" t="str">
        <f>IF(B165="","",VLOOKUP(B165,学連登録!$C$2:$I$3000,7,FALSE))</f>
        <v/>
      </c>
      <c r="G165" s="155"/>
      <c r="H165" s="926"/>
      <c r="I165" s="928"/>
      <c r="J165" s="155"/>
      <c r="K165" s="926"/>
      <c r="L165" s="927"/>
      <c r="M165" s="155"/>
      <c r="N165" s="881"/>
      <c r="O165" s="882"/>
      <c r="P165" s="154"/>
      <c r="Q165" s="926"/>
      <c r="R165" s="927"/>
      <c r="S165" s="154"/>
      <c r="T165" s="926"/>
      <c r="U165" s="927"/>
      <c r="V165" s="101" t="str">
        <f>IF(B165="","",VLOOKUP(B165,学連登録!$C$2:$H$3000,6,FALSE))</f>
        <v/>
      </c>
      <c r="Y165" s="116" t="str">
        <f t="shared" si="251"/>
        <v/>
      </c>
      <c r="Z165" s="97" t="str">
        <f>IF(G165="","",VLOOKUP(G165,種目名!$R$5:$T$104,3,0))</f>
        <v/>
      </c>
      <c r="AA165" s="98" t="str">
        <f>IF(J165="","",VLOOKUP(J165,種目名!$R$5:$T$104,3,0))</f>
        <v/>
      </c>
      <c r="AB165" s="117" t="str">
        <f>IF(M165="","",VLOOKUP(M165,種目名!$R$5:$T$104,3,0))</f>
        <v/>
      </c>
      <c r="AC165" s="117" t="str">
        <f>IF(P165="","",VLOOKUP(AF165,種目名!$R$5:$T$104,3,0))</f>
        <v/>
      </c>
      <c r="AD165" s="118" t="str">
        <f>IF(S165="","",VLOOKUP(AI165,種目名!$R$5:$T$104,3,0))</f>
        <v/>
      </c>
      <c r="AE165" s="115">
        <f t="shared" si="252"/>
        <v>0</v>
      </c>
      <c r="AF165" s="152" t="str">
        <f t="shared" si="253"/>
        <v/>
      </c>
      <c r="AG165" s="152" t="str">
        <f t="shared" si="254"/>
        <v/>
      </c>
      <c r="AH165" s="152">
        <f t="shared" si="255"/>
        <v>0</v>
      </c>
      <c r="AI165" s="152" t="str">
        <f t="shared" si="256"/>
        <v/>
      </c>
      <c r="AJ165" s="152" t="str">
        <f t="shared" si="257"/>
        <v/>
      </c>
      <c r="AK165" s="383"/>
      <c r="AL165" s="166">
        <f t="shared" si="185"/>
        <v>0</v>
      </c>
      <c r="AM165" s="392">
        <f t="shared" si="186"/>
        <v>0</v>
      </c>
      <c r="AN165" s="392">
        <f>COUNTIF($B$12:B165,B165)</f>
        <v>0</v>
      </c>
      <c r="AO165" s="392"/>
      <c r="AP165" s="392" t="str">
        <f t="shared" si="187"/>
        <v/>
      </c>
      <c r="AQ165" s="392" t="str">
        <f t="shared" si="187"/>
        <v/>
      </c>
      <c r="AR165" s="392" t="str">
        <f t="shared" si="187"/>
        <v/>
      </c>
      <c r="AS165" s="392" t="str">
        <f t="shared" si="187"/>
        <v/>
      </c>
      <c r="AT165" s="392">
        <f t="shared" si="188"/>
        <v>0</v>
      </c>
      <c r="AU165" s="392" t="str">
        <f t="shared" si="189"/>
        <v/>
      </c>
      <c r="AV165" s="392" t="str">
        <f t="shared" si="190"/>
        <v/>
      </c>
      <c r="AW165" s="392" t="str">
        <f t="shared" si="191"/>
        <v/>
      </c>
      <c r="AX165" s="392" t="str">
        <f t="shared" si="192"/>
        <v/>
      </c>
      <c r="AY165" s="392" t="str">
        <f t="shared" si="193"/>
        <v/>
      </c>
      <c r="AZ165" s="392" t="str">
        <f t="shared" si="181"/>
        <v/>
      </c>
      <c r="BA165" s="392" t="str">
        <f t="shared" si="181"/>
        <v/>
      </c>
      <c r="BB165" s="392" t="str">
        <f t="shared" si="181"/>
        <v/>
      </c>
      <c r="BC165" s="392" t="str">
        <f t="shared" si="181"/>
        <v/>
      </c>
      <c r="BD165" s="396" t="str">
        <f t="shared" si="181"/>
        <v/>
      </c>
      <c r="BE165" s="386">
        <f t="shared" si="194"/>
        <v>0</v>
      </c>
      <c r="BG165" s="392">
        <f t="shared" si="195"/>
        <v>0</v>
      </c>
      <c r="BH165" s="392">
        <f t="shared" si="196"/>
        <v>0</v>
      </c>
      <c r="BI165" s="405">
        <f t="shared" si="197"/>
        <v>0</v>
      </c>
      <c r="BJ165" s="406">
        <f t="shared" si="182"/>
        <v>0</v>
      </c>
      <c r="BK165" s="391" t="str">
        <f t="shared" si="183"/>
        <v>0</v>
      </c>
      <c r="BL165" s="391" t="str">
        <f t="shared" si="184"/>
        <v>0</v>
      </c>
      <c r="BM165" s="405">
        <f t="shared" si="198"/>
        <v>0</v>
      </c>
      <c r="BN165" s="405" t="str">
        <f t="shared" si="199"/>
        <v>0m0</v>
      </c>
      <c r="BO165" s="392">
        <f t="shared" si="200"/>
        <v>0</v>
      </c>
      <c r="BP165" s="392">
        <f t="shared" si="201"/>
        <v>0</v>
      </c>
      <c r="BQ165" s="405">
        <f t="shared" si="202"/>
        <v>0</v>
      </c>
      <c r="BR165" s="406">
        <f t="shared" si="203"/>
        <v>0</v>
      </c>
      <c r="BS165" s="391" t="str">
        <f t="shared" si="204"/>
        <v>0</v>
      </c>
      <c r="BT165" s="391" t="str">
        <f t="shared" si="205"/>
        <v>0</v>
      </c>
      <c r="BU165" s="405">
        <f t="shared" si="206"/>
        <v>0</v>
      </c>
      <c r="BV165" s="405" t="str">
        <f t="shared" si="207"/>
        <v>0m0</v>
      </c>
      <c r="BW165" s="392">
        <f t="shared" si="208"/>
        <v>0</v>
      </c>
      <c r="BX165" s="392">
        <f t="shared" si="209"/>
        <v>0</v>
      </c>
      <c r="BY165" s="405">
        <f t="shared" si="210"/>
        <v>0</v>
      </c>
      <c r="BZ165" s="406">
        <f t="shared" si="211"/>
        <v>0</v>
      </c>
      <c r="CA165" s="391" t="str">
        <f t="shared" si="212"/>
        <v>0</v>
      </c>
      <c r="CB165" s="391" t="str">
        <f t="shared" si="213"/>
        <v>0</v>
      </c>
      <c r="CC165" s="405">
        <f t="shared" si="214"/>
        <v>0</v>
      </c>
      <c r="CD165" s="405" t="str">
        <f t="shared" si="215"/>
        <v>0m0</v>
      </c>
      <c r="CE165" s="392">
        <f t="shared" si="216"/>
        <v>0</v>
      </c>
      <c r="CF165" s="392">
        <f t="shared" si="217"/>
        <v>0</v>
      </c>
      <c r="CG165" s="405">
        <f t="shared" si="218"/>
        <v>0</v>
      </c>
      <c r="CH165" s="406">
        <f t="shared" si="219"/>
        <v>0</v>
      </c>
      <c r="CI165" s="391" t="str">
        <f t="shared" si="220"/>
        <v>0</v>
      </c>
      <c r="CJ165" s="391" t="str">
        <f t="shared" si="221"/>
        <v>0</v>
      </c>
      <c r="CK165" s="405">
        <f t="shared" si="222"/>
        <v>0</v>
      </c>
      <c r="CL165" s="405" t="str">
        <f t="shared" si="223"/>
        <v>0m0</v>
      </c>
      <c r="CM165" s="392">
        <f t="shared" si="224"/>
        <v>0</v>
      </c>
      <c r="CN165" s="392">
        <f t="shared" si="225"/>
        <v>0</v>
      </c>
      <c r="CO165" s="405">
        <f t="shared" si="226"/>
        <v>0</v>
      </c>
      <c r="CP165" s="406">
        <f t="shared" si="227"/>
        <v>0</v>
      </c>
      <c r="CQ165" s="391" t="str">
        <f t="shared" si="228"/>
        <v>0</v>
      </c>
      <c r="CR165" s="391" t="str">
        <f t="shared" si="229"/>
        <v>0</v>
      </c>
      <c r="CS165" s="405">
        <f t="shared" si="230"/>
        <v>0</v>
      </c>
      <c r="CT165" s="405" t="str">
        <f t="shared" si="231"/>
        <v>0m0</v>
      </c>
      <c r="CU165" s="405">
        <f t="shared" si="232"/>
        <v>0</v>
      </c>
      <c r="CV165" s="405">
        <f t="shared" si="233"/>
        <v>0</v>
      </c>
      <c r="CW165" s="405">
        <f t="shared" si="234"/>
        <v>0</v>
      </c>
      <c r="CX165" s="405">
        <f t="shared" si="235"/>
        <v>0</v>
      </c>
      <c r="CY165" s="405">
        <f t="shared" si="236"/>
        <v>0</v>
      </c>
      <c r="CZ165" s="405" t="str">
        <f t="shared" si="237"/>
        <v/>
      </c>
      <c r="DA165" s="405" t="str">
        <f t="shared" si="238"/>
        <v/>
      </c>
      <c r="DB165" s="405" t="str">
        <f t="shared" si="239"/>
        <v/>
      </c>
      <c r="DC165" s="405" t="str">
        <f t="shared" si="240"/>
        <v/>
      </c>
      <c r="DD165" s="405" t="str">
        <f t="shared" si="241"/>
        <v/>
      </c>
      <c r="DE165" s="405"/>
      <c r="DF165" s="404"/>
      <c r="DG165" s="405" t="str">
        <f t="shared" si="242"/>
        <v/>
      </c>
      <c r="DH165" s="405" t="str">
        <f t="shared" si="243"/>
        <v/>
      </c>
      <c r="DI165" s="405">
        <f t="shared" si="244"/>
        <v>0</v>
      </c>
      <c r="DJ165" s="405" t="str">
        <f t="shared" si="245"/>
        <v/>
      </c>
      <c r="DK165" s="405" t="str">
        <f t="shared" si="246"/>
        <v/>
      </c>
      <c r="DL165" s="405" t="str">
        <f t="shared" si="247"/>
        <v/>
      </c>
      <c r="DM165" s="405" t="str">
        <f t="shared" si="248"/>
        <v/>
      </c>
      <c r="DN165" s="405" t="str">
        <f t="shared" si="249"/>
        <v/>
      </c>
      <c r="DO165" s="405" t="str">
        <f t="shared" si="250"/>
        <v/>
      </c>
    </row>
    <row r="166" spans="1:119" s="152" customFormat="1" ht="18" hidden="1" customHeight="1">
      <c r="A166" s="156" t="str">
        <f t="shared" si="180"/>
        <v/>
      </c>
      <c r="B166" s="153"/>
      <c r="C166" s="31" t="str">
        <f>IF(B166="","",VLOOKUP(B166,学連登録!$C$2:$G$3000,2,FALSE))</f>
        <v/>
      </c>
      <c r="D166" s="32" t="str">
        <f>IF(B166="","",VLOOKUP(B166,学連登録!$C$2:$G$3000,3,FALSE))</f>
        <v/>
      </c>
      <c r="E166" s="33" t="str">
        <f>IF(B166="","",VLOOKUP(B166,学連登録!$C$2:$G$3000,4,FALSE))</f>
        <v/>
      </c>
      <c r="F166" s="376" t="str">
        <f>IF(B166="","",VLOOKUP(B166,学連登録!$C$2:$I$3000,7,FALSE))</f>
        <v/>
      </c>
      <c r="G166" s="155"/>
      <c r="H166" s="926"/>
      <c r="I166" s="928"/>
      <c r="J166" s="155"/>
      <c r="K166" s="926"/>
      <c r="L166" s="927"/>
      <c r="M166" s="155"/>
      <c r="N166" s="881"/>
      <c r="O166" s="882"/>
      <c r="P166" s="154"/>
      <c r="Q166" s="926"/>
      <c r="R166" s="927"/>
      <c r="S166" s="154"/>
      <c r="T166" s="926"/>
      <c r="U166" s="927"/>
      <c r="V166" s="101" t="str">
        <f>IF(B166="","",VLOOKUP(B166,学連登録!$C$2:$H$3000,6,FALSE))</f>
        <v/>
      </c>
      <c r="Y166" s="116" t="str">
        <f t="shared" si="251"/>
        <v/>
      </c>
      <c r="Z166" s="97" t="str">
        <f>IF(G166="","",VLOOKUP(G166,種目名!$R$5:$T$104,3,0))</f>
        <v/>
      </c>
      <c r="AA166" s="98" t="str">
        <f>IF(J166="","",VLOOKUP(J166,種目名!$R$5:$T$104,3,0))</f>
        <v/>
      </c>
      <c r="AB166" s="117" t="str">
        <f>IF(M166="","",VLOOKUP(M166,種目名!$R$5:$T$104,3,0))</f>
        <v/>
      </c>
      <c r="AC166" s="117" t="str">
        <f>IF(P166="","",VLOOKUP(AF166,種目名!$R$5:$T$104,3,0))</f>
        <v/>
      </c>
      <c r="AD166" s="118" t="str">
        <f>IF(S166="","",VLOOKUP(AI166,種目名!$R$5:$T$104,3,0))</f>
        <v/>
      </c>
      <c r="AE166" s="115">
        <f t="shared" si="252"/>
        <v>0</v>
      </c>
      <c r="AF166" s="152" t="str">
        <f t="shared" si="253"/>
        <v/>
      </c>
      <c r="AG166" s="152" t="str">
        <f t="shared" si="254"/>
        <v/>
      </c>
      <c r="AH166" s="152">
        <f t="shared" si="255"/>
        <v>0</v>
      </c>
      <c r="AI166" s="152" t="str">
        <f t="shared" si="256"/>
        <v/>
      </c>
      <c r="AJ166" s="152" t="str">
        <f t="shared" si="257"/>
        <v/>
      </c>
      <c r="AK166" s="383"/>
      <c r="AL166" s="166">
        <f t="shared" si="185"/>
        <v>0</v>
      </c>
      <c r="AM166" s="392">
        <f t="shared" si="186"/>
        <v>0</v>
      </c>
      <c r="AN166" s="392">
        <f>COUNTIF($B$12:B166,B166)</f>
        <v>0</v>
      </c>
      <c r="AO166" s="392"/>
      <c r="AP166" s="392" t="str">
        <f t="shared" si="187"/>
        <v/>
      </c>
      <c r="AQ166" s="392" t="str">
        <f t="shared" si="187"/>
        <v/>
      </c>
      <c r="AR166" s="392" t="str">
        <f t="shared" si="187"/>
        <v/>
      </c>
      <c r="AS166" s="392" t="str">
        <f t="shared" si="187"/>
        <v/>
      </c>
      <c r="AT166" s="392">
        <f t="shared" si="188"/>
        <v>0</v>
      </c>
      <c r="AU166" s="392" t="str">
        <f t="shared" si="189"/>
        <v/>
      </c>
      <c r="AV166" s="392" t="str">
        <f t="shared" si="190"/>
        <v/>
      </c>
      <c r="AW166" s="392" t="str">
        <f t="shared" si="191"/>
        <v/>
      </c>
      <c r="AX166" s="392" t="str">
        <f t="shared" si="192"/>
        <v/>
      </c>
      <c r="AY166" s="392" t="str">
        <f t="shared" si="193"/>
        <v/>
      </c>
      <c r="AZ166" s="392" t="str">
        <f t="shared" ref="AZ166:BD216" si="258">IF(AU166="","",COUNTIF($AU$12:$AY$520,AU166))</f>
        <v/>
      </c>
      <c r="BA166" s="392" t="str">
        <f t="shared" si="258"/>
        <v/>
      </c>
      <c r="BB166" s="392" t="str">
        <f t="shared" si="258"/>
        <v/>
      </c>
      <c r="BC166" s="392" t="str">
        <f t="shared" si="258"/>
        <v/>
      </c>
      <c r="BD166" s="396" t="str">
        <f t="shared" si="258"/>
        <v/>
      </c>
      <c r="BE166" s="386">
        <f t="shared" si="194"/>
        <v>0</v>
      </c>
      <c r="BG166" s="392">
        <f t="shared" si="195"/>
        <v>0</v>
      </c>
      <c r="BH166" s="392">
        <f t="shared" si="196"/>
        <v>0</v>
      </c>
      <c r="BI166" s="405">
        <f t="shared" si="197"/>
        <v>0</v>
      </c>
      <c r="BJ166" s="406">
        <f t="shared" si="182"/>
        <v>0</v>
      </c>
      <c r="BK166" s="391" t="str">
        <f t="shared" si="183"/>
        <v>0</v>
      </c>
      <c r="BL166" s="391" t="str">
        <f t="shared" si="184"/>
        <v>0</v>
      </c>
      <c r="BM166" s="405">
        <f t="shared" si="198"/>
        <v>0</v>
      </c>
      <c r="BN166" s="405" t="str">
        <f t="shared" si="199"/>
        <v>0m0</v>
      </c>
      <c r="BO166" s="392">
        <f t="shared" si="200"/>
        <v>0</v>
      </c>
      <c r="BP166" s="392">
        <f t="shared" si="201"/>
        <v>0</v>
      </c>
      <c r="BQ166" s="405">
        <f t="shared" si="202"/>
        <v>0</v>
      </c>
      <c r="BR166" s="406">
        <f t="shared" si="203"/>
        <v>0</v>
      </c>
      <c r="BS166" s="391" t="str">
        <f t="shared" si="204"/>
        <v>0</v>
      </c>
      <c r="BT166" s="391" t="str">
        <f t="shared" si="205"/>
        <v>0</v>
      </c>
      <c r="BU166" s="405">
        <f t="shared" si="206"/>
        <v>0</v>
      </c>
      <c r="BV166" s="405" t="str">
        <f t="shared" si="207"/>
        <v>0m0</v>
      </c>
      <c r="BW166" s="392">
        <f t="shared" si="208"/>
        <v>0</v>
      </c>
      <c r="BX166" s="392">
        <f t="shared" si="209"/>
        <v>0</v>
      </c>
      <c r="BY166" s="405">
        <f t="shared" si="210"/>
        <v>0</v>
      </c>
      <c r="BZ166" s="406">
        <f t="shared" si="211"/>
        <v>0</v>
      </c>
      <c r="CA166" s="391" t="str">
        <f t="shared" si="212"/>
        <v>0</v>
      </c>
      <c r="CB166" s="391" t="str">
        <f t="shared" si="213"/>
        <v>0</v>
      </c>
      <c r="CC166" s="405">
        <f t="shared" si="214"/>
        <v>0</v>
      </c>
      <c r="CD166" s="405" t="str">
        <f t="shared" si="215"/>
        <v>0m0</v>
      </c>
      <c r="CE166" s="392">
        <f t="shared" si="216"/>
        <v>0</v>
      </c>
      <c r="CF166" s="392">
        <f t="shared" si="217"/>
        <v>0</v>
      </c>
      <c r="CG166" s="405">
        <f t="shared" si="218"/>
        <v>0</v>
      </c>
      <c r="CH166" s="406">
        <f t="shared" si="219"/>
        <v>0</v>
      </c>
      <c r="CI166" s="391" t="str">
        <f t="shared" si="220"/>
        <v>0</v>
      </c>
      <c r="CJ166" s="391" t="str">
        <f t="shared" si="221"/>
        <v>0</v>
      </c>
      <c r="CK166" s="405">
        <f t="shared" si="222"/>
        <v>0</v>
      </c>
      <c r="CL166" s="405" t="str">
        <f t="shared" si="223"/>
        <v>0m0</v>
      </c>
      <c r="CM166" s="392">
        <f t="shared" si="224"/>
        <v>0</v>
      </c>
      <c r="CN166" s="392">
        <f t="shared" si="225"/>
        <v>0</v>
      </c>
      <c r="CO166" s="405">
        <f t="shared" si="226"/>
        <v>0</v>
      </c>
      <c r="CP166" s="406">
        <f t="shared" si="227"/>
        <v>0</v>
      </c>
      <c r="CQ166" s="391" t="str">
        <f t="shared" si="228"/>
        <v>0</v>
      </c>
      <c r="CR166" s="391" t="str">
        <f t="shared" si="229"/>
        <v>0</v>
      </c>
      <c r="CS166" s="405">
        <f t="shared" si="230"/>
        <v>0</v>
      </c>
      <c r="CT166" s="405" t="str">
        <f t="shared" si="231"/>
        <v>0m0</v>
      </c>
      <c r="CU166" s="405">
        <f t="shared" si="232"/>
        <v>0</v>
      </c>
      <c r="CV166" s="405">
        <f t="shared" si="233"/>
        <v>0</v>
      </c>
      <c r="CW166" s="405">
        <f t="shared" si="234"/>
        <v>0</v>
      </c>
      <c r="CX166" s="405">
        <f t="shared" si="235"/>
        <v>0</v>
      </c>
      <c r="CY166" s="405">
        <f t="shared" si="236"/>
        <v>0</v>
      </c>
      <c r="CZ166" s="405" t="str">
        <f t="shared" si="237"/>
        <v/>
      </c>
      <c r="DA166" s="405" t="str">
        <f t="shared" si="238"/>
        <v/>
      </c>
      <c r="DB166" s="405" t="str">
        <f t="shared" si="239"/>
        <v/>
      </c>
      <c r="DC166" s="405" t="str">
        <f t="shared" si="240"/>
        <v/>
      </c>
      <c r="DD166" s="405" t="str">
        <f t="shared" si="241"/>
        <v/>
      </c>
      <c r="DE166" s="405"/>
      <c r="DF166" s="404"/>
      <c r="DG166" s="405" t="str">
        <f t="shared" si="242"/>
        <v/>
      </c>
      <c r="DH166" s="405" t="str">
        <f t="shared" si="243"/>
        <v/>
      </c>
      <c r="DI166" s="405">
        <f t="shared" si="244"/>
        <v>0</v>
      </c>
      <c r="DJ166" s="405" t="str">
        <f t="shared" si="245"/>
        <v/>
      </c>
      <c r="DK166" s="405" t="str">
        <f t="shared" si="246"/>
        <v/>
      </c>
      <c r="DL166" s="405" t="str">
        <f t="shared" si="247"/>
        <v/>
      </c>
      <c r="DM166" s="405" t="str">
        <f t="shared" si="248"/>
        <v/>
      </c>
      <c r="DN166" s="405" t="str">
        <f t="shared" si="249"/>
        <v/>
      </c>
      <c r="DO166" s="405" t="str">
        <f t="shared" si="250"/>
        <v/>
      </c>
    </row>
    <row r="167" spans="1:119" s="152" customFormat="1" ht="18" hidden="1" customHeight="1">
      <c r="A167" s="156" t="str">
        <f t="shared" si="180"/>
        <v/>
      </c>
      <c r="B167" s="153"/>
      <c r="C167" s="31" t="str">
        <f>IF(B167="","",VLOOKUP(B167,学連登録!$C$2:$G$3000,2,FALSE))</f>
        <v/>
      </c>
      <c r="D167" s="32" t="str">
        <f>IF(B167="","",VLOOKUP(B167,学連登録!$C$2:$G$3000,3,FALSE))</f>
        <v/>
      </c>
      <c r="E167" s="33" t="str">
        <f>IF(B167="","",VLOOKUP(B167,学連登録!$C$2:$G$3000,4,FALSE))</f>
        <v/>
      </c>
      <c r="F167" s="376" t="str">
        <f>IF(B167="","",VLOOKUP(B167,学連登録!$C$2:$I$3000,7,FALSE))</f>
        <v/>
      </c>
      <c r="G167" s="155"/>
      <c r="H167" s="926"/>
      <c r="I167" s="928"/>
      <c r="J167" s="155"/>
      <c r="K167" s="926"/>
      <c r="L167" s="927"/>
      <c r="M167" s="155"/>
      <c r="N167" s="881"/>
      <c r="O167" s="882"/>
      <c r="P167" s="154"/>
      <c r="Q167" s="926"/>
      <c r="R167" s="927"/>
      <c r="S167" s="154"/>
      <c r="T167" s="926"/>
      <c r="U167" s="927"/>
      <c r="V167" s="101" t="str">
        <f>IF(B167="","",VLOOKUP(B167,学連登録!$C$2:$H$3000,6,FALSE))</f>
        <v/>
      </c>
      <c r="Y167" s="116" t="str">
        <f t="shared" si="251"/>
        <v/>
      </c>
      <c r="Z167" s="97" t="str">
        <f>IF(G167="","",VLOOKUP(G167,種目名!$R$5:$T$104,3,0))</f>
        <v/>
      </c>
      <c r="AA167" s="98" t="str">
        <f>IF(J167="","",VLOOKUP(J167,種目名!$R$5:$T$104,3,0))</f>
        <v/>
      </c>
      <c r="AB167" s="117" t="str">
        <f>IF(M167="","",VLOOKUP(M167,種目名!$R$5:$T$104,3,0))</f>
        <v/>
      </c>
      <c r="AC167" s="117" t="str">
        <f>IF(P167="","",VLOOKUP(AF167,種目名!$R$5:$T$104,3,0))</f>
        <v/>
      </c>
      <c r="AD167" s="118" t="str">
        <f>IF(S167="","",VLOOKUP(AI167,種目名!$R$5:$T$104,3,0))</f>
        <v/>
      </c>
      <c r="AE167" s="115">
        <f t="shared" si="252"/>
        <v>0</v>
      </c>
      <c r="AF167" s="152" t="str">
        <f t="shared" si="253"/>
        <v/>
      </c>
      <c r="AG167" s="152" t="str">
        <f t="shared" si="254"/>
        <v/>
      </c>
      <c r="AH167" s="152">
        <f t="shared" si="255"/>
        <v>0</v>
      </c>
      <c r="AI167" s="152" t="str">
        <f t="shared" si="256"/>
        <v/>
      </c>
      <c r="AJ167" s="152" t="str">
        <f t="shared" si="257"/>
        <v/>
      </c>
      <c r="AK167" s="383"/>
      <c r="AL167" s="166">
        <f t="shared" si="185"/>
        <v>0</v>
      </c>
      <c r="AM167" s="392">
        <f t="shared" si="186"/>
        <v>0</v>
      </c>
      <c r="AN167" s="392">
        <f>COUNTIF($B$12:B167,B167)</f>
        <v>0</v>
      </c>
      <c r="AO167" s="392"/>
      <c r="AP167" s="392" t="str">
        <f t="shared" si="187"/>
        <v/>
      </c>
      <c r="AQ167" s="392" t="str">
        <f t="shared" si="187"/>
        <v/>
      </c>
      <c r="AR167" s="392" t="str">
        <f t="shared" si="187"/>
        <v/>
      </c>
      <c r="AS167" s="392" t="str">
        <f t="shared" si="187"/>
        <v/>
      </c>
      <c r="AT167" s="392">
        <f t="shared" si="188"/>
        <v>0</v>
      </c>
      <c r="AU167" s="392" t="str">
        <f t="shared" si="189"/>
        <v/>
      </c>
      <c r="AV167" s="392" t="str">
        <f t="shared" si="190"/>
        <v/>
      </c>
      <c r="AW167" s="392" t="str">
        <f t="shared" si="191"/>
        <v/>
      </c>
      <c r="AX167" s="392" t="str">
        <f t="shared" si="192"/>
        <v/>
      </c>
      <c r="AY167" s="392" t="str">
        <f t="shared" si="193"/>
        <v/>
      </c>
      <c r="AZ167" s="392" t="str">
        <f t="shared" si="258"/>
        <v/>
      </c>
      <c r="BA167" s="392" t="str">
        <f t="shared" si="258"/>
        <v/>
      </c>
      <c r="BB167" s="392" t="str">
        <f t="shared" si="258"/>
        <v/>
      </c>
      <c r="BC167" s="392" t="str">
        <f t="shared" si="258"/>
        <v/>
      </c>
      <c r="BD167" s="396" t="str">
        <f t="shared" si="258"/>
        <v/>
      </c>
      <c r="BE167" s="386">
        <f t="shared" si="194"/>
        <v>0</v>
      </c>
      <c r="BG167" s="392">
        <f t="shared" si="195"/>
        <v>0</v>
      </c>
      <c r="BH167" s="392">
        <f t="shared" si="196"/>
        <v>0</v>
      </c>
      <c r="BI167" s="405">
        <f t="shared" si="197"/>
        <v>0</v>
      </c>
      <c r="BJ167" s="406">
        <f t="shared" si="182"/>
        <v>0</v>
      </c>
      <c r="BK167" s="391" t="str">
        <f t="shared" si="183"/>
        <v>0</v>
      </c>
      <c r="BL167" s="391" t="str">
        <f t="shared" si="184"/>
        <v>0</v>
      </c>
      <c r="BM167" s="405">
        <f t="shared" si="198"/>
        <v>0</v>
      </c>
      <c r="BN167" s="405" t="str">
        <f t="shared" si="199"/>
        <v>0m0</v>
      </c>
      <c r="BO167" s="392">
        <f t="shared" si="200"/>
        <v>0</v>
      </c>
      <c r="BP167" s="392">
        <f t="shared" si="201"/>
        <v>0</v>
      </c>
      <c r="BQ167" s="405">
        <f t="shared" si="202"/>
        <v>0</v>
      </c>
      <c r="BR167" s="406">
        <f t="shared" si="203"/>
        <v>0</v>
      </c>
      <c r="BS167" s="391" t="str">
        <f t="shared" si="204"/>
        <v>0</v>
      </c>
      <c r="BT167" s="391" t="str">
        <f t="shared" si="205"/>
        <v>0</v>
      </c>
      <c r="BU167" s="405">
        <f t="shared" si="206"/>
        <v>0</v>
      </c>
      <c r="BV167" s="405" t="str">
        <f t="shared" si="207"/>
        <v>0m0</v>
      </c>
      <c r="BW167" s="392">
        <f t="shared" si="208"/>
        <v>0</v>
      </c>
      <c r="BX167" s="392">
        <f t="shared" si="209"/>
        <v>0</v>
      </c>
      <c r="BY167" s="405">
        <f t="shared" si="210"/>
        <v>0</v>
      </c>
      <c r="BZ167" s="406">
        <f t="shared" si="211"/>
        <v>0</v>
      </c>
      <c r="CA167" s="391" t="str">
        <f t="shared" si="212"/>
        <v>0</v>
      </c>
      <c r="CB167" s="391" t="str">
        <f t="shared" si="213"/>
        <v>0</v>
      </c>
      <c r="CC167" s="405">
        <f t="shared" si="214"/>
        <v>0</v>
      </c>
      <c r="CD167" s="405" t="str">
        <f t="shared" si="215"/>
        <v>0m0</v>
      </c>
      <c r="CE167" s="392">
        <f t="shared" si="216"/>
        <v>0</v>
      </c>
      <c r="CF167" s="392">
        <f t="shared" si="217"/>
        <v>0</v>
      </c>
      <c r="CG167" s="405">
        <f t="shared" si="218"/>
        <v>0</v>
      </c>
      <c r="CH167" s="406">
        <f t="shared" si="219"/>
        <v>0</v>
      </c>
      <c r="CI167" s="391" t="str">
        <f t="shared" si="220"/>
        <v>0</v>
      </c>
      <c r="CJ167" s="391" t="str">
        <f t="shared" si="221"/>
        <v>0</v>
      </c>
      <c r="CK167" s="405">
        <f t="shared" si="222"/>
        <v>0</v>
      </c>
      <c r="CL167" s="405" t="str">
        <f t="shared" si="223"/>
        <v>0m0</v>
      </c>
      <c r="CM167" s="392">
        <f t="shared" si="224"/>
        <v>0</v>
      </c>
      <c r="CN167" s="392">
        <f t="shared" si="225"/>
        <v>0</v>
      </c>
      <c r="CO167" s="405">
        <f t="shared" si="226"/>
        <v>0</v>
      </c>
      <c r="CP167" s="406">
        <f t="shared" si="227"/>
        <v>0</v>
      </c>
      <c r="CQ167" s="391" t="str">
        <f t="shared" si="228"/>
        <v>0</v>
      </c>
      <c r="CR167" s="391" t="str">
        <f t="shared" si="229"/>
        <v>0</v>
      </c>
      <c r="CS167" s="405">
        <f t="shared" si="230"/>
        <v>0</v>
      </c>
      <c r="CT167" s="405" t="str">
        <f t="shared" si="231"/>
        <v>0m0</v>
      </c>
      <c r="CU167" s="405">
        <f t="shared" si="232"/>
        <v>0</v>
      </c>
      <c r="CV167" s="405">
        <f t="shared" si="233"/>
        <v>0</v>
      </c>
      <c r="CW167" s="405">
        <f t="shared" si="234"/>
        <v>0</v>
      </c>
      <c r="CX167" s="405">
        <f t="shared" si="235"/>
        <v>0</v>
      </c>
      <c r="CY167" s="405">
        <f t="shared" si="236"/>
        <v>0</v>
      </c>
      <c r="CZ167" s="405" t="str">
        <f t="shared" si="237"/>
        <v/>
      </c>
      <c r="DA167" s="405" t="str">
        <f t="shared" si="238"/>
        <v/>
      </c>
      <c r="DB167" s="405" t="str">
        <f t="shared" si="239"/>
        <v/>
      </c>
      <c r="DC167" s="405" t="str">
        <f t="shared" si="240"/>
        <v/>
      </c>
      <c r="DD167" s="405" t="str">
        <f t="shared" si="241"/>
        <v/>
      </c>
      <c r="DE167" s="405"/>
      <c r="DF167" s="404"/>
      <c r="DG167" s="405" t="str">
        <f t="shared" si="242"/>
        <v/>
      </c>
      <c r="DH167" s="405" t="str">
        <f t="shared" si="243"/>
        <v/>
      </c>
      <c r="DI167" s="405">
        <f t="shared" si="244"/>
        <v>0</v>
      </c>
      <c r="DJ167" s="405" t="str">
        <f t="shared" si="245"/>
        <v/>
      </c>
      <c r="DK167" s="405" t="str">
        <f t="shared" si="246"/>
        <v/>
      </c>
      <c r="DL167" s="405" t="str">
        <f t="shared" si="247"/>
        <v/>
      </c>
      <c r="DM167" s="405" t="str">
        <f t="shared" si="248"/>
        <v/>
      </c>
      <c r="DN167" s="405" t="str">
        <f t="shared" si="249"/>
        <v/>
      </c>
      <c r="DO167" s="405" t="str">
        <f t="shared" si="250"/>
        <v/>
      </c>
    </row>
    <row r="168" spans="1:119" s="152" customFormat="1" ht="18" hidden="1" customHeight="1">
      <c r="A168" s="156" t="str">
        <f t="shared" si="180"/>
        <v/>
      </c>
      <c r="B168" s="153"/>
      <c r="C168" s="31" t="str">
        <f>IF(B168="","",VLOOKUP(B168,学連登録!$C$2:$G$3000,2,FALSE))</f>
        <v/>
      </c>
      <c r="D168" s="32" t="str">
        <f>IF(B168="","",VLOOKUP(B168,学連登録!$C$2:$G$3000,3,FALSE))</f>
        <v/>
      </c>
      <c r="E168" s="33" t="str">
        <f>IF(B168="","",VLOOKUP(B168,学連登録!$C$2:$G$3000,4,FALSE))</f>
        <v/>
      </c>
      <c r="F168" s="376" t="str">
        <f>IF(B168="","",VLOOKUP(B168,学連登録!$C$2:$I$3000,7,FALSE))</f>
        <v/>
      </c>
      <c r="G168" s="155"/>
      <c r="H168" s="926"/>
      <c r="I168" s="928"/>
      <c r="J168" s="155"/>
      <c r="K168" s="926"/>
      <c r="L168" s="927"/>
      <c r="M168" s="155"/>
      <c r="N168" s="881"/>
      <c r="O168" s="882"/>
      <c r="P168" s="154"/>
      <c r="Q168" s="926"/>
      <c r="R168" s="927"/>
      <c r="S168" s="154"/>
      <c r="T168" s="926"/>
      <c r="U168" s="927"/>
      <c r="V168" s="101" t="str">
        <f>IF(B168="","",VLOOKUP(B168,学連登録!$C$2:$H$3000,6,FALSE))</f>
        <v/>
      </c>
      <c r="Y168" s="116" t="str">
        <f t="shared" si="251"/>
        <v/>
      </c>
      <c r="Z168" s="97" t="str">
        <f>IF(G168="","",VLOOKUP(G168,種目名!$R$5:$T$104,3,0))</f>
        <v/>
      </c>
      <c r="AA168" s="98" t="str">
        <f>IF(J168="","",VLOOKUP(J168,種目名!$R$5:$T$104,3,0))</f>
        <v/>
      </c>
      <c r="AB168" s="117" t="str">
        <f>IF(M168="","",VLOOKUP(M168,種目名!$R$5:$T$104,3,0))</f>
        <v/>
      </c>
      <c r="AC168" s="117" t="str">
        <f>IF(P168="","",VLOOKUP(AF168,種目名!$R$5:$T$104,3,0))</f>
        <v/>
      </c>
      <c r="AD168" s="118" t="str">
        <f>IF(S168="","",VLOOKUP(AI168,種目名!$R$5:$T$104,3,0))</f>
        <v/>
      </c>
      <c r="AE168" s="115">
        <f t="shared" si="252"/>
        <v>0</v>
      </c>
      <c r="AF168" s="152" t="str">
        <f t="shared" si="253"/>
        <v/>
      </c>
      <c r="AG168" s="152" t="str">
        <f t="shared" si="254"/>
        <v/>
      </c>
      <c r="AH168" s="152">
        <f t="shared" si="255"/>
        <v>0</v>
      </c>
      <c r="AI168" s="152" t="str">
        <f t="shared" si="256"/>
        <v/>
      </c>
      <c r="AJ168" s="152" t="str">
        <f t="shared" si="257"/>
        <v/>
      </c>
      <c r="AK168" s="383"/>
      <c r="AL168" s="166">
        <f t="shared" si="185"/>
        <v>0</v>
      </c>
      <c r="AM168" s="392">
        <f t="shared" si="186"/>
        <v>0</v>
      </c>
      <c r="AN168" s="392">
        <f>COUNTIF($B$12:B168,B168)</f>
        <v>0</v>
      </c>
      <c r="AO168" s="392"/>
      <c r="AP168" s="392" t="str">
        <f t="shared" si="187"/>
        <v/>
      </c>
      <c r="AQ168" s="392" t="str">
        <f t="shared" si="187"/>
        <v/>
      </c>
      <c r="AR168" s="392" t="str">
        <f t="shared" si="187"/>
        <v/>
      </c>
      <c r="AS168" s="392" t="str">
        <f t="shared" si="187"/>
        <v/>
      </c>
      <c r="AT168" s="392">
        <f t="shared" si="188"/>
        <v>0</v>
      </c>
      <c r="AU168" s="392" t="str">
        <f t="shared" si="189"/>
        <v/>
      </c>
      <c r="AV168" s="392" t="str">
        <f t="shared" si="190"/>
        <v/>
      </c>
      <c r="AW168" s="392" t="str">
        <f t="shared" si="191"/>
        <v/>
      </c>
      <c r="AX168" s="392" t="str">
        <f t="shared" si="192"/>
        <v/>
      </c>
      <c r="AY168" s="392" t="str">
        <f t="shared" si="193"/>
        <v/>
      </c>
      <c r="AZ168" s="392" t="str">
        <f t="shared" si="258"/>
        <v/>
      </c>
      <c r="BA168" s="392" t="str">
        <f t="shared" si="258"/>
        <v/>
      </c>
      <c r="BB168" s="392" t="str">
        <f t="shared" si="258"/>
        <v/>
      </c>
      <c r="BC168" s="392" t="str">
        <f t="shared" si="258"/>
        <v/>
      </c>
      <c r="BD168" s="396" t="str">
        <f t="shared" si="258"/>
        <v/>
      </c>
      <c r="BE168" s="386">
        <f t="shared" si="194"/>
        <v>0</v>
      </c>
      <c r="BG168" s="392">
        <f t="shared" si="195"/>
        <v>0</v>
      </c>
      <c r="BH168" s="392">
        <f t="shared" si="196"/>
        <v>0</v>
      </c>
      <c r="BI168" s="405">
        <f t="shared" si="197"/>
        <v>0</v>
      </c>
      <c r="BJ168" s="406">
        <f t="shared" si="182"/>
        <v>0</v>
      </c>
      <c r="BK168" s="391" t="str">
        <f t="shared" si="183"/>
        <v>0</v>
      </c>
      <c r="BL168" s="391" t="str">
        <f t="shared" si="184"/>
        <v>0</v>
      </c>
      <c r="BM168" s="405">
        <f t="shared" si="198"/>
        <v>0</v>
      </c>
      <c r="BN168" s="405" t="str">
        <f t="shared" si="199"/>
        <v>0m0</v>
      </c>
      <c r="BO168" s="392">
        <f t="shared" si="200"/>
        <v>0</v>
      </c>
      <c r="BP168" s="392">
        <f t="shared" si="201"/>
        <v>0</v>
      </c>
      <c r="BQ168" s="405">
        <f t="shared" si="202"/>
        <v>0</v>
      </c>
      <c r="BR168" s="406">
        <f t="shared" si="203"/>
        <v>0</v>
      </c>
      <c r="BS168" s="391" t="str">
        <f t="shared" si="204"/>
        <v>0</v>
      </c>
      <c r="BT168" s="391" t="str">
        <f t="shared" si="205"/>
        <v>0</v>
      </c>
      <c r="BU168" s="405">
        <f t="shared" si="206"/>
        <v>0</v>
      </c>
      <c r="BV168" s="405" t="str">
        <f t="shared" si="207"/>
        <v>0m0</v>
      </c>
      <c r="BW168" s="392">
        <f t="shared" si="208"/>
        <v>0</v>
      </c>
      <c r="BX168" s="392">
        <f t="shared" si="209"/>
        <v>0</v>
      </c>
      <c r="BY168" s="405">
        <f t="shared" si="210"/>
        <v>0</v>
      </c>
      <c r="BZ168" s="406">
        <f t="shared" si="211"/>
        <v>0</v>
      </c>
      <c r="CA168" s="391" t="str">
        <f t="shared" si="212"/>
        <v>0</v>
      </c>
      <c r="CB168" s="391" t="str">
        <f t="shared" si="213"/>
        <v>0</v>
      </c>
      <c r="CC168" s="405">
        <f t="shared" si="214"/>
        <v>0</v>
      </c>
      <c r="CD168" s="405" t="str">
        <f t="shared" si="215"/>
        <v>0m0</v>
      </c>
      <c r="CE168" s="392">
        <f t="shared" si="216"/>
        <v>0</v>
      </c>
      <c r="CF168" s="392">
        <f t="shared" si="217"/>
        <v>0</v>
      </c>
      <c r="CG168" s="405">
        <f t="shared" si="218"/>
        <v>0</v>
      </c>
      <c r="CH168" s="406">
        <f t="shared" si="219"/>
        <v>0</v>
      </c>
      <c r="CI168" s="391" t="str">
        <f t="shared" si="220"/>
        <v>0</v>
      </c>
      <c r="CJ168" s="391" t="str">
        <f t="shared" si="221"/>
        <v>0</v>
      </c>
      <c r="CK168" s="405">
        <f t="shared" si="222"/>
        <v>0</v>
      </c>
      <c r="CL168" s="405" t="str">
        <f t="shared" si="223"/>
        <v>0m0</v>
      </c>
      <c r="CM168" s="392">
        <f t="shared" si="224"/>
        <v>0</v>
      </c>
      <c r="CN168" s="392">
        <f t="shared" si="225"/>
        <v>0</v>
      </c>
      <c r="CO168" s="405">
        <f t="shared" si="226"/>
        <v>0</v>
      </c>
      <c r="CP168" s="406">
        <f t="shared" si="227"/>
        <v>0</v>
      </c>
      <c r="CQ168" s="391" t="str">
        <f t="shared" si="228"/>
        <v>0</v>
      </c>
      <c r="CR168" s="391" t="str">
        <f t="shared" si="229"/>
        <v>0</v>
      </c>
      <c r="CS168" s="405">
        <f t="shared" si="230"/>
        <v>0</v>
      </c>
      <c r="CT168" s="405" t="str">
        <f t="shared" si="231"/>
        <v>0m0</v>
      </c>
      <c r="CU168" s="405">
        <f t="shared" si="232"/>
        <v>0</v>
      </c>
      <c r="CV168" s="405">
        <f t="shared" si="233"/>
        <v>0</v>
      </c>
      <c r="CW168" s="405">
        <f t="shared" si="234"/>
        <v>0</v>
      </c>
      <c r="CX168" s="405">
        <f t="shared" si="235"/>
        <v>0</v>
      </c>
      <c r="CY168" s="405">
        <f t="shared" si="236"/>
        <v>0</v>
      </c>
      <c r="CZ168" s="405" t="str">
        <f t="shared" si="237"/>
        <v/>
      </c>
      <c r="DA168" s="405" t="str">
        <f t="shared" si="238"/>
        <v/>
      </c>
      <c r="DB168" s="405" t="str">
        <f t="shared" si="239"/>
        <v/>
      </c>
      <c r="DC168" s="405" t="str">
        <f t="shared" si="240"/>
        <v/>
      </c>
      <c r="DD168" s="405" t="str">
        <f t="shared" si="241"/>
        <v/>
      </c>
      <c r="DE168" s="405"/>
      <c r="DF168" s="404"/>
      <c r="DG168" s="405" t="str">
        <f t="shared" si="242"/>
        <v/>
      </c>
      <c r="DH168" s="405" t="str">
        <f t="shared" si="243"/>
        <v/>
      </c>
      <c r="DI168" s="405">
        <f t="shared" si="244"/>
        <v>0</v>
      </c>
      <c r="DJ168" s="405" t="str">
        <f t="shared" si="245"/>
        <v/>
      </c>
      <c r="DK168" s="405" t="str">
        <f t="shared" si="246"/>
        <v/>
      </c>
      <c r="DL168" s="405" t="str">
        <f t="shared" si="247"/>
        <v/>
      </c>
      <c r="DM168" s="405" t="str">
        <f t="shared" si="248"/>
        <v/>
      </c>
      <c r="DN168" s="405" t="str">
        <f t="shared" si="249"/>
        <v/>
      </c>
      <c r="DO168" s="405" t="str">
        <f t="shared" si="250"/>
        <v/>
      </c>
    </row>
    <row r="169" spans="1:119" s="152" customFormat="1" ht="18" hidden="1" customHeight="1">
      <c r="A169" s="156" t="str">
        <f t="shared" si="180"/>
        <v/>
      </c>
      <c r="B169" s="153"/>
      <c r="C169" s="31" t="str">
        <f>IF(B169="","",VLOOKUP(B169,学連登録!$C$2:$G$3000,2,FALSE))</f>
        <v/>
      </c>
      <c r="D169" s="32" t="str">
        <f>IF(B169="","",VLOOKUP(B169,学連登録!$C$2:$G$3000,3,FALSE))</f>
        <v/>
      </c>
      <c r="E169" s="33" t="str">
        <f>IF(B169="","",VLOOKUP(B169,学連登録!$C$2:$G$3000,4,FALSE))</f>
        <v/>
      </c>
      <c r="F169" s="376" t="str">
        <f>IF(B169="","",VLOOKUP(B169,学連登録!$C$2:$I$3000,7,FALSE))</f>
        <v/>
      </c>
      <c r="G169" s="155"/>
      <c r="H169" s="926"/>
      <c r="I169" s="928"/>
      <c r="J169" s="155"/>
      <c r="K169" s="926"/>
      <c r="L169" s="927"/>
      <c r="M169" s="155"/>
      <c r="N169" s="881"/>
      <c r="O169" s="882"/>
      <c r="P169" s="154"/>
      <c r="Q169" s="926"/>
      <c r="R169" s="927"/>
      <c r="S169" s="154"/>
      <c r="T169" s="926"/>
      <c r="U169" s="927"/>
      <c r="V169" s="101" t="str">
        <f>IF(B169="","",VLOOKUP(B169,学連登録!$C$2:$H$3000,6,FALSE))</f>
        <v/>
      </c>
      <c r="Y169" s="116" t="str">
        <f t="shared" si="251"/>
        <v/>
      </c>
      <c r="Z169" s="97" t="str">
        <f>IF(G169="","",VLOOKUP(G169,種目名!$R$5:$T$104,3,0))</f>
        <v/>
      </c>
      <c r="AA169" s="98" t="str">
        <f>IF(J169="","",VLOOKUP(J169,種目名!$R$5:$T$104,3,0))</f>
        <v/>
      </c>
      <c r="AB169" s="117" t="str">
        <f>IF(M169="","",VLOOKUP(M169,種目名!$R$5:$T$104,3,0))</f>
        <v/>
      </c>
      <c r="AC169" s="117" t="str">
        <f>IF(P169="","",VLOOKUP(AF169,種目名!$R$5:$T$104,3,0))</f>
        <v/>
      </c>
      <c r="AD169" s="118" t="str">
        <f>IF(S169="","",VLOOKUP(AI169,種目名!$R$5:$T$104,3,0))</f>
        <v/>
      </c>
      <c r="AE169" s="115">
        <f t="shared" si="252"/>
        <v>0</v>
      </c>
      <c r="AF169" s="152" t="str">
        <f t="shared" si="253"/>
        <v/>
      </c>
      <c r="AG169" s="152" t="str">
        <f t="shared" si="254"/>
        <v/>
      </c>
      <c r="AH169" s="152">
        <f t="shared" si="255"/>
        <v>0</v>
      </c>
      <c r="AI169" s="152" t="str">
        <f t="shared" si="256"/>
        <v/>
      </c>
      <c r="AJ169" s="152" t="str">
        <f t="shared" si="257"/>
        <v/>
      </c>
      <c r="AK169" s="383"/>
      <c r="AL169" s="166">
        <f t="shared" si="185"/>
        <v>0</v>
      </c>
      <c r="AM169" s="392">
        <f t="shared" si="186"/>
        <v>0</v>
      </c>
      <c r="AN169" s="392">
        <f>COUNTIF($B$12:B169,B169)</f>
        <v>0</v>
      </c>
      <c r="AO169" s="392"/>
      <c r="AP169" s="392" t="str">
        <f t="shared" si="187"/>
        <v/>
      </c>
      <c r="AQ169" s="392" t="str">
        <f t="shared" si="187"/>
        <v/>
      </c>
      <c r="AR169" s="392" t="str">
        <f t="shared" si="187"/>
        <v/>
      </c>
      <c r="AS169" s="392" t="str">
        <f t="shared" si="187"/>
        <v/>
      </c>
      <c r="AT169" s="392">
        <f t="shared" si="188"/>
        <v>0</v>
      </c>
      <c r="AU169" s="392" t="str">
        <f t="shared" si="189"/>
        <v/>
      </c>
      <c r="AV169" s="392" t="str">
        <f t="shared" si="190"/>
        <v/>
      </c>
      <c r="AW169" s="392" t="str">
        <f t="shared" si="191"/>
        <v/>
      </c>
      <c r="AX169" s="392" t="str">
        <f t="shared" si="192"/>
        <v/>
      </c>
      <c r="AY169" s="392" t="str">
        <f t="shared" si="193"/>
        <v/>
      </c>
      <c r="AZ169" s="392" t="str">
        <f t="shared" si="258"/>
        <v/>
      </c>
      <c r="BA169" s="392" t="str">
        <f t="shared" si="258"/>
        <v/>
      </c>
      <c r="BB169" s="392" t="str">
        <f t="shared" si="258"/>
        <v/>
      </c>
      <c r="BC169" s="392" t="str">
        <f t="shared" si="258"/>
        <v/>
      </c>
      <c r="BD169" s="396" t="str">
        <f t="shared" si="258"/>
        <v/>
      </c>
      <c r="BE169" s="386">
        <f t="shared" si="194"/>
        <v>0</v>
      </c>
      <c r="BG169" s="392">
        <f t="shared" si="195"/>
        <v>0</v>
      </c>
      <c r="BH169" s="392">
        <f t="shared" si="196"/>
        <v>0</v>
      </c>
      <c r="BI169" s="405">
        <f t="shared" si="197"/>
        <v>0</v>
      </c>
      <c r="BJ169" s="406">
        <f t="shared" si="182"/>
        <v>0</v>
      </c>
      <c r="BK169" s="391" t="str">
        <f t="shared" si="183"/>
        <v>0</v>
      </c>
      <c r="BL169" s="391" t="str">
        <f t="shared" si="184"/>
        <v>0</v>
      </c>
      <c r="BM169" s="405">
        <f t="shared" si="198"/>
        <v>0</v>
      </c>
      <c r="BN169" s="405" t="str">
        <f t="shared" si="199"/>
        <v>0m0</v>
      </c>
      <c r="BO169" s="392">
        <f t="shared" si="200"/>
        <v>0</v>
      </c>
      <c r="BP169" s="392">
        <f t="shared" si="201"/>
        <v>0</v>
      </c>
      <c r="BQ169" s="405">
        <f t="shared" si="202"/>
        <v>0</v>
      </c>
      <c r="BR169" s="406">
        <f t="shared" si="203"/>
        <v>0</v>
      </c>
      <c r="BS169" s="391" t="str">
        <f t="shared" si="204"/>
        <v>0</v>
      </c>
      <c r="BT169" s="391" t="str">
        <f t="shared" si="205"/>
        <v>0</v>
      </c>
      <c r="BU169" s="405">
        <f t="shared" si="206"/>
        <v>0</v>
      </c>
      <c r="BV169" s="405" t="str">
        <f t="shared" si="207"/>
        <v>0m0</v>
      </c>
      <c r="BW169" s="392">
        <f t="shared" si="208"/>
        <v>0</v>
      </c>
      <c r="BX169" s="392">
        <f t="shared" si="209"/>
        <v>0</v>
      </c>
      <c r="BY169" s="405">
        <f t="shared" si="210"/>
        <v>0</v>
      </c>
      <c r="BZ169" s="406">
        <f t="shared" si="211"/>
        <v>0</v>
      </c>
      <c r="CA169" s="391" t="str">
        <f t="shared" si="212"/>
        <v>0</v>
      </c>
      <c r="CB169" s="391" t="str">
        <f t="shared" si="213"/>
        <v>0</v>
      </c>
      <c r="CC169" s="405">
        <f t="shared" si="214"/>
        <v>0</v>
      </c>
      <c r="CD169" s="405" t="str">
        <f t="shared" si="215"/>
        <v>0m0</v>
      </c>
      <c r="CE169" s="392">
        <f t="shared" si="216"/>
        <v>0</v>
      </c>
      <c r="CF169" s="392">
        <f t="shared" si="217"/>
        <v>0</v>
      </c>
      <c r="CG169" s="405">
        <f t="shared" si="218"/>
        <v>0</v>
      </c>
      <c r="CH169" s="406">
        <f t="shared" si="219"/>
        <v>0</v>
      </c>
      <c r="CI169" s="391" t="str">
        <f t="shared" si="220"/>
        <v>0</v>
      </c>
      <c r="CJ169" s="391" t="str">
        <f t="shared" si="221"/>
        <v>0</v>
      </c>
      <c r="CK169" s="405">
        <f t="shared" si="222"/>
        <v>0</v>
      </c>
      <c r="CL169" s="405" t="str">
        <f t="shared" si="223"/>
        <v>0m0</v>
      </c>
      <c r="CM169" s="392">
        <f t="shared" si="224"/>
        <v>0</v>
      </c>
      <c r="CN169" s="392">
        <f t="shared" si="225"/>
        <v>0</v>
      </c>
      <c r="CO169" s="405">
        <f t="shared" si="226"/>
        <v>0</v>
      </c>
      <c r="CP169" s="406">
        <f t="shared" si="227"/>
        <v>0</v>
      </c>
      <c r="CQ169" s="391" t="str">
        <f t="shared" si="228"/>
        <v>0</v>
      </c>
      <c r="CR169" s="391" t="str">
        <f t="shared" si="229"/>
        <v>0</v>
      </c>
      <c r="CS169" s="405">
        <f t="shared" si="230"/>
        <v>0</v>
      </c>
      <c r="CT169" s="405" t="str">
        <f t="shared" si="231"/>
        <v>0m0</v>
      </c>
      <c r="CU169" s="405">
        <f t="shared" si="232"/>
        <v>0</v>
      </c>
      <c r="CV169" s="405">
        <f t="shared" si="233"/>
        <v>0</v>
      </c>
      <c r="CW169" s="405">
        <f t="shared" si="234"/>
        <v>0</v>
      </c>
      <c r="CX169" s="405">
        <f t="shared" si="235"/>
        <v>0</v>
      </c>
      <c r="CY169" s="405">
        <f t="shared" si="236"/>
        <v>0</v>
      </c>
      <c r="CZ169" s="405" t="str">
        <f t="shared" si="237"/>
        <v/>
      </c>
      <c r="DA169" s="405" t="str">
        <f t="shared" si="238"/>
        <v/>
      </c>
      <c r="DB169" s="405" t="str">
        <f t="shared" si="239"/>
        <v/>
      </c>
      <c r="DC169" s="405" t="str">
        <f t="shared" si="240"/>
        <v/>
      </c>
      <c r="DD169" s="405" t="str">
        <f t="shared" si="241"/>
        <v/>
      </c>
      <c r="DE169" s="405"/>
      <c r="DF169" s="404"/>
      <c r="DG169" s="405" t="str">
        <f t="shared" si="242"/>
        <v/>
      </c>
      <c r="DH169" s="405" t="str">
        <f t="shared" si="243"/>
        <v/>
      </c>
      <c r="DI169" s="405">
        <f t="shared" si="244"/>
        <v>0</v>
      </c>
      <c r="DJ169" s="405" t="str">
        <f t="shared" si="245"/>
        <v/>
      </c>
      <c r="DK169" s="405" t="str">
        <f t="shared" si="246"/>
        <v/>
      </c>
      <c r="DL169" s="405" t="str">
        <f t="shared" si="247"/>
        <v/>
      </c>
      <c r="DM169" s="405" t="str">
        <f t="shared" si="248"/>
        <v/>
      </c>
      <c r="DN169" s="405" t="str">
        <f t="shared" si="249"/>
        <v/>
      </c>
      <c r="DO169" s="405" t="str">
        <f t="shared" si="250"/>
        <v/>
      </c>
    </row>
    <row r="170" spans="1:119" s="152" customFormat="1" ht="18" hidden="1" customHeight="1">
      <c r="A170" s="156" t="str">
        <f t="shared" si="180"/>
        <v/>
      </c>
      <c r="B170" s="153"/>
      <c r="C170" s="31" t="str">
        <f>IF(B170="","",VLOOKUP(B170,学連登録!$C$2:$G$3000,2,FALSE))</f>
        <v/>
      </c>
      <c r="D170" s="32" t="str">
        <f>IF(B170="","",VLOOKUP(B170,学連登録!$C$2:$G$3000,3,FALSE))</f>
        <v/>
      </c>
      <c r="E170" s="33" t="str">
        <f>IF(B170="","",VLOOKUP(B170,学連登録!$C$2:$G$3000,4,FALSE))</f>
        <v/>
      </c>
      <c r="F170" s="376" t="str">
        <f>IF(B170="","",VLOOKUP(B170,学連登録!$C$2:$I$3000,7,FALSE))</f>
        <v/>
      </c>
      <c r="G170" s="155"/>
      <c r="H170" s="926"/>
      <c r="I170" s="928"/>
      <c r="J170" s="155"/>
      <c r="K170" s="926"/>
      <c r="L170" s="927"/>
      <c r="M170" s="155"/>
      <c r="N170" s="881"/>
      <c r="O170" s="882"/>
      <c r="P170" s="154"/>
      <c r="Q170" s="926"/>
      <c r="R170" s="927"/>
      <c r="S170" s="154"/>
      <c r="T170" s="926"/>
      <c r="U170" s="927"/>
      <c r="V170" s="101" t="str">
        <f>IF(B170="","",VLOOKUP(B170,学連登録!$C$2:$H$3000,6,FALSE))</f>
        <v/>
      </c>
      <c r="Y170" s="116" t="str">
        <f t="shared" si="251"/>
        <v/>
      </c>
      <c r="Z170" s="97" t="str">
        <f>IF(G170="","",VLOOKUP(G170,種目名!$R$5:$T$104,3,0))</f>
        <v/>
      </c>
      <c r="AA170" s="98" t="str">
        <f>IF(J170="","",VLOOKUP(J170,種目名!$R$5:$T$104,3,0))</f>
        <v/>
      </c>
      <c r="AB170" s="117" t="str">
        <f>IF(M170="","",VLOOKUP(M170,種目名!$R$5:$T$104,3,0))</f>
        <v/>
      </c>
      <c r="AC170" s="117" t="str">
        <f>IF(P170="","",VLOOKUP(AF170,種目名!$R$5:$T$104,3,0))</f>
        <v/>
      </c>
      <c r="AD170" s="118" t="str">
        <f>IF(S170="","",VLOOKUP(AI170,種目名!$R$5:$T$104,3,0))</f>
        <v/>
      </c>
      <c r="AE170" s="115">
        <f t="shared" si="252"/>
        <v>0</v>
      </c>
      <c r="AF170" s="152" t="str">
        <f t="shared" si="253"/>
        <v/>
      </c>
      <c r="AG170" s="152" t="str">
        <f t="shared" si="254"/>
        <v/>
      </c>
      <c r="AH170" s="152">
        <f t="shared" si="255"/>
        <v>0</v>
      </c>
      <c r="AI170" s="152" t="str">
        <f t="shared" si="256"/>
        <v/>
      </c>
      <c r="AJ170" s="152" t="str">
        <f t="shared" si="257"/>
        <v/>
      </c>
      <c r="AK170" s="383"/>
      <c r="AL170" s="166">
        <f t="shared" si="185"/>
        <v>0</v>
      </c>
      <c r="AM170" s="392">
        <f t="shared" si="186"/>
        <v>0</v>
      </c>
      <c r="AN170" s="392">
        <f>COUNTIF($B$12:B170,B170)</f>
        <v>0</v>
      </c>
      <c r="AO170" s="392"/>
      <c r="AP170" s="392" t="str">
        <f t="shared" si="187"/>
        <v/>
      </c>
      <c r="AQ170" s="392" t="str">
        <f t="shared" si="187"/>
        <v/>
      </c>
      <c r="AR170" s="392" t="str">
        <f t="shared" si="187"/>
        <v/>
      </c>
      <c r="AS170" s="392" t="str">
        <f t="shared" si="187"/>
        <v/>
      </c>
      <c r="AT170" s="392">
        <f t="shared" si="188"/>
        <v>0</v>
      </c>
      <c r="AU170" s="392" t="str">
        <f t="shared" si="189"/>
        <v/>
      </c>
      <c r="AV170" s="392" t="str">
        <f t="shared" si="190"/>
        <v/>
      </c>
      <c r="AW170" s="392" t="str">
        <f t="shared" si="191"/>
        <v/>
      </c>
      <c r="AX170" s="392" t="str">
        <f t="shared" si="192"/>
        <v/>
      </c>
      <c r="AY170" s="392" t="str">
        <f t="shared" si="193"/>
        <v/>
      </c>
      <c r="AZ170" s="392" t="str">
        <f t="shared" si="258"/>
        <v/>
      </c>
      <c r="BA170" s="392" t="str">
        <f t="shared" si="258"/>
        <v/>
      </c>
      <c r="BB170" s="392" t="str">
        <f t="shared" si="258"/>
        <v/>
      </c>
      <c r="BC170" s="392" t="str">
        <f t="shared" si="258"/>
        <v/>
      </c>
      <c r="BD170" s="396" t="str">
        <f t="shared" si="258"/>
        <v/>
      </c>
      <c r="BE170" s="386">
        <f t="shared" si="194"/>
        <v>0</v>
      </c>
      <c r="BG170" s="392">
        <f t="shared" si="195"/>
        <v>0</v>
      </c>
      <c r="BH170" s="392">
        <f t="shared" si="196"/>
        <v>0</v>
      </c>
      <c r="BI170" s="405">
        <f t="shared" si="197"/>
        <v>0</v>
      </c>
      <c r="BJ170" s="406">
        <f t="shared" si="182"/>
        <v>0</v>
      </c>
      <c r="BK170" s="391" t="str">
        <f t="shared" si="183"/>
        <v>0</v>
      </c>
      <c r="BL170" s="391" t="str">
        <f t="shared" si="184"/>
        <v>0</v>
      </c>
      <c r="BM170" s="405">
        <f t="shared" si="198"/>
        <v>0</v>
      </c>
      <c r="BN170" s="405" t="str">
        <f t="shared" si="199"/>
        <v>0m0</v>
      </c>
      <c r="BO170" s="392">
        <f t="shared" si="200"/>
        <v>0</v>
      </c>
      <c r="BP170" s="392">
        <f t="shared" si="201"/>
        <v>0</v>
      </c>
      <c r="BQ170" s="405">
        <f t="shared" si="202"/>
        <v>0</v>
      </c>
      <c r="BR170" s="406">
        <f t="shared" si="203"/>
        <v>0</v>
      </c>
      <c r="BS170" s="391" t="str">
        <f t="shared" si="204"/>
        <v>0</v>
      </c>
      <c r="BT170" s="391" t="str">
        <f t="shared" si="205"/>
        <v>0</v>
      </c>
      <c r="BU170" s="405">
        <f t="shared" si="206"/>
        <v>0</v>
      </c>
      <c r="BV170" s="405" t="str">
        <f t="shared" si="207"/>
        <v>0m0</v>
      </c>
      <c r="BW170" s="392">
        <f t="shared" si="208"/>
        <v>0</v>
      </c>
      <c r="BX170" s="392">
        <f t="shared" si="209"/>
        <v>0</v>
      </c>
      <c r="BY170" s="405">
        <f t="shared" si="210"/>
        <v>0</v>
      </c>
      <c r="BZ170" s="406">
        <f t="shared" si="211"/>
        <v>0</v>
      </c>
      <c r="CA170" s="391" t="str">
        <f t="shared" si="212"/>
        <v>0</v>
      </c>
      <c r="CB170" s="391" t="str">
        <f t="shared" si="213"/>
        <v>0</v>
      </c>
      <c r="CC170" s="405">
        <f t="shared" si="214"/>
        <v>0</v>
      </c>
      <c r="CD170" s="405" t="str">
        <f t="shared" si="215"/>
        <v>0m0</v>
      </c>
      <c r="CE170" s="392">
        <f t="shared" si="216"/>
        <v>0</v>
      </c>
      <c r="CF170" s="392">
        <f t="shared" si="217"/>
        <v>0</v>
      </c>
      <c r="CG170" s="405">
        <f t="shared" si="218"/>
        <v>0</v>
      </c>
      <c r="CH170" s="406">
        <f t="shared" si="219"/>
        <v>0</v>
      </c>
      <c r="CI170" s="391" t="str">
        <f t="shared" si="220"/>
        <v>0</v>
      </c>
      <c r="CJ170" s="391" t="str">
        <f t="shared" si="221"/>
        <v>0</v>
      </c>
      <c r="CK170" s="405">
        <f t="shared" si="222"/>
        <v>0</v>
      </c>
      <c r="CL170" s="405" t="str">
        <f t="shared" si="223"/>
        <v>0m0</v>
      </c>
      <c r="CM170" s="392">
        <f t="shared" si="224"/>
        <v>0</v>
      </c>
      <c r="CN170" s="392">
        <f t="shared" si="225"/>
        <v>0</v>
      </c>
      <c r="CO170" s="405">
        <f t="shared" si="226"/>
        <v>0</v>
      </c>
      <c r="CP170" s="406">
        <f t="shared" si="227"/>
        <v>0</v>
      </c>
      <c r="CQ170" s="391" t="str">
        <f t="shared" si="228"/>
        <v>0</v>
      </c>
      <c r="CR170" s="391" t="str">
        <f t="shared" si="229"/>
        <v>0</v>
      </c>
      <c r="CS170" s="405">
        <f t="shared" si="230"/>
        <v>0</v>
      </c>
      <c r="CT170" s="405" t="str">
        <f t="shared" si="231"/>
        <v>0m0</v>
      </c>
      <c r="CU170" s="405">
        <f t="shared" si="232"/>
        <v>0</v>
      </c>
      <c r="CV170" s="405">
        <f t="shared" si="233"/>
        <v>0</v>
      </c>
      <c r="CW170" s="405">
        <f t="shared" si="234"/>
        <v>0</v>
      </c>
      <c r="CX170" s="405">
        <f t="shared" si="235"/>
        <v>0</v>
      </c>
      <c r="CY170" s="405">
        <f t="shared" si="236"/>
        <v>0</v>
      </c>
      <c r="CZ170" s="405" t="str">
        <f t="shared" si="237"/>
        <v/>
      </c>
      <c r="DA170" s="405" t="str">
        <f t="shared" si="238"/>
        <v/>
      </c>
      <c r="DB170" s="405" t="str">
        <f t="shared" si="239"/>
        <v/>
      </c>
      <c r="DC170" s="405" t="str">
        <f t="shared" si="240"/>
        <v/>
      </c>
      <c r="DD170" s="405" t="str">
        <f t="shared" si="241"/>
        <v/>
      </c>
      <c r="DE170" s="405"/>
      <c r="DF170" s="404"/>
      <c r="DG170" s="405" t="str">
        <f t="shared" si="242"/>
        <v/>
      </c>
      <c r="DH170" s="405" t="str">
        <f t="shared" si="243"/>
        <v/>
      </c>
      <c r="DI170" s="405">
        <f t="shared" si="244"/>
        <v>0</v>
      </c>
      <c r="DJ170" s="405" t="str">
        <f t="shared" si="245"/>
        <v/>
      </c>
      <c r="DK170" s="405" t="str">
        <f t="shared" si="246"/>
        <v/>
      </c>
      <c r="DL170" s="405" t="str">
        <f t="shared" si="247"/>
        <v/>
      </c>
      <c r="DM170" s="405" t="str">
        <f t="shared" si="248"/>
        <v/>
      </c>
      <c r="DN170" s="405" t="str">
        <f t="shared" si="249"/>
        <v/>
      </c>
      <c r="DO170" s="405" t="str">
        <f t="shared" si="250"/>
        <v/>
      </c>
    </row>
    <row r="171" spans="1:119" s="152" customFormat="1" ht="18" hidden="1" customHeight="1">
      <c r="A171" s="156" t="str">
        <f t="shared" si="180"/>
        <v/>
      </c>
      <c r="B171" s="153"/>
      <c r="C171" s="31" t="str">
        <f>IF(B171="","",VLOOKUP(B171,学連登録!$C$2:$G$3000,2,FALSE))</f>
        <v/>
      </c>
      <c r="D171" s="32" t="str">
        <f>IF(B171="","",VLOOKUP(B171,学連登録!$C$2:$G$3000,3,FALSE))</f>
        <v/>
      </c>
      <c r="E171" s="33" t="str">
        <f>IF(B171="","",VLOOKUP(B171,学連登録!$C$2:$G$3000,4,FALSE))</f>
        <v/>
      </c>
      <c r="F171" s="376" t="str">
        <f>IF(B171="","",VLOOKUP(B171,学連登録!$C$2:$I$3000,7,FALSE))</f>
        <v/>
      </c>
      <c r="G171" s="155"/>
      <c r="H171" s="926"/>
      <c r="I171" s="928"/>
      <c r="J171" s="155"/>
      <c r="K171" s="926"/>
      <c r="L171" s="927"/>
      <c r="M171" s="155"/>
      <c r="N171" s="881"/>
      <c r="O171" s="882"/>
      <c r="P171" s="154"/>
      <c r="Q171" s="926"/>
      <c r="R171" s="927"/>
      <c r="S171" s="154"/>
      <c r="T171" s="926"/>
      <c r="U171" s="927"/>
      <c r="V171" s="101" t="str">
        <f>IF(B171="","",VLOOKUP(B171,学連登録!$C$2:$H$3000,6,FALSE))</f>
        <v/>
      </c>
      <c r="Y171" s="116" t="str">
        <f t="shared" si="251"/>
        <v/>
      </c>
      <c r="Z171" s="97" t="str">
        <f>IF(G171="","",VLOOKUP(G171,種目名!$R$5:$T$104,3,0))</f>
        <v/>
      </c>
      <c r="AA171" s="98" t="str">
        <f>IF(J171="","",VLOOKUP(J171,種目名!$R$5:$T$104,3,0))</f>
        <v/>
      </c>
      <c r="AB171" s="117" t="str">
        <f>IF(M171="","",VLOOKUP(M171,種目名!$R$5:$T$104,3,0))</f>
        <v/>
      </c>
      <c r="AC171" s="117" t="str">
        <f>IF(P171="","",VLOOKUP(AF171,種目名!$R$5:$T$104,3,0))</f>
        <v/>
      </c>
      <c r="AD171" s="118" t="str">
        <f>IF(S171="","",VLOOKUP(AI171,種目名!$R$5:$T$104,3,0))</f>
        <v/>
      </c>
      <c r="AE171" s="115">
        <f t="shared" si="252"/>
        <v>0</v>
      </c>
      <c r="AF171" s="152" t="str">
        <f t="shared" si="253"/>
        <v/>
      </c>
      <c r="AG171" s="152" t="str">
        <f t="shared" si="254"/>
        <v/>
      </c>
      <c r="AH171" s="152">
        <f t="shared" si="255"/>
        <v>0</v>
      </c>
      <c r="AI171" s="152" t="str">
        <f t="shared" si="256"/>
        <v/>
      </c>
      <c r="AJ171" s="152" t="str">
        <f t="shared" si="257"/>
        <v/>
      </c>
      <c r="AK171" s="383"/>
      <c r="AL171" s="166">
        <f t="shared" si="185"/>
        <v>0</v>
      </c>
      <c r="AM171" s="392">
        <f t="shared" si="186"/>
        <v>0</v>
      </c>
      <c r="AN171" s="392">
        <f>COUNTIF($B$12:B171,B171)</f>
        <v>0</v>
      </c>
      <c r="AO171" s="392"/>
      <c r="AP171" s="392" t="str">
        <f t="shared" si="187"/>
        <v/>
      </c>
      <c r="AQ171" s="392" t="str">
        <f t="shared" si="187"/>
        <v/>
      </c>
      <c r="AR171" s="392" t="str">
        <f t="shared" si="187"/>
        <v/>
      </c>
      <c r="AS171" s="392" t="str">
        <f t="shared" si="187"/>
        <v/>
      </c>
      <c r="AT171" s="392">
        <f t="shared" si="188"/>
        <v>0</v>
      </c>
      <c r="AU171" s="392" t="str">
        <f t="shared" si="189"/>
        <v/>
      </c>
      <c r="AV171" s="392" t="str">
        <f t="shared" si="190"/>
        <v/>
      </c>
      <c r="AW171" s="392" t="str">
        <f t="shared" si="191"/>
        <v/>
      </c>
      <c r="AX171" s="392" t="str">
        <f t="shared" si="192"/>
        <v/>
      </c>
      <c r="AY171" s="392" t="str">
        <f t="shared" si="193"/>
        <v/>
      </c>
      <c r="AZ171" s="392" t="str">
        <f t="shared" si="258"/>
        <v/>
      </c>
      <c r="BA171" s="392" t="str">
        <f t="shared" si="258"/>
        <v/>
      </c>
      <c r="BB171" s="392" t="str">
        <f t="shared" si="258"/>
        <v/>
      </c>
      <c r="BC171" s="392" t="str">
        <f t="shared" si="258"/>
        <v/>
      </c>
      <c r="BD171" s="396" t="str">
        <f t="shared" si="258"/>
        <v/>
      </c>
      <c r="BE171" s="386">
        <f t="shared" si="194"/>
        <v>0</v>
      </c>
      <c r="BG171" s="392">
        <f t="shared" si="195"/>
        <v>0</v>
      </c>
      <c r="BH171" s="392">
        <f t="shared" si="196"/>
        <v>0</v>
      </c>
      <c r="BI171" s="405">
        <f t="shared" si="197"/>
        <v>0</v>
      </c>
      <c r="BJ171" s="406">
        <f t="shared" si="182"/>
        <v>0</v>
      </c>
      <c r="BK171" s="391" t="str">
        <f t="shared" si="183"/>
        <v>0</v>
      </c>
      <c r="BL171" s="391" t="str">
        <f t="shared" si="184"/>
        <v>0</v>
      </c>
      <c r="BM171" s="405">
        <f t="shared" si="198"/>
        <v>0</v>
      </c>
      <c r="BN171" s="405" t="str">
        <f t="shared" si="199"/>
        <v>0m0</v>
      </c>
      <c r="BO171" s="392">
        <f t="shared" si="200"/>
        <v>0</v>
      </c>
      <c r="BP171" s="392">
        <f t="shared" si="201"/>
        <v>0</v>
      </c>
      <c r="BQ171" s="405">
        <f t="shared" si="202"/>
        <v>0</v>
      </c>
      <c r="BR171" s="406">
        <f t="shared" si="203"/>
        <v>0</v>
      </c>
      <c r="BS171" s="391" t="str">
        <f t="shared" si="204"/>
        <v>0</v>
      </c>
      <c r="BT171" s="391" t="str">
        <f t="shared" si="205"/>
        <v>0</v>
      </c>
      <c r="BU171" s="405">
        <f t="shared" si="206"/>
        <v>0</v>
      </c>
      <c r="BV171" s="405" t="str">
        <f t="shared" si="207"/>
        <v>0m0</v>
      </c>
      <c r="BW171" s="392">
        <f t="shared" si="208"/>
        <v>0</v>
      </c>
      <c r="BX171" s="392">
        <f t="shared" si="209"/>
        <v>0</v>
      </c>
      <c r="BY171" s="405">
        <f t="shared" si="210"/>
        <v>0</v>
      </c>
      <c r="BZ171" s="406">
        <f t="shared" si="211"/>
        <v>0</v>
      </c>
      <c r="CA171" s="391" t="str">
        <f t="shared" si="212"/>
        <v>0</v>
      </c>
      <c r="CB171" s="391" t="str">
        <f t="shared" si="213"/>
        <v>0</v>
      </c>
      <c r="CC171" s="405">
        <f t="shared" si="214"/>
        <v>0</v>
      </c>
      <c r="CD171" s="405" t="str">
        <f t="shared" si="215"/>
        <v>0m0</v>
      </c>
      <c r="CE171" s="392">
        <f t="shared" si="216"/>
        <v>0</v>
      </c>
      <c r="CF171" s="392">
        <f t="shared" si="217"/>
        <v>0</v>
      </c>
      <c r="CG171" s="405">
        <f t="shared" si="218"/>
        <v>0</v>
      </c>
      <c r="CH171" s="406">
        <f t="shared" si="219"/>
        <v>0</v>
      </c>
      <c r="CI171" s="391" t="str">
        <f t="shared" si="220"/>
        <v>0</v>
      </c>
      <c r="CJ171" s="391" t="str">
        <f t="shared" si="221"/>
        <v>0</v>
      </c>
      <c r="CK171" s="405">
        <f t="shared" si="222"/>
        <v>0</v>
      </c>
      <c r="CL171" s="405" t="str">
        <f t="shared" si="223"/>
        <v>0m0</v>
      </c>
      <c r="CM171" s="392">
        <f t="shared" si="224"/>
        <v>0</v>
      </c>
      <c r="CN171" s="392">
        <f t="shared" si="225"/>
        <v>0</v>
      </c>
      <c r="CO171" s="405">
        <f t="shared" si="226"/>
        <v>0</v>
      </c>
      <c r="CP171" s="406">
        <f t="shared" si="227"/>
        <v>0</v>
      </c>
      <c r="CQ171" s="391" t="str">
        <f t="shared" si="228"/>
        <v>0</v>
      </c>
      <c r="CR171" s="391" t="str">
        <f t="shared" si="229"/>
        <v>0</v>
      </c>
      <c r="CS171" s="405">
        <f t="shared" si="230"/>
        <v>0</v>
      </c>
      <c r="CT171" s="405" t="str">
        <f t="shared" si="231"/>
        <v>0m0</v>
      </c>
      <c r="CU171" s="405">
        <f t="shared" si="232"/>
        <v>0</v>
      </c>
      <c r="CV171" s="405">
        <f t="shared" si="233"/>
        <v>0</v>
      </c>
      <c r="CW171" s="405">
        <f t="shared" si="234"/>
        <v>0</v>
      </c>
      <c r="CX171" s="405">
        <f t="shared" si="235"/>
        <v>0</v>
      </c>
      <c r="CY171" s="405">
        <f t="shared" si="236"/>
        <v>0</v>
      </c>
      <c r="CZ171" s="405" t="str">
        <f t="shared" si="237"/>
        <v/>
      </c>
      <c r="DA171" s="405" t="str">
        <f t="shared" si="238"/>
        <v/>
      </c>
      <c r="DB171" s="405" t="str">
        <f t="shared" si="239"/>
        <v/>
      </c>
      <c r="DC171" s="405" t="str">
        <f t="shared" si="240"/>
        <v/>
      </c>
      <c r="DD171" s="405" t="str">
        <f t="shared" si="241"/>
        <v/>
      </c>
      <c r="DE171" s="405"/>
      <c r="DF171" s="404"/>
      <c r="DG171" s="405" t="str">
        <f t="shared" si="242"/>
        <v/>
      </c>
      <c r="DH171" s="405" t="str">
        <f t="shared" si="243"/>
        <v/>
      </c>
      <c r="DI171" s="405">
        <f t="shared" si="244"/>
        <v>0</v>
      </c>
      <c r="DJ171" s="405" t="str">
        <f t="shared" si="245"/>
        <v/>
      </c>
      <c r="DK171" s="405" t="str">
        <f t="shared" si="246"/>
        <v/>
      </c>
      <c r="DL171" s="405" t="str">
        <f t="shared" si="247"/>
        <v/>
      </c>
      <c r="DM171" s="405" t="str">
        <f t="shared" si="248"/>
        <v/>
      </c>
      <c r="DN171" s="405" t="str">
        <f t="shared" si="249"/>
        <v/>
      </c>
      <c r="DO171" s="405" t="str">
        <f t="shared" si="250"/>
        <v/>
      </c>
    </row>
    <row r="172" spans="1:119" s="152" customFormat="1" ht="18" hidden="1" customHeight="1">
      <c r="A172" s="156" t="str">
        <f t="shared" si="180"/>
        <v/>
      </c>
      <c r="B172" s="153"/>
      <c r="C172" s="31" t="str">
        <f>IF(B172="","",VLOOKUP(B172,学連登録!$C$2:$G$3000,2,FALSE))</f>
        <v/>
      </c>
      <c r="D172" s="32" t="str">
        <f>IF(B172="","",VLOOKUP(B172,学連登録!$C$2:$G$3000,3,FALSE))</f>
        <v/>
      </c>
      <c r="E172" s="33" t="str">
        <f>IF(B172="","",VLOOKUP(B172,学連登録!$C$2:$G$3000,4,FALSE))</f>
        <v/>
      </c>
      <c r="F172" s="376" t="str">
        <f>IF(B172="","",VLOOKUP(B172,学連登録!$C$2:$I$3000,7,FALSE))</f>
        <v/>
      </c>
      <c r="G172" s="155"/>
      <c r="H172" s="926"/>
      <c r="I172" s="928"/>
      <c r="J172" s="155"/>
      <c r="K172" s="926"/>
      <c r="L172" s="927"/>
      <c r="M172" s="155"/>
      <c r="N172" s="881"/>
      <c r="O172" s="882"/>
      <c r="P172" s="154"/>
      <c r="Q172" s="926"/>
      <c r="R172" s="927"/>
      <c r="S172" s="154"/>
      <c r="T172" s="926"/>
      <c r="U172" s="927"/>
      <c r="V172" s="101" t="str">
        <f>IF(B172="","",VLOOKUP(B172,学連登録!$C$2:$H$3000,6,FALSE))</f>
        <v/>
      </c>
      <c r="Y172" s="116" t="str">
        <f t="shared" si="251"/>
        <v/>
      </c>
      <c r="Z172" s="97" t="str">
        <f>IF(G172="","",VLOOKUP(G172,種目名!$R$5:$T$104,3,0))</f>
        <v/>
      </c>
      <c r="AA172" s="98" t="str">
        <f>IF(J172="","",VLOOKUP(J172,種目名!$R$5:$T$104,3,0))</f>
        <v/>
      </c>
      <c r="AB172" s="117" t="str">
        <f>IF(M172="","",VLOOKUP(M172,種目名!$R$5:$T$104,3,0))</f>
        <v/>
      </c>
      <c r="AC172" s="117" t="str">
        <f>IF(P172="","",VLOOKUP(AF172,種目名!$R$5:$T$104,3,0))</f>
        <v/>
      </c>
      <c r="AD172" s="118" t="str">
        <f>IF(S172="","",VLOOKUP(AI172,種目名!$R$5:$T$104,3,0))</f>
        <v/>
      </c>
      <c r="AE172" s="115">
        <f t="shared" si="252"/>
        <v>0</v>
      </c>
      <c r="AF172" s="152" t="str">
        <f t="shared" si="253"/>
        <v/>
      </c>
      <c r="AG172" s="152" t="str">
        <f t="shared" si="254"/>
        <v/>
      </c>
      <c r="AH172" s="152">
        <f t="shared" si="255"/>
        <v>0</v>
      </c>
      <c r="AI172" s="152" t="str">
        <f t="shared" si="256"/>
        <v/>
      </c>
      <c r="AJ172" s="152" t="str">
        <f t="shared" si="257"/>
        <v/>
      </c>
      <c r="AK172" s="383"/>
      <c r="AL172" s="166">
        <f t="shared" si="185"/>
        <v>0</v>
      </c>
      <c r="AM172" s="392">
        <f t="shared" si="186"/>
        <v>0</v>
      </c>
      <c r="AN172" s="392">
        <f>COUNTIF($B$12:B172,B172)</f>
        <v>0</v>
      </c>
      <c r="AO172" s="392"/>
      <c r="AP172" s="392" t="str">
        <f t="shared" si="187"/>
        <v/>
      </c>
      <c r="AQ172" s="392" t="str">
        <f t="shared" si="187"/>
        <v/>
      </c>
      <c r="AR172" s="392" t="str">
        <f t="shared" si="187"/>
        <v/>
      </c>
      <c r="AS172" s="392" t="str">
        <f t="shared" si="187"/>
        <v/>
      </c>
      <c r="AT172" s="392">
        <f t="shared" si="188"/>
        <v>0</v>
      </c>
      <c r="AU172" s="392" t="str">
        <f t="shared" si="189"/>
        <v/>
      </c>
      <c r="AV172" s="392" t="str">
        <f t="shared" si="190"/>
        <v/>
      </c>
      <c r="AW172" s="392" t="str">
        <f t="shared" si="191"/>
        <v/>
      </c>
      <c r="AX172" s="392" t="str">
        <f t="shared" si="192"/>
        <v/>
      </c>
      <c r="AY172" s="392" t="str">
        <f t="shared" si="193"/>
        <v/>
      </c>
      <c r="AZ172" s="392" t="str">
        <f t="shared" si="258"/>
        <v/>
      </c>
      <c r="BA172" s="392" t="str">
        <f t="shared" si="258"/>
        <v/>
      </c>
      <c r="BB172" s="392" t="str">
        <f t="shared" si="258"/>
        <v/>
      </c>
      <c r="BC172" s="392" t="str">
        <f t="shared" si="258"/>
        <v/>
      </c>
      <c r="BD172" s="396" t="str">
        <f t="shared" si="258"/>
        <v/>
      </c>
      <c r="BE172" s="386">
        <f t="shared" si="194"/>
        <v>0</v>
      </c>
      <c r="BG172" s="392">
        <f t="shared" si="195"/>
        <v>0</v>
      </c>
      <c r="BH172" s="392">
        <f t="shared" si="196"/>
        <v>0</v>
      </c>
      <c r="BI172" s="405">
        <f t="shared" si="197"/>
        <v>0</v>
      </c>
      <c r="BJ172" s="406">
        <f t="shared" si="182"/>
        <v>0</v>
      </c>
      <c r="BK172" s="391" t="str">
        <f t="shared" si="183"/>
        <v>0</v>
      </c>
      <c r="BL172" s="391" t="str">
        <f t="shared" si="184"/>
        <v>0</v>
      </c>
      <c r="BM172" s="405">
        <f t="shared" si="198"/>
        <v>0</v>
      </c>
      <c r="BN172" s="405" t="str">
        <f t="shared" si="199"/>
        <v>0m0</v>
      </c>
      <c r="BO172" s="392">
        <f t="shared" si="200"/>
        <v>0</v>
      </c>
      <c r="BP172" s="392">
        <f t="shared" si="201"/>
        <v>0</v>
      </c>
      <c r="BQ172" s="405">
        <f t="shared" si="202"/>
        <v>0</v>
      </c>
      <c r="BR172" s="406">
        <f t="shared" si="203"/>
        <v>0</v>
      </c>
      <c r="BS172" s="391" t="str">
        <f t="shared" si="204"/>
        <v>0</v>
      </c>
      <c r="BT172" s="391" t="str">
        <f t="shared" si="205"/>
        <v>0</v>
      </c>
      <c r="BU172" s="405">
        <f t="shared" si="206"/>
        <v>0</v>
      </c>
      <c r="BV172" s="405" t="str">
        <f t="shared" si="207"/>
        <v>0m0</v>
      </c>
      <c r="BW172" s="392">
        <f t="shared" si="208"/>
        <v>0</v>
      </c>
      <c r="BX172" s="392">
        <f t="shared" si="209"/>
        <v>0</v>
      </c>
      <c r="BY172" s="405">
        <f t="shared" si="210"/>
        <v>0</v>
      </c>
      <c r="BZ172" s="406">
        <f t="shared" si="211"/>
        <v>0</v>
      </c>
      <c r="CA172" s="391" t="str">
        <f t="shared" si="212"/>
        <v>0</v>
      </c>
      <c r="CB172" s="391" t="str">
        <f t="shared" si="213"/>
        <v>0</v>
      </c>
      <c r="CC172" s="405">
        <f t="shared" si="214"/>
        <v>0</v>
      </c>
      <c r="CD172" s="405" t="str">
        <f t="shared" si="215"/>
        <v>0m0</v>
      </c>
      <c r="CE172" s="392">
        <f t="shared" si="216"/>
        <v>0</v>
      </c>
      <c r="CF172" s="392">
        <f t="shared" si="217"/>
        <v>0</v>
      </c>
      <c r="CG172" s="405">
        <f t="shared" si="218"/>
        <v>0</v>
      </c>
      <c r="CH172" s="406">
        <f t="shared" si="219"/>
        <v>0</v>
      </c>
      <c r="CI172" s="391" t="str">
        <f t="shared" si="220"/>
        <v>0</v>
      </c>
      <c r="CJ172" s="391" t="str">
        <f t="shared" si="221"/>
        <v>0</v>
      </c>
      <c r="CK172" s="405">
        <f t="shared" si="222"/>
        <v>0</v>
      </c>
      <c r="CL172" s="405" t="str">
        <f t="shared" si="223"/>
        <v>0m0</v>
      </c>
      <c r="CM172" s="392">
        <f t="shared" si="224"/>
        <v>0</v>
      </c>
      <c r="CN172" s="392">
        <f t="shared" si="225"/>
        <v>0</v>
      </c>
      <c r="CO172" s="405">
        <f t="shared" si="226"/>
        <v>0</v>
      </c>
      <c r="CP172" s="406">
        <f t="shared" si="227"/>
        <v>0</v>
      </c>
      <c r="CQ172" s="391" t="str">
        <f t="shared" si="228"/>
        <v>0</v>
      </c>
      <c r="CR172" s="391" t="str">
        <f t="shared" si="229"/>
        <v>0</v>
      </c>
      <c r="CS172" s="405">
        <f t="shared" si="230"/>
        <v>0</v>
      </c>
      <c r="CT172" s="405" t="str">
        <f t="shared" si="231"/>
        <v>0m0</v>
      </c>
      <c r="CU172" s="405">
        <f t="shared" si="232"/>
        <v>0</v>
      </c>
      <c r="CV172" s="405">
        <f t="shared" si="233"/>
        <v>0</v>
      </c>
      <c r="CW172" s="405">
        <f t="shared" si="234"/>
        <v>0</v>
      </c>
      <c r="CX172" s="405">
        <f t="shared" si="235"/>
        <v>0</v>
      </c>
      <c r="CY172" s="405">
        <f t="shared" si="236"/>
        <v>0</v>
      </c>
      <c r="CZ172" s="405" t="str">
        <f t="shared" si="237"/>
        <v/>
      </c>
      <c r="DA172" s="405" t="str">
        <f t="shared" si="238"/>
        <v/>
      </c>
      <c r="DB172" s="405" t="str">
        <f t="shared" si="239"/>
        <v/>
      </c>
      <c r="DC172" s="405" t="str">
        <f t="shared" si="240"/>
        <v/>
      </c>
      <c r="DD172" s="405" t="str">
        <f t="shared" si="241"/>
        <v/>
      </c>
      <c r="DE172" s="405"/>
      <c r="DF172" s="404"/>
      <c r="DG172" s="405" t="str">
        <f t="shared" si="242"/>
        <v/>
      </c>
      <c r="DH172" s="405" t="str">
        <f t="shared" si="243"/>
        <v/>
      </c>
      <c r="DI172" s="405">
        <f t="shared" si="244"/>
        <v>0</v>
      </c>
      <c r="DJ172" s="405" t="str">
        <f t="shared" si="245"/>
        <v/>
      </c>
      <c r="DK172" s="405" t="str">
        <f t="shared" si="246"/>
        <v/>
      </c>
      <c r="DL172" s="405" t="str">
        <f t="shared" si="247"/>
        <v/>
      </c>
      <c r="DM172" s="405" t="str">
        <f t="shared" si="248"/>
        <v/>
      </c>
      <c r="DN172" s="405" t="str">
        <f t="shared" si="249"/>
        <v/>
      </c>
      <c r="DO172" s="405" t="str">
        <f t="shared" si="250"/>
        <v/>
      </c>
    </row>
    <row r="173" spans="1:119" s="152" customFormat="1" ht="18" hidden="1" customHeight="1">
      <c r="A173" s="156" t="str">
        <f t="shared" si="180"/>
        <v/>
      </c>
      <c r="B173" s="153"/>
      <c r="C173" s="31" t="str">
        <f>IF(B173="","",VLOOKUP(B173,学連登録!$C$2:$G$3000,2,FALSE))</f>
        <v/>
      </c>
      <c r="D173" s="32" t="str">
        <f>IF(B173="","",VLOOKUP(B173,学連登録!$C$2:$G$3000,3,FALSE))</f>
        <v/>
      </c>
      <c r="E173" s="33" t="str">
        <f>IF(B173="","",VLOOKUP(B173,学連登録!$C$2:$G$3000,4,FALSE))</f>
        <v/>
      </c>
      <c r="F173" s="376" t="str">
        <f>IF(B173="","",VLOOKUP(B173,学連登録!$C$2:$I$3000,7,FALSE))</f>
        <v/>
      </c>
      <c r="G173" s="155"/>
      <c r="H173" s="926"/>
      <c r="I173" s="928"/>
      <c r="J173" s="155"/>
      <c r="K173" s="926"/>
      <c r="L173" s="927"/>
      <c r="M173" s="155"/>
      <c r="N173" s="881"/>
      <c r="O173" s="882"/>
      <c r="P173" s="154"/>
      <c r="Q173" s="926"/>
      <c r="R173" s="927"/>
      <c r="S173" s="154"/>
      <c r="T173" s="926"/>
      <c r="U173" s="927"/>
      <c r="V173" s="101" t="str">
        <f>IF(B173="","",VLOOKUP(B173,学連登録!$C$2:$H$3000,6,FALSE))</f>
        <v/>
      </c>
      <c r="Y173" s="116" t="str">
        <f t="shared" si="251"/>
        <v/>
      </c>
      <c r="Z173" s="97" t="str">
        <f>IF(G173="","",VLOOKUP(G173,種目名!$R$5:$T$104,3,0))</f>
        <v/>
      </c>
      <c r="AA173" s="98" t="str">
        <f>IF(J173="","",VLOOKUP(J173,種目名!$R$5:$T$104,3,0))</f>
        <v/>
      </c>
      <c r="AB173" s="117" t="str">
        <f>IF(M173="","",VLOOKUP(M173,種目名!$R$5:$T$104,3,0))</f>
        <v/>
      </c>
      <c r="AC173" s="117" t="str">
        <f>IF(P173="","",VLOOKUP(AF173,種目名!$R$5:$T$104,3,0))</f>
        <v/>
      </c>
      <c r="AD173" s="118" t="str">
        <f>IF(S173="","",VLOOKUP(AI173,種目名!$R$5:$T$104,3,0))</f>
        <v/>
      </c>
      <c r="AE173" s="115">
        <f t="shared" si="252"/>
        <v>0</v>
      </c>
      <c r="AF173" s="152" t="str">
        <f t="shared" si="253"/>
        <v/>
      </c>
      <c r="AG173" s="152" t="str">
        <f t="shared" si="254"/>
        <v/>
      </c>
      <c r="AH173" s="152">
        <f t="shared" si="255"/>
        <v>0</v>
      </c>
      <c r="AI173" s="152" t="str">
        <f t="shared" si="256"/>
        <v/>
      </c>
      <c r="AJ173" s="152" t="str">
        <f t="shared" si="257"/>
        <v/>
      </c>
      <c r="AK173" s="383"/>
      <c r="AL173" s="166">
        <f t="shared" si="185"/>
        <v>0</v>
      </c>
      <c r="AM173" s="392">
        <f t="shared" si="186"/>
        <v>0</v>
      </c>
      <c r="AN173" s="392">
        <f>COUNTIF($B$12:B173,B173)</f>
        <v>0</v>
      </c>
      <c r="AO173" s="392"/>
      <c r="AP173" s="392" t="str">
        <f t="shared" si="187"/>
        <v/>
      </c>
      <c r="AQ173" s="392" t="str">
        <f t="shared" si="187"/>
        <v/>
      </c>
      <c r="AR173" s="392" t="str">
        <f t="shared" si="187"/>
        <v/>
      </c>
      <c r="AS173" s="392" t="str">
        <f t="shared" si="187"/>
        <v/>
      </c>
      <c r="AT173" s="392">
        <f t="shared" si="188"/>
        <v>0</v>
      </c>
      <c r="AU173" s="392" t="str">
        <f t="shared" si="189"/>
        <v/>
      </c>
      <c r="AV173" s="392" t="str">
        <f t="shared" si="190"/>
        <v/>
      </c>
      <c r="AW173" s="392" t="str">
        <f t="shared" si="191"/>
        <v/>
      </c>
      <c r="AX173" s="392" t="str">
        <f t="shared" si="192"/>
        <v/>
      </c>
      <c r="AY173" s="392" t="str">
        <f t="shared" si="193"/>
        <v/>
      </c>
      <c r="AZ173" s="392" t="str">
        <f t="shared" si="258"/>
        <v/>
      </c>
      <c r="BA173" s="392" t="str">
        <f t="shared" si="258"/>
        <v/>
      </c>
      <c r="BB173" s="392" t="str">
        <f t="shared" si="258"/>
        <v/>
      </c>
      <c r="BC173" s="392" t="str">
        <f t="shared" si="258"/>
        <v/>
      </c>
      <c r="BD173" s="396" t="str">
        <f t="shared" si="258"/>
        <v/>
      </c>
      <c r="BE173" s="386">
        <f t="shared" si="194"/>
        <v>0</v>
      </c>
      <c r="BG173" s="392">
        <f t="shared" si="195"/>
        <v>0</v>
      </c>
      <c r="BH173" s="392">
        <f t="shared" si="196"/>
        <v>0</v>
      </c>
      <c r="BI173" s="405">
        <f t="shared" si="197"/>
        <v>0</v>
      </c>
      <c r="BJ173" s="406">
        <f t="shared" si="182"/>
        <v>0</v>
      </c>
      <c r="BK173" s="391" t="str">
        <f t="shared" si="183"/>
        <v>0</v>
      </c>
      <c r="BL173" s="391" t="str">
        <f t="shared" si="184"/>
        <v>0</v>
      </c>
      <c r="BM173" s="405">
        <f t="shared" si="198"/>
        <v>0</v>
      </c>
      <c r="BN173" s="405" t="str">
        <f t="shared" si="199"/>
        <v>0m0</v>
      </c>
      <c r="BO173" s="392">
        <f t="shared" si="200"/>
        <v>0</v>
      </c>
      <c r="BP173" s="392">
        <f t="shared" si="201"/>
        <v>0</v>
      </c>
      <c r="BQ173" s="405">
        <f t="shared" si="202"/>
        <v>0</v>
      </c>
      <c r="BR173" s="406">
        <f t="shared" si="203"/>
        <v>0</v>
      </c>
      <c r="BS173" s="391" t="str">
        <f t="shared" si="204"/>
        <v>0</v>
      </c>
      <c r="BT173" s="391" t="str">
        <f t="shared" si="205"/>
        <v>0</v>
      </c>
      <c r="BU173" s="405">
        <f t="shared" si="206"/>
        <v>0</v>
      </c>
      <c r="BV173" s="405" t="str">
        <f t="shared" si="207"/>
        <v>0m0</v>
      </c>
      <c r="BW173" s="392">
        <f t="shared" si="208"/>
        <v>0</v>
      </c>
      <c r="BX173" s="392">
        <f t="shared" si="209"/>
        <v>0</v>
      </c>
      <c r="BY173" s="405">
        <f t="shared" si="210"/>
        <v>0</v>
      </c>
      <c r="BZ173" s="406">
        <f t="shared" si="211"/>
        <v>0</v>
      </c>
      <c r="CA173" s="391" t="str">
        <f t="shared" si="212"/>
        <v>0</v>
      </c>
      <c r="CB173" s="391" t="str">
        <f t="shared" si="213"/>
        <v>0</v>
      </c>
      <c r="CC173" s="405">
        <f t="shared" si="214"/>
        <v>0</v>
      </c>
      <c r="CD173" s="405" t="str">
        <f t="shared" si="215"/>
        <v>0m0</v>
      </c>
      <c r="CE173" s="392">
        <f t="shared" si="216"/>
        <v>0</v>
      </c>
      <c r="CF173" s="392">
        <f t="shared" si="217"/>
        <v>0</v>
      </c>
      <c r="CG173" s="405">
        <f t="shared" si="218"/>
        <v>0</v>
      </c>
      <c r="CH173" s="406">
        <f t="shared" si="219"/>
        <v>0</v>
      </c>
      <c r="CI173" s="391" t="str">
        <f t="shared" si="220"/>
        <v>0</v>
      </c>
      <c r="CJ173" s="391" t="str">
        <f t="shared" si="221"/>
        <v>0</v>
      </c>
      <c r="CK173" s="405">
        <f t="shared" si="222"/>
        <v>0</v>
      </c>
      <c r="CL173" s="405" t="str">
        <f t="shared" si="223"/>
        <v>0m0</v>
      </c>
      <c r="CM173" s="392">
        <f t="shared" si="224"/>
        <v>0</v>
      </c>
      <c r="CN173" s="392">
        <f t="shared" si="225"/>
        <v>0</v>
      </c>
      <c r="CO173" s="405">
        <f t="shared" si="226"/>
        <v>0</v>
      </c>
      <c r="CP173" s="406">
        <f t="shared" si="227"/>
        <v>0</v>
      </c>
      <c r="CQ173" s="391" t="str">
        <f t="shared" si="228"/>
        <v>0</v>
      </c>
      <c r="CR173" s="391" t="str">
        <f t="shared" si="229"/>
        <v>0</v>
      </c>
      <c r="CS173" s="405">
        <f t="shared" si="230"/>
        <v>0</v>
      </c>
      <c r="CT173" s="405" t="str">
        <f t="shared" si="231"/>
        <v>0m0</v>
      </c>
      <c r="CU173" s="405">
        <f t="shared" si="232"/>
        <v>0</v>
      </c>
      <c r="CV173" s="405">
        <f t="shared" si="233"/>
        <v>0</v>
      </c>
      <c r="CW173" s="405">
        <f t="shared" si="234"/>
        <v>0</v>
      </c>
      <c r="CX173" s="405">
        <f t="shared" si="235"/>
        <v>0</v>
      </c>
      <c r="CY173" s="405">
        <f t="shared" si="236"/>
        <v>0</v>
      </c>
      <c r="CZ173" s="405" t="str">
        <f t="shared" si="237"/>
        <v/>
      </c>
      <c r="DA173" s="405" t="str">
        <f t="shared" si="238"/>
        <v/>
      </c>
      <c r="DB173" s="405" t="str">
        <f t="shared" si="239"/>
        <v/>
      </c>
      <c r="DC173" s="405" t="str">
        <f t="shared" si="240"/>
        <v/>
      </c>
      <c r="DD173" s="405" t="str">
        <f t="shared" si="241"/>
        <v/>
      </c>
      <c r="DE173" s="405"/>
      <c r="DF173" s="404"/>
      <c r="DG173" s="405" t="str">
        <f t="shared" si="242"/>
        <v/>
      </c>
      <c r="DH173" s="405" t="str">
        <f t="shared" si="243"/>
        <v/>
      </c>
      <c r="DI173" s="405">
        <f t="shared" si="244"/>
        <v>0</v>
      </c>
      <c r="DJ173" s="405" t="str">
        <f t="shared" si="245"/>
        <v/>
      </c>
      <c r="DK173" s="405" t="str">
        <f t="shared" si="246"/>
        <v/>
      </c>
      <c r="DL173" s="405" t="str">
        <f t="shared" si="247"/>
        <v/>
      </c>
      <c r="DM173" s="405" t="str">
        <f t="shared" si="248"/>
        <v/>
      </c>
      <c r="DN173" s="405" t="str">
        <f t="shared" si="249"/>
        <v/>
      </c>
      <c r="DO173" s="405" t="str">
        <f t="shared" si="250"/>
        <v/>
      </c>
    </row>
    <row r="174" spans="1:119" s="152" customFormat="1" ht="18" hidden="1" customHeight="1">
      <c r="A174" s="156" t="str">
        <f t="shared" si="180"/>
        <v/>
      </c>
      <c r="B174" s="153"/>
      <c r="C174" s="31" t="str">
        <f>IF(B174="","",VLOOKUP(B174,学連登録!$C$2:$G$3000,2,FALSE))</f>
        <v/>
      </c>
      <c r="D174" s="32" t="str">
        <f>IF(B174="","",VLOOKUP(B174,学連登録!$C$2:$G$3000,3,FALSE))</f>
        <v/>
      </c>
      <c r="E174" s="33" t="str">
        <f>IF(B174="","",VLOOKUP(B174,学連登録!$C$2:$G$3000,4,FALSE))</f>
        <v/>
      </c>
      <c r="F174" s="376" t="str">
        <f>IF(B174="","",VLOOKUP(B174,学連登録!$C$2:$I$3000,7,FALSE))</f>
        <v/>
      </c>
      <c r="G174" s="155"/>
      <c r="H174" s="926"/>
      <c r="I174" s="928"/>
      <c r="J174" s="155"/>
      <c r="K174" s="926"/>
      <c r="L174" s="927"/>
      <c r="M174" s="155"/>
      <c r="N174" s="881"/>
      <c r="O174" s="882"/>
      <c r="P174" s="154"/>
      <c r="Q174" s="926"/>
      <c r="R174" s="927"/>
      <c r="S174" s="154"/>
      <c r="T174" s="926"/>
      <c r="U174" s="927"/>
      <c r="V174" s="101" t="str">
        <f>IF(B174="","",VLOOKUP(B174,学連登録!$C$2:$H$3000,6,FALSE))</f>
        <v/>
      </c>
      <c r="Y174" s="116" t="str">
        <f t="shared" si="251"/>
        <v/>
      </c>
      <c r="Z174" s="97" t="str">
        <f>IF(G174="","",VLOOKUP(G174,種目名!$R$5:$T$104,3,0))</f>
        <v/>
      </c>
      <c r="AA174" s="98" t="str">
        <f>IF(J174="","",VLOOKUP(J174,種目名!$R$5:$T$104,3,0))</f>
        <v/>
      </c>
      <c r="AB174" s="117" t="str">
        <f>IF(M174="","",VLOOKUP(M174,種目名!$R$5:$T$104,3,0))</f>
        <v/>
      </c>
      <c r="AC174" s="117" t="str">
        <f>IF(P174="","",VLOOKUP(AF174,種目名!$R$5:$T$104,3,0))</f>
        <v/>
      </c>
      <c r="AD174" s="118" t="str">
        <f>IF(S174="","",VLOOKUP(AI174,種目名!$R$5:$T$104,3,0))</f>
        <v/>
      </c>
      <c r="AE174" s="115">
        <f t="shared" si="252"/>
        <v>0</v>
      </c>
      <c r="AF174" s="152" t="str">
        <f t="shared" si="253"/>
        <v/>
      </c>
      <c r="AG174" s="152" t="str">
        <f t="shared" si="254"/>
        <v/>
      </c>
      <c r="AH174" s="152">
        <f t="shared" si="255"/>
        <v>0</v>
      </c>
      <c r="AI174" s="152" t="str">
        <f t="shared" si="256"/>
        <v/>
      </c>
      <c r="AJ174" s="152" t="str">
        <f t="shared" si="257"/>
        <v/>
      </c>
      <c r="AK174" s="383"/>
      <c r="AL174" s="166">
        <f t="shared" si="185"/>
        <v>0</v>
      </c>
      <c r="AM174" s="392">
        <f t="shared" si="186"/>
        <v>0</v>
      </c>
      <c r="AN174" s="392">
        <f>COUNTIF($B$12:B174,B174)</f>
        <v>0</v>
      </c>
      <c r="AO174" s="392"/>
      <c r="AP174" s="392" t="str">
        <f t="shared" si="187"/>
        <v/>
      </c>
      <c r="AQ174" s="392" t="str">
        <f t="shared" si="187"/>
        <v/>
      </c>
      <c r="AR174" s="392" t="str">
        <f t="shared" si="187"/>
        <v/>
      </c>
      <c r="AS174" s="392" t="str">
        <f t="shared" si="187"/>
        <v/>
      </c>
      <c r="AT174" s="392">
        <f t="shared" si="188"/>
        <v>0</v>
      </c>
      <c r="AU174" s="392" t="str">
        <f t="shared" si="189"/>
        <v/>
      </c>
      <c r="AV174" s="392" t="str">
        <f t="shared" si="190"/>
        <v/>
      </c>
      <c r="AW174" s="392" t="str">
        <f t="shared" si="191"/>
        <v/>
      </c>
      <c r="AX174" s="392" t="str">
        <f t="shared" si="192"/>
        <v/>
      </c>
      <c r="AY174" s="392" t="str">
        <f t="shared" si="193"/>
        <v/>
      </c>
      <c r="AZ174" s="392" t="str">
        <f t="shared" si="258"/>
        <v/>
      </c>
      <c r="BA174" s="392" t="str">
        <f t="shared" si="258"/>
        <v/>
      </c>
      <c r="BB174" s="392" t="str">
        <f t="shared" si="258"/>
        <v/>
      </c>
      <c r="BC174" s="392" t="str">
        <f t="shared" si="258"/>
        <v/>
      </c>
      <c r="BD174" s="396" t="str">
        <f t="shared" si="258"/>
        <v/>
      </c>
      <c r="BE174" s="386">
        <f t="shared" si="194"/>
        <v>0</v>
      </c>
      <c r="BG174" s="392">
        <f t="shared" si="195"/>
        <v>0</v>
      </c>
      <c r="BH174" s="392">
        <f t="shared" si="196"/>
        <v>0</v>
      </c>
      <c r="BI174" s="405">
        <f t="shared" si="197"/>
        <v>0</v>
      </c>
      <c r="BJ174" s="406">
        <f t="shared" si="182"/>
        <v>0</v>
      </c>
      <c r="BK174" s="391" t="str">
        <f t="shared" si="183"/>
        <v>0</v>
      </c>
      <c r="BL174" s="391" t="str">
        <f t="shared" si="184"/>
        <v>0</v>
      </c>
      <c r="BM174" s="405">
        <f t="shared" si="198"/>
        <v>0</v>
      </c>
      <c r="BN174" s="405" t="str">
        <f t="shared" si="199"/>
        <v>0m0</v>
      </c>
      <c r="BO174" s="392">
        <f t="shared" si="200"/>
        <v>0</v>
      </c>
      <c r="BP174" s="392">
        <f t="shared" si="201"/>
        <v>0</v>
      </c>
      <c r="BQ174" s="405">
        <f t="shared" si="202"/>
        <v>0</v>
      </c>
      <c r="BR174" s="406">
        <f t="shared" si="203"/>
        <v>0</v>
      </c>
      <c r="BS174" s="391" t="str">
        <f t="shared" si="204"/>
        <v>0</v>
      </c>
      <c r="BT174" s="391" t="str">
        <f t="shared" si="205"/>
        <v>0</v>
      </c>
      <c r="BU174" s="405">
        <f t="shared" si="206"/>
        <v>0</v>
      </c>
      <c r="BV174" s="405" t="str">
        <f t="shared" si="207"/>
        <v>0m0</v>
      </c>
      <c r="BW174" s="392">
        <f t="shared" si="208"/>
        <v>0</v>
      </c>
      <c r="BX174" s="392">
        <f t="shared" si="209"/>
        <v>0</v>
      </c>
      <c r="BY174" s="405">
        <f t="shared" si="210"/>
        <v>0</v>
      </c>
      <c r="BZ174" s="406">
        <f t="shared" si="211"/>
        <v>0</v>
      </c>
      <c r="CA174" s="391" t="str">
        <f t="shared" si="212"/>
        <v>0</v>
      </c>
      <c r="CB174" s="391" t="str">
        <f t="shared" si="213"/>
        <v>0</v>
      </c>
      <c r="CC174" s="405">
        <f t="shared" si="214"/>
        <v>0</v>
      </c>
      <c r="CD174" s="405" t="str">
        <f t="shared" si="215"/>
        <v>0m0</v>
      </c>
      <c r="CE174" s="392">
        <f t="shared" si="216"/>
        <v>0</v>
      </c>
      <c r="CF174" s="392">
        <f t="shared" si="217"/>
        <v>0</v>
      </c>
      <c r="CG174" s="405">
        <f t="shared" si="218"/>
        <v>0</v>
      </c>
      <c r="CH174" s="406">
        <f t="shared" si="219"/>
        <v>0</v>
      </c>
      <c r="CI174" s="391" t="str">
        <f t="shared" si="220"/>
        <v>0</v>
      </c>
      <c r="CJ174" s="391" t="str">
        <f t="shared" si="221"/>
        <v>0</v>
      </c>
      <c r="CK174" s="405">
        <f t="shared" si="222"/>
        <v>0</v>
      </c>
      <c r="CL174" s="405" t="str">
        <f t="shared" si="223"/>
        <v>0m0</v>
      </c>
      <c r="CM174" s="392">
        <f t="shared" si="224"/>
        <v>0</v>
      </c>
      <c r="CN174" s="392">
        <f t="shared" si="225"/>
        <v>0</v>
      </c>
      <c r="CO174" s="405">
        <f t="shared" si="226"/>
        <v>0</v>
      </c>
      <c r="CP174" s="406">
        <f t="shared" si="227"/>
        <v>0</v>
      </c>
      <c r="CQ174" s="391" t="str">
        <f t="shared" si="228"/>
        <v>0</v>
      </c>
      <c r="CR174" s="391" t="str">
        <f t="shared" si="229"/>
        <v>0</v>
      </c>
      <c r="CS174" s="405">
        <f t="shared" si="230"/>
        <v>0</v>
      </c>
      <c r="CT174" s="405" t="str">
        <f t="shared" si="231"/>
        <v>0m0</v>
      </c>
      <c r="CU174" s="405">
        <f t="shared" si="232"/>
        <v>0</v>
      </c>
      <c r="CV174" s="405">
        <f t="shared" si="233"/>
        <v>0</v>
      </c>
      <c r="CW174" s="405">
        <f t="shared" si="234"/>
        <v>0</v>
      </c>
      <c r="CX174" s="405">
        <f t="shared" si="235"/>
        <v>0</v>
      </c>
      <c r="CY174" s="405">
        <f t="shared" si="236"/>
        <v>0</v>
      </c>
      <c r="CZ174" s="405" t="str">
        <f t="shared" si="237"/>
        <v/>
      </c>
      <c r="DA174" s="405" t="str">
        <f t="shared" si="238"/>
        <v/>
      </c>
      <c r="DB174" s="405" t="str">
        <f t="shared" si="239"/>
        <v/>
      </c>
      <c r="DC174" s="405" t="str">
        <f t="shared" si="240"/>
        <v/>
      </c>
      <c r="DD174" s="405" t="str">
        <f t="shared" si="241"/>
        <v/>
      </c>
      <c r="DE174" s="405"/>
      <c r="DF174" s="404"/>
      <c r="DG174" s="405" t="str">
        <f t="shared" si="242"/>
        <v/>
      </c>
      <c r="DH174" s="405" t="str">
        <f t="shared" si="243"/>
        <v/>
      </c>
      <c r="DI174" s="405">
        <f t="shared" si="244"/>
        <v>0</v>
      </c>
      <c r="DJ174" s="405" t="str">
        <f t="shared" si="245"/>
        <v/>
      </c>
      <c r="DK174" s="405" t="str">
        <f t="shared" si="246"/>
        <v/>
      </c>
      <c r="DL174" s="405" t="str">
        <f t="shared" si="247"/>
        <v/>
      </c>
      <c r="DM174" s="405" t="str">
        <f t="shared" si="248"/>
        <v/>
      </c>
      <c r="DN174" s="405" t="str">
        <f t="shared" si="249"/>
        <v/>
      </c>
      <c r="DO174" s="405" t="str">
        <f t="shared" si="250"/>
        <v/>
      </c>
    </row>
    <row r="175" spans="1:119" s="152" customFormat="1" ht="18" hidden="1" customHeight="1">
      <c r="A175" s="156" t="str">
        <f t="shared" si="180"/>
        <v/>
      </c>
      <c r="B175" s="153"/>
      <c r="C175" s="31" t="str">
        <f>IF(B175="","",VLOOKUP(B175,学連登録!$C$2:$G$3000,2,FALSE))</f>
        <v/>
      </c>
      <c r="D175" s="32" t="str">
        <f>IF(B175="","",VLOOKUP(B175,学連登録!$C$2:$G$3000,3,FALSE))</f>
        <v/>
      </c>
      <c r="E175" s="33" t="str">
        <f>IF(B175="","",VLOOKUP(B175,学連登録!$C$2:$G$3000,4,FALSE))</f>
        <v/>
      </c>
      <c r="F175" s="376" t="str">
        <f>IF(B175="","",VLOOKUP(B175,学連登録!$C$2:$I$3000,7,FALSE))</f>
        <v/>
      </c>
      <c r="G175" s="155"/>
      <c r="H175" s="926"/>
      <c r="I175" s="928"/>
      <c r="J175" s="155"/>
      <c r="K175" s="926"/>
      <c r="L175" s="927"/>
      <c r="M175" s="155"/>
      <c r="N175" s="881"/>
      <c r="O175" s="882"/>
      <c r="P175" s="154"/>
      <c r="Q175" s="926"/>
      <c r="R175" s="927"/>
      <c r="S175" s="154"/>
      <c r="T175" s="926"/>
      <c r="U175" s="927"/>
      <c r="V175" s="101" t="str">
        <f>IF(B175="","",VLOOKUP(B175,学連登録!$C$2:$H$3000,6,FALSE))</f>
        <v/>
      </c>
      <c r="Y175" s="116" t="str">
        <f t="shared" si="251"/>
        <v/>
      </c>
      <c r="Z175" s="97" t="str">
        <f>IF(G175="","",VLOOKUP(G175,種目名!$R$5:$T$104,3,0))</f>
        <v/>
      </c>
      <c r="AA175" s="98" t="str">
        <f>IF(J175="","",VLOOKUP(J175,種目名!$R$5:$T$104,3,0))</f>
        <v/>
      </c>
      <c r="AB175" s="117" t="str">
        <f>IF(M175="","",VLOOKUP(M175,種目名!$R$5:$T$104,3,0))</f>
        <v/>
      </c>
      <c r="AC175" s="117" t="str">
        <f>IF(P175="","",VLOOKUP(AF175,種目名!$R$5:$T$104,3,0))</f>
        <v/>
      </c>
      <c r="AD175" s="118" t="str">
        <f>IF(S175="","",VLOOKUP(AI175,種目名!$R$5:$T$104,3,0))</f>
        <v/>
      </c>
      <c r="AE175" s="115">
        <f t="shared" si="252"/>
        <v>0</v>
      </c>
      <c r="AF175" s="152" t="str">
        <f t="shared" si="253"/>
        <v/>
      </c>
      <c r="AG175" s="152" t="str">
        <f t="shared" si="254"/>
        <v/>
      </c>
      <c r="AH175" s="152">
        <f t="shared" si="255"/>
        <v>0</v>
      </c>
      <c r="AI175" s="152" t="str">
        <f t="shared" si="256"/>
        <v/>
      </c>
      <c r="AJ175" s="152" t="str">
        <f t="shared" si="257"/>
        <v/>
      </c>
      <c r="AK175" s="383"/>
      <c r="AL175" s="166">
        <f t="shared" si="185"/>
        <v>0</v>
      </c>
      <c r="AM175" s="392">
        <f t="shared" si="186"/>
        <v>0</v>
      </c>
      <c r="AN175" s="392">
        <f>COUNTIF($B$12:B175,B175)</f>
        <v>0</v>
      </c>
      <c r="AO175" s="392"/>
      <c r="AP175" s="392" t="str">
        <f t="shared" si="187"/>
        <v/>
      </c>
      <c r="AQ175" s="392" t="str">
        <f t="shared" si="187"/>
        <v/>
      </c>
      <c r="AR175" s="392" t="str">
        <f t="shared" si="187"/>
        <v/>
      </c>
      <c r="AS175" s="392" t="str">
        <f t="shared" si="187"/>
        <v/>
      </c>
      <c r="AT175" s="392">
        <f t="shared" si="188"/>
        <v>0</v>
      </c>
      <c r="AU175" s="392" t="str">
        <f t="shared" si="189"/>
        <v/>
      </c>
      <c r="AV175" s="392" t="str">
        <f t="shared" si="190"/>
        <v/>
      </c>
      <c r="AW175" s="392" t="str">
        <f t="shared" si="191"/>
        <v/>
      </c>
      <c r="AX175" s="392" t="str">
        <f t="shared" si="192"/>
        <v/>
      </c>
      <c r="AY175" s="392" t="str">
        <f t="shared" si="193"/>
        <v/>
      </c>
      <c r="AZ175" s="392" t="str">
        <f t="shared" si="258"/>
        <v/>
      </c>
      <c r="BA175" s="392" t="str">
        <f t="shared" si="258"/>
        <v/>
      </c>
      <c r="BB175" s="392" t="str">
        <f t="shared" si="258"/>
        <v/>
      </c>
      <c r="BC175" s="392" t="str">
        <f t="shared" si="258"/>
        <v/>
      </c>
      <c r="BD175" s="396" t="str">
        <f t="shared" si="258"/>
        <v/>
      </c>
      <c r="BE175" s="386">
        <f t="shared" si="194"/>
        <v>0</v>
      </c>
      <c r="BG175" s="392">
        <f t="shared" si="195"/>
        <v>0</v>
      </c>
      <c r="BH175" s="392">
        <f t="shared" si="196"/>
        <v>0</v>
      </c>
      <c r="BI175" s="405">
        <f t="shared" si="197"/>
        <v>0</v>
      </c>
      <c r="BJ175" s="406">
        <f t="shared" si="182"/>
        <v>0</v>
      </c>
      <c r="BK175" s="391" t="str">
        <f t="shared" si="183"/>
        <v>0</v>
      </c>
      <c r="BL175" s="391" t="str">
        <f t="shared" si="184"/>
        <v>0</v>
      </c>
      <c r="BM175" s="405">
        <f t="shared" si="198"/>
        <v>0</v>
      </c>
      <c r="BN175" s="405" t="str">
        <f t="shared" si="199"/>
        <v>0m0</v>
      </c>
      <c r="BO175" s="392">
        <f t="shared" si="200"/>
        <v>0</v>
      </c>
      <c r="BP175" s="392">
        <f t="shared" si="201"/>
        <v>0</v>
      </c>
      <c r="BQ175" s="405">
        <f t="shared" si="202"/>
        <v>0</v>
      </c>
      <c r="BR175" s="406">
        <f t="shared" si="203"/>
        <v>0</v>
      </c>
      <c r="BS175" s="391" t="str">
        <f t="shared" si="204"/>
        <v>0</v>
      </c>
      <c r="BT175" s="391" t="str">
        <f t="shared" si="205"/>
        <v>0</v>
      </c>
      <c r="BU175" s="405">
        <f t="shared" si="206"/>
        <v>0</v>
      </c>
      <c r="BV175" s="405" t="str">
        <f t="shared" si="207"/>
        <v>0m0</v>
      </c>
      <c r="BW175" s="392">
        <f t="shared" si="208"/>
        <v>0</v>
      </c>
      <c r="BX175" s="392">
        <f t="shared" si="209"/>
        <v>0</v>
      </c>
      <c r="BY175" s="405">
        <f t="shared" si="210"/>
        <v>0</v>
      </c>
      <c r="BZ175" s="406">
        <f t="shared" si="211"/>
        <v>0</v>
      </c>
      <c r="CA175" s="391" t="str">
        <f t="shared" si="212"/>
        <v>0</v>
      </c>
      <c r="CB175" s="391" t="str">
        <f t="shared" si="213"/>
        <v>0</v>
      </c>
      <c r="CC175" s="405">
        <f t="shared" si="214"/>
        <v>0</v>
      </c>
      <c r="CD175" s="405" t="str">
        <f t="shared" si="215"/>
        <v>0m0</v>
      </c>
      <c r="CE175" s="392">
        <f t="shared" si="216"/>
        <v>0</v>
      </c>
      <c r="CF175" s="392">
        <f t="shared" si="217"/>
        <v>0</v>
      </c>
      <c r="CG175" s="405">
        <f t="shared" si="218"/>
        <v>0</v>
      </c>
      <c r="CH175" s="406">
        <f t="shared" si="219"/>
        <v>0</v>
      </c>
      <c r="CI175" s="391" t="str">
        <f t="shared" si="220"/>
        <v>0</v>
      </c>
      <c r="CJ175" s="391" t="str">
        <f t="shared" si="221"/>
        <v>0</v>
      </c>
      <c r="CK175" s="405">
        <f t="shared" si="222"/>
        <v>0</v>
      </c>
      <c r="CL175" s="405" t="str">
        <f t="shared" si="223"/>
        <v>0m0</v>
      </c>
      <c r="CM175" s="392">
        <f t="shared" si="224"/>
        <v>0</v>
      </c>
      <c r="CN175" s="392">
        <f t="shared" si="225"/>
        <v>0</v>
      </c>
      <c r="CO175" s="405">
        <f t="shared" si="226"/>
        <v>0</v>
      </c>
      <c r="CP175" s="406">
        <f t="shared" si="227"/>
        <v>0</v>
      </c>
      <c r="CQ175" s="391" t="str">
        <f t="shared" si="228"/>
        <v>0</v>
      </c>
      <c r="CR175" s="391" t="str">
        <f t="shared" si="229"/>
        <v>0</v>
      </c>
      <c r="CS175" s="405">
        <f t="shared" si="230"/>
        <v>0</v>
      </c>
      <c r="CT175" s="405" t="str">
        <f t="shared" si="231"/>
        <v>0m0</v>
      </c>
      <c r="CU175" s="405">
        <f t="shared" si="232"/>
        <v>0</v>
      </c>
      <c r="CV175" s="405">
        <f t="shared" si="233"/>
        <v>0</v>
      </c>
      <c r="CW175" s="405">
        <f t="shared" si="234"/>
        <v>0</v>
      </c>
      <c r="CX175" s="405">
        <f t="shared" si="235"/>
        <v>0</v>
      </c>
      <c r="CY175" s="405">
        <f t="shared" si="236"/>
        <v>0</v>
      </c>
      <c r="CZ175" s="405" t="str">
        <f t="shared" si="237"/>
        <v/>
      </c>
      <c r="DA175" s="405" t="str">
        <f t="shared" si="238"/>
        <v/>
      </c>
      <c r="DB175" s="405" t="str">
        <f t="shared" si="239"/>
        <v/>
      </c>
      <c r="DC175" s="405" t="str">
        <f t="shared" si="240"/>
        <v/>
      </c>
      <c r="DD175" s="405" t="str">
        <f t="shared" si="241"/>
        <v/>
      </c>
      <c r="DE175" s="405"/>
      <c r="DF175" s="404"/>
      <c r="DG175" s="405" t="str">
        <f t="shared" si="242"/>
        <v/>
      </c>
      <c r="DH175" s="405" t="str">
        <f t="shared" si="243"/>
        <v/>
      </c>
      <c r="DI175" s="405">
        <f t="shared" si="244"/>
        <v>0</v>
      </c>
      <c r="DJ175" s="405" t="str">
        <f t="shared" si="245"/>
        <v/>
      </c>
      <c r="DK175" s="405" t="str">
        <f t="shared" si="246"/>
        <v/>
      </c>
      <c r="DL175" s="405" t="str">
        <f t="shared" si="247"/>
        <v/>
      </c>
      <c r="DM175" s="405" t="str">
        <f t="shared" si="248"/>
        <v/>
      </c>
      <c r="DN175" s="405" t="str">
        <f t="shared" si="249"/>
        <v/>
      </c>
      <c r="DO175" s="405" t="str">
        <f t="shared" si="250"/>
        <v/>
      </c>
    </row>
    <row r="176" spans="1:119" s="152" customFormat="1" ht="18" hidden="1" customHeight="1">
      <c r="A176" s="156" t="str">
        <f t="shared" si="180"/>
        <v/>
      </c>
      <c r="B176" s="153"/>
      <c r="C176" s="31" t="str">
        <f>IF(B176="","",VLOOKUP(B176,学連登録!$C$2:$G$3000,2,FALSE))</f>
        <v/>
      </c>
      <c r="D176" s="32" t="str">
        <f>IF(B176="","",VLOOKUP(B176,学連登録!$C$2:$G$3000,3,FALSE))</f>
        <v/>
      </c>
      <c r="E176" s="33" t="str">
        <f>IF(B176="","",VLOOKUP(B176,学連登録!$C$2:$G$3000,4,FALSE))</f>
        <v/>
      </c>
      <c r="F176" s="376" t="str">
        <f>IF(B176="","",VLOOKUP(B176,学連登録!$C$2:$I$3000,7,FALSE))</f>
        <v/>
      </c>
      <c r="G176" s="155"/>
      <c r="H176" s="926"/>
      <c r="I176" s="928"/>
      <c r="J176" s="155"/>
      <c r="K176" s="926"/>
      <c r="L176" s="927"/>
      <c r="M176" s="155"/>
      <c r="N176" s="881"/>
      <c r="O176" s="882"/>
      <c r="P176" s="154"/>
      <c r="Q176" s="926"/>
      <c r="R176" s="927"/>
      <c r="S176" s="154"/>
      <c r="T176" s="926"/>
      <c r="U176" s="927"/>
      <c r="V176" s="101" t="str">
        <f>IF(B176="","",VLOOKUP(B176,学連登録!$C$2:$H$3000,6,FALSE))</f>
        <v/>
      </c>
      <c r="Y176" s="116" t="str">
        <f t="shared" si="251"/>
        <v/>
      </c>
      <c r="Z176" s="97" t="str">
        <f>IF(G176="","",VLOOKUP(G176,種目名!$R$5:$T$104,3,0))</f>
        <v/>
      </c>
      <c r="AA176" s="98" t="str">
        <f>IF(J176="","",VLOOKUP(J176,種目名!$R$5:$T$104,3,0))</f>
        <v/>
      </c>
      <c r="AB176" s="117" t="str">
        <f>IF(M176="","",VLOOKUP(M176,種目名!$R$5:$T$104,3,0))</f>
        <v/>
      </c>
      <c r="AC176" s="117" t="str">
        <f>IF(P176="","",VLOOKUP(AF176,種目名!$R$5:$T$104,3,0))</f>
        <v/>
      </c>
      <c r="AD176" s="118" t="str">
        <f>IF(S176="","",VLOOKUP(AI176,種目名!$R$5:$T$104,3,0))</f>
        <v/>
      </c>
      <c r="AE176" s="115">
        <f t="shared" si="252"/>
        <v>0</v>
      </c>
      <c r="AF176" s="152" t="str">
        <f t="shared" si="253"/>
        <v/>
      </c>
      <c r="AG176" s="152" t="str">
        <f t="shared" si="254"/>
        <v/>
      </c>
      <c r="AH176" s="152">
        <f t="shared" si="255"/>
        <v>0</v>
      </c>
      <c r="AI176" s="152" t="str">
        <f t="shared" si="256"/>
        <v/>
      </c>
      <c r="AJ176" s="152" t="str">
        <f t="shared" si="257"/>
        <v/>
      </c>
      <c r="AK176" s="383"/>
      <c r="AL176" s="166">
        <f t="shared" si="185"/>
        <v>0</v>
      </c>
      <c r="AM176" s="392">
        <f t="shared" si="186"/>
        <v>0</v>
      </c>
      <c r="AN176" s="392">
        <f>COUNTIF($B$12:B176,B176)</f>
        <v>0</v>
      </c>
      <c r="AO176" s="392"/>
      <c r="AP176" s="392" t="str">
        <f t="shared" si="187"/>
        <v/>
      </c>
      <c r="AQ176" s="392" t="str">
        <f t="shared" si="187"/>
        <v/>
      </c>
      <c r="AR176" s="392" t="str">
        <f t="shared" si="187"/>
        <v/>
      </c>
      <c r="AS176" s="392" t="str">
        <f t="shared" si="187"/>
        <v/>
      </c>
      <c r="AT176" s="392">
        <f t="shared" si="188"/>
        <v>0</v>
      </c>
      <c r="AU176" s="392" t="str">
        <f t="shared" si="189"/>
        <v/>
      </c>
      <c r="AV176" s="392" t="str">
        <f t="shared" si="190"/>
        <v/>
      </c>
      <c r="AW176" s="392" t="str">
        <f t="shared" si="191"/>
        <v/>
      </c>
      <c r="AX176" s="392" t="str">
        <f t="shared" si="192"/>
        <v/>
      </c>
      <c r="AY176" s="392" t="str">
        <f t="shared" si="193"/>
        <v/>
      </c>
      <c r="AZ176" s="392" t="str">
        <f t="shared" si="258"/>
        <v/>
      </c>
      <c r="BA176" s="392" t="str">
        <f t="shared" si="258"/>
        <v/>
      </c>
      <c r="BB176" s="392" t="str">
        <f t="shared" si="258"/>
        <v/>
      </c>
      <c r="BC176" s="392" t="str">
        <f t="shared" si="258"/>
        <v/>
      </c>
      <c r="BD176" s="396" t="str">
        <f t="shared" si="258"/>
        <v/>
      </c>
      <c r="BE176" s="386">
        <f t="shared" si="194"/>
        <v>0</v>
      </c>
      <c r="BG176" s="392">
        <f t="shared" si="195"/>
        <v>0</v>
      </c>
      <c r="BH176" s="392">
        <f t="shared" si="196"/>
        <v>0</v>
      </c>
      <c r="BI176" s="405">
        <f t="shared" si="197"/>
        <v>0</v>
      </c>
      <c r="BJ176" s="406">
        <f t="shared" si="182"/>
        <v>0</v>
      </c>
      <c r="BK176" s="391" t="str">
        <f t="shared" si="183"/>
        <v>0</v>
      </c>
      <c r="BL176" s="391" t="str">
        <f t="shared" si="184"/>
        <v>0</v>
      </c>
      <c r="BM176" s="405">
        <f t="shared" si="198"/>
        <v>0</v>
      </c>
      <c r="BN176" s="405" t="str">
        <f t="shared" si="199"/>
        <v>0m0</v>
      </c>
      <c r="BO176" s="392">
        <f t="shared" si="200"/>
        <v>0</v>
      </c>
      <c r="BP176" s="392">
        <f t="shared" si="201"/>
        <v>0</v>
      </c>
      <c r="BQ176" s="405">
        <f t="shared" si="202"/>
        <v>0</v>
      </c>
      <c r="BR176" s="406">
        <f t="shared" si="203"/>
        <v>0</v>
      </c>
      <c r="BS176" s="391" t="str">
        <f t="shared" si="204"/>
        <v>0</v>
      </c>
      <c r="BT176" s="391" t="str">
        <f t="shared" si="205"/>
        <v>0</v>
      </c>
      <c r="BU176" s="405">
        <f t="shared" si="206"/>
        <v>0</v>
      </c>
      <c r="BV176" s="405" t="str">
        <f t="shared" si="207"/>
        <v>0m0</v>
      </c>
      <c r="BW176" s="392">
        <f t="shared" si="208"/>
        <v>0</v>
      </c>
      <c r="BX176" s="392">
        <f t="shared" si="209"/>
        <v>0</v>
      </c>
      <c r="BY176" s="405">
        <f t="shared" si="210"/>
        <v>0</v>
      </c>
      <c r="BZ176" s="406">
        <f t="shared" si="211"/>
        <v>0</v>
      </c>
      <c r="CA176" s="391" t="str">
        <f t="shared" si="212"/>
        <v>0</v>
      </c>
      <c r="CB176" s="391" t="str">
        <f t="shared" si="213"/>
        <v>0</v>
      </c>
      <c r="CC176" s="405">
        <f t="shared" si="214"/>
        <v>0</v>
      </c>
      <c r="CD176" s="405" t="str">
        <f t="shared" si="215"/>
        <v>0m0</v>
      </c>
      <c r="CE176" s="392">
        <f t="shared" si="216"/>
        <v>0</v>
      </c>
      <c r="CF176" s="392">
        <f t="shared" si="217"/>
        <v>0</v>
      </c>
      <c r="CG176" s="405">
        <f t="shared" si="218"/>
        <v>0</v>
      </c>
      <c r="CH176" s="406">
        <f t="shared" si="219"/>
        <v>0</v>
      </c>
      <c r="CI176" s="391" t="str">
        <f t="shared" si="220"/>
        <v>0</v>
      </c>
      <c r="CJ176" s="391" t="str">
        <f t="shared" si="221"/>
        <v>0</v>
      </c>
      <c r="CK176" s="405">
        <f t="shared" si="222"/>
        <v>0</v>
      </c>
      <c r="CL176" s="405" t="str">
        <f t="shared" si="223"/>
        <v>0m0</v>
      </c>
      <c r="CM176" s="392">
        <f t="shared" si="224"/>
        <v>0</v>
      </c>
      <c r="CN176" s="392">
        <f t="shared" si="225"/>
        <v>0</v>
      </c>
      <c r="CO176" s="405">
        <f t="shared" si="226"/>
        <v>0</v>
      </c>
      <c r="CP176" s="406">
        <f t="shared" si="227"/>
        <v>0</v>
      </c>
      <c r="CQ176" s="391" t="str">
        <f t="shared" si="228"/>
        <v>0</v>
      </c>
      <c r="CR176" s="391" t="str">
        <f t="shared" si="229"/>
        <v>0</v>
      </c>
      <c r="CS176" s="405">
        <f t="shared" si="230"/>
        <v>0</v>
      </c>
      <c r="CT176" s="405" t="str">
        <f t="shared" si="231"/>
        <v>0m0</v>
      </c>
      <c r="CU176" s="405">
        <f t="shared" si="232"/>
        <v>0</v>
      </c>
      <c r="CV176" s="405">
        <f t="shared" si="233"/>
        <v>0</v>
      </c>
      <c r="CW176" s="405">
        <f t="shared" si="234"/>
        <v>0</v>
      </c>
      <c r="CX176" s="405">
        <f t="shared" si="235"/>
        <v>0</v>
      </c>
      <c r="CY176" s="405">
        <f t="shared" si="236"/>
        <v>0</v>
      </c>
      <c r="CZ176" s="405" t="str">
        <f t="shared" si="237"/>
        <v/>
      </c>
      <c r="DA176" s="405" t="str">
        <f t="shared" si="238"/>
        <v/>
      </c>
      <c r="DB176" s="405" t="str">
        <f t="shared" si="239"/>
        <v/>
      </c>
      <c r="DC176" s="405" t="str">
        <f t="shared" si="240"/>
        <v/>
      </c>
      <c r="DD176" s="405" t="str">
        <f t="shared" si="241"/>
        <v/>
      </c>
      <c r="DE176" s="405"/>
      <c r="DF176" s="404"/>
      <c r="DG176" s="405" t="str">
        <f t="shared" si="242"/>
        <v/>
      </c>
      <c r="DH176" s="405" t="str">
        <f t="shared" si="243"/>
        <v/>
      </c>
      <c r="DI176" s="405">
        <f t="shared" si="244"/>
        <v>0</v>
      </c>
      <c r="DJ176" s="405" t="str">
        <f t="shared" si="245"/>
        <v/>
      </c>
      <c r="DK176" s="405" t="str">
        <f t="shared" si="246"/>
        <v/>
      </c>
      <c r="DL176" s="405" t="str">
        <f t="shared" si="247"/>
        <v/>
      </c>
      <c r="DM176" s="405" t="str">
        <f t="shared" si="248"/>
        <v/>
      </c>
      <c r="DN176" s="405" t="str">
        <f t="shared" si="249"/>
        <v/>
      </c>
      <c r="DO176" s="405" t="str">
        <f t="shared" si="250"/>
        <v/>
      </c>
    </row>
    <row r="177" spans="1:119" s="152" customFormat="1" ht="18" hidden="1" customHeight="1">
      <c r="A177" s="156" t="str">
        <f t="shared" si="180"/>
        <v/>
      </c>
      <c r="B177" s="153"/>
      <c r="C177" s="31" t="str">
        <f>IF(B177="","",VLOOKUP(B177,学連登録!$C$2:$G$3000,2,FALSE))</f>
        <v/>
      </c>
      <c r="D177" s="32" t="str">
        <f>IF(B177="","",VLOOKUP(B177,学連登録!$C$2:$G$3000,3,FALSE))</f>
        <v/>
      </c>
      <c r="E177" s="33" t="str">
        <f>IF(B177="","",VLOOKUP(B177,学連登録!$C$2:$G$3000,4,FALSE))</f>
        <v/>
      </c>
      <c r="F177" s="376" t="str">
        <f>IF(B177="","",VLOOKUP(B177,学連登録!$C$2:$I$3000,7,FALSE))</f>
        <v/>
      </c>
      <c r="G177" s="155"/>
      <c r="H177" s="926"/>
      <c r="I177" s="928"/>
      <c r="J177" s="155"/>
      <c r="K177" s="926"/>
      <c r="L177" s="927"/>
      <c r="M177" s="155"/>
      <c r="N177" s="881"/>
      <c r="O177" s="882"/>
      <c r="P177" s="154"/>
      <c r="Q177" s="926"/>
      <c r="R177" s="927"/>
      <c r="S177" s="154"/>
      <c r="T177" s="926"/>
      <c r="U177" s="927"/>
      <c r="V177" s="101" t="str">
        <f>IF(B177="","",VLOOKUP(B177,学連登録!$C$2:$H$3000,6,FALSE))</f>
        <v/>
      </c>
      <c r="Y177" s="116" t="str">
        <f t="shared" si="251"/>
        <v/>
      </c>
      <c r="Z177" s="97" t="str">
        <f>IF(G177="","",VLOOKUP(G177,種目名!$R$5:$T$104,3,0))</f>
        <v/>
      </c>
      <c r="AA177" s="98" t="str">
        <f>IF(J177="","",VLOOKUP(J177,種目名!$R$5:$T$104,3,0))</f>
        <v/>
      </c>
      <c r="AB177" s="117" t="str">
        <f>IF(M177="","",VLOOKUP(M177,種目名!$R$5:$T$104,3,0))</f>
        <v/>
      </c>
      <c r="AC177" s="117" t="str">
        <f>IF(P177="","",VLOOKUP(AF177,種目名!$R$5:$T$104,3,0))</f>
        <v/>
      </c>
      <c r="AD177" s="118" t="str">
        <f>IF(S177="","",VLOOKUP(AI177,種目名!$R$5:$T$104,3,0))</f>
        <v/>
      </c>
      <c r="AE177" s="115">
        <f t="shared" si="252"/>
        <v>0</v>
      </c>
      <c r="AF177" s="152" t="str">
        <f t="shared" si="253"/>
        <v/>
      </c>
      <c r="AG177" s="152" t="str">
        <f t="shared" si="254"/>
        <v/>
      </c>
      <c r="AH177" s="152">
        <f t="shared" si="255"/>
        <v>0</v>
      </c>
      <c r="AI177" s="152" t="str">
        <f t="shared" si="256"/>
        <v/>
      </c>
      <c r="AJ177" s="152" t="str">
        <f t="shared" si="257"/>
        <v/>
      </c>
      <c r="AK177" s="383"/>
      <c r="AL177" s="166">
        <f t="shared" si="185"/>
        <v>0</v>
      </c>
      <c r="AM177" s="392">
        <f t="shared" si="186"/>
        <v>0</v>
      </c>
      <c r="AN177" s="392">
        <f>COUNTIF($B$12:B177,B177)</f>
        <v>0</v>
      </c>
      <c r="AO177" s="392"/>
      <c r="AP177" s="392" t="str">
        <f t="shared" si="187"/>
        <v/>
      </c>
      <c r="AQ177" s="392" t="str">
        <f t="shared" si="187"/>
        <v/>
      </c>
      <c r="AR177" s="392" t="str">
        <f t="shared" si="187"/>
        <v/>
      </c>
      <c r="AS177" s="392" t="str">
        <f t="shared" si="187"/>
        <v/>
      </c>
      <c r="AT177" s="392">
        <f t="shared" si="188"/>
        <v>0</v>
      </c>
      <c r="AU177" s="392" t="str">
        <f t="shared" si="189"/>
        <v/>
      </c>
      <c r="AV177" s="392" t="str">
        <f t="shared" si="190"/>
        <v/>
      </c>
      <c r="AW177" s="392" t="str">
        <f t="shared" si="191"/>
        <v/>
      </c>
      <c r="AX177" s="392" t="str">
        <f t="shared" si="192"/>
        <v/>
      </c>
      <c r="AY177" s="392" t="str">
        <f t="shared" si="193"/>
        <v/>
      </c>
      <c r="AZ177" s="392" t="str">
        <f t="shared" si="258"/>
        <v/>
      </c>
      <c r="BA177" s="392" t="str">
        <f t="shared" si="258"/>
        <v/>
      </c>
      <c r="BB177" s="392" t="str">
        <f t="shared" si="258"/>
        <v/>
      </c>
      <c r="BC177" s="392" t="str">
        <f t="shared" si="258"/>
        <v/>
      </c>
      <c r="BD177" s="396" t="str">
        <f t="shared" si="258"/>
        <v/>
      </c>
      <c r="BE177" s="386">
        <f t="shared" si="194"/>
        <v>0</v>
      </c>
      <c r="BG177" s="392">
        <f t="shared" si="195"/>
        <v>0</v>
      </c>
      <c r="BH177" s="392">
        <f t="shared" si="196"/>
        <v>0</v>
      </c>
      <c r="BI177" s="405">
        <f t="shared" si="197"/>
        <v>0</v>
      </c>
      <c r="BJ177" s="406">
        <f t="shared" si="182"/>
        <v>0</v>
      </c>
      <c r="BK177" s="391" t="str">
        <f t="shared" si="183"/>
        <v>0</v>
      </c>
      <c r="BL177" s="391" t="str">
        <f t="shared" si="184"/>
        <v>0</v>
      </c>
      <c r="BM177" s="405">
        <f t="shared" si="198"/>
        <v>0</v>
      </c>
      <c r="BN177" s="405" t="str">
        <f t="shared" si="199"/>
        <v>0m0</v>
      </c>
      <c r="BO177" s="392">
        <f t="shared" si="200"/>
        <v>0</v>
      </c>
      <c r="BP177" s="392">
        <f t="shared" si="201"/>
        <v>0</v>
      </c>
      <c r="BQ177" s="405">
        <f t="shared" si="202"/>
        <v>0</v>
      </c>
      <c r="BR177" s="406">
        <f t="shared" si="203"/>
        <v>0</v>
      </c>
      <c r="BS177" s="391" t="str">
        <f t="shared" si="204"/>
        <v>0</v>
      </c>
      <c r="BT177" s="391" t="str">
        <f t="shared" si="205"/>
        <v>0</v>
      </c>
      <c r="BU177" s="405">
        <f t="shared" si="206"/>
        <v>0</v>
      </c>
      <c r="BV177" s="405" t="str">
        <f t="shared" si="207"/>
        <v>0m0</v>
      </c>
      <c r="BW177" s="392">
        <f t="shared" si="208"/>
        <v>0</v>
      </c>
      <c r="BX177" s="392">
        <f t="shared" si="209"/>
        <v>0</v>
      </c>
      <c r="BY177" s="405">
        <f t="shared" si="210"/>
        <v>0</v>
      </c>
      <c r="BZ177" s="406">
        <f t="shared" si="211"/>
        <v>0</v>
      </c>
      <c r="CA177" s="391" t="str">
        <f t="shared" si="212"/>
        <v>0</v>
      </c>
      <c r="CB177" s="391" t="str">
        <f t="shared" si="213"/>
        <v>0</v>
      </c>
      <c r="CC177" s="405">
        <f t="shared" si="214"/>
        <v>0</v>
      </c>
      <c r="CD177" s="405" t="str">
        <f t="shared" si="215"/>
        <v>0m0</v>
      </c>
      <c r="CE177" s="392">
        <f t="shared" si="216"/>
        <v>0</v>
      </c>
      <c r="CF177" s="392">
        <f t="shared" si="217"/>
        <v>0</v>
      </c>
      <c r="CG177" s="405">
        <f t="shared" si="218"/>
        <v>0</v>
      </c>
      <c r="CH177" s="406">
        <f t="shared" si="219"/>
        <v>0</v>
      </c>
      <c r="CI177" s="391" t="str">
        <f t="shared" si="220"/>
        <v>0</v>
      </c>
      <c r="CJ177" s="391" t="str">
        <f t="shared" si="221"/>
        <v>0</v>
      </c>
      <c r="CK177" s="405">
        <f t="shared" si="222"/>
        <v>0</v>
      </c>
      <c r="CL177" s="405" t="str">
        <f t="shared" si="223"/>
        <v>0m0</v>
      </c>
      <c r="CM177" s="392">
        <f t="shared" si="224"/>
        <v>0</v>
      </c>
      <c r="CN177" s="392">
        <f t="shared" si="225"/>
        <v>0</v>
      </c>
      <c r="CO177" s="405">
        <f t="shared" si="226"/>
        <v>0</v>
      </c>
      <c r="CP177" s="406">
        <f t="shared" si="227"/>
        <v>0</v>
      </c>
      <c r="CQ177" s="391" t="str">
        <f t="shared" si="228"/>
        <v>0</v>
      </c>
      <c r="CR177" s="391" t="str">
        <f t="shared" si="229"/>
        <v>0</v>
      </c>
      <c r="CS177" s="405">
        <f t="shared" si="230"/>
        <v>0</v>
      </c>
      <c r="CT177" s="405" t="str">
        <f t="shared" si="231"/>
        <v>0m0</v>
      </c>
      <c r="CU177" s="405">
        <f t="shared" si="232"/>
        <v>0</v>
      </c>
      <c r="CV177" s="405">
        <f t="shared" si="233"/>
        <v>0</v>
      </c>
      <c r="CW177" s="405">
        <f t="shared" si="234"/>
        <v>0</v>
      </c>
      <c r="CX177" s="405">
        <f t="shared" si="235"/>
        <v>0</v>
      </c>
      <c r="CY177" s="405">
        <f t="shared" si="236"/>
        <v>0</v>
      </c>
      <c r="CZ177" s="405" t="str">
        <f t="shared" si="237"/>
        <v/>
      </c>
      <c r="DA177" s="405" t="str">
        <f t="shared" si="238"/>
        <v/>
      </c>
      <c r="DB177" s="405" t="str">
        <f t="shared" si="239"/>
        <v/>
      </c>
      <c r="DC177" s="405" t="str">
        <f t="shared" si="240"/>
        <v/>
      </c>
      <c r="DD177" s="405" t="str">
        <f t="shared" si="241"/>
        <v/>
      </c>
      <c r="DE177" s="405"/>
      <c r="DF177" s="404"/>
      <c r="DG177" s="405" t="str">
        <f t="shared" si="242"/>
        <v/>
      </c>
      <c r="DH177" s="405" t="str">
        <f t="shared" si="243"/>
        <v/>
      </c>
      <c r="DI177" s="405">
        <f t="shared" si="244"/>
        <v>0</v>
      </c>
      <c r="DJ177" s="405" t="str">
        <f t="shared" si="245"/>
        <v/>
      </c>
      <c r="DK177" s="405" t="str">
        <f t="shared" si="246"/>
        <v/>
      </c>
      <c r="DL177" s="405" t="str">
        <f t="shared" si="247"/>
        <v/>
      </c>
      <c r="DM177" s="405" t="str">
        <f t="shared" si="248"/>
        <v/>
      </c>
      <c r="DN177" s="405" t="str">
        <f t="shared" si="249"/>
        <v/>
      </c>
      <c r="DO177" s="405" t="str">
        <f t="shared" si="250"/>
        <v/>
      </c>
    </row>
    <row r="178" spans="1:119" s="152" customFormat="1" ht="18" hidden="1" customHeight="1">
      <c r="A178" s="156" t="str">
        <f t="shared" si="180"/>
        <v/>
      </c>
      <c r="B178" s="153"/>
      <c r="C178" s="31" t="str">
        <f>IF(B178="","",VLOOKUP(B178,学連登録!$C$2:$G$3000,2,FALSE))</f>
        <v/>
      </c>
      <c r="D178" s="32" t="str">
        <f>IF(B178="","",VLOOKUP(B178,学連登録!$C$2:$G$3000,3,FALSE))</f>
        <v/>
      </c>
      <c r="E178" s="33" t="str">
        <f>IF(B178="","",VLOOKUP(B178,学連登録!$C$2:$G$3000,4,FALSE))</f>
        <v/>
      </c>
      <c r="F178" s="376" t="str">
        <f>IF(B178="","",VLOOKUP(B178,学連登録!$C$2:$I$3000,7,FALSE))</f>
        <v/>
      </c>
      <c r="G178" s="155"/>
      <c r="H178" s="926"/>
      <c r="I178" s="928"/>
      <c r="J178" s="155"/>
      <c r="K178" s="926"/>
      <c r="L178" s="927"/>
      <c r="M178" s="155"/>
      <c r="N178" s="881"/>
      <c r="O178" s="882"/>
      <c r="P178" s="154"/>
      <c r="Q178" s="926"/>
      <c r="R178" s="927"/>
      <c r="S178" s="154"/>
      <c r="T178" s="926"/>
      <c r="U178" s="927"/>
      <c r="V178" s="101" t="str">
        <f>IF(B178="","",VLOOKUP(B178,学連登録!$C$2:$H$3000,6,FALSE))</f>
        <v/>
      </c>
      <c r="Y178" s="116" t="str">
        <f t="shared" si="251"/>
        <v/>
      </c>
      <c r="Z178" s="97" t="str">
        <f>IF(G178="","",VLOOKUP(G178,種目名!$R$5:$T$104,3,0))</f>
        <v/>
      </c>
      <c r="AA178" s="98" t="str">
        <f>IF(J178="","",VLOOKUP(J178,種目名!$R$5:$T$104,3,0))</f>
        <v/>
      </c>
      <c r="AB178" s="117" t="str">
        <f>IF(M178="","",VLOOKUP(M178,種目名!$R$5:$T$104,3,0))</f>
        <v/>
      </c>
      <c r="AC178" s="117" t="str">
        <f>IF(P178="","",VLOOKUP(AF178,種目名!$R$5:$T$104,3,0))</f>
        <v/>
      </c>
      <c r="AD178" s="118" t="str">
        <f>IF(S178="","",VLOOKUP(AI178,種目名!$R$5:$T$104,3,0))</f>
        <v/>
      </c>
      <c r="AE178" s="115">
        <f t="shared" si="252"/>
        <v>0</v>
      </c>
      <c r="AF178" s="152" t="str">
        <f t="shared" si="253"/>
        <v/>
      </c>
      <c r="AG178" s="152" t="str">
        <f t="shared" si="254"/>
        <v/>
      </c>
      <c r="AH178" s="152">
        <f t="shared" si="255"/>
        <v>0</v>
      </c>
      <c r="AI178" s="152" t="str">
        <f t="shared" si="256"/>
        <v/>
      </c>
      <c r="AJ178" s="152" t="str">
        <f t="shared" si="257"/>
        <v/>
      </c>
      <c r="AK178" s="383"/>
      <c r="AL178" s="166">
        <f t="shared" si="185"/>
        <v>0</v>
      </c>
      <c r="AM178" s="392">
        <f t="shared" si="186"/>
        <v>0</v>
      </c>
      <c r="AN178" s="392">
        <f>COUNTIF($B$12:B178,B178)</f>
        <v>0</v>
      </c>
      <c r="AO178" s="392"/>
      <c r="AP178" s="392" t="str">
        <f t="shared" si="187"/>
        <v/>
      </c>
      <c r="AQ178" s="392" t="str">
        <f t="shared" si="187"/>
        <v/>
      </c>
      <c r="AR178" s="392" t="str">
        <f t="shared" si="187"/>
        <v/>
      </c>
      <c r="AS178" s="392" t="str">
        <f t="shared" si="187"/>
        <v/>
      </c>
      <c r="AT178" s="392">
        <f t="shared" si="188"/>
        <v>0</v>
      </c>
      <c r="AU178" s="392" t="str">
        <f t="shared" si="189"/>
        <v/>
      </c>
      <c r="AV178" s="392" t="str">
        <f t="shared" si="190"/>
        <v/>
      </c>
      <c r="AW178" s="392" t="str">
        <f t="shared" si="191"/>
        <v/>
      </c>
      <c r="AX178" s="392" t="str">
        <f t="shared" si="192"/>
        <v/>
      </c>
      <c r="AY178" s="392" t="str">
        <f t="shared" si="193"/>
        <v/>
      </c>
      <c r="AZ178" s="392" t="str">
        <f t="shared" si="258"/>
        <v/>
      </c>
      <c r="BA178" s="392" t="str">
        <f t="shared" si="258"/>
        <v/>
      </c>
      <c r="BB178" s="392" t="str">
        <f t="shared" si="258"/>
        <v/>
      </c>
      <c r="BC178" s="392" t="str">
        <f t="shared" si="258"/>
        <v/>
      </c>
      <c r="BD178" s="396" t="str">
        <f t="shared" si="258"/>
        <v/>
      </c>
      <c r="BE178" s="386">
        <f t="shared" si="194"/>
        <v>0</v>
      </c>
      <c r="BG178" s="392">
        <f t="shared" si="195"/>
        <v>0</v>
      </c>
      <c r="BH178" s="392">
        <f t="shared" si="196"/>
        <v>0</v>
      </c>
      <c r="BI178" s="405">
        <f t="shared" si="197"/>
        <v>0</v>
      </c>
      <c r="BJ178" s="406">
        <f t="shared" si="182"/>
        <v>0</v>
      </c>
      <c r="BK178" s="391" t="str">
        <f t="shared" si="183"/>
        <v>0</v>
      </c>
      <c r="BL178" s="391" t="str">
        <f t="shared" si="184"/>
        <v>0</v>
      </c>
      <c r="BM178" s="405">
        <f t="shared" si="198"/>
        <v>0</v>
      </c>
      <c r="BN178" s="405" t="str">
        <f t="shared" si="199"/>
        <v>0m0</v>
      </c>
      <c r="BO178" s="392">
        <f t="shared" si="200"/>
        <v>0</v>
      </c>
      <c r="BP178" s="392">
        <f t="shared" si="201"/>
        <v>0</v>
      </c>
      <c r="BQ178" s="405">
        <f t="shared" si="202"/>
        <v>0</v>
      </c>
      <c r="BR178" s="406">
        <f t="shared" si="203"/>
        <v>0</v>
      </c>
      <c r="BS178" s="391" t="str">
        <f t="shared" si="204"/>
        <v>0</v>
      </c>
      <c r="BT178" s="391" t="str">
        <f t="shared" si="205"/>
        <v>0</v>
      </c>
      <c r="BU178" s="405">
        <f t="shared" si="206"/>
        <v>0</v>
      </c>
      <c r="BV178" s="405" t="str">
        <f t="shared" si="207"/>
        <v>0m0</v>
      </c>
      <c r="BW178" s="392">
        <f t="shared" si="208"/>
        <v>0</v>
      </c>
      <c r="BX178" s="392">
        <f t="shared" si="209"/>
        <v>0</v>
      </c>
      <c r="BY178" s="405">
        <f t="shared" si="210"/>
        <v>0</v>
      </c>
      <c r="BZ178" s="406">
        <f t="shared" si="211"/>
        <v>0</v>
      </c>
      <c r="CA178" s="391" t="str">
        <f t="shared" si="212"/>
        <v>0</v>
      </c>
      <c r="CB178" s="391" t="str">
        <f t="shared" si="213"/>
        <v>0</v>
      </c>
      <c r="CC178" s="405">
        <f t="shared" si="214"/>
        <v>0</v>
      </c>
      <c r="CD178" s="405" t="str">
        <f t="shared" si="215"/>
        <v>0m0</v>
      </c>
      <c r="CE178" s="392">
        <f t="shared" si="216"/>
        <v>0</v>
      </c>
      <c r="CF178" s="392">
        <f t="shared" si="217"/>
        <v>0</v>
      </c>
      <c r="CG178" s="405">
        <f t="shared" si="218"/>
        <v>0</v>
      </c>
      <c r="CH178" s="406">
        <f t="shared" si="219"/>
        <v>0</v>
      </c>
      <c r="CI178" s="391" t="str">
        <f t="shared" si="220"/>
        <v>0</v>
      </c>
      <c r="CJ178" s="391" t="str">
        <f t="shared" si="221"/>
        <v>0</v>
      </c>
      <c r="CK178" s="405">
        <f t="shared" si="222"/>
        <v>0</v>
      </c>
      <c r="CL178" s="405" t="str">
        <f t="shared" si="223"/>
        <v>0m0</v>
      </c>
      <c r="CM178" s="392">
        <f t="shared" si="224"/>
        <v>0</v>
      </c>
      <c r="CN178" s="392">
        <f t="shared" si="225"/>
        <v>0</v>
      </c>
      <c r="CO178" s="405">
        <f t="shared" si="226"/>
        <v>0</v>
      </c>
      <c r="CP178" s="406">
        <f t="shared" si="227"/>
        <v>0</v>
      </c>
      <c r="CQ178" s="391" t="str">
        <f t="shared" si="228"/>
        <v>0</v>
      </c>
      <c r="CR178" s="391" t="str">
        <f t="shared" si="229"/>
        <v>0</v>
      </c>
      <c r="CS178" s="405">
        <f t="shared" si="230"/>
        <v>0</v>
      </c>
      <c r="CT178" s="405" t="str">
        <f t="shared" si="231"/>
        <v>0m0</v>
      </c>
      <c r="CU178" s="405">
        <f t="shared" si="232"/>
        <v>0</v>
      </c>
      <c r="CV178" s="405">
        <f t="shared" si="233"/>
        <v>0</v>
      </c>
      <c r="CW178" s="405">
        <f t="shared" si="234"/>
        <v>0</v>
      </c>
      <c r="CX178" s="405">
        <f t="shared" si="235"/>
        <v>0</v>
      </c>
      <c r="CY178" s="405">
        <f t="shared" si="236"/>
        <v>0</v>
      </c>
      <c r="CZ178" s="405" t="str">
        <f t="shared" si="237"/>
        <v/>
      </c>
      <c r="DA178" s="405" t="str">
        <f t="shared" si="238"/>
        <v/>
      </c>
      <c r="DB178" s="405" t="str">
        <f t="shared" si="239"/>
        <v/>
      </c>
      <c r="DC178" s="405" t="str">
        <f t="shared" si="240"/>
        <v/>
      </c>
      <c r="DD178" s="405" t="str">
        <f t="shared" si="241"/>
        <v/>
      </c>
      <c r="DE178" s="405"/>
      <c r="DF178" s="404"/>
      <c r="DG178" s="405" t="str">
        <f t="shared" si="242"/>
        <v/>
      </c>
      <c r="DH178" s="405" t="str">
        <f t="shared" si="243"/>
        <v/>
      </c>
      <c r="DI178" s="405">
        <f t="shared" si="244"/>
        <v>0</v>
      </c>
      <c r="DJ178" s="405" t="str">
        <f t="shared" si="245"/>
        <v/>
      </c>
      <c r="DK178" s="405" t="str">
        <f t="shared" si="246"/>
        <v/>
      </c>
      <c r="DL178" s="405" t="str">
        <f t="shared" si="247"/>
        <v/>
      </c>
      <c r="DM178" s="405" t="str">
        <f t="shared" si="248"/>
        <v/>
      </c>
      <c r="DN178" s="405" t="str">
        <f t="shared" si="249"/>
        <v/>
      </c>
      <c r="DO178" s="405" t="str">
        <f t="shared" si="250"/>
        <v/>
      </c>
    </row>
    <row r="179" spans="1:119" s="152" customFormat="1" ht="18" hidden="1" customHeight="1">
      <c r="A179" s="156" t="str">
        <f t="shared" ref="A179:A242" si="259">IF(C179="","",A178+1)</f>
        <v/>
      </c>
      <c r="B179" s="153"/>
      <c r="C179" s="31" t="str">
        <f>IF(B179="","",VLOOKUP(B179,学連登録!$C$2:$G$3000,2,FALSE))</f>
        <v/>
      </c>
      <c r="D179" s="32" t="str">
        <f>IF(B179="","",VLOOKUP(B179,学連登録!$C$2:$G$3000,3,FALSE))</f>
        <v/>
      </c>
      <c r="E179" s="33" t="str">
        <f>IF(B179="","",VLOOKUP(B179,学連登録!$C$2:$G$3000,4,FALSE))</f>
        <v/>
      </c>
      <c r="F179" s="376" t="str">
        <f>IF(B179="","",VLOOKUP(B179,学連登録!$C$2:$I$3000,7,FALSE))</f>
        <v/>
      </c>
      <c r="G179" s="155"/>
      <c r="H179" s="926"/>
      <c r="I179" s="928"/>
      <c r="J179" s="155"/>
      <c r="K179" s="926"/>
      <c r="L179" s="927"/>
      <c r="M179" s="155"/>
      <c r="N179" s="881"/>
      <c r="O179" s="882"/>
      <c r="P179" s="154"/>
      <c r="Q179" s="926"/>
      <c r="R179" s="927"/>
      <c r="S179" s="154"/>
      <c r="T179" s="926"/>
      <c r="U179" s="927"/>
      <c r="V179" s="101" t="str">
        <f>IF(B179="","",VLOOKUP(B179,学連登録!$C$2:$H$3000,6,FALSE))</f>
        <v/>
      </c>
      <c r="Y179" s="116" t="str">
        <f t="shared" si="251"/>
        <v/>
      </c>
      <c r="Z179" s="97" t="str">
        <f>IF(G179="","",VLOOKUP(G179,種目名!$R$5:$T$104,3,0))</f>
        <v/>
      </c>
      <c r="AA179" s="98" t="str">
        <f>IF(J179="","",VLOOKUP(J179,種目名!$R$5:$T$104,3,0))</f>
        <v/>
      </c>
      <c r="AB179" s="117" t="str">
        <f>IF(M179="","",VLOOKUP(M179,種目名!$R$5:$T$104,3,0))</f>
        <v/>
      </c>
      <c r="AC179" s="117" t="str">
        <f>IF(P179="","",VLOOKUP(AF179,種目名!$R$5:$T$104,3,0))</f>
        <v/>
      </c>
      <c r="AD179" s="118" t="str">
        <f>IF(S179="","",VLOOKUP(AI179,種目名!$R$5:$T$104,3,0))</f>
        <v/>
      </c>
      <c r="AE179" s="115">
        <f t="shared" si="252"/>
        <v>0</v>
      </c>
      <c r="AF179" s="152" t="str">
        <f t="shared" si="253"/>
        <v/>
      </c>
      <c r="AG179" s="152" t="str">
        <f t="shared" si="254"/>
        <v/>
      </c>
      <c r="AH179" s="152">
        <f t="shared" si="255"/>
        <v>0</v>
      </c>
      <c r="AI179" s="152" t="str">
        <f t="shared" si="256"/>
        <v/>
      </c>
      <c r="AJ179" s="152" t="str">
        <f t="shared" si="257"/>
        <v/>
      </c>
      <c r="AK179" s="383"/>
      <c r="AL179" s="166">
        <f t="shared" si="185"/>
        <v>0</v>
      </c>
      <c r="AM179" s="392">
        <f t="shared" si="186"/>
        <v>0</v>
      </c>
      <c r="AN179" s="392">
        <f>COUNTIF($B$12:B179,B179)</f>
        <v>0</v>
      </c>
      <c r="AO179" s="392"/>
      <c r="AP179" s="392" t="str">
        <f t="shared" si="187"/>
        <v/>
      </c>
      <c r="AQ179" s="392" t="str">
        <f t="shared" si="187"/>
        <v/>
      </c>
      <c r="AR179" s="392" t="str">
        <f t="shared" si="187"/>
        <v/>
      </c>
      <c r="AS179" s="392" t="str">
        <f t="shared" si="187"/>
        <v/>
      </c>
      <c r="AT179" s="392">
        <f t="shared" si="188"/>
        <v>0</v>
      </c>
      <c r="AU179" s="392" t="str">
        <f t="shared" si="189"/>
        <v/>
      </c>
      <c r="AV179" s="392" t="str">
        <f t="shared" si="190"/>
        <v/>
      </c>
      <c r="AW179" s="392" t="str">
        <f t="shared" si="191"/>
        <v/>
      </c>
      <c r="AX179" s="392" t="str">
        <f t="shared" si="192"/>
        <v/>
      </c>
      <c r="AY179" s="392" t="str">
        <f t="shared" si="193"/>
        <v/>
      </c>
      <c r="AZ179" s="392" t="str">
        <f t="shared" si="258"/>
        <v/>
      </c>
      <c r="BA179" s="392" t="str">
        <f t="shared" si="258"/>
        <v/>
      </c>
      <c r="BB179" s="392" t="str">
        <f t="shared" si="258"/>
        <v/>
      </c>
      <c r="BC179" s="392" t="str">
        <f t="shared" si="258"/>
        <v/>
      </c>
      <c r="BD179" s="396" t="str">
        <f t="shared" si="258"/>
        <v/>
      </c>
      <c r="BE179" s="386">
        <f t="shared" si="194"/>
        <v>0</v>
      </c>
      <c r="BG179" s="392">
        <f t="shared" si="195"/>
        <v>0</v>
      </c>
      <c r="BH179" s="392">
        <f t="shared" si="196"/>
        <v>0</v>
      </c>
      <c r="BI179" s="405">
        <f t="shared" si="197"/>
        <v>0</v>
      </c>
      <c r="BJ179" s="406">
        <f t="shared" si="182"/>
        <v>0</v>
      </c>
      <c r="BK179" s="391" t="str">
        <f t="shared" si="183"/>
        <v>0</v>
      </c>
      <c r="BL179" s="391" t="str">
        <f t="shared" si="184"/>
        <v>0</v>
      </c>
      <c r="BM179" s="405">
        <f t="shared" si="198"/>
        <v>0</v>
      </c>
      <c r="BN179" s="405" t="str">
        <f t="shared" si="199"/>
        <v>0m0</v>
      </c>
      <c r="BO179" s="392">
        <f t="shared" si="200"/>
        <v>0</v>
      </c>
      <c r="BP179" s="392">
        <f t="shared" si="201"/>
        <v>0</v>
      </c>
      <c r="BQ179" s="405">
        <f t="shared" si="202"/>
        <v>0</v>
      </c>
      <c r="BR179" s="406">
        <f t="shared" si="203"/>
        <v>0</v>
      </c>
      <c r="BS179" s="391" t="str">
        <f t="shared" si="204"/>
        <v>0</v>
      </c>
      <c r="BT179" s="391" t="str">
        <f t="shared" si="205"/>
        <v>0</v>
      </c>
      <c r="BU179" s="405">
        <f t="shared" si="206"/>
        <v>0</v>
      </c>
      <c r="BV179" s="405" t="str">
        <f t="shared" si="207"/>
        <v>0m0</v>
      </c>
      <c r="BW179" s="392">
        <f t="shared" si="208"/>
        <v>0</v>
      </c>
      <c r="BX179" s="392">
        <f t="shared" si="209"/>
        <v>0</v>
      </c>
      <c r="BY179" s="405">
        <f t="shared" si="210"/>
        <v>0</v>
      </c>
      <c r="BZ179" s="406">
        <f t="shared" si="211"/>
        <v>0</v>
      </c>
      <c r="CA179" s="391" t="str">
        <f t="shared" si="212"/>
        <v>0</v>
      </c>
      <c r="CB179" s="391" t="str">
        <f t="shared" si="213"/>
        <v>0</v>
      </c>
      <c r="CC179" s="405">
        <f t="shared" si="214"/>
        <v>0</v>
      </c>
      <c r="CD179" s="405" t="str">
        <f t="shared" si="215"/>
        <v>0m0</v>
      </c>
      <c r="CE179" s="392">
        <f t="shared" si="216"/>
        <v>0</v>
      </c>
      <c r="CF179" s="392">
        <f t="shared" si="217"/>
        <v>0</v>
      </c>
      <c r="CG179" s="405">
        <f t="shared" si="218"/>
        <v>0</v>
      </c>
      <c r="CH179" s="406">
        <f t="shared" si="219"/>
        <v>0</v>
      </c>
      <c r="CI179" s="391" t="str">
        <f t="shared" si="220"/>
        <v>0</v>
      </c>
      <c r="CJ179" s="391" t="str">
        <f t="shared" si="221"/>
        <v>0</v>
      </c>
      <c r="CK179" s="405">
        <f t="shared" si="222"/>
        <v>0</v>
      </c>
      <c r="CL179" s="405" t="str">
        <f t="shared" si="223"/>
        <v>0m0</v>
      </c>
      <c r="CM179" s="392">
        <f t="shared" si="224"/>
        <v>0</v>
      </c>
      <c r="CN179" s="392">
        <f t="shared" si="225"/>
        <v>0</v>
      </c>
      <c r="CO179" s="405">
        <f t="shared" si="226"/>
        <v>0</v>
      </c>
      <c r="CP179" s="406">
        <f t="shared" si="227"/>
        <v>0</v>
      </c>
      <c r="CQ179" s="391" t="str">
        <f t="shared" si="228"/>
        <v>0</v>
      </c>
      <c r="CR179" s="391" t="str">
        <f t="shared" si="229"/>
        <v>0</v>
      </c>
      <c r="CS179" s="405">
        <f t="shared" si="230"/>
        <v>0</v>
      </c>
      <c r="CT179" s="405" t="str">
        <f t="shared" si="231"/>
        <v>0m0</v>
      </c>
      <c r="CU179" s="405">
        <f t="shared" si="232"/>
        <v>0</v>
      </c>
      <c r="CV179" s="405">
        <f t="shared" si="233"/>
        <v>0</v>
      </c>
      <c r="CW179" s="405">
        <f t="shared" si="234"/>
        <v>0</v>
      </c>
      <c r="CX179" s="405">
        <f t="shared" si="235"/>
        <v>0</v>
      </c>
      <c r="CY179" s="405">
        <f t="shared" si="236"/>
        <v>0</v>
      </c>
      <c r="CZ179" s="405" t="str">
        <f t="shared" si="237"/>
        <v/>
      </c>
      <c r="DA179" s="405" t="str">
        <f t="shared" si="238"/>
        <v/>
      </c>
      <c r="DB179" s="405" t="str">
        <f t="shared" si="239"/>
        <v/>
      </c>
      <c r="DC179" s="405" t="str">
        <f t="shared" si="240"/>
        <v/>
      </c>
      <c r="DD179" s="405" t="str">
        <f t="shared" si="241"/>
        <v/>
      </c>
      <c r="DE179" s="405"/>
      <c r="DF179" s="404"/>
      <c r="DG179" s="405" t="str">
        <f t="shared" si="242"/>
        <v/>
      </c>
      <c r="DH179" s="405" t="str">
        <f t="shared" si="243"/>
        <v/>
      </c>
      <c r="DI179" s="405">
        <f t="shared" si="244"/>
        <v>0</v>
      </c>
      <c r="DJ179" s="405" t="str">
        <f t="shared" si="245"/>
        <v/>
      </c>
      <c r="DK179" s="405" t="str">
        <f t="shared" si="246"/>
        <v/>
      </c>
      <c r="DL179" s="405" t="str">
        <f t="shared" si="247"/>
        <v/>
      </c>
      <c r="DM179" s="405" t="str">
        <f t="shared" si="248"/>
        <v/>
      </c>
      <c r="DN179" s="405" t="str">
        <f t="shared" si="249"/>
        <v/>
      </c>
      <c r="DO179" s="405" t="str">
        <f t="shared" si="250"/>
        <v/>
      </c>
    </row>
    <row r="180" spans="1:119" s="152" customFormat="1" ht="18" hidden="1" customHeight="1">
      <c r="A180" s="156" t="str">
        <f t="shared" si="259"/>
        <v/>
      </c>
      <c r="B180" s="153"/>
      <c r="C180" s="31" t="str">
        <f>IF(B180="","",VLOOKUP(B180,学連登録!$C$2:$G$3000,2,FALSE))</f>
        <v/>
      </c>
      <c r="D180" s="32" t="str">
        <f>IF(B180="","",VLOOKUP(B180,学連登録!$C$2:$G$3000,3,FALSE))</f>
        <v/>
      </c>
      <c r="E180" s="33" t="str">
        <f>IF(B180="","",VLOOKUP(B180,学連登録!$C$2:$G$3000,4,FALSE))</f>
        <v/>
      </c>
      <c r="F180" s="376" t="str">
        <f>IF(B180="","",VLOOKUP(B180,学連登録!$C$2:$I$3000,7,FALSE))</f>
        <v/>
      </c>
      <c r="G180" s="155"/>
      <c r="H180" s="926"/>
      <c r="I180" s="928"/>
      <c r="J180" s="155"/>
      <c r="K180" s="926"/>
      <c r="L180" s="927"/>
      <c r="M180" s="155"/>
      <c r="N180" s="881"/>
      <c r="O180" s="882"/>
      <c r="P180" s="154"/>
      <c r="Q180" s="926"/>
      <c r="R180" s="927"/>
      <c r="S180" s="154"/>
      <c r="T180" s="926"/>
      <c r="U180" s="927"/>
      <c r="V180" s="101" t="str">
        <f>IF(B180="","",VLOOKUP(B180,学連登録!$C$2:$H$3000,6,FALSE))</f>
        <v/>
      </c>
      <c r="Y180" s="116" t="str">
        <f t="shared" si="251"/>
        <v/>
      </c>
      <c r="Z180" s="97" t="str">
        <f>IF(G180="","",VLOOKUP(G180,種目名!$R$5:$T$104,3,0))</f>
        <v/>
      </c>
      <c r="AA180" s="98" t="str">
        <f>IF(J180="","",VLOOKUP(J180,種目名!$R$5:$T$104,3,0))</f>
        <v/>
      </c>
      <c r="AB180" s="117" t="str">
        <f>IF(M180="","",VLOOKUP(M180,種目名!$R$5:$T$104,3,0))</f>
        <v/>
      </c>
      <c r="AC180" s="117" t="str">
        <f>IF(P180="","",VLOOKUP(AF180,種目名!$R$5:$T$104,3,0))</f>
        <v/>
      </c>
      <c r="AD180" s="118" t="str">
        <f>IF(S180="","",VLOOKUP(AI180,種目名!$R$5:$T$104,3,0))</f>
        <v/>
      </c>
      <c r="AE180" s="115">
        <f t="shared" si="252"/>
        <v>0</v>
      </c>
      <c r="AF180" s="152" t="str">
        <f t="shared" si="253"/>
        <v/>
      </c>
      <c r="AG180" s="152" t="str">
        <f t="shared" si="254"/>
        <v/>
      </c>
      <c r="AH180" s="152">
        <f t="shared" si="255"/>
        <v>0</v>
      </c>
      <c r="AI180" s="152" t="str">
        <f t="shared" si="256"/>
        <v/>
      </c>
      <c r="AJ180" s="152" t="str">
        <f t="shared" si="257"/>
        <v/>
      </c>
      <c r="AK180" s="383"/>
      <c r="AL180" s="166">
        <f t="shared" si="185"/>
        <v>0</v>
      </c>
      <c r="AM180" s="392">
        <f t="shared" si="186"/>
        <v>0</v>
      </c>
      <c r="AN180" s="392">
        <f>COUNTIF($B$12:B180,B180)</f>
        <v>0</v>
      </c>
      <c r="AO180" s="392"/>
      <c r="AP180" s="392" t="str">
        <f t="shared" si="187"/>
        <v/>
      </c>
      <c r="AQ180" s="392" t="str">
        <f t="shared" si="187"/>
        <v/>
      </c>
      <c r="AR180" s="392" t="str">
        <f t="shared" si="187"/>
        <v/>
      </c>
      <c r="AS180" s="392" t="str">
        <f t="shared" si="187"/>
        <v/>
      </c>
      <c r="AT180" s="392">
        <f t="shared" si="188"/>
        <v>0</v>
      </c>
      <c r="AU180" s="392" t="str">
        <f t="shared" si="189"/>
        <v/>
      </c>
      <c r="AV180" s="392" t="str">
        <f t="shared" si="190"/>
        <v/>
      </c>
      <c r="AW180" s="392" t="str">
        <f t="shared" si="191"/>
        <v/>
      </c>
      <c r="AX180" s="392" t="str">
        <f t="shared" si="192"/>
        <v/>
      </c>
      <c r="AY180" s="392" t="str">
        <f t="shared" si="193"/>
        <v/>
      </c>
      <c r="AZ180" s="392" t="str">
        <f t="shared" si="258"/>
        <v/>
      </c>
      <c r="BA180" s="392" t="str">
        <f t="shared" si="258"/>
        <v/>
      </c>
      <c r="BB180" s="392" t="str">
        <f t="shared" si="258"/>
        <v/>
      </c>
      <c r="BC180" s="392" t="str">
        <f t="shared" si="258"/>
        <v/>
      </c>
      <c r="BD180" s="396" t="str">
        <f t="shared" si="258"/>
        <v/>
      </c>
      <c r="BE180" s="386">
        <f t="shared" si="194"/>
        <v>0</v>
      </c>
      <c r="BG180" s="392">
        <f t="shared" si="195"/>
        <v>0</v>
      </c>
      <c r="BH180" s="392">
        <f t="shared" si="196"/>
        <v>0</v>
      </c>
      <c r="BI180" s="405">
        <f t="shared" si="197"/>
        <v>0</v>
      </c>
      <c r="BJ180" s="406">
        <f t="shared" si="182"/>
        <v>0</v>
      </c>
      <c r="BK180" s="391" t="str">
        <f t="shared" si="183"/>
        <v>0</v>
      </c>
      <c r="BL180" s="391" t="str">
        <f t="shared" si="184"/>
        <v>0</v>
      </c>
      <c r="BM180" s="405">
        <f t="shared" si="198"/>
        <v>0</v>
      </c>
      <c r="BN180" s="405" t="str">
        <f t="shared" si="199"/>
        <v>0m0</v>
      </c>
      <c r="BO180" s="392">
        <f t="shared" si="200"/>
        <v>0</v>
      </c>
      <c r="BP180" s="392">
        <f t="shared" si="201"/>
        <v>0</v>
      </c>
      <c r="BQ180" s="405">
        <f t="shared" si="202"/>
        <v>0</v>
      </c>
      <c r="BR180" s="406">
        <f t="shared" si="203"/>
        <v>0</v>
      </c>
      <c r="BS180" s="391" t="str">
        <f t="shared" si="204"/>
        <v>0</v>
      </c>
      <c r="BT180" s="391" t="str">
        <f t="shared" si="205"/>
        <v>0</v>
      </c>
      <c r="BU180" s="405">
        <f t="shared" si="206"/>
        <v>0</v>
      </c>
      <c r="BV180" s="405" t="str">
        <f t="shared" si="207"/>
        <v>0m0</v>
      </c>
      <c r="BW180" s="392">
        <f t="shared" si="208"/>
        <v>0</v>
      </c>
      <c r="BX180" s="392">
        <f t="shared" si="209"/>
        <v>0</v>
      </c>
      <c r="BY180" s="405">
        <f t="shared" si="210"/>
        <v>0</v>
      </c>
      <c r="BZ180" s="406">
        <f t="shared" si="211"/>
        <v>0</v>
      </c>
      <c r="CA180" s="391" t="str">
        <f t="shared" si="212"/>
        <v>0</v>
      </c>
      <c r="CB180" s="391" t="str">
        <f t="shared" si="213"/>
        <v>0</v>
      </c>
      <c r="CC180" s="405">
        <f t="shared" si="214"/>
        <v>0</v>
      </c>
      <c r="CD180" s="405" t="str">
        <f t="shared" si="215"/>
        <v>0m0</v>
      </c>
      <c r="CE180" s="392">
        <f t="shared" si="216"/>
        <v>0</v>
      </c>
      <c r="CF180" s="392">
        <f t="shared" si="217"/>
        <v>0</v>
      </c>
      <c r="CG180" s="405">
        <f t="shared" si="218"/>
        <v>0</v>
      </c>
      <c r="CH180" s="406">
        <f t="shared" si="219"/>
        <v>0</v>
      </c>
      <c r="CI180" s="391" t="str">
        <f t="shared" si="220"/>
        <v>0</v>
      </c>
      <c r="CJ180" s="391" t="str">
        <f t="shared" si="221"/>
        <v>0</v>
      </c>
      <c r="CK180" s="405">
        <f t="shared" si="222"/>
        <v>0</v>
      </c>
      <c r="CL180" s="405" t="str">
        <f t="shared" si="223"/>
        <v>0m0</v>
      </c>
      <c r="CM180" s="392">
        <f t="shared" si="224"/>
        <v>0</v>
      </c>
      <c r="CN180" s="392">
        <f t="shared" si="225"/>
        <v>0</v>
      </c>
      <c r="CO180" s="405">
        <f t="shared" si="226"/>
        <v>0</v>
      </c>
      <c r="CP180" s="406">
        <f t="shared" si="227"/>
        <v>0</v>
      </c>
      <c r="CQ180" s="391" t="str">
        <f t="shared" si="228"/>
        <v>0</v>
      </c>
      <c r="CR180" s="391" t="str">
        <f t="shared" si="229"/>
        <v>0</v>
      </c>
      <c r="CS180" s="405">
        <f t="shared" si="230"/>
        <v>0</v>
      </c>
      <c r="CT180" s="405" t="str">
        <f t="shared" si="231"/>
        <v>0m0</v>
      </c>
      <c r="CU180" s="405">
        <f t="shared" si="232"/>
        <v>0</v>
      </c>
      <c r="CV180" s="405">
        <f t="shared" si="233"/>
        <v>0</v>
      </c>
      <c r="CW180" s="405">
        <f t="shared" si="234"/>
        <v>0</v>
      </c>
      <c r="CX180" s="405">
        <f t="shared" si="235"/>
        <v>0</v>
      </c>
      <c r="CY180" s="405">
        <f t="shared" si="236"/>
        <v>0</v>
      </c>
      <c r="CZ180" s="405" t="str">
        <f t="shared" si="237"/>
        <v/>
      </c>
      <c r="DA180" s="405" t="str">
        <f t="shared" si="238"/>
        <v/>
      </c>
      <c r="DB180" s="405" t="str">
        <f t="shared" si="239"/>
        <v/>
      </c>
      <c r="DC180" s="405" t="str">
        <f t="shared" si="240"/>
        <v/>
      </c>
      <c r="DD180" s="405" t="str">
        <f t="shared" si="241"/>
        <v/>
      </c>
      <c r="DE180" s="405"/>
      <c r="DF180" s="404"/>
      <c r="DG180" s="405" t="str">
        <f t="shared" si="242"/>
        <v/>
      </c>
      <c r="DH180" s="405" t="str">
        <f t="shared" si="243"/>
        <v/>
      </c>
      <c r="DI180" s="405">
        <f t="shared" si="244"/>
        <v>0</v>
      </c>
      <c r="DJ180" s="405" t="str">
        <f t="shared" si="245"/>
        <v/>
      </c>
      <c r="DK180" s="405" t="str">
        <f t="shared" si="246"/>
        <v/>
      </c>
      <c r="DL180" s="405" t="str">
        <f t="shared" si="247"/>
        <v/>
      </c>
      <c r="DM180" s="405" t="str">
        <f t="shared" si="248"/>
        <v/>
      </c>
      <c r="DN180" s="405" t="str">
        <f t="shared" si="249"/>
        <v/>
      </c>
      <c r="DO180" s="405" t="str">
        <f t="shared" si="250"/>
        <v/>
      </c>
    </row>
    <row r="181" spans="1:119" s="152" customFormat="1" ht="18" hidden="1" customHeight="1">
      <c r="A181" s="156" t="str">
        <f t="shared" si="259"/>
        <v/>
      </c>
      <c r="B181" s="153"/>
      <c r="C181" s="31" t="str">
        <f>IF(B181="","",VLOOKUP(B181,学連登録!$C$2:$G$3000,2,FALSE))</f>
        <v/>
      </c>
      <c r="D181" s="32" t="str">
        <f>IF(B181="","",VLOOKUP(B181,学連登録!$C$2:$G$3000,3,FALSE))</f>
        <v/>
      </c>
      <c r="E181" s="33" t="str">
        <f>IF(B181="","",VLOOKUP(B181,学連登録!$C$2:$G$3000,4,FALSE))</f>
        <v/>
      </c>
      <c r="F181" s="376" t="str">
        <f>IF(B181="","",VLOOKUP(B181,学連登録!$C$2:$I$3000,7,FALSE))</f>
        <v/>
      </c>
      <c r="G181" s="155"/>
      <c r="H181" s="926"/>
      <c r="I181" s="928"/>
      <c r="J181" s="155"/>
      <c r="K181" s="926"/>
      <c r="L181" s="927"/>
      <c r="M181" s="155"/>
      <c r="N181" s="881"/>
      <c r="O181" s="882"/>
      <c r="P181" s="154"/>
      <c r="Q181" s="926"/>
      <c r="R181" s="927"/>
      <c r="S181" s="154"/>
      <c r="T181" s="926"/>
      <c r="U181" s="927"/>
      <c r="V181" s="101" t="str">
        <f>IF(B181="","",VLOOKUP(B181,学連登録!$C$2:$H$3000,6,FALSE))</f>
        <v/>
      </c>
      <c r="Y181" s="116" t="str">
        <f t="shared" si="251"/>
        <v/>
      </c>
      <c r="Z181" s="97" t="str">
        <f>IF(G181="","",VLOOKUP(G181,種目名!$R$5:$T$104,3,0))</f>
        <v/>
      </c>
      <c r="AA181" s="98" t="str">
        <f>IF(J181="","",VLOOKUP(J181,種目名!$R$5:$T$104,3,0))</f>
        <v/>
      </c>
      <c r="AB181" s="117" t="str">
        <f>IF(M181="","",VLOOKUP(M181,種目名!$R$5:$T$104,3,0))</f>
        <v/>
      </c>
      <c r="AC181" s="117" t="str">
        <f>IF(P181="","",VLOOKUP(AF181,種目名!$R$5:$T$104,3,0))</f>
        <v/>
      </c>
      <c r="AD181" s="118" t="str">
        <f>IF(S181="","",VLOOKUP(AI181,種目名!$R$5:$T$104,3,0))</f>
        <v/>
      </c>
      <c r="AE181" s="115">
        <f t="shared" si="252"/>
        <v>0</v>
      </c>
      <c r="AF181" s="152" t="str">
        <f t="shared" si="253"/>
        <v/>
      </c>
      <c r="AG181" s="152" t="str">
        <f t="shared" si="254"/>
        <v/>
      </c>
      <c r="AH181" s="152">
        <f t="shared" si="255"/>
        <v>0</v>
      </c>
      <c r="AI181" s="152" t="str">
        <f t="shared" si="256"/>
        <v/>
      </c>
      <c r="AJ181" s="152" t="str">
        <f t="shared" si="257"/>
        <v/>
      </c>
      <c r="AK181" s="383"/>
      <c r="AL181" s="166">
        <f t="shared" si="185"/>
        <v>0</v>
      </c>
      <c r="AM181" s="392">
        <f t="shared" si="186"/>
        <v>0</v>
      </c>
      <c r="AN181" s="392">
        <f>COUNTIF($B$12:B181,B181)</f>
        <v>0</v>
      </c>
      <c r="AO181" s="392"/>
      <c r="AP181" s="392" t="str">
        <f t="shared" si="187"/>
        <v/>
      </c>
      <c r="AQ181" s="392" t="str">
        <f t="shared" si="187"/>
        <v/>
      </c>
      <c r="AR181" s="392" t="str">
        <f t="shared" si="187"/>
        <v/>
      </c>
      <c r="AS181" s="392" t="str">
        <f t="shared" si="187"/>
        <v/>
      </c>
      <c r="AT181" s="392">
        <f t="shared" si="188"/>
        <v>0</v>
      </c>
      <c r="AU181" s="392" t="str">
        <f t="shared" si="189"/>
        <v/>
      </c>
      <c r="AV181" s="392" t="str">
        <f t="shared" si="190"/>
        <v/>
      </c>
      <c r="AW181" s="392" t="str">
        <f t="shared" si="191"/>
        <v/>
      </c>
      <c r="AX181" s="392" t="str">
        <f t="shared" si="192"/>
        <v/>
      </c>
      <c r="AY181" s="392" t="str">
        <f t="shared" si="193"/>
        <v/>
      </c>
      <c r="AZ181" s="392" t="str">
        <f t="shared" si="258"/>
        <v/>
      </c>
      <c r="BA181" s="392" t="str">
        <f t="shared" si="258"/>
        <v/>
      </c>
      <c r="BB181" s="392" t="str">
        <f t="shared" si="258"/>
        <v/>
      </c>
      <c r="BC181" s="392" t="str">
        <f t="shared" si="258"/>
        <v/>
      </c>
      <c r="BD181" s="396" t="str">
        <f t="shared" si="258"/>
        <v/>
      </c>
      <c r="BE181" s="386">
        <f t="shared" si="194"/>
        <v>0</v>
      </c>
      <c r="BG181" s="392">
        <f t="shared" si="195"/>
        <v>0</v>
      </c>
      <c r="BH181" s="392">
        <f t="shared" si="196"/>
        <v>0</v>
      </c>
      <c r="BI181" s="405">
        <f t="shared" si="197"/>
        <v>0</v>
      </c>
      <c r="BJ181" s="406">
        <f t="shared" si="182"/>
        <v>0</v>
      </c>
      <c r="BK181" s="391" t="str">
        <f t="shared" si="183"/>
        <v>0</v>
      </c>
      <c r="BL181" s="391" t="str">
        <f t="shared" si="184"/>
        <v>0</v>
      </c>
      <c r="BM181" s="405">
        <f t="shared" si="198"/>
        <v>0</v>
      </c>
      <c r="BN181" s="405" t="str">
        <f t="shared" si="199"/>
        <v>0m0</v>
      </c>
      <c r="BO181" s="392">
        <f t="shared" si="200"/>
        <v>0</v>
      </c>
      <c r="BP181" s="392">
        <f t="shared" si="201"/>
        <v>0</v>
      </c>
      <c r="BQ181" s="405">
        <f t="shared" si="202"/>
        <v>0</v>
      </c>
      <c r="BR181" s="406">
        <f t="shared" si="203"/>
        <v>0</v>
      </c>
      <c r="BS181" s="391" t="str">
        <f t="shared" si="204"/>
        <v>0</v>
      </c>
      <c r="BT181" s="391" t="str">
        <f t="shared" si="205"/>
        <v>0</v>
      </c>
      <c r="BU181" s="405">
        <f t="shared" si="206"/>
        <v>0</v>
      </c>
      <c r="BV181" s="405" t="str">
        <f t="shared" si="207"/>
        <v>0m0</v>
      </c>
      <c r="BW181" s="392">
        <f t="shared" si="208"/>
        <v>0</v>
      </c>
      <c r="BX181" s="392">
        <f t="shared" si="209"/>
        <v>0</v>
      </c>
      <c r="BY181" s="405">
        <f t="shared" si="210"/>
        <v>0</v>
      </c>
      <c r="BZ181" s="406">
        <f t="shared" si="211"/>
        <v>0</v>
      </c>
      <c r="CA181" s="391" t="str">
        <f t="shared" si="212"/>
        <v>0</v>
      </c>
      <c r="CB181" s="391" t="str">
        <f t="shared" si="213"/>
        <v>0</v>
      </c>
      <c r="CC181" s="405">
        <f t="shared" si="214"/>
        <v>0</v>
      </c>
      <c r="CD181" s="405" t="str">
        <f t="shared" si="215"/>
        <v>0m0</v>
      </c>
      <c r="CE181" s="392">
        <f t="shared" si="216"/>
        <v>0</v>
      </c>
      <c r="CF181" s="392">
        <f t="shared" si="217"/>
        <v>0</v>
      </c>
      <c r="CG181" s="405">
        <f t="shared" si="218"/>
        <v>0</v>
      </c>
      <c r="CH181" s="406">
        <f t="shared" si="219"/>
        <v>0</v>
      </c>
      <c r="CI181" s="391" t="str">
        <f t="shared" si="220"/>
        <v>0</v>
      </c>
      <c r="CJ181" s="391" t="str">
        <f t="shared" si="221"/>
        <v>0</v>
      </c>
      <c r="CK181" s="405">
        <f t="shared" si="222"/>
        <v>0</v>
      </c>
      <c r="CL181" s="405" t="str">
        <f t="shared" si="223"/>
        <v>0m0</v>
      </c>
      <c r="CM181" s="392">
        <f t="shared" si="224"/>
        <v>0</v>
      </c>
      <c r="CN181" s="392">
        <f t="shared" si="225"/>
        <v>0</v>
      </c>
      <c r="CO181" s="405">
        <f t="shared" si="226"/>
        <v>0</v>
      </c>
      <c r="CP181" s="406">
        <f t="shared" si="227"/>
        <v>0</v>
      </c>
      <c r="CQ181" s="391" t="str">
        <f t="shared" si="228"/>
        <v>0</v>
      </c>
      <c r="CR181" s="391" t="str">
        <f t="shared" si="229"/>
        <v>0</v>
      </c>
      <c r="CS181" s="405">
        <f t="shared" si="230"/>
        <v>0</v>
      </c>
      <c r="CT181" s="405" t="str">
        <f t="shared" si="231"/>
        <v>0m0</v>
      </c>
      <c r="CU181" s="405">
        <f t="shared" si="232"/>
        <v>0</v>
      </c>
      <c r="CV181" s="405">
        <f t="shared" si="233"/>
        <v>0</v>
      </c>
      <c r="CW181" s="405">
        <f t="shared" si="234"/>
        <v>0</v>
      </c>
      <c r="CX181" s="405">
        <f t="shared" si="235"/>
        <v>0</v>
      </c>
      <c r="CY181" s="405">
        <f t="shared" si="236"/>
        <v>0</v>
      </c>
      <c r="CZ181" s="405" t="str">
        <f t="shared" si="237"/>
        <v/>
      </c>
      <c r="DA181" s="405" t="str">
        <f t="shared" si="238"/>
        <v/>
      </c>
      <c r="DB181" s="405" t="str">
        <f t="shared" si="239"/>
        <v/>
      </c>
      <c r="DC181" s="405" t="str">
        <f t="shared" si="240"/>
        <v/>
      </c>
      <c r="DD181" s="405" t="str">
        <f t="shared" si="241"/>
        <v/>
      </c>
      <c r="DE181" s="405"/>
      <c r="DF181" s="404"/>
      <c r="DG181" s="405" t="str">
        <f t="shared" si="242"/>
        <v/>
      </c>
      <c r="DH181" s="405" t="str">
        <f t="shared" si="243"/>
        <v/>
      </c>
      <c r="DI181" s="405">
        <f t="shared" si="244"/>
        <v>0</v>
      </c>
      <c r="DJ181" s="405" t="str">
        <f t="shared" si="245"/>
        <v/>
      </c>
      <c r="DK181" s="405" t="str">
        <f t="shared" si="246"/>
        <v/>
      </c>
      <c r="DL181" s="405" t="str">
        <f t="shared" si="247"/>
        <v/>
      </c>
      <c r="DM181" s="405" t="str">
        <f t="shared" si="248"/>
        <v/>
      </c>
      <c r="DN181" s="405" t="str">
        <f t="shared" si="249"/>
        <v/>
      </c>
      <c r="DO181" s="405" t="str">
        <f t="shared" si="250"/>
        <v/>
      </c>
    </row>
    <row r="182" spans="1:119" s="152" customFormat="1" ht="18" hidden="1" customHeight="1">
      <c r="A182" s="156" t="str">
        <f t="shared" si="259"/>
        <v/>
      </c>
      <c r="B182" s="153"/>
      <c r="C182" s="31" t="str">
        <f>IF(B182="","",VLOOKUP(B182,学連登録!$C$2:$G$3000,2,FALSE))</f>
        <v/>
      </c>
      <c r="D182" s="32" t="str">
        <f>IF(B182="","",VLOOKUP(B182,学連登録!$C$2:$G$3000,3,FALSE))</f>
        <v/>
      </c>
      <c r="E182" s="33" t="str">
        <f>IF(B182="","",VLOOKUP(B182,学連登録!$C$2:$G$3000,4,FALSE))</f>
        <v/>
      </c>
      <c r="F182" s="376" t="str">
        <f>IF(B182="","",VLOOKUP(B182,学連登録!$C$2:$I$3000,7,FALSE))</f>
        <v/>
      </c>
      <c r="G182" s="155"/>
      <c r="H182" s="926"/>
      <c r="I182" s="928"/>
      <c r="J182" s="155"/>
      <c r="K182" s="926"/>
      <c r="L182" s="927"/>
      <c r="M182" s="155"/>
      <c r="N182" s="881"/>
      <c r="O182" s="882"/>
      <c r="P182" s="154"/>
      <c r="Q182" s="926"/>
      <c r="R182" s="927"/>
      <c r="S182" s="154"/>
      <c r="T182" s="926"/>
      <c r="U182" s="927"/>
      <c r="V182" s="101" t="str">
        <f>IF(B182="","",VLOOKUP(B182,学連登録!$C$2:$H$3000,6,FALSE))</f>
        <v/>
      </c>
      <c r="Y182" s="116" t="str">
        <f t="shared" si="251"/>
        <v/>
      </c>
      <c r="Z182" s="97" t="str">
        <f>IF(G182="","",VLOOKUP(G182,種目名!$R$5:$T$104,3,0))</f>
        <v/>
      </c>
      <c r="AA182" s="98" t="str">
        <f>IF(J182="","",VLOOKUP(J182,種目名!$R$5:$T$104,3,0))</f>
        <v/>
      </c>
      <c r="AB182" s="117" t="str">
        <f>IF(M182="","",VLOOKUP(M182,種目名!$R$5:$T$104,3,0))</f>
        <v/>
      </c>
      <c r="AC182" s="117" t="str">
        <f>IF(P182="","",VLOOKUP(AF182,種目名!$R$5:$T$104,3,0))</f>
        <v/>
      </c>
      <c r="AD182" s="118" t="str">
        <f>IF(S182="","",VLOOKUP(AI182,種目名!$R$5:$T$104,3,0))</f>
        <v/>
      </c>
      <c r="AE182" s="115">
        <f t="shared" si="252"/>
        <v>0</v>
      </c>
      <c r="AF182" s="152" t="str">
        <f t="shared" si="253"/>
        <v/>
      </c>
      <c r="AG182" s="152" t="str">
        <f t="shared" si="254"/>
        <v/>
      </c>
      <c r="AH182" s="152">
        <f t="shared" si="255"/>
        <v>0</v>
      </c>
      <c r="AI182" s="152" t="str">
        <f t="shared" si="256"/>
        <v/>
      </c>
      <c r="AJ182" s="152" t="str">
        <f t="shared" si="257"/>
        <v/>
      </c>
      <c r="AK182" s="383"/>
      <c r="AL182" s="166">
        <f t="shared" si="185"/>
        <v>0</v>
      </c>
      <c r="AM182" s="392">
        <f t="shared" si="186"/>
        <v>0</v>
      </c>
      <c r="AN182" s="392">
        <f>COUNTIF($B$12:B182,B182)</f>
        <v>0</v>
      </c>
      <c r="AO182" s="392"/>
      <c r="AP182" s="392" t="str">
        <f t="shared" si="187"/>
        <v/>
      </c>
      <c r="AQ182" s="392" t="str">
        <f t="shared" si="187"/>
        <v/>
      </c>
      <c r="AR182" s="392" t="str">
        <f t="shared" si="187"/>
        <v/>
      </c>
      <c r="AS182" s="392" t="str">
        <f t="shared" si="187"/>
        <v/>
      </c>
      <c r="AT182" s="392">
        <f t="shared" si="188"/>
        <v>0</v>
      </c>
      <c r="AU182" s="392" t="str">
        <f t="shared" si="189"/>
        <v/>
      </c>
      <c r="AV182" s="392" t="str">
        <f t="shared" si="190"/>
        <v/>
      </c>
      <c r="AW182" s="392" t="str">
        <f t="shared" si="191"/>
        <v/>
      </c>
      <c r="AX182" s="392" t="str">
        <f t="shared" si="192"/>
        <v/>
      </c>
      <c r="AY182" s="392" t="str">
        <f t="shared" si="193"/>
        <v/>
      </c>
      <c r="AZ182" s="392" t="str">
        <f t="shared" si="258"/>
        <v/>
      </c>
      <c r="BA182" s="392" t="str">
        <f t="shared" si="258"/>
        <v/>
      </c>
      <c r="BB182" s="392" t="str">
        <f t="shared" si="258"/>
        <v/>
      </c>
      <c r="BC182" s="392" t="str">
        <f t="shared" si="258"/>
        <v/>
      </c>
      <c r="BD182" s="396" t="str">
        <f t="shared" si="258"/>
        <v/>
      </c>
      <c r="BE182" s="386">
        <f t="shared" si="194"/>
        <v>0</v>
      </c>
      <c r="BG182" s="392">
        <f t="shared" si="195"/>
        <v>0</v>
      </c>
      <c r="BH182" s="392">
        <f t="shared" si="196"/>
        <v>0</v>
      </c>
      <c r="BI182" s="405">
        <f t="shared" si="197"/>
        <v>0</v>
      </c>
      <c r="BJ182" s="406">
        <f t="shared" si="182"/>
        <v>0</v>
      </c>
      <c r="BK182" s="391" t="str">
        <f t="shared" si="183"/>
        <v>0</v>
      </c>
      <c r="BL182" s="391" t="str">
        <f t="shared" si="184"/>
        <v>0</v>
      </c>
      <c r="BM182" s="405">
        <f t="shared" si="198"/>
        <v>0</v>
      </c>
      <c r="BN182" s="405" t="str">
        <f t="shared" si="199"/>
        <v>0m0</v>
      </c>
      <c r="BO182" s="392">
        <f t="shared" si="200"/>
        <v>0</v>
      </c>
      <c r="BP182" s="392">
        <f t="shared" si="201"/>
        <v>0</v>
      </c>
      <c r="BQ182" s="405">
        <f t="shared" si="202"/>
        <v>0</v>
      </c>
      <c r="BR182" s="406">
        <f t="shared" si="203"/>
        <v>0</v>
      </c>
      <c r="BS182" s="391" t="str">
        <f t="shared" si="204"/>
        <v>0</v>
      </c>
      <c r="BT182" s="391" t="str">
        <f t="shared" si="205"/>
        <v>0</v>
      </c>
      <c r="BU182" s="405">
        <f t="shared" si="206"/>
        <v>0</v>
      </c>
      <c r="BV182" s="405" t="str">
        <f t="shared" si="207"/>
        <v>0m0</v>
      </c>
      <c r="BW182" s="392">
        <f t="shared" si="208"/>
        <v>0</v>
      </c>
      <c r="BX182" s="392">
        <f t="shared" si="209"/>
        <v>0</v>
      </c>
      <c r="BY182" s="405">
        <f t="shared" si="210"/>
        <v>0</v>
      </c>
      <c r="BZ182" s="406">
        <f t="shared" si="211"/>
        <v>0</v>
      </c>
      <c r="CA182" s="391" t="str">
        <f t="shared" si="212"/>
        <v>0</v>
      </c>
      <c r="CB182" s="391" t="str">
        <f t="shared" si="213"/>
        <v>0</v>
      </c>
      <c r="CC182" s="405">
        <f t="shared" si="214"/>
        <v>0</v>
      </c>
      <c r="CD182" s="405" t="str">
        <f t="shared" si="215"/>
        <v>0m0</v>
      </c>
      <c r="CE182" s="392">
        <f t="shared" si="216"/>
        <v>0</v>
      </c>
      <c r="CF182" s="392">
        <f t="shared" si="217"/>
        <v>0</v>
      </c>
      <c r="CG182" s="405">
        <f t="shared" si="218"/>
        <v>0</v>
      </c>
      <c r="CH182" s="406">
        <f t="shared" si="219"/>
        <v>0</v>
      </c>
      <c r="CI182" s="391" t="str">
        <f t="shared" si="220"/>
        <v>0</v>
      </c>
      <c r="CJ182" s="391" t="str">
        <f t="shared" si="221"/>
        <v>0</v>
      </c>
      <c r="CK182" s="405">
        <f t="shared" si="222"/>
        <v>0</v>
      </c>
      <c r="CL182" s="405" t="str">
        <f t="shared" si="223"/>
        <v>0m0</v>
      </c>
      <c r="CM182" s="392">
        <f t="shared" si="224"/>
        <v>0</v>
      </c>
      <c r="CN182" s="392">
        <f t="shared" si="225"/>
        <v>0</v>
      </c>
      <c r="CO182" s="405">
        <f t="shared" si="226"/>
        <v>0</v>
      </c>
      <c r="CP182" s="406">
        <f t="shared" si="227"/>
        <v>0</v>
      </c>
      <c r="CQ182" s="391" t="str">
        <f t="shared" si="228"/>
        <v>0</v>
      </c>
      <c r="CR182" s="391" t="str">
        <f t="shared" si="229"/>
        <v>0</v>
      </c>
      <c r="CS182" s="405">
        <f t="shared" si="230"/>
        <v>0</v>
      </c>
      <c r="CT182" s="405" t="str">
        <f t="shared" si="231"/>
        <v>0m0</v>
      </c>
      <c r="CU182" s="405">
        <f t="shared" si="232"/>
        <v>0</v>
      </c>
      <c r="CV182" s="405">
        <f t="shared" si="233"/>
        <v>0</v>
      </c>
      <c r="CW182" s="405">
        <f t="shared" si="234"/>
        <v>0</v>
      </c>
      <c r="CX182" s="405">
        <f t="shared" si="235"/>
        <v>0</v>
      </c>
      <c r="CY182" s="405">
        <f t="shared" si="236"/>
        <v>0</v>
      </c>
      <c r="CZ182" s="405" t="str">
        <f t="shared" si="237"/>
        <v/>
      </c>
      <c r="DA182" s="405" t="str">
        <f t="shared" si="238"/>
        <v/>
      </c>
      <c r="DB182" s="405" t="str">
        <f t="shared" si="239"/>
        <v/>
      </c>
      <c r="DC182" s="405" t="str">
        <f t="shared" si="240"/>
        <v/>
      </c>
      <c r="DD182" s="405" t="str">
        <f t="shared" si="241"/>
        <v/>
      </c>
      <c r="DE182" s="405"/>
      <c r="DF182" s="404"/>
      <c r="DG182" s="405" t="str">
        <f t="shared" si="242"/>
        <v/>
      </c>
      <c r="DH182" s="405" t="str">
        <f t="shared" si="243"/>
        <v/>
      </c>
      <c r="DI182" s="405">
        <f t="shared" si="244"/>
        <v>0</v>
      </c>
      <c r="DJ182" s="405" t="str">
        <f t="shared" si="245"/>
        <v/>
      </c>
      <c r="DK182" s="405" t="str">
        <f t="shared" si="246"/>
        <v/>
      </c>
      <c r="DL182" s="405" t="str">
        <f t="shared" si="247"/>
        <v/>
      </c>
      <c r="DM182" s="405" t="str">
        <f t="shared" si="248"/>
        <v/>
      </c>
      <c r="DN182" s="405" t="str">
        <f t="shared" si="249"/>
        <v/>
      </c>
      <c r="DO182" s="405" t="str">
        <f t="shared" si="250"/>
        <v/>
      </c>
    </row>
    <row r="183" spans="1:119" s="152" customFormat="1" ht="18" hidden="1" customHeight="1">
      <c r="A183" s="156" t="str">
        <f t="shared" si="259"/>
        <v/>
      </c>
      <c r="B183" s="153"/>
      <c r="C183" s="31" t="str">
        <f>IF(B183="","",VLOOKUP(B183,学連登録!$C$2:$G$3000,2,FALSE))</f>
        <v/>
      </c>
      <c r="D183" s="32" t="str">
        <f>IF(B183="","",VLOOKUP(B183,学連登録!$C$2:$G$3000,3,FALSE))</f>
        <v/>
      </c>
      <c r="E183" s="33" t="str">
        <f>IF(B183="","",VLOOKUP(B183,学連登録!$C$2:$G$3000,4,FALSE))</f>
        <v/>
      </c>
      <c r="F183" s="376" t="str">
        <f>IF(B183="","",VLOOKUP(B183,学連登録!$C$2:$I$3000,7,FALSE))</f>
        <v/>
      </c>
      <c r="G183" s="155"/>
      <c r="H183" s="926"/>
      <c r="I183" s="928"/>
      <c r="J183" s="155"/>
      <c r="K183" s="926"/>
      <c r="L183" s="927"/>
      <c r="M183" s="155"/>
      <c r="N183" s="881"/>
      <c r="O183" s="882"/>
      <c r="P183" s="154"/>
      <c r="Q183" s="926"/>
      <c r="R183" s="927"/>
      <c r="S183" s="154"/>
      <c r="T183" s="926"/>
      <c r="U183" s="927"/>
      <c r="V183" s="101" t="str">
        <f>IF(B183="","",VLOOKUP(B183,学連登録!$C$2:$H$3000,6,FALSE))</f>
        <v/>
      </c>
      <c r="Y183" s="116" t="str">
        <f t="shared" si="251"/>
        <v/>
      </c>
      <c r="Z183" s="97" t="str">
        <f>IF(G183="","",VLOOKUP(G183,種目名!$R$5:$T$104,3,0))</f>
        <v/>
      </c>
      <c r="AA183" s="98" t="str">
        <f>IF(J183="","",VLOOKUP(J183,種目名!$R$5:$T$104,3,0))</f>
        <v/>
      </c>
      <c r="AB183" s="117" t="str">
        <f>IF(M183="","",VLOOKUP(M183,種目名!$R$5:$T$104,3,0))</f>
        <v/>
      </c>
      <c r="AC183" s="117" t="str">
        <f>IF(P183="","",VLOOKUP(AF183,種目名!$R$5:$T$104,3,0))</f>
        <v/>
      </c>
      <c r="AD183" s="118" t="str">
        <f>IF(S183="","",VLOOKUP(AI183,種目名!$R$5:$T$104,3,0))</f>
        <v/>
      </c>
      <c r="AE183" s="115">
        <f t="shared" si="252"/>
        <v>0</v>
      </c>
      <c r="AF183" s="152" t="str">
        <f t="shared" si="253"/>
        <v/>
      </c>
      <c r="AG183" s="152" t="str">
        <f t="shared" si="254"/>
        <v/>
      </c>
      <c r="AH183" s="152">
        <f t="shared" si="255"/>
        <v>0</v>
      </c>
      <c r="AI183" s="152" t="str">
        <f t="shared" si="256"/>
        <v/>
      </c>
      <c r="AJ183" s="152" t="str">
        <f t="shared" si="257"/>
        <v/>
      </c>
      <c r="AK183" s="383"/>
      <c r="AL183" s="166">
        <f t="shared" si="185"/>
        <v>0</v>
      </c>
      <c r="AM183" s="392">
        <f t="shared" si="186"/>
        <v>0</v>
      </c>
      <c r="AN183" s="392">
        <f>COUNTIF($B$12:B183,B183)</f>
        <v>0</v>
      </c>
      <c r="AO183" s="392"/>
      <c r="AP183" s="392" t="str">
        <f t="shared" si="187"/>
        <v/>
      </c>
      <c r="AQ183" s="392" t="str">
        <f t="shared" si="187"/>
        <v/>
      </c>
      <c r="AR183" s="392" t="str">
        <f t="shared" si="187"/>
        <v/>
      </c>
      <c r="AS183" s="392" t="str">
        <f t="shared" si="187"/>
        <v/>
      </c>
      <c r="AT183" s="392">
        <f t="shared" si="188"/>
        <v>0</v>
      </c>
      <c r="AU183" s="392" t="str">
        <f t="shared" si="189"/>
        <v/>
      </c>
      <c r="AV183" s="392" t="str">
        <f t="shared" si="190"/>
        <v/>
      </c>
      <c r="AW183" s="392" t="str">
        <f t="shared" si="191"/>
        <v/>
      </c>
      <c r="AX183" s="392" t="str">
        <f t="shared" si="192"/>
        <v/>
      </c>
      <c r="AY183" s="392" t="str">
        <f t="shared" si="193"/>
        <v/>
      </c>
      <c r="AZ183" s="392" t="str">
        <f t="shared" si="258"/>
        <v/>
      </c>
      <c r="BA183" s="392" t="str">
        <f t="shared" si="258"/>
        <v/>
      </c>
      <c r="BB183" s="392" t="str">
        <f t="shared" si="258"/>
        <v/>
      </c>
      <c r="BC183" s="392" t="str">
        <f t="shared" si="258"/>
        <v/>
      </c>
      <c r="BD183" s="396" t="str">
        <f t="shared" si="258"/>
        <v/>
      </c>
      <c r="BE183" s="386">
        <f t="shared" si="194"/>
        <v>0</v>
      </c>
      <c r="BG183" s="392">
        <f t="shared" si="195"/>
        <v>0</v>
      </c>
      <c r="BH183" s="392">
        <f t="shared" si="196"/>
        <v>0</v>
      </c>
      <c r="BI183" s="405">
        <f t="shared" si="197"/>
        <v>0</v>
      </c>
      <c r="BJ183" s="406">
        <f t="shared" si="182"/>
        <v>0</v>
      </c>
      <c r="BK183" s="391" t="str">
        <f t="shared" si="183"/>
        <v>0</v>
      </c>
      <c r="BL183" s="391" t="str">
        <f t="shared" si="184"/>
        <v>0</v>
      </c>
      <c r="BM183" s="405">
        <f t="shared" si="198"/>
        <v>0</v>
      </c>
      <c r="BN183" s="405" t="str">
        <f t="shared" si="199"/>
        <v>0m0</v>
      </c>
      <c r="BO183" s="392">
        <f t="shared" si="200"/>
        <v>0</v>
      </c>
      <c r="BP183" s="392">
        <f t="shared" si="201"/>
        <v>0</v>
      </c>
      <c r="BQ183" s="405">
        <f t="shared" si="202"/>
        <v>0</v>
      </c>
      <c r="BR183" s="406">
        <f t="shared" si="203"/>
        <v>0</v>
      </c>
      <c r="BS183" s="391" t="str">
        <f t="shared" si="204"/>
        <v>0</v>
      </c>
      <c r="BT183" s="391" t="str">
        <f t="shared" si="205"/>
        <v>0</v>
      </c>
      <c r="BU183" s="405">
        <f t="shared" si="206"/>
        <v>0</v>
      </c>
      <c r="BV183" s="405" t="str">
        <f t="shared" si="207"/>
        <v>0m0</v>
      </c>
      <c r="BW183" s="392">
        <f t="shared" si="208"/>
        <v>0</v>
      </c>
      <c r="BX183" s="392">
        <f t="shared" si="209"/>
        <v>0</v>
      </c>
      <c r="BY183" s="405">
        <f t="shared" si="210"/>
        <v>0</v>
      </c>
      <c r="BZ183" s="406">
        <f t="shared" si="211"/>
        <v>0</v>
      </c>
      <c r="CA183" s="391" t="str">
        <f t="shared" si="212"/>
        <v>0</v>
      </c>
      <c r="CB183" s="391" t="str">
        <f t="shared" si="213"/>
        <v>0</v>
      </c>
      <c r="CC183" s="405">
        <f t="shared" si="214"/>
        <v>0</v>
      </c>
      <c r="CD183" s="405" t="str">
        <f t="shared" si="215"/>
        <v>0m0</v>
      </c>
      <c r="CE183" s="392">
        <f t="shared" si="216"/>
        <v>0</v>
      </c>
      <c r="CF183" s="392">
        <f t="shared" si="217"/>
        <v>0</v>
      </c>
      <c r="CG183" s="405">
        <f t="shared" si="218"/>
        <v>0</v>
      </c>
      <c r="CH183" s="406">
        <f t="shared" si="219"/>
        <v>0</v>
      </c>
      <c r="CI183" s="391" t="str">
        <f t="shared" si="220"/>
        <v>0</v>
      </c>
      <c r="CJ183" s="391" t="str">
        <f t="shared" si="221"/>
        <v>0</v>
      </c>
      <c r="CK183" s="405">
        <f t="shared" si="222"/>
        <v>0</v>
      </c>
      <c r="CL183" s="405" t="str">
        <f t="shared" si="223"/>
        <v>0m0</v>
      </c>
      <c r="CM183" s="392">
        <f t="shared" si="224"/>
        <v>0</v>
      </c>
      <c r="CN183" s="392">
        <f t="shared" si="225"/>
        <v>0</v>
      </c>
      <c r="CO183" s="405">
        <f t="shared" si="226"/>
        <v>0</v>
      </c>
      <c r="CP183" s="406">
        <f t="shared" si="227"/>
        <v>0</v>
      </c>
      <c r="CQ183" s="391" t="str">
        <f t="shared" si="228"/>
        <v>0</v>
      </c>
      <c r="CR183" s="391" t="str">
        <f t="shared" si="229"/>
        <v>0</v>
      </c>
      <c r="CS183" s="405">
        <f t="shared" si="230"/>
        <v>0</v>
      </c>
      <c r="CT183" s="405" t="str">
        <f t="shared" si="231"/>
        <v>0m0</v>
      </c>
      <c r="CU183" s="405">
        <f t="shared" si="232"/>
        <v>0</v>
      </c>
      <c r="CV183" s="405">
        <f t="shared" si="233"/>
        <v>0</v>
      </c>
      <c r="CW183" s="405">
        <f t="shared" si="234"/>
        <v>0</v>
      </c>
      <c r="CX183" s="405">
        <f t="shared" si="235"/>
        <v>0</v>
      </c>
      <c r="CY183" s="405">
        <f t="shared" si="236"/>
        <v>0</v>
      </c>
      <c r="CZ183" s="405" t="str">
        <f t="shared" si="237"/>
        <v/>
      </c>
      <c r="DA183" s="405" t="str">
        <f t="shared" si="238"/>
        <v/>
      </c>
      <c r="DB183" s="405" t="str">
        <f t="shared" si="239"/>
        <v/>
      </c>
      <c r="DC183" s="405" t="str">
        <f t="shared" si="240"/>
        <v/>
      </c>
      <c r="DD183" s="405" t="str">
        <f t="shared" si="241"/>
        <v/>
      </c>
      <c r="DE183" s="405"/>
      <c r="DF183" s="404"/>
      <c r="DG183" s="405" t="str">
        <f t="shared" si="242"/>
        <v/>
      </c>
      <c r="DH183" s="405" t="str">
        <f t="shared" si="243"/>
        <v/>
      </c>
      <c r="DI183" s="405">
        <f t="shared" si="244"/>
        <v>0</v>
      </c>
      <c r="DJ183" s="405" t="str">
        <f t="shared" si="245"/>
        <v/>
      </c>
      <c r="DK183" s="405" t="str">
        <f t="shared" si="246"/>
        <v/>
      </c>
      <c r="DL183" s="405" t="str">
        <f t="shared" si="247"/>
        <v/>
      </c>
      <c r="DM183" s="405" t="str">
        <f t="shared" si="248"/>
        <v/>
      </c>
      <c r="DN183" s="405" t="str">
        <f t="shared" si="249"/>
        <v/>
      </c>
      <c r="DO183" s="405" t="str">
        <f t="shared" si="250"/>
        <v/>
      </c>
    </row>
    <row r="184" spans="1:119" s="152" customFormat="1" ht="18" hidden="1" customHeight="1">
      <c r="A184" s="156" t="str">
        <f t="shared" si="259"/>
        <v/>
      </c>
      <c r="B184" s="153"/>
      <c r="C184" s="31" t="str">
        <f>IF(B184="","",VLOOKUP(B184,学連登録!$C$2:$G$3000,2,FALSE))</f>
        <v/>
      </c>
      <c r="D184" s="32" t="str">
        <f>IF(B184="","",VLOOKUP(B184,学連登録!$C$2:$G$3000,3,FALSE))</f>
        <v/>
      </c>
      <c r="E184" s="33" t="str">
        <f>IF(B184="","",VLOOKUP(B184,学連登録!$C$2:$G$3000,4,FALSE))</f>
        <v/>
      </c>
      <c r="F184" s="376" t="str">
        <f>IF(B184="","",VLOOKUP(B184,学連登録!$C$2:$I$3000,7,FALSE))</f>
        <v/>
      </c>
      <c r="G184" s="155"/>
      <c r="H184" s="926"/>
      <c r="I184" s="928"/>
      <c r="J184" s="155"/>
      <c r="K184" s="926"/>
      <c r="L184" s="927"/>
      <c r="M184" s="155"/>
      <c r="N184" s="881"/>
      <c r="O184" s="882"/>
      <c r="P184" s="154"/>
      <c r="Q184" s="926"/>
      <c r="R184" s="927"/>
      <c r="S184" s="154"/>
      <c r="T184" s="926"/>
      <c r="U184" s="927"/>
      <c r="V184" s="101" t="str">
        <f>IF(B184="","",VLOOKUP(B184,学連登録!$C$2:$H$3000,6,FALSE))</f>
        <v/>
      </c>
      <c r="Y184" s="116" t="str">
        <f t="shared" si="251"/>
        <v/>
      </c>
      <c r="Z184" s="97" t="str">
        <f>IF(G184="","",VLOOKUP(G184,種目名!$R$5:$T$104,3,0))</f>
        <v/>
      </c>
      <c r="AA184" s="98" t="str">
        <f>IF(J184="","",VLOOKUP(J184,種目名!$R$5:$T$104,3,0))</f>
        <v/>
      </c>
      <c r="AB184" s="117" t="str">
        <f>IF(M184="","",VLOOKUP(M184,種目名!$R$5:$T$104,3,0))</f>
        <v/>
      </c>
      <c r="AC184" s="117" t="str">
        <f>IF(P184="","",VLOOKUP(AF184,種目名!$R$5:$T$104,3,0))</f>
        <v/>
      </c>
      <c r="AD184" s="118" t="str">
        <f>IF(S184="","",VLOOKUP(AI184,種目名!$R$5:$T$104,3,0))</f>
        <v/>
      </c>
      <c r="AE184" s="115">
        <f t="shared" si="252"/>
        <v>0</v>
      </c>
      <c r="AF184" s="152" t="str">
        <f t="shared" si="253"/>
        <v/>
      </c>
      <c r="AG184" s="152" t="str">
        <f t="shared" si="254"/>
        <v/>
      </c>
      <c r="AH184" s="152">
        <f t="shared" si="255"/>
        <v>0</v>
      </c>
      <c r="AI184" s="152" t="str">
        <f t="shared" si="256"/>
        <v/>
      </c>
      <c r="AJ184" s="152" t="str">
        <f t="shared" si="257"/>
        <v/>
      </c>
      <c r="AK184" s="383"/>
      <c r="AL184" s="166">
        <f t="shared" si="185"/>
        <v>0</v>
      </c>
      <c r="AM184" s="392">
        <f t="shared" si="186"/>
        <v>0</v>
      </c>
      <c r="AN184" s="392">
        <f>COUNTIF($B$12:B184,B184)</f>
        <v>0</v>
      </c>
      <c r="AO184" s="392"/>
      <c r="AP184" s="392" t="str">
        <f t="shared" si="187"/>
        <v/>
      </c>
      <c r="AQ184" s="392" t="str">
        <f t="shared" si="187"/>
        <v/>
      </c>
      <c r="AR184" s="392" t="str">
        <f t="shared" si="187"/>
        <v/>
      </c>
      <c r="AS184" s="392" t="str">
        <f t="shared" si="187"/>
        <v/>
      </c>
      <c r="AT184" s="392">
        <f t="shared" si="188"/>
        <v>0</v>
      </c>
      <c r="AU184" s="392" t="str">
        <f t="shared" si="189"/>
        <v/>
      </c>
      <c r="AV184" s="392" t="str">
        <f t="shared" si="190"/>
        <v/>
      </c>
      <c r="AW184" s="392" t="str">
        <f t="shared" si="191"/>
        <v/>
      </c>
      <c r="AX184" s="392" t="str">
        <f t="shared" si="192"/>
        <v/>
      </c>
      <c r="AY184" s="392" t="str">
        <f t="shared" si="193"/>
        <v/>
      </c>
      <c r="AZ184" s="392" t="str">
        <f t="shared" si="258"/>
        <v/>
      </c>
      <c r="BA184" s="392" t="str">
        <f t="shared" si="258"/>
        <v/>
      </c>
      <c r="BB184" s="392" t="str">
        <f t="shared" si="258"/>
        <v/>
      </c>
      <c r="BC184" s="392" t="str">
        <f t="shared" si="258"/>
        <v/>
      </c>
      <c r="BD184" s="396" t="str">
        <f t="shared" si="258"/>
        <v/>
      </c>
      <c r="BE184" s="386">
        <f t="shared" si="194"/>
        <v>0</v>
      </c>
      <c r="BG184" s="392">
        <f t="shared" si="195"/>
        <v>0</v>
      </c>
      <c r="BH184" s="392">
        <f t="shared" si="196"/>
        <v>0</v>
      </c>
      <c r="BI184" s="405">
        <f t="shared" si="197"/>
        <v>0</v>
      </c>
      <c r="BJ184" s="406">
        <f t="shared" si="182"/>
        <v>0</v>
      </c>
      <c r="BK184" s="391" t="str">
        <f t="shared" si="183"/>
        <v>0</v>
      </c>
      <c r="BL184" s="391" t="str">
        <f t="shared" si="184"/>
        <v>0</v>
      </c>
      <c r="BM184" s="405">
        <f t="shared" si="198"/>
        <v>0</v>
      </c>
      <c r="BN184" s="405" t="str">
        <f t="shared" si="199"/>
        <v>0m0</v>
      </c>
      <c r="BO184" s="392">
        <f t="shared" si="200"/>
        <v>0</v>
      </c>
      <c r="BP184" s="392">
        <f t="shared" si="201"/>
        <v>0</v>
      </c>
      <c r="BQ184" s="405">
        <f t="shared" si="202"/>
        <v>0</v>
      </c>
      <c r="BR184" s="406">
        <f t="shared" si="203"/>
        <v>0</v>
      </c>
      <c r="BS184" s="391" t="str">
        <f t="shared" si="204"/>
        <v>0</v>
      </c>
      <c r="BT184" s="391" t="str">
        <f t="shared" si="205"/>
        <v>0</v>
      </c>
      <c r="BU184" s="405">
        <f t="shared" si="206"/>
        <v>0</v>
      </c>
      <c r="BV184" s="405" t="str">
        <f t="shared" si="207"/>
        <v>0m0</v>
      </c>
      <c r="BW184" s="392">
        <f t="shared" si="208"/>
        <v>0</v>
      </c>
      <c r="BX184" s="392">
        <f t="shared" si="209"/>
        <v>0</v>
      </c>
      <c r="BY184" s="405">
        <f t="shared" si="210"/>
        <v>0</v>
      </c>
      <c r="BZ184" s="406">
        <f t="shared" si="211"/>
        <v>0</v>
      </c>
      <c r="CA184" s="391" t="str">
        <f t="shared" si="212"/>
        <v>0</v>
      </c>
      <c r="CB184" s="391" t="str">
        <f t="shared" si="213"/>
        <v>0</v>
      </c>
      <c r="CC184" s="405">
        <f t="shared" si="214"/>
        <v>0</v>
      </c>
      <c r="CD184" s="405" t="str">
        <f t="shared" si="215"/>
        <v>0m0</v>
      </c>
      <c r="CE184" s="392">
        <f t="shared" si="216"/>
        <v>0</v>
      </c>
      <c r="CF184" s="392">
        <f t="shared" si="217"/>
        <v>0</v>
      </c>
      <c r="CG184" s="405">
        <f t="shared" si="218"/>
        <v>0</v>
      </c>
      <c r="CH184" s="406">
        <f t="shared" si="219"/>
        <v>0</v>
      </c>
      <c r="CI184" s="391" t="str">
        <f t="shared" si="220"/>
        <v>0</v>
      </c>
      <c r="CJ184" s="391" t="str">
        <f t="shared" si="221"/>
        <v>0</v>
      </c>
      <c r="CK184" s="405">
        <f t="shared" si="222"/>
        <v>0</v>
      </c>
      <c r="CL184" s="405" t="str">
        <f t="shared" si="223"/>
        <v>0m0</v>
      </c>
      <c r="CM184" s="392">
        <f t="shared" si="224"/>
        <v>0</v>
      </c>
      <c r="CN184" s="392">
        <f t="shared" si="225"/>
        <v>0</v>
      </c>
      <c r="CO184" s="405">
        <f t="shared" si="226"/>
        <v>0</v>
      </c>
      <c r="CP184" s="406">
        <f t="shared" si="227"/>
        <v>0</v>
      </c>
      <c r="CQ184" s="391" t="str">
        <f t="shared" si="228"/>
        <v>0</v>
      </c>
      <c r="CR184" s="391" t="str">
        <f t="shared" si="229"/>
        <v>0</v>
      </c>
      <c r="CS184" s="405">
        <f t="shared" si="230"/>
        <v>0</v>
      </c>
      <c r="CT184" s="405" t="str">
        <f t="shared" si="231"/>
        <v>0m0</v>
      </c>
      <c r="CU184" s="405">
        <f t="shared" si="232"/>
        <v>0</v>
      </c>
      <c r="CV184" s="405">
        <f t="shared" si="233"/>
        <v>0</v>
      </c>
      <c r="CW184" s="405">
        <f t="shared" si="234"/>
        <v>0</v>
      </c>
      <c r="CX184" s="405">
        <f t="shared" si="235"/>
        <v>0</v>
      </c>
      <c r="CY184" s="405">
        <f t="shared" si="236"/>
        <v>0</v>
      </c>
      <c r="CZ184" s="405" t="str">
        <f t="shared" si="237"/>
        <v/>
      </c>
      <c r="DA184" s="405" t="str">
        <f t="shared" si="238"/>
        <v/>
      </c>
      <c r="DB184" s="405" t="str">
        <f t="shared" si="239"/>
        <v/>
      </c>
      <c r="DC184" s="405" t="str">
        <f t="shared" si="240"/>
        <v/>
      </c>
      <c r="DD184" s="405" t="str">
        <f t="shared" si="241"/>
        <v/>
      </c>
      <c r="DE184" s="405"/>
      <c r="DF184" s="404"/>
      <c r="DG184" s="405" t="str">
        <f t="shared" si="242"/>
        <v/>
      </c>
      <c r="DH184" s="405" t="str">
        <f t="shared" si="243"/>
        <v/>
      </c>
      <c r="DI184" s="405">
        <f t="shared" si="244"/>
        <v>0</v>
      </c>
      <c r="DJ184" s="405" t="str">
        <f t="shared" si="245"/>
        <v/>
      </c>
      <c r="DK184" s="405" t="str">
        <f t="shared" si="246"/>
        <v/>
      </c>
      <c r="DL184" s="405" t="str">
        <f t="shared" si="247"/>
        <v/>
      </c>
      <c r="DM184" s="405" t="str">
        <f t="shared" si="248"/>
        <v/>
      </c>
      <c r="DN184" s="405" t="str">
        <f t="shared" si="249"/>
        <v/>
      </c>
      <c r="DO184" s="405" t="str">
        <f t="shared" si="250"/>
        <v/>
      </c>
    </row>
    <row r="185" spans="1:119" s="152" customFormat="1" ht="18" hidden="1" customHeight="1">
      <c r="A185" s="156" t="str">
        <f t="shared" si="259"/>
        <v/>
      </c>
      <c r="B185" s="153"/>
      <c r="C185" s="31" t="str">
        <f>IF(B185="","",VLOOKUP(B185,学連登録!$C$2:$G$3000,2,FALSE))</f>
        <v/>
      </c>
      <c r="D185" s="32" t="str">
        <f>IF(B185="","",VLOOKUP(B185,学連登録!$C$2:$G$3000,3,FALSE))</f>
        <v/>
      </c>
      <c r="E185" s="33" t="str">
        <f>IF(B185="","",VLOOKUP(B185,学連登録!$C$2:$G$3000,4,FALSE))</f>
        <v/>
      </c>
      <c r="F185" s="376" t="str">
        <f>IF(B185="","",VLOOKUP(B185,学連登録!$C$2:$I$3000,7,FALSE))</f>
        <v/>
      </c>
      <c r="G185" s="155"/>
      <c r="H185" s="926"/>
      <c r="I185" s="928"/>
      <c r="J185" s="155"/>
      <c r="K185" s="926"/>
      <c r="L185" s="927"/>
      <c r="M185" s="155"/>
      <c r="N185" s="881"/>
      <c r="O185" s="882"/>
      <c r="P185" s="154"/>
      <c r="Q185" s="926"/>
      <c r="R185" s="927"/>
      <c r="S185" s="154"/>
      <c r="T185" s="926"/>
      <c r="U185" s="927"/>
      <c r="V185" s="101" t="str">
        <f>IF(B185="","",VLOOKUP(B185,学連登録!$C$2:$H$3000,6,FALSE))</f>
        <v/>
      </c>
      <c r="Y185" s="116" t="str">
        <f t="shared" si="251"/>
        <v/>
      </c>
      <c r="Z185" s="97" t="str">
        <f>IF(G185="","",VLOOKUP(G185,種目名!$R$5:$T$104,3,0))</f>
        <v/>
      </c>
      <c r="AA185" s="98" t="str">
        <f>IF(J185="","",VLOOKUP(J185,種目名!$R$5:$T$104,3,0))</f>
        <v/>
      </c>
      <c r="AB185" s="117" t="str">
        <f>IF(M185="","",VLOOKUP(M185,種目名!$R$5:$T$104,3,0))</f>
        <v/>
      </c>
      <c r="AC185" s="117" t="str">
        <f>IF(P185="","",VLOOKUP(AF185,種目名!$R$5:$T$104,3,0))</f>
        <v/>
      </c>
      <c r="AD185" s="118" t="str">
        <f>IF(S185="","",VLOOKUP(AI185,種目名!$R$5:$T$104,3,0))</f>
        <v/>
      </c>
      <c r="AE185" s="115">
        <f t="shared" si="252"/>
        <v>0</v>
      </c>
      <c r="AF185" s="152" t="str">
        <f t="shared" si="253"/>
        <v/>
      </c>
      <c r="AG185" s="152" t="str">
        <f t="shared" si="254"/>
        <v/>
      </c>
      <c r="AH185" s="152">
        <f t="shared" si="255"/>
        <v>0</v>
      </c>
      <c r="AI185" s="152" t="str">
        <f t="shared" si="256"/>
        <v/>
      </c>
      <c r="AJ185" s="152" t="str">
        <f t="shared" si="257"/>
        <v/>
      </c>
      <c r="AK185" s="383"/>
      <c r="AL185" s="166">
        <f t="shared" si="185"/>
        <v>0</v>
      </c>
      <c r="AM185" s="392">
        <f t="shared" si="186"/>
        <v>0</v>
      </c>
      <c r="AN185" s="392">
        <f>COUNTIF($B$12:B185,B185)</f>
        <v>0</v>
      </c>
      <c r="AO185" s="392"/>
      <c r="AP185" s="392" t="str">
        <f t="shared" si="187"/>
        <v/>
      </c>
      <c r="AQ185" s="392" t="str">
        <f t="shared" si="187"/>
        <v/>
      </c>
      <c r="AR185" s="392" t="str">
        <f t="shared" si="187"/>
        <v/>
      </c>
      <c r="AS185" s="392" t="str">
        <f t="shared" si="187"/>
        <v/>
      </c>
      <c r="AT185" s="392">
        <f t="shared" si="188"/>
        <v>0</v>
      </c>
      <c r="AU185" s="392" t="str">
        <f t="shared" si="189"/>
        <v/>
      </c>
      <c r="AV185" s="392" t="str">
        <f t="shared" si="190"/>
        <v/>
      </c>
      <c r="AW185" s="392" t="str">
        <f t="shared" si="191"/>
        <v/>
      </c>
      <c r="AX185" s="392" t="str">
        <f t="shared" si="192"/>
        <v/>
      </c>
      <c r="AY185" s="392" t="str">
        <f t="shared" si="193"/>
        <v/>
      </c>
      <c r="AZ185" s="392" t="str">
        <f t="shared" si="258"/>
        <v/>
      </c>
      <c r="BA185" s="392" t="str">
        <f t="shared" si="258"/>
        <v/>
      </c>
      <c r="BB185" s="392" t="str">
        <f t="shared" si="258"/>
        <v/>
      </c>
      <c r="BC185" s="392" t="str">
        <f t="shared" si="258"/>
        <v/>
      </c>
      <c r="BD185" s="396" t="str">
        <f t="shared" si="258"/>
        <v/>
      </c>
      <c r="BE185" s="386">
        <f t="shared" si="194"/>
        <v>0</v>
      </c>
      <c r="BG185" s="392">
        <f t="shared" si="195"/>
        <v>0</v>
      </c>
      <c r="BH185" s="392">
        <f t="shared" si="196"/>
        <v>0</v>
      </c>
      <c r="BI185" s="405">
        <f t="shared" si="197"/>
        <v>0</v>
      </c>
      <c r="BJ185" s="406">
        <f t="shared" si="182"/>
        <v>0</v>
      </c>
      <c r="BK185" s="391" t="str">
        <f t="shared" si="183"/>
        <v>0</v>
      </c>
      <c r="BL185" s="391" t="str">
        <f t="shared" si="184"/>
        <v>0</v>
      </c>
      <c r="BM185" s="405">
        <f t="shared" si="198"/>
        <v>0</v>
      </c>
      <c r="BN185" s="405" t="str">
        <f t="shared" si="199"/>
        <v>0m0</v>
      </c>
      <c r="BO185" s="392">
        <f t="shared" si="200"/>
        <v>0</v>
      </c>
      <c r="BP185" s="392">
        <f t="shared" si="201"/>
        <v>0</v>
      </c>
      <c r="BQ185" s="405">
        <f t="shared" si="202"/>
        <v>0</v>
      </c>
      <c r="BR185" s="406">
        <f t="shared" si="203"/>
        <v>0</v>
      </c>
      <c r="BS185" s="391" t="str">
        <f t="shared" si="204"/>
        <v>0</v>
      </c>
      <c r="BT185" s="391" t="str">
        <f t="shared" si="205"/>
        <v>0</v>
      </c>
      <c r="BU185" s="405">
        <f t="shared" si="206"/>
        <v>0</v>
      </c>
      <c r="BV185" s="405" t="str">
        <f t="shared" si="207"/>
        <v>0m0</v>
      </c>
      <c r="BW185" s="392">
        <f t="shared" si="208"/>
        <v>0</v>
      </c>
      <c r="BX185" s="392">
        <f t="shared" si="209"/>
        <v>0</v>
      </c>
      <c r="BY185" s="405">
        <f t="shared" si="210"/>
        <v>0</v>
      </c>
      <c r="BZ185" s="406">
        <f t="shared" si="211"/>
        <v>0</v>
      </c>
      <c r="CA185" s="391" t="str">
        <f t="shared" si="212"/>
        <v>0</v>
      </c>
      <c r="CB185" s="391" t="str">
        <f t="shared" si="213"/>
        <v>0</v>
      </c>
      <c r="CC185" s="405">
        <f t="shared" si="214"/>
        <v>0</v>
      </c>
      <c r="CD185" s="405" t="str">
        <f t="shared" si="215"/>
        <v>0m0</v>
      </c>
      <c r="CE185" s="392">
        <f t="shared" si="216"/>
        <v>0</v>
      </c>
      <c r="CF185" s="392">
        <f t="shared" si="217"/>
        <v>0</v>
      </c>
      <c r="CG185" s="405">
        <f t="shared" si="218"/>
        <v>0</v>
      </c>
      <c r="CH185" s="406">
        <f t="shared" si="219"/>
        <v>0</v>
      </c>
      <c r="CI185" s="391" t="str">
        <f t="shared" si="220"/>
        <v>0</v>
      </c>
      <c r="CJ185" s="391" t="str">
        <f t="shared" si="221"/>
        <v>0</v>
      </c>
      <c r="CK185" s="405">
        <f t="shared" si="222"/>
        <v>0</v>
      </c>
      <c r="CL185" s="405" t="str">
        <f t="shared" si="223"/>
        <v>0m0</v>
      </c>
      <c r="CM185" s="392">
        <f t="shared" si="224"/>
        <v>0</v>
      </c>
      <c r="CN185" s="392">
        <f t="shared" si="225"/>
        <v>0</v>
      </c>
      <c r="CO185" s="405">
        <f t="shared" si="226"/>
        <v>0</v>
      </c>
      <c r="CP185" s="406">
        <f t="shared" si="227"/>
        <v>0</v>
      </c>
      <c r="CQ185" s="391" t="str">
        <f t="shared" si="228"/>
        <v>0</v>
      </c>
      <c r="CR185" s="391" t="str">
        <f t="shared" si="229"/>
        <v>0</v>
      </c>
      <c r="CS185" s="405">
        <f t="shared" si="230"/>
        <v>0</v>
      </c>
      <c r="CT185" s="405" t="str">
        <f t="shared" si="231"/>
        <v>0m0</v>
      </c>
      <c r="CU185" s="405">
        <f t="shared" si="232"/>
        <v>0</v>
      </c>
      <c r="CV185" s="405">
        <f t="shared" si="233"/>
        <v>0</v>
      </c>
      <c r="CW185" s="405">
        <f t="shared" si="234"/>
        <v>0</v>
      </c>
      <c r="CX185" s="405">
        <f t="shared" si="235"/>
        <v>0</v>
      </c>
      <c r="CY185" s="405">
        <f t="shared" si="236"/>
        <v>0</v>
      </c>
      <c r="CZ185" s="405" t="str">
        <f t="shared" si="237"/>
        <v/>
      </c>
      <c r="DA185" s="405" t="str">
        <f t="shared" si="238"/>
        <v/>
      </c>
      <c r="DB185" s="405" t="str">
        <f t="shared" si="239"/>
        <v/>
      </c>
      <c r="DC185" s="405" t="str">
        <f t="shared" si="240"/>
        <v/>
      </c>
      <c r="DD185" s="405" t="str">
        <f t="shared" si="241"/>
        <v/>
      </c>
      <c r="DE185" s="405"/>
      <c r="DF185" s="404"/>
      <c r="DG185" s="405" t="str">
        <f t="shared" si="242"/>
        <v/>
      </c>
      <c r="DH185" s="405" t="str">
        <f t="shared" si="243"/>
        <v/>
      </c>
      <c r="DI185" s="405">
        <f t="shared" si="244"/>
        <v>0</v>
      </c>
      <c r="DJ185" s="405" t="str">
        <f t="shared" si="245"/>
        <v/>
      </c>
      <c r="DK185" s="405" t="str">
        <f t="shared" si="246"/>
        <v/>
      </c>
      <c r="DL185" s="405" t="str">
        <f t="shared" si="247"/>
        <v/>
      </c>
      <c r="DM185" s="405" t="str">
        <f t="shared" si="248"/>
        <v/>
      </c>
      <c r="DN185" s="405" t="str">
        <f t="shared" si="249"/>
        <v/>
      </c>
      <c r="DO185" s="405" t="str">
        <f t="shared" si="250"/>
        <v/>
      </c>
    </row>
    <row r="186" spans="1:119" s="152" customFormat="1" ht="18" hidden="1" customHeight="1">
      <c r="A186" s="156" t="str">
        <f t="shared" si="259"/>
        <v/>
      </c>
      <c r="B186" s="153"/>
      <c r="C186" s="31" t="str">
        <f>IF(B186="","",VLOOKUP(B186,学連登録!$C$2:$G$3000,2,FALSE))</f>
        <v/>
      </c>
      <c r="D186" s="32" t="str">
        <f>IF(B186="","",VLOOKUP(B186,学連登録!$C$2:$G$3000,3,FALSE))</f>
        <v/>
      </c>
      <c r="E186" s="33" t="str">
        <f>IF(B186="","",VLOOKUP(B186,学連登録!$C$2:$G$3000,4,FALSE))</f>
        <v/>
      </c>
      <c r="F186" s="376" t="str">
        <f>IF(B186="","",VLOOKUP(B186,学連登録!$C$2:$I$3000,7,FALSE))</f>
        <v/>
      </c>
      <c r="G186" s="155"/>
      <c r="H186" s="926"/>
      <c r="I186" s="928"/>
      <c r="J186" s="155"/>
      <c r="K186" s="926"/>
      <c r="L186" s="927"/>
      <c r="M186" s="155"/>
      <c r="N186" s="881"/>
      <c r="O186" s="882"/>
      <c r="P186" s="154"/>
      <c r="Q186" s="926"/>
      <c r="R186" s="927"/>
      <c r="S186" s="154"/>
      <c r="T186" s="926"/>
      <c r="U186" s="927"/>
      <c r="V186" s="101" t="str">
        <f>IF(B186="","",VLOOKUP(B186,学連登録!$C$2:$H$3000,6,FALSE))</f>
        <v/>
      </c>
      <c r="Y186" s="116" t="str">
        <f t="shared" si="251"/>
        <v/>
      </c>
      <c r="Z186" s="97" t="str">
        <f>IF(G186="","",VLOOKUP(G186,種目名!$R$5:$T$104,3,0))</f>
        <v/>
      </c>
      <c r="AA186" s="98" t="str">
        <f>IF(J186="","",VLOOKUP(J186,種目名!$R$5:$T$104,3,0))</f>
        <v/>
      </c>
      <c r="AB186" s="117" t="str">
        <f>IF(M186="","",VLOOKUP(M186,種目名!$R$5:$T$104,3,0))</f>
        <v/>
      </c>
      <c r="AC186" s="117" t="str">
        <f>IF(P186="","",VLOOKUP(AF186,種目名!$R$5:$T$104,3,0))</f>
        <v/>
      </c>
      <c r="AD186" s="118" t="str">
        <f>IF(S186="","",VLOOKUP(AI186,種目名!$R$5:$T$104,3,0))</f>
        <v/>
      </c>
      <c r="AE186" s="115">
        <f t="shared" si="252"/>
        <v>0</v>
      </c>
      <c r="AF186" s="152" t="str">
        <f t="shared" si="253"/>
        <v/>
      </c>
      <c r="AG186" s="152" t="str">
        <f t="shared" si="254"/>
        <v/>
      </c>
      <c r="AH186" s="152">
        <f t="shared" si="255"/>
        <v>0</v>
      </c>
      <c r="AI186" s="152" t="str">
        <f t="shared" si="256"/>
        <v/>
      </c>
      <c r="AJ186" s="152" t="str">
        <f t="shared" si="257"/>
        <v/>
      </c>
      <c r="AK186" s="383"/>
      <c r="AL186" s="166">
        <f t="shared" si="185"/>
        <v>0</v>
      </c>
      <c r="AM186" s="392">
        <f t="shared" si="186"/>
        <v>0</v>
      </c>
      <c r="AN186" s="392">
        <f>COUNTIF($B$12:B186,B186)</f>
        <v>0</v>
      </c>
      <c r="AO186" s="392"/>
      <c r="AP186" s="392" t="str">
        <f t="shared" si="187"/>
        <v/>
      </c>
      <c r="AQ186" s="392" t="str">
        <f t="shared" si="187"/>
        <v/>
      </c>
      <c r="AR186" s="392" t="str">
        <f t="shared" si="187"/>
        <v/>
      </c>
      <c r="AS186" s="392" t="str">
        <f t="shared" si="187"/>
        <v/>
      </c>
      <c r="AT186" s="392">
        <f t="shared" si="188"/>
        <v>0</v>
      </c>
      <c r="AU186" s="392" t="str">
        <f t="shared" si="189"/>
        <v/>
      </c>
      <c r="AV186" s="392" t="str">
        <f t="shared" si="190"/>
        <v/>
      </c>
      <c r="AW186" s="392" t="str">
        <f t="shared" si="191"/>
        <v/>
      </c>
      <c r="AX186" s="392" t="str">
        <f t="shared" si="192"/>
        <v/>
      </c>
      <c r="AY186" s="392" t="str">
        <f t="shared" si="193"/>
        <v/>
      </c>
      <c r="AZ186" s="392" t="str">
        <f t="shared" si="258"/>
        <v/>
      </c>
      <c r="BA186" s="392" t="str">
        <f t="shared" si="258"/>
        <v/>
      </c>
      <c r="BB186" s="392" t="str">
        <f t="shared" si="258"/>
        <v/>
      </c>
      <c r="BC186" s="392" t="str">
        <f t="shared" si="258"/>
        <v/>
      </c>
      <c r="BD186" s="396" t="str">
        <f t="shared" si="258"/>
        <v/>
      </c>
      <c r="BE186" s="386">
        <f t="shared" si="194"/>
        <v>0</v>
      </c>
      <c r="BG186" s="392">
        <f t="shared" si="195"/>
        <v>0</v>
      </c>
      <c r="BH186" s="392">
        <f t="shared" si="196"/>
        <v>0</v>
      </c>
      <c r="BI186" s="405">
        <f t="shared" si="197"/>
        <v>0</v>
      </c>
      <c r="BJ186" s="406">
        <f t="shared" si="182"/>
        <v>0</v>
      </c>
      <c r="BK186" s="391" t="str">
        <f t="shared" si="183"/>
        <v>0</v>
      </c>
      <c r="BL186" s="391" t="str">
        <f t="shared" si="184"/>
        <v>0</v>
      </c>
      <c r="BM186" s="405">
        <f t="shared" si="198"/>
        <v>0</v>
      </c>
      <c r="BN186" s="405" t="str">
        <f t="shared" si="199"/>
        <v>0m0</v>
      </c>
      <c r="BO186" s="392">
        <f t="shared" si="200"/>
        <v>0</v>
      </c>
      <c r="BP186" s="392">
        <f t="shared" si="201"/>
        <v>0</v>
      </c>
      <c r="BQ186" s="405">
        <f t="shared" si="202"/>
        <v>0</v>
      </c>
      <c r="BR186" s="406">
        <f t="shared" si="203"/>
        <v>0</v>
      </c>
      <c r="BS186" s="391" t="str">
        <f t="shared" si="204"/>
        <v>0</v>
      </c>
      <c r="BT186" s="391" t="str">
        <f t="shared" si="205"/>
        <v>0</v>
      </c>
      <c r="BU186" s="405">
        <f t="shared" si="206"/>
        <v>0</v>
      </c>
      <c r="BV186" s="405" t="str">
        <f t="shared" si="207"/>
        <v>0m0</v>
      </c>
      <c r="BW186" s="392">
        <f t="shared" si="208"/>
        <v>0</v>
      </c>
      <c r="BX186" s="392">
        <f t="shared" si="209"/>
        <v>0</v>
      </c>
      <c r="BY186" s="405">
        <f t="shared" si="210"/>
        <v>0</v>
      </c>
      <c r="BZ186" s="406">
        <f t="shared" si="211"/>
        <v>0</v>
      </c>
      <c r="CA186" s="391" t="str">
        <f t="shared" si="212"/>
        <v>0</v>
      </c>
      <c r="CB186" s="391" t="str">
        <f t="shared" si="213"/>
        <v>0</v>
      </c>
      <c r="CC186" s="405">
        <f t="shared" si="214"/>
        <v>0</v>
      </c>
      <c r="CD186" s="405" t="str">
        <f t="shared" si="215"/>
        <v>0m0</v>
      </c>
      <c r="CE186" s="392">
        <f t="shared" si="216"/>
        <v>0</v>
      </c>
      <c r="CF186" s="392">
        <f t="shared" si="217"/>
        <v>0</v>
      </c>
      <c r="CG186" s="405">
        <f t="shared" si="218"/>
        <v>0</v>
      </c>
      <c r="CH186" s="406">
        <f t="shared" si="219"/>
        <v>0</v>
      </c>
      <c r="CI186" s="391" t="str">
        <f t="shared" si="220"/>
        <v>0</v>
      </c>
      <c r="CJ186" s="391" t="str">
        <f t="shared" si="221"/>
        <v>0</v>
      </c>
      <c r="CK186" s="405">
        <f t="shared" si="222"/>
        <v>0</v>
      </c>
      <c r="CL186" s="405" t="str">
        <f t="shared" si="223"/>
        <v>0m0</v>
      </c>
      <c r="CM186" s="392">
        <f t="shared" si="224"/>
        <v>0</v>
      </c>
      <c r="CN186" s="392">
        <f t="shared" si="225"/>
        <v>0</v>
      </c>
      <c r="CO186" s="405">
        <f t="shared" si="226"/>
        <v>0</v>
      </c>
      <c r="CP186" s="406">
        <f t="shared" si="227"/>
        <v>0</v>
      </c>
      <c r="CQ186" s="391" t="str">
        <f t="shared" si="228"/>
        <v>0</v>
      </c>
      <c r="CR186" s="391" t="str">
        <f t="shared" si="229"/>
        <v>0</v>
      </c>
      <c r="CS186" s="405">
        <f t="shared" si="230"/>
        <v>0</v>
      </c>
      <c r="CT186" s="405" t="str">
        <f t="shared" si="231"/>
        <v>0m0</v>
      </c>
      <c r="CU186" s="405">
        <f t="shared" si="232"/>
        <v>0</v>
      </c>
      <c r="CV186" s="405">
        <f t="shared" si="233"/>
        <v>0</v>
      </c>
      <c r="CW186" s="405">
        <f t="shared" si="234"/>
        <v>0</v>
      </c>
      <c r="CX186" s="405">
        <f t="shared" si="235"/>
        <v>0</v>
      </c>
      <c r="CY186" s="405">
        <f t="shared" si="236"/>
        <v>0</v>
      </c>
      <c r="CZ186" s="405" t="str">
        <f t="shared" si="237"/>
        <v/>
      </c>
      <c r="DA186" s="405" t="str">
        <f t="shared" si="238"/>
        <v/>
      </c>
      <c r="DB186" s="405" t="str">
        <f t="shared" si="239"/>
        <v/>
      </c>
      <c r="DC186" s="405" t="str">
        <f t="shared" si="240"/>
        <v/>
      </c>
      <c r="DD186" s="405" t="str">
        <f t="shared" si="241"/>
        <v/>
      </c>
      <c r="DE186" s="405"/>
      <c r="DF186" s="404"/>
      <c r="DG186" s="405" t="str">
        <f t="shared" si="242"/>
        <v/>
      </c>
      <c r="DH186" s="405" t="str">
        <f t="shared" si="243"/>
        <v/>
      </c>
      <c r="DI186" s="405">
        <f t="shared" si="244"/>
        <v>0</v>
      </c>
      <c r="DJ186" s="405" t="str">
        <f t="shared" si="245"/>
        <v/>
      </c>
      <c r="DK186" s="405" t="str">
        <f t="shared" si="246"/>
        <v/>
      </c>
      <c r="DL186" s="405" t="str">
        <f t="shared" si="247"/>
        <v/>
      </c>
      <c r="DM186" s="405" t="str">
        <f t="shared" si="248"/>
        <v/>
      </c>
      <c r="DN186" s="405" t="str">
        <f t="shared" si="249"/>
        <v/>
      </c>
      <c r="DO186" s="405" t="str">
        <f t="shared" si="250"/>
        <v/>
      </c>
    </row>
    <row r="187" spans="1:119" s="152" customFormat="1" ht="18" hidden="1" customHeight="1">
      <c r="A187" s="156" t="str">
        <f t="shared" si="259"/>
        <v/>
      </c>
      <c r="B187" s="153"/>
      <c r="C187" s="31" t="str">
        <f>IF(B187="","",VLOOKUP(B187,学連登録!$C$2:$G$3000,2,FALSE))</f>
        <v/>
      </c>
      <c r="D187" s="32" t="str">
        <f>IF(B187="","",VLOOKUP(B187,学連登録!$C$2:$G$3000,3,FALSE))</f>
        <v/>
      </c>
      <c r="E187" s="33" t="str">
        <f>IF(B187="","",VLOOKUP(B187,学連登録!$C$2:$G$3000,4,FALSE))</f>
        <v/>
      </c>
      <c r="F187" s="376" t="str">
        <f>IF(B187="","",VLOOKUP(B187,学連登録!$C$2:$I$3000,7,FALSE))</f>
        <v/>
      </c>
      <c r="G187" s="155"/>
      <c r="H187" s="926"/>
      <c r="I187" s="928"/>
      <c r="J187" s="155"/>
      <c r="K187" s="926"/>
      <c r="L187" s="927"/>
      <c r="M187" s="155"/>
      <c r="N187" s="881"/>
      <c r="O187" s="882"/>
      <c r="P187" s="154"/>
      <c r="Q187" s="926"/>
      <c r="R187" s="927"/>
      <c r="S187" s="154"/>
      <c r="T187" s="926"/>
      <c r="U187" s="927"/>
      <c r="V187" s="101" t="str">
        <f>IF(B187="","",VLOOKUP(B187,学連登録!$C$2:$H$3000,6,FALSE))</f>
        <v/>
      </c>
      <c r="Y187" s="116" t="str">
        <f t="shared" si="251"/>
        <v/>
      </c>
      <c r="Z187" s="97" t="str">
        <f>IF(G187="","",VLOOKUP(G187,種目名!$R$5:$T$104,3,0))</f>
        <v/>
      </c>
      <c r="AA187" s="98" t="str">
        <f>IF(J187="","",VLOOKUP(J187,種目名!$R$5:$T$104,3,0))</f>
        <v/>
      </c>
      <c r="AB187" s="117" t="str">
        <f>IF(M187="","",VLOOKUP(M187,種目名!$R$5:$T$104,3,0))</f>
        <v/>
      </c>
      <c r="AC187" s="117" t="str">
        <f>IF(P187="","",VLOOKUP(AF187,種目名!$R$5:$T$104,3,0))</f>
        <v/>
      </c>
      <c r="AD187" s="118" t="str">
        <f>IF(S187="","",VLOOKUP(AI187,種目名!$R$5:$T$104,3,0))</f>
        <v/>
      </c>
      <c r="AE187" s="115">
        <f t="shared" si="252"/>
        <v>0</v>
      </c>
      <c r="AF187" s="152" t="str">
        <f t="shared" si="253"/>
        <v/>
      </c>
      <c r="AG187" s="152" t="str">
        <f t="shared" si="254"/>
        <v/>
      </c>
      <c r="AH187" s="152">
        <f t="shared" si="255"/>
        <v>0</v>
      </c>
      <c r="AI187" s="152" t="str">
        <f t="shared" si="256"/>
        <v/>
      </c>
      <c r="AJ187" s="152" t="str">
        <f t="shared" si="257"/>
        <v/>
      </c>
      <c r="AK187" s="383"/>
      <c r="AL187" s="166">
        <f t="shared" si="185"/>
        <v>0</v>
      </c>
      <c r="AM187" s="392">
        <f t="shared" si="186"/>
        <v>0</v>
      </c>
      <c r="AN187" s="392">
        <f>COUNTIF($B$12:B187,B187)</f>
        <v>0</v>
      </c>
      <c r="AO187" s="392"/>
      <c r="AP187" s="392" t="str">
        <f t="shared" si="187"/>
        <v/>
      </c>
      <c r="AQ187" s="392" t="str">
        <f t="shared" si="187"/>
        <v/>
      </c>
      <c r="AR187" s="392" t="str">
        <f t="shared" si="187"/>
        <v/>
      </c>
      <c r="AS187" s="392" t="str">
        <f t="shared" si="187"/>
        <v/>
      </c>
      <c r="AT187" s="392">
        <f t="shared" si="188"/>
        <v>0</v>
      </c>
      <c r="AU187" s="392" t="str">
        <f t="shared" si="189"/>
        <v/>
      </c>
      <c r="AV187" s="392" t="str">
        <f t="shared" si="190"/>
        <v/>
      </c>
      <c r="AW187" s="392" t="str">
        <f t="shared" si="191"/>
        <v/>
      </c>
      <c r="AX187" s="392" t="str">
        <f t="shared" si="192"/>
        <v/>
      </c>
      <c r="AY187" s="392" t="str">
        <f t="shared" si="193"/>
        <v/>
      </c>
      <c r="AZ187" s="392" t="str">
        <f t="shared" si="258"/>
        <v/>
      </c>
      <c r="BA187" s="392" t="str">
        <f t="shared" si="258"/>
        <v/>
      </c>
      <c r="BB187" s="392" t="str">
        <f t="shared" si="258"/>
        <v/>
      </c>
      <c r="BC187" s="392" t="str">
        <f t="shared" si="258"/>
        <v/>
      </c>
      <c r="BD187" s="396" t="str">
        <f t="shared" si="258"/>
        <v/>
      </c>
      <c r="BE187" s="386">
        <f t="shared" si="194"/>
        <v>0</v>
      </c>
      <c r="BG187" s="392">
        <f t="shared" si="195"/>
        <v>0</v>
      </c>
      <c r="BH187" s="392">
        <f t="shared" si="196"/>
        <v>0</v>
      </c>
      <c r="BI187" s="405">
        <f t="shared" si="197"/>
        <v>0</v>
      </c>
      <c r="BJ187" s="406">
        <f t="shared" si="182"/>
        <v>0</v>
      </c>
      <c r="BK187" s="391" t="str">
        <f t="shared" si="183"/>
        <v>0</v>
      </c>
      <c r="BL187" s="391" t="str">
        <f t="shared" si="184"/>
        <v>0</v>
      </c>
      <c r="BM187" s="405">
        <f t="shared" si="198"/>
        <v>0</v>
      </c>
      <c r="BN187" s="405" t="str">
        <f t="shared" si="199"/>
        <v>0m0</v>
      </c>
      <c r="BO187" s="392">
        <f t="shared" si="200"/>
        <v>0</v>
      </c>
      <c r="BP187" s="392">
        <f t="shared" si="201"/>
        <v>0</v>
      </c>
      <c r="BQ187" s="405">
        <f t="shared" si="202"/>
        <v>0</v>
      </c>
      <c r="BR187" s="406">
        <f t="shared" si="203"/>
        <v>0</v>
      </c>
      <c r="BS187" s="391" t="str">
        <f t="shared" si="204"/>
        <v>0</v>
      </c>
      <c r="BT187" s="391" t="str">
        <f t="shared" si="205"/>
        <v>0</v>
      </c>
      <c r="BU187" s="405">
        <f t="shared" si="206"/>
        <v>0</v>
      </c>
      <c r="BV187" s="405" t="str">
        <f t="shared" si="207"/>
        <v>0m0</v>
      </c>
      <c r="BW187" s="392">
        <f t="shared" si="208"/>
        <v>0</v>
      </c>
      <c r="BX187" s="392">
        <f t="shared" si="209"/>
        <v>0</v>
      </c>
      <c r="BY187" s="405">
        <f t="shared" si="210"/>
        <v>0</v>
      </c>
      <c r="BZ187" s="406">
        <f t="shared" si="211"/>
        <v>0</v>
      </c>
      <c r="CA187" s="391" t="str">
        <f t="shared" si="212"/>
        <v>0</v>
      </c>
      <c r="CB187" s="391" t="str">
        <f t="shared" si="213"/>
        <v>0</v>
      </c>
      <c r="CC187" s="405">
        <f t="shared" si="214"/>
        <v>0</v>
      </c>
      <c r="CD187" s="405" t="str">
        <f t="shared" si="215"/>
        <v>0m0</v>
      </c>
      <c r="CE187" s="392">
        <f t="shared" si="216"/>
        <v>0</v>
      </c>
      <c r="CF187" s="392">
        <f t="shared" si="217"/>
        <v>0</v>
      </c>
      <c r="CG187" s="405">
        <f t="shared" si="218"/>
        <v>0</v>
      </c>
      <c r="CH187" s="406">
        <f t="shared" si="219"/>
        <v>0</v>
      </c>
      <c r="CI187" s="391" t="str">
        <f t="shared" si="220"/>
        <v>0</v>
      </c>
      <c r="CJ187" s="391" t="str">
        <f t="shared" si="221"/>
        <v>0</v>
      </c>
      <c r="CK187" s="405">
        <f t="shared" si="222"/>
        <v>0</v>
      </c>
      <c r="CL187" s="405" t="str">
        <f t="shared" si="223"/>
        <v>0m0</v>
      </c>
      <c r="CM187" s="392">
        <f t="shared" si="224"/>
        <v>0</v>
      </c>
      <c r="CN187" s="392">
        <f t="shared" si="225"/>
        <v>0</v>
      </c>
      <c r="CO187" s="405">
        <f t="shared" si="226"/>
        <v>0</v>
      </c>
      <c r="CP187" s="406">
        <f t="shared" si="227"/>
        <v>0</v>
      </c>
      <c r="CQ187" s="391" t="str">
        <f t="shared" si="228"/>
        <v>0</v>
      </c>
      <c r="CR187" s="391" t="str">
        <f t="shared" si="229"/>
        <v>0</v>
      </c>
      <c r="CS187" s="405">
        <f t="shared" si="230"/>
        <v>0</v>
      </c>
      <c r="CT187" s="405" t="str">
        <f t="shared" si="231"/>
        <v>0m0</v>
      </c>
      <c r="CU187" s="405">
        <f t="shared" si="232"/>
        <v>0</v>
      </c>
      <c r="CV187" s="405">
        <f t="shared" si="233"/>
        <v>0</v>
      </c>
      <c r="CW187" s="405">
        <f t="shared" si="234"/>
        <v>0</v>
      </c>
      <c r="CX187" s="405">
        <f t="shared" si="235"/>
        <v>0</v>
      </c>
      <c r="CY187" s="405">
        <f t="shared" si="236"/>
        <v>0</v>
      </c>
      <c r="CZ187" s="405" t="str">
        <f t="shared" si="237"/>
        <v/>
      </c>
      <c r="DA187" s="405" t="str">
        <f t="shared" si="238"/>
        <v/>
      </c>
      <c r="DB187" s="405" t="str">
        <f t="shared" si="239"/>
        <v/>
      </c>
      <c r="DC187" s="405" t="str">
        <f t="shared" si="240"/>
        <v/>
      </c>
      <c r="DD187" s="405" t="str">
        <f t="shared" si="241"/>
        <v/>
      </c>
      <c r="DE187" s="405"/>
      <c r="DF187" s="404"/>
      <c r="DG187" s="405" t="str">
        <f t="shared" si="242"/>
        <v/>
      </c>
      <c r="DH187" s="405" t="str">
        <f t="shared" si="243"/>
        <v/>
      </c>
      <c r="DI187" s="405">
        <f t="shared" si="244"/>
        <v>0</v>
      </c>
      <c r="DJ187" s="405" t="str">
        <f t="shared" si="245"/>
        <v/>
      </c>
      <c r="DK187" s="405" t="str">
        <f t="shared" si="246"/>
        <v/>
      </c>
      <c r="DL187" s="405" t="str">
        <f t="shared" si="247"/>
        <v/>
      </c>
      <c r="DM187" s="405" t="str">
        <f t="shared" si="248"/>
        <v/>
      </c>
      <c r="DN187" s="405" t="str">
        <f t="shared" si="249"/>
        <v/>
      </c>
      <c r="DO187" s="405" t="str">
        <f t="shared" si="250"/>
        <v/>
      </c>
    </row>
    <row r="188" spans="1:119" s="152" customFormat="1" ht="18" hidden="1" customHeight="1">
      <c r="A188" s="156" t="str">
        <f t="shared" si="259"/>
        <v/>
      </c>
      <c r="B188" s="153"/>
      <c r="C188" s="31" t="str">
        <f>IF(B188="","",VLOOKUP(B188,学連登録!$C$2:$G$3000,2,FALSE))</f>
        <v/>
      </c>
      <c r="D188" s="32" t="str">
        <f>IF(B188="","",VLOOKUP(B188,学連登録!$C$2:$G$3000,3,FALSE))</f>
        <v/>
      </c>
      <c r="E188" s="33" t="str">
        <f>IF(B188="","",VLOOKUP(B188,学連登録!$C$2:$G$3000,4,FALSE))</f>
        <v/>
      </c>
      <c r="F188" s="376" t="str">
        <f>IF(B188="","",VLOOKUP(B188,学連登録!$C$2:$I$3000,7,FALSE))</f>
        <v/>
      </c>
      <c r="G188" s="155"/>
      <c r="H188" s="926"/>
      <c r="I188" s="928"/>
      <c r="J188" s="155"/>
      <c r="K188" s="926"/>
      <c r="L188" s="927"/>
      <c r="M188" s="155"/>
      <c r="N188" s="881"/>
      <c r="O188" s="882"/>
      <c r="P188" s="154"/>
      <c r="Q188" s="926"/>
      <c r="R188" s="927"/>
      <c r="S188" s="154"/>
      <c r="T188" s="926"/>
      <c r="U188" s="927"/>
      <c r="V188" s="101" t="str">
        <f>IF(B188="","",VLOOKUP(B188,学連登録!$C$2:$H$3000,6,FALSE))</f>
        <v/>
      </c>
      <c r="Y188" s="116" t="str">
        <f t="shared" si="251"/>
        <v/>
      </c>
      <c r="Z188" s="97" t="str">
        <f>IF(G188="","",VLOOKUP(G188,種目名!$R$5:$T$104,3,0))</f>
        <v/>
      </c>
      <c r="AA188" s="98" t="str">
        <f>IF(J188="","",VLOOKUP(J188,種目名!$R$5:$T$104,3,0))</f>
        <v/>
      </c>
      <c r="AB188" s="117" t="str">
        <f>IF(M188="","",VLOOKUP(M188,種目名!$R$5:$T$104,3,0))</f>
        <v/>
      </c>
      <c r="AC188" s="117" t="str">
        <f>IF(P188="","",VLOOKUP(AF188,種目名!$R$5:$T$104,3,0))</f>
        <v/>
      </c>
      <c r="AD188" s="118" t="str">
        <f>IF(S188="","",VLOOKUP(AI188,種目名!$R$5:$T$104,3,0))</f>
        <v/>
      </c>
      <c r="AE188" s="115">
        <f t="shared" si="252"/>
        <v>0</v>
      </c>
      <c r="AF188" s="152" t="str">
        <f t="shared" si="253"/>
        <v/>
      </c>
      <c r="AG188" s="152" t="str">
        <f t="shared" si="254"/>
        <v/>
      </c>
      <c r="AH188" s="152">
        <f t="shared" si="255"/>
        <v>0</v>
      </c>
      <c r="AI188" s="152" t="str">
        <f t="shared" si="256"/>
        <v/>
      </c>
      <c r="AJ188" s="152" t="str">
        <f t="shared" si="257"/>
        <v/>
      </c>
      <c r="AK188" s="383"/>
      <c r="AL188" s="166">
        <f t="shared" si="185"/>
        <v>0</v>
      </c>
      <c r="AM188" s="392">
        <f t="shared" si="186"/>
        <v>0</v>
      </c>
      <c r="AN188" s="392">
        <f>COUNTIF($B$12:B188,B188)</f>
        <v>0</v>
      </c>
      <c r="AO188" s="392"/>
      <c r="AP188" s="392" t="str">
        <f t="shared" si="187"/>
        <v/>
      </c>
      <c r="AQ188" s="392" t="str">
        <f t="shared" si="187"/>
        <v/>
      </c>
      <c r="AR188" s="392" t="str">
        <f t="shared" si="187"/>
        <v/>
      </c>
      <c r="AS188" s="392" t="str">
        <f t="shared" si="187"/>
        <v/>
      </c>
      <c r="AT188" s="392">
        <f t="shared" si="188"/>
        <v>0</v>
      </c>
      <c r="AU188" s="392" t="str">
        <f t="shared" si="189"/>
        <v/>
      </c>
      <c r="AV188" s="392" t="str">
        <f t="shared" si="190"/>
        <v/>
      </c>
      <c r="AW188" s="392" t="str">
        <f t="shared" si="191"/>
        <v/>
      </c>
      <c r="AX188" s="392" t="str">
        <f t="shared" si="192"/>
        <v/>
      </c>
      <c r="AY188" s="392" t="str">
        <f t="shared" si="193"/>
        <v/>
      </c>
      <c r="AZ188" s="392" t="str">
        <f t="shared" si="258"/>
        <v/>
      </c>
      <c r="BA188" s="392" t="str">
        <f t="shared" si="258"/>
        <v/>
      </c>
      <c r="BB188" s="392" t="str">
        <f t="shared" si="258"/>
        <v/>
      </c>
      <c r="BC188" s="392" t="str">
        <f t="shared" si="258"/>
        <v/>
      </c>
      <c r="BD188" s="396" t="str">
        <f t="shared" si="258"/>
        <v/>
      </c>
      <c r="BE188" s="386">
        <f t="shared" si="194"/>
        <v>0</v>
      </c>
      <c r="BG188" s="392">
        <f t="shared" si="195"/>
        <v>0</v>
      </c>
      <c r="BH188" s="392">
        <f t="shared" si="196"/>
        <v>0</v>
      </c>
      <c r="BI188" s="405">
        <f t="shared" si="197"/>
        <v>0</v>
      </c>
      <c r="BJ188" s="406">
        <f t="shared" si="182"/>
        <v>0</v>
      </c>
      <c r="BK188" s="391" t="str">
        <f t="shared" si="183"/>
        <v>0</v>
      </c>
      <c r="BL188" s="391" t="str">
        <f t="shared" si="184"/>
        <v>0</v>
      </c>
      <c r="BM188" s="405">
        <f t="shared" si="198"/>
        <v>0</v>
      </c>
      <c r="BN188" s="405" t="str">
        <f t="shared" si="199"/>
        <v>0m0</v>
      </c>
      <c r="BO188" s="392">
        <f t="shared" si="200"/>
        <v>0</v>
      </c>
      <c r="BP188" s="392">
        <f t="shared" si="201"/>
        <v>0</v>
      </c>
      <c r="BQ188" s="405">
        <f t="shared" si="202"/>
        <v>0</v>
      </c>
      <c r="BR188" s="406">
        <f t="shared" si="203"/>
        <v>0</v>
      </c>
      <c r="BS188" s="391" t="str">
        <f t="shared" si="204"/>
        <v>0</v>
      </c>
      <c r="BT188" s="391" t="str">
        <f t="shared" si="205"/>
        <v>0</v>
      </c>
      <c r="BU188" s="405">
        <f t="shared" si="206"/>
        <v>0</v>
      </c>
      <c r="BV188" s="405" t="str">
        <f t="shared" si="207"/>
        <v>0m0</v>
      </c>
      <c r="BW188" s="392">
        <f t="shared" si="208"/>
        <v>0</v>
      </c>
      <c r="BX188" s="392">
        <f t="shared" si="209"/>
        <v>0</v>
      </c>
      <c r="BY188" s="405">
        <f t="shared" si="210"/>
        <v>0</v>
      </c>
      <c r="BZ188" s="406">
        <f t="shared" si="211"/>
        <v>0</v>
      </c>
      <c r="CA188" s="391" t="str">
        <f t="shared" si="212"/>
        <v>0</v>
      </c>
      <c r="CB188" s="391" t="str">
        <f t="shared" si="213"/>
        <v>0</v>
      </c>
      <c r="CC188" s="405">
        <f t="shared" si="214"/>
        <v>0</v>
      </c>
      <c r="CD188" s="405" t="str">
        <f t="shared" si="215"/>
        <v>0m0</v>
      </c>
      <c r="CE188" s="392">
        <f t="shared" si="216"/>
        <v>0</v>
      </c>
      <c r="CF188" s="392">
        <f t="shared" si="217"/>
        <v>0</v>
      </c>
      <c r="CG188" s="405">
        <f t="shared" si="218"/>
        <v>0</v>
      </c>
      <c r="CH188" s="406">
        <f t="shared" si="219"/>
        <v>0</v>
      </c>
      <c r="CI188" s="391" t="str">
        <f t="shared" si="220"/>
        <v>0</v>
      </c>
      <c r="CJ188" s="391" t="str">
        <f t="shared" si="221"/>
        <v>0</v>
      </c>
      <c r="CK188" s="405">
        <f t="shared" si="222"/>
        <v>0</v>
      </c>
      <c r="CL188" s="405" t="str">
        <f t="shared" si="223"/>
        <v>0m0</v>
      </c>
      <c r="CM188" s="392">
        <f t="shared" si="224"/>
        <v>0</v>
      </c>
      <c r="CN188" s="392">
        <f t="shared" si="225"/>
        <v>0</v>
      </c>
      <c r="CO188" s="405">
        <f t="shared" si="226"/>
        <v>0</v>
      </c>
      <c r="CP188" s="406">
        <f t="shared" si="227"/>
        <v>0</v>
      </c>
      <c r="CQ188" s="391" t="str">
        <f t="shared" si="228"/>
        <v>0</v>
      </c>
      <c r="CR188" s="391" t="str">
        <f t="shared" si="229"/>
        <v>0</v>
      </c>
      <c r="CS188" s="405">
        <f t="shared" si="230"/>
        <v>0</v>
      </c>
      <c r="CT188" s="405" t="str">
        <f t="shared" si="231"/>
        <v>0m0</v>
      </c>
      <c r="CU188" s="405">
        <f t="shared" si="232"/>
        <v>0</v>
      </c>
      <c r="CV188" s="405">
        <f t="shared" si="233"/>
        <v>0</v>
      </c>
      <c r="CW188" s="405">
        <f t="shared" si="234"/>
        <v>0</v>
      </c>
      <c r="CX188" s="405">
        <f t="shared" si="235"/>
        <v>0</v>
      </c>
      <c r="CY188" s="405">
        <f t="shared" si="236"/>
        <v>0</v>
      </c>
      <c r="CZ188" s="405" t="str">
        <f t="shared" si="237"/>
        <v/>
      </c>
      <c r="DA188" s="405" t="str">
        <f t="shared" si="238"/>
        <v/>
      </c>
      <c r="DB188" s="405" t="str">
        <f t="shared" si="239"/>
        <v/>
      </c>
      <c r="DC188" s="405" t="str">
        <f t="shared" si="240"/>
        <v/>
      </c>
      <c r="DD188" s="405" t="str">
        <f t="shared" si="241"/>
        <v/>
      </c>
      <c r="DE188" s="405"/>
      <c r="DF188" s="404"/>
      <c r="DG188" s="405" t="str">
        <f t="shared" si="242"/>
        <v/>
      </c>
      <c r="DH188" s="405" t="str">
        <f t="shared" si="243"/>
        <v/>
      </c>
      <c r="DI188" s="405">
        <f t="shared" si="244"/>
        <v>0</v>
      </c>
      <c r="DJ188" s="405" t="str">
        <f t="shared" si="245"/>
        <v/>
      </c>
      <c r="DK188" s="405" t="str">
        <f t="shared" si="246"/>
        <v/>
      </c>
      <c r="DL188" s="405" t="str">
        <f t="shared" si="247"/>
        <v/>
      </c>
      <c r="DM188" s="405" t="str">
        <f t="shared" si="248"/>
        <v/>
      </c>
      <c r="DN188" s="405" t="str">
        <f t="shared" si="249"/>
        <v/>
      </c>
      <c r="DO188" s="405" t="str">
        <f t="shared" si="250"/>
        <v/>
      </c>
    </row>
    <row r="189" spans="1:119" s="152" customFormat="1" ht="18" hidden="1" customHeight="1">
      <c r="A189" s="156" t="str">
        <f t="shared" si="259"/>
        <v/>
      </c>
      <c r="B189" s="153"/>
      <c r="C189" s="31" t="str">
        <f>IF(B189="","",VLOOKUP(B189,学連登録!$C$2:$G$3000,2,FALSE))</f>
        <v/>
      </c>
      <c r="D189" s="32" t="str">
        <f>IF(B189="","",VLOOKUP(B189,学連登録!$C$2:$G$3000,3,FALSE))</f>
        <v/>
      </c>
      <c r="E189" s="33" t="str">
        <f>IF(B189="","",VLOOKUP(B189,学連登録!$C$2:$G$3000,4,FALSE))</f>
        <v/>
      </c>
      <c r="F189" s="376" t="str">
        <f>IF(B189="","",VLOOKUP(B189,学連登録!$C$2:$I$3000,7,FALSE))</f>
        <v/>
      </c>
      <c r="G189" s="155"/>
      <c r="H189" s="926"/>
      <c r="I189" s="928"/>
      <c r="J189" s="155"/>
      <c r="K189" s="926"/>
      <c r="L189" s="927"/>
      <c r="M189" s="155"/>
      <c r="N189" s="881"/>
      <c r="O189" s="882"/>
      <c r="P189" s="154"/>
      <c r="Q189" s="926"/>
      <c r="R189" s="927"/>
      <c r="S189" s="154"/>
      <c r="T189" s="926"/>
      <c r="U189" s="927"/>
      <c r="V189" s="101" t="str">
        <f>IF(B189="","",VLOOKUP(B189,学連登録!$C$2:$H$3000,6,FALSE))</f>
        <v/>
      </c>
      <c r="Y189" s="116" t="str">
        <f t="shared" si="251"/>
        <v/>
      </c>
      <c r="Z189" s="97" t="str">
        <f>IF(G189="","",VLOOKUP(G189,種目名!$R$5:$T$104,3,0))</f>
        <v/>
      </c>
      <c r="AA189" s="98" t="str">
        <f>IF(J189="","",VLOOKUP(J189,種目名!$R$5:$T$104,3,0))</f>
        <v/>
      </c>
      <c r="AB189" s="117" t="str">
        <f>IF(M189="","",VLOOKUP(M189,種目名!$R$5:$T$104,3,0))</f>
        <v/>
      </c>
      <c r="AC189" s="117" t="str">
        <f>IF(P189="","",VLOOKUP(AF189,種目名!$R$5:$T$104,3,0))</f>
        <v/>
      </c>
      <c r="AD189" s="118" t="str">
        <f>IF(S189="","",VLOOKUP(AI189,種目名!$R$5:$T$104,3,0))</f>
        <v/>
      </c>
      <c r="AE189" s="115">
        <f t="shared" si="252"/>
        <v>0</v>
      </c>
      <c r="AF189" s="152" t="str">
        <f t="shared" si="253"/>
        <v/>
      </c>
      <c r="AG189" s="152" t="str">
        <f t="shared" si="254"/>
        <v/>
      </c>
      <c r="AH189" s="152">
        <f t="shared" si="255"/>
        <v>0</v>
      </c>
      <c r="AI189" s="152" t="str">
        <f t="shared" si="256"/>
        <v/>
      </c>
      <c r="AJ189" s="152" t="str">
        <f t="shared" si="257"/>
        <v/>
      </c>
      <c r="AK189" s="383"/>
      <c r="AL189" s="166">
        <f t="shared" si="185"/>
        <v>0</v>
      </c>
      <c r="AM189" s="392">
        <f t="shared" si="186"/>
        <v>0</v>
      </c>
      <c r="AN189" s="392">
        <f>COUNTIF($B$12:B189,B189)</f>
        <v>0</v>
      </c>
      <c r="AO189" s="392"/>
      <c r="AP189" s="392" t="str">
        <f t="shared" si="187"/>
        <v/>
      </c>
      <c r="AQ189" s="392" t="str">
        <f t="shared" si="187"/>
        <v/>
      </c>
      <c r="AR189" s="392" t="str">
        <f t="shared" si="187"/>
        <v/>
      </c>
      <c r="AS189" s="392" t="str">
        <f t="shared" si="187"/>
        <v/>
      </c>
      <c r="AT189" s="392">
        <f t="shared" si="188"/>
        <v>0</v>
      </c>
      <c r="AU189" s="392" t="str">
        <f t="shared" si="189"/>
        <v/>
      </c>
      <c r="AV189" s="392" t="str">
        <f t="shared" si="190"/>
        <v/>
      </c>
      <c r="AW189" s="392" t="str">
        <f t="shared" si="191"/>
        <v/>
      </c>
      <c r="AX189" s="392" t="str">
        <f t="shared" si="192"/>
        <v/>
      </c>
      <c r="AY189" s="392" t="str">
        <f t="shared" si="193"/>
        <v/>
      </c>
      <c r="AZ189" s="392" t="str">
        <f t="shared" si="258"/>
        <v/>
      </c>
      <c r="BA189" s="392" t="str">
        <f t="shared" si="258"/>
        <v/>
      </c>
      <c r="BB189" s="392" t="str">
        <f t="shared" si="258"/>
        <v/>
      </c>
      <c r="BC189" s="392" t="str">
        <f t="shared" si="258"/>
        <v/>
      </c>
      <c r="BD189" s="396" t="str">
        <f t="shared" si="258"/>
        <v/>
      </c>
      <c r="BE189" s="386">
        <f t="shared" si="194"/>
        <v>0</v>
      </c>
      <c r="BG189" s="392">
        <f t="shared" si="195"/>
        <v>0</v>
      </c>
      <c r="BH189" s="392">
        <f t="shared" si="196"/>
        <v>0</v>
      </c>
      <c r="BI189" s="405">
        <f t="shared" si="197"/>
        <v>0</v>
      </c>
      <c r="BJ189" s="406">
        <f t="shared" si="182"/>
        <v>0</v>
      </c>
      <c r="BK189" s="391" t="str">
        <f t="shared" si="183"/>
        <v>0</v>
      </c>
      <c r="BL189" s="391" t="str">
        <f t="shared" si="184"/>
        <v>0</v>
      </c>
      <c r="BM189" s="405">
        <f t="shared" si="198"/>
        <v>0</v>
      </c>
      <c r="BN189" s="405" t="str">
        <f t="shared" si="199"/>
        <v>0m0</v>
      </c>
      <c r="BO189" s="392">
        <f t="shared" si="200"/>
        <v>0</v>
      </c>
      <c r="BP189" s="392">
        <f t="shared" si="201"/>
        <v>0</v>
      </c>
      <c r="BQ189" s="405">
        <f t="shared" si="202"/>
        <v>0</v>
      </c>
      <c r="BR189" s="406">
        <f t="shared" si="203"/>
        <v>0</v>
      </c>
      <c r="BS189" s="391" t="str">
        <f t="shared" si="204"/>
        <v>0</v>
      </c>
      <c r="BT189" s="391" t="str">
        <f t="shared" si="205"/>
        <v>0</v>
      </c>
      <c r="BU189" s="405">
        <f t="shared" si="206"/>
        <v>0</v>
      </c>
      <c r="BV189" s="405" t="str">
        <f t="shared" si="207"/>
        <v>0m0</v>
      </c>
      <c r="BW189" s="392">
        <f t="shared" si="208"/>
        <v>0</v>
      </c>
      <c r="BX189" s="392">
        <f t="shared" si="209"/>
        <v>0</v>
      </c>
      <c r="BY189" s="405">
        <f t="shared" si="210"/>
        <v>0</v>
      </c>
      <c r="BZ189" s="406">
        <f t="shared" si="211"/>
        <v>0</v>
      </c>
      <c r="CA189" s="391" t="str">
        <f t="shared" si="212"/>
        <v>0</v>
      </c>
      <c r="CB189" s="391" t="str">
        <f t="shared" si="213"/>
        <v>0</v>
      </c>
      <c r="CC189" s="405">
        <f t="shared" si="214"/>
        <v>0</v>
      </c>
      <c r="CD189" s="405" t="str">
        <f t="shared" si="215"/>
        <v>0m0</v>
      </c>
      <c r="CE189" s="392">
        <f t="shared" si="216"/>
        <v>0</v>
      </c>
      <c r="CF189" s="392">
        <f t="shared" si="217"/>
        <v>0</v>
      </c>
      <c r="CG189" s="405">
        <f t="shared" si="218"/>
        <v>0</v>
      </c>
      <c r="CH189" s="406">
        <f t="shared" si="219"/>
        <v>0</v>
      </c>
      <c r="CI189" s="391" t="str">
        <f t="shared" si="220"/>
        <v>0</v>
      </c>
      <c r="CJ189" s="391" t="str">
        <f t="shared" si="221"/>
        <v>0</v>
      </c>
      <c r="CK189" s="405">
        <f t="shared" si="222"/>
        <v>0</v>
      </c>
      <c r="CL189" s="405" t="str">
        <f t="shared" si="223"/>
        <v>0m0</v>
      </c>
      <c r="CM189" s="392">
        <f t="shared" si="224"/>
        <v>0</v>
      </c>
      <c r="CN189" s="392">
        <f t="shared" si="225"/>
        <v>0</v>
      </c>
      <c r="CO189" s="405">
        <f t="shared" si="226"/>
        <v>0</v>
      </c>
      <c r="CP189" s="406">
        <f t="shared" si="227"/>
        <v>0</v>
      </c>
      <c r="CQ189" s="391" t="str">
        <f t="shared" si="228"/>
        <v>0</v>
      </c>
      <c r="CR189" s="391" t="str">
        <f t="shared" si="229"/>
        <v>0</v>
      </c>
      <c r="CS189" s="405">
        <f t="shared" si="230"/>
        <v>0</v>
      </c>
      <c r="CT189" s="405" t="str">
        <f t="shared" si="231"/>
        <v>0m0</v>
      </c>
      <c r="CU189" s="405">
        <f t="shared" si="232"/>
        <v>0</v>
      </c>
      <c r="CV189" s="405">
        <f t="shared" si="233"/>
        <v>0</v>
      </c>
      <c r="CW189" s="405">
        <f t="shared" si="234"/>
        <v>0</v>
      </c>
      <c r="CX189" s="405">
        <f t="shared" si="235"/>
        <v>0</v>
      </c>
      <c r="CY189" s="405">
        <f t="shared" si="236"/>
        <v>0</v>
      </c>
      <c r="CZ189" s="405" t="str">
        <f t="shared" si="237"/>
        <v/>
      </c>
      <c r="DA189" s="405" t="str">
        <f t="shared" si="238"/>
        <v/>
      </c>
      <c r="DB189" s="405" t="str">
        <f t="shared" si="239"/>
        <v/>
      </c>
      <c r="DC189" s="405" t="str">
        <f t="shared" si="240"/>
        <v/>
      </c>
      <c r="DD189" s="405" t="str">
        <f t="shared" si="241"/>
        <v/>
      </c>
      <c r="DE189" s="405"/>
      <c r="DF189" s="404"/>
      <c r="DG189" s="405" t="str">
        <f t="shared" si="242"/>
        <v/>
      </c>
      <c r="DH189" s="405" t="str">
        <f t="shared" si="243"/>
        <v/>
      </c>
      <c r="DI189" s="405">
        <f t="shared" si="244"/>
        <v>0</v>
      </c>
      <c r="DJ189" s="405" t="str">
        <f t="shared" si="245"/>
        <v/>
      </c>
      <c r="DK189" s="405" t="str">
        <f t="shared" si="246"/>
        <v/>
      </c>
      <c r="DL189" s="405" t="str">
        <f t="shared" si="247"/>
        <v/>
      </c>
      <c r="DM189" s="405" t="str">
        <f t="shared" si="248"/>
        <v/>
      </c>
      <c r="DN189" s="405" t="str">
        <f t="shared" si="249"/>
        <v/>
      </c>
      <c r="DO189" s="405" t="str">
        <f t="shared" si="250"/>
        <v/>
      </c>
    </row>
    <row r="190" spans="1:119" s="152" customFormat="1" ht="18" hidden="1" customHeight="1">
      <c r="A190" s="156" t="str">
        <f t="shared" si="259"/>
        <v/>
      </c>
      <c r="B190" s="153"/>
      <c r="C190" s="31" t="str">
        <f>IF(B190="","",VLOOKUP(B190,学連登録!$C$2:$G$3000,2,FALSE))</f>
        <v/>
      </c>
      <c r="D190" s="32" t="str">
        <f>IF(B190="","",VLOOKUP(B190,学連登録!$C$2:$G$3000,3,FALSE))</f>
        <v/>
      </c>
      <c r="E190" s="33" t="str">
        <f>IF(B190="","",VLOOKUP(B190,学連登録!$C$2:$G$3000,4,FALSE))</f>
        <v/>
      </c>
      <c r="F190" s="376" t="str">
        <f>IF(B190="","",VLOOKUP(B190,学連登録!$C$2:$I$3000,7,FALSE))</f>
        <v/>
      </c>
      <c r="G190" s="155"/>
      <c r="H190" s="926"/>
      <c r="I190" s="928"/>
      <c r="J190" s="155"/>
      <c r="K190" s="926"/>
      <c r="L190" s="927"/>
      <c r="M190" s="155"/>
      <c r="N190" s="881"/>
      <c r="O190" s="882"/>
      <c r="P190" s="154"/>
      <c r="Q190" s="926"/>
      <c r="R190" s="927"/>
      <c r="S190" s="154"/>
      <c r="T190" s="926"/>
      <c r="U190" s="927"/>
      <c r="V190" s="101" t="str">
        <f>IF(B190="","",VLOOKUP(B190,学連登録!$C$2:$H$3000,6,FALSE))</f>
        <v/>
      </c>
      <c r="Y190" s="116" t="str">
        <f t="shared" si="251"/>
        <v/>
      </c>
      <c r="Z190" s="97" t="str">
        <f>IF(G190="","",VLOOKUP(G190,種目名!$R$5:$T$104,3,0))</f>
        <v/>
      </c>
      <c r="AA190" s="98" t="str">
        <f>IF(J190="","",VLOOKUP(J190,種目名!$R$5:$T$104,3,0))</f>
        <v/>
      </c>
      <c r="AB190" s="117" t="str">
        <f>IF(M190="","",VLOOKUP(M190,種目名!$R$5:$T$104,3,0))</f>
        <v/>
      </c>
      <c r="AC190" s="117" t="str">
        <f>IF(P190="","",VLOOKUP(AF190,種目名!$R$5:$T$104,3,0))</f>
        <v/>
      </c>
      <c r="AD190" s="118" t="str">
        <f>IF(S190="","",VLOOKUP(AI190,種目名!$R$5:$T$104,3,0))</f>
        <v/>
      </c>
      <c r="AE190" s="115">
        <f t="shared" si="252"/>
        <v>0</v>
      </c>
      <c r="AF190" s="152" t="str">
        <f t="shared" si="253"/>
        <v/>
      </c>
      <c r="AG190" s="152" t="str">
        <f t="shared" si="254"/>
        <v/>
      </c>
      <c r="AH190" s="152">
        <f t="shared" si="255"/>
        <v>0</v>
      </c>
      <c r="AI190" s="152" t="str">
        <f t="shared" si="256"/>
        <v/>
      </c>
      <c r="AJ190" s="152" t="str">
        <f t="shared" si="257"/>
        <v/>
      </c>
      <c r="AK190" s="383"/>
      <c r="AL190" s="166">
        <f t="shared" si="185"/>
        <v>0</v>
      </c>
      <c r="AM190" s="392">
        <f t="shared" si="186"/>
        <v>0</v>
      </c>
      <c r="AN190" s="392">
        <f>COUNTIF($B$12:B190,B190)</f>
        <v>0</v>
      </c>
      <c r="AO190" s="392"/>
      <c r="AP190" s="392" t="str">
        <f t="shared" si="187"/>
        <v/>
      </c>
      <c r="AQ190" s="392" t="str">
        <f t="shared" si="187"/>
        <v/>
      </c>
      <c r="AR190" s="392" t="str">
        <f t="shared" si="187"/>
        <v/>
      </c>
      <c r="AS190" s="392" t="str">
        <f t="shared" si="187"/>
        <v/>
      </c>
      <c r="AT190" s="392">
        <f t="shared" si="188"/>
        <v>0</v>
      </c>
      <c r="AU190" s="392" t="str">
        <f t="shared" si="189"/>
        <v/>
      </c>
      <c r="AV190" s="392" t="str">
        <f t="shared" si="190"/>
        <v/>
      </c>
      <c r="AW190" s="392" t="str">
        <f t="shared" si="191"/>
        <v/>
      </c>
      <c r="AX190" s="392" t="str">
        <f t="shared" si="192"/>
        <v/>
      </c>
      <c r="AY190" s="392" t="str">
        <f t="shared" si="193"/>
        <v/>
      </c>
      <c r="AZ190" s="392" t="str">
        <f t="shared" si="258"/>
        <v/>
      </c>
      <c r="BA190" s="392" t="str">
        <f t="shared" si="258"/>
        <v/>
      </c>
      <c r="BB190" s="392" t="str">
        <f t="shared" si="258"/>
        <v/>
      </c>
      <c r="BC190" s="392" t="str">
        <f t="shared" si="258"/>
        <v/>
      </c>
      <c r="BD190" s="396" t="str">
        <f t="shared" si="258"/>
        <v/>
      </c>
      <c r="BE190" s="386">
        <f t="shared" si="194"/>
        <v>0</v>
      </c>
      <c r="BG190" s="392">
        <f t="shared" si="195"/>
        <v>0</v>
      </c>
      <c r="BH190" s="392">
        <f t="shared" si="196"/>
        <v>0</v>
      </c>
      <c r="BI190" s="405">
        <f t="shared" si="197"/>
        <v>0</v>
      </c>
      <c r="BJ190" s="406">
        <f t="shared" si="182"/>
        <v>0</v>
      </c>
      <c r="BK190" s="391" t="str">
        <f t="shared" si="183"/>
        <v>0</v>
      </c>
      <c r="BL190" s="391" t="str">
        <f t="shared" si="184"/>
        <v>0</v>
      </c>
      <c r="BM190" s="405">
        <f t="shared" si="198"/>
        <v>0</v>
      </c>
      <c r="BN190" s="405" t="str">
        <f t="shared" si="199"/>
        <v>0m0</v>
      </c>
      <c r="BO190" s="392">
        <f t="shared" si="200"/>
        <v>0</v>
      </c>
      <c r="BP190" s="392">
        <f t="shared" si="201"/>
        <v>0</v>
      </c>
      <c r="BQ190" s="405">
        <f t="shared" si="202"/>
        <v>0</v>
      </c>
      <c r="BR190" s="406">
        <f t="shared" si="203"/>
        <v>0</v>
      </c>
      <c r="BS190" s="391" t="str">
        <f t="shared" si="204"/>
        <v>0</v>
      </c>
      <c r="BT190" s="391" t="str">
        <f t="shared" si="205"/>
        <v>0</v>
      </c>
      <c r="BU190" s="405">
        <f t="shared" si="206"/>
        <v>0</v>
      </c>
      <c r="BV190" s="405" t="str">
        <f t="shared" si="207"/>
        <v>0m0</v>
      </c>
      <c r="BW190" s="392">
        <f t="shared" si="208"/>
        <v>0</v>
      </c>
      <c r="BX190" s="392">
        <f t="shared" si="209"/>
        <v>0</v>
      </c>
      <c r="BY190" s="405">
        <f t="shared" si="210"/>
        <v>0</v>
      </c>
      <c r="BZ190" s="406">
        <f t="shared" si="211"/>
        <v>0</v>
      </c>
      <c r="CA190" s="391" t="str">
        <f t="shared" si="212"/>
        <v>0</v>
      </c>
      <c r="CB190" s="391" t="str">
        <f t="shared" si="213"/>
        <v>0</v>
      </c>
      <c r="CC190" s="405">
        <f t="shared" si="214"/>
        <v>0</v>
      </c>
      <c r="CD190" s="405" t="str">
        <f t="shared" si="215"/>
        <v>0m0</v>
      </c>
      <c r="CE190" s="392">
        <f t="shared" si="216"/>
        <v>0</v>
      </c>
      <c r="CF190" s="392">
        <f t="shared" si="217"/>
        <v>0</v>
      </c>
      <c r="CG190" s="405">
        <f t="shared" si="218"/>
        <v>0</v>
      </c>
      <c r="CH190" s="406">
        <f t="shared" si="219"/>
        <v>0</v>
      </c>
      <c r="CI190" s="391" t="str">
        <f t="shared" si="220"/>
        <v>0</v>
      </c>
      <c r="CJ190" s="391" t="str">
        <f t="shared" si="221"/>
        <v>0</v>
      </c>
      <c r="CK190" s="405">
        <f t="shared" si="222"/>
        <v>0</v>
      </c>
      <c r="CL190" s="405" t="str">
        <f t="shared" si="223"/>
        <v>0m0</v>
      </c>
      <c r="CM190" s="392">
        <f t="shared" si="224"/>
        <v>0</v>
      </c>
      <c r="CN190" s="392">
        <f t="shared" si="225"/>
        <v>0</v>
      </c>
      <c r="CO190" s="405">
        <f t="shared" si="226"/>
        <v>0</v>
      </c>
      <c r="CP190" s="406">
        <f t="shared" si="227"/>
        <v>0</v>
      </c>
      <c r="CQ190" s="391" t="str">
        <f t="shared" si="228"/>
        <v>0</v>
      </c>
      <c r="CR190" s="391" t="str">
        <f t="shared" si="229"/>
        <v>0</v>
      </c>
      <c r="CS190" s="405">
        <f t="shared" si="230"/>
        <v>0</v>
      </c>
      <c r="CT190" s="405" t="str">
        <f t="shared" si="231"/>
        <v>0m0</v>
      </c>
      <c r="CU190" s="405">
        <f t="shared" si="232"/>
        <v>0</v>
      </c>
      <c r="CV190" s="405">
        <f t="shared" si="233"/>
        <v>0</v>
      </c>
      <c r="CW190" s="405">
        <f t="shared" si="234"/>
        <v>0</v>
      </c>
      <c r="CX190" s="405">
        <f t="shared" si="235"/>
        <v>0</v>
      </c>
      <c r="CY190" s="405">
        <f t="shared" si="236"/>
        <v>0</v>
      </c>
      <c r="CZ190" s="405" t="str">
        <f t="shared" si="237"/>
        <v/>
      </c>
      <c r="DA190" s="405" t="str">
        <f t="shared" si="238"/>
        <v/>
      </c>
      <c r="DB190" s="405" t="str">
        <f t="shared" si="239"/>
        <v/>
      </c>
      <c r="DC190" s="405" t="str">
        <f t="shared" si="240"/>
        <v/>
      </c>
      <c r="DD190" s="405" t="str">
        <f t="shared" si="241"/>
        <v/>
      </c>
      <c r="DE190" s="405"/>
      <c r="DF190" s="404"/>
      <c r="DG190" s="405" t="str">
        <f t="shared" si="242"/>
        <v/>
      </c>
      <c r="DH190" s="405" t="str">
        <f t="shared" si="243"/>
        <v/>
      </c>
      <c r="DI190" s="405">
        <f t="shared" si="244"/>
        <v>0</v>
      </c>
      <c r="DJ190" s="405" t="str">
        <f t="shared" si="245"/>
        <v/>
      </c>
      <c r="DK190" s="405" t="str">
        <f t="shared" si="246"/>
        <v/>
      </c>
      <c r="DL190" s="405" t="str">
        <f t="shared" si="247"/>
        <v/>
      </c>
      <c r="DM190" s="405" t="str">
        <f t="shared" si="248"/>
        <v/>
      </c>
      <c r="DN190" s="405" t="str">
        <f t="shared" si="249"/>
        <v/>
      </c>
      <c r="DO190" s="405" t="str">
        <f t="shared" si="250"/>
        <v/>
      </c>
    </row>
    <row r="191" spans="1:119" s="152" customFormat="1" ht="18" hidden="1" customHeight="1">
      <c r="A191" s="156" t="str">
        <f t="shared" si="259"/>
        <v/>
      </c>
      <c r="B191" s="153"/>
      <c r="C191" s="31" t="str">
        <f>IF(B191="","",VLOOKUP(B191,学連登録!$C$2:$G$3000,2,FALSE))</f>
        <v/>
      </c>
      <c r="D191" s="32" t="str">
        <f>IF(B191="","",VLOOKUP(B191,学連登録!$C$2:$G$3000,3,FALSE))</f>
        <v/>
      </c>
      <c r="E191" s="33" t="str">
        <f>IF(B191="","",VLOOKUP(B191,学連登録!$C$2:$G$3000,4,FALSE))</f>
        <v/>
      </c>
      <c r="F191" s="376" t="str">
        <f>IF(B191="","",VLOOKUP(B191,学連登録!$C$2:$I$3000,7,FALSE))</f>
        <v/>
      </c>
      <c r="G191" s="155"/>
      <c r="H191" s="926"/>
      <c r="I191" s="928"/>
      <c r="J191" s="155"/>
      <c r="K191" s="926"/>
      <c r="L191" s="927"/>
      <c r="M191" s="155"/>
      <c r="N191" s="881"/>
      <c r="O191" s="882"/>
      <c r="P191" s="154"/>
      <c r="Q191" s="926"/>
      <c r="R191" s="927"/>
      <c r="S191" s="154"/>
      <c r="T191" s="926"/>
      <c r="U191" s="927"/>
      <c r="V191" s="101" t="str">
        <f>IF(B191="","",VLOOKUP(B191,学連登録!$C$2:$H$3000,6,FALSE))</f>
        <v/>
      </c>
      <c r="Y191" s="116" t="str">
        <f t="shared" si="251"/>
        <v/>
      </c>
      <c r="Z191" s="97" t="str">
        <f>IF(G191="","",VLOOKUP(G191,種目名!$R$5:$T$104,3,0))</f>
        <v/>
      </c>
      <c r="AA191" s="98" t="str">
        <f>IF(J191="","",VLOOKUP(J191,種目名!$R$5:$T$104,3,0))</f>
        <v/>
      </c>
      <c r="AB191" s="117" t="str">
        <f>IF(M191="","",VLOOKUP(M191,種目名!$R$5:$T$104,3,0))</f>
        <v/>
      </c>
      <c r="AC191" s="117" t="str">
        <f>IF(P191="","",VLOOKUP(AF191,種目名!$R$5:$T$104,3,0))</f>
        <v/>
      </c>
      <c r="AD191" s="118" t="str">
        <f>IF(S191="","",VLOOKUP(AI191,種目名!$R$5:$T$104,3,0))</f>
        <v/>
      </c>
      <c r="AE191" s="115">
        <f t="shared" si="252"/>
        <v>0</v>
      </c>
      <c r="AF191" s="152" t="str">
        <f t="shared" si="253"/>
        <v/>
      </c>
      <c r="AG191" s="152" t="str">
        <f t="shared" si="254"/>
        <v/>
      </c>
      <c r="AH191" s="152">
        <f t="shared" si="255"/>
        <v>0</v>
      </c>
      <c r="AI191" s="152" t="str">
        <f t="shared" si="256"/>
        <v/>
      </c>
      <c r="AJ191" s="152" t="str">
        <f t="shared" si="257"/>
        <v/>
      </c>
      <c r="AK191" s="383"/>
      <c r="AL191" s="166">
        <f t="shared" si="185"/>
        <v>0</v>
      </c>
      <c r="AM191" s="392">
        <f t="shared" si="186"/>
        <v>0</v>
      </c>
      <c r="AN191" s="392">
        <f>COUNTIF($B$12:B191,B191)</f>
        <v>0</v>
      </c>
      <c r="AO191" s="392"/>
      <c r="AP191" s="392" t="str">
        <f t="shared" si="187"/>
        <v/>
      </c>
      <c r="AQ191" s="392" t="str">
        <f t="shared" si="187"/>
        <v/>
      </c>
      <c r="AR191" s="392" t="str">
        <f t="shared" si="187"/>
        <v/>
      </c>
      <c r="AS191" s="392" t="str">
        <f t="shared" si="187"/>
        <v/>
      </c>
      <c r="AT191" s="392">
        <f t="shared" si="188"/>
        <v>0</v>
      </c>
      <c r="AU191" s="392" t="str">
        <f t="shared" si="189"/>
        <v/>
      </c>
      <c r="AV191" s="392" t="str">
        <f t="shared" si="190"/>
        <v/>
      </c>
      <c r="AW191" s="392" t="str">
        <f t="shared" si="191"/>
        <v/>
      </c>
      <c r="AX191" s="392" t="str">
        <f t="shared" si="192"/>
        <v/>
      </c>
      <c r="AY191" s="392" t="str">
        <f t="shared" si="193"/>
        <v/>
      </c>
      <c r="AZ191" s="392" t="str">
        <f t="shared" si="258"/>
        <v/>
      </c>
      <c r="BA191" s="392" t="str">
        <f t="shared" si="258"/>
        <v/>
      </c>
      <c r="BB191" s="392" t="str">
        <f t="shared" si="258"/>
        <v/>
      </c>
      <c r="BC191" s="392" t="str">
        <f t="shared" si="258"/>
        <v/>
      </c>
      <c r="BD191" s="396" t="str">
        <f t="shared" si="258"/>
        <v/>
      </c>
      <c r="BE191" s="386">
        <f t="shared" si="194"/>
        <v>0</v>
      </c>
      <c r="BG191" s="392">
        <f t="shared" si="195"/>
        <v>0</v>
      </c>
      <c r="BH191" s="392">
        <f t="shared" si="196"/>
        <v>0</v>
      </c>
      <c r="BI191" s="405">
        <f t="shared" si="197"/>
        <v>0</v>
      </c>
      <c r="BJ191" s="406">
        <f t="shared" si="182"/>
        <v>0</v>
      </c>
      <c r="BK191" s="391" t="str">
        <f t="shared" si="183"/>
        <v>0</v>
      </c>
      <c r="BL191" s="391" t="str">
        <f t="shared" si="184"/>
        <v>0</v>
      </c>
      <c r="BM191" s="405">
        <f t="shared" si="198"/>
        <v>0</v>
      </c>
      <c r="BN191" s="405" t="str">
        <f t="shared" si="199"/>
        <v>0m0</v>
      </c>
      <c r="BO191" s="392">
        <f t="shared" si="200"/>
        <v>0</v>
      </c>
      <c r="BP191" s="392">
        <f t="shared" si="201"/>
        <v>0</v>
      </c>
      <c r="BQ191" s="405">
        <f t="shared" si="202"/>
        <v>0</v>
      </c>
      <c r="BR191" s="406">
        <f t="shared" si="203"/>
        <v>0</v>
      </c>
      <c r="BS191" s="391" t="str">
        <f t="shared" si="204"/>
        <v>0</v>
      </c>
      <c r="BT191" s="391" t="str">
        <f t="shared" si="205"/>
        <v>0</v>
      </c>
      <c r="BU191" s="405">
        <f t="shared" si="206"/>
        <v>0</v>
      </c>
      <c r="BV191" s="405" t="str">
        <f t="shared" si="207"/>
        <v>0m0</v>
      </c>
      <c r="BW191" s="392">
        <f t="shared" si="208"/>
        <v>0</v>
      </c>
      <c r="BX191" s="392">
        <f t="shared" si="209"/>
        <v>0</v>
      </c>
      <c r="BY191" s="405">
        <f t="shared" si="210"/>
        <v>0</v>
      </c>
      <c r="BZ191" s="406">
        <f t="shared" si="211"/>
        <v>0</v>
      </c>
      <c r="CA191" s="391" t="str">
        <f t="shared" si="212"/>
        <v>0</v>
      </c>
      <c r="CB191" s="391" t="str">
        <f t="shared" si="213"/>
        <v>0</v>
      </c>
      <c r="CC191" s="405">
        <f t="shared" si="214"/>
        <v>0</v>
      </c>
      <c r="CD191" s="405" t="str">
        <f t="shared" si="215"/>
        <v>0m0</v>
      </c>
      <c r="CE191" s="392">
        <f t="shared" si="216"/>
        <v>0</v>
      </c>
      <c r="CF191" s="392">
        <f t="shared" si="217"/>
        <v>0</v>
      </c>
      <c r="CG191" s="405">
        <f t="shared" si="218"/>
        <v>0</v>
      </c>
      <c r="CH191" s="406">
        <f t="shared" si="219"/>
        <v>0</v>
      </c>
      <c r="CI191" s="391" t="str">
        <f t="shared" si="220"/>
        <v>0</v>
      </c>
      <c r="CJ191" s="391" t="str">
        <f t="shared" si="221"/>
        <v>0</v>
      </c>
      <c r="CK191" s="405">
        <f t="shared" si="222"/>
        <v>0</v>
      </c>
      <c r="CL191" s="405" t="str">
        <f t="shared" si="223"/>
        <v>0m0</v>
      </c>
      <c r="CM191" s="392">
        <f t="shared" si="224"/>
        <v>0</v>
      </c>
      <c r="CN191" s="392">
        <f t="shared" si="225"/>
        <v>0</v>
      </c>
      <c r="CO191" s="405">
        <f t="shared" si="226"/>
        <v>0</v>
      </c>
      <c r="CP191" s="406">
        <f t="shared" si="227"/>
        <v>0</v>
      </c>
      <c r="CQ191" s="391" t="str">
        <f t="shared" si="228"/>
        <v>0</v>
      </c>
      <c r="CR191" s="391" t="str">
        <f t="shared" si="229"/>
        <v>0</v>
      </c>
      <c r="CS191" s="405">
        <f t="shared" si="230"/>
        <v>0</v>
      </c>
      <c r="CT191" s="405" t="str">
        <f t="shared" si="231"/>
        <v>0m0</v>
      </c>
      <c r="CU191" s="405">
        <f t="shared" si="232"/>
        <v>0</v>
      </c>
      <c r="CV191" s="405">
        <f t="shared" si="233"/>
        <v>0</v>
      </c>
      <c r="CW191" s="405">
        <f t="shared" si="234"/>
        <v>0</v>
      </c>
      <c r="CX191" s="405">
        <f t="shared" si="235"/>
        <v>0</v>
      </c>
      <c r="CY191" s="405">
        <f t="shared" si="236"/>
        <v>0</v>
      </c>
      <c r="CZ191" s="405" t="str">
        <f t="shared" si="237"/>
        <v/>
      </c>
      <c r="DA191" s="405" t="str">
        <f t="shared" si="238"/>
        <v/>
      </c>
      <c r="DB191" s="405" t="str">
        <f t="shared" si="239"/>
        <v/>
      </c>
      <c r="DC191" s="405" t="str">
        <f t="shared" si="240"/>
        <v/>
      </c>
      <c r="DD191" s="405" t="str">
        <f t="shared" si="241"/>
        <v/>
      </c>
      <c r="DE191" s="405"/>
      <c r="DF191" s="404"/>
      <c r="DG191" s="405" t="str">
        <f t="shared" si="242"/>
        <v/>
      </c>
      <c r="DH191" s="405" t="str">
        <f t="shared" si="243"/>
        <v/>
      </c>
      <c r="DI191" s="405">
        <f t="shared" si="244"/>
        <v>0</v>
      </c>
      <c r="DJ191" s="405" t="str">
        <f t="shared" si="245"/>
        <v/>
      </c>
      <c r="DK191" s="405" t="str">
        <f t="shared" si="246"/>
        <v/>
      </c>
      <c r="DL191" s="405" t="str">
        <f t="shared" si="247"/>
        <v/>
      </c>
      <c r="DM191" s="405" t="str">
        <f t="shared" si="248"/>
        <v/>
      </c>
      <c r="DN191" s="405" t="str">
        <f t="shared" si="249"/>
        <v/>
      </c>
      <c r="DO191" s="405" t="str">
        <f t="shared" si="250"/>
        <v/>
      </c>
    </row>
    <row r="192" spans="1:119" s="152" customFormat="1" ht="18" hidden="1" customHeight="1">
      <c r="A192" s="156" t="str">
        <f t="shared" si="259"/>
        <v/>
      </c>
      <c r="B192" s="153"/>
      <c r="C192" s="31" t="str">
        <f>IF(B192="","",VLOOKUP(B192,学連登録!$C$2:$G$3000,2,FALSE))</f>
        <v/>
      </c>
      <c r="D192" s="32" t="str">
        <f>IF(B192="","",VLOOKUP(B192,学連登録!$C$2:$G$3000,3,FALSE))</f>
        <v/>
      </c>
      <c r="E192" s="33" t="str">
        <f>IF(B192="","",VLOOKUP(B192,学連登録!$C$2:$G$3000,4,FALSE))</f>
        <v/>
      </c>
      <c r="F192" s="376" t="str">
        <f>IF(B192="","",VLOOKUP(B192,学連登録!$C$2:$I$3000,7,FALSE))</f>
        <v/>
      </c>
      <c r="G192" s="155"/>
      <c r="H192" s="926"/>
      <c r="I192" s="928"/>
      <c r="J192" s="155"/>
      <c r="K192" s="926"/>
      <c r="L192" s="927"/>
      <c r="M192" s="155"/>
      <c r="N192" s="881"/>
      <c r="O192" s="882"/>
      <c r="P192" s="154"/>
      <c r="Q192" s="926"/>
      <c r="R192" s="927"/>
      <c r="S192" s="154"/>
      <c r="T192" s="926"/>
      <c r="U192" s="927"/>
      <c r="V192" s="101" t="str">
        <f>IF(B192="","",VLOOKUP(B192,学連登録!$C$2:$H$3000,6,FALSE))</f>
        <v/>
      </c>
      <c r="Y192" s="116" t="str">
        <f t="shared" si="251"/>
        <v/>
      </c>
      <c r="Z192" s="97" t="str">
        <f>IF(G192="","",VLOOKUP(G192,種目名!$R$5:$T$104,3,0))</f>
        <v/>
      </c>
      <c r="AA192" s="98" t="str">
        <f>IF(J192="","",VLOOKUP(J192,種目名!$R$5:$T$104,3,0))</f>
        <v/>
      </c>
      <c r="AB192" s="117" t="str">
        <f>IF(M192="","",VLOOKUP(M192,種目名!$R$5:$T$104,3,0))</f>
        <v/>
      </c>
      <c r="AC192" s="117" t="str">
        <f>IF(P192="","",VLOOKUP(AF192,種目名!$R$5:$T$104,3,0))</f>
        <v/>
      </c>
      <c r="AD192" s="118" t="str">
        <f>IF(S192="","",VLOOKUP(AI192,種目名!$R$5:$T$104,3,0))</f>
        <v/>
      </c>
      <c r="AE192" s="115">
        <f t="shared" si="252"/>
        <v>0</v>
      </c>
      <c r="AF192" s="152" t="str">
        <f t="shared" si="253"/>
        <v/>
      </c>
      <c r="AG192" s="152" t="str">
        <f t="shared" si="254"/>
        <v/>
      </c>
      <c r="AH192" s="152">
        <f t="shared" si="255"/>
        <v>0</v>
      </c>
      <c r="AI192" s="152" t="str">
        <f t="shared" si="256"/>
        <v/>
      </c>
      <c r="AJ192" s="152" t="str">
        <f t="shared" si="257"/>
        <v/>
      </c>
      <c r="AK192" s="383"/>
      <c r="AL192" s="166">
        <f t="shared" si="185"/>
        <v>0</v>
      </c>
      <c r="AM192" s="392">
        <f t="shared" si="186"/>
        <v>0</v>
      </c>
      <c r="AN192" s="392">
        <f>COUNTIF($B$12:B192,B192)</f>
        <v>0</v>
      </c>
      <c r="AO192" s="392"/>
      <c r="AP192" s="392" t="str">
        <f t="shared" si="187"/>
        <v/>
      </c>
      <c r="AQ192" s="392" t="str">
        <f t="shared" si="187"/>
        <v/>
      </c>
      <c r="AR192" s="392" t="str">
        <f t="shared" si="187"/>
        <v/>
      </c>
      <c r="AS192" s="392" t="str">
        <f t="shared" si="187"/>
        <v/>
      </c>
      <c r="AT192" s="392">
        <f t="shared" si="188"/>
        <v>0</v>
      </c>
      <c r="AU192" s="392" t="str">
        <f t="shared" si="189"/>
        <v/>
      </c>
      <c r="AV192" s="392" t="str">
        <f t="shared" si="190"/>
        <v/>
      </c>
      <c r="AW192" s="392" t="str">
        <f t="shared" si="191"/>
        <v/>
      </c>
      <c r="AX192" s="392" t="str">
        <f t="shared" si="192"/>
        <v/>
      </c>
      <c r="AY192" s="392" t="str">
        <f t="shared" si="193"/>
        <v/>
      </c>
      <c r="AZ192" s="392" t="str">
        <f t="shared" si="258"/>
        <v/>
      </c>
      <c r="BA192" s="392" t="str">
        <f t="shared" si="258"/>
        <v/>
      </c>
      <c r="BB192" s="392" t="str">
        <f t="shared" si="258"/>
        <v/>
      </c>
      <c r="BC192" s="392" t="str">
        <f t="shared" si="258"/>
        <v/>
      </c>
      <c r="BD192" s="396" t="str">
        <f t="shared" si="258"/>
        <v/>
      </c>
      <c r="BE192" s="386">
        <f t="shared" si="194"/>
        <v>0</v>
      </c>
      <c r="BG192" s="392">
        <f t="shared" si="195"/>
        <v>0</v>
      </c>
      <c r="BH192" s="392">
        <f t="shared" si="196"/>
        <v>0</v>
      </c>
      <c r="BI192" s="405">
        <f t="shared" si="197"/>
        <v>0</v>
      </c>
      <c r="BJ192" s="406">
        <f t="shared" si="182"/>
        <v>0</v>
      </c>
      <c r="BK192" s="391" t="str">
        <f t="shared" si="183"/>
        <v>0</v>
      </c>
      <c r="BL192" s="391" t="str">
        <f t="shared" si="184"/>
        <v>0</v>
      </c>
      <c r="BM192" s="405">
        <f t="shared" si="198"/>
        <v>0</v>
      </c>
      <c r="BN192" s="405" t="str">
        <f t="shared" si="199"/>
        <v>0m0</v>
      </c>
      <c r="BO192" s="392">
        <f t="shared" si="200"/>
        <v>0</v>
      </c>
      <c r="BP192" s="392">
        <f t="shared" si="201"/>
        <v>0</v>
      </c>
      <c r="BQ192" s="405">
        <f t="shared" si="202"/>
        <v>0</v>
      </c>
      <c r="BR192" s="406">
        <f t="shared" si="203"/>
        <v>0</v>
      </c>
      <c r="BS192" s="391" t="str">
        <f t="shared" si="204"/>
        <v>0</v>
      </c>
      <c r="BT192" s="391" t="str">
        <f t="shared" si="205"/>
        <v>0</v>
      </c>
      <c r="BU192" s="405">
        <f t="shared" si="206"/>
        <v>0</v>
      </c>
      <c r="BV192" s="405" t="str">
        <f t="shared" si="207"/>
        <v>0m0</v>
      </c>
      <c r="BW192" s="392">
        <f t="shared" si="208"/>
        <v>0</v>
      </c>
      <c r="BX192" s="392">
        <f t="shared" si="209"/>
        <v>0</v>
      </c>
      <c r="BY192" s="405">
        <f t="shared" si="210"/>
        <v>0</v>
      </c>
      <c r="BZ192" s="406">
        <f t="shared" si="211"/>
        <v>0</v>
      </c>
      <c r="CA192" s="391" t="str">
        <f t="shared" si="212"/>
        <v>0</v>
      </c>
      <c r="CB192" s="391" t="str">
        <f t="shared" si="213"/>
        <v>0</v>
      </c>
      <c r="CC192" s="405">
        <f t="shared" si="214"/>
        <v>0</v>
      </c>
      <c r="CD192" s="405" t="str">
        <f t="shared" si="215"/>
        <v>0m0</v>
      </c>
      <c r="CE192" s="392">
        <f t="shared" si="216"/>
        <v>0</v>
      </c>
      <c r="CF192" s="392">
        <f t="shared" si="217"/>
        <v>0</v>
      </c>
      <c r="CG192" s="405">
        <f t="shared" si="218"/>
        <v>0</v>
      </c>
      <c r="CH192" s="406">
        <f t="shared" si="219"/>
        <v>0</v>
      </c>
      <c r="CI192" s="391" t="str">
        <f t="shared" si="220"/>
        <v>0</v>
      </c>
      <c r="CJ192" s="391" t="str">
        <f t="shared" si="221"/>
        <v>0</v>
      </c>
      <c r="CK192" s="405">
        <f t="shared" si="222"/>
        <v>0</v>
      </c>
      <c r="CL192" s="405" t="str">
        <f t="shared" si="223"/>
        <v>0m0</v>
      </c>
      <c r="CM192" s="392">
        <f t="shared" si="224"/>
        <v>0</v>
      </c>
      <c r="CN192" s="392">
        <f t="shared" si="225"/>
        <v>0</v>
      </c>
      <c r="CO192" s="405">
        <f t="shared" si="226"/>
        <v>0</v>
      </c>
      <c r="CP192" s="406">
        <f t="shared" si="227"/>
        <v>0</v>
      </c>
      <c r="CQ192" s="391" t="str">
        <f t="shared" si="228"/>
        <v>0</v>
      </c>
      <c r="CR192" s="391" t="str">
        <f t="shared" si="229"/>
        <v>0</v>
      </c>
      <c r="CS192" s="405">
        <f t="shared" si="230"/>
        <v>0</v>
      </c>
      <c r="CT192" s="405" t="str">
        <f t="shared" si="231"/>
        <v>0m0</v>
      </c>
      <c r="CU192" s="405">
        <f t="shared" si="232"/>
        <v>0</v>
      </c>
      <c r="CV192" s="405">
        <f t="shared" si="233"/>
        <v>0</v>
      </c>
      <c r="CW192" s="405">
        <f t="shared" si="234"/>
        <v>0</v>
      </c>
      <c r="CX192" s="405">
        <f t="shared" si="235"/>
        <v>0</v>
      </c>
      <c r="CY192" s="405">
        <f t="shared" si="236"/>
        <v>0</v>
      </c>
      <c r="CZ192" s="405" t="str">
        <f t="shared" si="237"/>
        <v/>
      </c>
      <c r="DA192" s="405" t="str">
        <f t="shared" si="238"/>
        <v/>
      </c>
      <c r="DB192" s="405" t="str">
        <f t="shared" si="239"/>
        <v/>
      </c>
      <c r="DC192" s="405" t="str">
        <f t="shared" si="240"/>
        <v/>
      </c>
      <c r="DD192" s="405" t="str">
        <f t="shared" si="241"/>
        <v/>
      </c>
      <c r="DE192" s="405"/>
      <c r="DF192" s="404"/>
      <c r="DG192" s="405" t="str">
        <f t="shared" si="242"/>
        <v/>
      </c>
      <c r="DH192" s="405" t="str">
        <f t="shared" si="243"/>
        <v/>
      </c>
      <c r="DI192" s="405">
        <f t="shared" si="244"/>
        <v>0</v>
      </c>
      <c r="DJ192" s="405" t="str">
        <f t="shared" si="245"/>
        <v/>
      </c>
      <c r="DK192" s="405" t="str">
        <f t="shared" si="246"/>
        <v/>
      </c>
      <c r="DL192" s="405" t="str">
        <f t="shared" si="247"/>
        <v/>
      </c>
      <c r="DM192" s="405" t="str">
        <f t="shared" si="248"/>
        <v/>
      </c>
      <c r="DN192" s="405" t="str">
        <f t="shared" si="249"/>
        <v/>
      </c>
      <c r="DO192" s="405" t="str">
        <f t="shared" si="250"/>
        <v/>
      </c>
    </row>
    <row r="193" spans="1:119" s="152" customFormat="1" ht="18" hidden="1" customHeight="1">
      <c r="A193" s="156" t="str">
        <f t="shared" si="259"/>
        <v/>
      </c>
      <c r="B193" s="153"/>
      <c r="C193" s="31" t="str">
        <f>IF(B193="","",VLOOKUP(B193,学連登録!$C$2:$G$3000,2,FALSE))</f>
        <v/>
      </c>
      <c r="D193" s="32" t="str">
        <f>IF(B193="","",VLOOKUP(B193,学連登録!$C$2:$G$3000,3,FALSE))</f>
        <v/>
      </c>
      <c r="E193" s="33" t="str">
        <f>IF(B193="","",VLOOKUP(B193,学連登録!$C$2:$G$3000,4,FALSE))</f>
        <v/>
      </c>
      <c r="F193" s="376" t="str">
        <f>IF(B193="","",VLOOKUP(B193,学連登録!$C$2:$I$3000,7,FALSE))</f>
        <v/>
      </c>
      <c r="G193" s="155"/>
      <c r="H193" s="926"/>
      <c r="I193" s="928"/>
      <c r="J193" s="155"/>
      <c r="K193" s="926"/>
      <c r="L193" s="927"/>
      <c r="M193" s="155"/>
      <c r="N193" s="881"/>
      <c r="O193" s="882"/>
      <c r="P193" s="154"/>
      <c r="Q193" s="926"/>
      <c r="R193" s="927"/>
      <c r="S193" s="154"/>
      <c r="T193" s="926"/>
      <c r="U193" s="927"/>
      <c r="V193" s="101" t="str">
        <f>IF(B193="","",VLOOKUP(B193,学連登録!$C$2:$H$3000,6,FALSE))</f>
        <v/>
      </c>
      <c r="Y193" s="116" t="str">
        <f t="shared" si="251"/>
        <v/>
      </c>
      <c r="Z193" s="97" t="str">
        <f>IF(G193="","",VLOOKUP(G193,種目名!$R$5:$T$104,3,0))</f>
        <v/>
      </c>
      <c r="AA193" s="98" t="str">
        <f>IF(J193="","",VLOOKUP(J193,種目名!$R$5:$T$104,3,0))</f>
        <v/>
      </c>
      <c r="AB193" s="117" t="str">
        <f>IF(M193="","",VLOOKUP(M193,種目名!$R$5:$T$104,3,0))</f>
        <v/>
      </c>
      <c r="AC193" s="117" t="str">
        <f>IF(P193="","",VLOOKUP(AF193,種目名!$R$5:$T$104,3,0))</f>
        <v/>
      </c>
      <c r="AD193" s="118" t="str">
        <f>IF(S193="","",VLOOKUP(AI193,種目名!$R$5:$T$104,3,0))</f>
        <v/>
      </c>
      <c r="AE193" s="115">
        <f t="shared" si="252"/>
        <v>0</v>
      </c>
      <c r="AF193" s="152" t="str">
        <f t="shared" si="253"/>
        <v/>
      </c>
      <c r="AG193" s="152" t="str">
        <f t="shared" si="254"/>
        <v/>
      </c>
      <c r="AH193" s="152">
        <f t="shared" si="255"/>
        <v>0</v>
      </c>
      <c r="AI193" s="152" t="str">
        <f t="shared" si="256"/>
        <v/>
      </c>
      <c r="AJ193" s="152" t="str">
        <f t="shared" si="257"/>
        <v/>
      </c>
      <c r="AK193" s="383"/>
      <c r="AL193" s="166">
        <f t="shared" si="185"/>
        <v>0</v>
      </c>
      <c r="AM193" s="392">
        <f t="shared" si="186"/>
        <v>0</v>
      </c>
      <c r="AN193" s="392">
        <f>COUNTIF($B$12:B193,B193)</f>
        <v>0</v>
      </c>
      <c r="AO193" s="392"/>
      <c r="AP193" s="392" t="str">
        <f t="shared" si="187"/>
        <v/>
      </c>
      <c r="AQ193" s="392" t="str">
        <f t="shared" si="187"/>
        <v/>
      </c>
      <c r="AR193" s="392" t="str">
        <f t="shared" si="187"/>
        <v/>
      </c>
      <c r="AS193" s="392" t="str">
        <f t="shared" si="187"/>
        <v/>
      </c>
      <c r="AT193" s="392">
        <f t="shared" si="188"/>
        <v>0</v>
      </c>
      <c r="AU193" s="392" t="str">
        <f t="shared" si="189"/>
        <v/>
      </c>
      <c r="AV193" s="392" t="str">
        <f t="shared" si="190"/>
        <v/>
      </c>
      <c r="AW193" s="392" t="str">
        <f t="shared" si="191"/>
        <v/>
      </c>
      <c r="AX193" s="392" t="str">
        <f t="shared" si="192"/>
        <v/>
      </c>
      <c r="AY193" s="392" t="str">
        <f t="shared" si="193"/>
        <v/>
      </c>
      <c r="AZ193" s="392" t="str">
        <f t="shared" si="258"/>
        <v/>
      </c>
      <c r="BA193" s="392" t="str">
        <f t="shared" si="258"/>
        <v/>
      </c>
      <c r="BB193" s="392" t="str">
        <f t="shared" si="258"/>
        <v/>
      </c>
      <c r="BC193" s="392" t="str">
        <f t="shared" si="258"/>
        <v/>
      </c>
      <c r="BD193" s="396" t="str">
        <f t="shared" si="258"/>
        <v/>
      </c>
      <c r="BE193" s="386">
        <f t="shared" si="194"/>
        <v>0</v>
      </c>
      <c r="BG193" s="392">
        <f t="shared" si="195"/>
        <v>0</v>
      </c>
      <c r="BH193" s="392">
        <f t="shared" si="196"/>
        <v>0</v>
      </c>
      <c r="BI193" s="405">
        <f t="shared" si="197"/>
        <v>0</v>
      </c>
      <c r="BJ193" s="406">
        <f t="shared" si="182"/>
        <v>0</v>
      </c>
      <c r="BK193" s="391" t="str">
        <f t="shared" si="183"/>
        <v>0</v>
      </c>
      <c r="BL193" s="391" t="str">
        <f t="shared" si="184"/>
        <v>0</v>
      </c>
      <c r="BM193" s="405">
        <f t="shared" si="198"/>
        <v>0</v>
      </c>
      <c r="BN193" s="405" t="str">
        <f t="shared" si="199"/>
        <v>0m0</v>
      </c>
      <c r="BO193" s="392">
        <f t="shared" si="200"/>
        <v>0</v>
      </c>
      <c r="BP193" s="392">
        <f t="shared" si="201"/>
        <v>0</v>
      </c>
      <c r="BQ193" s="405">
        <f t="shared" si="202"/>
        <v>0</v>
      </c>
      <c r="BR193" s="406">
        <f t="shared" si="203"/>
        <v>0</v>
      </c>
      <c r="BS193" s="391" t="str">
        <f t="shared" si="204"/>
        <v>0</v>
      </c>
      <c r="BT193" s="391" t="str">
        <f t="shared" si="205"/>
        <v>0</v>
      </c>
      <c r="BU193" s="405">
        <f t="shared" si="206"/>
        <v>0</v>
      </c>
      <c r="BV193" s="405" t="str">
        <f t="shared" si="207"/>
        <v>0m0</v>
      </c>
      <c r="BW193" s="392">
        <f t="shared" si="208"/>
        <v>0</v>
      </c>
      <c r="BX193" s="392">
        <f t="shared" si="209"/>
        <v>0</v>
      </c>
      <c r="BY193" s="405">
        <f t="shared" si="210"/>
        <v>0</v>
      </c>
      <c r="BZ193" s="406">
        <f t="shared" si="211"/>
        <v>0</v>
      </c>
      <c r="CA193" s="391" t="str">
        <f t="shared" si="212"/>
        <v>0</v>
      </c>
      <c r="CB193" s="391" t="str">
        <f t="shared" si="213"/>
        <v>0</v>
      </c>
      <c r="CC193" s="405">
        <f t="shared" si="214"/>
        <v>0</v>
      </c>
      <c r="CD193" s="405" t="str">
        <f t="shared" si="215"/>
        <v>0m0</v>
      </c>
      <c r="CE193" s="392">
        <f t="shared" si="216"/>
        <v>0</v>
      </c>
      <c r="CF193" s="392">
        <f t="shared" si="217"/>
        <v>0</v>
      </c>
      <c r="CG193" s="405">
        <f t="shared" si="218"/>
        <v>0</v>
      </c>
      <c r="CH193" s="406">
        <f t="shared" si="219"/>
        <v>0</v>
      </c>
      <c r="CI193" s="391" t="str">
        <f t="shared" si="220"/>
        <v>0</v>
      </c>
      <c r="CJ193" s="391" t="str">
        <f t="shared" si="221"/>
        <v>0</v>
      </c>
      <c r="CK193" s="405">
        <f t="shared" si="222"/>
        <v>0</v>
      </c>
      <c r="CL193" s="405" t="str">
        <f t="shared" si="223"/>
        <v>0m0</v>
      </c>
      <c r="CM193" s="392">
        <f t="shared" si="224"/>
        <v>0</v>
      </c>
      <c r="CN193" s="392">
        <f t="shared" si="225"/>
        <v>0</v>
      </c>
      <c r="CO193" s="405">
        <f t="shared" si="226"/>
        <v>0</v>
      </c>
      <c r="CP193" s="406">
        <f t="shared" si="227"/>
        <v>0</v>
      </c>
      <c r="CQ193" s="391" t="str">
        <f t="shared" si="228"/>
        <v>0</v>
      </c>
      <c r="CR193" s="391" t="str">
        <f t="shared" si="229"/>
        <v>0</v>
      </c>
      <c r="CS193" s="405">
        <f t="shared" si="230"/>
        <v>0</v>
      </c>
      <c r="CT193" s="405" t="str">
        <f t="shared" si="231"/>
        <v>0m0</v>
      </c>
      <c r="CU193" s="405">
        <f t="shared" si="232"/>
        <v>0</v>
      </c>
      <c r="CV193" s="405">
        <f t="shared" si="233"/>
        <v>0</v>
      </c>
      <c r="CW193" s="405">
        <f t="shared" si="234"/>
        <v>0</v>
      </c>
      <c r="CX193" s="405">
        <f t="shared" si="235"/>
        <v>0</v>
      </c>
      <c r="CY193" s="405">
        <f t="shared" si="236"/>
        <v>0</v>
      </c>
      <c r="CZ193" s="405" t="str">
        <f t="shared" si="237"/>
        <v/>
      </c>
      <c r="DA193" s="405" t="str">
        <f t="shared" si="238"/>
        <v/>
      </c>
      <c r="DB193" s="405" t="str">
        <f t="shared" si="239"/>
        <v/>
      </c>
      <c r="DC193" s="405" t="str">
        <f t="shared" si="240"/>
        <v/>
      </c>
      <c r="DD193" s="405" t="str">
        <f t="shared" si="241"/>
        <v/>
      </c>
      <c r="DE193" s="405"/>
      <c r="DF193" s="404"/>
      <c r="DG193" s="405" t="str">
        <f t="shared" si="242"/>
        <v/>
      </c>
      <c r="DH193" s="405" t="str">
        <f t="shared" si="243"/>
        <v/>
      </c>
      <c r="DI193" s="405">
        <f t="shared" si="244"/>
        <v>0</v>
      </c>
      <c r="DJ193" s="405" t="str">
        <f t="shared" si="245"/>
        <v/>
      </c>
      <c r="DK193" s="405" t="str">
        <f t="shared" si="246"/>
        <v/>
      </c>
      <c r="DL193" s="405" t="str">
        <f t="shared" si="247"/>
        <v/>
      </c>
      <c r="DM193" s="405" t="str">
        <f t="shared" si="248"/>
        <v/>
      </c>
      <c r="DN193" s="405" t="str">
        <f t="shared" si="249"/>
        <v/>
      </c>
      <c r="DO193" s="405" t="str">
        <f t="shared" si="250"/>
        <v/>
      </c>
    </row>
    <row r="194" spans="1:119" s="152" customFormat="1" ht="18" hidden="1" customHeight="1">
      <c r="A194" s="156" t="str">
        <f t="shared" si="259"/>
        <v/>
      </c>
      <c r="B194" s="153"/>
      <c r="C194" s="31" t="str">
        <f>IF(B194="","",VLOOKUP(B194,学連登録!$C$2:$G$3000,2,FALSE))</f>
        <v/>
      </c>
      <c r="D194" s="32" t="str">
        <f>IF(B194="","",VLOOKUP(B194,学連登録!$C$2:$G$3000,3,FALSE))</f>
        <v/>
      </c>
      <c r="E194" s="33" t="str">
        <f>IF(B194="","",VLOOKUP(B194,学連登録!$C$2:$G$3000,4,FALSE))</f>
        <v/>
      </c>
      <c r="F194" s="376" t="str">
        <f>IF(B194="","",VLOOKUP(B194,学連登録!$C$2:$I$3000,7,FALSE))</f>
        <v/>
      </c>
      <c r="G194" s="155"/>
      <c r="H194" s="926"/>
      <c r="I194" s="928"/>
      <c r="J194" s="155"/>
      <c r="K194" s="926"/>
      <c r="L194" s="927"/>
      <c r="M194" s="155"/>
      <c r="N194" s="881"/>
      <c r="O194" s="882"/>
      <c r="P194" s="154"/>
      <c r="Q194" s="926"/>
      <c r="R194" s="927"/>
      <c r="S194" s="154"/>
      <c r="T194" s="926"/>
      <c r="U194" s="927"/>
      <c r="V194" s="101" t="str">
        <f>IF(B194="","",VLOOKUP(B194,学連登録!$C$2:$H$3000,6,FALSE))</f>
        <v/>
      </c>
      <c r="Y194" s="116" t="str">
        <f t="shared" si="251"/>
        <v/>
      </c>
      <c r="Z194" s="97" t="str">
        <f>IF(G194="","",VLOOKUP(G194,種目名!$R$5:$T$104,3,0))</f>
        <v/>
      </c>
      <c r="AA194" s="98" t="str">
        <f>IF(J194="","",VLOOKUP(J194,種目名!$R$5:$T$104,3,0))</f>
        <v/>
      </c>
      <c r="AB194" s="117" t="str">
        <f>IF(M194="","",VLOOKUP(M194,種目名!$R$5:$T$104,3,0))</f>
        <v/>
      </c>
      <c r="AC194" s="117" t="str">
        <f>IF(P194="","",VLOOKUP(AF194,種目名!$R$5:$T$104,3,0))</f>
        <v/>
      </c>
      <c r="AD194" s="118" t="str">
        <f>IF(S194="","",VLOOKUP(AI194,種目名!$R$5:$T$104,3,0))</f>
        <v/>
      </c>
      <c r="AE194" s="115">
        <f t="shared" si="252"/>
        <v>0</v>
      </c>
      <c r="AF194" s="152" t="str">
        <f t="shared" si="253"/>
        <v/>
      </c>
      <c r="AG194" s="152" t="str">
        <f t="shared" si="254"/>
        <v/>
      </c>
      <c r="AH194" s="152">
        <f t="shared" si="255"/>
        <v>0</v>
      </c>
      <c r="AI194" s="152" t="str">
        <f t="shared" si="256"/>
        <v/>
      </c>
      <c r="AJ194" s="152" t="str">
        <f t="shared" si="257"/>
        <v/>
      </c>
      <c r="AK194" s="383"/>
      <c r="AL194" s="166">
        <f t="shared" si="185"/>
        <v>0</v>
      </c>
      <c r="AM194" s="392">
        <f t="shared" si="186"/>
        <v>0</v>
      </c>
      <c r="AN194" s="392">
        <f>COUNTIF($B$12:B194,B194)</f>
        <v>0</v>
      </c>
      <c r="AO194" s="392"/>
      <c r="AP194" s="392" t="str">
        <f t="shared" si="187"/>
        <v/>
      </c>
      <c r="AQ194" s="392" t="str">
        <f t="shared" si="187"/>
        <v/>
      </c>
      <c r="AR194" s="392" t="str">
        <f t="shared" si="187"/>
        <v/>
      </c>
      <c r="AS194" s="392" t="str">
        <f t="shared" si="187"/>
        <v/>
      </c>
      <c r="AT194" s="392">
        <f t="shared" si="188"/>
        <v>0</v>
      </c>
      <c r="AU194" s="392" t="str">
        <f t="shared" si="189"/>
        <v/>
      </c>
      <c r="AV194" s="392" t="str">
        <f t="shared" si="190"/>
        <v/>
      </c>
      <c r="AW194" s="392" t="str">
        <f t="shared" si="191"/>
        <v/>
      </c>
      <c r="AX194" s="392" t="str">
        <f t="shared" si="192"/>
        <v/>
      </c>
      <c r="AY194" s="392" t="str">
        <f t="shared" si="193"/>
        <v/>
      </c>
      <c r="AZ194" s="392" t="str">
        <f t="shared" si="258"/>
        <v/>
      </c>
      <c r="BA194" s="392" t="str">
        <f t="shared" si="258"/>
        <v/>
      </c>
      <c r="BB194" s="392" t="str">
        <f t="shared" si="258"/>
        <v/>
      </c>
      <c r="BC194" s="392" t="str">
        <f t="shared" si="258"/>
        <v/>
      </c>
      <c r="BD194" s="396" t="str">
        <f t="shared" si="258"/>
        <v/>
      </c>
      <c r="BE194" s="386">
        <f t="shared" si="194"/>
        <v>0</v>
      </c>
      <c r="BG194" s="392">
        <f t="shared" si="195"/>
        <v>0</v>
      </c>
      <c r="BH194" s="392">
        <f t="shared" si="196"/>
        <v>0</v>
      </c>
      <c r="BI194" s="405">
        <f t="shared" si="197"/>
        <v>0</v>
      </c>
      <c r="BJ194" s="406">
        <f t="shared" si="182"/>
        <v>0</v>
      </c>
      <c r="BK194" s="391" t="str">
        <f t="shared" si="183"/>
        <v>0</v>
      </c>
      <c r="BL194" s="391" t="str">
        <f t="shared" si="184"/>
        <v>0</v>
      </c>
      <c r="BM194" s="405">
        <f t="shared" si="198"/>
        <v>0</v>
      </c>
      <c r="BN194" s="405" t="str">
        <f t="shared" si="199"/>
        <v>0m0</v>
      </c>
      <c r="BO194" s="392">
        <f t="shared" si="200"/>
        <v>0</v>
      </c>
      <c r="BP194" s="392">
        <f t="shared" si="201"/>
        <v>0</v>
      </c>
      <c r="BQ194" s="405">
        <f t="shared" si="202"/>
        <v>0</v>
      </c>
      <c r="BR194" s="406">
        <f t="shared" si="203"/>
        <v>0</v>
      </c>
      <c r="BS194" s="391" t="str">
        <f t="shared" si="204"/>
        <v>0</v>
      </c>
      <c r="BT194" s="391" t="str">
        <f t="shared" si="205"/>
        <v>0</v>
      </c>
      <c r="BU194" s="405">
        <f t="shared" si="206"/>
        <v>0</v>
      </c>
      <c r="BV194" s="405" t="str">
        <f t="shared" si="207"/>
        <v>0m0</v>
      </c>
      <c r="BW194" s="392">
        <f t="shared" si="208"/>
        <v>0</v>
      </c>
      <c r="BX194" s="392">
        <f t="shared" si="209"/>
        <v>0</v>
      </c>
      <c r="BY194" s="405">
        <f t="shared" si="210"/>
        <v>0</v>
      </c>
      <c r="BZ194" s="406">
        <f t="shared" si="211"/>
        <v>0</v>
      </c>
      <c r="CA194" s="391" t="str">
        <f t="shared" si="212"/>
        <v>0</v>
      </c>
      <c r="CB194" s="391" t="str">
        <f t="shared" si="213"/>
        <v>0</v>
      </c>
      <c r="CC194" s="405">
        <f t="shared" si="214"/>
        <v>0</v>
      </c>
      <c r="CD194" s="405" t="str">
        <f t="shared" si="215"/>
        <v>0m0</v>
      </c>
      <c r="CE194" s="392">
        <f t="shared" si="216"/>
        <v>0</v>
      </c>
      <c r="CF194" s="392">
        <f t="shared" si="217"/>
        <v>0</v>
      </c>
      <c r="CG194" s="405">
        <f t="shared" si="218"/>
        <v>0</v>
      </c>
      <c r="CH194" s="406">
        <f t="shared" si="219"/>
        <v>0</v>
      </c>
      <c r="CI194" s="391" t="str">
        <f t="shared" si="220"/>
        <v>0</v>
      </c>
      <c r="CJ194" s="391" t="str">
        <f t="shared" si="221"/>
        <v>0</v>
      </c>
      <c r="CK194" s="405">
        <f t="shared" si="222"/>
        <v>0</v>
      </c>
      <c r="CL194" s="405" t="str">
        <f t="shared" si="223"/>
        <v>0m0</v>
      </c>
      <c r="CM194" s="392">
        <f t="shared" si="224"/>
        <v>0</v>
      </c>
      <c r="CN194" s="392">
        <f t="shared" si="225"/>
        <v>0</v>
      </c>
      <c r="CO194" s="405">
        <f t="shared" si="226"/>
        <v>0</v>
      </c>
      <c r="CP194" s="406">
        <f t="shared" si="227"/>
        <v>0</v>
      </c>
      <c r="CQ194" s="391" t="str">
        <f t="shared" si="228"/>
        <v>0</v>
      </c>
      <c r="CR194" s="391" t="str">
        <f t="shared" si="229"/>
        <v>0</v>
      </c>
      <c r="CS194" s="405">
        <f t="shared" si="230"/>
        <v>0</v>
      </c>
      <c r="CT194" s="405" t="str">
        <f t="shared" si="231"/>
        <v>0m0</v>
      </c>
      <c r="CU194" s="405">
        <f t="shared" si="232"/>
        <v>0</v>
      </c>
      <c r="CV194" s="405">
        <f t="shared" si="233"/>
        <v>0</v>
      </c>
      <c r="CW194" s="405">
        <f t="shared" si="234"/>
        <v>0</v>
      </c>
      <c r="CX194" s="405">
        <f t="shared" si="235"/>
        <v>0</v>
      </c>
      <c r="CY194" s="405">
        <f t="shared" si="236"/>
        <v>0</v>
      </c>
      <c r="CZ194" s="405" t="str">
        <f t="shared" si="237"/>
        <v/>
      </c>
      <c r="DA194" s="405" t="str">
        <f t="shared" si="238"/>
        <v/>
      </c>
      <c r="DB194" s="405" t="str">
        <f t="shared" si="239"/>
        <v/>
      </c>
      <c r="DC194" s="405" t="str">
        <f t="shared" si="240"/>
        <v/>
      </c>
      <c r="DD194" s="405" t="str">
        <f t="shared" si="241"/>
        <v/>
      </c>
      <c r="DE194" s="405"/>
      <c r="DF194" s="404"/>
      <c r="DG194" s="405" t="str">
        <f t="shared" si="242"/>
        <v/>
      </c>
      <c r="DH194" s="405" t="str">
        <f t="shared" si="243"/>
        <v/>
      </c>
      <c r="DI194" s="405">
        <f t="shared" si="244"/>
        <v>0</v>
      </c>
      <c r="DJ194" s="405" t="str">
        <f t="shared" si="245"/>
        <v/>
      </c>
      <c r="DK194" s="405" t="str">
        <f t="shared" si="246"/>
        <v/>
      </c>
      <c r="DL194" s="405" t="str">
        <f t="shared" si="247"/>
        <v/>
      </c>
      <c r="DM194" s="405" t="str">
        <f t="shared" si="248"/>
        <v/>
      </c>
      <c r="DN194" s="405" t="str">
        <f t="shared" si="249"/>
        <v/>
      </c>
      <c r="DO194" s="405" t="str">
        <f t="shared" si="250"/>
        <v/>
      </c>
    </row>
    <row r="195" spans="1:119" s="152" customFormat="1" ht="18" hidden="1" customHeight="1">
      <c r="A195" s="156" t="str">
        <f t="shared" si="259"/>
        <v/>
      </c>
      <c r="B195" s="153"/>
      <c r="C195" s="31" t="str">
        <f>IF(B195="","",VLOOKUP(B195,学連登録!$C$2:$G$3000,2,FALSE))</f>
        <v/>
      </c>
      <c r="D195" s="32" t="str">
        <f>IF(B195="","",VLOOKUP(B195,学連登録!$C$2:$G$3000,3,FALSE))</f>
        <v/>
      </c>
      <c r="E195" s="33" t="str">
        <f>IF(B195="","",VLOOKUP(B195,学連登録!$C$2:$G$3000,4,FALSE))</f>
        <v/>
      </c>
      <c r="F195" s="376" t="str">
        <f>IF(B195="","",VLOOKUP(B195,学連登録!$C$2:$I$3000,7,FALSE))</f>
        <v/>
      </c>
      <c r="G195" s="155"/>
      <c r="H195" s="926"/>
      <c r="I195" s="928"/>
      <c r="J195" s="155"/>
      <c r="K195" s="926"/>
      <c r="L195" s="927"/>
      <c r="M195" s="155"/>
      <c r="N195" s="881"/>
      <c r="O195" s="882"/>
      <c r="P195" s="154"/>
      <c r="Q195" s="926"/>
      <c r="R195" s="927"/>
      <c r="S195" s="154"/>
      <c r="T195" s="926"/>
      <c r="U195" s="927"/>
      <c r="V195" s="101" t="str">
        <f>IF(B195="","",VLOOKUP(B195,学連登録!$C$2:$H$3000,6,FALSE))</f>
        <v/>
      </c>
      <c r="Y195" s="116" t="str">
        <f t="shared" si="251"/>
        <v/>
      </c>
      <c r="Z195" s="97" t="str">
        <f>IF(G195="","",VLOOKUP(G195,種目名!$R$5:$T$104,3,0))</f>
        <v/>
      </c>
      <c r="AA195" s="98" t="str">
        <f>IF(J195="","",VLOOKUP(J195,種目名!$R$5:$T$104,3,0))</f>
        <v/>
      </c>
      <c r="AB195" s="117" t="str">
        <f>IF(M195="","",VLOOKUP(M195,種目名!$R$5:$T$104,3,0))</f>
        <v/>
      </c>
      <c r="AC195" s="117" t="str">
        <f>IF(P195="","",VLOOKUP(AF195,種目名!$R$5:$T$104,3,0))</f>
        <v/>
      </c>
      <c r="AD195" s="118" t="str">
        <f>IF(S195="","",VLOOKUP(AI195,種目名!$R$5:$T$104,3,0))</f>
        <v/>
      </c>
      <c r="AE195" s="115">
        <f t="shared" si="252"/>
        <v>0</v>
      </c>
      <c r="AF195" s="152" t="str">
        <f t="shared" si="253"/>
        <v/>
      </c>
      <c r="AG195" s="152" t="str">
        <f t="shared" si="254"/>
        <v/>
      </c>
      <c r="AH195" s="152">
        <f t="shared" si="255"/>
        <v>0</v>
      </c>
      <c r="AI195" s="152" t="str">
        <f t="shared" si="256"/>
        <v/>
      </c>
      <c r="AJ195" s="152" t="str">
        <f t="shared" si="257"/>
        <v/>
      </c>
      <c r="AK195" s="383"/>
      <c r="AL195" s="166">
        <f t="shared" si="185"/>
        <v>0</v>
      </c>
      <c r="AM195" s="392">
        <f t="shared" si="186"/>
        <v>0</v>
      </c>
      <c r="AN195" s="392">
        <f>COUNTIF($B$12:B195,B195)</f>
        <v>0</v>
      </c>
      <c r="AO195" s="392"/>
      <c r="AP195" s="392" t="str">
        <f t="shared" si="187"/>
        <v/>
      </c>
      <c r="AQ195" s="392" t="str">
        <f t="shared" si="187"/>
        <v/>
      </c>
      <c r="AR195" s="392" t="str">
        <f t="shared" si="187"/>
        <v/>
      </c>
      <c r="AS195" s="392" t="str">
        <f t="shared" si="187"/>
        <v/>
      </c>
      <c r="AT195" s="392">
        <f t="shared" si="188"/>
        <v>0</v>
      </c>
      <c r="AU195" s="392" t="str">
        <f t="shared" si="189"/>
        <v/>
      </c>
      <c r="AV195" s="392" t="str">
        <f t="shared" si="190"/>
        <v/>
      </c>
      <c r="AW195" s="392" t="str">
        <f t="shared" si="191"/>
        <v/>
      </c>
      <c r="AX195" s="392" t="str">
        <f t="shared" si="192"/>
        <v/>
      </c>
      <c r="AY195" s="392" t="str">
        <f t="shared" si="193"/>
        <v/>
      </c>
      <c r="AZ195" s="392" t="str">
        <f t="shared" si="258"/>
        <v/>
      </c>
      <c r="BA195" s="392" t="str">
        <f t="shared" si="258"/>
        <v/>
      </c>
      <c r="BB195" s="392" t="str">
        <f t="shared" si="258"/>
        <v/>
      </c>
      <c r="BC195" s="392" t="str">
        <f t="shared" si="258"/>
        <v/>
      </c>
      <c r="BD195" s="396" t="str">
        <f t="shared" si="258"/>
        <v/>
      </c>
      <c r="BE195" s="386">
        <f t="shared" si="194"/>
        <v>0</v>
      </c>
      <c r="BG195" s="392">
        <f t="shared" si="195"/>
        <v>0</v>
      </c>
      <c r="BH195" s="392">
        <f t="shared" si="196"/>
        <v>0</v>
      </c>
      <c r="BI195" s="405">
        <f t="shared" si="197"/>
        <v>0</v>
      </c>
      <c r="BJ195" s="406">
        <f t="shared" si="182"/>
        <v>0</v>
      </c>
      <c r="BK195" s="391" t="str">
        <f t="shared" si="183"/>
        <v>0</v>
      </c>
      <c r="BL195" s="391" t="str">
        <f t="shared" si="184"/>
        <v>0</v>
      </c>
      <c r="BM195" s="405">
        <f t="shared" si="198"/>
        <v>0</v>
      </c>
      <c r="BN195" s="405" t="str">
        <f t="shared" si="199"/>
        <v>0m0</v>
      </c>
      <c r="BO195" s="392">
        <f t="shared" si="200"/>
        <v>0</v>
      </c>
      <c r="BP195" s="392">
        <f t="shared" si="201"/>
        <v>0</v>
      </c>
      <c r="BQ195" s="405">
        <f t="shared" si="202"/>
        <v>0</v>
      </c>
      <c r="BR195" s="406">
        <f t="shared" si="203"/>
        <v>0</v>
      </c>
      <c r="BS195" s="391" t="str">
        <f t="shared" si="204"/>
        <v>0</v>
      </c>
      <c r="BT195" s="391" t="str">
        <f t="shared" si="205"/>
        <v>0</v>
      </c>
      <c r="BU195" s="405">
        <f t="shared" si="206"/>
        <v>0</v>
      </c>
      <c r="BV195" s="405" t="str">
        <f t="shared" si="207"/>
        <v>0m0</v>
      </c>
      <c r="BW195" s="392">
        <f t="shared" si="208"/>
        <v>0</v>
      </c>
      <c r="BX195" s="392">
        <f t="shared" si="209"/>
        <v>0</v>
      </c>
      <c r="BY195" s="405">
        <f t="shared" si="210"/>
        <v>0</v>
      </c>
      <c r="BZ195" s="406">
        <f t="shared" si="211"/>
        <v>0</v>
      </c>
      <c r="CA195" s="391" t="str">
        <f t="shared" si="212"/>
        <v>0</v>
      </c>
      <c r="CB195" s="391" t="str">
        <f t="shared" si="213"/>
        <v>0</v>
      </c>
      <c r="CC195" s="405">
        <f t="shared" si="214"/>
        <v>0</v>
      </c>
      <c r="CD195" s="405" t="str">
        <f t="shared" si="215"/>
        <v>0m0</v>
      </c>
      <c r="CE195" s="392">
        <f t="shared" si="216"/>
        <v>0</v>
      </c>
      <c r="CF195" s="392">
        <f t="shared" si="217"/>
        <v>0</v>
      </c>
      <c r="CG195" s="405">
        <f t="shared" si="218"/>
        <v>0</v>
      </c>
      <c r="CH195" s="406">
        <f t="shared" si="219"/>
        <v>0</v>
      </c>
      <c r="CI195" s="391" t="str">
        <f t="shared" si="220"/>
        <v>0</v>
      </c>
      <c r="CJ195" s="391" t="str">
        <f t="shared" si="221"/>
        <v>0</v>
      </c>
      <c r="CK195" s="405">
        <f t="shared" si="222"/>
        <v>0</v>
      </c>
      <c r="CL195" s="405" t="str">
        <f t="shared" si="223"/>
        <v>0m0</v>
      </c>
      <c r="CM195" s="392">
        <f t="shared" si="224"/>
        <v>0</v>
      </c>
      <c r="CN195" s="392">
        <f t="shared" si="225"/>
        <v>0</v>
      </c>
      <c r="CO195" s="405">
        <f t="shared" si="226"/>
        <v>0</v>
      </c>
      <c r="CP195" s="406">
        <f t="shared" si="227"/>
        <v>0</v>
      </c>
      <c r="CQ195" s="391" t="str">
        <f t="shared" si="228"/>
        <v>0</v>
      </c>
      <c r="CR195" s="391" t="str">
        <f t="shared" si="229"/>
        <v>0</v>
      </c>
      <c r="CS195" s="405">
        <f t="shared" si="230"/>
        <v>0</v>
      </c>
      <c r="CT195" s="405" t="str">
        <f t="shared" si="231"/>
        <v>0m0</v>
      </c>
      <c r="CU195" s="405">
        <f t="shared" si="232"/>
        <v>0</v>
      </c>
      <c r="CV195" s="405">
        <f t="shared" si="233"/>
        <v>0</v>
      </c>
      <c r="CW195" s="405">
        <f t="shared" si="234"/>
        <v>0</v>
      </c>
      <c r="CX195" s="405">
        <f t="shared" si="235"/>
        <v>0</v>
      </c>
      <c r="CY195" s="405">
        <f t="shared" si="236"/>
        <v>0</v>
      </c>
      <c r="CZ195" s="405" t="str">
        <f t="shared" si="237"/>
        <v/>
      </c>
      <c r="DA195" s="405" t="str">
        <f t="shared" si="238"/>
        <v/>
      </c>
      <c r="DB195" s="405" t="str">
        <f t="shared" si="239"/>
        <v/>
      </c>
      <c r="DC195" s="405" t="str">
        <f t="shared" si="240"/>
        <v/>
      </c>
      <c r="DD195" s="405" t="str">
        <f t="shared" si="241"/>
        <v/>
      </c>
      <c r="DE195" s="405"/>
      <c r="DF195" s="404"/>
      <c r="DG195" s="405" t="str">
        <f t="shared" si="242"/>
        <v/>
      </c>
      <c r="DH195" s="405" t="str">
        <f t="shared" si="243"/>
        <v/>
      </c>
      <c r="DI195" s="405">
        <f t="shared" si="244"/>
        <v>0</v>
      </c>
      <c r="DJ195" s="405" t="str">
        <f t="shared" si="245"/>
        <v/>
      </c>
      <c r="DK195" s="405" t="str">
        <f t="shared" si="246"/>
        <v/>
      </c>
      <c r="DL195" s="405" t="str">
        <f t="shared" si="247"/>
        <v/>
      </c>
      <c r="DM195" s="405" t="str">
        <f t="shared" si="248"/>
        <v/>
      </c>
      <c r="DN195" s="405" t="str">
        <f t="shared" si="249"/>
        <v/>
      </c>
      <c r="DO195" s="405" t="str">
        <f t="shared" si="250"/>
        <v/>
      </c>
    </row>
    <row r="196" spans="1:119" s="152" customFormat="1" ht="18" hidden="1" customHeight="1">
      <c r="A196" s="156" t="str">
        <f t="shared" si="259"/>
        <v/>
      </c>
      <c r="B196" s="153"/>
      <c r="C196" s="31" t="str">
        <f>IF(B196="","",VLOOKUP(B196,学連登録!$C$2:$G$3000,2,FALSE))</f>
        <v/>
      </c>
      <c r="D196" s="32" t="str">
        <f>IF(B196="","",VLOOKUP(B196,学連登録!$C$2:$G$3000,3,FALSE))</f>
        <v/>
      </c>
      <c r="E196" s="33" t="str">
        <f>IF(B196="","",VLOOKUP(B196,学連登録!$C$2:$G$3000,4,FALSE))</f>
        <v/>
      </c>
      <c r="F196" s="376" t="str">
        <f>IF(B196="","",VLOOKUP(B196,学連登録!$C$2:$I$3000,7,FALSE))</f>
        <v/>
      </c>
      <c r="G196" s="155"/>
      <c r="H196" s="926"/>
      <c r="I196" s="928"/>
      <c r="J196" s="155"/>
      <c r="K196" s="926"/>
      <c r="L196" s="927"/>
      <c r="M196" s="155"/>
      <c r="N196" s="881"/>
      <c r="O196" s="882"/>
      <c r="P196" s="154"/>
      <c r="Q196" s="926"/>
      <c r="R196" s="927"/>
      <c r="S196" s="154"/>
      <c r="T196" s="926"/>
      <c r="U196" s="927"/>
      <c r="V196" s="101" t="str">
        <f>IF(B196="","",VLOOKUP(B196,学連登録!$C$2:$H$3000,6,FALSE))</f>
        <v/>
      </c>
      <c r="Y196" s="116" t="str">
        <f t="shared" si="251"/>
        <v/>
      </c>
      <c r="Z196" s="97" t="str">
        <f>IF(G196="","",VLOOKUP(G196,種目名!$R$5:$T$104,3,0))</f>
        <v/>
      </c>
      <c r="AA196" s="98" t="str">
        <f>IF(J196="","",VLOOKUP(J196,種目名!$R$5:$T$104,3,0))</f>
        <v/>
      </c>
      <c r="AB196" s="117" t="str">
        <f>IF(M196="","",VLOOKUP(M196,種目名!$R$5:$T$104,3,0))</f>
        <v/>
      </c>
      <c r="AC196" s="117" t="str">
        <f>IF(P196="","",VLOOKUP(AF196,種目名!$R$5:$T$104,3,0))</f>
        <v/>
      </c>
      <c r="AD196" s="118" t="str">
        <f>IF(S196="","",VLOOKUP(AI196,種目名!$R$5:$T$104,3,0))</f>
        <v/>
      </c>
      <c r="AE196" s="115">
        <f t="shared" si="252"/>
        <v>0</v>
      </c>
      <c r="AF196" s="152" t="str">
        <f t="shared" si="253"/>
        <v/>
      </c>
      <c r="AG196" s="152" t="str">
        <f t="shared" si="254"/>
        <v/>
      </c>
      <c r="AH196" s="152">
        <f t="shared" si="255"/>
        <v>0</v>
      </c>
      <c r="AI196" s="152" t="str">
        <f t="shared" si="256"/>
        <v/>
      </c>
      <c r="AJ196" s="152" t="str">
        <f t="shared" si="257"/>
        <v/>
      </c>
      <c r="AK196" s="383"/>
      <c r="AL196" s="166">
        <f t="shared" si="185"/>
        <v>0</v>
      </c>
      <c r="AM196" s="392">
        <f t="shared" si="186"/>
        <v>0</v>
      </c>
      <c r="AN196" s="392">
        <f>COUNTIF($B$12:B196,B196)</f>
        <v>0</v>
      </c>
      <c r="AO196" s="392"/>
      <c r="AP196" s="392" t="str">
        <f t="shared" si="187"/>
        <v/>
      </c>
      <c r="AQ196" s="392" t="str">
        <f t="shared" si="187"/>
        <v/>
      </c>
      <c r="AR196" s="392" t="str">
        <f t="shared" si="187"/>
        <v/>
      </c>
      <c r="AS196" s="392" t="str">
        <f t="shared" si="187"/>
        <v/>
      </c>
      <c r="AT196" s="392">
        <f t="shared" si="188"/>
        <v>0</v>
      </c>
      <c r="AU196" s="392" t="str">
        <f t="shared" si="189"/>
        <v/>
      </c>
      <c r="AV196" s="392" t="str">
        <f t="shared" si="190"/>
        <v/>
      </c>
      <c r="AW196" s="392" t="str">
        <f t="shared" si="191"/>
        <v/>
      </c>
      <c r="AX196" s="392" t="str">
        <f t="shared" si="192"/>
        <v/>
      </c>
      <c r="AY196" s="392" t="str">
        <f t="shared" si="193"/>
        <v/>
      </c>
      <c r="AZ196" s="392" t="str">
        <f t="shared" si="258"/>
        <v/>
      </c>
      <c r="BA196" s="392" t="str">
        <f t="shared" si="258"/>
        <v/>
      </c>
      <c r="BB196" s="392" t="str">
        <f t="shared" si="258"/>
        <v/>
      </c>
      <c r="BC196" s="392" t="str">
        <f t="shared" si="258"/>
        <v/>
      </c>
      <c r="BD196" s="396" t="str">
        <f t="shared" si="258"/>
        <v/>
      </c>
      <c r="BE196" s="386">
        <f t="shared" si="194"/>
        <v>0</v>
      </c>
      <c r="BG196" s="392">
        <f t="shared" si="195"/>
        <v>0</v>
      </c>
      <c r="BH196" s="392">
        <f t="shared" si="196"/>
        <v>0</v>
      </c>
      <c r="BI196" s="405">
        <f t="shared" si="197"/>
        <v>0</v>
      </c>
      <c r="BJ196" s="406">
        <f t="shared" si="182"/>
        <v>0</v>
      </c>
      <c r="BK196" s="391" t="str">
        <f t="shared" si="183"/>
        <v>0</v>
      </c>
      <c r="BL196" s="391" t="str">
        <f t="shared" si="184"/>
        <v>0</v>
      </c>
      <c r="BM196" s="405">
        <f t="shared" si="198"/>
        <v>0</v>
      </c>
      <c r="BN196" s="405" t="str">
        <f t="shared" si="199"/>
        <v>0m0</v>
      </c>
      <c r="BO196" s="392">
        <f t="shared" si="200"/>
        <v>0</v>
      </c>
      <c r="BP196" s="392">
        <f t="shared" si="201"/>
        <v>0</v>
      </c>
      <c r="BQ196" s="405">
        <f t="shared" si="202"/>
        <v>0</v>
      </c>
      <c r="BR196" s="406">
        <f t="shared" si="203"/>
        <v>0</v>
      </c>
      <c r="BS196" s="391" t="str">
        <f t="shared" si="204"/>
        <v>0</v>
      </c>
      <c r="BT196" s="391" t="str">
        <f t="shared" si="205"/>
        <v>0</v>
      </c>
      <c r="BU196" s="405">
        <f t="shared" si="206"/>
        <v>0</v>
      </c>
      <c r="BV196" s="405" t="str">
        <f t="shared" si="207"/>
        <v>0m0</v>
      </c>
      <c r="BW196" s="392">
        <f t="shared" si="208"/>
        <v>0</v>
      </c>
      <c r="BX196" s="392">
        <f t="shared" si="209"/>
        <v>0</v>
      </c>
      <c r="BY196" s="405">
        <f t="shared" si="210"/>
        <v>0</v>
      </c>
      <c r="BZ196" s="406">
        <f t="shared" si="211"/>
        <v>0</v>
      </c>
      <c r="CA196" s="391" t="str">
        <f t="shared" si="212"/>
        <v>0</v>
      </c>
      <c r="CB196" s="391" t="str">
        <f t="shared" si="213"/>
        <v>0</v>
      </c>
      <c r="CC196" s="405">
        <f t="shared" si="214"/>
        <v>0</v>
      </c>
      <c r="CD196" s="405" t="str">
        <f t="shared" si="215"/>
        <v>0m0</v>
      </c>
      <c r="CE196" s="392">
        <f t="shared" si="216"/>
        <v>0</v>
      </c>
      <c r="CF196" s="392">
        <f t="shared" si="217"/>
        <v>0</v>
      </c>
      <c r="CG196" s="405">
        <f t="shared" si="218"/>
        <v>0</v>
      </c>
      <c r="CH196" s="406">
        <f t="shared" si="219"/>
        <v>0</v>
      </c>
      <c r="CI196" s="391" t="str">
        <f t="shared" si="220"/>
        <v>0</v>
      </c>
      <c r="CJ196" s="391" t="str">
        <f t="shared" si="221"/>
        <v>0</v>
      </c>
      <c r="CK196" s="405">
        <f t="shared" si="222"/>
        <v>0</v>
      </c>
      <c r="CL196" s="405" t="str">
        <f t="shared" si="223"/>
        <v>0m0</v>
      </c>
      <c r="CM196" s="392">
        <f t="shared" si="224"/>
        <v>0</v>
      </c>
      <c r="CN196" s="392">
        <f t="shared" si="225"/>
        <v>0</v>
      </c>
      <c r="CO196" s="405">
        <f t="shared" si="226"/>
        <v>0</v>
      </c>
      <c r="CP196" s="406">
        <f t="shared" si="227"/>
        <v>0</v>
      </c>
      <c r="CQ196" s="391" t="str">
        <f t="shared" si="228"/>
        <v>0</v>
      </c>
      <c r="CR196" s="391" t="str">
        <f t="shared" si="229"/>
        <v>0</v>
      </c>
      <c r="CS196" s="405">
        <f t="shared" si="230"/>
        <v>0</v>
      </c>
      <c r="CT196" s="405" t="str">
        <f t="shared" si="231"/>
        <v>0m0</v>
      </c>
      <c r="CU196" s="405">
        <f t="shared" si="232"/>
        <v>0</v>
      </c>
      <c r="CV196" s="405">
        <f t="shared" si="233"/>
        <v>0</v>
      </c>
      <c r="CW196" s="405">
        <f t="shared" si="234"/>
        <v>0</v>
      </c>
      <c r="CX196" s="405">
        <f t="shared" si="235"/>
        <v>0</v>
      </c>
      <c r="CY196" s="405">
        <f t="shared" si="236"/>
        <v>0</v>
      </c>
      <c r="CZ196" s="405" t="str">
        <f t="shared" si="237"/>
        <v/>
      </c>
      <c r="DA196" s="405" t="str">
        <f t="shared" si="238"/>
        <v/>
      </c>
      <c r="DB196" s="405" t="str">
        <f t="shared" si="239"/>
        <v/>
      </c>
      <c r="DC196" s="405" t="str">
        <f t="shared" si="240"/>
        <v/>
      </c>
      <c r="DD196" s="405" t="str">
        <f t="shared" si="241"/>
        <v/>
      </c>
      <c r="DE196" s="405"/>
      <c r="DF196" s="404"/>
      <c r="DG196" s="405" t="str">
        <f t="shared" si="242"/>
        <v/>
      </c>
      <c r="DH196" s="405" t="str">
        <f t="shared" si="243"/>
        <v/>
      </c>
      <c r="DI196" s="405">
        <f t="shared" si="244"/>
        <v>0</v>
      </c>
      <c r="DJ196" s="405" t="str">
        <f t="shared" si="245"/>
        <v/>
      </c>
      <c r="DK196" s="405" t="str">
        <f t="shared" si="246"/>
        <v/>
      </c>
      <c r="DL196" s="405" t="str">
        <f t="shared" si="247"/>
        <v/>
      </c>
      <c r="DM196" s="405" t="str">
        <f t="shared" si="248"/>
        <v/>
      </c>
      <c r="DN196" s="405" t="str">
        <f t="shared" si="249"/>
        <v/>
      </c>
      <c r="DO196" s="405" t="str">
        <f t="shared" si="250"/>
        <v/>
      </c>
    </row>
    <row r="197" spans="1:119" s="152" customFormat="1" ht="18" hidden="1" customHeight="1">
      <c r="A197" s="156" t="str">
        <f t="shared" si="259"/>
        <v/>
      </c>
      <c r="B197" s="153"/>
      <c r="C197" s="31" t="str">
        <f>IF(B197="","",VLOOKUP(B197,学連登録!$C$2:$G$3000,2,FALSE))</f>
        <v/>
      </c>
      <c r="D197" s="32" t="str">
        <f>IF(B197="","",VLOOKUP(B197,学連登録!$C$2:$G$3000,3,FALSE))</f>
        <v/>
      </c>
      <c r="E197" s="33" t="str">
        <f>IF(B197="","",VLOOKUP(B197,学連登録!$C$2:$G$3000,4,FALSE))</f>
        <v/>
      </c>
      <c r="F197" s="376" t="str">
        <f>IF(B197="","",VLOOKUP(B197,学連登録!$C$2:$I$3000,7,FALSE))</f>
        <v/>
      </c>
      <c r="G197" s="155"/>
      <c r="H197" s="926"/>
      <c r="I197" s="928"/>
      <c r="J197" s="155"/>
      <c r="K197" s="926"/>
      <c r="L197" s="927"/>
      <c r="M197" s="155"/>
      <c r="N197" s="881"/>
      <c r="O197" s="882"/>
      <c r="P197" s="154"/>
      <c r="Q197" s="926"/>
      <c r="R197" s="927"/>
      <c r="S197" s="154"/>
      <c r="T197" s="926"/>
      <c r="U197" s="927"/>
      <c r="V197" s="101" t="str">
        <f>IF(B197="","",VLOOKUP(B197,学連登録!$C$2:$H$3000,6,FALSE))</f>
        <v/>
      </c>
      <c r="Y197" s="116" t="str">
        <f t="shared" si="251"/>
        <v/>
      </c>
      <c r="Z197" s="97" t="str">
        <f>IF(G197="","",VLOOKUP(G197,種目名!$R$5:$T$104,3,0))</f>
        <v/>
      </c>
      <c r="AA197" s="98" t="str">
        <f>IF(J197="","",VLOOKUP(J197,種目名!$R$5:$T$104,3,0))</f>
        <v/>
      </c>
      <c r="AB197" s="117" t="str">
        <f>IF(M197="","",VLOOKUP(M197,種目名!$R$5:$T$104,3,0))</f>
        <v/>
      </c>
      <c r="AC197" s="117" t="str">
        <f>IF(P197="","",VLOOKUP(AF197,種目名!$R$5:$T$104,3,0))</f>
        <v/>
      </c>
      <c r="AD197" s="118" t="str">
        <f>IF(S197="","",VLOOKUP(AI197,種目名!$R$5:$T$104,3,0))</f>
        <v/>
      </c>
      <c r="AE197" s="115">
        <f t="shared" si="252"/>
        <v>0</v>
      </c>
      <c r="AF197" s="152" t="str">
        <f t="shared" si="253"/>
        <v/>
      </c>
      <c r="AG197" s="152" t="str">
        <f t="shared" si="254"/>
        <v/>
      </c>
      <c r="AH197" s="152">
        <f t="shared" si="255"/>
        <v>0</v>
      </c>
      <c r="AI197" s="152" t="str">
        <f t="shared" si="256"/>
        <v/>
      </c>
      <c r="AJ197" s="152" t="str">
        <f t="shared" si="257"/>
        <v/>
      </c>
      <c r="AK197" s="383"/>
      <c r="AL197" s="166">
        <f t="shared" si="185"/>
        <v>0</v>
      </c>
      <c r="AM197" s="392">
        <f t="shared" si="186"/>
        <v>0</v>
      </c>
      <c r="AN197" s="392">
        <f>COUNTIF($B$12:B197,B197)</f>
        <v>0</v>
      </c>
      <c r="AO197" s="392"/>
      <c r="AP197" s="392" t="str">
        <f t="shared" si="187"/>
        <v/>
      </c>
      <c r="AQ197" s="392" t="str">
        <f t="shared" si="187"/>
        <v/>
      </c>
      <c r="AR197" s="392" t="str">
        <f t="shared" si="187"/>
        <v/>
      </c>
      <c r="AS197" s="392" t="str">
        <f t="shared" si="187"/>
        <v/>
      </c>
      <c r="AT197" s="392">
        <f t="shared" si="188"/>
        <v>0</v>
      </c>
      <c r="AU197" s="392" t="str">
        <f t="shared" si="189"/>
        <v/>
      </c>
      <c r="AV197" s="392" t="str">
        <f t="shared" si="190"/>
        <v/>
      </c>
      <c r="AW197" s="392" t="str">
        <f t="shared" si="191"/>
        <v/>
      </c>
      <c r="AX197" s="392" t="str">
        <f t="shared" si="192"/>
        <v/>
      </c>
      <c r="AY197" s="392" t="str">
        <f t="shared" si="193"/>
        <v/>
      </c>
      <c r="AZ197" s="392" t="str">
        <f t="shared" si="258"/>
        <v/>
      </c>
      <c r="BA197" s="392" t="str">
        <f t="shared" si="258"/>
        <v/>
      </c>
      <c r="BB197" s="392" t="str">
        <f t="shared" si="258"/>
        <v/>
      </c>
      <c r="BC197" s="392" t="str">
        <f t="shared" si="258"/>
        <v/>
      </c>
      <c r="BD197" s="396" t="str">
        <f t="shared" si="258"/>
        <v/>
      </c>
      <c r="BE197" s="386">
        <f t="shared" si="194"/>
        <v>0</v>
      </c>
      <c r="BG197" s="392">
        <f t="shared" si="195"/>
        <v>0</v>
      </c>
      <c r="BH197" s="392">
        <f t="shared" si="196"/>
        <v>0</v>
      </c>
      <c r="BI197" s="405">
        <f t="shared" si="197"/>
        <v>0</v>
      </c>
      <c r="BJ197" s="406">
        <f t="shared" si="182"/>
        <v>0</v>
      </c>
      <c r="BK197" s="391" t="str">
        <f t="shared" si="183"/>
        <v>0</v>
      </c>
      <c r="BL197" s="391" t="str">
        <f t="shared" si="184"/>
        <v>0</v>
      </c>
      <c r="BM197" s="405">
        <f t="shared" si="198"/>
        <v>0</v>
      </c>
      <c r="BN197" s="405" t="str">
        <f t="shared" si="199"/>
        <v>0m0</v>
      </c>
      <c r="BO197" s="392">
        <f t="shared" si="200"/>
        <v>0</v>
      </c>
      <c r="BP197" s="392">
        <f t="shared" si="201"/>
        <v>0</v>
      </c>
      <c r="BQ197" s="405">
        <f t="shared" si="202"/>
        <v>0</v>
      </c>
      <c r="BR197" s="406">
        <f t="shared" si="203"/>
        <v>0</v>
      </c>
      <c r="BS197" s="391" t="str">
        <f t="shared" si="204"/>
        <v>0</v>
      </c>
      <c r="BT197" s="391" t="str">
        <f t="shared" si="205"/>
        <v>0</v>
      </c>
      <c r="BU197" s="405">
        <f t="shared" si="206"/>
        <v>0</v>
      </c>
      <c r="BV197" s="405" t="str">
        <f t="shared" si="207"/>
        <v>0m0</v>
      </c>
      <c r="BW197" s="392">
        <f t="shared" si="208"/>
        <v>0</v>
      </c>
      <c r="BX197" s="392">
        <f t="shared" si="209"/>
        <v>0</v>
      </c>
      <c r="BY197" s="405">
        <f t="shared" si="210"/>
        <v>0</v>
      </c>
      <c r="BZ197" s="406">
        <f t="shared" si="211"/>
        <v>0</v>
      </c>
      <c r="CA197" s="391" t="str">
        <f t="shared" si="212"/>
        <v>0</v>
      </c>
      <c r="CB197" s="391" t="str">
        <f t="shared" si="213"/>
        <v>0</v>
      </c>
      <c r="CC197" s="405">
        <f t="shared" si="214"/>
        <v>0</v>
      </c>
      <c r="CD197" s="405" t="str">
        <f t="shared" si="215"/>
        <v>0m0</v>
      </c>
      <c r="CE197" s="392">
        <f t="shared" si="216"/>
        <v>0</v>
      </c>
      <c r="CF197" s="392">
        <f t="shared" si="217"/>
        <v>0</v>
      </c>
      <c r="CG197" s="405">
        <f t="shared" si="218"/>
        <v>0</v>
      </c>
      <c r="CH197" s="406">
        <f t="shared" si="219"/>
        <v>0</v>
      </c>
      <c r="CI197" s="391" t="str">
        <f t="shared" si="220"/>
        <v>0</v>
      </c>
      <c r="CJ197" s="391" t="str">
        <f t="shared" si="221"/>
        <v>0</v>
      </c>
      <c r="CK197" s="405">
        <f t="shared" si="222"/>
        <v>0</v>
      </c>
      <c r="CL197" s="405" t="str">
        <f t="shared" si="223"/>
        <v>0m0</v>
      </c>
      <c r="CM197" s="392">
        <f t="shared" si="224"/>
        <v>0</v>
      </c>
      <c r="CN197" s="392">
        <f t="shared" si="225"/>
        <v>0</v>
      </c>
      <c r="CO197" s="405">
        <f t="shared" si="226"/>
        <v>0</v>
      </c>
      <c r="CP197" s="406">
        <f t="shared" si="227"/>
        <v>0</v>
      </c>
      <c r="CQ197" s="391" t="str">
        <f t="shared" si="228"/>
        <v>0</v>
      </c>
      <c r="CR197" s="391" t="str">
        <f t="shared" si="229"/>
        <v>0</v>
      </c>
      <c r="CS197" s="405">
        <f t="shared" si="230"/>
        <v>0</v>
      </c>
      <c r="CT197" s="405" t="str">
        <f t="shared" si="231"/>
        <v>0m0</v>
      </c>
      <c r="CU197" s="405">
        <f t="shared" si="232"/>
        <v>0</v>
      </c>
      <c r="CV197" s="405">
        <f t="shared" si="233"/>
        <v>0</v>
      </c>
      <c r="CW197" s="405">
        <f t="shared" si="234"/>
        <v>0</v>
      </c>
      <c r="CX197" s="405">
        <f t="shared" si="235"/>
        <v>0</v>
      </c>
      <c r="CY197" s="405">
        <f t="shared" si="236"/>
        <v>0</v>
      </c>
      <c r="CZ197" s="405" t="str">
        <f t="shared" si="237"/>
        <v/>
      </c>
      <c r="DA197" s="405" t="str">
        <f t="shared" si="238"/>
        <v/>
      </c>
      <c r="DB197" s="405" t="str">
        <f t="shared" si="239"/>
        <v/>
      </c>
      <c r="DC197" s="405" t="str">
        <f t="shared" si="240"/>
        <v/>
      </c>
      <c r="DD197" s="405" t="str">
        <f t="shared" si="241"/>
        <v/>
      </c>
      <c r="DE197" s="405"/>
      <c r="DF197" s="404"/>
      <c r="DG197" s="405" t="str">
        <f t="shared" si="242"/>
        <v/>
      </c>
      <c r="DH197" s="405" t="str">
        <f t="shared" si="243"/>
        <v/>
      </c>
      <c r="DI197" s="405">
        <f t="shared" si="244"/>
        <v>0</v>
      </c>
      <c r="DJ197" s="405" t="str">
        <f t="shared" si="245"/>
        <v/>
      </c>
      <c r="DK197" s="405" t="str">
        <f t="shared" si="246"/>
        <v/>
      </c>
      <c r="DL197" s="405" t="str">
        <f t="shared" si="247"/>
        <v/>
      </c>
      <c r="DM197" s="405" t="str">
        <f t="shared" si="248"/>
        <v/>
      </c>
      <c r="DN197" s="405" t="str">
        <f t="shared" si="249"/>
        <v/>
      </c>
      <c r="DO197" s="405" t="str">
        <f t="shared" si="250"/>
        <v/>
      </c>
    </row>
    <row r="198" spans="1:119" s="152" customFormat="1" ht="18" hidden="1" customHeight="1">
      <c r="A198" s="156" t="str">
        <f t="shared" si="259"/>
        <v/>
      </c>
      <c r="B198" s="153"/>
      <c r="C198" s="31" t="str">
        <f>IF(B198="","",VLOOKUP(B198,学連登録!$C$2:$G$3000,2,FALSE))</f>
        <v/>
      </c>
      <c r="D198" s="32" t="str">
        <f>IF(B198="","",VLOOKUP(B198,学連登録!$C$2:$G$3000,3,FALSE))</f>
        <v/>
      </c>
      <c r="E198" s="33" t="str">
        <f>IF(B198="","",VLOOKUP(B198,学連登録!$C$2:$G$3000,4,FALSE))</f>
        <v/>
      </c>
      <c r="F198" s="376" t="str">
        <f>IF(B198="","",VLOOKUP(B198,学連登録!$C$2:$I$3000,7,FALSE))</f>
        <v/>
      </c>
      <c r="G198" s="155"/>
      <c r="H198" s="926"/>
      <c r="I198" s="928"/>
      <c r="J198" s="155"/>
      <c r="K198" s="926"/>
      <c r="L198" s="927"/>
      <c r="M198" s="155"/>
      <c r="N198" s="881"/>
      <c r="O198" s="882"/>
      <c r="P198" s="154"/>
      <c r="Q198" s="926"/>
      <c r="R198" s="927"/>
      <c r="S198" s="154"/>
      <c r="T198" s="926"/>
      <c r="U198" s="927"/>
      <c r="V198" s="101" t="str">
        <f>IF(B198="","",VLOOKUP(B198,学連登録!$C$2:$H$3000,6,FALSE))</f>
        <v/>
      </c>
      <c r="Y198" s="116" t="str">
        <f t="shared" si="251"/>
        <v/>
      </c>
      <c r="Z198" s="97" t="str">
        <f>IF(G198="","",VLOOKUP(G198,種目名!$R$5:$T$104,3,0))</f>
        <v/>
      </c>
      <c r="AA198" s="98" t="str">
        <f>IF(J198="","",VLOOKUP(J198,種目名!$R$5:$T$104,3,0))</f>
        <v/>
      </c>
      <c r="AB198" s="117" t="str">
        <f>IF(M198="","",VLOOKUP(M198,種目名!$R$5:$T$104,3,0))</f>
        <v/>
      </c>
      <c r="AC198" s="117" t="str">
        <f>IF(P198="","",VLOOKUP(AF198,種目名!$R$5:$T$104,3,0))</f>
        <v/>
      </c>
      <c r="AD198" s="118" t="str">
        <f>IF(S198="","",VLOOKUP(AI198,種目名!$R$5:$T$104,3,0))</f>
        <v/>
      </c>
      <c r="AE198" s="115">
        <f t="shared" si="252"/>
        <v>0</v>
      </c>
      <c r="AF198" s="152" t="str">
        <f t="shared" si="253"/>
        <v/>
      </c>
      <c r="AG198" s="152" t="str">
        <f t="shared" si="254"/>
        <v/>
      </c>
      <c r="AH198" s="152">
        <f t="shared" si="255"/>
        <v>0</v>
      </c>
      <c r="AI198" s="152" t="str">
        <f t="shared" si="256"/>
        <v/>
      </c>
      <c r="AJ198" s="152" t="str">
        <f t="shared" si="257"/>
        <v/>
      </c>
      <c r="AK198" s="383"/>
      <c r="AL198" s="166">
        <f t="shared" si="185"/>
        <v>0</v>
      </c>
      <c r="AM198" s="392">
        <f t="shared" si="186"/>
        <v>0</v>
      </c>
      <c r="AN198" s="392">
        <f>COUNTIF($B$12:B198,B198)</f>
        <v>0</v>
      </c>
      <c r="AO198" s="392"/>
      <c r="AP198" s="392" t="str">
        <f t="shared" si="187"/>
        <v/>
      </c>
      <c r="AQ198" s="392" t="str">
        <f t="shared" si="187"/>
        <v/>
      </c>
      <c r="AR198" s="392" t="str">
        <f t="shared" si="187"/>
        <v/>
      </c>
      <c r="AS198" s="392" t="str">
        <f t="shared" si="187"/>
        <v/>
      </c>
      <c r="AT198" s="392">
        <f t="shared" si="188"/>
        <v>0</v>
      </c>
      <c r="AU198" s="392" t="str">
        <f t="shared" si="189"/>
        <v/>
      </c>
      <c r="AV198" s="392" t="str">
        <f t="shared" si="190"/>
        <v/>
      </c>
      <c r="AW198" s="392" t="str">
        <f t="shared" si="191"/>
        <v/>
      </c>
      <c r="AX198" s="392" t="str">
        <f t="shared" si="192"/>
        <v/>
      </c>
      <c r="AY198" s="392" t="str">
        <f t="shared" si="193"/>
        <v/>
      </c>
      <c r="AZ198" s="392" t="str">
        <f t="shared" si="258"/>
        <v/>
      </c>
      <c r="BA198" s="392" t="str">
        <f t="shared" si="258"/>
        <v/>
      </c>
      <c r="BB198" s="392" t="str">
        <f t="shared" si="258"/>
        <v/>
      </c>
      <c r="BC198" s="392" t="str">
        <f t="shared" si="258"/>
        <v/>
      </c>
      <c r="BD198" s="396" t="str">
        <f t="shared" si="258"/>
        <v/>
      </c>
      <c r="BE198" s="386">
        <f t="shared" si="194"/>
        <v>0</v>
      </c>
      <c r="BG198" s="392">
        <f t="shared" si="195"/>
        <v>0</v>
      </c>
      <c r="BH198" s="392">
        <f t="shared" si="196"/>
        <v>0</v>
      </c>
      <c r="BI198" s="405">
        <f t="shared" si="197"/>
        <v>0</v>
      </c>
      <c r="BJ198" s="406">
        <f t="shared" si="182"/>
        <v>0</v>
      </c>
      <c r="BK198" s="391" t="str">
        <f t="shared" si="183"/>
        <v>0</v>
      </c>
      <c r="BL198" s="391" t="str">
        <f t="shared" si="184"/>
        <v>0</v>
      </c>
      <c r="BM198" s="405">
        <f t="shared" si="198"/>
        <v>0</v>
      </c>
      <c r="BN198" s="405" t="str">
        <f t="shared" si="199"/>
        <v>0m0</v>
      </c>
      <c r="BO198" s="392">
        <f t="shared" si="200"/>
        <v>0</v>
      </c>
      <c r="BP198" s="392">
        <f t="shared" si="201"/>
        <v>0</v>
      </c>
      <c r="BQ198" s="405">
        <f t="shared" si="202"/>
        <v>0</v>
      </c>
      <c r="BR198" s="406">
        <f t="shared" si="203"/>
        <v>0</v>
      </c>
      <c r="BS198" s="391" t="str">
        <f t="shared" si="204"/>
        <v>0</v>
      </c>
      <c r="BT198" s="391" t="str">
        <f t="shared" si="205"/>
        <v>0</v>
      </c>
      <c r="BU198" s="405">
        <f t="shared" si="206"/>
        <v>0</v>
      </c>
      <c r="BV198" s="405" t="str">
        <f t="shared" si="207"/>
        <v>0m0</v>
      </c>
      <c r="BW198" s="392">
        <f t="shared" si="208"/>
        <v>0</v>
      </c>
      <c r="BX198" s="392">
        <f t="shared" si="209"/>
        <v>0</v>
      </c>
      <c r="BY198" s="405">
        <f t="shared" si="210"/>
        <v>0</v>
      </c>
      <c r="BZ198" s="406">
        <f t="shared" si="211"/>
        <v>0</v>
      </c>
      <c r="CA198" s="391" t="str">
        <f t="shared" si="212"/>
        <v>0</v>
      </c>
      <c r="CB198" s="391" t="str">
        <f t="shared" si="213"/>
        <v>0</v>
      </c>
      <c r="CC198" s="405">
        <f t="shared" si="214"/>
        <v>0</v>
      </c>
      <c r="CD198" s="405" t="str">
        <f t="shared" si="215"/>
        <v>0m0</v>
      </c>
      <c r="CE198" s="392">
        <f t="shared" si="216"/>
        <v>0</v>
      </c>
      <c r="CF198" s="392">
        <f t="shared" si="217"/>
        <v>0</v>
      </c>
      <c r="CG198" s="405">
        <f t="shared" si="218"/>
        <v>0</v>
      </c>
      <c r="CH198" s="406">
        <f t="shared" si="219"/>
        <v>0</v>
      </c>
      <c r="CI198" s="391" t="str">
        <f t="shared" si="220"/>
        <v>0</v>
      </c>
      <c r="CJ198" s="391" t="str">
        <f t="shared" si="221"/>
        <v>0</v>
      </c>
      <c r="CK198" s="405">
        <f t="shared" si="222"/>
        <v>0</v>
      </c>
      <c r="CL198" s="405" t="str">
        <f t="shared" si="223"/>
        <v>0m0</v>
      </c>
      <c r="CM198" s="392">
        <f t="shared" si="224"/>
        <v>0</v>
      </c>
      <c r="CN198" s="392">
        <f t="shared" si="225"/>
        <v>0</v>
      </c>
      <c r="CO198" s="405">
        <f t="shared" si="226"/>
        <v>0</v>
      </c>
      <c r="CP198" s="406">
        <f t="shared" si="227"/>
        <v>0</v>
      </c>
      <c r="CQ198" s="391" t="str">
        <f t="shared" si="228"/>
        <v>0</v>
      </c>
      <c r="CR198" s="391" t="str">
        <f t="shared" si="229"/>
        <v>0</v>
      </c>
      <c r="CS198" s="405">
        <f t="shared" si="230"/>
        <v>0</v>
      </c>
      <c r="CT198" s="405" t="str">
        <f t="shared" si="231"/>
        <v>0m0</v>
      </c>
      <c r="CU198" s="405">
        <f t="shared" si="232"/>
        <v>0</v>
      </c>
      <c r="CV198" s="405">
        <f t="shared" si="233"/>
        <v>0</v>
      </c>
      <c r="CW198" s="405">
        <f t="shared" si="234"/>
        <v>0</v>
      </c>
      <c r="CX198" s="405">
        <f t="shared" si="235"/>
        <v>0</v>
      </c>
      <c r="CY198" s="405">
        <f t="shared" si="236"/>
        <v>0</v>
      </c>
      <c r="CZ198" s="405" t="str">
        <f t="shared" si="237"/>
        <v/>
      </c>
      <c r="DA198" s="405" t="str">
        <f t="shared" si="238"/>
        <v/>
      </c>
      <c r="DB198" s="405" t="str">
        <f t="shared" si="239"/>
        <v/>
      </c>
      <c r="DC198" s="405" t="str">
        <f t="shared" si="240"/>
        <v/>
      </c>
      <c r="DD198" s="405" t="str">
        <f t="shared" si="241"/>
        <v/>
      </c>
      <c r="DE198" s="405"/>
      <c r="DF198" s="404"/>
      <c r="DG198" s="405" t="str">
        <f t="shared" si="242"/>
        <v/>
      </c>
      <c r="DH198" s="405" t="str">
        <f t="shared" si="243"/>
        <v/>
      </c>
      <c r="DI198" s="405">
        <f t="shared" si="244"/>
        <v>0</v>
      </c>
      <c r="DJ198" s="405" t="str">
        <f t="shared" si="245"/>
        <v/>
      </c>
      <c r="DK198" s="405" t="str">
        <f t="shared" si="246"/>
        <v/>
      </c>
      <c r="DL198" s="405" t="str">
        <f t="shared" si="247"/>
        <v/>
      </c>
      <c r="DM198" s="405" t="str">
        <f t="shared" si="248"/>
        <v/>
      </c>
      <c r="DN198" s="405" t="str">
        <f t="shared" si="249"/>
        <v/>
      </c>
      <c r="DO198" s="405" t="str">
        <f t="shared" si="250"/>
        <v/>
      </c>
    </row>
    <row r="199" spans="1:119" s="152" customFormat="1" ht="18" hidden="1" customHeight="1">
      <c r="A199" s="156" t="str">
        <f t="shared" si="259"/>
        <v/>
      </c>
      <c r="B199" s="153"/>
      <c r="C199" s="31" t="str">
        <f>IF(B199="","",VLOOKUP(B199,学連登録!$C$2:$G$3000,2,FALSE))</f>
        <v/>
      </c>
      <c r="D199" s="32" t="str">
        <f>IF(B199="","",VLOOKUP(B199,学連登録!$C$2:$G$3000,3,FALSE))</f>
        <v/>
      </c>
      <c r="E199" s="33" t="str">
        <f>IF(B199="","",VLOOKUP(B199,学連登録!$C$2:$G$3000,4,FALSE))</f>
        <v/>
      </c>
      <c r="F199" s="376" t="str">
        <f>IF(B199="","",VLOOKUP(B199,学連登録!$C$2:$I$3000,7,FALSE))</f>
        <v/>
      </c>
      <c r="G199" s="155"/>
      <c r="H199" s="926"/>
      <c r="I199" s="928"/>
      <c r="J199" s="155"/>
      <c r="K199" s="926"/>
      <c r="L199" s="927"/>
      <c r="M199" s="155"/>
      <c r="N199" s="881"/>
      <c r="O199" s="882"/>
      <c r="P199" s="154"/>
      <c r="Q199" s="926"/>
      <c r="R199" s="927"/>
      <c r="S199" s="154"/>
      <c r="T199" s="926"/>
      <c r="U199" s="927"/>
      <c r="V199" s="101" t="str">
        <f>IF(B199="","",VLOOKUP(B199,学連登録!$C$2:$H$3000,6,FALSE))</f>
        <v/>
      </c>
      <c r="Y199" s="116" t="str">
        <f t="shared" si="251"/>
        <v/>
      </c>
      <c r="Z199" s="97" t="str">
        <f>IF(G199="","",VLOOKUP(G199,種目名!$R$5:$T$104,3,0))</f>
        <v/>
      </c>
      <c r="AA199" s="98" t="str">
        <f>IF(J199="","",VLOOKUP(J199,種目名!$R$5:$T$104,3,0))</f>
        <v/>
      </c>
      <c r="AB199" s="117" t="str">
        <f>IF(M199="","",VLOOKUP(M199,種目名!$R$5:$T$104,3,0))</f>
        <v/>
      </c>
      <c r="AC199" s="117" t="str">
        <f>IF(P199="","",VLOOKUP(AF199,種目名!$R$5:$T$104,3,0))</f>
        <v/>
      </c>
      <c r="AD199" s="118" t="str">
        <f>IF(S199="","",VLOOKUP(AI199,種目名!$R$5:$T$104,3,0))</f>
        <v/>
      </c>
      <c r="AE199" s="115">
        <f t="shared" si="252"/>
        <v>0</v>
      </c>
      <c r="AF199" s="152" t="str">
        <f t="shared" si="253"/>
        <v/>
      </c>
      <c r="AG199" s="152" t="str">
        <f t="shared" si="254"/>
        <v/>
      </c>
      <c r="AH199" s="152">
        <f t="shared" si="255"/>
        <v>0</v>
      </c>
      <c r="AI199" s="152" t="str">
        <f t="shared" si="256"/>
        <v/>
      </c>
      <c r="AJ199" s="152" t="str">
        <f t="shared" si="257"/>
        <v/>
      </c>
      <c r="AK199" s="383"/>
      <c r="AL199" s="166">
        <f t="shared" si="185"/>
        <v>0</v>
      </c>
      <c r="AM199" s="392">
        <f t="shared" si="186"/>
        <v>0</v>
      </c>
      <c r="AN199" s="392">
        <f>COUNTIF($B$12:B199,B199)</f>
        <v>0</v>
      </c>
      <c r="AO199" s="392"/>
      <c r="AP199" s="392" t="str">
        <f t="shared" si="187"/>
        <v/>
      </c>
      <c r="AQ199" s="392" t="str">
        <f t="shared" si="187"/>
        <v/>
      </c>
      <c r="AR199" s="392" t="str">
        <f t="shared" si="187"/>
        <v/>
      </c>
      <c r="AS199" s="392" t="str">
        <f t="shared" si="187"/>
        <v/>
      </c>
      <c r="AT199" s="392">
        <f t="shared" si="188"/>
        <v>0</v>
      </c>
      <c r="AU199" s="392" t="str">
        <f t="shared" si="189"/>
        <v/>
      </c>
      <c r="AV199" s="392" t="str">
        <f t="shared" si="190"/>
        <v/>
      </c>
      <c r="AW199" s="392" t="str">
        <f t="shared" si="191"/>
        <v/>
      </c>
      <c r="AX199" s="392" t="str">
        <f t="shared" si="192"/>
        <v/>
      </c>
      <c r="AY199" s="392" t="str">
        <f t="shared" si="193"/>
        <v/>
      </c>
      <c r="AZ199" s="392" t="str">
        <f t="shared" si="258"/>
        <v/>
      </c>
      <c r="BA199" s="392" t="str">
        <f t="shared" si="258"/>
        <v/>
      </c>
      <c r="BB199" s="392" t="str">
        <f t="shared" si="258"/>
        <v/>
      </c>
      <c r="BC199" s="392" t="str">
        <f t="shared" si="258"/>
        <v/>
      </c>
      <c r="BD199" s="396" t="str">
        <f t="shared" si="258"/>
        <v/>
      </c>
      <c r="BE199" s="386">
        <f t="shared" si="194"/>
        <v>0</v>
      </c>
      <c r="BG199" s="392">
        <f t="shared" si="195"/>
        <v>0</v>
      </c>
      <c r="BH199" s="392">
        <f t="shared" si="196"/>
        <v>0</v>
      </c>
      <c r="BI199" s="405">
        <f t="shared" si="197"/>
        <v>0</v>
      </c>
      <c r="BJ199" s="406">
        <f t="shared" si="182"/>
        <v>0</v>
      </c>
      <c r="BK199" s="391" t="str">
        <f t="shared" si="183"/>
        <v>0</v>
      </c>
      <c r="BL199" s="391" t="str">
        <f t="shared" si="184"/>
        <v>0</v>
      </c>
      <c r="BM199" s="405">
        <f t="shared" si="198"/>
        <v>0</v>
      </c>
      <c r="BN199" s="405" t="str">
        <f t="shared" si="199"/>
        <v>0m0</v>
      </c>
      <c r="BO199" s="392">
        <f t="shared" si="200"/>
        <v>0</v>
      </c>
      <c r="BP199" s="392">
        <f t="shared" si="201"/>
        <v>0</v>
      </c>
      <c r="BQ199" s="405">
        <f t="shared" si="202"/>
        <v>0</v>
      </c>
      <c r="BR199" s="406">
        <f t="shared" si="203"/>
        <v>0</v>
      </c>
      <c r="BS199" s="391" t="str">
        <f t="shared" si="204"/>
        <v>0</v>
      </c>
      <c r="BT199" s="391" t="str">
        <f t="shared" si="205"/>
        <v>0</v>
      </c>
      <c r="BU199" s="405">
        <f t="shared" si="206"/>
        <v>0</v>
      </c>
      <c r="BV199" s="405" t="str">
        <f t="shared" si="207"/>
        <v>0m0</v>
      </c>
      <c r="BW199" s="392">
        <f t="shared" si="208"/>
        <v>0</v>
      </c>
      <c r="BX199" s="392">
        <f t="shared" si="209"/>
        <v>0</v>
      </c>
      <c r="BY199" s="405">
        <f t="shared" si="210"/>
        <v>0</v>
      </c>
      <c r="BZ199" s="406">
        <f t="shared" si="211"/>
        <v>0</v>
      </c>
      <c r="CA199" s="391" t="str">
        <f t="shared" si="212"/>
        <v>0</v>
      </c>
      <c r="CB199" s="391" t="str">
        <f t="shared" si="213"/>
        <v>0</v>
      </c>
      <c r="CC199" s="405">
        <f t="shared" si="214"/>
        <v>0</v>
      </c>
      <c r="CD199" s="405" t="str">
        <f t="shared" si="215"/>
        <v>0m0</v>
      </c>
      <c r="CE199" s="392">
        <f t="shared" si="216"/>
        <v>0</v>
      </c>
      <c r="CF199" s="392">
        <f t="shared" si="217"/>
        <v>0</v>
      </c>
      <c r="CG199" s="405">
        <f t="shared" si="218"/>
        <v>0</v>
      </c>
      <c r="CH199" s="406">
        <f t="shared" si="219"/>
        <v>0</v>
      </c>
      <c r="CI199" s="391" t="str">
        <f t="shared" si="220"/>
        <v>0</v>
      </c>
      <c r="CJ199" s="391" t="str">
        <f t="shared" si="221"/>
        <v>0</v>
      </c>
      <c r="CK199" s="405">
        <f t="shared" si="222"/>
        <v>0</v>
      </c>
      <c r="CL199" s="405" t="str">
        <f t="shared" si="223"/>
        <v>0m0</v>
      </c>
      <c r="CM199" s="392">
        <f t="shared" si="224"/>
        <v>0</v>
      </c>
      <c r="CN199" s="392">
        <f t="shared" si="225"/>
        <v>0</v>
      </c>
      <c r="CO199" s="405">
        <f t="shared" si="226"/>
        <v>0</v>
      </c>
      <c r="CP199" s="406">
        <f t="shared" si="227"/>
        <v>0</v>
      </c>
      <c r="CQ199" s="391" t="str">
        <f t="shared" si="228"/>
        <v>0</v>
      </c>
      <c r="CR199" s="391" t="str">
        <f t="shared" si="229"/>
        <v>0</v>
      </c>
      <c r="CS199" s="405">
        <f t="shared" si="230"/>
        <v>0</v>
      </c>
      <c r="CT199" s="405" t="str">
        <f t="shared" si="231"/>
        <v>0m0</v>
      </c>
      <c r="CU199" s="405">
        <f t="shared" si="232"/>
        <v>0</v>
      </c>
      <c r="CV199" s="405">
        <f t="shared" si="233"/>
        <v>0</v>
      </c>
      <c r="CW199" s="405">
        <f t="shared" si="234"/>
        <v>0</v>
      </c>
      <c r="CX199" s="405">
        <f t="shared" si="235"/>
        <v>0</v>
      </c>
      <c r="CY199" s="405">
        <f t="shared" si="236"/>
        <v>0</v>
      </c>
      <c r="CZ199" s="405" t="str">
        <f t="shared" si="237"/>
        <v/>
      </c>
      <c r="DA199" s="405" t="str">
        <f t="shared" si="238"/>
        <v/>
      </c>
      <c r="DB199" s="405" t="str">
        <f t="shared" si="239"/>
        <v/>
      </c>
      <c r="DC199" s="405" t="str">
        <f t="shared" si="240"/>
        <v/>
      </c>
      <c r="DD199" s="405" t="str">
        <f t="shared" si="241"/>
        <v/>
      </c>
      <c r="DE199" s="405"/>
      <c r="DF199" s="404"/>
      <c r="DG199" s="405" t="str">
        <f t="shared" si="242"/>
        <v/>
      </c>
      <c r="DH199" s="405" t="str">
        <f t="shared" si="243"/>
        <v/>
      </c>
      <c r="DI199" s="405">
        <f t="shared" si="244"/>
        <v>0</v>
      </c>
      <c r="DJ199" s="405" t="str">
        <f t="shared" si="245"/>
        <v/>
      </c>
      <c r="DK199" s="405" t="str">
        <f t="shared" si="246"/>
        <v/>
      </c>
      <c r="DL199" s="405" t="str">
        <f t="shared" si="247"/>
        <v/>
      </c>
      <c r="DM199" s="405" t="str">
        <f t="shared" si="248"/>
        <v/>
      </c>
      <c r="DN199" s="405" t="str">
        <f t="shared" si="249"/>
        <v/>
      </c>
      <c r="DO199" s="405" t="str">
        <f t="shared" si="250"/>
        <v/>
      </c>
    </row>
    <row r="200" spans="1:119" s="152" customFormat="1" ht="18" hidden="1" customHeight="1">
      <c r="A200" s="156" t="str">
        <f t="shared" si="259"/>
        <v/>
      </c>
      <c r="B200" s="153"/>
      <c r="C200" s="31" t="str">
        <f>IF(B200="","",VLOOKUP(B200,学連登録!$C$2:$G$3000,2,FALSE))</f>
        <v/>
      </c>
      <c r="D200" s="32" t="str">
        <f>IF(B200="","",VLOOKUP(B200,学連登録!$C$2:$G$3000,3,FALSE))</f>
        <v/>
      </c>
      <c r="E200" s="33" t="str">
        <f>IF(B200="","",VLOOKUP(B200,学連登録!$C$2:$G$3000,4,FALSE))</f>
        <v/>
      </c>
      <c r="F200" s="376" t="str">
        <f>IF(B200="","",VLOOKUP(B200,学連登録!$C$2:$I$3000,7,FALSE))</f>
        <v/>
      </c>
      <c r="G200" s="155"/>
      <c r="H200" s="926"/>
      <c r="I200" s="928"/>
      <c r="J200" s="155"/>
      <c r="K200" s="926"/>
      <c r="L200" s="927"/>
      <c r="M200" s="155"/>
      <c r="N200" s="881"/>
      <c r="O200" s="882"/>
      <c r="P200" s="154"/>
      <c r="Q200" s="926"/>
      <c r="R200" s="927"/>
      <c r="S200" s="154"/>
      <c r="T200" s="926"/>
      <c r="U200" s="927"/>
      <c r="V200" s="101" t="str">
        <f>IF(B200="","",VLOOKUP(B200,学連登録!$C$2:$H$3000,6,FALSE))</f>
        <v/>
      </c>
      <c r="Y200" s="116" t="str">
        <f t="shared" si="251"/>
        <v/>
      </c>
      <c r="Z200" s="97" t="str">
        <f>IF(G200="","",VLOOKUP(G200,種目名!$R$5:$T$104,3,0))</f>
        <v/>
      </c>
      <c r="AA200" s="98" t="str">
        <f>IF(J200="","",VLOOKUP(J200,種目名!$R$5:$T$104,3,0))</f>
        <v/>
      </c>
      <c r="AB200" s="117" t="str">
        <f>IF(M200="","",VLOOKUP(M200,種目名!$R$5:$T$104,3,0))</f>
        <v/>
      </c>
      <c r="AC200" s="117" t="str">
        <f>IF(P200="","",VLOOKUP(AF200,種目名!$R$5:$T$104,3,0))</f>
        <v/>
      </c>
      <c r="AD200" s="118" t="str">
        <f>IF(S200="","",VLOOKUP(AI200,種目名!$R$5:$T$104,3,0))</f>
        <v/>
      </c>
      <c r="AE200" s="115">
        <f t="shared" si="252"/>
        <v>0</v>
      </c>
      <c r="AF200" s="152" t="str">
        <f t="shared" si="253"/>
        <v/>
      </c>
      <c r="AG200" s="152" t="str">
        <f t="shared" si="254"/>
        <v/>
      </c>
      <c r="AH200" s="152">
        <f t="shared" si="255"/>
        <v>0</v>
      </c>
      <c r="AI200" s="152" t="str">
        <f t="shared" si="256"/>
        <v/>
      </c>
      <c r="AJ200" s="152" t="str">
        <f t="shared" si="257"/>
        <v/>
      </c>
      <c r="AK200" s="383"/>
      <c r="AL200" s="166">
        <f t="shared" si="185"/>
        <v>0</v>
      </c>
      <c r="AM200" s="392">
        <f t="shared" si="186"/>
        <v>0</v>
      </c>
      <c r="AN200" s="392">
        <f>COUNTIF($B$12:B200,B200)</f>
        <v>0</v>
      </c>
      <c r="AO200" s="392"/>
      <c r="AP200" s="392" t="str">
        <f t="shared" si="187"/>
        <v/>
      </c>
      <c r="AQ200" s="392" t="str">
        <f t="shared" si="187"/>
        <v/>
      </c>
      <c r="AR200" s="392" t="str">
        <f t="shared" si="187"/>
        <v/>
      </c>
      <c r="AS200" s="392" t="str">
        <f t="shared" si="187"/>
        <v/>
      </c>
      <c r="AT200" s="392">
        <f t="shared" si="188"/>
        <v>0</v>
      </c>
      <c r="AU200" s="392" t="str">
        <f t="shared" si="189"/>
        <v/>
      </c>
      <c r="AV200" s="392" t="str">
        <f t="shared" si="190"/>
        <v/>
      </c>
      <c r="AW200" s="392" t="str">
        <f t="shared" si="191"/>
        <v/>
      </c>
      <c r="AX200" s="392" t="str">
        <f t="shared" si="192"/>
        <v/>
      </c>
      <c r="AY200" s="392" t="str">
        <f t="shared" si="193"/>
        <v/>
      </c>
      <c r="AZ200" s="392" t="str">
        <f t="shared" si="258"/>
        <v/>
      </c>
      <c r="BA200" s="392" t="str">
        <f t="shared" si="258"/>
        <v/>
      </c>
      <c r="BB200" s="392" t="str">
        <f t="shared" si="258"/>
        <v/>
      </c>
      <c r="BC200" s="392" t="str">
        <f t="shared" si="258"/>
        <v/>
      </c>
      <c r="BD200" s="396" t="str">
        <f t="shared" si="258"/>
        <v/>
      </c>
      <c r="BE200" s="386">
        <f t="shared" si="194"/>
        <v>0</v>
      </c>
      <c r="BG200" s="392">
        <f t="shared" si="195"/>
        <v>0</v>
      </c>
      <c r="BH200" s="392">
        <f t="shared" si="196"/>
        <v>0</v>
      </c>
      <c r="BI200" s="405">
        <f t="shared" si="197"/>
        <v>0</v>
      </c>
      <c r="BJ200" s="406">
        <f t="shared" si="182"/>
        <v>0</v>
      </c>
      <c r="BK200" s="391" t="str">
        <f t="shared" si="183"/>
        <v>0</v>
      </c>
      <c r="BL200" s="391" t="str">
        <f t="shared" si="184"/>
        <v>0</v>
      </c>
      <c r="BM200" s="405">
        <f t="shared" si="198"/>
        <v>0</v>
      </c>
      <c r="BN200" s="405" t="str">
        <f t="shared" si="199"/>
        <v>0m0</v>
      </c>
      <c r="BO200" s="392">
        <f t="shared" si="200"/>
        <v>0</v>
      </c>
      <c r="BP200" s="392">
        <f t="shared" si="201"/>
        <v>0</v>
      </c>
      <c r="BQ200" s="405">
        <f t="shared" si="202"/>
        <v>0</v>
      </c>
      <c r="BR200" s="406">
        <f t="shared" si="203"/>
        <v>0</v>
      </c>
      <c r="BS200" s="391" t="str">
        <f t="shared" si="204"/>
        <v>0</v>
      </c>
      <c r="BT200" s="391" t="str">
        <f t="shared" si="205"/>
        <v>0</v>
      </c>
      <c r="BU200" s="405">
        <f t="shared" si="206"/>
        <v>0</v>
      </c>
      <c r="BV200" s="405" t="str">
        <f t="shared" si="207"/>
        <v>0m0</v>
      </c>
      <c r="BW200" s="392">
        <f t="shared" si="208"/>
        <v>0</v>
      </c>
      <c r="BX200" s="392">
        <f t="shared" si="209"/>
        <v>0</v>
      </c>
      <c r="BY200" s="405">
        <f t="shared" si="210"/>
        <v>0</v>
      </c>
      <c r="BZ200" s="406">
        <f t="shared" si="211"/>
        <v>0</v>
      </c>
      <c r="CA200" s="391" t="str">
        <f t="shared" si="212"/>
        <v>0</v>
      </c>
      <c r="CB200" s="391" t="str">
        <f t="shared" si="213"/>
        <v>0</v>
      </c>
      <c r="CC200" s="405">
        <f t="shared" si="214"/>
        <v>0</v>
      </c>
      <c r="CD200" s="405" t="str">
        <f t="shared" si="215"/>
        <v>0m0</v>
      </c>
      <c r="CE200" s="392">
        <f t="shared" si="216"/>
        <v>0</v>
      </c>
      <c r="CF200" s="392">
        <f t="shared" si="217"/>
        <v>0</v>
      </c>
      <c r="CG200" s="405">
        <f t="shared" si="218"/>
        <v>0</v>
      </c>
      <c r="CH200" s="406">
        <f t="shared" si="219"/>
        <v>0</v>
      </c>
      <c r="CI200" s="391" t="str">
        <f t="shared" si="220"/>
        <v>0</v>
      </c>
      <c r="CJ200" s="391" t="str">
        <f t="shared" si="221"/>
        <v>0</v>
      </c>
      <c r="CK200" s="405">
        <f t="shared" si="222"/>
        <v>0</v>
      </c>
      <c r="CL200" s="405" t="str">
        <f t="shared" si="223"/>
        <v>0m0</v>
      </c>
      <c r="CM200" s="392">
        <f t="shared" si="224"/>
        <v>0</v>
      </c>
      <c r="CN200" s="392">
        <f t="shared" si="225"/>
        <v>0</v>
      </c>
      <c r="CO200" s="405">
        <f t="shared" si="226"/>
        <v>0</v>
      </c>
      <c r="CP200" s="406">
        <f t="shared" si="227"/>
        <v>0</v>
      </c>
      <c r="CQ200" s="391" t="str">
        <f t="shared" si="228"/>
        <v>0</v>
      </c>
      <c r="CR200" s="391" t="str">
        <f t="shared" si="229"/>
        <v>0</v>
      </c>
      <c r="CS200" s="405">
        <f t="shared" si="230"/>
        <v>0</v>
      </c>
      <c r="CT200" s="405" t="str">
        <f t="shared" si="231"/>
        <v>0m0</v>
      </c>
      <c r="CU200" s="405">
        <f t="shared" si="232"/>
        <v>0</v>
      </c>
      <c r="CV200" s="405">
        <f t="shared" si="233"/>
        <v>0</v>
      </c>
      <c r="CW200" s="405">
        <f t="shared" si="234"/>
        <v>0</v>
      </c>
      <c r="CX200" s="405">
        <f t="shared" si="235"/>
        <v>0</v>
      </c>
      <c r="CY200" s="405">
        <f t="shared" si="236"/>
        <v>0</v>
      </c>
      <c r="CZ200" s="405" t="str">
        <f t="shared" si="237"/>
        <v/>
      </c>
      <c r="DA200" s="405" t="str">
        <f t="shared" si="238"/>
        <v/>
      </c>
      <c r="DB200" s="405" t="str">
        <f t="shared" si="239"/>
        <v/>
      </c>
      <c r="DC200" s="405" t="str">
        <f t="shared" si="240"/>
        <v/>
      </c>
      <c r="DD200" s="405" t="str">
        <f t="shared" si="241"/>
        <v/>
      </c>
      <c r="DE200" s="405"/>
      <c r="DF200" s="404"/>
      <c r="DG200" s="405" t="str">
        <f t="shared" si="242"/>
        <v/>
      </c>
      <c r="DH200" s="405" t="str">
        <f t="shared" si="243"/>
        <v/>
      </c>
      <c r="DI200" s="405">
        <f t="shared" si="244"/>
        <v>0</v>
      </c>
      <c r="DJ200" s="405" t="str">
        <f t="shared" si="245"/>
        <v/>
      </c>
      <c r="DK200" s="405" t="str">
        <f t="shared" si="246"/>
        <v/>
      </c>
      <c r="DL200" s="405" t="str">
        <f t="shared" si="247"/>
        <v/>
      </c>
      <c r="DM200" s="405" t="str">
        <f t="shared" si="248"/>
        <v/>
      </c>
      <c r="DN200" s="405" t="str">
        <f t="shared" si="249"/>
        <v/>
      </c>
      <c r="DO200" s="405" t="str">
        <f t="shared" si="250"/>
        <v/>
      </c>
    </row>
    <row r="201" spans="1:119" s="152" customFormat="1" ht="18" hidden="1" customHeight="1">
      <c r="A201" s="156" t="str">
        <f t="shared" si="259"/>
        <v/>
      </c>
      <c r="B201" s="153"/>
      <c r="C201" s="31" t="str">
        <f>IF(B201="","",VLOOKUP(B201,学連登録!$C$2:$G$3000,2,FALSE))</f>
        <v/>
      </c>
      <c r="D201" s="32" t="str">
        <f>IF(B201="","",VLOOKUP(B201,学連登録!$C$2:$G$3000,3,FALSE))</f>
        <v/>
      </c>
      <c r="E201" s="33" t="str">
        <f>IF(B201="","",VLOOKUP(B201,学連登録!$C$2:$G$3000,4,FALSE))</f>
        <v/>
      </c>
      <c r="F201" s="376" t="str">
        <f>IF(B201="","",VLOOKUP(B201,学連登録!$C$2:$I$3000,7,FALSE))</f>
        <v/>
      </c>
      <c r="G201" s="155"/>
      <c r="H201" s="926"/>
      <c r="I201" s="928"/>
      <c r="J201" s="155"/>
      <c r="K201" s="926"/>
      <c r="L201" s="927"/>
      <c r="M201" s="155"/>
      <c r="N201" s="881"/>
      <c r="O201" s="882"/>
      <c r="P201" s="154"/>
      <c r="Q201" s="926"/>
      <c r="R201" s="927"/>
      <c r="S201" s="154"/>
      <c r="T201" s="926"/>
      <c r="U201" s="927"/>
      <c r="V201" s="101" t="str">
        <f>IF(B201="","",VLOOKUP(B201,学連登録!$C$2:$H$3000,6,FALSE))</f>
        <v/>
      </c>
      <c r="Y201" s="116" t="str">
        <f t="shared" si="251"/>
        <v/>
      </c>
      <c r="Z201" s="97" t="str">
        <f>IF(G201="","",VLOOKUP(G201,種目名!$R$5:$T$104,3,0))</f>
        <v/>
      </c>
      <c r="AA201" s="98" t="str">
        <f>IF(J201="","",VLOOKUP(J201,種目名!$R$5:$T$104,3,0))</f>
        <v/>
      </c>
      <c r="AB201" s="117" t="str">
        <f>IF(M201="","",VLOOKUP(M201,種目名!$R$5:$T$104,3,0))</f>
        <v/>
      </c>
      <c r="AC201" s="117" t="str">
        <f>IF(P201="","",VLOOKUP(AF201,種目名!$R$5:$T$104,3,0))</f>
        <v/>
      </c>
      <c r="AD201" s="118" t="str">
        <f>IF(S201="","",VLOOKUP(AI201,種目名!$R$5:$T$104,3,0))</f>
        <v/>
      </c>
      <c r="AE201" s="115">
        <f t="shared" si="252"/>
        <v>0</v>
      </c>
      <c r="AF201" s="152" t="str">
        <f t="shared" si="253"/>
        <v/>
      </c>
      <c r="AG201" s="152" t="str">
        <f t="shared" si="254"/>
        <v/>
      </c>
      <c r="AH201" s="152">
        <f t="shared" si="255"/>
        <v>0</v>
      </c>
      <c r="AI201" s="152" t="str">
        <f t="shared" si="256"/>
        <v/>
      </c>
      <c r="AJ201" s="152" t="str">
        <f t="shared" si="257"/>
        <v/>
      </c>
      <c r="AK201" s="383"/>
      <c r="AL201" s="166">
        <f t="shared" si="185"/>
        <v>0</v>
      </c>
      <c r="AM201" s="392">
        <f t="shared" si="186"/>
        <v>0</v>
      </c>
      <c r="AN201" s="392">
        <f>COUNTIF($B$12:B201,B201)</f>
        <v>0</v>
      </c>
      <c r="AO201" s="392"/>
      <c r="AP201" s="392" t="str">
        <f t="shared" si="187"/>
        <v/>
      </c>
      <c r="AQ201" s="392" t="str">
        <f t="shared" si="187"/>
        <v/>
      </c>
      <c r="AR201" s="392" t="str">
        <f t="shared" si="187"/>
        <v/>
      </c>
      <c r="AS201" s="392" t="str">
        <f t="shared" si="187"/>
        <v/>
      </c>
      <c r="AT201" s="392">
        <f t="shared" si="188"/>
        <v>0</v>
      </c>
      <c r="AU201" s="392" t="str">
        <f t="shared" si="189"/>
        <v/>
      </c>
      <c r="AV201" s="392" t="str">
        <f t="shared" si="190"/>
        <v/>
      </c>
      <c r="AW201" s="392" t="str">
        <f t="shared" si="191"/>
        <v/>
      </c>
      <c r="AX201" s="392" t="str">
        <f t="shared" si="192"/>
        <v/>
      </c>
      <c r="AY201" s="392" t="str">
        <f t="shared" si="193"/>
        <v/>
      </c>
      <c r="AZ201" s="392" t="str">
        <f t="shared" si="258"/>
        <v/>
      </c>
      <c r="BA201" s="392" t="str">
        <f t="shared" si="258"/>
        <v/>
      </c>
      <c r="BB201" s="392" t="str">
        <f t="shared" si="258"/>
        <v/>
      </c>
      <c r="BC201" s="392" t="str">
        <f t="shared" si="258"/>
        <v/>
      </c>
      <c r="BD201" s="396" t="str">
        <f t="shared" si="258"/>
        <v/>
      </c>
      <c r="BE201" s="386">
        <f t="shared" si="194"/>
        <v>0</v>
      </c>
      <c r="BG201" s="392">
        <f t="shared" si="195"/>
        <v>0</v>
      </c>
      <c r="BH201" s="392">
        <f t="shared" si="196"/>
        <v>0</v>
      </c>
      <c r="BI201" s="405">
        <f t="shared" si="197"/>
        <v>0</v>
      </c>
      <c r="BJ201" s="406">
        <f t="shared" si="182"/>
        <v>0</v>
      </c>
      <c r="BK201" s="391" t="str">
        <f t="shared" si="183"/>
        <v>0</v>
      </c>
      <c r="BL201" s="391" t="str">
        <f t="shared" si="184"/>
        <v>0</v>
      </c>
      <c r="BM201" s="405">
        <f t="shared" si="198"/>
        <v>0</v>
      </c>
      <c r="BN201" s="405" t="str">
        <f t="shared" si="199"/>
        <v>0m0</v>
      </c>
      <c r="BO201" s="392">
        <f t="shared" si="200"/>
        <v>0</v>
      </c>
      <c r="BP201" s="392">
        <f t="shared" si="201"/>
        <v>0</v>
      </c>
      <c r="BQ201" s="405">
        <f t="shared" si="202"/>
        <v>0</v>
      </c>
      <c r="BR201" s="406">
        <f t="shared" si="203"/>
        <v>0</v>
      </c>
      <c r="BS201" s="391" t="str">
        <f t="shared" si="204"/>
        <v>0</v>
      </c>
      <c r="BT201" s="391" t="str">
        <f t="shared" si="205"/>
        <v>0</v>
      </c>
      <c r="BU201" s="405">
        <f t="shared" si="206"/>
        <v>0</v>
      </c>
      <c r="BV201" s="405" t="str">
        <f t="shared" si="207"/>
        <v>0m0</v>
      </c>
      <c r="BW201" s="392">
        <f t="shared" si="208"/>
        <v>0</v>
      </c>
      <c r="BX201" s="392">
        <f t="shared" si="209"/>
        <v>0</v>
      </c>
      <c r="BY201" s="405">
        <f t="shared" si="210"/>
        <v>0</v>
      </c>
      <c r="BZ201" s="406">
        <f t="shared" si="211"/>
        <v>0</v>
      </c>
      <c r="CA201" s="391" t="str">
        <f t="shared" si="212"/>
        <v>0</v>
      </c>
      <c r="CB201" s="391" t="str">
        <f t="shared" si="213"/>
        <v>0</v>
      </c>
      <c r="CC201" s="405">
        <f t="shared" si="214"/>
        <v>0</v>
      </c>
      <c r="CD201" s="405" t="str">
        <f t="shared" si="215"/>
        <v>0m0</v>
      </c>
      <c r="CE201" s="392">
        <f t="shared" si="216"/>
        <v>0</v>
      </c>
      <c r="CF201" s="392">
        <f t="shared" si="217"/>
        <v>0</v>
      </c>
      <c r="CG201" s="405">
        <f t="shared" si="218"/>
        <v>0</v>
      </c>
      <c r="CH201" s="406">
        <f t="shared" si="219"/>
        <v>0</v>
      </c>
      <c r="CI201" s="391" t="str">
        <f t="shared" si="220"/>
        <v>0</v>
      </c>
      <c r="CJ201" s="391" t="str">
        <f t="shared" si="221"/>
        <v>0</v>
      </c>
      <c r="CK201" s="405">
        <f t="shared" si="222"/>
        <v>0</v>
      </c>
      <c r="CL201" s="405" t="str">
        <f t="shared" si="223"/>
        <v>0m0</v>
      </c>
      <c r="CM201" s="392">
        <f t="shared" si="224"/>
        <v>0</v>
      </c>
      <c r="CN201" s="392">
        <f t="shared" si="225"/>
        <v>0</v>
      </c>
      <c r="CO201" s="405">
        <f t="shared" si="226"/>
        <v>0</v>
      </c>
      <c r="CP201" s="406">
        <f t="shared" si="227"/>
        <v>0</v>
      </c>
      <c r="CQ201" s="391" t="str">
        <f t="shared" si="228"/>
        <v>0</v>
      </c>
      <c r="CR201" s="391" t="str">
        <f t="shared" si="229"/>
        <v>0</v>
      </c>
      <c r="CS201" s="405">
        <f t="shared" si="230"/>
        <v>0</v>
      </c>
      <c r="CT201" s="405" t="str">
        <f t="shared" si="231"/>
        <v>0m0</v>
      </c>
      <c r="CU201" s="405">
        <f t="shared" si="232"/>
        <v>0</v>
      </c>
      <c r="CV201" s="405">
        <f t="shared" si="233"/>
        <v>0</v>
      </c>
      <c r="CW201" s="405">
        <f t="shared" si="234"/>
        <v>0</v>
      </c>
      <c r="CX201" s="405">
        <f t="shared" si="235"/>
        <v>0</v>
      </c>
      <c r="CY201" s="405">
        <f t="shared" si="236"/>
        <v>0</v>
      </c>
      <c r="CZ201" s="405" t="str">
        <f t="shared" si="237"/>
        <v/>
      </c>
      <c r="DA201" s="405" t="str">
        <f t="shared" si="238"/>
        <v/>
      </c>
      <c r="DB201" s="405" t="str">
        <f t="shared" si="239"/>
        <v/>
      </c>
      <c r="DC201" s="405" t="str">
        <f t="shared" si="240"/>
        <v/>
      </c>
      <c r="DD201" s="405" t="str">
        <f t="shared" si="241"/>
        <v/>
      </c>
      <c r="DE201" s="405"/>
      <c r="DF201" s="404"/>
      <c r="DG201" s="405" t="str">
        <f t="shared" si="242"/>
        <v/>
      </c>
      <c r="DH201" s="405" t="str">
        <f t="shared" si="243"/>
        <v/>
      </c>
      <c r="DI201" s="405">
        <f t="shared" si="244"/>
        <v>0</v>
      </c>
      <c r="DJ201" s="405" t="str">
        <f t="shared" si="245"/>
        <v/>
      </c>
      <c r="DK201" s="405" t="str">
        <f t="shared" si="246"/>
        <v/>
      </c>
      <c r="DL201" s="405" t="str">
        <f t="shared" si="247"/>
        <v/>
      </c>
      <c r="DM201" s="405" t="str">
        <f t="shared" si="248"/>
        <v/>
      </c>
      <c r="DN201" s="405" t="str">
        <f t="shared" si="249"/>
        <v/>
      </c>
      <c r="DO201" s="405" t="str">
        <f t="shared" si="250"/>
        <v/>
      </c>
    </row>
    <row r="202" spans="1:119" s="152" customFormat="1" ht="18" hidden="1" customHeight="1">
      <c r="A202" s="156" t="str">
        <f t="shared" si="259"/>
        <v/>
      </c>
      <c r="B202" s="153"/>
      <c r="C202" s="31" t="str">
        <f>IF(B202="","",VLOOKUP(B202,学連登録!$C$2:$G$3000,2,FALSE))</f>
        <v/>
      </c>
      <c r="D202" s="32" t="str">
        <f>IF(B202="","",VLOOKUP(B202,学連登録!$C$2:$G$3000,3,FALSE))</f>
        <v/>
      </c>
      <c r="E202" s="33" t="str">
        <f>IF(B202="","",VLOOKUP(B202,学連登録!$C$2:$G$3000,4,FALSE))</f>
        <v/>
      </c>
      <c r="F202" s="376" t="str">
        <f>IF(B202="","",VLOOKUP(B202,学連登録!$C$2:$I$3000,7,FALSE))</f>
        <v/>
      </c>
      <c r="G202" s="155"/>
      <c r="H202" s="926"/>
      <c r="I202" s="928"/>
      <c r="J202" s="155"/>
      <c r="K202" s="926"/>
      <c r="L202" s="927"/>
      <c r="M202" s="155"/>
      <c r="N202" s="881"/>
      <c r="O202" s="882"/>
      <c r="P202" s="154"/>
      <c r="Q202" s="926"/>
      <c r="R202" s="927"/>
      <c r="S202" s="154"/>
      <c r="T202" s="926"/>
      <c r="U202" s="927"/>
      <c r="V202" s="101" t="str">
        <f>IF(B202="","",VLOOKUP(B202,学連登録!$C$2:$H$3000,6,FALSE))</f>
        <v/>
      </c>
      <c r="Y202" s="116" t="str">
        <f t="shared" si="251"/>
        <v/>
      </c>
      <c r="Z202" s="97" t="str">
        <f>IF(G202="","",VLOOKUP(G202,種目名!$R$5:$T$104,3,0))</f>
        <v/>
      </c>
      <c r="AA202" s="98" t="str">
        <f>IF(J202="","",VLOOKUP(J202,種目名!$R$5:$T$104,3,0))</f>
        <v/>
      </c>
      <c r="AB202" s="117" t="str">
        <f>IF(M202="","",VLOOKUP(M202,種目名!$R$5:$T$104,3,0))</f>
        <v/>
      </c>
      <c r="AC202" s="117" t="str">
        <f>IF(P202="","",VLOOKUP(AF202,種目名!$R$5:$T$104,3,0))</f>
        <v/>
      </c>
      <c r="AD202" s="118" t="str">
        <f>IF(S202="","",VLOOKUP(AI202,種目名!$R$5:$T$104,3,0))</f>
        <v/>
      </c>
      <c r="AE202" s="115">
        <f t="shared" si="252"/>
        <v>0</v>
      </c>
      <c r="AF202" s="152" t="str">
        <f t="shared" si="253"/>
        <v/>
      </c>
      <c r="AG202" s="152" t="str">
        <f t="shared" si="254"/>
        <v/>
      </c>
      <c r="AH202" s="152">
        <f t="shared" si="255"/>
        <v>0</v>
      </c>
      <c r="AI202" s="152" t="str">
        <f t="shared" si="256"/>
        <v/>
      </c>
      <c r="AJ202" s="152" t="str">
        <f t="shared" si="257"/>
        <v/>
      </c>
      <c r="AK202" s="383"/>
      <c r="AL202" s="166">
        <f t="shared" si="185"/>
        <v>0</v>
      </c>
      <c r="AM202" s="392">
        <f t="shared" si="186"/>
        <v>0</v>
      </c>
      <c r="AN202" s="392">
        <f>COUNTIF($B$12:B202,B202)</f>
        <v>0</v>
      </c>
      <c r="AO202" s="392"/>
      <c r="AP202" s="392" t="str">
        <f t="shared" si="187"/>
        <v/>
      </c>
      <c r="AQ202" s="392" t="str">
        <f t="shared" si="187"/>
        <v/>
      </c>
      <c r="AR202" s="392" t="str">
        <f t="shared" si="187"/>
        <v/>
      </c>
      <c r="AS202" s="392" t="str">
        <f t="shared" si="187"/>
        <v/>
      </c>
      <c r="AT202" s="392">
        <f t="shared" si="188"/>
        <v>0</v>
      </c>
      <c r="AU202" s="392" t="str">
        <f t="shared" si="189"/>
        <v/>
      </c>
      <c r="AV202" s="392" t="str">
        <f t="shared" si="190"/>
        <v/>
      </c>
      <c r="AW202" s="392" t="str">
        <f t="shared" si="191"/>
        <v/>
      </c>
      <c r="AX202" s="392" t="str">
        <f t="shared" si="192"/>
        <v/>
      </c>
      <c r="AY202" s="392" t="str">
        <f t="shared" si="193"/>
        <v/>
      </c>
      <c r="AZ202" s="392" t="str">
        <f t="shared" si="258"/>
        <v/>
      </c>
      <c r="BA202" s="392" t="str">
        <f t="shared" si="258"/>
        <v/>
      </c>
      <c r="BB202" s="392" t="str">
        <f t="shared" si="258"/>
        <v/>
      </c>
      <c r="BC202" s="392" t="str">
        <f t="shared" si="258"/>
        <v/>
      </c>
      <c r="BD202" s="396" t="str">
        <f t="shared" si="258"/>
        <v/>
      </c>
      <c r="BE202" s="386">
        <f t="shared" si="194"/>
        <v>0</v>
      </c>
      <c r="BG202" s="392">
        <f t="shared" si="195"/>
        <v>0</v>
      </c>
      <c r="BH202" s="392">
        <f t="shared" si="196"/>
        <v>0</v>
      </c>
      <c r="BI202" s="405">
        <f t="shared" si="197"/>
        <v>0</v>
      </c>
      <c r="BJ202" s="406">
        <f t="shared" si="182"/>
        <v>0</v>
      </c>
      <c r="BK202" s="391" t="str">
        <f t="shared" si="183"/>
        <v>0</v>
      </c>
      <c r="BL202" s="391" t="str">
        <f t="shared" si="184"/>
        <v>0</v>
      </c>
      <c r="BM202" s="405">
        <f t="shared" si="198"/>
        <v>0</v>
      </c>
      <c r="BN202" s="405" t="str">
        <f t="shared" si="199"/>
        <v>0m0</v>
      </c>
      <c r="BO202" s="392">
        <f t="shared" si="200"/>
        <v>0</v>
      </c>
      <c r="BP202" s="392">
        <f t="shared" si="201"/>
        <v>0</v>
      </c>
      <c r="BQ202" s="405">
        <f t="shared" si="202"/>
        <v>0</v>
      </c>
      <c r="BR202" s="406">
        <f t="shared" si="203"/>
        <v>0</v>
      </c>
      <c r="BS202" s="391" t="str">
        <f t="shared" si="204"/>
        <v>0</v>
      </c>
      <c r="BT202" s="391" t="str">
        <f t="shared" si="205"/>
        <v>0</v>
      </c>
      <c r="BU202" s="405">
        <f t="shared" si="206"/>
        <v>0</v>
      </c>
      <c r="BV202" s="405" t="str">
        <f t="shared" si="207"/>
        <v>0m0</v>
      </c>
      <c r="BW202" s="392">
        <f t="shared" si="208"/>
        <v>0</v>
      </c>
      <c r="BX202" s="392">
        <f t="shared" si="209"/>
        <v>0</v>
      </c>
      <c r="BY202" s="405">
        <f t="shared" si="210"/>
        <v>0</v>
      </c>
      <c r="BZ202" s="406">
        <f t="shared" si="211"/>
        <v>0</v>
      </c>
      <c r="CA202" s="391" t="str">
        <f t="shared" si="212"/>
        <v>0</v>
      </c>
      <c r="CB202" s="391" t="str">
        <f t="shared" si="213"/>
        <v>0</v>
      </c>
      <c r="CC202" s="405">
        <f t="shared" si="214"/>
        <v>0</v>
      </c>
      <c r="CD202" s="405" t="str">
        <f t="shared" si="215"/>
        <v>0m0</v>
      </c>
      <c r="CE202" s="392">
        <f t="shared" si="216"/>
        <v>0</v>
      </c>
      <c r="CF202" s="392">
        <f t="shared" si="217"/>
        <v>0</v>
      </c>
      <c r="CG202" s="405">
        <f t="shared" si="218"/>
        <v>0</v>
      </c>
      <c r="CH202" s="406">
        <f t="shared" si="219"/>
        <v>0</v>
      </c>
      <c r="CI202" s="391" t="str">
        <f t="shared" si="220"/>
        <v>0</v>
      </c>
      <c r="CJ202" s="391" t="str">
        <f t="shared" si="221"/>
        <v>0</v>
      </c>
      <c r="CK202" s="405">
        <f t="shared" si="222"/>
        <v>0</v>
      </c>
      <c r="CL202" s="405" t="str">
        <f t="shared" si="223"/>
        <v>0m0</v>
      </c>
      <c r="CM202" s="392">
        <f t="shared" si="224"/>
        <v>0</v>
      </c>
      <c r="CN202" s="392">
        <f t="shared" si="225"/>
        <v>0</v>
      </c>
      <c r="CO202" s="405">
        <f t="shared" si="226"/>
        <v>0</v>
      </c>
      <c r="CP202" s="406">
        <f t="shared" si="227"/>
        <v>0</v>
      </c>
      <c r="CQ202" s="391" t="str">
        <f t="shared" si="228"/>
        <v>0</v>
      </c>
      <c r="CR202" s="391" t="str">
        <f t="shared" si="229"/>
        <v>0</v>
      </c>
      <c r="CS202" s="405">
        <f t="shared" si="230"/>
        <v>0</v>
      </c>
      <c r="CT202" s="405" t="str">
        <f t="shared" si="231"/>
        <v>0m0</v>
      </c>
      <c r="CU202" s="405">
        <f t="shared" si="232"/>
        <v>0</v>
      </c>
      <c r="CV202" s="405">
        <f t="shared" si="233"/>
        <v>0</v>
      </c>
      <c r="CW202" s="405">
        <f t="shared" si="234"/>
        <v>0</v>
      </c>
      <c r="CX202" s="405">
        <f t="shared" si="235"/>
        <v>0</v>
      </c>
      <c r="CY202" s="405">
        <f t="shared" si="236"/>
        <v>0</v>
      </c>
      <c r="CZ202" s="405" t="str">
        <f t="shared" si="237"/>
        <v/>
      </c>
      <c r="DA202" s="405" t="str">
        <f t="shared" si="238"/>
        <v/>
      </c>
      <c r="DB202" s="405" t="str">
        <f t="shared" si="239"/>
        <v/>
      </c>
      <c r="DC202" s="405" t="str">
        <f t="shared" si="240"/>
        <v/>
      </c>
      <c r="DD202" s="405" t="str">
        <f t="shared" si="241"/>
        <v/>
      </c>
      <c r="DE202" s="405"/>
      <c r="DF202" s="404"/>
      <c r="DG202" s="405" t="str">
        <f t="shared" si="242"/>
        <v/>
      </c>
      <c r="DH202" s="405" t="str">
        <f t="shared" si="243"/>
        <v/>
      </c>
      <c r="DI202" s="405">
        <f t="shared" si="244"/>
        <v>0</v>
      </c>
      <c r="DJ202" s="405" t="str">
        <f t="shared" si="245"/>
        <v/>
      </c>
      <c r="DK202" s="405" t="str">
        <f t="shared" si="246"/>
        <v/>
      </c>
      <c r="DL202" s="405" t="str">
        <f t="shared" si="247"/>
        <v/>
      </c>
      <c r="DM202" s="405" t="str">
        <f t="shared" si="248"/>
        <v/>
      </c>
      <c r="DN202" s="405" t="str">
        <f t="shared" si="249"/>
        <v/>
      </c>
      <c r="DO202" s="405" t="str">
        <f t="shared" si="250"/>
        <v/>
      </c>
    </row>
    <row r="203" spans="1:119" s="152" customFormat="1" ht="18" hidden="1" customHeight="1">
      <c r="A203" s="156" t="str">
        <f t="shared" si="259"/>
        <v/>
      </c>
      <c r="B203" s="153"/>
      <c r="C203" s="31" t="str">
        <f>IF(B203="","",VLOOKUP(B203,学連登録!$C$2:$G$3000,2,FALSE))</f>
        <v/>
      </c>
      <c r="D203" s="32" t="str">
        <f>IF(B203="","",VLOOKUP(B203,学連登録!$C$2:$G$3000,3,FALSE))</f>
        <v/>
      </c>
      <c r="E203" s="33" t="str">
        <f>IF(B203="","",VLOOKUP(B203,学連登録!$C$2:$G$3000,4,FALSE))</f>
        <v/>
      </c>
      <c r="F203" s="376" t="str">
        <f>IF(B203="","",VLOOKUP(B203,学連登録!$C$2:$I$3000,7,FALSE))</f>
        <v/>
      </c>
      <c r="G203" s="155"/>
      <c r="H203" s="926"/>
      <c r="I203" s="928"/>
      <c r="J203" s="155"/>
      <c r="K203" s="926"/>
      <c r="L203" s="927"/>
      <c r="M203" s="155"/>
      <c r="N203" s="881"/>
      <c r="O203" s="882"/>
      <c r="P203" s="154"/>
      <c r="Q203" s="926"/>
      <c r="R203" s="927"/>
      <c r="S203" s="154"/>
      <c r="T203" s="926"/>
      <c r="U203" s="927"/>
      <c r="V203" s="101" t="str">
        <f>IF(B203="","",VLOOKUP(B203,学連登録!$C$2:$H$3000,6,FALSE))</f>
        <v/>
      </c>
      <c r="Y203" s="116" t="str">
        <f t="shared" si="251"/>
        <v/>
      </c>
      <c r="Z203" s="97" t="str">
        <f>IF(G203="","",VLOOKUP(G203,種目名!$R$5:$T$104,3,0))</f>
        <v/>
      </c>
      <c r="AA203" s="98" t="str">
        <f>IF(J203="","",VLOOKUP(J203,種目名!$R$5:$T$104,3,0))</f>
        <v/>
      </c>
      <c r="AB203" s="117" t="str">
        <f>IF(M203="","",VLOOKUP(M203,種目名!$R$5:$T$104,3,0))</f>
        <v/>
      </c>
      <c r="AC203" s="117" t="str">
        <f>IF(P203="","",VLOOKUP(AF203,種目名!$R$5:$T$104,3,0))</f>
        <v/>
      </c>
      <c r="AD203" s="118" t="str">
        <f>IF(S203="","",VLOOKUP(AI203,種目名!$R$5:$T$104,3,0))</f>
        <v/>
      </c>
      <c r="AE203" s="115">
        <f t="shared" si="252"/>
        <v>0</v>
      </c>
      <c r="AF203" s="152" t="str">
        <f t="shared" si="253"/>
        <v/>
      </c>
      <c r="AG203" s="152" t="str">
        <f t="shared" si="254"/>
        <v/>
      </c>
      <c r="AH203" s="152">
        <f t="shared" si="255"/>
        <v>0</v>
      </c>
      <c r="AI203" s="152" t="str">
        <f t="shared" si="256"/>
        <v/>
      </c>
      <c r="AJ203" s="152" t="str">
        <f t="shared" si="257"/>
        <v/>
      </c>
      <c r="AK203" s="383"/>
      <c r="AL203" s="166">
        <f t="shared" si="185"/>
        <v>0</v>
      </c>
      <c r="AM203" s="392">
        <f t="shared" si="186"/>
        <v>0</v>
      </c>
      <c r="AN203" s="392">
        <f>COUNTIF($B$12:B203,B203)</f>
        <v>0</v>
      </c>
      <c r="AO203" s="392"/>
      <c r="AP203" s="392" t="str">
        <f t="shared" si="187"/>
        <v/>
      </c>
      <c r="AQ203" s="392" t="str">
        <f t="shared" si="187"/>
        <v/>
      </c>
      <c r="AR203" s="392" t="str">
        <f t="shared" si="187"/>
        <v/>
      </c>
      <c r="AS203" s="392" t="str">
        <f t="shared" si="187"/>
        <v/>
      </c>
      <c r="AT203" s="392">
        <f t="shared" si="188"/>
        <v>0</v>
      </c>
      <c r="AU203" s="392" t="str">
        <f t="shared" si="189"/>
        <v/>
      </c>
      <c r="AV203" s="392" t="str">
        <f t="shared" si="190"/>
        <v/>
      </c>
      <c r="AW203" s="392" t="str">
        <f t="shared" si="191"/>
        <v/>
      </c>
      <c r="AX203" s="392" t="str">
        <f t="shared" si="192"/>
        <v/>
      </c>
      <c r="AY203" s="392" t="str">
        <f t="shared" si="193"/>
        <v/>
      </c>
      <c r="AZ203" s="392" t="str">
        <f t="shared" si="258"/>
        <v/>
      </c>
      <c r="BA203" s="392" t="str">
        <f t="shared" si="258"/>
        <v/>
      </c>
      <c r="BB203" s="392" t="str">
        <f t="shared" si="258"/>
        <v/>
      </c>
      <c r="BC203" s="392" t="str">
        <f t="shared" si="258"/>
        <v/>
      </c>
      <c r="BD203" s="396" t="str">
        <f t="shared" si="258"/>
        <v/>
      </c>
      <c r="BE203" s="386">
        <f t="shared" si="194"/>
        <v>0</v>
      </c>
      <c r="BG203" s="392">
        <f t="shared" si="195"/>
        <v>0</v>
      </c>
      <c r="BH203" s="392">
        <f t="shared" si="196"/>
        <v>0</v>
      </c>
      <c r="BI203" s="405">
        <f t="shared" si="197"/>
        <v>0</v>
      </c>
      <c r="BJ203" s="406">
        <f t="shared" si="182"/>
        <v>0</v>
      </c>
      <c r="BK203" s="391" t="str">
        <f t="shared" si="183"/>
        <v>0</v>
      </c>
      <c r="BL203" s="391" t="str">
        <f t="shared" si="184"/>
        <v>0</v>
      </c>
      <c r="BM203" s="405">
        <f t="shared" si="198"/>
        <v>0</v>
      </c>
      <c r="BN203" s="405" t="str">
        <f t="shared" si="199"/>
        <v>0m0</v>
      </c>
      <c r="BO203" s="392">
        <f t="shared" si="200"/>
        <v>0</v>
      </c>
      <c r="BP203" s="392">
        <f t="shared" si="201"/>
        <v>0</v>
      </c>
      <c r="BQ203" s="405">
        <f t="shared" si="202"/>
        <v>0</v>
      </c>
      <c r="BR203" s="406">
        <f t="shared" si="203"/>
        <v>0</v>
      </c>
      <c r="BS203" s="391" t="str">
        <f t="shared" si="204"/>
        <v>0</v>
      </c>
      <c r="BT203" s="391" t="str">
        <f t="shared" si="205"/>
        <v>0</v>
      </c>
      <c r="BU203" s="405">
        <f t="shared" si="206"/>
        <v>0</v>
      </c>
      <c r="BV203" s="405" t="str">
        <f t="shared" si="207"/>
        <v>0m0</v>
      </c>
      <c r="BW203" s="392">
        <f t="shared" si="208"/>
        <v>0</v>
      </c>
      <c r="BX203" s="392">
        <f t="shared" si="209"/>
        <v>0</v>
      </c>
      <c r="BY203" s="405">
        <f t="shared" si="210"/>
        <v>0</v>
      </c>
      <c r="BZ203" s="406">
        <f t="shared" si="211"/>
        <v>0</v>
      </c>
      <c r="CA203" s="391" t="str">
        <f t="shared" si="212"/>
        <v>0</v>
      </c>
      <c r="CB203" s="391" t="str">
        <f t="shared" si="213"/>
        <v>0</v>
      </c>
      <c r="CC203" s="405">
        <f t="shared" si="214"/>
        <v>0</v>
      </c>
      <c r="CD203" s="405" t="str">
        <f t="shared" si="215"/>
        <v>0m0</v>
      </c>
      <c r="CE203" s="392">
        <f t="shared" si="216"/>
        <v>0</v>
      </c>
      <c r="CF203" s="392">
        <f t="shared" si="217"/>
        <v>0</v>
      </c>
      <c r="CG203" s="405">
        <f t="shared" si="218"/>
        <v>0</v>
      </c>
      <c r="CH203" s="406">
        <f t="shared" si="219"/>
        <v>0</v>
      </c>
      <c r="CI203" s="391" t="str">
        <f t="shared" si="220"/>
        <v>0</v>
      </c>
      <c r="CJ203" s="391" t="str">
        <f t="shared" si="221"/>
        <v>0</v>
      </c>
      <c r="CK203" s="405">
        <f t="shared" si="222"/>
        <v>0</v>
      </c>
      <c r="CL203" s="405" t="str">
        <f t="shared" si="223"/>
        <v>0m0</v>
      </c>
      <c r="CM203" s="392">
        <f t="shared" si="224"/>
        <v>0</v>
      </c>
      <c r="CN203" s="392">
        <f t="shared" si="225"/>
        <v>0</v>
      </c>
      <c r="CO203" s="405">
        <f t="shared" si="226"/>
        <v>0</v>
      </c>
      <c r="CP203" s="406">
        <f t="shared" si="227"/>
        <v>0</v>
      </c>
      <c r="CQ203" s="391" t="str">
        <f t="shared" si="228"/>
        <v>0</v>
      </c>
      <c r="CR203" s="391" t="str">
        <f t="shared" si="229"/>
        <v>0</v>
      </c>
      <c r="CS203" s="405">
        <f t="shared" si="230"/>
        <v>0</v>
      </c>
      <c r="CT203" s="405" t="str">
        <f t="shared" si="231"/>
        <v>0m0</v>
      </c>
      <c r="CU203" s="405">
        <f t="shared" si="232"/>
        <v>0</v>
      </c>
      <c r="CV203" s="405">
        <f t="shared" si="233"/>
        <v>0</v>
      </c>
      <c r="CW203" s="405">
        <f t="shared" si="234"/>
        <v>0</v>
      </c>
      <c r="CX203" s="405">
        <f t="shared" si="235"/>
        <v>0</v>
      </c>
      <c r="CY203" s="405">
        <f t="shared" si="236"/>
        <v>0</v>
      </c>
      <c r="CZ203" s="405" t="str">
        <f t="shared" si="237"/>
        <v/>
      </c>
      <c r="DA203" s="405" t="str">
        <f t="shared" si="238"/>
        <v/>
      </c>
      <c r="DB203" s="405" t="str">
        <f t="shared" si="239"/>
        <v/>
      </c>
      <c r="DC203" s="405" t="str">
        <f t="shared" si="240"/>
        <v/>
      </c>
      <c r="DD203" s="405" t="str">
        <f t="shared" si="241"/>
        <v/>
      </c>
      <c r="DE203" s="405"/>
      <c r="DF203" s="404"/>
      <c r="DG203" s="405" t="str">
        <f t="shared" si="242"/>
        <v/>
      </c>
      <c r="DH203" s="405" t="str">
        <f t="shared" si="243"/>
        <v/>
      </c>
      <c r="DI203" s="405">
        <f t="shared" si="244"/>
        <v>0</v>
      </c>
      <c r="DJ203" s="405" t="str">
        <f t="shared" si="245"/>
        <v/>
      </c>
      <c r="DK203" s="405" t="str">
        <f t="shared" si="246"/>
        <v/>
      </c>
      <c r="DL203" s="405" t="str">
        <f t="shared" si="247"/>
        <v/>
      </c>
      <c r="DM203" s="405" t="str">
        <f t="shared" si="248"/>
        <v/>
      </c>
      <c r="DN203" s="405" t="str">
        <f t="shared" si="249"/>
        <v/>
      </c>
      <c r="DO203" s="405" t="str">
        <f t="shared" si="250"/>
        <v/>
      </c>
    </row>
    <row r="204" spans="1:119" s="152" customFormat="1" ht="18" hidden="1" customHeight="1">
      <c r="A204" s="156" t="str">
        <f t="shared" si="259"/>
        <v/>
      </c>
      <c r="B204" s="153"/>
      <c r="C204" s="31" t="str">
        <f>IF(B204="","",VLOOKUP(B204,学連登録!$C$2:$G$3000,2,FALSE))</f>
        <v/>
      </c>
      <c r="D204" s="32" t="str">
        <f>IF(B204="","",VLOOKUP(B204,学連登録!$C$2:$G$3000,3,FALSE))</f>
        <v/>
      </c>
      <c r="E204" s="33" t="str">
        <f>IF(B204="","",VLOOKUP(B204,学連登録!$C$2:$G$3000,4,FALSE))</f>
        <v/>
      </c>
      <c r="F204" s="376" t="str">
        <f>IF(B204="","",VLOOKUP(B204,学連登録!$C$2:$I$3000,7,FALSE))</f>
        <v/>
      </c>
      <c r="G204" s="155"/>
      <c r="H204" s="926"/>
      <c r="I204" s="928"/>
      <c r="J204" s="155"/>
      <c r="K204" s="926"/>
      <c r="L204" s="927"/>
      <c r="M204" s="155"/>
      <c r="N204" s="881"/>
      <c r="O204" s="882"/>
      <c r="P204" s="154"/>
      <c r="Q204" s="926"/>
      <c r="R204" s="927"/>
      <c r="S204" s="154"/>
      <c r="T204" s="926"/>
      <c r="U204" s="927"/>
      <c r="V204" s="101" t="str">
        <f>IF(B204="","",VLOOKUP(B204,学連登録!$C$2:$H$3000,6,FALSE))</f>
        <v/>
      </c>
      <c r="Y204" s="116" t="str">
        <f t="shared" si="251"/>
        <v/>
      </c>
      <c r="Z204" s="97" t="str">
        <f>IF(G204="","",VLOOKUP(G204,種目名!$R$5:$T$104,3,0))</f>
        <v/>
      </c>
      <c r="AA204" s="98" t="str">
        <f>IF(J204="","",VLOOKUP(J204,種目名!$R$5:$T$104,3,0))</f>
        <v/>
      </c>
      <c r="AB204" s="117" t="str">
        <f>IF(M204="","",VLOOKUP(M204,種目名!$R$5:$T$104,3,0))</f>
        <v/>
      </c>
      <c r="AC204" s="117" t="str">
        <f>IF(P204="","",VLOOKUP(AF204,種目名!$R$5:$T$104,3,0))</f>
        <v/>
      </c>
      <c r="AD204" s="118" t="str">
        <f>IF(S204="","",VLOOKUP(AI204,種目名!$R$5:$T$104,3,0))</f>
        <v/>
      </c>
      <c r="AE204" s="115">
        <f t="shared" si="252"/>
        <v>0</v>
      </c>
      <c r="AF204" s="152" t="str">
        <f t="shared" si="253"/>
        <v/>
      </c>
      <c r="AG204" s="152" t="str">
        <f t="shared" si="254"/>
        <v/>
      </c>
      <c r="AH204" s="152">
        <f t="shared" si="255"/>
        <v>0</v>
      </c>
      <c r="AI204" s="152" t="str">
        <f t="shared" si="256"/>
        <v/>
      </c>
      <c r="AJ204" s="152" t="str">
        <f t="shared" si="257"/>
        <v/>
      </c>
      <c r="AK204" s="383"/>
      <c r="AL204" s="166">
        <f t="shared" si="185"/>
        <v>0</v>
      </c>
      <c r="AM204" s="392">
        <f t="shared" si="186"/>
        <v>0</v>
      </c>
      <c r="AN204" s="392">
        <f>COUNTIF($B$12:B204,B204)</f>
        <v>0</v>
      </c>
      <c r="AO204" s="392"/>
      <c r="AP204" s="392" t="str">
        <f t="shared" si="187"/>
        <v/>
      </c>
      <c r="AQ204" s="392" t="str">
        <f t="shared" si="187"/>
        <v/>
      </c>
      <c r="AR204" s="392" t="str">
        <f t="shared" si="187"/>
        <v/>
      </c>
      <c r="AS204" s="392" t="str">
        <f t="shared" ref="AS204:AS267" si="260">IF($B204="","",IF(F204="",1,0))</f>
        <v/>
      </c>
      <c r="AT204" s="392">
        <f t="shared" si="188"/>
        <v>0</v>
      </c>
      <c r="AU204" s="392" t="str">
        <f t="shared" si="189"/>
        <v/>
      </c>
      <c r="AV204" s="392" t="str">
        <f t="shared" si="190"/>
        <v/>
      </c>
      <c r="AW204" s="392" t="str">
        <f t="shared" si="191"/>
        <v/>
      </c>
      <c r="AX204" s="392" t="str">
        <f t="shared" si="192"/>
        <v/>
      </c>
      <c r="AY204" s="392" t="str">
        <f t="shared" si="193"/>
        <v/>
      </c>
      <c r="AZ204" s="392" t="str">
        <f t="shared" si="258"/>
        <v/>
      </c>
      <c r="BA204" s="392" t="str">
        <f t="shared" si="258"/>
        <v/>
      </c>
      <c r="BB204" s="392" t="str">
        <f t="shared" si="258"/>
        <v/>
      </c>
      <c r="BC204" s="392" t="str">
        <f t="shared" si="258"/>
        <v/>
      </c>
      <c r="BD204" s="396" t="str">
        <f t="shared" si="258"/>
        <v/>
      </c>
      <c r="BE204" s="386">
        <f t="shared" si="194"/>
        <v>0</v>
      </c>
      <c r="BG204" s="392">
        <f t="shared" si="195"/>
        <v>0</v>
      </c>
      <c r="BH204" s="392">
        <f t="shared" si="196"/>
        <v>0</v>
      </c>
      <c r="BI204" s="405">
        <f t="shared" si="197"/>
        <v>0</v>
      </c>
      <c r="BJ204" s="406">
        <f t="shared" ref="BJ204:BJ267" si="261">INT(BI204/10000)</f>
        <v>0</v>
      </c>
      <c r="BK204" s="391" t="str">
        <f t="shared" ref="BK204:BK267" si="262">RIGHT(INT(BI204/100),2)</f>
        <v>0</v>
      </c>
      <c r="BL204" s="391" t="str">
        <f t="shared" ref="BL204:BL267" si="263">RIGHT(INT(BI204/1),2)</f>
        <v>0</v>
      </c>
      <c r="BM204" s="405">
        <f t="shared" si="198"/>
        <v>0</v>
      </c>
      <c r="BN204" s="405" t="str">
        <f t="shared" si="199"/>
        <v>0m0</v>
      </c>
      <c r="BO204" s="392">
        <f t="shared" si="200"/>
        <v>0</v>
      </c>
      <c r="BP204" s="392">
        <f t="shared" si="201"/>
        <v>0</v>
      </c>
      <c r="BQ204" s="405">
        <f t="shared" si="202"/>
        <v>0</v>
      </c>
      <c r="BR204" s="406">
        <f t="shared" si="203"/>
        <v>0</v>
      </c>
      <c r="BS204" s="391" t="str">
        <f t="shared" si="204"/>
        <v>0</v>
      </c>
      <c r="BT204" s="391" t="str">
        <f t="shared" si="205"/>
        <v>0</v>
      </c>
      <c r="BU204" s="405">
        <f t="shared" si="206"/>
        <v>0</v>
      </c>
      <c r="BV204" s="405" t="str">
        <f t="shared" si="207"/>
        <v>0m0</v>
      </c>
      <c r="BW204" s="392">
        <f t="shared" si="208"/>
        <v>0</v>
      </c>
      <c r="BX204" s="392">
        <f t="shared" si="209"/>
        <v>0</v>
      </c>
      <c r="BY204" s="405">
        <f t="shared" si="210"/>
        <v>0</v>
      </c>
      <c r="BZ204" s="406">
        <f t="shared" si="211"/>
        <v>0</v>
      </c>
      <c r="CA204" s="391" t="str">
        <f t="shared" si="212"/>
        <v>0</v>
      </c>
      <c r="CB204" s="391" t="str">
        <f t="shared" si="213"/>
        <v>0</v>
      </c>
      <c r="CC204" s="405">
        <f t="shared" si="214"/>
        <v>0</v>
      </c>
      <c r="CD204" s="405" t="str">
        <f t="shared" si="215"/>
        <v>0m0</v>
      </c>
      <c r="CE204" s="392">
        <f t="shared" si="216"/>
        <v>0</v>
      </c>
      <c r="CF204" s="392">
        <f t="shared" si="217"/>
        <v>0</v>
      </c>
      <c r="CG204" s="405">
        <f t="shared" si="218"/>
        <v>0</v>
      </c>
      <c r="CH204" s="406">
        <f t="shared" si="219"/>
        <v>0</v>
      </c>
      <c r="CI204" s="391" t="str">
        <f t="shared" si="220"/>
        <v>0</v>
      </c>
      <c r="CJ204" s="391" t="str">
        <f t="shared" si="221"/>
        <v>0</v>
      </c>
      <c r="CK204" s="405">
        <f t="shared" si="222"/>
        <v>0</v>
      </c>
      <c r="CL204" s="405" t="str">
        <f t="shared" si="223"/>
        <v>0m0</v>
      </c>
      <c r="CM204" s="392">
        <f t="shared" si="224"/>
        <v>0</v>
      </c>
      <c r="CN204" s="392">
        <f t="shared" si="225"/>
        <v>0</v>
      </c>
      <c r="CO204" s="405">
        <f t="shared" si="226"/>
        <v>0</v>
      </c>
      <c r="CP204" s="406">
        <f t="shared" si="227"/>
        <v>0</v>
      </c>
      <c r="CQ204" s="391" t="str">
        <f t="shared" si="228"/>
        <v>0</v>
      </c>
      <c r="CR204" s="391" t="str">
        <f t="shared" si="229"/>
        <v>0</v>
      </c>
      <c r="CS204" s="405">
        <f t="shared" si="230"/>
        <v>0</v>
      </c>
      <c r="CT204" s="405" t="str">
        <f t="shared" si="231"/>
        <v>0m0</v>
      </c>
      <c r="CU204" s="405">
        <f t="shared" si="232"/>
        <v>0</v>
      </c>
      <c r="CV204" s="405">
        <f t="shared" si="233"/>
        <v>0</v>
      </c>
      <c r="CW204" s="405">
        <f t="shared" si="234"/>
        <v>0</v>
      </c>
      <c r="CX204" s="405">
        <f t="shared" si="235"/>
        <v>0</v>
      </c>
      <c r="CY204" s="405">
        <f t="shared" si="236"/>
        <v>0</v>
      </c>
      <c r="CZ204" s="405" t="str">
        <f t="shared" si="237"/>
        <v/>
      </c>
      <c r="DA204" s="405" t="str">
        <f t="shared" si="238"/>
        <v/>
      </c>
      <c r="DB204" s="405" t="str">
        <f t="shared" si="239"/>
        <v/>
      </c>
      <c r="DC204" s="405" t="str">
        <f t="shared" si="240"/>
        <v/>
      </c>
      <c r="DD204" s="405" t="str">
        <f t="shared" si="241"/>
        <v/>
      </c>
      <c r="DE204" s="405"/>
      <c r="DF204" s="404"/>
      <c r="DG204" s="405" t="str">
        <f t="shared" si="242"/>
        <v/>
      </c>
      <c r="DH204" s="405" t="str">
        <f t="shared" si="243"/>
        <v/>
      </c>
      <c r="DI204" s="405">
        <f t="shared" si="244"/>
        <v>0</v>
      </c>
      <c r="DJ204" s="405" t="str">
        <f t="shared" si="245"/>
        <v/>
      </c>
      <c r="DK204" s="405" t="str">
        <f t="shared" si="246"/>
        <v/>
      </c>
      <c r="DL204" s="405" t="str">
        <f t="shared" si="247"/>
        <v/>
      </c>
      <c r="DM204" s="405" t="str">
        <f t="shared" si="248"/>
        <v/>
      </c>
      <c r="DN204" s="405" t="str">
        <f t="shared" si="249"/>
        <v/>
      </c>
      <c r="DO204" s="405" t="str">
        <f t="shared" si="250"/>
        <v/>
      </c>
    </row>
    <row r="205" spans="1:119" s="152" customFormat="1" ht="18" hidden="1" customHeight="1">
      <c r="A205" s="156" t="str">
        <f t="shared" si="259"/>
        <v/>
      </c>
      <c r="B205" s="153"/>
      <c r="C205" s="31" t="str">
        <f>IF(B205="","",VLOOKUP(B205,学連登録!$C$2:$G$3000,2,FALSE))</f>
        <v/>
      </c>
      <c r="D205" s="32" t="str">
        <f>IF(B205="","",VLOOKUP(B205,学連登録!$C$2:$G$3000,3,FALSE))</f>
        <v/>
      </c>
      <c r="E205" s="33" t="str">
        <f>IF(B205="","",VLOOKUP(B205,学連登録!$C$2:$G$3000,4,FALSE))</f>
        <v/>
      </c>
      <c r="F205" s="376" t="str">
        <f>IF(B205="","",VLOOKUP(B205,学連登録!$C$2:$I$3000,7,FALSE))</f>
        <v/>
      </c>
      <c r="G205" s="155"/>
      <c r="H205" s="926"/>
      <c r="I205" s="928"/>
      <c r="J205" s="155"/>
      <c r="K205" s="926"/>
      <c r="L205" s="927"/>
      <c r="M205" s="155"/>
      <c r="N205" s="881"/>
      <c r="O205" s="882"/>
      <c r="P205" s="154"/>
      <c r="Q205" s="926"/>
      <c r="R205" s="927"/>
      <c r="S205" s="154"/>
      <c r="T205" s="926"/>
      <c r="U205" s="927"/>
      <c r="V205" s="101" t="str">
        <f>IF(B205="","",VLOOKUP(B205,学連登録!$C$2:$H$3000,6,FALSE))</f>
        <v/>
      </c>
      <c r="Y205" s="116" t="str">
        <f t="shared" si="251"/>
        <v/>
      </c>
      <c r="Z205" s="97" t="str">
        <f>IF(G205="","",VLOOKUP(G205,種目名!$R$5:$T$104,3,0))</f>
        <v/>
      </c>
      <c r="AA205" s="98" t="str">
        <f>IF(J205="","",VLOOKUP(J205,種目名!$R$5:$T$104,3,0))</f>
        <v/>
      </c>
      <c r="AB205" s="117" t="str">
        <f>IF(M205="","",VLOOKUP(M205,種目名!$R$5:$T$104,3,0))</f>
        <v/>
      </c>
      <c r="AC205" s="117" t="str">
        <f>IF(P205="","",VLOOKUP(AF205,種目名!$R$5:$T$104,3,0))</f>
        <v/>
      </c>
      <c r="AD205" s="118" t="str">
        <f>IF(S205="","",VLOOKUP(AI205,種目名!$R$5:$T$104,3,0))</f>
        <v/>
      </c>
      <c r="AE205" s="115">
        <f t="shared" si="252"/>
        <v>0</v>
      </c>
      <c r="AF205" s="152" t="str">
        <f t="shared" si="253"/>
        <v/>
      </c>
      <c r="AG205" s="152" t="str">
        <f t="shared" si="254"/>
        <v/>
      </c>
      <c r="AH205" s="152">
        <f t="shared" si="255"/>
        <v>0</v>
      </c>
      <c r="AI205" s="152" t="str">
        <f t="shared" si="256"/>
        <v/>
      </c>
      <c r="AJ205" s="152" t="str">
        <f t="shared" si="257"/>
        <v/>
      </c>
      <c r="AK205" s="383"/>
      <c r="AL205" s="166">
        <f t="shared" ref="AL205:AL268" si="264">IF(AND(B205&gt;0,B205&lt;2001),1,0)</f>
        <v>0</v>
      </c>
      <c r="AM205" s="392">
        <f t="shared" ref="AM205:AM268" si="265">IF(B205="",0,IF(F205=$P$3,0,1))</f>
        <v>0</v>
      </c>
      <c r="AN205" s="392">
        <f>COUNTIF($B$12:B205,B205)</f>
        <v>0</v>
      </c>
      <c r="AO205" s="392"/>
      <c r="AP205" s="392" t="str">
        <f t="shared" ref="AP205:AS268" si="266">IF($B205="","",IF(C205="",1,0))</f>
        <v/>
      </c>
      <c r="AQ205" s="392" t="str">
        <f t="shared" si="266"/>
        <v/>
      </c>
      <c r="AR205" s="392" t="str">
        <f t="shared" si="266"/>
        <v/>
      </c>
      <c r="AS205" s="392" t="str">
        <f t="shared" si="260"/>
        <v/>
      </c>
      <c r="AT205" s="392">
        <f t="shared" ref="AT205:AT268" si="267">IF(ISNA(OR(AO205:AS205)),1,SUM(AO205:AS205))</f>
        <v>0</v>
      </c>
      <c r="AU205" s="392" t="str">
        <f t="shared" ref="AU205:AU268" si="268">IF($B205="","",IF(G205="","",$B205&amp;"-"&amp;Z205))</f>
        <v/>
      </c>
      <c r="AV205" s="392" t="str">
        <f t="shared" ref="AV205:AV268" si="269">IF($B205="","",IF(J205="","",$B205&amp;"-"&amp;AA205))</f>
        <v/>
      </c>
      <c r="AW205" s="392" t="str">
        <f t="shared" ref="AW205:AW268" si="270">IF($B205="","",IF(M205="","",$B205&amp;"-"&amp;AB205))</f>
        <v/>
      </c>
      <c r="AX205" s="392" t="str">
        <f t="shared" ref="AX205:AX268" si="271">IF($B205="","",IF(P205="","",$B205&amp;"-"&amp;AC205))</f>
        <v/>
      </c>
      <c r="AY205" s="392" t="str">
        <f t="shared" ref="AY205:AY268" si="272">IF($B205="","",IF(S205="","",$B205&amp;"-"&amp;AD205))</f>
        <v/>
      </c>
      <c r="AZ205" s="392" t="str">
        <f t="shared" si="258"/>
        <v/>
      </c>
      <c r="BA205" s="392" t="str">
        <f t="shared" si="258"/>
        <v/>
      </c>
      <c r="BB205" s="392" t="str">
        <f t="shared" si="258"/>
        <v/>
      </c>
      <c r="BC205" s="392" t="str">
        <f t="shared" si="258"/>
        <v/>
      </c>
      <c r="BD205" s="396" t="str">
        <f t="shared" si="258"/>
        <v/>
      </c>
      <c r="BE205" s="386">
        <f t="shared" ref="BE205:BE268" si="273">IF(MAX(AZ205:BD205)&gt;1,1,0)</f>
        <v>0</v>
      </c>
      <c r="BG205" s="392">
        <f t="shared" ref="BG205:BG268" si="274">IF(H205="",0,VALUE(SUBSTITUTE(H205,".","")))</f>
        <v>0</v>
      </c>
      <c r="BH205" s="392">
        <f t="shared" ref="BH205:BH268" si="275">IF(H205="",0,SUBSTITUTE(H205,"m",""))</f>
        <v>0</v>
      </c>
      <c r="BI205" s="405">
        <f t="shared" ref="BI205:BI268" si="276">VALUE(IF(COUNTIF(H205,"*.*")&gt;0,BG205,BH205))</f>
        <v>0</v>
      </c>
      <c r="BJ205" s="406">
        <f t="shared" si="261"/>
        <v>0</v>
      </c>
      <c r="BK205" s="391" t="str">
        <f t="shared" si="262"/>
        <v>0</v>
      </c>
      <c r="BL205" s="391" t="str">
        <f t="shared" si="263"/>
        <v>0</v>
      </c>
      <c r="BM205" s="405">
        <f t="shared" ref="BM205:BM268" si="277">IF(COUNTIF(H205,"*m*")&gt;0,"",IF(VALUE(BK205)&lt;60,0,1))</f>
        <v>0</v>
      </c>
      <c r="BN205" s="405" t="str">
        <f t="shared" ref="BN205:BN268" si="278">BK205&amp;"m"&amp;BL205</f>
        <v>0m0</v>
      </c>
      <c r="BO205" s="392">
        <f t="shared" ref="BO205:BO268" si="279">IF(K205="",0,VALUE(SUBSTITUTE(K205,".","")))</f>
        <v>0</v>
      </c>
      <c r="BP205" s="392">
        <f t="shared" ref="BP205:BP268" si="280">IF(K205="",0,SUBSTITUTE(K205,"m",""))</f>
        <v>0</v>
      </c>
      <c r="BQ205" s="405">
        <f t="shared" ref="BQ205:BQ268" si="281">VALUE(IF(COUNTIF(K205,"*.*")&gt;0,BO205,BP205))</f>
        <v>0</v>
      </c>
      <c r="BR205" s="406">
        <f t="shared" ref="BR205:BR268" si="282">INT(BQ205/10000)</f>
        <v>0</v>
      </c>
      <c r="BS205" s="391" t="str">
        <f t="shared" ref="BS205:BS268" si="283">RIGHT(INT(BQ205/100),2)</f>
        <v>0</v>
      </c>
      <c r="BT205" s="391" t="str">
        <f t="shared" ref="BT205:BT268" si="284">RIGHT(INT(BQ205/1),2)</f>
        <v>0</v>
      </c>
      <c r="BU205" s="405">
        <f t="shared" ref="BU205:BU268" si="285">IF(COUNTIF(K205,"*m*")&gt;0,"",IF(VALUE(BS205)&lt;60,0,1))</f>
        <v>0</v>
      </c>
      <c r="BV205" s="405" t="str">
        <f t="shared" ref="BV205:BV268" si="286">BS205&amp;"m"&amp;BT205</f>
        <v>0m0</v>
      </c>
      <c r="BW205" s="392">
        <f t="shared" ref="BW205:BW268" si="287">IF(N205="",0,VALUE(SUBSTITUTE(N205,".","")))</f>
        <v>0</v>
      </c>
      <c r="BX205" s="392">
        <f t="shared" ref="BX205:BX268" si="288">IF(N205="",0,SUBSTITUTE(N205,"m",""))</f>
        <v>0</v>
      </c>
      <c r="BY205" s="405">
        <f t="shared" ref="BY205:BY268" si="289">VALUE(IF(COUNTIF(N205,"*.*")&gt;0,BW205,BX205))</f>
        <v>0</v>
      </c>
      <c r="BZ205" s="406">
        <f t="shared" ref="BZ205:BZ268" si="290">INT(BY205/10000)</f>
        <v>0</v>
      </c>
      <c r="CA205" s="391" t="str">
        <f t="shared" ref="CA205:CA268" si="291">RIGHT(INT(BY205/100),2)</f>
        <v>0</v>
      </c>
      <c r="CB205" s="391" t="str">
        <f t="shared" ref="CB205:CB268" si="292">RIGHT(INT(BY205/1),2)</f>
        <v>0</v>
      </c>
      <c r="CC205" s="405">
        <f t="shared" ref="CC205:CC268" si="293">IF(COUNTIF(N205,"*m*")&gt;0,"",IF(VALUE(CA205)&lt;60,0,1))</f>
        <v>0</v>
      </c>
      <c r="CD205" s="405" t="str">
        <f t="shared" ref="CD205:CD268" si="294">CA205&amp;"m"&amp;CB205</f>
        <v>0m0</v>
      </c>
      <c r="CE205" s="392">
        <f t="shared" ref="CE205:CE268" si="295">IF(Q205="",0,VALUE(SUBSTITUTE(Q205,".","")))</f>
        <v>0</v>
      </c>
      <c r="CF205" s="392">
        <f t="shared" ref="CF205:CF268" si="296">IF(Q205="",0,SUBSTITUTE(Q205,"m",""))</f>
        <v>0</v>
      </c>
      <c r="CG205" s="405">
        <f t="shared" ref="CG205:CG268" si="297">VALUE(IF(COUNTIF(Q205,"*.*")&gt;0,CE205,CF205))</f>
        <v>0</v>
      </c>
      <c r="CH205" s="406">
        <f t="shared" ref="CH205:CH268" si="298">INT(CG205/10000)</f>
        <v>0</v>
      </c>
      <c r="CI205" s="391" t="str">
        <f t="shared" ref="CI205:CI268" si="299">RIGHT(INT(CG205/100),2)</f>
        <v>0</v>
      </c>
      <c r="CJ205" s="391" t="str">
        <f t="shared" ref="CJ205:CJ268" si="300">RIGHT(INT(CG205/1),2)</f>
        <v>0</v>
      </c>
      <c r="CK205" s="405">
        <f t="shared" ref="CK205:CK268" si="301">IF(COUNTIF(Q205,"*m*")&gt;0,"",IF(VALUE(CI205)&lt;60,0,1))</f>
        <v>0</v>
      </c>
      <c r="CL205" s="405" t="str">
        <f t="shared" ref="CL205:CL268" si="302">CI205&amp;"m"&amp;CJ205</f>
        <v>0m0</v>
      </c>
      <c r="CM205" s="392">
        <f t="shared" ref="CM205:CM268" si="303">IF(T205="",0,VALUE(SUBSTITUTE(T205,".","")))</f>
        <v>0</v>
      </c>
      <c r="CN205" s="392">
        <f t="shared" ref="CN205:CN268" si="304">IF(T205="",0,SUBSTITUTE(T205,"m",""))</f>
        <v>0</v>
      </c>
      <c r="CO205" s="405">
        <f t="shared" ref="CO205:CO268" si="305">VALUE(IF(COUNTIF(T205,"*.*")&gt;0,CM205,CN205))</f>
        <v>0</v>
      </c>
      <c r="CP205" s="406">
        <f t="shared" ref="CP205:CP268" si="306">INT(CO205/10000)</f>
        <v>0</v>
      </c>
      <c r="CQ205" s="391" t="str">
        <f t="shared" ref="CQ205:CQ268" si="307">RIGHT(INT(CO205/100),2)</f>
        <v>0</v>
      </c>
      <c r="CR205" s="391" t="str">
        <f t="shared" ref="CR205:CR268" si="308">RIGHT(INT(CO205/1),2)</f>
        <v>0</v>
      </c>
      <c r="CS205" s="405">
        <f t="shared" ref="CS205:CS268" si="309">IF(COUNTIF(T205,"*m*")&gt;0,"",IF(VALUE(CQ205)&lt;60,0,1))</f>
        <v>0</v>
      </c>
      <c r="CT205" s="405" t="str">
        <f t="shared" ref="CT205:CT268" si="310">CQ205&amp;"m"&amp;CR205</f>
        <v>0m0</v>
      </c>
      <c r="CU205" s="405">
        <f t="shared" ref="CU205:CU268" si="311">IF(AND($C205="",G205&gt;0),1,IF(AND($C205="",H205&gt;0),1,0))</f>
        <v>0</v>
      </c>
      <c r="CV205" s="405">
        <f t="shared" ref="CV205:CV268" si="312">IF(AND($C205="",J205&gt;0),1,IF(AND($C205="",K205&gt;0),1,0))</f>
        <v>0</v>
      </c>
      <c r="CW205" s="405">
        <f t="shared" ref="CW205:CW268" si="313">IF(AND($C205="",M205&gt;0),1,IF(AND($C205="",N205&gt;0),1,0))</f>
        <v>0</v>
      </c>
      <c r="CX205" s="405">
        <f t="shared" ref="CX205:CX268" si="314">IF(AND($C205="",P205&gt;0),1,IF(AND($C205="",Q205&gt;0),1,0))</f>
        <v>0</v>
      </c>
      <c r="CY205" s="405">
        <f t="shared" ref="CY205:CY268" si="315">IF(AND($C205="",S205&gt;0),1,IF(AND($C205="",T205&gt;0),1,0))</f>
        <v>0</v>
      </c>
      <c r="CZ205" s="405" t="str">
        <f t="shared" ref="CZ205:CZ268" si="316">IF(AND(G205="",H205&gt;0),1,"")</f>
        <v/>
      </c>
      <c r="DA205" s="405" t="str">
        <f t="shared" ref="DA205:DA268" si="317">IF(AND(J205="",K205&gt;0),1,"")</f>
        <v/>
      </c>
      <c r="DB205" s="405" t="str">
        <f t="shared" ref="DB205:DB268" si="318">IF(AND(M205="",N205&gt;0),1,"")</f>
        <v/>
      </c>
      <c r="DC205" s="405" t="str">
        <f t="shared" ref="DC205:DC268" si="319">IF(AND(P205="",Q205&gt;0),1,"")</f>
        <v/>
      </c>
      <c r="DD205" s="405" t="str">
        <f t="shared" ref="DD205:DD268" si="320">IF(AND(S205="",T205&gt;0),1,"")</f>
        <v/>
      </c>
      <c r="DE205" s="405"/>
      <c r="DF205" s="404"/>
      <c r="DG205" s="405" t="str">
        <f t="shared" ref="DG205:DG268" si="321">IF(B205="","",VALUE(Q205))</f>
        <v/>
      </c>
      <c r="DH205" s="405" t="str">
        <f t="shared" ref="DH205:DH268" si="322">IF(B205="","",VALUE(T205))</f>
        <v/>
      </c>
      <c r="DI205" s="405">
        <f t="shared" ref="DI205:DI268" si="323">IF(AND(B205&gt;0,COUNTA(G205:U205)=0),1,0)</f>
        <v>0</v>
      </c>
      <c r="DJ205" s="405" t="str">
        <f t="shared" ref="DJ205:DJ268" si="324">IF(AND(COUNTIF(G205,"*m*")&gt;0,COUNTIF(H205,"*m*")&gt;0),1,"")</f>
        <v/>
      </c>
      <c r="DK205" s="405" t="str">
        <f t="shared" ref="DK205:DK268" si="325">IF(AND(COUNTIF(J205,"*m*")&gt;0,COUNTIF(K205,"*m*")&gt;0),1,"")</f>
        <v/>
      </c>
      <c r="DL205" s="405" t="str">
        <f t="shared" ref="DL205:DL268" si="326">IF(AND(COUNTIF(M205,"*m*")&gt;0,COUNTIF(N205,"*m*")&gt;0),1,"")</f>
        <v/>
      </c>
      <c r="DM205" s="405" t="str">
        <f t="shared" ref="DM205:DM268" si="327">IF(AND(COUNTIF(G205,"*跳*")&gt;0,COUNTIF(H205,"*.*")&gt;0),1,IF(AND(COUNTIF(G205,"*投*")&gt;0,COUNTIF(H205,"*.*")&gt;0),1,""))</f>
        <v/>
      </c>
      <c r="DN205" s="405" t="str">
        <f t="shared" ref="DN205:DN268" si="328">IF(AND(COUNTIF(J205,"*跳*")&gt;0,COUNTIF(K205,"*.*")&gt;0),1,IF(AND(COUNTIF(J205,"*投*")&gt;0,COUNTIF(K205,"*.*")&gt;0),1,""))</f>
        <v/>
      </c>
      <c r="DO205" s="405" t="str">
        <f t="shared" ref="DO205:DO268" si="329">IF(AND(COUNTIF(M205,"*跳*")&gt;0,COUNTIF(N205,"*.*")&gt;0),1,IF(AND(COUNTIF(M205,"*投*")&gt;0,COUNTIF(N205,"*.*")&gt;0),1,""))</f>
        <v/>
      </c>
    </row>
    <row r="206" spans="1:119" s="152" customFormat="1" ht="18" hidden="1" customHeight="1">
      <c r="A206" s="156" t="str">
        <f t="shared" si="259"/>
        <v/>
      </c>
      <c r="B206" s="153"/>
      <c r="C206" s="31" t="str">
        <f>IF(B206="","",VLOOKUP(B206,学連登録!$C$2:$G$3000,2,FALSE))</f>
        <v/>
      </c>
      <c r="D206" s="32" t="str">
        <f>IF(B206="","",VLOOKUP(B206,学連登録!$C$2:$G$3000,3,FALSE))</f>
        <v/>
      </c>
      <c r="E206" s="33" t="str">
        <f>IF(B206="","",VLOOKUP(B206,学連登録!$C$2:$G$3000,4,FALSE))</f>
        <v/>
      </c>
      <c r="F206" s="376" t="str">
        <f>IF(B206="","",VLOOKUP(B206,学連登録!$C$2:$I$3000,7,FALSE))</f>
        <v/>
      </c>
      <c r="G206" s="155"/>
      <c r="H206" s="926"/>
      <c r="I206" s="928"/>
      <c r="J206" s="155"/>
      <c r="K206" s="926"/>
      <c r="L206" s="927"/>
      <c r="M206" s="155"/>
      <c r="N206" s="881"/>
      <c r="O206" s="882"/>
      <c r="P206" s="154"/>
      <c r="Q206" s="926"/>
      <c r="R206" s="927"/>
      <c r="S206" s="154"/>
      <c r="T206" s="926"/>
      <c r="U206" s="927"/>
      <c r="V206" s="101" t="str">
        <f>IF(B206="","",VLOOKUP(B206,学連登録!$C$2:$H$3000,6,FALSE))</f>
        <v/>
      </c>
      <c r="Y206" s="116" t="str">
        <f t="shared" si="251"/>
        <v/>
      </c>
      <c r="Z206" s="97" t="str">
        <f>IF(G206="","",VLOOKUP(G206,種目名!$R$5:$T$104,3,0))</f>
        <v/>
      </c>
      <c r="AA206" s="98" t="str">
        <f>IF(J206="","",VLOOKUP(J206,種目名!$R$5:$T$104,3,0))</f>
        <v/>
      </c>
      <c r="AB206" s="117" t="str">
        <f>IF(M206="","",VLOOKUP(M206,種目名!$R$5:$T$104,3,0))</f>
        <v/>
      </c>
      <c r="AC206" s="117" t="str">
        <f>IF(P206="","",VLOOKUP(AF206,種目名!$R$5:$T$104,3,0))</f>
        <v/>
      </c>
      <c r="AD206" s="118" t="str">
        <f>IF(S206="","",VLOOKUP(AI206,種目名!$R$5:$T$104,3,0))</f>
        <v/>
      </c>
      <c r="AE206" s="115">
        <f t="shared" si="252"/>
        <v>0</v>
      </c>
      <c r="AF206" s="152" t="str">
        <f t="shared" si="253"/>
        <v/>
      </c>
      <c r="AG206" s="152" t="str">
        <f t="shared" si="254"/>
        <v/>
      </c>
      <c r="AH206" s="152">
        <f t="shared" si="255"/>
        <v>0</v>
      </c>
      <c r="AI206" s="152" t="str">
        <f t="shared" si="256"/>
        <v/>
      </c>
      <c r="AJ206" s="152" t="str">
        <f t="shared" si="257"/>
        <v/>
      </c>
      <c r="AK206" s="383"/>
      <c r="AL206" s="166">
        <f t="shared" si="264"/>
        <v>0</v>
      </c>
      <c r="AM206" s="392">
        <f t="shared" si="265"/>
        <v>0</v>
      </c>
      <c r="AN206" s="392">
        <f>COUNTIF($B$12:B206,B206)</f>
        <v>0</v>
      </c>
      <c r="AO206" s="392"/>
      <c r="AP206" s="392" t="str">
        <f t="shared" si="266"/>
        <v/>
      </c>
      <c r="AQ206" s="392" t="str">
        <f t="shared" si="266"/>
        <v/>
      </c>
      <c r="AR206" s="392" t="str">
        <f t="shared" si="266"/>
        <v/>
      </c>
      <c r="AS206" s="392" t="str">
        <f t="shared" si="260"/>
        <v/>
      </c>
      <c r="AT206" s="392">
        <f t="shared" si="267"/>
        <v>0</v>
      </c>
      <c r="AU206" s="392" t="str">
        <f t="shared" si="268"/>
        <v/>
      </c>
      <c r="AV206" s="392" t="str">
        <f t="shared" si="269"/>
        <v/>
      </c>
      <c r="AW206" s="392" t="str">
        <f t="shared" si="270"/>
        <v/>
      </c>
      <c r="AX206" s="392" t="str">
        <f t="shared" si="271"/>
        <v/>
      </c>
      <c r="AY206" s="392" t="str">
        <f t="shared" si="272"/>
        <v/>
      </c>
      <c r="AZ206" s="392" t="str">
        <f t="shared" si="258"/>
        <v/>
      </c>
      <c r="BA206" s="392" t="str">
        <f t="shared" si="258"/>
        <v/>
      </c>
      <c r="BB206" s="392" t="str">
        <f t="shared" si="258"/>
        <v/>
      </c>
      <c r="BC206" s="392" t="str">
        <f t="shared" si="258"/>
        <v/>
      </c>
      <c r="BD206" s="396" t="str">
        <f t="shared" si="258"/>
        <v/>
      </c>
      <c r="BE206" s="386">
        <f t="shared" si="273"/>
        <v>0</v>
      </c>
      <c r="BG206" s="392">
        <f t="shared" si="274"/>
        <v>0</v>
      </c>
      <c r="BH206" s="392">
        <f t="shared" si="275"/>
        <v>0</v>
      </c>
      <c r="BI206" s="405">
        <f t="shared" si="276"/>
        <v>0</v>
      </c>
      <c r="BJ206" s="406">
        <f t="shared" si="261"/>
        <v>0</v>
      </c>
      <c r="BK206" s="391" t="str">
        <f t="shared" si="262"/>
        <v>0</v>
      </c>
      <c r="BL206" s="391" t="str">
        <f t="shared" si="263"/>
        <v>0</v>
      </c>
      <c r="BM206" s="405">
        <f t="shared" si="277"/>
        <v>0</v>
      </c>
      <c r="BN206" s="405" t="str">
        <f t="shared" si="278"/>
        <v>0m0</v>
      </c>
      <c r="BO206" s="392">
        <f t="shared" si="279"/>
        <v>0</v>
      </c>
      <c r="BP206" s="392">
        <f t="shared" si="280"/>
        <v>0</v>
      </c>
      <c r="BQ206" s="405">
        <f t="shared" si="281"/>
        <v>0</v>
      </c>
      <c r="BR206" s="406">
        <f t="shared" si="282"/>
        <v>0</v>
      </c>
      <c r="BS206" s="391" t="str">
        <f t="shared" si="283"/>
        <v>0</v>
      </c>
      <c r="BT206" s="391" t="str">
        <f t="shared" si="284"/>
        <v>0</v>
      </c>
      <c r="BU206" s="405">
        <f t="shared" si="285"/>
        <v>0</v>
      </c>
      <c r="BV206" s="405" t="str">
        <f t="shared" si="286"/>
        <v>0m0</v>
      </c>
      <c r="BW206" s="392">
        <f t="shared" si="287"/>
        <v>0</v>
      </c>
      <c r="BX206" s="392">
        <f t="shared" si="288"/>
        <v>0</v>
      </c>
      <c r="BY206" s="405">
        <f t="shared" si="289"/>
        <v>0</v>
      </c>
      <c r="BZ206" s="406">
        <f t="shared" si="290"/>
        <v>0</v>
      </c>
      <c r="CA206" s="391" t="str">
        <f t="shared" si="291"/>
        <v>0</v>
      </c>
      <c r="CB206" s="391" t="str">
        <f t="shared" si="292"/>
        <v>0</v>
      </c>
      <c r="CC206" s="405">
        <f t="shared" si="293"/>
        <v>0</v>
      </c>
      <c r="CD206" s="405" t="str">
        <f t="shared" si="294"/>
        <v>0m0</v>
      </c>
      <c r="CE206" s="392">
        <f t="shared" si="295"/>
        <v>0</v>
      </c>
      <c r="CF206" s="392">
        <f t="shared" si="296"/>
        <v>0</v>
      </c>
      <c r="CG206" s="405">
        <f t="shared" si="297"/>
        <v>0</v>
      </c>
      <c r="CH206" s="406">
        <f t="shared" si="298"/>
        <v>0</v>
      </c>
      <c r="CI206" s="391" t="str">
        <f t="shared" si="299"/>
        <v>0</v>
      </c>
      <c r="CJ206" s="391" t="str">
        <f t="shared" si="300"/>
        <v>0</v>
      </c>
      <c r="CK206" s="405">
        <f t="shared" si="301"/>
        <v>0</v>
      </c>
      <c r="CL206" s="405" t="str">
        <f t="shared" si="302"/>
        <v>0m0</v>
      </c>
      <c r="CM206" s="392">
        <f t="shared" si="303"/>
        <v>0</v>
      </c>
      <c r="CN206" s="392">
        <f t="shared" si="304"/>
        <v>0</v>
      </c>
      <c r="CO206" s="405">
        <f t="shared" si="305"/>
        <v>0</v>
      </c>
      <c r="CP206" s="406">
        <f t="shared" si="306"/>
        <v>0</v>
      </c>
      <c r="CQ206" s="391" t="str">
        <f t="shared" si="307"/>
        <v>0</v>
      </c>
      <c r="CR206" s="391" t="str">
        <f t="shared" si="308"/>
        <v>0</v>
      </c>
      <c r="CS206" s="405">
        <f t="shared" si="309"/>
        <v>0</v>
      </c>
      <c r="CT206" s="405" t="str">
        <f t="shared" si="310"/>
        <v>0m0</v>
      </c>
      <c r="CU206" s="405">
        <f t="shared" si="311"/>
        <v>0</v>
      </c>
      <c r="CV206" s="405">
        <f t="shared" si="312"/>
        <v>0</v>
      </c>
      <c r="CW206" s="405">
        <f t="shared" si="313"/>
        <v>0</v>
      </c>
      <c r="CX206" s="405">
        <f t="shared" si="314"/>
        <v>0</v>
      </c>
      <c r="CY206" s="405">
        <f t="shared" si="315"/>
        <v>0</v>
      </c>
      <c r="CZ206" s="405" t="str">
        <f t="shared" si="316"/>
        <v/>
      </c>
      <c r="DA206" s="405" t="str">
        <f t="shared" si="317"/>
        <v/>
      </c>
      <c r="DB206" s="405" t="str">
        <f t="shared" si="318"/>
        <v/>
      </c>
      <c r="DC206" s="405" t="str">
        <f t="shared" si="319"/>
        <v/>
      </c>
      <c r="DD206" s="405" t="str">
        <f t="shared" si="320"/>
        <v/>
      </c>
      <c r="DE206" s="405"/>
      <c r="DF206" s="404"/>
      <c r="DG206" s="405" t="str">
        <f t="shared" si="321"/>
        <v/>
      </c>
      <c r="DH206" s="405" t="str">
        <f t="shared" si="322"/>
        <v/>
      </c>
      <c r="DI206" s="405">
        <f t="shared" si="323"/>
        <v>0</v>
      </c>
      <c r="DJ206" s="405" t="str">
        <f t="shared" si="324"/>
        <v/>
      </c>
      <c r="DK206" s="405" t="str">
        <f t="shared" si="325"/>
        <v/>
      </c>
      <c r="DL206" s="405" t="str">
        <f t="shared" si="326"/>
        <v/>
      </c>
      <c r="DM206" s="405" t="str">
        <f t="shared" si="327"/>
        <v/>
      </c>
      <c r="DN206" s="405" t="str">
        <f t="shared" si="328"/>
        <v/>
      </c>
      <c r="DO206" s="405" t="str">
        <f t="shared" si="329"/>
        <v/>
      </c>
    </row>
    <row r="207" spans="1:119" s="152" customFormat="1" ht="18" hidden="1" customHeight="1">
      <c r="A207" s="156" t="str">
        <f t="shared" si="259"/>
        <v/>
      </c>
      <c r="B207" s="153"/>
      <c r="C207" s="31" t="str">
        <f>IF(B207="","",VLOOKUP(B207,学連登録!$C$2:$G$3000,2,FALSE))</f>
        <v/>
      </c>
      <c r="D207" s="32" t="str">
        <f>IF(B207="","",VLOOKUP(B207,学連登録!$C$2:$G$3000,3,FALSE))</f>
        <v/>
      </c>
      <c r="E207" s="33" t="str">
        <f>IF(B207="","",VLOOKUP(B207,学連登録!$C$2:$G$3000,4,FALSE))</f>
        <v/>
      </c>
      <c r="F207" s="376" t="str">
        <f>IF(B207="","",VLOOKUP(B207,学連登録!$C$2:$I$3000,7,FALSE))</f>
        <v/>
      </c>
      <c r="G207" s="155"/>
      <c r="H207" s="926"/>
      <c r="I207" s="928"/>
      <c r="J207" s="155"/>
      <c r="K207" s="926"/>
      <c r="L207" s="927"/>
      <c r="M207" s="155"/>
      <c r="N207" s="881"/>
      <c r="O207" s="882"/>
      <c r="P207" s="154"/>
      <c r="Q207" s="926"/>
      <c r="R207" s="927"/>
      <c r="S207" s="154"/>
      <c r="T207" s="926"/>
      <c r="U207" s="927"/>
      <c r="V207" s="101" t="str">
        <f>IF(B207="","",VLOOKUP(B207,学連登録!$C$2:$H$3000,6,FALSE))</f>
        <v/>
      </c>
      <c r="Y207" s="116" t="str">
        <f t="shared" si="251"/>
        <v/>
      </c>
      <c r="Z207" s="97" t="str">
        <f>IF(G207="","",VLOOKUP(G207,種目名!$R$5:$T$104,3,0))</f>
        <v/>
      </c>
      <c r="AA207" s="98" t="str">
        <f>IF(J207="","",VLOOKUP(J207,種目名!$R$5:$T$104,3,0))</f>
        <v/>
      </c>
      <c r="AB207" s="117" t="str">
        <f>IF(M207="","",VLOOKUP(M207,種目名!$R$5:$T$104,3,0))</f>
        <v/>
      </c>
      <c r="AC207" s="117" t="str">
        <f>IF(P207="","",VLOOKUP(AF207,種目名!$R$5:$T$104,3,0))</f>
        <v/>
      </c>
      <c r="AD207" s="118" t="str">
        <f>IF(S207="","",VLOOKUP(AI207,種目名!$R$5:$T$104,3,0))</f>
        <v/>
      </c>
      <c r="AE207" s="115">
        <f t="shared" si="252"/>
        <v>0</v>
      </c>
      <c r="AF207" s="152" t="str">
        <f t="shared" si="253"/>
        <v/>
      </c>
      <c r="AG207" s="152" t="str">
        <f t="shared" si="254"/>
        <v/>
      </c>
      <c r="AH207" s="152">
        <f t="shared" si="255"/>
        <v>0</v>
      </c>
      <c r="AI207" s="152" t="str">
        <f t="shared" si="256"/>
        <v/>
      </c>
      <c r="AJ207" s="152" t="str">
        <f t="shared" si="257"/>
        <v/>
      </c>
      <c r="AK207" s="383"/>
      <c r="AL207" s="166">
        <f t="shared" si="264"/>
        <v>0</v>
      </c>
      <c r="AM207" s="392">
        <f t="shared" si="265"/>
        <v>0</v>
      </c>
      <c r="AN207" s="392">
        <f>COUNTIF($B$12:B207,B207)</f>
        <v>0</v>
      </c>
      <c r="AO207" s="392"/>
      <c r="AP207" s="392" t="str">
        <f t="shared" si="266"/>
        <v/>
      </c>
      <c r="AQ207" s="392" t="str">
        <f t="shared" si="266"/>
        <v/>
      </c>
      <c r="AR207" s="392" t="str">
        <f t="shared" si="266"/>
        <v/>
      </c>
      <c r="AS207" s="392" t="str">
        <f t="shared" si="260"/>
        <v/>
      </c>
      <c r="AT207" s="392">
        <f t="shared" si="267"/>
        <v>0</v>
      </c>
      <c r="AU207" s="392" t="str">
        <f t="shared" si="268"/>
        <v/>
      </c>
      <c r="AV207" s="392" t="str">
        <f t="shared" si="269"/>
        <v/>
      </c>
      <c r="AW207" s="392" t="str">
        <f t="shared" si="270"/>
        <v/>
      </c>
      <c r="AX207" s="392" t="str">
        <f t="shared" si="271"/>
        <v/>
      </c>
      <c r="AY207" s="392" t="str">
        <f t="shared" si="272"/>
        <v/>
      </c>
      <c r="AZ207" s="392" t="str">
        <f t="shared" si="258"/>
        <v/>
      </c>
      <c r="BA207" s="392" t="str">
        <f t="shared" si="258"/>
        <v/>
      </c>
      <c r="BB207" s="392" t="str">
        <f t="shared" si="258"/>
        <v/>
      </c>
      <c r="BC207" s="392" t="str">
        <f t="shared" si="258"/>
        <v/>
      </c>
      <c r="BD207" s="396" t="str">
        <f t="shared" si="258"/>
        <v/>
      </c>
      <c r="BE207" s="386">
        <f t="shared" si="273"/>
        <v>0</v>
      </c>
      <c r="BG207" s="392">
        <f t="shared" si="274"/>
        <v>0</v>
      </c>
      <c r="BH207" s="392">
        <f t="shared" si="275"/>
        <v>0</v>
      </c>
      <c r="BI207" s="405">
        <f t="shared" si="276"/>
        <v>0</v>
      </c>
      <c r="BJ207" s="406">
        <f t="shared" si="261"/>
        <v>0</v>
      </c>
      <c r="BK207" s="391" t="str">
        <f t="shared" si="262"/>
        <v>0</v>
      </c>
      <c r="BL207" s="391" t="str">
        <f t="shared" si="263"/>
        <v>0</v>
      </c>
      <c r="BM207" s="405">
        <f t="shared" si="277"/>
        <v>0</v>
      </c>
      <c r="BN207" s="405" t="str">
        <f t="shared" si="278"/>
        <v>0m0</v>
      </c>
      <c r="BO207" s="392">
        <f t="shared" si="279"/>
        <v>0</v>
      </c>
      <c r="BP207" s="392">
        <f t="shared" si="280"/>
        <v>0</v>
      </c>
      <c r="BQ207" s="405">
        <f t="shared" si="281"/>
        <v>0</v>
      </c>
      <c r="BR207" s="406">
        <f t="shared" si="282"/>
        <v>0</v>
      </c>
      <c r="BS207" s="391" t="str">
        <f t="shared" si="283"/>
        <v>0</v>
      </c>
      <c r="BT207" s="391" t="str">
        <f t="shared" si="284"/>
        <v>0</v>
      </c>
      <c r="BU207" s="405">
        <f t="shared" si="285"/>
        <v>0</v>
      </c>
      <c r="BV207" s="405" t="str">
        <f t="shared" si="286"/>
        <v>0m0</v>
      </c>
      <c r="BW207" s="392">
        <f t="shared" si="287"/>
        <v>0</v>
      </c>
      <c r="BX207" s="392">
        <f t="shared" si="288"/>
        <v>0</v>
      </c>
      <c r="BY207" s="405">
        <f t="shared" si="289"/>
        <v>0</v>
      </c>
      <c r="BZ207" s="406">
        <f t="shared" si="290"/>
        <v>0</v>
      </c>
      <c r="CA207" s="391" t="str">
        <f t="shared" si="291"/>
        <v>0</v>
      </c>
      <c r="CB207" s="391" t="str">
        <f t="shared" si="292"/>
        <v>0</v>
      </c>
      <c r="CC207" s="405">
        <f t="shared" si="293"/>
        <v>0</v>
      </c>
      <c r="CD207" s="405" t="str">
        <f t="shared" si="294"/>
        <v>0m0</v>
      </c>
      <c r="CE207" s="392">
        <f t="shared" si="295"/>
        <v>0</v>
      </c>
      <c r="CF207" s="392">
        <f t="shared" si="296"/>
        <v>0</v>
      </c>
      <c r="CG207" s="405">
        <f t="shared" si="297"/>
        <v>0</v>
      </c>
      <c r="CH207" s="406">
        <f t="shared" si="298"/>
        <v>0</v>
      </c>
      <c r="CI207" s="391" t="str">
        <f t="shared" si="299"/>
        <v>0</v>
      </c>
      <c r="CJ207" s="391" t="str">
        <f t="shared" si="300"/>
        <v>0</v>
      </c>
      <c r="CK207" s="405">
        <f t="shared" si="301"/>
        <v>0</v>
      </c>
      <c r="CL207" s="405" t="str">
        <f t="shared" si="302"/>
        <v>0m0</v>
      </c>
      <c r="CM207" s="392">
        <f t="shared" si="303"/>
        <v>0</v>
      </c>
      <c r="CN207" s="392">
        <f t="shared" si="304"/>
        <v>0</v>
      </c>
      <c r="CO207" s="405">
        <f t="shared" si="305"/>
        <v>0</v>
      </c>
      <c r="CP207" s="406">
        <f t="shared" si="306"/>
        <v>0</v>
      </c>
      <c r="CQ207" s="391" t="str">
        <f t="shared" si="307"/>
        <v>0</v>
      </c>
      <c r="CR207" s="391" t="str">
        <f t="shared" si="308"/>
        <v>0</v>
      </c>
      <c r="CS207" s="405">
        <f t="shared" si="309"/>
        <v>0</v>
      </c>
      <c r="CT207" s="405" t="str">
        <f t="shared" si="310"/>
        <v>0m0</v>
      </c>
      <c r="CU207" s="405">
        <f t="shared" si="311"/>
        <v>0</v>
      </c>
      <c r="CV207" s="405">
        <f t="shared" si="312"/>
        <v>0</v>
      </c>
      <c r="CW207" s="405">
        <f t="shared" si="313"/>
        <v>0</v>
      </c>
      <c r="CX207" s="405">
        <f t="shared" si="314"/>
        <v>0</v>
      </c>
      <c r="CY207" s="405">
        <f t="shared" si="315"/>
        <v>0</v>
      </c>
      <c r="CZ207" s="405" t="str">
        <f t="shared" si="316"/>
        <v/>
      </c>
      <c r="DA207" s="405" t="str">
        <f t="shared" si="317"/>
        <v/>
      </c>
      <c r="DB207" s="405" t="str">
        <f t="shared" si="318"/>
        <v/>
      </c>
      <c r="DC207" s="405" t="str">
        <f t="shared" si="319"/>
        <v/>
      </c>
      <c r="DD207" s="405" t="str">
        <f t="shared" si="320"/>
        <v/>
      </c>
      <c r="DE207" s="405"/>
      <c r="DF207" s="404"/>
      <c r="DG207" s="405" t="str">
        <f t="shared" si="321"/>
        <v/>
      </c>
      <c r="DH207" s="405" t="str">
        <f t="shared" si="322"/>
        <v/>
      </c>
      <c r="DI207" s="405">
        <f t="shared" si="323"/>
        <v>0</v>
      </c>
      <c r="DJ207" s="405" t="str">
        <f t="shared" si="324"/>
        <v/>
      </c>
      <c r="DK207" s="405" t="str">
        <f t="shared" si="325"/>
        <v/>
      </c>
      <c r="DL207" s="405" t="str">
        <f t="shared" si="326"/>
        <v/>
      </c>
      <c r="DM207" s="405" t="str">
        <f t="shared" si="327"/>
        <v/>
      </c>
      <c r="DN207" s="405" t="str">
        <f t="shared" si="328"/>
        <v/>
      </c>
      <c r="DO207" s="405" t="str">
        <f t="shared" si="329"/>
        <v/>
      </c>
    </row>
    <row r="208" spans="1:119" s="152" customFormat="1" ht="18" hidden="1" customHeight="1">
      <c r="A208" s="156" t="str">
        <f t="shared" si="259"/>
        <v/>
      </c>
      <c r="B208" s="153"/>
      <c r="C208" s="31" t="str">
        <f>IF(B208="","",VLOOKUP(B208,学連登録!$C$2:$G$3000,2,FALSE))</f>
        <v/>
      </c>
      <c r="D208" s="32" t="str">
        <f>IF(B208="","",VLOOKUP(B208,学連登録!$C$2:$G$3000,3,FALSE))</f>
        <v/>
      </c>
      <c r="E208" s="33" t="str">
        <f>IF(B208="","",VLOOKUP(B208,学連登録!$C$2:$G$3000,4,FALSE))</f>
        <v/>
      </c>
      <c r="F208" s="376" t="str">
        <f>IF(B208="","",VLOOKUP(B208,学連登録!$C$2:$I$3000,7,FALSE))</f>
        <v/>
      </c>
      <c r="G208" s="155"/>
      <c r="H208" s="926"/>
      <c r="I208" s="928"/>
      <c r="J208" s="155"/>
      <c r="K208" s="926"/>
      <c r="L208" s="927"/>
      <c r="M208" s="155"/>
      <c r="N208" s="881"/>
      <c r="O208" s="882"/>
      <c r="P208" s="154"/>
      <c r="Q208" s="926"/>
      <c r="R208" s="927"/>
      <c r="S208" s="154"/>
      <c r="T208" s="926"/>
      <c r="U208" s="927"/>
      <c r="V208" s="101" t="str">
        <f>IF(B208="","",VLOOKUP(B208,学連登録!$C$2:$H$3000,6,FALSE))</f>
        <v/>
      </c>
      <c r="Y208" s="116" t="str">
        <f t="shared" si="251"/>
        <v/>
      </c>
      <c r="Z208" s="97" t="str">
        <f>IF(G208="","",VLOOKUP(G208,種目名!$R$5:$T$104,3,0))</f>
        <v/>
      </c>
      <c r="AA208" s="98" t="str">
        <f>IF(J208="","",VLOOKUP(J208,種目名!$R$5:$T$104,3,0))</f>
        <v/>
      </c>
      <c r="AB208" s="117" t="str">
        <f>IF(M208="","",VLOOKUP(M208,種目名!$R$5:$T$104,3,0))</f>
        <v/>
      </c>
      <c r="AC208" s="117" t="str">
        <f>IF(P208="","",VLOOKUP(AF208,種目名!$R$5:$T$104,3,0))</f>
        <v/>
      </c>
      <c r="AD208" s="118" t="str">
        <f>IF(S208="","",VLOOKUP(AI208,種目名!$R$5:$T$104,3,0))</f>
        <v/>
      </c>
      <c r="AE208" s="115">
        <f t="shared" si="252"/>
        <v>0</v>
      </c>
      <c r="AF208" s="152" t="str">
        <f t="shared" si="253"/>
        <v/>
      </c>
      <c r="AG208" s="152" t="str">
        <f t="shared" si="254"/>
        <v/>
      </c>
      <c r="AH208" s="152">
        <f t="shared" si="255"/>
        <v>0</v>
      </c>
      <c r="AI208" s="152" t="str">
        <f t="shared" si="256"/>
        <v/>
      </c>
      <c r="AJ208" s="152" t="str">
        <f t="shared" si="257"/>
        <v/>
      </c>
      <c r="AK208" s="383"/>
      <c r="AL208" s="166">
        <f t="shared" si="264"/>
        <v>0</v>
      </c>
      <c r="AM208" s="392">
        <f t="shared" si="265"/>
        <v>0</v>
      </c>
      <c r="AN208" s="392">
        <f>COUNTIF($B$12:B208,B208)</f>
        <v>0</v>
      </c>
      <c r="AO208" s="392"/>
      <c r="AP208" s="392" t="str">
        <f t="shared" si="266"/>
        <v/>
      </c>
      <c r="AQ208" s="392" t="str">
        <f t="shared" si="266"/>
        <v/>
      </c>
      <c r="AR208" s="392" t="str">
        <f t="shared" si="266"/>
        <v/>
      </c>
      <c r="AS208" s="392" t="str">
        <f t="shared" si="260"/>
        <v/>
      </c>
      <c r="AT208" s="392">
        <f t="shared" si="267"/>
        <v>0</v>
      </c>
      <c r="AU208" s="392" t="str">
        <f t="shared" si="268"/>
        <v/>
      </c>
      <c r="AV208" s="392" t="str">
        <f t="shared" si="269"/>
        <v/>
      </c>
      <c r="AW208" s="392" t="str">
        <f t="shared" si="270"/>
        <v/>
      </c>
      <c r="AX208" s="392" t="str">
        <f t="shared" si="271"/>
        <v/>
      </c>
      <c r="AY208" s="392" t="str">
        <f t="shared" si="272"/>
        <v/>
      </c>
      <c r="AZ208" s="392" t="str">
        <f t="shared" si="258"/>
        <v/>
      </c>
      <c r="BA208" s="392" t="str">
        <f t="shared" si="258"/>
        <v/>
      </c>
      <c r="BB208" s="392" t="str">
        <f t="shared" si="258"/>
        <v/>
      </c>
      <c r="BC208" s="392" t="str">
        <f t="shared" si="258"/>
        <v/>
      </c>
      <c r="BD208" s="396" t="str">
        <f t="shared" si="258"/>
        <v/>
      </c>
      <c r="BE208" s="386">
        <f t="shared" si="273"/>
        <v>0</v>
      </c>
      <c r="BG208" s="392">
        <f t="shared" si="274"/>
        <v>0</v>
      </c>
      <c r="BH208" s="392">
        <f t="shared" si="275"/>
        <v>0</v>
      </c>
      <c r="BI208" s="405">
        <f t="shared" si="276"/>
        <v>0</v>
      </c>
      <c r="BJ208" s="406">
        <f t="shared" si="261"/>
        <v>0</v>
      </c>
      <c r="BK208" s="391" t="str">
        <f t="shared" si="262"/>
        <v>0</v>
      </c>
      <c r="BL208" s="391" t="str">
        <f t="shared" si="263"/>
        <v>0</v>
      </c>
      <c r="BM208" s="405">
        <f t="shared" si="277"/>
        <v>0</v>
      </c>
      <c r="BN208" s="405" t="str">
        <f t="shared" si="278"/>
        <v>0m0</v>
      </c>
      <c r="BO208" s="392">
        <f t="shared" si="279"/>
        <v>0</v>
      </c>
      <c r="BP208" s="392">
        <f t="shared" si="280"/>
        <v>0</v>
      </c>
      <c r="BQ208" s="405">
        <f t="shared" si="281"/>
        <v>0</v>
      </c>
      <c r="BR208" s="406">
        <f t="shared" si="282"/>
        <v>0</v>
      </c>
      <c r="BS208" s="391" t="str">
        <f t="shared" si="283"/>
        <v>0</v>
      </c>
      <c r="BT208" s="391" t="str">
        <f t="shared" si="284"/>
        <v>0</v>
      </c>
      <c r="BU208" s="405">
        <f t="shared" si="285"/>
        <v>0</v>
      </c>
      <c r="BV208" s="405" t="str">
        <f t="shared" si="286"/>
        <v>0m0</v>
      </c>
      <c r="BW208" s="392">
        <f t="shared" si="287"/>
        <v>0</v>
      </c>
      <c r="BX208" s="392">
        <f t="shared" si="288"/>
        <v>0</v>
      </c>
      <c r="BY208" s="405">
        <f t="shared" si="289"/>
        <v>0</v>
      </c>
      <c r="BZ208" s="406">
        <f t="shared" si="290"/>
        <v>0</v>
      </c>
      <c r="CA208" s="391" t="str">
        <f t="shared" si="291"/>
        <v>0</v>
      </c>
      <c r="CB208" s="391" t="str">
        <f t="shared" si="292"/>
        <v>0</v>
      </c>
      <c r="CC208" s="405">
        <f t="shared" si="293"/>
        <v>0</v>
      </c>
      <c r="CD208" s="405" t="str">
        <f t="shared" si="294"/>
        <v>0m0</v>
      </c>
      <c r="CE208" s="392">
        <f t="shared" si="295"/>
        <v>0</v>
      </c>
      <c r="CF208" s="392">
        <f t="shared" si="296"/>
        <v>0</v>
      </c>
      <c r="CG208" s="405">
        <f t="shared" si="297"/>
        <v>0</v>
      </c>
      <c r="CH208" s="406">
        <f t="shared" si="298"/>
        <v>0</v>
      </c>
      <c r="CI208" s="391" t="str">
        <f t="shared" si="299"/>
        <v>0</v>
      </c>
      <c r="CJ208" s="391" t="str">
        <f t="shared" si="300"/>
        <v>0</v>
      </c>
      <c r="CK208" s="405">
        <f t="shared" si="301"/>
        <v>0</v>
      </c>
      <c r="CL208" s="405" t="str">
        <f t="shared" si="302"/>
        <v>0m0</v>
      </c>
      <c r="CM208" s="392">
        <f t="shared" si="303"/>
        <v>0</v>
      </c>
      <c r="CN208" s="392">
        <f t="shared" si="304"/>
        <v>0</v>
      </c>
      <c r="CO208" s="405">
        <f t="shared" si="305"/>
        <v>0</v>
      </c>
      <c r="CP208" s="406">
        <f t="shared" si="306"/>
        <v>0</v>
      </c>
      <c r="CQ208" s="391" t="str">
        <f t="shared" si="307"/>
        <v>0</v>
      </c>
      <c r="CR208" s="391" t="str">
        <f t="shared" si="308"/>
        <v>0</v>
      </c>
      <c r="CS208" s="405">
        <f t="shared" si="309"/>
        <v>0</v>
      </c>
      <c r="CT208" s="405" t="str">
        <f t="shared" si="310"/>
        <v>0m0</v>
      </c>
      <c r="CU208" s="405">
        <f t="shared" si="311"/>
        <v>0</v>
      </c>
      <c r="CV208" s="405">
        <f t="shared" si="312"/>
        <v>0</v>
      </c>
      <c r="CW208" s="405">
        <f t="shared" si="313"/>
        <v>0</v>
      </c>
      <c r="CX208" s="405">
        <f t="shared" si="314"/>
        <v>0</v>
      </c>
      <c r="CY208" s="405">
        <f t="shared" si="315"/>
        <v>0</v>
      </c>
      <c r="CZ208" s="405" t="str">
        <f t="shared" si="316"/>
        <v/>
      </c>
      <c r="DA208" s="405" t="str">
        <f t="shared" si="317"/>
        <v/>
      </c>
      <c r="DB208" s="405" t="str">
        <f t="shared" si="318"/>
        <v/>
      </c>
      <c r="DC208" s="405" t="str">
        <f t="shared" si="319"/>
        <v/>
      </c>
      <c r="DD208" s="405" t="str">
        <f t="shared" si="320"/>
        <v/>
      </c>
      <c r="DE208" s="405"/>
      <c r="DF208" s="404"/>
      <c r="DG208" s="405" t="str">
        <f t="shared" si="321"/>
        <v/>
      </c>
      <c r="DH208" s="405" t="str">
        <f t="shared" si="322"/>
        <v/>
      </c>
      <c r="DI208" s="405">
        <f t="shared" si="323"/>
        <v>0</v>
      </c>
      <c r="DJ208" s="405" t="str">
        <f t="shared" si="324"/>
        <v/>
      </c>
      <c r="DK208" s="405" t="str">
        <f t="shared" si="325"/>
        <v/>
      </c>
      <c r="DL208" s="405" t="str">
        <f t="shared" si="326"/>
        <v/>
      </c>
      <c r="DM208" s="405" t="str">
        <f t="shared" si="327"/>
        <v/>
      </c>
      <c r="DN208" s="405" t="str">
        <f t="shared" si="328"/>
        <v/>
      </c>
      <c r="DO208" s="405" t="str">
        <f t="shared" si="329"/>
        <v/>
      </c>
    </row>
    <row r="209" spans="1:119" s="152" customFormat="1" ht="18" hidden="1" customHeight="1">
      <c r="A209" s="156" t="str">
        <f t="shared" si="259"/>
        <v/>
      </c>
      <c r="B209" s="153"/>
      <c r="C209" s="31" t="str">
        <f>IF(B209="","",VLOOKUP(B209,学連登録!$C$2:$G$3000,2,FALSE))</f>
        <v/>
      </c>
      <c r="D209" s="32" t="str">
        <f>IF(B209="","",VLOOKUP(B209,学連登録!$C$2:$G$3000,3,FALSE))</f>
        <v/>
      </c>
      <c r="E209" s="33" t="str">
        <f>IF(B209="","",VLOOKUP(B209,学連登録!$C$2:$G$3000,4,FALSE))</f>
        <v/>
      </c>
      <c r="F209" s="376" t="str">
        <f>IF(B209="","",VLOOKUP(B209,学連登録!$C$2:$I$3000,7,FALSE))</f>
        <v/>
      </c>
      <c r="G209" s="155"/>
      <c r="H209" s="926"/>
      <c r="I209" s="928"/>
      <c r="J209" s="155"/>
      <c r="K209" s="926"/>
      <c r="L209" s="927"/>
      <c r="M209" s="155"/>
      <c r="N209" s="881"/>
      <c r="O209" s="882"/>
      <c r="P209" s="154"/>
      <c r="Q209" s="926"/>
      <c r="R209" s="927"/>
      <c r="S209" s="154"/>
      <c r="T209" s="926"/>
      <c r="U209" s="927"/>
      <c r="V209" s="101" t="str">
        <f>IF(B209="","",VLOOKUP(B209,学連登録!$C$2:$H$3000,6,FALSE))</f>
        <v/>
      </c>
      <c r="Y209" s="116" t="str">
        <f t="shared" si="251"/>
        <v/>
      </c>
      <c r="Z209" s="97" t="str">
        <f>IF(G209="","",VLOOKUP(G209,種目名!$R$5:$T$104,3,0))</f>
        <v/>
      </c>
      <c r="AA209" s="98" t="str">
        <f>IF(J209="","",VLOOKUP(J209,種目名!$R$5:$T$104,3,0))</f>
        <v/>
      </c>
      <c r="AB209" s="117" t="str">
        <f>IF(M209="","",VLOOKUP(M209,種目名!$R$5:$T$104,3,0))</f>
        <v/>
      </c>
      <c r="AC209" s="117" t="str">
        <f>IF(P209="","",VLOOKUP(AF209,種目名!$R$5:$T$104,3,0))</f>
        <v/>
      </c>
      <c r="AD209" s="118" t="str">
        <f>IF(S209="","",VLOOKUP(AI209,種目名!$R$5:$T$104,3,0))</f>
        <v/>
      </c>
      <c r="AE209" s="115">
        <f t="shared" si="252"/>
        <v>0</v>
      </c>
      <c r="AF209" s="152" t="str">
        <f t="shared" si="253"/>
        <v/>
      </c>
      <c r="AG209" s="152" t="str">
        <f t="shared" si="254"/>
        <v/>
      </c>
      <c r="AH209" s="152">
        <f t="shared" si="255"/>
        <v>0</v>
      </c>
      <c r="AI209" s="152" t="str">
        <f t="shared" si="256"/>
        <v/>
      </c>
      <c r="AJ209" s="152" t="str">
        <f t="shared" si="257"/>
        <v/>
      </c>
      <c r="AK209" s="383"/>
      <c r="AL209" s="166">
        <f t="shared" si="264"/>
        <v>0</v>
      </c>
      <c r="AM209" s="392">
        <f t="shared" si="265"/>
        <v>0</v>
      </c>
      <c r="AN209" s="392">
        <f>COUNTIF($B$12:B209,B209)</f>
        <v>0</v>
      </c>
      <c r="AO209" s="392"/>
      <c r="AP209" s="392" t="str">
        <f t="shared" si="266"/>
        <v/>
      </c>
      <c r="AQ209" s="392" t="str">
        <f t="shared" si="266"/>
        <v/>
      </c>
      <c r="AR209" s="392" t="str">
        <f t="shared" si="266"/>
        <v/>
      </c>
      <c r="AS209" s="392" t="str">
        <f t="shared" si="260"/>
        <v/>
      </c>
      <c r="AT209" s="392">
        <f t="shared" si="267"/>
        <v>0</v>
      </c>
      <c r="AU209" s="392" t="str">
        <f t="shared" si="268"/>
        <v/>
      </c>
      <c r="AV209" s="392" t="str">
        <f t="shared" si="269"/>
        <v/>
      </c>
      <c r="AW209" s="392" t="str">
        <f t="shared" si="270"/>
        <v/>
      </c>
      <c r="AX209" s="392" t="str">
        <f t="shared" si="271"/>
        <v/>
      </c>
      <c r="AY209" s="392" t="str">
        <f t="shared" si="272"/>
        <v/>
      </c>
      <c r="AZ209" s="392" t="str">
        <f t="shared" si="258"/>
        <v/>
      </c>
      <c r="BA209" s="392" t="str">
        <f t="shared" si="258"/>
        <v/>
      </c>
      <c r="BB209" s="392" t="str">
        <f t="shared" si="258"/>
        <v/>
      </c>
      <c r="BC209" s="392" t="str">
        <f t="shared" si="258"/>
        <v/>
      </c>
      <c r="BD209" s="396" t="str">
        <f t="shared" si="258"/>
        <v/>
      </c>
      <c r="BE209" s="386">
        <f t="shared" si="273"/>
        <v>0</v>
      </c>
      <c r="BG209" s="392">
        <f t="shared" si="274"/>
        <v>0</v>
      </c>
      <c r="BH209" s="392">
        <f t="shared" si="275"/>
        <v>0</v>
      </c>
      <c r="BI209" s="405">
        <f t="shared" si="276"/>
        <v>0</v>
      </c>
      <c r="BJ209" s="406">
        <f t="shared" si="261"/>
        <v>0</v>
      </c>
      <c r="BK209" s="391" t="str">
        <f t="shared" si="262"/>
        <v>0</v>
      </c>
      <c r="BL209" s="391" t="str">
        <f t="shared" si="263"/>
        <v>0</v>
      </c>
      <c r="BM209" s="405">
        <f t="shared" si="277"/>
        <v>0</v>
      </c>
      <c r="BN209" s="405" t="str">
        <f t="shared" si="278"/>
        <v>0m0</v>
      </c>
      <c r="BO209" s="392">
        <f t="shared" si="279"/>
        <v>0</v>
      </c>
      <c r="BP209" s="392">
        <f t="shared" si="280"/>
        <v>0</v>
      </c>
      <c r="BQ209" s="405">
        <f t="shared" si="281"/>
        <v>0</v>
      </c>
      <c r="BR209" s="406">
        <f t="shared" si="282"/>
        <v>0</v>
      </c>
      <c r="BS209" s="391" t="str">
        <f t="shared" si="283"/>
        <v>0</v>
      </c>
      <c r="BT209" s="391" t="str">
        <f t="shared" si="284"/>
        <v>0</v>
      </c>
      <c r="BU209" s="405">
        <f t="shared" si="285"/>
        <v>0</v>
      </c>
      <c r="BV209" s="405" t="str">
        <f t="shared" si="286"/>
        <v>0m0</v>
      </c>
      <c r="BW209" s="392">
        <f t="shared" si="287"/>
        <v>0</v>
      </c>
      <c r="BX209" s="392">
        <f t="shared" si="288"/>
        <v>0</v>
      </c>
      <c r="BY209" s="405">
        <f t="shared" si="289"/>
        <v>0</v>
      </c>
      <c r="BZ209" s="406">
        <f t="shared" si="290"/>
        <v>0</v>
      </c>
      <c r="CA209" s="391" t="str">
        <f t="shared" si="291"/>
        <v>0</v>
      </c>
      <c r="CB209" s="391" t="str">
        <f t="shared" si="292"/>
        <v>0</v>
      </c>
      <c r="CC209" s="405">
        <f t="shared" si="293"/>
        <v>0</v>
      </c>
      <c r="CD209" s="405" t="str">
        <f t="shared" si="294"/>
        <v>0m0</v>
      </c>
      <c r="CE209" s="392">
        <f t="shared" si="295"/>
        <v>0</v>
      </c>
      <c r="CF209" s="392">
        <f t="shared" si="296"/>
        <v>0</v>
      </c>
      <c r="CG209" s="405">
        <f t="shared" si="297"/>
        <v>0</v>
      </c>
      <c r="CH209" s="406">
        <f t="shared" si="298"/>
        <v>0</v>
      </c>
      <c r="CI209" s="391" t="str">
        <f t="shared" si="299"/>
        <v>0</v>
      </c>
      <c r="CJ209" s="391" t="str">
        <f t="shared" si="300"/>
        <v>0</v>
      </c>
      <c r="CK209" s="405">
        <f t="shared" si="301"/>
        <v>0</v>
      </c>
      <c r="CL209" s="405" t="str">
        <f t="shared" si="302"/>
        <v>0m0</v>
      </c>
      <c r="CM209" s="392">
        <f t="shared" si="303"/>
        <v>0</v>
      </c>
      <c r="CN209" s="392">
        <f t="shared" si="304"/>
        <v>0</v>
      </c>
      <c r="CO209" s="405">
        <f t="shared" si="305"/>
        <v>0</v>
      </c>
      <c r="CP209" s="406">
        <f t="shared" si="306"/>
        <v>0</v>
      </c>
      <c r="CQ209" s="391" t="str">
        <f t="shared" si="307"/>
        <v>0</v>
      </c>
      <c r="CR209" s="391" t="str">
        <f t="shared" si="308"/>
        <v>0</v>
      </c>
      <c r="CS209" s="405">
        <f t="shared" si="309"/>
        <v>0</v>
      </c>
      <c r="CT209" s="405" t="str">
        <f t="shared" si="310"/>
        <v>0m0</v>
      </c>
      <c r="CU209" s="405">
        <f t="shared" si="311"/>
        <v>0</v>
      </c>
      <c r="CV209" s="405">
        <f t="shared" si="312"/>
        <v>0</v>
      </c>
      <c r="CW209" s="405">
        <f t="shared" si="313"/>
        <v>0</v>
      </c>
      <c r="CX209" s="405">
        <f t="shared" si="314"/>
        <v>0</v>
      </c>
      <c r="CY209" s="405">
        <f t="shared" si="315"/>
        <v>0</v>
      </c>
      <c r="CZ209" s="405" t="str">
        <f t="shared" si="316"/>
        <v/>
      </c>
      <c r="DA209" s="405" t="str">
        <f t="shared" si="317"/>
        <v/>
      </c>
      <c r="DB209" s="405" t="str">
        <f t="shared" si="318"/>
        <v/>
      </c>
      <c r="DC209" s="405" t="str">
        <f t="shared" si="319"/>
        <v/>
      </c>
      <c r="DD209" s="405" t="str">
        <f t="shared" si="320"/>
        <v/>
      </c>
      <c r="DE209" s="405"/>
      <c r="DF209" s="404"/>
      <c r="DG209" s="405" t="str">
        <f t="shared" si="321"/>
        <v/>
      </c>
      <c r="DH209" s="405" t="str">
        <f t="shared" si="322"/>
        <v/>
      </c>
      <c r="DI209" s="405">
        <f t="shared" si="323"/>
        <v>0</v>
      </c>
      <c r="DJ209" s="405" t="str">
        <f t="shared" si="324"/>
        <v/>
      </c>
      <c r="DK209" s="405" t="str">
        <f t="shared" si="325"/>
        <v/>
      </c>
      <c r="DL209" s="405" t="str">
        <f t="shared" si="326"/>
        <v/>
      </c>
      <c r="DM209" s="405" t="str">
        <f t="shared" si="327"/>
        <v/>
      </c>
      <c r="DN209" s="405" t="str">
        <f t="shared" si="328"/>
        <v/>
      </c>
      <c r="DO209" s="405" t="str">
        <f t="shared" si="329"/>
        <v/>
      </c>
    </row>
    <row r="210" spans="1:119" s="152" customFormat="1" ht="18" hidden="1" customHeight="1">
      <c r="A210" s="156" t="str">
        <f t="shared" si="259"/>
        <v/>
      </c>
      <c r="B210" s="153"/>
      <c r="C210" s="31" t="str">
        <f>IF(B210="","",VLOOKUP(B210,学連登録!$C$2:$G$3000,2,FALSE))</f>
        <v/>
      </c>
      <c r="D210" s="32" t="str">
        <f>IF(B210="","",VLOOKUP(B210,学連登録!$C$2:$G$3000,3,FALSE))</f>
        <v/>
      </c>
      <c r="E210" s="33" t="str">
        <f>IF(B210="","",VLOOKUP(B210,学連登録!$C$2:$G$3000,4,FALSE))</f>
        <v/>
      </c>
      <c r="F210" s="376" t="str">
        <f>IF(B210="","",VLOOKUP(B210,学連登録!$C$2:$I$3000,7,FALSE))</f>
        <v/>
      </c>
      <c r="G210" s="155"/>
      <c r="H210" s="926"/>
      <c r="I210" s="928"/>
      <c r="J210" s="155"/>
      <c r="K210" s="926"/>
      <c r="L210" s="927"/>
      <c r="M210" s="155"/>
      <c r="N210" s="881"/>
      <c r="O210" s="882"/>
      <c r="P210" s="154"/>
      <c r="Q210" s="926"/>
      <c r="R210" s="927"/>
      <c r="S210" s="154"/>
      <c r="T210" s="926"/>
      <c r="U210" s="927"/>
      <c r="V210" s="101" t="str">
        <f>IF(B210="","",VLOOKUP(B210,学連登録!$C$2:$H$3000,6,FALSE))</f>
        <v/>
      </c>
      <c r="Y210" s="116" t="str">
        <f t="shared" si="251"/>
        <v/>
      </c>
      <c r="Z210" s="97" t="str">
        <f>IF(G210="","",VLOOKUP(G210,種目名!$R$5:$T$104,3,0))</f>
        <v/>
      </c>
      <c r="AA210" s="98" t="str">
        <f>IF(J210="","",VLOOKUP(J210,種目名!$R$5:$T$104,3,0))</f>
        <v/>
      </c>
      <c r="AB210" s="117" t="str">
        <f>IF(M210="","",VLOOKUP(M210,種目名!$R$5:$T$104,3,0))</f>
        <v/>
      </c>
      <c r="AC210" s="117" t="str">
        <f>IF(P210="","",VLOOKUP(AF210,種目名!$R$5:$T$104,3,0))</f>
        <v/>
      </c>
      <c r="AD210" s="118" t="str">
        <f>IF(S210="","",VLOOKUP(AI210,種目名!$R$5:$T$104,3,0))</f>
        <v/>
      </c>
      <c r="AE210" s="115">
        <f t="shared" si="252"/>
        <v>0</v>
      </c>
      <c r="AF210" s="152" t="str">
        <f t="shared" si="253"/>
        <v/>
      </c>
      <c r="AG210" s="152" t="str">
        <f t="shared" si="254"/>
        <v/>
      </c>
      <c r="AH210" s="152">
        <f t="shared" si="255"/>
        <v>0</v>
      </c>
      <c r="AI210" s="152" t="str">
        <f t="shared" si="256"/>
        <v/>
      </c>
      <c r="AJ210" s="152" t="str">
        <f t="shared" si="257"/>
        <v/>
      </c>
      <c r="AK210" s="383"/>
      <c r="AL210" s="166">
        <f t="shared" si="264"/>
        <v>0</v>
      </c>
      <c r="AM210" s="392">
        <f t="shared" si="265"/>
        <v>0</v>
      </c>
      <c r="AN210" s="392">
        <f>COUNTIF($B$12:B210,B210)</f>
        <v>0</v>
      </c>
      <c r="AO210" s="392"/>
      <c r="AP210" s="392" t="str">
        <f t="shared" si="266"/>
        <v/>
      </c>
      <c r="AQ210" s="392" t="str">
        <f t="shared" si="266"/>
        <v/>
      </c>
      <c r="AR210" s="392" t="str">
        <f t="shared" si="266"/>
        <v/>
      </c>
      <c r="AS210" s="392" t="str">
        <f t="shared" si="260"/>
        <v/>
      </c>
      <c r="AT210" s="392">
        <f t="shared" si="267"/>
        <v>0</v>
      </c>
      <c r="AU210" s="392" t="str">
        <f t="shared" si="268"/>
        <v/>
      </c>
      <c r="AV210" s="392" t="str">
        <f t="shared" si="269"/>
        <v/>
      </c>
      <c r="AW210" s="392" t="str">
        <f t="shared" si="270"/>
        <v/>
      </c>
      <c r="AX210" s="392" t="str">
        <f t="shared" si="271"/>
        <v/>
      </c>
      <c r="AY210" s="392" t="str">
        <f t="shared" si="272"/>
        <v/>
      </c>
      <c r="AZ210" s="392" t="str">
        <f t="shared" si="258"/>
        <v/>
      </c>
      <c r="BA210" s="392" t="str">
        <f t="shared" si="258"/>
        <v/>
      </c>
      <c r="BB210" s="392" t="str">
        <f t="shared" si="258"/>
        <v/>
      </c>
      <c r="BC210" s="392" t="str">
        <f t="shared" si="258"/>
        <v/>
      </c>
      <c r="BD210" s="396" t="str">
        <f t="shared" si="258"/>
        <v/>
      </c>
      <c r="BE210" s="386">
        <f t="shared" si="273"/>
        <v>0</v>
      </c>
      <c r="BG210" s="392">
        <f t="shared" si="274"/>
        <v>0</v>
      </c>
      <c r="BH210" s="392">
        <f t="shared" si="275"/>
        <v>0</v>
      </c>
      <c r="BI210" s="405">
        <f t="shared" si="276"/>
        <v>0</v>
      </c>
      <c r="BJ210" s="406">
        <f t="shared" si="261"/>
        <v>0</v>
      </c>
      <c r="BK210" s="391" t="str">
        <f t="shared" si="262"/>
        <v>0</v>
      </c>
      <c r="BL210" s="391" t="str">
        <f t="shared" si="263"/>
        <v>0</v>
      </c>
      <c r="BM210" s="405">
        <f t="shared" si="277"/>
        <v>0</v>
      </c>
      <c r="BN210" s="405" t="str">
        <f t="shared" si="278"/>
        <v>0m0</v>
      </c>
      <c r="BO210" s="392">
        <f t="shared" si="279"/>
        <v>0</v>
      </c>
      <c r="BP210" s="392">
        <f t="shared" si="280"/>
        <v>0</v>
      </c>
      <c r="BQ210" s="405">
        <f t="shared" si="281"/>
        <v>0</v>
      </c>
      <c r="BR210" s="406">
        <f t="shared" si="282"/>
        <v>0</v>
      </c>
      <c r="BS210" s="391" t="str">
        <f t="shared" si="283"/>
        <v>0</v>
      </c>
      <c r="BT210" s="391" t="str">
        <f t="shared" si="284"/>
        <v>0</v>
      </c>
      <c r="BU210" s="405">
        <f t="shared" si="285"/>
        <v>0</v>
      </c>
      <c r="BV210" s="405" t="str">
        <f t="shared" si="286"/>
        <v>0m0</v>
      </c>
      <c r="BW210" s="392">
        <f t="shared" si="287"/>
        <v>0</v>
      </c>
      <c r="BX210" s="392">
        <f t="shared" si="288"/>
        <v>0</v>
      </c>
      <c r="BY210" s="405">
        <f t="shared" si="289"/>
        <v>0</v>
      </c>
      <c r="BZ210" s="406">
        <f t="shared" si="290"/>
        <v>0</v>
      </c>
      <c r="CA210" s="391" t="str">
        <f t="shared" si="291"/>
        <v>0</v>
      </c>
      <c r="CB210" s="391" t="str">
        <f t="shared" si="292"/>
        <v>0</v>
      </c>
      <c r="CC210" s="405">
        <f t="shared" si="293"/>
        <v>0</v>
      </c>
      <c r="CD210" s="405" t="str">
        <f t="shared" si="294"/>
        <v>0m0</v>
      </c>
      <c r="CE210" s="392">
        <f t="shared" si="295"/>
        <v>0</v>
      </c>
      <c r="CF210" s="392">
        <f t="shared" si="296"/>
        <v>0</v>
      </c>
      <c r="CG210" s="405">
        <f t="shared" si="297"/>
        <v>0</v>
      </c>
      <c r="CH210" s="406">
        <f t="shared" si="298"/>
        <v>0</v>
      </c>
      <c r="CI210" s="391" t="str">
        <f t="shared" si="299"/>
        <v>0</v>
      </c>
      <c r="CJ210" s="391" t="str">
        <f t="shared" si="300"/>
        <v>0</v>
      </c>
      <c r="CK210" s="405">
        <f t="shared" si="301"/>
        <v>0</v>
      </c>
      <c r="CL210" s="405" t="str">
        <f t="shared" si="302"/>
        <v>0m0</v>
      </c>
      <c r="CM210" s="392">
        <f t="shared" si="303"/>
        <v>0</v>
      </c>
      <c r="CN210" s="392">
        <f t="shared" si="304"/>
        <v>0</v>
      </c>
      <c r="CO210" s="405">
        <f t="shared" si="305"/>
        <v>0</v>
      </c>
      <c r="CP210" s="406">
        <f t="shared" si="306"/>
        <v>0</v>
      </c>
      <c r="CQ210" s="391" t="str">
        <f t="shared" si="307"/>
        <v>0</v>
      </c>
      <c r="CR210" s="391" t="str">
        <f t="shared" si="308"/>
        <v>0</v>
      </c>
      <c r="CS210" s="405">
        <f t="shared" si="309"/>
        <v>0</v>
      </c>
      <c r="CT210" s="405" t="str">
        <f t="shared" si="310"/>
        <v>0m0</v>
      </c>
      <c r="CU210" s="405">
        <f t="shared" si="311"/>
        <v>0</v>
      </c>
      <c r="CV210" s="405">
        <f t="shared" si="312"/>
        <v>0</v>
      </c>
      <c r="CW210" s="405">
        <f t="shared" si="313"/>
        <v>0</v>
      </c>
      <c r="CX210" s="405">
        <f t="shared" si="314"/>
        <v>0</v>
      </c>
      <c r="CY210" s="405">
        <f t="shared" si="315"/>
        <v>0</v>
      </c>
      <c r="CZ210" s="405" t="str">
        <f t="shared" si="316"/>
        <v/>
      </c>
      <c r="DA210" s="405" t="str">
        <f t="shared" si="317"/>
        <v/>
      </c>
      <c r="DB210" s="405" t="str">
        <f t="shared" si="318"/>
        <v/>
      </c>
      <c r="DC210" s="405" t="str">
        <f t="shared" si="319"/>
        <v/>
      </c>
      <c r="DD210" s="405" t="str">
        <f t="shared" si="320"/>
        <v/>
      </c>
      <c r="DE210" s="405"/>
      <c r="DF210" s="404"/>
      <c r="DG210" s="405" t="str">
        <f t="shared" si="321"/>
        <v/>
      </c>
      <c r="DH210" s="405" t="str">
        <f t="shared" si="322"/>
        <v/>
      </c>
      <c r="DI210" s="405">
        <f t="shared" si="323"/>
        <v>0</v>
      </c>
      <c r="DJ210" s="405" t="str">
        <f t="shared" si="324"/>
        <v/>
      </c>
      <c r="DK210" s="405" t="str">
        <f t="shared" si="325"/>
        <v/>
      </c>
      <c r="DL210" s="405" t="str">
        <f t="shared" si="326"/>
        <v/>
      </c>
      <c r="DM210" s="405" t="str">
        <f t="shared" si="327"/>
        <v/>
      </c>
      <c r="DN210" s="405" t="str">
        <f t="shared" si="328"/>
        <v/>
      </c>
      <c r="DO210" s="405" t="str">
        <f t="shared" si="329"/>
        <v/>
      </c>
    </row>
    <row r="211" spans="1:119" s="152" customFormat="1" ht="18" hidden="1" customHeight="1">
      <c r="A211" s="156" t="str">
        <f t="shared" si="259"/>
        <v/>
      </c>
      <c r="B211" s="153"/>
      <c r="C211" s="31" t="str">
        <f>IF(B211="","",VLOOKUP(B211,学連登録!$C$2:$G$3000,2,FALSE))</f>
        <v/>
      </c>
      <c r="D211" s="32" t="str">
        <f>IF(B211="","",VLOOKUP(B211,学連登録!$C$2:$G$3000,3,FALSE))</f>
        <v/>
      </c>
      <c r="E211" s="33" t="str">
        <f>IF(B211="","",VLOOKUP(B211,学連登録!$C$2:$G$3000,4,FALSE))</f>
        <v/>
      </c>
      <c r="F211" s="376" t="str">
        <f>IF(B211="","",VLOOKUP(B211,学連登録!$C$2:$I$3000,7,FALSE))</f>
        <v/>
      </c>
      <c r="G211" s="155"/>
      <c r="H211" s="926"/>
      <c r="I211" s="928"/>
      <c r="J211" s="155"/>
      <c r="K211" s="926"/>
      <c r="L211" s="927"/>
      <c r="M211" s="155"/>
      <c r="N211" s="881"/>
      <c r="O211" s="882"/>
      <c r="P211" s="154"/>
      <c r="Q211" s="926"/>
      <c r="R211" s="927"/>
      <c r="S211" s="154"/>
      <c r="T211" s="926"/>
      <c r="U211" s="927"/>
      <c r="V211" s="101" t="str">
        <f>IF(B211="","",VLOOKUP(B211,学連登録!$C$2:$H$3000,6,FALSE))</f>
        <v/>
      </c>
      <c r="Y211" s="116" t="str">
        <f t="shared" si="251"/>
        <v/>
      </c>
      <c r="Z211" s="97" t="str">
        <f>IF(G211="","",VLOOKUP(G211,種目名!$R$5:$T$104,3,0))</f>
        <v/>
      </c>
      <c r="AA211" s="98" t="str">
        <f>IF(J211="","",VLOOKUP(J211,種目名!$R$5:$T$104,3,0))</f>
        <v/>
      </c>
      <c r="AB211" s="117" t="str">
        <f>IF(M211="","",VLOOKUP(M211,種目名!$R$5:$T$104,3,0))</f>
        <v/>
      </c>
      <c r="AC211" s="117" t="str">
        <f>IF(P211="","",VLOOKUP(AF211,種目名!$R$5:$T$104,3,0))</f>
        <v/>
      </c>
      <c r="AD211" s="118" t="str">
        <f>IF(S211="","",VLOOKUP(AI211,種目名!$R$5:$T$104,3,0))</f>
        <v/>
      </c>
      <c r="AE211" s="115">
        <f t="shared" si="252"/>
        <v>0</v>
      </c>
      <c r="AF211" s="152" t="str">
        <f t="shared" si="253"/>
        <v/>
      </c>
      <c r="AG211" s="152" t="str">
        <f t="shared" si="254"/>
        <v/>
      </c>
      <c r="AH211" s="152">
        <f t="shared" si="255"/>
        <v>0</v>
      </c>
      <c r="AI211" s="152" t="str">
        <f t="shared" si="256"/>
        <v/>
      </c>
      <c r="AJ211" s="152" t="str">
        <f t="shared" si="257"/>
        <v/>
      </c>
      <c r="AK211" s="383"/>
      <c r="AL211" s="166">
        <f t="shared" si="264"/>
        <v>0</v>
      </c>
      <c r="AM211" s="392">
        <f t="shared" si="265"/>
        <v>0</v>
      </c>
      <c r="AN211" s="392">
        <f>COUNTIF($B$12:B211,B211)</f>
        <v>0</v>
      </c>
      <c r="AO211" s="392"/>
      <c r="AP211" s="392" t="str">
        <f t="shared" si="266"/>
        <v/>
      </c>
      <c r="AQ211" s="392" t="str">
        <f t="shared" si="266"/>
        <v/>
      </c>
      <c r="AR211" s="392" t="str">
        <f t="shared" si="266"/>
        <v/>
      </c>
      <c r="AS211" s="392" t="str">
        <f t="shared" si="260"/>
        <v/>
      </c>
      <c r="AT211" s="392">
        <f t="shared" si="267"/>
        <v>0</v>
      </c>
      <c r="AU211" s="392" t="str">
        <f t="shared" si="268"/>
        <v/>
      </c>
      <c r="AV211" s="392" t="str">
        <f t="shared" si="269"/>
        <v/>
      </c>
      <c r="AW211" s="392" t="str">
        <f t="shared" si="270"/>
        <v/>
      </c>
      <c r="AX211" s="392" t="str">
        <f t="shared" si="271"/>
        <v/>
      </c>
      <c r="AY211" s="392" t="str">
        <f t="shared" si="272"/>
        <v/>
      </c>
      <c r="AZ211" s="392" t="str">
        <f t="shared" si="258"/>
        <v/>
      </c>
      <c r="BA211" s="392" t="str">
        <f t="shared" si="258"/>
        <v/>
      </c>
      <c r="BB211" s="392" t="str">
        <f t="shared" si="258"/>
        <v/>
      </c>
      <c r="BC211" s="392" t="str">
        <f t="shared" si="258"/>
        <v/>
      </c>
      <c r="BD211" s="396" t="str">
        <f t="shared" si="258"/>
        <v/>
      </c>
      <c r="BE211" s="386">
        <f t="shared" si="273"/>
        <v>0</v>
      </c>
      <c r="BG211" s="392">
        <f t="shared" si="274"/>
        <v>0</v>
      </c>
      <c r="BH211" s="392">
        <f t="shared" si="275"/>
        <v>0</v>
      </c>
      <c r="BI211" s="405">
        <f t="shared" si="276"/>
        <v>0</v>
      </c>
      <c r="BJ211" s="406">
        <f t="shared" si="261"/>
        <v>0</v>
      </c>
      <c r="BK211" s="391" t="str">
        <f t="shared" si="262"/>
        <v>0</v>
      </c>
      <c r="BL211" s="391" t="str">
        <f t="shared" si="263"/>
        <v>0</v>
      </c>
      <c r="BM211" s="405">
        <f t="shared" si="277"/>
        <v>0</v>
      </c>
      <c r="BN211" s="405" t="str">
        <f t="shared" si="278"/>
        <v>0m0</v>
      </c>
      <c r="BO211" s="392">
        <f t="shared" si="279"/>
        <v>0</v>
      </c>
      <c r="BP211" s="392">
        <f t="shared" si="280"/>
        <v>0</v>
      </c>
      <c r="BQ211" s="405">
        <f t="shared" si="281"/>
        <v>0</v>
      </c>
      <c r="BR211" s="406">
        <f t="shared" si="282"/>
        <v>0</v>
      </c>
      <c r="BS211" s="391" t="str">
        <f t="shared" si="283"/>
        <v>0</v>
      </c>
      <c r="BT211" s="391" t="str">
        <f t="shared" si="284"/>
        <v>0</v>
      </c>
      <c r="BU211" s="405">
        <f t="shared" si="285"/>
        <v>0</v>
      </c>
      <c r="BV211" s="405" t="str">
        <f t="shared" si="286"/>
        <v>0m0</v>
      </c>
      <c r="BW211" s="392">
        <f t="shared" si="287"/>
        <v>0</v>
      </c>
      <c r="BX211" s="392">
        <f t="shared" si="288"/>
        <v>0</v>
      </c>
      <c r="BY211" s="405">
        <f t="shared" si="289"/>
        <v>0</v>
      </c>
      <c r="BZ211" s="406">
        <f t="shared" si="290"/>
        <v>0</v>
      </c>
      <c r="CA211" s="391" t="str">
        <f t="shared" si="291"/>
        <v>0</v>
      </c>
      <c r="CB211" s="391" t="str">
        <f t="shared" si="292"/>
        <v>0</v>
      </c>
      <c r="CC211" s="405">
        <f t="shared" si="293"/>
        <v>0</v>
      </c>
      <c r="CD211" s="405" t="str">
        <f t="shared" si="294"/>
        <v>0m0</v>
      </c>
      <c r="CE211" s="392">
        <f t="shared" si="295"/>
        <v>0</v>
      </c>
      <c r="CF211" s="392">
        <f t="shared" si="296"/>
        <v>0</v>
      </c>
      <c r="CG211" s="405">
        <f t="shared" si="297"/>
        <v>0</v>
      </c>
      <c r="CH211" s="406">
        <f t="shared" si="298"/>
        <v>0</v>
      </c>
      <c r="CI211" s="391" t="str">
        <f t="shared" si="299"/>
        <v>0</v>
      </c>
      <c r="CJ211" s="391" t="str">
        <f t="shared" si="300"/>
        <v>0</v>
      </c>
      <c r="CK211" s="405">
        <f t="shared" si="301"/>
        <v>0</v>
      </c>
      <c r="CL211" s="405" t="str">
        <f t="shared" si="302"/>
        <v>0m0</v>
      </c>
      <c r="CM211" s="392">
        <f t="shared" si="303"/>
        <v>0</v>
      </c>
      <c r="CN211" s="392">
        <f t="shared" si="304"/>
        <v>0</v>
      </c>
      <c r="CO211" s="405">
        <f t="shared" si="305"/>
        <v>0</v>
      </c>
      <c r="CP211" s="406">
        <f t="shared" si="306"/>
        <v>0</v>
      </c>
      <c r="CQ211" s="391" t="str">
        <f t="shared" si="307"/>
        <v>0</v>
      </c>
      <c r="CR211" s="391" t="str">
        <f t="shared" si="308"/>
        <v>0</v>
      </c>
      <c r="CS211" s="405">
        <f t="shared" si="309"/>
        <v>0</v>
      </c>
      <c r="CT211" s="405" t="str">
        <f t="shared" si="310"/>
        <v>0m0</v>
      </c>
      <c r="CU211" s="405">
        <f t="shared" si="311"/>
        <v>0</v>
      </c>
      <c r="CV211" s="405">
        <f t="shared" si="312"/>
        <v>0</v>
      </c>
      <c r="CW211" s="405">
        <f t="shared" si="313"/>
        <v>0</v>
      </c>
      <c r="CX211" s="405">
        <f t="shared" si="314"/>
        <v>0</v>
      </c>
      <c r="CY211" s="405">
        <f t="shared" si="315"/>
        <v>0</v>
      </c>
      <c r="CZ211" s="405" t="str">
        <f t="shared" si="316"/>
        <v/>
      </c>
      <c r="DA211" s="405" t="str">
        <f t="shared" si="317"/>
        <v/>
      </c>
      <c r="DB211" s="405" t="str">
        <f t="shared" si="318"/>
        <v/>
      </c>
      <c r="DC211" s="405" t="str">
        <f t="shared" si="319"/>
        <v/>
      </c>
      <c r="DD211" s="405" t="str">
        <f t="shared" si="320"/>
        <v/>
      </c>
      <c r="DE211" s="405"/>
      <c r="DF211" s="404"/>
      <c r="DG211" s="405" t="str">
        <f t="shared" si="321"/>
        <v/>
      </c>
      <c r="DH211" s="405" t="str">
        <f t="shared" si="322"/>
        <v/>
      </c>
      <c r="DI211" s="405">
        <f t="shared" si="323"/>
        <v>0</v>
      </c>
      <c r="DJ211" s="405" t="str">
        <f t="shared" si="324"/>
        <v/>
      </c>
      <c r="DK211" s="405" t="str">
        <f t="shared" si="325"/>
        <v/>
      </c>
      <c r="DL211" s="405" t="str">
        <f t="shared" si="326"/>
        <v/>
      </c>
      <c r="DM211" s="405" t="str">
        <f t="shared" si="327"/>
        <v/>
      </c>
      <c r="DN211" s="405" t="str">
        <f t="shared" si="328"/>
        <v/>
      </c>
      <c r="DO211" s="405" t="str">
        <f t="shared" si="329"/>
        <v/>
      </c>
    </row>
    <row r="212" spans="1:119" s="152" customFormat="1" ht="18" hidden="1" customHeight="1">
      <c r="A212" s="156" t="str">
        <f t="shared" si="259"/>
        <v/>
      </c>
      <c r="B212" s="153"/>
      <c r="C212" s="31" t="str">
        <f>IF(B212="","",VLOOKUP(B212,学連登録!$C$2:$G$3000,2,FALSE))</f>
        <v/>
      </c>
      <c r="D212" s="32" t="str">
        <f>IF(B212="","",VLOOKUP(B212,学連登録!$C$2:$G$3000,3,FALSE))</f>
        <v/>
      </c>
      <c r="E212" s="33" t="str">
        <f>IF(B212="","",VLOOKUP(B212,学連登録!$C$2:$G$3000,4,FALSE))</f>
        <v/>
      </c>
      <c r="F212" s="376" t="str">
        <f>IF(B212="","",VLOOKUP(B212,学連登録!$C$2:$I$3000,7,FALSE))</f>
        <v/>
      </c>
      <c r="G212" s="155"/>
      <c r="H212" s="926"/>
      <c r="I212" s="928"/>
      <c r="J212" s="155"/>
      <c r="K212" s="926"/>
      <c r="L212" s="927"/>
      <c r="M212" s="155"/>
      <c r="N212" s="881"/>
      <c r="O212" s="882"/>
      <c r="P212" s="154"/>
      <c r="Q212" s="926"/>
      <c r="R212" s="927"/>
      <c r="S212" s="154"/>
      <c r="T212" s="926"/>
      <c r="U212" s="927"/>
      <c r="V212" s="101" t="str">
        <f>IF(B212="","",VLOOKUP(B212,学連登録!$C$2:$H$3000,6,FALSE))</f>
        <v/>
      </c>
      <c r="Y212" s="116" t="str">
        <f t="shared" si="251"/>
        <v/>
      </c>
      <c r="Z212" s="97" t="str">
        <f>IF(G212="","",VLOOKUP(G212,種目名!$R$5:$T$104,3,0))</f>
        <v/>
      </c>
      <c r="AA212" s="98" t="str">
        <f>IF(J212="","",VLOOKUP(J212,種目名!$R$5:$T$104,3,0))</f>
        <v/>
      </c>
      <c r="AB212" s="117" t="str">
        <f>IF(M212="","",VLOOKUP(M212,種目名!$R$5:$T$104,3,0))</f>
        <v/>
      </c>
      <c r="AC212" s="117" t="str">
        <f>IF(P212="","",VLOOKUP(AF212,種目名!$R$5:$T$104,3,0))</f>
        <v/>
      </c>
      <c r="AD212" s="118" t="str">
        <f>IF(S212="","",VLOOKUP(AI212,種目名!$R$5:$T$104,3,0))</f>
        <v/>
      </c>
      <c r="AE212" s="115">
        <f t="shared" si="252"/>
        <v>0</v>
      </c>
      <c r="AF212" s="152" t="str">
        <f t="shared" si="253"/>
        <v/>
      </c>
      <c r="AG212" s="152" t="str">
        <f t="shared" si="254"/>
        <v/>
      </c>
      <c r="AH212" s="152">
        <f t="shared" si="255"/>
        <v>0</v>
      </c>
      <c r="AI212" s="152" t="str">
        <f t="shared" si="256"/>
        <v/>
      </c>
      <c r="AJ212" s="152" t="str">
        <f t="shared" si="257"/>
        <v/>
      </c>
      <c r="AK212" s="383"/>
      <c r="AL212" s="166">
        <f t="shared" si="264"/>
        <v>0</v>
      </c>
      <c r="AM212" s="392">
        <f t="shared" si="265"/>
        <v>0</v>
      </c>
      <c r="AN212" s="392">
        <f>COUNTIF($B$12:B212,B212)</f>
        <v>0</v>
      </c>
      <c r="AO212" s="392"/>
      <c r="AP212" s="392" t="str">
        <f t="shared" si="266"/>
        <v/>
      </c>
      <c r="AQ212" s="392" t="str">
        <f t="shared" si="266"/>
        <v/>
      </c>
      <c r="AR212" s="392" t="str">
        <f t="shared" si="266"/>
        <v/>
      </c>
      <c r="AS212" s="392" t="str">
        <f t="shared" si="260"/>
        <v/>
      </c>
      <c r="AT212" s="392">
        <f t="shared" si="267"/>
        <v>0</v>
      </c>
      <c r="AU212" s="392" t="str">
        <f t="shared" si="268"/>
        <v/>
      </c>
      <c r="AV212" s="392" t="str">
        <f t="shared" si="269"/>
        <v/>
      </c>
      <c r="AW212" s="392" t="str">
        <f t="shared" si="270"/>
        <v/>
      </c>
      <c r="AX212" s="392" t="str">
        <f t="shared" si="271"/>
        <v/>
      </c>
      <c r="AY212" s="392" t="str">
        <f t="shared" si="272"/>
        <v/>
      </c>
      <c r="AZ212" s="392" t="str">
        <f t="shared" si="258"/>
        <v/>
      </c>
      <c r="BA212" s="392" t="str">
        <f t="shared" si="258"/>
        <v/>
      </c>
      <c r="BB212" s="392" t="str">
        <f t="shared" si="258"/>
        <v/>
      </c>
      <c r="BC212" s="392" t="str">
        <f t="shared" si="258"/>
        <v/>
      </c>
      <c r="BD212" s="396" t="str">
        <f t="shared" si="258"/>
        <v/>
      </c>
      <c r="BE212" s="386">
        <f t="shared" si="273"/>
        <v>0</v>
      </c>
      <c r="BG212" s="392">
        <f t="shared" si="274"/>
        <v>0</v>
      </c>
      <c r="BH212" s="392">
        <f t="shared" si="275"/>
        <v>0</v>
      </c>
      <c r="BI212" s="405">
        <f t="shared" si="276"/>
        <v>0</v>
      </c>
      <c r="BJ212" s="406">
        <f t="shared" si="261"/>
        <v>0</v>
      </c>
      <c r="BK212" s="391" t="str">
        <f t="shared" si="262"/>
        <v>0</v>
      </c>
      <c r="BL212" s="391" t="str">
        <f t="shared" si="263"/>
        <v>0</v>
      </c>
      <c r="BM212" s="405">
        <f t="shared" si="277"/>
        <v>0</v>
      </c>
      <c r="BN212" s="405" t="str">
        <f t="shared" si="278"/>
        <v>0m0</v>
      </c>
      <c r="BO212" s="392">
        <f t="shared" si="279"/>
        <v>0</v>
      </c>
      <c r="BP212" s="392">
        <f t="shared" si="280"/>
        <v>0</v>
      </c>
      <c r="BQ212" s="405">
        <f t="shared" si="281"/>
        <v>0</v>
      </c>
      <c r="BR212" s="406">
        <f t="shared" si="282"/>
        <v>0</v>
      </c>
      <c r="BS212" s="391" t="str">
        <f t="shared" si="283"/>
        <v>0</v>
      </c>
      <c r="BT212" s="391" t="str">
        <f t="shared" si="284"/>
        <v>0</v>
      </c>
      <c r="BU212" s="405">
        <f t="shared" si="285"/>
        <v>0</v>
      </c>
      <c r="BV212" s="405" t="str">
        <f t="shared" si="286"/>
        <v>0m0</v>
      </c>
      <c r="BW212" s="392">
        <f t="shared" si="287"/>
        <v>0</v>
      </c>
      <c r="BX212" s="392">
        <f t="shared" si="288"/>
        <v>0</v>
      </c>
      <c r="BY212" s="405">
        <f t="shared" si="289"/>
        <v>0</v>
      </c>
      <c r="BZ212" s="406">
        <f t="shared" si="290"/>
        <v>0</v>
      </c>
      <c r="CA212" s="391" t="str">
        <f t="shared" si="291"/>
        <v>0</v>
      </c>
      <c r="CB212" s="391" t="str">
        <f t="shared" si="292"/>
        <v>0</v>
      </c>
      <c r="CC212" s="405">
        <f t="shared" si="293"/>
        <v>0</v>
      </c>
      <c r="CD212" s="405" t="str">
        <f t="shared" si="294"/>
        <v>0m0</v>
      </c>
      <c r="CE212" s="392">
        <f t="shared" si="295"/>
        <v>0</v>
      </c>
      <c r="CF212" s="392">
        <f t="shared" si="296"/>
        <v>0</v>
      </c>
      <c r="CG212" s="405">
        <f t="shared" si="297"/>
        <v>0</v>
      </c>
      <c r="CH212" s="406">
        <f t="shared" si="298"/>
        <v>0</v>
      </c>
      <c r="CI212" s="391" t="str">
        <f t="shared" si="299"/>
        <v>0</v>
      </c>
      <c r="CJ212" s="391" t="str">
        <f t="shared" si="300"/>
        <v>0</v>
      </c>
      <c r="CK212" s="405">
        <f t="shared" si="301"/>
        <v>0</v>
      </c>
      <c r="CL212" s="405" t="str">
        <f t="shared" si="302"/>
        <v>0m0</v>
      </c>
      <c r="CM212" s="392">
        <f t="shared" si="303"/>
        <v>0</v>
      </c>
      <c r="CN212" s="392">
        <f t="shared" si="304"/>
        <v>0</v>
      </c>
      <c r="CO212" s="405">
        <f t="shared" si="305"/>
        <v>0</v>
      </c>
      <c r="CP212" s="406">
        <f t="shared" si="306"/>
        <v>0</v>
      </c>
      <c r="CQ212" s="391" t="str">
        <f t="shared" si="307"/>
        <v>0</v>
      </c>
      <c r="CR212" s="391" t="str">
        <f t="shared" si="308"/>
        <v>0</v>
      </c>
      <c r="CS212" s="405">
        <f t="shared" si="309"/>
        <v>0</v>
      </c>
      <c r="CT212" s="405" t="str">
        <f t="shared" si="310"/>
        <v>0m0</v>
      </c>
      <c r="CU212" s="405">
        <f t="shared" si="311"/>
        <v>0</v>
      </c>
      <c r="CV212" s="405">
        <f t="shared" si="312"/>
        <v>0</v>
      </c>
      <c r="CW212" s="405">
        <f t="shared" si="313"/>
        <v>0</v>
      </c>
      <c r="CX212" s="405">
        <f t="shared" si="314"/>
        <v>0</v>
      </c>
      <c r="CY212" s="405">
        <f t="shared" si="315"/>
        <v>0</v>
      </c>
      <c r="CZ212" s="405" t="str">
        <f t="shared" si="316"/>
        <v/>
      </c>
      <c r="DA212" s="405" t="str">
        <f t="shared" si="317"/>
        <v/>
      </c>
      <c r="DB212" s="405" t="str">
        <f t="shared" si="318"/>
        <v/>
      </c>
      <c r="DC212" s="405" t="str">
        <f t="shared" si="319"/>
        <v/>
      </c>
      <c r="DD212" s="405" t="str">
        <f t="shared" si="320"/>
        <v/>
      </c>
      <c r="DE212" s="405"/>
      <c r="DF212" s="404"/>
      <c r="DG212" s="405" t="str">
        <f t="shared" si="321"/>
        <v/>
      </c>
      <c r="DH212" s="405" t="str">
        <f t="shared" si="322"/>
        <v/>
      </c>
      <c r="DI212" s="405">
        <f t="shared" si="323"/>
        <v>0</v>
      </c>
      <c r="DJ212" s="405" t="str">
        <f t="shared" si="324"/>
        <v/>
      </c>
      <c r="DK212" s="405" t="str">
        <f t="shared" si="325"/>
        <v/>
      </c>
      <c r="DL212" s="405" t="str">
        <f t="shared" si="326"/>
        <v/>
      </c>
      <c r="DM212" s="405" t="str">
        <f t="shared" si="327"/>
        <v/>
      </c>
      <c r="DN212" s="405" t="str">
        <f t="shared" si="328"/>
        <v/>
      </c>
      <c r="DO212" s="405" t="str">
        <f t="shared" si="329"/>
        <v/>
      </c>
    </row>
    <row r="213" spans="1:119" s="152" customFormat="1" ht="18" hidden="1" customHeight="1">
      <c r="A213" s="156" t="str">
        <f t="shared" si="259"/>
        <v/>
      </c>
      <c r="B213" s="153"/>
      <c r="C213" s="31" t="str">
        <f>IF(B213="","",VLOOKUP(B213,学連登録!$C$2:$G$3000,2,FALSE))</f>
        <v/>
      </c>
      <c r="D213" s="32" t="str">
        <f>IF(B213="","",VLOOKUP(B213,学連登録!$C$2:$G$3000,3,FALSE))</f>
        <v/>
      </c>
      <c r="E213" s="33" t="str">
        <f>IF(B213="","",VLOOKUP(B213,学連登録!$C$2:$G$3000,4,FALSE))</f>
        <v/>
      </c>
      <c r="F213" s="376" t="str">
        <f>IF(B213="","",VLOOKUP(B213,学連登録!$C$2:$I$3000,7,FALSE))</f>
        <v/>
      </c>
      <c r="G213" s="155"/>
      <c r="H213" s="926"/>
      <c r="I213" s="928"/>
      <c r="J213" s="155"/>
      <c r="K213" s="926"/>
      <c r="L213" s="927"/>
      <c r="M213" s="155"/>
      <c r="N213" s="881"/>
      <c r="O213" s="882"/>
      <c r="P213" s="154"/>
      <c r="Q213" s="926"/>
      <c r="R213" s="927"/>
      <c r="S213" s="154"/>
      <c r="T213" s="926"/>
      <c r="U213" s="927"/>
      <c r="V213" s="101" t="str">
        <f>IF(B213="","",VLOOKUP(B213,学連登録!$C$2:$H$3000,6,FALSE))</f>
        <v/>
      </c>
      <c r="Y213" s="116" t="str">
        <f t="shared" si="251"/>
        <v/>
      </c>
      <c r="Z213" s="97" t="str">
        <f>IF(G213="","",VLOOKUP(G213,種目名!$R$5:$T$104,3,0))</f>
        <v/>
      </c>
      <c r="AA213" s="98" t="str">
        <f>IF(J213="","",VLOOKUP(J213,種目名!$R$5:$T$104,3,0))</f>
        <v/>
      </c>
      <c r="AB213" s="117" t="str">
        <f>IF(M213="","",VLOOKUP(M213,種目名!$R$5:$T$104,3,0))</f>
        <v/>
      </c>
      <c r="AC213" s="117" t="str">
        <f>IF(P213="","",VLOOKUP(AF213,種目名!$R$5:$T$104,3,0))</f>
        <v/>
      </c>
      <c r="AD213" s="118" t="str">
        <f>IF(S213="","",VLOOKUP(AI213,種目名!$R$5:$T$104,3,0))</f>
        <v/>
      </c>
      <c r="AE213" s="115">
        <f t="shared" si="252"/>
        <v>0</v>
      </c>
      <c r="AF213" s="152" t="str">
        <f t="shared" si="253"/>
        <v/>
      </c>
      <c r="AG213" s="152" t="str">
        <f t="shared" si="254"/>
        <v/>
      </c>
      <c r="AH213" s="152">
        <f t="shared" si="255"/>
        <v>0</v>
      </c>
      <c r="AI213" s="152" t="str">
        <f t="shared" si="256"/>
        <v/>
      </c>
      <c r="AJ213" s="152" t="str">
        <f t="shared" si="257"/>
        <v/>
      </c>
      <c r="AK213" s="383"/>
      <c r="AL213" s="166">
        <f t="shared" si="264"/>
        <v>0</v>
      </c>
      <c r="AM213" s="392">
        <f t="shared" si="265"/>
        <v>0</v>
      </c>
      <c r="AN213" s="392">
        <f>COUNTIF($B$12:B213,B213)</f>
        <v>0</v>
      </c>
      <c r="AO213" s="392"/>
      <c r="AP213" s="392" t="str">
        <f t="shared" si="266"/>
        <v/>
      </c>
      <c r="AQ213" s="392" t="str">
        <f t="shared" si="266"/>
        <v/>
      </c>
      <c r="AR213" s="392" t="str">
        <f t="shared" si="266"/>
        <v/>
      </c>
      <c r="AS213" s="392" t="str">
        <f t="shared" si="260"/>
        <v/>
      </c>
      <c r="AT213" s="392">
        <f t="shared" si="267"/>
        <v>0</v>
      </c>
      <c r="AU213" s="392" t="str">
        <f t="shared" si="268"/>
        <v/>
      </c>
      <c r="AV213" s="392" t="str">
        <f t="shared" si="269"/>
        <v/>
      </c>
      <c r="AW213" s="392" t="str">
        <f t="shared" si="270"/>
        <v/>
      </c>
      <c r="AX213" s="392" t="str">
        <f t="shared" si="271"/>
        <v/>
      </c>
      <c r="AY213" s="392" t="str">
        <f t="shared" si="272"/>
        <v/>
      </c>
      <c r="AZ213" s="392" t="str">
        <f t="shared" si="258"/>
        <v/>
      </c>
      <c r="BA213" s="392" t="str">
        <f t="shared" si="258"/>
        <v/>
      </c>
      <c r="BB213" s="392" t="str">
        <f t="shared" si="258"/>
        <v/>
      </c>
      <c r="BC213" s="392" t="str">
        <f t="shared" si="258"/>
        <v/>
      </c>
      <c r="BD213" s="396" t="str">
        <f t="shared" si="258"/>
        <v/>
      </c>
      <c r="BE213" s="386">
        <f t="shared" si="273"/>
        <v>0</v>
      </c>
      <c r="BG213" s="392">
        <f t="shared" si="274"/>
        <v>0</v>
      </c>
      <c r="BH213" s="392">
        <f t="shared" si="275"/>
        <v>0</v>
      </c>
      <c r="BI213" s="405">
        <f t="shared" si="276"/>
        <v>0</v>
      </c>
      <c r="BJ213" s="406">
        <f t="shared" si="261"/>
        <v>0</v>
      </c>
      <c r="BK213" s="391" t="str">
        <f t="shared" si="262"/>
        <v>0</v>
      </c>
      <c r="BL213" s="391" t="str">
        <f t="shared" si="263"/>
        <v>0</v>
      </c>
      <c r="BM213" s="405">
        <f t="shared" si="277"/>
        <v>0</v>
      </c>
      <c r="BN213" s="405" t="str">
        <f t="shared" si="278"/>
        <v>0m0</v>
      </c>
      <c r="BO213" s="392">
        <f t="shared" si="279"/>
        <v>0</v>
      </c>
      <c r="BP213" s="392">
        <f t="shared" si="280"/>
        <v>0</v>
      </c>
      <c r="BQ213" s="405">
        <f t="shared" si="281"/>
        <v>0</v>
      </c>
      <c r="BR213" s="406">
        <f t="shared" si="282"/>
        <v>0</v>
      </c>
      <c r="BS213" s="391" t="str">
        <f t="shared" si="283"/>
        <v>0</v>
      </c>
      <c r="BT213" s="391" t="str">
        <f t="shared" si="284"/>
        <v>0</v>
      </c>
      <c r="BU213" s="405">
        <f t="shared" si="285"/>
        <v>0</v>
      </c>
      <c r="BV213" s="405" t="str">
        <f t="shared" si="286"/>
        <v>0m0</v>
      </c>
      <c r="BW213" s="392">
        <f t="shared" si="287"/>
        <v>0</v>
      </c>
      <c r="BX213" s="392">
        <f t="shared" si="288"/>
        <v>0</v>
      </c>
      <c r="BY213" s="405">
        <f t="shared" si="289"/>
        <v>0</v>
      </c>
      <c r="BZ213" s="406">
        <f t="shared" si="290"/>
        <v>0</v>
      </c>
      <c r="CA213" s="391" t="str">
        <f t="shared" si="291"/>
        <v>0</v>
      </c>
      <c r="CB213" s="391" t="str">
        <f t="shared" si="292"/>
        <v>0</v>
      </c>
      <c r="CC213" s="405">
        <f t="shared" si="293"/>
        <v>0</v>
      </c>
      <c r="CD213" s="405" t="str">
        <f t="shared" si="294"/>
        <v>0m0</v>
      </c>
      <c r="CE213" s="392">
        <f t="shared" si="295"/>
        <v>0</v>
      </c>
      <c r="CF213" s="392">
        <f t="shared" si="296"/>
        <v>0</v>
      </c>
      <c r="CG213" s="405">
        <f t="shared" si="297"/>
        <v>0</v>
      </c>
      <c r="CH213" s="406">
        <f t="shared" si="298"/>
        <v>0</v>
      </c>
      <c r="CI213" s="391" t="str">
        <f t="shared" si="299"/>
        <v>0</v>
      </c>
      <c r="CJ213" s="391" t="str">
        <f t="shared" si="300"/>
        <v>0</v>
      </c>
      <c r="CK213" s="405">
        <f t="shared" si="301"/>
        <v>0</v>
      </c>
      <c r="CL213" s="405" t="str">
        <f t="shared" si="302"/>
        <v>0m0</v>
      </c>
      <c r="CM213" s="392">
        <f t="shared" si="303"/>
        <v>0</v>
      </c>
      <c r="CN213" s="392">
        <f t="shared" si="304"/>
        <v>0</v>
      </c>
      <c r="CO213" s="405">
        <f t="shared" si="305"/>
        <v>0</v>
      </c>
      <c r="CP213" s="406">
        <f t="shared" si="306"/>
        <v>0</v>
      </c>
      <c r="CQ213" s="391" t="str">
        <f t="shared" si="307"/>
        <v>0</v>
      </c>
      <c r="CR213" s="391" t="str">
        <f t="shared" si="308"/>
        <v>0</v>
      </c>
      <c r="CS213" s="405">
        <f t="shared" si="309"/>
        <v>0</v>
      </c>
      <c r="CT213" s="405" t="str">
        <f t="shared" si="310"/>
        <v>0m0</v>
      </c>
      <c r="CU213" s="405">
        <f t="shared" si="311"/>
        <v>0</v>
      </c>
      <c r="CV213" s="405">
        <f t="shared" si="312"/>
        <v>0</v>
      </c>
      <c r="CW213" s="405">
        <f t="shared" si="313"/>
        <v>0</v>
      </c>
      <c r="CX213" s="405">
        <f t="shared" si="314"/>
        <v>0</v>
      </c>
      <c r="CY213" s="405">
        <f t="shared" si="315"/>
        <v>0</v>
      </c>
      <c r="CZ213" s="405" t="str">
        <f t="shared" si="316"/>
        <v/>
      </c>
      <c r="DA213" s="405" t="str">
        <f t="shared" si="317"/>
        <v/>
      </c>
      <c r="DB213" s="405" t="str">
        <f t="shared" si="318"/>
        <v/>
      </c>
      <c r="DC213" s="405" t="str">
        <f t="shared" si="319"/>
        <v/>
      </c>
      <c r="DD213" s="405" t="str">
        <f t="shared" si="320"/>
        <v/>
      </c>
      <c r="DE213" s="405"/>
      <c r="DF213" s="404"/>
      <c r="DG213" s="405" t="str">
        <f t="shared" si="321"/>
        <v/>
      </c>
      <c r="DH213" s="405" t="str">
        <f t="shared" si="322"/>
        <v/>
      </c>
      <c r="DI213" s="405">
        <f t="shared" si="323"/>
        <v>0</v>
      </c>
      <c r="DJ213" s="405" t="str">
        <f t="shared" si="324"/>
        <v/>
      </c>
      <c r="DK213" s="405" t="str">
        <f t="shared" si="325"/>
        <v/>
      </c>
      <c r="DL213" s="405" t="str">
        <f t="shared" si="326"/>
        <v/>
      </c>
      <c r="DM213" s="405" t="str">
        <f t="shared" si="327"/>
        <v/>
      </c>
      <c r="DN213" s="405" t="str">
        <f t="shared" si="328"/>
        <v/>
      </c>
      <c r="DO213" s="405" t="str">
        <f t="shared" si="329"/>
        <v/>
      </c>
    </row>
    <row r="214" spans="1:119" s="152" customFormat="1" ht="18" hidden="1" customHeight="1">
      <c r="A214" s="156" t="str">
        <f t="shared" si="259"/>
        <v/>
      </c>
      <c r="B214" s="153"/>
      <c r="C214" s="31" t="str">
        <f>IF(B214="","",VLOOKUP(B214,学連登録!$C$2:$G$3000,2,FALSE))</f>
        <v/>
      </c>
      <c r="D214" s="32" t="str">
        <f>IF(B214="","",VLOOKUP(B214,学連登録!$C$2:$G$3000,3,FALSE))</f>
        <v/>
      </c>
      <c r="E214" s="33" t="str">
        <f>IF(B214="","",VLOOKUP(B214,学連登録!$C$2:$G$3000,4,FALSE))</f>
        <v/>
      </c>
      <c r="F214" s="376" t="str">
        <f>IF(B214="","",VLOOKUP(B214,学連登録!$C$2:$I$3000,7,FALSE))</f>
        <v/>
      </c>
      <c r="G214" s="155"/>
      <c r="H214" s="926"/>
      <c r="I214" s="928"/>
      <c r="J214" s="155"/>
      <c r="K214" s="926"/>
      <c r="L214" s="927"/>
      <c r="M214" s="155"/>
      <c r="N214" s="881"/>
      <c r="O214" s="882"/>
      <c r="P214" s="154"/>
      <c r="Q214" s="926"/>
      <c r="R214" s="927"/>
      <c r="S214" s="154"/>
      <c r="T214" s="926"/>
      <c r="U214" s="927"/>
      <c r="V214" s="101" t="str">
        <f>IF(B214="","",VLOOKUP(B214,学連登録!$C$2:$H$3000,6,FALSE))</f>
        <v/>
      </c>
      <c r="Y214" s="116" t="str">
        <f t="shared" ref="Y214:Y277" si="330">IF(C214="","",$S$3)</f>
        <v/>
      </c>
      <c r="Z214" s="97" t="str">
        <f>IF(G214="","",VLOOKUP(G214,種目名!$R$5:$T$104,3,0))</f>
        <v/>
      </c>
      <c r="AA214" s="98" t="str">
        <f>IF(J214="","",VLOOKUP(J214,種目名!$R$5:$T$104,3,0))</f>
        <v/>
      </c>
      <c r="AB214" s="117" t="str">
        <f>IF(M214="","",VLOOKUP(M214,種目名!$R$5:$T$104,3,0))</f>
        <v/>
      </c>
      <c r="AC214" s="117" t="str">
        <f>IF(P214="","",VLOOKUP(AF214,種目名!$R$5:$T$104,3,0))</f>
        <v/>
      </c>
      <c r="AD214" s="118" t="str">
        <f>IF(S214="","",VLOOKUP(AI214,種目名!$R$5:$T$104,3,0))</f>
        <v/>
      </c>
      <c r="AE214" s="115">
        <f t="shared" ref="AE214:AE277" si="331">LENB(P214)</f>
        <v>0</v>
      </c>
      <c r="AF214" s="152" t="str">
        <f t="shared" ref="AF214:AF277" si="332">IF(AE214,LEFTB(P214,AE214-1),"")</f>
        <v/>
      </c>
      <c r="AG214" s="152" t="str">
        <f t="shared" ref="AG214:AG277" si="333">IF(AE214,MIDB(P214,AE214,1),"")</f>
        <v/>
      </c>
      <c r="AH214" s="152">
        <f t="shared" ref="AH214:AH277" si="334">LENB(S214)</f>
        <v>0</v>
      </c>
      <c r="AI214" s="152" t="str">
        <f t="shared" ref="AI214:AI277" si="335">IF(AH214,LEFTB(S214,AH214-1),"")</f>
        <v/>
      </c>
      <c r="AJ214" s="152" t="str">
        <f t="shared" ref="AJ214:AJ277" si="336">IF(AH214,MIDB(S214,AH214,1),"")</f>
        <v/>
      </c>
      <c r="AK214" s="383"/>
      <c r="AL214" s="166">
        <f t="shared" si="264"/>
        <v>0</v>
      </c>
      <c r="AM214" s="392">
        <f t="shared" si="265"/>
        <v>0</v>
      </c>
      <c r="AN214" s="392">
        <f>COUNTIF($B$12:B214,B214)</f>
        <v>0</v>
      </c>
      <c r="AO214" s="392"/>
      <c r="AP214" s="392" t="str">
        <f t="shared" si="266"/>
        <v/>
      </c>
      <c r="AQ214" s="392" t="str">
        <f t="shared" si="266"/>
        <v/>
      </c>
      <c r="AR214" s="392" t="str">
        <f t="shared" si="266"/>
        <v/>
      </c>
      <c r="AS214" s="392" t="str">
        <f t="shared" si="260"/>
        <v/>
      </c>
      <c r="AT214" s="392">
        <f t="shared" si="267"/>
        <v>0</v>
      </c>
      <c r="AU214" s="392" t="str">
        <f t="shared" si="268"/>
        <v/>
      </c>
      <c r="AV214" s="392" t="str">
        <f t="shared" si="269"/>
        <v/>
      </c>
      <c r="AW214" s="392" t="str">
        <f t="shared" si="270"/>
        <v/>
      </c>
      <c r="AX214" s="392" t="str">
        <f t="shared" si="271"/>
        <v/>
      </c>
      <c r="AY214" s="392" t="str">
        <f t="shared" si="272"/>
        <v/>
      </c>
      <c r="AZ214" s="392" t="str">
        <f t="shared" si="258"/>
        <v/>
      </c>
      <c r="BA214" s="392" t="str">
        <f t="shared" si="258"/>
        <v/>
      </c>
      <c r="BB214" s="392" t="str">
        <f t="shared" si="258"/>
        <v/>
      </c>
      <c r="BC214" s="392" t="str">
        <f t="shared" si="258"/>
        <v/>
      </c>
      <c r="BD214" s="396" t="str">
        <f t="shared" si="258"/>
        <v/>
      </c>
      <c r="BE214" s="386">
        <f t="shared" si="273"/>
        <v>0</v>
      </c>
      <c r="BG214" s="392">
        <f t="shared" si="274"/>
        <v>0</v>
      </c>
      <c r="BH214" s="392">
        <f t="shared" si="275"/>
        <v>0</v>
      </c>
      <c r="BI214" s="405">
        <f t="shared" si="276"/>
        <v>0</v>
      </c>
      <c r="BJ214" s="406">
        <f t="shared" si="261"/>
        <v>0</v>
      </c>
      <c r="BK214" s="391" t="str">
        <f t="shared" si="262"/>
        <v>0</v>
      </c>
      <c r="BL214" s="391" t="str">
        <f t="shared" si="263"/>
        <v>0</v>
      </c>
      <c r="BM214" s="405">
        <f t="shared" si="277"/>
        <v>0</v>
      </c>
      <c r="BN214" s="405" t="str">
        <f t="shared" si="278"/>
        <v>0m0</v>
      </c>
      <c r="BO214" s="392">
        <f t="shared" si="279"/>
        <v>0</v>
      </c>
      <c r="BP214" s="392">
        <f t="shared" si="280"/>
        <v>0</v>
      </c>
      <c r="BQ214" s="405">
        <f t="shared" si="281"/>
        <v>0</v>
      </c>
      <c r="BR214" s="406">
        <f t="shared" si="282"/>
        <v>0</v>
      </c>
      <c r="BS214" s="391" t="str">
        <f t="shared" si="283"/>
        <v>0</v>
      </c>
      <c r="BT214" s="391" t="str">
        <f t="shared" si="284"/>
        <v>0</v>
      </c>
      <c r="BU214" s="405">
        <f t="shared" si="285"/>
        <v>0</v>
      </c>
      <c r="BV214" s="405" t="str">
        <f t="shared" si="286"/>
        <v>0m0</v>
      </c>
      <c r="BW214" s="392">
        <f t="shared" si="287"/>
        <v>0</v>
      </c>
      <c r="BX214" s="392">
        <f t="shared" si="288"/>
        <v>0</v>
      </c>
      <c r="BY214" s="405">
        <f t="shared" si="289"/>
        <v>0</v>
      </c>
      <c r="BZ214" s="406">
        <f t="shared" si="290"/>
        <v>0</v>
      </c>
      <c r="CA214" s="391" t="str">
        <f t="shared" si="291"/>
        <v>0</v>
      </c>
      <c r="CB214" s="391" t="str">
        <f t="shared" si="292"/>
        <v>0</v>
      </c>
      <c r="CC214" s="405">
        <f t="shared" si="293"/>
        <v>0</v>
      </c>
      <c r="CD214" s="405" t="str">
        <f t="shared" si="294"/>
        <v>0m0</v>
      </c>
      <c r="CE214" s="392">
        <f t="shared" si="295"/>
        <v>0</v>
      </c>
      <c r="CF214" s="392">
        <f t="shared" si="296"/>
        <v>0</v>
      </c>
      <c r="CG214" s="405">
        <f t="shared" si="297"/>
        <v>0</v>
      </c>
      <c r="CH214" s="406">
        <f t="shared" si="298"/>
        <v>0</v>
      </c>
      <c r="CI214" s="391" t="str">
        <f t="shared" si="299"/>
        <v>0</v>
      </c>
      <c r="CJ214" s="391" t="str">
        <f t="shared" si="300"/>
        <v>0</v>
      </c>
      <c r="CK214" s="405">
        <f t="shared" si="301"/>
        <v>0</v>
      </c>
      <c r="CL214" s="405" t="str">
        <f t="shared" si="302"/>
        <v>0m0</v>
      </c>
      <c r="CM214" s="392">
        <f t="shared" si="303"/>
        <v>0</v>
      </c>
      <c r="CN214" s="392">
        <f t="shared" si="304"/>
        <v>0</v>
      </c>
      <c r="CO214" s="405">
        <f t="shared" si="305"/>
        <v>0</v>
      </c>
      <c r="CP214" s="406">
        <f t="shared" si="306"/>
        <v>0</v>
      </c>
      <c r="CQ214" s="391" t="str">
        <f t="shared" si="307"/>
        <v>0</v>
      </c>
      <c r="CR214" s="391" t="str">
        <f t="shared" si="308"/>
        <v>0</v>
      </c>
      <c r="CS214" s="405">
        <f t="shared" si="309"/>
        <v>0</v>
      </c>
      <c r="CT214" s="405" t="str">
        <f t="shared" si="310"/>
        <v>0m0</v>
      </c>
      <c r="CU214" s="405">
        <f t="shared" si="311"/>
        <v>0</v>
      </c>
      <c r="CV214" s="405">
        <f t="shared" si="312"/>
        <v>0</v>
      </c>
      <c r="CW214" s="405">
        <f t="shared" si="313"/>
        <v>0</v>
      </c>
      <c r="CX214" s="405">
        <f t="shared" si="314"/>
        <v>0</v>
      </c>
      <c r="CY214" s="405">
        <f t="shared" si="315"/>
        <v>0</v>
      </c>
      <c r="CZ214" s="405" t="str">
        <f t="shared" si="316"/>
        <v/>
      </c>
      <c r="DA214" s="405" t="str">
        <f t="shared" si="317"/>
        <v/>
      </c>
      <c r="DB214" s="405" t="str">
        <f t="shared" si="318"/>
        <v/>
      </c>
      <c r="DC214" s="405" t="str">
        <f t="shared" si="319"/>
        <v/>
      </c>
      <c r="DD214" s="405" t="str">
        <f t="shared" si="320"/>
        <v/>
      </c>
      <c r="DE214" s="405"/>
      <c r="DF214" s="404"/>
      <c r="DG214" s="405" t="str">
        <f t="shared" si="321"/>
        <v/>
      </c>
      <c r="DH214" s="405" t="str">
        <f t="shared" si="322"/>
        <v/>
      </c>
      <c r="DI214" s="405">
        <f t="shared" si="323"/>
        <v>0</v>
      </c>
      <c r="DJ214" s="405" t="str">
        <f t="shared" si="324"/>
        <v/>
      </c>
      <c r="DK214" s="405" t="str">
        <f t="shared" si="325"/>
        <v/>
      </c>
      <c r="DL214" s="405" t="str">
        <f t="shared" si="326"/>
        <v/>
      </c>
      <c r="DM214" s="405" t="str">
        <f t="shared" si="327"/>
        <v/>
      </c>
      <c r="DN214" s="405" t="str">
        <f t="shared" si="328"/>
        <v/>
      </c>
      <c r="DO214" s="405" t="str">
        <f t="shared" si="329"/>
        <v/>
      </c>
    </row>
    <row r="215" spans="1:119" s="152" customFormat="1" ht="18" hidden="1" customHeight="1">
      <c r="A215" s="156" t="str">
        <f t="shared" si="259"/>
        <v/>
      </c>
      <c r="B215" s="153"/>
      <c r="C215" s="31" t="str">
        <f>IF(B215="","",VLOOKUP(B215,学連登録!$C$2:$G$3000,2,FALSE))</f>
        <v/>
      </c>
      <c r="D215" s="32" t="str">
        <f>IF(B215="","",VLOOKUP(B215,学連登録!$C$2:$G$3000,3,FALSE))</f>
        <v/>
      </c>
      <c r="E215" s="33" t="str">
        <f>IF(B215="","",VLOOKUP(B215,学連登録!$C$2:$G$3000,4,FALSE))</f>
        <v/>
      </c>
      <c r="F215" s="376" t="str">
        <f>IF(B215="","",VLOOKUP(B215,学連登録!$C$2:$I$3000,7,FALSE))</f>
        <v/>
      </c>
      <c r="G215" s="155"/>
      <c r="H215" s="926"/>
      <c r="I215" s="928"/>
      <c r="J215" s="155"/>
      <c r="K215" s="926"/>
      <c r="L215" s="927"/>
      <c r="M215" s="155"/>
      <c r="N215" s="881"/>
      <c r="O215" s="882"/>
      <c r="P215" s="154"/>
      <c r="Q215" s="926"/>
      <c r="R215" s="927"/>
      <c r="S215" s="154"/>
      <c r="T215" s="926"/>
      <c r="U215" s="927"/>
      <c r="V215" s="101" t="str">
        <f>IF(B215="","",VLOOKUP(B215,学連登録!$C$2:$H$3000,6,FALSE))</f>
        <v/>
      </c>
      <c r="Y215" s="116" t="str">
        <f t="shared" si="330"/>
        <v/>
      </c>
      <c r="Z215" s="97" t="str">
        <f>IF(G215="","",VLOOKUP(G215,種目名!$R$5:$T$104,3,0))</f>
        <v/>
      </c>
      <c r="AA215" s="98" t="str">
        <f>IF(J215="","",VLOOKUP(J215,種目名!$R$5:$T$104,3,0))</f>
        <v/>
      </c>
      <c r="AB215" s="117" t="str">
        <f>IF(M215="","",VLOOKUP(M215,種目名!$R$5:$T$104,3,0))</f>
        <v/>
      </c>
      <c r="AC215" s="117" t="str">
        <f>IF(P215="","",VLOOKUP(AF215,種目名!$R$5:$T$104,3,0))</f>
        <v/>
      </c>
      <c r="AD215" s="118" t="str">
        <f>IF(S215="","",VLOOKUP(AI215,種目名!$R$5:$T$104,3,0))</f>
        <v/>
      </c>
      <c r="AE215" s="115">
        <f t="shared" si="331"/>
        <v>0</v>
      </c>
      <c r="AF215" s="152" t="str">
        <f t="shared" si="332"/>
        <v/>
      </c>
      <c r="AG215" s="152" t="str">
        <f t="shared" si="333"/>
        <v/>
      </c>
      <c r="AH215" s="152">
        <f t="shared" si="334"/>
        <v>0</v>
      </c>
      <c r="AI215" s="152" t="str">
        <f t="shared" si="335"/>
        <v/>
      </c>
      <c r="AJ215" s="152" t="str">
        <f t="shared" si="336"/>
        <v/>
      </c>
      <c r="AK215" s="383"/>
      <c r="AL215" s="166">
        <f t="shared" si="264"/>
        <v>0</v>
      </c>
      <c r="AM215" s="392">
        <f t="shared" si="265"/>
        <v>0</v>
      </c>
      <c r="AN215" s="392">
        <f>COUNTIF($B$12:B215,B215)</f>
        <v>0</v>
      </c>
      <c r="AO215" s="392"/>
      <c r="AP215" s="392" t="str">
        <f t="shared" si="266"/>
        <v/>
      </c>
      <c r="AQ215" s="392" t="str">
        <f t="shared" si="266"/>
        <v/>
      </c>
      <c r="AR215" s="392" t="str">
        <f t="shared" si="266"/>
        <v/>
      </c>
      <c r="AS215" s="392" t="str">
        <f t="shared" si="260"/>
        <v/>
      </c>
      <c r="AT215" s="392">
        <f t="shared" si="267"/>
        <v>0</v>
      </c>
      <c r="AU215" s="392" t="str">
        <f t="shared" si="268"/>
        <v/>
      </c>
      <c r="AV215" s="392" t="str">
        <f t="shared" si="269"/>
        <v/>
      </c>
      <c r="AW215" s="392" t="str">
        <f t="shared" si="270"/>
        <v/>
      </c>
      <c r="AX215" s="392" t="str">
        <f t="shared" si="271"/>
        <v/>
      </c>
      <c r="AY215" s="392" t="str">
        <f t="shared" si="272"/>
        <v/>
      </c>
      <c r="AZ215" s="392" t="str">
        <f t="shared" si="258"/>
        <v/>
      </c>
      <c r="BA215" s="392" t="str">
        <f t="shared" si="258"/>
        <v/>
      </c>
      <c r="BB215" s="392" t="str">
        <f t="shared" si="258"/>
        <v/>
      </c>
      <c r="BC215" s="392" t="str">
        <f t="shared" si="258"/>
        <v/>
      </c>
      <c r="BD215" s="396" t="str">
        <f t="shared" si="258"/>
        <v/>
      </c>
      <c r="BE215" s="386">
        <f t="shared" si="273"/>
        <v>0</v>
      </c>
      <c r="BG215" s="392">
        <f t="shared" si="274"/>
        <v>0</v>
      </c>
      <c r="BH215" s="392">
        <f t="shared" si="275"/>
        <v>0</v>
      </c>
      <c r="BI215" s="405">
        <f t="shared" si="276"/>
        <v>0</v>
      </c>
      <c r="BJ215" s="406">
        <f t="shared" si="261"/>
        <v>0</v>
      </c>
      <c r="BK215" s="391" t="str">
        <f t="shared" si="262"/>
        <v>0</v>
      </c>
      <c r="BL215" s="391" t="str">
        <f t="shared" si="263"/>
        <v>0</v>
      </c>
      <c r="BM215" s="405">
        <f t="shared" si="277"/>
        <v>0</v>
      </c>
      <c r="BN215" s="405" t="str">
        <f t="shared" si="278"/>
        <v>0m0</v>
      </c>
      <c r="BO215" s="392">
        <f t="shared" si="279"/>
        <v>0</v>
      </c>
      <c r="BP215" s="392">
        <f t="shared" si="280"/>
        <v>0</v>
      </c>
      <c r="BQ215" s="405">
        <f t="shared" si="281"/>
        <v>0</v>
      </c>
      <c r="BR215" s="406">
        <f t="shared" si="282"/>
        <v>0</v>
      </c>
      <c r="BS215" s="391" t="str">
        <f t="shared" si="283"/>
        <v>0</v>
      </c>
      <c r="BT215" s="391" t="str">
        <f t="shared" si="284"/>
        <v>0</v>
      </c>
      <c r="BU215" s="405">
        <f t="shared" si="285"/>
        <v>0</v>
      </c>
      <c r="BV215" s="405" t="str">
        <f t="shared" si="286"/>
        <v>0m0</v>
      </c>
      <c r="BW215" s="392">
        <f t="shared" si="287"/>
        <v>0</v>
      </c>
      <c r="BX215" s="392">
        <f t="shared" si="288"/>
        <v>0</v>
      </c>
      <c r="BY215" s="405">
        <f t="shared" si="289"/>
        <v>0</v>
      </c>
      <c r="BZ215" s="406">
        <f t="shared" si="290"/>
        <v>0</v>
      </c>
      <c r="CA215" s="391" t="str">
        <f t="shared" si="291"/>
        <v>0</v>
      </c>
      <c r="CB215" s="391" t="str">
        <f t="shared" si="292"/>
        <v>0</v>
      </c>
      <c r="CC215" s="405">
        <f t="shared" si="293"/>
        <v>0</v>
      </c>
      <c r="CD215" s="405" t="str">
        <f t="shared" si="294"/>
        <v>0m0</v>
      </c>
      <c r="CE215" s="392">
        <f t="shared" si="295"/>
        <v>0</v>
      </c>
      <c r="CF215" s="392">
        <f t="shared" si="296"/>
        <v>0</v>
      </c>
      <c r="CG215" s="405">
        <f t="shared" si="297"/>
        <v>0</v>
      </c>
      <c r="CH215" s="406">
        <f t="shared" si="298"/>
        <v>0</v>
      </c>
      <c r="CI215" s="391" t="str">
        <f t="shared" si="299"/>
        <v>0</v>
      </c>
      <c r="CJ215" s="391" t="str">
        <f t="shared" si="300"/>
        <v>0</v>
      </c>
      <c r="CK215" s="405">
        <f t="shared" si="301"/>
        <v>0</v>
      </c>
      <c r="CL215" s="405" t="str">
        <f t="shared" si="302"/>
        <v>0m0</v>
      </c>
      <c r="CM215" s="392">
        <f t="shared" si="303"/>
        <v>0</v>
      </c>
      <c r="CN215" s="392">
        <f t="shared" si="304"/>
        <v>0</v>
      </c>
      <c r="CO215" s="405">
        <f t="shared" si="305"/>
        <v>0</v>
      </c>
      <c r="CP215" s="406">
        <f t="shared" si="306"/>
        <v>0</v>
      </c>
      <c r="CQ215" s="391" t="str">
        <f t="shared" si="307"/>
        <v>0</v>
      </c>
      <c r="CR215" s="391" t="str">
        <f t="shared" si="308"/>
        <v>0</v>
      </c>
      <c r="CS215" s="405">
        <f t="shared" si="309"/>
        <v>0</v>
      </c>
      <c r="CT215" s="405" t="str">
        <f t="shared" si="310"/>
        <v>0m0</v>
      </c>
      <c r="CU215" s="405">
        <f t="shared" si="311"/>
        <v>0</v>
      </c>
      <c r="CV215" s="405">
        <f t="shared" si="312"/>
        <v>0</v>
      </c>
      <c r="CW215" s="405">
        <f t="shared" si="313"/>
        <v>0</v>
      </c>
      <c r="CX215" s="405">
        <f t="shared" si="314"/>
        <v>0</v>
      </c>
      <c r="CY215" s="405">
        <f t="shared" si="315"/>
        <v>0</v>
      </c>
      <c r="CZ215" s="405" t="str">
        <f t="shared" si="316"/>
        <v/>
      </c>
      <c r="DA215" s="405" t="str">
        <f t="shared" si="317"/>
        <v/>
      </c>
      <c r="DB215" s="405" t="str">
        <f t="shared" si="318"/>
        <v/>
      </c>
      <c r="DC215" s="405" t="str">
        <f t="shared" si="319"/>
        <v/>
      </c>
      <c r="DD215" s="405" t="str">
        <f t="shared" si="320"/>
        <v/>
      </c>
      <c r="DE215" s="405"/>
      <c r="DF215" s="404"/>
      <c r="DG215" s="405" t="str">
        <f t="shared" si="321"/>
        <v/>
      </c>
      <c r="DH215" s="405" t="str">
        <f t="shared" si="322"/>
        <v/>
      </c>
      <c r="DI215" s="405">
        <f t="shared" si="323"/>
        <v>0</v>
      </c>
      <c r="DJ215" s="405" t="str">
        <f t="shared" si="324"/>
        <v/>
      </c>
      <c r="DK215" s="405" t="str">
        <f t="shared" si="325"/>
        <v/>
      </c>
      <c r="DL215" s="405" t="str">
        <f t="shared" si="326"/>
        <v/>
      </c>
      <c r="DM215" s="405" t="str">
        <f t="shared" si="327"/>
        <v/>
      </c>
      <c r="DN215" s="405" t="str">
        <f t="shared" si="328"/>
        <v/>
      </c>
      <c r="DO215" s="405" t="str">
        <f t="shared" si="329"/>
        <v/>
      </c>
    </row>
    <row r="216" spans="1:119" s="152" customFormat="1" ht="18" hidden="1" customHeight="1">
      <c r="A216" s="156" t="str">
        <f t="shared" si="259"/>
        <v/>
      </c>
      <c r="B216" s="153"/>
      <c r="C216" s="31" t="str">
        <f>IF(B216="","",VLOOKUP(B216,学連登録!$C$2:$G$3000,2,FALSE))</f>
        <v/>
      </c>
      <c r="D216" s="32" t="str">
        <f>IF(B216="","",VLOOKUP(B216,学連登録!$C$2:$G$3000,3,FALSE))</f>
        <v/>
      </c>
      <c r="E216" s="33" t="str">
        <f>IF(B216="","",VLOOKUP(B216,学連登録!$C$2:$G$3000,4,FALSE))</f>
        <v/>
      </c>
      <c r="F216" s="376" t="str">
        <f>IF(B216="","",VLOOKUP(B216,学連登録!$C$2:$I$3000,7,FALSE))</f>
        <v/>
      </c>
      <c r="G216" s="155"/>
      <c r="H216" s="926"/>
      <c r="I216" s="928"/>
      <c r="J216" s="155"/>
      <c r="K216" s="926"/>
      <c r="L216" s="927"/>
      <c r="M216" s="155"/>
      <c r="N216" s="881"/>
      <c r="O216" s="882"/>
      <c r="P216" s="154"/>
      <c r="Q216" s="926"/>
      <c r="R216" s="927"/>
      <c r="S216" s="154"/>
      <c r="T216" s="926"/>
      <c r="U216" s="927"/>
      <c r="V216" s="101" t="str">
        <f>IF(B216="","",VLOOKUP(B216,学連登録!$C$2:$H$3000,6,FALSE))</f>
        <v/>
      </c>
      <c r="Y216" s="116" t="str">
        <f t="shared" si="330"/>
        <v/>
      </c>
      <c r="Z216" s="97" t="str">
        <f>IF(G216="","",VLOOKUP(G216,種目名!$R$5:$T$104,3,0))</f>
        <v/>
      </c>
      <c r="AA216" s="98" t="str">
        <f>IF(J216="","",VLOOKUP(J216,種目名!$R$5:$T$104,3,0))</f>
        <v/>
      </c>
      <c r="AB216" s="117" t="str">
        <f>IF(M216="","",VLOOKUP(M216,種目名!$R$5:$T$104,3,0))</f>
        <v/>
      </c>
      <c r="AC216" s="117" t="str">
        <f>IF(P216="","",VLOOKUP(AF216,種目名!$R$5:$T$104,3,0))</f>
        <v/>
      </c>
      <c r="AD216" s="118" t="str">
        <f>IF(S216="","",VLOOKUP(AI216,種目名!$R$5:$T$104,3,0))</f>
        <v/>
      </c>
      <c r="AE216" s="115">
        <f t="shared" si="331"/>
        <v>0</v>
      </c>
      <c r="AF216" s="152" t="str">
        <f t="shared" si="332"/>
        <v/>
      </c>
      <c r="AG216" s="152" t="str">
        <f t="shared" si="333"/>
        <v/>
      </c>
      <c r="AH216" s="152">
        <f t="shared" si="334"/>
        <v>0</v>
      </c>
      <c r="AI216" s="152" t="str">
        <f t="shared" si="335"/>
        <v/>
      </c>
      <c r="AJ216" s="152" t="str">
        <f t="shared" si="336"/>
        <v/>
      </c>
      <c r="AK216" s="383"/>
      <c r="AL216" s="166">
        <f t="shared" si="264"/>
        <v>0</v>
      </c>
      <c r="AM216" s="392">
        <f t="shared" si="265"/>
        <v>0</v>
      </c>
      <c r="AN216" s="392">
        <f>COUNTIF($B$12:B216,B216)</f>
        <v>0</v>
      </c>
      <c r="AO216" s="392"/>
      <c r="AP216" s="392" t="str">
        <f t="shared" si="266"/>
        <v/>
      </c>
      <c r="AQ216" s="392" t="str">
        <f t="shared" si="266"/>
        <v/>
      </c>
      <c r="AR216" s="392" t="str">
        <f t="shared" si="266"/>
        <v/>
      </c>
      <c r="AS216" s="392" t="str">
        <f t="shared" si="260"/>
        <v/>
      </c>
      <c r="AT216" s="392">
        <f t="shared" si="267"/>
        <v>0</v>
      </c>
      <c r="AU216" s="392" t="str">
        <f t="shared" si="268"/>
        <v/>
      </c>
      <c r="AV216" s="392" t="str">
        <f t="shared" si="269"/>
        <v/>
      </c>
      <c r="AW216" s="392" t="str">
        <f t="shared" si="270"/>
        <v/>
      </c>
      <c r="AX216" s="392" t="str">
        <f t="shared" si="271"/>
        <v/>
      </c>
      <c r="AY216" s="392" t="str">
        <f t="shared" si="272"/>
        <v/>
      </c>
      <c r="AZ216" s="392" t="str">
        <f t="shared" si="258"/>
        <v/>
      </c>
      <c r="BA216" s="392" t="str">
        <f t="shared" si="258"/>
        <v/>
      </c>
      <c r="BB216" s="392" t="str">
        <f t="shared" si="258"/>
        <v/>
      </c>
      <c r="BC216" s="392" t="str">
        <f t="shared" si="258"/>
        <v/>
      </c>
      <c r="BD216" s="396" t="str">
        <f t="shared" si="258"/>
        <v/>
      </c>
      <c r="BE216" s="386">
        <f t="shared" si="273"/>
        <v>0</v>
      </c>
      <c r="BG216" s="392">
        <f t="shared" si="274"/>
        <v>0</v>
      </c>
      <c r="BH216" s="392">
        <f t="shared" si="275"/>
        <v>0</v>
      </c>
      <c r="BI216" s="405">
        <f t="shared" si="276"/>
        <v>0</v>
      </c>
      <c r="BJ216" s="406">
        <f t="shared" si="261"/>
        <v>0</v>
      </c>
      <c r="BK216" s="391" t="str">
        <f t="shared" si="262"/>
        <v>0</v>
      </c>
      <c r="BL216" s="391" t="str">
        <f t="shared" si="263"/>
        <v>0</v>
      </c>
      <c r="BM216" s="405">
        <f t="shared" si="277"/>
        <v>0</v>
      </c>
      <c r="BN216" s="405" t="str">
        <f t="shared" si="278"/>
        <v>0m0</v>
      </c>
      <c r="BO216" s="392">
        <f t="shared" si="279"/>
        <v>0</v>
      </c>
      <c r="BP216" s="392">
        <f t="shared" si="280"/>
        <v>0</v>
      </c>
      <c r="BQ216" s="405">
        <f t="shared" si="281"/>
        <v>0</v>
      </c>
      <c r="BR216" s="406">
        <f t="shared" si="282"/>
        <v>0</v>
      </c>
      <c r="BS216" s="391" t="str">
        <f t="shared" si="283"/>
        <v>0</v>
      </c>
      <c r="BT216" s="391" t="str">
        <f t="shared" si="284"/>
        <v>0</v>
      </c>
      <c r="BU216" s="405">
        <f t="shared" si="285"/>
        <v>0</v>
      </c>
      <c r="BV216" s="405" t="str">
        <f t="shared" si="286"/>
        <v>0m0</v>
      </c>
      <c r="BW216" s="392">
        <f t="shared" si="287"/>
        <v>0</v>
      </c>
      <c r="BX216" s="392">
        <f t="shared" si="288"/>
        <v>0</v>
      </c>
      <c r="BY216" s="405">
        <f t="shared" si="289"/>
        <v>0</v>
      </c>
      <c r="BZ216" s="406">
        <f t="shared" si="290"/>
        <v>0</v>
      </c>
      <c r="CA216" s="391" t="str">
        <f t="shared" si="291"/>
        <v>0</v>
      </c>
      <c r="CB216" s="391" t="str">
        <f t="shared" si="292"/>
        <v>0</v>
      </c>
      <c r="CC216" s="405">
        <f t="shared" si="293"/>
        <v>0</v>
      </c>
      <c r="CD216" s="405" t="str">
        <f t="shared" si="294"/>
        <v>0m0</v>
      </c>
      <c r="CE216" s="392">
        <f t="shared" si="295"/>
        <v>0</v>
      </c>
      <c r="CF216" s="392">
        <f t="shared" si="296"/>
        <v>0</v>
      </c>
      <c r="CG216" s="405">
        <f t="shared" si="297"/>
        <v>0</v>
      </c>
      <c r="CH216" s="406">
        <f t="shared" si="298"/>
        <v>0</v>
      </c>
      <c r="CI216" s="391" t="str">
        <f t="shared" si="299"/>
        <v>0</v>
      </c>
      <c r="CJ216" s="391" t="str">
        <f t="shared" si="300"/>
        <v>0</v>
      </c>
      <c r="CK216" s="405">
        <f t="shared" si="301"/>
        <v>0</v>
      </c>
      <c r="CL216" s="405" t="str">
        <f t="shared" si="302"/>
        <v>0m0</v>
      </c>
      <c r="CM216" s="392">
        <f t="shared" si="303"/>
        <v>0</v>
      </c>
      <c r="CN216" s="392">
        <f t="shared" si="304"/>
        <v>0</v>
      </c>
      <c r="CO216" s="405">
        <f t="shared" si="305"/>
        <v>0</v>
      </c>
      <c r="CP216" s="406">
        <f t="shared" si="306"/>
        <v>0</v>
      </c>
      <c r="CQ216" s="391" t="str">
        <f t="shared" si="307"/>
        <v>0</v>
      </c>
      <c r="CR216" s="391" t="str">
        <f t="shared" si="308"/>
        <v>0</v>
      </c>
      <c r="CS216" s="405">
        <f t="shared" si="309"/>
        <v>0</v>
      </c>
      <c r="CT216" s="405" t="str">
        <f t="shared" si="310"/>
        <v>0m0</v>
      </c>
      <c r="CU216" s="405">
        <f t="shared" si="311"/>
        <v>0</v>
      </c>
      <c r="CV216" s="405">
        <f t="shared" si="312"/>
        <v>0</v>
      </c>
      <c r="CW216" s="405">
        <f t="shared" si="313"/>
        <v>0</v>
      </c>
      <c r="CX216" s="405">
        <f t="shared" si="314"/>
        <v>0</v>
      </c>
      <c r="CY216" s="405">
        <f t="shared" si="315"/>
        <v>0</v>
      </c>
      <c r="CZ216" s="405" t="str">
        <f t="shared" si="316"/>
        <v/>
      </c>
      <c r="DA216" s="405" t="str">
        <f t="shared" si="317"/>
        <v/>
      </c>
      <c r="DB216" s="405" t="str">
        <f t="shared" si="318"/>
        <v/>
      </c>
      <c r="DC216" s="405" t="str">
        <f t="shared" si="319"/>
        <v/>
      </c>
      <c r="DD216" s="405" t="str">
        <f t="shared" si="320"/>
        <v/>
      </c>
      <c r="DE216" s="405"/>
      <c r="DF216" s="404"/>
      <c r="DG216" s="405" t="str">
        <f t="shared" si="321"/>
        <v/>
      </c>
      <c r="DH216" s="405" t="str">
        <f t="shared" si="322"/>
        <v/>
      </c>
      <c r="DI216" s="405">
        <f t="shared" si="323"/>
        <v>0</v>
      </c>
      <c r="DJ216" s="405" t="str">
        <f t="shared" si="324"/>
        <v/>
      </c>
      <c r="DK216" s="405" t="str">
        <f t="shared" si="325"/>
        <v/>
      </c>
      <c r="DL216" s="405" t="str">
        <f t="shared" si="326"/>
        <v/>
      </c>
      <c r="DM216" s="405" t="str">
        <f t="shared" si="327"/>
        <v/>
      </c>
      <c r="DN216" s="405" t="str">
        <f t="shared" si="328"/>
        <v/>
      </c>
      <c r="DO216" s="405" t="str">
        <f t="shared" si="329"/>
        <v/>
      </c>
    </row>
    <row r="217" spans="1:119" s="152" customFormat="1" ht="18" hidden="1" customHeight="1">
      <c r="A217" s="156" t="str">
        <f t="shared" si="259"/>
        <v/>
      </c>
      <c r="B217" s="153"/>
      <c r="C217" s="31" t="str">
        <f>IF(B217="","",VLOOKUP(B217,学連登録!$C$2:$G$3000,2,FALSE))</f>
        <v/>
      </c>
      <c r="D217" s="32" t="str">
        <f>IF(B217="","",VLOOKUP(B217,学連登録!$C$2:$G$3000,3,FALSE))</f>
        <v/>
      </c>
      <c r="E217" s="33" t="str">
        <f>IF(B217="","",VLOOKUP(B217,学連登録!$C$2:$G$3000,4,FALSE))</f>
        <v/>
      </c>
      <c r="F217" s="376" t="str">
        <f>IF(B217="","",VLOOKUP(B217,学連登録!$C$2:$I$3000,7,FALSE))</f>
        <v/>
      </c>
      <c r="G217" s="155"/>
      <c r="H217" s="926"/>
      <c r="I217" s="928"/>
      <c r="J217" s="155"/>
      <c r="K217" s="926"/>
      <c r="L217" s="927"/>
      <c r="M217" s="155"/>
      <c r="N217" s="881"/>
      <c r="O217" s="882"/>
      <c r="P217" s="154"/>
      <c r="Q217" s="926"/>
      <c r="R217" s="927"/>
      <c r="S217" s="154"/>
      <c r="T217" s="926"/>
      <c r="U217" s="927"/>
      <c r="V217" s="101" t="str">
        <f>IF(B217="","",VLOOKUP(B217,学連登録!$C$2:$H$3000,6,FALSE))</f>
        <v/>
      </c>
      <c r="Y217" s="116" t="str">
        <f t="shared" si="330"/>
        <v/>
      </c>
      <c r="Z217" s="97" t="str">
        <f>IF(G217="","",VLOOKUP(G217,種目名!$R$5:$T$104,3,0))</f>
        <v/>
      </c>
      <c r="AA217" s="98" t="str">
        <f>IF(J217="","",VLOOKUP(J217,種目名!$R$5:$T$104,3,0))</f>
        <v/>
      </c>
      <c r="AB217" s="117" t="str">
        <f>IF(M217="","",VLOOKUP(M217,種目名!$R$5:$T$104,3,0))</f>
        <v/>
      </c>
      <c r="AC217" s="117" t="str">
        <f>IF(P217="","",VLOOKUP(AF217,種目名!$R$5:$T$104,3,0))</f>
        <v/>
      </c>
      <c r="AD217" s="118" t="str">
        <f>IF(S217="","",VLOOKUP(AI217,種目名!$R$5:$T$104,3,0))</f>
        <v/>
      </c>
      <c r="AE217" s="115">
        <f t="shared" si="331"/>
        <v>0</v>
      </c>
      <c r="AF217" s="152" t="str">
        <f t="shared" si="332"/>
        <v/>
      </c>
      <c r="AG217" s="152" t="str">
        <f t="shared" si="333"/>
        <v/>
      </c>
      <c r="AH217" s="152">
        <f t="shared" si="334"/>
        <v>0</v>
      </c>
      <c r="AI217" s="152" t="str">
        <f t="shared" si="335"/>
        <v/>
      </c>
      <c r="AJ217" s="152" t="str">
        <f t="shared" si="336"/>
        <v/>
      </c>
      <c r="AK217" s="383"/>
      <c r="AL217" s="166">
        <f t="shared" si="264"/>
        <v>0</v>
      </c>
      <c r="AM217" s="392">
        <f t="shared" si="265"/>
        <v>0</v>
      </c>
      <c r="AN217" s="392">
        <f>COUNTIF($B$12:B217,B217)</f>
        <v>0</v>
      </c>
      <c r="AO217" s="392"/>
      <c r="AP217" s="392" t="str">
        <f t="shared" si="266"/>
        <v/>
      </c>
      <c r="AQ217" s="392" t="str">
        <f t="shared" si="266"/>
        <v/>
      </c>
      <c r="AR217" s="392" t="str">
        <f t="shared" si="266"/>
        <v/>
      </c>
      <c r="AS217" s="392" t="str">
        <f t="shared" si="260"/>
        <v/>
      </c>
      <c r="AT217" s="392">
        <f t="shared" si="267"/>
        <v>0</v>
      </c>
      <c r="AU217" s="392" t="str">
        <f t="shared" si="268"/>
        <v/>
      </c>
      <c r="AV217" s="392" t="str">
        <f t="shared" si="269"/>
        <v/>
      </c>
      <c r="AW217" s="392" t="str">
        <f t="shared" si="270"/>
        <v/>
      </c>
      <c r="AX217" s="392" t="str">
        <f t="shared" si="271"/>
        <v/>
      </c>
      <c r="AY217" s="392" t="str">
        <f t="shared" si="272"/>
        <v/>
      </c>
      <c r="AZ217" s="392" t="str">
        <f t="shared" ref="AZ217:BD267" si="337">IF(AU217="","",COUNTIF($AU$12:$AY$520,AU217))</f>
        <v/>
      </c>
      <c r="BA217" s="392" t="str">
        <f t="shared" si="337"/>
        <v/>
      </c>
      <c r="BB217" s="392" t="str">
        <f t="shared" si="337"/>
        <v/>
      </c>
      <c r="BC217" s="392" t="str">
        <f t="shared" si="337"/>
        <v/>
      </c>
      <c r="BD217" s="396" t="str">
        <f t="shared" si="337"/>
        <v/>
      </c>
      <c r="BE217" s="386">
        <f t="shared" si="273"/>
        <v>0</v>
      </c>
      <c r="BG217" s="392">
        <f t="shared" si="274"/>
        <v>0</v>
      </c>
      <c r="BH217" s="392">
        <f t="shared" si="275"/>
        <v>0</v>
      </c>
      <c r="BI217" s="405">
        <f t="shared" si="276"/>
        <v>0</v>
      </c>
      <c r="BJ217" s="406">
        <f t="shared" si="261"/>
        <v>0</v>
      </c>
      <c r="BK217" s="391" t="str">
        <f t="shared" si="262"/>
        <v>0</v>
      </c>
      <c r="BL217" s="391" t="str">
        <f t="shared" si="263"/>
        <v>0</v>
      </c>
      <c r="BM217" s="405">
        <f t="shared" si="277"/>
        <v>0</v>
      </c>
      <c r="BN217" s="405" t="str">
        <f t="shared" si="278"/>
        <v>0m0</v>
      </c>
      <c r="BO217" s="392">
        <f t="shared" si="279"/>
        <v>0</v>
      </c>
      <c r="BP217" s="392">
        <f t="shared" si="280"/>
        <v>0</v>
      </c>
      <c r="BQ217" s="405">
        <f t="shared" si="281"/>
        <v>0</v>
      </c>
      <c r="BR217" s="406">
        <f t="shared" si="282"/>
        <v>0</v>
      </c>
      <c r="BS217" s="391" t="str">
        <f t="shared" si="283"/>
        <v>0</v>
      </c>
      <c r="BT217" s="391" t="str">
        <f t="shared" si="284"/>
        <v>0</v>
      </c>
      <c r="BU217" s="405">
        <f t="shared" si="285"/>
        <v>0</v>
      </c>
      <c r="BV217" s="405" t="str">
        <f t="shared" si="286"/>
        <v>0m0</v>
      </c>
      <c r="BW217" s="392">
        <f t="shared" si="287"/>
        <v>0</v>
      </c>
      <c r="BX217" s="392">
        <f t="shared" si="288"/>
        <v>0</v>
      </c>
      <c r="BY217" s="405">
        <f t="shared" si="289"/>
        <v>0</v>
      </c>
      <c r="BZ217" s="406">
        <f t="shared" si="290"/>
        <v>0</v>
      </c>
      <c r="CA217" s="391" t="str">
        <f t="shared" si="291"/>
        <v>0</v>
      </c>
      <c r="CB217" s="391" t="str">
        <f t="shared" si="292"/>
        <v>0</v>
      </c>
      <c r="CC217" s="405">
        <f t="shared" si="293"/>
        <v>0</v>
      </c>
      <c r="CD217" s="405" t="str">
        <f t="shared" si="294"/>
        <v>0m0</v>
      </c>
      <c r="CE217" s="392">
        <f t="shared" si="295"/>
        <v>0</v>
      </c>
      <c r="CF217" s="392">
        <f t="shared" si="296"/>
        <v>0</v>
      </c>
      <c r="CG217" s="405">
        <f t="shared" si="297"/>
        <v>0</v>
      </c>
      <c r="CH217" s="406">
        <f t="shared" si="298"/>
        <v>0</v>
      </c>
      <c r="CI217" s="391" t="str">
        <f t="shared" si="299"/>
        <v>0</v>
      </c>
      <c r="CJ217" s="391" t="str">
        <f t="shared" si="300"/>
        <v>0</v>
      </c>
      <c r="CK217" s="405">
        <f t="shared" si="301"/>
        <v>0</v>
      </c>
      <c r="CL217" s="405" t="str">
        <f t="shared" si="302"/>
        <v>0m0</v>
      </c>
      <c r="CM217" s="392">
        <f t="shared" si="303"/>
        <v>0</v>
      </c>
      <c r="CN217" s="392">
        <f t="shared" si="304"/>
        <v>0</v>
      </c>
      <c r="CO217" s="405">
        <f t="shared" si="305"/>
        <v>0</v>
      </c>
      <c r="CP217" s="406">
        <f t="shared" si="306"/>
        <v>0</v>
      </c>
      <c r="CQ217" s="391" t="str">
        <f t="shared" si="307"/>
        <v>0</v>
      </c>
      <c r="CR217" s="391" t="str">
        <f t="shared" si="308"/>
        <v>0</v>
      </c>
      <c r="CS217" s="405">
        <f t="shared" si="309"/>
        <v>0</v>
      </c>
      <c r="CT217" s="405" t="str">
        <f t="shared" si="310"/>
        <v>0m0</v>
      </c>
      <c r="CU217" s="405">
        <f t="shared" si="311"/>
        <v>0</v>
      </c>
      <c r="CV217" s="405">
        <f t="shared" si="312"/>
        <v>0</v>
      </c>
      <c r="CW217" s="405">
        <f t="shared" si="313"/>
        <v>0</v>
      </c>
      <c r="CX217" s="405">
        <f t="shared" si="314"/>
        <v>0</v>
      </c>
      <c r="CY217" s="405">
        <f t="shared" si="315"/>
        <v>0</v>
      </c>
      <c r="CZ217" s="405" t="str">
        <f t="shared" si="316"/>
        <v/>
      </c>
      <c r="DA217" s="405" t="str">
        <f t="shared" si="317"/>
        <v/>
      </c>
      <c r="DB217" s="405" t="str">
        <f t="shared" si="318"/>
        <v/>
      </c>
      <c r="DC217" s="405" t="str">
        <f t="shared" si="319"/>
        <v/>
      </c>
      <c r="DD217" s="405" t="str">
        <f t="shared" si="320"/>
        <v/>
      </c>
      <c r="DE217" s="405"/>
      <c r="DF217" s="404"/>
      <c r="DG217" s="405" t="str">
        <f t="shared" si="321"/>
        <v/>
      </c>
      <c r="DH217" s="405" t="str">
        <f t="shared" si="322"/>
        <v/>
      </c>
      <c r="DI217" s="405">
        <f t="shared" si="323"/>
        <v>0</v>
      </c>
      <c r="DJ217" s="405" t="str">
        <f t="shared" si="324"/>
        <v/>
      </c>
      <c r="DK217" s="405" t="str">
        <f t="shared" si="325"/>
        <v/>
      </c>
      <c r="DL217" s="405" t="str">
        <f t="shared" si="326"/>
        <v/>
      </c>
      <c r="DM217" s="405" t="str">
        <f t="shared" si="327"/>
        <v/>
      </c>
      <c r="DN217" s="405" t="str">
        <f t="shared" si="328"/>
        <v/>
      </c>
      <c r="DO217" s="405" t="str">
        <f t="shared" si="329"/>
        <v/>
      </c>
    </row>
    <row r="218" spans="1:119" s="152" customFormat="1" ht="18" hidden="1" customHeight="1">
      <c r="A218" s="156" t="str">
        <f t="shared" si="259"/>
        <v/>
      </c>
      <c r="B218" s="153"/>
      <c r="C218" s="31" t="str">
        <f>IF(B218="","",VLOOKUP(B218,学連登録!$C$2:$G$3000,2,FALSE))</f>
        <v/>
      </c>
      <c r="D218" s="32" t="str">
        <f>IF(B218="","",VLOOKUP(B218,学連登録!$C$2:$G$3000,3,FALSE))</f>
        <v/>
      </c>
      <c r="E218" s="33" t="str">
        <f>IF(B218="","",VLOOKUP(B218,学連登録!$C$2:$G$3000,4,FALSE))</f>
        <v/>
      </c>
      <c r="F218" s="376" t="str">
        <f>IF(B218="","",VLOOKUP(B218,学連登録!$C$2:$I$3000,7,FALSE))</f>
        <v/>
      </c>
      <c r="G218" s="155"/>
      <c r="H218" s="926"/>
      <c r="I218" s="928"/>
      <c r="J218" s="155"/>
      <c r="K218" s="926"/>
      <c r="L218" s="927"/>
      <c r="M218" s="155"/>
      <c r="N218" s="881"/>
      <c r="O218" s="882"/>
      <c r="P218" s="154"/>
      <c r="Q218" s="926"/>
      <c r="R218" s="927"/>
      <c r="S218" s="154"/>
      <c r="T218" s="926"/>
      <c r="U218" s="927"/>
      <c r="V218" s="101" t="str">
        <f>IF(B218="","",VLOOKUP(B218,学連登録!$C$2:$H$3000,6,FALSE))</f>
        <v/>
      </c>
      <c r="Y218" s="116" t="str">
        <f t="shared" si="330"/>
        <v/>
      </c>
      <c r="Z218" s="97" t="str">
        <f>IF(G218="","",VLOOKUP(G218,種目名!$R$5:$T$104,3,0))</f>
        <v/>
      </c>
      <c r="AA218" s="98" t="str">
        <f>IF(J218="","",VLOOKUP(J218,種目名!$R$5:$T$104,3,0))</f>
        <v/>
      </c>
      <c r="AB218" s="117" t="str">
        <f>IF(M218="","",VLOOKUP(M218,種目名!$R$5:$T$104,3,0))</f>
        <v/>
      </c>
      <c r="AC218" s="117" t="str">
        <f>IF(P218="","",VLOOKUP(AF218,種目名!$R$5:$T$104,3,0))</f>
        <v/>
      </c>
      <c r="AD218" s="118" t="str">
        <f>IF(S218="","",VLOOKUP(AI218,種目名!$R$5:$T$104,3,0))</f>
        <v/>
      </c>
      <c r="AE218" s="115">
        <f t="shared" si="331"/>
        <v>0</v>
      </c>
      <c r="AF218" s="152" t="str">
        <f t="shared" si="332"/>
        <v/>
      </c>
      <c r="AG218" s="152" t="str">
        <f t="shared" si="333"/>
        <v/>
      </c>
      <c r="AH218" s="152">
        <f t="shared" si="334"/>
        <v>0</v>
      </c>
      <c r="AI218" s="152" t="str">
        <f t="shared" si="335"/>
        <v/>
      </c>
      <c r="AJ218" s="152" t="str">
        <f t="shared" si="336"/>
        <v/>
      </c>
      <c r="AK218" s="383"/>
      <c r="AL218" s="166">
        <f t="shared" si="264"/>
        <v>0</v>
      </c>
      <c r="AM218" s="392">
        <f t="shared" si="265"/>
        <v>0</v>
      </c>
      <c r="AN218" s="392">
        <f>COUNTIF($B$12:B218,B218)</f>
        <v>0</v>
      </c>
      <c r="AO218" s="392"/>
      <c r="AP218" s="392" t="str">
        <f t="shared" si="266"/>
        <v/>
      </c>
      <c r="AQ218" s="392" t="str">
        <f t="shared" si="266"/>
        <v/>
      </c>
      <c r="AR218" s="392" t="str">
        <f t="shared" si="266"/>
        <v/>
      </c>
      <c r="AS218" s="392" t="str">
        <f t="shared" si="260"/>
        <v/>
      </c>
      <c r="AT218" s="392">
        <f t="shared" si="267"/>
        <v>0</v>
      </c>
      <c r="AU218" s="392" t="str">
        <f t="shared" si="268"/>
        <v/>
      </c>
      <c r="AV218" s="392" t="str">
        <f t="shared" si="269"/>
        <v/>
      </c>
      <c r="AW218" s="392" t="str">
        <f t="shared" si="270"/>
        <v/>
      </c>
      <c r="AX218" s="392" t="str">
        <f t="shared" si="271"/>
        <v/>
      </c>
      <c r="AY218" s="392" t="str">
        <f t="shared" si="272"/>
        <v/>
      </c>
      <c r="AZ218" s="392" t="str">
        <f t="shared" si="337"/>
        <v/>
      </c>
      <c r="BA218" s="392" t="str">
        <f t="shared" si="337"/>
        <v/>
      </c>
      <c r="BB218" s="392" t="str">
        <f t="shared" si="337"/>
        <v/>
      </c>
      <c r="BC218" s="392" t="str">
        <f t="shared" si="337"/>
        <v/>
      </c>
      <c r="BD218" s="396" t="str">
        <f t="shared" si="337"/>
        <v/>
      </c>
      <c r="BE218" s="386">
        <f t="shared" si="273"/>
        <v>0</v>
      </c>
      <c r="BG218" s="392">
        <f t="shared" si="274"/>
        <v>0</v>
      </c>
      <c r="BH218" s="392">
        <f t="shared" si="275"/>
        <v>0</v>
      </c>
      <c r="BI218" s="405">
        <f t="shared" si="276"/>
        <v>0</v>
      </c>
      <c r="BJ218" s="406">
        <f t="shared" si="261"/>
        <v>0</v>
      </c>
      <c r="BK218" s="391" t="str">
        <f t="shared" si="262"/>
        <v>0</v>
      </c>
      <c r="BL218" s="391" t="str">
        <f t="shared" si="263"/>
        <v>0</v>
      </c>
      <c r="BM218" s="405">
        <f t="shared" si="277"/>
        <v>0</v>
      </c>
      <c r="BN218" s="405" t="str">
        <f t="shared" si="278"/>
        <v>0m0</v>
      </c>
      <c r="BO218" s="392">
        <f t="shared" si="279"/>
        <v>0</v>
      </c>
      <c r="BP218" s="392">
        <f t="shared" si="280"/>
        <v>0</v>
      </c>
      <c r="BQ218" s="405">
        <f t="shared" si="281"/>
        <v>0</v>
      </c>
      <c r="BR218" s="406">
        <f t="shared" si="282"/>
        <v>0</v>
      </c>
      <c r="BS218" s="391" t="str">
        <f t="shared" si="283"/>
        <v>0</v>
      </c>
      <c r="BT218" s="391" t="str">
        <f t="shared" si="284"/>
        <v>0</v>
      </c>
      <c r="BU218" s="405">
        <f t="shared" si="285"/>
        <v>0</v>
      </c>
      <c r="BV218" s="405" t="str">
        <f t="shared" si="286"/>
        <v>0m0</v>
      </c>
      <c r="BW218" s="392">
        <f t="shared" si="287"/>
        <v>0</v>
      </c>
      <c r="BX218" s="392">
        <f t="shared" si="288"/>
        <v>0</v>
      </c>
      <c r="BY218" s="405">
        <f t="shared" si="289"/>
        <v>0</v>
      </c>
      <c r="BZ218" s="406">
        <f t="shared" si="290"/>
        <v>0</v>
      </c>
      <c r="CA218" s="391" t="str">
        <f t="shared" si="291"/>
        <v>0</v>
      </c>
      <c r="CB218" s="391" t="str">
        <f t="shared" si="292"/>
        <v>0</v>
      </c>
      <c r="CC218" s="405">
        <f t="shared" si="293"/>
        <v>0</v>
      </c>
      <c r="CD218" s="405" t="str">
        <f t="shared" si="294"/>
        <v>0m0</v>
      </c>
      <c r="CE218" s="392">
        <f t="shared" si="295"/>
        <v>0</v>
      </c>
      <c r="CF218" s="392">
        <f t="shared" si="296"/>
        <v>0</v>
      </c>
      <c r="CG218" s="405">
        <f t="shared" si="297"/>
        <v>0</v>
      </c>
      <c r="CH218" s="406">
        <f t="shared" si="298"/>
        <v>0</v>
      </c>
      <c r="CI218" s="391" t="str">
        <f t="shared" si="299"/>
        <v>0</v>
      </c>
      <c r="CJ218" s="391" t="str">
        <f t="shared" si="300"/>
        <v>0</v>
      </c>
      <c r="CK218" s="405">
        <f t="shared" si="301"/>
        <v>0</v>
      </c>
      <c r="CL218" s="405" t="str">
        <f t="shared" si="302"/>
        <v>0m0</v>
      </c>
      <c r="CM218" s="392">
        <f t="shared" si="303"/>
        <v>0</v>
      </c>
      <c r="CN218" s="392">
        <f t="shared" si="304"/>
        <v>0</v>
      </c>
      <c r="CO218" s="405">
        <f t="shared" si="305"/>
        <v>0</v>
      </c>
      <c r="CP218" s="406">
        <f t="shared" si="306"/>
        <v>0</v>
      </c>
      <c r="CQ218" s="391" t="str">
        <f t="shared" si="307"/>
        <v>0</v>
      </c>
      <c r="CR218" s="391" t="str">
        <f t="shared" si="308"/>
        <v>0</v>
      </c>
      <c r="CS218" s="405">
        <f t="shared" si="309"/>
        <v>0</v>
      </c>
      <c r="CT218" s="405" t="str">
        <f t="shared" si="310"/>
        <v>0m0</v>
      </c>
      <c r="CU218" s="405">
        <f t="shared" si="311"/>
        <v>0</v>
      </c>
      <c r="CV218" s="405">
        <f t="shared" si="312"/>
        <v>0</v>
      </c>
      <c r="CW218" s="405">
        <f t="shared" si="313"/>
        <v>0</v>
      </c>
      <c r="CX218" s="405">
        <f t="shared" si="314"/>
        <v>0</v>
      </c>
      <c r="CY218" s="405">
        <f t="shared" si="315"/>
        <v>0</v>
      </c>
      <c r="CZ218" s="405" t="str">
        <f t="shared" si="316"/>
        <v/>
      </c>
      <c r="DA218" s="405" t="str">
        <f t="shared" si="317"/>
        <v/>
      </c>
      <c r="DB218" s="405" t="str">
        <f t="shared" si="318"/>
        <v/>
      </c>
      <c r="DC218" s="405" t="str">
        <f t="shared" si="319"/>
        <v/>
      </c>
      <c r="DD218" s="405" t="str">
        <f t="shared" si="320"/>
        <v/>
      </c>
      <c r="DE218" s="405"/>
      <c r="DF218" s="404"/>
      <c r="DG218" s="405" t="str">
        <f t="shared" si="321"/>
        <v/>
      </c>
      <c r="DH218" s="405" t="str">
        <f t="shared" si="322"/>
        <v/>
      </c>
      <c r="DI218" s="405">
        <f t="shared" si="323"/>
        <v>0</v>
      </c>
      <c r="DJ218" s="405" t="str">
        <f t="shared" si="324"/>
        <v/>
      </c>
      <c r="DK218" s="405" t="str">
        <f t="shared" si="325"/>
        <v/>
      </c>
      <c r="DL218" s="405" t="str">
        <f t="shared" si="326"/>
        <v/>
      </c>
      <c r="DM218" s="405" t="str">
        <f t="shared" si="327"/>
        <v/>
      </c>
      <c r="DN218" s="405" t="str">
        <f t="shared" si="328"/>
        <v/>
      </c>
      <c r="DO218" s="405" t="str">
        <f t="shared" si="329"/>
        <v/>
      </c>
    </row>
    <row r="219" spans="1:119" s="152" customFormat="1" ht="18" hidden="1" customHeight="1">
      <c r="A219" s="156" t="str">
        <f t="shared" si="259"/>
        <v/>
      </c>
      <c r="B219" s="153"/>
      <c r="C219" s="31" t="str">
        <f>IF(B219="","",VLOOKUP(B219,学連登録!$C$2:$G$3000,2,FALSE))</f>
        <v/>
      </c>
      <c r="D219" s="32" t="str">
        <f>IF(B219="","",VLOOKUP(B219,学連登録!$C$2:$G$3000,3,FALSE))</f>
        <v/>
      </c>
      <c r="E219" s="33" t="str">
        <f>IF(B219="","",VLOOKUP(B219,学連登録!$C$2:$G$3000,4,FALSE))</f>
        <v/>
      </c>
      <c r="F219" s="376" t="str">
        <f>IF(B219="","",VLOOKUP(B219,学連登録!$C$2:$I$3000,7,FALSE))</f>
        <v/>
      </c>
      <c r="G219" s="155"/>
      <c r="H219" s="926"/>
      <c r="I219" s="928"/>
      <c r="J219" s="155"/>
      <c r="K219" s="926"/>
      <c r="L219" s="927"/>
      <c r="M219" s="155"/>
      <c r="N219" s="881"/>
      <c r="O219" s="882"/>
      <c r="P219" s="154"/>
      <c r="Q219" s="926"/>
      <c r="R219" s="927"/>
      <c r="S219" s="154"/>
      <c r="T219" s="926"/>
      <c r="U219" s="927"/>
      <c r="V219" s="101" t="str">
        <f>IF(B219="","",VLOOKUP(B219,学連登録!$C$2:$H$3000,6,FALSE))</f>
        <v/>
      </c>
      <c r="Y219" s="116" t="str">
        <f t="shared" si="330"/>
        <v/>
      </c>
      <c r="Z219" s="97" t="str">
        <f>IF(G219="","",VLOOKUP(G219,種目名!$R$5:$T$104,3,0))</f>
        <v/>
      </c>
      <c r="AA219" s="98" t="str">
        <f>IF(J219="","",VLOOKUP(J219,種目名!$R$5:$T$104,3,0))</f>
        <v/>
      </c>
      <c r="AB219" s="117" t="str">
        <f>IF(M219="","",VLOOKUP(M219,種目名!$R$5:$T$104,3,0))</f>
        <v/>
      </c>
      <c r="AC219" s="117" t="str">
        <f>IF(P219="","",VLOOKUP(AF219,種目名!$R$5:$T$104,3,0))</f>
        <v/>
      </c>
      <c r="AD219" s="118" t="str">
        <f>IF(S219="","",VLOOKUP(AI219,種目名!$R$5:$T$104,3,0))</f>
        <v/>
      </c>
      <c r="AE219" s="115">
        <f t="shared" si="331"/>
        <v>0</v>
      </c>
      <c r="AF219" s="152" t="str">
        <f t="shared" si="332"/>
        <v/>
      </c>
      <c r="AG219" s="152" t="str">
        <f t="shared" si="333"/>
        <v/>
      </c>
      <c r="AH219" s="152">
        <f t="shared" si="334"/>
        <v>0</v>
      </c>
      <c r="AI219" s="152" t="str">
        <f t="shared" si="335"/>
        <v/>
      </c>
      <c r="AJ219" s="152" t="str">
        <f t="shared" si="336"/>
        <v/>
      </c>
      <c r="AK219" s="383"/>
      <c r="AL219" s="166">
        <f t="shared" si="264"/>
        <v>0</v>
      </c>
      <c r="AM219" s="392">
        <f t="shared" si="265"/>
        <v>0</v>
      </c>
      <c r="AN219" s="392">
        <f>COUNTIF($B$12:B219,B219)</f>
        <v>0</v>
      </c>
      <c r="AO219" s="392"/>
      <c r="AP219" s="392" t="str">
        <f t="shared" si="266"/>
        <v/>
      </c>
      <c r="AQ219" s="392" t="str">
        <f t="shared" si="266"/>
        <v/>
      </c>
      <c r="AR219" s="392" t="str">
        <f t="shared" si="266"/>
        <v/>
      </c>
      <c r="AS219" s="392" t="str">
        <f t="shared" si="260"/>
        <v/>
      </c>
      <c r="AT219" s="392">
        <f t="shared" si="267"/>
        <v>0</v>
      </c>
      <c r="AU219" s="392" t="str">
        <f t="shared" si="268"/>
        <v/>
      </c>
      <c r="AV219" s="392" t="str">
        <f t="shared" si="269"/>
        <v/>
      </c>
      <c r="AW219" s="392" t="str">
        <f t="shared" si="270"/>
        <v/>
      </c>
      <c r="AX219" s="392" t="str">
        <f t="shared" si="271"/>
        <v/>
      </c>
      <c r="AY219" s="392" t="str">
        <f t="shared" si="272"/>
        <v/>
      </c>
      <c r="AZ219" s="392" t="str">
        <f t="shared" si="337"/>
        <v/>
      </c>
      <c r="BA219" s="392" t="str">
        <f t="shared" si="337"/>
        <v/>
      </c>
      <c r="BB219" s="392" t="str">
        <f t="shared" si="337"/>
        <v/>
      </c>
      <c r="BC219" s="392" t="str">
        <f t="shared" si="337"/>
        <v/>
      </c>
      <c r="BD219" s="396" t="str">
        <f t="shared" si="337"/>
        <v/>
      </c>
      <c r="BE219" s="386">
        <f t="shared" si="273"/>
        <v>0</v>
      </c>
      <c r="BG219" s="392">
        <f t="shared" si="274"/>
        <v>0</v>
      </c>
      <c r="BH219" s="392">
        <f t="shared" si="275"/>
        <v>0</v>
      </c>
      <c r="BI219" s="405">
        <f t="shared" si="276"/>
        <v>0</v>
      </c>
      <c r="BJ219" s="406">
        <f t="shared" si="261"/>
        <v>0</v>
      </c>
      <c r="BK219" s="391" t="str">
        <f t="shared" si="262"/>
        <v>0</v>
      </c>
      <c r="BL219" s="391" t="str">
        <f t="shared" si="263"/>
        <v>0</v>
      </c>
      <c r="BM219" s="405">
        <f t="shared" si="277"/>
        <v>0</v>
      </c>
      <c r="BN219" s="405" t="str">
        <f t="shared" si="278"/>
        <v>0m0</v>
      </c>
      <c r="BO219" s="392">
        <f t="shared" si="279"/>
        <v>0</v>
      </c>
      <c r="BP219" s="392">
        <f t="shared" si="280"/>
        <v>0</v>
      </c>
      <c r="BQ219" s="405">
        <f t="shared" si="281"/>
        <v>0</v>
      </c>
      <c r="BR219" s="406">
        <f t="shared" si="282"/>
        <v>0</v>
      </c>
      <c r="BS219" s="391" t="str">
        <f t="shared" si="283"/>
        <v>0</v>
      </c>
      <c r="BT219" s="391" t="str">
        <f t="shared" si="284"/>
        <v>0</v>
      </c>
      <c r="BU219" s="405">
        <f t="shared" si="285"/>
        <v>0</v>
      </c>
      <c r="BV219" s="405" t="str">
        <f t="shared" si="286"/>
        <v>0m0</v>
      </c>
      <c r="BW219" s="392">
        <f t="shared" si="287"/>
        <v>0</v>
      </c>
      <c r="BX219" s="392">
        <f t="shared" si="288"/>
        <v>0</v>
      </c>
      <c r="BY219" s="405">
        <f t="shared" si="289"/>
        <v>0</v>
      </c>
      <c r="BZ219" s="406">
        <f t="shared" si="290"/>
        <v>0</v>
      </c>
      <c r="CA219" s="391" t="str">
        <f t="shared" si="291"/>
        <v>0</v>
      </c>
      <c r="CB219" s="391" t="str">
        <f t="shared" si="292"/>
        <v>0</v>
      </c>
      <c r="CC219" s="405">
        <f t="shared" si="293"/>
        <v>0</v>
      </c>
      <c r="CD219" s="405" t="str">
        <f t="shared" si="294"/>
        <v>0m0</v>
      </c>
      <c r="CE219" s="392">
        <f t="shared" si="295"/>
        <v>0</v>
      </c>
      <c r="CF219" s="392">
        <f t="shared" si="296"/>
        <v>0</v>
      </c>
      <c r="CG219" s="405">
        <f t="shared" si="297"/>
        <v>0</v>
      </c>
      <c r="CH219" s="406">
        <f t="shared" si="298"/>
        <v>0</v>
      </c>
      <c r="CI219" s="391" t="str">
        <f t="shared" si="299"/>
        <v>0</v>
      </c>
      <c r="CJ219" s="391" t="str">
        <f t="shared" si="300"/>
        <v>0</v>
      </c>
      <c r="CK219" s="405">
        <f t="shared" si="301"/>
        <v>0</v>
      </c>
      <c r="CL219" s="405" t="str">
        <f t="shared" si="302"/>
        <v>0m0</v>
      </c>
      <c r="CM219" s="392">
        <f t="shared" si="303"/>
        <v>0</v>
      </c>
      <c r="CN219" s="392">
        <f t="shared" si="304"/>
        <v>0</v>
      </c>
      <c r="CO219" s="405">
        <f t="shared" si="305"/>
        <v>0</v>
      </c>
      <c r="CP219" s="406">
        <f t="shared" si="306"/>
        <v>0</v>
      </c>
      <c r="CQ219" s="391" t="str">
        <f t="shared" si="307"/>
        <v>0</v>
      </c>
      <c r="CR219" s="391" t="str">
        <f t="shared" si="308"/>
        <v>0</v>
      </c>
      <c r="CS219" s="405">
        <f t="shared" si="309"/>
        <v>0</v>
      </c>
      <c r="CT219" s="405" t="str">
        <f t="shared" si="310"/>
        <v>0m0</v>
      </c>
      <c r="CU219" s="405">
        <f t="shared" si="311"/>
        <v>0</v>
      </c>
      <c r="CV219" s="405">
        <f t="shared" si="312"/>
        <v>0</v>
      </c>
      <c r="CW219" s="405">
        <f t="shared" si="313"/>
        <v>0</v>
      </c>
      <c r="CX219" s="405">
        <f t="shared" si="314"/>
        <v>0</v>
      </c>
      <c r="CY219" s="405">
        <f t="shared" si="315"/>
        <v>0</v>
      </c>
      <c r="CZ219" s="405" t="str">
        <f t="shared" si="316"/>
        <v/>
      </c>
      <c r="DA219" s="405" t="str">
        <f t="shared" si="317"/>
        <v/>
      </c>
      <c r="DB219" s="405" t="str">
        <f t="shared" si="318"/>
        <v/>
      </c>
      <c r="DC219" s="405" t="str">
        <f t="shared" si="319"/>
        <v/>
      </c>
      <c r="DD219" s="405" t="str">
        <f t="shared" si="320"/>
        <v/>
      </c>
      <c r="DE219" s="405"/>
      <c r="DF219" s="404"/>
      <c r="DG219" s="405" t="str">
        <f t="shared" si="321"/>
        <v/>
      </c>
      <c r="DH219" s="405" t="str">
        <f t="shared" si="322"/>
        <v/>
      </c>
      <c r="DI219" s="405">
        <f t="shared" si="323"/>
        <v>0</v>
      </c>
      <c r="DJ219" s="405" t="str">
        <f t="shared" si="324"/>
        <v/>
      </c>
      <c r="DK219" s="405" t="str">
        <f t="shared" si="325"/>
        <v/>
      </c>
      <c r="DL219" s="405" t="str">
        <f t="shared" si="326"/>
        <v/>
      </c>
      <c r="DM219" s="405" t="str">
        <f t="shared" si="327"/>
        <v/>
      </c>
      <c r="DN219" s="405" t="str">
        <f t="shared" si="328"/>
        <v/>
      </c>
      <c r="DO219" s="405" t="str">
        <f t="shared" si="329"/>
        <v/>
      </c>
    </row>
    <row r="220" spans="1:119" s="152" customFormat="1" ht="18" hidden="1" customHeight="1">
      <c r="A220" s="156" t="str">
        <f t="shared" si="259"/>
        <v/>
      </c>
      <c r="B220" s="153"/>
      <c r="C220" s="31" t="str">
        <f>IF(B220="","",VLOOKUP(B220,学連登録!$C$2:$G$3000,2,FALSE))</f>
        <v/>
      </c>
      <c r="D220" s="32" t="str">
        <f>IF(B220="","",VLOOKUP(B220,学連登録!$C$2:$G$3000,3,FALSE))</f>
        <v/>
      </c>
      <c r="E220" s="33" t="str">
        <f>IF(B220="","",VLOOKUP(B220,学連登録!$C$2:$G$3000,4,FALSE))</f>
        <v/>
      </c>
      <c r="F220" s="376" t="str">
        <f>IF(B220="","",VLOOKUP(B220,学連登録!$C$2:$I$3000,7,FALSE))</f>
        <v/>
      </c>
      <c r="G220" s="155"/>
      <c r="H220" s="926"/>
      <c r="I220" s="928"/>
      <c r="J220" s="155"/>
      <c r="K220" s="926"/>
      <c r="L220" s="927"/>
      <c r="M220" s="155"/>
      <c r="N220" s="881"/>
      <c r="O220" s="882"/>
      <c r="P220" s="154"/>
      <c r="Q220" s="926"/>
      <c r="R220" s="927"/>
      <c r="S220" s="154"/>
      <c r="T220" s="926"/>
      <c r="U220" s="927"/>
      <c r="V220" s="101" t="str">
        <f>IF(B220="","",VLOOKUP(B220,学連登録!$C$2:$H$3000,6,FALSE))</f>
        <v/>
      </c>
      <c r="Y220" s="116" t="str">
        <f t="shared" si="330"/>
        <v/>
      </c>
      <c r="Z220" s="97" t="str">
        <f>IF(G220="","",VLOOKUP(G220,種目名!$R$5:$T$104,3,0))</f>
        <v/>
      </c>
      <c r="AA220" s="98" t="str">
        <f>IF(J220="","",VLOOKUP(J220,種目名!$R$5:$T$104,3,0))</f>
        <v/>
      </c>
      <c r="AB220" s="117" t="str">
        <f>IF(M220="","",VLOOKUP(M220,種目名!$R$5:$T$104,3,0))</f>
        <v/>
      </c>
      <c r="AC220" s="117" t="str">
        <f>IF(P220="","",VLOOKUP(AF220,種目名!$R$5:$T$104,3,0))</f>
        <v/>
      </c>
      <c r="AD220" s="118" t="str">
        <f>IF(S220="","",VLOOKUP(AI220,種目名!$R$5:$T$104,3,0))</f>
        <v/>
      </c>
      <c r="AE220" s="115">
        <f t="shared" si="331"/>
        <v>0</v>
      </c>
      <c r="AF220" s="152" t="str">
        <f t="shared" si="332"/>
        <v/>
      </c>
      <c r="AG220" s="152" t="str">
        <f t="shared" si="333"/>
        <v/>
      </c>
      <c r="AH220" s="152">
        <f t="shared" si="334"/>
        <v>0</v>
      </c>
      <c r="AI220" s="152" t="str">
        <f t="shared" si="335"/>
        <v/>
      </c>
      <c r="AJ220" s="152" t="str">
        <f t="shared" si="336"/>
        <v/>
      </c>
      <c r="AK220" s="383"/>
      <c r="AL220" s="166">
        <f t="shared" si="264"/>
        <v>0</v>
      </c>
      <c r="AM220" s="392">
        <f t="shared" si="265"/>
        <v>0</v>
      </c>
      <c r="AN220" s="392">
        <f>COUNTIF($B$12:B220,B220)</f>
        <v>0</v>
      </c>
      <c r="AO220" s="392"/>
      <c r="AP220" s="392" t="str">
        <f t="shared" si="266"/>
        <v/>
      </c>
      <c r="AQ220" s="392" t="str">
        <f t="shared" si="266"/>
        <v/>
      </c>
      <c r="AR220" s="392" t="str">
        <f t="shared" si="266"/>
        <v/>
      </c>
      <c r="AS220" s="392" t="str">
        <f t="shared" si="260"/>
        <v/>
      </c>
      <c r="AT220" s="392">
        <f t="shared" si="267"/>
        <v>0</v>
      </c>
      <c r="AU220" s="392" t="str">
        <f t="shared" si="268"/>
        <v/>
      </c>
      <c r="AV220" s="392" t="str">
        <f t="shared" si="269"/>
        <v/>
      </c>
      <c r="AW220" s="392" t="str">
        <f t="shared" si="270"/>
        <v/>
      </c>
      <c r="AX220" s="392" t="str">
        <f t="shared" si="271"/>
        <v/>
      </c>
      <c r="AY220" s="392" t="str">
        <f t="shared" si="272"/>
        <v/>
      </c>
      <c r="AZ220" s="392" t="str">
        <f t="shared" si="337"/>
        <v/>
      </c>
      <c r="BA220" s="392" t="str">
        <f t="shared" si="337"/>
        <v/>
      </c>
      <c r="BB220" s="392" t="str">
        <f t="shared" si="337"/>
        <v/>
      </c>
      <c r="BC220" s="392" t="str">
        <f t="shared" si="337"/>
        <v/>
      </c>
      <c r="BD220" s="396" t="str">
        <f t="shared" si="337"/>
        <v/>
      </c>
      <c r="BE220" s="386">
        <f t="shared" si="273"/>
        <v>0</v>
      </c>
      <c r="BG220" s="392">
        <f t="shared" si="274"/>
        <v>0</v>
      </c>
      <c r="BH220" s="392">
        <f t="shared" si="275"/>
        <v>0</v>
      </c>
      <c r="BI220" s="405">
        <f t="shared" si="276"/>
        <v>0</v>
      </c>
      <c r="BJ220" s="406">
        <f t="shared" si="261"/>
        <v>0</v>
      </c>
      <c r="BK220" s="391" t="str">
        <f t="shared" si="262"/>
        <v>0</v>
      </c>
      <c r="BL220" s="391" t="str">
        <f t="shared" si="263"/>
        <v>0</v>
      </c>
      <c r="BM220" s="405">
        <f t="shared" si="277"/>
        <v>0</v>
      </c>
      <c r="BN220" s="405" t="str">
        <f t="shared" si="278"/>
        <v>0m0</v>
      </c>
      <c r="BO220" s="392">
        <f t="shared" si="279"/>
        <v>0</v>
      </c>
      <c r="BP220" s="392">
        <f t="shared" si="280"/>
        <v>0</v>
      </c>
      <c r="BQ220" s="405">
        <f t="shared" si="281"/>
        <v>0</v>
      </c>
      <c r="BR220" s="406">
        <f t="shared" si="282"/>
        <v>0</v>
      </c>
      <c r="BS220" s="391" t="str">
        <f t="shared" si="283"/>
        <v>0</v>
      </c>
      <c r="BT220" s="391" t="str">
        <f t="shared" si="284"/>
        <v>0</v>
      </c>
      <c r="BU220" s="405">
        <f t="shared" si="285"/>
        <v>0</v>
      </c>
      <c r="BV220" s="405" t="str">
        <f t="shared" si="286"/>
        <v>0m0</v>
      </c>
      <c r="BW220" s="392">
        <f t="shared" si="287"/>
        <v>0</v>
      </c>
      <c r="BX220" s="392">
        <f t="shared" si="288"/>
        <v>0</v>
      </c>
      <c r="BY220" s="405">
        <f t="shared" si="289"/>
        <v>0</v>
      </c>
      <c r="BZ220" s="406">
        <f t="shared" si="290"/>
        <v>0</v>
      </c>
      <c r="CA220" s="391" t="str">
        <f t="shared" si="291"/>
        <v>0</v>
      </c>
      <c r="CB220" s="391" t="str">
        <f t="shared" si="292"/>
        <v>0</v>
      </c>
      <c r="CC220" s="405">
        <f t="shared" si="293"/>
        <v>0</v>
      </c>
      <c r="CD220" s="405" t="str">
        <f t="shared" si="294"/>
        <v>0m0</v>
      </c>
      <c r="CE220" s="392">
        <f t="shared" si="295"/>
        <v>0</v>
      </c>
      <c r="CF220" s="392">
        <f t="shared" si="296"/>
        <v>0</v>
      </c>
      <c r="CG220" s="405">
        <f t="shared" si="297"/>
        <v>0</v>
      </c>
      <c r="CH220" s="406">
        <f t="shared" si="298"/>
        <v>0</v>
      </c>
      <c r="CI220" s="391" t="str">
        <f t="shared" si="299"/>
        <v>0</v>
      </c>
      <c r="CJ220" s="391" t="str">
        <f t="shared" si="300"/>
        <v>0</v>
      </c>
      <c r="CK220" s="405">
        <f t="shared" si="301"/>
        <v>0</v>
      </c>
      <c r="CL220" s="405" t="str">
        <f t="shared" si="302"/>
        <v>0m0</v>
      </c>
      <c r="CM220" s="392">
        <f t="shared" si="303"/>
        <v>0</v>
      </c>
      <c r="CN220" s="392">
        <f t="shared" si="304"/>
        <v>0</v>
      </c>
      <c r="CO220" s="405">
        <f t="shared" si="305"/>
        <v>0</v>
      </c>
      <c r="CP220" s="406">
        <f t="shared" si="306"/>
        <v>0</v>
      </c>
      <c r="CQ220" s="391" t="str">
        <f t="shared" si="307"/>
        <v>0</v>
      </c>
      <c r="CR220" s="391" t="str">
        <f t="shared" si="308"/>
        <v>0</v>
      </c>
      <c r="CS220" s="405">
        <f t="shared" si="309"/>
        <v>0</v>
      </c>
      <c r="CT220" s="405" t="str">
        <f t="shared" si="310"/>
        <v>0m0</v>
      </c>
      <c r="CU220" s="405">
        <f t="shared" si="311"/>
        <v>0</v>
      </c>
      <c r="CV220" s="405">
        <f t="shared" si="312"/>
        <v>0</v>
      </c>
      <c r="CW220" s="405">
        <f t="shared" si="313"/>
        <v>0</v>
      </c>
      <c r="CX220" s="405">
        <f t="shared" si="314"/>
        <v>0</v>
      </c>
      <c r="CY220" s="405">
        <f t="shared" si="315"/>
        <v>0</v>
      </c>
      <c r="CZ220" s="405" t="str">
        <f t="shared" si="316"/>
        <v/>
      </c>
      <c r="DA220" s="405" t="str">
        <f t="shared" si="317"/>
        <v/>
      </c>
      <c r="DB220" s="405" t="str">
        <f t="shared" si="318"/>
        <v/>
      </c>
      <c r="DC220" s="405" t="str">
        <f t="shared" si="319"/>
        <v/>
      </c>
      <c r="DD220" s="405" t="str">
        <f t="shared" si="320"/>
        <v/>
      </c>
      <c r="DE220" s="405"/>
      <c r="DF220" s="404"/>
      <c r="DG220" s="405" t="str">
        <f t="shared" si="321"/>
        <v/>
      </c>
      <c r="DH220" s="405" t="str">
        <f t="shared" si="322"/>
        <v/>
      </c>
      <c r="DI220" s="405">
        <f t="shared" si="323"/>
        <v>0</v>
      </c>
      <c r="DJ220" s="405" t="str">
        <f t="shared" si="324"/>
        <v/>
      </c>
      <c r="DK220" s="405" t="str">
        <f t="shared" si="325"/>
        <v/>
      </c>
      <c r="DL220" s="405" t="str">
        <f t="shared" si="326"/>
        <v/>
      </c>
      <c r="DM220" s="405" t="str">
        <f t="shared" si="327"/>
        <v/>
      </c>
      <c r="DN220" s="405" t="str">
        <f t="shared" si="328"/>
        <v/>
      </c>
      <c r="DO220" s="405" t="str">
        <f t="shared" si="329"/>
        <v/>
      </c>
    </row>
    <row r="221" spans="1:119" s="152" customFormat="1" ht="18" hidden="1" customHeight="1">
      <c r="A221" s="156" t="str">
        <f t="shared" si="259"/>
        <v/>
      </c>
      <c r="B221" s="153"/>
      <c r="C221" s="31" t="str">
        <f>IF(B221="","",VLOOKUP(B221,学連登録!$C$2:$G$3000,2,FALSE))</f>
        <v/>
      </c>
      <c r="D221" s="32" t="str">
        <f>IF(B221="","",VLOOKUP(B221,学連登録!$C$2:$G$3000,3,FALSE))</f>
        <v/>
      </c>
      <c r="E221" s="33" t="str">
        <f>IF(B221="","",VLOOKUP(B221,学連登録!$C$2:$G$3000,4,FALSE))</f>
        <v/>
      </c>
      <c r="F221" s="376" t="str">
        <f>IF(B221="","",VLOOKUP(B221,学連登録!$C$2:$I$3000,7,FALSE))</f>
        <v/>
      </c>
      <c r="G221" s="155"/>
      <c r="H221" s="926"/>
      <c r="I221" s="928"/>
      <c r="J221" s="155"/>
      <c r="K221" s="926"/>
      <c r="L221" s="927"/>
      <c r="M221" s="155"/>
      <c r="N221" s="881"/>
      <c r="O221" s="882"/>
      <c r="P221" s="154"/>
      <c r="Q221" s="926"/>
      <c r="R221" s="927"/>
      <c r="S221" s="154"/>
      <c r="T221" s="926"/>
      <c r="U221" s="927"/>
      <c r="V221" s="101" t="str">
        <f>IF(B221="","",VLOOKUP(B221,学連登録!$C$2:$H$3000,6,FALSE))</f>
        <v/>
      </c>
      <c r="Y221" s="116" t="str">
        <f t="shared" si="330"/>
        <v/>
      </c>
      <c r="Z221" s="97" t="str">
        <f>IF(G221="","",VLOOKUP(G221,種目名!$R$5:$T$104,3,0))</f>
        <v/>
      </c>
      <c r="AA221" s="98" t="str">
        <f>IF(J221="","",VLOOKUP(J221,種目名!$R$5:$T$104,3,0))</f>
        <v/>
      </c>
      <c r="AB221" s="117" t="str">
        <f>IF(M221="","",VLOOKUP(M221,種目名!$R$5:$T$104,3,0))</f>
        <v/>
      </c>
      <c r="AC221" s="117" t="str">
        <f>IF(P221="","",VLOOKUP(AF221,種目名!$R$5:$T$104,3,0))</f>
        <v/>
      </c>
      <c r="AD221" s="118" t="str">
        <f>IF(S221="","",VLOOKUP(AI221,種目名!$R$5:$T$104,3,0))</f>
        <v/>
      </c>
      <c r="AE221" s="115">
        <f t="shared" si="331"/>
        <v>0</v>
      </c>
      <c r="AF221" s="152" t="str">
        <f t="shared" si="332"/>
        <v/>
      </c>
      <c r="AG221" s="152" t="str">
        <f t="shared" si="333"/>
        <v/>
      </c>
      <c r="AH221" s="152">
        <f t="shared" si="334"/>
        <v>0</v>
      </c>
      <c r="AI221" s="152" t="str">
        <f t="shared" si="335"/>
        <v/>
      </c>
      <c r="AJ221" s="152" t="str">
        <f t="shared" si="336"/>
        <v/>
      </c>
      <c r="AK221" s="383"/>
      <c r="AL221" s="166">
        <f t="shared" si="264"/>
        <v>0</v>
      </c>
      <c r="AM221" s="392">
        <f t="shared" si="265"/>
        <v>0</v>
      </c>
      <c r="AN221" s="392">
        <f>COUNTIF($B$12:B221,B221)</f>
        <v>0</v>
      </c>
      <c r="AO221" s="392"/>
      <c r="AP221" s="392" t="str">
        <f t="shared" si="266"/>
        <v/>
      </c>
      <c r="AQ221" s="392" t="str">
        <f t="shared" si="266"/>
        <v/>
      </c>
      <c r="AR221" s="392" t="str">
        <f t="shared" si="266"/>
        <v/>
      </c>
      <c r="AS221" s="392" t="str">
        <f t="shared" si="260"/>
        <v/>
      </c>
      <c r="AT221" s="392">
        <f t="shared" si="267"/>
        <v>0</v>
      </c>
      <c r="AU221" s="392" t="str">
        <f t="shared" si="268"/>
        <v/>
      </c>
      <c r="AV221" s="392" t="str">
        <f t="shared" si="269"/>
        <v/>
      </c>
      <c r="AW221" s="392" t="str">
        <f t="shared" si="270"/>
        <v/>
      </c>
      <c r="AX221" s="392" t="str">
        <f t="shared" si="271"/>
        <v/>
      </c>
      <c r="AY221" s="392" t="str">
        <f t="shared" si="272"/>
        <v/>
      </c>
      <c r="AZ221" s="392" t="str">
        <f t="shared" si="337"/>
        <v/>
      </c>
      <c r="BA221" s="392" t="str">
        <f t="shared" si="337"/>
        <v/>
      </c>
      <c r="BB221" s="392" t="str">
        <f t="shared" si="337"/>
        <v/>
      </c>
      <c r="BC221" s="392" t="str">
        <f t="shared" si="337"/>
        <v/>
      </c>
      <c r="BD221" s="396" t="str">
        <f t="shared" si="337"/>
        <v/>
      </c>
      <c r="BE221" s="386">
        <f t="shared" si="273"/>
        <v>0</v>
      </c>
      <c r="BG221" s="392">
        <f t="shared" si="274"/>
        <v>0</v>
      </c>
      <c r="BH221" s="392">
        <f t="shared" si="275"/>
        <v>0</v>
      </c>
      <c r="BI221" s="405">
        <f t="shared" si="276"/>
        <v>0</v>
      </c>
      <c r="BJ221" s="406">
        <f t="shared" si="261"/>
        <v>0</v>
      </c>
      <c r="BK221" s="391" t="str">
        <f t="shared" si="262"/>
        <v>0</v>
      </c>
      <c r="BL221" s="391" t="str">
        <f t="shared" si="263"/>
        <v>0</v>
      </c>
      <c r="BM221" s="405">
        <f t="shared" si="277"/>
        <v>0</v>
      </c>
      <c r="BN221" s="405" t="str">
        <f t="shared" si="278"/>
        <v>0m0</v>
      </c>
      <c r="BO221" s="392">
        <f t="shared" si="279"/>
        <v>0</v>
      </c>
      <c r="BP221" s="392">
        <f t="shared" si="280"/>
        <v>0</v>
      </c>
      <c r="BQ221" s="405">
        <f t="shared" si="281"/>
        <v>0</v>
      </c>
      <c r="BR221" s="406">
        <f t="shared" si="282"/>
        <v>0</v>
      </c>
      <c r="BS221" s="391" t="str">
        <f t="shared" si="283"/>
        <v>0</v>
      </c>
      <c r="BT221" s="391" t="str">
        <f t="shared" si="284"/>
        <v>0</v>
      </c>
      <c r="BU221" s="405">
        <f t="shared" si="285"/>
        <v>0</v>
      </c>
      <c r="BV221" s="405" t="str">
        <f t="shared" si="286"/>
        <v>0m0</v>
      </c>
      <c r="BW221" s="392">
        <f t="shared" si="287"/>
        <v>0</v>
      </c>
      <c r="BX221" s="392">
        <f t="shared" si="288"/>
        <v>0</v>
      </c>
      <c r="BY221" s="405">
        <f t="shared" si="289"/>
        <v>0</v>
      </c>
      <c r="BZ221" s="406">
        <f t="shared" si="290"/>
        <v>0</v>
      </c>
      <c r="CA221" s="391" t="str">
        <f t="shared" si="291"/>
        <v>0</v>
      </c>
      <c r="CB221" s="391" t="str">
        <f t="shared" si="292"/>
        <v>0</v>
      </c>
      <c r="CC221" s="405">
        <f t="shared" si="293"/>
        <v>0</v>
      </c>
      <c r="CD221" s="405" t="str">
        <f t="shared" si="294"/>
        <v>0m0</v>
      </c>
      <c r="CE221" s="392">
        <f t="shared" si="295"/>
        <v>0</v>
      </c>
      <c r="CF221" s="392">
        <f t="shared" si="296"/>
        <v>0</v>
      </c>
      <c r="CG221" s="405">
        <f t="shared" si="297"/>
        <v>0</v>
      </c>
      <c r="CH221" s="406">
        <f t="shared" si="298"/>
        <v>0</v>
      </c>
      <c r="CI221" s="391" t="str">
        <f t="shared" si="299"/>
        <v>0</v>
      </c>
      <c r="CJ221" s="391" t="str">
        <f t="shared" si="300"/>
        <v>0</v>
      </c>
      <c r="CK221" s="405">
        <f t="shared" si="301"/>
        <v>0</v>
      </c>
      <c r="CL221" s="405" t="str">
        <f t="shared" si="302"/>
        <v>0m0</v>
      </c>
      <c r="CM221" s="392">
        <f t="shared" si="303"/>
        <v>0</v>
      </c>
      <c r="CN221" s="392">
        <f t="shared" si="304"/>
        <v>0</v>
      </c>
      <c r="CO221" s="405">
        <f t="shared" si="305"/>
        <v>0</v>
      </c>
      <c r="CP221" s="406">
        <f t="shared" si="306"/>
        <v>0</v>
      </c>
      <c r="CQ221" s="391" t="str">
        <f t="shared" si="307"/>
        <v>0</v>
      </c>
      <c r="CR221" s="391" t="str">
        <f t="shared" si="308"/>
        <v>0</v>
      </c>
      <c r="CS221" s="405">
        <f t="shared" si="309"/>
        <v>0</v>
      </c>
      <c r="CT221" s="405" t="str">
        <f t="shared" si="310"/>
        <v>0m0</v>
      </c>
      <c r="CU221" s="405">
        <f t="shared" si="311"/>
        <v>0</v>
      </c>
      <c r="CV221" s="405">
        <f t="shared" si="312"/>
        <v>0</v>
      </c>
      <c r="CW221" s="405">
        <f t="shared" si="313"/>
        <v>0</v>
      </c>
      <c r="CX221" s="405">
        <f t="shared" si="314"/>
        <v>0</v>
      </c>
      <c r="CY221" s="405">
        <f t="shared" si="315"/>
        <v>0</v>
      </c>
      <c r="CZ221" s="405" t="str">
        <f t="shared" si="316"/>
        <v/>
      </c>
      <c r="DA221" s="405" t="str">
        <f t="shared" si="317"/>
        <v/>
      </c>
      <c r="DB221" s="405" t="str">
        <f t="shared" si="318"/>
        <v/>
      </c>
      <c r="DC221" s="405" t="str">
        <f t="shared" si="319"/>
        <v/>
      </c>
      <c r="DD221" s="405" t="str">
        <f t="shared" si="320"/>
        <v/>
      </c>
      <c r="DE221" s="405"/>
      <c r="DF221" s="404"/>
      <c r="DG221" s="405" t="str">
        <f t="shared" si="321"/>
        <v/>
      </c>
      <c r="DH221" s="405" t="str">
        <f t="shared" si="322"/>
        <v/>
      </c>
      <c r="DI221" s="405">
        <f t="shared" si="323"/>
        <v>0</v>
      </c>
      <c r="DJ221" s="405" t="str">
        <f t="shared" si="324"/>
        <v/>
      </c>
      <c r="DK221" s="405" t="str">
        <f t="shared" si="325"/>
        <v/>
      </c>
      <c r="DL221" s="405" t="str">
        <f t="shared" si="326"/>
        <v/>
      </c>
      <c r="DM221" s="405" t="str">
        <f t="shared" si="327"/>
        <v/>
      </c>
      <c r="DN221" s="405" t="str">
        <f t="shared" si="328"/>
        <v/>
      </c>
      <c r="DO221" s="405" t="str">
        <f t="shared" si="329"/>
        <v/>
      </c>
    </row>
    <row r="222" spans="1:119" s="152" customFormat="1" ht="18" hidden="1" customHeight="1">
      <c r="A222" s="156" t="str">
        <f t="shared" si="259"/>
        <v/>
      </c>
      <c r="B222" s="153"/>
      <c r="C222" s="31" t="str">
        <f>IF(B222="","",VLOOKUP(B222,学連登録!$C$2:$G$3000,2,FALSE))</f>
        <v/>
      </c>
      <c r="D222" s="32" t="str">
        <f>IF(B222="","",VLOOKUP(B222,学連登録!$C$2:$G$3000,3,FALSE))</f>
        <v/>
      </c>
      <c r="E222" s="33" t="str">
        <f>IF(B222="","",VLOOKUP(B222,学連登録!$C$2:$G$3000,4,FALSE))</f>
        <v/>
      </c>
      <c r="F222" s="376" t="str">
        <f>IF(B222="","",VLOOKUP(B222,学連登録!$C$2:$I$3000,7,FALSE))</f>
        <v/>
      </c>
      <c r="G222" s="155"/>
      <c r="H222" s="926"/>
      <c r="I222" s="928"/>
      <c r="J222" s="155"/>
      <c r="K222" s="926"/>
      <c r="L222" s="927"/>
      <c r="M222" s="155"/>
      <c r="N222" s="881"/>
      <c r="O222" s="882"/>
      <c r="P222" s="154"/>
      <c r="Q222" s="926"/>
      <c r="R222" s="927"/>
      <c r="S222" s="154"/>
      <c r="T222" s="926"/>
      <c r="U222" s="927"/>
      <c r="V222" s="101" t="str">
        <f>IF(B222="","",VLOOKUP(B222,学連登録!$C$2:$H$3000,6,FALSE))</f>
        <v/>
      </c>
      <c r="Y222" s="116" t="str">
        <f t="shared" si="330"/>
        <v/>
      </c>
      <c r="Z222" s="97" t="str">
        <f>IF(G222="","",VLOOKUP(G222,種目名!$R$5:$T$104,3,0))</f>
        <v/>
      </c>
      <c r="AA222" s="98" t="str">
        <f>IF(J222="","",VLOOKUP(J222,種目名!$R$5:$T$104,3,0))</f>
        <v/>
      </c>
      <c r="AB222" s="117" t="str">
        <f>IF(M222="","",VLOOKUP(M222,種目名!$R$5:$T$104,3,0))</f>
        <v/>
      </c>
      <c r="AC222" s="117" t="str">
        <f>IF(P222="","",VLOOKUP(AF222,種目名!$R$5:$T$104,3,0))</f>
        <v/>
      </c>
      <c r="AD222" s="118" t="str">
        <f>IF(S222="","",VLOOKUP(AI222,種目名!$R$5:$T$104,3,0))</f>
        <v/>
      </c>
      <c r="AE222" s="115">
        <f t="shared" si="331"/>
        <v>0</v>
      </c>
      <c r="AF222" s="152" t="str">
        <f t="shared" si="332"/>
        <v/>
      </c>
      <c r="AG222" s="152" t="str">
        <f t="shared" si="333"/>
        <v/>
      </c>
      <c r="AH222" s="152">
        <f t="shared" si="334"/>
        <v>0</v>
      </c>
      <c r="AI222" s="152" t="str">
        <f t="shared" si="335"/>
        <v/>
      </c>
      <c r="AJ222" s="152" t="str">
        <f t="shared" si="336"/>
        <v/>
      </c>
      <c r="AK222" s="383"/>
      <c r="AL222" s="166">
        <f t="shared" si="264"/>
        <v>0</v>
      </c>
      <c r="AM222" s="392">
        <f t="shared" si="265"/>
        <v>0</v>
      </c>
      <c r="AN222" s="392">
        <f>COUNTIF($B$12:B222,B222)</f>
        <v>0</v>
      </c>
      <c r="AO222" s="392"/>
      <c r="AP222" s="392" t="str">
        <f t="shared" si="266"/>
        <v/>
      </c>
      <c r="AQ222" s="392" t="str">
        <f t="shared" si="266"/>
        <v/>
      </c>
      <c r="AR222" s="392" t="str">
        <f t="shared" si="266"/>
        <v/>
      </c>
      <c r="AS222" s="392" t="str">
        <f t="shared" si="260"/>
        <v/>
      </c>
      <c r="AT222" s="392">
        <f t="shared" si="267"/>
        <v>0</v>
      </c>
      <c r="AU222" s="392" t="str">
        <f t="shared" si="268"/>
        <v/>
      </c>
      <c r="AV222" s="392" t="str">
        <f t="shared" si="269"/>
        <v/>
      </c>
      <c r="AW222" s="392" t="str">
        <f t="shared" si="270"/>
        <v/>
      </c>
      <c r="AX222" s="392" t="str">
        <f t="shared" si="271"/>
        <v/>
      </c>
      <c r="AY222" s="392" t="str">
        <f t="shared" si="272"/>
        <v/>
      </c>
      <c r="AZ222" s="392" t="str">
        <f t="shared" si="337"/>
        <v/>
      </c>
      <c r="BA222" s="392" t="str">
        <f t="shared" si="337"/>
        <v/>
      </c>
      <c r="BB222" s="392" t="str">
        <f t="shared" si="337"/>
        <v/>
      </c>
      <c r="BC222" s="392" t="str">
        <f t="shared" si="337"/>
        <v/>
      </c>
      <c r="BD222" s="396" t="str">
        <f t="shared" si="337"/>
        <v/>
      </c>
      <c r="BE222" s="386">
        <f t="shared" si="273"/>
        <v>0</v>
      </c>
      <c r="BG222" s="392">
        <f t="shared" si="274"/>
        <v>0</v>
      </c>
      <c r="BH222" s="392">
        <f t="shared" si="275"/>
        <v>0</v>
      </c>
      <c r="BI222" s="405">
        <f t="shared" si="276"/>
        <v>0</v>
      </c>
      <c r="BJ222" s="406">
        <f t="shared" si="261"/>
        <v>0</v>
      </c>
      <c r="BK222" s="391" t="str">
        <f t="shared" si="262"/>
        <v>0</v>
      </c>
      <c r="BL222" s="391" t="str">
        <f t="shared" si="263"/>
        <v>0</v>
      </c>
      <c r="BM222" s="405">
        <f t="shared" si="277"/>
        <v>0</v>
      </c>
      <c r="BN222" s="405" t="str">
        <f t="shared" si="278"/>
        <v>0m0</v>
      </c>
      <c r="BO222" s="392">
        <f t="shared" si="279"/>
        <v>0</v>
      </c>
      <c r="BP222" s="392">
        <f t="shared" si="280"/>
        <v>0</v>
      </c>
      <c r="BQ222" s="405">
        <f t="shared" si="281"/>
        <v>0</v>
      </c>
      <c r="BR222" s="406">
        <f t="shared" si="282"/>
        <v>0</v>
      </c>
      <c r="BS222" s="391" t="str">
        <f t="shared" si="283"/>
        <v>0</v>
      </c>
      <c r="BT222" s="391" t="str">
        <f t="shared" si="284"/>
        <v>0</v>
      </c>
      <c r="BU222" s="405">
        <f t="shared" si="285"/>
        <v>0</v>
      </c>
      <c r="BV222" s="405" t="str">
        <f t="shared" si="286"/>
        <v>0m0</v>
      </c>
      <c r="BW222" s="392">
        <f t="shared" si="287"/>
        <v>0</v>
      </c>
      <c r="BX222" s="392">
        <f t="shared" si="288"/>
        <v>0</v>
      </c>
      <c r="BY222" s="405">
        <f t="shared" si="289"/>
        <v>0</v>
      </c>
      <c r="BZ222" s="406">
        <f t="shared" si="290"/>
        <v>0</v>
      </c>
      <c r="CA222" s="391" t="str">
        <f t="shared" si="291"/>
        <v>0</v>
      </c>
      <c r="CB222" s="391" t="str">
        <f t="shared" si="292"/>
        <v>0</v>
      </c>
      <c r="CC222" s="405">
        <f t="shared" si="293"/>
        <v>0</v>
      </c>
      <c r="CD222" s="405" t="str">
        <f t="shared" si="294"/>
        <v>0m0</v>
      </c>
      <c r="CE222" s="392">
        <f t="shared" si="295"/>
        <v>0</v>
      </c>
      <c r="CF222" s="392">
        <f t="shared" si="296"/>
        <v>0</v>
      </c>
      <c r="CG222" s="405">
        <f t="shared" si="297"/>
        <v>0</v>
      </c>
      <c r="CH222" s="406">
        <f t="shared" si="298"/>
        <v>0</v>
      </c>
      <c r="CI222" s="391" t="str">
        <f t="shared" si="299"/>
        <v>0</v>
      </c>
      <c r="CJ222" s="391" t="str">
        <f t="shared" si="300"/>
        <v>0</v>
      </c>
      <c r="CK222" s="405">
        <f t="shared" si="301"/>
        <v>0</v>
      </c>
      <c r="CL222" s="405" t="str">
        <f t="shared" si="302"/>
        <v>0m0</v>
      </c>
      <c r="CM222" s="392">
        <f t="shared" si="303"/>
        <v>0</v>
      </c>
      <c r="CN222" s="392">
        <f t="shared" si="304"/>
        <v>0</v>
      </c>
      <c r="CO222" s="405">
        <f t="shared" si="305"/>
        <v>0</v>
      </c>
      <c r="CP222" s="406">
        <f t="shared" si="306"/>
        <v>0</v>
      </c>
      <c r="CQ222" s="391" t="str">
        <f t="shared" si="307"/>
        <v>0</v>
      </c>
      <c r="CR222" s="391" t="str">
        <f t="shared" si="308"/>
        <v>0</v>
      </c>
      <c r="CS222" s="405">
        <f t="shared" si="309"/>
        <v>0</v>
      </c>
      <c r="CT222" s="405" t="str">
        <f t="shared" si="310"/>
        <v>0m0</v>
      </c>
      <c r="CU222" s="405">
        <f t="shared" si="311"/>
        <v>0</v>
      </c>
      <c r="CV222" s="405">
        <f t="shared" si="312"/>
        <v>0</v>
      </c>
      <c r="CW222" s="405">
        <f t="shared" si="313"/>
        <v>0</v>
      </c>
      <c r="CX222" s="405">
        <f t="shared" si="314"/>
        <v>0</v>
      </c>
      <c r="CY222" s="405">
        <f t="shared" si="315"/>
        <v>0</v>
      </c>
      <c r="CZ222" s="405" t="str">
        <f t="shared" si="316"/>
        <v/>
      </c>
      <c r="DA222" s="405" t="str">
        <f t="shared" si="317"/>
        <v/>
      </c>
      <c r="DB222" s="405" t="str">
        <f t="shared" si="318"/>
        <v/>
      </c>
      <c r="DC222" s="405" t="str">
        <f t="shared" si="319"/>
        <v/>
      </c>
      <c r="DD222" s="405" t="str">
        <f t="shared" si="320"/>
        <v/>
      </c>
      <c r="DE222" s="405"/>
      <c r="DF222" s="404"/>
      <c r="DG222" s="405" t="str">
        <f t="shared" si="321"/>
        <v/>
      </c>
      <c r="DH222" s="405" t="str">
        <f t="shared" si="322"/>
        <v/>
      </c>
      <c r="DI222" s="405">
        <f t="shared" si="323"/>
        <v>0</v>
      </c>
      <c r="DJ222" s="405" t="str">
        <f t="shared" si="324"/>
        <v/>
      </c>
      <c r="DK222" s="405" t="str">
        <f t="shared" si="325"/>
        <v/>
      </c>
      <c r="DL222" s="405" t="str">
        <f t="shared" si="326"/>
        <v/>
      </c>
      <c r="DM222" s="405" t="str">
        <f t="shared" si="327"/>
        <v/>
      </c>
      <c r="DN222" s="405" t="str">
        <f t="shared" si="328"/>
        <v/>
      </c>
      <c r="DO222" s="405" t="str">
        <f t="shared" si="329"/>
        <v/>
      </c>
    </row>
    <row r="223" spans="1:119" s="152" customFormat="1" ht="18" hidden="1" customHeight="1">
      <c r="A223" s="156" t="str">
        <f t="shared" si="259"/>
        <v/>
      </c>
      <c r="B223" s="153"/>
      <c r="C223" s="31" t="str">
        <f>IF(B223="","",VLOOKUP(B223,学連登録!$C$2:$G$3000,2,FALSE))</f>
        <v/>
      </c>
      <c r="D223" s="32" t="str">
        <f>IF(B223="","",VLOOKUP(B223,学連登録!$C$2:$G$3000,3,FALSE))</f>
        <v/>
      </c>
      <c r="E223" s="33" t="str">
        <f>IF(B223="","",VLOOKUP(B223,学連登録!$C$2:$G$3000,4,FALSE))</f>
        <v/>
      </c>
      <c r="F223" s="376" t="str">
        <f>IF(B223="","",VLOOKUP(B223,学連登録!$C$2:$I$3000,7,FALSE))</f>
        <v/>
      </c>
      <c r="G223" s="155"/>
      <c r="H223" s="926"/>
      <c r="I223" s="928"/>
      <c r="J223" s="155"/>
      <c r="K223" s="926"/>
      <c r="L223" s="927"/>
      <c r="M223" s="155"/>
      <c r="N223" s="881"/>
      <c r="O223" s="882"/>
      <c r="P223" s="154"/>
      <c r="Q223" s="926"/>
      <c r="R223" s="927"/>
      <c r="S223" s="154"/>
      <c r="T223" s="926"/>
      <c r="U223" s="927"/>
      <c r="V223" s="101" t="str">
        <f>IF(B223="","",VLOOKUP(B223,学連登録!$C$2:$H$3000,6,FALSE))</f>
        <v/>
      </c>
      <c r="Y223" s="116" t="str">
        <f t="shared" si="330"/>
        <v/>
      </c>
      <c r="Z223" s="97" t="str">
        <f>IF(G223="","",VLOOKUP(G223,種目名!$R$5:$T$104,3,0))</f>
        <v/>
      </c>
      <c r="AA223" s="98" t="str">
        <f>IF(J223="","",VLOOKUP(J223,種目名!$R$5:$T$104,3,0))</f>
        <v/>
      </c>
      <c r="AB223" s="117" t="str">
        <f>IF(M223="","",VLOOKUP(M223,種目名!$R$5:$T$104,3,0))</f>
        <v/>
      </c>
      <c r="AC223" s="117" t="str">
        <f>IF(P223="","",VLOOKUP(AF223,種目名!$R$5:$T$104,3,0))</f>
        <v/>
      </c>
      <c r="AD223" s="118" t="str">
        <f>IF(S223="","",VLOOKUP(AI223,種目名!$R$5:$T$104,3,0))</f>
        <v/>
      </c>
      <c r="AE223" s="115">
        <f t="shared" si="331"/>
        <v>0</v>
      </c>
      <c r="AF223" s="152" t="str">
        <f t="shared" si="332"/>
        <v/>
      </c>
      <c r="AG223" s="152" t="str">
        <f t="shared" si="333"/>
        <v/>
      </c>
      <c r="AH223" s="152">
        <f t="shared" si="334"/>
        <v>0</v>
      </c>
      <c r="AI223" s="152" t="str">
        <f t="shared" si="335"/>
        <v/>
      </c>
      <c r="AJ223" s="152" t="str">
        <f t="shared" si="336"/>
        <v/>
      </c>
      <c r="AK223" s="383"/>
      <c r="AL223" s="166">
        <f t="shared" si="264"/>
        <v>0</v>
      </c>
      <c r="AM223" s="392">
        <f t="shared" si="265"/>
        <v>0</v>
      </c>
      <c r="AN223" s="392">
        <f>COUNTIF($B$12:B223,B223)</f>
        <v>0</v>
      </c>
      <c r="AO223" s="392"/>
      <c r="AP223" s="392" t="str">
        <f t="shared" si="266"/>
        <v/>
      </c>
      <c r="AQ223" s="392" t="str">
        <f t="shared" si="266"/>
        <v/>
      </c>
      <c r="AR223" s="392" t="str">
        <f t="shared" si="266"/>
        <v/>
      </c>
      <c r="AS223" s="392" t="str">
        <f t="shared" si="260"/>
        <v/>
      </c>
      <c r="AT223" s="392">
        <f t="shared" si="267"/>
        <v>0</v>
      </c>
      <c r="AU223" s="392" t="str">
        <f t="shared" si="268"/>
        <v/>
      </c>
      <c r="AV223" s="392" t="str">
        <f t="shared" si="269"/>
        <v/>
      </c>
      <c r="AW223" s="392" t="str">
        <f t="shared" si="270"/>
        <v/>
      </c>
      <c r="AX223" s="392" t="str">
        <f t="shared" si="271"/>
        <v/>
      </c>
      <c r="AY223" s="392" t="str">
        <f t="shared" si="272"/>
        <v/>
      </c>
      <c r="AZ223" s="392" t="str">
        <f t="shared" si="337"/>
        <v/>
      </c>
      <c r="BA223" s="392" t="str">
        <f t="shared" si="337"/>
        <v/>
      </c>
      <c r="BB223" s="392" t="str">
        <f t="shared" si="337"/>
        <v/>
      </c>
      <c r="BC223" s="392" t="str">
        <f t="shared" si="337"/>
        <v/>
      </c>
      <c r="BD223" s="396" t="str">
        <f t="shared" si="337"/>
        <v/>
      </c>
      <c r="BE223" s="386">
        <f t="shared" si="273"/>
        <v>0</v>
      </c>
      <c r="BG223" s="392">
        <f t="shared" si="274"/>
        <v>0</v>
      </c>
      <c r="BH223" s="392">
        <f t="shared" si="275"/>
        <v>0</v>
      </c>
      <c r="BI223" s="405">
        <f t="shared" si="276"/>
        <v>0</v>
      </c>
      <c r="BJ223" s="406">
        <f t="shared" si="261"/>
        <v>0</v>
      </c>
      <c r="BK223" s="391" t="str">
        <f t="shared" si="262"/>
        <v>0</v>
      </c>
      <c r="BL223" s="391" t="str">
        <f t="shared" si="263"/>
        <v>0</v>
      </c>
      <c r="BM223" s="405">
        <f t="shared" si="277"/>
        <v>0</v>
      </c>
      <c r="BN223" s="405" t="str">
        <f t="shared" si="278"/>
        <v>0m0</v>
      </c>
      <c r="BO223" s="392">
        <f t="shared" si="279"/>
        <v>0</v>
      </c>
      <c r="BP223" s="392">
        <f t="shared" si="280"/>
        <v>0</v>
      </c>
      <c r="BQ223" s="405">
        <f t="shared" si="281"/>
        <v>0</v>
      </c>
      <c r="BR223" s="406">
        <f t="shared" si="282"/>
        <v>0</v>
      </c>
      <c r="BS223" s="391" t="str">
        <f t="shared" si="283"/>
        <v>0</v>
      </c>
      <c r="BT223" s="391" t="str">
        <f t="shared" si="284"/>
        <v>0</v>
      </c>
      <c r="BU223" s="405">
        <f t="shared" si="285"/>
        <v>0</v>
      </c>
      <c r="BV223" s="405" t="str">
        <f t="shared" si="286"/>
        <v>0m0</v>
      </c>
      <c r="BW223" s="392">
        <f t="shared" si="287"/>
        <v>0</v>
      </c>
      <c r="BX223" s="392">
        <f t="shared" si="288"/>
        <v>0</v>
      </c>
      <c r="BY223" s="405">
        <f t="shared" si="289"/>
        <v>0</v>
      </c>
      <c r="BZ223" s="406">
        <f t="shared" si="290"/>
        <v>0</v>
      </c>
      <c r="CA223" s="391" t="str">
        <f t="shared" si="291"/>
        <v>0</v>
      </c>
      <c r="CB223" s="391" t="str">
        <f t="shared" si="292"/>
        <v>0</v>
      </c>
      <c r="CC223" s="405">
        <f t="shared" si="293"/>
        <v>0</v>
      </c>
      <c r="CD223" s="405" t="str">
        <f t="shared" si="294"/>
        <v>0m0</v>
      </c>
      <c r="CE223" s="392">
        <f t="shared" si="295"/>
        <v>0</v>
      </c>
      <c r="CF223" s="392">
        <f t="shared" si="296"/>
        <v>0</v>
      </c>
      <c r="CG223" s="405">
        <f t="shared" si="297"/>
        <v>0</v>
      </c>
      <c r="CH223" s="406">
        <f t="shared" si="298"/>
        <v>0</v>
      </c>
      <c r="CI223" s="391" t="str">
        <f t="shared" si="299"/>
        <v>0</v>
      </c>
      <c r="CJ223" s="391" t="str">
        <f t="shared" si="300"/>
        <v>0</v>
      </c>
      <c r="CK223" s="405">
        <f t="shared" si="301"/>
        <v>0</v>
      </c>
      <c r="CL223" s="405" t="str">
        <f t="shared" si="302"/>
        <v>0m0</v>
      </c>
      <c r="CM223" s="392">
        <f t="shared" si="303"/>
        <v>0</v>
      </c>
      <c r="CN223" s="392">
        <f t="shared" si="304"/>
        <v>0</v>
      </c>
      <c r="CO223" s="405">
        <f t="shared" si="305"/>
        <v>0</v>
      </c>
      <c r="CP223" s="406">
        <f t="shared" si="306"/>
        <v>0</v>
      </c>
      <c r="CQ223" s="391" t="str">
        <f t="shared" si="307"/>
        <v>0</v>
      </c>
      <c r="CR223" s="391" t="str">
        <f t="shared" si="308"/>
        <v>0</v>
      </c>
      <c r="CS223" s="405">
        <f t="shared" si="309"/>
        <v>0</v>
      </c>
      <c r="CT223" s="405" t="str">
        <f t="shared" si="310"/>
        <v>0m0</v>
      </c>
      <c r="CU223" s="405">
        <f t="shared" si="311"/>
        <v>0</v>
      </c>
      <c r="CV223" s="405">
        <f t="shared" si="312"/>
        <v>0</v>
      </c>
      <c r="CW223" s="405">
        <f t="shared" si="313"/>
        <v>0</v>
      </c>
      <c r="CX223" s="405">
        <f t="shared" si="314"/>
        <v>0</v>
      </c>
      <c r="CY223" s="405">
        <f t="shared" si="315"/>
        <v>0</v>
      </c>
      <c r="CZ223" s="405" t="str">
        <f t="shared" si="316"/>
        <v/>
      </c>
      <c r="DA223" s="405" t="str">
        <f t="shared" si="317"/>
        <v/>
      </c>
      <c r="DB223" s="405" t="str">
        <f t="shared" si="318"/>
        <v/>
      </c>
      <c r="DC223" s="405" t="str">
        <f t="shared" si="319"/>
        <v/>
      </c>
      <c r="DD223" s="405" t="str">
        <f t="shared" si="320"/>
        <v/>
      </c>
      <c r="DE223" s="405"/>
      <c r="DF223" s="404"/>
      <c r="DG223" s="405" t="str">
        <f t="shared" si="321"/>
        <v/>
      </c>
      <c r="DH223" s="405" t="str">
        <f t="shared" si="322"/>
        <v/>
      </c>
      <c r="DI223" s="405">
        <f t="shared" si="323"/>
        <v>0</v>
      </c>
      <c r="DJ223" s="405" t="str">
        <f t="shared" si="324"/>
        <v/>
      </c>
      <c r="DK223" s="405" t="str">
        <f t="shared" si="325"/>
        <v/>
      </c>
      <c r="DL223" s="405" t="str">
        <f t="shared" si="326"/>
        <v/>
      </c>
      <c r="DM223" s="405" t="str">
        <f t="shared" si="327"/>
        <v/>
      </c>
      <c r="DN223" s="405" t="str">
        <f t="shared" si="328"/>
        <v/>
      </c>
      <c r="DO223" s="405" t="str">
        <f t="shared" si="329"/>
        <v/>
      </c>
    </row>
    <row r="224" spans="1:119" s="152" customFormat="1" ht="18" hidden="1" customHeight="1">
      <c r="A224" s="156" t="str">
        <f t="shared" si="259"/>
        <v/>
      </c>
      <c r="B224" s="153"/>
      <c r="C224" s="31" t="str">
        <f>IF(B224="","",VLOOKUP(B224,学連登録!$C$2:$G$3000,2,FALSE))</f>
        <v/>
      </c>
      <c r="D224" s="32" t="str">
        <f>IF(B224="","",VLOOKUP(B224,学連登録!$C$2:$G$3000,3,FALSE))</f>
        <v/>
      </c>
      <c r="E224" s="33" t="str">
        <f>IF(B224="","",VLOOKUP(B224,学連登録!$C$2:$G$3000,4,FALSE))</f>
        <v/>
      </c>
      <c r="F224" s="376" t="str">
        <f>IF(B224="","",VLOOKUP(B224,学連登録!$C$2:$I$3000,7,FALSE))</f>
        <v/>
      </c>
      <c r="G224" s="155"/>
      <c r="H224" s="926"/>
      <c r="I224" s="928"/>
      <c r="J224" s="155"/>
      <c r="K224" s="926"/>
      <c r="L224" s="927"/>
      <c r="M224" s="155"/>
      <c r="N224" s="881"/>
      <c r="O224" s="882"/>
      <c r="P224" s="154"/>
      <c r="Q224" s="926"/>
      <c r="R224" s="927"/>
      <c r="S224" s="154"/>
      <c r="T224" s="926"/>
      <c r="U224" s="927"/>
      <c r="V224" s="101" t="str">
        <f>IF(B224="","",VLOOKUP(B224,学連登録!$C$2:$H$3000,6,FALSE))</f>
        <v/>
      </c>
      <c r="Y224" s="116" t="str">
        <f t="shared" si="330"/>
        <v/>
      </c>
      <c r="Z224" s="97" t="str">
        <f>IF(G224="","",VLOOKUP(G224,種目名!$R$5:$T$104,3,0))</f>
        <v/>
      </c>
      <c r="AA224" s="98" t="str">
        <f>IF(J224="","",VLOOKUP(J224,種目名!$R$5:$T$104,3,0))</f>
        <v/>
      </c>
      <c r="AB224" s="117" t="str">
        <f>IF(M224="","",VLOOKUP(M224,種目名!$R$5:$T$104,3,0))</f>
        <v/>
      </c>
      <c r="AC224" s="117" t="str">
        <f>IF(P224="","",VLOOKUP(AF224,種目名!$R$5:$T$104,3,0))</f>
        <v/>
      </c>
      <c r="AD224" s="118" t="str">
        <f>IF(S224="","",VLOOKUP(AI224,種目名!$R$5:$T$104,3,0))</f>
        <v/>
      </c>
      <c r="AE224" s="115">
        <f t="shared" si="331"/>
        <v>0</v>
      </c>
      <c r="AF224" s="152" t="str">
        <f t="shared" si="332"/>
        <v/>
      </c>
      <c r="AG224" s="152" t="str">
        <f t="shared" si="333"/>
        <v/>
      </c>
      <c r="AH224" s="152">
        <f t="shared" si="334"/>
        <v>0</v>
      </c>
      <c r="AI224" s="152" t="str">
        <f t="shared" si="335"/>
        <v/>
      </c>
      <c r="AJ224" s="152" t="str">
        <f t="shared" si="336"/>
        <v/>
      </c>
      <c r="AK224" s="383"/>
      <c r="AL224" s="166">
        <f t="shared" si="264"/>
        <v>0</v>
      </c>
      <c r="AM224" s="392">
        <f t="shared" si="265"/>
        <v>0</v>
      </c>
      <c r="AN224" s="392">
        <f>COUNTIF($B$12:B224,B224)</f>
        <v>0</v>
      </c>
      <c r="AO224" s="392"/>
      <c r="AP224" s="392" t="str">
        <f t="shared" si="266"/>
        <v/>
      </c>
      <c r="AQ224" s="392" t="str">
        <f t="shared" si="266"/>
        <v/>
      </c>
      <c r="AR224" s="392" t="str">
        <f t="shared" si="266"/>
        <v/>
      </c>
      <c r="AS224" s="392" t="str">
        <f t="shared" si="260"/>
        <v/>
      </c>
      <c r="AT224" s="392">
        <f t="shared" si="267"/>
        <v>0</v>
      </c>
      <c r="AU224" s="392" t="str">
        <f t="shared" si="268"/>
        <v/>
      </c>
      <c r="AV224" s="392" t="str">
        <f t="shared" si="269"/>
        <v/>
      </c>
      <c r="AW224" s="392" t="str">
        <f t="shared" si="270"/>
        <v/>
      </c>
      <c r="AX224" s="392" t="str">
        <f t="shared" si="271"/>
        <v/>
      </c>
      <c r="AY224" s="392" t="str">
        <f t="shared" si="272"/>
        <v/>
      </c>
      <c r="AZ224" s="392" t="str">
        <f t="shared" si="337"/>
        <v/>
      </c>
      <c r="BA224" s="392" t="str">
        <f t="shared" si="337"/>
        <v/>
      </c>
      <c r="BB224" s="392" t="str">
        <f t="shared" si="337"/>
        <v/>
      </c>
      <c r="BC224" s="392" t="str">
        <f t="shared" si="337"/>
        <v/>
      </c>
      <c r="BD224" s="396" t="str">
        <f t="shared" si="337"/>
        <v/>
      </c>
      <c r="BE224" s="386">
        <f t="shared" si="273"/>
        <v>0</v>
      </c>
      <c r="BG224" s="392">
        <f t="shared" si="274"/>
        <v>0</v>
      </c>
      <c r="BH224" s="392">
        <f t="shared" si="275"/>
        <v>0</v>
      </c>
      <c r="BI224" s="405">
        <f t="shared" si="276"/>
        <v>0</v>
      </c>
      <c r="BJ224" s="406">
        <f t="shared" si="261"/>
        <v>0</v>
      </c>
      <c r="BK224" s="391" t="str">
        <f t="shared" si="262"/>
        <v>0</v>
      </c>
      <c r="BL224" s="391" t="str">
        <f t="shared" si="263"/>
        <v>0</v>
      </c>
      <c r="BM224" s="405">
        <f t="shared" si="277"/>
        <v>0</v>
      </c>
      <c r="BN224" s="405" t="str">
        <f t="shared" si="278"/>
        <v>0m0</v>
      </c>
      <c r="BO224" s="392">
        <f t="shared" si="279"/>
        <v>0</v>
      </c>
      <c r="BP224" s="392">
        <f t="shared" si="280"/>
        <v>0</v>
      </c>
      <c r="BQ224" s="405">
        <f t="shared" si="281"/>
        <v>0</v>
      </c>
      <c r="BR224" s="406">
        <f t="shared" si="282"/>
        <v>0</v>
      </c>
      <c r="BS224" s="391" t="str">
        <f t="shared" si="283"/>
        <v>0</v>
      </c>
      <c r="BT224" s="391" t="str">
        <f t="shared" si="284"/>
        <v>0</v>
      </c>
      <c r="BU224" s="405">
        <f t="shared" si="285"/>
        <v>0</v>
      </c>
      <c r="BV224" s="405" t="str">
        <f t="shared" si="286"/>
        <v>0m0</v>
      </c>
      <c r="BW224" s="392">
        <f t="shared" si="287"/>
        <v>0</v>
      </c>
      <c r="BX224" s="392">
        <f t="shared" si="288"/>
        <v>0</v>
      </c>
      <c r="BY224" s="405">
        <f t="shared" si="289"/>
        <v>0</v>
      </c>
      <c r="BZ224" s="406">
        <f t="shared" si="290"/>
        <v>0</v>
      </c>
      <c r="CA224" s="391" t="str">
        <f t="shared" si="291"/>
        <v>0</v>
      </c>
      <c r="CB224" s="391" t="str">
        <f t="shared" si="292"/>
        <v>0</v>
      </c>
      <c r="CC224" s="405">
        <f t="shared" si="293"/>
        <v>0</v>
      </c>
      <c r="CD224" s="405" t="str">
        <f t="shared" si="294"/>
        <v>0m0</v>
      </c>
      <c r="CE224" s="392">
        <f t="shared" si="295"/>
        <v>0</v>
      </c>
      <c r="CF224" s="392">
        <f t="shared" si="296"/>
        <v>0</v>
      </c>
      <c r="CG224" s="405">
        <f t="shared" si="297"/>
        <v>0</v>
      </c>
      <c r="CH224" s="406">
        <f t="shared" si="298"/>
        <v>0</v>
      </c>
      <c r="CI224" s="391" t="str">
        <f t="shared" si="299"/>
        <v>0</v>
      </c>
      <c r="CJ224" s="391" t="str">
        <f t="shared" si="300"/>
        <v>0</v>
      </c>
      <c r="CK224" s="405">
        <f t="shared" si="301"/>
        <v>0</v>
      </c>
      <c r="CL224" s="405" t="str">
        <f t="shared" si="302"/>
        <v>0m0</v>
      </c>
      <c r="CM224" s="392">
        <f t="shared" si="303"/>
        <v>0</v>
      </c>
      <c r="CN224" s="392">
        <f t="shared" si="304"/>
        <v>0</v>
      </c>
      <c r="CO224" s="405">
        <f t="shared" si="305"/>
        <v>0</v>
      </c>
      <c r="CP224" s="406">
        <f t="shared" si="306"/>
        <v>0</v>
      </c>
      <c r="CQ224" s="391" t="str">
        <f t="shared" si="307"/>
        <v>0</v>
      </c>
      <c r="CR224" s="391" t="str">
        <f t="shared" si="308"/>
        <v>0</v>
      </c>
      <c r="CS224" s="405">
        <f t="shared" si="309"/>
        <v>0</v>
      </c>
      <c r="CT224" s="405" t="str">
        <f t="shared" si="310"/>
        <v>0m0</v>
      </c>
      <c r="CU224" s="405">
        <f t="shared" si="311"/>
        <v>0</v>
      </c>
      <c r="CV224" s="405">
        <f t="shared" si="312"/>
        <v>0</v>
      </c>
      <c r="CW224" s="405">
        <f t="shared" si="313"/>
        <v>0</v>
      </c>
      <c r="CX224" s="405">
        <f t="shared" si="314"/>
        <v>0</v>
      </c>
      <c r="CY224" s="405">
        <f t="shared" si="315"/>
        <v>0</v>
      </c>
      <c r="CZ224" s="405" t="str">
        <f t="shared" si="316"/>
        <v/>
      </c>
      <c r="DA224" s="405" t="str">
        <f t="shared" si="317"/>
        <v/>
      </c>
      <c r="DB224" s="405" t="str">
        <f t="shared" si="318"/>
        <v/>
      </c>
      <c r="DC224" s="405" t="str">
        <f t="shared" si="319"/>
        <v/>
      </c>
      <c r="DD224" s="405" t="str">
        <f t="shared" si="320"/>
        <v/>
      </c>
      <c r="DE224" s="405"/>
      <c r="DF224" s="404"/>
      <c r="DG224" s="405" t="str">
        <f t="shared" si="321"/>
        <v/>
      </c>
      <c r="DH224" s="405" t="str">
        <f t="shared" si="322"/>
        <v/>
      </c>
      <c r="DI224" s="405">
        <f t="shared" si="323"/>
        <v>0</v>
      </c>
      <c r="DJ224" s="405" t="str">
        <f t="shared" si="324"/>
        <v/>
      </c>
      <c r="DK224" s="405" t="str">
        <f t="shared" si="325"/>
        <v/>
      </c>
      <c r="DL224" s="405" t="str">
        <f t="shared" si="326"/>
        <v/>
      </c>
      <c r="DM224" s="405" t="str">
        <f t="shared" si="327"/>
        <v/>
      </c>
      <c r="DN224" s="405" t="str">
        <f t="shared" si="328"/>
        <v/>
      </c>
      <c r="DO224" s="405" t="str">
        <f t="shared" si="329"/>
        <v/>
      </c>
    </row>
    <row r="225" spans="1:119" s="152" customFormat="1" ht="18" hidden="1" customHeight="1">
      <c r="A225" s="156" t="str">
        <f t="shared" si="259"/>
        <v/>
      </c>
      <c r="B225" s="153"/>
      <c r="C225" s="31" t="str">
        <f>IF(B225="","",VLOOKUP(B225,学連登録!$C$2:$G$3000,2,FALSE))</f>
        <v/>
      </c>
      <c r="D225" s="32" t="str">
        <f>IF(B225="","",VLOOKUP(B225,学連登録!$C$2:$G$3000,3,FALSE))</f>
        <v/>
      </c>
      <c r="E225" s="33" t="str">
        <f>IF(B225="","",VLOOKUP(B225,学連登録!$C$2:$G$3000,4,FALSE))</f>
        <v/>
      </c>
      <c r="F225" s="376" t="str">
        <f>IF(B225="","",VLOOKUP(B225,学連登録!$C$2:$I$3000,7,FALSE))</f>
        <v/>
      </c>
      <c r="G225" s="155"/>
      <c r="H225" s="926"/>
      <c r="I225" s="928"/>
      <c r="J225" s="155"/>
      <c r="K225" s="926"/>
      <c r="L225" s="927"/>
      <c r="M225" s="155"/>
      <c r="N225" s="881"/>
      <c r="O225" s="882"/>
      <c r="P225" s="154"/>
      <c r="Q225" s="926"/>
      <c r="R225" s="927"/>
      <c r="S225" s="154"/>
      <c r="T225" s="926"/>
      <c r="U225" s="927"/>
      <c r="V225" s="101" t="str">
        <f>IF(B225="","",VLOOKUP(B225,学連登録!$C$2:$H$3000,6,FALSE))</f>
        <v/>
      </c>
      <c r="Y225" s="116" t="str">
        <f t="shared" si="330"/>
        <v/>
      </c>
      <c r="Z225" s="97" t="str">
        <f>IF(G225="","",VLOOKUP(G225,種目名!$R$5:$T$104,3,0))</f>
        <v/>
      </c>
      <c r="AA225" s="98" t="str">
        <f>IF(J225="","",VLOOKUP(J225,種目名!$R$5:$T$104,3,0))</f>
        <v/>
      </c>
      <c r="AB225" s="117" t="str">
        <f>IF(M225="","",VLOOKUP(M225,種目名!$R$5:$T$104,3,0))</f>
        <v/>
      </c>
      <c r="AC225" s="117" t="str">
        <f>IF(P225="","",VLOOKUP(AF225,種目名!$R$5:$T$104,3,0))</f>
        <v/>
      </c>
      <c r="AD225" s="118" t="str">
        <f>IF(S225="","",VLOOKUP(AI225,種目名!$R$5:$T$104,3,0))</f>
        <v/>
      </c>
      <c r="AE225" s="115">
        <f t="shared" si="331"/>
        <v>0</v>
      </c>
      <c r="AF225" s="152" t="str">
        <f t="shared" si="332"/>
        <v/>
      </c>
      <c r="AG225" s="152" t="str">
        <f t="shared" si="333"/>
        <v/>
      </c>
      <c r="AH225" s="152">
        <f t="shared" si="334"/>
        <v>0</v>
      </c>
      <c r="AI225" s="152" t="str">
        <f t="shared" si="335"/>
        <v/>
      </c>
      <c r="AJ225" s="152" t="str">
        <f t="shared" si="336"/>
        <v/>
      </c>
      <c r="AK225" s="383"/>
      <c r="AL225" s="166">
        <f t="shared" si="264"/>
        <v>0</v>
      </c>
      <c r="AM225" s="392">
        <f t="shared" si="265"/>
        <v>0</v>
      </c>
      <c r="AN225" s="392">
        <f>COUNTIF($B$12:B225,B225)</f>
        <v>0</v>
      </c>
      <c r="AO225" s="392"/>
      <c r="AP225" s="392" t="str">
        <f t="shared" si="266"/>
        <v/>
      </c>
      <c r="AQ225" s="392" t="str">
        <f t="shared" si="266"/>
        <v/>
      </c>
      <c r="AR225" s="392" t="str">
        <f t="shared" si="266"/>
        <v/>
      </c>
      <c r="AS225" s="392" t="str">
        <f t="shared" si="260"/>
        <v/>
      </c>
      <c r="AT225" s="392">
        <f t="shared" si="267"/>
        <v>0</v>
      </c>
      <c r="AU225" s="392" t="str">
        <f t="shared" si="268"/>
        <v/>
      </c>
      <c r="AV225" s="392" t="str">
        <f t="shared" si="269"/>
        <v/>
      </c>
      <c r="AW225" s="392" t="str">
        <f t="shared" si="270"/>
        <v/>
      </c>
      <c r="AX225" s="392" t="str">
        <f t="shared" si="271"/>
        <v/>
      </c>
      <c r="AY225" s="392" t="str">
        <f t="shared" si="272"/>
        <v/>
      </c>
      <c r="AZ225" s="392" t="str">
        <f t="shared" si="337"/>
        <v/>
      </c>
      <c r="BA225" s="392" t="str">
        <f t="shared" si="337"/>
        <v/>
      </c>
      <c r="BB225" s="392" t="str">
        <f t="shared" si="337"/>
        <v/>
      </c>
      <c r="BC225" s="392" t="str">
        <f t="shared" si="337"/>
        <v/>
      </c>
      <c r="BD225" s="396" t="str">
        <f t="shared" si="337"/>
        <v/>
      </c>
      <c r="BE225" s="386">
        <f t="shared" si="273"/>
        <v>0</v>
      </c>
      <c r="BG225" s="392">
        <f t="shared" si="274"/>
        <v>0</v>
      </c>
      <c r="BH225" s="392">
        <f t="shared" si="275"/>
        <v>0</v>
      </c>
      <c r="BI225" s="405">
        <f t="shared" si="276"/>
        <v>0</v>
      </c>
      <c r="BJ225" s="406">
        <f t="shared" si="261"/>
        <v>0</v>
      </c>
      <c r="BK225" s="391" t="str">
        <f t="shared" si="262"/>
        <v>0</v>
      </c>
      <c r="BL225" s="391" t="str">
        <f t="shared" si="263"/>
        <v>0</v>
      </c>
      <c r="BM225" s="405">
        <f t="shared" si="277"/>
        <v>0</v>
      </c>
      <c r="BN225" s="405" t="str">
        <f t="shared" si="278"/>
        <v>0m0</v>
      </c>
      <c r="BO225" s="392">
        <f t="shared" si="279"/>
        <v>0</v>
      </c>
      <c r="BP225" s="392">
        <f t="shared" si="280"/>
        <v>0</v>
      </c>
      <c r="BQ225" s="405">
        <f t="shared" si="281"/>
        <v>0</v>
      </c>
      <c r="BR225" s="406">
        <f t="shared" si="282"/>
        <v>0</v>
      </c>
      <c r="BS225" s="391" t="str">
        <f t="shared" si="283"/>
        <v>0</v>
      </c>
      <c r="BT225" s="391" t="str">
        <f t="shared" si="284"/>
        <v>0</v>
      </c>
      <c r="BU225" s="405">
        <f t="shared" si="285"/>
        <v>0</v>
      </c>
      <c r="BV225" s="405" t="str">
        <f t="shared" si="286"/>
        <v>0m0</v>
      </c>
      <c r="BW225" s="392">
        <f t="shared" si="287"/>
        <v>0</v>
      </c>
      <c r="BX225" s="392">
        <f t="shared" si="288"/>
        <v>0</v>
      </c>
      <c r="BY225" s="405">
        <f t="shared" si="289"/>
        <v>0</v>
      </c>
      <c r="BZ225" s="406">
        <f t="shared" si="290"/>
        <v>0</v>
      </c>
      <c r="CA225" s="391" t="str">
        <f t="shared" si="291"/>
        <v>0</v>
      </c>
      <c r="CB225" s="391" t="str">
        <f t="shared" si="292"/>
        <v>0</v>
      </c>
      <c r="CC225" s="405">
        <f t="shared" si="293"/>
        <v>0</v>
      </c>
      <c r="CD225" s="405" t="str">
        <f t="shared" si="294"/>
        <v>0m0</v>
      </c>
      <c r="CE225" s="392">
        <f t="shared" si="295"/>
        <v>0</v>
      </c>
      <c r="CF225" s="392">
        <f t="shared" si="296"/>
        <v>0</v>
      </c>
      <c r="CG225" s="405">
        <f t="shared" si="297"/>
        <v>0</v>
      </c>
      <c r="CH225" s="406">
        <f t="shared" si="298"/>
        <v>0</v>
      </c>
      <c r="CI225" s="391" t="str">
        <f t="shared" si="299"/>
        <v>0</v>
      </c>
      <c r="CJ225" s="391" t="str">
        <f t="shared" si="300"/>
        <v>0</v>
      </c>
      <c r="CK225" s="405">
        <f t="shared" si="301"/>
        <v>0</v>
      </c>
      <c r="CL225" s="405" t="str">
        <f t="shared" si="302"/>
        <v>0m0</v>
      </c>
      <c r="CM225" s="392">
        <f t="shared" si="303"/>
        <v>0</v>
      </c>
      <c r="CN225" s="392">
        <f t="shared" si="304"/>
        <v>0</v>
      </c>
      <c r="CO225" s="405">
        <f t="shared" si="305"/>
        <v>0</v>
      </c>
      <c r="CP225" s="406">
        <f t="shared" si="306"/>
        <v>0</v>
      </c>
      <c r="CQ225" s="391" t="str">
        <f t="shared" si="307"/>
        <v>0</v>
      </c>
      <c r="CR225" s="391" t="str">
        <f t="shared" si="308"/>
        <v>0</v>
      </c>
      <c r="CS225" s="405">
        <f t="shared" si="309"/>
        <v>0</v>
      </c>
      <c r="CT225" s="405" t="str">
        <f t="shared" si="310"/>
        <v>0m0</v>
      </c>
      <c r="CU225" s="405">
        <f t="shared" si="311"/>
        <v>0</v>
      </c>
      <c r="CV225" s="405">
        <f t="shared" si="312"/>
        <v>0</v>
      </c>
      <c r="CW225" s="405">
        <f t="shared" si="313"/>
        <v>0</v>
      </c>
      <c r="CX225" s="405">
        <f t="shared" si="314"/>
        <v>0</v>
      </c>
      <c r="CY225" s="405">
        <f t="shared" si="315"/>
        <v>0</v>
      </c>
      <c r="CZ225" s="405" t="str">
        <f t="shared" si="316"/>
        <v/>
      </c>
      <c r="DA225" s="405" t="str">
        <f t="shared" si="317"/>
        <v/>
      </c>
      <c r="DB225" s="405" t="str">
        <f t="shared" si="318"/>
        <v/>
      </c>
      <c r="DC225" s="405" t="str">
        <f t="shared" si="319"/>
        <v/>
      </c>
      <c r="DD225" s="405" t="str">
        <f t="shared" si="320"/>
        <v/>
      </c>
      <c r="DE225" s="405"/>
      <c r="DF225" s="404"/>
      <c r="DG225" s="405" t="str">
        <f t="shared" si="321"/>
        <v/>
      </c>
      <c r="DH225" s="405" t="str">
        <f t="shared" si="322"/>
        <v/>
      </c>
      <c r="DI225" s="405">
        <f t="shared" si="323"/>
        <v>0</v>
      </c>
      <c r="DJ225" s="405" t="str">
        <f t="shared" si="324"/>
        <v/>
      </c>
      <c r="DK225" s="405" t="str">
        <f t="shared" si="325"/>
        <v/>
      </c>
      <c r="DL225" s="405" t="str">
        <f t="shared" si="326"/>
        <v/>
      </c>
      <c r="DM225" s="405" t="str">
        <f t="shared" si="327"/>
        <v/>
      </c>
      <c r="DN225" s="405" t="str">
        <f t="shared" si="328"/>
        <v/>
      </c>
      <c r="DO225" s="405" t="str">
        <f t="shared" si="329"/>
        <v/>
      </c>
    </row>
    <row r="226" spans="1:119" s="152" customFormat="1" ht="18" hidden="1" customHeight="1">
      <c r="A226" s="156" t="str">
        <f t="shared" si="259"/>
        <v/>
      </c>
      <c r="B226" s="153"/>
      <c r="C226" s="31" t="str">
        <f>IF(B226="","",VLOOKUP(B226,学連登録!$C$2:$G$3000,2,FALSE))</f>
        <v/>
      </c>
      <c r="D226" s="32" t="str">
        <f>IF(B226="","",VLOOKUP(B226,学連登録!$C$2:$G$3000,3,FALSE))</f>
        <v/>
      </c>
      <c r="E226" s="33" t="str">
        <f>IF(B226="","",VLOOKUP(B226,学連登録!$C$2:$G$3000,4,FALSE))</f>
        <v/>
      </c>
      <c r="F226" s="376" t="str">
        <f>IF(B226="","",VLOOKUP(B226,学連登録!$C$2:$I$3000,7,FALSE))</f>
        <v/>
      </c>
      <c r="G226" s="155"/>
      <c r="H226" s="926"/>
      <c r="I226" s="928"/>
      <c r="J226" s="155"/>
      <c r="K226" s="926"/>
      <c r="L226" s="927"/>
      <c r="M226" s="155"/>
      <c r="N226" s="881"/>
      <c r="O226" s="882"/>
      <c r="P226" s="154"/>
      <c r="Q226" s="926"/>
      <c r="R226" s="927"/>
      <c r="S226" s="154"/>
      <c r="T226" s="926"/>
      <c r="U226" s="927"/>
      <c r="V226" s="101" t="str">
        <f>IF(B226="","",VLOOKUP(B226,学連登録!$C$2:$H$3000,6,FALSE))</f>
        <v/>
      </c>
      <c r="Y226" s="116" t="str">
        <f t="shared" si="330"/>
        <v/>
      </c>
      <c r="Z226" s="97" t="str">
        <f>IF(G226="","",VLOOKUP(G226,種目名!$R$5:$T$104,3,0))</f>
        <v/>
      </c>
      <c r="AA226" s="98" t="str">
        <f>IF(J226="","",VLOOKUP(J226,種目名!$R$5:$T$104,3,0))</f>
        <v/>
      </c>
      <c r="AB226" s="117" t="str">
        <f>IF(M226="","",VLOOKUP(M226,種目名!$R$5:$T$104,3,0))</f>
        <v/>
      </c>
      <c r="AC226" s="117" t="str">
        <f>IF(P226="","",VLOOKUP(AF226,種目名!$R$5:$T$104,3,0))</f>
        <v/>
      </c>
      <c r="AD226" s="118" t="str">
        <f>IF(S226="","",VLOOKUP(AI226,種目名!$R$5:$T$104,3,0))</f>
        <v/>
      </c>
      <c r="AE226" s="115">
        <f t="shared" si="331"/>
        <v>0</v>
      </c>
      <c r="AF226" s="152" t="str">
        <f t="shared" si="332"/>
        <v/>
      </c>
      <c r="AG226" s="152" t="str">
        <f t="shared" si="333"/>
        <v/>
      </c>
      <c r="AH226" s="152">
        <f t="shared" si="334"/>
        <v>0</v>
      </c>
      <c r="AI226" s="152" t="str">
        <f t="shared" si="335"/>
        <v/>
      </c>
      <c r="AJ226" s="152" t="str">
        <f t="shared" si="336"/>
        <v/>
      </c>
      <c r="AK226" s="383"/>
      <c r="AL226" s="166">
        <f t="shared" si="264"/>
        <v>0</v>
      </c>
      <c r="AM226" s="392">
        <f t="shared" si="265"/>
        <v>0</v>
      </c>
      <c r="AN226" s="392">
        <f>COUNTIF($B$12:B226,B226)</f>
        <v>0</v>
      </c>
      <c r="AO226" s="392"/>
      <c r="AP226" s="392" t="str">
        <f t="shared" si="266"/>
        <v/>
      </c>
      <c r="AQ226" s="392" t="str">
        <f t="shared" si="266"/>
        <v/>
      </c>
      <c r="AR226" s="392" t="str">
        <f t="shared" si="266"/>
        <v/>
      </c>
      <c r="AS226" s="392" t="str">
        <f t="shared" si="260"/>
        <v/>
      </c>
      <c r="AT226" s="392">
        <f t="shared" si="267"/>
        <v>0</v>
      </c>
      <c r="AU226" s="392" t="str">
        <f t="shared" si="268"/>
        <v/>
      </c>
      <c r="AV226" s="392" t="str">
        <f t="shared" si="269"/>
        <v/>
      </c>
      <c r="AW226" s="392" t="str">
        <f t="shared" si="270"/>
        <v/>
      </c>
      <c r="AX226" s="392" t="str">
        <f t="shared" si="271"/>
        <v/>
      </c>
      <c r="AY226" s="392" t="str">
        <f t="shared" si="272"/>
        <v/>
      </c>
      <c r="AZ226" s="392" t="str">
        <f t="shared" si="337"/>
        <v/>
      </c>
      <c r="BA226" s="392" t="str">
        <f t="shared" si="337"/>
        <v/>
      </c>
      <c r="BB226" s="392" t="str">
        <f t="shared" si="337"/>
        <v/>
      </c>
      <c r="BC226" s="392" t="str">
        <f t="shared" si="337"/>
        <v/>
      </c>
      <c r="BD226" s="396" t="str">
        <f t="shared" si="337"/>
        <v/>
      </c>
      <c r="BE226" s="386">
        <f t="shared" si="273"/>
        <v>0</v>
      </c>
      <c r="BG226" s="392">
        <f t="shared" si="274"/>
        <v>0</v>
      </c>
      <c r="BH226" s="392">
        <f t="shared" si="275"/>
        <v>0</v>
      </c>
      <c r="BI226" s="405">
        <f t="shared" si="276"/>
        <v>0</v>
      </c>
      <c r="BJ226" s="406">
        <f t="shared" si="261"/>
        <v>0</v>
      </c>
      <c r="BK226" s="391" t="str">
        <f t="shared" si="262"/>
        <v>0</v>
      </c>
      <c r="BL226" s="391" t="str">
        <f t="shared" si="263"/>
        <v>0</v>
      </c>
      <c r="BM226" s="405">
        <f t="shared" si="277"/>
        <v>0</v>
      </c>
      <c r="BN226" s="405" t="str">
        <f t="shared" si="278"/>
        <v>0m0</v>
      </c>
      <c r="BO226" s="392">
        <f t="shared" si="279"/>
        <v>0</v>
      </c>
      <c r="BP226" s="392">
        <f t="shared" si="280"/>
        <v>0</v>
      </c>
      <c r="BQ226" s="405">
        <f t="shared" si="281"/>
        <v>0</v>
      </c>
      <c r="BR226" s="406">
        <f t="shared" si="282"/>
        <v>0</v>
      </c>
      <c r="BS226" s="391" t="str">
        <f t="shared" si="283"/>
        <v>0</v>
      </c>
      <c r="BT226" s="391" t="str">
        <f t="shared" si="284"/>
        <v>0</v>
      </c>
      <c r="BU226" s="405">
        <f t="shared" si="285"/>
        <v>0</v>
      </c>
      <c r="BV226" s="405" t="str">
        <f t="shared" si="286"/>
        <v>0m0</v>
      </c>
      <c r="BW226" s="392">
        <f t="shared" si="287"/>
        <v>0</v>
      </c>
      <c r="BX226" s="392">
        <f t="shared" si="288"/>
        <v>0</v>
      </c>
      <c r="BY226" s="405">
        <f t="shared" si="289"/>
        <v>0</v>
      </c>
      <c r="BZ226" s="406">
        <f t="shared" si="290"/>
        <v>0</v>
      </c>
      <c r="CA226" s="391" t="str">
        <f t="shared" si="291"/>
        <v>0</v>
      </c>
      <c r="CB226" s="391" t="str">
        <f t="shared" si="292"/>
        <v>0</v>
      </c>
      <c r="CC226" s="405">
        <f t="shared" si="293"/>
        <v>0</v>
      </c>
      <c r="CD226" s="405" t="str">
        <f t="shared" si="294"/>
        <v>0m0</v>
      </c>
      <c r="CE226" s="392">
        <f t="shared" si="295"/>
        <v>0</v>
      </c>
      <c r="CF226" s="392">
        <f t="shared" si="296"/>
        <v>0</v>
      </c>
      <c r="CG226" s="405">
        <f t="shared" si="297"/>
        <v>0</v>
      </c>
      <c r="CH226" s="406">
        <f t="shared" si="298"/>
        <v>0</v>
      </c>
      <c r="CI226" s="391" t="str">
        <f t="shared" si="299"/>
        <v>0</v>
      </c>
      <c r="CJ226" s="391" t="str">
        <f t="shared" si="300"/>
        <v>0</v>
      </c>
      <c r="CK226" s="405">
        <f t="shared" si="301"/>
        <v>0</v>
      </c>
      <c r="CL226" s="405" t="str">
        <f t="shared" si="302"/>
        <v>0m0</v>
      </c>
      <c r="CM226" s="392">
        <f t="shared" si="303"/>
        <v>0</v>
      </c>
      <c r="CN226" s="392">
        <f t="shared" si="304"/>
        <v>0</v>
      </c>
      <c r="CO226" s="405">
        <f t="shared" si="305"/>
        <v>0</v>
      </c>
      <c r="CP226" s="406">
        <f t="shared" si="306"/>
        <v>0</v>
      </c>
      <c r="CQ226" s="391" t="str">
        <f t="shared" si="307"/>
        <v>0</v>
      </c>
      <c r="CR226" s="391" t="str">
        <f t="shared" si="308"/>
        <v>0</v>
      </c>
      <c r="CS226" s="405">
        <f t="shared" si="309"/>
        <v>0</v>
      </c>
      <c r="CT226" s="405" t="str">
        <f t="shared" si="310"/>
        <v>0m0</v>
      </c>
      <c r="CU226" s="405">
        <f t="shared" si="311"/>
        <v>0</v>
      </c>
      <c r="CV226" s="405">
        <f t="shared" si="312"/>
        <v>0</v>
      </c>
      <c r="CW226" s="405">
        <f t="shared" si="313"/>
        <v>0</v>
      </c>
      <c r="CX226" s="405">
        <f t="shared" si="314"/>
        <v>0</v>
      </c>
      <c r="CY226" s="405">
        <f t="shared" si="315"/>
        <v>0</v>
      </c>
      <c r="CZ226" s="405" t="str">
        <f t="shared" si="316"/>
        <v/>
      </c>
      <c r="DA226" s="405" t="str">
        <f t="shared" si="317"/>
        <v/>
      </c>
      <c r="DB226" s="405" t="str">
        <f t="shared" si="318"/>
        <v/>
      </c>
      <c r="DC226" s="405" t="str">
        <f t="shared" si="319"/>
        <v/>
      </c>
      <c r="DD226" s="405" t="str">
        <f t="shared" si="320"/>
        <v/>
      </c>
      <c r="DE226" s="405"/>
      <c r="DF226" s="404"/>
      <c r="DG226" s="405" t="str">
        <f t="shared" si="321"/>
        <v/>
      </c>
      <c r="DH226" s="405" t="str">
        <f t="shared" si="322"/>
        <v/>
      </c>
      <c r="DI226" s="405">
        <f t="shared" si="323"/>
        <v>0</v>
      </c>
      <c r="DJ226" s="405" t="str">
        <f t="shared" si="324"/>
        <v/>
      </c>
      <c r="DK226" s="405" t="str">
        <f t="shared" si="325"/>
        <v/>
      </c>
      <c r="DL226" s="405" t="str">
        <f t="shared" si="326"/>
        <v/>
      </c>
      <c r="DM226" s="405" t="str">
        <f t="shared" si="327"/>
        <v/>
      </c>
      <c r="DN226" s="405" t="str">
        <f t="shared" si="328"/>
        <v/>
      </c>
      <c r="DO226" s="405" t="str">
        <f t="shared" si="329"/>
        <v/>
      </c>
    </row>
    <row r="227" spans="1:119" s="152" customFormat="1" ht="18" hidden="1" customHeight="1">
      <c r="A227" s="156" t="str">
        <f t="shared" si="259"/>
        <v/>
      </c>
      <c r="B227" s="153"/>
      <c r="C227" s="31" t="str">
        <f>IF(B227="","",VLOOKUP(B227,学連登録!$C$2:$G$3000,2,FALSE))</f>
        <v/>
      </c>
      <c r="D227" s="32" t="str">
        <f>IF(B227="","",VLOOKUP(B227,学連登録!$C$2:$G$3000,3,FALSE))</f>
        <v/>
      </c>
      <c r="E227" s="33" t="str">
        <f>IF(B227="","",VLOOKUP(B227,学連登録!$C$2:$G$3000,4,FALSE))</f>
        <v/>
      </c>
      <c r="F227" s="376" t="str">
        <f>IF(B227="","",VLOOKUP(B227,学連登録!$C$2:$I$3000,7,FALSE))</f>
        <v/>
      </c>
      <c r="G227" s="155"/>
      <c r="H227" s="926"/>
      <c r="I227" s="928"/>
      <c r="J227" s="155"/>
      <c r="K227" s="926"/>
      <c r="L227" s="927"/>
      <c r="M227" s="155"/>
      <c r="N227" s="881"/>
      <c r="O227" s="882"/>
      <c r="P227" s="154"/>
      <c r="Q227" s="926"/>
      <c r="R227" s="927"/>
      <c r="S227" s="154"/>
      <c r="T227" s="926"/>
      <c r="U227" s="927"/>
      <c r="V227" s="101" t="str">
        <f>IF(B227="","",VLOOKUP(B227,学連登録!$C$2:$H$3000,6,FALSE))</f>
        <v/>
      </c>
      <c r="Y227" s="116" t="str">
        <f t="shared" si="330"/>
        <v/>
      </c>
      <c r="Z227" s="97" t="str">
        <f>IF(G227="","",VLOOKUP(G227,種目名!$R$5:$T$104,3,0))</f>
        <v/>
      </c>
      <c r="AA227" s="98" t="str">
        <f>IF(J227="","",VLOOKUP(J227,種目名!$R$5:$T$104,3,0))</f>
        <v/>
      </c>
      <c r="AB227" s="117" t="str">
        <f>IF(M227="","",VLOOKUP(M227,種目名!$R$5:$T$104,3,0))</f>
        <v/>
      </c>
      <c r="AC227" s="117" t="str">
        <f>IF(P227="","",VLOOKUP(AF227,種目名!$R$5:$T$104,3,0))</f>
        <v/>
      </c>
      <c r="AD227" s="118" t="str">
        <f>IF(S227="","",VLOOKUP(AI227,種目名!$R$5:$T$104,3,0))</f>
        <v/>
      </c>
      <c r="AE227" s="115">
        <f t="shared" si="331"/>
        <v>0</v>
      </c>
      <c r="AF227" s="152" t="str">
        <f t="shared" si="332"/>
        <v/>
      </c>
      <c r="AG227" s="152" t="str">
        <f t="shared" si="333"/>
        <v/>
      </c>
      <c r="AH227" s="152">
        <f t="shared" si="334"/>
        <v>0</v>
      </c>
      <c r="AI227" s="152" t="str">
        <f t="shared" si="335"/>
        <v/>
      </c>
      <c r="AJ227" s="152" t="str">
        <f t="shared" si="336"/>
        <v/>
      </c>
      <c r="AK227" s="383"/>
      <c r="AL227" s="166">
        <f t="shared" si="264"/>
        <v>0</v>
      </c>
      <c r="AM227" s="392">
        <f t="shared" si="265"/>
        <v>0</v>
      </c>
      <c r="AN227" s="392">
        <f>COUNTIF($B$12:B227,B227)</f>
        <v>0</v>
      </c>
      <c r="AO227" s="392"/>
      <c r="AP227" s="392" t="str">
        <f t="shared" si="266"/>
        <v/>
      </c>
      <c r="AQ227" s="392" t="str">
        <f t="shared" si="266"/>
        <v/>
      </c>
      <c r="AR227" s="392" t="str">
        <f t="shared" si="266"/>
        <v/>
      </c>
      <c r="AS227" s="392" t="str">
        <f t="shared" si="260"/>
        <v/>
      </c>
      <c r="AT227" s="392">
        <f t="shared" si="267"/>
        <v>0</v>
      </c>
      <c r="AU227" s="392" t="str">
        <f t="shared" si="268"/>
        <v/>
      </c>
      <c r="AV227" s="392" t="str">
        <f t="shared" si="269"/>
        <v/>
      </c>
      <c r="AW227" s="392" t="str">
        <f t="shared" si="270"/>
        <v/>
      </c>
      <c r="AX227" s="392" t="str">
        <f t="shared" si="271"/>
        <v/>
      </c>
      <c r="AY227" s="392" t="str">
        <f t="shared" si="272"/>
        <v/>
      </c>
      <c r="AZ227" s="392" t="str">
        <f t="shared" si="337"/>
        <v/>
      </c>
      <c r="BA227" s="392" t="str">
        <f t="shared" si="337"/>
        <v/>
      </c>
      <c r="BB227" s="392" t="str">
        <f t="shared" si="337"/>
        <v/>
      </c>
      <c r="BC227" s="392" t="str">
        <f t="shared" si="337"/>
        <v/>
      </c>
      <c r="BD227" s="396" t="str">
        <f t="shared" si="337"/>
        <v/>
      </c>
      <c r="BE227" s="386">
        <f t="shared" si="273"/>
        <v>0</v>
      </c>
      <c r="BG227" s="392">
        <f t="shared" si="274"/>
        <v>0</v>
      </c>
      <c r="BH227" s="392">
        <f t="shared" si="275"/>
        <v>0</v>
      </c>
      <c r="BI227" s="405">
        <f t="shared" si="276"/>
        <v>0</v>
      </c>
      <c r="BJ227" s="406">
        <f t="shared" si="261"/>
        <v>0</v>
      </c>
      <c r="BK227" s="391" t="str">
        <f t="shared" si="262"/>
        <v>0</v>
      </c>
      <c r="BL227" s="391" t="str">
        <f t="shared" si="263"/>
        <v>0</v>
      </c>
      <c r="BM227" s="405">
        <f t="shared" si="277"/>
        <v>0</v>
      </c>
      <c r="BN227" s="405" t="str">
        <f t="shared" si="278"/>
        <v>0m0</v>
      </c>
      <c r="BO227" s="392">
        <f t="shared" si="279"/>
        <v>0</v>
      </c>
      <c r="BP227" s="392">
        <f t="shared" si="280"/>
        <v>0</v>
      </c>
      <c r="BQ227" s="405">
        <f t="shared" si="281"/>
        <v>0</v>
      </c>
      <c r="BR227" s="406">
        <f t="shared" si="282"/>
        <v>0</v>
      </c>
      <c r="BS227" s="391" t="str">
        <f t="shared" si="283"/>
        <v>0</v>
      </c>
      <c r="BT227" s="391" t="str">
        <f t="shared" si="284"/>
        <v>0</v>
      </c>
      <c r="BU227" s="405">
        <f t="shared" si="285"/>
        <v>0</v>
      </c>
      <c r="BV227" s="405" t="str">
        <f t="shared" si="286"/>
        <v>0m0</v>
      </c>
      <c r="BW227" s="392">
        <f t="shared" si="287"/>
        <v>0</v>
      </c>
      <c r="BX227" s="392">
        <f t="shared" si="288"/>
        <v>0</v>
      </c>
      <c r="BY227" s="405">
        <f t="shared" si="289"/>
        <v>0</v>
      </c>
      <c r="BZ227" s="406">
        <f t="shared" si="290"/>
        <v>0</v>
      </c>
      <c r="CA227" s="391" t="str">
        <f t="shared" si="291"/>
        <v>0</v>
      </c>
      <c r="CB227" s="391" t="str">
        <f t="shared" si="292"/>
        <v>0</v>
      </c>
      <c r="CC227" s="405">
        <f t="shared" si="293"/>
        <v>0</v>
      </c>
      <c r="CD227" s="405" t="str">
        <f t="shared" si="294"/>
        <v>0m0</v>
      </c>
      <c r="CE227" s="392">
        <f t="shared" si="295"/>
        <v>0</v>
      </c>
      <c r="CF227" s="392">
        <f t="shared" si="296"/>
        <v>0</v>
      </c>
      <c r="CG227" s="405">
        <f t="shared" si="297"/>
        <v>0</v>
      </c>
      <c r="CH227" s="406">
        <f t="shared" si="298"/>
        <v>0</v>
      </c>
      <c r="CI227" s="391" t="str">
        <f t="shared" si="299"/>
        <v>0</v>
      </c>
      <c r="CJ227" s="391" t="str">
        <f t="shared" si="300"/>
        <v>0</v>
      </c>
      <c r="CK227" s="405">
        <f t="shared" si="301"/>
        <v>0</v>
      </c>
      <c r="CL227" s="405" t="str">
        <f t="shared" si="302"/>
        <v>0m0</v>
      </c>
      <c r="CM227" s="392">
        <f t="shared" si="303"/>
        <v>0</v>
      </c>
      <c r="CN227" s="392">
        <f t="shared" si="304"/>
        <v>0</v>
      </c>
      <c r="CO227" s="405">
        <f t="shared" si="305"/>
        <v>0</v>
      </c>
      <c r="CP227" s="406">
        <f t="shared" si="306"/>
        <v>0</v>
      </c>
      <c r="CQ227" s="391" t="str">
        <f t="shared" si="307"/>
        <v>0</v>
      </c>
      <c r="CR227" s="391" t="str">
        <f t="shared" si="308"/>
        <v>0</v>
      </c>
      <c r="CS227" s="405">
        <f t="shared" si="309"/>
        <v>0</v>
      </c>
      <c r="CT227" s="405" t="str">
        <f t="shared" si="310"/>
        <v>0m0</v>
      </c>
      <c r="CU227" s="405">
        <f t="shared" si="311"/>
        <v>0</v>
      </c>
      <c r="CV227" s="405">
        <f t="shared" si="312"/>
        <v>0</v>
      </c>
      <c r="CW227" s="405">
        <f t="shared" si="313"/>
        <v>0</v>
      </c>
      <c r="CX227" s="405">
        <f t="shared" si="314"/>
        <v>0</v>
      </c>
      <c r="CY227" s="405">
        <f t="shared" si="315"/>
        <v>0</v>
      </c>
      <c r="CZ227" s="405" t="str">
        <f t="shared" si="316"/>
        <v/>
      </c>
      <c r="DA227" s="405" t="str">
        <f t="shared" si="317"/>
        <v/>
      </c>
      <c r="DB227" s="405" t="str">
        <f t="shared" si="318"/>
        <v/>
      </c>
      <c r="DC227" s="405" t="str">
        <f t="shared" si="319"/>
        <v/>
      </c>
      <c r="DD227" s="405" t="str">
        <f t="shared" si="320"/>
        <v/>
      </c>
      <c r="DE227" s="405"/>
      <c r="DF227" s="404"/>
      <c r="DG227" s="405" t="str">
        <f t="shared" si="321"/>
        <v/>
      </c>
      <c r="DH227" s="405" t="str">
        <f t="shared" si="322"/>
        <v/>
      </c>
      <c r="DI227" s="405">
        <f t="shared" si="323"/>
        <v>0</v>
      </c>
      <c r="DJ227" s="405" t="str">
        <f t="shared" si="324"/>
        <v/>
      </c>
      <c r="DK227" s="405" t="str">
        <f t="shared" si="325"/>
        <v/>
      </c>
      <c r="DL227" s="405" t="str">
        <f t="shared" si="326"/>
        <v/>
      </c>
      <c r="DM227" s="405" t="str">
        <f t="shared" si="327"/>
        <v/>
      </c>
      <c r="DN227" s="405" t="str">
        <f t="shared" si="328"/>
        <v/>
      </c>
      <c r="DO227" s="405" t="str">
        <f t="shared" si="329"/>
        <v/>
      </c>
    </row>
    <row r="228" spans="1:119" s="152" customFormat="1" ht="18" hidden="1" customHeight="1">
      <c r="A228" s="156" t="str">
        <f t="shared" si="259"/>
        <v/>
      </c>
      <c r="B228" s="153"/>
      <c r="C228" s="31" t="str">
        <f>IF(B228="","",VLOOKUP(B228,学連登録!$C$2:$G$3000,2,FALSE))</f>
        <v/>
      </c>
      <c r="D228" s="32" t="str">
        <f>IF(B228="","",VLOOKUP(B228,学連登録!$C$2:$G$3000,3,FALSE))</f>
        <v/>
      </c>
      <c r="E228" s="33" t="str">
        <f>IF(B228="","",VLOOKUP(B228,学連登録!$C$2:$G$3000,4,FALSE))</f>
        <v/>
      </c>
      <c r="F228" s="376" t="str">
        <f>IF(B228="","",VLOOKUP(B228,学連登録!$C$2:$I$3000,7,FALSE))</f>
        <v/>
      </c>
      <c r="G228" s="155"/>
      <c r="H228" s="926"/>
      <c r="I228" s="928"/>
      <c r="J228" s="155"/>
      <c r="K228" s="926"/>
      <c r="L228" s="927"/>
      <c r="M228" s="155"/>
      <c r="N228" s="881"/>
      <c r="O228" s="882"/>
      <c r="P228" s="154"/>
      <c r="Q228" s="926"/>
      <c r="R228" s="927"/>
      <c r="S228" s="154"/>
      <c r="T228" s="926"/>
      <c r="U228" s="927"/>
      <c r="V228" s="101" t="str">
        <f>IF(B228="","",VLOOKUP(B228,学連登録!$C$2:$H$3000,6,FALSE))</f>
        <v/>
      </c>
      <c r="Y228" s="116" t="str">
        <f t="shared" si="330"/>
        <v/>
      </c>
      <c r="Z228" s="97" t="str">
        <f>IF(G228="","",VLOOKUP(G228,種目名!$R$5:$T$104,3,0))</f>
        <v/>
      </c>
      <c r="AA228" s="98" t="str">
        <f>IF(J228="","",VLOOKUP(J228,種目名!$R$5:$T$104,3,0))</f>
        <v/>
      </c>
      <c r="AB228" s="117" t="str">
        <f>IF(M228="","",VLOOKUP(M228,種目名!$R$5:$T$104,3,0))</f>
        <v/>
      </c>
      <c r="AC228" s="117" t="str">
        <f>IF(P228="","",VLOOKUP(AF228,種目名!$R$5:$T$104,3,0))</f>
        <v/>
      </c>
      <c r="AD228" s="118" t="str">
        <f>IF(S228="","",VLOOKUP(AI228,種目名!$R$5:$T$104,3,0))</f>
        <v/>
      </c>
      <c r="AE228" s="115">
        <f t="shared" si="331"/>
        <v>0</v>
      </c>
      <c r="AF228" s="152" t="str">
        <f t="shared" si="332"/>
        <v/>
      </c>
      <c r="AG228" s="152" t="str">
        <f t="shared" si="333"/>
        <v/>
      </c>
      <c r="AH228" s="152">
        <f t="shared" si="334"/>
        <v>0</v>
      </c>
      <c r="AI228" s="152" t="str">
        <f t="shared" si="335"/>
        <v/>
      </c>
      <c r="AJ228" s="152" t="str">
        <f t="shared" si="336"/>
        <v/>
      </c>
      <c r="AK228" s="383"/>
      <c r="AL228" s="166">
        <f t="shared" si="264"/>
        <v>0</v>
      </c>
      <c r="AM228" s="392">
        <f t="shared" si="265"/>
        <v>0</v>
      </c>
      <c r="AN228" s="392">
        <f>COUNTIF($B$12:B228,B228)</f>
        <v>0</v>
      </c>
      <c r="AO228" s="392"/>
      <c r="AP228" s="392" t="str">
        <f t="shared" si="266"/>
        <v/>
      </c>
      <c r="AQ228" s="392" t="str">
        <f t="shared" si="266"/>
        <v/>
      </c>
      <c r="AR228" s="392" t="str">
        <f t="shared" si="266"/>
        <v/>
      </c>
      <c r="AS228" s="392" t="str">
        <f t="shared" si="260"/>
        <v/>
      </c>
      <c r="AT228" s="392">
        <f t="shared" si="267"/>
        <v>0</v>
      </c>
      <c r="AU228" s="392" t="str">
        <f t="shared" si="268"/>
        <v/>
      </c>
      <c r="AV228" s="392" t="str">
        <f t="shared" si="269"/>
        <v/>
      </c>
      <c r="AW228" s="392" t="str">
        <f t="shared" si="270"/>
        <v/>
      </c>
      <c r="AX228" s="392" t="str">
        <f t="shared" si="271"/>
        <v/>
      </c>
      <c r="AY228" s="392" t="str">
        <f t="shared" si="272"/>
        <v/>
      </c>
      <c r="AZ228" s="392" t="str">
        <f t="shared" si="337"/>
        <v/>
      </c>
      <c r="BA228" s="392" t="str">
        <f t="shared" si="337"/>
        <v/>
      </c>
      <c r="BB228" s="392" t="str">
        <f t="shared" si="337"/>
        <v/>
      </c>
      <c r="BC228" s="392" t="str">
        <f t="shared" si="337"/>
        <v/>
      </c>
      <c r="BD228" s="396" t="str">
        <f t="shared" si="337"/>
        <v/>
      </c>
      <c r="BE228" s="386">
        <f t="shared" si="273"/>
        <v>0</v>
      </c>
      <c r="BG228" s="392">
        <f t="shared" si="274"/>
        <v>0</v>
      </c>
      <c r="BH228" s="392">
        <f t="shared" si="275"/>
        <v>0</v>
      </c>
      <c r="BI228" s="405">
        <f t="shared" si="276"/>
        <v>0</v>
      </c>
      <c r="BJ228" s="406">
        <f t="shared" si="261"/>
        <v>0</v>
      </c>
      <c r="BK228" s="391" t="str">
        <f t="shared" si="262"/>
        <v>0</v>
      </c>
      <c r="BL228" s="391" t="str">
        <f t="shared" si="263"/>
        <v>0</v>
      </c>
      <c r="BM228" s="405">
        <f t="shared" si="277"/>
        <v>0</v>
      </c>
      <c r="BN228" s="405" t="str">
        <f t="shared" si="278"/>
        <v>0m0</v>
      </c>
      <c r="BO228" s="392">
        <f t="shared" si="279"/>
        <v>0</v>
      </c>
      <c r="BP228" s="392">
        <f t="shared" si="280"/>
        <v>0</v>
      </c>
      <c r="BQ228" s="405">
        <f t="shared" si="281"/>
        <v>0</v>
      </c>
      <c r="BR228" s="406">
        <f t="shared" si="282"/>
        <v>0</v>
      </c>
      <c r="BS228" s="391" t="str">
        <f t="shared" si="283"/>
        <v>0</v>
      </c>
      <c r="BT228" s="391" t="str">
        <f t="shared" si="284"/>
        <v>0</v>
      </c>
      <c r="BU228" s="405">
        <f t="shared" si="285"/>
        <v>0</v>
      </c>
      <c r="BV228" s="405" t="str">
        <f t="shared" si="286"/>
        <v>0m0</v>
      </c>
      <c r="BW228" s="392">
        <f t="shared" si="287"/>
        <v>0</v>
      </c>
      <c r="BX228" s="392">
        <f t="shared" si="288"/>
        <v>0</v>
      </c>
      <c r="BY228" s="405">
        <f t="shared" si="289"/>
        <v>0</v>
      </c>
      <c r="BZ228" s="406">
        <f t="shared" si="290"/>
        <v>0</v>
      </c>
      <c r="CA228" s="391" t="str">
        <f t="shared" si="291"/>
        <v>0</v>
      </c>
      <c r="CB228" s="391" t="str">
        <f t="shared" si="292"/>
        <v>0</v>
      </c>
      <c r="CC228" s="405">
        <f t="shared" si="293"/>
        <v>0</v>
      </c>
      <c r="CD228" s="405" t="str">
        <f t="shared" si="294"/>
        <v>0m0</v>
      </c>
      <c r="CE228" s="392">
        <f t="shared" si="295"/>
        <v>0</v>
      </c>
      <c r="CF228" s="392">
        <f t="shared" si="296"/>
        <v>0</v>
      </c>
      <c r="CG228" s="405">
        <f t="shared" si="297"/>
        <v>0</v>
      </c>
      <c r="CH228" s="406">
        <f t="shared" si="298"/>
        <v>0</v>
      </c>
      <c r="CI228" s="391" t="str">
        <f t="shared" si="299"/>
        <v>0</v>
      </c>
      <c r="CJ228" s="391" t="str">
        <f t="shared" si="300"/>
        <v>0</v>
      </c>
      <c r="CK228" s="405">
        <f t="shared" si="301"/>
        <v>0</v>
      </c>
      <c r="CL228" s="405" t="str">
        <f t="shared" si="302"/>
        <v>0m0</v>
      </c>
      <c r="CM228" s="392">
        <f t="shared" si="303"/>
        <v>0</v>
      </c>
      <c r="CN228" s="392">
        <f t="shared" si="304"/>
        <v>0</v>
      </c>
      <c r="CO228" s="405">
        <f t="shared" si="305"/>
        <v>0</v>
      </c>
      <c r="CP228" s="406">
        <f t="shared" si="306"/>
        <v>0</v>
      </c>
      <c r="CQ228" s="391" t="str">
        <f t="shared" si="307"/>
        <v>0</v>
      </c>
      <c r="CR228" s="391" t="str">
        <f t="shared" si="308"/>
        <v>0</v>
      </c>
      <c r="CS228" s="405">
        <f t="shared" si="309"/>
        <v>0</v>
      </c>
      <c r="CT228" s="405" t="str">
        <f t="shared" si="310"/>
        <v>0m0</v>
      </c>
      <c r="CU228" s="405">
        <f t="shared" si="311"/>
        <v>0</v>
      </c>
      <c r="CV228" s="405">
        <f t="shared" si="312"/>
        <v>0</v>
      </c>
      <c r="CW228" s="405">
        <f t="shared" si="313"/>
        <v>0</v>
      </c>
      <c r="CX228" s="405">
        <f t="shared" si="314"/>
        <v>0</v>
      </c>
      <c r="CY228" s="405">
        <f t="shared" si="315"/>
        <v>0</v>
      </c>
      <c r="CZ228" s="405" t="str">
        <f t="shared" si="316"/>
        <v/>
      </c>
      <c r="DA228" s="405" t="str">
        <f t="shared" si="317"/>
        <v/>
      </c>
      <c r="DB228" s="405" t="str">
        <f t="shared" si="318"/>
        <v/>
      </c>
      <c r="DC228" s="405" t="str">
        <f t="shared" si="319"/>
        <v/>
      </c>
      <c r="DD228" s="405" t="str">
        <f t="shared" si="320"/>
        <v/>
      </c>
      <c r="DE228" s="405"/>
      <c r="DF228" s="404"/>
      <c r="DG228" s="405" t="str">
        <f t="shared" si="321"/>
        <v/>
      </c>
      <c r="DH228" s="405" t="str">
        <f t="shared" si="322"/>
        <v/>
      </c>
      <c r="DI228" s="405">
        <f t="shared" si="323"/>
        <v>0</v>
      </c>
      <c r="DJ228" s="405" t="str">
        <f t="shared" si="324"/>
        <v/>
      </c>
      <c r="DK228" s="405" t="str">
        <f t="shared" si="325"/>
        <v/>
      </c>
      <c r="DL228" s="405" t="str">
        <f t="shared" si="326"/>
        <v/>
      </c>
      <c r="DM228" s="405" t="str">
        <f t="shared" si="327"/>
        <v/>
      </c>
      <c r="DN228" s="405" t="str">
        <f t="shared" si="328"/>
        <v/>
      </c>
      <c r="DO228" s="405" t="str">
        <f t="shared" si="329"/>
        <v/>
      </c>
    </row>
    <row r="229" spans="1:119" s="152" customFormat="1" ht="18" hidden="1" customHeight="1">
      <c r="A229" s="156" t="str">
        <f t="shared" si="259"/>
        <v/>
      </c>
      <c r="B229" s="153"/>
      <c r="C229" s="31" t="str">
        <f>IF(B229="","",VLOOKUP(B229,学連登録!$C$2:$G$3000,2,FALSE))</f>
        <v/>
      </c>
      <c r="D229" s="32" t="str">
        <f>IF(B229="","",VLOOKUP(B229,学連登録!$C$2:$G$3000,3,FALSE))</f>
        <v/>
      </c>
      <c r="E229" s="33" t="str">
        <f>IF(B229="","",VLOOKUP(B229,学連登録!$C$2:$G$3000,4,FALSE))</f>
        <v/>
      </c>
      <c r="F229" s="376" t="str">
        <f>IF(B229="","",VLOOKUP(B229,学連登録!$C$2:$I$3000,7,FALSE))</f>
        <v/>
      </c>
      <c r="G229" s="155"/>
      <c r="H229" s="926"/>
      <c r="I229" s="928"/>
      <c r="J229" s="155"/>
      <c r="K229" s="926"/>
      <c r="L229" s="927"/>
      <c r="M229" s="155"/>
      <c r="N229" s="881"/>
      <c r="O229" s="882"/>
      <c r="P229" s="154"/>
      <c r="Q229" s="926"/>
      <c r="R229" s="927"/>
      <c r="S229" s="154"/>
      <c r="T229" s="926"/>
      <c r="U229" s="927"/>
      <c r="V229" s="101" t="str">
        <f>IF(B229="","",VLOOKUP(B229,学連登録!$C$2:$H$3000,6,FALSE))</f>
        <v/>
      </c>
      <c r="Y229" s="116" t="str">
        <f t="shared" si="330"/>
        <v/>
      </c>
      <c r="Z229" s="97" t="str">
        <f>IF(G229="","",VLOOKUP(G229,種目名!$R$5:$T$104,3,0))</f>
        <v/>
      </c>
      <c r="AA229" s="98" t="str">
        <f>IF(J229="","",VLOOKUP(J229,種目名!$R$5:$T$104,3,0))</f>
        <v/>
      </c>
      <c r="AB229" s="117" t="str">
        <f>IF(M229="","",VLOOKUP(M229,種目名!$R$5:$T$104,3,0))</f>
        <v/>
      </c>
      <c r="AC229" s="117" t="str">
        <f>IF(P229="","",VLOOKUP(AF229,種目名!$R$5:$T$104,3,0))</f>
        <v/>
      </c>
      <c r="AD229" s="118" t="str">
        <f>IF(S229="","",VLOOKUP(AI229,種目名!$R$5:$T$104,3,0))</f>
        <v/>
      </c>
      <c r="AE229" s="115">
        <f t="shared" si="331"/>
        <v>0</v>
      </c>
      <c r="AF229" s="152" t="str">
        <f t="shared" si="332"/>
        <v/>
      </c>
      <c r="AG229" s="152" t="str">
        <f t="shared" si="333"/>
        <v/>
      </c>
      <c r="AH229" s="152">
        <f t="shared" si="334"/>
        <v>0</v>
      </c>
      <c r="AI229" s="152" t="str">
        <f t="shared" si="335"/>
        <v/>
      </c>
      <c r="AJ229" s="152" t="str">
        <f t="shared" si="336"/>
        <v/>
      </c>
      <c r="AK229" s="383"/>
      <c r="AL229" s="166">
        <f t="shared" si="264"/>
        <v>0</v>
      </c>
      <c r="AM229" s="392">
        <f t="shared" si="265"/>
        <v>0</v>
      </c>
      <c r="AN229" s="392">
        <f>COUNTIF($B$12:B229,B229)</f>
        <v>0</v>
      </c>
      <c r="AO229" s="392"/>
      <c r="AP229" s="392" t="str">
        <f t="shared" si="266"/>
        <v/>
      </c>
      <c r="AQ229" s="392" t="str">
        <f t="shared" si="266"/>
        <v/>
      </c>
      <c r="AR229" s="392" t="str">
        <f t="shared" si="266"/>
        <v/>
      </c>
      <c r="AS229" s="392" t="str">
        <f t="shared" si="260"/>
        <v/>
      </c>
      <c r="AT229" s="392">
        <f t="shared" si="267"/>
        <v>0</v>
      </c>
      <c r="AU229" s="392" t="str">
        <f t="shared" si="268"/>
        <v/>
      </c>
      <c r="AV229" s="392" t="str">
        <f t="shared" si="269"/>
        <v/>
      </c>
      <c r="AW229" s="392" t="str">
        <f t="shared" si="270"/>
        <v/>
      </c>
      <c r="AX229" s="392" t="str">
        <f t="shared" si="271"/>
        <v/>
      </c>
      <c r="AY229" s="392" t="str">
        <f t="shared" si="272"/>
        <v/>
      </c>
      <c r="AZ229" s="392" t="str">
        <f t="shared" si="337"/>
        <v/>
      </c>
      <c r="BA229" s="392" t="str">
        <f t="shared" si="337"/>
        <v/>
      </c>
      <c r="BB229" s="392" t="str">
        <f t="shared" si="337"/>
        <v/>
      </c>
      <c r="BC229" s="392" t="str">
        <f t="shared" si="337"/>
        <v/>
      </c>
      <c r="BD229" s="396" t="str">
        <f t="shared" si="337"/>
        <v/>
      </c>
      <c r="BE229" s="386">
        <f t="shared" si="273"/>
        <v>0</v>
      </c>
      <c r="BG229" s="392">
        <f t="shared" si="274"/>
        <v>0</v>
      </c>
      <c r="BH229" s="392">
        <f t="shared" si="275"/>
        <v>0</v>
      </c>
      <c r="BI229" s="405">
        <f t="shared" si="276"/>
        <v>0</v>
      </c>
      <c r="BJ229" s="406">
        <f t="shared" si="261"/>
        <v>0</v>
      </c>
      <c r="BK229" s="391" t="str">
        <f t="shared" si="262"/>
        <v>0</v>
      </c>
      <c r="BL229" s="391" t="str">
        <f t="shared" si="263"/>
        <v>0</v>
      </c>
      <c r="BM229" s="405">
        <f t="shared" si="277"/>
        <v>0</v>
      </c>
      <c r="BN229" s="405" t="str">
        <f t="shared" si="278"/>
        <v>0m0</v>
      </c>
      <c r="BO229" s="392">
        <f t="shared" si="279"/>
        <v>0</v>
      </c>
      <c r="BP229" s="392">
        <f t="shared" si="280"/>
        <v>0</v>
      </c>
      <c r="BQ229" s="405">
        <f t="shared" si="281"/>
        <v>0</v>
      </c>
      <c r="BR229" s="406">
        <f t="shared" si="282"/>
        <v>0</v>
      </c>
      <c r="BS229" s="391" t="str">
        <f t="shared" si="283"/>
        <v>0</v>
      </c>
      <c r="BT229" s="391" t="str">
        <f t="shared" si="284"/>
        <v>0</v>
      </c>
      <c r="BU229" s="405">
        <f t="shared" si="285"/>
        <v>0</v>
      </c>
      <c r="BV229" s="405" t="str">
        <f t="shared" si="286"/>
        <v>0m0</v>
      </c>
      <c r="BW229" s="392">
        <f t="shared" si="287"/>
        <v>0</v>
      </c>
      <c r="BX229" s="392">
        <f t="shared" si="288"/>
        <v>0</v>
      </c>
      <c r="BY229" s="405">
        <f t="shared" si="289"/>
        <v>0</v>
      </c>
      <c r="BZ229" s="406">
        <f t="shared" si="290"/>
        <v>0</v>
      </c>
      <c r="CA229" s="391" t="str">
        <f t="shared" si="291"/>
        <v>0</v>
      </c>
      <c r="CB229" s="391" t="str">
        <f t="shared" si="292"/>
        <v>0</v>
      </c>
      <c r="CC229" s="405">
        <f t="shared" si="293"/>
        <v>0</v>
      </c>
      <c r="CD229" s="405" t="str">
        <f t="shared" si="294"/>
        <v>0m0</v>
      </c>
      <c r="CE229" s="392">
        <f t="shared" si="295"/>
        <v>0</v>
      </c>
      <c r="CF229" s="392">
        <f t="shared" si="296"/>
        <v>0</v>
      </c>
      <c r="CG229" s="405">
        <f t="shared" si="297"/>
        <v>0</v>
      </c>
      <c r="CH229" s="406">
        <f t="shared" si="298"/>
        <v>0</v>
      </c>
      <c r="CI229" s="391" t="str">
        <f t="shared" si="299"/>
        <v>0</v>
      </c>
      <c r="CJ229" s="391" t="str">
        <f t="shared" si="300"/>
        <v>0</v>
      </c>
      <c r="CK229" s="405">
        <f t="shared" si="301"/>
        <v>0</v>
      </c>
      <c r="CL229" s="405" t="str">
        <f t="shared" si="302"/>
        <v>0m0</v>
      </c>
      <c r="CM229" s="392">
        <f t="shared" si="303"/>
        <v>0</v>
      </c>
      <c r="CN229" s="392">
        <f t="shared" si="304"/>
        <v>0</v>
      </c>
      <c r="CO229" s="405">
        <f t="shared" si="305"/>
        <v>0</v>
      </c>
      <c r="CP229" s="406">
        <f t="shared" si="306"/>
        <v>0</v>
      </c>
      <c r="CQ229" s="391" t="str">
        <f t="shared" si="307"/>
        <v>0</v>
      </c>
      <c r="CR229" s="391" t="str">
        <f t="shared" si="308"/>
        <v>0</v>
      </c>
      <c r="CS229" s="405">
        <f t="shared" si="309"/>
        <v>0</v>
      </c>
      <c r="CT229" s="405" t="str">
        <f t="shared" si="310"/>
        <v>0m0</v>
      </c>
      <c r="CU229" s="405">
        <f t="shared" si="311"/>
        <v>0</v>
      </c>
      <c r="CV229" s="405">
        <f t="shared" si="312"/>
        <v>0</v>
      </c>
      <c r="CW229" s="405">
        <f t="shared" si="313"/>
        <v>0</v>
      </c>
      <c r="CX229" s="405">
        <f t="shared" si="314"/>
        <v>0</v>
      </c>
      <c r="CY229" s="405">
        <f t="shared" si="315"/>
        <v>0</v>
      </c>
      <c r="CZ229" s="405" t="str">
        <f t="shared" si="316"/>
        <v/>
      </c>
      <c r="DA229" s="405" t="str">
        <f t="shared" si="317"/>
        <v/>
      </c>
      <c r="DB229" s="405" t="str">
        <f t="shared" si="318"/>
        <v/>
      </c>
      <c r="DC229" s="405" t="str">
        <f t="shared" si="319"/>
        <v/>
      </c>
      <c r="DD229" s="405" t="str">
        <f t="shared" si="320"/>
        <v/>
      </c>
      <c r="DE229" s="405"/>
      <c r="DF229" s="404"/>
      <c r="DG229" s="405" t="str">
        <f t="shared" si="321"/>
        <v/>
      </c>
      <c r="DH229" s="405" t="str">
        <f t="shared" si="322"/>
        <v/>
      </c>
      <c r="DI229" s="405">
        <f t="shared" si="323"/>
        <v>0</v>
      </c>
      <c r="DJ229" s="405" t="str">
        <f t="shared" si="324"/>
        <v/>
      </c>
      <c r="DK229" s="405" t="str">
        <f t="shared" si="325"/>
        <v/>
      </c>
      <c r="DL229" s="405" t="str">
        <f t="shared" si="326"/>
        <v/>
      </c>
      <c r="DM229" s="405" t="str">
        <f t="shared" si="327"/>
        <v/>
      </c>
      <c r="DN229" s="405" t="str">
        <f t="shared" si="328"/>
        <v/>
      </c>
      <c r="DO229" s="405" t="str">
        <f t="shared" si="329"/>
        <v/>
      </c>
    </row>
    <row r="230" spans="1:119" s="152" customFormat="1" ht="18" hidden="1" customHeight="1">
      <c r="A230" s="156" t="str">
        <f t="shared" si="259"/>
        <v/>
      </c>
      <c r="B230" s="153"/>
      <c r="C230" s="31" t="str">
        <f>IF(B230="","",VLOOKUP(B230,学連登録!$C$2:$G$3000,2,FALSE))</f>
        <v/>
      </c>
      <c r="D230" s="32" t="str">
        <f>IF(B230="","",VLOOKUP(B230,学連登録!$C$2:$G$3000,3,FALSE))</f>
        <v/>
      </c>
      <c r="E230" s="33" t="str">
        <f>IF(B230="","",VLOOKUP(B230,学連登録!$C$2:$G$3000,4,FALSE))</f>
        <v/>
      </c>
      <c r="F230" s="376" t="str">
        <f>IF(B230="","",VLOOKUP(B230,学連登録!$C$2:$I$3000,7,FALSE))</f>
        <v/>
      </c>
      <c r="G230" s="155"/>
      <c r="H230" s="926"/>
      <c r="I230" s="928"/>
      <c r="J230" s="155"/>
      <c r="K230" s="926"/>
      <c r="L230" s="927"/>
      <c r="M230" s="155"/>
      <c r="N230" s="881"/>
      <c r="O230" s="882"/>
      <c r="P230" s="154"/>
      <c r="Q230" s="926"/>
      <c r="R230" s="927"/>
      <c r="S230" s="154"/>
      <c r="T230" s="926"/>
      <c r="U230" s="927"/>
      <c r="V230" s="101" t="str">
        <f>IF(B230="","",VLOOKUP(B230,学連登録!$C$2:$H$3000,6,FALSE))</f>
        <v/>
      </c>
      <c r="Y230" s="116" t="str">
        <f t="shared" si="330"/>
        <v/>
      </c>
      <c r="Z230" s="97" t="str">
        <f>IF(G230="","",VLOOKUP(G230,種目名!$R$5:$T$104,3,0))</f>
        <v/>
      </c>
      <c r="AA230" s="98" t="str">
        <f>IF(J230="","",VLOOKUP(J230,種目名!$R$5:$T$104,3,0))</f>
        <v/>
      </c>
      <c r="AB230" s="117" t="str">
        <f>IF(M230="","",VLOOKUP(M230,種目名!$R$5:$T$104,3,0))</f>
        <v/>
      </c>
      <c r="AC230" s="117" t="str">
        <f>IF(P230="","",VLOOKUP(AF230,種目名!$R$5:$T$104,3,0))</f>
        <v/>
      </c>
      <c r="AD230" s="118" t="str">
        <f>IF(S230="","",VLOOKUP(AI230,種目名!$R$5:$T$104,3,0))</f>
        <v/>
      </c>
      <c r="AE230" s="115">
        <f t="shared" si="331"/>
        <v>0</v>
      </c>
      <c r="AF230" s="152" t="str">
        <f t="shared" si="332"/>
        <v/>
      </c>
      <c r="AG230" s="152" t="str">
        <f t="shared" si="333"/>
        <v/>
      </c>
      <c r="AH230" s="152">
        <f t="shared" si="334"/>
        <v>0</v>
      </c>
      <c r="AI230" s="152" t="str">
        <f t="shared" si="335"/>
        <v/>
      </c>
      <c r="AJ230" s="152" t="str">
        <f t="shared" si="336"/>
        <v/>
      </c>
      <c r="AK230" s="383"/>
      <c r="AL230" s="166">
        <f t="shared" si="264"/>
        <v>0</v>
      </c>
      <c r="AM230" s="392">
        <f t="shared" si="265"/>
        <v>0</v>
      </c>
      <c r="AN230" s="392">
        <f>COUNTIF($B$12:B230,B230)</f>
        <v>0</v>
      </c>
      <c r="AO230" s="392"/>
      <c r="AP230" s="392" t="str">
        <f t="shared" si="266"/>
        <v/>
      </c>
      <c r="AQ230" s="392" t="str">
        <f t="shared" si="266"/>
        <v/>
      </c>
      <c r="AR230" s="392" t="str">
        <f t="shared" si="266"/>
        <v/>
      </c>
      <c r="AS230" s="392" t="str">
        <f t="shared" si="260"/>
        <v/>
      </c>
      <c r="AT230" s="392">
        <f t="shared" si="267"/>
        <v>0</v>
      </c>
      <c r="AU230" s="392" t="str">
        <f t="shared" si="268"/>
        <v/>
      </c>
      <c r="AV230" s="392" t="str">
        <f t="shared" si="269"/>
        <v/>
      </c>
      <c r="AW230" s="392" t="str">
        <f t="shared" si="270"/>
        <v/>
      </c>
      <c r="AX230" s="392" t="str">
        <f t="shared" si="271"/>
        <v/>
      </c>
      <c r="AY230" s="392" t="str">
        <f t="shared" si="272"/>
        <v/>
      </c>
      <c r="AZ230" s="392" t="str">
        <f t="shared" si="337"/>
        <v/>
      </c>
      <c r="BA230" s="392" t="str">
        <f t="shared" si="337"/>
        <v/>
      </c>
      <c r="BB230" s="392" t="str">
        <f t="shared" si="337"/>
        <v/>
      </c>
      <c r="BC230" s="392" t="str">
        <f t="shared" si="337"/>
        <v/>
      </c>
      <c r="BD230" s="396" t="str">
        <f t="shared" si="337"/>
        <v/>
      </c>
      <c r="BE230" s="386">
        <f t="shared" si="273"/>
        <v>0</v>
      </c>
      <c r="BG230" s="392">
        <f t="shared" si="274"/>
        <v>0</v>
      </c>
      <c r="BH230" s="392">
        <f t="shared" si="275"/>
        <v>0</v>
      </c>
      <c r="BI230" s="405">
        <f t="shared" si="276"/>
        <v>0</v>
      </c>
      <c r="BJ230" s="406">
        <f t="shared" si="261"/>
        <v>0</v>
      </c>
      <c r="BK230" s="391" t="str">
        <f t="shared" si="262"/>
        <v>0</v>
      </c>
      <c r="BL230" s="391" t="str">
        <f t="shared" si="263"/>
        <v>0</v>
      </c>
      <c r="BM230" s="405">
        <f t="shared" si="277"/>
        <v>0</v>
      </c>
      <c r="BN230" s="405" t="str">
        <f t="shared" si="278"/>
        <v>0m0</v>
      </c>
      <c r="BO230" s="392">
        <f t="shared" si="279"/>
        <v>0</v>
      </c>
      <c r="BP230" s="392">
        <f t="shared" si="280"/>
        <v>0</v>
      </c>
      <c r="BQ230" s="405">
        <f t="shared" si="281"/>
        <v>0</v>
      </c>
      <c r="BR230" s="406">
        <f t="shared" si="282"/>
        <v>0</v>
      </c>
      <c r="BS230" s="391" t="str">
        <f t="shared" si="283"/>
        <v>0</v>
      </c>
      <c r="BT230" s="391" t="str">
        <f t="shared" si="284"/>
        <v>0</v>
      </c>
      <c r="BU230" s="405">
        <f t="shared" si="285"/>
        <v>0</v>
      </c>
      <c r="BV230" s="405" t="str">
        <f t="shared" si="286"/>
        <v>0m0</v>
      </c>
      <c r="BW230" s="392">
        <f t="shared" si="287"/>
        <v>0</v>
      </c>
      <c r="BX230" s="392">
        <f t="shared" si="288"/>
        <v>0</v>
      </c>
      <c r="BY230" s="405">
        <f t="shared" si="289"/>
        <v>0</v>
      </c>
      <c r="BZ230" s="406">
        <f t="shared" si="290"/>
        <v>0</v>
      </c>
      <c r="CA230" s="391" t="str">
        <f t="shared" si="291"/>
        <v>0</v>
      </c>
      <c r="CB230" s="391" t="str">
        <f t="shared" si="292"/>
        <v>0</v>
      </c>
      <c r="CC230" s="405">
        <f t="shared" si="293"/>
        <v>0</v>
      </c>
      <c r="CD230" s="405" t="str">
        <f t="shared" si="294"/>
        <v>0m0</v>
      </c>
      <c r="CE230" s="392">
        <f t="shared" si="295"/>
        <v>0</v>
      </c>
      <c r="CF230" s="392">
        <f t="shared" si="296"/>
        <v>0</v>
      </c>
      <c r="CG230" s="405">
        <f t="shared" si="297"/>
        <v>0</v>
      </c>
      <c r="CH230" s="406">
        <f t="shared" si="298"/>
        <v>0</v>
      </c>
      <c r="CI230" s="391" t="str">
        <f t="shared" si="299"/>
        <v>0</v>
      </c>
      <c r="CJ230" s="391" t="str">
        <f t="shared" si="300"/>
        <v>0</v>
      </c>
      <c r="CK230" s="405">
        <f t="shared" si="301"/>
        <v>0</v>
      </c>
      <c r="CL230" s="405" t="str">
        <f t="shared" si="302"/>
        <v>0m0</v>
      </c>
      <c r="CM230" s="392">
        <f t="shared" si="303"/>
        <v>0</v>
      </c>
      <c r="CN230" s="392">
        <f t="shared" si="304"/>
        <v>0</v>
      </c>
      <c r="CO230" s="405">
        <f t="shared" si="305"/>
        <v>0</v>
      </c>
      <c r="CP230" s="406">
        <f t="shared" si="306"/>
        <v>0</v>
      </c>
      <c r="CQ230" s="391" t="str">
        <f t="shared" si="307"/>
        <v>0</v>
      </c>
      <c r="CR230" s="391" t="str">
        <f t="shared" si="308"/>
        <v>0</v>
      </c>
      <c r="CS230" s="405">
        <f t="shared" si="309"/>
        <v>0</v>
      </c>
      <c r="CT230" s="405" t="str">
        <f t="shared" si="310"/>
        <v>0m0</v>
      </c>
      <c r="CU230" s="405">
        <f t="shared" si="311"/>
        <v>0</v>
      </c>
      <c r="CV230" s="405">
        <f t="shared" si="312"/>
        <v>0</v>
      </c>
      <c r="CW230" s="405">
        <f t="shared" si="313"/>
        <v>0</v>
      </c>
      <c r="CX230" s="405">
        <f t="shared" si="314"/>
        <v>0</v>
      </c>
      <c r="CY230" s="405">
        <f t="shared" si="315"/>
        <v>0</v>
      </c>
      <c r="CZ230" s="405" t="str">
        <f t="shared" si="316"/>
        <v/>
      </c>
      <c r="DA230" s="405" t="str">
        <f t="shared" si="317"/>
        <v/>
      </c>
      <c r="DB230" s="405" t="str">
        <f t="shared" si="318"/>
        <v/>
      </c>
      <c r="DC230" s="405" t="str">
        <f t="shared" si="319"/>
        <v/>
      </c>
      <c r="DD230" s="405" t="str">
        <f t="shared" si="320"/>
        <v/>
      </c>
      <c r="DE230" s="405"/>
      <c r="DF230" s="404"/>
      <c r="DG230" s="405" t="str">
        <f t="shared" si="321"/>
        <v/>
      </c>
      <c r="DH230" s="405" t="str">
        <f t="shared" si="322"/>
        <v/>
      </c>
      <c r="DI230" s="405">
        <f t="shared" si="323"/>
        <v>0</v>
      </c>
      <c r="DJ230" s="405" t="str">
        <f t="shared" si="324"/>
        <v/>
      </c>
      <c r="DK230" s="405" t="str">
        <f t="shared" si="325"/>
        <v/>
      </c>
      <c r="DL230" s="405" t="str">
        <f t="shared" si="326"/>
        <v/>
      </c>
      <c r="DM230" s="405" t="str">
        <f t="shared" si="327"/>
        <v/>
      </c>
      <c r="DN230" s="405" t="str">
        <f t="shared" si="328"/>
        <v/>
      </c>
      <c r="DO230" s="405" t="str">
        <f t="shared" si="329"/>
        <v/>
      </c>
    </row>
    <row r="231" spans="1:119" s="152" customFormat="1" ht="18" hidden="1" customHeight="1">
      <c r="A231" s="156" t="str">
        <f t="shared" si="259"/>
        <v/>
      </c>
      <c r="B231" s="153"/>
      <c r="C231" s="31" t="str">
        <f>IF(B231="","",VLOOKUP(B231,学連登録!$C$2:$G$3000,2,FALSE))</f>
        <v/>
      </c>
      <c r="D231" s="32" t="str">
        <f>IF(B231="","",VLOOKUP(B231,学連登録!$C$2:$G$3000,3,FALSE))</f>
        <v/>
      </c>
      <c r="E231" s="33" t="str">
        <f>IF(B231="","",VLOOKUP(B231,学連登録!$C$2:$G$3000,4,FALSE))</f>
        <v/>
      </c>
      <c r="F231" s="376" t="str">
        <f>IF(B231="","",VLOOKUP(B231,学連登録!$C$2:$I$3000,7,FALSE))</f>
        <v/>
      </c>
      <c r="G231" s="155"/>
      <c r="H231" s="926"/>
      <c r="I231" s="928"/>
      <c r="J231" s="155"/>
      <c r="K231" s="926"/>
      <c r="L231" s="927"/>
      <c r="M231" s="155"/>
      <c r="N231" s="881"/>
      <c r="O231" s="882"/>
      <c r="P231" s="154"/>
      <c r="Q231" s="926"/>
      <c r="R231" s="927"/>
      <c r="S231" s="154"/>
      <c r="T231" s="926"/>
      <c r="U231" s="927"/>
      <c r="V231" s="101" t="str">
        <f>IF(B231="","",VLOOKUP(B231,学連登録!$C$2:$H$3000,6,FALSE))</f>
        <v/>
      </c>
      <c r="Y231" s="116" t="str">
        <f t="shared" si="330"/>
        <v/>
      </c>
      <c r="Z231" s="97" t="str">
        <f>IF(G231="","",VLOOKUP(G231,種目名!$R$5:$T$104,3,0))</f>
        <v/>
      </c>
      <c r="AA231" s="98" t="str">
        <f>IF(J231="","",VLOOKUP(J231,種目名!$R$5:$T$104,3,0))</f>
        <v/>
      </c>
      <c r="AB231" s="117" t="str">
        <f>IF(M231="","",VLOOKUP(M231,種目名!$R$5:$T$104,3,0))</f>
        <v/>
      </c>
      <c r="AC231" s="117" t="str">
        <f>IF(P231="","",VLOOKUP(AF231,種目名!$R$5:$T$104,3,0))</f>
        <v/>
      </c>
      <c r="AD231" s="118" t="str">
        <f>IF(S231="","",VLOOKUP(AI231,種目名!$R$5:$T$104,3,0))</f>
        <v/>
      </c>
      <c r="AE231" s="115">
        <f t="shared" si="331"/>
        <v>0</v>
      </c>
      <c r="AF231" s="152" t="str">
        <f t="shared" si="332"/>
        <v/>
      </c>
      <c r="AG231" s="152" t="str">
        <f t="shared" si="333"/>
        <v/>
      </c>
      <c r="AH231" s="152">
        <f t="shared" si="334"/>
        <v>0</v>
      </c>
      <c r="AI231" s="152" t="str">
        <f t="shared" si="335"/>
        <v/>
      </c>
      <c r="AJ231" s="152" t="str">
        <f t="shared" si="336"/>
        <v/>
      </c>
      <c r="AK231" s="383"/>
      <c r="AL231" s="166">
        <f t="shared" si="264"/>
        <v>0</v>
      </c>
      <c r="AM231" s="392">
        <f t="shared" si="265"/>
        <v>0</v>
      </c>
      <c r="AN231" s="392">
        <f>COUNTIF($B$12:B231,B231)</f>
        <v>0</v>
      </c>
      <c r="AO231" s="392"/>
      <c r="AP231" s="392" t="str">
        <f t="shared" si="266"/>
        <v/>
      </c>
      <c r="AQ231" s="392" t="str">
        <f t="shared" si="266"/>
        <v/>
      </c>
      <c r="AR231" s="392" t="str">
        <f t="shared" si="266"/>
        <v/>
      </c>
      <c r="AS231" s="392" t="str">
        <f t="shared" si="260"/>
        <v/>
      </c>
      <c r="AT231" s="392">
        <f t="shared" si="267"/>
        <v>0</v>
      </c>
      <c r="AU231" s="392" t="str">
        <f t="shared" si="268"/>
        <v/>
      </c>
      <c r="AV231" s="392" t="str">
        <f t="shared" si="269"/>
        <v/>
      </c>
      <c r="AW231" s="392" t="str">
        <f t="shared" si="270"/>
        <v/>
      </c>
      <c r="AX231" s="392" t="str">
        <f t="shared" si="271"/>
        <v/>
      </c>
      <c r="AY231" s="392" t="str">
        <f t="shared" si="272"/>
        <v/>
      </c>
      <c r="AZ231" s="392" t="str">
        <f t="shared" si="337"/>
        <v/>
      </c>
      <c r="BA231" s="392" t="str">
        <f t="shared" si="337"/>
        <v/>
      </c>
      <c r="BB231" s="392" t="str">
        <f t="shared" si="337"/>
        <v/>
      </c>
      <c r="BC231" s="392" t="str">
        <f t="shared" si="337"/>
        <v/>
      </c>
      <c r="BD231" s="396" t="str">
        <f t="shared" si="337"/>
        <v/>
      </c>
      <c r="BE231" s="386">
        <f t="shared" si="273"/>
        <v>0</v>
      </c>
      <c r="BG231" s="392">
        <f t="shared" si="274"/>
        <v>0</v>
      </c>
      <c r="BH231" s="392">
        <f t="shared" si="275"/>
        <v>0</v>
      </c>
      <c r="BI231" s="405">
        <f t="shared" si="276"/>
        <v>0</v>
      </c>
      <c r="BJ231" s="406">
        <f t="shared" si="261"/>
        <v>0</v>
      </c>
      <c r="BK231" s="391" t="str">
        <f t="shared" si="262"/>
        <v>0</v>
      </c>
      <c r="BL231" s="391" t="str">
        <f t="shared" si="263"/>
        <v>0</v>
      </c>
      <c r="BM231" s="405">
        <f t="shared" si="277"/>
        <v>0</v>
      </c>
      <c r="BN231" s="405" t="str">
        <f t="shared" si="278"/>
        <v>0m0</v>
      </c>
      <c r="BO231" s="392">
        <f t="shared" si="279"/>
        <v>0</v>
      </c>
      <c r="BP231" s="392">
        <f t="shared" si="280"/>
        <v>0</v>
      </c>
      <c r="BQ231" s="405">
        <f t="shared" si="281"/>
        <v>0</v>
      </c>
      <c r="BR231" s="406">
        <f t="shared" si="282"/>
        <v>0</v>
      </c>
      <c r="BS231" s="391" t="str">
        <f t="shared" si="283"/>
        <v>0</v>
      </c>
      <c r="BT231" s="391" t="str">
        <f t="shared" si="284"/>
        <v>0</v>
      </c>
      <c r="BU231" s="405">
        <f t="shared" si="285"/>
        <v>0</v>
      </c>
      <c r="BV231" s="405" t="str">
        <f t="shared" si="286"/>
        <v>0m0</v>
      </c>
      <c r="BW231" s="392">
        <f t="shared" si="287"/>
        <v>0</v>
      </c>
      <c r="BX231" s="392">
        <f t="shared" si="288"/>
        <v>0</v>
      </c>
      <c r="BY231" s="405">
        <f t="shared" si="289"/>
        <v>0</v>
      </c>
      <c r="BZ231" s="406">
        <f t="shared" si="290"/>
        <v>0</v>
      </c>
      <c r="CA231" s="391" t="str">
        <f t="shared" si="291"/>
        <v>0</v>
      </c>
      <c r="CB231" s="391" t="str">
        <f t="shared" si="292"/>
        <v>0</v>
      </c>
      <c r="CC231" s="405">
        <f t="shared" si="293"/>
        <v>0</v>
      </c>
      <c r="CD231" s="405" t="str">
        <f t="shared" si="294"/>
        <v>0m0</v>
      </c>
      <c r="CE231" s="392">
        <f t="shared" si="295"/>
        <v>0</v>
      </c>
      <c r="CF231" s="392">
        <f t="shared" si="296"/>
        <v>0</v>
      </c>
      <c r="CG231" s="405">
        <f t="shared" si="297"/>
        <v>0</v>
      </c>
      <c r="CH231" s="406">
        <f t="shared" si="298"/>
        <v>0</v>
      </c>
      <c r="CI231" s="391" t="str">
        <f t="shared" si="299"/>
        <v>0</v>
      </c>
      <c r="CJ231" s="391" t="str">
        <f t="shared" si="300"/>
        <v>0</v>
      </c>
      <c r="CK231" s="405">
        <f t="shared" si="301"/>
        <v>0</v>
      </c>
      <c r="CL231" s="405" t="str">
        <f t="shared" si="302"/>
        <v>0m0</v>
      </c>
      <c r="CM231" s="392">
        <f t="shared" si="303"/>
        <v>0</v>
      </c>
      <c r="CN231" s="392">
        <f t="shared" si="304"/>
        <v>0</v>
      </c>
      <c r="CO231" s="405">
        <f t="shared" si="305"/>
        <v>0</v>
      </c>
      <c r="CP231" s="406">
        <f t="shared" si="306"/>
        <v>0</v>
      </c>
      <c r="CQ231" s="391" t="str">
        <f t="shared" si="307"/>
        <v>0</v>
      </c>
      <c r="CR231" s="391" t="str">
        <f t="shared" si="308"/>
        <v>0</v>
      </c>
      <c r="CS231" s="405">
        <f t="shared" si="309"/>
        <v>0</v>
      </c>
      <c r="CT231" s="405" t="str">
        <f t="shared" si="310"/>
        <v>0m0</v>
      </c>
      <c r="CU231" s="405">
        <f t="shared" si="311"/>
        <v>0</v>
      </c>
      <c r="CV231" s="405">
        <f t="shared" si="312"/>
        <v>0</v>
      </c>
      <c r="CW231" s="405">
        <f t="shared" si="313"/>
        <v>0</v>
      </c>
      <c r="CX231" s="405">
        <f t="shared" si="314"/>
        <v>0</v>
      </c>
      <c r="CY231" s="405">
        <f t="shared" si="315"/>
        <v>0</v>
      </c>
      <c r="CZ231" s="405" t="str">
        <f t="shared" si="316"/>
        <v/>
      </c>
      <c r="DA231" s="405" t="str">
        <f t="shared" si="317"/>
        <v/>
      </c>
      <c r="DB231" s="405" t="str">
        <f t="shared" si="318"/>
        <v/>
      </c>
      <c r="DC231" s="405" t="str">
        <f t="shared" si="319"/>
        <v/>
      </c>
      <c r="DD231" s="405" t="str">
        <f t="shared" si="320"/>
        <v/>
      </c>
      <c r="DE231" s="405"/>
      <c r="DF231" s="404"/>
      <c r="DG231" s="405" t="str">
        <f t="shared" si="321"/>
        <v/>
      </c>
      <c r="DH231" s="405" t="str">
        <f t="shared" si="322"/>
        <v/>
      </c>
      <c r="DI231" s="405">
        <f t="shared" si="323"/>
        <v>0</v>
      </c>
      <c r="DJ231" s="405" t="str">
        <f t="shared" si="324"/>
        <v/>
      </c>
      <c r="DK231" s="405" t="str">
        <f t="shared" si="325"/>
        <v/>
      </c>
      <c r="DL231" s="405" t="str">
        <f t="shared" si="326"/>
        <v/>
      </c>
      <c r="DM231" s="405" t="str">
        <f t="shared" si="327"/>
        <v/>
      </c>
      <c r="DN231" s="405" t="str">
        <f t="shared" si="328"/>
        <v/>
      </c>
      <c r="DO231" s="405" t="str">
        <f t="shared" si="329"/>
        <v/>
      </c>
    </row>
    <row r="232" spans="1:119" s="152" customFormat="1" ht="18" hidden="1" customHeight="1">
      <c r="A232" s="156" t="str">
        <f t="shared" si="259"/>
        <v/>
      </c>
      <c r="B232" s="153"/>
      <c r="C232" s="31" t="str">
        <f>IF(B232="","",VLOOKUP(B232,学連登録!$C$2:$G$3000,2,FALSE))</f>
        <v/>
      </c>
      <c r="D232" s="32" t="str">
        <f>IF(B232="","",VLOOKUP(B232,学連登録!$C$2:$G$3000,3,FALSE))</f>
        <v/>
      </c>
      <c r="E232" s="33" t="str">
        <f>IF(B232="","",VLOOKUP(B232,学連登録!$C$2:$G$3000,4,FALSE))</f>
        <v/>
      </c>
      <c r="F232" s="376" t="str">
        <f>IF(B232="","",VLOOKUP(B232,学連登録!$C$2:$I$3000,7,FALSE))</f>
        <v/>
      </c>
      <c r="G232" s="155"/>
      <c r="H232" s="926"/>
      <c r="I232" s="928"/>
      <c r="J232" s="155"/>
      <c r="K232" s="926"/>
      <c r="L232" s="927"/>
      <c r="M232" s="155"/>
      <c r="N232" s="881"/>
      <c r="O232" s="882"/>
      <c r="P232" s="154"/>
      <c r="Q232" s="926"/>
      <c r="R232" s="927"/>
      <c r="S232" s="154"/>
      <c r="T232" s="926"/>
      <c r="U232" s="927"/>
      <c r="V232" s="101" t="str">
        <f>IF(B232="","",VLOOKUP(B232,学連登録!$C$2:$H$3000,6,FALSE))</f>
        <v/>
      </c>
      <c r="Y232" s="116" t="str">
        <f t="shared" si="330"/>
        <v/>
      </c>
      <c r="Z232" s="97" t="str">
        <f>IF(G232="","",VLOOKUP(G232,種目名!$R$5:$T$104,3,0))</f>
        <v/>
      </c>
      <c r="AA232" s="98" t="str">
        <f>IF(J232="","",VLOOKUP(J232,種目名!$R$5:$T$104,3,0))</f>
        <v/>
      </c>
      <c r="AB232" s="117" t="str">
        <f>IF(M232="","",VLOOKUP(M232,種目名!$R$5:$T$104,3,0))</f>
        <v/>
      </c>
      <c r="AC232" s="117" t="str">
        <f>IF(P232="","",VLOOKUP(AF232,種目名!$R$5:$T$104,3,0))</f>
        <v/>
      </c>
      <c r="AD232" s="118" t="str">
        <f>IF(S232="","",VLOOKUP(AI232,種目名!$R$5:$T$104,3,0))</f>
        <v/>
      </c>
      <c r="AE232" s="115">
        <f t="shared" si="331"/>
        <v>0</v>
      </c>
      <c r="AF232" s="152" t="str">
        <f t="shared" si="332"/>
        <v/>
      </c>
      <c r="AG232" s="152" t="str">
        <f t="shared" si="333"/>
        <v/>
      </c>
      <c r="AH232" s="152">
        <f t="shared" si="334"/>
        <v>0</v>
      </c>
      <c r="AI232" s="152" t="str">
        <f t="shared" si="335"/>
        <v/>
      </c>
      <c r="AJ232" s="152" t="str">
        <f t="shared" si="336"/>
        <v/>
      </c>
      <c r="AK232" s="383"/>
      <c r="AL232" s="166">
        <f t="shared" si="264"/>
        <v>0</v>
      </c>
      <c r="AM232" s="392">
        <f t="shared" si="265"/>
        <v>0</v>
      </c>
      <c r="AN232" s="392">
        <f>COUNTIF($B$12:B232,B232)</f>
        <v>0</v>
      </c>
      <c r="AO232" s="392"/>
      <c r="AP232" s="392" t="str">
        <f t="shared" si="266"/>
        <v/>
      </c>
      <c r="AQ232" s="392" t="str">
        <f t="shared" si="266"/>
        <v/>
      </c>
      <c r="AR232" s="392" t="str">
        <f t="shared" si="266"/>
        <v/>
      </c>
      <c r="AS232" s="392" t="str">
        <f t="shared" si="260"/>
        <v/>
      </c>
      <c r="AT232" s="392">
        <f t="shared" si="267"/>
        <v>0</v>
      </c>
      <c r="AU232" s="392" t="str">
        <f t="shared" si="268"/>
        <v/>
      </c>
      <c r="AV232" s="392" t="str">
        <f t="shared" si="269"/>
        <v/>
      </c>
      <c r="AW232" s="392" t="str">
        <f t="shared" si="270"/>
        <v/>
      </c>
      <c r="AX232" s="392" t="str">
        <f t="shared" si="271"/>
        <v/>
      </c>
      <c r="AY232" s="392" t="str">
        <f t="shared" si="272"/>
        <v/>
      </c>
      <c r="AZ232" s="392" t="str">
        <f t="shared" si="337"/>
        <v/>
      </c>
      <c r="BA232" s="392" t="str">
        <f t="shared" si="337"/>
        <v/>
      </c>
      <c r="BB232" s="392" t="str">
        <f t="shared" si="337"/>
        <v/>
      </c>
      <c r="BC232" s="392" t="str">
        <f t="shared" si="337"/>
        <v/>
      </c>
      <c r="BD232" s="396" t="str">
        <f t="shared" si="337"/>
        <v/>
      </c>
      <c r="BE232" s="386">
        <f t="shared" si="273"/>
        <v>0</v>
      </c>
      <c r="BG232" s="392">
        <f t="shared" si="274"/>
        <v>0</v>
      </c>
      <c r="BH232" s="392">
        <f t="shared" si="275"/>
        <v>0</v>
      </c>
      <c r="BI232" s="405">
        <f t="shared" si="276"/>
        <v>0</v>
      </c>
      <c r="BJ232" s="406">
        <f t="shared" si="261"/>
        <v>0</v>
      </c>
      <c r="BK232" s="391" t="str">
        <f t="shared" si="262"/>
        <v>0</v>
      </c>
      <c r="BL232" s="391" t="str">
        <f t="shared" si="263"/>
        <v>0</v>
      </c>
      <c r="BM232" s="405">
        <f t="shared" si="277"/>
        <v>0</v>
      </c>
      <c r="BN232" s="405" t="str">
        <f t="shared" si="278"/>
        <v>0m0</v>
      </c>
      <c r="BO232" s="392">
        <f t="shared" si="279"/>
        <v>0</v>
      </c>
      <c r="BP232" s="392">
        <f t="shared" si="280"/>
        <v>0</v>
      </c>
      <c r="BQ232" s="405">
        <f t="shared" si="281"/>
        <v>0</v>
      </c>
      <c r="BR232" s="406">
        <f t="shared" si="282"/>
        <v>0</v>
      </c>
      <c r="BS232" s="391" t="str">
        <f t="shared" si="283"/>
        <v>0</v>
      </c>
      <c r="BT232" s="391" t="str">
        <f t="shared" si="284"/>
        <v>0</v>
      </c>
      <c r="BU232" s="405">
        <f t="shared" si="285"/>
        <v>0</v>
      </c>
      <c r="BV232" s="405" t="str">
        <f t="shared" si="286"/>
        <v>0m0</v>
      </c>
      <c r="BW232" s="392">
        <f t="shared" si="287"/>
        <v>0</v>
      </c>
      <c r="BX232" s="392">
        <f t="shared" si="288"/>
        <v>0</v>
      </c>
      <c r="BY232" s="405">
        <f t="shared" si="289"/>
        <v>0</v>
      </c>
      <c r="BZ232" s="406">
        <f t="shared" si="290"/>
        <v>0</v>
      </c>
      <c r="CA232" s="391" t="str">
        <f t="shared" si="291"/>
        <v>0</v>
      </c>
      <c r="CB232" s="391" t="str">
        <f t="shared" si="292"/>
        <v>0</v>
      </c>
      <c r="CC232" s="405">
        <f t="shared" si="293"/>
        <v>0</v>
      </c>
      <c r="CD232" s="405" t="str">
        <f t="shared" si="294"/>
        <v>0m0</v>
      </c>
      <c r="CE232" s="392">
        <f t="shared" si="295"/>
        <v>0</v>
      </c>
      <c r="CF232" s="392">
        <f t="shared" si="296"/>
        <v>0</v>
      </c>
      <c r="CG232" s="405">
        <f t="shared" si="297"/>
        <v>0</v>
      </c>
      <c r="CH232" s="406">
        <f t="shared" si="298"/>
        <v>0</v>
      </c>
      <c r="CI232" s="391" t="str">
        <f t="shared" si="299"/>
        <v>0</v>
      </c>
      <c r="CJ232" s="391" t="str">
        <f t="shared" si="300"/>
        <v>0</v>
      </c>
      <c r="CK232" s="405">
        <f t="shared" si="301"/>
        <v>0</v>
      </c>
      <c r="CL232" s="405" t="str">
        <f t="shared" si="302"/>
        <v>0m0</v>
      </c>
      <c r="CM232" s="392">
        <f t="shared" si="303"/>
        <v>0</v>
      </c>
      <c r="CN232" s="392">
        <f t="shared" si="304"/>
        <v>0</v>
      </c>
      <c r="CO232" s="405">
        <f t="shared" si="305"/>
        <v>0</v>
      </c>
      <c r="CP232" s="406">
        <f t="shared" si="306"/>
        <v>0</v>
      </c>
      <c r="CQ232" s="391" t="str">
        <f t="shared" si="307"/>
        <v>0</v>
      </c>
      <c r="CR232" s="391" t="str">
        <f t="shared" si="308"/>
        <v>0</v>
      </c>
      <c r="CS232" s="405">
        <f t="shared" si="309"/>
        <v>0</v>
      </c>
      <c r="CT232" s="405" t="str">
        <f t="shared" si="310"/>
        <v>0m0</v>
      </c>
      <c r="CU232" s="405">
        <f t="shared" si="311"/>
        <v>0</v>
      </c>
      <c r="CV232" s="405">
        <f t="shared" si="312"/>
        <v>0</v>
      </c>
      <c r="CW232" s="405">
        <f t="shared" si="313"/>
        <v>0</v>
      </c>
      <c r="CX232" s="405">
        <f t="shared" si="314"/>
        <v>0</v>
      </c>
      <c r="CY232" s="405">
        <f t="shared" si="315"/>
        <v>0</v>
      </c>
      <c r="CZ232" s="405" t="str">
        <f t="shared" si="316"/>
        <v/>
      </c>
      <c r="DA232" s="405" t="str">
        <f t="shared" si="317"/>
        <v/>
      </c>
      <c r="DB232" s="405" t="str">
        <f t="shared" si="318"/>
        <v/>
      </c>
      <c r="DC232" s="405" t="str">
        <f t="shared" si="319"/>
        <v/>
      </c>
      <c r="DD232" s="405" t="str">
        <f t="shared" si="320"/>
        <v/>
      </c>
      <c r="DE232" s="405"/>
      <c r="DF232" s="404"/>
      <c r="DG232" s="405" t="str">
        <f t="shared" si="321"/>
        <v/>
      </c>
      <c r="DH232" s="405" t="str">
        <f t="shared" si="322"/>
        <v/>
      </c>
      <c r="DI232" s="405">
        <f t="shared" si="323"/>
        <v>0</v>
      </c>
      <c r="DJ232" s="405" t="str">
        <f t="shared" si="324"/>
        <v/>
      </c>
      <c r="DK232" s="405" t="str">
        <f t="shared" si="325"/>
        <v/>
      </c>
      <c r="DL232" s="405" t="str">
        <f t="shared" si="326"/>
        <v/>
      </c>
      <c r="DM232" s="405" t="str">
        <f t="shared" si="327"/>
        <v/>
      </c>
      <c r="DN232" s="405" t="str">
        <f t="shared" si="328"/>
        <v/>
      </c>
      <c r="DO232" s="405" t="str">
        <f t="shared" si="329"/>
        <v/>
      </c>
    </row>
    <row r="233" spans="1:119" s="152" customFormat="1" ht="18" hidden="1" customHeight="1">
      <c r="A233" s="156" t="str">
        <f t="shared" si="259"/>
        <v/>
      </c>
      <c r="B233" s="153"/>
      <c r="C233" s="31" t="str">
        <f>IF(B233="","",VLOOKUP(B233,学連登録!$C$2:$G$3000,2,FALSE))</f>
        <v/>
      </c>
      <c r="D233" s="32" t="str">
        <f>IF(B233="","",VLOOKUP(B233,学連登録!$C$2:$G$3000,3,FALSE))</f>
        <v/>
      </c>
      <c r="E233" s="33" t="str">
        <f>IF(B233="","",VLOOKUP(B233,学連登録!$C$2:$G$3000,4,FALSE))</f>
        <v/>
      </c>
      <c r="F233" s="376" t="str">
        <f>IF(B233="","",VLOOKUP(B233,学連登録!$C$2:$I$3000,7,FALSE))</f>
        <v/>
      </c>
      <c r="G233" s="155"/>
      <c r="H233" s="926"/>
      <c r="I233" s="928"/>
      <c r="J233" s="155"/>
      <c r="K233" s="926"/>
      <c r="L233" s="927"/>
      <c r="M233" s="155"/>
      <c r="N233" s="881"/>
      <c r="O233" s="882"/>
      <c r="P233" s="154"/>
      <c r="Q233" s="926"/>
      <c r="R233" s="927"/>
      <c r="S233" s="154"/>
      <c r="T233" s="926"/>
      <c r="U233" s="927"/>
      <c r="V233" s="101" t="str">
        <f>IF(B233="","",VLOOKUP(B233,学連登録!$C$2:$H$3000,6,FALSE))</f>
        <v/>
      </c>
      <c r="Y233" s="116" t="str">
        <f t="shared" si="330"/>
        <v/>
      </c>
      <c r="Z233" s="97" t="str">
        <f>IF(G233="","",VLOOKUP(G233,種目名!$R$5:$T$104,3,0))</f>
        <v/>
      </c>
      <c r="AA233" s="98" t="str">
        <f>IF(J233="","",VLOOKUP(J233,種目名!$R$5:$T$104,3,0))</f>
        <v/>
      </c>
      <c r="AB233" s="117" t="str">
        <f>IF(M233="","",VLOOKUP(M233,種目名!$R$5:$T$104,3,0))</f>
        <v/>
      </c>
      <c r="AC233" s="117" t="str">
        <f>IF(P233="","",VLOOKUP(AF233,種目名!$R$5:$T$104,3,0))</f>
        <v/>
      </c>
      <c r="AD233" s="118" t="str">
        <f>IF(S233="","",VLOOKUP(AI233,種目名!$R$5:$T$104,3,0))</f>
        <v/>
      </c>
      <c r="AE233" s="115">
        <f t="shared" si="331"/>
        <v>0</v>
      </c>
      <c r="AF233" s="152" t="str">
        <f t="shared" si="332"/>
        <v/>
      </c>
      <c r="AG233" s="152" t="str">
        <f t="shared" si="333"/>
        <v/>
      </c>
      <c r="AH233" s="152">
        <f t="shared" si="334"/>
        <v>0</v>
      </c>
      <c r="AI233" s="152" t="str">
        <f t="shared" si="335"/>
        <v/>
      </c>
      <c r="AJ233" s="152" t="str">
        <f t="shared" si="336"/>
        <v/>
      </c>
      <c r="AK233" s="383"/>
      <c r="AL233" s="166">
        <f t="shared" si="264"/>
        <v>0</v>
      </c>
      <c r="AM233" s="392">
        <f t="shared" si="265"/>
        <v>0</v>
      </c>
      <c r="AN233" s="392">
        <f>COUNTIF($B$12:B233,B233)</f>
        <v>0</v>
      </c>
      <c r="AO233" s="392"/>
      <c r="AP233" s="392" t="str">
        <f t="shared" si="266"/>
        <v/>
      </c>
      <c r="AQ233" s="392" t="str">
        <f t="shared" si="266"/>
        <v/>
      </c>
      <c r="AR233" s="392" t="str">
        <f t="shared" si="266"/>
        <v/>
      </c>
      <c r="AS233" s="392" t="str">
        <f t="shared" si="260"/>
        <v/>
      </c>
      <c r="AT233" s="392">
        <f t="shared" si="267"/>
        <v>0</v>
      </c>
      <c r="AU233" s="392" t="str">
        <f t="shared" si="268"/>
        <v/>
      </c>
      <c r="AV233" s="392" t="str">
        <f t="shared" si="269"/>
        <v/>
      </c>
      <c r="AW233" s="392" t="str">
        <f t="shared" si="270"/>
        <v/>
      </c>
      <c r="AX233" s="392" t="str">
        <f t="shared" si="271"/>
        <v/>
      </c>
      <c r="AY233" s="392" t="str">
        <f t="shared" si="272"/>
        <v/>
      </c>
      <c r="AZ233" s="392" t="str">
        <f t="shared" si="337"/>
        <v/>
      </c>
      <c r="BA233" s="392" t="str">
        <f t="shared" si="337"/>
        <v/>
      </c>
      <c r="BB233" s="392" t="str">
        <f t="shared" si="337"/>
        <v/>
      </c>
      <c r="BC233" s="392" t="str">
        <f t="shared" si="337"/>
        <v/>
      </c>
      <c r="BD233" s="396" t="str">
        <f t="shared" si="337"/>
        <v/>
      </c>
      <c r="BE233" s="386">
        <f t="shared" si="273"/>
        <v>0</v>
      </c>
      <c r="BG233" s="392">
        <f t="shared" si="274"/>
        <v>0</v>
      </c>
      <c r="BH233" s="392">
        <f t="shared" si="275"/>
        <v>0</v>
      </c>
      <c r="BI233" s="405">
        <f t="shared" si="276"/>
        <v>0</v>
      </c>
      <c r="BJ233" s="406">
        <f t="shared" si="261"/>
        <v>0</v>
      </c>
      <c r="BK233" s="391" t="str">
        <f t="shared" si="262"/>
        <v>0</v>
      </c>
      <c r="BL233" s="391" t="str">
        <f t="shared" si="263"/>
        <v>0</v>
      </c>
      <c r="BM233" s="405">
        <f t="shared" si="277"/>
        <v>0</v>
      </c>
      <c r="BN233" s="405" t="str">
        <f t="shared" si="278"/>
        <v>0m0</v>
      </c>
      <c r="BO233" s="392">
        <f t="shared" si="279"/>
        <v>0</v>
      </c>
      <c r="BP233" s="392">
        <f t="shared" si="280"/>
        <v>0</v>
      </c>
      <c r="BQ233" s="405">
        <f t="shared" si="281"/>
        <v>0</v>
      </c>
      <c r="BR233" s="406">
        <f t="shared" si="282"/>
        <v>0</v>
      </c>
      <c r="BS233" s="391" t="str">
        <f t="shared" si="283"/>
        <v>0</v>
      </c>
      <c r="BT233" s="391" t="str">
        <f t="shared" si="284"/>
        <v>0</v>
      </c>
      <c r="BU233" s="405">
        <f t="shared" si="285"/>
        <v>0</v>
      </c>
      <c r="BV233" s="405" t="str">
        <f t="shared" si="286"/>
        <v>0m0</v>
      </c>
      <c r="BW233" s="392">
        <f t="shared" si="287"/>
        <v>0</v>
      </c>
      <c r="BX233" s="392">
        <f t="shared" si="288"/>
        <v>0</v>
      </c>
      <c r="BY233" s="405">
        <f t="shared" si="289"/>
        <v>0</v>
      </c>
      <c r="BZ233" s="406">
        <f t="shared" si="290"/>
        <v>0</v>
      </c>
      <c r="CA233" s="391" t="str">
        <f t="shared" si="291"/>
        <v>0</v>
      </c>
      <c r="CB233" s="391" t="str">
        <f t="shared" si="292"/>
        <v>0</v>
      </c>
      <c r="CC233" s="405">
        <f t="shared" si="293"/>
        <v>0</v>
      </c>
      <c r="CD233" s="405" t="str">
        <f t="shared" si="294"/>
        <v>0m0</v>
      </c>
      <c r="CE233" s="392">
        <f t="shared" si="295"/>
        <v>0</v>
      </c>
      <c r="CF233" s="392">
        <f t="shared" si="296"/>
        <v>0</v>
      </c>
      <c r="CG233" s="405">
        <f t="shared" si="297"/>
        <v>0</v>
      </c>
      <c r="CH233" s="406">
        <f t="shared" si="298"/>
        <v>0</v>
      </c>
      <c r="CI233" s="391" t="str">
        <f t="shared" si="299"/>
        <v>0</v>
      </c>
      <c r="CJ233" s="391" t="str">
        <f t="shared" si="300"/>
        <v>0</v>
      </c>
      <c r="CK233" s="405">
        <f t="shared" si="301"/>
        <v>0</v>
      </c>
      <c r="CL233" s="405" t="str">
        <f t="shared" si="302"/>
        <v>0m0</v>
      </c>
      <c r="CM233" s="392">
        <f t="shared" si="303"/>
        <v>0</v>
      </c>
      <c r="CN233" s="392">
        <f t="shared" si="304"/>
        <v>0</v>
      </c>
      <c r="CO233" s="405">
        <f t="shared" si="305"/>
        <v>0</v>
      </c>
      <c r="CP233" s="406">
        <f t="shared" si="306"/>
        <v>0</v>
      </c>
      <c r="CQ233" s="391" t="str">
        <f t="shared" si="307"/>
        <v>0</v>
      </c>
      <c r="CR233" s="391" t="str">
        <f t="shared" si="308"/>
        <v>0</v>
      </c>
      <c r="CS233" s="405">
        <f t="shared" si="309"/>
        <v>0</v>
      </c>
      <c r="CT233" s="405" t="str">
        <f t="shared" si="310"/>
        <v>0m0</v>
      </c>
      <c r="CU233" s="405">
        <f t="shared" si="311"/>
        <v>0</v>
      </c>
      <c r="CV233" s="405">
        <f t="shared" si="312"/>
        <v>0</v>
      </c>
      <c r="CW233" s="405">
        <f t="shared" si="313"/>
        <v>0</v>
      </c>
      <c r="CX233" s="405">
        <f t="shared" si="314"/>
        <v>0</v>
      </c>
      <c r="CY233" s="405">
        <f t="shared" si="315"/>
        <v>0</v>
      </c>
      <c r="CZ233" s="405" t="str">
        <f t="shared" si="316"/>
        <v/>
      </c>
      <c r="DA233" s="405" t="str">
        <f t="shared" si="317"/>
        <v/>
      </c>
      <c r="DB233" s="405" t="str">
        <f t="shared" si="318"/>
        <v/>
      </c>
      <c r="DC233" s="405" t="str">
        <f t="shared" si="319"/>
        <v/>
      </c>
      <c r="DD233" s="405" t="str">
        <f t="shared" si="320"/>
        <v/>
      </c>
      <c r="DE233" s="405"/>
      <c r="DF233" s="404"/>
      <c r="DG233" s="405" t="str">
        <f t="shared" si="321"/>
        <v/>
      </c>
      <c r="DH233" s="405" t="str">
        <f t="shared" si="322"/>
        <v/>
      </c>
      <c r="DI233" s="405">
        <f t="shared" si="323"/>
        <v>0</v>
      </c>
      <c r="DJ233" s="405" t="str">
        <f t="shared" si="324"/>
        <v/>
      </c>
      <c r="DK233" s="405" t="str">
        <f t="shared" si="325"/>
        <v/>
      </c>
      <c r="DL233" s="405" t="str">
        <f t="shared" si="326"/>
        <v/>
      </c>
      <c r="DM233" s="405" t="str">
        <f t="shared" si="327"/>
        <v/>
      </c>
      <c r="DN233" s="405" t="str">
        <f t="shared" si="328"/>
        <v/>
      </c>
      <c r="DO233" s="405" t="str">
        <f t="shared" si="329"/>
        <v/>
      </c>
    </row>
    <row r="234" spans="1:119" s="152" customFormat="1" ht="18" hidden="1" customHeight="1">
      <c r="A234" s="156" t="str">
        <f t="shared" si="259"/>
        <v/>
      </c>
      <c r="B234" s="153"/>
      <c r="C234" s="31" t="str">
        <f>IF(B234="","",VLOOKUP(B234,学連登録!$C$2:$G$3000,2,FALSE))</f>
        <v/>
      </c>
      <c r="D234" s="32" t="str">
        <f>IF(B234="","",VLOOKUP(B234,学連登録!$C$2:$G$3000,3,FALSE))</f>
        <v/>
      </c>
      <c r="E234" s="33" t="str">
        <f>IF(B234="","",VLOOKUP(B234,学連登録!$C$2:$G$3000,4,FALSE))</f>
        <v/>
      </c>
      <c r="F234" s="376" t="str">
        <f>IF(B234="","",VLOOKUP(B234,学連登録!$C$2:$I$3000,7,FALSE))</f>
        <v/>
      </c>
      <c r="G234" s="155"/>
      <c r="H234" s="926"/>
      <c r="I234" s="928"/>
      <c r="J234" s="155"/>
      <c r="K234" s="926"/>
      <c r="L234" s="927"/>
      <c r="M234" s="155"/>
      <c r="N234" s="881"/>
      <c r="O234" s="882"/>
      <c r="P234" s="154"/>
      <c r="Q234" s="926"/>
      <c r="R234" s="927"/>
      <c r="S234" s="154"/>
      <c r="T234" s="926"/>
      <c r="U234" s="927"/>
      <c r="V234" s="101" t="str">
        <f>IF(B234="","",VLOOKUP(B234,学連登録!$C$2:$H$3000,6,FALSE))</f>
        <v/>
      </c>
      <c r="Y234" s="116" t="str">
        <f t="shared" si="330"/>
        <v/>
      </c>
      <c r="Z234" s="97" t="str">
        <f>IF(G234="","",VLOOKUP(G234,種目名!$R$5:$T$104,3,0))</f>
        <v/>
      </c>
      <c r="AA234" s="98" t="str">
        <f>IF(J234="","",VLOOKUP(J234,種目名!$R$5:$T$104,3,0))</f>
        <v/>
      </c>
      <c r="AB234" s="117" t="str">
        <f>IF(M234="","",VLOOKUP(M234,種目名!$R$5:$T$104,3,0))</f>
        <v/>
      </c>
      <c r="AC234" s="117" t="str">
        <f>IF(P234="","",VLOOKUP(AF234,種目名!$R$5:$T$104,3,0))</f>
        <v/>
      </c>
      <c r="AD234" s="118" t="str">
        <f>IF(S234="","",VLOOKUP(AI234,種目名!$R$5:$T$104,3,0))</f>
        <v/>
      </c>
      <c r="AE234" s="115">
        <f t="shared" si="331"/>
        <v>0</v>
      </c>
      <c r="AF234" s="152" t="str">
        <f t="shared" si="332"/>
        <v/>
      </c>
      <c r="AG234" s="152" t="str">
        <f t="shared" si="333"/>
        <v/>
      </c>
      <c r="AH234" s="152">
        <f t="shared" si="334"/>
        <v>0</v>
      </c>
      <c r="AI234" s="152" t="str">
        <f t="shared" si="335"/>
        <v/>
      </c>
      <c r="AJ234" s="152" t="str">
        <f t="shared" si="336"/>
        <v/>
      </c>
      <c r="AK234" s="383"/>
      <c r="AL234" s="166">
        <f t="shared" si="264"/>
        <v>0</v>
      </c>
      <c r="AM234" s="392">
        <f t="shared" si="265"/>
        <v>0</v>
      </c>
      <c r="AN234" s="392">
        <f>COUNTIF($B$12:B234,B234)</f>
        <v>0</v>
      </c>
      <c r="AO234" s="392"/>
      <c r="AP234" s="392" t="str">
        <f t="shared" si="266"/>
        <v/>
      </c>
      <c r="AQ234" s="392" t="str">
        <f t="shared" si="266"/>
        <v/>
      </c>
      <c r="AR234" s="392" t="str">
        <f t="shared" si="266"/>
        <v/>
      </c>
      <c r="AS234" s="392" t="str">
        <f t="shared" si="260"/>
        <v/>
      </c>
      <c r="AT234" s="392">
        <f t="shared" si="267"/>
        <v>0</v>
      </c>
      <c r="AU234" s="392" t="str">
        <f t="shared" si="268"/>
        <v/>
      </c>
      <c r="AV234" s="392" t="str">
        <f t="shared" si="269"/>
        <v/>
      </c>
      <c r="AW234" s="392" t="str">
        <f t="shared" si="270"/>
        <v/>
      </c>
      <c r="AX234" s="392" t="str">
        <f t="shared" si="271"/>
        <v/>
      </c>
      <c r="AY234" s="392" t="str">
        <f t="shared" si="272"/>
        <v/>
      </c>
      <c r="AZ234" s="392" t="str">
        <f t="shared" si="337"/>
        <v/>
      </c>
      <c r="BA234" s="392" t="str">
        <f t="shared" si="337"/>
        <v/>
      </c>
      <c r="BB234" s="392" t="str">
        <f t="shared" si="337"/>
        <v/>
      </c>
      <c r="BC234" s="392" t="str">
        <f t="shared" si="337"/>
        <v/>
      </c>
      <c r="BD234" s="396" t="str">
        <f t="shared" si="337"/>
        <v/>
      </c>
      <c r="BE234" s="386">
        <f t="shared" si="273"/>
        <v>0</v>
      </c>
      <c r="BG234" s="392">
        <f t="shared" si="274"/>
        <v>0</v>
      </c>
      <c r="BH234" s="392">
        <f t="shared" si="275"/>
        <v>0</v>
      </c>
      <c r="BI234" s="405">
        <f t="shared" si="276"/>
        <v>0</v>
      </c>
      <c r="BJ234" s="406">
        <f t="shared" si="261"/>
        <v>0</v>
      </c>
      <c r="BK234" s="391" t="str">
        <f t="shared" si="262"/>
        <v>0</v>
      </c>
      <c r="BL234" s="391" t="str">
        <f t="shared" si="263"/>
        <v>0</v>
      </c>
      <c r="BM234" s="405">
        <f t="shared" si="277"/>
        <v>0</v>
      </c>
      <c r="BN234" s="405" t="str">
        <f t="shared" si="278"/>
        <v>0m0</v>
      </c>
      <c r="BO234" s="392">
        <f t="shared" si="279"/>
        <v>0</v>
      </c>
      <c r="BP234" s="392">
        <f t="shared" si="280"/>
        <v>0</v>
      </c>
      <c r="BQ234" s="405">
        <f t="shared" si="281"/>
        <v>0</v>
      </c>
      <c r="BR234" s="406">
        <f t="shared" si="282"/>
        <v>0</v>
      </c>
      <c r="BS234" s="391" t="str">
        <f t="shared" si="283"/>
        <v>0</v>
      </c>
      <c r="BT234" s="391" t="str">
        <f t="shared" si="284"/>
        <v>0</v>
      </c>
      <c r="BU234" s="405">
        <f t="shared" si="285"/>
        <v>0</v>
      </c>
      <c r="BV234" s="405" t="str">
        <f t="shared" si="286"/>
        <v>0m0</v>
      </c>
      <c r="BW234" s="392">
        <f t="shared" si="287"/>
        <v>0</v>
      </c>
      <c r="BX234" s="392">
        <f t="shared" si="288"/>
        <v>0</v>
      </c>
      <c r="BY234" s="405">
        <f t="shared" si="289"/>
        <v>0</v>
      </c>
      <c r="BZ234" s="406">
        <f t="shared" si="290"/>
        <v>0</v>
      </c>
      <c r="CA234" s="391" t="str">
        <f t="shared" si="291"/>
        <v>0</v>
      </c>
      <c r="CB234" s="391" t="str">
        <f t="shared" si="292"/>
        <v>0</v>
      </c>
      <c r="CC234" s="405">
        <f t="shared" si="293"/>
        <v>0</v>
      </c>
      <c r="CD234" s="405" t="str">
        <f t="shared" si="294"/>
        <v>0m0</v>
      </c>
      <c r="CE234" s="392">
        <f t="shared" si="295"/>
        <v>0</v>
      </c>
      <c r="CF234" s="392">
        <f t="shared" si="296"/>
        <v>0</v>
      </c>
      <c r="CG234" s="405">
        <f t="shared" si="297"/>
        <v>0</v>
      </c>
      <c r="CH234" s="406">
        <f t="shared" si="298"/>
        <v>0</v>
      </c>
      <c r="CI234" s="391" t="str">
        <f t="shared" si="299"/>
        <v>0</v>
      </c>
      <c r="CJ234" s="391" t="str">
        <f t="shared" si="300"/>
        <v>0</v>
      </c>
      <c r="CK234" s="405">
        <f t="shared" si="301"/>
        <v>0</v>
      </c>
      <c r="CL234" s="405" t="str">
        <f t="shared" si="302"/>
        <v>0m0</v>
      </c>
      <c r="CM234" s="392">
        <f t="shared" si="303"/>
        <v>0</v>
      </c>
      <c r="CN234" s="392">
        <f t="shared" si="304"/>
        <v>0</v>
      </c>
      <c r="CO234" s="405">
        <f t="shared" si="305"/>
        <v>0</v>
      </c>
      <c r="CP234" s="406">
        <f t="shared" si="306"/>
        <v>0</v>
      </c>
      <c r="CQ234" s="391" t="str">
        <f t="shared" si="307"/>
        <v>0</v>
      </c>
      <c r="CR234" s="391" t="str">
        <f t="shared" si="308"/>
        <v>0</v>
      </c>
      <c r="CS234" s="405">
        <f t="shared" si="309"/>
        <v>0</v>
      </c>
      <c r="CT234" s="405" t="str">
        <f t="shared" si="310"/>
        <v>0m0</v>
      </c>
      <c r="CU234" s="405">
        <f t="shared" si="311"/>
        <v>0</v>
      </c>
      <c r="CV234" s="405">
        <f t="shared" si="312"/>
        <v>0</v>
      </c>
      <c r="CW234" s="405">
        <f t="shared" si="313"/>
        <v>0</v>
      </c>
      <c r="CX234" s="405">
        <f t="shared" si="314"/>
        <v>0</v>
      </c>
      <c r="CY234" s="405">
        <f t="shared" si="315"/>
        <v>0</v>
      </c>
      <c r="CZ234" s="405" t="str">
        <f t="shared" si="316"/>
        <v/>
      </c>
      <c r="DA234" s="405" t="str">
        <f t="shared" si="317"/>
        <v/>
      </c>
      <c r="DB234" s="405" t="str">
        <f t="shared" si="318"/>
        <v/>
      </c>
      <c r="DC234" s="405" t="str">
        <f t="shared" si="319"/>
        <v/>
      </c>
      <c r="DD234" s="405" t="str">
        <f t="shared" si="320"/>
        <v/>
      </c>
      <c r="DE234" s="405"/>
      <c r="DF234" s="404"/>
      <c r="DG234" s="405" t="str">
        <f t="shared" si="321"/>
        <v/>
      </c>
      <c r="DH234" s="405" t="str">
        <f t="shared" si="322"/>
        <v/>
      </c>
      <c r="DI234" s="405">
        <f t="shared" si="323"/>
        <v>0</v>
      </c>
      <c r="DJ234" s="405" t="str">
        <f t="shared" si="324"/>
        <v/>
      </c>
      <c r="DK234" s="405" t="str">
        <f t="shared" si="325"/>
        <v/>
      </c>
      <c r="DL234" s="405" t="str">
        <f t="shared" si="326"/>
        <v/>
      </c>
      <c r="DM234" s="405" t="str">
        <f t="shared" si="327"/>
        <v/>
      </c>
      <c r="DN234" s="405" t="str">
        <f t="shared" si="328"/>
        <v/>
      </c>
      <c r="DO234" s="405" t="str">
        <f t="shared" si="329"/>
        <v/>
      </c>
    </row>
    <row r="235" spans="1:119" s="152" customFormat="1" ht="18" hidden="1" customHeight="1">
      <c r="A235" s="156" t="str">
        <f t="shared" si="259"/>
        <v/>
      </c>
      <c r="B235" s="153"/>
      <c r="C235" s="31" t="str">
        <f>IF(B235="","",VLOOKUP(B235,学連登録!$C$2:$G$3000,2,FALSE))</f>
        <v/>
      </c>
      <c r="D235" s="32" t="str">
        <f>IF(B235="","",VLOOKUP(B235,学連登録!$C$2:$G$3000,3,FALSE))</f>
        <v/>
      </c>
      <c r="E235" s="33" t="str">
        <f>IF(B235="","",VLOOKUP(B235,学連登録!$C$2:$G$3000,4,FALSE))</f>
        <v/>
      </c>
      <c r="F235" s="376" t="str">
        <f>IF(B235="","",VLOOKUP(B235,学連登録!$C$2:$I$3000,7,FALSE))</f>
        <v/>
      </c>
      <c r="G235" s="155"/>
      <c r="H235" s="926"/>
      <c r="I235" s="928"/>
      <c r="J235" s="155"/>
      <c r="K235" s="926"/>
      <c r="L235" s="927"/>
      <c r="M235" s="155"/>
      <c r="N235" s="881"/>
      <c r="O235" s="882"/>
      <c r="P235" s="154"/>
      <c r="Q235" s="926"/>
      <c r="R235" s="927"/>
      <c r="S235" s="154"/>
      <c r="T235" s="926"/>
      <c r="U235" s="927"/>
      <c r="V235" s="101" t="str">
        <f>IF(B235="","",VLOOKUP(B235,学連登録!$C$2:$H$3000,6,FALSE))</f>
        <v/>
      </c>
      <c r="Y235" s="116" t="str">
        <f t="shared" si="330"/>
        <v/>
      </c>
      <c r="Z235" s="97" t="str">
        <f>IF(G235="","",VLOOKUP(G235,種目名!$R$5:$T$104,3,0))</f>
        <v/>
      </c>
      <c r="AA235" s="98" t="str">
        <f>IF(J235="","",VLOOKUP(J235,種目名!$R$5:$T$104,3,0))</f>
        <v/>
      </c>
      <c r="AB235" s="117" t="str">
        <f>IF(M235="","",VLOOKUP(M235,種目名!$R$5:$T$104,3,0))</f>
        <v/>
      </c>
      <c r="AC235" s="117" t="str">
        <f>IF(P235="","",VLOOKUP(AF235,種目名!$R$5:$T$104,3,0))</f>
        <v/>
      </c>
      <c r="AD235" s="118" t="str">
        <f>IF(S235="","",VLOOKUP(AI235,種目名!$R$5:$T$104,3,0))</f>
        <v/>
      </c>
      <c r="AE235" s="115">
        <f t="shared" si="331"/>
        <v>0</v>
      </c>
      <c r="AF235" s="152" t="str">
        <f t="shared" si="332"/>
        <v/>
      </c>
      <c r="AG235" s="152" t="str">
        <f t="shared" si="333"/>
        <v/>
      </c>
      <c r="AH235" s="152">
        <f t="shared" si="334"/>
        <v>0</v>
      </c>
      <c r="AI235" s="152" t="str">
        <f t="shared" si="335"/>
        <v/>
      </c>
      <c r="AJ235" s="152" t="str">
        <f t="shared" si="336"/>
        <v/>
      </c>
      <c r="AK235" s="383"/>
      <c r="AL235" s="166">
        <f t="shared" si="264"/>
        <v>0</v>
      </c>
      <c r="AM235" s="392">
        <f t="shared" si="265"/>
        <v>0</v>
      </c>
      <c r="AN235" s="392">
        <f>COUNTIF($B$12:B235,B235)</f>
        <v>0</v>
      </c>
      <c r="AO235" s="392"/>
      <c r="AP235" s="392" t="str">
        <f t="shared" si="266"/>
        <v/>
      </c>
      <c r="AQ235" s="392" t="str">
        <f t="shared" si="266"/>
        <v/>
      </c>
      <c r="AR235" s="392" t="str">
        <f t="shared" si="266"/>
        <v/>
      </c>
      <c r="AS235" s="392" t="str">
        <f t="shared" si="260"/>
        <v/>
      </c>
      <c r="AT235" s="392">
        <f t="shared" si="267"/>
        <v>0</v>
      </c>
      <c r="AU235" s="392" t="str">
        <f t="shared" si="268"/>
        <v/>
      </c>
      <c r="AV235" s="392" t="str">
        <f t="shared" si="269"/>
        <v/>
      </c>
      <c r="AW235" s="392" t="str">
        <f t="shared" si="270"/>
        <v/>
      </c>
      <c r="AX235" s="392" t="str">
        <f t="shared" si="271"/>
        <v/>
      </c>
      <c r="AY235" s="392" t="str">
        <f t="shared" si="272"/>
        <v/>
      </c>
      <c r="AZ235" s="392" t="str">
        <f t="shared" si="337"/>
        <v/>
      </c>
      <c r="BA235" s="392" t="str">
        <f t="shared" si="337"/>
        <v/>
      </c>
      <c r="BB235" s="392" t="str">
        <f t="shared" si="337"/>
        <v/>
      </c>
      <c r="BC235" s="392" t="str">
        <f t="shared" si="337"/>
        <v/>
      </c>
      <c r="BD235" s="396" t="str">
        <f t="shared" si="337"/>
        <v/>
      </c>
      <c r="BE235" s="386">
        <f t="shared" si="273"/>
        <v>0</v>
      </c>
      <c r="BG235" s="392">
        <f t="shared" si="274"/>
        <v>0</v>
      </c>
      <c r="BH235" s="392">
        <f t="shared" si="275"/>
        <v>0</v>
      </c>
      <c r="BI235" s="405">
        <f t="shared" si="276"/>
        <v>0</v>
      </c>
      <c r="BJ235" s="406">
        <f t="shared" si="261"/>
        <v>0</v>
      </c>
      <c r="BK235" s="391" t="str">
        <f t="shared" si="262"/>
        <v>0</v>
      </c>
      <c r="BL235" s="391" t="str">
        <f t="shared" si="263"/>
        <v>0</v>
      </c>
      <c r="BM235" s="405">
        <f t="shared" si="277"/>
        <v>0</v>
      </c>
      <c r="BN235" s="405" t="str">
        <f t="shared" si="278"/>
        <v>0m0</v>
      </c>
      <c r="BO235" s="392">
        <f t="shared" si="279"/>
        <v>0</v>
      </c>
      <c r="BP235" s="392">
        <f t="shared" si="280"/>
        <v>0</v>
      </c>
      <c r="BQ235" s="405">
        <f t="shared" si="281"/>
        <v>0</v>
      </c>
      <c r="BR235" s="406">
        <f t="shared" si="282"/>
        <v>0</v>
      </c>
      <c r="BS235" s="391" t="str">
        <f t="shared" si="283"/>
        <v>0</v>
      </c>
      <c r="BT235" s="391" t="str">
        <f t="shared" si="284"/>
        <v>0</v>
      </c>
      <c r="BU235" s="405">
        <f t="shared" si="285"/>
        <v>0</v>
      </c>
      <c r="BV235" s="405" t="str">
        <f t="shared" si="286"/>
        <v>0m0</v>
      </c>
      <c r="BW235" s="392">
        <f t="shared" si="287"/>
        <v>0</v>
      </c>
      <c r="BX235" s="392">
        <f t="shared" si="288"/>
        <v>0</v>
      </c>
      <c r="BY235" s="405">
        <f t="shared" si="289"/>
        <v>0</v>
      </c>
      <c r="BZ235" s="406">
        <f t="shared" si="290"/>
        <v>0</v>
      </c>
      <c r="CA235" s="391" t="str">
        <f t="shared" si="291"/>
        <v>0</v>
      </c>
      <c r="CB235" s="391" t="str">
        <f t="shared" si="292"/>
        <v>0</v>
      </c>
      <c r="CC235" s="405">
        <f t="shared" si="293"/>
        <v>0</v>
      </c>
      <c r="CD235" s="405" t="str">
        <f t="shared" si="294"/>
        <v>0m0</v>
      </c>
      <c r="CE235" s="392">
        <f t="shared" si="295"/>
        <v>0</v>
      </c>
      <c r="CF235" s="392">
        <f t="shared" si="296"/>
        <v>0</v>
      </c>
      <c r="CG235" s="405">
        <f t="shared" si="297"/>
        <v>0</v>
      </c>
      <c r="CH235" s="406">
        <f t="shared" si="298"/>
        <v>0</v>
      </c>
      <c r="CI235" s="391" t="str">
        <f t="shared" si="299"/>
        <v>0</v>
      </c>
      <c r="CJ235" s="391" t="str">
        <f t="shared" si="300"/>
        <v>0</v>
      </c>
      <c r="CK235" s="405">
        <f t="shared" si="301"/>
        <v>0</v>
      </c>
      <c r="CL235" s="405" t="str">
        <f t="shared" si="302"/>
        <v>0m0</v>
      </c>
      <c r="CM235" s="392">
        <f t="shared" si="303"/>
        <v>0</v>
      </c>
      <c r="CN235" s="392">
        <f t="shared" si="304"/>
        <v>0</v>
      </c>
      <c r="CO235" s="405">
        <f t="shared" si="305"/>
        <v>0</v>
      </c>
      <c r="CP235" s="406">
        <f t="shared" si="306"/>
        <v>0</v>
      </c>
      <c r="CQ235" s="391" t="str">
        <f t="shared" si="307"/>
        <v>0</v>
      </c>
      <c r="CR235" s="391" t="str">
        <f t="shared" si="308"/>
        <v>0</v>
      </c>
      <c r="CS235" s="405">
        <f t="shared" si="309"/>
        <v>0</v>
      </c>
      <c r="CT235" s="405" t="str">
        <f t="shared" si="310"/>
        <v>0m0</v>
      </c>
      <c r="CU235" s="405">
        <f t="shared" si="311"/>
        <v>0</v>
      </c>
      <c r="CV235" s="405">
        <f t="shared" si="312"/>
        <v>0</v>
      </c>
      <c r="CW235" s="405">
        <f t="shared" si="313"/>
        <v>0</v>
      </c>
      <c r="CX235" s="405">
        <f t="shared" si="314"/>
        <v>0</v>
      </c>
      <c r="CY235" s="405">
        <f t="shared" si="315"/>
        <v>0</v>
      </c>
      <c r="CZ235" s="405" t="str">
        <f t="shared" si="316"/>
        <v/>
      </c>
      <c r="DA235" s="405" t="str">
        <f t="shared" si="317"/>
        <v/>
      </c>
      <c r="DB235" s="405" t="str">
        <f t="shared" si="318"/>
        <v/>
      </c>
      <c r="DC235" s="405" t="str">
        <f t="shared" si="319"/>
        <v/>
      </c>
      <c r="DD235" s="405" t="str">
        <f t="shared" si="320"/>
        <v/>
      </c>
      <c r="DE235" s="405"/>
      <c r="DF235" s="404"/>
      <c r="DG235" s="405" t="str">
        <f t="shared" si="321"/>
        <v/>
      </c>
      <c r="DH235" s="405" t="str">
        <f t="shared" si="322"/>
        <v/>
      </c>
      <c r="DI235" s="405">
        <f t="shared" si="323"/>
        <v>0</v>
      </c>
      <c r="DJ235" s="405" t="str">
        <f t="shared" si="324"/>
        <v/>
      </c>
      <c r="DK235" s="405" t="str">
        <f t="shared" si="325"/>
        <v/>
      </c>
      <c r="DL235" s="405" t="str">
        <f t="shared" si="326"/>
        <v/>
      </c>
      <c r="DM235" s="405" t="str">
        <f t="shared" si="327"/>
        <v/>
      </c>
      <c r="DN235" s="405" t="str">
        <f t="shared" si="328"/>
        <v/>
      </c>
      <c r="DO235" s="405" t="str">
        <f t="shared" si="329"/>
        <v/>
      </c>
    </row>
    <row r="236" spans="1:119" s="152" customFormat="1" ht="18" hidden="1" customHeight="1">
      <c r="A236" s="156" t="str">
        <f t="shared" si="259"/>
        <v/>
      </c>
      <c r="B236" s="153"/>
      <c r="C236" s="31" t="str">
        <f>IF(B236="","",VLOOKUP(B236,学連登録!$C$2:$G$3000,2,FALSE))</f>
        <v/>
      </c>
      <c r="D236" s="32" t="str">
        <f>IF(B236="","",VLOOKUP(B236,学連登録!$C$2:$G$3000,3,FALSE))</f>
        <v/>
      </c>
      <c r="E236" s="33" t="str">
        <f>IF(B236="","",VLOOKUP(B236,学連登録!$C$2:$G$3000,4,FALSE))</f>
        <v/>
      </c>
      <c r="F236" s="376" t="str">
        <f>IF(B236="","",VLOOKUP(B236,学連登録!$C$2:$I$3000,7,FALSE))</f>
        <v/>
      </c>
      <c r="G236" s="155"/>
      <c r="H236" s="926"/>
      <c r="I236" s="928"/>
      <c r="J236" s="155"/>
      <c r="K236" s="926"/>
      <c r="L236" s="927"/>
      <c r="M236" s="155"/>
      <c r="N236" s="881"/>
      <c r="O236" s="882"/>
      <c r="P236" s="154"/>
      <c r="Q236" s="926"/>
      <c r="R236" s="927"/>
      <c r="S236" s="154"/>
      <c r="T236" s="926"/>
      <c r="U236" s="927"/>
      <c r="V236" s="101" t="str">
        <f>IF(B236="","",VLOOKUP(B236,学連登録!$C$2:$H$3000,6,FALSE))</f>
        <v/>
      </c>
      <c r="Y236" s="116" t="str">
        <f t="shared" si="330"/>
        <v/>
      </c>
      <c r="Z236" s="97" t="str">
        <f>IF(G236="","",VLOOKUP(G236,種目名!$R$5:$T$104,3,0))</f>
        <v/>
      </c>
      <c r="AA236" s="98" t="str">
        <f>IF(J236="","",VLOOKUP(J236,種目名!$R$5:$T$104,3,0))</f>
        <v/>
      </c>
      <c r="AB236" s="117" t="str">
        <f>IF(M236="","",VLOOKUP(M236,種目名!$R$5:$T$104,3,0))</f>
        <v/>
      </c>
      <c r="AC236" s="117" t="str">
        <f>IF(P236="","",VLOOKUP(AF236,種目名!$R$5:$T$104,3,0))</f>
        <v/>
      </c>
      <c r="AD236" s="118" t="str">
        <f>IF(S236="","",VLOOKUP(AI236,種目名!$R$5:$T$104,3,0))</f>
        <v/>
      </c>
      <c r="AE236" s="115">
        <f t="shared" si="331"/>
        <v>0</v>
      </c>
      <c r="AF236" s="152" t="str">
        <f t="shared" si="332"/>
        <v/>
      </c>
      <c r="AG236" s="152" t="str">
        <f t="shared" si="333"/>
        <v/>
      </c>
      <c r="AH236" s="152">
        <f t="shared" si="334"/>
        <v>0</v>
      </c>
      <c r="AI236" s="152" t="str">
        <f t="shared" si="335"/>
        <v/>
      </c>
      <c r="AJ236" s="152" t="str">
        <f t="shared" si="336"/>
        <v/>
      </c>
      <c r="AK236" s="383"/>
      <c r="AL236" s="166">
        <f t="shared" si="264"/>
        <v>0</v>
      </c>
      <c r="AM236" s="392">
        <f t="shared" si="265"/>
        <v>0</v>
      </c>
      <c r="AN236" s="392">
        <f>COUNTIF($B$12:B236,B236)</f>
        <v>0</v>
      </c>
      <c r="AO236" s="392"/>
      <c r="AP236" s="392" t="str">
        <f t="shared" si="266"/>
        <v/>
      </c>
      <c r="AQ236" s="392" t="str">
        <f t="shared" si="266"/>
        <v/>
      </c>
      <c r="AR236" s="392" t="str">
        <f t="shared" si="266"/>
        <v/>
      </c>
      <c r="AS236" s="392" t="str">
        <f t="shared" si="260"/>
        <v/>
      </c>
      <c r="AT236" s="392">
        <f t="shared" si="267"/>
        <v>0</v>
      </c>
      <c r="AU236" s="392" t="str">
        <f t="shared" si="268"/>
        <v/>
      </c>
      <c r="AV236" s="392" t="str">
        <f t="shared" si="269"/>
        <v/>
      </c>
      <c r="AW236" s="392" t="str">
        <f t="shared" si="270"/>
        <v/>
      </c>
      <c r="AX236" s="392" t="str">
        <f t="shared" si="271"/>
        <v/>
      </c>
      <c r="AY236" s="392" t="str">
        <f t="shared" si="272"/>
        <v/>
      </c>
      <c r="AZ236" s="392" t="str">
        <f t="shared" si="337"/>
        <v/>
      </c>
      <c r="BA236" s="392" t="str">
        <f t="shared" si="337"/>
        <v/>
      </c>
      <c r="BB236" s="392" t="str">
        <f t="shared" si="337"/>
        <v/>
      </c>
      <c r="BC236" s="392" t="str">
        <f t="shared" si="337"/>
        <v/>
      </c>
      <c r="BD236" s="396" t="str">
        <f t="shared" si="337"/>
        <v/>
      </c>
      <c r="BE236" s="386">
        <f t="shared" si="273"/>
        <v>0</v>
      </c>
      <c r="BG236" s="392">
        <f t="shared" si="274"/>
        <v>0</v>
      </c>
      <c r="BH236" s="392">
        <f t="shared" si="275"/>
        <v>0</v>
      </c>
      <c r="BI236" s="405">
        <f t="shared" si="276"/>
        <v>0</v>
      </c>
      <c r="BJ236" s="406">
        <f t="shared" si="261"/>
        <v>0</v>
      </c>
      <c r="BK236" s="391" t="str">
        <f t="shared" si="262"/>
        <v>0</v>
      </c>
      <c r="BL236" s="391" t="str">
        <f t="shared" si="263"/>
        <v>0</v>
      </c>
      <c r="BM236" s="405">
        <f t="shared" si="277"/>
        <v>0</v>
      </c>
      <c r="BN236" s="405" t="str">
        <f t="shared" si="278"/>
        <v>0m0</v>
      </c>
      <c r="BO236" s="392">
        <f t="shared" si="279"/>
        <v>0</v>
      </c>
      <c r="BP236" s="392">
        <f t="shared" si="280"/>
        <v>0</v>
      </c>
      <c r="BQ236" s="405">
        <f t="shared" si="281"/>
        <v>0</v>
      </c>
      <c r="BR236" s="406">
        <f t="shared" si="282"/>
        <v>0</v>
      </c>
      <c r="BS236" s="391" t="str">
        <f t="shared" si="283"/>
        <v>0</v>
      </c>
      <c r="BT236" s="391" t="str">
        <f t="shared" si="284"/>
        <v>0</v>
      </c>
      <c r="BU236" s="405">
        <f t="shared" si="285"/>
        <v>0</v>
      </c>
      <c r="BV236" s="405" t="str">
        <f t="shared" si="286"/>
        <v>0m0</v>
      </c>
      <c r="BW236" s="392">
        <f t="shared" si="287"/>
        <v>0</v>
      </c>
      <c r="BX236" s="392">
        <f t="shared" si="288"/>
        <v>0</v>
      </c>
      <c r="BY236" s="405">
        <f t="shared" si="289"/>
        <v>0</v>
      </c>
      <c r="BZ236" s="406">
        <f t="shared" si="290"/>
        <v>0</v>
      </c>
      <c r="CA236" s="391" t="str">
        <f t="shared" si="291"/>
        <v>0</v>
      </c>
      <c r="CB236" s="391" t="str">
        <f t="shared" si="292"/>
        <v>0</v>
      </c>
      <c r="CC236" s="405">
        <f t="shared" si="293"/>
        <v>0</v>
      </c>
      <c r="CD236" s="405" t="str">
        <f t="shared" si="294"/>
        <v>0m0</v>
      </c>
      <c r="CE236" s="392">
        <f t="shared" si="295"/>
        <v>0</v>
      </c>
      <c r="CF236" s="392">
        <f t="shared" si="296"/>
        <v>0</v>
      </c>
      <c r="CG236" s="405">
        <f t="shared" si="297"/>
        <v>0</v>
      </c>
      <c r="CH236" s="406">
        <f t="shared" si="298"/>
        <v>0</v>
      </c>
      <c r="CI236" s="391" t="str">
        <f t="shared" si="299"/>
        <v>0</v>
      </c>
      <c r="CJ236" s="391" t="str">
        <f t="shared" si="300"/>
        <v>0</v>
      </c>
      <c r="CK236" s="405">
        <f t="shared" si="301"/>
        <v>0</v>
      </c>
      <c r="CL236" s="405" t="str">
        <f t="shared" si="302"/>
        <v>0m0</v>
      </c>
      <c r="CM236" s="392">
        <f t="shared" si="303"/>
        <v>0</v>
      </c>
      <c r="CN236" s="392">
        <f t="shared" si="304"/>
        <v>0</v>
      </c>
      <c r="CO236" s="405">
        <f t="shared" si="305"/>
        <v>0</v>
      </c>
      <c r="CP236" s="406">
        <f t="shared" si="306"/>
        <v>0</v>
      </c>
      <c r="CQ236" s="391" t="str">
        <f t="shared" si="307"/>
        <v>0</v>
      </c>
      <c r="CR236" s="391" t="str">
        <f t="shared" si="308"/>
        <v>0</v>
      </c>
      <c r="CS236" s="405">
        <f t="shared" si="309"/>
        <v>0</v>
      </c>
      <c r="CT236" s="405" t="str">
        <f t="shared" si="310"/>
        <v>0m0</v>
      </c>
      <c r="CU236" s="405">
        <f t="shared" si="311"/>
        <v>0</v>
      </c>
      <c r="CV236" s="405">
        <f t="shared" si="312"/>
        <v>0</v>
      </c>
      <c r="CW236" s="405">
        <f t="shared" si="313"/>
        <v>0</v>
      </c>
      <c r="CX236" s="405">
        <f t="shared" si="314"/>
        <v>0</v>
      </c>
      <c r="CY236" s="405">
        <f t="shared" si="315"/>
        <v>0</v>
      </c>
      <c r="CZ236" s="405" t="str">
        <f t="shared" si="316"/>
        <v/>
      </c>
      <c r="DA236" s="405" t="str">
        <f t="shared" si="317"/>
        <v/>
      </c>
      <c r="DB236" s="405" t="str">
        <f t="shared" si="318"/>
        <v/>
      </c>
      <c r="DC236" s="405" t="str">
        <f t="shared" si="319"/>
        <v/>
      </c>
      <c r="DD236" s="405" t="str">
        <f t="shared" si="320"/>
        <v/>
      </c>
      <c r="DE236" s="405"/>
      <c r="DF236" s="404"/>
      <c r="DG236" s="405" t="str">
        <f t="shared" si="321"/>
        <v/>
      </c>
      <c r="DH236" s="405" t="str">
        <f t="shared" si="322"/>
        <v/>
      </c>
      <c r="DI236" s="405">
        <f t="shared" si="323"/>
        <v>0</v>
      </c>
      <c r="DJ236" s="405" t="str">
        <f t="shared" si="324"/>
        <v/>
      </c>
      <c r="DK236" s="405" t="str">
        <f t="shared" si="325"/>
        <v/>
      </c>
      <c r="DL236" s="405" t="str">
        <f t="shared" si="326"/>
        <v/>
      </c>
      <c r="DM236" s="405" t="str">
        <f t="shared" si="327"/>
        <v/>
      </c>
      <c r="DN236" s="405" t="str">
        <f t="shared" si="328"/>
        <v/>
      </c>
      <c r="DO236" s="405" t="str">
        <f t="shared" si="329"/>
        <v/>
      </c>
    </row>
    <row r="237" spans="1:119" s="152" customFormat="1" ht="18" hidden="1" customHeight="1">
      <c r="A237" s="156" t="str">
        <f t="shared" si="259"/>
        <v/>
      </c>
      <c r="B237" s="153"/>
      <c r="C237" s="31" t="str">
        <f>IF(B237="","",VLOOKUP(B237,学連登録!$C$2:$G$3000,2,FALSE))</f>
        <v/>
      </c>
      <c r="D237" s="32" t="str">
        <f>IF(B237="","",VLOOKUP(B237,学連登録!$C$2:$G$3000,3,FALSE))</f>
        <v/>
      </c>
      <c r="E237" s="33" t="str">
        <f>IF(B237="","",VLOOKUP(B237,学連登録!$C$2:$G$3000,4,FALSE))</f>
        <v/>
      </c>
      <c r="F237" s="376" t="str">
        <f>IF(B237="","",VLOOKUP(B237,学連登録!$C$2:$I$3000,7,FALSE))</f>
        <v/>
      </c>
      <c r="G237" s="155"/>
      <c r="H237" s="926"/>
      <c r="I237" s="928"/>
      <c r="J237" s="155"/>
      <c r="K237" s="926"/>
      <c r="L237" s="927"/>
      <c r="M237" s="155"/>
      <c r="N237" s="881"/>
      <c r="O237" s="882"/>
      <c r="P237" s="154"/>
      <c r="Q237" s="926"/>
      <c r="R237" s="927"/>
      <c r="S237" s="154"/>
      <c r="T237" s="926"/>
      <c r="U237" s="927"/>
      <c r="V237" s="101" t="str">
        <f>IF(B237="","",VLOOKUP(B237,学連登録!$C$2:$H$3000,6,FALSE))</f>
        <v/>
      </c>
      <c r="Y237" s="116" t="str">
        <f t="shared" si="330"/>
        <v/>
      </c>
      <c r="Z237" s="97" t="str">
        <f>IF(G237="","",VLOOKUP(G237,種目名!$R$5:$T$104,3,0))</f>
        <v/>
      </c>
      <c r="AA237" s="98" t="str">
        <f>IF(J237="","",VLOOKUP(J237,種目名!$R$5:$T$104,3,0))</f>
        <v/>
      </c>
      <c r="AB237" s="117" t="str">
        <f>IF(M237="","",VLOOKUP(M237,種目名!$R$5:$T$104,3,0))</f>
        <v/>
      </c>
      <c r="AC237" s="117" t="str">
        <f>IF(P237="","",VLOOKUP(AF237,種目名!$R$5:$T$104,3,0))</f>
        <v/>
      </c>
      <c r="AD237" s="118" t="str">
        <f>IF(S237="","",VLOOKUP(AI237,種目名!$R$5:$T$104,3,0))</f>
        <v/>
      </c>
      <c r="AE237" s="115">
        <f t="shared" si="331"/>
        <v>0</v>
      </c>
      <c r="AF237" s="152" t="str">
        <f t="shared" si="332"/>
        <v/>
      </c>
      <c r="AG237" s="152" t="str">
        <f t="shared" si="333"/>
        <v/>
      </c>
      <c r="AH237" s="152">
        <f t="shared" si="334"/>
        <v>0</v>
      </c>
      <c r="AI237" s="152" t="str">
        <f t="shared" si="335"/>
        <v/>
      </c>
      <c r="AJ237" s="152" t="str">
        <f t="shared" si="336"/>
        <v/>
      </c>
      <c r="AK237" s="383"/>
      <c r="AL237" s="166">
        <f t="shared" si="264"/>
        <v>0</v>
      </c>
      <c r="AM237" s="392">
        <f t="shared" si="265"/>
        <v>0</v>
      </c>
      <c r="AN237" s="392">
        <f>COUNTIF($B$12:B237,B237)</f>
        <v>0</v>
      </c>
      <c r="AO237" s="392"/>
      <c r="AP237" s="392" t="str">
        <f t="shared" si="266"/>
        <v/>
      </c>
      <c r="AQ237" s="392" t="str">
        <f t="shared" si="266"/>
        <v/>
      </c>
      <c r="AR237" s="392" t="str">
        <f t="shared" si="266"/>
        <v/>
      </c>
      <c r="AS237" s="392" t="str">
        <f t="shared" si="260"/>
        <v/>
      </c>
      <c r="AT237" s="392">
        <f t="shared" si="267"/>
        <v>0</v>
      </c>
      <c r="AU237" s="392" t="str">
        <f t="shared" si="268"/>
        <v/>
      </c>
      <c r="AV237" s="392" t="str">
        <f t="shared" si="269"/>
        <v/>
      </c>
      <c r="AW237" s="392" t="str">
        <f t="shared" si="270"/>
        <v/>
      </c>
      <c r="AX237" s="392" t="str">
        <f t="shared" si="271"/>
        <v/>
      </c>
      <c r="AY237" s="392" t="str">
        <f t="shared" si="272"/>
        <v/>
      </c>
      <c r="AZ237" s="392" t="str">
        <f t="shared" si="337"/>
        <v/>
      </c>
      <c r="BA237" s="392" t="str">
        <f t="shared" si="337"/>
        <v/>
      </c>
      <c r="BB237" s="392" t="str">
        <f t="shared" si="337"/>
        <v/>
      </c>
      <c r="BC237" s="392" t="str">
        <f t="shared" si="337"/>
        <v/>
      </c>
      <c r="BD237" s="396" t="str">
        <f t="shared" si="337"/>
        <v/>
      </c>
      <c r="BE237" s="386">
        <f t="shared" si="273"/>
        <v>0</v>
      </c>
      <c r="BG237" s="392">
        <f t="shared" si="274"/>
        <v>0</v>
      </c>
      <c r="BH237" s="392">
        <f t="shared" si="275"/>
        <v>0</v>
      </c>
      <c r="BI237" s="405">
        <f t="shared" si="276"/>
        <v>0</v>
      </c>
      <c r="BJ237" s="406">
        <f t="shared" si="261"/>
        <v>0</v>
      </c>
      <c r="BK237" s="391" t="str">
        <f t="shared" si="262"/>
        <v>0</v>
      </c>
      <c r="BL237" s="391" t="str">
        <f t="shared" si="263"/>
        <v>0</v>
      </c>
      <c r="BM237" s="405">
        <f t="shared" si="277"/>
        <v>0</v>
      </c>
      <c r="BN237" s="405" t="str">
        <f t="shared" si="278"/>
        <v>0m0</v>
      </c>
      <c r="BO237" s="392">
        <f t="shared" si="279"/>
        <v>0</v>
      </c>
      <c r="BP237" s="392">
        <f t="shared" si="280"/>
        <v>0</v>
      </c>
      <c r="BQ237" s="405">
        <f t="shared" si="281"/>
        <v>0</v>
      </c>
      <c r="BR237" s="406">
        <f t="shared" si="282"/>
        <v>0</v>
      </c>
      <c r="BS237" s="391" t="str">
        <f t="shared" si="283"/>
        <v>0</v>
      </c>
      <c r="BT237" s="391" t="str">
        <f t="shared" si="284"/>
        <v>0</v>
      </c>
      <c r="BU237" s="405">
        <f t="shared" si="285"/>
        <v>0</v>
      </c>
      <c r="BV237" s="405" t="str">
        <f t="shared" si="286"/>
        <v>0m0</v>
      </c>
      <c r="BW237" s="392">
        <f t="shared" si="287"/>
        <v>0</v>
      </c>
      <c r="BX237" s="392">
        <f t="shared" si="288"/>
        <v>0</v>
      </c>
      <c r="BY237" s="405">
        <f t="shared" si="289"/>
        <v>0</v>
      </c>
      <c r="BZ237" s="406">
        <f t="shared" si="290"/>
        <v>0</v>
      </c>
      <c r="CA237" s="391" t="str">
        <f t="shared" si="291"/>
        <v>0</v>
      </c>
      <c r="CB237" s="391" t="str">
        <f t="shared" si="292"/>
        <v>0</v>
      </c>
      <c r="CC237" s="405">
        <f t="shared" si="293"/>
        <v>0</v>
      </c>
      <c r="CD237" s="405" t="str">
        <f t="shared" si="294"/>
        <v>0m0</v>
      </c>
      <c r="CE237" s="392">
        <f t="shared" si="295"/>
        <v>0</v>
      </c>
      <c r="CF237" s="392">
        <f t="shared" si="296"/>
        <v>0</v>
      </c>
      <c r="CG237" s="405">
        <f t="shared" si="297"/>
        <v>0</v>
      </c>
      <c r="CH237" s="406">
        <f t="shared" si="298"/>
        <v>0</v>
      </c>
      <c r="CI237" s="391" t="str">
        <f t="shared" si="299"/>
        <v>0</v>
      </c>
      <c r="CJ237" s="391" t="str">
        <f t="shared" si="300"/>
        <v>0</v>
      </c>
      <c r="CK237" s="405">
        <f t="shared" si="301"/>
        <v>0</v>
      </c>
      <c r="CL237" s="405" t="str">
        <f t="shared" si="302"/>
        <v>0m0</v>
      </c>
      <c r="CM237" s="392">
        <f t="shared" si="303"/>
        <v>0</v>
      </c>
      <c r="CN237" s="392">
        <f t="shared" si="304"/>
        <v>0</v>
      </c>
      <c r="CO237" s="405">
        <f t="shared" si="305"/>
        <v>0</v>
      </c>
      <c r="CP237" s="406">
        <f t="shared" si="306"/>
        <v>0</v>
      </c>
      <c r="CQ237" s="391" t="str">
        <f t="shared" si="307"/>
        <v>0</v>
      </c>
      <c r="CR237" s="391" t="str">
        <f t="shared" si="308"/>
        <v>0</v>
      </c>
      <c r="CS237" s="405">
        <f t="shared" si="309"/>
        <v>0</v>
      </c>
      <c r="CT237" s="405" t="str">
        <f t="shared" si="310"/>
        <v>0m0</v>
      </c>
      <c r="CU237" s="405">
        <f t="shared" si="311"/>
        <v>0</v>
      </c>
      <c r="CV237" s="405">
        <f t="shared" si="312"/>
        <v>0</v>
      </c>
      <c r="CW237" s="405">
        <f t="shared" si="313"/>
        <v>0</v>
      </c>
      <c r="CX237" s="405">
        <f t="shared" si="314"/>
        <v>0</v>
      </c>
      <c r="CY237" s="405">
        <f t="shared" si="315"/>
        <v>0</v>
      </c>
      <c r="CZ237" s="405" t="str">
        <f t="shared" si="316"/>
        <v/>
      </c>
      <c r="DA237" s="405" t="str">
        <f t="shared" si="317"/>
        <v/>
      </c>
      <c r="DB237" s="405" t="str">
        <f t="shared" si="318"/>
        <v/>
      </c>
      <c r="DC237" s="405" t="str">
        <f t="shared" si="319"/>
        <v/>
      </c>
      <c r="DD237" s="405" t="str">
        <f t="shared" si="320"/>
        <v/>
      </c>
      <c r="DE237" s="405"/>
      <c r="DF237" s="404"/>
      <c r="DG237" s="405" t="str">
        <f t="shared" si="321"/>
        <v/>
      </c>
      <c r="DH237" s="405" t="str">
        <f t="shared" si="322"/>
        <v/>
      </c>
      <c r="DI237" s="405">
        <f t="shared" si="323"/>
        <v>0</v>
      </c>
      <c r="DJ237" s="405" t="str">
        <f t="shared" si="324"/>
        <v/>
      </c>
      <c r="DK237" s="405" t="str">
        <f t="shared" si="325"/>
        <v/>
      </c>
      <c r="DL237" s="405" t="str">
        <f t="shared" si="326"/>
        <v/>
      </c>
      <c r="DM237" s="405" t="str">
        <f t="shared" si="327"/>
        <v/>
      </c>
      <c r="DN237" s="405" t="str">
        <f t="shared" si="328"/>
        <v/>
      </c>
      <c r="DO237" s="405" t="str">
        <f t="shared" si="329"/>
        <v/>
      </c>
    </row>
    <row r="238" spans="1:119" s="152" customFormat="1" ht="18" hidden="1" customHeight="1">
      <c r="A238" s="156" t="str">
        <f t="shared" si="259"/>
        <v/>
      </c>
      <c r="B238" s="153"/>
      <c r="C238" s="31" t="str">
        <f>IF(B238="","",VLOOKUP(B238,学連登録!$C$2:$G$3000,2,FALSE))</f>
        <v/>
      </c>
      <c r="D238" s="32" t="str">
        <f>IF(B238="","",VLOOKUP(B238,学連登録!$C$2:$G$3000,3,FALSE))</f>
        <v/>
      </c>
      <c r="E238" s="33" t="str">
        <f>IF(B238="","",VLOOKUP(B238,学連登録!$C$2:$G$3000,4,FALSE))</f>
        <v/>
      </c>
      <c r="F238" s="376" t="str">
        <f>IF(B238="","",VLOOKUP(B238,学連登録!$C$2:$I$3000,7,FALSE))</f>
        <v/>
      </c>
      <c r="G238" s="155"/>
      <c r="H238" s="926"/>
      <c r="I238" s="928"/>
      <c r="J238" s="155"/>
      <c r="K238" s="926"/>
      <c r="L238" s="927"/>
      <c r="M238" s="155"/>
      <c r="N238" s="881"/>
      <c r="O238" s="882"/>
      <c r="P238" s="154"/>
      <c r="Q238" s="926"/>
      <c r="R238" s="927"/>
      <c r="S238" s="154"/>
      <c r="T238" s="926"/>
      <c r="U238" s="927"/>
      <c r="V238" s="101" t="str">
        <f>IF(B238="","",VLOOKUP(B238,学連登録!$C$2:$H$3000,6,FALSE))</f>
        <v/>
      </c>
      <c r="Y238" s="116" t="str">
        <f t="shared" si="330"/>
        <v/>
      </c>
      <c r="Z238" s="97" t="str">
        <f>IF(G238="","",VLOOKUP(G238,種目名!$R$5:$T$104,3,0))</f>
        <v/>
      </c>
      <c r="AA238" s="98" t="str">
        <f>IF(J238="","",VLOOKUP(J238,種目名!$R$5:$T$104,3,0))</f>
        <v/>
      </c>
      <c r="AB238" s="117" t="str">
        <f>IF(M238="","",VLOOKUP(M238,種目名!$R$5:$T$104,3,0))</f>
        <v/>
      </c>
      <c r="AC238" s="117" t="str">
        <f>IF(P238="","",VLOOKUP(AF238,種目名!$R$5:$T$104,3,0))</f>
        <v/>
      </c>
      <c r="AD238" s="118" t="str">
        <f>IF(S238="","",VLOOKUP(AI238,種目名!$R$5:$T$104,3,0))</f>
        <v/>
      </c>
      <c r="AE238" s="115">
        <f t="shared" si="331"/>
        <v>0</v>
      </c>
      <c r="AF238" s="152" t="str">
        <f t="shared" si="332"/>
        <v/>
      </c>
      <c r="AG238" s="152" t="str">
        <f t="shared" si="333"/>
        <v/>
      </c>
      <c r="AH238" s="152">
        <f t="shared" si="334"/>
        <v>0</v>
      </c>
      <c r="AI238" s="152" t="str">
        <f t="shared" si="335"/>
        <v/>
      </c>
      <c r="AJ238" s="152" t="str">
        <f t="shared" si="336"/>
        <v/>
      </c>
      <c r="AK238" s="383"/>
      <c r="AL238" s="166">
        <f t="shared" si="264"/>
        <v>0</v>
      </c>
      <c r="AM238" s="392">
        <f t="shared" si="265"/>
        <v>0</v>
      </c>
      <c r="AN238" s="392">
        <f>COUNTIF($B$12:B238,B238)</f>
        <v>0</v>
      </c>
      <c r="AO238" s="392"/>
      <c r="AP238" s="392" t="str">
        <f t="shared" si="266"/>
        <v/>
      </c>
      <c r="AQ238" s="392" t="str">
        <f t="shared" si="266"/>
        <v/>
      </c>
      <c r="AR238" s="392" t="str">
        <f t="shared" si="266"/>
        <v/>
      </c>
      <c r="AS238" s="392" t="str">
        <f t="shared" si="260"/>
        <v/>
      </c>
      <c r="AT238" s="392">
        <f t="shared" si="267"/>
        <v>0</v>
      </c>
      <c r="AU238" s="392" t="str">
        <f t="shared" si="268"/>
        <v/>
      </c>
      <c r="AV238" s="392" t="str">
        <f t="shared" si="269"/>
        <v/>
      </c>
      <c r="AW238" s="392" t="str">
        <f t="shared" si="270"/>
        <v/>
      </c>
      <c r="AX238" s="392" t="str">
        <f t="shared" si="271"/>
        <v/>
      </c>
      <c r="AY238" s="392" t="str">
        <f t="shared" si="272"/>
        <v/>
      </c>
      <c r="AZ238" s="392" t="str">
        <f t="shared" si="337"/>
        <v/>
      </c>
      <c r="BA238" s="392" t="str">
        <f t="shared" si="337"/>
        <v/>
      </c>
      <c r="BB238" s="392" t="str">
        <f t="shared" si="337"/>
        <v/>
      </c>
      <c r="BC238" s="392" t="str">
        <f t="shared" si="337"/>
        <v/>
      </c>
      <c r="BD238" s="396" t="str">
        <f t="shared" si="337"/>
        <v/>
      </c>
      <c r="BE238" s="386">
        <f t="shared" si="273"/>
        <v>0</v>
      </c>
      <c r="BG238" s="392">
        <f t="shared" si="274"/>
        <v>0</v>
      </c>
      <c r="BH238" s="392">
        <f t="shared" si="275"/>
        <v>0</v>
      </c>
      <c r="BI238" s="405">
        <f t="shared" si="276"/>
        <v>0</v>
      </c>
      <c r="BJ238" s="406">
        <f t="shared" si="261"/>
        <v>0</v>
      </c>
      <c r="BK238" s="391" t="str">
        <f t="shared" si="262"/>
        <v>0</v>
      </c>
      <c r="BL238" s="391" t="str">
        <f t="shared" si="263"/>
        <v>0</v>
      </c>
      <c r="BM238" s="405">
        <f t="shared" si="277"/>
        <v>0</v>
      </c>
      <c r="BN238" s="405" t="str">
        <f t="shared" si="278"/>
        <v>0m0</v>
      </c>
      <c r="BO238" s="392">
        <f t="shared" si="279"/>
        <v>0</v>
      </c>
      <c r="BP238" s="392">
        <f t="shared" si="280"/>
        <v>0</v>
      </c>
      <c r="BQ238" s="405">
        <f t="shared" si="281"/>
        <v>0</v>
      </c>
      <c r="BR238" s="406">
        <f t="shared" si="282"/>
        <v>0</v>
      </c>
      <c r="BS238" s="391" t="str">
        <f t="shared" si="283"/>
        <v>0</v>
      </c>
      <c r="BT238" s="391" t="str">
        <f t="shared" si="284"/>
        <v>0</v>
      </c>
      <c r="BU238" s="405">
        <f t="shared" si="285"/>
        <v>0</v>
      </c>
      <c r="BV238" s="405" t="str">
        <f t="shared" si="286"/>
        <v>0m0</v>
      </c>
      <c r="BW238" s="392">
        <f t="shared" si="287"/>
        <v>0</v>
      </c>
      <c r="BX238" s="392">
        <f t="shared" si="288"/>
        <v>0</v>
      </c>
      <c r="BY238" s="405">
        <f t="shared" si="289"/>
        <v>0</v>
      </c>
      <c r="BZ238" s="406">
        <f t="shared" si="290"/>
        <v>0</v>
      </c>
      <c r="CA238" s="391" t="str">
        <f t="shared" si="291"/>
        <v>0</v>
      </c>
      <c r="CB238" s="391" t="str">
        <f t="shared" si="292"/>
        <v>0</v>
      </c>
      <c r="CC238" s="405">
        <f t="shared" si="293"/>
        <v>0</v>
      </c>
      <c r="CD238" s="405" t="str">
        <f t="shared" si="294"/>
        <v>0m0</v>
      </c>
      <c r="CE238" s="392">
        <f t="shared" si="295"/>
        <v>0</v>
      </c>
      <c r="CF238" s="392">
        <f t="shared" si="296"/>
        <v>0</v>
      </c>
      <c r="CG238" s="405">
        <f t="shared" si="297"/>
        <v>0</v>
      </c>
      <c r="CH238" s="406">
        <f t="shared" si="298"/>
        <v>0</v>
      </c>
      <c r="CI238" s="391" t="str">
        <f t="shared" si="299"/>
        <v>0</v>
      </c>
      <c r="CJ238" s="391" t="str">
        <f t="shared" si="300"/>
        <v>0</v>
      </c>
      <c r="CK238" s="405">
        <f t="shared" si="301"/>
        <v>0</v>
      </c>
      <c r="CL238" s="405" t="str">
        <f t="shared" si="302"/>
        <v>0m0</v>
      </c>
      <c r="CM238" s="392">
        <f t="shared" si="303"/>
        <v>0</v>
      </c>
      <c r="CN238" s="392">
        <f t="shared" si="304"/>
        <v>0</v>
      </c>
      <c r="CO238" s="405">
        <f t="shared" si="305"/>
        <v>0</v>
      </c>
      <c r="CP238" s="406">
        <f t="shared" si="306"/>
        <v>0</v>
      </c>
      <c r="CQ238" s="391" t="str">
        <f t="shared" si="307"/>
        <v>0</v>
      </c>
      <c r="CR238" s="391" t="str">
        <f t="shared" si="308"/>
        <v>0</v>
      </c>
      <c r="CS238" s="405">
        <f t="shared" si="309"/>
        <v>0</v>
      </c>
      <c r="CT238" s="405" t="str">
        <f t="shared" si="310"/>
        <v>0m0</v>
      </c>
      <c r="CU238" s="405">
        <f t="shared" si="311"/>
        <v>0</v>
      </c>
      <c r="CV238" s="405">
        <f t="shared" si="312"/>
        <v>0</v>
      </c>
      <c r="CW238" s="405">
        <f t="shared" si="313"/>
        <v>0</v>
      </c>
      <c r="CX238" s="405">
        <f t="shared" si="314"/>
        <v>0</v>
      </c>
      <c r="CY238" s="405">
        <f t="shared" si="315"/>
        <v>0</v>
      </c>
      <c r="CZ238" s="405" t="str">
        <f t="shared" si="316"/>
        <v/>
      </c>
      <c r="DA238" s="405" t="str">
        <f t="shared" si="317"/>
        <v/>
      </c>
      <c r="DB238" s="405" t="str">
        <f t="shared" si="318"/>
        <v/>
      </c>
      <c r="DC238" s="405" t="str">
        <f t="shared" si="319"/>
        <v/>
      </c>
      <c r="DD238" s="405" t="str">
        <f t="shared" si="320"/>
        <v/>
      </c>
      <c r="DE238" s="405"/>
      <c r="DF238" s="404"/>
      <c r="DG238" s="405" t="str">
        <f t="shared" si="321"/>
        <v/>
      </c>
      <c r="DH238" s="405" t="str">
        <f t="shared" si="322"/>
        <v/>
      </c>
      <c r="DI238" s="405">
        <f t="shared" si="323"/>
        <v>0</v>
      </c>
      <c r="DJ238" s="405" t="str">
        <f t="shared" si="324"/>
        <v/>
      </c>
      <c r="DK238" s="405" t="str">
        <f t="shared" si="325"/>
        <v/>
      </c>
      <c r="DL238" s="405" t="str">
        <f t="shared" si="326"/>
        <v/>
      </c>
      <c r="DM238" s="405" t="str">
        <f t="shared" si="327"/>
        <v/>
      </c>
      <c r="DN238" s="405" t="str">
        <f t="shared" si="328"/>
        <v/>
      </c>
      <c r="DO238" s="405" t="str">
        <f t="shared" si="329"/>
        <v/>
      </c>
    </row>
    <row r="239" spans="1:119" s="152" customFormat="1" ht="18" hidden="1" customHeight="1">
      <c r="A239" s="156" t="str">
        <f t="shared" si="259"/>
        <v/>
      </c>
      <c r="B239" s="153"/>
      <c r="C239" s="31" t="str">
        <f>IF(B239="","",VLOOKUP(B239,学連登録!$C$2:$G$3000,2,FALSE))</f>
        <v/>
      </c>
      <c r="D239" s="32" t="str">
        <f>IF(B239="","",VLOOKUP(B239,学連登録!$C$2:$G$3000,3,FALSE))</f>
        <v/>
      </c>
      <c r="E239" s="33" t="str">
        <f>IF(B239="","",VLOOKUP(B239,学連登録!$C$2:$G$3000,4,FALSE))</f>
        <v/>
      </c>
      <c r="F239" s="376" t="str">
        <f>IF(B239="","",VLOOKUP(B239,学連登録!$C$2:$I$3000,7,FALSE))</f>
        <v/>
      </c>
      <c r="G239" s="155"/>
      <c r="H239" s="926"/>
      <c r="I239" s="928"/>
      <c r="J239" s="155"/>
      <c r="K239" s="926"/>
      <c r="L239" s="927"/>
      <c r="M239" s="155"/>
      <c r="N239" s="881"/>
      <c r="O239" s="882"/>
      <c r="P239" s="154"/>
      <c r="Q239" s="926"/>
      <c r="R239" s="927"/>
      <c r="S239" s="154"/>
      <c r="T239" s="926"/>
      <c r="U239" s="927"/>
      <c r="V239" s="101" t="str">
        <f>IF(B239="","",VLOOKUP(B239,学連登録!$C$2:$H$3000,6,FALSE))</f>
        <v/>
      </c>
      <c r="Y239" s="116" t="str">
        <f t="shared" si="330"/>
        <v/>
      </c>
      <c r="Z239" s="97" t="str">
        <f>IF(G239="","",VLOOKUP(G239,種目名!$R$5:$T$104,3,0))</f>
        <v/>
      </c>
      <c r="AA239" s="98" t="str">
        <f>IF(J239="","",VLOOKUP(J239,種目名!$R$5:$T$104,3,0))</f>
        <v/>
      </c>
      <c r="AB239" s="117" t="str">
        <f>IF(M239="","",VLOOKUP(M239,種目名!$R$5:$T$104,3,0))</f>
        <v/>
      </c>
      <c r="AC239" s="117" t="str">
        <f>IF(P239="","",VLOOKUP(AF239,種目名!$R$5:$T$104,3,0))</f>
        <v/>
      </c>
      <c r="AD239" s="118" t="str">
        <f>IF(S239="","",VLOOKUP(AI239,種目名!$R$5:$T$104,3,0))</f>
        <v/>
      </c>
      <c r="AE239" s="115">
        <f t="shared" si="331"/>
        <v>0</v>
      </c>
      <c r="AF239" s="152" t="str">
        <f t="shared" si="332"/>
        <v/>
      </c>
      <c r="AG239" s="152" t="str">
        <f t="shared" si="333"/>
        <v/>
      </c>
      <c r="AH239" s="152">
        <f t="shared" si="334"/>
        <v>0</v>
      </c>
      <c r="AI239" s="152" t="str">
        <f t="shared" si="335"/>
        <v/>
      </c>
      <c r="AJ239" s="152" t="str">
        <f t="shared" si="336"/>
        <v/>
      </c>
      <c r="AK239" s="383"/>
      <c r="AL239" s="166">
        <f t="shared" si="264"/>
        <v>0</v>
      </c>
      <c r="AM239" s="392">
        <f t="shared" si="265"/>
        <v>0</v>
      </c>
      <c r="AN239" s="392">
        <f>COUNTIF($B$12:B239,B239)</f>
        <v>0</v>
      </c>
      <c r="AO239" s="392"/>
      <c r="AP239" s="392" t="str">
        <f t="shared" si="266"/>
        <v/>
      </c>
      <c r="AQ239" s="392" t="str">
        <f t="shared" si="266"/>
        <v/>
      </c>
      <c r="AR239" s="392" t="str">
        <f t="shared" si="266"/>
        <v/>
      </c>
      <c r="AS239" s="392" t="str">
        <f t="shared" si="260"/>
        <v/>
      </c>
      <c r="AT239" s="392">
        <f t="shared" si="267"/>
        <v>0</v>
      </c>
      <c r="AU239" s="392" t="str">
        <f t="shared" si="268"/>
        <v/>
      </c>
      <c r="AV239" s="392" t="str">
        <f t="shared" si="269"/>
        <v/>
      </c>
      <c r="AW239" s="392" t="str">
        <f t="shared" si="270"/>
        <v/>
      </c>
      <c r="AX239" s="392" t="str">
        <f t="shared" si="271"/>
        <v/>
      </c>
      <c r="AY239" s="392" t="str">
        <f t="shared" si="272"/>
        <v/>
      </c>
      <c r="AZ239" s="392" t="str">
        <f t="shared" si="337"/>
        <v/>
      </c>
      <c r="BA239" s="392" t="str">
        <f t="shared" si="337"/>
        <v/>
      </c>
      <c r="BB239" s="392" t="str">
        <f t="shared" si="337"/>
        <v/>
      </c>
      <c r="BC239" s="392" t="str">
        <f t="shared" si="337"/>
        <v/>
      </c>
      <c r="BD239" s="396" t="str">
        <f t="shared" si="337"/>
        <v/>
      </c>
      <c r="BE239" s="386">
        <f t="shared" si="273"/>
        <v>0</v>
      </c>
      <c r="BG239" s="392">
        <f t="shared" si="274"/>
        <v>0</v>
      </c>
      <c r="BH239" s="392">
        <f t="shared" si="275"/>
        <v>0</v>
      </c>
      <c r="BI239" s="405">
        <f t="shared" si="276"/>
        <v>0</v>
      </c>
      <c r="BJ239" s="406">
        <f t="shared" si="261"/>
        <v>0</v>
      </c>
      <c r="BK239" s="391" t="str">
        <f t="shared" si="262"/>
        <v>0</v>
      </c>
      <c r="BL239" s="391" t="str">
        <f t="shared" si="263"/>
        <v>0</v>
      </c>
      <c r="BM239" s="405">
        <f t="shared" si="277"/>
        <v>0</v>
      </c>
      <c r="BN239" s="405" t="str">
        <f t="shared" si="278"/>
        <v>0m0</v>
      </c>
      <c r="BO239" s="392">
        <f t="shared" si="279"/>
        <v>0</v>
      </c>
      <c r="BP239" s="392">
        <f t="shared" si="280"/>
        <v>0</v>
      </c>
      <c r="BQ239" s="405">
        <f t="shared" si="281"/>
        <v>0</v>
      </c>
      <c r="BR239" s="406">
        <f t="shared" si="282"/>
        <v>0</v>
      </c>
      <c r="BS239" s="391" t="str">
        <f t="shared" si="283"/>
        <v>0</v>
      </c>
      <c r="BT239" s="391" t="str">
        <f t="shared" si="284"/>
        <v>0</v>
      </c>
      <c r="BU239" s="405">
        <f t="shared" si="285"/>
        <v>0</v>
      </c>
      <c r="BV239" s="405" t="str">
        <f t="shared" si="286"/>
        <v>0m0</v>
      </c>
      <c r="BW239" s="392">
        <f t="shared" si="287"/>
        <v>0</v>
      </c>
      <c r="BX239" s="392">
        <f t="shared" si="288"/>
        <v>0</v>
      </c>
      <c r="BY239" s="405">
        <f t="shared" si="289"/>
        <v>0</v>
      </c>
      <c r="BZ239" s="406">
        <f t="shared" si="290"/>
        <v>0</v>
      </c>
      <c r="CA239" s="391" t="str">
        <f t="shared" si="291"/>
        <v>0</v>
      </c>
      <c r="CB239" s="391" t="str">
        <f t="shared" si="292"/>
        <v>0</v>
      </c>
      <c r="CC239" s="405">
        <f t="shared" si="293"/>
        <v>0</v>
      </c>
      <c r="CD239" s="405" t="str">
        <f t="shared" si="294"/>
        <v>0m0</v>
      </c>
      <c r="CE239" s="392">
        <f t="shared" si="295"/>
        <v>0</v>
      </c>
      <c r="CF239" s="392">
        <f t="shared" si="296"/>
        <v>0</v>
      </c>
      <c r="CG239" s="405">
        <f t="shared" si="297"/>
        <v>0</v>
      </c>
      <c r="CH239" s="406">
        <f t="shared" si="298"/>
        <v>0</v>
      </c>
      <c r="CI239" s="391" t="str">
        <f t="shared" si="299"/>
        <v>0</v>
      </c>
      <c r="CJ239" s="391" t="str">
        <f t="shared" si="300"/>
        <v>0</v>
      </c>
      <c r="CK239" s="405">
        <f t="shared" si="301"/>
        <v>0</v>
      </c>
      <c r="CL239" s="405" t="str">
        <f t="shared" si="302"/>
        <v>0m0</v>
      </c>
      <c r="CM239" s="392">
        <f t="shared" si="303"/>
        <v>0</v>
      </c>
      <c r="CN239" s="392">
        <f t="shared" si="304"/>
        <v>0</v>
      </c>
      <c r="CO239" s="405">
        <f t="shared" si="305"/>
        <v>0</v>
      </c>
      <c r="CP239" s="406">
        <f t="shared" si="306"/>
        <v>0</v>
      </c>
      <c r="CQ239" s="391" t="str">
        <f t="shared" si="307"/>
        <v>0</v>
      </c>
      <c r="CR239" s="391" t="str">
        <f t="shared" si="308"/>
        <v>0</v>
      </c>
      <c r="CS239" s="405">
        <f t="shared" si="309"/>
        <v>0</v>
      </c>
      <c r="CT239" s="405" t="str">
        <f t="shared" si="310"/>
        <v>0m0</v>
      </c>
      <c r="CU239" s="405">
        <f t="shared" si="311"/>
        <v>0</v>
      </c>
      <c r="CV239" s="405">
        <f t="shared" si="312"/>
        <v>0</v>
      </c>
      <c r="CW239" s="405">
        <f t="shared" si="313"/>
        <v>0</v>
      </c>
      <c r="CX239" s="405">
        <f t="shared" si="314"/>
        <v>0</v>
      </c>
      <c r="CY239" s="405">
        <f t="shared" si="315"/>
        <v>0</v>
      </c>
      <c r="CZ239" s="405" t="str">
        <f t="shared" si="316"/>
        <v/>
      </c>
      <c r="DA239" s="405" t="str">
        <f t="shared" si="317"/>
        <v/>
      </c>
      <c r="DB239" s="405" t="str">
        <f t="shared" si="318"/>
        <v/>
      </c>
      <c r="DC239" s="405" t="str">
        <f t="shared" si="319"/>
        <v/>
      </c>
      <c r="DD239" s="405" t="str">
        <f t="shared" si="320"/>
        <v/>
      </c>
      <c r="DE239" s="405"/>
      <c r="DF239" s="404"/>
      <c r="DG239" s="405" t="str">
        <f t="shared" si="321"/>
        <v/>
      </c>
      <c r="DH239" s="405" t="str">
        <f t="shared" si="322"/>
        <v/>
      </c>
      <c r="DI239" s="405">
        <f t="shared" si="323"/>
        <v>0</v>
      </c>
      <c r="DJ239" s="405" t="str">
        <f t="shared" si="324"/>
        <v/>
      </c>
      <c r="DK239" s="405" t="str">
        <f t="shared" si="325"/>
        <v/>
      </c>
      <c r="DL239" s="405" t="str">
        <f t="shared" si="326"/>
        <v/>
      </c>
      <c r="DM239" s="405" t="str">
        <f t="shared" si="327"/>
        <v/>
      </c>
      <c r="DN239" s="405" t="str">
        <f t="shared" si="328"/>
        <v/>
      </c>
      <c r="DO239" s="405" t="str">
        <f t="shared" si="329"/>
        <v/>
      </c>
    </row>
    <row r="240" spans="1:119" s="152" customFormat="1" ht="18" hidden="1" customHeight="1">
      <c r="A240" s="156" t="str">
        <f t="shared" si="259"/>
        <v/>
      </c>
      <c r="B240" s="153"/>
      <c r="C240" s="31" t="str">
        <f>IF(B240="","",VLOOKUP(B240,学連登録!$C$2:$G$3000,2,FALSE))</f>
        <v/>
      </c>
      <c r="D240" s="32" t="str">
        <f>IF(B240="","",VLOOKUP(B240,学連登録!$C$2:$G$3000,3,FALSE))</f>
        <v/>
      </c>
      <c r="E240" s="33" t="str">
        <f>IF(B240="","",VLOOKUP(B240,学連登録!$C$2:$G$3000,4,FALSE))</f>
        <v/>
      </c>
      <c r="F240" s="376" t="str">
        <f>IF(B240="","",VLOOKUP(B240,学連登録!$C$2:$I$3000,7,FALSE))</f>
        <v/>
      </c>
      <c r="G240" s="155"/>
      <c r="H240" s="926"/>
      <c r="I240" s="928"/>
      <c r="J240" s="155"/>
      <c r="K240" s="926"/>
      <c r="L240" s="927"/>
      <c r="M240" s="155"/>
      <c r="N240" s="881"/>
      <c r="O240" s="882"/>
      <c r="P240" s="154"/>
      <c r="Q240" s="926"/>
      <c r="R240" s="927"/>
      <c r="S240" s="154"/>
      <c r="T240" s="926"/>
      <c r="U240" s="927"/>
      <c r="V240" s="101" t="str">
        <f>IF(B240="","",VLOOKUP(B240,学連登録!$C$2:$H$3000,6,FALSE))</f>
        <v/>
      </c>
      <c r="Y240" s="116" t="str">
        <f t="shared" si="330"/>
        <v/>
      </c>
      <c r="Z240" s="97" t="str">
        <f>IF(G240="","",VLOOKUP(G240,種目名!$R$5:$T$104,3,0))</f>
        <v/>
      </c>
      <c r="AA240" s="98" t="str">
        <f>IF(J240="","",VLOOKUP(J240,種目名!$R$5:$T$104,3,0))</f>
        <v/>
      </c>
      <c r="AB240" s="117" t="str">
        <f>IF(M240="","",VLOOKUP(M240,種目名!$R$5:$T$104,3,0))</f>
        <v/>
      </c>
      <c r="AC240" s="117" t="str">
        <f>IF(P240="","",VLOOKUP(AF240,種目名!$R$5:$T$104,3,0))</f>
        <v/>
      </c>
      <c r="AD240" s="118" t="str">
        <f>IF(S240="","",VLOOKUP(AI240,種目名!$R$5:$T$104,3,0))</f>
        <v/>
      </c>
      <c r="AE240" s="115">
        <f t="shared" si="331"/>
        <v>0</v>
      </c>
      <c r="AF240" s="152" t="str">
        <f t="shared" si="332"/>
        <v/>
      </c>
      <c r="AG240" s="152" t="str">
        <f t="shared" si="333"/>
        <v/>
      </c>
      <c r="AH240" s="152">
        <f t="shared" si="334"/>
        <v>0</v>
      </c>
      <c r="AI240" s="152" t="str">
        <f t="shared" si="335"/>
        <v/>
      </c>
      <c r="AJ240" s="152" t="str">
        <f t="shared" si="336"/>
        <v/>
      </c>
      <c r="AK240" s="383"/>
      <c r="AL240" s="166">
        <f t="shared" si="264"/>
        <v>0</v>
      </c>
      <c r="AM240" s="392">
        <f t="shared" si="265"/>
        <v>0</v>
      </c>
      <c r="AN240" s="392">
        <f>COUNTIF($B$12:B240,B240)</f>
        <v>0</v>
      </c>
      <c r="AO240" s="392"/>
      <c r="AP240" s="392" t="str">
        <f t="shared" si="266"/>
        <v/>
      </c>
      <c r="AQ240" s="392" t="str">
        <f t="shared" si="266"/>
        <v/>
      </c>
      <c r="AR240" s="392" t="str">
        <f t="shared" si="266"/>
        <v/>
      </c>
      <c r="AS240" s="392" t="str">
        <f t="shared" si="260"/>
        <v/>
      </c>
      <c r="AT240" s="392">
        <f t="shared" si="267"/>
        <v>0</v>
      </c>
      <c r="AU240" s="392" t="str">
        <f t="shared" si="268"/>
        <v/>
      </c>
      <c r="AV240" s="392" t="str">
        <f t="shared" si="269"/>
        <v/>
      </c>
      <c r="AW240" s="392" t="str">
        <f t="shared" si="270"/>
        <v/>
      </c>
      <c r="AX240" s="392" t="str">
        <f t="shared" si="271"/>
        <v/>
      </c>
      <c r="AY240" s="392" t="str">
        <f t="shared" si="272"/>
        <v/>
      </c>
      <c r="AZ240" s="392" t="str">
        <f t="shared" si="337"/>
        <v/>
      </c>
      <c r="BA240" s="392" t="str">
        <f t="shared" si="337"/>
        <v/>
      </c>
      <c r="BB240" s="392" t="str">
        <f t="shared" si="337"/>
        <v/>
      </c>
      <c r="BC240" s="392" t="str">
        <f t="shared" si="337"/>
        <v/>
      </c>
      <c r="BD240" s="396" t="str">
        <f t="shared" si="337"/>
        <v/>
      </c>
      <c r="BE240" s="386">
        <f t="shared" si="273"/>
        <v>0</v>
      </c>
      <c r="BG240" s="392">
        <f t="shared" si="274"/>
        <v>0</v>
      </c>
      <c r="BH240" s="392">
        <f t="shared" si="275"/>
        <v>0</v>
      </c>
      <c r="BI240" s="405">
        <f t="shared" si="276"/>
        <v>0</v>
      </c>
      <c r="BJ240" s="406">
        <f t="shared" si="261"/>
        <v>0</v>
      </c>
      <c r="BK240" s="391" t="str">
        <f t="shared" si="262"/>
        <v>0</v>
      </c>
      <c r="BL240" s="391" t="str">
        <f t="shared" si="263"/>
        <v>0</v>
      </c>
      <c r="BM240" s="405">
        <f t="shared" si="277"/>
        <v>0</v>
      </c>
      <c r="BN240" s="405" t="str">
        <f t="shared" si="278"/>
        <v>0m0</v>
      </c>
      <c r="BO240" s="392">
        <f t="shared" si="279"/>
        <v>0</v>
      </c>
      <c r="BP240" s="392">
        <f t="shared" si="280"/>
        <v>0</v>
      </c>
      <c r="BQ240" s="405">
        <f t="shared" si="281"/>
        <v>0</v>
      </c>
      <c r="BR240" s="406">
        <f t="shared" si="282"/>
        <v>0</v>
      </c>
      <c r="BS240" s="391" t="str">
        <f t="shared" si="283"/>
        <v>0</v>
      </c>
      <c r="BT240" s="391" t="str">
        <f t="shared" si="284"/>
        <v>0</v>
      </c>
      <c r="BU240" s="405">
        <f t="shared" si="285"/>
        <v>0</v>
      </c>
      <c r="BV240" s="405" t="str">
        <f t="shared" si="286"/>
        <v>0m0</v>
      </c>
      <c r="BW240" s="392">
        <f t="shared" si="287"/>
        <v>0</v>
      </c>
      <c r="BX240" s="392">
        <f t="shared" si="288"/>
        <v>0</v>
      </c>
      <c r="BY240" s="405">
        <f t="shared" si="289"/>
        <v>0</v>
      </c>
      <c r="BZ240" s="406">
        <f t="shared" si="290"/>
        <v>0</v>
      </c>
      <c r="CA240" s="391" t="str">
        <f t="shared" si="291"/>
        <v>0</v>
      </c>
      <c r="CB240" s="391" t="str">
        <f t="shared" si="292"/>
        <v>0</v>
      </c>
      <c r="CC240" s="405">
        <f t="shared" si="293"/>
        <v>0</v>
      </c>
      <c r="CD240" s="405" t="str">
        <f t="shared" si="294"/>
        <v>0m0</v>
      </c>
      <c r="CE240" s="392">
        <f t="shared" si="295"/>
        <v>0</v>
      </c>
      <c r="CF240" s="392">
        <f t="shared" si="296"/>
        <v>0</v>
      </c>
      <c r="CG240" s="405">
        <f t="shared" si="297"/>
        <v>0</v>
      </c>
      <c r="CH240" s="406">
        <f t="shared" si="298"/>
        <v>0</v>
      </c>
      <c r="CI240" s="391" t="str">
        <f t="shared" si="299"/>
        <v>0</v>
      </c>
      <c r="CJ240" s="391" t="str">
        <f t="shared" si="300"/>
        <v>0</v>
      </c>
      <c r="CK240" s="405">
        <f t="shared" si="301"/>
        <v>0</v>
      </c>
      <c r="CL240" s="405" t="str">
        <f t="shared" si="302"/>
        <v>0m0</v>
      </c>
      <c r="CM240" s="392">
        <f t="shared" si="303"/>
        <v>0</v>
      </c>
      <c r="CN240" s="392">
        <f t="shared" si="304"/>
        <v>0</v>
      </c>
      <c r="CO240" s="405">
        <f t="shared" si="305"/>
        <v>0</v>
      </c>
      <c r="CP240" s="406">
        <f t="shared" si="306"/>
        <v>0</v>
      </c>
      <c r="CQ240" s="391" t="str">
        <f t="shared" si="307"/>
        <v>0</v>
      </c>
      <c r="CR240" s="391" t="str">
        <f t="shared" si="308"/>
        <v>0</v>
      </c>
      <c r="CS240" s="405">
        <f t="shared" si="309"/>
        <v>0</v>
      </c>
      <c r="CT240" s="405" t="str">
        <f t="shared" si="310"/>
        <v>0m0</v>
      </c>
      <c r="CU240" s="405">
        <f t="shared" si="311"/>
        <v>0</v>
      </c>
      <c r="CV240" s="405">
        <f t="shared" si="312"/>
        <v>0</v>
      </c>
      <c r="CW240" s="405">
        <f t="shared" si="313"/>
        <v>0</v>
      </c>
      <c r="CX240" s="405">
        <f t="shared" si="314"/>
        <v>0</v>
      </c>
      <c r="CY240" s="405">
        <f t="shared" si="315"/>
        <v>0</v>
      </c>
      <c r="CZ240" s="405" t="str">
        <f t="shared" si="316"/>
        <v/>
      </c>
      <c r="DA240" s="405" t="str">
        <f t="shared" si="317"/>
        <v/>
      </c>
      <c r="DB240" s="405" t="str">
        <f t="shared" si="318"/>
        <v/>
      </c>
      <c r="DC240" s="405" t="str">
        <f t="shared" si="319"/>
        <v/>
      </c>
      <c r="DD240" s="405" t="str">
        <f t="shared" si="320"/>
        <v/>
      </c>
      <c r="DE240" s="405"/>
      <c r="DF240" s="404"/>
      <c r="DG240" s="405" t="str">
        <f t="shared" si="321"/>
        <v/>
      </c>
      <c r="DH240" s="405" t="str">
        <f t="shared" si="322"/>
        <v/>
      </c>
      <c r="DI240" s="405">
        <f t="shared" si="323"/>
        <v>0</v>
      </c>
      <c r="DJ240" s="405" t="str">
        <f t="shared" si="324"/>
        <v/>
      </c>
      <c r="DK240" s="405" t="str">
        <f t="shared" si="325"/>
        <v/>
      </c>
      <c r="DL240" s="405" t="str">
        <f t="shared" si="326"/>
        <v/>
      </c>
      <c r="DM240" s="405" t="str">
        <f t="shared" si="327"/>
        <v/>
      </c>
      <c r="DN240" s="405" t="str">
        <f t="shared" si="328"/>
        <v/>
      </c>
      <c r="DO240" s="405" t="str">
        <f t="shared" si="329"/>
        <v/>
      </c>
    </row>
    <row r="241" spans="1:119" s="152" customFormat="1" ht="18" hidden="1" customHeight="1">
      <c r="A241" s="156" t="str">
        <f t="shared" si="259"/>
        <v/>
      </c>
      <c r="B241" s="153"/>
      <c r="C241" s="31" t="str">
        <f>IF(B241="","",VLOOKUP(B241,学連登録!$C$2:$G$3000,2,FALSE))</f>
        <v/>
      </c>
      <c r="D241" s="32" t="str">
        <f>IF(B241="","",VLOOKUP(B241,学連登録!$C$2:$G$3000,3,FALSE))</f>
        <v/>
      </c>
      <c r="E241" s="33" t="str">
        <f>IF(B241="","",VLOOKUP(B241,学連登録!$C$2:$G$3000,4,FALSE))</f>
        <v/>
      </c>
      <c r="F241" s="376" t="str">
        <f>IF(B241="","",VLOOKUP(B241,学連登録!$C$2:$I$3000,7,FALSE))</f>
        <v/>
      </c>
      <c r="G241" s="155"/>
      <c r="H241" s="926"/>
      <c r="I241" s="928"/>
      <c r="J241" s="155"/>
      <c r="K241" s="926"/>
      <c r="L241" s="927"/>
      <c r="M241" s="155"/>
      <c r="N241" s="881"/>
      <c r="O241" s="882"/>
      <c r="P241" s="154"/>
      <c r="Q241" s="926"/>
      <c r="R241" s="927"/>
      <c r="S241" s="154"/>
      <c r="T241" s="926"/>
      <c r="U241" s="927"/>
      <c r="V241" s="101" t="str">
        <f>IF(B241="","",VLOOKUP(B241,学連登録!$C$2:$H$3000,6,FALSE))</f>
        <v/>
      </c>
      <c r="Y241" s="116" t="str">
        <f t="shared" si="330"/>
        <v/>
      </c>
      <c r="Z241" s="97" t="str">
        <f>IF(G241="","",VLOOKUP(G241,種目名!$R$5:$T$104,3,0))</f>
        <v/>
      </c>
      <c r="AA241" s="98" t="str">
        <f>IF(J241="","",VLOOKUP(J241,種目名!$R$5:$T$104,3,0))</f>
        <v/>
      </c>
      <c r="AB241" s="117" t="str">
        <f>IF(M241="","",VLOOKUP(M241,種目名!$R$5:$T$104,3,0))</f>
        <v/>
      </c>
      <c r="AC241" s="117" t="str">
        <f>IF(P241="","",VLOOKUP(AF241,種目名!$R$5:$T$104,3,0))</f>
        <v/>
      </c>
      <c r="AD241" s="118" t="str">
        <f>IF(S241="","",VLOOKUP(AI241,種目名!$R$5:$T$104,3,0))</f>
        <v/>
      </c>
      <c r="AE241" s="115">
        <f t="shared" si="331"/>
        <v>0</v>
      </c>
      <c r="AF241" s="152" t="str">
        <f t="shared" si="332"/>
        <v/>
      </c>
      <c r="AG241" s="152" t="str">
        <f t="shared" si="333"/>
        <v/>
      </c>
      <c r="AH241" s="152">
        <f t="shared" si="334"/>
        <v>0</v>
      </c>
      <c r="AI241" s="152" t="str">
        <f t="shared" si="335"/>
        <v/>
      </c>
      <c r="AJ241" s="152" t="str">
        <f t="shared" si="336"/>
        <v/>
      </c>
      <c r="AK241" s="383"/>
      <c r="AL241" s="166">
        <f t="shared" si="264"/>
        <v>0</v>
      </c>
      <c r="AM241" s="392">
        <f t="shared" si="265"/>
        <v>0</v>
      </c>
      <c r="AN241" s="392">
        <f>COUNTIF($B$12:B241,B241)</f>
        <v>0</v>
      </c>
      <c r="AO241" s="392"/>
      <c r="AP241" s="392" t="str">
        <f t="shared" si="266"/>
        <v/>
      </c>
      <c r="AQ241" s="392" t="str">
        <f t="shared" si="266"/>
        <v/>
      </c>
      <c r="AR241" s="392" t="str">
        <f t="shared" si="266"/>
        <v/>
      </c>
      <c r="AS241" s="392" t="str">
        <f t="shared" si="260"/>
        <v/>
      </c>
      <c r="AT241" s="392">
        <f t="shared" si="267"/>
        <v>0</v>
      </c>
      <c r="AU241" s="392" t="str">
        <f t="shared" si="268"/>
        <v/>
      </c>
      <c r="AV241" s="392" t="str">
        <f t="shared" si="269"/>
        <v/>
      </c>
      <c r="AW241" s="392" t="str">
        <f t="shared" si="270"/>
        <v/>
      </c>
      <c r="AX241" s="392" t="str">
        <f t="shared" si="271"/>
        <v/>
      </c>
      <c r="AY241" s="392" t="str">
        <f t="shared" si="272"/>
        <v/>
      </c>
      <c r="AZ241" s="392" t="str">
        <f t="shared" si="337"/>
        <v/>
      </c>
      <c r="BA241" s="392" t="str">
        <f t="shared" si="337"/>
        <v/>
      </c>
      <c r="BB241" s="392" t="str">
        <f t="shared" si="337"/>
        <v/>
      </c>
      <c r="BC241" s="392" t="str">
        <f t="shared" si="337"/>
        <v/>
      </c>
      <c r="BD241" s="396" t="str">
        <f t="shared" si="337"/>
        <v/>
      </c>
      <c r="BE241" s="386">
        <f t="shared" si="273"/>
        <v>0</v>
      </c>
      <c r="BG241" s="392">
        <f t="shared" si="274"/>
        <v>0</v>
      </c>
      <c r="BH241" s="392">
        <f t="shared" si="275"/>
        <v>0</v>
      </c>
      <c r="BI241" s="405">
        <f t="shared" si="276"/>
        <v>0</v>
      </c>
      <c r="BJ241" s="406">
        <f t="shared" si="261"/>
        <v>0</v>
      </c>
      <c r="BK241" s="391" t="str">
        <f t="shared" si="262"/>
        <v>0</v>
      </c>
      <c r="BL241" s="391" t="str">
        <f t="shared" si="263"/>
        <v>0</v>
      </c>
      <c r="BM241" s="405">
        <f t="shared" si="277"/>
        <v>0</v>
      </c>
      <c r="BN241" s="405" t="str">
        <f t="shared" si="278"/>
        <v>0m0</v>
      </c>
      <c r="BO241" s="392">
        <f t="shared" si="279"/>
        <v>0</v>
      </c>
      <c r="BP241" s="392">
        <f t="shared" si="280"/>
        <v>0</v>
      </c>
      <c r="BQ241" s="405">
        <f t="shared" si="281"/>
        <v>0</v>
      </c>
      <c r="BR241" s="406">
        <f t="shared" si="282"/>
        <v>0</v>
      </c>
      <c r="BS241" s="391" t="str">
        <f t="shared" si="283"/>
        <v>0</v>
      </c>
      <c r="BT241" s="391" t="str">
        <f t="shared" si="284"/>
        <v>0</v>
      </c>
      <c r="BU241" s="405">
        <f t="shared" si="285"/>
        <v>0</v>
      </c>
      <c r="BV241" s="405" t="str">
        <f t="shared" si="286"/>
        <v>0m0</v>
      </c>
      <c r="BW241" s="392">
        <f t="shared" si="287"/>
        <v>0</v>
      </c>
      <c r="BX241" s="392">
        <f t="shared" si="288"/>
        <v>0</v>
      </c>
      <c r="BY241" s="405">
        <f t="shared" si="289"/>
        <v>0</v>
      </c>
      <c r="BZ241" s="406">
        <f t="shared" si="290"/>
        <v>0</v>
      </c>
      <c r="CA241" s="391" t="str">
        <f t="shared" si="291"/>
        <v>0</v>
      </c>
      <c r="CB241" s="391" t="str">
        <f t="shared" si="292"/>
        <v>0</v>
      </c>
      <c r="CC241" s="405">
        <f t="shared" si="293"/>
        <v>0</v>
      </c>
      <c r="CD241" s="405" t="str">
        <f t="shared" si="294"/>
        <v>0m0</v>
      </c>
      <c r="CE241" s="392">
        <f t="shared" si="295"/>
        <v>0</v>
      </c>
      <c r="CF241" s="392">
        <f t="shared" si="296"/>
        <v>0</v>
      </c>
      <c r="CG241" s="405">
        <f t="shared" si="297"/>
        <v>0</v>
      </c>
      <c r="CH241" s="406">
        <f t="shared" si="298"/>
        <v>0</v>
      </c>
      <c r="CI241" s="391" t="str">
        <f t="shared" si="299"/>
        <v>0</v>
      </c>
      <c r="CJ241" s="391" t="str">
        <f t="shared" si="300"/>
        <v>0</v>
      </c>
      <c r="CK241" s="405">
        <f t="shared" si="301"/>
        <v>0</v>
      </c>
      <c r="CL241" s="405" t="str">
        <f t="shared" si="302"/>
        <v>0m0</v>
      </c>
      <c r="CM241" s="392">
        <f t="shared" si="303"/>
        <v>0</v>
      </c>
      <c r="CN241" s="392">
        <f t="shared" si="304"/>
        <v>0</v>
      </c>
      <c r="CO241" s="405">
        <f t="shared" si="305"/>
        <v>0</v>
      </c>
      <c r="CP241" s="406">
        <f t="shared" si="306"/>
        <v>0</v>
      </c>
      <c r="CQ241" s="391" t="str">
        <f t="shared" si="307"/>
        <v>0</v>
      </c>
      <c r="CR241" s="391" t="str">
        <f t="shared" si="308"/>
        <v>0</v>
      </c>
      <c r="CS241" s="405">
        <f t="shared" si="309"/>
        <v>0</v>
      </c>
      <c r="CT241" s="405" t="str">
        <f t="shared" si="310"/>
        <v>0m0</v>
      </c>
      <c r="CU241" s="405">
        <f t="shared" si="311"/>
        <v>0</v>
      </c>
      <c r="CV241" s="405">
        <f t="shared" si="312"/>
        <v>0</v>
      </c>
      <c r="CW241" s="405">
        <f t="shared" si="313"/>
        <v>0</v>
      </c>
      <c r="CX241" s="405">
        <f t="shared" si="314"/>
        <v>0</v>
      </c>
      <c r="CY241" s="405">
        <f t="shared" si="315"/>
        <v>0</v>
      </c>
      <c r="CZ241" s="405" t="str">
        <f t="shared" si="316"/>
        <v/>
      </c>
      <c r="DA241" s="405" t="str">
        <f t="shared" si="317"/>
        <v/>
      </c>
      <c r="DB241" s="405" t="str">
        <f t="shared" si="318"/>
        <v/>
      </c>
      <c r="DC241" s="405" t="str">
        <f t="shared" si="319"/>
        <v/>
      </c>
      <c r="DD241" s="405" t="str">
        <f t="shared" si="320"/>
        <v/>
      </c>
      <c r="DE241" s="405"/>
      <c r="DF241" s="404"/>
      <c r="DG241" s="405" t="str">
        <f t="shared" si="321"/>
        <v/>
      </c>
      <c r="DH241" s="405" t="str">
        <f t="shared" si="322"/>
        <v/>
      </c>
      <c r="DI241" s="405">
        <f t="shared" si="323"/>
        <v>0</v>
      </c>
      <c r="DJ241" s="405" t="str">
        <f t="shared" si="324"/>
        <v/>
      </c>
      <c r="DK241" s="405" t="str">
        <f t="shared" si="325"/>
        <v/>
      </c>
      <c r="DL241" s="405" t="str">
        <f t="shared" si="326"/>
        <v/>
      </c>
      <c r="DM241" s="405" t="str">
        <f t="shared" si="327"/>
        <v/>
      </c>
      <c r="DN241" s="405" t="str">
        <f t="shared" si="328"/>
        <v/>
      </c>
      <c r="DO241" s="405" t="str">
        <f t="shared" si="329"/>
        <v/>
      </c>
    </row>
    <row r="242" spans="1:119" s="152" customFormat="1" ht="18" hidden="1" customHeight="1">
      <c r="A242" s="156" t="str">
        <f t="shared" si="259"/>
        <v/>
      </c>
      <c r="B242" s="153"/>
      <c r="C242" s="31" t="str">
        <f>IF(B242="","",VLOOKUP(B242,学連登録!$C$2:$G$3000,2,FALSE))</f>
        <v/>
      </c>
      <c r="D242" s="32" t="str">
        <f>IF(B242="","",VLOOKUP(B242,学連登録!$C$2:$G$3000,3,FALSE))</f>
        <v/>
      </c>
      <c r="E242" s="33" t="str">
        <f>IF(B242="","",VLOOKUP(B242,学連登録!$C$2:$G$3000,4,FALSE))</f>
        <v/>
      </c>
      <c r="F242" s="376" t="str">
        <f>IF(B242="","",VLOOKUP(B242,学連登録!$C$2:$I$3000,7,FALSE))</f>
        <v/>
      </c>
      <c r="G242" s="155"/>
      <c r="H242" s="926"/>
      <c r="I242" s="928"/>
      <c r="J242" s="155"/>
      <c r="K242" s="926"/>
      <c r="L242" s="927"/>
      <c r="M242" s="155"/>
      <c r="N242" s="881"/>
      <c r="O242" s="882"/>
      <c r="P242" s="154"/>
      <c r="Q242" s="926"/>
      <c r="R242" s="927"/>
      <c r="S242" s="154"/>
      <c r="T242" s="926"/>
      <c r="U242" s="927"/>
      <c r="V242" s="101" t="str">
        <f>IF(B242="","",VLOOKUP(B242,学連登録!$C$2:$H$3000,6,FALSE))</f>
        <v/>
      </c>
      <c r="Y242" s="116" t="str">
        <f t="shared" si="330"/>
        <v/>
      </c>
      <c r="Z242" s="97" t="str">
        <f>IF(G242="","",VLOOKUP(G242,種目名!$R$5:$T$104,3,0))</f>
        <v/>
      </c>
      <c r="AA242" s="98" t="str">
        <f>IF(J242="","",VLOOKUP(J242,種目名!$R$5:$T$104,3,0))</f>
        <v/>
      </c>
      <c r="AB242" s="117" t="str">
        <f>IF(M242="","",VLOOKUP(M242,種目名!$R$5:$T$104,3,0))</f>
        <v/>
      </c>
      <c r="AC242" s="117" t="str">
        <f>IF(P242="","",VLOOKUP(AF242,種目名!$R$5:$T$104,3,0))</f>
        <v/>
      </c>
      <c r="AD242" s="118" t="str">
        <f>IF(S242="","",VLOOKUP(AI242,種目名!$R$5:$T$104,3,0))</f>
        <v/>
      </c>
      <c r="AE242" s="115">
        <f t="shared" si="331"/>
        <v>0</v>
      </c>
      <c r="AF242" s="152" t="str">
        <f t="shared" si="332"/>
        <v/>
      </c>
      <c r="AG242" s="152" t="str">
        <f t="shared" si="333"/>
        <v/>
      </c>
      <c r="AH242" s="152">
        <f t="shared" si="334"/>
        <v>0</v>
      </c>
      <c r="AI242" s="152" t="str">
        <f t="shared" si="335"/>
        <v/>
      </c>
      <c r="AJ242" s="152" t="str">
        <f t="shared" si="336"/>
        <v/>
      </c>
      <c r="AK242" s="383"/>
      <c r="AL242" s="166">
        <f t="shared" si="264"/>
        <v>0</v>
      </c>
      <c r="AM242" s="392">
        <f t="shared" si="265"/>
        <v>0</v>
      </c>
      <c r="AN242" s="392">
        <f>COUNTIF($B$12:B242,B242)</f>
        <v>0</v>
      </c>
      <c r="AO242" s="392"/>
      <c r="AP242" s="392" t="str">
        <f t="shared" si="266"/>
        <v/>
      </c>
      <c r="AQ242" s="392" t="str">
        <f t="shared" si="266"/>
        <v/>
      </c>
      <c r="AR242" s="392" t="str">
        <f t="shared" si="266"/>
        <v/>
      </c>
      <c r="AS242" s="392" t="str">
        <f t="shared" si="260"/>
        <v/>
      </c>
      <c r="AT242" s="392">
        <f t="shared" si="267"/>
        <v>0</v>
      </c>
      <c r="AU242" s="392" t="str">
        <f t="shared" si="268"/>
        <v/>
      </c>
      <c r="AV242" s="392" t="str">
        <f t="shared" si="269"/>
        <v/>
      </c>
      <c r="AW242" s="392" t="str">
        <f t="shared" si="270"/>
        <v/>
      </c>
      <c r="AX242" s="392" t="str">
        <f t="shared" si="271"/>
        <v/>
      </c>
      <c r="AY242" s="392" t="str">
        <f t="shared" si="272"/>
        <v/>
      </c>
      <c r="AZ242" s="392" t="str">
        <f t="shared" si="337"/>
        <v/>
      </c>
      <c r="BA242" s="392" t="str">
        <f t="shared" si="337"/>
        <v/>
      </c>
      <c r="BB242" s="392" t="str">
        <f t="shared" si="337"/>
        <v/>
      </c>
      <c r="BC242" s="392" t="str">
        <f t="shared" si="337"/>
        <v/>
      </c>
      <c r="BD242" s="396" t="str">
        <f t="shared" si="337"/>
        <v/>
      </c>
      <c r="BE242" s="386">
        <f t="shared" si="273"/>
        <v>0</v>
      </c>
      <c r="BG242" s="392">
        <f t="shared" si="274"/>
        <v>0</v>
      </c>
      <c r="BH242" s="392">
        <f t="shared" si="275"/>
        <v>0</v>
      </c>
      <c r="BI242" s="405">
        <f t="shared" si="276"/>
        <v>0</v>
      </c>
      <c r="BJ242" s="406">
        <f t="shared" si="261"/>
        <v>0</v>
      </c>
      <c r="BK242" s="391" t="str">
        <f t="shared" si="262"/>
        <v>0</v>
      </c>
      <c r="BL242" s="391" t="str">
        <f t="shared" si="263"/>
        <v>0</v>
      </c>
      <c r="BM242" s="405">
        <f t="shared" si="277"/>
        <v>0</v>
      </c>
      <c r="BN242" s="405" t="str">
        <f t="shared" si="278"/>
        <v>0m0</v>
      </c>
      <c r="BO242" s="392">
        <f t="shared" si="279"/>
        <v>0</v>
      </c>
      <c r="BP242" s="392">
        <f t="shared" si="280"/>
        <v>0</v>
      </c>
      <c r="BQ242" s="405">
        <f t="shared" si="281"/>
        <v>0</v>
      </c>
      <c r="BR242" s="406">
        <f t="shared" si="282"/>
        <v>0</v>
      </c>
      <c r="BS242" s="391" t="str">
        <f t="shared" si="283"/>
        <v>0</v>
      </c>
      <c r="BT242" s="391" t="str">
        <f t="shared" si="284"/>
        <v>0</v>
      </c>
      <c r="BU242" s="405">
        <f t="shared" si="285"/>
        <v>0</v>
      </c>
      <c r="BV242" s="405" t="str">
        <f t="shared" si="286"/>
        <v>0m0</v>
      </c>
      <c r="BW242" s="392">
        <f t="shared" si="287"/>
        <v>0</v>
      </c>
      <c r="BX242" s="392">
        <f t="shared" si="288"/>
        <v>0</v>
      </c>
      <c r="BY242" s="405">
        <f t="shared" si="289"/>
        <v>0</v>
      </c>
      <c r="BZ242" s="406">
        <f t="shared" si="290"/>
        <v>0</v>
      </c>
      <c r="CA242" s="391" t="str">
        <f t="shared" si="291"/>
        <v>0</v>
      </c>
      <c r="CB242" s="391" t="str">
        <f t="shared" si="292"/>
        <v>0</v>
      </c>
      <c r="CC242" s="405">
        <f t="shared" si="293"/>
        <v>0</v>
      </c>
      <c r="CD242" s="405" t="str">
        <f t="shared" si="294"/>
        <v>0m0</v>
      </c>
      <c r="CE242" s="392">
        <f t="shared" si="295"/>
        <v>0</v>
      </c>
      <c r="CF242" s="392">
        <f t="shared" si="296"/>
        <v>0</v>
      </c>
      <c r="CG242" s="405">
        <f t="shared" si="297"/>
        <v>0</v>
      </c>
      <c r="CH242" s="406">
        <f t="shared" si="298"/>
        <v>0</v>
      </c>
      <c r="CI242" s="391" t="str">
        <f t="shared" si="299"/>
        <v>0</v>
      </c>
      <c r="CJ242" s="391" t="str">
        <f t="shared" si="300"/>
        <v>0</v>
      </c>
      <c r="CK242" s="405">
        <f t="shared" si="301"/>
        <v>0</v>
      </c>
      <c r="CL242" s="405" t="str">
        <f t="shared" si="302"/>
        <v>0m0</v>
      </c>
      <c r="CM242" s="392">
        <f t="shared" si="303"/>
        <v>0</v>
      </c>
      <c r="CN242" s="392">
        <f t="shared" si="304"/>
        <v>0</v>
      </c>
      <c r="CO242" s="405">
        <f t="shared" si="305"/>
        <v>0</v>
      </c>
      <c r="CP242" s="406">
        <f t="shared" si="306"/>
        <v>0</v>
      </c>
      <c r="CQ242" s="391" t="str">
        <f t="shared" si="307"/>
        <v>0</v>
      </c>
      <c r="CR242" s="391" t="str">
        <f t="shared" si="308"/>
        <v>0</v>
      </c>
      <c r="CS242" s="405">
        <f t="shared" si="309"/>
        <v>0</v>
      </c>
      <c r="CT242" s="405" t="str">
        <f t="shared" si="310"/>
        <v>0m0</v>
      </c>
      <c r="CU242" s="405">
        <f t="shared" si="311"/>
        <v>0</v>
      </c>
      <c r="CV242" s="405">
        <f t="shared" si="312"/>
        <v>0</v>
      </c>
      <c r="CW242" s="405">
        <f t="shared" si="313"/>
        <v>0</v>
      </c>
      <c r="CX242" s="405">
        <f t="shared" si="314"/>
        <v>0</v>
      </c>
      <c r="CY242" s="405">
        <f t="shared" si="315"/>
        <v>0</v>
      </c>
      <c r="CZ242" s="405" t="str">
        <f t="shared" si="316"/>
        <v/>
      </c>
      <c r="DA242" s="405" t="str">
        <f t="shared" si="317"/>
        <v/>
      </c>
      <c r="DB242" s="405" t="str">
        <f t="shared" si="318"/>
        <v/>
      </c>
      <c r="DC242" s="405" t="str">
        <f t="shared" si="319"/>
        <v/>
      </c>
      <c r="DD242" s="405" t="str">
        <f t="shared" si="320"/>
        <v/>
      </c>
      <c r="DE242" s="405"/>
      <c r="DF242" s="404"/>
      <c r="DG242" s="405" t="str">
        <f t="shared" si="321"/>
        <v/>
      </c>
      <c r="DH242" s="405" t="str">
        <f t="shared" si="322"/>
        <v/>
      </c>
      <c r="DI242" s="405">
        <f t="shared" si="323"/>
        <v>0</v>
      </c>
      <c r="DJ242" s="405" t="str">
        <f t="shared" si="324"/>
        <v/>
      </c>
      <c r="DK242" s="405" t="str">
        <f t="shared" si="325"/>
        <v/>
      </c>
      <c r="DL242" s="405" t="str">
        <f t="shared" si="326"/>
        <v/>
      </c>
      <c r="DM242" s="405" t="str">
        <f t="shared" si="327"/>
        <v/>
      </c>
      <c r="DN242" s="405" t="str">
        <f t="shared" si="328"/>
        <v/>
      </c>
      <c r="DO242" s="405" t="str">
        <f t="shared" si="329"/>
        <v/>
      </c>
    </row>
    <row r="243" spans="1:119" s="152" customFormat="1" ht="18" hidden="1" customHeight="1">
      <c r="A243" s="156" t="str">
        <f t="shared" ref="A243:A306" si="338">IF(C243="","",A242+1)</f>
        <v/>
      </c>
      <c r="B243" s="153"/>
      <c r="C243" s="31" t="str">
        <f>IF(B243="","",VLOOKUP(B243,学連登録!$C$2:$G$3000,2,FALSE))</f>
        <v/>
      </c>
      <c r="D243" s="32" t="str">
        <f>IF(B243="","",VLOOKUP(B243,学連登録!$C$2:$G$3000,3,FALSE))</f>
        <v/>
      </c>
      <c r="E243" s="33" t="str">
        <f>IF(B243="","",VLOOKUP(B243,学連登録!$C$2:$G$3000,4,FALSE))</f>
        <v/>
      </c>
      <c r="F243" s="376" t="str">
        <f>IF(B243="","",VLOOKUP(B243,学連登録!$C$2:$I$3000,7,FALSE))</f>
        <v/>
      </c>
      <c r="G243" s="155"/>
      <c r="H243" s="926"/>
      <c r="I243" s="928"/>
      <c r="J243" s="155"/>
      <c r="K243" s="926"/>
      <c r="L243" s="927"/>
      <c r="M243" s="155"/>
      <c r="N243" s="881"/>
      <c r="O243" s="882"/>
      <c r="P243" s="154"/>
      <c r="Q243" s="926"/>
      <c r="R243" s="927"/>
      <c r="S243" s="154"/>
      <c r="T243" s="926"/>
      <c r="U243" s="927"/>
      <c r="V243" s="101" t="str">
        <f>IF(B243="","",VLOOKUP(B243,学連登録!$C$2:$H$3000,6,FALSE))</f>
        <v/>
      </c>
      <c r="Y243" s="116" t="str">
        <f t="shared" si="330"/>
        <v/>
      </c>
      <c r="Z243" s="97" t="str">
        <f>IF(G243="","",VLOOKUP(G243,種目名!$R$5:$T$104,3,0))</f>
        <v/>
      </c>
      <c r="AA243" s="98" t="str">
        <f>IF(J243="","",VLOOKUP(J243,種目名!$R$5:$T$104,3,0))</f>
        <v/>
      </c>
      <c r="AB243" s="117" t="str">
        <f>IF(M243="","",VLOOKUP(M243,種目名!$R$5:$T$104,3,0))</f>
        <v/>
      </c>
      <c r="AC243" s="117" t="str">
        <f>IF(P243="","",VLOOKUP(AF243,種目名!$R$5:$T$104,3,0))</f>
        <v/>
      </c>
      <c r="AD243" s="118" t="str">
        <f>IF(S243="","",VLOOKUP(AI243,種目名!$R$5:$T$104,3,0))</f>
        <v/>
      </c>
      <c r="AE243" s="115">
        <f t="shared" si="331"/>
        <v>0</v>
      </c>
      <c r="AF243" s="152" t="str">
        <f t="shared" si="332"/>
        <v/>
      </c>
      <c r="AG243" s="152" t="str">
        <f t="shared" si="333"/>
        <v/>
      </c>
      <c r="AH243" s="152">
        <f t="shared" si="334"/>
        <v>0</v>
      </c>
      <c r="AI243" s="152" t="str">
        <f t="shared" si="335"/>
        <v/>
      </c>
      <c r="AJ243" s="152" t="str">
        <f t="shared" si="336"/>
        <v/>
      </c>
      <c r="AK243" s="383"/>
      <c r="AL243" s="166">
        <f t="shared" si="264"/>
        <v>0</v>
      </c>
      <c r="AM243" s="392">
        <f t="shared" si="265"/>
        <v>0</v>
      </c>
      <c r="AN243" s="392">
        <f>COUNTIF($B$12:B243,B243)</f>
        <v>0</v>
      </c>
      <c r="AO243" s="392"/>
      <c r="AP243" s="392" t="str">
        <f t="shared" si="266"/>
        <v/>
      </c>
      <c r="AQ243" s="392" t="str">
        <f t="shared" si="266"/>
        <v/>
      </c>
      <c r="AR243" s="392" t="str">
        <f t="shared" si="266"/>
        <v/>
      </c>
      <c r="AS243" s="392" t="str">
        <f t="shared" si="260"/>
        <v/>
      </c>
      <c r="AT243" s="392">
        <f t="shared" si="267"/>
        <v>0</v>
      </c>
      <c r="AU243" s="392" t="str">
        <f t="shared" si="268"/>
        <v/>
      </c>
      <c r="AV243" s="392" t="str">
        <f t="shared" si="269"/>
        <v/>
      </c>
      <c r="AW243" s="392" t="str">
        <f t="shared" si="270"/>
        <v/>
      </c>
      <c r="AX243" s="392" t="str">
        <f t="shared" si="271"/>
        <v/>
      </c>
      <c r="AY243" s="392" t="str">
        <f t="shared" si="272"/>
        <v/>
      </c>
      <c r="AZ243" s="392" t="str">
        <f t="shared" si="337"/>
        <v/>
      </c>
      <c r="BA243" s="392" t="str">
        <f t="shared" si="337"/>
        <v/>
      </c>
      <c r="BB243" s="392" t="str">
        <f t="shared" si="337"/>
        <v/>
      </c>
      <c r="BC243" s="392" t="str">
        <f t="shared" si="337"/>
        <v/>
      </c>
      <c r="BD243" s="396" t="str">
        <f t="shared" si="337"/>
        <v/>
      </c>
      <c r="BE243" s="386">
        <f t="shared" si="273"/>
        <v>0</v>
      </c>
      <c r="BG243" s="392">
        <f t="shared" si="274"/>
        <v>0</v>
      </c>
      <c r="BH243" s="392">
        <f t="shared" si="275"/>
        <v>0</v>
      </c>
      <c r="BI243" s="405">
        <f t="shared" si="276"/>
        <v>0</v>
      </c>
      <c r="BJ243" s="406">
        <f t="shared" si="261"/>
        <v>0</v>
      </c>
      <c r="BK243" s="391" t="str">
        <f t="shared" si="262"/>
        <v>0</v>
      </c>
      <c r="BL243" s="391" t="str">
        <f t="shared" si="263"/>
        <v>0</v>
      </c>
      <c r="BM243" s="405">
        <f t="shared" si="277"/>
        <v>0</v>
      </c>
      <c r="BN243" s="405" t="str">
        <f t="shared" si="278"/>
        <v>0m0</v>
      </c>
      <c r="BO243" s="392">
        <f t="shared" si="279"/>
        <v>0</v>
      </c>
      <c r="BP243" s="392">
        <f t="shared" si="280"/>
        <v>0</v>
      </c>
      <c r="BQ243" s="405">
        <f t="shared" si="281"/>
        <v>0</v>
      </c>
      <c r="BR243" s="406">
        <f t="shared" si="282"/>
        <v>0</v>
      </c>
      <c r="BS243" s="391" t="str">
        <f t="shared" si="283"/>
        <v>0</v>
      </c>
      <c r="BT243" s="391" t="str">
        <f t="shared" si="284"/>
        <v>0</v>
      </c>
      <c r="BU243" s="405">
        <f t="shared" si="285"/>
        <v>0</v>
      </c>
      <c r="BV243" s="405" t="str">
        <f t="shared" si="286"/>
        <v>0m0</v>
      </c>
      <c r="BW243" s="392">
        <f t="shared" si="287"/>
        <v>0</v>
      </c>
      <c r="BX243" s="392">
        <f t="shared" si="288"/>
        <v>0</v>
      </c>
      <c r="BY243" s="405">
        <f t="shared" si="289"/>
        <v>0</v>
      </c>
      <c r="BZ243" s="406">
        <f t="shared" si="290"/>
        <v>0</v>
      </c>
      <c r="CA243" s="391" t="str">
        <f t="shared" si="291"/>
        <v>0</v>
      </c>
      <c r="CB243" s="391" t="str">
        <f t="shared" si="292"/>
        <v>0</v>
      </c>
      <c r="CC243" s="405">
        <f t="shared" si="293"/>
        <v>0</v>
      </c>
      <c r="CD243" s="405" t="str">
        <f t="shared" si="294"/>
        <v>0m0</v>
      </c>
      <c r="CE243" s="392">
        <f t="shared" si="295"/>
        <v>0</v>
      </c>
      <c r="CF243" s="392">
        <f t="shared" si="296"/>
        <v>0</v>
      </c>
      <c r="CG243" s="405">
        <f t="shared" si="297"/>
        <v>0</v>
      </c>
      <c r="CH243" s="406">
        <f t="shared" si="298"/>
        <v>0</v>
      </c>
      <c r="CI243" s="391" t="str">
        <f t="shared" si="299"/>
        <v>0</v>
      </c>
      <c r="CJ243" s="391" t="str">
        <f t="shared" si="300"/>
        <v>0</v>
      </c>
      <c r="CK243" s="405">
        <f t="shared" si="301"/>
        <v>0</v>
      </c>
      <c r="CL243" s="405" t="str">
        <f t="shared" si="302"/>
        <v>0m0</v>
      </c>
      <c r="CM243" s="392">
        <f t="shared" si="303"/>
        <v>0</v>
      </c>
      <c r="CN243" s="392">
        <f t="shared" si="304"/>
        <v>0</v>
      </c>
      <c r="CO243" s="405">
        <f t="shared" si="305"/>
        <v>0</v>
      </c>
      <c r="CP243" s="406">
        <f t="shared" si="306"/>
        <v>0</v>
      </c>
      <c r="CQ243" s="391" t="str">
        <f t="shared" si="307"/>
        <v>0</v>
      </c>
      <c r="CR243" s="391" t="str">
        <f t="shared" si="308"/>
        <v>0</v>
      </c>
      <c r="CS243" s="405">
        <f t="shared" si="309"/>
        <v>0</v>
      </c>
      <c r="CT243" s="405" t="str">
        <f t="shared" si="310"/>
        <v>0m0</v>
      </c>
      <c r="CU243" s="405">
        <f t="shared" si="311"/>
        <v>0</v>
      </c>
      <c r="CV243" s="405">
        <f t="shared" si="312"/>
        <v>0</v>
      </c>
      <c r="CW243" s="405">
        <f t="shared" si="313"/>
        <v>0</v>
      </c>
      <c r="CX243" s="405">
        <f t="shared" si="314"/>
        <v>0</v>
      </c>
      <c r="CY243" s="405">
        <f t="shared" si="315"/>
        <v>0</v>
      </c>
      <c r="CZ243" s="405" t="str">
        <f t="shared" si="316"/>
        <v/>
      </c>
      <c r="DA243" s="405" t="str">
        <f t="shared" si="317"/>
        <v/>
      </c>
      <c r="DB243" s="405" t="str">
        <f t="shared" si="318"/>
        <v/>
      </c>
      <c r="DC243" s="405" t="str">
        <f t="shared" si="319"/>
        <v/>
      </c>
      <c r="DD243" s="405" t="str">
        <f t="shared" si="320"/>
        <v/>
      </c>
      <c r="DE243" s="405"/>
      <c r="DF243" s="404"/>
      <c r="DG243" s="405" t="str">
        <f t="shared" si="321"/>
        <v/>
      </c>
      <c r="DH243" s="405" t="str">
        <f t="shared" si="322"/>
        <v/>
      </c>
      <c r="DI243" s="405">
        <f t="shared" si="323"/>
        <v>0</v>
      </c>
      <c r="DJ243" s="405" t="str">
        <f t="shared" si="324"/>
        <v/>
      </c>
      <c r="DK243" s="405" t="str">
        <f t="shared" si="325"/>
        <v/>
      </c>
      <c r="DL243" s="405" t="str">
        <f t="shared" si="326"/>
        <v/>
      </c>
      <c r="DM243" s="405" t="str">
        <f t="shared" si="327"/>
        <v/>
      </c>
      <c r="DN243" s="405" t="str">
        <f t="shared" si="328"/>
        <v/>
      </c>
      <c r="DO243" s="405" t="str">
        <f t="shared" si="329"/>
        <v/>
      </c>
    </row>
    <row r="244" spans="1:119" s="152" customFormat="1" ht="18" hidden="1" customHeight="1">
      <c r="A244" s="156" t="str">
        <f t="shared" si="338"/>
        <v/>
      </c>
      <c r="B244" s="153"/>
      <c r="C244" s="31" t="str">
        <f>IF(B244="","",VLOOKUP(B244,学連登録!$C$2:$G$3000,2,FALSE))</f>
        <v/>
      </c>
      <c r="D244" s="32" t="str">
        <f>IF(B244="","",VLOOKUP(B244,学連登録!$C$2:$G$3000,3,FALSE))</f>
        <v/>
      </c>
      <c r="E244" s="33" t="str">
        <f>IF(B244="","",VLOOKUP(B244,学連登録!$C$2:$G$3000,4,FALSE))</f>
        <v/>
      </c>
      <c r="F244" s="376" t="str">
        <f>IF(B244="","",VLOOKUP(B244,学連登録!$C$2:$I$3000,7,FALSE))</f>
        <v/>
      </c>
      <c r="G244" s="155"/>
      <c r="H244" s="926"/>
      <c r="I244" s="928"/>
      <c r="J244" s="155"/>
      <c r="K244" s="926"/>
      <c r="L244" s="927"/>
      <c r="M244" s="155"/>
      <c r="N244" s="881"/>
      <c r="O244" s="882"/>
      <c r="P244" s="154"/>
      <c r="Q244" s="926"/>
      <c r="R244" s="927"/>
      <c r="S244" s="154"/>
      <c r="T244" s="926"/>
      <c r="U244" s="927"/>
      <c r="V244" s="101" t="str">
        <f>IF(B244="","",VLOOKUP(B244,学連登録!$C$2:$H$3000,6,FALSE))</f>
        <v/>
      </c>
      <c r="Y244" s="116" t="str">
        <f t="shared" si="330"/>
        <v/>
      </c>
      <c r="Z244" s="97" t="str">
        <f>IF(G244="","",VLOOKUP(G244,種目名!$R$5:$T$104,3,0))</f>
        <v/>
      </c>
      <c r="AA244" s="98" t="str">
        <f>IF(J244="","",VLOOKUP(J244,種目名!$R$5:$T$104,3,0))</f>
        <v/>
      </c>
      <c r="AB244" s="117" t="str">
        <f>IF(M244="","",VLOOKUP(M244,種目名!$R$5:$T$104,3,0))</f>
        <v/>
      </c>
      <c r="AC244" s="117" t="str">
        <f>IF(P244="","",VLOOKUP(AF244,種目名!$R$5:$T$104,3,0))</f>
        <v/>
      </c>
      <c r="AD244" s="118" t="str">
        <f>IF(S244="","",VLOOKUP(AI244,種目名!$R$5:$T$104,3,0))</f>
        <v/>
      </c>
      <c r="AE244" s="115">
        <f t="shared" si="331"/>
        <v>0</v>
      </c>
      <c r="AF244" s="152" t="str">
        <f t="shared" si="332"/>
        <v/>
      </c>
      <c r="AG244" s="152" t="str">
        <f t="shared" si="333"/>
        <v/>
      </c>
      <c r="AH244" s="152">
        <f t="shared" si="334"/>
        <v>0</v>
      </c>
      <c r="AI244" s="152" t="str">
        <f t="shared" si="335"/>
        <v/>
      </c>
      <c r="AJ244" s="152" t="str">
        <f t="shared" si="336"/>
        <v/>
      </c>
      <c r="AK244" s="383"/>
      <c r="AL244" s="166">
        <f t="shared" si="264"/>
        <v>0</v>
      </c>
      <c r="AM244" s="392">
        <f t="shared" si="265"/>
        <v>0</v>
      </c>
      <c r="AN244" s="392">
        <f>COUNTIF($B$12:B244,B244)</f>
        <v>0</v>
      </c>
      <c r="AO244" s="392"/>
      <c r="AP244" s="392" t="str">
        <f t="shared" si="266"/>
        <v/>
      </c>
      <c r="AQ244" s="392" t="str">
        <f t="shared" si="266"/>
        <v/>
      </c>
      <c r="AR244" s="392" t="str">
        <f t="shared" si="266"/>
        <v/>
      </c>
      <c r="AS244" s="392" t="str">
        <f t="shared" si="260"/>
        <v/>
      </c>
      <c r="AT244" s="392">
        <f t="shared" si="267"/>
        <v>0</v>
      </c>
      <c r="AU244" s="392" t="str">
        <f t="shared" si="268"/>
        <v/>
      </c>
      <c r="AV244" s="392" t="str">
        <f t="shared" si="269"/>
        <v/>
      </c>
      <c r="AW244" s="392" t="str">
        <f t="shared" si="270"/>
        <v/>
      </c>
      <c r="AX244" s="392" t="str">
        <f t="shared" si="271"/>
        <v/>
      </c>
      <c r="AY244" s="392" t="str">
        <f t="shared" si="272"/>
        <v/>
      </c>
      <c r="AZ244" s="392" t="str">
        <f t="shared" si="337"/>
        <v/>
      </c>
      <c r="BA244" s="392" t="str">
        <f t="shared" si="337"/>
        <v/>
      </c>
      <c r="BB244" s="392" t="str">
        <f t="shared" si="337"/>
        <v/>
      </c>
      <c r="BC244" s="392" t="str">
        <f t="shared" si="337"/>
        <v/>
      </c>
      <c r="BD244" s="396" t="str">
        <f t="shared" si="337"/>
        <v/>
      </c>
      <c r="BE244" s="386">
        <f t="shared" si="273"/>
        <v>0</v>
      </c>
      <c r="BG244" s="392">
        <f t="shared" si="274"/>
        <v>0</v>
      </c>
      <c r="BH244" s="392">
        <f t="shared" si="275"/>
        <v>0</v>
      </c>
      <c r="BI244" s="405">
        <f t="shared" si="276"/>
        <v>0</v>
      </c>
      <c r="BJ244" s="406">
        <f t="shared" si="261"/>
        <v>0</v>
      </c>
      <c r="BK244" s="391" t="str">
        <f t="shared" si="262"/>
        <v>0</v>
      </c>
      <c r="BL244" s="391" t="str">
        <f t="shared" si="263"/>
        <v>0</v>
      </c>
      <c r="BM244" s="405">
        <f t="shared" si="277"/>
        <v>0</v>
      </c>
      <c r="BN244" s="405" t="str">
        <f t="shared" si="278"/>
        <v>0m0</v>
      </c>
      <c r="BO244" s="392">
        <f t="shared" si="279"/>
        <v>0</v>
      </c>
      <c r="BP244" s="392">
        <f t="shared" si="280"/>
        <v>0</v>
      </c>
      <c r="BQ244" s="405">
        <f t="shared" si="281"/>
        <v>0</v>
      </c>
      <c r="BR244" s="406">
        <f t="shared" si="282"/>
        <v>0</v>
      </c>
      <c r="BS244" s="391" t="str">
        <f t="shared" si="283"/>
        <v>0</v>
      </c>
      <c r="BT244" s="391" t="str">
        <f t="shared" si="284"/>
        <v>0</v>
      </c>
      <c r="BU244" s="405">
        <f t="shared" si="285"/>
        <v>0</v>
      </c>
      <c r="BV244" s="405" t="str">
        <f t="shared" si="286"/>
        <v>0m0</v>
      </c>
      <c r="BW244" s="392">
        <f t="shared" si="287"/>
        <v>0</v>
      </c>
      <c r="BX244" s="392">
        <f t="shared" si="288"/>
        <v>0</v>
      </c>
      <c r="BY244" s="405">
        <f t="shared" si="289"/>
        <v>0</v>
      </c>
      <c r="BZ244" s="406">
        <f t="shared" si="290"/>
        <v>0</v>
      </c>
      <c r="CA244" s="391" t="str">
        <f t="shared" si="291"/>
        <v>0</v>
      </c>
      <c r="CB244" s="391" t="str">
        <f t="shared" si="292"/>
        <v>0</v>
      </c>
      <c r="CC244" s="405">
        <f t="shared" si="293"/>
        <v>0</v>
      </c>
      <c r="CD244" s="405" t="str">
        <f t="shared" si="294"/>
        <v>0m0</v>
      </c>
      <c r="CE244" s="392">
        <f t="shared" si="295"/>
        <v>0</v>
      </c>
      <c r="CF244" s="392">
        <f t="shared" si="296"/>
        <v>0</v>
      </c>
      <c r="CG244" s="405">
        <f t="shared" si="297"/>
        <v>0</v>
      </c>
      <c r="CH244" s="406">
        <f t="shared" si="298"/>
        <v>0</v>
      </c>
      <c r="CI244" s="391" t="str">
        <f t="shared" si="299"/>
        <v>0</v>
      </c>
      <c r="CJ244" s="391" t="str">
        <f t="shared" si="300"/>
        <v>0</v>
      </c>
      <c r="CK244" s="405">
        <f t="shared" si="301"/>
        <v>0</v>
      </c>
      <c r="CL244" s="405" t="str">
        <f t="shared" si="302"/>
        <v>0m0</v>
      </c>
      <c r="CM244" s="392">
        <f t="shared" si="303"/>
        <v>0</v>
      </c>
      <c r="CN244" s="392">
        <f t="shared" si="304"/>
        <v>0</v>
      </c>
      <c r="CO244" s="405">
        <f t="shared" si="305"/>
        <v>0</v>
      </c>
      <c r="CP244" s="406">
        <f t="shared" si="306"/>
        <v>0</v>
      </c>
      <c r="CQ244" s="391" t="str">
        <f t="shared" si="307"/>
        <v>0</v>
      </c>
      <c r="CR244" s="391" t="str">
        <f t="shared" si="308"/>
        <v>0</v>
      </c>
      <c r="CS244" s="405">
        <f t="shared" si="309"/>
        <v>0</v>
      </c>
      <c r="CT244" s="405" t="str">
        <f t="shared" si="310"/>
        <v>0m0</v>
      </c>
      <c r="CU244" s="405">
        <f t="shared" si="311"/>
        <v>0</v>
      </c>
      <c r="CV244" s="405">
        <f t="shared" si="312"/>
        <v>0</v>
      </c>
      <c r="CW244" s="405">
        <f t="shared" si="313"/>
        <v>0</v>
      </c>
      <c r="CX244" s="405">
        <f t="shared" si="314"/>
        <v>0</v>
      </c>
      <c r="CY244" s="405">
        <f t="shared" si="315"/>
        <v>0</v>
      </c>
      <c r="CZ244" s="405" t="str">
        <f t="shared" si="316"/>
        <v/>
      </c>
      <c r="DA244" s="405" t="str">
        <f t="shared" si="317"/>
        <v/>
      </c>
      <c r="DB244" s="405" t="str">
        <f t="shared" si="318"/>
        <v/>
      </c>
      <c r="DC244" s="405" t="str">
        <f t="shared" si="319"/>
        <v/>
      </c>
      <c r="DD244" s="405" t="str">
        <f t="shared" si="320"/>
        <v/>
      </c>
      <c r="DE244" s="405"/>
      <c r="DF244" s="404"/>
      <c r="DG244" s="405" t="str">
        <f t="shared" si="321"/>
        <v/>
      </c>
      <c r="DH244" s="405" t="str">
        <f t="shared" si="322"/>
        <v/>
      </c>
      <c r="DI244" s="405">
        <f t="shared" si="323"/>
        <v>0</v>
      </c>
      <c r="DJ244" s="405" t="str">
        <f t="shared" si="324"/>
        <v/>
      </c>
      <c r="DK244" s="405" t="str">
        <f t="shared" si="325"/>
        <v/>
      </c>
      <c r="DL244" s="405" t="str">
        <f t="shared" si="326"/>
        <v/>
      </c>
      <c r="DM244" s="405" t="str">
        <f t="shared" si="327"/>
        <v/>
      </c>
      <c r="DN244" s="405" t="str">
        <f t="shared" si="328"/>
        <v/>
      </c>
      <c r="DO244" s="405" t="str">
        <f t="shared" si="329"/>
        <v/>
      </c>
    </row>
    <row r="245" spans="1:119" s="152" customFormat="1" ht="18" hidden="1" customHeight="1">
      <c r="A245" s="156" t="str">
        <f t="shared" si="338"/>
        <v/>
      </c>
      <c r="B245" s="153"/>
      <c r="C245" s="31" t="str">
        <f>IF(B245="","",VLOOKUP(B245,学連登録!$C$2:$G$3000,2,FALSE))</f>
        <v/>
      </c>
      <c r="D245" s="32" t="str">
        <f>IF(B245="","",VLOOKUP(B245,学連登録!$C$2:$G$3000,3,FALSE))</f>
        <v/>
      </c>
      <c r="E245" s="33" t="str">
        <f>IF(B245="","",VLOOKUP(B245,学連登録!$C$2:$G$3000,4,FALSE))</f>
        <v/>
      </c>
      <c r="F245" s="376" t="str">
        <f>IF(B245="","",VLOOKUP(B245,学連登録!$C$2:$I$3000,7,FALSE))</f>
        <v/>
      </c>
      <c r="G245" s="155"/>
      <c r="H245" s="926"/>
      <c r="I245" s="928"/>
      <c r="J245" s="155"/>
      <c r="K245" s="926"/>
      <c r="L245" s="927"/>
      <c r="M245" s="155"/>
      <c r="N245" s="881"/>
      <c r="O245" s="882"/>
      <c r="P245" s="154"/>
      <c r="Q245" s="926"/>
      <c r="R245" s="927"/>
      <c r="S245" s="154"/>
      <c r="T245" s="926"/>
      <c r="U245" s="927"/>
      <c r="V245" s="101" t="str">
        <f>IF(B245="","",VLOOKUP(B245,学連登録!$C$2:$H$3000,6,FALSE))</f>
        <v/>
      </c>
      <c r="Y245" s="116" t="str">
        <f t="shared" si="330"/>
        <v/>
      </c>
      <c r="Z245" s="97" t="str">
        <f>IF(G245="","",VLOOKUP(G245,種目名!$R$5:$T$104,3,0))</f>
        <v/>
      </c>
      <c r="AA245" s="98" t="str">
        <f>IF(J245="","",VLOOKUP(J245,種目名!$R$5:$T$104,3,0))</f>
        <v/>
      </c>
      <c r="AB245" s="117" t="str">
        <f>IF(M245="","",VLOOKUP(M245,種目名!$R$5:$T$104,3,0))</f>
        <v/>
      </c>
      <c r="AC245" s="117" t="str">
        <f>IF(P245="","",VLOOKUP(AF245,種目名!$R$5:$T$104,3,0))</f>
        <v/>
      </c>
      <c r="AD245" s="118" t="str">
        <f>IF(S245="","",VLOOKUP(AI245,種目名!$R$5:$T$104,3,0))</f>
        <v/>
      </c>
      <c r="AE245" s="115">
        <f t="shared" si="331"/>
        <v>0</v>
      </c>
      <c r="AF245" s="152" t="str">
        <f t="shared" si="332"/>
        <v/>
      </c>
      <c r="AG245" s="152" t="str">
        <f t="shared" si="333"/>
        <v/>
      </c>
      <c r="AH245" s="152">
        <f t="shared" si="334"/>
        <v>0</v>
      </c>
      <c r="AI245" s="152" t="str">
        <f t="shared" si="335"/>
        <v/>
      </c>
      <c r="AJ245" s="152" t="str">
        <f t="shared" si="336"/>
        <v/>
      </c>
      <c r="AK245" s="383"/>
      <c r="AL245" s="166">
        <f t="shared" si="264"/>
        <v>0</v>
      </c>
      <c r="AM245" s="392">
        <f t="shared" si="265"/>
        <v>0</v>
      </c>
      <c r="AN245" s="392">
        <f>COUNTIF($B$12:B245,B245)</f>
        <v>0</v>
      </c>
      <c r="AO245" s="392"/>
      <c r="AP245" s="392" t="str">
        <f t="shared" si="266"/>
        <v/>
      </c>
      <c r="AQ245" s="392" t="str">
        <f t="shared" si="266"/>
        <v/>
      </c>
      <c r="AR245" s="392" t="str">
        <f t="shared" si="266"/>
        <v/>
      </c>
      <c r="AS245" s="392" t="str">
        <f t="shared" si="260"/>
        <v/>
      </c>
      <c r="AT245" s="392">
        <f t="shared" si="267"/>
        <v>0</v>
      </c>
      <c r="AU245" s="392" t="str">
        <f t="shared" si="268"/>
        <v/>
      </c>
      <c r="AV245" s="392" t="str">
        <f t="shared" si="269"/>
        <v/>
      </c>
      <c r="AW245" s="392" t="str">
        <f t="shared" si="270"/>
        <v/>
      </c>
      <c r="AX245" s="392" t="str">
        <f t="shared" si="271"/>
        <v/>
      </c>
      <c r="AY245" s="392" t="str">
        <f t="shared" si="272"/>
        <v/>
      </c>
      <c r="AZ245" s="392" t="str">
        <f t="shared" si="337"/>
        <v/>
      </c>
      <c r="BA245" s="392" t="str">
        <f t="shared" si="337"/>
        <v/>
      </c>
      <c r="BB245" s="392" t="str">
        <f t="shared" si="337"/>
        <v/>
      </c>
      <c r="BC245" s="392" t="str">
        <f t="shared" si="337"/>
        <v/>
      </c>
      <c r="BD245" s="396" t="str">
        <f t="shared" si="337"/>
        <v/>
      </c>
      <c r="BE245" s="386">
        <f t="shared" si="273"/>
        <v>0</v>
      </c>
      <c r="BG245" s="392">
        <f t="shared" si="274"/>
        <v>0</v>
      </c>
      <c r="BH245" s="392">
        <f t="shared" si="275"/>
        <v>0</v>
      </c>
      <c r="BI245" s="405">
        <f t="shared" si="276"/>
        <v>0</v>
      </c>
      <c r="BJ245" s="406">
        <f t="shared" si="261"/>
        <v>0</v>
      </c>
      <c r="BK245" s="391" t="str">
        <f t="shared" si="262"/>
        <v>0</v>
      </c>
      <c r="BL245" s="391" t="str">
        <f t="shared" si="263"/>
        <v>0</v>
      </c>
      <c r="BM245" s="405">
        <f t="shared" si="277"/>
        <v>0</v>
      </c>
      <c r="BN245" s="405" t="str">
        <f t="shared" si="278"/>
        <v>0m0</v>
      </c>
      <c r="BO245" s="392">
        <f t="shared" si="279"/>
        <v>0</v>
      </c>
      <c r="BP245" s="392">
        <f t="shared" si="280"/>
        <v>0</v>
      </c>
      <c r="BQ245" s="405">
        <f t="shared" si="281"/>
        <v>0</v>
      </c>
      <c r="BR245" s="406">
        <f t="shared" si="282"/>
        <v>0</v>
      </c>
      <c r="BS245" s="391" t="str">
        <f t="shared" si="283"/>
        <v>0</v>
      </c>
      <c r="BT245" s="391" t="str">
        <f t="shared" si="284"/>
        <v>0</v>
      </c>
      <c r="BU245" s="405">
        <f t="shared" si="285"/>
        <v>0</v>
      </c>
      <c r="BV245" s="405" t="str">
        <f t="shared" si="286"/>
        <v>0m0</v>
      </c>
      <c r="BW245" s="392">
        <f t="shared" si="287"/>
        <v>0</v>
      </c>
      <c r="BX245" s="392">
        <f t="shared" si="288"/>
        <v>0</v>
      </c>
      <c r="BY245" s="405">
        <f t="shared" si="289"/>
        <v>0</v>
      </c>
      <c r="BZ245" s="406">
        <f t="shared" si="290"/>
        <v>0</v>
      </c>
      <c r="CA245" s="391" t="str">
        <f t="shared" si="291"/>
        <v>0</v>
      </c>
      <c r="CB245" s="391" t="str">
        <f t="shared" si="292"/>
        <v>0</v>
      </c>
      <c r="CC245" s="405">
        <f t="shared" si="293"/>
        <v>0</v>
      </c>
      <c r="CD245" s="405" t="str">
        <f t="shared" si="294"/>
        <v>0m0</v>
      </c>
      <c r="CE245" s="392">
        <f t="shared" si="295"/>
        <v>0</v>
      </c>
      <c r="CF245" s="392">
        <f t="shared" si="296"/>
        <v>0</v>
      </c>
      <c r="CG245" s="405">
        <f t="shared" si="297"/>
        <v>0</v>
      </c>
      <c r="CH245" s="406">
        <f t="shared" si="298"/>
        <v>0</v>
      </c>
      <c r="CI245" s="391" t="str">
        <f t="shared" si="299"/>
        <v>0</v>
      </c>
      <c r="CJ245" s="391" t="str">
        <f t="shared" si="300"/>
        <v>0</v>
      </c>
      <c r="CK245" s="405">
        <f t="shared" si="301"/>
        <v>0</v>
      </c>
      <c r="CL245" s="405" t="str">
        <f t="shared" si="302"/>
        <v>0m0</v>
      </c>
      <c r="CM245" s="392">
        <f t="shared" si="303"/>
        <v>0</v>
      </c>
      <c r="CN245" s="392">
        <f t="shared" si="304"/>
        <v>0</v>
      </c>
      <c r="CO245" s="405">
        <f t="shared" si="305"/>
        <v>0</v>
      </c>
      <c r="CP245" s="406">
        <f t="shared" si="306"/>
        <v>0</v>
      </c>
      <c r="CQ245" s="391" t="str">
        <f t="shared" si="307"/>
        <v>0</v>
      </c>
      <c r="CR245" s="391" t="str">
        <f t="shared" si="308"/>
        <v>0</v>
      </c>
      <c r="CS245" s="405">
        <f t="shared" si="309"/>
        <v>0</v>
      </c>
      <c r="CT245" s="405" t="str">
        <f t="shared" si="310"/>
        <v>0m0</v>
      </c>
      <c r="CU245" s="405">
        <f t="shared" si="311"/>
        <v>0</v>
      </c>
      <c r="CV245" s="405">
        <f t="shared" si="312"/>
        <v>0</v>
      </c>
      <c r="CW245" s="405">
        <f t="shared" si="313"/>
        <v>0</v>
      </c>
      <c r="CX245" s="405">
        <f t="shared" si="314"/>
        <v>0</v>
      </c>
      <c r="CY245" s="405">
        <f t="shared" si="315"/>
        <v>0</v>
      </c>
      <c r="CZ245" s="405" t="str">
        <f t="shared" si="316"/>
        <v/>
      </c>
      <c r="DA245" s="405" t="str">
        <f t="shared" si="317"/>
        <v/>
      </c>
      <c r="DB245" s="405" t="str">
        <f t="shared" si="318"/>
        <v/>
      </c>
      <c r="DC245" s="405" t="str">
        <f t="shared" si="319"/>
        <v/>
      </c>
      <c r="DD245" s="405" t="str">
        <f t="shared" si="320"/>
        <v/>
      </c>
      <c r="DE245" s="405"/>
      <c r="DF245" s="404"/>
      <c r="DG245" s="405" t="str">
        <f t="shared" si="321"/>
        <v/>
      </c>
      <c r="DH245" s="405" t="str">
        <f t="shared" si="322"/>
        <v/>
      </c>
      <c r="DI245" s="405">
        <f t="shared" si="323"/>
        <v>0</v>
      </c>
      <c r="DJ245" s="405" t="str">
        <f t="shared" si="324"/>
        <v/>
      </c>
      <c r="DK245" s="405" t="str">
        <f t="shared" si="325"/>
        <v/>
      </c>
      <c r="DL245" s="405" t="str">
        <f t="shared" si="326"/>
        <v/>
      </c>
      <c r="DM245" s="405" t="str">
        <f t="shared" si="327"/>
        <v/>
      </c>
      <c r="DN245" s="405" t="str">
        <f t="shared" si="328"/>
        <v/>
      </c>
      <c r="DO245" s="405" t="str">
        <f t="shared" si="329"/>
        <v/>
      </c>
    </row>
    <row r="246" spans="1:119" s="152" customFormat="1" ht="18" hidden="1" customHeight="1">
      <c r="A246" s="156" t="str">
        <f t="shared" si="338"/>
        <v/>
      </c>
      <c r="B246" s="153"/>
      <c r="C246" s="31" t="str">
        <f>IF(B246="","",VLOOKUP(B246,学連登録!$C$2:$G$3000,2,FALSE))</f>
        <v/>
      </c>
      <c r="D246" s="32" t="str">
        <f>IF(B246="","",VLOOKUP(B246,学連登録!$C$2:$G$3000,3,FALSE))</f>
        <v/>
      </c>
      <c r="E246" s="33" t="str">
        <f>IF(B246="","",VLOOKUP(B246,学連登録!$C$2:$G$3000,4,FALSE))</f>
        <v/>
      </c>
      <c r="F246" s="376" t="str">
        <f>IF(B246="","",VLOOKUP(B246,学連登録!$C$2:$I$3000,7,FALSE))</f>
        <v/>
      </c>
      <c r="G246" s="155"/>
      <c r="H246" s="926"/>
      <c r="I246" s="928"/>
      <c r="J246" s="155"/>
      <c r="K246" s="926"/>
      <c r="L246" s="927"/>
      <c r="M246" s="155"/>
      <c r="N246" s="881"/>
      <c r="O246" s="882"/>
      <c r="P246" s="154"/>
      <c r="Q246" s="926"/>
      <c r="R246" s="927"/>
      <c r="S246" s="154"/>
      <c r="T246" s="926"/>
      <c r="U246" s="927"/>
      <c r="V246" s="101" t="str">
        <f>IF(B246="","",VLOOKUP(B246,学連登録!$C$2:$H$3000,6,FALSE))</f>
        <v/>
      </c>
      <c r="Y246" s="116" t="str">
        <f t="shared" si="330"/>
        <v/>
      </c>
      <c r="Z246" s="97" t="str">
        <f>IF(G246="","",VLOOKUP(G246,種目名!$R$5:$T$104,3,0))</f>
        <v/>
      </c>
      <c r="AA246" s="98" t="str">
        <f>IF(J246="","",VLOOKUP(J246,種目名!$R$5:$T$104,3,0))</f>
        <v/>
      </c>
      <c r="AB246" s="117" t="str">
        <f>IF(M246="","",VLOOKUP(M246,種目名!$R$5:$T$104,3,0))</f>
        <v/>
      </c>
      <c r="AC246" s="117" t="str">
        <f>IF(P246="","",VLOOKUP(AF246,種目名!$R$5:$T$104,3,0))</f>
        <v/>
      </c>
      <c r="AD246" s="118" t="str">
        <f>IF(S246="","",VLOOKUP(AI246,種目名!$R$5:$T$104,3,0))</f>
        <v/>
      </c>
      <c r="AE246" s="115">
        <f t="shared" si="331"/>
        <v>0</v>
      </c>
      <c r="AF246" s="152" t="str">
        <f t="shared" si="332"/>
        <v/>
      </c>
      <c r="AG246" s="152" t="str">
        <f t="shared" si="333"/>
        <v/>
      </c>
      <c r="AH246" s="152">
        <f t="shared" si="334"/>
        <v>0</v>
      </c>
      <c r="AI246" s="152" t="str">
        <f t="shared" si="335"/>
        <v/>
      </c>
      <c r="AJ246" s="152" t="str">
        <f t="shared" si="336"/>
        <v/>
      </c>
      <c r="AK246" s="383"/>
      <c r="AL246" s="166">
        <f t="shared" si="264"/>
        <v>0</v>
      </c>
      <c r="AM246" s="392">
        <f t="shared" si="265"/>
        <v>0</v>
      </c>
      <c r="AN246" s="392">
        <f>COUNTIF($B$12:B246,B246)</f>
        <v>0</v>
      </c>
      <c r="AO246" s="392"/>
      <c r="AP246" s="392" t="str">
        <f t="shared" si="266"/>
        <v/>
      </c>
      <c r="AQ246" s="392" t="str">
        <f t="shared" si="266"/>
        <v/>
      </c>
      <c r="AR246" s="392" t="str">
        <f t="shared" si="266"/>
        <v/>
      </c>
      <c r="AS246" s="392" t="str">
        <f t="shared" si="260"/>
        <v/>
      </c>
      <c r="AT246" s="392">
        <f t="shared" si="267"/>
        <v>0</v>
      </c>
      <c r="AU246" s="392" t="str">
        <f t="shared" si="268"/>
        <v/>
      </c>
      <c r="AV246" s="392" t="str">
        <f t="shared" si="269"/>
        <v/>
      </c>
      <c r="AW246" s="392" t="str">
        <f t="shared" si="270"/>
        <v/>
      </c>
      <c r="AX246" s="392" t="str">
        <f t="shared" si="271"/>
        <v/>
      </c>
      <c r="AY246" s="392" t="str">
        <f t="shared" si="272"/>
        <v/>
      </c>
      <c r="AZ246" s="392" t="str">
        <f t="shared" si="337"/>
        <v/>
      </c>
      <c r="BA246" s="392" t="str">
        <f t="shared" si="337"/>
        <v/>
      </c>
      <c r="BB246" s="392" t="str">
        <f t="shared" si="337"/>
        <v/>
      </c>
      <c r="BC246" s="392" t="str">
        <f t="shared" si="337"/>
        <v/>
      </c>
      <c r="BD246" s="396" t="str">
        <f t="shared" si="337"/>
        <v/>
      </c>
      <c r="BE246" s="386">
        <f t="shared" si="273"/>
        <v>0</v>
      </c>
      <c r="BG246" s="392">
        <f t="shared" si="274"/>
        <v>0</v>
      </c>
      <c r="BH246" s="392">
        <f t="shared" si="275"/>
        <v>0</v>
      </c>
      <c r="BI246" s="405">
        <f t="shared" si="276"/>
        <v>0</v>
      </c>
      <c r="BJ246" s="406">
        <f t="shared" si="261"/>
        <v>0</v>
      </c>
      <c r="BK246" s="391" t="str">
        <f t="shared" si="262"/>
        <v>0</v>
      </c>
      <c r="BL246" s="391" t="str">
        <f t="shared" si="263"/>
        <v>0</v>
      </c>
      <c r="BM246" s="405">
        <f t="shared" si="277"/>
        <v>0</v>
      </c>
      <c r="BN246" s="405" t="str">
        <f t="shared" si="278"/>
        <v>0m0</v>
      </c>
      <c r="BO246" s="392">
        <f t="shared" si="279"/>
        <v>0</v>
      </c>
      <c r="BP246" s="392">
        <f t="shared" si="280"/>
        <v>0</v>
      </c>
      <c r="BQ246" s="405">
        <f t="shared" si="281"/>
        <v>0</v>
      </c>
      <c r="BR246" s="406">
        <f t="shared" si="282"/>
        <v>0</v>
      </c>
      <c r="BS246" s="391" t="str">
        <f t="shared" si="283"/>
        <v>0</v>
      </c>
      <c r="BT246" s="391" t="str">
        <f t="shared" si="284"/>
        <v>0</v>
      </c>
      <c r="BU246" s="405">
        <f t="shared" si="285"/>
        <v>0</v>
      </c>
      <c r="BV246" s="405" t="str">
        <f t="shared" si="286"/>
        <v>0m0</v>
      </c>
      <c r="BW246" s="392">
        <f t="shared" si="287"/>
        <v>0</v>
      </c>
      <c r="BX246" s="392">
        <f t="shared" si="288"/>
        <v>0</v>
      </c>
      <c r="BY246" s="405">
        <f t="shared" si="289"/>
        <v>0</v>
      </c>
      <c r="BZ246" s="406">
        <f t="shared" si="290"/>
        <v>0</v>
      </c>
      <c r="CA246" s="391" t="str">
        <f t="shared" si="291"/>
        <v>0</v>
      </c>
      <c r="CB246" s="391" t="str">
        <f t="shared" si="292"/>
        <v>0</v>
      </c>
      <c r="CC246" s="405">
        <f t="shared" si="293"/>
        <v>0</v>
      </c>
      <c r="CD246" s="405" t="str">
        <f t="shared" si="294"/>
        <v>0m0</v>
      </c>
      <c r="CE246" s="392">
        <f t="shared" si="295"/>
        <v>0</v>
      </c>
      <c r="CF246" s="392">
        <f t="shared" si="296"/>
        <v>0</v>
      </c>
      <c r="CG246" s="405">
        <f t="shared" si="297"/>
        <v>0</v>
      </c>
      <c r="CH246" s="406">
        <f t="shared" si="298"/>
        <v>0</v>
      </c>
      <c r="CI246" s="391" t="str">
        <f t="shared" si="299"/>
        <v>0</v>
      </c>
      <c r="CJ246" s="391" t="str">
        <f t="shared" si="300"/>
        <v>0</v>
      </c>
      <c r="CK246" s="405">
        <f t="shared" si="301"/>
        <v>0</v>
      </c>
      <c r="CL246" s="405" t="str">
        <f t="shared" si="302"/>
        <v>0m0</v>
      </c>
      <c r="CM246" s="392">
        <f t="shared" si="303"/>
        <v>0</v>
      </c>
      <c r="CN246" s="392">
        <f t="shared" si="304"/>
        <v>0</v>
      </c>
      <c r="CO246" s="405">
        <f t="shared" si="305"/>
        <v>0</v>
      </c>
      <c r="CP246" s="406">
        <f t="shared" si="306"/>
        <v>0</v>
      </c>
      <c r="CQ246" s="391" t="str">
        <f t="shared" si="307"/>
        <v>0</v>
      </c>
      <c r="CR246" s="391" t="str">
        <f t="shared" si="308"/>
        <v>0</v>
      </c>
      <c r="CS246" s="405">
        <f t="shared" si="309"/>
        <v>0</v>
      </c>
      <c r="CT246" s="405" t="str">
        <f t="shared" si="310"/>
        <v>0m0</v>
      </c>
      <c r="CU246" s="405">
        <f t="shared" si="311"/>
        <v>0</v>
      </c>
      <c r="CV246" s="405">
        <f t="shared" si="312"/>
        <v>0</v>
      </c>
      <c r="CW246" s="405">
        <f t="shared" si="313"/>
        <v>0</v>
      </c>
      <c r="CX246" s="405">
        <f t="shared" si="314"/>
        <v>0</v>
      </c>
      <c r="CY246" s="405">
        <f t="shared" si="315"/>
        <v>0</v>
      </c>
      <c r="CZ246" s="405" t="str">
        <f t="shared" si="316"/>
        <v/>
      </c>
      <c r="DA246" s="405" t="str">
        <f t="shared" si="317"/>
        <v/>
      </c>
      <c r="DB246" s="405" t="str">
        <f t="shared" si="318"/>
        <v/>
      </c>
      <c r="DC246" s="405" t="str">
        <f t="shared" si="319"/>
        <v/>
      </c>
      <c r="DD246" s="405" t="str">
        <f t="shared" si="320"/>
        <v/>
      </c>
      <c r="DE246" s="405"/>
      <c r="DF246" s="404"/>
      <c r="DG246" s="405" t="str">
        <f t="shared" si="321"/>
        <v/>
      </c>
      <c r="DH246" s="405" t="str">
        <f t="shared" si="322"/>
        <v/>
      </c>
      <c r="DI246" s="405">
        <f t="shared" si="323"/>
        <v>0</v>
      </c>
      <c r="DJ246" s="405" t="str">
        <f t="shared" si="324"/>
        <v/>
      </c>
      <c r="DK246" s="405" t="str">
        <f t="shared" si="325"/>
        <v/>
      </c>
      <c r="DL246" s="405" t="str">
        <f t="shared" si="326"/>
        <v/>
      </c>
      <c r="DM246" s="405" t="str">
        <f t="shared" si="327"/>
        <v/>
      </c>
      <c r="DN246" s="405" t="str">
        <f t="shared" si="328"/>
        <v/>
      </c>
      <c r="DO246" s="405" t="str">
        <f t="shared" si="329"/>
        <v/>
      </c>
    </row>
    <row r="247" spans="1:119" s="152" customFormat="1" ht="18" hidden="1" customHeight="1">
      <c r="A247" s="156" t="str">
        <f t="shared" si="338"/>
        <v/>
      </c>
      <c r="B247" s="153"/>
      <c r="C247" s="31" t="str">
        <f>IF(B247="","",VLOOKUP(B247,学連登録!$C$2:$G$3000,2,FALSE))</f>
        <v/>
      </c>
      <c r="D247" s="32" t="str">
        <f>IF(B247="","",VLOOKUP(B247,学連登録!$C$2:$G$3000,3,FALSE))</f>
        <v/>
      </c>
      <c r="E247" s="33" t="str">
        <f>IF(B247="","",VLOOKUP(B247,学連登録!$C$2:$G$3000,4,FALSE))</f>
        <v/>
      </c>
      <c r="F247" s="376" t="str">
        <f>IF(B247="","",VLOOKUP(B247,学連登録!$C$2:$I$3000,7,FALSE))</f>
        <v/>
      </c>
      <c r="G247" s="155"/>
      <c r="H247" s="926"/>
      <c r="I247" s="928"/>
      <c r="J247" s="155"/>
      <c r="K247" s="926"/>
      <c r="L247" s="927"/>
      <c r="M247" s="155"/>
      <c r="N247" s="881"/>
      <c r="O247" s="882"/>
      <c r="P247" s="154"/>
      <c r="Q247" s="926"/>
      <c r="R247" s="927"/>
      <c r="S247" s="154"/>
      <c r="T247" s="926"/>
      <c r="U247" s="927"/>
      <c r="V247" s="101" t="str">
        <f>IF(B247="","",VLOOKUP(B247,学連登録!$C$2:$H$3000,6,FALSE))</f>
        <v/>
      </c>
      <c r="Y247" s="116" t="str">
        <f t="shared" si="330"/>
        <v/>
      </c>
      <c r="Z247" s="97" t="str">
        <f>IF(G247="","",VLOOKUP(G247,種目名!$R$5:$T$104,3,0))</f>
        <v/>
      </c>
      <c r="AA247" s="98" t="str">
        <f>IF(J247="","",VLOOKUP(J247,種目名!$R$5:$T$104,3,0))</f>
        <v/>
      </c>
      <c r="AB247" s="117" t="str">
        <f>IF(M247="","",VLOOKUP(M247,種目名!$R$5:$T$104,3,0))</f>
        <v/>
      </c>
      <c r="AC247" s="117" t="str">
        <f>IF(P247="","",VLOOKUP(AF247,種目名!$R$5:$T$104,3,0))</f>
        <v/>
      </c>
      <c r="AD247" s="118" t="str">
        <f>IF(S247="","",VLOOKUP(AI247,種目名!$R$5:$T$104,3,0))</f>
        <v/>
      </c>
      <c r="AE247" s="115">
        <f t="shared" si="331"/>
        <v>0</v>
      </c>
      <c r="AF247" s="152" t="str">
        <f t="shared" si="332"/>
        <v/>
      </c>
      <c r="AG247" s="152" t="str">
        <f t="shared" si="333"/>
        <v/>
      </c>
      <c r="AH247" s="152">
        <f t="shared" si="334"/>
        <v>0</v>
      </c>
      <c r="AI247" s="152" t="str">
        <f t="shared" si="335"/>
        <v/>
      </c>
      <c r="AJ247" s="152" t="str">
        <f t="shared" si="336"/>
        <v/>
      </c>
      <c r="AK247" s="383"/>
      <c r="AL247" s="166">
        <f t="shared" si="264"/>
        <v>0</v>
      </c>
      <c r="AM247" s="392">
        <f t="shared" si="265"/>
        <v>0</v>
      </c>
      <c r="AN247" s="392">
        <f>COUNTIF($B$12:B247,B247)</f>
        <v>0</v>
      </c>
      <c r="AO247" s="392"/>
      <c r="AP247" s="392" t="str">
        <f t="shared" si="266"/>
        <v/>
      </c>
      <c r="AQ247" s="392" t="str">
        <f t="shared" si="266"/>
        <v/>
      </c>
      <c r="AR247" s="392" t="str">
        <f t="shared" si="266"/>
        <v/>
      </c>
      <c r="AS247" s="392" t="str">
        <f t="shared" si="260"/>
        <v/>
      </c>
      <c r="AT247" s="392">
        <f t="shared" si="267"/>
        <v>0</v>
      </c>
      <c r="AU247" s="392" t="str">
        <f t="shared" si="268"/>
        <v/>
      </c>
      <c r="AV247" s="392" t="str">
        <f t="shared" si="269"/>
        <v/>
      </c>
      <c r="AW247" s="392" t="str">
        <f t="shared" si="270"/>
        <v/>
      </c>
      <c r="AX247" s="392" t="str">
        <f t="shared" si="271"/>
        <v/>
      </c>
      <c r="AY247" s="392" t="str">
        <f t="shared" si="272"/>
        <v/>
      </c>
      <c r="AZ247" s="392" t="str">
        <f t="shared" si="337"/>
        <v/>
      </c>
      <c r="BA247" s="392" t="str">
        <f t="shared" si="337"/>
        <v/>
      </c>
      <c r="BB247" s="392" t="str">
        <f t="shared" si="337"/>
        <v/>
      </c>
      <c r="BC247" s="392" t="str">
        <f t="shared" si="337"/>
        <v/>
      </c>
      <c r="BD247" s="396" t="str">
        <f t="shared" si="337"/>
        <v/>
      </c>
      <c r="BE247" s="386">
        <f t="shared" si="273"/>
        <v>0</v>
      </c>
      <c r="BG247" s="392">
        <f t="shared" si="274"/>
        <v>0</v>
      </c>
      <c r="BH247" s="392">
        <f t="shared" si="275"/>
        <v>0</v>
      </c>
      <c r="BI247" s="405">
        <f t="shared" si="276"/>
        <v>0</v>
      </c>
      <c r="BJ247" s="406">
        <f t="shared" si="261"/>
        <v>0</v>
      </c>
      <c r="BK247" s="391" t="str">
        <f t="shared" si="262"/>
        <v>0</v>
      </c>
      <c r="BL247" s="391" t="str">
        <f t="shared" si="263"/>
        <v>0</v>
      </c>
      <c r="BM247" s="405">
        <f t="shared" si="277"/>
        <v>0</v>
      </c>
      <c r="BN247" s="405" t="str">
        <f t="shared" si="278"/>
        <v>0m0</v>
      </c>
      <c r="BO247" s="392">
        <f t="shared" si="279"/>
        <v>0</v>
      </c>
      <c r="BP247" s="392">
        <f t="shared" si="280"/>
        <v>0</v>
      </c>
      <c r="BQ247" s="405">
        <f t="shared" si="281"/>
        <v>0</v>
      </c>
      <c r="BR247" s="406">
        <f t="shared" si="282"/>
        <v>0</v>
      </c>
      <c r="BS247" s="391" t="str">
        <f t="shared" si="283"/>
        <v>0</v>
      </c>
      <c r="BT247" s="391" t="str">
        <f t="shared" si="284"/>
        <v>0</v>
      </c>
      <c r="BU247" s="405">
        <f t="shared" si="285"/>
        <v>0</v>
      </c>
      <c r="BV247" s="405" t="str">
        <f t="shared" si="286"/>
        <v>0m0</v>
      </c>
      <c r="BW247" s="392">
        <f t="shared" si="287"/>
        <v>0</v>
      </c>
      <c r="BX247" s="392">
        <f t="shared" si="288"/>
        <v>0</v>
      </c>
      <c r="BY247" s="405">
        <f t="shared" si="289"/>
        <v>0</v>
      </c>
      <c r="BZ247" s="406">
        <f t="shared" si="290"/>
        <v>0</v>
      </c>
      <c r="CA247" s="391" t="str">
        <f t="shared" si="291"/>
        <v>0</v>
      </c>
      <c r="CB247" s="391" t="str">
        <f t="shared" si="292"/>
        <v>0</v>
      </c>
      <c r="CC247" s="405">
        <f t="shared" si="293"/>
        <v>0</v>
      </c>
      <c r="CD247" s="405" t="str">
        <f t="shared" si="294"/>
        <v>0m0</v>
      </c>
      <c r="CE247" s="392">
        <f t="shared" si="295"/>
        <v>0</v>
      </c>
      <c r="CF247" s="392">
        <f t="shared" si="296"/>
        <v>0</v>
      </c>
      <c r="CG247" s="405">
        <f t="shared" si="297"/>
        <v>0</v>
      </c>
      <c r="CH247" s="406">
        <f t="shared" si="298"/>
        <v>0</v>
      </c>
      <c r="CI247" s="391" t="str">
        <f t="shared" si="299"/>
        <v>0</v>
      </c>
      <c r="CJ247" s="391" t="str">
        <f t="shared" si="300"/>
        <v>0</v>
      </c>
      <c r="CK247" s="405">
        <f t="shared" si="301"/>
        <v>0</v>
      </c>
      <c r="CL247" s="405" t="str">
        <f t="shared" si="302"/>
        <v>0m0</v>
      </c>
      <c r="CM247" s="392">
        <f t="shared" si="303"/>
        <v>0</v>
      </c>
      <c r="CN247" s="392">
        <f t="shared" si="304"/>
        <v>0</v>
      </c>
      <c r="CO247" s="405">
        <f t="shared" si="305"/>
        <v>0</v>
      </c>
      <c r="CP247" s="406">
        <f t="shared" si="306"/>
        <v>0</v>
      </c>
      <c r="CQ247" s="391" t="str">
        <f t="shared" si="307"/>
        <v>0</v>
      </c>
      <c r="CR247" s="391" t="str">
        <f t="shared" si="308"/>
        <v>0</v>
      </c>
      <c r="CS247" s="405">
        <f t="shared" si="309"/>
        <v>0</v>
      </c>
      <c r="CT247" s="405" t="str">
        <f t="shared" si="310"/>
        <v>0m0</v>
      </c>
      <c r="CU247" s="405">
        <f t="shared" si="311"/>
        <v>0</v>
      </c>
      <c r="CV247" s="405">
        <f t="shared" si="312"/>
        <v>0</v>
      </c>
      <c r="CW247" s="405">
        <f t="shared" si="313"/>
        <v>0</v>
      </c>
      <c r="CX247" s="405">
        <f t="shared" si="314"/>
        <v>0</v>
      </c>
      <c r="CY247" s="405">
        <f t="shared" si="315"/>
        <v>0</v>
      </c>
      <c r="CZ247" s="405" t="str">
        <f t="shared" si="316"/>
        <v/>
      </c>
      <c r="DA247" s="405" t="str">
        <f t="shared" si="317"/>
        <v/>
      </c>
      <c r="DB247" s="405" t="str">
        <f t="shared" si="318"/>
        <v/>
      </c>
      <c r="DC247" s="405" t="str">
        <f t="shared" si="319"/>
        <v/>
      </c>
      <c r="DD247" s="405" t="str">
        <f t="shared" si="320"/>
        <v/>
      </c>
      <c r="DE247" s="405"/>
      <c r="DF247" s="404"/>
      <c r="DG247" s="405" t="str">
        <f t="shared" si="321"/>
        <v/>
      </c>
      <c r="DH247" s="405" t="str">
        <f t="shared" si="322"/>
        <v/>
      </c>
      <c r="DI247" s="405">
        <f t="shared" si="323"/>
        <v>0</v>
      </c>
      <c r="DJ247" s="405" t="str">
        <f t="shared" si="324"/>
        <v/>
      </c>
      <c r="DK247" s="405" t="str">
        <f t="shared" si="325"/>
        <v/>
      </c>
      <c r="DL247" s="405" t="str">
        <f t="shared" si="326"/>
        <v/>
      </c>
      <c r="DM247" s="405" t="str">
        <f t="shared" si="327"/>
        <v/>
      </c>
      <c r="DN247" s="405" t="str">
        <f t="shared" si="328"/>
        <v/>
      </c>
      <c r="DO247" s="405" t="str">
        <f t="shared" si="329"/>
        <v/>
      </c>
    </row>
    <row r="248" spans="1:119" s="152" customFormat="1" ht="18" hidden="1" customHeight="1">
      <c r="A248" s="156" t="str">
        <f t="shared" si="338"/>
        <v/>
      </c>
      <c r="B248" s="153"/>
      <c r="C248" s="31" t="str">
        <f>IF(B248="","",VLOOKUP(B248,学連登録!$C$2:$G$3000,2,FALSE))</f>
        <v/>
      </c>
      <c r="D248" s="32" t="str">
        <f>IF(B248="","",VLOOKUP(B248,学連登録!$C$2:$G$3000,3,FALSE))</f>
        <v/>
      </c>
      <c r="E248" s="33" t="str">
        <f>IF(B248="","",VLOOKUP(B248,学連登録!$C$2:$G$3000,4,FALSE))</f>
        <v/>
      </c>
      <c r="F248" s="376" t="str">
        <f>IF(B248="","",VLOOKUP(B248,学連登録!$C$2:$I$3000,7,FALSE))</f>
        <v/>
      </c>
      <c r="G248" s="155"/>
      <c r="H248" s="926"/>
      <c r="I248" s="928"/>
      <c r="J248" s="155"/>
      <c r="K248" s="926"/>
      <c r="L248" s="927"/>
      <c r="M248" s="155"/>
      <c r="N248" s="881"/>
      <c r="O248" s="882"/>
      <c r="P248" s="154"/>
      <c r="Q248" s="926"/>
      <c r="R248" s="927"/>
      <c r="S248" s="154"/>
      <c r="T248" s="926"/>
      <c r="U248" s="927"/>
      <c r="V248" s="101" t="str">
        <f>IF(B248="","",VLOOKUP(B248,学連登録!$C$2:$H$3000,6,FALSE))</f>
        <v/>
      </c>
      <c r="Y248" s="116" t="str">
        <f t="shared" si="330"/>
        <v/>
      </c>
      <c r="Z248" s="97" t="str">
        <f>IF(G248="","",VLOOKUP(G248,種目名!$R$5:$T$104,3,0))</f>
        <v/>
      </c>
      <c r="AA248" s="98" t="str">
        <f>IF(J248="","",VLOOKUP(J248,種目名!$R$5:$T$104,3,0))</f>
        <v/>
      </c>
      <c r="AB248" s="117" t="str">
        <f>IF(M248="","",VLOOKUP(M248,種目名!$R$5:$T$104,3,0))</f>
        <v/>
      </c>
      <c r="AC248" s="117" t="str">
        <f>IF(P248="","",VLOOKUP(AF248,種目名!$R$5:$T$104,3,0))</f>
        <v/>
      </c>
      <c r="AD248" s="118" t="str">
        <f>IF(S248="","",VLOOKUP(AI248,種目名!$R$5:$T$104,3,0))</f>
        <v/>
      </c>
      <c r="AE248" s="115">
        <f t="shared" si="331"/>
        <v>0</v>
      </c>
      <c r="AF248" s="152" t="str">
        <f t="shared" si="332"/>
        <v/>
      </c>
      <c r="AG248" s="152" t="str">
        <f t="shared" si="333"/>
        <v/>
      </c>
      <c r="AH248" s="152">
        <f t="shared" si="334"/>
        <v>0</v>
      </c>
      <c r="AI248" s="152" t="str">
        <f t="shared" si="335"/>
        <v/>
      </c>
      <c r="AJ248" s="152" t="str">
        <f t="shared" si="336"/>
        <v/>
      </c>
      <c r="AK248" s="383"/>
      <c r="AL248" s="166">
        <f t="shared" si="264"/>
        <v>0</v>
      </c>
      <c r="AM248" s="392">
        <f t="shared" si="265"/>
        <v>0</v>
      </c>
      <c r="AN248" s="392">
        <f>COUNTIF($B$12:B248,B248)</f>
        <v>0</v>
      </c>
      <c r="AO248" s="392"/>
      <c r="AP248" s="392" t="str">
        <f t="shared" si="266"/>
        <v/>
      </c>
      <c r="AQ248" s="392" t="str">
        <f t="shared" si="266"/>
        <v/>
      </c>
      <c r="AR248" s="392" t="str">
        <f t="shared" si="266"/>
        <v/>
      </c>
      <c r="AS248" s="392" t="str">
        <f t="shared" si="260"/>
        <v/>
      </c>
      <c r="AT248" s="392">
        <f t="shared" si="267"/>
        <v>0</v>
      </c>
      <c r="AU248" s="392" t="str">
        <f t="shared" si="268"/>
        <v/>
      </c>
      <c r="AV248" s="392" t="str">
        <f t="shared" si="269"/>
        <v/>
      </c>
      <c r="AW248" s="392" t="str">
        <f t="shared" si="270"/>
        <v/>
      </c>
      <c r="AX248" s="392" t="str">
        <f t="shared" si="271"/>
        <v/>
      </c>
      <c r="AY248" s="392" t="str">
        <f t="shared" si="272"/>
        <v/>
      </c>
      <c r="AZ248" s="392" t="str">
        <f t="shared" si="337"/>
        <v/>
      </c>
      <c r="BA248" s="392" t="str">
        <f t="shared" si="337"/>
        <v/>
      </c>
      <c r="BB248" s="392" t="str">
        <f t="shared" si="337"/>
        <v/>
      </c>
      <c r="BC248" s="392" t="str">
        <f t="shared" si="337"/>
        <v/>
      </c>
      <c r="BD248" s="396" t="str">
        <f t="shared" si="337"/>
        <v/>
      </c>
      <c r="BE248" s="386">
        <f t="shared" si="273"/>
        <v>0</v>
      </c>
      <c r="BG248" s="392">
        <f t="shared" si="274"/>
        <v>0</v>
      </c>
      <c r="BH248" s="392">
        <f t="shared" si="275"/>
        <v>0</v>
      </c>
      <c r="BI248" s="405">
        <f t="shared" si="276"/>
        <v>0</v>
      </c>
      <c r="BJ248" s="406">
        <f t="shared" si="261"/>
        <v>0</v>
      </c>
      <c r="BK248" s="391" t="str">
        <f t="shared" si="262"/>
        <v>0</v>
      </c>
      <c r="BL248" s="391" t="str">
        <f t="shared" si="263"/>
        <v>0</v>
      </c>
      <c r="BM248" s="405">
        <f t="shared" si="277"/>
        <v>0</v>
      </c>
      <c r="BN248" s="405" t="str">
        <f t="shared" si="278"/>
        <v>0m0</v>
      </c>
      <c r="BO248" s="392">
        <f t="shared" si="279"/>
        <v>0</v>
      </c>
      <c r="BP248" s="392">
        <f t="shared" si="280"/>
        <v>0</v>
      </c>
      <c r="BQ248" s="405">
        <f t="shared" si="281"/>
        <v>0</v>
      </c>
      <c r="BR248" s="406">
        <f t="shared" si="282"/>
        <v>0</v>
      </c>
      <c r="BS248" s="391" t="str">
        <f t="shared" si="283"/>
        <v>0</v>
      </c>
      <c r="BT248" s="391" t="str">
        <f t="shared" si="284"/>
        <v>0</v>
      </c>
      <c r="BU248" s="405">
        <f t="shared" si="285"/>
        <v>0</v>
      </c>
      <c r="BV248" s="405" t="str">
        <f t="shared" si="286"/>
        <v>0m0</v>
      </c>
      <c r="BW248" s="392">
        <f t="shared" si="287"/>
        <v>0</v>
      </c>
      <c r="BX248" s="392">
        <f t="shared" si="288"/>
        <v>0</v>
      </c>
      <c r="BY248" s="405">
        <f t="shared" si="289"/>
        <v>0</v>
      </c>
      <c r="BZ248" s="406">
        <f t="shared" si="290"/>
        <v>0</v>
      </c>
      <c r="CA248" s="391" t="str">
        <f t="shared" si="291"/>
        <v>0</v>
      </c>
      <c r="CB248" s="391" t="str">
        <f t="shared" si="292"/>
        <v>0</v>
      </c>
      <c r="CC248" s="405">
        <f t="shared" si="293"/>
        <v>0</v>
      </c>
      <c r="CD248" s="405" t="str">
        <f t="shared" si="294"/>
        <v>0m0</v>
      </c>
      <c r="CE248" s="392">
        <f t="shared" si="295"/>
        <v>0</v>
      </c>
      <c r="CF248" s="392">
        <f t="shared" si="296"/>
        <v>0</v>
      </c>
      <c r="CG248" s="405">
        <f t="shared" si="297"/>
        <v>0</v>
      </c>
      <c r="CH248" s="406">
        <f t="shared" si="298"/>
        <v>0</v>
      </c>
      <c r="CI248" s="391" t="str">
        <f t="shared" si="299"/>
        <v>0</v>
      </c>
      <c r="CJ248" s="391" t="str">
        <f t="shared" si="300"/>
        <v>0</v>
      </c>
      <c r="CK248" s="405">
        <f t="shared" si="301"/>
        <v>0</v>
      </c>
      <c r="CL248" s="405" t="str">
        <f t="shared" si="302"/>
        <v>0m0</v>
      </c>
      <c r="CM248" s="392">
        <f t="shared" si="303"/>
        <v>0</v>
      </c>
      <c r="CN248" s="392">
        <f t="shared" si="304"/>
        <v>0</v>
      </c>
      <c r="CO248" s="405">
        <f t="shared" si="305"/>
        <v>0</v>
      </c>
      <c r="CP248" s="406">
        <f t="shared" si="306"/>
        <v>0</v>
      </c>
      <c r="CQ248" s="391" t="str">
        <f t="shared" si="307"/>
        <v>0</v>
      </c>
      <c r="CR248" s="391" t="str">
        <f t="shared" si="308"/>
        <v>0</v>
      </c>
      <c r="CS248" s="405">
        <f t="shared" si="309"/>
        <v>0</v>
      </c>
      <c r="CT248" s="405" t="str">
        <f t="shared" si="310"/>
        <v>0m0</v>
      </c>
      <c r="CU248" s="405">
        <f t="shared" si="311"/>
        <v>0</v>
      </c>
      <c r="CV248" s="405">
        <f t="shared" si="312"/>
        <v>0</v>
      </c>
      <c r="CW248" s="405">
        <f t="shared" si="313"/>
        <v>0</v>
      </c>
      <c r="CX248" s="405">
        <f t="shared" si="314"/>
        <v>0</v>
      </c>
      <c r="CY248" s="405">
        <f t="shared" si="315"/>
        <v>0</v>
      </c>
      <c r="CZ248" s="405" t="str">
        <f t="shared" si="316"/>
        <v/>
      </c>
      <c r="DA248" s="405" t="str">
        <f t="shared" si="317"/>
        <v/>
      </c>
      <c r="DB248" s="405" t="str">
        <f t="shared" si="318"/>
        <v/>
      </c>
      <c r="DC248" s="405" t="str">
        <f t="shared" si="319"/>
        <v/>
      </c>
      <c r="DD248" s="405" t="str">
        <f t="shared" si="320"/>
        <v/>
      </c>
      <c r="DE248" s="405"/>
      <c r="DF248" s="404"/>
      <c r="DG248" s="405" t="str">
        <f t="shared" si="321"/>
        <v/>
      </c>
      <c r="DH248" s="405" t="str">
        <f t="shared" si="322"/>
        <v/>
      </c>
      <c r="DI248" s="405">
        <f t="shared" si="323"/>
        <v>0</v>
      </c>
      <c r="DJ248" s="405" t="str">
        <f t="shared" si="324"/>
        <v/>
      </c>
      <c r="DK248" s="405" t="str">
        <f t="shared" si="325"/>
        <v/>
      </c>
      <c r="DL248" s="405" t="str">
        <f t="shared" si="326"/>
        <v/>
      </c>
      <c r="DM248" s="405" t="str">
        <f t="shared" si="327"/>
        <v/>
      </c>
      <c r="DN248" s="405" t="str">
        <f t="shared" si="328"/>
        <v/>
      </c>
      <c r="DO248" s="405" t="str">
        <f t="shared" si="329"/>
        <v/>
      </c>
    </row>
    <row r="249" spans="1:119" s="152" customFormat="1" ht="18" hidden="1" customHeight="1">
      <c r="A249" s="156" t="str">
        <f t="shared" si="338"/>
        <v/>
      </c>
      <c r="B249" s="153"/>
      <c r="C249" s="31" t="str">
        <f>IF(B249="","",VLOOKUP(B249,学連登録!$C$2:$G$3000,2,FALSE))</f>
        <v/>
      </c>
      <c r="D249" s="32" t="str">
        <f>IF(B249="","",VLOOKUP(B249,学連登録!$C$2:$G$3000,3,FALSE))</f>
        <v/>
      </c>
      <c r="E249" s="33" t="str">
        <f>IF(B249="","",VLOOKUP(B249,学連登録!$C$2:$G$3000,4,FALSE))</f>
        <v/>
      </c>
      <c r="F249" s="376" t="str">
        <f>IF(B249="","",VLOOKUP(B249,学連登録!$C$2:$I$3000,7,FALSE))</f>
        <v/>
      </c>
      <c r="G249" s="155"/>
      <c r="H249" s="926"/>
      <c r="I249" s="928"/>
      <c r="J249" s="155"/>
      <c r="K249" s="926"/>
      <c r="L249" s="927"/>
      <c r="M249" s="155"/>
      <c r="N249" s="881"/>
      <c r="O249" s="882"/>
      <c r="P249" s="154"/>
      <c r="Q249" s="926"/>
      <c r="R249" s="927"/>
      <c r="S249" s="154"/>
      <c r="T249" s="926"/>
      <c r="U249" s="927"/>
      <c r="V249" s="101" t="str">
        <f>IF(B249="","",VLOOKUP(B249,学連登録!$C$2:$H$3000,6,FALSE))</f>
        <v/>
      </c>
      <c r="Y249" s="116" t="str">
        <f t="shared" si="330"/>
        <v/>
      </c>
      <c r="Z249" s="97" t="str">
        <f>IF(G249="","",VLOOKUP(G249,種目名!$R$5:$T$104,3,0))</f>
        <v/>
      </c>
      <c r="AA249" s="98" t="str">
        <f>IF(J249="","",VLOOKUP(J249,種目名!$R$5:$T$104,3,0))</f>
        <v/>
      </c>
      <c r="AB249" s="117" t="str">
        <f>IF(M249="","",VLOOKUP(M249,種目名!$R$5:$T$104,3,0))</f>
        <v/>
      </c>
      <c r="AC249" s="117" t="str">
        <f>IF(P249="","",VLOOKUP(AF249,種目名!$R$5:$T$104,3,0))</f>
        <v/>
      </c>
      <c r="AD249" s="118" t="str">
        <f>IF(S249="","",VLOOKUP(AI249,種目名!$R$5:$T$104,3,0))</f>
        <v/>
      </c>
      <c r="AE249" s="115">
        <f t="shared" si="331"/>
        <v>0</v>
      </c>
      <c r="AF249" s="152" t="str">
        <f t="shared" si="332"/>
        <v/>
      </c>
      <c r="AG249" s="152" t="str">
        <f t="shared" si="333"/>
        <v/>
      </c>
      <c r="AH249" s="152">
        <f t="shared" si="334"/>
        <v>0</v>
      </c>
      <c r="AI249" s="152" t="str">
        <f t="shared" si="335"/>
        <v/>
      </c>
      <c r="AJ249" s="152" t="str">
        <f t="shared" si="336"/>
        <v/>
      </c>
      <c r="AK249" s="383"/>
      <c r="AL249" s="166">
        <f t="shared" si="264"/>
        <v>0</v>
      </c>
      <c r="AM249" s="392">
        <f t="shared" si="265"/>
        <v>0</v>
      </c>
      <c r="AN249" s="392">
        <f>COUNTIF($B$12:B249,B249)</f>
        <v>0</v>
      </c>
      <c r="AO249" s="392"/>
      <c r="AP249" s="392" t="str">
        <f t="shared" si="266"/>
        <v/>
      </c>
      <c r="AQ249" s="392" t="str">
        <f t="shared" si="266"/>
        <v/>
      </c>
      <c r="AR249" s="392" t="str">
        <f t="shared" si="266"/>
        <v/>
      </c>
      <c r="AS249" s="392" t="str">
        <f t="shared" si="260"/>
        <v/>
      </c>
      <c r="AT249" s="392">
        <f t="shared" si="267"/>
        <v>0</v>
      </c>
      <c r="AU249" s="392" t="str">
        <f t="shared" si="268"/>
        <v/>
      </c>
      <c r="AV249" s="392" t="str">
        <f t="shared" si="269"/>
        <v/>
      </c>
      <c r="AW249" s="392" t="str">
        <f t="shared" si="270"/>
        <v/>
      </c>
      <c r="AX249" s="392" t="str">
        <f t="shared" si="271"/>
        <v/>
      </c>
      <c r="AY249" s="392" t="str">
        <f t="shared" si="272"/>
        <v/>
      </c>
      <c r="AZ249" s="392" t="str">
        <f t="shared" si="337"/>
        <v/>
      </c>
      <c r="BA249" s="392" t="str">
        <f t="shared" si="337"/>
        <v/>
      </c>
      <c r="BB249" s="392" t="str">
        <f t="shared" si="337"/>
        <v/>
      </c>
      <c r="BC249" s="392" t="str">
        <f t="shared" si="337"/>
        <v/>
      </c>
      <c r="BD249" s="396" t="str">
        <f t="shared" si="337"/>
        <v/>
      </c>
      <c r="BE249" s="386">
        <f t="shared" si="273"/>
        <v>0</v>
      </c>
      <c r="BG249" s="392">
        <f t="shared" si="274"/>
        <v>0</v>
      </c>
      <c r="BH249" s="392">
        <f t="shared" si="275"/>
        <v>0</v>
      </c>
      <c r="BI249" s="405">
        <f t="shared" si="276"/>
        <v>0</v>
      </c>
      <c r="BJ249" s="406">
        <f t="shared" si="261"/>
        <v>0</v>
      </c>
      <c r="BK249" s="391" t="str">
        <f t="shared" si="262"/>
        <v>0</v>
      </c>
      <c r="BL249" s="391" t="str">
        <f t="shared" si="263"/>
        <v>0</v>
      </c>
      <c r="BM249" s="405">
        <f t="shared" si="277"/>
        <v>0</v>
      </c>
      <c r="BN249" s="405" t="str">
        <f t="shared" si="278"/>
        <v>0m0</v>
      </c>
      <c r="BO249" s="392">
        <f t="shared" si="279"/>
        <v>0</v>
      </c>
      <c r="BP249" s="392">
        <f t="shared" si="280"/>
        <v>0</v>
      </c>
      <c r="BQ249" s="405">
        <f t="shared" si="281"/>
        <v>0</v>
      </c>
      <c r="BR249" s="406">
        <f t="shared" si="282"/>
        <v>0</v>
      </c>
      <c r="BS249" s="391" t="str">
        <f t="shared" si="283"/>
        <v>0</v>
      </c>
      <c r="BT249" s="391" t="str">
        <f t="shared" si="284"/>
        <v>0</v>
      </c>
      <c r="BU249" s="405">
        <f t="shared" si="285"/>
        <v>0</v>
      </c>
      <c r="BV249" s="405" t="str">
        <f t="shared" si="286"/>
        <v>0m0</v>
      </c>
      <c r="BW249" s="392">
        <f t="shared" si="287"/>
        <v>0</v>
      </c>
      <c r="BX249" s="392">
        <f t="shared" si="288"/>
        <v>0</v>
      </c>
      <c r="BY249" s="405">
        <f t="shared" si="289"/>
        <v>0</v>
      </c>
      <c r="BZ249" s="406">
        <f t="shared" si="290"/>
        <v>0</v>
      </c>
      <c r="CA249" s="391" t="str">
        <f t="shared" si="291"/>
        <v>0</v>
      </c>
      <c r="CB249" s="391" t="str">
        <f t="shared" si="292"/>
        <v>0</v>
      </c>
      <c r="CC249" s="405">
        <f t="shared" si="293"/>
        <v>0</v>
      </c>
      <c r="CD249" s="405" t="str">
        <f t="shared" si="294"/>
        <v>0m0</v>
      </c>
      <c r="CE249" s="392">
        <f t="shared" si="295"/>
        <v>0</v>
      </c>
      <c r="CF249" s="392">
        <f t="shared" si="296"/>
        <v>0</v>
      </c>
      <c r="CG249" s="405">
        <f t="shared" si="297"/>
        <v>0</v>
      </c>
      <c r="CH249" s="406">
        <f t="shared" si="298"/>
        <v>0</v>
      </c>
      <c r="CI249" s="391" t="str">
        <f t="shared" si="299"/>
        <v>0</v>
      </c>
      <c r="CJ249" s="391" t="str">
        <f t="shared" si="300"/>
        <v>0</v>
      </c>
      <c r="CK249" s="405">
        <f t="shared" si="301"/>
        <v>0</v>
      </c>
      <c r="CL249" s="405" t="str">
        <f t="shared" si="302"/>
        <v>0m0</v>
      </c>
      <c r="CM249" s="392">
        <f t="shared" si="303"/>
        <v>0</v>
      </c>
      <c r="CN249" s="392">
        <f t="shared" si="304"/>
        <v>0</v>
      </c>
      <c r="CO249" s="405">
        <f t="shared" si="305"/>
        <v>0</v>
      </c>
      <c r="CP249" s="406">
        <f t="shared" si="306"/>
        <v>0</v>
      </c>
      <c r="CQ249" s="391" t="str">
        <f t="shared" si="307"/>
        <v>0</v>
      </c>
      <c r="CR249" s="391" t="str">
        <f t="shared" si="308"/>
        <v>0</v>
      </c>
      <c r="CS249" s="405">
        <f t="shared" si="309"/>
        <v>0</v>
      </c>
      <c r="CT249" s="405" t="str">
        <f t="shared" si="310"/>
        <v>0m0</v>
      </c>
      <c r="CU249" s="405">
        <f t="shared" si="311"/>
        <v>0</v>
      </c>
      <c r="CV249" s="405">
        <f t="shared" si="312"/>
        <v>0</v>
      </c>
      <c r="CW249" s="405">
        <f t="shared" si="313"/>
        <v>0</v>
      </c>
      <c r="CX249" s="405">
        <f t="shared" si="314"/>
        <v>0</v>
      </c>
      <c r="CY249" s="405">
        <f t="shared" si="315"/>
        <v>0</v>
      </c>
      <c r="CZ249" s="405" t="str">
        <f t="shared" si="316"/>
        <v/>
      </c>
      <c r="DA249" s="405" t="str">
        <f t="shared" si="317"/>
        <v/>
      </c>
      <c r="DB249" s="405" t="str">
        <f t="shared" si="318"/>
        <v/>
      </c>
      <c r="DC249" s="405" t="str">
        <f t="shared" si="319"/>
        <v/>
      </c>
      <c r="DD249" s="405" t="str">
        <f t="shared" si="320"/>
        <v/>
      </c>
      <c r="DE249" s="405"/>
      <c r="DF249" s="404"/>
      <c r="DG249" s="405" t="str">
        <f t="shared" si="321"/>
        <v/>
      </c>
      <c r="DH249" s="405" t="str">
        <f t="shared" si="322"/>
        <v/>
      </c>
      <c r="DI249" s="405">
        <f t="shared" si="323"/>
        <v>0</v>
      </c>
      <c r="DJ249" s="405" t="str">
        <f t="shared" si="324"/>
        <v/>
      </c>
      <c r="DK249" s="405" t="str">
        <f t="shared" si="325"/>
        <v/>
      </c>
      <c r="DL249" s="405" t="str">
        <f t="shared" si="326"/>
        <v/>
      </c>
      <c r="DM249" s="405" t="str">
        <f t="shared" si="327"/>
        <v/>
      </c>
      <c r="DN249" s="405" t="str">
        <f t="shared" si="328"/>
        <v/>
      </c>
      <c r="DO249" s="405" t="str">
        <f t="shared" si="329"/>
        <v/>
      </c>
    </row>
    <row r="250" spans="1:119" s="152" customFormat="1" ht="18" hidden="1" customHeight="1">
      <c r="A250" s="156" t="str">
        <f t="shared" si="338"/>
        <v/>
      </c>
      <c r="B250" s="153"/>
      <c r="C250" s="31" t="str">
        <f>IF(B250="","",VLOOKUP(B250,学連登録!$C$2:$G$3000,2,FALSE))</f>
        <v/>
      </c>
      <c r="D250" s="32" t="str">
        <f>IF(B250="","",VLOOKUP(B250,学連登録!$C$2:$G$3000,3,FALSE))</f>
        <v/>
      </c>
      <c r="E250" s="33" t="str">
        <f>IF(B250="","",VLOOKUP(B250,学連登録!$C$2:$G$3000,4,FALSE))</f>
        <v/>
      </c>
      <c r="F250" s="376" t="str">
        <f>IF(B250="","",VLOOKUP(B250,学連登録!$C$2:$I$3000,7,FALSE))</f>
        <v/>
      </c>
      <c r="G250" s="155"/>
      <c r="H250" s="926"/>
      <c r="I250" s="928"/>
      <c r="J250" s="155"/>
      <c r="K250" s="926"/>
      <c r="L250" s="927"/>
      <c r="M250" s="155"/>
      <c r="N250" s="881"/>
      <c r="O250" s="882"/>
      <c r="P250" s="154"/>
      <c r="Q250" s="926"/>
      <c r="R250" s="927"/>
      <c r="S250" s="154"/>
      <c r="T250" s="926"/>
      <c r="U250" s="927"/>
      <c r="V250" s="101" t="str">
        <f>IF(B250="","",VLOOKUP(B250,学連登録!$C$2:$H$3000,6,FALSE))</f>
        <v/>
      </c>
      <c r="Y250" s="116" t="str">
        <f t="shared" si="330"/>
        <v/>
      </c>
      <c r="Z250" s="97" t="str">
        <f>IF(G250="","",VLOOKUP(G250,種目名!$R$5:$T$104,3,0))</f>
        <v/>
      </c>
      <c r="AA250" s="98" t="str">
        <f>IF(J250="","",VLOOKUP(J250,種目名!$R$5:$T$104,3,0))</f>
        <v/>
      </c>
      <c r="AB250" s="117" t="str">
        <f>IF(M250="","",VLOOKUP(M250,種目名!$R$5:$T$104,3,0))</f>
        <v/>
      </c>
      <c r="AC250" s="117" t="str">
        <f>IF(P250="","",VLOOKUP(AF250,種目名!$R$5:$T$104,3,0))</f>
        <v/>
      </c>
      <c r="AD250" s="118" t="str">
        <f>IF(S250="","",VLOOKUP(AI250,種目名!$R$5:$T$104,3,0))</f>
        <v/>
      </c>
      <c r="AE250" s="115">
        <f t="shared" si="331"/>
        <v>0</v>
      </c>
      <c r="AF250" s="152" t="str">
        <f t="shared" si="332"/>
        <v/>
      </c>
      <c r="AG250" s="152" t="str">
        <f t="shared" si="333"/>
        <v/>
      </c>
      <c r="AH250" s="152">
        <f t="shared" si="334"/>
        <v>0</v>
      </c>
      <c r="AI250" s="152" t="str">
        <f t="shared" si="335"/>
        <v/>
      </c>
      <c r="AJ250" s="152" t="str">
        <f t="shared" si="336"/>
        <v/>
      </c>
      <c r="AK250" s="383"/>
      <c r="AL250" s="166">
        <f t="shared" si="264"/>
        <v>0</v>
      </c>
      <c r="AM250" s="392">
        <f t="shared" si="265"/>
        <v>0</v>
      </c>
      <c r="AN250" s="392">
        <f>COUNTIF($B$12:B250,B250)</f>
        <v>0</v>
      </c>
      <c r="AO250" s="392"/>
      <c r="AP250" s="392" t="str">
        <f t="shared" si="266"/>
        <v/>
      </c>
      <c r="AQ250" s="392" t="str">
        <f t="shared" si="266"/>
        <v/>
      </c>
      <c r="AR250" s="392" t="str">
        <f t="shared" si="266"/>
        <v/>
      </c>
      <c r="AS250" s="392" t="str">
        <f t="shared" si="260"/>
        <v/>
      </c>
      <c r="AT250" s="392">
        <f t="shared" si="267"/>
        <v>0</v>
      </c>
      <c r="AU250" s="392" t="str">
        <f t="shared" si="268"/>
        <v/>
      </c>
      <c r="AV250" s="392" t="str">
        <f t="shared" si="269"/>
        <v/>
      </c>
      <c r="AW250" s="392" t="str">
        <f t="shared" si="270"/>
        <v/>
      </c>
      <c r="AX250" s="392" t="str">
        <f t="shared" si="271"/>
        <v/>
      </c>
      <c r="AY250" s="392" t="str">
        <f t="shared" si="272"/>
        <v/>
      </c>
      <c r="AZ250" s="392" t="str">
        <f t="shared" si="337"/>
        <v/>
      </c>
      <c r="BA250" s="392" t="str">
        <f t="shared" si="337"/>
        <v/>
      </c>
      <c r="BB250" s="392" t="str">
        <f t="shared" si="337"/>
        <v/>
      </c>
      <c r="BC250" s="392" t="str">
        <f t="shared" si="337"/>
        <v/>
      </c>
      <c r="BD250" s="396" t="str">
        <f t="shared" si="337"/>
        <v/>
      </c>
      <c r="BE250" s="386">
        <f t="shared" si="273"/>
        <v>0</v>
      </c>
      <c r="BG250" s="392">
        <f t="shared" si="274"/>
        <v>0</v>
      </c>
      <c r="BH250" s="392">
        <f t="shared" si="275"/>
        <v>0</v>
      </c>
      <c r="BI250" s="405">
        <f t="shared" si="276"/>
        <v>0</v>
      </c>
      <c r="BJ250" s="406">
        <f t="shared" si="261"/>
        <v>0</v>
      </c>
      <c r="BK250" s="391" t="str">
        <f t="shared" si="262"/>
        <v>0</v>
      </c>
      <c r="BL250" s="391" t="str">
        <f t="shared" si="263"/>
        <v>0</v>
      </c>
      <c r="BM250" s="405">
        <f t="shared" si="277"/>
        <v>0</v>
      </c>
      <c r="BN250" s="405" t="str">
        <f t="shared" si="278"/>
        <v>0m0</v>
      </c>
      <c r="BO250" s="392">
        <f t="shared" si="279"/>
        <v>0</v>
      </c>
      <c r="BP250" s="392">
        <f t="shared" si="280"/>
        <v>0</v>
      </c>
      <c r="BQ250" s="405">
        <f t="shared" si="281"/>
        <v>0</v>
      </c>
      <c r="BR250" s="406">
        <f t="shared" si="282"/>
        <v>0</v>
      </c>
      <c r="BS250" s="391" t="str">
        <f t="shared" si="283"/>
        <v>0</v>
      </c>
      <c r="BT250" s="391" t="str">
        <f t="shared" si="284"/>
        <v>0</v>
      </c>
      <c r="BU250" s="405">
        <f t="shared" si="285"/>
        <v>0</v>
      </c>
      <c r="BV250" s="405" t="str">
        <f t="shared" si="286"/>
        <v>0m0</v>
      </c>
      <c r="BW250" s="392">
        <f t="shared" si="287"/>
        <v>0</v>
      </c>
      <c r="BX250" s="392">
        <f t="shared" si="288"/>
        <v>0</v>
      </c>
      <c r="BY250" s="405">
        <f t="shared" si="289"/>
        <v>0</v>
      </c>
      <c r="BZ250" s="406">
        <f t="shared" si="290"/>
        <v>0</v>
      </c>
      <c r="CA250" s="391" t="str">
        <f t="shared" si="291"/>
        <v>0</v>
      </c>
      <c r="CB250" s="391" t="str">
        <f t="shared" si="292"/>
        <v>0</v>
      </c>
      <c r="CC250" s="405">
        <f t="shared" si="293"/>
        <v>0</v>
      </c>
      <c r="CD250" s="405" t="str">
        <f t="shared" si="294"/>
        <v>0m0</v>
      </c>
      <c r="CE250" s="392">
        <f t="shared" si="295"/>
        <v>0</v>
      </c>
      <c r="CF250" s="392">
        <f t="shared" si="296"/>
        <v>0</v>
      </c>
      <c r="CG250" s="405">
        <f t="shared" si="297"/>
        <v>0</v>
      </c>
      <c r="CH250" s="406">
        <f t="shared" si="298"/>
        <v>0</v>
      </c>
      <c r="CI250" s="391" t="str">
        <f t="shared" si="299"/>
        <v>0</v>
      </c>
      <c r="CJ250" s="391" t="str">
        <f t="shared" si="300"/>
        <v>0</v>
      </c>
      <c r="CK250" s="405">
        <f t="shared" si="301"/>
        <v>0</v>
      </c>
      <c r="CL250" s="405" t="str">
        <f t="shared" si="302"/>
        <v>0m0</v>
      </c>
      <c r="CM250" s="392">
        <f t="shared" si="303"/>
        <v>0</v>
      </c>
      <c r="CN250" s="392">
        <f t="shared" si="304"/>
        <v>0</v>
      </c>
      <c r="CO250" s="405">
        <f t="shared" si="305"/>
        <v>0</v>
      </c>
      <c r="CP250" s="406">
        <f t="shared" si="306"/>
        <v>0</v>
      </c>
      <c r="CQ250" s="391" t="str">
        <f t="shared" si="307"/>
        <v>0</v>
      </c>
      <c r="CR250" s="391" t="str">
        <f t="shared" si="308"/>
        <v>0</v>
      </c>
      <c r="CS250" s="405">
        <f t="shared" si="309"/>
        <v>0</v>
      </c>
      <c r="CT250" s="405" t="str">
        <f t="shared" si="310"/>
        <v>0m0</v>
      </c>
      <c r="CU250" s="405">
        <f t="shared" si="311"/>
        <v>0</v>
      </c>
      <c r="CV250" s="405">
        <f t="shared" si="312"/>
        <v>0</v>
      </c>
      <c r="CW250" s="405">
        <f t="shared" si="313"/>
        <v>0</v>
      </c>
      <c r="CX250" s="405">
        <f t="shared" si="314"/>
        <v>0</v>
      </c>
      <c r="CY250" s="405">
        <f t="shared" si="315"/>
        <v>0</v>
      </c>
      <c r="CZ250" s="405" t="str">
        <f t="shared" si="316"/>
        <v/>
      </c>
      <c r="DA250" s="405" t="str">
        <f t="shared" si="317"/>
        <v/>
      </c>
      <c r="DB250" s="405" t="str">
        <f t="shared" si="318"/>
        <v/>
      </c>
      <c r="DC250" s="405" t="str">
        <f t="shared" si="319"/>
        <v/>
      </c>
      <c r="DD250" s="405" t="str">
        <f t="shared" si="320"/>
        <v/>
      </c>
      <c r="DE250" s="405"/>
      <c r="DF250" s="404"/>
      <c r="DG250" s="405" t="str">
        <f t="shared" si="321"/>
        <v/>
      </c>
      <c r="DH250" s="405" t="str">
        <f t="shared" si="322"/>
        <v/>
      </c>
      <c r="DI250" s="405">
        <f t="shared" si="323"/>
        <v>0</v>
      </c>
      <c r="DJ250" s="405" t="str">
        <f t="shared" si="324"/>
        <v/>
      </c>
      <c r="DK250" s="405" t="str">
        <f t="shared" si="325"/>
        <v/>
      </c>
      <c r="DL250" s="405" t="str">
        <f t="shared" si="326"/>
        <v/>
      </c>
      <c r="DM250" s="405" t="str">
        <f t="shared" si="327"/>
        <v/>
      </c>
      <c r="DN250" s="405" t="str">
        <f t="shared" si="328"/>
        <v/>
      </c>
      <c r="DO250" s="405" t="str">
        <f t="shared" si="329"/>
        <v/>
      </c>
    </row>
    <row r="251" spans="1:119" s="152" customFormat="1" ht="18" hidden="1" customHeight="1">
      <c r="A251" s="156" t="str">
        <f t="shared" si="338"/>
        <v/>
      </c>
      <c r="B251" s="153"/>
      <c r="C251" s="31" t="str">
        <f>IF(B251="","",VLOOKUP(B251,学連登録!$C$2:$G$3000,2,FALSE))</f>
        <v/>
      </c>
      <c r="D251" s="32" t="str">
        <f>IF(B251="","",VLOOKUP(B251,学連登録!$C$2:$G$3000,3,FALSE))</f>
        <v/>
      </c>
      <c r="E251" s="33" t="str">
        <f>IF(B251="","",VLOOKUP(B251,学連登録!$C$2:$G$3000,4,FALSE))</f>
        <v/>
      </c>
      <c r="F251" s="376" t="str">
        <f>IF(B251="","",VLOOKUP(B251,学連登録!$C$2:$I$3000,7,FALSE))</f>
        <v/>
      </c>
      <c r="G251" s="155"/>
      <c r="H251" s="926"/>
      <c r="I251" s="928"/>
      <c r="J251" s="155"/>
      <c r="K251" s="926"/>
      <c r="L251" s="927"/>
      <c r="M251" s="155"/>
      <c r="N251" s="881"/>
      <c r="O251" s="882"/>
      <c r="P251" s="154"/>
      <c r="Q251" s="926"/>
      <c r="R251" s="927"/>
      <c r="S251" s="154"/>
      <c r="T251" s="926"/>
      <c r="U251" s="927"/>
      <c r="V251" s="101" t="str">
        <f>IF(B251="","",VLOOKUP(B251,学連登録!$C$2:$H$3000,6,FALSE))</f>
        <v/>
      </c>
      <c r="Y251" s="116" t="str">
        <f t="shared" si="330"/>
        <v/>
      </c>
      <c r="Z251" s="97" t="str">
        <f>IF(G251="","",VLOOKUP(G251,種目名!$R$5:$T$104,3,0))</f>
        <v/>
      </c>
      <c r="AA251" s="98" t="str">
        <f>IF(J251="","",VLOOKUP(J251,種目名!$R$5:$T$104,3,0))</f>
        <v/>
      </c>
      <c r="AB251" s="117" t="str">
        <f>IF(M251="","",VLOOKUP(M251,種目名!$R$5:$T$104,3,0))</f>
        <v/>
      </c>
      <c r="AC251" s="117" t="str">
        <f>IF(P251="","",VLOOKUP(AF251,種目名!$R$5:$T$104,3,0))</f>
        <v/>
      </c>
      <c r="AD251" s="118" t="str">
        <f>IF(S251="","",VLOOKUP(AI251,種目名!$R$5:$T$104,3,0))</f>
        <v/>
      </c>
      <c r="AE251" s="115">
        <f t="shared" si="331"/>
        <v>0</v>
      </c>
      <c r="AF251" s="152" t="str">
        <f t="shared" si="332"/>
        <v/>
      </c>
      <c r="AG251" s="152" t="str">
        <f t="shared" si="333"/>
        <v/>
      </c>
      <c r="AH251" s="152">
        <f t="shared" si="334"/>
        <v>0</v>
      </c>
      <c r="AI251" s="152" t="str">
        <f t="shared" si="335"/>
        <v/>
      </c>
      <c r="AJ251" s="152" t="str">
        <f t="shared" si="336"/>
        <v/>
      </c>
      <c r="AK251" s="383"/>
      <c r="AL251" s="166">
        <f t="shared" si="264"/>
        <v>0</v>
      </c>
      <c r="AM251" s="392">
        <f t="shared" si="265"/>
        <v>0</v>
      </c>
      <c r="AN251" s="392">
        <f>COUNTIF($B$12:B251,B251)</f>
        <v>0</v>
      </c>
      <c r="AO251" s="392"/>
      <c r="AP251" s="392" t="str">
        <f t="shared" si="266"/>
        <v/>
      </c>
      <c r="AQ251" s="392" t="str">
        <f t="shared" si="266"/>
        <v/>
      </c>
      <c r="AR251" s="392" t="str">
        <f t="shared" si="266"/>
        <v/>
      </c>
      <c r="AS251" s="392" t="str">
        <f t="shared" si="260"/>
        <v/>
      </c>
      <c r="AT251" s="392">
        <f t="shared" si="267"/>
        <v>0</v>
      </c>
      <c r="AU251" s="392" t="str">
        <f t="shared" si="268"/>
        <v/>
      </c>
      <c r="AV251" s="392" t="str">
        <f t="shared" si="269"/>
        <v/>
      </c>
      <c r="AW251" s="392" t="str">
        <f t="shared" si="270"/>
        <v/>
      </c>
      <c r="AX251" s="392" t="str">
        <f t="shared" si="271"/>
        <v/>
      </c>
      <c r="AY251" s="392" t="str">
        <f t="shared" si="272"/>
        <v/>
      </c>
      <c r="AZ251" s="392" t="str">
        <f t="shared" si="337"/>
        <v/>
      </c>
      <c r="BA251" s="392" t="str">
        <f t="shared" si="337"/>
        <v/>
      </c>
      <c r="BB251" s="392" t="str">
        <f t="shared" si="337"/>
        <v/>
      </c>
      <c r="BC251" s="392" t="str">
        <f t="shared" si="337"/>
        <v/>
      </c>
      <c r="BD251" s="396" t="str">
        <f t="shared" si="337"/>
        <v/>
      </c>
      <c r="BE251" s="386">
        <f t="shared" si="273"/>
        <v>0</v>
      </c>
      <c r="BG251" s="392">
        <f t="shared" si="274"/>
        <v>0</v>
      </c>
      <c r="BH251" s="392">
        <f t="shared" si="275"/>
        <v>0</v>
      </c>
      <c r="BI251" s="405">
        <f t="shared" si="276"/>
        <v>0</v>
      </c>
      <c r="BJ251" s="406">
        <f t="shared" si="261"/>
        <v>0</v>
      </c>
      <c r="BK251" s="391" t="str">
        <f t="shared" si="262"/>
        <v>0</v>
      </c>
      <c r="BL251" s="391" t="str">
        <f t="shared" si="263"/>
        <v>0</v>
      </c>
      <c r="BM251" s="405">
        <f t="shared" si="277"/>
        <v>0</v>
      </c>
      <c r="BN251" s="405" t="str">
        <f t="shared" si="278"/>
        <v>0m0</v>
      </c>
      <c r="BO251" s="392">
        <f t="shared" si="279"/>
        <v>0</v>
      </c>
      <c r="BP251" s="392">
        <f t="shared" si="280"/>
        <v>0</v>
      </c>
      <c r="BQ251" s="405">
        <f t="shared" si="281"/>
        <v>0</v>
      </c>
      <c r="BR251" s="406">
        <f t="shared" si="282"/>
        <v>0</v>
      </c>
      <c r="BS251" s="391" t="str">
        <f t="shared" si="283"/>
        <v>0</v>
      </c>
      <c r="BT251" s="391" t="str">
        <f t="shared" si="284"/>
        <v>0</v>
      </c>
      <c r="BU251" s="405">
        <f t="shared" si="285"/>
        <v>0</v>
      </c>
      <c r="BV251" s="405" t="str">
        <f t="shared" si="286"/>
        <v>0m0</v>
      </c>
      <c r="BW251" s="392">
        <f t="shared" si="287"/>
        <v>0</v>
      </c>
      <c r="BX251" s="392">
        <f t="shared" si="288"/>
        <v>0</v>
      </c>
      <c r="BY251" s="405">
        <f t="shared" si="289"/>
        <v>0</v>
      </c>
      <c r="BZ251" s="406">
        <f t="shared" si="290"/>
        <v>0</v>
      </c>
      <c r="CA251" s="391" t="str">
        <f t="shared" si="291"/>
        <v>0</v>
      </c>
      <c r="CB251" s="391" t="str">
        <f t="shared" si="292"/>
        <v>0</v>
      </c>
      <c r="CC251" s="405">
        <f t="shared" si="293"/>
        <v>0</v>
      </c>
      <c r="CD251" s="405" t="str">
        <f t="shared" si="294"/>
        <v>0m0</v>
      </c>
      <c r="CE251" s="392">
        <f t="shared" si="295"/>
        <v>0</v>
      </c>
      <c r="CF251" s="392">
        <f t="shared" si="296"/>
        <v>0</v>
      </c>
      <c r="CG251" s="405">
        <f t="shared" si="297"/>
        <v>0</v>
      </c>
      <c r="CH251" s="406">
        <f t="shared" si="298"/>
        <v>0</v>
      </c>
      <c r="CI251" s="391" t="str">
        <f t="shared" si="299"/>
        <v>0</v>
      </c>
      <c r="CJ251" s="391" t="str">
        <f t="shared" si="300"/>
        <v>0</v>
      </c>
      <c r="CK251" s="405">
        <f t="shared" si="301"/>
        <v>0</v>
      </c>
      <c r="CL251" s="405" t="str">
        <f t="shared" si="302"/>
        <v>0m0</v>
      </c>
      <c r="CM251" s="392">
        <f t="shared" si="303"/>
        <v>0</v>
      </c>
      <c r="CN251" s="392">
        <f t="shared" si="304"/>
        <v>0</v>
      </c>
      <c r="CO251" s="405">
        <f t="shared" si="305"/>
        <v>0</v>
      </c>
      <c r="CP251" s="406">
        <f t="shared" si="306"/>
        <v>0</v>
      </c>
      <c r="CQ251" s="391" t="str">
        <f t="shared" si="307"/>
        <v>0</v>
      </c>
      <c r="CR251" s="391" t="str">
        <f t="shared" si="308"/>
        <v>0</v>
      </c>
      <c r="CS251" s="405">
        <f t="shared" si="309"/>
        <v>0</v>
      </c>
      <c r="CT251" s="405" t="str">
        <f t="shared" si="310"/>
        <v>0m0</v>
      </c>
      <c r="CU251" s="405">
        <f t="shared" si="311"/>
        <v>0</v>
      </c>
      <c r="CV251" s="405">
        <f t="shared" si="312"/>
        <v>0</v>
      </c>
      <c r="CW251" s="405">
        <f t="shared" si="313"/>
        <v>0</v>
      </c>
      <c r="CX251" s="405">
        <f t="shared" si="314"/>
        <v>0</v>
      </c>
      <c r="CY251" s="405">
        <f t="shared" si="315"/>
        <v>0</v>
      </c>
      <c r="CZ251" s="405" t="str">
        <f t="shared" si="316"/>
        <v/>
      </c>
      <c r="DA251" s="405" t="str">
        <f t="shared" si="317"/>
        <v/>
      </c>
      <c r="DB251" s="405" t="str">
        <f t="shared" si="318"/>
        <v/>
      </c>
      <c r="DC251" s="405" t="str">
        <f t="shared" si="319"/>
        <v/>
      </c>
      <c r="DD251" s="405" t="str">
        <f t="shared" si="320"/>
        <v/>
      </c>
      <c r="DE251" s="405"/>
      <c r="DF251" s="404"/>
      <c r="DG251" s="405" t="str">
        <f t="shared" si="321"/>
        <v/>
      </c>
      <c r="DH251" s="405" t="str">
        <f t="shared" si="322"/>
        <v/>
      </c>
      <c r="DI251" s="405">
        <f t="shared" si="323"/>
        <v>0</v>
      </c>
      <c r="DJ251" s="405" t="str">
        <f t="shared" si="324"/>
        <v/>
      </c>
      <c r="DK251" s="405" t="str">
        <f t="shared" si="325"/>
        <v/>
      </c>
      <c r="DL251" s="405" t="str">
        <f t="shared" si="326"/>
        <v/>
      </c>
      <c r="DM251" s="405" t="str">
        <f t="shared" si="327"/>
        <v/>
      </c>
      <c r="DN251" s="405" t="str">
        <f t="shared" si="328"/>
        <v/>
      </c>
      <c r="DO251" s="405" t="str">
        <f t="shared" si="329"/>
        <v/>
      </c>
    </row>
    <row r="252" spans="1:119" s="152" customFormat="1" ht="18" hidden="1" customHeight="1">
      <c r="A252" s="156" t="str">
        <f t="shared" si="338"/>
        <v/>
      </c>
      <c r="B252" s="153"/>
      <c r="C252" s="31" t="str">
        <f>IF(B252="","",VLOOKUP(B252,学連登録!$C$2:$G$3000,2,FALSE))</f>
        <v/>
      </c>
      <c r="D252" s="32" t="str">
        <f>IF(B252="","",VLOOKUP(B252,学連登録!$C$2:$G$3000,3,FALSE))</f>
        <v/>
      </c>
      <c r="E252" s="33" t="str">
        <f>IF(B252="","",VLOOKUP(B252,学連登録!$C$2:$G$3000,4,FALSE))</f>
        <v/>
      </c>
      <c r="F252" s="376" t="str">
        <f>IF(B252="","",VLOOKUP(B252,学連登録!$C$2:$I$3000,7,FALSE))</f>
        <v/>
      </c>
      <c r="G252" s="155"/>
      <c r="H252" s="926"/>
      <c r="I252" s="928"/>
      <c r="J252" s="155"/>
      <c r="K252" s="926"/>
      <c r="L252" s="927"/>
      <c r="M252" s="155"/>
      <c r="N252" s="881"/>
      <c r="O252" s="882"/>
      <c r="P252" s="154"/>
      <c r="Q252" s="926"/>
      <c r="R252" s="927"/>
      <c r="S252" s="154"/>
      <c r="T252" s="926"/>
      <c r="U252" s="927"/>
      <c r="V252" s="101" t="str">
        <f>IF(B252="","",VLOOKUP(B252,学連登録!$C$2:$H$3000,6,FALSE))</f>
        <v/>
      </c>
      <c r="Y252" s="116" t="str">
        <f t="shared" si="330"/>
        <v/>
      </c>
      <c r="Z252" s="97" t="str">
        <f>IF(G252="","",VLOOKUP(G252,種目名!$R$5:$T$104,3,0))</f>
        <v/>
      </c>
      <c r="AA252" s="98" t="str">
        <f>IF(J252="","",VLOOKUP(J252,種目名!$R$5:$T$104,3,0))</f>
        <v/>
      </c>
      <c r="AB252" s="117" t="str">
        <f>IF(M252="","",VLOOKUP(M252,種目名!$R$5:$T$104,3,0))</f>
        <v/>
      </c>
      <c r="AC252" s="117" t="str">
        <f>IF(P252="","",VLOOKUP(AF252,種目名!$R$5:$T$104,3,0))</f>
        <v/>
      </c>
      <c r="AD252" s="118" t="str">
        <f>IF(S252="","",VLOOKUP(AI252,種目名!$R$5:$T$104,3,0))</f>
        <v/>
      </c>
      <c r="AE252" s="115">
        <f t="shared" si="331"/>
        <v>0</v>
      </c>
      <c r="AF252" s="152" t="str">
        <f t="shared" si="332"/>
        <v/>
      </c>
      <c r="AG252" s="152" t="str">
        <f t="shared" si="333"/>
        <v/>
      </c>
      <c r="AH252" s="152">
        <f t="shared" si="334"/>
        <v>0</v>
      </c>
      <c r="AI252" s="152" t="str">
        <f t="shared" si="335"/>
        <v/>
      </c>
      <c r="AJ252" s="152" t="str">
        <f t="shared" si="336"/>
        <v/>
      </c>
      <c r="AK252" s="383"/>
      <c r="AL252" s="166">
        <f t="shared" si="264"/>
        <v>0</v>
      </c>
      <c r="AM252" s="392">
        <f t="shared" si="265"/>
        <v>0</v>
      </c>
      <c r="AN252" s="392">
        <f>COUNTIF($B$12:B252,B252)</f>
        <v>0</v>
      </c>
      <c r="AO252" s="392"/>
      <c r="AP252" s="392" t="str">
        <f t="shared" si="266"/>
        <v/>
      </c>
      <c r="AQ252" s="392" t="str">
        <f t="shared" si="266"/>
        <v/>
      </c>
      <c r="AR252" s="392" t="str">
        <f t="shared" si="266"/>
        <v/>
      </c>
      <c r="AS252" s="392" t="str">
        <f t="shared" si="260"/>
        <v/>
      </c>
      <c r="AT252" s="392">
        <f t="shared" si="267"/>
        <v>0</v>
      </c>
      <c r="AU252" s="392" t="str">
        <f t="shared" si="268"/>
        <v/>
      </c>
      <c r="AV252" s="392" t="str">
        <f t="shared" si="269"/>
        <v/>
      </c>
      <c r="AW252" s="392" t="str">
        <f t="shared" si="270"/>
        <v/>
      </c>
      <c r="AX252" s="392" t="str">
        <f t="shared" si="271"/>
        <v/>
      </c>
      <c r="AY252" s="392" t="str">
        <f t="shared" si="272"/>
        <v/>
      </c>
      <c r="AZ252" s="392" t="str">
        <f t="shared" si="337"/>
        <v/>
      </c>
      <c r="BA252" s="392" t="str">
        <f t="shared" si="337"/>
        <v/>
      </c>
      <c r="BB252" s="392" t="str">
        <f t="shared" si="337"/>
        <v/>
      </c>
      <c r="BC252" s="392" t="str">
        <f t="shared" si="337"/>
        <v/>
      </c>
      <c r="BD252" s="396" t="str">
        <f t="shared" si="337"/>
        <v/>
      </c>
      <c r="BE252" s="386">
        <f t="shared" si="273"/>
        <v>0</v>
      </c>
      <c r="BG252" s="392">
        <f t="shared" si="274"/>
        <v>0</v>
      </c>
      <c r="BH252" s="392">
        <f t="shared" si="275"/>
        <v>0</v>
      </c>
      <c r="BI252" s="405">
        <f t="shared" si="276"/>
        <v>0</v>
      </c>
      <c r="BJ252" s="406">
        <f t="shared" si="261"/>
        <v>0</v>
      </c>
      <c r="BK252" s="391" t="str">
        <f t="shared" si="262"/>
        <v>0</v>
      </c>
      <c r="BL252" s="391" t="str">
        <f t="shared" si="263"/>
        <v>0</v>
      </c>
      <c r="BM252" s="405">
        <f t="shared" si="277"/>
        <v>0</v>
      </c>
      <c r="BN252" s="405" t="str">
        <f t="shared" si="278"/>
        <v>0m0</v>
      </c>
      <c r="BO252" s="392">
        <f t="shared" si="279"/>
        <v>0</v>
      </c>
      <c r="BP252" s="392">
        <f t="shared" si="280"/>
        <v>0</v>
      </c>
      <c r="BQ252" s="405">
        <f t="shared" si="281"/>
        <v>0</v>
      </c>
      <c r="BR252" s="406">
        <f t="shared" si="282"/>
        <v>0</v>
      </c>
      <c r="BS252" s="391" t="str">
        <f t="shared" si="283"/>
        <v>0</v>
      </c>
      <c r="BT252" s="391" t="str">
        <f t="shared" si="284"/>
        <v>0</v>
      </c>
      <c r="BU252" s="405">
        <f t="shared" si="285"/>
        <v>0</v>
      </c>
      <c r="BV252" s="405" t="str">
        <f t="shared" si="286"/>
        <v>0m0</v>
      </c>
      <c r="BW252" s="392">
        <f t="shared" si="287"/>
        <v>0</v>
      </c>
      <c r="BX252" s="392">
        <f t="shared" si="288"/>
        <v>0</v>
      </c>
      <c r="BY252" s="405">
        <f t="shared" si="289"/>
        <v>0</v>
      </c>
      <c r="BZ252" s="406">
        <f t="shared" si="290"/>
        <v>0</v>
      </c>
      <c r="CA252" s="391" t="str">
        <f t="shared" si="291"/>
        <v>0</v>
      </c>
      <c r="CB252" s="391" t="str">
        <f t="shared" si="292"/>
        <v>0</v>
      </c>
      <c r="CC252" s="405">
        <f t="shared" si="293"/>
        <v>0</v>
      </c>
      <c r="CD252" s="405" t="str">
        <f t="shared" si="294"/>
        <v>0m0</v>
      </c>
      <c r="CE252" s="392">
        <f t="shared" si="295"/>
        <v>0</v>
      </c>
      <c r="CF252" s="392">
        <f t="shared" si="296"/>
        <v>0</v>
      </c>
      <c r="CG252" s="405">
        <f t="shared" si="297"/>
        <v>0</v>
      </c>
      <c r="CH252" s="406">
        <f t="shared" si="298"/>
        <v>0</v>
      </c>
      <c r="CI252" s="391" t="str">
        <f t="shared" si="299"/>
        <v>0</v>
      </c>
      <c r="CJ252" s="391" t="str">
        <f t="shared" si="300"/>
        <v>0</v>
      </c>
      <c r="CK252" s="405">
        <f t="shared" si="301"/>
        <v>0</v>
      </c>
      <c r="CL252" s="405" t="str">
        <f t="shared" si="302"/>
        <v>0m0</v>
      </c>
      <c r="CM252" s="392">
        <f t="shared" si="303"/>
        <v>0</v>
      </c>
      <c r="CN252" s="392">
        <f t="shared" si="304"/>
        <v>0</v>
      </c>
      <c r="CO252" s="405">
        <f t="shared" si="305"/>
        <v>0</v>
      </c>
      <c r="CP252" s="406">
        <f t="shared" si="306"/>
        <v>0</v>
      </c>
      <c r="CQ252" s="391" t="str">
        <f t="shared" si="307"/>
        <v>0</v>
      </c>
      <c r="CR252" s="391" t="str">
        <f t="shared" si="308"/>
        <v>0</v>
      </c>
      <c r="CS252" s="405">
        <f t="shared" si="309"/>
        <v>0</v>
      </c>
      <c r="CT252" s="405" t="str">
        <f t="shared" si="310"/>
        <v>0m0</v>
      </c>
      <c r="CU252" s="405">
        <f t="shared" si="311"/>
        <v>0</v>
      </c>
      <c r="CV252" s="405">
        <f t="shared" si="312"/>
        <v>0</v>
      </c>
      <c r="CW252" s="405">
        <f t="shared" si="313"/>
        <v>0</v>
      </c>
      <c r="CX252" s="405">
        <f t="shared" si="314"/>
        <v>0</v>
      </c>
      <c r="CY252" s="405">
        <f t="shared" si="315"/>
        <v>0</v>
      </c>
      <c r="CZ252" s="405" t="str">
        <f t="shared" si="316"/>
        <v/>
      </c>
      <c r="DA252" s="405" t="str">
        <f t="shared" si="317"/>
        <v/>
      </c>
      <c r="DB252" s="405" t="str">
        <f t="shared" si="318"/>
        <v/>
      </c>
      <c r="DC252" s="405" t="str">
        <f t="shared" si="319"/>
        <v/>
      </c>
      <c r="DD252" s="405" t="str">
        <f t="shared" si="320"/>
        <v/>
      </c>
      <c r="DE252" s="405"/>
      <c r="DF252" s="404"/>
      <c r="DG252" s="405" t="str">
        <f t="shared" si="321"/>
        <v/>
      </c>
      <c r="DH252" s="405" t="str">
        <f t="shared" si="322"/>
        <v/>
      </c>
      <c r="DI252" s="405">
        <f t="shared" si="323"/>
        <v>0</v>
      </c>
      <c r="DJ252" s="405" t="str">
        <f t="shared" si="324"/>
        <v/>
      </c>
      <c r="DK252" s="405" t="str">
        <f t="shared" si="325"/>
        <v/>
      </c>
      <c r="DL252" s="405" t="str">
        <f t="shared" si="326"/>
        <v/>
      </c>
      <c r="DM252" s="405" t="str">
        <f t="shared" si="327"/>
        <v/>
      </c>
      <c r="DN252" s="405" t="str">
        <f t="shared" si="328"/>
        <v/>
      </c>
      <c r="DO252" s="405" t="str">
        <f t="shared" si="329"/>
        <v/>
      </c>
    </row>
    <row r="253" spans="1:119" s="152" customFormat="1" ht="18" hidden="1" customHeight="1">
      <c r="A253" s="156" t="str">
        <f t="shared" si="338"/>
        <v/>
      </c>
      <c r="B253" s="153"/>
      <c r="C253" s="31" t="str">
        <f>IF(B253="","",VLOOKUP(B253,学連登録!$C$2:$G$3000,2,FALSE))</f>
        <v/>
      </c>
      <c r="D253" s="32" t="str">
        <f>IF(B253="","",VLOOKUP(B253,学連登録!$C$2:$G$3000,3,FALSE))</f>
        <v/>
      </c>
      <c r="E253" s="33" t="str">
        <f>IF(B253="","",VLOOKUP(B253,学連登録!$C$2:$G$3000,4,FALSE))</f>
        <v/>
      </c>
      <c r="F253" s="376" t="str">
        <f>IF(B253="","",VLOOKUP(B253,学連登録!$C$2:$I$3000,7,FALSE))</f>
        <v/>
      </c>
      <c r="G253" s="155"/>
      <c r="H253" s="926"/>
      <c r="I253" s="928"/>
      <c r="J253" s="155"/>
      <c r="K253" s="926"/>
      <c r="L253" s="927"/>
      <c r="M253" s="155"/>
      <c r="N253" s="881"/>
      <c r="O253" s="882"/>
      <c r="P253" s="154"/>
      <c r="Q253" s="926"/>
      <c r="R253" s="927"/>
      <c r="S253" s="154"/>
      <c r="T253" s="926"/>
      <c r="U253" s="927"/>
      <c r="V253" s="101" t="str">
        <f>IF(B253="","",VLOOKUP(B253,学連登録!$C$2:$H$3000,6,FALSE))</f>
        <v/>
      </c>
      <c r="Y253" s="116" t="str">
        <f t="shared" si="330"/>
        <v/>
      </c>
      <c r="Z253" s="97" t="str">
        <f>IF(G253="","",VLOOKUP(G253,種目名!$R$5:$T$104,3,0))</f>
        <v/>
      </c>
      <c r="AA253" s="98" t="str">
        <f>IF(J253="","",VLOOKUP(J253,種目名!$R$5:$T$104,3,0))</f>
        <v/>
      </c>
      <c r="AB253" s="117" t="str">
        <f>IF(M253="","",VLOOKUP(M253,種目名!$R$5:$T$104,3,0))</f>
        <v/>
      </c>
      <c r="AC253" s="117" t="str">
        <f>IF(P253="","",VLOOKUP(AF253,種目名!$R$5:$T$104,3,0))</f>
        <v/>
      </c>
      <c r="AD253" s="118" t="str">
        <f>IF(S253="","",VLOOKUP(AI253,種目名!$R$5:$T$104,3,0))</f>
        <v/>
      </c>
      <c r="AE253" s="115">
        <f t="shared" si="331"/>
        <v>0</v>
      </c>
      <c r="AF253" s="152" t="str">
        <f t="shared" si="332"/>
        <v/>
      </c>
      <c r="AG253" s="152" t="str">
        <f t="shared" si="333"/>
        <v/>
      </c>
      <c r="AH253" s="152">
        <f t="shared" si="334"/>
        <v>0</v>
      </c>
      <c r="AI253" s="152" t="str">
        <f t="shared" si="335"/>
        <v/>
      </c>
      <c r="AJ253" s="152" t="str">
        <f t="shared" si="336"/>
        <v/>
      </c>
      <c r="AK253" s="383"/>
      <c r="AL253" s="166">
        <f t="shared" si="264"/>
        <v>0</v>
      </c>
      <c r="AM253" s="392">
        <f t="shared" si="265"/>
        <v>0</v>
      </c>
      <c r="AN253" s="392">
        <f>COUNTIF($B$12:B253,B253)</f>
        <v>0</v>
      </c>
      <c r="AO253" s="392"/>
      <c r="AP253" s="392" t="str">
        <f t="shared" si="266"/>
        <v/>
      </c>
      <c r="AQ253" s="392" t="str">
        <f t="shared" si="266"/>
        <v/>
      </c>
      <c r="AR253" s="392" t="str">
        <f t="shared" si="266"/>
        <v/>
      </c>
      <c r="AS253" s="392" t="str">
        <f t="shared" si="260"/>
        <v/>
      </c>
      <c r="AT253" s="392">
        <f t="shared" si="267"/>
        <v>0</v>
      </c>
      <c r="AU253" s="392" t="str">
        <f t="shared" si="268"/>
        <v/>
      </c>
      <c r="AV253" s="392" t="str">
        <f t="shared" si="269"/>
        <v/>
      </c>
      <c r="AW253" s="392" t="str">
        <f t="shared" si="270"/>
        <v/>
      </c>
      <c r="AX253" s="392" t="str">
        <f t="shared" si="271"/>
        <v/>
      </c>
      <c r="AY253" s="392" t="str">
        <f t="shared" si="272"/>
        <v/>
      </c>
      <c r="AZ253" s="392" t="str">
        <f t="shared" si="337"/>
        <v/>
      </c>
      <c r="BA253" s="392" t="str">
        <f t="shared" si="337"/>
        <v/>
      </c>
      <c r="BB253" s="392" t="str">
        <f t="shared" si="337"/>
        <v/>
      </c>
      <c r="BC253" s="392" t="str">
        <f t="shared" si="337"/>
        <v/>
      </c>
      <c r="BD253" s="396" t="str">
        <f t="shared" si="337"/>
        <v/>
      </c>
      <c r="BE253" s="386">
        <f t="shared" si="273"/>
        <v>0</v>
      </c>
      <c r="BG253" s="392">
        <f t="shared" si="274"/>
        <v>0</v>
      </c>
      <c r="BH253" s="392">
        <f t="shared" si="275"/>
        <v>0</v>
      </c>
      <c r="BI253" s="405">
        <f t="shared" si="276"/>
        <v>0</v>
      </c>
      <c r="BJ253" s="406">
        <f t="shared" si="261"/>
        <v>0</v>
      </c>
      <c r="BK253" s="391" t="str">
        <f t="shared" si="262"/>
        <v>0</v>
      </c>
      <c r="BL253" s="391" t="str">
        <f t="shared" si="263"/>
        <v>0</v>
      </c>
      <c r="BM253" s="405">
        <f t="shared" si="277"/>
        <v>0</v>
      </c>
      <c r="BN253" s="405" t="str">
        <f t="shared" si="278"/>
        <v>0m0</v>
      </c>
      <c r="BO253" s="392">
        <f t="shared" si="279"/>
        <v>0</v>
      </c>
      <c r="BP253" s="392">
        <f t="shared" si="280"/>
        <v>0</v>
      </c>
      <c r="BQ253" s="405">
        <f t="shared" si="281"/>
        <v>0</v>
      </c>
      <c r="BR253" s="406">
        <f t="shared" si="282"/>
        <v>0</v>
      </c>
      <c r="BS253" s="391" t="str">
        <f t="shared" si="283"/>
        <v>0</v>
      </c>
      <c r="BT253" s="391" t="str">
        <f t="shared" si="284"/>
        <v>0</v>
      </c>
      <c r="BU253" s="405">
        <f t="shared" si="285"/>
        <v>0</v>
      </c>
      <c r="BV253" s="405" t="str">
        <f t="shared" si="286"/>
        <v>0m0</v>
      </c>
      <c r="BW253" s="392">
        <f t="shared" si="287"/>
        <v>0</v>
      </c>
      <c r="BX253" s="392">
        <f t="shared" si="288"/>
        <v>0</v>
      </c>
      <c r="BY253" s="405">
        <f t="shared" si="289"/>
        <v>0</v>
      </c>
      <c r="BZ253" s="406">
        <f t="shared" si="290"/>
        <v>0</v>
      </c>
      <c r="CA253" s="391" t="str">
        <f t="shared" si="291"/>
        <v>0</v>
      </c>
      <c r="CB253" s="391" t="str">
        <f t="shared" si="292"/>
        <v>0</v>
      </c>
      <c r="CC253" s="405">
        <f t="shared" si="293"/>
        <v>0</v>
      </c>
      <c r="CD253" s="405" t="str">
        <f t="shared" si="294"/>
        <v>0m0</v>
      </c>
      <c r="CE253" s="392">
        <f t="shared" si="295"/>
        <v>0</v>
      </c>
      <c r="CF253" s="392">
        <f t="shared" si="296"/>
        <v>0</v>
      </c>
      <c r="CG253" s="405">
        <f t="shared" si="297"/>
        <v>0</v>
      </c>
      <c r="CH253" s="406">
        <f t="shared" si="298"/>
        <v>0</v>
      </c>
      <c r="CI253" s="391" t="str">
        <f t="shared" si="299"/>
        <v>0</v>
      </c>
      <c r="CJ253" s="391" t="str">
        <f t="shared" si="300"/>
        <v>0</v>
      </c>
      <c r="CK253" s="405">
        <f t="shared" si="301"/>
        <v>0</v>
      </c>
      <c r="CL253" s="405" t="str">
        <f t="shared" si="302"/>
        <v>0m0</v>
      </c>
      <c r="CM253" s="392">
        <f t="shared" si="303"/>
        <v>0</v>
      </c>
      <c r="CN253" s="392">
        <f t="shared" si="304"/>
        <v>0</v>
      </c>
      <c r="CO253" s="405">
        <f t="shared" si="305"/>
        <v>0</v>
      </c>
      <c r="CP253" s="406">
        <f t="shared" si="306"/>
        <v>0</v>
      </c>
      <c r="CQ253" s="391" t="str">
        <f t="shared" si="307"/>
        <v>0</v>
      </c>
      <c r="CR253" s="391" t="str">
        <f t="shared" si="308"/>
        <v>0</v>
      </c>
      <c r="CS253" s="405">
        <f t="shared" si="309"/>
        <v>0</v>
      </c>
      <c r="CT253" s="405" t="str">
        <f t="shared" si="310"/>
        <v>0m0</v>
      </c>
      <c r="CU253" s="405">
        <f t="shared" si="311"/>
        <v>0</v>
      </c>
      <c r="CV253" s="405">
        <f t="shared" si="312"/>
        <v>0</v>
      </c>
      <c r="CW253" s="405">
        <f t="shared" si="313"/>
        <v>0</v>
      </c>
      <c r="CX253" s="405">
        <f t="shared" si="314"/>
        <v>0</v>
      </c>
      <c r="CY253" s="405">
        <f t="shared" si="315"/>
        <v>0</v>
      </c>
      <c r="CZ253" s="405" t="str">
        <f t="shared" si="316"/>
        <v/>
      </c>
      <c r="DA253" s="405" t="str">
        <f t="shared" si="317"/>
        <v/>
      </c>
      <c r="DB253" s="405" t="str">
        <f t="shared" si="318"/>
        <v/>
      </c>
      <c r="DC253" s="405" t="str">
        <f t="shared" si="319"/>
        <v/>
      </c>
      <c r="DD253" s="405" t="str">
        <f t="shared" si="320"/>
        <v/>
      </c>
      <c r="DE253" s="405"/>
      <c r="DF253" s="404"/>
      <c r="DG253" s="405" t="str">
        <f t="shared" si="321"/>
        <v/>
      </c>
      <c r="DH253" s="405" t="str">
        <f t="shared" si="322"/>
        <v/>
      </c>
      <c r="DI253" s="405">
        <f t="shared" si="323"/>
        <v>0</v>
      </c>
      <c r="DJ253" s="405" t="str">
        <f t="shared" si="324"/>
        <v/>
      </c>
      <c r="DK253" s="405" t="str">
        <f t="shared" si="325"/>
        <v/>
      </c>
      <c r="DL253" s="405" t="str">
        <f t="shared" si="326"/>
        <v/>
      </c>
      <c r="DM253" s="405" t="str">
        <f t="shared" si="327"/>
        <v/>
      </c>
      <c r="DN253" s="405" t="str">
        <f t="shared" si="328"/>
        <v/>
      </c>
      <c r="DO253" s="405" t="str">
        <f t="shared" si="329"/>
        <v/>
      </c>
    </row>
    <row r="254" spans="1:119" s="152" customFormat="1" ht="18" hidden="1" customHeight="1">
      <c r="A254" s="156" t="str">
        <f t="shared" si="338"/>
        <v/>
      </c>
      <c r="B254" s="153"/>
      <c r="C254" s="31" t="str">
        <f>IF(B254="","",VLOOKUP(B254,学連登録!$C$2:$G$3000,2,FALSE))</f>
        <v/>
      </c>
      <c r="D254" s="32" t="str">
        <f>IF(B254="","",VLOOKUP(B254,学連登録!$C$2:$G$3000,3,FALSE))</f>
        <v/>
      </c>
      <c r="E254" s="33" t="str">
        <f>IF(B254="","",VLOOKUP(B254,学連登録!$C$2:$G$3000,4,FALSE))</f>
        <v/>
      </c>
      <c r="F254" s="376" t="str">
        <f>IF(B254="","",VLOOKUP(B254,学連登録!$C$2:$I$3000,7,FALSE))</f>
        <v/>
      </c>
      <c r="G254" s="155"/>
      <c r="H254" s="926"/>
      <c r="I254" s="928"/>
      <c r="J254" s="155"/>
      <c r="K254" s="926"/>
      <c r="L254" s="927"/>
      <c r="M254" s="155"/>
      <c r="N254" s="881"/>
      <c r="O254" s="882"/>
      <c r="P254" s="154"/>
      <c r="Q254" s="926"/>
      <c r="R254" s="927"/>
      <c r="S254" s="154"/>
      <c r="T254" s="926"/>
      <c r="U254" s="927"/>
      <c r="V254" s="101" t="str">
        <f>IF(B254="","",VLOOKUP(B254,学連登録!$C$2:$H$3000,6,FALSE))</f>
        <v/>
      </c>
      <c r="Y254" s="116" t="str">
        <f t="shared" si="330"/>
        <v/>
      </c>
      <c r="Z254" s="97" t="str">
        <f>IF(G254="","",VLOOKUP(G254,種目名!$R$5:$T$104,3,0))</f>
        <v/>
      </c>
      <c r="AA254" s="98" t="str">
        <f>IF(J254="","",VLOOKUP(J254,種目名!$R$5:$T$104,3,0))</f>
        <v/>
      </c>
      <c r="AB254" s="117" t="str">
        <f>IF(M254="","",VLOOKUP(M254,種目名!$R$5:$T$104,3,0))</f>
        <v/>
      </c>
      <c r="AC254" s="117" t="str">
        <f>IF(P254="","",VLOOKUP(AF254,種目名!$R$5:$T$104,3,0))</f>
        <v/>
      </c>
      <c r="AD254" s="118" t="str">
        <f>IF(S254="","",VLOOKUP(AI254,種目名!$R$5:$T$104,3,0))</f>
        <v/>
      </c>
      <c r="AE254" s="115">
        <f t="shared" si="331"/>
        <v>0</v>
      </c>
      <c r="AF254" s="152" t="str">
        <f t="shared" si="332"/>
        <v/>
      </c>
      <c r="AG254" s="152" t="str">
        <f t="shared" si="333"/>
        <v/>
      </c>
      <c r="AH254" s="152">
        <f t="shared" si="334"/>
        <v>0</v>
      </c>
      <c r="AI254" s="152" t="str">
        <f t="shared" si="335"/>
        <v/>
      </c>
      <c r="AJ254" s="152" t="str">
        <f t="shared" si="336"/>
        <v/>
      </c>
      <c r="AK254" s="383"/>
      <c r="AL254" s="166">
        <f t="shared" si="264"/>
        <v>0</v>
      </c>
      <c r="AM254" s="392">
        <f t="shared" si="265"/>
        <v>0</v>
      </c>
      <c r="AN254" s="392">
        <f>COUNTIF($B$12:B254,B254)</f>
        <v>0</v>
      </c>
      <c r="AO254" s="392"/>
      <c r="AP254" s="392" t="str">
        <f t="shared" si="266"/>
        <v/>
      </c>
      <c r="AQ254" s="392" t="str">
        <f t="shared" si="266"/>
        <v/>
      </c>
      <c r="AR254" s="392" t="str">
        <f t="shared" si="266"/>
        <v/>
      </c>
      <c r="AS254" s="392" t="str">
        <f t="shared" si="260"/>
        <v/>
      </c>
      <c r="AT254" s="392">
        <f t="shared" si="267"/>
        <v>0</v>
      </c>
      <c r="AU254" s="392" t="str">
        <f t="shared" si="268"/>
        <v/>
      </c>
      <c r="AV254" s="392" t="str">
        <f t="shared" si="269"/>
        <v/>
      </c>
      <c r="AW254" s="392" t="str">
        <f t="shared" si="270"/>
        <v/>
      </c>
      <c r="AX254" s="392" t="str">
        <f t="shared" si="271"/>
        <v/>
      </c>
      <c r="AY254" s="392" t="str">
        <f t="shared" si="272"/>
        <v/>
      </c>
      <c r="AZ254" s="392" t="str">
        <f t="shared" si="337"/>
        <v/>
      </c>
      <c r="BA254" s="392" t="str">
        <f t="shared" si="337"/>
        <v/>
      </c>
      <c r="BB254" s="392" t="str">
        <f t="shared" si="337"/>
        <v/>
      </c>
      <c r="BC254" s="392" t="str">
        <f t="shared" si="337"/>
        <v/>
      </c>
      <c r="BD254" s="396" t="str">
        <f t="shared" si="337"/>
        <v/>
      </c>
      <c r="BE254" s="386">
        <f t="shared" si="273"/>
        <v>0</v>
      </c>
      <c r="BG254" s="392">
        <f t="shared" si="274"/>
        <v>0</v>
      </c>
      <c r="BH254" s="392">
        <f t="shared" si="275"/>
        <v>0</v>
      </c>
      <c r="BI254" s="405">
        <f t="shared" si="276"/>
        <v>0</v>
      </c>
      <c r="BJ254" s="406">
        <f t="shared" si="261"/>
        <v>0</v>
      </c>
      <c r="BK254" s="391" t="str">
        <f t="shared" si="262"/>
        <v>0</v>
      </c>
      <c r="BL254" s="391" t="str">
        <f t="shared" si="263"/>
        <v>0</v>
      </c>
      <c r="BM254" s="405">
        <f t="shared" si="277"/>
        <v>0</v>
      </c>
      <c r="BN254" s="405" t="str">
        <f t="shared" si="278"/>
        <v>0m0</v>
      </c>
      <c r="BO254" s="392">
        <f t="shared" si="279"/>
        <v>0</v>
      </c>
      <c r="BP254" s="392">
        <f t="shared" si="280"/>
        <v>0</v>
      </c>
      <c r="BQ254" s="405">
        <f t="shared" si="281"/>
        <v>0</v>
      </c>
      <c r="BR254" s="406">
        <f t="shared" si="282"/>
        <v>0</v>
      </c>
      <c r="BS254" s="391" t="str">
        <f t="shared" si="283"/>
        <v>0</v>
      </c>
      <c r="BT254" s="391" t="str">
        <f t="shared" si="284"/>
        <v>0</v>
      </c>
      <c r="BU254" s="405">
        <f t="shared" si="285"/>
        <v>0</v>
      </c>
      <c r="BV254" s="405" t="str">
        <f t="shared" si="286"/>
        <v>0m0</v>
      </c>
      <c r="BW254" s="392">
        <f t="shared" si="287"/>
        <v>0</v>
      </c>
      <c r="BX254" s="392">
        <f t="shared" si="288"/>
        <v>0</v>
      </c>
      <c r="BY254" s="405">
        <f t="shared" si="289"/>
        <v>0</v>
      </c>
      <c r="BZ254" s="406">
        <f t="shared" si="290"/>
        <v>0</v>
      </c>
      <c r="CA254" s="391" t="str">
        <f t="shared" si="291"/>
        <v>0</v>
      </c>
      <c r="CB254" s="391" t="str">
        <f t="shared" si="292"/>
        <v>0</v>
      </c>
      <c r="CC254" s="405">
        <f t="shared" si="293"/>
        <v>0</v>
      </c>
      <c r="CD254" s="405" t="str">
        <f t="shared" si="294"/>
        <v>0m0</v>
      </c>
      <c r="CE254" s="392">
        <f t="shared" si="295"/>
        <v>0</v>
      </c>
      <c r="CF254" s="392">
        <f t="shared" si="296"/>
        <v>0</v>
      </c>
      <c r="CG254" s="405">
        <f t="shared" si="297"/>
        <v>0</v>
      </c>
      <c r="CH254" s="406">
        <f t="shared" si="298"/>
        <v>0</v>
      </c>
      <c r="CI254" s="391" t="str">
        <f t="shared" si="299"/>
        <v>0</v>
      </c>
      <c r="CJ254" s="391" t="str">
        <f t="shared" si="300"/>
        <v>0</v>
      </c>
      <c r="CK254" s="405">
        <f t="shared" si="301"/>
        <v>0</v>
      </c>
      <c r="CL254" s="405" t="str">
        <f t="shared" si="302"/>
        <v>0m0</v>
      </c>
      <c r="CM254" s="392">
        <f t="shared" si="303"/>
        <v>0</v>
      </c>
      <c r="CN254" s="392">
        <f t="shared" si="304"/>
        <v>0</v>
      </c>
      <c r="CO254" s="405">
        <f t="shared" si="305"/>
        <v>0</v>
      </c>
      <c r="CP254" s="406">
        <f t="shared" si="306"/>
        <v>0</v>
      </c>
      <c r="CQ254" s="391" t="str">
        <f t="shared" si="307"/>
        <v>0</v>
      </c>
      <c r="CR254" s="391" t="str">
        <f t="shared" si="308"/>
        <v>0</v>
      </c>
      <c r="CS254" s="405">
        <f t="shared" si="309"/>
        <v>0</v>
      </c>
      <c r="CT254" s="405" t="str">
        <f t="shared" si="310"/>
        <v>0m0</v>
      </c>
      <c r="CU254" s="405">
        <f t="shared" si="311"/>
        <v>0</v>
      </c>
      <c r="CV254" s="405">
        <f t="shared" si="312"/>
        <v>0</v>
      </c>
      <c r="CW254" s="405">
        <f t="shared" si="313"/>
        <v>0</v>
      </c>
      <c r="CX254" s="405">
        <f t="shared" si="314"/>
        <v>0</v>
      </c>
      <c r="CY254" s="405">
        <f t="shared" si="315"/>
        <v>0</v>
      </c>
      <c r="CZ254" s="405" t="str">
        <f t="shared" si="316"/>
        <v/>
      </c>
      <c r="DA254" s="405" t="str">
        <f t="shared" si="317"/>
        <v/>
      </c>
      <c r="DB254" s="405" t="str">
        <f t="shared" si="318"/>
        <v/>
      </c>
      <c r="DC254" s="405" t="str">
        <f t="shared" si="319"/>
        <v/>
      </c>
      <c r="DD254" s="405" t="str">
        <f t="shared" si="320"/>
        <v/>
      </c>
      <c r="DE254" s="405"/>
      <c r="DF254" s="404"/>
      <c r="DG254" s="405" t="str">
        <f t="shared" si="321"/>
        <v/>
      </c>
      <c r="DH254" s="405" t="str">
        <f t="shared" si="322"/>
        <v/>
      </c>
      <c r="DI254" s="405">
        <f t="shared" si="323"/>
        <v>0</v>
      </c>
      <c r="DJ254" s="405" t="str">
        <f t="shared" si="324"/>
        <v/>
      </c>
      <c r="DK254" s="405" t="str">
        <f t="shared" si="325"/>
        <v/>
      </c>
      <c r="DL254" s="405" t="str">
        <f t="shared" si="326"/>
        <v/>
      </c>
      <c r="DM254" s="405" t="str">
        <f t="shared" si="327"/>
        <v/>
      </c>
      <c r="DN254" s="405" t="str">
        <f t="shared" si="328"/>
        <v/>
      </c>
      <c r="DO254" s="405" t="str">
        <f t="shared" si="329"/>
        <v/>
      </c>
    </row>
    <row r="255" spans="1:119" s="152" customFormat="1" ht="18" hidden="1" customHeight="1">
      <c r="A255" s="156" t="str">
        <f t="shared" si="338"/>
        <v/>
      </c>
      <c r="B255" s="153"/>
      <c r="C255" s="31" t="str">
        <f>IF(B255="","",VLOOKUP(B255,学連登録!$C$2:$G$3000,2,FALSE))</f>
        <v/>
      </c>
      <c r="D255" s="32" t="str">
        <f>IF(B255="","",VLOOKUP(B255,学連登録!$C$2:$G$3000,3,FALSE))</f>
        <v/>
      </c>
      <c r="E255" s="33" t="str">
        <f>IF(B255="","",VLOOKUP(B255,学連登録!$C$2:$G$3000,4,FALSE))</f>
        <v/>
      </c>
      <c r="F255" s="376" t="str">
        <f>IF(B255="","",VLOOKUP(B255,学連登録!$C$2:$I$3000,7,FALSE))</f>
        <v/>
      </c>
      <c r="G255" s="155"/>
      <c r="H255" s="926"/>
      <c r="I255" s="928"/>
      <c r="J255" s="155"/>
      <c r="K255" s="926"/>
      <c r="L255" s="927"/>
      <c r="M255" s="155"/>
      <c r="N255" s="881"/>
      <c r="O255" s="882"/>
      <c r="P255" s="154"/>
      <c r="Q255" s="926"/>
      <c r="R255" s="927"/>
      <c r="S255" s="154"/>
      <c r="T255" s="926"/>
      <c r="U255" s="927"/>
      <c r="V255" s="101" t="str">
        <f>IF(B255="","",VLOOKUP(B255,学連登録!$C$2:$H$3000,6,FALSE))</f>
        <v/>
      </c>
      <c r="Y255" s="116" t="str">
        <f t="shared" si="330"/>
        <v/>
      </c>
      <c r="Z255" s="97" t="str">
        <f>IF(G255="","",VLOOKUP(G255,種目名!$R$5:$T$104,3,0))</f>
        <v/>
      </c>
      <c r="AA255" s="98" t="str">
        <f>IF(J255="","",VLOOKUP(J255,種目名!$R$5:$T$104,3,0))</f>
        <v/>
      </c>
      <c r="AB255" s="117" t="str">
        <f>IF(M255="","",VLOOKUP(M255,種目名!$R$5:$T$104,3,0))</f>
        <v/>
      </c>
      <c r="AC255" s="117" t="str">
        <f>IF(P255="","",VLOOKUP(AF255,種目名!$R$5:$T$104,3,0))</f>
        <v/>
      </c>
      <c r="AD255" s="118" t="str">
        <f>IF(S255="","",VLOOKUP(AI255,種目名!$R$5:$T$104,3,0))</f>
        <v/>
      </c>
      <c r="AE255" s="115">
        <f t="shared" si="331"/>
        <v>0</v>
      </c>
      <c r="AF255" s="152" t="str">
        <f t="shared" si="332"/>
        <v/>
      </c>
      <c r="AG255" s="152" t="str">
        <f t="shared" si="333"/>
        <v/>
      </c>
      <c r="AH255" s="152">
        <f t="shared" si="334"/>
        <v>0</v>
      </c>
      <c r="AI255" s="152" t="str">
        <f t="shared" si="335"/>
        <v/>
      </c>
      <c r="AJ255" s="152" t="str">
        <f t="shared" si="336"/>
        <v/>
      </c>
      <c r="AK255" s="383"/>
      <c r="AL255" s="166">
        <f t="shared" si="264"/>
        <v>0</v>
      </c>
      <c r="AM255" s="392">
        <f t="shared" si="265"/>
        <v>0</v>
      </c>
      <c r="AN255" s="392">
        <f>COUNTIF($B$12:B255,B255)</f>
        <v>0</v>
      </c>
      <c r="AO255" s="392"/>
      <c r="AP255" s="392" t="str">
        <f t="shared" si="266"/>
        <v/>
      </c>
      <c r="AQ255" s="392" t="str">
        <f t="shared" si="266"/>
        <v/>
      </c>
      <c r="AR255" s="392" t="str">
        <f t="shared" si="266"/>
        <v/>
      </c>
      <c r="AS255" s="392" t="str">
        <f t="shared" si="260"/>
        <v/>
      </c>
      <c r="AT255" s="392">
        <f t="shared" si="267"/>
        <v>0</v>
      </c>
      <c r="AU255" s="392" t="str">
        <f t="shared" si="268"/>
        <v/>
      </c>
      <c r="AV255" s="392" t="str">
        <f t="shared" si="269"/>
        <v/>
      </c>
      <c r="AW255" s="392" t="str">
        <f t="shared" si="270"/>
        <v/>
      </c>
      <c r="AX255" s="392" t="str">
        <f t="shared" si="271"/>
        <v/>
      </c>
      <c r="AY255" s="392" t="str">
        <f t="shared" si="272"/>
        <v/>
      </c>
      <c r="AZ255" s="392" t="str">
        <f t="shared" si="337"/>
        <v/>
      </c>
      <c r="BA255" s="392" t="str">
        <f t="shared" si="337"/>
        <v/>
      </c>
      <c r="BB255" s="392" t="str">
        <f t="shared" si="337"/>
        <v/>
      </c>
      <c r="BC255" s="392" t="str">
        <f t="shared" si="337"/>
        <v/>
      </c>
      <c r="BD255" s="396" t="str">
        <f t="shared" si="337"/>
        <v/>
      </c>
      <c r="BE255" s="386">
        <f t="shared" si="273"/>
        <v>0</v>
      </c>
      <c r="BG255" s="392">
        <f t="shared" si="274"/>
        <v>0</v>
      </c>
      <c r="BH255" s="392">
        <f t="shared" si="275"/>
        <v>0</v>
      </c>
      <c r="BI255" s="405">
        <f t="shared" si="276"/>
        <v>0</v>
      </c>
      <c r="BJ255" s="406">
        <f t="shared" si="261"/>
        <v>0</v>
      </c>
      <c r="BK255" s="391" t="str">
        <f t="shared" si="262"/>
        <v>0</v>
      </c>
      <c r="BL255" s="391" t="str">
        <f t="shared" si="263"/>
        <v>0</v>
      </c>
      <c r="BM255" s="405">
        <f t="shared" si="277"/>
        <v>0</v>
      </c>
      <c r="BN255" s="405" t="str">
        <f t="shared" si="278"/>
        <v>0m0</v>
      </c>
      <c r="BO255" s="392">
        <f t="shared" si="279"/>
        <v>0</v>
      </c>
      <c r="BP255" s="392">
        <f t="shared" si="280"/>
        <v>0</v>
      </c>
      <c r="BQ255" s="405">
        <f t="shared" si="281"/>
        <v>0</v>
      </c>
      <c r="BR255" s="406">
        <f t="shared" si="282"/>
        <v>0</v>
      </c>
      <c r="BS255" s="391" t="str">
        <f t="shared" si="283"/>
        <v>0</v>
      </c>
      <c r="BT255" s="391" t="str">
        <f t="shared" si="284"/>
        <v>0</v>
      </c>
      <c r="BU255" s="405">
        <f t="shared" si="285"/>
        <v>0</v>
      </c>
      <c r="BV255" s="405" t="str">
        <f t="shared" si="286"/>
        <v>0m0</v>
      </c>
      <c r="BW255" s="392">
        <f t="shared" si="287"/>
        <v>0</v>
      </c>
      <c r="BX255" s="392">
        <f t="shared" si="288"/>
        <v>0</v>
      </c>
      <c r="BY255" s="405">
        <f t="shared" si="289"/>
        <v>0</v>
      </c>
      <c r="BZ255" s="406">
        <f t="shared" si="290"/>
        <v>0</v>
      </c>
      <c r="CA255" s="391" t="str">
        <f t="shared" si="291"/>
        <v>0</v>
      </c>
      <c r="CB255" s="391" t="str">
        <f t="shared" si="292"/>
        <v>0</v>
      </c>
      <c r="CC255" s="405">
        <f t="shared" si="293"/>
        <v>0</v>
      </c>
      <c r="CD255" s="405" t="str">
        <f t="shared" si="294"/>
        <v>0m0</v>
      </c>
      <c r="CE255" s="392">
        <f t="shared" si="295"/>
        <v>0</v>
      </c>
      <c r="CF255" s="392">
        <f t="shared" si="296"/>
        <v>0</v>
      </c>
      <c r="CG255" s="405">
        <f t="shared" si="297"/>
        <v>0</v>
      </c>
      <c r="CH255" s="406">
        <f t="shared" si="298"/>
        <v>0</v>
      </c>
      <c r="CI255" s="391" t="str">
        <f t="shared" si="299"/>
        <v>0</v>
      </c>
      <c r="CJ255" s="391" t="str">
        <f t="shared" si="300"/>
        <v>0</v>
      </c>
      <c r="CK255" s="405">
        <f t="shared" si="301"/>
        <v>0</v>
      </c>
      <c r="CL255" s="405" t="str">
        <f t="shared" si="302"/>
        <v>0m0</v>
      </c>
      <c r="CM255" s="392">
        <f t="shared" si="303"/>
        <v>0</v>
      </c>
      <c r="CN255" s="392">
        <f t="shared" si="304"/>
        <v>0</v>
      </c>
      <c r="CO255" s="405">
        <f t="shared" si="305"/>
        <v>0</v>
      </c>
      <c r="CP255" s="406">
        <f t="shared" si="306"/>
        <v>0</v>
      </c>
      <c r="CQ255" s="391" t="str">
        <f t="shared" si="307"/>
        <v>0</v>
      </c>
      <c r="CR255" s="391" t="str">
        <f t="shared" si="308"/>
        <v>0</v>
      </c>
      <c r="CS255" s="405">
        <f t="shared" si="309"/>
        <v>0</v>
      </c>
      <c r="CT255" s="405" t="str">
        <f t="shared" si="310"/>
        <v>0m0</v>
      </c>
      <c r="CU255" s="405">
        <f t="shared" si="311"/>
        <v>0</v>
      </c>
      <c r="CV255" s="405">
        <f t="shared" si="312"/>
        <v>0</v>
      </c>
      <c r="CW255" s="405">
        <f t="shared" si="313"/>
        <v>0</v>
      </c>
      <c r="CX255" s="405">
        <f t="shared" si="314"/>
        <v>0</v>
      </c>
      <c r="CY255" s="405">
        <f t="shared" si="315"/>
        <v>0</v>
      </c>
      <c r="CZ255" s="405" t="str">
        <f t="shared" si="316"/>
        <v/>
      </c>
      <c r="DA255" s="405" t="str">
        <f t="shared" si="317"/>
        <v/>
      </c>
      <c r="DB255" s="405" t="str">
        <f t="shared" si="318"/>
        <v/>
      </c>
      <c r="DC255" s="405" t="str">
        <f t="shared" si="319"/>
        <v/>
      </c>
      <c r="DD255" s="405" t="str">
        <f t="shared" si="320"/>
        <v/>
      </c>
      <c r="DE255" s="405"/>
      <c r="DF255" s="404"/>
      <c r="DG255" s="405" t="str">
        <f t="shared" si="321"/>
        <v/>
      </c>
      <c r="DH255" s="405" t="str">
        <f t="shared" si="322"/>
        <v/>
      </c>
      <c r="DI255" s="405">
        <f t="shared" si="323"/>
        <v>0</v>
      </c>
      <c r="DJ255" s="405" t="str">
        <f t="shared" si="324"/>
        <v/>
      </c>
      <c r="DK255" s="405" t="str">
        <f t="shared" si="325"/>
        <v/>
      </c>
      <c r="DL255" s="405" t="str">
        <f t="shared" si="326"/>
        <v/>
      </c>
      <c r="DM255" s="405" t="str">
        <f t="shared" si="327"/>
        <v/>
      </c>
      <c r="DN255" s="405" t="str">
        <f t="shared" si="328"/>
        <v/>
      </c>
      <c r="DO255" s="405" t="str">
        <f t="shared" si="329"/>
        <v/>
      </c>
    </row>
    <row r="256" spans="1:119" s="152" customFormat="1" ht="18" hidden="1" customHeight="1">
      <c r="A256" s="156" t="str">
        <f t="shared" si="338"/>
        <v/>
      </c>
      <c r="B256" s="153"/>
      <c r="C256" s="31" t="str">
        <f>IF(B256="","",VLOOKUP(B256,学連登録!$C$2:$G$3000,2,FALSE))</f>
        <v/>
      </c>
      <c r="D256" s="32" t="str">
        <f>IF(B256="","",VLOOKUP(B256,学連登録!$C$2:$G$3000,3,FALSE))</f>
        <v/>
      </c>
      <c r="E256" s="33" t="str">
        <f>IF(B256="","",VLOOKUP(B256,学連登録!$C$2:$G$3000,4,FALSE))</f>
        <v/>
      </c>
      <c r="F256" s="376" t="str">
        <f>IF(B256="","",VLOOKUP(B256,学連登録!$C$2:$I$3000,7,FALSE))</f>
        <v/>
      </c>
      <c r="G256" s="155"/>
      <c r="H256" s="926"/>
      <c r="I256" s="928"/>
      <c r="J256" s="155"/>
      <c r="K256" s="926"/>
      <c r="L256" s="927"/>
      <c r="M256" s="155"/>
      <c r="N256" s="881"/>
      <c r="O256" s="882"/>
      <c r="P256" s="154"/>
      <c r="Q256" s="926"/>
      <c r="R256" s="927"/>
      <c r="S256" s="154"/>
      <c r="T256" s="926"/>
      <c r="U256" s="927"/>
      <c r="V256" s="101" t="str">
        <f>IF(B256="","",VLOOKUP(B256,学連登録!$C$2:$H$3000,6,FALSE))</f>
        <v/>
      </c>
      <c r="Y256" s="116" t="str">
        <f t="shared" si="330"/>
        <v/>
      </c>
      <c r="Z256" s="97" t="str">
        <f>IF(G256="","",VLOOKUP(G256,種目名!$R$5:$T$104,3,0))</f>
        <v/>
      </c>
      <c r="AA256" s="98" t="str">
        <f>IF(J256="","",VLOOKUP(J256,種目名!$R$5:$T$104,3,0))</f>
        <v/>
      </c>
      <c r="AB256" s="117" t="str">
        <f>IF(M256="","",VLOOKUP(M256,種目名!$R$5:$T$104,3,0))</f>
        <v/>
      </c>
      <c r="AC256" s="117" t="str">
        <f>IF(P256="","",VLOOKUP(AF256,種目名!$R$5:$T$104,3,0))</f>
        <v/>
      </c>
      <c r="AD256" s="118" t="str">
        <f>IF(S256="","",VLOOKUP(AI256,種目名!$R$5:$T$104,3,0))</f>
        <v/>
      </c>
      <c r="AE256" s="115">
        <f t="shared" si="331"/>
        <v>0</v>
      </c>
      <c r="AF256" s="152" t="str">
        <f t="shared" si="332"/>
        <v/>
      </c>
      <c r="AG256" s="152" t="str">
        <f t="shared" si="333"/>
        <v/>
      </c>
      <c r="AH256" s="152">
        <f t="shared" si="334"/>
        <v>0</v>
      </c>
      <c r="AI256" s="152" t="str">
        <f t="shared" si="335"/>
        <v/>
      </c>
      <c r="AJ256" s="152" t="str">
        <f t="shared" si="336"/>
        <v/>
      </c>
      <c r="AK256" s="383"/>
      <c r="AL256" s="166">
        <f t="shared" si="264"/>
        <v>0</v>
      </c>
      <c r="AM256" s="392">
        <f t="shared" si="265"/>
        <v>0</v>
      </c>
      <c r="AN256" s="392">
        <f>COUNTIF($B$12:B256,B256)</f>
        <v>0</v>
      </c>
      <c r="AO256" s="392"/>
      <c r="AP256" s="392" t="str">
        <f t="shared" si="266"/>
        <v/>
      </c>
      <c r="AQ256" s="392" t="str">
        <f t="shared" si="266"/>
        <v/>
      </c>
      <c r="AR256" s="392" t="str">
        <f t="shared" si="266"/>
        <v/>
      </c>
      <c r="AS256" s="392" t="str">
        <f t="shared" si="260"/>
        <v/>
      </c>
      <c r="AT256" s="392">
        <f t="shared" si="267"/>
        <v>0</v>
      </c>
      <c r="AU256" s="392" t="str">
        <f t="shared" si="268"/>
        <v/>
      </c>
      <c r="AV256" s="392" t="str">
        <f t="shared" si="269"/>
        <v/>
      </c>
      <c r="AW256" s="392" t="str">
        <f t="shared" si="270"/>
        <v/>
      </c>
      <c r="AX256" s="392" t="str">
        <f t="shared" si="271"/>
        <v/>
      </c>
      <c r="AY256" s="392" t="str">
        <f t="shared" si="272"/>
        <v/>
      </c>
      <c r="AZ256" s="392" t="str">
        <f t="shared" si="337"/>
        <v/>
      </c>
      <c r="BA256" s="392" t="str">
        <f t="shared" si="337"/>
        <v/>
      </c>
      <c r="BB256" s="392" t="str">
        <f t="shared" si="337"/>
        <v/>
      </c>
      <c r="BC256" s="392" t="str">
        <f t="shared" si="337"/>
        <v/>
      </c>
      <c r="BD256" s="396" t="str">
        <f t="shared" si="337"/>
        <v/>
      </c>
      <c r="BE256" s="386">
        <f t="shared" si="273"/>
        <v>0</v>
      </c>
      <c r="BG256" s="392">
        <f t="shared" si="274"/>
        <v>0</v>
      </c>
      <c r="BH256" s="392">
        <f t="shared" si="275"/>
        <v>0</v>
      </c>
      <c r="BI256" s="405">
        <f t="shared" si="276"/>
        <v>0</v>
      </c>
      <c r="BJ256" s="406">
        <f t="shared" si="261"/>
        <v>0</v>
      </c>
      <c r="BK256" s="391" t="str">
        <f t="shared" si="262"/>
        <v>0</v>
      </c>
      <c r="BL256" s="391" t="str">
        <f t="shared" si="263"/>
        <v>0</v>
      </c>
      <c r="BM256" s="405">
        <f t="shared" si="277"/>
        <v>0</v>
      </c>
      <c r="BN256" s="405" t="str">
        <f t="shared" si="278"/>
        <v>0m0</v>
      </c>
      <c r="BO256" s="392">
        <f t="shared" si="279"/>
        <v>0</v>
      </c>
      <c r="BP256" s="392">
        <f t="shared" si="280"/>
        <v>0</v>
      </c>
      <c r="BQ256" s="405">
        <f t="shared" si="281"/>
        <v>0</v>
      </c>
      <c r="BR256" s="406">
        <f t="shared" si="282"/>
        <v>0</v>
      </c>
      <c r="BS256" s="391" t="str">
        <f t="shared" si="283"/>
        <v>0</v>
      </c>
      <c r="BT256" s="391" t="str">
        <f t="shared" si="284"/>
        <v>0</v>
      </c>
      <c r="BU256" s="405">
        <f t="shared" si="285"/>
        <v>0</v>
      </c>
      <c r="BV256" s="405" t="str">
        <f t="shared" si="286"/>
        <v>0m0</v>
      </c>
      <c r="BW256" s="392">
        <f t="shared" si="287"/>
        <v>0</v>
      </c>
      <c r="BX256" s="392">
        <f t="shared" si="288"/>
        <v>0</v>
      </c>
      <c r="BY256" s="405">
        <f t="shared" si="289"/>
        <v>0</v>
      </c>
      <c r="BZ256" s="406">
        <f t="shared" si="290"/>
        <v>0</v>
      </c>
      <c r="CA256" s="391" t="str">
        <f t="shared" si="291"/>
        <v>0</v>
      </c>
      <c r="CB256" s="391" t="str">
        <f t="shared" si="292"/>
        <v>0</v>
      </c>
      <c r="CC256" s="405">
        <f t="shared" si="293"/>
        <v>0</v>
      </c>
      <c r="CD256" s="405" t="str">
        <f t="shared" si="294"/>
        <v>0m0</v>
      </c>
      <c r="CE256" s="392">
        <f t="shared" si="295"/>
        <v>0</v>
      </c>
      <c r="CF256" s="392">
        <f t="shared" si="296"/>
        <v>0</v>
      </c>
      <c r="CG256" s="405">
        <f t="shared" si="297"/>
        <v>0</v>
      </c>
      <c r="CH256" s="406">
        <f t="shared" si="298"/>
        <v>0</v>
      </c>
      <c r="CI256" s="391" t="str">
        <f t="shared" si="299"/>
        <v>0</v>
      </c>
      <c r="CJ256" s="391" t="str">
        <f t="shared" si="300"/>
        <v>0</v>
      </c>
      <c r="CK256" s="405">
        <f t="shared" si="301"/>
        <v>0</v>
      </c>
      <c r="CL256" s="405" t="str">
        <f t="shared" si="302"/>
        <v>0m0</v>
      </c>
      <c r="CM256" s="392">
        <f t="shared" si="303"/>
        <v>0</v>
      </c>
      <c r="CN256" s="392">
        <f t="shared" si="304"/>
        <v>0</v>
      </c>
      <c r="CO256" s="405">
        <f t="shared" si="305"/>
        <v>0</v>
      </c>
      <c r="CP256" s="406">
        <f t="shared" si="306"/>
        <v>0</v>
      </c>
      <c r="CQ256" s="391" t="str">
        <f t="shared" si="307"/>
        <v>0</v>
      </c>
      <c r="CR256" s="391" t="str">
        <f t="shared" si="308"/>
        <v>0</v>
      </c>
      <c r="CS256" s="405">
        <f t="shared" si="309"/>
        <v>0</v>
      </c>
      <c r="CT256" s="405" t="str">
        <f t="shared" si="310"/>
        <v>0m0</v>
      </c>
      <c r="CU256" s="405">
        <f t="shared" si="311"/>
        <v>0</v>
      </c>
      <c r="CV256" s="405">
        <f t="shared" si="312"/>
        <v>0</v>
      </c>
      <c r="CW256" s="405">
        <f t="shared" si="313"/>
        <v>0</v>
      </c>
      <c r="CX256" s="405">
        <f t="shared" si="314"/>
        <v>0</v>
      </c>
      <c r="CY256" s="405">
        <f t="shared" si="315"/>
        <v>0</v>
      </c>
      <c r="CZ256" s="405" t="str">
        <f t="shared" si="316"/>
        <v/>
      </c>
      <c r="DA256" s="405" t="str">
        <f t="shared" si="317"/>
        <v/>
      </c>
      <c r="DB256" s="405" t="str">
        <f t="shared" si="318"/>
        <v/>
      </c>
      <c r="DC256" s="405" t="str">
        <f t="shared" si="319"/>
        <v/>
      </c>
      <c r="DD256" s="405" t="str">
        <f t="shared" si="320"/>
        <v/>
      </c>
      <c r="DE256" s="405"/>
      <c r="DF256" s="404"/>
      <c r="DG256" s="405" t="str">
        <f t="shared" si="321"/>
        <v/>
      </c>
      <c r="DH256" s="405" t="str">
        <f t="shared" si="322"/>
        <v/>
      </c>
      <c r="DI256" s="405">
        <f t="shared" si="323"/>
        <v>0</v>
      </c>
      <c r="DJ256" s="405" t="str">
        <f t="shared" si="324"/>
        <v/>
      </c>
      <c r="DK256" s="405" t="str">
        <f t="shared" si="325"/>
        <v/>
      </c>
      <c r="DL256" s="405" t="str">
        <f t="shared" si="326"/>
        <v/>
      </c>
      <c r="DM256" s="405" t="str">
        <f t="shared" si="327"/>
        <v/>
      </c>
      <c r="DN256" s="405" t="str">
        <f t="shared" si="328"/>
        <v/>
      </c>
      <c r="DO256" s="405" t="str">
        <f t="shared" si="329"/>
        <v/>
      </c>
    </row>
    <row r="257" spans="1:119" s="152" customFormat="1" ht="18" hidden="1" customHeight="1">
      <c r="A257" s="156" t="str">
        <f t="shared" si="338"/>
        <v/>
      </c>
      <c r="B257" s="153"/>
      <c r="C257" s="31" t="str">
        <f>IF(B257="","",VLOOKUP(B257,学連登録!$C$2:$G$3000,2,FALSE))</f>
        <v/>
      </c>
      <c r="D257" s="32" t="str">
        <f>IF(B257="","",VLOOKUP(B257,学連登録!$C$2:$G$3000,3,FALSE))</f>
        <v/>
      </c>
      <c r="E257" s="33" t="str">
        <f>IF(B257="","",VLOOKUP(B257,学連登録!$C$2:$G$3000,4,FALSE))</f>
        <v/>
      </c>
      <c r="F257" s="376" t="str">
        <f>IF(B257="","",VLOOKUP(B257,学連登録!$C$2:$I$3000,7,FALSE))</f>
        <v/>
      </c>
      <c r="G257" s="155"/>
      <c r="H257" s="926"/>
      <c r="I257" s="928"/>
      <c r="J257" s="155"/>
      <c r="K257" s="926"/>
      <c r="L257" s="927"/>
      <c r="M257" s="155"/>
      <c r="N257" s="881"/>
      <c r="O257" s="882"/>
      <c r="P257" s="154"/>
      <c r="Q257" s="926"/>
      <c r="R257" s="927"/>
      <c r="S257" s="154"/>
      <c r="T257" s="926"/>
      <c r="U257" s="927"/>
      <c r="V257" s="101" t="str">
        <f>IF(B257="","",VLOOKUP(B257,学連登録!$C$2:$H$3000,6,FALSE))</f>
        <v/>
      </c>
      <c r="Y257" s="116" t="str">
        <f t="shared" si="330"/>
        <v/>
      </c>
      <c r="Z257" s="97" t="str">
        <f>IF(G257="","",VLOOKUP(G257,種目名!$R$5:$T$104,3,0))</f>
        <v/>
      </c>
      <c r="AA257" s="98" t="str">
        <f>IF(J257="","",VLOOKUP(J257,種目名!$R$5:$T$104,3,0))</f>
        <v/>
      </c>
      <c r="AB257" s="117" t="str">
        <f>IF(M257="","",VLOOKUP(M257,種目名!$R$5:$T$104,3,0))</f>
        <v/>
      </c>
      <c r="AC257" s="117" t="str">
        <f>IF(P257="","",VLOOKUP(AF257,種目名!$R$5:$T$104,3,0))</f>
        <v/>
      </c>
      <c r="AD257" s="118" t="str">
        <f>IF(S257="","",VLOOKUP(AI257,種目名!$R$5:$T$104,3,0))</f>
        <v/>
      </c>
      <c r="AE257" s="115">
        <f t="shared" si="331"/>
        <v>0</v>
      </c>
      <c r="AF257" s="152" t="str">
        <f t="shared" si="332"/>
        <v/>
      </c>
      <c r="AG257" s="152" t="str">
        <f t="shared" si="333"/>
        <v/>
      </c>
      <c r="AH257" s="152">
        <f t="shared" si="334"/>
        <v>0</v>
      </c>
      <c r="AI257" s="152" t="str">
        <f t="shared" si="335"/>
        <v/>
      </c>
      <c r="AJ257" s="152" t="str">
        <f t="shared" si="336"/>
        <v/>
      </c>
      <c r="AK257" s="383"/>
      <c r="AL257" s="166">
        <f t="shared" si="264"/>
        <v>0</v>
      </c>
      <c r="AM257" s="392">
        <f t="shared" si="265"/>
        <v>0</v>
      </c>
      <c r="AN257" s="392">
        <f>COUNTIF($B$12:B257,B257)</f>
        <v>0</v>
      </c>
      <c r="AO257" s="392"/>
      <c r="AP257" s="392" t="str">
        <f t="shared" si="266"/>
        <v/>
      </c>
      <c r="AQ257" s="392" t="str">
        <f t="shared" si="266"/>
        <v/>
      </c>
      <c r="AR257" s="392" t="str">
        <f t="shared" si="266"/>
        <v/>
      </c>
      <c r="AS257" s="392" t="str">
        <f t="shared" si="260"/>
        <v/>
      </c>
      <c r="AT257" s="392">
        <f t="shared" si="267"/>
        <v>0</v>
      </c>
      <c r="AU257" s="392" t="str">
        <f t="shared" si="268"/>
        <v/>
      </c>
      <c r="AV257" s="392" t="str">
        <f t="shared" si="269"/>
        <v/>
      </c>
      <c r="AW257" s="392" t="str">
        <f t="shared" si="270"/>
        <v/>
      </c>
      <c r="AX257" s="392" t="str">
        <f t="shared" si="271"/>
        <v/>
      </c>
      <c r="AY257" s="392" t="str">
        <f t="shared" si="272"/>
        <v/>
      </c>
      <c r="AZ257" s="392" t="str">
        <f t="shared" si="337"/>
        <v/>
      </c>
      <c r="BA257" s="392" t="str">
        <f t="shared" si="337"/>
        <v/>
      </c>
      <c r="BB257" s="392" t="str">
        <f t="shared" si="337"/>
        <v/>
      </c>
      <c r="BC257" s="392" t="str">
        <f t="shared" si="337"/>
        <v/>
      </c>
      <c r="BD257" s="396" t="str">
        <f t="shared" si="337"/>
        <v/>
      </c>
      <c r="BE257" s="386">
        <f t="shared" si="273"/>
        <v>0</v>
      </c>
      <c r="BG257" s="392">
        <f t="shared" si="274"/>
        <v>0</v>
      </c>
      <c r="BH257" s="392">
        <f t="shared" si="275"/>
        <v>0</v>
      </c>
      <c r="BI257" s="405">
        <f t="shared" si="276"/>
        <v>0</v>
      </c>
      <c r="BJ257" s="406">
        <f t="shared" si="261"/>
        <v>0</v>
      </c>
      <c r="BK257" s="391" t="str">
        <f t="shared" si="262"/>
        <v>0</v>
      </c>
      <c r="BL257" s="391" t="str">
        <f t="shared" si="263"/>
        <v>0</v>
      </c>
      <c r="BM257" s="405">
        <f t="shared" si="277"/>
        <v>0</v>
      </c>
      <c r="BN257" s="405" t="str">
        <f t="shared" si="278"/>
        <v>0m0</v>
      </c>
      <c r="BO257" s="392">
        <f t="shared" si="279"/>
        <v>0</v>
      </c>
      <c r="BP257" s="392">
        <f t="shared" si="280"/>
        <v>0</v>
      </c>
      <c r="BQ257" s="405">
        <f t="shared" si="281"/>
        <v>0</v>
      </c>
      <c r="BR257" s="406">
        <f t="shared" si="282"/>
        <v>0</v>
      </c>
      <c r="BS257" s="391" t="str">
        <f t="shared" si="283"/>
        <v>0</v>
      </c>
      <c r="BT257" s="391" t="str">
        <f t="shared" si="284"/>
        <v>0</v>
      </c>
      <c r="BU257" s="405">
        <f t="shared" si="285"/>
        <v>0</v>
      </c>
      <c r="BV257" s="405" t="str">
        <f t="shared" si="286"/>
        <v>0m0</v>
      </c>
      <c r="BW257" s="392">
        <f t="shared" si="287"/>
        <v>0</v>
      </c>
      <c r="BX257" s="392">
        <f t="shared" si="288"/>
        <v>0</v>
      </c>
      <c r="BY257" s="405">
        <f t="shared" si="289"/>
        <v>0</v>
      </c>
      <c r="BZ257" s="406">
        <f t="shared" si="290"/>
        <v>0</v>
      </c>
      <c r="CA257" s="391" t="str">
        <f t="shared" si="291"/>
        <v>0</v>
      </c>
      <c r="CB257" s="391" t="str">
        <f t="shared" si="292"/>
        <v>0</v>
      </c>
      <c r="CC257" s="405">
        <f t="shared" si="293"/>
        <v>0</v>
      </c>
      <c r="CD257" s="405" t="str">
        <f t="shared" si="294"/>
        <v>0m0</v>
      </c>
      <c r="CE257" s="392">
        <f t="shared" si="295"/>
        <v>0</v>
      </c>
      <c r="CF257" s="392">
        <f t="shared" si="296"/>
        <v>0</v>
      </c>
      <c r="CG257" s="405">
        <f t="shared" si="297"/>
        <v>0</v>
      </c>
      <c r="CH257" s="406">
        <f t="shared" si="298"/>
        <v>0</v>
      </c>
      <c r="CI257" s="391" t="str">
        <f t="shared" si="299"/>
        <v>0</v>
      </c>
      <c r="CJ257" s="391" t="str">
        <f t="shared" si="300"/>
        <v>0</v>
      </c>
      <c r="CK257" s="405">
        <f t="shared" si="301"/>
        <v>0</v>
      </c>
      <c r="CL257" s="405" t="str">
        <f t="shared" si="302"/>
        <v>0m0</v>
      </c>
      <c r="CM257" s="392">
        <f t="shared" si="303"/>
        <v>0</v>
      </c>
      <c r="CN257" s="392">
        <f t="shared" si="304"/>
        <v>0</v>
      </c>
      <c r="CO257" s="405">
        <f t="shared" si="305"/>
        <v>0</v>
      </c>
      <c r="CP257" s="406">
        <f t="shared" si="306"/>
        <v>0</v>
      </c>
      <c r="CQ257" s="391" t="str">
        <f t="shared" si="307"/>
        <v>0</v>
      </c>
      <c r="CR257" s="391" t="str">
        <f t="shared" si="308"/>
        <v>0</v>
      </c>
      <c r="CS257" s="405">
        <f t="shared" si="309"/>
        <v>0</v>
      </c>
      <c r="CT257" s="405" t="str">
        <f t="shared" si="310"/>
        <v>0m0</v>
      </c>
      <c r="CU257" s="405">
        <f t="shared" si="311"/>
        <v>0</v>
      </c>
      <c r="CV257" s="405">
        <f t="shared" si="312"/>
        <v>0</v>
      </c>
      <c r="CW257" s="405">
        <f t="shared" si="313"/>
        <v>0</v>
      </c>
      <c r="CX257" s="405">
        <f t="shared" si="314"/>
        <v>0</v>
      </c>
      <c r="CY257" s="405">
        <f t="shared" si="315"/>
        <v>0</v>
      </c>
      <c r="CZ257" s="405" t="str">
        <f t="shared" si="316"/>
        <v/>
      </c>
      <c r="DA257" s="405" t="str">
        <f t="shared" si="317"/>
        <v/>
      </c>
      <c r="DB257" s="405" t="str">
        <f t="shared" si="318"/>
        <v/>
      </c>
      <c r="DC257" s="405" t="str">
        <f t="shared" si="319"/>
        <v/>
      </c>
      <c r="DD257" s="405" t="str">
        <f t="shared" si="320"/>
        <v/>
      </c>
      <c r="DE257" s="405"/>
      <c r="DF257" s="404"/>
      <c r="DG257" s="405" t="str">
        <f t="shared" si="321"/>
        <v/>
      </c>
      <c r="DH257" s="405" t="str">
        <f t="shared" si="322"/>
        <v/>
      </c>
      <c r="DI257" s="405">
        <f t="shared" si="323"/>
        <v>0</v>
      </c>
      <c r="DJ257" s="405" t="str">
        <f t="shared" si="324"/>
        <v/>
      </c>
      <c r="DK257" s="405" t="str">
        <f t="shared" si="325"/>
        <v/>
      </c>
      <c r="DL257" s="405" t="str">
        <f t="shared" si="326"/>
        <v/>
      </c>
      <c r="DM257" s="405" t="str">
        <f t="shared" si="327"/>
        <v/>
      </c>
      <c r="DN257" s="405" t="str">
        <f t="shared" si="328"/>
        <v/>
      </c>
      <c r="DO257" s="405" t="str">
        <f t="shared" si="329"/>
        <v/>
      </c>
    </row>
    <row r="258" spans="1:119" s="152" customFormat="1" ht="18" hidden="1" customHeight="1">
      <c r="A258" s="156" t="str">
        <f t="shared" si="338"/>
        <v/>
      </c>
      <c r="B258" s="153"/>
      <c r="C258" s="31" t="str">
        <f>IF(B258="","",VLOOKUP(B258,学連登録!$C$2:$G$3000,2,FALSE))</f>
        <v/>
      </c>
      <c r="D258" s="32" t="str">
        <f>IF(B258="","",VLOOKUP(B258,学連登録!$C$2:$G$3000,3,FALSE))</f>
        <v/>
      </c>
      <c r="E258" s="33" t="str">
        <f>IF(B258="","",VLOOKUP(B258,学連登録!$C$2:$G$3000,4,FALSE))</f>
        <v/>
      </c>
      <c r="F258" s="376" t="str">
        <f>IF(B258="","",VLOOKUP(B258,学連登録!$C$2:$I$3000,7,FALSE))</f>
        <v/>
      </c>
      <c r="G258" s="155"/>
      <c r="H258" s="926"/>
      <c r="I258" s="928"/>
      <c r="J258" s="155"/>
      <c r="K258" s="926"/>
      <c r="L258" s="927"/>
      <c r="M258" s="155"/>
      <c r="N258" s="881"/>
      <c r="O258" s="882"/>
      <c r="P258" s="154"/>
      <c r="Q258" s="926"/>
      <c r="R258" s="927"/>
      <c r="S258" s="154"/>
      <c r="T258" s="926"/>
      <c r="U258" s="927"/>
      <c r="V258" s="101" t="str">
        <f>IF(B258="","",VLOOKUP(B258,学連登録!$C$2:$H$3000,6,FALSE))</f>
        <v/>
      </c>
      <c r="Y258" s="116" t="str">
        <f t="shared" si="330"/>
        <v/>
      </c>
      <c r="Z258" s="97" t="str">
        <f>IF(G258="","",VLOOKUP(G258,種目名!$R$5:$T$104,3,0))</f>
        <v/>
      </c>
      <c r="AA258" s="98" t="str">
        <f>IF(J258="","",VLOOKUP(J258,種目名!$R$5:$T$104,3,0))</f>
        <v/>
      </c>
      <c r="AB258" s="117" t="str">
        <f>IF(M258="","",VLOOKUP(M258,種目名!$R$5:$T$104,3,0))</f>
        <v/>
      </c>
      <c r="AC258" s="117" t="str">
        <f>IF(P258="","",VLOOKUP(AF258,種目名!$R$5:$T$104,3,0))</f>
        <v/>
      </c>
      <c r="AD258" s="118" t="str">
        <f>IF(S258="","",VLOOKUP(AI258,種目名!$R$5:$T$104,3,0))</f>
        <v/>
      </c>
      <c r="AE258" s="115">
        <f t="shared" si="331"/>
        <v>0</v>
      </c>
      <c r="AF258" s="152" t="str">
        <f t="shared" si="332"/>
        <v/>
      </c>
      <c r="AG258" s="152" t="str">
        <f t="shared" si="333"/>
        <v/>
      </c>
      <c r="AH258" s="152">
        <f t="shared" si="334"/>
        <v>0</v>
      </c>
      <c r="AI258" s="152" t="str">
        <f t="shared" si="335"/>
        <v/>
      </c>
      <c r="AJ258" s="152" t="str">
        <f t="shared" si="336"/>
        <v/>
      </c>
      <c r="AK258" s="383"/>
      <c r="AL258" s="166">
        <f t="shared" si="264"/>
        <v>0</v>
      </c>
      <c r="AM258" s="392">
        <f t="shared" si="265"/>
        <v>0</v>
      </c>
      <c r="AN258" s="392">
        <f>COUNTIF($B$12:B258,B258)</f>
        <v>0</v>
      </c>
      <c r="AO258" s="392"/>
      <c r="AP258" s="392" t="str">
        <f t="shared" si="266"/>
        <v/>
      </c>
      <c r="AQ258" s="392" t="str">
        <f t="shared" si="266"/>
        <v/>
      </c>
      <c r="AR258" s="392" t="str">
        <f t="shared" si="266"/>
        <v/>
      </c>
      <c r="AS258" s="392" t="str">
        <f t="shared" si="260"/>
        <v/>
      </c>
      <c r="AT258" s="392">
        <f t="shared" si="267"/>
        <v>0</v>
      </c>
      <c r="AU258" s="392" t="str">
        <f t="shared" si="268"/>
        <v/>
      </c>
      <c r="AV258" s="392" t="str">
        <f t="shared" si="269"/>
        <v/>
      </c>
      <c r="AW258" s="392" t="str">
        <f t="shared" si="270"/>
        <v/>
      </c>
      <c r="AX258" s="392" t="str">
        <f t="shared" si="271"/>
        <v/>
      </c>
      <c r="AY258" s="392" t="str">
        <f t="shared" si="272"/>
        <v/>
      </c>
      <c r="AZ258" s="392" t="str">
        <f t="shared" si="337"/>
        <v/>
      </c>
      <c r="BA258" s="392" t="str">
        <f t="shared" si="337"/>
        <v/>
      </c>
      <c r="BB258" s="392" t="str">
        <f t="shared" si="337"/>
        <v/>
      </c>
      <c r="BC258" s="392" t="str">
        <f t="shared" si="337"/>
        <v/>
      </c>
      <c r="BD258" s="396" t="str">
        <f t="shared" si="337"/>
        <v/>
      </c>
      <c r="BE258" s="386">
        <f t="shared" si="273"/>
        <v>0</v>
      </c>
      <c r="BG258" s="392">
        <f t="shared" si="274"/>
        <v>0</v>
      </c>
      <c r="BH258" s="392">
        <f t="shared" si="275"/>
        <v>0</v>
      </c>
      <c r="BI258" s="405">
        <f t="shared" si="276"/>
        <v>0</v>
      </c>
      <c r="BJ258" s="406">
        <f t="shared" si="261"/>
        <v>0</v>
      </c>
      <c r="BK258" s="391" t="str">
        <f t="shared" si="262"/>
        <v>0</v>
      </c>
      <c r="BL258" s="391" t="str">
        <f t="shared" si="263"/>
        <v>0</v>
      </c>
      <c r="BM258" s="405">
        <f t="shared" si="277"/>
        <v>0</v>
      </c>
      <c r="BN258" s="405" t="str">
        <f t="shared" si="278"/>
        <v>0m0</v>
      </c>
      <c r="BO258" s="392">
        <f t="shared" si="279"/>
        <v>0</v>
      </c>
      <c r="BP258" s="392">
        <f t="shared" si="280"/>
        <v>0</v>
      </c>
      <c r="BQ258" s="405">
        <f t="shared" si="281"/>
        <v>0</v>
      </c>
      <c r="BR258" s="406">
        <f t="shared" si="282"/>
        <v>0</v>
      </c>
      <c r="BS258" s="391" t="str">
        <f t="shared" si="283"/>
        <v>0</v>
      </c>
      <c r="BT258" s="391" t="str">
        <f t="shared" si="284"/>
        <v>0</v>
      </c>
      <c r="BU258" s="405">
        <f t="shared" si="285"/>
        <v>0</v>
      </c>
      <c r="BV258" s="405" t="str">
        <f t="shared" si="286"/>
        <v>0m0</v>
      </c>
      <c r="BW258" s="392">
        <f t="shared" si="287"/>
        <v>0</v>
      </c>
      <c r="BX258" s="392">
        <f t="shared" si="288"/>
        <v>0</v>
      </c>
      <c r="BY258" s="405">
        <f t="shared" si="289"/>
        <v>0</v>
      </c>
      <c r="BZ258" s="406">
        <f t="shared" si="290"/>
        <v>0</v>
      </c>
      <c r="CA258" s="391" t="str">
        <f t="shared" si="291"/>
        <v>0</v>
      </c>
      <c r="CB258" s="391" t="str">
        <f t="shared" si="292"/>
        <v>0</v>
      </c>
      <c r="CC258" s="405">
        <f t="shared" si="293"/>
        <v>0</v>
      </c>
      <c r="CD258" s="405" t="str">
        <f t="shared" si="294"/>
        <v>0m0</v>
      </c>
      <c r="CE258" s="392">
        <f t="shared" si="295"/>
        <v>0</v>
      </c>
      <c r="CF258" s="392">
        <f t="shared" si="296"/>
        <v>0</v>
      </c>
      <c r="CG258" s="405">
        <f t="shared" si="297"/>
        <v>0</v>
      </c>
      <c r="CH258" s="406">
        <f t="shared" si="298"/>
        <v>0</v>
      </c>
      <c r="CI258" s="391" t="str">
        <f t="shared" si="299"/>
        <v>0</v>
      </c>
      <c r="CJ258" s="391" t="str">
        <f t="shared" si="300"/>
        <v>0</v>
      </c>
      <c r="CK258" s="405">
        <f t="shared" si="301"/>
        <v>0</v>
      </c>
      <c r="CL258" s="405" t="str">
        <f t="shared" si="302"/>
        <v>0m0</v>
      </c>
      <c r="CM258" s="392">
        <f t="shared" si="303"/>
        <v>0</v>
      </c>
      <c r="CN258" s="392">
        <f t="shared" si="304"/>
        <v>0</v>
      </c>
      <c r="CO258" s="405">
        <f t="shared" si="305"/>
        <v>0</v>
      </c>
      <c r="CP258" s="406">
        <f t="shared" si="306"/>
        <v>0</v>
      </c>
      <c r="CQ258" s="391" t="str">
        <f t="shared" si="307"/>
        <v>0</v>
      </c>
      <c r="CR258" s="391" t="str">
        <f t="shared" si="308"/>
        <v>0</v>
      </c>
      <c r="CS258" s="405">
        <f t="shared" si="309"/>
        <v>0</v>
      </c>
      <c r="CT258" s="405" t="str">
        <f t="shared" si="310"/>
        <v>0m0</v>
      </c>
      <c r="CU258" s="405">
        <f t="shared" si="311"/>
        <v>0</v>
      </c>
      <c r="CV258" s="405">
        <f t="shared" si="312"/>
        <v>0</v>
      </c>
      <c r="CW258" s="405">
        <f t="shared" si="313"/>
        <v>0</v>
      </c>
      <c r="CX258" s="405">
        <f t="shared" si="314"/>
        <v>0</v>
      </c>
      <c r="CY258" s="405">
        <f t="shared" si="315"/>
        <v>0</v>
      </c>
      <c r="CZ258" s="405" t="str">
        <f t="shared" si="316"/>
        <v/>
      </c>
      <c r="DA258" s="405" t="str">
        <f t="shared" si="317"/>
        <v/>
      </c>
      <c r="DB258" s="405" t="str">
        <f t="shared" si="318"/>
        <v/>
      </c>
      <c r="DC258" s="405" t="str">
        <f t="shared" si="319"/>
        <v/>
      </c>
      <c r="DD258" s="405" t="str">
        <f t="shared" si="320"/>
        <v/>
      </c>
      <c r="DE258" s="405"/>
      <c r="DF258" s="404"/>
      <c r="DG258" s="405" t="str">
        <f t="shared" si="321"/>
        <v/>
      </c>
      <c r="DH258" s="405" t="str">
        <f t="shared" si="322"/>
        <v/>
      </c>
      <c r="DI258" s="405">
        <f t="shared" si="323"/>
        <v>0</v>
      </c>
      <c r="DJ258" s="405" t="str">
        <f t="shared" si="324"/>
        <v/>
      </c>
      <c r="DK258" s="405" t="str">
        <f t="shared" si="325"/>
        <v/>
      </c>
      <c r="DL258" s="405" t="str">
        <f t="shared" si="326"/>
        <v/>
      </c>
      <c r="DM258" s="405" t="str">
        <f t="shared" si="327"/>
        <v/>
      </c>
      <c r="DN258" s="405" t="str">
        <f t="shared" si="328"/>
        <v/>
      </c>
      <c r="DO258" s="405" t="str">
        <f t="shared" si="329"/>
        <v/>
      </c>
    </row>
    <row r="259" spans="1:119" s="152" customFormat="1" ht="18" hidden="1" customHeight="1">
      <c r="A259" s="156" t="str">
        <f t="shared" si="338"/>
        <v/>
      </c>
      <c r="B259" s="153"/>
      <c r="C259" s="31" t="str">
        <f>IF(B259="","",VLOOKUP(B259,学連登録!$C$2:$G$3000,2,FALSE))</f>
        <v/>
      </c>
      <c r="D259" s="32" t="str">
        <f>IF(B259="","",VLOOKUP(B259,学連登録!$C$2:$G$3000,3,FALSE))</f>
        <v/>
      </c>
      <c r="E259" s="33" t="str">
        <f>IF(B259="","",VLOOKUP(B259,学連登録!$C$2:$G$3000,4,FALSE))</f>
        <v/>
      </c>
      <c r="F259" s="376" t="str">
        <f>IF(B259="","",VLOOKUP(B259,学連登録!$C$2:$I$3000,7,FALSE))</f>
        <v/>
      </c>
      <c r="G259" s="155"/>
      <c r="H259" s="926"/>
      <c r="I259" s="928"/>
      <c r="J259" s="155"/>
      <c r="K259" s="926"/>
      <c r="L259" s="927"/>
      <c r="M259" s="155"/>
      <c r="N259" s="881"/>
      <c r="O259" s="882"/>
      <c r="P259" s="154"/>
      <c r="Q259" s="926"/>
      <c r="R259" s="927"/>
      <c r="S259" s="154"/>
      <c r="T259" s="926"/>
      <c r="U259" s="927"/>
      <c r="V259" s="101" t="str">
        <f>IF(B259="","",VLOOKUP(B259,学連登録!$C$2:$H$3000,6,FALSE))</f>
        <v/>
      </c>
      <c r="Y259" s="116" t="str">
        <f t="shared" si="330"/>
        <v/>
      </c>
      <c r="Z259" s="97" t="str">
        <f>IF(G259="","",VLOOKUP(G259,種目名!$R$5:$T$104,3,0))</f>
        <v/>
      </c>
      <c r="AA259" s="98" t="str">
        <f>IF(J259="","",VLOOKUP(J259,種目名!$R$5:$T$104,3,0))</f>
        <v/>
      </c>
      <c r="AB259" s="117" t="str">
        <f>IF(M259="","",VLOOKUP(M259,種目名!$R$5:$T$104,3,0))</f>
        <v/>
      </c>
      <c r="AC259" s="117" t="str">
        <f>IF(P259="","",VLOOKUP(AF259,種目名!$R$5:$T$104,3,0))</f>
        <v/>
      </c>
      <c r="AD259" s="118" t="str">
        <f>IF(S259="","",VLOOKUP(AI259,種目名!$R$5:$T$104,3,0))</f>
        <v/>
      </c>
      <c r="AE259" s="115">
        <f t="shared" si="331"/>
        <v>0</v>
      </c>
      <c r="AF259" s="152" t="str">
        <f t="shared" si="332"/>
        <v/>
      </c>
      <c r="AG259" s="152" t="str">
        <f t="shared" si="333"/>
        <v/>
      </c>
      <c r="AH259" s="152">
        <f t="shared" si="334"/>
        <v>0</v>
      </c>
      <c r="AI259" s="152" t="str">
        <f t="shared" si="335"/>
        <v/>
      </c>
      <c r="AJ259" s="152" t="str">
        <f t="shared" si="336"/>
        <v/>
      </c>
      <c r="AK259" s="383"/>
      <c r="AL259" s="166">
        <f t="shared" si="264"/>
        <v>0</v>
      </c>
      <c r="AM259" s="392">
        <f t="shared" si="265"/>
        <v>0</v>
      </c>
      <c r="AN259" s="392">
        <f>COUNTIF($B$12:B259,B259)</f>
        <v>0</v>
      </c>
      <c r="AO259" s="392"/>
      <c r="AP259" s="392" t="str">
        <f t="shared" si="266"/>
        <v/>
      </c>
      <c r="AQ259" s="392" t="str">
        <f t="shared" si="266"/>
        <v/>
      </c>
      <c r="AR259" s="392" t="str">
        <f t="shared" si="266"/>
        <v/>
      </c>
      <c r="AS259" s="392" t="str">
        <f t="shared" si="260"/>
        <v/>
      </c>
      <c r="AT259" s="392">
        <f t="shared" si="267"/>
        <v>0</v>
      </c>
      <c r="AU259" s="392" t="str">
        <f t="shared" si="268"/>
        <v/>
      </c>
      <c r="AV259" s="392" t="str">
        <f t="shared" si="269"/>
        <v/>
      </c>
      <c r="AW259" s="392" t="str">
        <f t="shared" si="270"/>
        <v/>
      </c>
      <c r="AX259" s="392" t="str">
        <f t="shared" si="271"/>
        <v/>
      </c>
      <c r="AY259" s="392" t="str">
        <f t="shared" si="272"/>
        <v/>
      </c>
      <c r="AZ259" s="392" t="str">
        <f t="shared" si="337"/>
        <v/>
      </c>
      <c r="BA259" s="392" t="str">
        <f t="shared" si="337"/>
        <v/>
      </c>
      <c r="BB259" s="392" t="str">
        <f t="shared" si="337"/>
        <v/>
      </c>
      <c r="BC259" s="392" t="str">
        <f t="shared" si="337"/>
        <v/>
      </c>
      <c r="BD259" s="396" t="str">
        <f t="shared" si="337"/>
        <v/>
      </c>
      <c r="BE259" s="386">
        <f t="shared" si="273"/>
        <v>0</v>
      </c>
      <c r="BG259" s="392">
        <f t="shared" si="274"/>
        <v>0</v>
      </c>
      <c r="BH259" s="392">
        <f t="shared" si="275"/>
        <v>0</v>
      </c>
      <c r="BI259" s="405">
        <f t="shared" si="276"/>
        <v>0</v>
      </c>
      <c r="BJ259" s="406">
        <f t="shared" si="261"/>
        <v>0</v>
      </c>
      <c r="BK259" s="391" t="str">
        <f t="shared" si="262"/>
        <v>0</v>
      </c>
      <c r="BL259" s="391" t="str">
        <f t="shared" si="263"/>
        <v>0</v>
      </c>
      <c r="BM259" s="405">
        <f t="shared" si="277"/>
        <v>0</v>
      </c>
      <c r="BN259" s="405" t="str">
        <f t="shared" si="278"/>
        <v>0m0</v>
      </c>
      <c r="BO259" s="392">
        <f t="shared" si="279"/>
        <v>0</v>
      </c>
      <c r="BP259" s="392">
        <f t="shared" si="280"/>
        <v>0</v>
      </c>
      <c r="BQ259" s="405">
        <f t="shared" si="281"/>
        <v>0</v>
      </c>
      <c r="BR259" s="406">
        <f t="shared" si="282"/>
        <v>0</v>
      </c>
      <c r="BS259" s="391" t="str">
        <f t="shared" si="283"/>
        <v>0</v>
      </c>
      <c r="BT259" s="391" t="str">
        <f t="shared" si="284"/>
        <v>0</v>
      </c>
      <c r="BU259" s="405">
        <f t="shared" si="285"/>
        <v>0</v>
      </c>
      <c r="BV259" s="405" t="str">
        <f t="shared" si="286"/>
        <v>0m0</v>
      </c>
      <c r="BW259" s="392">
        <f t="shared" si="287"/>
        <v>0</v>
      </c>
      <c r="BX259" s="392">
        <f t="shared" si="288"/>
        <v>0</v>
      </c>
      <c r="BY259" s="405">
        <f t="shared" si="289"/>
        <v>0</v>
      </c>
      <c r="BZ259" s="406">
        <f t="shared" si="290"/>
        <v>0</v>
      </c>
      <c r="CA259" s="391" t="str">
        <f t="shared" si="291"/>
        <v>0</v>
      </c>
      <c r="CB259" s="391" t="str">
        <f t="shared" si="292"/>
        <v>0</v>
      </c>
      <c r="CC259" s="405">
        <f t="shared" si="293"/>
        <v>0</v>
      </c>
      <c r="CD259" s="405" t="str">
        <f t="shared" si="294"/>
        <v>0m0</v>
      </c>
      <c r="CE259" s="392">
        <f t="shared" si="295"/>
        <v>0</v>
      </c>
      <c r="CF259" s="392">
        <f t="shared" si="296"/>
        <v>0</v>
      </c>
      <c r="CG259" s="405">
        <f t="shared" si="297"/>
        <v>0</v>
      </c>
      <c r="CH259" s="406">
        <f t="shared" si="298"/>
        <v>0</v>
      </c>
      <c r="CI259" s="391" t="str">
        <f t="shared" si="299"/>
        <v>0</v>
      </c>
      <c r="CJ259" s="391" t="str">
        <f t="shared" si="300"/>
        <v>0</v>
      </c>
      <c r="CK259" s="405">
        <f t="shared" si="301"/>
        <v>0</v>
      </c>
      <c r="CL259" s="405" t="str">
        <f t="shared" si="302"/>
        <v>0m0</v>
      </c>
      <c r="CM259" s="392">
        <f t="shared" si="303"/>
        <v>0</v>
      </c>
      <c r="CN259" s="392">
        <f t="shared" si="304"/>
        <v>0</v>
      </c>
      <c r="CO259" s="405">
        <f t="shared" si="305"/>
        <v>0</v>
      </c>
      <c r="CP259" s="406">
        <f t="shared" si="306"/>
        <v>0</v>
      </c>
      <c r="CQ259" s="391" t="str">
        <f t="shared" si="307"/>
        <v>0</v>
      </c>
      <c r="CR259" s="391" t="str">
        <f t="shared" si="308"/>
        <v>0</v>
      </c>
      <c r="CS259" s="405">
        <f t="shared" si="309"/>
        <v>0</v>
      </c>
      <c r="CT259" s="405" t="str">
        <f t="shared" si="310"/>
        <v>0m0</v>
      </c>
      <c r="CU259" s="405">
        <f t="shared" si="311"/>
        <v>0</v>
      </c>
      <c r="CV259" s="405">
        <f t="shared" si="312"/>
        <v>0</v>
      </c>
      <c r="CW259" s="405">
        <f t="shared" si="313"/>
        <v>0</v>
      </c>
      <c r="CX259" s="405">
        <f t="shared" si="314"/>
        <v>0</v>
      </c>
      <c r="CY259" s="405">
        <f t="shared" si="315"/>
        <v>0</v>
      </c>
      <c r="CZ259" s="405" t="str">
        <f t="shared" si="316"/>
        <v/>
      </c>
      <c r="DA259" s="405" t="str">
        <f t="shared" si="317"/>
        <v/>
      </c>
      <c r="DB259" s="405" t="str">
        <f t="shared" si="318"/>
        <v/>
      </c>
      <c r="DC259" s="405" t="str">
        <f t="shared" si="319"/>
        <v/>
      </c>
      <c r="DD259" s="405" t="str">
        <f t="shared" si="320"/>
        <v/>
      </c>
      <c r="DE259" s="405"/>
      <c r="DF259" s="404"/>
      <c r="DG259" s="405" t="str">
        <f t="shared" si="321"/>
        <v/>
      </c>
      <c r="DH259" s="405" t="str">
        <f t="shared" si="322"/>
        <v/>
      </c>
      <c r="DI259" s="405">
        <f t="shared" si="323"/>
        <v>0</v>
      </c>
      <c r="DJ259" s="405" t="str">
        <f t="shared" si="324"/>
        <v/>
      </c>
      <c r="DK259" s="405" t="str">
        <f t="shared" si="325"/>
        <v/>
      </c>
      <c r="DL259" s="405" t="str">
        <f t="shared" si="326"/>
        <v/>
      </c>
      <c r="DM259" s="405" t="str">
        <f t="shared" si="327"/>
        <v/>
      </c>
      <c r="DN259" s="405" t="str">
        <f t="shared" si="328"/>
        <v/>
      </c>
      <c r="DO259" s="405" t="str">
        <f t="shared" si="329"/>
        <v/>
      </c>
    </row>
    <row r="260" spans="1:119" s="152" customFormat="1" ht="18" hidden="1" customHeight="1">
      <c r="A260" s="156" t="str">
        <f t="shared" si="338"/>
        <v/>
      </c>
      <c r="B260" s="153"/>
      <c r="C260" s="31" t="str">
        <f>IF(B260="","",VLOOKUP(B260,学連登録!$C$2:$G$3000,2,FALSE))</f>
        <v/>
      </c>
      <c r="D260" s="32" t="str">
        <f>IF(B260="","",VLOOKUP(B260,学連登録!$C$2:$G$3000,3,FALSE))</f>
        <v/>
      </c>
      <c r="E260" s="33" t="str">
        <f>IF(B260="","",VLOOKUP(B260,学連登録!$C$2:$G$3000,4,FALSE))</f>
        <v/>
      </c>
      <c r="F260" s="376" t="str">
        <f>IF(B260="","",VLOOKUP(B260,学連登録!$C$2:$I$3000,7,FALSE))</f>
        <v/>
      </c>
      <c r="G260" s="155"/>
      <c r="H260" s="926"/>
      <c r="I260" s="928"/>
      <c r="J260" s="155"/>
      <c r="K260" s="926"/>
      <c r="L260" s="927"/>
      <c r="M260" s="155"/>
      <c r="N260" s="881"/>
      <c r="O260" s="882"/>
      <c r="P260" s="154"/>
      <c r="Q260" s="926"/>
      <c r="R260" s="927"/>
      <c r="S260" s="154"/>
      <c r="T260" s="926"/>
      <c r="U260" s="927"/>
      <c r="V260" s="101" t="str">
        <f>IF(B260="","",VLOOKUP(B260,学連登録!$C$2:$H$3000,6,FALSE))</f>
        <v/>
      </c>
      <c r="Y260" s="116" t="str">
        <f t="shared" si="330"/>
        <v/>
      </c>
      <c r="Z260" s="97" t="str">
        <f>IF(G260="","",VLOOKUP(G260,種目名!$R$5:$T$104,3,0))</f>
        <v/>
      </c>
      <c r="AA260" s="98" t="str">
        <f>IF(J260="","",VLOOKUP(J260,種目名!$R$5:$T$104,3,0))</f>
        <v/>
      </c>
      <c r="AB260" s="117" t="str">
        <f>IF(M260="","",VLOOKUP(M260,種目名!$R$5:$T$104,3,0))</f>
        <v/>
      </c>
      <c r="AC260" s="117" t="str">
        <f>IF(P260="","",VLOOKUP(AF260,種目名!$R$5:$T$104,3,0))</f>
        <v/>
      </c>
      <c r="AD260" s="118" t="str">
        <f>IF(S260="","",VLOOKUP(AI260,種目名!$R$5:$T$104,3,0))</f>
        <v/>
      </c>
      <c r="AE260" s="115">
        <f t="shared" si="331"/>
        <v>0</v>
      </c>
      <c r="AF260" s="152" t="str">
        <f t="shared" si="332"/>
        <v/>
      </c>
      <c r="AG260" s="152" t="str">
        <f t="shared" si="333"/>
        <v/>
      </c>
      <c r="AH260" s="152">
        <f t="shared" si="334"/>
        <v>0</v>
      </c>
      <c r="AI260" s="152" t="str">
        <f t="shared" si="335"/>
        <v/>
      </c>
      <c r="AJ260" s="152" t="str">
        <f t="shared" si="336"/>
        <v/>
      </c>
      <c r="AK260" s="383"/>
      <c r="AL260" s="166">
        <f t="shared" si="264"/>
        <v>0</v>
      </c>
      <c r="AM260" s="392">
        <f t="shared" si="265"/>
        <v>0</v>
      </c>
      <c r="AN260" s="392">
        <f>COUNTIF($B$12:B260,B260)</f>
        <v>0</v>
      </c>
      <c r="AO260" s="392"/>
      <c r="AP260" s="392" t="str">
        <f t="shared" si="266"/>
        <v/>
      </c>
      <c r="AQ260" s="392" t="str">
        <f t="shared" si="266"/>
        <v/>
      </c>
      <c r="AR260" s="392" t="str">
        <f t="shared" si="266"/>
        <v/>
      </c>
      <c r="AS260" s="392" t="str">
        <f t="shared" si="260"/>
        <v/>
      </c>
      <c r="AT260" s="392">
        <f t="shared" si="267"/>
        <v>0</v>
      </c>
      <c r="AU260" s="392" t="str">
        <f t="shared" si="268"/>
        <v/>
      </c>
      <c r="AV260" s="392" t="str">
        <f t="shared" si="269"/>
        <v/>
      </c>
      <c r="AW260" s="392" t="str">
        <f t="shared" si="270"/>
        <v/>
      </c>
      <c r="AX260" s="392" t="str">
        <f t="shared" si="271"/>
        <v/>
      </c>
      <c r="AY260" s="392" t="str">
        <f t="shared" si="272"/>
        <v/>
      </c>
      <c r="AZ260" s="392" t="str">
        <f t="shared" si="337"/>
        <v/>
      </c>
      <c r="BA260" s="392" t="str">
        <f t="shared" si="337"/>
        <v/>
      </c>
      <c r="BB260" s="392" t="str">
        <f t="shared" si="337"/>
        <v/>
      </c>
      <c r="BC260" s="392" t="str">
        <f t="shared" si="337"/>
        <v/>
      </c>
      <c r="BD260" s="396" t="str">
        <f t="shared" si="337"/>
        <v/>
      </c>
      <c r="BE260" s="386">
        <f t="shared" si="273"/>
        <v>0</v>
      </c>
      <c r="BG260" s="392">
        <f t="shared" si="274"/>
        <v>0</v>
      </c>
      <c r="BH260" s="392">
        <f t="shared" si="275"/>
        <v>0</v>
      </c>
      <c r="BI260" s="405">
        <f t="shared" si="276"/>
        <v>0</v>
      </c>
      <c r="BJ260" s="406">
        <f t="shared" si="261"/>
        <v>0</v>
      </c>
      <c r="BK260" s="391" t="str">
        <f t="shared" si="262"/>
        <v>0</v>
      </c>
      <c r="BL260" s="391" t="str">
        <f t="shared" si="263"/>
        <v>0</v>
      </c>
      <c r="BM260" s="405">
        <f t="shared" si="277"/>
        <v>0</v>
      </c>
      <c r="BN260" s="405" t="str">
        <f t="shared" si="278"/>
        <v>0m0</v>
      </c>
      <c r="BO260" s="392">
        <f t="shared" si="279"/>
        <v>0</v>
      </c>
      <c r="BP260" s="392">
        <f t="shared" si="280"/>
        <v>0</v>
      </c>
      <c r="BQ260" s="405">
        <f t="shared" si="281"/>
        <v>0</v>
      </c>
      <c r="BR260" s="406">
        <f t="shared" si="282"/>
        <v>0</v>
      </c>
      <c r="BS260" s="391" t="str">
        <f t="shared" si="283"/>
        <v>0</v>
      </c>
      <c r="BT260" s="391" t="str">
        <f t="shared" si="284"/>
        <v>0</v>
      </c>
      <c r="BU260" s="405">
        <f t="shared" si="285"/>
        <v>0</v>
      </c>
      <c r="BV260" s="405" t="str">
        <f t="shared" si="286"/>
        <v>0m0</v>
      </c>
      <c r="BW260" s="392">
        <f t="shared" si="287"/>
        <v>0</v>
      </c>
      <c r="BX260" s="392">
        <f t="shared" si="288"/>
        <v>0</v>
      </c>
      <c r="BY260" s="405">
        <f t="shared" si="289"/>
        <v>0</v>
      </c>
      <c r="BZ260" s="406">
        <f t="shared" si="290"/>
        <v>0</v>
      </c>
      <c r="CA260" s="391" t="str">
        <f t="shared" si="291"/>
        <v>0</v>
      </c>
      <c r="CB260" s="391" t="str">
        <f t="shared" si="292"/>
        <v>0</v>
      </c>
      <c r="CC260" s="405">
        <f t="shared" si="293"/>
        <v>0</v>
      </c>
      <c r="CD260" s="405" t="str">
        <f t="shared" si="294"/>
        <v>0m0</v>
      </c>
      <c r="CE260" s="392">
        <f t="shared" si="295"/>
        <v>0</v>
      </c>
      <c r="CF260" s="392">
        <f t="shared" si="296"/>
        <v>0</v>
      </c>
      <c r="CG260" s="405">
        <f t="shared" si="297"/>
        <v>0</v>
      </c>
      <c r="CH260" s="406">
        <f t="shared" si="298"/>
        <v>0</v>
      </c>
      <c r="CI260" s="391" t="str">
        <f t="shared" si="299"/>
        <v>0</v>
      </c>
      <c r="CJ260" s="391" t="str">
        <f t="shared" si="300"/>
        <v>0</v>
      </c>
      <c r="CK260" s="405">
        <f t="shared" si="301"/>
        <v>0</v>
      </c>
      <c r="CL260" s="405" t="str">
        <f t="shared" si="302"/>
        <v>0m0</v>
      </c>
      <c r="CM260" s="392">
        <f t="shared" si="303"/>
        <v>0</v>
      </c>
      <c r="CN260" s="392">
        <f t="shared" si="304"/>
        <v>0</v>
      </c>
      <c r="CO260" s="405">
        <f t="shared" si="305"/>
        <v>0</v>
      </c>
      <c r="CP260" s="406">
        <f t="shared" si="306"/>
        <v>0</v>
      </c>
      <c r="CQ260" s="391" t="str">
        <f t="shared" si="307"/>
        <v>0</v>
      </c>
      <c r="CR260" s="391" t="str">
        <f t="shared" si="308"/>
        <v>0</v>
      </c>
      <c r="CS260" s="405">
        <f t="shared" si="309"/>
        <v>0</v>
      </c>
      <c r="CT260" s="405" t="str">
        <f t="shared" si="310"/>
        <v>0m0</v>
      </c>
      <c r="CU260" s="405">
        <f t="shared" si="311"/>
        <v>0</v>
      </c>
      <c r="CV260" s="405">
        <f t="shared" si="312"/>
        <v>0</v>
      </c>
      <c r="CW260" s="405">
        <f t="shared" si="313"/>
        <v>0</v>
      </c>
      <c r="CX260" s="405">
        <f t="shared" si="314"/>
        <v>0</v>
      </c>
      <c r="CY260" s="405">
        <f t="shared" si="315"/>
        <v>0</v>
      </c>
      <c r="CZ260" s="405" t="str">
        <f t="shared" si="316"/>
        <v/>
      </c>
      <c r="DA260" s="405" t="str">
        <f t="shared" si="317"/>
        <v/>
      </c>
      <c r="DB260" s="405" t="str">
        <f t="shared" si="318"/>
        <v/>
      </c>
      <c r="DC260" s="405" t="str">
        <f t="shared" si="319"/>
        <v/>
      </c>
      <c r="DD260" s="405" t="str">
        <f t="shared" si="320"/>
        <v/>
      </c>
      <c r="DE260" s="405"/>
      <c r="DF260" s="404"/>
      <c r="DG260" s="405" t="str">
        <f t="shared" si="321"/>
        <v/>
      </c>
      <c r="DH260" s="405" t="str">
        <f t="shared" si="322"/>
        <v/>
      </c>
      <c r="DI260" s="405">
        <f t="shared" si="323"/>
        <v>0</v>
      </c>
      <c r="DJ260" s="405" t="str">
        <f t="shared" si="324"/>
        <v/>
      </c>
      <c r="DK260" s="405" t="str">
        <f t="shared" si="325"/>
        <v/>
      </c>
      <c r="DL260" s="405" t="str">
        <f t="shared" si="326"/>
        <v/>
      </c>
      <c r="DM260" s="405" t="str">
        <f t="shared" si="327"/>
        <v/>
      </c>
      <c r="DN260" s="405" t="str">
        <f t="shared" si="328"/>
        <v/>
      </c>
      <c r="DO260" s="405" t="str">
        <f t="shared" si="329"/>
        <v/>
      </c>
    </row>
    <row r="261" spans="1:119" s="152" customFormat="1" ht="18" hidden="1" customHeight="1">
      <c r="A261" s="156" t="str">
        <f t="shared" si="338"/>
        <v/>
      </c>
      <c r="B261" s="153"/>
      <c r="C261" s="31" t="str">
        <f>IF(B261="","",VLOOKUP(B261,学連登録!$C$2:$G$3000,2,FALSE))</f>
        <v/>
      </c>
      <c r="D261" s="32" t="str">
        <f>IF(B261="","",VLOOKUP(B261,学連登録!$C$2:$G$3000,3,FALSE))</f>
        <v/>
      </c>
      <c r="E261" s="33" t="str">
        <f>IF(B261="","",VLOOKUP(B261,学連登録!$C$2:$G$3000,4,FALSE))</f>
        <v/>
      </c>
      <c r="F261" s="376" t="str">
        <f>IF(B261="","",VLOOKUP(B261,学連登録!$C$2:$I$3000,7,FALSE))</f>
        <v/>
      </c>
      <c r="G261" s="155"/>
      <c r="H261" s="926"/>
      <c r="I261" s="928"/>
      <c r="J261" s="155"/>
      <c r="K261" s="926"/>
      <c r="L261" s="927"/>
      <c r="M261" s="155"/>
      <c r="N261" s="881"/>
      <c r="O261" s="882"/>
      <c r="P261" s="154"/>
      <c r="Q261" s="926"/>
      <c r="R261" s="927"/>
      <c r="S261" s="154"/>
      <c r="T261" s="926"/>
      <c r="U261" s="927"/>
      <c r="V261" s="101" t="str">
        <f>IF(B261="","",VLOOKUP(B261,学連登録!$C$2:$H$3000,6,FALSE))</f>
        <v/>
      </c>
      <c r="Y261" s="116" t="str">
        <f t="shared" si="330"/>
        <v/>
      </c>
      <c r="Z261" s="97" t="str">
        <f>IF(G261="","",VLOOKUP(G261,種目名!$R$5:$T$104,3,0))</f>
        <v/>
      </c>
      <c r="AA261" s="98" t="str">
        <f>IF(J261="","",VLOOKUP(J261,種目名!$R$5:$T$104,3,0))</f>
        <v/>
      </c>
      <c r="AB261" s="117" t="str">
        <f>IF(M261="","",VLOOKUP(M261,種目名!$R$5:$T$104,3,0))</f>
        <v/>
      </c>
      <c r="AC261" s="117" t="str">
        <f>IF(P261="","",VLOOKUP(AF261,種目名!$R$5:$T$104,3,0))</f>
        <v/>
      </c>
      <c r="AD261" s="118" t="str">
        <f>IF(S261="","",VLOOKUP(AI261,種目名!$R$5:$T$104,3,0))</f>
        <v/>
      </c>
      <c r="AE261" s="115">
        <f t="shared" si="331"/>
        <v>0</v>
      </c>
      <c r="AF261" s="152" t="str">
        <f t="shared" si="332"/>
        <v/>
      </c>
      <c r="AG261" s="152" t="str">
        <f t="shared" si="333"/>
        <v/>
      </c>
      <c r="AH261" s="152">
        <f t="shared" si="334"/>
        <v>0</v>
      </c>
      <c r="AI261" s="152" t="str">
        <f t="shared" si="335"/>
        <v/>
      </c>
      <c r="AJ261" s="152" t="str">
        <f t="shared" si="336"/>
        <v/>
      </c>
      <c r="AK261" s="383"/>
      <c r="AL261" s="166">
        <f t="shared" si="264"/>
        <v>0</v>
      </c>
      <c r="AM261" s="392">
        <f t="shared" si="265"/>
        <v>0</v>
      </c>
      <c r="AN261" s="392">
        <f>COUNTIF($B$12:B261,B261)</f>
        <v>0</v>
      </c>
      <c r="AO261" s="392"/>
      <c r="AP261" s="392" t="str">
        <f t="shared" si="266"/>
        <v/>
      </c>
      <c r="AQ261" s="392" t="str">
        <f t="shared" si="266"/>
        <v/>
      </c>
      <c r="AR261" s="392" t="str">
        <f t="shared" si="266"/>
        <v/>
      </c>
      <c r="AS261" s="392" t="str">
        <f t="shared" si="260"/>
        <v/>
      </c>
      <c r="AT261" s="392">
        <f t="shared" si="267"/>
        <v>0</v>
      </c>
      <c r="AU261" s="392" t="str">
        <f t="shared" si="268"/>
        <v/>
      </c>
      <c r="AV261" s="392" t="str">
        <f t="shared" si="269"/>
        <v/>
      </c>
      <c r="AW261" s="392" t="str">
        <f t="shared" si="270"/>
        <v/>
      </c>
      <c r="AX261" s="392" t="str">
        <f t="shared" si="271"/>
        <v/>
      </c>
      <c r="AY261" s="392" t="str">
        <f t="shared" si="272"/>
        <v/>
      </c>
      <c r="AZ261" s="392" t="str">
        <f t="shared" si="337"/>
        <v/>
      </c>
      <c r="BA261" s="392" t="str">
        <f t="shared" si="337"/>
        <v/>
      </c>
      <c r="BB261" s="392" t="str">
        <f t="shared" si="337"/>
        <v/>
      </c>
      <c r="BC261" s="392" t="str">
        <f t="shared" si="337"/>
        <v/>
      </c>
      <c r="BD261" s="396" t="str">
        <f t="shared" si="337"/>
        <v/>
      </c>
      <c r="BE261" s="386">
        <f t="shared" si="273"/>
        <v>0</v>
      </c>
      <c r="BG261" s="392">
        <f t="shared" si="274"/>
        <v>0</v>
      </c>
      <c r="BH261" s="392">
        <f t="shared" si="275"/>
        <v>0</v>
      </c>
      <c r="BI261" s="405">
        <f t="shared" si="276"/>
        <v>0</v>
      </c>
      <c r="BJ261" s="406">
        <f t="shared" si="261"/>
        <v>0</v>
      </c>
      <c r="BK261" s="391" t="str">
        <f t="shared" si="262"/>
        <v>0</v>
      </c>
      <c r="BL261" s="391" t="str">
        <f t="shared" si="263"/>
        <v>0</v>
      </c>
      <c r="BM261" s="405">
        <f t="shared" si="277"/>
        <v>0</v>
      </c>
      <c r="BN261" s="405" t="str">
        <f t="shared" si="278"/>
        <v>0m0</v>
      </c>
      <c r="BO261" s="392">
        <f t="shared" si="279"/>
        <v>0</v>
      </c>
      <c r="BP261" s="392">
        <f t="shared" si="280"/>
        <v>0</v>
      </c>
      <c r="BQ261" s="405">
        <f t="shared" si="281"/>
        <v>0</v>
      </c>
      <c r="BR261" s="406">
        <f t="shared" si="282"/>
        <v>0</v>
      </c>
      <c r="BS261" s="391" t="str">
        <f t="shared" si="283"/>
        <v>0</v>
      </c>
      <c r="BT261" s="391" t="str">
        <f t="shared" si="284"/>
        <v>0</v>
      </c>
      <c r="BU261" s="405">
        <f t="shared" si="285"/>
        <v>0</v>
      </c>
      <c r="BV261" s="405" t="str">
        <f t="shared" si="286"/>
        <v>0m0</v>
      </c>
      <c r="BW261" s="392">
        <f t="shared" si="287"/>
        <v>0</v>
      </c>
      <c r="BX261" s="392">
        <f t="shared" si="288"/>
        <v>0</v>
      </c>
      <c r="BY261" s="405">
        <f t="shared" si="289"/>
        <v>0</v>
      </c>
      <c r="BZ261" s="406">
        <f t="shared" si="290"/>
        <v>0</v>
      </c>
      <c r="CA261" s="391" t="str">
        <f t="shared" si="291"/>
        <v>0</v>
      </c>
      <c r="CB261" s="391" t="str">
        <f t="shared" si="292"/>
        <v>0</v>
      </c>
      <c r="CC261" s="405">
        <f t="shared" si="293"/>
        <v>0</v>
      </c>
      <c r="CD261" s="405" t="str">
        <f t="shared" si="294"/>
        <v>0m0</v>
      </c>
      <c r="CE261" s="392">
        <f t="shared" si="295"/>
        <v>0</v>
      </c>
      <c r="CF261" s="392">
        <f t="shared" si="296"/>
        <v>0</v>
      </c>
      <c r="CG261" s="405">
        <f t="shared" si="297"/>
        <v>0</v>
      </c>
      <c r="CH261" s="406">
        <f t="shared" si="298"/>
        <v>0</v>
      </c>
      <c r="CI261" s="391" t="str">
        <f t="shared" si="299"/>
        <v>0</v>
      </c>
      <c r="CJ261" s="391" t="str">
        <f t="shared" si="300"/>
        <v>0</v>
      </c>
      <c r="CK261" s="405">
        <f t="shared" si="301"/>
        <v>0</v>
      </c>
      <c r="CL261" s="405" t="str">
        <f t="shared" si="302"/>
        <v>0m0</v>
      </c>
      <c r="CM261" s="392">
        <f t="shared" si="303"/>
        <v>0</v>
      </c>
      <c r="CN261" s="392">
        <f t="shared" si="304"/>
        <v>0</v>
      </c>
      <c r="CO261" s="405">
        <f t="shared" si="305"/>
        <v>0</v>
      </c>
      <c r="CP261" s="406">
        <f t="shared" si="306"/>
        <v>0</v>
      </c>
      <c r="CQ261" s="391" t="str">
        <f t="shared" si="307"/>
        <v>0</v>
      </c>
      <c r="CR261" s="391" t="str">
        <f t="shared" si="308"/>
        <v>0</v>
      </c>
      <c r="CS261" s="405">
        <f t="shared" si="309"/>
        <v>0</v>
      </c>
      <c r="CT261" s="405" t="str">
        <f t="shared" si="310"/>
        <v>0m0</v>
      </c>
      <c r="CU261" s="405">
        <f t="shared" si="311"/>
        <v>0</v>
      </c>
      <c r="CV261" s="405">
        <f t="shared" si="312"/>
        <v>0</v>
      </c>
      <c r="CW261" s="405">
        <f t="shared" si="313"/>
        <v>0</v>
      </c>
      <c r="CX261" s="405">
        <f t="shared" si="314"/>
        <v>0</v>
      </c>
      <c r="CY261" s="405">
        <f t="shared" si="315"/>
        <v>0</v>
      </c>
      <c r="CZ261" s="405" t="str">
        <f t="shared" si="316"/>
        <v/>
      </c>
      <c r="DA261" s="405" t="str">
        <f t="shared" si="317"/>
        <v/>
      </c>
      <c r="DB261" s="405" t="str">
        <f t="shared" si="318"/>
        <v/>
      </c>
      <c r="DC261" s="405" t="str">
        <f t="shared" si="319"/>
        <v/>
      </c>
      <c r="DD261" s="405" t="str">
        <f t="shared" si="320"/>
        <v/>
      </c>
      <c r="DE261" s="405"/>
      <c r="DF261" s="404"/>
      <c r="DG261" s="405" t="str">
        <f t="shared" si="321"/>
        <v/>
      </c>
      <c r="DH261" s="405" t="str">
        <f t="shared" si="322"/>
        <v/>
      </c>
      <c r="DI261" s="405">
        <f t="shared" si="323"/>
        <v>0</v>
      </c>
      <c r="DJ261" s="405" t="str">
        <f t="shared" si="324"/>
        <v/>
      </c>
      <c r="DK261" s="405" t="str">
        <f t="shared" si="325"/>
        <v/>
      </c>
      <c r="DL261" s="405" t="str">
        <f t="shared" si="326"/>
        <v/>
      </c>
      <c r="DM261" s="405" t="str">
        <f t="shared" si="327"/>
        <v/>
      </c>
      <c r="DN261" s="405" t="str">
        <f t="shared" si="328"/>
        <v/>
      </c>
      <c r="DO261" s="405" t="str">
        <f t="shared" si="329"/>
        <v/>
      </c>
    </row>
    <row r="262" spans="1:119" s="152" customFormat="1" ht="18" hidden="1" customHeight="1">
      <c r="A262" s="156" t="str">
        <f t="shared" si="338"/>
        <v/>
      </c>
      <c r="B262" s="153"/>
      <c r="C262" s="31" t="str">
        <f>IF(B262="","",VLOOKUP(B262,学連登録!$C$2:$G$3000,2,FALSE))</f>
        <v/>
      </c>
      <c r="D262" s="32" t="str">
        <f>IF(B262="","",VLOOKUP(B262,学連登録!$C$2:$G$3000,3,FALSE))</f>
        <v/>
      </c>
      <c r="E262" s="33" t="str">
        <f>IF(B262="","",VLOOKUP(B262,学連登録!$C$2:$G$3000,4,FALSE))</f>
        <v/>
      </c>
      <c r="F262" s="376" t="str">
        <f>IF(B262="","",VLOOKUP(B262,学連登録!$C$2:$I$3000,7,FALSE))</f>
        <v/>
      </c>
      <c r="G262" s="155"/>
      <c r="H262" s="926"/>
      <c r="I262" s="928"/>
      <c r="J262" s="155"/>
      <c r="K262" s="926"/>
      <c r="L262" s="927"/>
      <c r="M262" s="155"/>
      <c r="N262" s="881"/>
      <c r="O262" s="882"/>
      <c r="P262" s="154"/>
      <c r="Q262" s="926"/>
      <c r="R262" s="927"/>
      <c r="S262" s="154"/>
      <c r="T262" s="926"/>
      <c r="U262" s="927"/>
      <c r="V262" s="101" t="str">
        <f>IF(B262="","",VLOOKUP(B262,学連登録!$C$2:$H$3000,6,FALSE))</f>
        <v/>
      </c>
      <c r="Y262" s="116" t="str">
        <f t="shared" si="330"/>
        <v/>
      </c>
      <c r="Z262" s="97" t="str">
        <f>IF(G262="","",VLOOKUP(G262,種目名!$R$5:$T$104,3,0))</f>
        <v/>
      </c>
      <c r="AA262" s="98" t="str">
        <f>IF(J262="","",VLOOKUP(J262,種目名!$R$5:$T$104,3,0))</f>
        <v/>
      </c>
      <c r="AB262" s="117" t="str">
        <f>IF(M262="","",VLOOKUP(M262,種目名!$R$5:$T$104,3,0))</f>
        <v/>
      </c>
      <c r="AC262" s="117" t="str">
        <f>IF(P262="","",VLOOKUP(AF262,種目名!$R$5:$T$104,3,0))</f>
        <v/>
      </c>
      <c r="AD262" s="118" t="str">
        <f>IF(S262="","",VLOOKUP(AI262,種目名!$R$5:$T$104,3,0))</f>
        <v/>
      </c>
      <c r="AE262" s="115">
        <f t="shared" si="331"/>
        <v>0</v>
      </c>
      <c r="AF262" s="152" t="str">
        <f t="shared" si="332"/>
        <v/>
      </c>
      <c r="AG262" s="152" t="str">
        <f t="shared" si="333"/>
        <v/>
      </c>
      <c r="AH262" s="152">
        <f t="shared" si="334"/>
        <v>0</v>
      </c>
      <c r="AI262" s="152" t="str">
        <f t="shared" si="335"/>
        <v/>
      </c>
      <c r="AJ262" s="152" t="str">
        <f t="shared" si="336"/>
        <v/>
      </c>
      <c r="AK262" s="383"/>
      <c r="AL262" s="166">
        <f t="shared" si="264"/>
        <v>0</v>
      </c>
      <c r="AM262" s="392">
        <f t="shared" si="265"/>
        <v>0</v>
      </c>
      <c r="AN262" s="392">
        <f>COUNTIF($B$12:B262,B262)</f>
        <v>0</v>
      </c>
      <c r="AO262" s="392"/>
      <c r="AP262" s="392" t="str">
        <f t="shared" si="266"/>
        <v/>
      </c>
      <c r="AQ262" s="392" t="str">
        <f t="shared" si="266"/>
        <v/>
      </c>
      <c r="AR262" s="392" t="str">
        <f t="shared" si="266"/>
        <v/>
      </c>
      <c r="AS262" s="392" t="str">
        <f t="shared" si="260"/>
        <v/>
      </c>
      <c r="AT262" s="392">
        <f t="shared" si="267"/>
        <v>0</v>
      </c>
      <c r="AU262" s="392" t="str">
        <f t="shared" si="268"/>
        <v/>
      </c>
      <c r="AV262" s="392" t="str">
        <f t="shared" si="269"/>
        <v/>
      </c>
      <c r="AW262" s="392" t="str">
        <f t="shared" si="270"/>
        <v/>
      </c>
      <c r="AX262" s="392" t="str">
        <f t="shared" si="271"/>
        <v/>
      </c>
      <c r="AY262" s="392" t="str">
        <f t="shared" si="272"/>
        <v/>
      </c>
      <c r="AZ262" s="392" t="str">
        <f t="shared" si="337"/>
        <v/>
      </c>
      <c r="BA262" s="392" t="str">
        <f t="shared" si="337"/>
        <v/>
      </c>
      <c r="BB262" s="392" t="str">
        <f t="shared" si="337"/>
        <v/>
      </c>
      <c r="BC262" s="392" t="str">
        <f t="shared" si="337"/>
        <v/>
      </c>
      <c r="BD262" s="396" t="str">
        <f t="shared" si="337"/>
        <v/>
      </c>
      <c r="BE262" s="386">
        <f t="shared" si="273"/>
        <v>0</v>
      </c>
      <c r="BG262" s="392">
        <f t="shared" si="274"/>
        <v>0</v>
      </c>
      <c r="BH262" s="392">
        <f t="shared" si="275"/>
        <v>0</v>
      </c>
      <c r="BI262" s="405">
        <f t="shared" si="276"/>
        <v>0</v>
      </c>
      <c r="BJ262" s="406">
        <f t="shared" si="261"/>
        <v>0</v>
      </c>
      <c r="BK262" s="391" t="str">
        <f t="shared" si="262"/>
        <v>0</v>
      </c>
      <c r="BL262" s="391" t="str">
        <f t="shared" si="263"/>
        <v>0</v>
      </c>
      <c r="BM262" s="405">
        <f t="shared" si="277"/>
        <v>0</v>
      </c>
      <c r="BN262" s="405" t="str">
        <f t="shared" si="278"/>
        <v>0m0</v>
      </c>
      <c r="BO262" s="392">
        <f t="shared" si="279"/>
        <v>0</v>
      </c>
      <c r="BP262" s="392">
        <f t="shared" si="280"/>
        <v>0</v>
      </c>
      <c r="BQ262" s="405">
        <f t="shared" si="281"/>
        <v>0</v>
      </c>
      <c r="BR262" s="406">
        <f t="shared" si="282"/>
        <v>0</v>
      </c>
      <c r="BS262" s="391" t="str">
        <f t="shared" si="283"/>
        <v>0</v>
      </c>
      <c r="BT262" s="391" t="str">
        <f t="shared" si="284"/>
        <v>0</v>
      </c>
      <c r="BU262" s="405">
        <f t="shared" si="285"/>
        <v>0</v>
      </c>
      <c r="BV262" s="405" t="str">
        <f t="shared" si="286"/>
        <v>0m0</v>
      </c>
      <c r="BW262" s="392">
        <f t="shared" si="287"/>
        <v>0</v>
      </c>
      <c r="BX262" s="392">
        <f t="shared" si="288"/>
        <v>0</v>
      </c>
      <c r="BY262" s="405">
        <f t="shared" si="289"/>
        <v>0</v>
      </c>
      <c r="BZ262" s="406">
        <f t="shared" si="290"/>
        <v>0</v>
      </c>
      <c r="CA262" s="391" t="str">
        <f t="shared" si="291"/>
        <v>0</v>
      </c>
      <c r="CB262" s="391" t="str">
        <f t="shared" si="292"/>
        <v>0</v>
      </c>
      <c r="CC262" s="405">
        <f t="shared" si="293"/>
        <v>0</v>
      </c>
      <c r="CD262" s="405" t="str">
        <f t="shared" si="294"/>
        <v>0m0</v>
      </c>
      <c r="CE262" s="392">
        <f t="shared" si="295"/>
        <v>0</v>
      </c>
      <c r="CF262" s="392">
        <f t="shared" si="296"/>
        <v>0</v>
      </c>
      <c r="CG262" s="405">
        <f t="shared" si="297"/>
        <v>0</v>
      </c>
      <c r="CH262" s="406">
        <f t="shared" si="298"/>
        <v>0</v>
      </c>
      <c r="CI262" s="391" t="str">
        <f t="shared" si="299"/>
        <v>0</v>
      </c>
      <c r="CJ262" s="391" t="str">
        <f t="shared" si="300"/>
        <v>0</v>
      </c>
      <c r="CK262" s="405">
        <f t="shared" si="301"/>
        <v>0</v>
      </c>
      <c r="CL262" s="405" t="str">
        <f t="shared" si="302"/>
        <v>0m0</v>
      </c>
      <c r="CM262" s="392">
        <f t="shared" si="303"/>
        <v>0</v>
      </c>
      <c r="CN262" s="392">
        <f t="shared" si="304"/>
        <v>0</v>
      </c>
      <c r="CO262" s="405">
        <f t="shared" si="305"/>
        <v>0</v>
      </c>
      <c r="CP262" s="406">
        <f t="shared" si="306"/>
        <v>0</v>
      </c>
      <c r="CQ262" s="391" t="str">
        <f t="shared" si="307"/>
        <v>0</v>
      </c>
      <c r="CR262" s="391" t="str">
        <f t="shared" si="308"/>
        <v>0</v>
      </c>
      <c r="CS262" s="405">
        <f t="shared" si="309"/>
        <v>0</v>
      </c>
      <c r="CT262" s="405" t="str">
        <f t="shared" si="310"/>
        <v>0m0</v>
      </c>
      <c r="CU262" s="405">
        <f t="shared" si="311"/>
        <v>0</v>
      </c>
      <c r="CV262" s="405">
        <f t="shared" si="312"/>
        <v>0</v>
      </c>
      <c r="CW262" s="405">
        <f t="shared" si="313"/>
        <v>0</v>
      </c>
      <c r="CX262" s="405">
        <f t="shared" si="314"/>
        <v>0</v>
      </c>
      <c r="CY262" s="405">
        <f t="shared" si="315"/>
        <v>0</v>
      </c>
      <c r="CZ262" s="405" t="str">
        <f t="shared" si="316"/>
        <v/>
      </c>
      <c r="DA262" s="405" t="str">
        <f t="shared" si="317"/>
        <v/>
      </c>
      <c r="DB262" s="405" t="str">
        <f t="shared" si="318"/>
        <v/>
      </c>
      <c r="DC262" s="405" t="str">
        <f t="shared" si="319"/>
        <v/>
      </c>
      <c r="DD262" s="405" t="str">
        <f t="shared" si="320"/>
        <v/>
      </c>
      <c r="DE262" s="405"/>
      <c r="DF262" s="404"/>
      <c r="DG262" s="405" t="str">
        <f t="shared" si="321"/>
        <v/>
      </c>
      <c r="DH262" s="405" t="str">
        <f t="shared" si="322"/>
        <v/>
      </c>
      <c r="DI262" s="405">
        <f t="shared" si="323"/>
        <v>0</v>
      </c>
      <c r="DJ262" s="405" t="str">
        <f t="shared" si="324"/>
        <v/>
      </c>
      <c r="DK262" s="405" t="str">
        <f t="shared" si="325"/>
        <v/>
      </c>
      <c r="DL262" s="405" t="str">
        <f t="shared" si="326"/>
        <v/>
      </c>
      <c r="DM262" s="405" t="str">
        <f t="shared" si="327"/>
        <v/>
      </c>
      <c r="DN262" s="405" t="str">
        <f t="shared" si="328"/>
        <v/>
      </c>
      <c r="DO262" s="405" t="str">
        <f t="shared" si="329"/>
        <v/>
      </c>
    </row>
    <row r="263" spans="1:119" s="152" customFormat="1" ht="18" hidden="1" customHeight="1">
      <c r="A263" s="156" t="str">
        <f t="shared" si="338"/>
        <v/>
      </c>
      <c r="B263" s="153"/>
      <c r="C263" s="31" t="str">
        <f>IF(B263="","",VLOOKUP(B263,学連登録!$C$2:$G$3000,2,FALSE))</f>
        <v/>
      </c>
      <c r="D263" s="32" t="str">
        <f>IF(B263="","",VLOOKUP(B263,学連登録!$C$2:$G$3000,3,FALSE))</f>
        <v/>
      </c>
      <c r="E263" s="33" t="str">
        <f>IF(B263="","",VLOOKUP(B263,学連登録!$C$2:$G$3000,4,FALSE))</f>
        <v/>
      </c>
      <c r="F263" s="376" t="str">
        <f>IF(B263="","",VLOOKUP(B263,学連登録!$C$2:$I$3000,7,FALSE))</f>
        <v/>
      </c>
      <c r="G263" s="155"/>
      <c r="H263" s="926"/>
      <c r="I263" s="928"/>
      <c r="J263" s="155"/>
      <c r="K263" s="926"/>
      <c r="L263" s="927"/>
      <c r="M263" s="155"/>
      <c r="N263" s="881"/>
      <c r="O263" s="882"/>
      <c r="P263" s="154"/>
      <c r="Q263" s="926"/>
      <c r="R263" s="927"/>
      <c r="S263" s="154"/>
      <c r="T263" s="926"/>
      <c r="U263" s="927"/>
      <c r="V263" s="101" t="str">
        <f>IF(B263="","",VLOOKUP(B263,学連登録!$C$2:$H$3000,6,FALSE))</f>
        <v/>
      </c>
      <c r="Y263" s="116" t="str">
        <f t="shared" si="330"/>
        <v/>
      </c>
      <c r="Z263" s="97" t="str">
        <f>IF(G263="","",VLOOKUP(G263,種目名!$R$5:$T$104,3,0))</f>
        <v/>
      </c>
      <c r="AA263" s="98" t="str">
        <f>IF(J263="","",VLOOKUP(J263,種目名!$R$5:$T$104,3,0))</f>
        <v/>
      </c>
      <c r="AB263" s="117" t="str">
        <f>IF(M263="","",VLOOKUP(M263,種目名!$R$5:$T$104,3,0))</f>
        <v/>
      </c>
      <c r="AC263" s="117" t="str">
        <f>IF(P263="","",VLOOKUP(AF263,種目名!$R$5:$T$104,3,0))</f>
        <v/>
      </c>
      <c r="AD263" s="118" t="str">
        <f>IF(S263="","",VLOOKUP(AI263,種目名!$R$5:$T$104,3,0))</f>
        <v/>
      </c>
      <c r="AE263" s="115">
        <f t="shared" si="331"/>
        <v>0</v>
      </c>
      <c r="AF263" s="152" t="str">
        <f t="shared" si="332"/>
        <v/>
      </c>
      <c r="AG263" s="152" t="str">
        <f t="shared" si="333"/>
        <v/>
      </c>
      <c r="AH263" s="152">
        <f t="shared" si="334"/>
        <v>0</v>
      </c>
      <c r="AI263" s="152" t="str">
        <f t="shared" si="335"/>
        <v/>
      </c>
      <c r="AJ263" s="152" t="str">
        <f t="shared" si="336"/>
        <v/>
      </c>
      <c r="AK263" s="383"/>
      <c r="AL263" s="166">
        <f t="shared" si="264"/>
        <v>0</v>
      </c>
      <c r="AM263" s="392">
        <f t="shared" si="265"/>
        <v>0</v>
      </c>
      <c r="AN263" s="392">
        <f>COUNTIF($B$12:B263,B263)</f>
        <v>0</v>
      </c>
      <c r="AO263" s="392"/>
      <c r="AP263" s="392" t="str">
        <f t="shared" si="266"/>
        <v/>
      </c>
      <c r="AQ263" s="392" t="str">
        <f t="shared" si="266"/>
        <v/>
      </c>
      <c r="AR263" s="392" t="str">
        <f t="shared" si="266"/>
        <v/>
      </c>
      <c r="AS263" s="392" t="str">
        <f t="shared" si="260"/>
        <v/>
      </c>
      <c r="AT263" s="392">
        <f t="shared" si="267"/>
        <v>0</v>
      </c>
      <c r="AU263" s="392" t="str">
        <f t="shared" si="268"/>
        <v/>
      </c>
      <c r="AV263" s="392" t="str">
        <f t="shared" si="269"/>
        <v/>
      </c>
      <c r="AW263" s="392" t="str">
        <f t="shared" si="270"/>
        <v/>
      </c>
      <c r="AX263" s="392" t="str">
        <f t="shared" si="271"/>
        <v/>
      </c>
      <c r="AY263" s="392" t="str">
        <f t="shared" si="272"/>
        <v/>
      </c>
      <c r="AZ263" s="392" t="str">
        <f t="shared" si="337"/>
        <v/>
      </c>
      <c r="BA263" s="392" t="str">
        <f t="shared" si="337"/>
        <v/>
      </c>
      <c r="BB263" s="392" t="str">
        <f t="shared" si="337"/>
        <v/>
      </c>
      <c r="BC263" s="392" t="str">
        <f t="shared" si="337"/>
        <v/>
      </c>
      <c r="BD263" s="396" t="str">
        <f t="shared" si="337"/>
        <v/>
      </c>
      <c r="BE263" s="386">
        <f t="shared" si="273"/>
        <v>0</v>
      </c>
      <c r="BG263" s="392">
        <f t="shared" si="274"/>
        <v>0</v>
      </c>
      <c r="BH263" s="392">
        <f t="shared" si="275"/>
        <v>0</v>
      </c>
      <c r="BI263" s="405">
        <f t="shared" si="276"/>
        <v>0</v>
      </c>
      <c r="BJ263" s="406">
        <f t="shared" si="261"/>
        <v>0</v>
      </c>
      <c r="BK263" s="391" t="str">
        <f t="shared" si="262"/>
        <v>0</v>
      </c>
      <c r="BL263" s="391" t="str">
        <f t="shared" si="263"/>
        <v>0</v>
      </c>
      <c r="BM263" s="405">
        <f t="shared" si="277"/>
        <v>0</v>
      </c>
      <c r="BN263" s="405" t="str">
        <f t="shared" si="278"/>
        <v>0m0</v>
      </c>
      <c r="BO263" s="392">
        <f t="shared" si="279"/>
        <v>0</v>
      </c>
      <c r="BP263" s="392">
        <f t="shared" si="280"/>
        <v>0</v>
      </c>
      <c r="BQ263" s="405">
        <f t="shared" si="281"/>
        <v>0</v>
      </c>
      <c r="BR263" s="406">
        <f t="shared" si="282"/>
        <v>0</v>
      </c>
      <c r="BS263" s="391" t="str">
        <f t="shared" si="283"/>
        <v>0</v>
      </c>
      <c r="BT263" s="391" t="str">
        <f t="shared" si="284"/>
        <v>0</v>
      </c>
      <c r="BU263" s="405">
        <f t="shared" si="285"/>
        <v>0</v>
      </c>
      <c r="BV263" s="405" t="str">
        <f t="shared" si="286"/>
        <v>0m0</v>
      </c>
      <c r="BW263" s="392">
        <f t="shared" si="287"/>
        <v>0</v>
      </c>
      <c r="BX263" s="392">
        <f t="shared" si="288"/>
        <v>0</v>
      </c>
      <c r="BY263" s="405">
        <f t="shared" si="289"/>
        <v>0</v>
      </c>
      <c r="BZ263" s="406">
        <f t="shared" si="290"/>
        <v>0</v>
      </c>
      <c r="CA263" s="391" t="str">
        <f t="shared" si="291"/>
        <v>0</v>
      </c>
      <c r="CB263" s="391" t="str">
        <f t="shared" si="292"/>
        <v>0</v>
      </c>
      <c r="CC263" s="405">
        <f t="shared" si="293"/>
        <v>0</v>
      </c>
      <c r="CD263" s="405" t="str">
        <f t="shared" si="294"/>
        <v>0m0</v>
      </c>
      <c r="CE263" s="392">
        <f t="shared" si="295"/>
        <v>0</v>
      </c>
      <c r="CF263" s="392">
        <f t="shared" si="296"/>
        <v>0</v>
      </c>
      <c r="CG263" s="405">
        <f t="shared" si="297"/>
        <v>0</v>
      </c>
      <c r="CH263" s="406">
        <f t="shared" si="298"/>
        <v>0</v>
      </c>
      <c r="CI263" s="391" t="str">
        <f t="shared" si="299"/>
        <v>0</v>
      </c>
      <c r="CJ263" s="391" t="str">
        <f t="shared" si="300"/>
        <v>0</v>
      </c>
      <c r="CK263" s="405">
        <f t="shared" si="301"/>
        <v>0</v>
      </c>
      <c r="CL263" s="405" t="str">
        <f t="shared" si="302"/>
        <v>0m0</v>
      </c>
      <c r="CM263" s="392">
        <f t="shared" si="303"/>
        <v>0</v>
      </c>
      <c r="CN263" s="392">
        <f t="shared" si="304"/>
        <v>0</v>
      </c>
      <c r="CO263" s="405">
        <f t="shared" si="305"/>
        <v>0</v>
      </c>
      <c r="CP263" s="406">
        <f t="shared" si="306"/>
        <v>0</v>
      </c>
      <c r="CQ263" s="391" t="str">
        <f t="shared" si="307"/>
        <v>0</v>
      </c>
      <c r="CR263" s="391" t="str">
        <f t="shared" si="308"/>
        <v>0</v>
      </c>
      <c r="CS263" s="405">
        <f t="shared" si="309"/>
        <v>0</v>
      </c>
      <c r="CT263" s="405" t="str">
        <f t="shared" si="310"/>
        <v>0m0</v>
      </c>
      <c r="CU263" s="405">
        <f t="shared" si="311"/>
        <v>0</v>
      </c>
      <c r="CV263" s="405">
        <f t="shared" si="312"/>
        <v>0</v>
      </c>
      <c r="CW263" s="405">
        <f t="shared" si="313"/>
        <v>0</v>
      </c>
      <c r="CX263" s="405">
        <f t="shared" si="314"/>
        <v>0</v>
      </c>
      <c r="CY263" s="405">
        <f t="shared" si="315"/>
        <v>0</v>
      </c>
      <c r="CZ263" s="405" t="str">
        <f t="shared" si="316"/>
        <v/>
      </c>
      <c r="DA263" s="405" t="str">
        <f t="shared" si="317"/>
        <v/>
      </c>
      <c r="DB263" s="405" t="str">
        <f t="shared" si="318"/>
        <v/>
      </c>
      <c r="DC263" s="405" t="str">
        <f t="shared" si="319"/>
        <v/>
      </c>
      <c r="DD263" s="405" t="str">
        <f t="shared" si="320"/>
        <v/>
      </c>
      <c r="DE263" s="405"/>
      <c r="DF263" s="404"/>
      <c r="DG263" s="405" t="str">
        <f t="shared" si="321"/>
        <v/>
      </c>
      <c r="DH263" s="405" t="str">
        <f t="shared" si="322"/>
        <v/>
      </c>
      <c r="DI263" s="405">
        <f t="shared" si="323"/>
        <v>0</v>
      </c>
      <c r="DJ263" s="405" t="str">
        <f t="shared" si="324"/>
        <v/>
      </c>
      <c r="DK263" s="405" t="str">
        <f t="shared" si="325"/>
        <v/>
      </c>
      <c r="DL263" s="405" t="str">
        <f t="shared" si="326"/>
        <v/>
      </c>
      <c r="DM263" s="405" t="str">
        <f t="shared" si="327"/>
        <v/>
      </c>
      <c r="DN263" s="405" t="str">
        <f t="shared" si="328"/>
        <v/>
      </c>
      <c r="DO263" s="405" t="str">
        <f t="shared" si="329"/>
        <v/>
      </c>
    </row>
    <row r="264" spans="1:119" s="152" customFormat="1" ht="18" hidden="1" customHeight="1">
      <c r="A264" s="156" t="str">
        <f t="shared" si="338"/>
        <v/>
      </c>
      <c r="B264" s="153"/>
      <c r="C264" s="31" t="str">
        <f>IF(B264="","",VLOOKUP(B264,学連登録!$C$2:$G$3000,2,FALSE))</f>
        <v/>
      </c>
      <c r="D264" s="32" t="str">
        <f>IF(B264="","",VLOOKUP(B264,学連登録!$C$2:$G$3000,3,FALSE))</f>
        <v/>
      </c>
      <c r="E264" s="33" t="str">
        <f>IF(B264="","",VLOOKUP(B264,学連登録!$C$2:$G$3000,4,FALSE))</f>
        <v/>
      </c>
      <c r="F264" s="376" t="str">
        <f>IF(B264="","",VLOOKUP(B264,学連登録!$C$2:$I$3000,7,FALSE))</f>
        <v/>
      </c>
      <c r="G264" s="155"/>
      <c r="H264" s="926"/>
      <c r="I264" s="928"/>
      <c r="J264" s="155"/>
      <c r="K264" s="926"/>
      <c r="L264" s="927"/>
      <c r="M264" s="155"/>
      <c r="N264" s="881"/>
      <c r="O264" s="882"/>
      <c r="P264" s="154"/>
      <c r="Q264" s="926"/>
      <c r="R264" s="927"/>
      <c r="S264" s="154"/>
      <c r="T264" s="926"/>
      <c r="U264" s="927"/>
      <c r="V264" s="101" t="str">
        <f>IF(B264="","",VLOOKUP(B264,学連登録!$C$2:$H$3000,6,FALSE))</f>
        <v/>
      </c>
      <c r="Y264" s="116" t="str">
        <f t="shared" si="330"/>
        <v/>
      </c>
      <c r="Z264" s="97" t="str">
        <f>IF(G264="","",VLOOKUP(G264,種目名!$R$5:$T$104,3,0))</f>
        <v/>
      </c>
      <c r="AA264" s="98" t="str">
        <f>IF(J264="","",VLOOKUP(J264,種目名!$R$5:$T$104,3,0))</f>
        <v/>
      </c>
      <c r="AB264" s="117" t="str">
        <f>IF(M264="","",VLOOKUP(M264,種目名!$R$5:$T$104,3,0))</f>
        <v/>
      </c>
      <c r="AC264" s="117" t="str">
        <f>IF(P264="","",VLOOKUP(AF264,種目名!$R$5:$T$104,3,0))</f>
        <v/>
      </c>
      <c r="AD264" s="118" t="str">
        <f>IF(S264="","",VLOOKUP(AI264,種目名!$R$5:$T$104,3,0))</f>
        <v/>
      </c>
      <c r="AE264" s="115">
        <f t="shared" si="331"/>
        <v>0</v>
      </c>
      <c r="AF264" s="152" t="str">
        <f t="shared" si="332"/>
        <v/>
      </c>
      <c r="AG264" s="152" t="str">
        <f t="shared" si="333"/>
        <v/>
      </c>
      <c r="AH264" s="152">
        <f t="shared" si="334"/>
        <v>0</v>
      </c>
      <c r="AI264" s="152" t="str">
        <f t="shared" si="335"/>
        <v/>
      </c>
      <c r="AJ264" s="152" t="str">
        <f t="shared" si="336"/>
        <v/>
      </c>
      <c r="AK264" s="383"/>
      <c r="AL264" s="166">
        <f t="shared" si="264"/>
        <v>0</v>
      </c>
      <c r="AM264" s="392">
        <f t="shared" si="265"/>
        <v>0</v>
      </c>
      <c r="AN264" s="392">
        <f>COUNTIF($B$12:B264,B264)</f>
        <v>0</v>
      </c>
      <c r="AO264" s="392"/>
      <c r="AP264" s="392" t="str">
        <f t="shared" si="266"/>
        <v/>
      </c>
      <c r="AQ264" s="392" t="str">
        <f t="shared" si="266"/>
        <v/>
      </c>
      <c r="AR264" s="392" t="str">
        <f t="shared" si="266"/>
        <v/>
      </c>
      <c r="AS264" s="392" t="str">
        <f t="shared" si="260"/>
        <v/>
      </c>
      <c r="AT264" s="392">
        <f t="shared" si="267"/>
        <v>0</v>
      </c>
      <c r="AU264" s="392" t="str">
        <f t="shared" si="268"/>
        <v/>
      </c>
      <c r="AV264" s="392" t="str">
        <f t="shared" si="269"/>
        <v/>
      </c>
      <c r="AW264" s="392" t="str">
        <f t="shared" si="270"/>
        <v/>
      </c>
      <c r="AX264" s="392" t="str">
        <f t="shared" si="271"/>
        <v/>
      </c>
      <c r="AY264" s="392" t="str">
        <f t="shared" si="272"/>
        <v/>
      </c>
      <c r="AZ264" s="392" t="str">
        <f t="shared" si="337"/>
        <v/>
      </c>
      <c r="BA264" s="392" t="str">
        <f t="shared" si="337"/>
        <v/>
      </c>
      <c r="BB264" s="392" t="str">
        <f t="shared" si="337"/>
        <v/>
      </c>
      <c r="BC264" s="392" t="str">
        <f t="shared" si="337"/>
        <v/>
      </c>
      <c r="BD264" s="396" t="str">
        <f t="shared" si="337"/>
        <v/>
      </c>
      <c r="BE264" s="386">
        <f t="shared" si="273"/>
        <v>0</v>
      </c>
      <c r="BG264" s="392">
        <f t="shared" si="274"/>
        <v>0</v>
      </c>
      <c r="BH264" s="392">
        <f t="shared" si="275"/>
        <v>0</v>
      </c>
      <c r="BI264" s="405">
        <f t="shared" si="276"/>
        <v>0</v>
      </c>
      <c r="BJ264" s="406">
        <f t="shared" si="261"/>
        <v>0</v>
      </c>
      <c r="BK264" s="391" t="str">
        <f t="shared" si="262"/>
        <v>0</v>
      </c>
      <c r="BL264" s="391" t="str">
        <f t="shared" si="263"/>
        <v>0</v>
      </c>
      <c r="BM264" s="405">
        <f t="shared" si="277"/>
        <v>0</v>
      </c>
      <c r="BN264" s="405" t="str">
        <f t="shared" si="278"/>
        <v>0m0</v>
      </c>
      <c r="BO264" s="392">
        <f t="shared" si="279"/>
        <v>0</v>
      </c>
      <c r="BP264" s="392">
        <f t="shared" si="280"/>
        <v>0</v>
      </c>
      <c r="BQ264" s="405">
        <f t="shared" si="281"/>
        <v>0</v>
      </c>
      <c r="BR264" s="406">
        <f t="shared" si="282"/>
        <v>0</v>
      </c>
      <c r="BS264" s="391" t="str">
        <f t="shared" si="283"/>
        <v>0</v>
      </c>
      <c r="BT264" s="391" t="str">
        <f t="shared" si="284"/>
        <v>0</v>
      </c>
      <c r="BU264" s="405">
        <f t="shared" si="285"/>
        <v>0</v>
      </c>
      <c r="BV264" s="405" t="str">
        <f t="shared" si="286"/>
        <v>0m0</v>
      </c>
      <c r="BW264" s="392">
        <f t="shared" si="287"/>
        <v>0</v>
      </c>
      <c r="BX264" s="392">
        <f t="shared" si="288"/>
        <v>0</v>
      </c>
      <c r="BY264" s="405">
        <f t="shared" si="289"/>
        <v>0</v>
      </c>
      <c r="BZ264" s="406">
        <f t="shared" si="290"/>
        <v>0</v>
      </c>
      <c r="CA264" s="391" t="str">
        <f t="shared" si="291"/>
        <v>0</v>
      </c>
      <c r="CB264" s="391" t="str">
        <f t="shared" si="292"/>
        <v>0</v>
      </c>
      <c r="CC264" s="405">
        <f t="shared" si="293"/>
        <v>0</v>
      </c>
      <c r="CD264" s="405" t="str">
        <f t="shared" si="294"/>
        <v>0m0</v>
      </c>
      <c r="CE264" s="392">
        <f t="shared" si="295"/>
        <v>0</v>
      </c>
      <c r="CF264" s="392">
        <f t="shared" si="296"/>
        <v>0</v>
      </c>
      <c r="CG264" s="405">
        <f t="shared" si="297"/>
        <v>0</v>
      </c>
      <c r="CH264" s="406">
        <f t="shared" si="298"/>
        <v>0</v>
      </c>
      <c r="CI264" s="391" t="str">
        <f t="shared" si="299"/>
        <v>0</v>
      </c>
      <c r="CJ264" s="391" t="str">
        <f t="shared" si="300"/>
        <v>0</v>
      </c>
      <c r="CK264" s="405">
        <f t="shared" si="301"/>
        <v>0</v>
      </c>
      <c r="CL264" s="405" t="str">
        <f t="shared" si="302"/>
        <v>0m0</v>
      </c>
      <c r="CM264" s="392">
        <f t="shared" si="303"/>
        <v>0</v>
      </c>
      <c r="CN264" s="392">
        <f t="shared" si="304"/>
        <v>0</v>
      </c>
      <c r="CO264" s="405">
        <f t="shared" si="305"/>
        <v>0</v>
      </c>
      <c r="CP264" s="406">
        <f t="shared" si="306"/>
        <v>0</v>
      </c>
      <c r="CQ264" s="391" t="str">
        <f t="shared" si="307"/>
        <v>0</v>
      </c>
      <c r="CR264" s="391" t="str">
        <f t="shared" si="308"/>
        <v>0</v>
      </c>
      <c r="CS264" s="405">
        <f t="shared" si="309"/>
        <v>0</v>
      </c>
      <c r="CT264" s="405" t="str">
        <f t="shared" si="310"/>
        <v>0m0</v>
      </c>
      <c r="CU264" s="405">
        <f t="shared" si="311"/>
        <v>0</v>
      </c>
      <c r="CV264" s="405">
        <f t="shared" si="312"/>
        <v>0</v>
      </c>
      <c r="CW264" s="405">
        <f t="shared" si="313"/>
        <v>0</v>
      </c>
      <c r="CX264" s="405">
        <f t="shared" si="314"/>
        <v>0</v>
      </c>
      <c r="CY264" s="405">
        <f t="shared" si="315"/>
        <v>0</v>
      </c>
      <c r="CZ264" s="405" t="str">
        <f t="shared" si="316"/>
        <v/>
      </c>
      <c r="DA264" s="405" t="str">
        <f t="shared" si="317"/>
        <v/>
      </c>
      <c r="DB264" s="405" t="str">
        <f t="shared" si="318"/>
        <v/>
      </c>
      <c r="DC264" s="405" t="str">
        <f t="shared" si="319"/>
        <v/>
      </c>
      <c r="DD264" s="405" t="str">
        <f t="shared" si="320"/>
        <v/>
      </c>
      <c r="DE264" s="405"/>
      <c r="DF264" s="404"/>
      <c r="DG264" s="405" t="str">
        <f t="shared" si="321"/>
        <v/>
      </c>
      <c r="DH264" s="405" t="str">
        <f t="shared" si="322"/>
        <v/>
      </c>
      <c r="DI264" s="405">
        <f t="shared" si="323"/>
        <v>0</v>
      </c>
      <c r="DJ264" s="405" t="str">
        <f t="shared" si="324"/>
        <v/>
      </c>
      <c r="DK264" s="405" t="str">
        <f t="shared" si="325"/>
        <v/>
      </c>
      <c r="DL264" s="405" t="str">
        <f t="shared" si="326"/>
        <v/>
      </c>
      <c r="DM264" s="405" t="str">
        <f t="shared" si="327"/>
        <v/>
      </c>
      <c r="DN264" s="405" t="str">
        <f t="shared" si="328"/>
        <v/>
      </c>
      <c r="DO264" s="405" t="str">
        <f t="shared" si="329"/>
        <v/>
      </c>
    </row>
    <row r="265" spans="1:119" s="152" customFormat="1" ht="18" hidden="1" customHeight="1">
      <c r="A265" s="156" t="str">
        <f t="shared" si="338"/>
        <v/>
      </c>
      <c r="B265" s="153"/>
      <c r="C265" s="31" t="str">
        <f>IF(B265="","",VLOOKUP(B265,学連登録!$C$2:$G$3000,2,FALSE))</f>
        <v/>
      </c>
      <c r="D265" s="32" t="str">
        <f>IF(B265="","",VLOOKUP(B265,学連登録!$C$2:$G$3000,3,FALSE))</f>
        <v/>
      </c>
      <c r="E265" s="33" t="str">
        <f>IF(B265="","",VLOOKUP(B265,学連登録!$C$2:$G$3000,4,FALSE))</f>
        <v/>
      </c>
      <c r="F265" s="376" t="str">
        <f>IF(B265="","",VLOOKUP(B265,学連登録!$C$2:$I$3000,7,FALSE))</f>
        <v/>
      </c>
      <c r="G265" s="155"/>
      <c r="H265" s="926"/>
      <c r="I265" s="928"/>
      <c r="J265" s="155"/>
      <c r="K265" s="926"/>
      <c r="L265" s="927"/>
      <c r="M265" s="155"/>
      <c r="N265" s="881"/>
      <c r="O265" s="882"/>
      <c r="P265" s="154"/>
      <c r="Q265" s="926"/>
      <c r="R265" s="927"/>
      <c r="S265" s="154"/>
      <c r="T265" s="926"/>
      <c r="U265" s="927"/>
      <c r="V265" s="101" t="str">
        <f>IF(B265="","",VLOOKUP(B265,学連登録!$C$2:$H$3000,6,FALSE))</f>
        <v/>
      </c>
      <c r="Y265" s="116" t="str">
        <f t="shared" si="330"/>
        <v/>
      </c>
      <c r="Z265" s="97" t="str">
        <f>IF(G265="","",VLOOKUP(G265,種目名!$R$5:$T$104,3,0))</f>
        <v/>
      </c>
      <c r="AA265" s="98" t="str">
        <f>IF(J265="","",VLOOKUP(J265,種目名!$R$5:$T$104,3,0))</f>
        <v/>
      </c>
      <c r="AB265" s="117" t="str">
        <f>IF(M265="","",VLOOKUP(M265,種目名!$R$5:$T$104,3,0))</f>
        <v/>
      </c>
      <c r="AC265" s="117" t="str">
        <f>IF(P265="","",VLOOKUP(AF265,種目名!$R$5:$T$104,3,0))</f>
        <v/>
      </c>
      <c r="AD265" s="118" t="str">
        <f>IF(S265="","",VLOOKUP(AI265,種目名!$R$5:$T$104,3,0))</f>
        <v/>
      </c>
      <c r="AE265" s="115">
        <f t="shared" si="331"/>
        <v>0</v>
      </c>
      <c r="AF265" s="152" t="str">
        <f t="shared" si="332"/>
        <v/>
      </c>
      <c r="AG265" s="152" t="str">
        <f t="shared" si="333"/>
        <v/>
      </c>
      <c r="AH265" s="152">
        <f t="shared" si="334"/>
        <v>0</v>
      </c>
      <c r="AI265" s="152" t="str">
        <f t="shared" si="335"/>
        <v/>
      </c>
      <c r="AJ265" s="152" t="str">
        <f t="shared" si="336"/>
        <v/>
      </c>
      <c r="AK265" s="383"/>
      <c r="AL265" s="166">
        <f t="shared" si="264"/>
        <v>0</v>
      </c>
      <c r="AM265" s="392">
        <f t="shared" si="265"/>
        <v>0</v>
      </c>
      <c r="AN265" s="392">
        <f>COUNTIF($B$12:B265,B265)</f>
        <v>0</v>
      </c>
      <c r="AO265" s="392"/>
      <c r="AP265" s="392" t="str">
        <f t="shared" si="266"/>
        <v/>
      </c>
      <c r="AQ265" s="392" t="str">
        <f t="shared" si="266"/>
        <v/>
      </c>
      <c r="AR265" s="392" t="str">
        <f t="shared" si="266"/>
        <v/>
      </c>
      <c r="AS265" s="392" t="str">
        <f t="shared" si="260"/>
        <v/>
      </c>
      <c r="AT265" s="392">
        <f t="shared" si="267"/>
        <v>0</v>
      </c>
      <c r="AU265" s="392" t="str">
        <f t="shared" si="268"/>
        <v/>
      </c>
      <c r="AV265" s="392" t="str">
        <f t="shared" si="269"/>
        <v/>
      </c>
      <c r="AW265" s="392" t="str">
        <f t="shared" si="270"/>
        <v/>
      </c>
      <c r="AX265" s="392" t="str">
        <f t="shared" si="271"/>
        <v/>
      </c>
      <c r="AY265" s="392" t="str">
        <f t="shared" si="272"/>
        <v/>
      </c>
      <c r="AZ265" s="392" t="str">
        <f t="shared" si="337"/>
        <v/>
      </c>
      <c r="BA265" s="392" t="str">
        <f t="shared" si="337"/>
        <v/>
      </c>
      <c r="BB265" s="392" t="str">
        <f t="shared" si="337"/>
        <v/>
      </c>
      <c r="BC265" s="392" t="str">
        <f t="shared" si="337"/>
        <v/>
      </c>
      <c r="BD265" s="396" t="str">
        <f t="shared" si="337"/>
        <v/>
      </c>
      <c r="BE265" s="386">
        <f t="shared" si="273"/>
        <v>0</v>
      </c>
      <c r="BG265" s="392">
        <f t="shared" si="274"/>
        <v>0</v>
      </c>
      <c r="BH265" s="392">
        <f t="shared" si="275"/>
        <v>0</v>
      </c>
      <c r="BI265" s="405">
        <f t="shared" si="276"/>
        <v>0</v>
      </c>
      <c r="BJ265" s="406">
        <f t="shared" si="261"/>
        <v>0</v>
      </c>
      <c r="BK265" s="391" t="str">
        <f t="shared" si="262"/>
        <v>0</v>
      </c>
      <c r="BL265" s="391" t="str">
        <f t="shared" si="263"/>
        <v>0</v>
      </c>
      <c r="BM265" s="405">
        <f t="shared" si="277"/>
        <v>0</v>
      </c>
      <c r="BN265" s="405" t="str">
        <f t="shared" si="278"/>
        <v>0m0</v>
      </c>
      <c r="BO265" s="392">
        <f t="shared" si="279"/>
        <v>0</v>
      </c>
      <c r="BP265" s="392">
        <f t="shared" si="280"/>
        <v>0</v>
      </c>
      <c r="BQ265" s="405">
        <f t="shared" si="281"/>
        <v>0</v>
      </c>
      <c r="BR265" s="406">
        <f t="shared" si="282"/>
        <v>0</v>
      </c>
      <c r="BS265" s="391" t="str">
        <f t="shared" si="283"/>
        <v>0</v>
      </c>
      <c r="BT265" s="391" t="str">
        <f t="shared" si="284"/>
        <v>0</v>
      </c>
      <c r="BU265" s="405">
        <f t="shared" si="285"/>
        <v>0</v>
      </c>
      <c r="BV265" s="405" t="str">
        <f t="shared" si="286"/>
        <v>0m0</v>
      </c>
      <c r="BW265" s="392">
        <f t="shared" si="287"/>
        <v>0</v>
      </c>
      <c r="BX265" s="392">
        <f t="shared" si="288"/>
        <v>0</v>
      </c>
      <c r="BY265" s="405">
        <f t="shared" si="289"/>
        <v>0</v>
      </c>
      <c r="BZ265" s="406">
        <f t="shared" si="290"/>
        <v>0</v>
      </c>
      <c r="CA265" s="391" t="str">
        <f t="shared" si="291"/>
        <v>0</v>
      </c>
      <c r="CB265" s="391" t="str">
        <f t="shared" si="292"/>
        <v>0</v>
      </c>
      <c r="CC265" s="405">
        <f t="shared" si="293"/>
        <v>0</v>
      </c>
      <c r="CD265" s="405" t="str">
        <f t="shared" si="294"/>
        <v>0m0</v>
      </c>
      <c r="CE265" s="392">
        <f t="shared" si="295"/>
        <v>0</v>
      </c>
      <c r="CF265" s="392">
        <f t="shared" si="296"/>
        <v>0</v>
      </c>
      <c r="CG265" s="405">
        <f t="shared" si="297"/>
        <v>0</v>
      </c>
      <c r="CH265" s="406">
        <f t="shared" si="298"/>
        <v>0</v>
      </c>
      <c r="CI265" s="391" t="str">
        <f t="shared" si="299"/>
        <v>0</v>
      </c>
      <c r="CJ265" s="391" t="str">
        <f t="shared" si="300"/>
        <v>0</v>
      </c>
      <c r="CK265" s="405">
        <f t="shared" si="301"/>
        <v>0</v>
      </c>
      <c r="CL265" s="405" t="str">
        <f t="shared" si="302"/>
        <v>0m0</v>
      </c>
      <c r="CM265" s="392">
        <f t="shared" si="303"/>
        <v>0</v>
      </c>
      <c r="CN265" s="392">
        <f t="shared" si="304"/>
        <v>0</v>
      </c>
      <c r="CO265" s="405">
        <f t="shared" si="305"/>
        <v>0</v>
      </c>
      <c r="CP265" s="406">
        <f t="shared" si="306"/>
        <v>0</v>
      </c>
      <c r="CQ265" s="391" t="str">
        <f t="shared" si="307"/>
        <v>0</v>
      </c>
      <c r="CR265" s="391" t="str">
        <f t="shared" si="308"/>
        <v>0</v>
      </c>
      <c r="CS265" s="405">
        <f t="shared" si="309"/>
        <v>0</v>
      </c>
      <c r="CT265" s="405" t="str">
        <f t="shared" si="310"/>
        <v>0m0</v>
      </c>
      <c r="CU265" s="405">
        <f t="shared" si="311"/>
        <v>0</v>
      </c>
      <c r="CV265" s="405">
        <f t="shared" si="312"/>
        <v>0</v>
      </c>
      <c r="CW265" s="405">
        <f t="shared" si="313"/>
        <v>0</v>
      </c>
      <c r="CX265" s="405">
        <f t="shared" si="314"/>
        <v>0</v>
      </c>
      <c r="CY265" s="405">
        <f t="shared" si="315"/>
        <v>0</v>
      </c>
      <c r="CZ265" s="405" t="str">
        <f t="shared" si="316"/>
        <v/>
      </c>
      <c r="DA265" s="405" t="str">
        <f t="shared" si="317"/>
        <v/>
      </c>
      <c r="DB265" s="405" t="str">
        <f t="shared" si="318"/>
        <v/>
      </c>
      <c r="DC265" s="405" t="str">
        <f t="shared" si="319"/>
        <v/>
      </c>
      <c r="DD265" s="405" t="str">
        <f t="shared" si="320"/>
        <v/>
      </c>
      <c r="DE265" s="405"/>
      <c r="DF265" s="404"/>
      <c r="DG265" s="405" t="str">
        <f t="shared" si="321"/>
        <v/>
      </c>
      <c r="DH265" s="405" t="str">
        <f t="shared" si="322"/>
        <v/>
      </c>
      <c r="DI265" s="405">
        <f t="shared" si="323"/>
        <v>0</v>
      </c>
      <c r="DJ265" s="405" t="str">
        <f t="shared" si="324"/>
        <v/>
      </c>
      <c r="DK265" s="405" t="str">
        <f t="shared" si="325"/>
        <v/>
      </c>
      <c r="DL265" s="405" t="str">
        <f t="shared" si="326"/>
        <v/>
      </c>
      <c r="DM265" s="405" t="str">
        <f t="shared" si="327"/>
        <v/>
      </c>
      <c r="DN265" s="405" t="str">
        <f t="shared" si="328"/>
        <v/>
      </c>
      <c r="DO265" s="405" t="str">
        <f t="shared" si="329"/>
        <v/>
      </c>
    </row>
    <row r="266" spans="1:119" s="152" customFormat="1" ht="18" hidden="1" customHeight="1">
      <c r="A266" s="156" t="str">
        <f t="shared" si="338"/>
        <v/>
      </c>
      <c r="B266" s="153"/>
      <c r="C266" s="31" t="str">
        <f>IF(B266="","",VLOOKUP(B266,学連登録!$C$2:$G$3000,2,FALSE))</f>
        <v/>
      </c>
      <c r="D266" s="32" t="str">
        <f>IF(B266="","",VLOOKUP(B266,学連登録!$C$2:$G$3000,3,FALSE))</f>
        <v/>
      </c>
      <c r="E266" s="33" t="str">
        <f>IF(B266="","",VLOOKUP(B266,学連登録!$C$2:$G$3000,4,FALSE))</f>
        <v/>
      </c>
      <c r="F266" s="376" t="str">
        <f>IF(B266="","",VLOOKUP(B266,学連登録!$C$2:$I$3000,7,FALSE))</f>
        <v/>
      </c>
      <c r="G266" s="155"/>
      <c r="H266" s="926"/>
      <c r="I266" s="928"/>
      <c r="J266" s="155"/>
      <c r="K266" s="926"/>
      <c r="L266" s="927"/>
      <c r="M266" s="155"/>
      <c r="N266" s="881"/>
      <c r="O266" s="882"/>
      <c r="P266" s="154"/>
      <c r="Q266" s="926"/>
      <c r="R266" s="927"/>
      <c r="S266" s="154"/>
      <c r="T266" s="926"/>
      <c r="U266" s="927"/>
      <c r="V266" s="101" t="str">
        <f>IF(B266="","",VLOOKUP(B266,学連登録!$C$2:$H$3000,6,FALSE))</f>
        <v/>
      </c>
      <c r="Y266" s="116" t="str">
        <f t="shared" si="330"/>
        <v/>
      </c>
      <c r="Z266" s="97" t="str">
        <f>IF(G266="","",VLOOKUP(G266,種目名!$R$5:$T$104,3,0))</f>
        <v/>
      </c>
      <c r="AA266" s="98" t="str">
        <f>IF(J266="","",VLOOKUP(J266,種目名!$R$5:$T$104,3,0))</f>
        <v/>
      </c>
      <c r="AB266" s="117" t="str">
        <f>IF(M266="","",VLOOKUP(M266,種目名!$R$5:$T$104,3,0))</f>
        <v/>
      </c>
      <c r="AC266" s="117" t="str">
        <f>IF(P266="","",VLOOKUP(AF266,種目名!$R$5:$T$104,3,0))</f>
        <v/>
      </c>
      <c r="AD266" s="118" t="str">
        <f>IF(S266="","",VLOOKUP(AI266,種目名!$R$5:$T$104,3,0))</f>
        <v/>
      </c>
      <c r="AE266" s="115">
        <f t="shared" si="331"/>
        <v>0</v>
      </c>
      <c r="AF266" s="152" t="str">
        <f t="shared" si="332"/>
        <v/>
      </c>
      <c r="AG266" s="152" t="str">
        <f t="shared" si="333"/>
        <v/>
      </c>
      <c r="AH266" s="152">
        <f t="shared" si="334"/>
        <v>0</v>
      </c>
      <c r="AI266" s="152" t="str">
        <f t="shared" si="335"/>
        <v/>
      </c>
      <c r="AJ266" s="152" t="str">
        <f t="shared" si="336"/>
        <v/>
      </c>
      <c r="AK266" s="383"/>
      <c r="AL266" s="166">
        <f t="shared" si="264"/>
        <v>0</v>
      </c>
      <c r="AM266" s="392">
        <f t="shared" si="265"/>
        <v>0</v>
      </c>
      <c r="AN266" s="392">
        <f>COUNTIF($B$12:B266,B266)</f>
        <v>0</v>
      </c>
      <c r="AO266" s="392"/>
      <c r="AP266" s="392" t="str">
        <f t="shared" si="266"/>
        <v/>
      </c>
      <c r="AQ266" s="392" t="str">
        <f t="shared" si="266"/>
        <v/>
      </c>
      <c r="AR266" s="392" t="str">
        <f t="shared" si="266"/>
        <v/>
      </c>
      <c r="AS266" s="392" t="str">
        <f t="shared" si="260"/>
        <v/>
      </c>
      <c r="AT266" s="392">
        <f t="shared" si="267"/>
        <v>0</v>
      </c>
      <c r="AU266" s="392" t="str">
        <f t="shared" si="268"/>
        <v/>
      </c>
      <c r="AV266" s="392" t="str">
        <f t="shared" si="269"/>
        <v/>
      </c>
      <c r="AW266" s="392" t="str">
        <f t="shared" si="270"/>
        <v/>
      </c>
      <c r="AX266" s="392" t="str">
        <f t="shared" si="271"/>
        <v/>
      </c>
      <c r="AY266" s="392" t="str">
        <f t="shared" si="272"/>
        <v/>
      </c>
      <c r="AZ266" s="392" t="str">
        <f t="shared" si="337"/>
        <v/>
      </c>
      <c r="BA266" s="392" t="str">
        <f t="shared" si="337"/>
        <v/>
      </c>
      <c r="BB266" s="392" t="str">
        <f t="shared" si="337"/>
        <v/>
      </c>
      <c r="BC266" s="392" t="str">
        <f t="shared" si="337"/>
        <v/>
      </c>
      <c r="BD266" s="396" t="str">
        <f t="shared" si="337"/>
        <v/>
      </c>
      <c r="BE266" s="386">
        <f t="shared" si="273"/>
        <v>0</v>
      </c>
      <c r="BG266" s="392">
        <f t="shared" si="274"/>
        <v>0</v>
      </c>
      <c r="BH266" s="392">
        <f t="shared" si="275"/>
        <v>0</v>
      </c>
      <c r="BI266" s="405">
        <f t="shared" si="276"/>
        <v>0</v>
      </c>
      <c r="BJ266" s="406">
        <f t="shared" si="261"/>
        <v>0</v>
      </c>
      <c r="BK266" s="391" t="str">
        <f t="shared" si="262"/>
        <v>0</v>
      </c>
      <c r="BL266" s="391" t="str">
        <f t="shared" si="263"/>
        <v>0</v>
      </c>
      <c r="BM266" s="405">
        <f t="shared" si="277"/>
        <v>0</v>
      </c>
      <c r="BN266" s="405" t="str">
        <f t="shared" si="278"/>
        <v>0m0</v>
      </c>
      <c r="BO266" s="392">
        <f t="shared" si="279"/>
        <v>0</v>
      </c>
      <c r="BP266" s="392">
        <f t="shared" si="280"/>
        <v>0</v>
      </c>
      <c r="BQ266" s="405">
        <f t="shared" si="281"/>
        <v>0</v>
      </c>
      <c r="BR266" s="406">
        <f t="shared" si="282"/>
        <v>0</v>
      </c>
      <c r="BS266" s="391" t="str">
        <f t="shared" si="283"/>
        <v>0</v>
      </c>
      <c r="BT266" s="391" t="str">
        <f t="shared" si="284"/>
        <v>0</v>
      </c>
      <c r="BU266" s="405">
        <f t="shared" si="285"/>
        <v>0</v>
      </c>
      <c r="BV266" s="405" t="str">
        <f t="shared" si="286"/>
        <v>0m0</v>
      </c>
      <c r="BW266" s="392">
        <f t="shared" si="287"/>
        <v>0</v>
      </c>
      <c r="BX266" s="392">
        <f t="shared" si="288"/>
        <v>0</v>
      </c>
      <c r="BY266" s="405">
        <f t="shared" si="289"/>
        <v>0</v>
      </c>
      <c r="BZ266" s="406">
        <f t="shared" si="290"/>
        <v>0</v>
      </c>
      <c r="CA266" s="391" t="str">
        <f t="shared" si="291"/>
        <v>0</v>
      </c>
      <c r="CB266" s="391" t="str">
        <f t="shared" si="292"/>
        <v>0</v>
      </c>
      <c r="CC266" s="405">
        <f t="shared" si="293"/>
        <v>0</v>
      </c>
      <c r="CD266" s="405" t="str">
        <f t="shared" si="294"/>
        <v>0m0</v>
      </c>
      <c r="CE266" s="392">
        <f t="shared" si="295"/>
        <v>0</v>
      </c>
      <c r="CF266" s="392">
        <f t="shared" si="296"/>
        <v>0</v>
      </c>
      <c r="CG266" s="405">
        <f t="shared" si="297"/>
        <v>0</v>
      </c>
      <c r="CH266" s="406">
        <f t="shared" si="298"/>
        <v>0</v>
      </c>
      <c r="CI266" s="391" t="str">
        <f t="shared" si="299"/>
        <v>0</v>
      </c>
      <c r="CJ266" s="391" t="str">
        <f t="shared" si="300"/>
        <v>0</v>
      </c>
      <c r="CK266" s="405">
        <f t="shared" si="301"/>
        <v>0</v>
      </c>
      <c r="CL266" s="405" t="str">
        <f t="shared" si="302"/>
        <v>0m0</v>
      </c>
      <c r="CM266" s="392">
        <f t="shared" si="303"/>
        <v>0</v>
      </c>
      <c r="CN266" s="392">
        <f t="shared" si="304"/>
        <v>0</v>
      </c>
      <c r="CO266" s="405">
        <f t="shared" si="305"/>
        <v>0</v>
      </c>
      <c r="CP266" s="406">
        <f t="shared" si="306"/>
        <v>0</v>
      </c>
      <c r="CQ266" s="391" t="str">
        <f t="shared" si="307"/>
        <v>0</v>
      </c>
      <c r="CR266" s="391" t="str">
        <f t="shared" si="308"/>
        <v>0</v>
      </c>
      <c r="CS266" s="405">
        <f t="shared" si="309"/>
        <v>0</v>
      </c>
      <c r="CT266" s="405" t="str">
        <f t="shared" si="310"/>
        <v>0m0</v>
      </c>
      <c r="CU266" s="405">
        <f t="shared" si="311"/>
        <v>0</v>
      </c>
      <c r="CV266" s="405">
        <f t="shared" si="312"/>
        <v>0</v>
      </c>
      <c r="CW266" s="405">
        <f t="shared" si="313"/>
        <v>0</v>
      </c>
      <c r="CX266" s="405">
        <f t="shared" si="314"/>
        <v>0</v>
      </c>
      <c r="CY266" s="405">
        <f t="shared" si="315"/>
        <v>0</v>
      </c>
      <c r="CZ266" s="405" t="str">
        <f t="shared" si="316"/>
        <v/>
      </c>
      <c r="DA266" s="405" t="str">
        <f t="shared" si="317"/>
        <v/>
      </c>
      <c r="DB266" s="405" t="str">
        <f t="shared" si="318"/>
        <v/>
      </c>
      <c r="DC266" s="405" t="str">
        <f t="shared" si="319"/>
        <v/>
      </c>
      <c r="DD266" s="405" t="str">
        <f t="shared" si="320"/>
        <v/>
      </c>
      <c r="DE266" s="405"/>
      <c r="DF266" s="404"/>
      <c r="DG266" s="405" t="str">
        <f t="shared" si="321"/>
        <v/>
      </c>
      <c r="DH266" s="405" t="str">
        <f t="shared" si="322"/>
        <v/>
      </c>
      <c r="DI266" s="405">
        <f t="shared" si="323"/>
        <v>0</v>
      </c>
      <c r="DJ266" s="405" t="str">
        <f t="shared" si="324"/>
        <v/>
      </c>
      <c r="DK266" s="405" t="str">
        <f t="shared" si="325"/>
        <v/>
      </c>
      <c r="DL266" s="405" t="str">
        <f t="shared" si="326"/>
        <v/>
      </c>
      <c r="DM266" s="405" t="str">
        <f t="shared" si="327"/>
        <v/>
      </c>
      <c r="DN266" s="405" t="str">
        <f t="shared" si="328"/>
        <v/>
      </c>
      <c r="DO266" s="405" t="str">
        <f t="shared" si="329"/>
        <v/>
      </c>
    </row>
    <row r="267" spans="1:119" s="152" customFormat="1" ht="18" hidden="1" customHeight="1">
      <c r="A267" s="156" t="str">
        <f t="shared" si="338"/>
        <v/>
      </c>
      <c r="B267" s="153"/>
      <c r="C267" s="31" t="str">
        <f>IF(B267="","",VLOOKUP(B267,学連登録!$C$2:$G$3000,2,FALSE))</f>
        <v/>
      </c>
      <c r="D267" s="32" t="str">
        <f>IF(B267="","",VLOOKUP(B267,学連登録!$C$2:$G$3000,3,FALSE))</f>
        <v/>
      </c>
      <c r="E267" s="33" t="str">
        <f>IF(B267="","",VLOOKUP(B267,学連登録!$C$2:$G$3000,4,FALSE))</f>
        <v/>
      </c>
      <c r="F267" s="376" t="str">
        <f>IF(B267="","",VLOOKUP(B267,学連登録!$C$2:$I$3000,7,FALSE))</f>
        <v/>
      </c>
      <c r="G267" s="155"/>
      <c r="H267" s="926"/>
      <c r="I267" s="928"/>
      <c r="J267" s="155"/>
      <c r="K267" s="926"/>
      <c r="L267" s="927"/>
      <c r="M267" s="155"/>
      <c r="N267" s="881"/>
      <c r="O267" s="882"/>
      <c r="P267" s="154"/>
      <c r="Q267" s="926"/>
      <c r="R267" s="927"/>
      <c r="S267" s="154"/>
      <c r="T267" s="926"/>
      <c r="U267" s="927"/>
      <c r="V267" s="101" t="str">
        <f>IF(B267="","",VLOOKUP(B267,学連登録!$C$2:$H$3000,6,FALSE))</f>
        <v/>
      </c>
      <c r="Y267" s="116" t="str">
        <f t="shared" si="330"/>
        <v/>
      </c>
      <c r="Z267" s="97" t="str">
        <f>IF(G267="","",VLOOKUP(G267,種目名!$R$5:$T$104,3,0))</f>
        <v/>
      </c>
      <c r="AA267" s="98" t="str">
        <f>IF(J267="","",VLOOKUP(J267,種目名!$R$5:$T$104,3,0))</f>
        <v/>
      </c>
      <c r="AB267" s="117" t="str">
        <f>IF(M267="","",VLOOKUP(M267,種目名!$R$5:$T$104,3,0))</f>
        <v/>
      </c>
      <c r="AC267" s="117" t="str">
        <f>IF(P267="","",VLOOKUP(AF267,種目名!$R$5:$T$104,3,0))</f>
        <v/>
      </c>
      <c r="AD267" s="118" t="str">
        <f>IF(S267="","",VLOOKUP(AI267,種目名!$R$5:$T$104,3,0))</f>
        <v/>
      </c>
      <c r="AE267" s="115">
        <f t="shared" si="331"/>
        <v>0</v>
      </c>
      <c r="AF267" s="152" t="str">
        <f t="shared" si="332"/>
        <v/>
      </c>
      <c r="AG267" s="152" t="str">
        <f t="shared" si="333"/>
        <v/>
      </c>
      <c r="AH267" s="152">
        <f t="shared" si="334"/>
        <v>0</v>
      </c>
      <c r="AI267" s="152" t="str">
        <f t="shared" si="335"/>
        <v/>
      </c>
      <c r="AJ267" s="152" t="str">
        <f t="shared" si="336"/>
        <v/>
      </c>
      <c r="AK267" s="383"/>
      <c r="AL267" s="166">
        <f t="shared" si="264"/>
        <v>0</v>
      </c>
      <c r="AM267" s="392">
        <f t="shared" si="265"/>
        <v>0</v>
      </c>
      <c r="AN267" s="392">
        <f>COUNTIF($B$12:B267,B267)</f>
        <v>0</v>
      </c>
      <c r="AO267" s="392"/>
      <c r="AP267" s="392" t="str">
        <f t="shared" si="266"/>
        <v/>
      </c>
      <c r="AQ267" s="392" t="str">
        <f t="shared" si="266"/>
        <v/>
      </c>
      <c r="AR267" s="392" t="str">
        <f t="shared" si="266"/>
        <v/>
      </c>
      <c r="AS267" s="392" t="str">
        <f t="shared" si="260"/>
        <v/>
      </c>
      <c r="AT267" s="392">
        <f t="shared" si="267"/>
        <v>0</v>
      </c>
      <c r="AU267" s="392" t="str">
        <f t="shared" si="268"/>
        <v/>
      </c>
      <c r="AV267" s="392" t="str">
        <f t="shared" si="269"/>
        <v/>
      </c>
      <c r="AW267" s="392" t="str">
        <f t="shared" si="270"/>
        <v/>
      </c>
      <c r="AX267" s="392" t="str">
        <f t="shared" si="271"/>
        <v/>
      </c>
      <c r="AY267" s="392" t="str">
        <f t="shared" si="272"/>
        <v/>
      </c>
      <c r="AZ267" s="392" t="str">
        <f t="shared" si="337"/>
        <v/>
      </c>
      <c r="BA267" s="392" t="str">
        <f t="shared" si="337"/>
        <v/>
      </c>
      <c r="BB267" s="392" t="str">
        <f t="shared" si="337"/>
        <v/>
      </c>
      <c r="BC267" s="392" t="str">
        <f t="shared" si="337"/>
        <v/>
      </c>
      <c r="BD267" s="396" t="str">
        <f t="shared" si="337"/>
        <v/>
      </c>
      <c r="BE267" s="386">
        <f t="shared" si="273"/>
        <v>0</v>
      </c>
      <c r="BG267" s="392">
        <f t="shared" si="274"/>
        <v>0</v>
      </c>
      <c r="BH267" s="392">
        <f t="shared" si="275"/>
        <v>0</v>
      </c>
      <c r="BI267" s="405">
        <f t="shared" si="276"/>
        <v>0</v>
      </c>
      <c r="BJ267" s="406">
        <f t="shared" si="261"/>
        <v>0</v>
      </c>
      <c r="BK267" s="391" t="str">
        <f t="shared" si="262"/>
        <v>0</v>
      </c>
      <c r="BL267" s="391" t="str">
        <f t="shared" si="263"/>
        <v>0</v>
      </c>
      <c r="BM267" s="405">
        <f t="shared" si="277"/>
        <v>0</v>
      </c>
      <c r="BN267" s="405" t="str">
        <f t="shared" si="278"/>
        <v>0m0</v>
      </c>
      <c r="BO267" s="392">
        <f t="shared" si="279"/>
        <v>0</v>
      </c>
      <c r="BP267" s="392">
        <f t="shared" si="280"/>
        <v>0</v>
      </c>
      <c r="BQ267" s="405">
        <f t="shared" si="281"/>
        <v>0</v>
      </c>
      <c r="BR267" s="406">
        <f t="shared" si="282"/>
        <v>0</v>
      </c>
      <c r="BS267" s="391" t="str">
        <f t="shared" si="283"/>
        <v>0</v>
      </c>
      <c r="BT267" s="391" t="str">
        <f t="shared" si="284"/>
        <v>0</v>
      </c>
      <c r="BU267" s="405">
        <f t="shared" si="285"/>
        <v>0</v>
      </c>
      <c r="BV267" s="405" t="str">
        <f t="shared" si="286"/>
        <v>0m0</v>
      </c>
      <c r="BW267" s="392">
        <f t="shared" si="287"/>
        <v>0</v>
      </c>
      <c r="BX267" s="392">
        <f t="shared" si="288"/>
        <v>0</v>
      </c>
      <c r="BY267" s="405">
        <f t="shared" si="289"/>
        <v>0</v>
      </c>
      <c r="BZ267" s="406">
        <f t="shared" si="290"/>
        <v>0</v>
      </c>
      <c r="CA267" s="391" t="str">
        <f t="shared" si="291"/>
        <v>0</v>
      </c>
      <c r="CB267" s="391" t="str">
        <f t="shared" si="292"/>
        <v>0</v>
      </c>
      <c r="CC267" s="405">
        <f t="shared" si="293"/>
        <v>0</v>
      </c>
      <c r="CD267" s="405" t="str">
        <f t="shared" si="294"/>
        <v>0m0</v>
      </c>
      <c r="CE267" s="392">
        <f t="shared" si="295"/>
        <v>0</v>
      </c>
      <c r="CF267" s="392">
        <f t="shared" si="296"/>
        <v>0</v>
      </c>
      <c r="CG267" s="405">
        <f t="shared" si="297"/>
        <v>0</v>
      </c>
      <c r="CH267" s="406">
        <f t="shared" si="298"/>
        <v>0</v>
      </c>
      <c r="CI267" s="391" t="str">
        <f t="shared" si="299"/>
        <v>0</v>
      </c>
      <c r="CJ267" s="391" t="str">
        <f t="shared" si="300"/>
        <v>0</v>
      </c>
      <c r="CK267" s="405">
        <f t="shared" si="301"/>
        <v>0</v>
      </c>
      <c r="CL267" s="405" t="str">
        <f t="shared" si="302"/>
        <v>0m0</v>
      </c>
      <c r="CM267" s="392">
        <f t="shared" si="303"/>
        <v>0</v>
      </c>
      <c r="CN267" s="392">
        <f t="shared" si="304"/>
        <v>0</v>
      </c>
      <c r="CO267" s="405">
        <f t="shared" si="305"/>
        <v>0</v>
      </c>
      <c r="CP267" s="406">
        <f t="shared" si="306"/>
        <v>0</v>
      </c>
      <c r="CQ267" s="391" t="str">
        <f t="shared" si="307"/>
        <v>0</v>
      </c>
      <c r="CR267" s="391" t="str">
        <f t="shared" si="308"/>
        <v>0</v>
      </c>
      <c r="CS267" s="405">
        <f t="shared" si="309"/>
        <v>0</v>
      </c>
      <c r="CT267" s="405" t="str">
        <f t="shared" si="310"/>
        <v>0m0</v>
      </c>
      <c r="CU267" s="405">
        <f t="shared" si="311"/>
        <v>0</v>
      </c>
      <c r="CV267" s="405">
        <f t="shared" si="312"/>
        <v>0</v>
      </c>
      <c r="CW267" s="405">
        <f t="shared" si="313"/>
        <v>0</v>
      </c>
      <c r="CX267" s="405">
        <f t="shared" si="314"/>
        <v>0</v>
      </c>
      <c r="CY267" s="405">
        <f t="shared" si="315"/>
        <v>0</v>
      </c>
      <c r="CZ267" s="405" t="str">
        <f t="shared" si="316"/>
        <v/>
      </c>
      <c r="DA267" s="405" t="str">
        <f t="shared" si="317"/>
        <v/>
      </c>
      <c r="DB267" s="405" t="str">
        <f t="shared" si="318"/>
        <v/>
      </c>
      <c r="DC267" s="405" t="str">
        <f t="shared" si="319"/>
        <v/>
      </c>
      <c r="DD267" s="405" t="str">
        <f t="shared" si="320"/>
        <v/>
      </c>
      <c r="DE267" s="405"/>
      <c r="DF267" s="404"/>
      <c r="DG267" s="405" t="str">
        <f t="shared" si="321"/>
        <v/>
      </c>
      <c r="DH267" s="405" t="str">
        <f t="shared" si="322"/>
        <v/>
      </c>
      <c r="DI267" s="405">
        <f t="shared" si="323"/>
        <v>0</v>
      </c>
      <c r="DJ267" s="405" t="str">
        <f t="shared" si="324"/>
        <v/>
      </c>
      <c r="DK267" s="405" t="str">
        <f t="shared" si="325"/>
        <v/>
      </c>
      <c r="DL267" s="405" t="str">
        <f t="shared" si="326"/>
        <v/>
      </c>
      <c r="DM267" s="405" t="str">
        <f t="shared" si="327"/>
        <v/>
      </c>
      <c r="DN267" s="405" t="str">
        <f t="shared" si="328"/>
        <v/>
      </c>
      <c r="DO267" s="405" t="str">
        <f t="shared" si="329"/>
        <v/>
      </c>
    </row>
    <row r="268" spans="1:119" s="152" customFormat="1" ht="18" hidden="1" customHeight="1">
      <c r="A268" s="156" t="str">
        <f t="shared" si="338"/>
        <v/>
      </c>
      <c r="B268" s="153"/>
      <c r="C268" s="31" t="str">
        <f>IF(B268="","",VLOOKUP(B268,学連登録!$C$2:$G$3000,2,FALSE))</f>
        <v/>
      </c>
      <c r="D268" s="32" t="str">
        <f>IF(B268="","",VLOOKUP(B268,学連登録!$C$2:$G$3000,3,FALSE))</f>
        <v/>
      </c>
      <c r="E268" s="33" t="str">
        <f>IF(B268="","",VLOOKUP(B268,学連登録!$C$2:$G$3000,4,FALSE))</f>
        <v/>
      </c>
      <c r="F268" s="376" t="str">
        <f>IF(B268="","",VLOOKUP(B268,学連登録!$C$2:$I$3000,7,FALSE))</f>
        <v/>
      </c>
      <c r="G268" s="155"/>
      <c r="H268" s="926"/>
      <c r="I268" s="928"/>
      <c r="J268" s="155"/>
      <c r="K268" s="926"/>
      <c r="L268" s="927"/>
      <c r="M268" s="155"/>
      <c r="N268" s="881"/>
      <c r="O268" s="882"/>
      <c r="P268" s="154"/>
      <c r="Q268" s="926"/>
      <c r="R268" s="927"/>
      <c r="S268" s="154"/>
      <c r="T268" s="926"/>
      <c r="U268" s="927"/>
      <c r="V268" s="101" t="str">
        <f>IF(B268="","",VLOOKUP(B268,学連登録!$C$2:$H$3000,6,FALSE))</f>
        <v/>
      </c>
      <c r="Y268" s="116" t="str">
        <f t="shared" si="330"/>
        <v/>
      </c>
      <c r="Z268" s="97" t="str">
        <f>IF(G268="","",VLOOKUP(G268,種目名!$R$5:$T$104,3,0))</f>
        <v/>
      </c>
      <c r="AA268" s="98" t="str">
        <f>IF(J268="","",VLOOKUP(J268,種目名!$R$5:$T$104,3,0))</f>
        <v/>
      </c>
      <c r="AB268" s="117" t="str">
        <f>IF(M268="","",VLOOKUP(M268,種目名!$R$5:$T$104,3,0))</f>
        <v/>
      </c>
      <c r="AC268" s="117" t="str">
        <f>IF(P268="","",VLOOKUP(AF268,種目名!$R$5:$T$104,3,0))</f>
        <v/>
      </c>
      <c r="AD268" s="118" t="str">
        <f>IF(S268="","",VLOOKUP(AI268,種目名!$R$5:$T$104,3,0))</f>
        <v/>
      </c>
      <c r="AE268" s="115">
        <f t="shared" si="331"/>
        <v>0</v>
      </c>
      <c r="AF268" s="152" t="str">
        <f t="shared" si="332"/>
        <v/>
      </c>
      <c r="AG268" s="152" t="str">
        <f t="shared" si="333"/>
        <v/>
      </c>
      <c r="AH268" s="152">
        <f t="shared" si="334"/>
        <v>0</v>
      </c>
      <c r="AI268" s="152" t="str">
        <f t="shared" si="335"/>
        <v/>
      </c>
      <c r="AJ268" s="152" t="str">
        <f t="shared" si="336"/>
        <v/>
      </c>
      <c r="AK268" s="383"/>
      <c r="AL268" s="166">
        <f t="shared" si="264"/>
        <v>0</v>
      </c>
      <c r="AM268" s="392">
        <f t="shared" si="265"/>
        <v>0</v>
      </c>
      <c r="AN268" s="392">
        <f>COUNTIF($B$12:B268,B268)</f>
        <v>0</v>
      </c>
      <c r="AO268" s="392"/>
      <c r="AP268" s="392" t="str">
        <f t="shared" si="266"/>
        <v/>
      </c>
      <c r="AQ268" s="392" t="str">
        <f t="shared" si="266"/>
        <v/>
      </c>
      <c r="AR268" s="392" t="str">
        <f t="shared" si="266"/>
        <v/>
      </c>
      <c r="AS268" s="392" t="str">
        <f t="shared" si="266"/>
        <v/>
      </c>
      <c r="AT268" s="392">
        <f t="shared" si="267"/>
        <v>0</v>
      </c>
      <c r="AU268" s="392" t="str">
        <f t="shared" si="268"/>
        <v/>
      </c>
      <c r="AV268" s="392" t="str">
        <f t="shared" si="269"/>
        <v/>
      </c>
      <c r="AW268" s="392" t="str">
        <f t="shared" si="270"/>
        <v/>
      </c>
      <c r="AX268" s="392" t="str">
        <f t="shared" si="271"/>
        <v/>
      </c>
      <c r="AY268" s="392" t="str">
        <f t="shared" si="272"/>
        <v/>
      </c>
      <c r="AZ268" s="392" t="str">
        <f t="shared" ref="AZ268:BD318" si="339">IF(AU268="","",COUNTIF($AU$12:$AY$520,AU268))</f>
        <v/>
      </c>
      <c r="BA268" s="392" t="str">
        <f t="shared" si="339"/>
        <v/>
      </c>
      <c r="BB268" s="392" t="str">
        <f t="shared" si="339"/>
        <v/>
      </c>
      <c r="BC268" s="392" t="str">
        <f t="shared" si="339"/>
        <v/>
      </c>
      <c r="BD268" s="396" t="str">
        <f t="shared" si="339"/>
        <v/>
      </c>
      <c r="BE268" s="386">
        <f t="shared" si="273"/>
        <v>0</v>
      </c>
      <c r="BG268" s="392">
        <f t="shared" si="274"/>
        <v>0</v>
      </c>
      <c r="BH268" s="392">
        <f t="shared" si="275"/>
        <v>0</v>
      </c>
      <c r="BI268" s="405">
        <f t="shared" si="276"/>
        <v>0</v>
      </c>
      <c r="BJ268" s="406">
        <f t="shared" ref="BJ268:BJ331" si="340">INT(BI268/10000)</f>
        <v>0</v>
      </c>
      <c r="BK268" s="391" t="str">
        <f t="shared" ref="BK268:BK331" si="341">RIGHT(INT(BI268/100),2)</f>
        <v>0</v>
      </c>
      <c r="BL268" s="391" t="str">
        <f t="shared" ref="BL268:BL331" si="342">RIGHT(INT(BI268/1),2)</f>
        <v>0</v>
      </c>
      <c r="BM268" s="405">
        <f t="shared" si="277"/>
        <v>0</v>
      </c>
      <c r="BN268" s="405" t="str">
        <f t="shared" si="278"/>
        <v>0m0</v>
      </c>
      <c r="BO268" s="392">
        <f t="shared" si="279"/>
        <v>0</v>
      </c>
      <c r="BP268" s="392">
        <f t="shared" si="280"/>
        <v>0</v>
      </c>
      <c r="BQ268" s="405">
        <f t="shared" si="281"/>
        <v>0</v>
      </c>
      <c r="BR268" s="406">
        <f t="shared" si="282"/>
        <v>0</v>
      </c>
      <c r="BS268" s="391" t="str">
        <f t="shared" si="283"/>
        <v>0</v>
      </c>
      <c r="BT268" s="391" t="str">
        <f t="shared" si="284"/>
        <v>0</v>
      </c>
      <c r="BU268" s="405">
        <f t="shared" si="285"/>
        <v>0</v>
      </c>
      <c r="BV268" s="405" t="str">
        <f t="shared" si="286"/>
        <v>0m0</v>
      </c>
      <c r="BW268" s="392">
        <f t="shared" si="287"/>
        <v>0</v>
      </c>
      <c r="BX268" s="392">
        <f t="shared" si="288"/>
        <v>0</v>
      </c>
      <c r="BY268" s="405">
        <f t="shared" si="289"/>
        <v>0</v>
      </c>
      <c r="BZ268" s="406">
        <f t="shared" si="290"/>
        <v>0</v>
      </c>
      <c r="CA268" s="391" t="str">
        <f t="shared" si="291"/>
        <v>0</v>
      </c>
      <c r="CB268" s="391" t="str">
        <f t="shared" si="292"/>
        <v>0</v>
      </c>
      <c r="CC268" s="405">
        <f t="shared" si="293"/>
        <v>0</v>
      </c>
      <c r="CD268" s="405" t="str">
        <f t="shared" si="294"/>
        <v>0m0</v>
      </c>
      <c r="CE268" s="392">
        <f t="shared" si="295"/>
        <v>0</v>
      </c>
      <c r="CF268" s="392">
        <f t="shared" si="296"/>
        <v>0</v>
      </c>
      <c r="CG268" s="405">
        <f t="shared" si="297"/>
        <v>0</v>
      </c>
      <c r="CH268" s="406">
        <f t="shared" si="298"/>
        <v>0</v>
      </c>
      <c r="CI268" s="391" t="str">
        <f t="shared" si="299"/>
        <v>0</v>
      </c>
      <c r="CJ268" s="391" t="str">
        <f t="shared" si="300"/>
        <v>0</v>
      </c>
      <c r="CK268" s="405">
        <f t="shared" si="301"/>
        <v>0</v>
      </c>
      <c r="CL268" s="405" t="str">
        <f t="shared" si="302"/>
        <v>0m0</v>
      </c>
      <c r="CM268" s="392">
        <f t="shared" si="303"/>
        <v>0</v>
      </c>
      <c r="CN268" s="392">
        <f t="shared" si="304"/>
        <v>0</v>
      </c>
      <c r="CO268" s="405">
        <f t="shared" si="305"/>
        <v>0</v>
      </c>
      <c r="CP268" s="406">
        <f t="shared" si="306"/>
        <v>0</v>
      </c>
      <c r="CQ268" s="391" t="str">
        <f t="shared" si="307"/>
        <v>0</v>
      </c>
      <c r="CR268" s="391" t="str">
        <f t="shared" si="308"/>
        <v>0</v>
      </c>
      <c r="CS268" s="405">
        <f t="shared" si="309"/>
        <v>0</v>
      </c>
      <c r="CT268" s="405" t="str">
        <f t="shared" si="310"/>
        <v>0m0</v>
      </c>
      <c r="CU268" s="405">
        <f t="shared" si="311"/>
        <v>0</v>
      </c>
      <c r="CV268" s="405">
        <f t="shared" si="312"/>
        <v>0</v>
      </c>
      <c r="CW268" s="405">
        <f t="shared" si="313"/>
        <v>0</v>
      </c>
      <c r="CX268" s="405">
        <f t="shared" si="314"/>
        <v>0</v>
      </c>
      <c r="CY268" s="405">
        <f t="shared" si="315"/>
        <v>0</v>
      </c>
      <c r="CZ268" s="405" t="str">
        <f t="shared" si="316"/>
        <v/>
      </c>
      <c r="DA268" s="405" t="str">
        <f t="shared" si="317"/>
        <v/>
      </c>
      <c r="DB268" s="405" t="str">
        <f t="shared" si="318"/>
        <v/>
      </c>
      <c r="DC268" s="405" t="str">
        <f t="shared" si="319"/>
        <v/>
      </c>
      <c r="DD268" s="405" t="str">
        <f t="shared" si="320"/>
        <v/>
      </c>
      <c r="DE268" s="405"/>
      <c r="DF268" s="404"/>
      <c r="DG268" s="405" t="str">
        <f t="shared" si="321"/>
        <v/>
      </c>
      <c r="DH268" s="405" t="str">
        <f t="shared" si="322"/>
        <v/>
      </c>
      <c r="DI268" s="405">
        <f t="shared" si="323"/>
        <v>0</v>
      </c>
      <c r="DJ268" s="405" t="str">
        <f t="shared" si="324"/>
        <v/>
      </c>
      <c r="DK268" s="405" t="str">
        <f t="shared" si="325"/>
        <v/>
      </c>
      <c r="DL268" s="405" t="str">
        <f t="shared" si="326"/>
        <v/>
      </c>
      <c r="DM268" s="405" t="str">
        <f t="shared" si="327"/>
        <v/>
      </c>
      <c r="DN268" s="405" t="str">
        <f t="shared" si="328"/>
        <v/>
      </c>
      <c r="DO268" s="405" t="str">
        <f t="shared" si="329"/>
        <v/>
      </c>
    </row>
    <row r="269" spans="1:119" s="152" customFormat="1" ht="18" hidden="1" customHeight="1">
      <c r="A269" s="156" t="str">
        <f t="shared" si="338"/>
        <v/>
      </c>
      <c r="B269" s="153"/>
      <c r="C269" s="31" t="str">
        <f>IF(B269="","",VLOOKUP(B269,学連登録!$C$2:$G$3000,2,FALSE))</f>
        <v/>
      </c>
      <c r="D269" s="32" t="str">
        <f>IF(B269="","",VLOOKUP(B269,学連登録!$C$2:$G$3000,3,FALSE))</f>
        <v/>
      </c>
      <c r="E269" s="33" t="str">
        <f>IF(B269="","",VLOOKUP(B269,学連登録!$C$2:$G$3000,4,FALSE))</f>
        <v/>
      </c>
      <c r="F269" s="376" t="str">
        <f>IF(B269="","",VLOOKUP(B269,学連登録!$C$2:$I$3000,7,FALSE))</f>
        <v/>
      </c>
      <c r="G269" s="155"/>
      <c r="H269" s="926"/>
      <c r="I269" s="928"/>
      <c r="J269" s="155"/>
      <c r="K269" s="926"/>
      <c r="L269" s="927"/>
      <c r="M269" s="155"/>
      <c r="N269" s="881"/>
      <c r="O269" s="882"/>
      <c r="P269" s="154"/>
      <c r="Q269" s="926"/>
      <c r="R269" s="927"/>
      <c r="S269" s="154"/>
      <c r="T269" s="926"/>
      <c r="U269" s="927"/>
      <c r="V269" s="101" t="str">
        <f>IF(B269="","",VLOOKUP(B269,学連登録!$C$2:$H$3000,6,FALSE))</f>
        <v/>
      </c>
      <c r="Y269" s="116" t="str">
        <f t="shared" si="330"/>
        <v/>
      </c>
      <c r="Z269" s="97" t="str">
        <f>IF(G269="","",VLOOKUP(G269,種目名!$R$5:$T$104,3,0))</f>
        <v/>
      </c>
      <c r="AA269" s="98" t="str">
        <f>IF(J269="","",VLOOKUP(J269,種目名!$R$5:$T$104,3,0))</f>
        <v/>
      </c>
      <c r="AB269" s="117" t="str">
        <f>IF(M269="","",VLOOKUP(M269,種目名!$R$5:$T$104,3,0))</f>
        <v/>
      </c>
      <c r="AC269" s="117" t="str">
        <f>IF(P269="","",VLOOKUP(AF269,種目名!$R$5:$T$104,3,0))</f>
        <v/>
      </c>
      <c r="AD269" s="118" t="str">
        <f>IF(S269="","",VLOOKUP(AI269,種目名!$R$5:$T$104,3,0))</f>
        <v/>
      </c>
      <c r="AE269" s="115">
        <f t="shared" si="331"/>
        <v>0</v>
      </c>
      <c r="AF269" s="152" t="str">
        <f t="shared" si="332"/>
        <v/>
      </c>
      <c r="AG269" s="152" t="str">
        <f t="shared" si="333"/>
        <v/>
      </c>
      <c r="AH269" s="152">
        <f t="shared" si="334"/>
        <v>0</v>
      </c>
      <c r="AI269" s="152" t="str">
        <f t="shared" si="335"/>
        <v/>
      </c>
      <c r="AJ269" s="152" t="str">
        <f t="shared" si="336"/>
        <v/>
      </c>
      <c r="AK269" s="383"/>
      <c r="AL269" s="166">
        <f t="shared" ref="AL269:AL332" si="343">IF(AND(B269&gt;0,B269&lt;2001),1,0)</f>
        <v>0</v>
      </c>
      <c r="AM269" s="392">
        <f t="shared" ref="AM269:AM332" si="344">IF(B269="",0,IF(F269=$P$3,0,1))</f>
        <v>0</v>
      </c>
      <c r="AN269" s="392">
        <f>COUNTIF($B$12:B269,B269)</f>
        <v>0</v>
      </c>
      <c r="AO269" s="392"/>
      <c r="AP269" s="392" t="str">
        <f t="shared" ref="AP269:AS332" si="345">IF($B269="","",IF(C269="",1,0))</f>
        <v/>
      </c>
      <c r="AQ269" s="392" t="str">
        <f t="shared" si="345"/>
        <v/>
      </c>
      <c r="AR269" s="392" t="str">
        <f t="shared" si="345"/>
        <v/>
      </c>
      <c r="AS269" s="392" t="str">
        <f t="shared" si="345"/>
        <v/>
      </c>
      <c r="AT269" s="392">
        <f t="shared" ref="AT269:AT332" si="346">IF(ISNA(OR(AO269:AS269)),1,SUM(AO269:AS269))</f>
        <v>0</v>
      </c>
      <c r="AU269" s="392" t="str">
        <f t="shared" ref="AU269:AU332" si="347">IF($B269="","",IF(G269="","",$B269&amp;"-"&amp;Z269))</f>
        <v/>
      </c>
      <c r="AV269" s="392" t="str">
        <f t="shared" ref="AV269:AV332" si="348">IF($B269="","",IF(J269="","",$B269&amp;"-"&amp;AA269))</f>
        <v/>
      </c>
      <c r="AW269" s="392" t="str">
        <f t="shared" ref="AW269:AW332" si="349">IF($B269="","",IF(M269="","",$B269&amp;"-"&amp;AB269))</f>
        <v/>
      </c>
      <c r="AX269" s="392" t="str">
        <f t="shared" ref="AX269:AX332" si="350">IF($B269="","",IF(P269="","",$B269&amp;"-"&amp;AC269))</f>
        <v/>
      </c>
      <c r="AY269" s="392" t="str">
        <f t="shared" ref="AY269:AY332" si="351">IF($B269="","",IF(S269="","",$B269&amp;"-"&amp;AD269))</f>
        <v/>
      </c>
      <c r="AZ269" s="392" t="str">
        <f t="shared" si="339"/>
        <v/>
      </c>
      <c r="BA269" s="392" t="str">
        <f t="shared" si="339"/>
        <v/>
      </c>
      <c r="BB269" s="392" t="str">
        <f t="shared" si="339"/>
        <v/>
      </c>
      <c r="BC269" s="392" t="str">
        <f t="shared" si="339"/>
        <v/>
      </c>
      <c r="BD269" s="396" t="str">
        <f t="shared" si="339"/>
        <v/>
      </c>
      <c r="BE269" s="386">
        <f t="shared" ref="BE269:BE332" si="352">IF(MAX(AZ269:BD269)&gt;1,1,0)</f>
        <v>0</v>
      </c>
      <c r="BG269" s="392">
        <f t="shared" ref="BG269:BG332" si="353">IF(H269="",0,VALUE(SUBSTITUTE(H269,".","")))</f>
        <v>0</v>
      </c>
      <c r="BH269" s="392">
        <f t="shared" ref="BH269:BH332" si="354">IF(H269="",0,SUBSTITUTE(H269,"m",""))</f>
        <v>0</v>
      </c>
      <c r="BI269" s="405">
        <f t="shared" ref="BI269:BI332" si="355">VALUE(IF(COUNTIF(H269,"*.*")&gt;0,BG269,BH269))</f>
        <v>0</v>
      </c>
      <c r="BJ269" s="406">
        <f t="shared" si="340"/>
        <v>0</v>
      </c>
      <c r="BK269" s="391" t="str">
        <f t="shared" si="341"/>
        <v>0</v>
      </c>
      <c r="BL269" s="391" t="str">
        <f t="shared" si="342"/>
        <v>0</v>
      </c>
      <c r="BM269" s="405">
        <f t="shared" ref="BM269:BM332" si="356">IF(COUNTIF(H269,"*m*")&gt;0,"",IF(VALUE(BK269)&lt;60,0,1))</f>
        <v>0</v>
      </c>
      <c r="BN269" s="405" t="str">
        <f t="shared" ref="BN269:BN332" si="357">BK269&amp;"m"&amp;BL269</f>
        <v>0m0</v>
      </c>
      <c r="BO269" s="392">
        <f t="shared" ref="BO269:BO332" si="358">IF(K269="",0,VALUE(SUBSTITUTE(K269,".","")))</f>
        <v>0</v>
      </c>
      <c r="BP269" s="392">
        <f t="shared" ref="BP269:BP332" si="359">IF(K269="",0,SUBSTITUTE(K269,"m",""))</f>
        <v>0</v>
      </c>
      <c r="BQ269" s="405">
        <f t="shared" ref="BQ269:BQ332" si="360">VALUE(IF(COUNTIF(K269,"*.*")&gt;0,BO269,BP269))</f>
        <v>0</v>
      </c>
      <c r="BR269" s="406">
        <f t="shared" ref="BR269:BR332" si="361">INT(BQ269/10000)</f>
        <v>0</v>
      </c>
      <c r="BS269" s="391" t="str">
        <f t="shared" ref="BS269:BS332" si="362">RIGHT(INT(BQ269/100),2)</f>
        <v>0</v>
      </c>
      <c r="BT269" s="391" t="str">
        <f t="shared" ref="BT269:BT332" si="363">RIGHT(INT(BQ269/1),2)</f>
        <v>0</v>
      </c>
      <c r="BU269" s="405">
        <f t="shared" ref="BU269:BU332" si="364">IF(COUNTIF(K269,"*m*")&gt;0,"",IF(VALUE(BS269)&lt;60,0,1))</f>
        <v>0</v>
      </c>
      <c r="BV269" s="405" t="str">
        <f t="shared" ref="BV269:BV332" si="365">BS269&amp;"m"&amp;BT269</f>
        <v>0m0</v>
      </c>
      <c r="BW269" s="392">
        <f t="shared" ref="BW269:BW332" si="366">IF(N269="",0,VALUE(SUBSTITUTE(N269,".","")))</f>
        <v>0</v>
      </c>
      <c r="BX269" s="392">
        <f t="shared" ref="BX269:BX332" si="367">IF(N269="",0,SUBSTITUTE(N269,"m",""))</f>
        <v>0</v>
      </c>
      <c r="BY269" s="405">
        <f t="shared" ref="BY269:BY332" si="368">VALUE(IF(COUNTIF(N269,"*.*")&gt;0,BW269,BX269))</f>
        <v>0</v>
      </c>
      <c r="BZ269" s="406">
        <f t="shared" ref="BZ269:BZ332" si="369">INT(BY269/10000)</f>
        <v>0</v>
      </c>
      <c r="CA269" s="391" t="str">
        <f t="shared" ref="CA269:CA332" si="370">RIGHT(INT(BY269/100),2)</f>
        <v>0</v>
      </c>
      <c r="CB269" s="391" t="str">
        <f t="shared" ref="CB269:CB332" si="371">RIGHT(INT(BY269/1),2)</f>
        <v>0</v>
      </c>
      <c r="CC269" s="405">
        <f t="shared" ref="CC269:CC332" si="372">IF(COUNTIF(N269,"*m*")&gt;0,"",IF(VALUE(CA269)&lt;60,0,1))</f>
        <v>0</v>
      </c>
      <c r="CD269" s="405" t="str">
        <f t="shared" ref="CD269:CD332" si="373">CA269&amp;"m"&amp;CB269</f>
        <v>0m0</v>
      </c>
      <c r="CE269" s="392">
        <f t="shared" ref="CE269:CE332" si="374">IF(Q269="",0,VALUE(SUBSTITUTE(Q269,".","")))</f>
        <v>0</v>
      </c>
      <c r="CF269" s="392">
        <f t="shared" ref="CF269:CF332" si="375">IF(Q269="",0,SUBSTITUTE(Q269,"m",""))</f>
        <v>0</v>
      </c>
      <c r="CG269" s="405">
        <f t="shared" ref="CG269:CG332" si="376">VALUE(IF(COUNTIF(Q269,"*.*")&gt;0,CE269,CF269))</f>
        <v>0</v>
      </c>
      <c r="CH269" s="406">
        <f t="shared" ref="CH269:CH332" si="377">INT(CG269/10000)</f>
        <v>0</v>
      </c>
      <c r="CI269" s="391" t="str">
        <f t="shared" ref="CI269:CI332" si="378">RIGHT(INT(CG269/100),2)</f>
        <v>0</v>
      </c>
      <c r="CJ269" s="391" t="str">
        <f t="shared" ref="CJ269:CJ332" si="379">RIGHT(INT(CG269/1),2)</f>
        <v>0</v>
      </c>
      <c r="CK269" s="405">
        <f t="shared" ref="CK269:CK332" si="380">IF(COUNTIF(Q269,"*m*")&gt;0,"",IF(VALUE(CI269)&lt;60,0,1))</f>
        <v>0</v>
      </c>
      <c r="CL269" s="405" t="str">
        <f t="shared" ref="CL269:CL332" si="381">CI269&amp;"m"&amp;CJ269</f>
        <v>0m0</v>
      </c>
      <c r="CM269" s="392">
        <f t="shared" ref="CM269:CM332" si="382">IF(T269="",0,VALUE(SUBSTITUTE(T269,".","")))</f>
        <v>0</v>
      </c>
      <c r="CN269" s="392">
        <f t="shared" ref="CN269:CN332" si="383">IF(T269="",0,SUBSTITUTE(T269,"m",""))</f>
        <v>0</v>
      </c>
      <c r="CO269" s="405">
        <f t="shared" ref="CO269:CO332" si="384">VALUE(IF(COUNTIF(T269,"*.*")&gt;0,CM269,CN269))</f>
        <v>0</v>
      </c>
      <c r="CP269" s="406">
        <f t="shared" ref="CP269:CP332" si="385">INT(CO269/10000)</f>
        <v>0</v>
      </c>
      <c r="CQ269" s="391" t="str">
        <f t="shared" ref="CQ269:CQ332" si="386">RIGHT(INT(CO269/100),2)</f>
        <v>0</v>
      </c>
      <c r="CR269" s="391" t="str">
        <f t="shared" ref="CR269:CR332" si="387">RIGHT(INT(CO269/1),2)</f>
        <v>0</v>
      </c>
      <c r="CS269" s="405">
        <f t="shared" ref="CS269:CS332" si="388">IF(COUNTIF(T269,"*m*")&gt;0,"",IF(VALUE(CQ269)&lt;60,0,1))</f>
        <v>0</v>
      </c>
      <c r="CT269" s="405" t="str">
        <f t="shared" ref="CT269:CT332" si="389">CQ269&amp;"m"&amp;CR269</f>
        <v>0m0</v>
      </c>
      <c r="CU269" s="405">
        <f t="shared" ref="CU269:CU332" si="390">IF(AND($C269="",G269&gt;0),1,IF(AND($C269="",H269&gt;0),1,0))</f>
        <v>0</v>
      </c>
      <c r="CV269" s="405">
        <f t="shared" ref="CV269:CV332" si="391">IF(AND($C269="",J269&gt;0),1,IF(AND($C269="",K269&gt;0),1,0))</f>
        <v>0</v>
      </c>
      <c r="CW269" s="405">
        <f t="shared" ref="CW269:CW332" si="392">IF(AND($C269="",M269&gt;0),1,IF(AND($C269="",N269&gt;0),1,0))</f>
        <v>0</v>
      </c>
      <c r="CX269" s="405">
        <f t="shared" ref="CX269:CX332" si="393">IF(AND($C269="",P269&gt;0),1,IF(AND($C269="",Q269&gt;0),1,0))</f>
        <v>0</v>
      </c>
      <c r="CY269" s="405">
        <f t="shared" ref="CY269:CY332" si="394">IF(AND($C269="",S269&gt;0),1,IF(AND($C269="",T269&gt;0),1,0))</f>
        <v>0</v>
      </c>
      <c r="CZ269" s="405" t="str">
        <f t="shared" ref="CZ269:CZ332" si="395">IF(AND(G269="",H269&gt;0),1,"")</f>
        <v/>
      </c>
      <c r="DA269" s="405" t="str">
        <f t="shared" ref="DA269:DA332" si="396">IF(AND(J269="",K269&gt;0),1,"")</f>
        <v/>
      </c>
      <c r="DB269" s="405" t="str">
        <f t="shared" ref="DB269:DB332" si="397">IF(AND(M269="",N269&gt;0),1,"")</f>
        <v/>
      </c>
      <c r="DC269" s="405" t="str">
        <f t="shared" ref="DC269:DC332" si="398">IF(AND(P269="",Q269&gt;0),1,"")</f>
        <v/>
      </c>
      <c r="DD269" s="405" t="str">
        <f t="shared" ref="DD269:DD332" si="399">IF(AND(S269="",T269&gt;0),1,"")</f>
        <v/>
      </c>
      <c r="DE269" s="405"/>
      <c r="DF269" s="404"/>
      <c r="DG269" s="405" t="str">
        <f t="shared" ref="DG269:DG332" si="400">IF(B269="","",VALUE(Q269))</f>
        <v/>
      </c>
      <c r="DH269" s="405" t="str">
        <f t="shared" ref="DH269:DH332" si="401">IF(B269="","",VALUE(T269))</f>
        <v/>
      </c>
      <c r="DI269" s="405">
        <f t="shared" ref="DI269:DI332" si="402">IF(AND(B269&gt;0,COUNTA(G269:U269)=0),1,0)</f>
        <v>0</v>
      </c>
      <c r="DJ269" s="405" t="str">
        <f t="shared" ref="DJ269:DJ332" si="403">IF(AND(COUNTIF(G269,"*m*")&gt;0,COUNTIF(H269,"*m*")&gt;0),1,"")</f>
        <v/>
      </c>
      <c r="DK269" s="405" t="str">
        <f t="shared" ref="DK269:DK332" si="404">IF(AND(COUNTIF(J269,"*m*")&gt;0,COUNTIF(K269,"*m*")&gt;0),1,"")</f>
        <v/>
      </c>
      <c r="DL269" s="405" t="str">
        <f t="shared" ref="DL269:DL332" si="405">IF(AND(COUNTIF(M269,"*m*")&gt;0,COUNTIF(N269,"*m*")&gt;0),1,"")</f>
        <v/>
      </c>
      <c r="DM269" s="405" t="str">
        <f t="shared" ref="DM269:DM332" si="406">IF(AND(COUNTIF(G269,"*跳*")&gt;0,COUNTIF(H269,"*.*")&gt;0),1,IF(AND(COUNTIF(G269,"*投*")&gt;0,COUNTIF(H269,"*.*")&gt;0),1,""))</f>
        <v/>
      </c>
      <c r="DN269" s="405" t="str">
        <f t="shared" ref="DN269:DN332" si="407">IF(AND(COUNTIF(J269,"*跳*")&gt;0,COUNTIF(K269,"*.*")&gt;0),1,IF(AND(COUNTIF(J269,"*投*")&gt;0,COUNTIF(K269,"*.*")&gt;0),1,""))</f>
        <v/>
      </c>
      <c r="DO269" s="405" t="str">
        <f t="shared" ref="DO269:DO332" si="408">IF(AND(COUNTIF(M269,"*跳*")&gt;0,COUNTIF(N269,"*.*")&gt;0),1,IF(AND(COUNTIF(M269,"*投*")&gt;0,COUNTIF(N269,"*.*")&gt;0),1,""))</f>
        <v/>
      </c>
    </row>
    <row r="270" spans="1:119" s="152" customFormat="1" ht="18" hidden="1" customHeight="1">
      <c r="A270" s="156" t="str">
        <f t="shared" si="338"/>
        <v/>
      </c>
      <c r="B270" s="153"/>
      <c r="C270" s="31" t="str">
        <f>IF(B270="","",VLOOKUP(B270,学連登録!$C$2:$G$3000,2,FALSE))</f>
        <v/>
      </c>
      <c r="D270" s="32" t="str">
        <f>IF(B270="","",VLOOKUP(B270,学連登録!$C$2:$G$3000,3,FALSE))</f>
        <v/>
      </c>
      <c r="E270" s="33" t="str">
        <f>IF(B270="","",VLOOKUP(B270,学連登録!$C$2:$G$3000,4,FALSE))</f>
        <v/>
      </c>
      <c r="F270" s="376" t="str">
        <f>IF(B270="","",VLOOKUP(B270,学連登録!$C$2:$I$3000,7,FALSE))</f>
        <v/>
      </c>
      <c r="G270" s="155"/>
      <c r="H270" s="926"/>
      <c r="I270" s="928"/>
      <c r="J270" s="155"/>
      <c r="K270" s="926"/>
      <c r="L270" s="927"/>
      <c r="M270" s="155"/>
      <c r="N270" s="881"/>
      <c r="O270" s="882"/>
      <c r="P270" s="154"/>
      <c r="Q270" s="926"/>
      <c r="R270" s="927"/>
      <c r="S270" s="154"/>
      <c r="T270" s="926"/>
      <c r="U270" s="927"/>
      <c r="V270" s="101" t="str">
        <f>IF(B270="","",VLOOKUP(B270,学連登録!$C$2:$H$3000,6,FALSE))</f>
        <v/>
      </c>
      <c r="Y270" s="116" t="str">
        <f t="shared" si="330"/>
        <v/>
      </c>
      <c r="Z270" s="97" t="str">
        <f>IF(G270="","",VLOOKUP(G270,種目名!$R$5:$T$104,3,0))</f>
        <v/>
      </c>
      <c r="AA270" s="98" t="str">
        <f>IF(J270="","",VLOOKUP(J270,種目名!$R$5:$T$104,3,0))</f>
        <v/>
      </c>
      <c r="AB270" s="117" t="str">
        <f>IF(M270="","",VLOOKUP(M270,種目名!$R$5:$T$104,3,0))</f>
        <v/>
      </c>
      <c r="AC270" s="117" t="str">
        <f>IF(P270="","",VLOOKUP(AF270,種目名!$R$5:$T$104,3,0))</f>
        <v/>
      </c>
      <c r="AD270" s="118" t="str">
        <f>IF(S270="","",VLOOKUP(AI270,種目名!$R$5:$T$104,3,0))</f>
        <v/>
      </c>
      <c r="AE270" s="115">
        <f t="shared" si="331"/>
        <v>0</v>
      </c>
      <c r="AF270" s="152" t="str">
        <f t="shared" si="332"/>
        <v/>
      </c>
      <c r="AG270" s="152" t="str">
        <f t="shared" si="333"/>
        <v/>
      </c>
      <c r="AH270" s="152">
        <f t="shared" si="334"/>
        <v>0</v>
      </c>
      <c r="AI270" s="152" t="str">
        <f t="shared" si="335"/>
        <v/>
      </c>
      <c r="AJ270" s="152" t="str">
        <f t="shared" si="336"/>
        <v/>
      </c>
      <c r="AK270" s="383"/>
      <c r="AL270" s="166">
        <f t="shared" si="343"/>
        <v>0</v>
      </c>
      <c r="AM270" s="392">
        <f t="shared" si="344"/>
        <v>0</v>
      </c>
      <c r="AN270" s="392">
        <f>COUNTIF($B$12:B270,B270)</f>
        <v>0</v>
      </c>
      <c r="AO270" s="392"/>
      <c r="AP270" s="392" t="str">
        <f t="shared" si="345"/>
        <v/>
      </c>
      <c r="AQ270" s="392" t="str">
        <f t="shared" si="345"/>
        <v/>
      </c>
      <c r="AR270" s="392" t="str">
        <f t="shared" si="345"/>
        <v/>
      </c>
      <c r="AS270" s="392" t="str">
        <f t="shared" si="345"/>
        <v/>
      </c>
      <c r="AT270" s="392">
        <f t="shared" si="346"/>
        <v>0</v>
      </c>
      <c r="AU270" s="392" t="str">
        <f t="shared" si="347"/>
        <v/>
      </c>
      <c r="AV270" s="392" t="str">
        <f t="shared" si="348"/>
        <v/>
      </c>
      <c r="AW270" s="392" t="str">
        <f t="shared" si="349"/>
        <v/>
      </c>
      <c r="AX270" s="392" t="str">
        <f t="shared" si="350"/>
        <v/>
      </c>
      <c r="AY270" s="392" t="str">
        <f t="shared" si="351"/>
        <v/>
      </c>
      <c r="AZ270" s="392" t="str">
        <f t="shared" si="339"/>
        <v/>
      </c>
      <c r="BA270" s="392" t="str">
        <f t="shared" si="339"/>
        <v/>
      </c>
      <c r="BB270" s="392" t="str">
        <f t="shared" si="339"/>
        <v/>
      </c>
      <c r="BC270" s="392" t="str">
        <f t="shared" si="339"/>
        <v/>
      </c>
      <c r="BD270" s="396" t="str">
        <f t="shared" si="339"/>
        <v/>
      </c>
      <c r="BE270" s="386">
        <f t="shared" si="352"/>
        <v>0</v>
      </c>
      <c r="BG270" s="392">
        <f t="shared" si="353"/>
        <v>0</v>
      </c>
      <c r="BH270" s="392">
        <f t="shared" si="354"/>
        <v>0</v>
      </c>
      <c r="BI270" s="405">
        <f t="shared" si="355"/>
        <v>0</v>
      </c>
      <c r="BJ270" s="406">
        <f t="shared" si="340"/>
        <v>0</v>
      </c>
      <c r="BK270" s="391" t="str">
        <f t="shared" si="341"/>
        <v>0</v>
      </c>
      <c r="BL270" s="391" t="str">
        <f t="shared" si="342"/>
        <v>0</v>
      </c>
      <c r="BM270" s="405">
        <f t="shared" si="356"/>
        <v>0</v>
      </c>
      <c r="BN270" s="405" t="str">
        <f t="shared" si="357"/>
        <v>0m0</v>
      </c>
      <c r="BO270" s="392">
        <f t="shared" si="358"/>
        <v>0</v>
      </c>
      <c r="BP270" s="392">
        <f t="shared" si="359"/>
        <v>0</v>
      </c>
      <c r="BQ270" s="405">
        <f t="shared" si="360"/>
        <v>0</v>
      </c>
      <c r="BR270" s="406">
        <f t="shared" si="361"/>
        <v>0</v>
      </c>
      <c r="BS270" s="391" t="str">
        <f t="shared" si="362"/>
        <v>0</v>
      </c>
      <c r="BT270" s="391" t="str">
        <f t="shared" si="363"/>
        <v>0</v>
      </c>
      <c r="BU270" s="405">
        <f t="shared" si="364"/>
        <v>0</v>
      </c>
      <c r="BV270" s="405" t="str">
        <f t="shared" si="365"/>
        <v>0m0</v>
      </c>
      <c r="BW270" s="392">
        <f t="shared" si="366"/>
        <v>0</v>
      </c>
      <c r="BX270" s="392">
        <f t="shared" si="367"/>
        <v>0</v>
      </c>
      <c r="BY270" s="405">
        <f t="shared" si="368"/>
        <v>0</v>
      </c>
      <c r="BZ270" s="406">
        <f t="shared" si="369"/>
        <v>0</v>
      </c>
      <c r="CA270" s="391" t="str">
        <f t="shared" si="370"/>
        <v>0</v>
      </c>
      <c r="CB270" s="391" t="str">
        <f t="shared" si="371"/>
        <v>0</v>
      </c>
      <c r="CC270" s="405">
        <f t="shared" si="372"/>
        <v>0</v>
      </c>
      <c r="CD270" s="405" t="str">
        <f t="shared" si="373"/>
        <v>0m0</v>
      </c>
      <c r="CE270" s="392">
        <f t="shared" si="374"/>
        <v>0</v>
      </c>
      <c r="CF270" s="392">
        <f t="shared" si="375"/>
        <v>0</v>
      </c>
      <c r="CG270" s="405">
        <f t="shared" si="376"/>
        <v>0</v>
      </c>
      <c r="CH270" s="406">
        <f t="shared" si="377"/>
        <v>0</v>
      </c>
      <c r="CI270" s="391" t="str">
        <f t="shared" si="378"/>
        <v>0</v>
      </c>
      <c r="CJ270" s="391" t="str">
        <f t="shared" si="379"/>
        <v>0</v>
      </c>
      <c r="CK270" s="405">
        <f t="shared" si="380"/>
        <v>0</v>
      </c>
      <c r="CL270" s="405" t="str">
        <f t="shared" si="381"/>
        <v>0m0</v>
      </c>
      <c r="CM270" s="392">
        <f t="shared" si="382"/>
        <v>0</v>
      </c>
      <c r="CN270" s="392">
        <f t="shared" si="383"/>
        <v>0</v>
      </c>
      <c r="CO270" s="405">
        <f t="shared" si="384"/>
        <v>0</v>
      </c>
      <c r="CP270" s="406">
        <f t="shared" si="385"/>
        <v>0</v>
      </c>
      <c r="CQ270" s="391" t="str">
        <f t="shared" si="386"/>
        <v>0</v>
      </c>
      <c r="CR270" s="391" t="str">
        <f t="shared" si="387"/>
        <v>0</v>
      </c>
      <c r="CS270" s="405">
        <f t="shared" si="388"/>
        <v>0</v>
      </c>
      <c r="CT270" s="405" t="str">
        <f t="shared" si="389"/>
        <v>0m0</v>
      </c>
      <c r="CU270" s="405">
        <f t="shared" si="390"/>
        <v>0</v>
      </c>
      <c r="CV270" s="405">
        <f t="shared" si="391"/>
        <v>0</v>
      </c>
      <c r="CW270" s="405">
        <f t="shared" si="392"/>
        <v>0</v>
      </c>
      <c r="CX270" s="405">
        <f t="shared" si="393"/>
        <v>0</v>
      </c>
      <c r="CY270" s="405">
        <f t="shared" si="394"/>
        <v>0</v>
      </c>
      <c r="CZ270" s="405" t="str">
        <f t="shared" si="395"/>
        <v/>
      </c>
      <c r="DA270" s="405" t="str">
        <f t="shared" si="396"/>
        <v/>
      </c>
      <c r="DB270" s="405" t="str">
        <f t="shared" si="397"/>
        <v/>
      </c>
      <c r="DC270" s="405" t="str">
        <f t="shared" si="398"/>
        <v/>
      </c>
      <c r="DD270" s="405" t="str">
        <f t="shared" si="399"/>
        <v/>
      </c>
      <c r="DE270" s="405"/>
      <c r="DF270" s="404"/>
      <c r="DG270" s="405" t="str">
        <f t="shared" si="400"/>
        <v/>
      </c>
      <c r="DH270" s="405" t="str">
        <f t="shared" si="401"/>
        <v/>
      </c>
      <c r="DI270" s="405">
        <f t="shared" si="402"/>
        <v>0</v>
      </c>
      <c r="DJ270" s="405" t="str">
        <f t="shared" si="403"/>
        <v/>
      </c>
      <c r="DK270" s="405" t="str">
        <f t="shared" si="404"/>
        <v/>
      </c>
      <c r="DL270" s="405" t="str">
        <f t="shared" si="405"/>
        <v/>
      </c>
      <c r="DM270" s="405" t="str">
        <f t="shared" si="406"/>
        <v/>
      </c>
      <c r="DN270" s="405" t="str">
        <f t="shared" si="407"/>
        <v/>
      </c>
      <c r="DO270" s="405" t="str">
        <f t="shared" si="408"/>
        <v/>
      </c>
    </row>
    <row r="271" spans="1:119" s="152" customFormat="1" ht="18" hidden="1" customHeight="1">
      <c r="A271" s="156" t="str">
        <f t="shared" si="338"/>
        <v/>
      </c>
      <c r="B271" s="153"/>
      <c r="C271" s="31" t="str">
        <f>IF(B271="","",VLOOKUP(B271,学連登録!$C$2:$G$3000,2,FALSE))</f>
        <v/>
      </c>
      <c r="D271" s="32" t="str">
        <f>IF(B271="","",VLOOKUP(B271,学連登録!$C$2:$G$3000,3,FALSE))</f>
        <v/>
      </c>
      <c r="E271" s="33" t="str">
        <f>IF(B271="","",VLOOKUP(B271,学連登録!$C$2:$G$3000,4,FALSE))</f>
        <v/>
      </c>
      <c r="F271" s="376" t="str">
        <f>IF(B271="","",VLOOKUP(B271,学連登録!$C$2:$I$3000,7,FALSE))</f>
        <v/>
      </c>
      <c r="G271" s="155"/>
      <c r="H271" s="926"/>
      <c r="I271" s="928"/>
      <c r="J271" s="155"/>
      <c r="K271" s="926"/>
      <c r="L271" s="927"/>
      <c r="M271" s="155"/>
      <c r="N271" s="881"/>
      <c r="O271" s="882"/>
      <c r="P271" s="154"/>
      <c r="Q271" s="926"/>
      <c r="R271" s="927"/>
      <c r="S271" s="154"/>
      <c r="T271" s="926"/>
      <c r="U271" s="927"/>
      <c r="V271" s="101" t="str">
        <f>IF(B271="","",VLOOKUP(B271,学連登録!$C$2:$H$3000,6,FALSE))</f>
        <v/>
      </c>
      <c r="Y271" s="116" t="str">
        <f t="shared" si="330"/>
        <v/>
      </c>
      <c r="Z271" s="97" t="str">
        <f>IF(G271="","",VLOOKUP(G271,種目名!$R$5:$T$104,3,0))</f>
        <v/>
      </c>
      <c r="AA271" s="98" t="str">
        <f>IF(J271="","",VLOOKUP(J271,種目名!$R$5:$T$104,3,0))</f>
        <v/>
      </c>
      <c r="AB271" s="117" t="str">
        <f>IF(M271="","",VLOOKUP(M271,種目名!$R$5:$T$104,3,0))</f>
        <v/>
      </c>
      <c r="AC271" s="117" t="str">
        <f>IF(P271="","",VLOOKUP(AF271,種目名!$R$5:$T$104,3,0))</f>
        <v/>
      </c>
      <c r="AD271" s="118" t="str">
        <f>IF(S271="","",VLOOKUP(AI271,種目名!$R$5:$T$104,3,0))</f>
        <v/>
      </c>
      <c r="AE271" s="115">
        <f t="shared" si="331"/>
        <v>0</v>
      </c>
      <c r="AF271" s="152" t="str">
        <f t="shared" si="332"/>
        <v/>
      </c>
      <c r="AG271" s="152" t="str">
        <f t="shared" si="333"/>
        <v/>
      </c>
      <c r="AH271" s="152">
        <f t="shared" si="334"/>
        <v>0</v>
      </c>
      <c r="AI271" s="152" t="str">
        <f t="shared" si="335"/>
        <v/>
      </c>
      <c r="AJ271" s="152" t="str">
        <f t="shared" si="336"/>
        <v/>
      </c>
      <c r="AK271" s="383"/>
      <c r="AL271" s="166">
        <f t="shared" si="343"/>
        <v>0</v>
      </c>
      <c r="AM271" s="392">
        <f t="shared" si="344"/>
        <v>0</v>
      </c>
      <c r="AN271" s="392">
        <f>COUNTIF($B$12:B271,B271)</f>
        <v>0</v>
      </c>
      <c r="AO271" s="392"/>
      <c r="AP271" s="392" t="str">
        <f t="shared" si="345"/>
        <v/>
      </c>
      <c r="AQ271" s="392" t="str">
        <f t="shared" si="345"/>
        <v/>
      </c>
      <c r="AR271" s="392" t="str">
        <f t="shared" si="345"/>
        <v/>
      </c>
      <c r="AS271" s="392" t="str">
        <f t="shared" si="345"/>
        <v/>
      </c>
      <c r="AT271" s="392">
        <f t="shared" si="346"/>
        <v>0</v>
      </c>
      <c r="AU271" s="392" t="str">
        <f t="shared" si="347"/>
        <v/>
      </c>
      <c r="AV271" s="392" t="str">
        <f t="shared" si="348"/>
        <v/>
      </c>
      <c r="AW271" s="392" t="str">
        <f t="shared" si="349"/>
        <v/>
      </c>
      <c r="AX271" s="392" t="str">
        <f t="shared" si="350"/>
        <v/>
      </c>
      <c r="AY271" s="392" t="str">
        <f t="shared" si="351"/>
        <v/>
      </c>
      <c r="AZ271" s="392" t="str">
        <f t="shared" si="339"/>
        <v/>
      </c>
      <c r="BA271" s="392" t="str">
        <f t="shared" si="339"/>
        <v/>
      </c>
      <c r="BB271" s="392" t="str">
        <f t="shared" si="339"/>
        <v/>
      </c>
      <c r="BC271" s="392" t="str">
        <f t="shared" si="339"/>
        <v/>
      </c>
      <c r="BD271" s="396" t="str">
        <f t="shared" si="339"/>
        <v/>
      </c>
      <c r="BE271" s="386">
        <f t="shared" si="352"/>
        <v>0</v>
      </c>
      <c r="BG271" s="392">
        <f t="shared" si="353"/>
        <v>0</v>
      </c>
      <c r="BH271" s="392">
        <f t="shared" si="354"/>
        <v>0</v>
      </c>
      <c r="BI271" s="405">
        <f t="shared" si="355"/>
        <v>0</v>
      </c>
      <c r="BJ271" s="406">
        <f t="shared" si="340"/>
        <v>0</v>
      </c>
      <c r="BK271" s="391" t="str">
        <f t="shared" si="341"/>
        <v>0</v>
      </c>
      <c r="BL271" s="391" t="str">
        <f t="shared" si="342"/>
        <v>0</v>
      </c>
      <c r="BM271" s="405">
        <f t="shared" si="356"/>
        <v>0</v>
      </c>
      <c r="BN271" s="405" t="str">
        <f t="shared" si="357"/>
        <v>0m0</v>
      </c>
      <c r="BO271" s="392">
        <f t="shared" si="358"/>
        <v>0</v>
      </c>
      <c r="BP271" s="392">
        <f t="shared" si="359"/>
        <v>0</v>
      </c>
      <c r="BQ271" s="405">
        <f t="shared" si="360"/>
        <v>0</v>
      </c>
      <c r="BR271" s="406">
        <f t="shared" si="361"/>
        <v>0</v>
      </c>
      <c r="BS271" s="391" t="str">
        <f t="shared" si="362"/>
        <v>0</v>
      </c>
      <c r="BT271" s="391" t="str">
        <f t="shared" si="363"/>
        <v>0</v>
      </c>
      <c r="BU271" s="405">
        <f t="shared" si="364"/>
        <v>0</v>
      </c>
      <c r="BV271" s="405" t="str">
        <f t="shared" si="365"/>
        <v>0m0</v>
      </c>
      <c r="BW271" s="392">
        <f t="shared" si="366"/>
        <v>0</v>
      </c>
      <c r="BX271" s="392">
        <f t="shared" si="367"/>
        <v>0</v>
      </c>
      <c r="BY271" s="405">
        <f t="shared" si="368"/>
        <v>0</v>
      </c>
      <c r="BZ271" s="406">
        <f t="shared" si="369"/>
        <v>0</v>
      </c>
      <c r="CA271" s="391" t="str">
        <f t="shared" si="370"/>
        <v>0</v>
      </c>
      <c r="CB271" s="391" t="str">
        <f t="shared" si="371"/>
        <v>0</v>
      </c>
      <c r="CC271" s="405">
        <f t="shared" si="372"/>
        <v>0</v>
      </c>
      <c r="CD271" s="405" t="str">
        <f t="shared" si="373"/>
        <v>0m0</v>
      </c>
      <c r="CE271" s="392">
        <f t="shared" si="374"/>
        <v>0</v>
      </c>
      <c r="CF271" s="392">
        <f t="shared" si="375"/>
        <v>0</v>
      </c>
      <c r="CG271" s="405">
        <f t="shared" si="376"/>
        <v>0</v>
      </c>
      <c r="CH271" s="406">
        <f t="shared" si="377"/>
        <v>0</v>
      </c>
      <c r="CI271" s="391" t="str">
        <f t="shared" si="378"/>
        <v>0</v>
      </c>
      <c r="CJ271" s="391" t="str">
        <f t="shared" si="379"/>
        <v>0</v>
      </c>
      <c r="CK271" s="405">
        <f t="shared" si="380"/>
        <v>0</v>
      </c>
      <c r="CL271" s="405" t="str">
        <f t="shared" si="381"/>
        <v>0m0</v>
      </c>
      <c r="CM271" s="392">
        <f t="shared" si="382"/>
        <v>0</v>
      </c>
      <c r="CN271" s="392">
        <f t="shared" si="383"/>
        <v>0</v>
      </c>
      <c r="CO271" s="405">
        <f t="shared" si="384"/>
        <v>0</v>
      </c>
      <c r="CP271" s="406">
        <f t="shared" si="385"/>
        <v>0</v>
      </c>
      <c r="CQ271" s="391" t="str">
        <f t="shared" si="386"/>
        <v>0</v>
      </c>
      <c r="CR271" s="391" t="str">
        <f t="shared" si="387"/>
        <v>0</v>
      </c>
      <c r="CS271" s="405">
        <f t="shared" si="388"/>
        <v>0</v>
      </c>
      <c r="CT271" s="405" t="str">
        <f t="shared" si="389"/>
        <v>0m0</v>
      </c>
      <c r="CU271" s="405">
        <f t="shared" si="390"/>
        <v>0</v>
      </c>
      <c r="CV271" s="405">
        <f t="shared" si="391"/>
        <v>0</v>
      </c>
      <c r="CW271" s="405">
        <f t="shared" si="392"/>
        <v>0</v>
      </c>
      <c r="CX271" s="405">
        <f t="shared" si="393"/>
        <v>0</v>
      </c>
      <c r="CY271" s="405">
        <f t="shared" si="394"/>
        <v>0</v>
      </c>
      <c r="CZ271" s="405" t="str">
        <f t="shared" si="395"/>
        <v/>
      </c>
      <c r="DA271" s="405" t="str">
        <f t="shared" si="396"/>
        <v/>
      </c>
      <c r="DB271" s="405" t="str">
        <f t="shared" si="397"/>
        <v/>
      </c>
      <c r="DC271" s="405" t="str">
        <f t="shared" si="398"/>
        <v/>
      </c>
      <c r="DD271" s="405" t="str">
        <f t="shared" si="399"/>
        <v/>
      </c>
      <c r="DE271" s="405"/>
      <c r="DF271" s="404"/>
      <c r="DG271" s="405" t="str">
        <f t="shared" si="400"/>
        <v/>
      </c>
      <c r="DH271" s="405" t="str">
        <f t="shared" si="401"/>
        <v/>
      </c>
      <c r="DI271" s="405">
        <f t="shared" si="402"/>
        <v>0</v>
      </c>
      <c r="DJ271" s="405" t="str">
        <f t="shared" si="403"/>
        <v/>
      </c>
      <c r="DK271" s="405" t="str">
        <f t="shared" si="404"/>
        <v/>
      </c>
      <c r="DL271" s="405" t="str">
        <f t="shared" si="405"/>
        <v/>
      </c>
      <c r="DM271" s="405" t="str">
        <f t="shared" si="406"/>
        <v/>
      </c>
      <c r="DN271" s="405" t="str">
        <f t="shared" si="407"/>
        <v/>
      </c>
      <c r="DO271" s="405" t="str">
        <f t="shared" si="408"/>
        <v/>
      </c>
    </row>
    <row r="272" spans="1:119" s="152" customFormat="1" ht="18" hidden="1" customHeight="1">
      <c r="A272" s="156" t="str">
        <f t="shared" si="338"/>
        <v/>
      </c>
      <c r="B272" s="153"/>
      <c r="C272" s="31" t="str">
        <f>IF(B272="","",VLOOKUP(B272,学連登録!$C$2:$G$3000,2,FALSE))</f>
        <v/>
      </c>
      <c r="D272" s="32" t="str">
        <f>IF(B272="","",VLOOKUP(B272,学連登録!$C$2:$G$3000,3,FALSE))</f>
        <v/>
      </c>
      <c r="E272" s="33" t="str">
        <f>IF(B272="","",VLOOKUP(B272,学連登録!$C$2:$G$3000,4,FALSE))</f>
        <v/>
      </c>
      <c r="F272" s="376" t="str">
        <f>IF(B272="","",VLOOKUP(B272,学連登録!$C$2:$I$3000,7,FALSE))</f>
        <v/>
      </c>
      <c r="G272" s="155"/>
      <c r="H272" s="926"/>
      <c r="I272" s="928"/>
      <c r="J272" s="155"/>
      <c r="K272" s="926"/>
      <c r="L272" s="927"/>
      <c r="M272" s="155"/>
      <c r="N272" s="881"/>
      <c r="O272" s="882"/>
      <c r="P272" s="154"/>
      <c r="Q272" s="926"/>
      <c r="R272" s="927"/>
      <c r="S272" s="154"/>
      <c r="T272" s="926"/>
      <c r="U272" s="927"/>
      <c r="V272" s="101" t="str">
        <f>IF(B272="","",VLOOKUP(B272,学連登録!$C$2:$H$3000,6,FALSE))</f>
        <v/>
      </c>
      <c r="Y272" s="116" t="str">
        <f t="shared" si="330"/>
        <v/>
      </c>
      <c r="Z272" s="97" t="str">
        <f>IF(G272="","",VLOOKUP(G272,種目名!$R$5:$T$104,3,0))</f>
        <v/>
      </c>
      <c r="AA272" s="98" t="str">
        <f>IF(J272="","",VLOOKUP(J272,種目名!$R$5:$T$104,3,0))</f>
        <v/>
      </c>
      <c r="AB272" s="117" t="str">
        <f>IF(M272="","",VLOOKUP(M272,種目名!$R$5:$T$104,3,0))</f>
        <v/>
      </c>
      <c r="AC272" s="117" t="str">
        <f>IF(P272="","",VLOOKUP(AF272,種目名!$R$5:$T$104,3,0))</f>
        <v/>
      </c>
      <c r="AD272" s="118" t="str">
        <f>IF(S272="","",VLOOKUP(AI272,種目名!$R$5:$T$104,3,0))</f>
        <v/>
      </c>
      <c r="AE272" s="115">
        <f t="shared" si="331"/>
        <v>0</v>
      </c>
      <c r="AF272" s="152" t="str">
        <f t="shared" si="332"/>
        <v/>
      </c>
      <c r="AG272" s="152" t="str">
        <f t="shared" si="333"/>
        <v/>
      </c>
      <c r="AH272" s="152">
        <f t="shared" si="334"/>
        <v>0</v>
      </c>
      <c r="AI272" s="152" t="str">
        <f t="shared" si="335"/>
        <v/>
      </c>
      <c r="AJ272" s="152" t="str">
        <f t="shared" si="336"/>
        <v/>
      </c>
      <c r="AK272" s="383"/>
      <c r="AL272" s="166">
        <f t="shared" si="343"/>
        <v>0</v>
      </c>
      <c r="AM272" s="392">
        <f t="shared" si="344"/>
        <v>0</v>
      </c>
      <c r="AN272" s="392">
        <f>COUNTIF($B$12:B272,B272)</f>
        <v>0</v>
      </c>
      <c r="AO272" s="392"/>
      <c r="AP272" s="392" t="str">
        <f t="shared" si="345"/>
        <v/>
      </c>
      <c r="AQ272" s="392" t="str">
        <f t="shared" si="345"/>
        <v/>
      </c>
      <c r="AR272" s="392" t="str">
        <f t="shared" si="345"/>
        <v/>
      </c>
      <c r="AS272" s="392" t="str">
        <f t="shared" si="345"/>
        <v/>
      </c>
      <c r="AT272" s="392">
        <f t="shared" si="346"/>
        <v>0</v>
      </c>
      <c r="AU272" s="392" t="str">
        <f t="shared" si="347"/>
        <v/>
      </c>
      <c r="AV272" s="392" t="str">
        <f t="shared" si="348"/>
        <v/>
      </c>
      <c r="AW272" s="392" t="str">
        <f t="shared" si="349"/>
        <v/>
      </c>
      <c r="AX272" s="392" t="str">
        <f t="shared" si="350"/>
        <v/>
      </c>
      <c r="AY272" s="392" t="str">
        <f t="shared" si="351"/>
        <v/>
      </c>
      <c r="AZ272" s="392" t="str">
        <f t="shared" si="339"/>
        <v/>
      </c>
      <c r="BA272" s="392" t="str">
        <f t="shared" si="339"/>
        <v/>
      </c>
      <c r="BB272" s="392" t="str">
        <f t="shared" si="339"/>
        <v/>
      </c>
      <c r="BC272" s="392" t="str">
        <f t="shared" si="339"/>
        <v/>
      </c>
      <c r="BD272" s="396" t="str">
        <f t="shared" si="339"/>
        <v/>
      </c>
      <c r="BE272" s="386">
        <f t="shared" si="352"/>
        <v>0</v>
      </c>
      <c r="BG272" s="392">
        <f t="shared" si="353"/>
        <v>0</v>
      </c>
      <c r="BH272" s="392">
        <f t="shared" si="354"/>
        <v>0</v>
      </c>
      <c r="BI272" s="405">
        <f t="shared" si="355"/>
        <v>0</v>
      </c>
      <c r="BJ272" s="406">
        <f t="shared" si="340"/>
        <v>0</v>
      </c>
      <c r="BK272" s="391" t="str">
        <f t="shared" si="341"/>
        <v>0</v>
      </c>
      <c r="BL272" s="391" t="str">
        <f t="shared" si="342"/>
        <v>0</v>
      </c>
      <c r="BM272" s="405">
        <f t="shared" si="356"/>
        <v>0</v>
      </c>
      <c r="BN272" s="405" t="str">
        <f t="shared" si="357"/>
        <v>0m0</v>
      </c>
      <c r="BO272" s="392">
        <f t="shared" si="358"/>
        <v>0</v>
      </c>
      <c r="BP272" s="392">
        <f t="shared" si="359"/>
        <v>0</v>
      </c>
      <c r="BQ272" s="405">
        <f t="shared" si="360"/>
        <v>0</v>
      </c>
      <c r="BR272" s="406">
        <f t="shared" si="361"/>
        <v>0</v>
      </c>
      <c r="BS272" s="391" t="str">
        <f t="shared" si="362"/>
        <v>0</v>
      </c>
      <c r="BT272" s="391" t="str">
        <f t="shared" si="363"/>
        <v>0</v>
      </c>
      <c r="BU272" s="405">
        <f t="shared" si="364"/>
        <v>0</v>
      </c>
      <c r="BV272" s="405" t="str">
        <f t="shared" si="365"/>
        <v>0m0</v>
      </c>
      <c r="BW272" s="392">
        <f t="shared" si="366"/>
        <v>0</v>
      </c>
      <c r="BX272" s="392">
        <f t="shared" si="367"/>
        <v>0</v>
      </c>
      <c r="BY272" s="405">
        <f t="shared" si="368"/>
        <v>0</v>
      </c>
      <c r="BZ272" s="406">
        <f t="shared" si="369"/>
        <v>0</v>
      </c>
      <c r="CA272" s="391" t="str">
        <f t="shared" si="370"/>
        <v>0</v>
      </c>
      <c r="CB272" s="391" t="str">
        <f t="shared" si="371"/>
        <v>0</v>
      </c>
      <c r="CC272" s="405">
        <f t="shared" si="372"/>
        <v>0</v>
      </c>
      <c r="CD272" s="405" t="str">
        <f t="shared" si="373"/>
        <v>0m0</v>
      </c>
      <c r="CE272" s="392">
        <f t="shared" si="374"/>
        <v>0</v>
      </c>
      <c r="CF272" s="392">
        <f t="shared" si="375"/>
        <v>0</v>
      </c>
      <c r="CG272" s="405">
        <f t="shared" si="376"/>
        <v>0</v>
      </c>
      <c r="CH272" s="406">
        <f t="shared" si="377"/>
        <v>0</v>
      </c>
      <c r="CI272" s="391" t="str">
        <f t="shared" si="378"/>
        <v>0</v>
      </c>
      <c r="CJ272" s="391" t="str">
        <f t="shared" si="379"/>
        <v>0</v>
      </c>
      <c r="CK272" s="405">
        <f t="shared" si="380"/>
        <v>0</v>
      </c>
      <c r="CL272" s="405" t="str">
        <f t="shared" si="381"/>
        <v>0m0</v>
      </c>
      <c r="CM272" s="392">
        <f t="shared" si="382"/>
        <v>0</v>
      </c>
      <c r="CN272" s="392">
        <f t="shared" si="383"/>
        <v>0</v>
      </c>
      <c r="CO272" s="405">
        <f t="shared" si="384"/>
        <v>0</v>
      </c>
      <c r="CP272" s="406">
        <f t="shared" si="385"/>
        <v>0</v>
      </c>
      <c r="CQ272" s="391" t="str">
        <f t="shared" si="386"/>
        <v>0</v>
      </c>
      <c r="CR272" s="391" t="str">
        <f t="shared" si="387"/>
        <v>0</v>
      </c>
      <c r="CS272" s="405">
        <f t="shared" si="388"/>
        <v>0</v>
      </c>
      <c r="CT272" s="405" t="str">
        <f t="shared" si="389"/>
        <v>0m0</v>
      </c>
      <c r="CU272" s="405">
        <f t="shared" si="390"/>
        <v>0</v>
      </c>
      <c r="CV272" s="405">
        <f t="shared" si="391"/>
        <v>0</v>
      </c>
      <c r="CW272" s="405">
        <f t="shared" si="392"/>
        <v>0</v>
      </c>
      <c r="CX272" s="405">
        <f t="shared" si="393"/>
        <v>0</v>
      </c>
      <c r="CY272" s="405">
        <f t="shared" si="394"/>
        <v>0</v>
      </c>
      <c r="CZ272" s="405" t="str">
        <f t="shared" si="395"/>
        <v/>
      </c>
      <c r="DA272" s="405" t="str">
        <f t="shared" si="396"/>
        <v/>
      </c>
      <c r="DB272" s="405" t="str">
        <f t="shared" si="397"/>
        <v/>
      </c>
      <c r="DC272" s="405" t="str">
        <f t="shared" si="398"/>
        <v/>
      </c>
      <c r="DD272" s="405" t="str">
        <f t="shared" si="399"/>
        <v/>
      </c>
      <c r="DE272" s="405"/>
      <c r="DF272" s="404"/>
      <c r="DG272" s="405" t="str">
        <f t="shared" si="400"/>
        <v/>
      </c>
      <c r="DH272" s="405" t="str">
        <f t="shared" si="401"/>
        <v/>
      </c>
      <c r="DI272" s="405">
        <f t="shared" si="402"/>
        <v>0</v>
      </c>
      <c r="DJ272" s="405" t="str">
        <f t="shared" si="403"/>
        <v/>
      </c>
      <c r="DK272" s="405" t="str">
        <f t="shared" si="404"/>
        <v/>
      </c>
      <c r="DL272" s="405" t="str">
        <f t="shared" si="405"/>
        <v/>
      </c>
      <c r="DM272" s="405" t="str">
        <f t="shared" si="406"/>
        <v/>
      </c>
      <c r="DN272" s="405" t="str">
        <f t="shared" si="407"/>
        <v/>
      </c>
      <c r="DO272" s="405" t="str">
        <f t="shared" si="408"/>
        <v/>
      </c>
    </row>
    <row r="273" spans="1:119" s="152" customFormat="1" ht="18" hidden="1" customHeight="1">
      <c r="A273" s="156" t="str">
        <f t="shared" si="338"/>
        <v/>
      </c>
      <c r="B273" s="153"/>
      <c r="C273" s="31" t="str">
        <f>IF(B273="","",VLOOKUP(B273,学連登録!$C$2:$G$3000,2,FALSE))</f>
        <v/>
      </c>
      <c r="D273" s="32" t="str">
        <f>IF(B273="","",VLOOKUP(B273,学連登録!$C$2:$G$3000,3,FALSE))</f>
        <v/>
      </c>
      <c r="E273" s="33" t="str">
        <f>IF(B273="","",VLOOKUP(B273,学連登録!$C$2:$G$3000,4,FALSE))</f>
        <v/>
      </c>
      <c r="F273" s="376" t="str">
        <f>IF(B273="","",VLOOKUP(B273,学連登録!$C$2:$I$3000,7,FALSE))</f>
        <v/>
      </c>
      <c r="G273" s="155"/>
      <c r="H273" s="926"/>
      <c r="I273" s="928"/>
      <c r="J273" s="155"/>
      <c r="K273" s="926"/>
      <c r="L273" s="927"/>
      <c r="M273" s="155"/>
      <c r="N273" s="881"/>
      <c r="O273" s="882"/>
      <c r="P273" s="154"/>
      <c r="Q273" s="926"/>
      <c r="R273" s="927"/>
      <c r="S273" s="154"/>
      <c r="T273" s="926"/>
      <c r="U273" s="927"/>
      <c r="V273" s="101" t="str">
        <f>IF(B273="","",VLOOKUP(B273,学連登録!$C$2:$H$3000,6,FALSE))</f>
        <v/>
      </c>
      <c r="Y273" s="116" t="str">
        <f t="shared" si="330"/>
        <v/>
      </c>
      <c r="Z273" s="97" t="str">
        <f>IF(G273="","",VLOOKUP(G273,種目名!$R$5:$T$104,3,0))</f>
        <v/>
      </c>
      <c r="AA273" s="98" t="str">
        <f>IF(J273="","",VLOOKUP(J273,種目名!$R$5:$T$104,3,0))</f>
        <v/>
      </c>
      <c r="AB273" s="117" t="str">
        <f>IF(M273="","",VLOOKUP(M273,種目名!$R$5:$T$104,3,0))</f>
        <v/>
      </c>
      <c r="AC273" s="117" t="str">
        <f>IF(P273="","",VLOOKUP(AF273,種目名!$R$5:$T$104,3,0))</f>
        <v/>
      </c>
      <c r="AD273" s="118" t="str">
        <f>IF(S273="","",VLOOKUP(AI273,種目名!$R$5:$T$104,3,0))</f>
        <v/>
      </c>
      <c r="AE273" s="115">
        <f t="shared" si="331"/>
        <v>0</v>
      </c>
      <c r="AF273" s="152" t="str">
        <f t="shared" si="332"/>
        <v/>
      </c>
      <c r="AG273" s="152" t="str">
        <f t="shared" si="333"/>
        <v/>
      </c>
      <c r="AH273" s="152">
        <f t="shared" si="334"/>
        <v>0</v>
      </c>
      <c r="AI273" s="152" t="str">
        <f t="shared" si="335"/>
        <v/>
      </c>
      <c r="AJ273" s="152" t="str">
        <f t="shared" si="336"/>
        <v/>
      </c>
      <c r="AK273" s="383"/>
      <c r="AL273" s="166">
        <f t="shared" si="343"/>
        <v>0</v>
      </c>
      <c r="AM273" s="392">
        <f t="shared" si="344"/>
        <v>0</v>
      </c>
      <c r="AN273" s="392">
        <f>COUNTIF($B$12:B273,B273)</f>
        <v>0</v>
      </c>
      <c r="AO273" s="392"/>
      <c r="AP273" s="392" t="str">
        <f t="shared" si="345"/>
        <v/>
      </c>
      <c r="AQ273" s="392" t="str">
        <f t="shared" si="345"/>
        <v/>
      </c>
      <c r="AR273" s="392" t="str">
        <f t="shared" si="345"/>
        <v/>
      </c>
      <c r="AS273" s="392" t="str">
        <f t="shared" si="345"/>
        <v/>
      </c>
      <c r="AT273" s="392">
        <f t="shared" si="346"/>
        <v>0</v>
      </c>
      <c r="AU273" s="392" t="str">
        <f t="shared" si="347"/>
        <v/>
      </c>
      <c r="AV273" s="392" t="str">
        <f t="shared" si="348"/>
        <v/>
      </c>
      <c r="AW273" s="392" t="str">
        <f t="shared" si="349"/>
        <v/>
      </c>
      <c r="AX273" s="392" t="str">
        <f t="shared" si="350"/>
        <v/>
      </c>
      <c r="AY273" s="392" t="str">
        <f t="shared" si="351"/>
        <v/>
      </c>
      <c r="AZ273" s="392" t="str">
        <f t="shared" si="339"/>
        <v/>
      </c>
      <c r="BA273" s="392" t="str">
        <f t="shared" si="339"/>
        <v/>
      </c>
      <c r="BB273" s="392" t="str">
        <f t="shared" si="339"/>
        <v/>
      </c>
      <c r="BC273" s="392" t="str">
        <f t="shared" si="339"/>
        <v/>
      </c>
      <c r="BD273" s="396" t="str">
        <f t="shared" si="339"/>
        <v/>
      </c>
      <c r="BE273" s="386">
        <f t="shared" si="352"/>
        <v>0</v>
      </c>
      <c r="BG273" s="392">
        <f t="shared" si="353"/>
        <v>0</v>
      </c>
      <c r="BH273" s="392">
        <f t="shared" si="354"/>
        <v>0</v>
      </c>
      <c r="BI273" s="405">
        <f t="shared" si="355"/>
        <v>0</v>
      </c>
      <c r="BJ273" s="406">
        <f t="shared" si="340"/>
        <v>0</v>
      </c>
      <c r="BK273" s="391" t="str">
        <f t="shared" si="341"/>
        <v>0</v>
      </c>
      <c r="BL273" s="391" t="str">
        <f t="shared" si="342"/>
        <v>0</v>
      </c>
      <c r="BM273" s="405">
        <f t="shared" si="356"/>
        <v>0</v>
      </c>
      <c r="BN273" s="405" t="str">
        <f t="shared" si="357"/>
        <v>0m0</v>
      </c>
      <c r="BO273" s="392">
        <f t="shared" si="358"/>
        <v>0</v>
      </c>
      <c r="BP273" s="392">
        <f t="shared" si="359"/>
        <v>0</v>
      </c>
      <c r="BQ273" s="405">
        <f t="shared" si="360"/>
        <v>0</v>
      </c>
      <c r="BR273" s="406">
        <f t="shared" si="361"/>
        <v>0</v>
      </c>
      <c r="BS273" s="391" t="str">
        <f t="shared" si="362"/>
        <v>0</v>
      </c>
      <c r="BT273" s="391" t="str">
        <f t="shared" si="363"/>
        <v>0</v>
      </c>
      <c r="BU273" s="405">
        <f t="shared" si="364"/>
        <v>0</v>
      </c>
      <c r="BV273" s="405" t="str">
        <f t="shared" si="365"/>
        <v>0m0</v>
      </c>
      <c r="BW273" s="392">
        <f t="shared" si="366"/>
        <v>0</v>
      </c>
      <c r="BX273" s="392">
        <f t="shared" si="367"/>
        <v>0</v>
      </c>
      <c r="BY273" s="405">
        <f t="shared" si="368"/>
        <v>0</v>
      </c>
      <c r="BZ273" s="406">
        <f t="shared" si="369"/>
        <v>0</v>
      </c>
      <c r="CA273" s="391" t="str">
        <f t="shared" si="370"/>
        <v>0</v>
      </c>
      <c r="CB273" s="391" t="str">
        <f t="shared" si="371"/>
        <v>0</v>
      </c>
      <c r="CC273" s="405">
        <f t="shared" si="372"/>
        <v>0</v>
      </c>
      <c r="CD273" s="405" t="str">
        <f t="shared" si="373"/>
        <v>0m0</v>
      </c>
      <c r="CE273" s="392">
        <f t="shared" si="374"/>
        <v>0</v>
      </c>
      <c r="CF273" s="392">
        <f t="shared" si="375"/>
        <v>0</v>
      </c>
      <c r="CG273" s="405">
        <f t="shared" si="376"/>
        <v>0</v>
      </c>
      <c r="CH273" s="406">
        <f t="shared" si="377"/>
        <v>0</v>
      </c>
      <c r="CI273" s="391" t="str">
        <f t="shared" si="378"/>
        <v>0</v>
      </c>
      <c r="CJ273" s="391" t="str">
        <f t="shared" si="379"/>
        <v>0</v>
      </c>
      <c r="CK273" s="405">
        <f t="shared" si="380"/>
        <v>0</v>
      </c>
      <c r="CL273" s="405" t="str">
        <f t="shared" si="381"/>
        <v>0m0</v>
      </c>
      <c r="CM273" s="392">
        <f t="shared" si="382"/>
        <v>0</v>
      </c>
      <c r="CN273" s="392">
        <f t="shared" si="383"/>
        <v>0</v>
      </c>
      <c r="CO273" s="405">
        <f t="shared" si="384"/>
        <v>0</v>
      </c>
      <c r="CP273" s="406">
        <f t="shared" si="385"/>
        <v>0</v>
      </c>
      <c r="CQ273" s="391" t="str">
        <f t="shared" si="386"/>
        <v>0</v>
      </c>
      <c r="CR273" s="391" t="str">
        <f t="shared" si="387"/>
        <v>0</v>
      </c>
      <c r="CS273" s="405">
        <f t="shared" si="388"/>
        <v>0</v>
      </c>
      <c r="CT273" s="405" t="str">
        <f t="shared" si="389"/>
        <v>0m0</v>
      </c>
      <c r="CU273" s="405">
        <f t="shared" si="390"/>
        <v>0</v>
      </c>
      <c r="CV273" s="405">
        <f t="shared" si="391"/>
        <v>0</v>
      </c>
      <c r="CW273" s="405">
        <f t="shared" si="392"/>
        <v>0</v>
      </c>
      <c r="CX273" s="405">
        <f t="shared" si="393"/>
        <v>0</v>
      </c>
      <c r="CY273" s="405">
        <f t="shared" si="394"/>
        <v>0</v>
      </c>
      <c r="CZ273" s="405" t="str">
        <f t="shared" si="395"/>
        <v/>
      </c>
      <c r="DA273" s="405" t="str">
        <f t="shared" si="396"/>
        <v/>
      </c>
      <c r="DB273" s="405" t="str">
        <f t="shared" si="397"/>
        <v/>
      </c>
      <c r="DC273" s="405" t="str">
        <f t="shared" si="398"/>
        <v/>
      </c>
      <c r="DD273" s="405" t="str">
        <f t="shared" si="399"/>
        <v/>
      </c>
      <c r="DE273" s="405"/>
      <c r="DF273" s="404"/>
      <c r="DG273" s="405" t="str">
        <f t="shared" si="400"/>
        <v/>
      </c>
      <c r="DH273" s="405" t="str">
        <f t="shared" si="401"/>
        <v/>
      </c>
      <c r="DI273" s="405">
        <f t="shared" si="402"/>
        <v>0</v>
      </c>
      <c r="DJ273" s="405" t="str">
        <f t="shared" si="403"/>
        <v/>
      </c>
      <c r="DK273" s="405" t="str">
        <f t="shared" si="404"/>
        <v/>
      </c>
      <c r="DL273" s="405" t="str">
        <f t="shared" si="405"/>
        <v/>
      </c>
      <c r="DM273" s="405" t="str">
        <f t="shared" si="406"/>
        <v/>
      </c>
      <c r="DN273" s="405" t="str">
        <f t="shared" si="407"/>
        <v/>
      </c>
      <c r="DO273" s="405" t="str">
        <f t="shared" si="408"/>
        <v/>
      </c>
    </row>
    <row r="274" spans="1:119" s="152" customFormat="1" ht="18" hidden="1" customHeight="1">
      <c r="A274" s="156" t="str">
        <f t="shared" si="338"/>
        <v/>
      </c>
      <c r="B274" s="153"/>
      <c r="C274" s="31" t="str">
        <f>IF(B274="","",VLOOKUP(B274,学連登録!$C$2:$G$3000,2,FALSE))</f>
        <v/>
      </c>
      <c r="D274" s="32" t="str">
        <f>IF(B274="","",VLOOKUP(B274,学連登録!$C$2:$G$3000,3,FALSE))</f>
        <v/>
      </c>
      <c r="E274" s="33" t="str">
        <f>IF(B274="","",VLOOKUP(B274,学連登録!$C$2:$G$3000,4,FALSE))</f>
        <v/>
      </c>
      <c r="F274" s="376" t="str">
        <f>IF(B274="","",VLOOKUP(B274,学連登録!$C$2:$I$3000,7,FALSE))</f>
        <v/>
      </c>
      <c r="G274" s="155"/>
      <c r="H274" s="926"/>
      <c r="I274" s="928"/>
      <c r="J274" s="155"/>
      <c r="K274" s="926"/>
      <c r="L274" s="927"/>
      <c r="M274" s="155"/>
      <c r="N274" s="881"/>
      <c r="O274" s="882"/>
      <c r="P274" s="154"/>
      <c r="Q274" s="926"/>
      <c r="R274" s="927"/>
      <c r="S274" s="154"/>
      <c r="T274" s="926"/>
      <c r="U274" s="927"/>
      <c r="V274" s="101" t="str">
        <f>IF(B274="","",VLOOKUP(B274,学連登録!$C$2:$H$3000,6,FALSE))</f>
        <v/>
      </c>
      <c r="Y274" s="116" t="str">
        <f t="shared" si="330"/>
        <v/>
      </c>
      <c r="Z274" s="97" t="str">
        <f>IF(G274="","",VLOOKUP(G274,種目名!$R$5:$T$104,3,0))</f>
        <v/>
      </c>
      <c r="AA274" s="98" t="str">
        <f>IF(J274="","",VLOOKUP(J274,種目名!$R$5:$T$104,3,0))</f>
        <v/>
      </c>
      <c r="AB274" s="117" t="str">
        <f>IF(M274="","",VLOOKUP(M274,種目名!$R$5:$T$104,3,0))</f>
        <v/>
      </c>
      <c r="AC274" s="117" t="str">
        <f>IF(P274="","",VLOOKUP(AF274,種目名!$R$5:$T$104,3,0))</f>
        <v/>
      </c>
      <c r="AD274" s="118" t="str">
        <f>IF(S274="","",VLOOKUP(AI274,種目名!$R$5:$T$104,3,0))</f>
        <v/>
      </c>
      <c r="AE274" s="115">
        <f t="shared" si="331"/>
        <v>0</v>
      </c>
      <c r="AF274" s="152" t="str">
        <f t="shared" si="332"/>
        <v/>
      </c>
      <c r="AG274" s="152" t="str">
        <f t="shared" si="333"/>
        <v/>
      </c>
      <c r="AH274" s="152">
        <f t="shared" si="334"/>
        <v>0</v>
      </c>
      <c r="AI274" s="152" t="str">
        <f t="shared" si="335"/>
        <v/>
      </c>
      <c r="AJ274" s="152" t="str">
        <f t="shared" si="336"/>
        <v/>
      </c>
      <c r="AK274" s="383"/>
      <c r="AL274" s="166">
        <f t="shared" si="343"/>
        <v>0</v>
      </c>
      <c r="AM274" s="392">
        <f t="shared" si="344"/>
        <v>0</v>
      </c>
      <c r="AN274" s="392">
        <f>COUNTIF($B$12:B274,B274)</f>
        <v>0</v>
      </c>
      <c r="AO274" s="392"/>
      <c r="AP274" s="392" t="str">
        <f t="shared" si="345"/>
        <v/>
      </c>
      <c r="AQ274" s="392" t="str">
        <f t="shared" si="345"/>
        <v/>
      </c>
      <c r="AR274" s="392" t="str">
        <f t="shared" si="345"/>
        <v/>
      </c>
      <c r="AS274" s="392" t="str">
        <f t="shared" si="345"/>
        <v/>
      </c>
      <c r="AT274" s="392">
        <f t="shared" si="346"/>
        <v>0</v>
      </c>
      <c r="AU274" s="392" t="str">
        <f t="shared" si="347"/>
        <v/>
      </c>
      <c r="AV274" s="392" t="str">
        <f t="shared" si="348"/>
        <v/>
      </c>
      <c r="AW274" s="392" t="str">
        <f t="shared" si="349"/>
        <v/>
      </c>
      <c r="AX274" s="392" t="str">
        <f t="shared" si="350"/>
        <v/>
      </c>
      <c r="AY274" s="392" t="str">
        <f t="shared" si="351"/>
        <v/>
      </c>
      <c r="AZ274" s="392" t="str">
        <f t="shared" si="339"/>
        <v/>
      </c>
      <c r="BA274" s="392" t="str">
        <f t="shared" si="339"/>
        <v/>
      </c>
      <c r="BB274" s="392" t="str">
        <f t="shared" si="339"/>
        <v/>
      </c>
      <c r="BC274" s="392" t="str">
        <f t="shared" si="339"/>
        <v/>
      </c>
      <c r="BD274" s="396" t="str">
        <f t="shared" si="339"/>
        <v/>
      </c>
      <c r="BE274" s="386">
        <f t="shared" si="352"/>
        <v>0</v>
      </c>
      <c r="BG274" s="392">
        <f t="shared" si="353"/>
        <v>0</v>
      </c>
      <c r="BH274" s="392">
        <f t="shared" si="354"/>
        <v>0</v>
      </c>
      <c r="BI274" s="405">
        <f t="shared" si="355"/>
        <v>0</v>
      </c>
      <c r="BJ274" s="406">
        <f t="shared" si="340"/>
        <v>0</v>
      </c>
      <c r="BK274" s="391" t="str">
        <f t="shared" si="341"/>
        <v>0</v>
      </c>
      <c r="BL274" s="391" t="str">
        <f t="shared" si="342"/>
        <v>0</v>
      </c>
      <c r="BM274" s="405">
        <f t="shared" si="356"/>
        <v>0</v>
      </c>
      <c r="BN274" s="405" t="str">
        <f t="shared" si="357"/>
        <v>0m0</v>
      </c>
      <c r="BO274" s="392">
        <f t="shared" si="358"/>
        <v>0</v>
      </c>
      <c r="BP274" s="392">
        <f t="shared" si="359"/>
        <v>0</v>
      </c>
      <c r="BQ274" s="405">
        <f t="shared" si="360"/>
        <v>0</v>
      </c>
      <c r="BR274" s="406">
        <f t="shared" si="361"/>
        <v>0</v>
      </c>
      <c r="BS274" s="391" t="str">
        <f t="shared" si="362"/>
        <v>0</v>
      </c>
      <c r="BT274" s="391" t="str">
        <f t="shared" si="363"/>
        <v>0</v>
      </c>
      <c r="BU274" s="405">
        <f t="shared" si="364"/>
        <v>0</v>
      </c>
      <c r="BV274" s="405" t="str">
        <f t="shared" si="365"/>
        <v>0m0</v>
      </c>
      <c r="BW274" s="392">
        <f t="shared" si="366"/>
        <v>0</v>
      </c>
      <c r="BX274" s="392">
        <f t="shared" si="367"/>
        <v>0</v>
      </c>
      <c r="BY274" s="405">
        <f t="shared" si="368"/>
        <v>0</v>
      </c>
      <c r="BZ274" s="406">
        <f t="shared" si="369"/>
        <v>0</v>
      </c>
      <c r="CA274" s="391" t="str">
        <f t="shared" si="370"/>
        <v>0</v>
      </c>
      <c r="CB274" s="391" t="str">
        <f t="shared" si="371"/>
        <v>0</v>
      </c>
      <c r="CC274" s="405">
        <f t="shared" si="372"/>
        <v>0</v>
      </c>
      <c r="CD274" s="405" t="str">
        <f t="shared" si="373"/>
        <v>0m0</v>
      </c>
      <c r="CE274" s="392">
        <f t="shared" si="374"/>
        <v>0</v>
      </c>
      <c r="CF274" s="392">
        <f t="shared" si="375"/>
        <v>0</v>
      </c>
      <c r="CG274" s="405">
        <f t="shared" si="376"/>
        <v>0</v>
      </c>
      <c r="CH274" s="406">
        <f t="shared" si="377"/>
        <v>0</v>
      </c>
      <c r="CI274" s="391" t="str">
        <f t="shared" si="378"/>
        <v>0</v>
      </c>
      <c r="CJ274" s="391" t="str">
        <f t="shared" si="379"/>
        <v>0</v>
      </c>
      <c r="CK274" s="405">
        <f t="shared" si="380"/>
        <v>0</v>
      </c>
      <c r="CL274" s="405" t="str">
        <f t="shared" si="381"/>
        <v>0m0</v>
      </c>
      <c r="CM274" s="392">
        <f t="shared" si="382"/>
        <v>0</v>
      </c>
      <c r="CN274" s="392">
        <f t="shared" si="383"/>
        <v>0</v>
      </c>
      <c r="CO274" s="405">
        <f t="shared" si="384"/>
        <v>0</v>
      </c>
      <c r="CP274" s="406">
        <f t="shared" si="385"/>
        <v>0</v>
      </c>
      <c r="CQ274" s="391" t="str">
        <f t="shared" si="386"/>
        <v>0</v>
      </c>
      <c r="CR274" s="391" t="str">
        <f t="shared" si="387"/>
        <v>0</v>
      </c>
      <c r="CS274" s="405">
        <f t="shared" si="388"/>
        <v>0</v>
      </c>
      <c r="CT274" s="405" t="str">
        <f t="shared" si="389"/>
        <v>0m0</v>
      </c>
      <c r="CU274" s="405">
        <f t="shared" si="390"/>
        <v>0</v>
      </c>
      <c r="CV274" s="405">
        <f t="shared" si="391"/>
        <v>0</v>
      </c>
      <c r="CW274" s="405">
        <f t="shared" si="392"/>
        <v>0</v>
      </c>
      <c r="CX274" s="405">
        <f t="shared" si="393"/>
        <v>0</v>
      </c>
      <c r="CY274" s="405">
        <f t="shared" si="394"/>
        <v>0</v>
      </c>
      <c r="CZ274" s="405" t="str">
        <f t="shared" si="395"/>
        <v/>
      </c>
      <c r="DA274" s="405" t="str">
        <f t="shared" si="396"/>
        <v/>
      </c>
      <c r="DB274" s="405" t="str">
        <f t="shared" si="397"/>
        <v/>
      </c>
      <c r="DC274" s="405" t="str">
        <f t="shared" si="398"/>
        <v/>
      </c>
      <c r="DD274" s="405" t="str">
        <f t="shared" si="399"/>
        <v/>
      </c>
      <c r="DE274" s="405"/>
      <c r="DF274" s="404"/>
      <c r="DG274" s="405" t="str">
        <f t="shared" si="400"/>
        <v/>
      </c>
      <c r="DH274" s="405" t="str">
        <f t="shared" si="401"/>
        <v/>
      </c>
      <c r="DI274" s="405">
        <f t="shared" si="402"/>
        <v>0</v>
      </c>
      <c r="DJ274" s="405" t="str">
        <f t="shared" si="403"/>
        <v/>
      </c>
      <c r="DK274" s="405" t="str">
        <f t="shared" si="404"/>
        <v/>
      </c>
      <c r="DL274" s="405" t="str">
        <f t="shared" si="405"/>
        <v/>
      </c>
      <c r="DM274" s="405" t="str">
        <f t="shared" si="406"/>
        <v/>
      </c>
      <c r="DN274" s="405" t="str">
        <f t="shared" si="407"/>
        <v/>
      </c>
      <c r="DO274" s="405" t="str">
        <f t="shared" si="408"/>
        <v/>
      </c>
    </row>
    <row r="275" spans="1:119" s="152" customFormat="1" ht="18" hidden="1" customHeight="1">
      <c r="A275" s="156" t="str">
        <f t="shared" si="338"/>
        <v/>
      </c>
      <c r="B275" s="153"/>
      <c r="C275" s="31" t="str">
        <f>IF(B275="","",VLOOKUP(B275,学連登録!$C$2:$G$3000,2,FALSE))</f>
        <v/>
      </c>
      <c r="D275" s="32" t="str">
        <f>IF(B275="","",VLOOKUP(B275,学連登録!$C$2:$G$3000,3,FALSE))</f>
        <v/>
      </c>
      <c r="E275" s="33" t="str">
        <f>IF(B275="","",VLOOKUP(B275,学連登録!$C$2:$G$3000,4,FALSE))</f>
        <v/>
      </c>
      <c r="F275" s="376" t="str">
        <f>IF(B275="","",VLOOKUP(B275,学連登録!$C$2:$I$3000,7,FALSE))</f>
        <v/>
      </c>
      <c r="G275" s="155"/>
      <c r="H275" s="926"/>
      <c r="I275" s="928"/>
      <c r="J275" s="155"/>
      <c r="K275" s="926"/>
      <c r="L275" s="927"/>
      <c r="M275" s="155"/>
      <c r="N275" s="881"/>
      <c r="O275" s="882"/>
      <c r="P275" s="154"/>
      <c r="Q275" s="926"/>
      <c r="R275" s="927"/>
      <c r="S275" s="154"/>
      <c r="T275" s="926"/>
      <c r="U275" s="927"/>
      <c r="V275" s="101" t="str">
        <f>IF(B275="","",VLOOKUP(B275,学連登録!$C$2:$H$3000,6,FALSE))</f>
        <v/>
      </c>
      <c r="Y275" s="116" t="str">
        <f t="shared" si="330"/>
        <v/>
      </c>
      <c r="Z275" s="97" t="str">
        <f>IF(G275="","",VLOOKUP(G275,種目名!$R$5:$T$104,3,0))</f>
        <v/>
      </c>
      <c r="AA275" s="98" t="str">
        <f>IF(J275="","",VLOOKUP(J275,種目名!$R$5:$T$104,3,0))</f>
        <v/>
      </c>
      <c r="AB275" s="117" t="str">
        <f>IF(M275="","",VLOOKUP(M275,種目名!$R$5:$T$104,3,0))</f>
        <v/>
      </c>
      <c r="AC275" s="117" t="str">
        <f>IF(P275="","",VLOOKUP(AF275,種目名!$R$5:$T$104,3,0))</f>
        <v/>
      </c>
      <c r="AD275" s="118" t="str">
        <f>IF(S275="","",VLOOKUP(AI275,種目名!$R$5:$T$104,3,0))</f>
        <v/>
      </c>
      <c r="AE275" s="115">
        <f t="shared" si="331"/>
        <v>0</v>
      </c>
      <c r="AF275" s="152" t="str">
        <f t="shared" si="332"/>
        <v/>
      </c>
      <c r="AG275" s="152" t="str">
        <f t="shared" si="333"/>
        <v/>
      </c>
      <c r="AH275" s="152">
        <f t="shared" si="334"/>
        <v>0</v>
      </c>
      <c r="AI275" s="152" t="str">
        <f t="shared" si="335"/>
        <v/>
      </c>
      <c r="AJ275" s="152" t="str">
        <f t="shared" si="336"/>
        <v/>
      </c>
      <c r="AK275" s="383"/>
      <c r="AL275" s="166">
        <f t="shared" si="343"/>
        <v>0</v>
      </c>
      <c r="AM275" s="392">
        <f t="shared" si="344"/>
        <v>0</v>
      </c>
      <c r="AN275" s="392">
        <f>COUNTIF($B$12:B275,B275)</f>
        <v>0</v>
      </c>
      <c r="AO275" s="392"/>
      <c r="AP275" s="392" t="str">
        <f t="shared" si="345"/>
        <v/>
      </c>
      <c r="AQ275" s="392" t="str">
        <f t="shared" si="345"/>
        <v/>
      </c>
      <c r="AR275" s="392" t="str">
        <f t="shared" si="345"/>
        <v/>
      </c>
      <c r="AS275" s="392" t="str">
        <f t="shared" si="345"/>
        <v/>
      </c>
      <c r="AT275" s="392">
        <f t="shared" si="346"/>
        <v>0</v>
      </c>
      <c r="AU275" s="392" t="str">
        <f t="shared" si="347"/>
        <v/>
      </c>
      <c r="AV275" s="392" t="str">
        <f t="shared" si="348"/>
        <v/>
      </c>
      <c r="AW275" s="392" t="str">
        <f t="shared" si="349"/>
        <v/>
      </c>
      <c r="AX275" s="392" t="str">
        <f t="shared" si="350"/>
        <v/>
      </c>
      <c r="AY275" s="392" t="str">
        <f t="shared" si="351"/>
        <v/>
      </c>
      <c r="AZ275" s="392" t="str">
        <f t="shared" si="339"/>
        <v/>
      </c>
      <c r="BA275" s="392" t="str">
        <f t="shared" si="339"/>
        <v/>
      </c>
      <c r="BB275" s="392" t="str">
        <f t="shared" si="339"/>
        <v/>
      </c>
      <c r="BC275" s="392" t="str">
        <f t="shared" si="339"/>
        <v/>
      </c>
      <c r="BD275" s="396" t="str">
        <f t="shared" si="339"/>
        <v/>
      </c>
      <c r="BE275" s="386">
        <f t="shared" si="352"/>
        <v>0</v>
      </c>
      <c r="BG275" s="392">
        <f t="shared" si="353"/>
        <v>0</v>
      </c>
      <c r="BH275" s="392">
        <f t="shared" si="354"/>
        <v>0</v>
      </c>
      <c r="BI275" s="405">
        <f t="shared" si="355"/>
        <v>0</v>
      </c>
      <c r="BJ275" s="406">
        <f t="shared" si="340"/>
        <v>0</v>
      </c>
      <c r="BK275" s="391" t="str">
        <f t="shared" si="341"/>
        <v>0</v>
      </c>
      <c r="BL275" s="391" t="str">
        <f t="shared" si="342"/>
        <v>0</v>
      </c>
      <c r="BM275" s="405">
        <f t="shared" si="356"/>
        <v>0</v>
      </c>
      <c r="BN275" s="405" t="str">
        <f t="shared" si="357"/>
        <v>0m0</v>
      </c>
      <c r="BO275" s="392">
        <f t="shared" si="358"/>
        <v>0</v>
      </c>
      <c r="BP275" s="392">
        <f t="shared" si="359"/>
        <v>0</v>
      </c>
      <c r="BQ275" s="405">
        <f t="shared" si="360"/>
        <v>0</v>
      </c>
      <c r="BR275" s="406">
        <f t="shared" si="361"/>
        <v>0</v>
      </c>
      <c r="BS275" s="391" t="str">
        <f t="shared" si="362"/>
        <v>0</v>
      </c>
      <c r="BT275" s="391" t="str">
        <f t="shared" si="363"/>
        <v>0</v>
      </c>
      <c r="BU275" s="405">
        <f t="shared" si="364"/>
        <v>0</v>
      </c>
      <c r="BV275" s="405" t="str">
        <f t="shared" si="365"/>
        <v>0m0</v>
      </c>
      <c r="BW275" s="392">
        <f t="shared" si="366"/>
        <v>0</v>
      </c>
      <c r="BX275" s="392">
        <f t="shared" si="367"/>
        <v>0</v>
      </c>
      <c r="BY275" s="405">
        <f t="shared" si="368"/>
        <v>0</v>
      </c>
      <c r="BZ275" s="406">
        <f t="shared" si="369"/>
        <v>0</v>
      </c>
      <c r="CA275" s="391" t="str">
        <f t="shared" si="370"/>
        <v>0</v>
      </c>
      <c r="CB275" s="391" t="str">
        <f t="shared" si="371"/>
        <v>0</v>
      </c>
      <c r="CC275" s="405">
        <f t="shared" si="372"/>
        <v>0</v>
      </c>
      <c r="CD275" s="405" t="str">
        <f t="shared" si="373"/>
        <v>0m0</v>
      </c>
      <c r="CE275" s="392">
        <f t="shared" si="374"/>
        <v>0</v>
      </c>
      <c r="CF275" s="392">
        <f t="shared" si="375"/>
        <v>0</v>
      </c>
      <c r="CG275" s="405">
        <f t="shared" si="376"/>
        <v>0</v>
      </c>
      <c r="CH275" s="406">
        <f t="shared" si="377"/>
        <v>0</v>
      </c>
      <c r="CI275" s="391" t="str">
        <f t="shared" si="378"/>
        <v>0</v>
      </c>
      <c r="CJ275" s="391" t="str">
        <f t="shared" si="379"/>
        <v>0</v>
      </c>
      <c r="CK275" s="405">
        <f t="shared" si="380"/>
        <v>0</v>
      </c>
      <c r="CL275" s="405" t="str">
        <f t="shared" si="381"/>
        <v>0m0</v>
      </c>
      <c r="CM275" s="392">
        <f t="shared" si="382"/>
        <v>0</v>
      </c>
      <c r="CN275" s="392">
        <f t="shared" si="383"/>
        <v>0</v>
      </c>
      <c r="CO275" s="405">
        <f t="shared" si="384"/>
        <v>0</v>
      </c>
      <c r="CP275" s="406">
        <f t="shared" si="385"/>
        <v>0</v>
      </c>
      <c r="CQ275" s="391" t="str">
        <f t="shared" si="386"/>
        <v>0</v>
      </c>
      <c r="CR275" s="391" t="str">
        <f t="shared" si="387"/>
        <v>0</v>
      </c>
      <c r="CS275" s="405">
        <f t="shared" si="388"/>
        <v>0</v>
      </c>
      <c r="CT275" s="405" t="str">
        <f t="shared" si="389"/>
        <v>0m0</v>
      </c>
      <c r="CU275" s="405">
        <f t="shared" si="390"/>
        <v>0</v>
      </c>
      <c r="CV275" s="405">
        <f t="shared" si="391"/>
        <v>0</v>
      </c>
      <c r="CW275" s="405">
        <f t="shared" si="392"/>
        <v>0</v>
      </c>
      <c r="CX275" s="405">
        <f t="shared" si="393"/>
        <v>0</v>
      </c>
      <c r="CY275" s="405">
        <f t="shared" si="394"/>
        <v>0</v>
      </c>
      <c r="CZ275" s="405" t="str">
        <f t="shared" si="395"/>
        <v/>
      </c>
      <c r="DA275" s="405" t="str">
        <f t="shared" si="396"/>
        <v/>
      </c>
      <c r="DB275" s="405" t="str">
        <f t="shared" si="397"/>
        <v/>
      </c>
      <c r="DC275" s="405" t="str">
        <f t="shared" si="398"/>
        <v/>
      </c>
      <c r="DD275" s="405" t="str">
        <f t="shared" si="399"/>
        <v/>
      </c>
      <c r="DE275" s="405"/>
      <c r="DF275" s="404"/>
      <c r="DG275" s="405" t="str">
        <f t="shared" si="400"/>
        <v/>
      </c>
      <c r="DH275" s="405" t="str">
        <f t="shared" si="401"/>
        <v/>
      </c>
      <c r="DI275" s="405">
        <f t="shared" si="402"/>
        <v>0</v>
      </c>
      <c r="DJ275" s="405" t="str">
        <f t="shared" si="403"/>
        <v/>
      </c>
      <c r="DK275" s="405" t="str">
        <f t="shared" si="404"/>
        <v/>
      </c>
      <c r="DL275" s="405" t="str">
        <f t="shared" si="405"/>
        <v/>
      </c>
      <c r="DM275" s="405" t="str">
        <f t="shared" si="406"/>
        <v/>
      </c>
      <c r="DN275" s="405" t="str">
        <f t="shared" si="407"/>
        <v/>
      </c>
      <c r="DO275" s="405" t="str">
        <f t="shared" si="408"/>
        <v/>
      </c>
    </row>
    <row r="276" spans="1:119" s="152" customFormat="1" ht="18" hidden="1" customHeight="1">
      <c r="A276" s="156" t="str">
        <f t="shared" si="338"/>
        <v/>
      </c>
      <c r="B276" s="153"/>
      <c r="C276" s="31" t="str">
        <f>IF(B276="","",VLOOKUP(B276,学連登録!$C$2:$G$3000,2,FALSE))</f>
        <v/>
      </c>
      <c r="D276" s="32" t="str">
        <f>IF(B276="","",VLOOKUP(B276,学連登録!$C$2:$G$3000,3,FALSE))</f>
        <v/>
      </c>
      <c r="E276" s="33" t="str">
        <f>IF(B276="","",VLOOKUP(B276,学連登録!$C$2:$G$3000,4,FALSE))</f>
        <v/>
      </c>
      <c r="F276" s="376" t="str">
        <f>IF(B276="","",VLOOKUP(B276,学連登録!$C$2:$I$3000,7,FALSE))</f>
        <v/>
      </c>
      <c r="G276" s="155"/>
      <c r="H276" s="926"/>
      <c r="I276" s="928"/>
      <c r="J276" s="155"/>
      <c r="K276" s="926"/>
      <c r="L276" s="927"/>
      <c r="M276" s="155"/>
      <c r="N276" s="881"/>
      <c r="O276" s="882"/>
      <c r="P276" s="154"/>
      <c r="Q276" s="926"/>
      <c r="R276" s="927"/>
      <c r="S276" s="154"/>
      <c r="T276" s="926"/>
      <c r="U276" s="927"/>
      <c r="V276" s="101" t="str">
        <f>IF(B276="","",VLOOKUP(B276,学連登録!$C$2:$H$3000,6,FALSE))</f>
        <v/>
      </c>
      <c r="Y276" s="116" t="str">
        <f t="shared" si="330"/>
        <v/>
      </c>
      <c r="Z276" s="97" t="str">
        <f>IF(G276="","",VLOOKUP(G276,種目名!$R$5:$T$104,3,0))</f>
        <v/>
      </c>
      <c r="AA276" s="98" t="str">
        <f>IF(J276="","",VLOOKUP(J276,種目名!$R$5:$T$104,3,0))</f>
        <v/>
      </c>
      <c r="AB276" s="117" t="str">
        <f>IF(M276="","",VLOOKUP(M276,種目名!$R$5:$T$104,3,0))</f>
        <v/>
      </c>
      <c r="AC276" s="117" t="str">
        <f>IF(P276="","",VLOOKUP(AF276,種目名!$R$5:$T$104,3,0))</f>
        <v/>
      </c>
      <c r="AD276" s="118" t="str">
        <f>IF(S276="","",VLOOKUP(AI276,種目名!$R$5:$T$104,3,0))</f>
        <v/>
      </c>
      <c r="AE276" s="115">
        <f t="shared" si="331"/>
        <v>0</v>
      </c>
      <c r="AF276" s="152" t="str">
        <f t="shared" si="332"/>
        <v/>
      </c>
      <c r="AG276" s="152" t="str">
        <f t="shared" si="333"/>
        <v/>
      </c>
      <c r="AH276" s="152">
        <f t="shared" si="334"/>
        <v>0</v>
      </c>
      <c r="AI276" s="152" t="str">
        <f t="shared" si="335"/>
        <v/>
      </c>
      <c r="AJ276" s="152" t="str">
        <f t="shared" si="336"/>
        <v/>
      </c>
      <c r="AK276" s="383"/>
      <c r="AL276" s="166">
        <f t="shared" si="343"/>
        <v>0</v>
      </c>
      <c r="AM276" s="392">
        <f t="shared" si="344"/>
        <v>0</v>
      </c>
      <c r="AN276" s="392">
        <f>COUNTIF($B$12:B276,B276)</f>
        <v>0</v>
      </c>
      <c r="AO276" s="392"/>
      <c r="AP276" s="392" t="str">
        <f t="shared" si="345"/>
        <v/>
      </c>
      <c r="AQ276" s="392" t="str">
        <f t="shared" si="345"/>
        <v/>
      </c>
      <c r="AR276" s="392" t="str">
        <f t="shared" si="345"/>
        <v/>
      </c>
      <c r="AS276" s="392" t="str">
        <f t="shared" si="345"/>
        <v/>
      </c>
      <c r="AT276" s="392">
        <f t="shared" si="346"/>
        <v>0</v>
      </c>
      <c r="AU276" s="392" t="str">
        <f t="shared" si="347"/>
        <v/>
      </c>
      <c r="AV276" s="392" t="str">
        <f t="shared" si="348"/>
        <v/>
      </c>
      <c r="AW276" s="392" t="str">
        <f t="shared" si="349"/>
        <v/>
      </c>
      <c r="AX276" s="392" t="str">
        <f t="shared" si="350"/>
        <v/>
      </c>
      <c r="AY276" s="392" t="str">
        <f t="shared" si="351"/>
        <v/>
      </c>
      <c r="AZ276" s="392" t="str">
        <f t="shared" si="339"/>
        <v/>
      </c>
      <c r="BA276" s="392" t="str">
        <f t="shared" si="339"/>
        <v/>
      </c>
      <c r="BB276" s="392" t="str">
        <f t="shared" si="339"/>
        <v/>
      </c>
      <c r="BC276" s="392" t="str">
        <f t="shared" si="339"/>
        <v/>
      </c>
      <c r="BD276" s="396" t="str">
        <f t="shared" si="339"/>
        <v/>
      </c>
      <c r="BE276" s="386">
        <f t="shared" si="352"/>
        <v>0</v>
      </c>
      <c r="BG276" s="392">
        <f t="shared" si="353"/>
        <v>0</v>
      </c>
      <c r="BH276" s="392">
        <f t="shared" si="354"/>
        <v>0</v>
      </c>
      <c r="BI276" s="405">
        <f t="shared" si="355"/>
        <v>0</v>
      </c>
      <c r="BJ276" s="406">
        <f t="shared" si="340"/>
        <v>0</v>
      </c>
      <c r="BK276" s="391" t="str">
        <f t="shared" si="341"/>
        <v>0</v>
      </c>
      <c r="BL276" s="391" t="str">
        <f t="shared" si="342"/>
        <v>0</v>
      </c>
      <c r="BM276" s="405">
        <f t="shared" si="356"/>
        <v>0</v>
      </c>
      <c r="BN276" s="405" t="str">
        <f t="shared" si="357"/>
        <v>0m0</v>
      </c>
      <c r="BO276" s="392">
        <f t="shared" si="358"/>
        <v>0</v>
      </c>
      <c r="BP276" s="392">
        <f t="shared" si="359"/>
        <v>0</v>
      </c>
      <c r="BQ276" s="405">
        <f t="shared" si="360"/>
        <v>0</v>
      </c>
      <c r="BR276" s="406">
        <f t="shared" si="361"/>
        <v>0</v>
      </c>
      <c r="BS276" s="391" t="str">
        <f t="shared" si="362"/>
        <v>0</v>
      </c>
      <c r="BT276" s="391" t="str">
        <f t="shared" si="363"/>
        <v>0</v>
      </c>
      <c r="BU276" s="405">
        <f t="shared" si="364"/>
        <v>0</v>
      </c>
      <c r="BV276" s="405" t="str">
        <f t="shared" si="365"/>
        <v>0m0</v>
      </c>
      <c r="BW276" s="392">
        <f t="shared" si="366"/>
        <v>0</v>
      </c>
      <c r="BX276" s="392">
        <f t="shared" si="367"/>
        <v>0</v>
      </c>
      <c r="BY276" s="405">
        <f t="shared" si="368"/>
        <v>0</v>
      </c>
      <c r="BZ276" s="406">
        <f t="shared" si="369"/>
        <v>0</v>
      </c>
      <c r="CA276" s="391" t="str">
        <f t="shared" si="370"/>
        <v>0</v>
      </c>
      <c r="CB276" s="391" t="str">
        <f t="shared" si="371"/>
        <v>0</v>
      </c>
      <c r="CC276" s="405">
        <f t="shared" si="372"/>
        <v>0</v>
      </c>
      <c r="CD276" s="405" t="str">
        <f t="shared" si="373"/>
        <v>0m0</v>
      </c>
      <c r="CE276" s="392">
        <f t="shared" si="374"/>
        <v>0</v>
      </c>
      <c r="CF276" s="392">
        <f t="shared" si="375"/>
        <v>0</v>
      </c>
      <c r="CG276" s="405">
        <f t="shared" si="376"/>
        <v>0</v>
      </c>
      <c r="CH276" s="406">
        <f t="shared" si="377"/>
        <v>0</v>
      </c>
      <c r="CI276" s="391" t="str">
        <f t="shared" si="378"/>
        <v>0</v>
      </c>
      <c r="CJ276" s="391" t="str">
        <f t="shared" si="379"/>
        <v>0</v>
      </c>
      <c r="CK276" s="405">
        <f t="shared" si="380"/>
        <v>0</v>
      </c>
      <c r="CL276" s="405" t="str">
        <f t="shared" si="381"/>
        <v>0m0</v>
      </c>
      <c r="CM276" s="392">
        <f t="shared" si="382"/>
        <v>0</v>
      </c>
      <c r="CN276" s="392">
        <f t="shared" si="383"/>
        <v>0</v>
      </c>
      <c r="CO276" s="405">
        <f t="shared" si="384"/>
        <v>0</v>
      </c>
      <c r="CP276" s="406">
        <f t="shared" si="385"/>
        <v>0</v>
      </c>
      <c r="CQ276" s="391" t="str">
        <f t="shared" si="386"/>
        <v>0</v>
      </c>
      <c r="CR276" s="391" t="str">
        <f t="shared" si="387"/>
        <v>0</v>
      </c>
      <c r="CS276" s="405">
        <f t="shared" si="388"/>
        <v>0</v>
      </c>
      <c r="CT276" s="405" t="str">
        <f t="shared" si="389"/>
        <v>0m0</v>
      </c>
      <c r="CU276" s="405">
        <f t="shared" si="390"/>
        <v>0</v>
      </c>
      <c r="CV276" s="405">
        <f t="shared" si="391"/>
        <v>0</v>
      </c>
      <c r="CW276" s="405">
        <f t="shared" si="392"/>
        <v>0</v>
      </c>
      <c r="CX276" s="405">
        <f t="shared" si="393"/>
        <v>0</v>
      </c>
      <c r="CY276" s="405">
        <f t="shared" si="394"/>
        <v>0</v>
      </c>
      <c r="CZ276" s="405" t="str">
        <f t="shared" si="395"/>
        <v/>
      </c>
      <c r="DA276" s="405" t="str">
        <f t="shared" si="396"/>
        <v/>
      </c>
      <c r="DB276" s="405" t="str">
        <f t="shared" si="397"/>
        <v/>
      </c>
      <c r="DC276" s="405" t="str">
        <f t="shared" si="398"/>
        <v/>
      </c>
      <c r="DD276" s="405" t="str">
        <f t="shared" si="399"/>
        <v/>
      </c>
      <c r="DE276" s="405"/>
      <c r="DF276" s="404"/>
      <c r="DG276" s="405" t="str">
        <f t="shared" si="400"/>
        <v/>
      </c>
      <c r="DH276" s="405" t="str">
        <f t="shared" si="401"/>
        <v/>
      </c>
      <c r="DI276" s="405">
        <f t="shared" si="402"/>
        <v>0</v>
      </c>
      <c r="DJ276" s="405" t="str">
        <f t="shared" si="403"/>
        <v/>
      </c>
      <c r="DK276" s="405" t="str">
        <f t="shared" si="404"/>
        <v/>
      </c>
      <c r="DL276" s="405" t="str">
        <f t="shared" si="405"/>
        <v/>
      </c>
      <c r="DM276" s="405" t="str">
        <f t="shared" si="406"/>
        <v/>
      </c>
      <c r="DN276" s="405" t="str">
        <f t="shared" si="407"/>
        <v/>
      </c>
      <c r="DO276" s="405" t="str">
        <f t="shared" si="408"/>
        <v/>
      </c>
    </row>
    <row r="277" spans="1:119" s="152" customFormat="1" ht="18" hidden="1" customHeight="1">
      <c r="A277" s="156" t="str">
        <f t="shared" si="338"/>
        <v/>
      </c>
      <c r="B277" s="153"/>
      <c r="C277" s="31" t="str">
        <f>IF(B277="","",VLOOKUP(B277,学連登録!$C$2:$G$3000,2,FALSE))</f>
        <v/>
      </c>
      <c r="D277" s="32" t="str">
        <f>IF(B277="","",VLOOKUP(B277,学連登録!$C$2:$G$3000,3,FALSE))</f>
        <v/>
      </c>
      <c r="E277" s="33" t="str">
        <f>IF(B277="","",VLOOKUP(B277,学連登録!$C$2:$G$3000,4,FALSE))</f>
        <v/>
      </c>
      <c r="F277" s="376" t="str">
        <f>IF(B277="","",VLOOKUP(B277,学連登録!$C$2:$I$3000,7,FALSE))</f>
        <v/>
      </c>
      <c r="G277" s="155"/>
      <c r="H277" s="926"/>
      <c r="I277" s="928"/>
      <c r="J277" s="155"/>
      <c r="K277" s="926"/>
      <c r="L277" s="927"/>
      <c r="M277" s="155"/>
      <c r="N277" s="881"/>
      <c r="O277" s="882"/>
      <c r="P277" s="154"/>
      <c r="Q277" s="926"/>
      <c r="R277" s="927"/>
      <c r="S277" s="154"/>
      <c r="T277" s="926"/>
      <c r="U277" s="927"/>
      <c r="V277" s="101" t="str">
        <f>IF(B277="","",VLOOKUP(B277,学連登録!$C$2:$H$3000,6,FALSE))</f>
        <v/>
      </c>
      <c r="Y277" s="116" t="str">
        <f t="shared" si="330"/>
        <v/>
      </c>
      <c r="Z277" s="97" t="str">
        <f>IF(G277="","",VLOOKUP(G277,種目名!$R$5:$T$104,3,0))</f>
        <v/>
      </c>
      <c r="AA277" s="98" t="str">
        <f>IF(J277="","",VLOOKUP(J277,種目名!$R$5:$T$104,3,0))</f>
        <v/>
      </c>
      <c r="AB277" s="117" t="str">
        <f>IF(M277="","",VLOOKUP(M277,種目名!$R$5:$T$104,3,0))</f>
        <v/>
      </c>
      <c r="AC277" s="117" t="str">
        <f>IF(P277="","",VLOOKUP(AF277,種目名!$R$5:$T$104,3,0))</f>
        <v/>
      </c>
      <c r="AD277" s="118" t="str">
        <f>IF(S277="","",VLOOKUP(AI277,種目名!$R$5:$T$104,3,0))</f>
        <v/>
      </c>
      <c r="AE277" s="115">
        <f t="shared" si="331"/>
        <v>0</v>
      </c>
      <c r="AF277" s="152" t="str">
        <f t="shared" si="332"/>
        <v/>
      </c>
      <c r="AG277" s="152" t="str">
        <f t="shared" si="333"/>
        <v/>
      </c>
      <c r="AH277" s="152">
        <f t="shared" si="334"/>
        <v>0</v>
      </c>
      <c r="AI277" s="152" t="str">
        <f t="shared" si="335"/>
        <v/>
      </c>
      <c r="AJ277" s="152" t="str">
        <f t="shared" si="336"/>
        <v/>
      </c>
      <c r="AK277" s="383"/>
      <c r="AL277" s="166">
        <f t="shared" si="343"/>
        <v>0</v>
      </c>
      <c r="AM277" s="392">
        <f t="shared" si="344"/>
        <v>0</v>
      </c>
      <c r="AN277" s="392">
        <f>COUNTIF($B$12:B277,B277)</f>
        <v>0</v>
      </c>
      <c r="AO277" s="392"/>
      <c r="AP277" s="392" t="str">
        <f t="shared" si="345"/>
        <v/>
      </c>
      <c r="AQ277" s="392" t="str">
        <f t="shared" si="345"/>
        <v/>
      </c>
      <c r="AR277" s="392" t="str">
        <f t="shared" si="345"/>
        <v/>
      </c>
      <c r="AS277" s="392" t="str">
        <f t="shared" si="345"/>
        <v/>
      </c>
      <c r="AT277" s="392">
        <f t="shared" si="346"/>
        <v>0</v>
      </c>
      <c r="AU277" s="392" t="str">
        <f t="shared" si="347"/>
        <v/>
      </c>
      <c r="AV277" s="392" t="str">
        <f t="shared" si="348"/>
        <v/>
      </c>
      <c r="AW277" s="392" t="str">
        <f t="shared" si="349"/>
        <v/>
      </c>
      <c r="AX277" s="392" t="str">
        <f t="shared" si="350"/>
        <v/>
      </c>
      <c r="AY277" s="392" t="str">
        <f t="shared" si="351"/>
        <v/>
      </c>
      <c r="AZ277" s="392" t="str">
        <f t="shared" si="339"/>
        <v/>
      </c>
      <c r="BA277" s="392" t="str">
        <f t="shared" si="339"/>
        <v/>
      </c>
      <c r="BB277" s="392" t="str">
        <f t="shared" si="339"/>
        <v/>
      </c>
      <c r="BC277" s="392" t="str">
        <f t="shared" si="339"/>
        <v/>
      </c>
      <c r="BD277" s="396" t="str">
        <f t="shared" si="339"/>
        <v/>
      </c>
      <c r="BE277" s="386">
        <f t="shared" si="352"/>
        <v>0</v>
      </c>
      <c r="BG277" s="392">
        <f t="shared" si="353"/>
        <v>0</v>
      </c>
      <c r="BH277" s="392">
        <f t="shared" si="354"/>
        <v>0</v>
      </c>
      <c r="BI277" s="405">
        <f t="shared" si="355"/>
        <v>0</v>
      </c>
      <c r="BJ277" s="406">
        <f t="shared" si="340"/>
        <v>0</v>
      </c>
      <c r="BK277" s="391" t="str">
        <f t="shared" si="341"/>
        <v>0</v>
      </c>
      <c r="BL277" s="391" t="str">
        <f t="shared" si="342"/>
        <v>0</v>
      </c>
      <c r="BM277" s="405">
        <f t="shared" si="356"/>
        <v>0</v>
      </c>
      <c r="BN277" s="405" t="str">
        <f t="shared" si="357"/>
        <v>0m0</v>
      </c>
      <c r="BO277" s="392">
        <f t="shared" si="358"/>
        <v>0</v>
      </c>
      <c r="BP277" s="392">
        <f t="shared" si="359"/>
        <v>0</v>
      </c>
      <c r="BQ277" s="405">
        <f t="shared" si="360"/>
        <v>0</v>
      </c>
      <c r="BR277" s="406">
        <f t="shared" si="361"/>
        <v>0</v>
      </c>
      <c r="BS277" s="391" t="str">
        <f t="shared" si="362"/>
        <v>0</v>
      </c>
      <c r="BT277" s="391" t="str">
        <f t="shared" si="363"/>
        <v>0</v>
      </c>
      <c r="BU277" s="405">
        <f t="shared" si="364"/>
        <v>0</v>
      </c>
      <c r="BV277" s="405" t="str">
        <f t="shared" si="365"/>
        <v>0m0</v>
      </c>
      <c r="BW277" s="392">
        <f t="shared" si="366"/>
        <v>0</v>
      </c>
      <c r="BX277" s="392">
        <f t="shared" si="367"/>
        <v>0</v>
      </c>
      <c r="BY277" s="405">
        <f t="shared" si="368"/>
        <v>0</v>
      </c>
      <c r="BZ277" s="406">
        <f t="shared" si="369"/>
        <v>0</v>
      </c>
      <c r="CA277" s="391" t="str">
        <f t="shared" si="370"/>
        <v>0</v>
      </c>
      <c r="CB277" s="391" t="str">
        <f t="shared" si="371"/>
        <v>0</v>
      </c>
      <c r="CC277" s="405">
        <f t="shared" si="372"/>
        <v>0</v>
      </c>
      <c r="CD277" s="405" t="str">
        <f t="shared" si="373"/>
        <v>0m0</v>
      </c>
      <c r="CE277" s="392">
        <f t="shared" si="374"/>
        <v>0</v>
      </c>
      <c r="CF277" s="392">
        <f t="shared" si="375"/>
        <v>0</v>
      </c>
      <c r="CG277" s="405">
        <f t="shared" si="376"/>
        <v>0</v>
      </c>
      <c r="CH277" s="406">
        <f t="shared" si="377"/>
        <v>0</v>
      </c>
      <c r="CI277" s="391" t="str">
        <f t="shared" si="378"/>
        <v>0</v>
      </c>
      <c r="CJ277" s="391" t="str">
        <f t="shared" si="379"/>
        <v>0</v>
      </c>
      <c r="CK277" s="405">
        <f t="shared" si="380"/>
        <v>0</v>
      </c>
      <c r="CL277" s="405" t="str">
        <f t="shared" si="381"/>
        <v>0m0</v>
      </c>
      <c r="CM277" s="392">
        <f t="shared" si="382"/>
        <v>0</v>
      </c>
      <c r="CN277" s="392">
        <f t="shared" si="383"/>
        <v>0</v>
      </c>
      <c r="CO277" s="405">
        <f t="shared" si="384"/>
        <v>0</v>
      </c>
      <c r="CP277" s="406">
        <f t="shared" si="385"/>
        <v>0</v>
      </c>
      <c r="CQ277" s="391" t="str">
        <f t="shared" si="386"/>
        <v>0</v>
      </c>
      <c r="CR277" s="391" t="str">
        <f t="shared" si="387"/>
        <v>0</v>
      </c>
      <c r="CS277" s="405">
        <f t="shared" si="388"/>
        <v>0</v>
      </c>
      <c r="CT277" s="405" t="str">
        <f t="shared" si="389"/>
        <v>0m0</v>
      </c>
      <c r="CU277" s="405">
        <f t="shared" si="390"/>
        <v>0</v>
      </c>
      <c r="CV277" s="405">
        <f t="shared" si="391"/>
        <v>0</v>
      </c>
      <c r="CW277" s="405">
        <f t="shared" si="392"/>
        <v>0</v>
      </c>
      <c r="CX277" s="405">
        <f t="shared" si="393"/>
        <v>0</v>
      </c>
      <c r="CY277" s="405">
        <f t="shared" si="394"/>
        <v>0</v>
      </c>
      <c r="CZ277" s="405" t="str">
        <f t="shared" si="395"/>
        <v/>
      </c>
      <c r="DA277" s="405" t="str">
        <f t="shared" si="396"/>
        <v/>
      </c>
      <c r="DB277" s="405" t="str">
        <f t="shared" si="397"/>
        <v/>
      </c>
      <c r="DC277" s="405" t="str">
        <f t="shared" si="398"/>
        <v/>
      </c>
      <c r="DD277" s="405" t="str">
        <f t="shared" si="399"/>
        <v/>
      </c>
      <c r="DE277" s="405"/>
      <c r="DF277" s="404"/>
      <c r="DG277" s="405" t="str">
        <f t="shared" si="400"/>
        <v/>
      </c>
      <c r="DH277" s="405" t="str">
        <f t="shared" si="401"/>
        <v/>
      </c>
      <c r="DI277" s="405">
        <f t="shared" si="402"/>
        <v>0</v>
      </c>
      <c r="DJ277" s="405" t="str">
        <f t="shared" si="403"/>
        <v/>
      </c>
      <c r="DK277" s="405" t="str">
        <f t="shared" si="404"/>
        <v/>
      </c>
      <c r="DL277" s="405" t="str">
        <f t="shared" si="405"/>
        <v/>
      </c>
      <c r="DM277" s="405" t="str">
        <f t="shared" si="406"/>
        <v/>
      </c>
      <c r="DN277" s="405" t="str">
        <f t="shared" si="407"/>
        <v/>
      </c>
      <c r="DO277" s="405" t="str">
        <f t="shared" si="408"/>
        <v/>
      </c>
    </row>
    <row r="278" spans="1:119" s="152" customFormat="1" ht="18" hidden="1" customHeight="1">
      <c r="A278" s="156" t="str">
        <f t="shared" si="338"/>
        <v/>
      </c>
      <c r="B278" s="153"/>
      <c r="C278" s="31" t="str">
        <f>IF(B278="","",VLOOKUP(B278,学連登録!$C$2:$G$3000,2,FALSE))</f>
        <v/>
      </c>
      <c r="D278" s="32" t="str">
        <f>IF(B278="","",VLOOKUP(B278,学連登録!$C$2:$G$3000,3,FALSE))</f>
        <v/>
      </c>
      <c r="E278" s="33" t="str">
        <f>IF(B278="","",VLOOKUP(B278,学連登録!$C$2:$G$3000,4,FALSE))</f>
        <v/>
      </c>
      <c r="F278" s="376" t="str">
        <f>IF(B278="","",VLOOKUP(B278,学連登録!$C$2:$I$3000,7,FALSE))</f>
        <v/>
      </c>
      <c r="G278" s="155"/>
      <c r="H278" s="926"/>
      <c r="I278" s="928"/>
      <c r="J278" s="155"/>
      <c r="K278" s="926"/>
      <c r="L278" s="927"/>
      <c r="M278" s="155"/>
      <c r="N278" s="881"/>
      <c r="O278" s="882"/>
      <c r="P278" s="154"/>
      <c r="Q278" s="926"/>
      <c r="R278" s="927"/>
      <c r="S278" s="154"/>
      <c r="T278" s="926"/>
      <c r="U278" s="927"/>
      <c r="V278" s="101" t="str">
        <f>IF(B278="","",VLOOKUP(B278,学連登録!$C$2:$H$3000,6,FALSE))</f>
        <v/>
      </c>
      <c r="Y278" s="116" t="str">
        <f t="shared" ref="Y278:Y341" si="409">IF(C278="","",$S$3)</f>
        <v/>
      </c>
      <c r="Z278" s="97" t="str">
        <f>IF(G278="","",VLOOKUP(G278,種目名!$R$5:$T$104,3,0))</f>
        <v/>
      </c>
      <c r="AA278" s="98" t="str">
        <f>IF(J278="","",VLOOKUP(J278,種目名!$R$5:$T$104,3,0))</f>
        <v/>
      </c>
      <c r="AB278" s="117" t="str">
        <f>IF(M278="","",VLOOKUP(M278,種目名!$R$5:$T$104,3,0))</f>
        <v/>
      </c>
      <c r="AC278" s="117" t="str">
        <f>IF(P278="","",VLOOKUP(AF278,種目名!$R$5:$T$104,3,0))</f>
        <v/>
      </c>
      <c r="AD278" s="118" t="str">
        <f>IF(S278="","",VLOOKUP(AI278,種目名!$R$5:$T$104,3,0))</f>
        <v/>
      </c>
      <c r="AE278" s="115">
        <f t="shared" ref="AE278:AE341" si="410">LENB(P278)</f>
        <v>0</v>
      </c>
      <c r="AF278" s="152" t="str">
        <f t="shared" ref="AF278:AF341" si="411">IF(AE278,LEFTB(P278,AE278-1),"")</f>
        <v/>
      </c>
      <c r="AG278" s="152" t="str">
        <f t="shared" ref="AG278:AG341" si="412">IF(AE278,MIDB(P278,AE278,1),"")</f>
        <v/>
      </c>
      <c r="AH278" s="152">
        <f t="shared" ref="AH278:AH341" si="413">LENB(S278)</f>
        <v>0</v>
      </c>
      <c r="AI278" s="152" t="str">
        <f t="shared" ref="AI278:AI341" si="414">IF(AH278,LEFTB(S278,AH278-1),"")</f>
        <v/>
      </c>
      <c r="AJ278" s="152" t="str">
        <f t="shared" ref="AJ278:AJ341" si="415">IF(AH278,MIDB(S278,AH278,1),"")</f>
        <v/>
      </c>
      <c r="AK278" s="383"/>
      <c r="AL278" s="166">
        <f t="shared" si="343"/>
        <v>0</v>
      </c>
      <c r="AM278" s="392">
        <f t="shared" si="344"/>
        <v>0</v>
      </c>
      <c r="AN278" s="392">
        <f>COUNTIF($B$12:B278,B278)</f>
        <v>0</v>
      </c>
      <c r="AO278" s="392"/>
      <c r="AP278" s="392" t="str">
        <f t="shared" si="345"/>
        <v/>
      </c>
      <c r="AQ278" s="392" t="str">
        <f t="shared" si="345"/>
        <v/>
      </c>
      <c r="AR278" s="392" t="str">
        <f t="shared" si="345"/>
        <v/>
      </c>
      <c r="AS278" s="392" t="str">
        <f t="shared" si="345"/>
        <v/>
      </c>
      <c r="AT278" s="392">
        <f t="shared" si="346"/>
        <v>0</v>
      </c>
      <c r="AU278" s="392" t="str">
        <f t="shared" si="347"/>
        <v/>
      </c>
      <c r="AV278" s="392" t="str">
        <f t="shared" si="348"/>
        <v/>
      </c>
      <c r="AW278" s="392" t="str">
        <f t="shared" si="349"/>
        <v/>
      </c>
      <c r="AX278" s="392" t="str">
        <f t="shared" si="350"/>
        <v/>
      </c>
      <c r="AY278" s="392" t="str">
        <f t="shared" si="351"/>
        <v/>
      </c>
      <c r="AZ278" s="392" t="str">
        <f t="shared" si="339"/>
        <v/>
      </c>
      <c r="BA278" s="392" t="str">
        <f t="shared" si="339"/>
        <v/>
      </c>
      <c r="BB278" s="392" t="str">
        <f t="shared" si="339"/>
        <v/>
      </c>
      <c r="BC278" s="392" t="str">
        <f t="shared" si="339"/>
        <v/>
      </c>
      <c r="BD278" s="396" t="str">
        <f t="shared" si="339"/>
        <v/>
      </c>
      <c r="BE278" s="386">
        <f t="shared" si="352"/>
        <v>0</v>
      </c>
      <c r="BG278" s="392">
        <f t="shared" si="353"/>
        <v>0</v>
      </c>
      <c r="BH278" s="392">
        <f t="shared" si="354"/>
        <v>0</v>
      </c>
      <c r="BI278" s="405">
        <f t="shared" si="355"/>
        <v>0</v>
      </c>
      <c r="BJ278" s="406">
        <f t="shared" si="340"/>
        <v>0</v>
      </c>
      <c r="BK278" s="391" t="str">
        <f t="shared" si="341"/>
        <v>0</v>
      </c>
      <c r="BL278" s="391" t="str">
        <f t="shared" si="342"/>
        <v>0</v>
      </c>
      <c r="BM278" s="405">
        <f t="shared" si="356"/>
        <v>0</v>
      </c>
      <c r="BN278" s="405" t="str">
        <f t="shared" si="357"/>
        <v>0m0</v>
      </c>
      <c r="BO278" s="392">
        <f t="shared" si="358"/>
        <v>0</v>
      </c>
      <c r="BP278" s="392">
        <f t="shared" si="359"/>
        <v>0</v>
      </c>
      <c r="BQ278" s="405">
        <f t="shared" si="360"/>
        <v>0</v>
      </c>
      <c r="BR278" s="406">
        <f t="shared" si="361"/>
        <v>0</v>
      </c>
      <c r="BS278" s="391" t="str">
        <f t="shared" si="362"/>
        <v>0</v>
      </c>
      <c r="BT278" s="391" t="str">
        <f t="shared" si="363"/>
        <v>0</v>
      </c>
      <c r="BU278" s="405">
        <f t="shared" si="364"/>
        <v>0</v>
      </c>
      <c r="BV278" s="405" t="str">
        <f t="shared" si="365"/>
        <v>0m0</v>
      </c>
      <c r="BW278" s="392">
        <f t="shared" si="366"/>
        <v>0</v>
      </c>
      <c r="BX278" s="392">
        <f t="shared" si="367"/>
        <v>0</v>
      </c>
      <c r="BY278" s="405">
        <f t="shared" si="368"/>
        <v>0</v>
      </c>
      <c r="BZ278" s="406">
        <f t="shared" si="369"/>
        <v>0</v>
      </c>
      <c r="CA278" s="391" t="str">
        <f t="shared" si="370"/>
        <v>0</v>
      </c>
      <c r="CB278" s="391" t="str">
        <f t="shared" si="371"/>
        <v>0</v>
      </c>
      <c r="CC278" s="405">
        <f t="shared" si="372"/>
        <v>0</v>
      </c>
      <c r="CD278" s="405" t="str">
        <f t="shared" si="373"/>
        <v>0m0</v>
      </c>
      <c r="CE278" s="392">
        <f t="shared" si="374"/>
        <v>0</v>
      </c>
      <c r="CF278" s="392">
        <f t="shared" si="375"/>
        <v>0</v>
      </c>
      <c r="CG278" s="405">
        <f t="shared" si="376"/>
        <v>0</v>
      </c>
      <c r="CH278" s="406">
        <f t="shared" si="377"/>
        <v>0</v>
      </c>
      <c r="CI278" s="391" t="str">
        <f t="shared" si="378"/>
        <v>0</v>
      </c>
      <c r="CJ278" s="391" t="str">
        <f t="shared" si="379"/>
        <v>0</v>
      </c>
      <c r="CK278" s="405">
        <f t="shared" si="380"/>
        <v>0</v>
      </c>
      <c r="CL278" s="405" t="str">
        <f t="shared" si="381"/>
        <v>0m0</v>
      </c>
      <c r="CM278" s="392">
        <f t="shared" si="382"/>
        <v>0</v>
      </c>
      <c r="CN278" s="392">
        <f t="shared" si="383"/>
        <v>0</v>
      </c>
      <c r="CO278" s="405">
        <f t="shared" si="384"/>
        <v>0</v>
      </c>
      <c r="CP278" s="406">
        <f t="shared" si="385"/>
        <v>0</v>
      </c>
      <c r="CQ278" s="391" t="str">
        <f t="shared" si="386"/>
        <v>0</v>
      </c>
      <c r="CR278" s="391" t="str">
        <f t="shared" si="387"/>
        <v>0</v>
      </c>
      <c r="CS278" s="405">
        <f t="shared" si="388"/>
        <v>0</v>
      </c>
      <c r="CT278" s="405" t="str">
        <f t="shared" si="389"/>
        <v>0m0</v>
      </c>
      <c r="CU278" s="405">
        <f t="shared" si="390"/>
        <v>0</v>
      </c>
      <c r="CV278" s="405">
        <f t="shared" si="391"/>
        <v>0</v>
      </c>
      <c r="CW278" s="405">
        <f t="shared" si="392"/>
        <v>0</v>
      </c>
      <c r="CX278" s="405">
        <f t="shared" si="393"/>
        <v>0</v>
      </c>
      <c r="CY278" s="405">
        <f t="shared" si="394"/>
        <v>0</v>
      </c>
      <c r="CZ278" s="405" t="str">
        <f t="shared" si="395"/>
        <v/>
      </c>
      <c r="DA278" s="405" t="str">
        <f t="shared" si="396"/>
        <v/>
      </c>
      <c r="DB278" s="405" t="str">
        <f t="shared" si="397"/>
        <v/>
      </c>
      <c r="DC278" s="405" t="str">
        <f t="shared" si="398"/>
        <v/>
      </c>
      <c r="DD278" s="405" t="str">
        <f t="shared" si="399"/>
        <v/>
      </c>
      <c r="DE278" s="405"/>
      <c r="DF278" s="404"/>
      <c r="DG278" s="405" t="str">
        <f t="shared" si="400"/>
        <v/>
      </c>
      <c r="DH278" s="405" t="str">
        <f t="shared" si="401"/>
        <v/>
      </c>
      <c r="DI278" s="405">
        <f t="shared" si="402"/>
        <v>0</v>
      </c>
      <c r="DJ278" s="405" t="str">
        <f t="shared" si="403"/>
        <v/>
      </c>
      <c r="DK278" s="405" t="str">
        <f t="shared" si="404"/>
        <v/>
      </c>
      <c r="DL278" s="405" t="str">
        <f t="shared" si="405"/>
        <v/>
      </c>
      <c r="DM278" s="405" t="str">
        <f t="shared" si="406"/>
        <v/>
      </c>
      <c r="DN278" s="405" t="str">
        <f t="shared" si="407"/>
        <v/>
      </c>
      <c r="DO278" s="405" t="str">
        <f t="shared" si="408"/>
        <v/>
      </c>
    </row>
    <row r="279" spans="1:119" s="152" customFormat="1" ht="18" hidden="1" customHeight="1">
      <c r="A279" s="156" t="str">
        <f t="shared" si="338"/>
        <v/>
      </c>
      <c r="B279" s="153"/>
      <c r="C279" s="31" t="str">
        <f>IF(B279="","",VLOOKUP(B279,学連登録!$C$2:$G$3000,2,FALSE))</f>
        <v/>
      </c>
      <c r="D279" s="32" t="str">
        <f>IF(B279="","",VLOOKUP(B279,学連登録!$C$2:$G$3000,3,FALSE))</f>
        <v/>
      </c>
      <c r="E279" s="33" t="str">
        <f>IF(B279="","",VLOOKUP(B279,学連登録!$C$2:$G$3000,4,FALSE))</f>
        <v/>
      </c>
      <c r="F279" s="376" t="str">
        <f>IF(B279="","",VLOOKUP(B279,学連登録!$C$2:$I$3000,7,FALSE))</f>
        <v/>
      </c>
      <c r="G279" s="155"/>
      <c r="H279" s="926"/>
      <c r="I279" s="928"/>
      <c r="J279" s="155"/>
      <c r="K279" s="926"/>
      <c r="L279" s="927"/>
      <c r="M279" s="155"/>
      <c r="N279" s="881"/>
      <c r="O279" s="882"/>
      <c r="P279" s="154"/>
      <c r="Q279" s="926"/>
      <c r="R279" s="927"/>
      <c r="S279" s="154"/>
      <c r="T279" s="926"/>
      <c r="U279" s="927"/>
      <c r="V279" s="101" t="str">
        <f>IF(B279="","",VLOOKUP(B279,学連登録!$C$2:$H$3000,6,FALSE))</f>
        <v/>
      </c>
      <c r="Y279" s="116" t="str">
        <f t="shared" si="409"/>
        <v/>
      </c>
      <c r="Z279" s="97" t="str">
        <f>IF(G279="","",VLOOKUP(G279,種目名!$R$5:$T$104,3,0))</f>
        <v/>
      </c>
      <c r="AA279" s="98" t="str">
        <f>IF(J279="","",VLOOKUP(J279,種目名!$R$5:$T$104,3,0))</f>
        <v/>
      </c>
      <c r="AB279" s="117" t="str">
        <f>IF(M279="","",VLOOKUP(M279,種目名!$R$5:$T$104,3,0))</f>
        <v/>
      </c>
      <c r="AC279" s="117" t="str">
        <f>IF(P279="","",VLOOKUP(AF279,種目名!$R$5:$T$104,3,0))</f>
        <v/>
      </c>
      <c r="AD279" s="118" t="str">
        <f>IF(S279="","",VLOOKUP(AI279,種目名!$R$5:$T$104,3,0))</f>
        <v/>
      </c>
      <c r="AE279" s="115">
        <f t="shared" si="410"/>
        <v>0</v>
      </c>
      <c r="AF279" s="152" t="str">
        <f t="shared" si="411"/>
        <v/>
      </c>
      <c r="AG279" s="152" t="str">
        <f t="shared" si="412"/>
        <v/>
      </c>
      <c r="AH279" s="152">
        <f t="shared" si="413"/>
        <v>0</v>
      </c>
      <c r="AI279" s="152" t="str">
        <f t="shared" si="414"/>
        <v/>
      </c>
      <c r="AJ279" s="152" t="str">
        <f t="shared" si="415"/>
        <v/>
      </c>
      <c r="AK279" s="383"/>
      <c r="AL279" s="166">
        <f t="shared" si="343"/>
        <v>0</v>
      </c>
      <c r="AM279" s="392">
        <f t="shared" si="344"/>
        <v>0</v>
      </c>
      <c r="AN279" s="392">
        <f>COUNTIF($B$12:B279,B279)</f>
        <v>0</v>
      </c>
      <c r="AO279" s="392"/>
      <c r="AP279" s="392" t="str">
        <f t="shared" si="345"/>
        <v/>
      </c>
      <c r="AQ279" s="392" t="str">
        <f t="shared" si="345"/>
        <v/>
      </c>
      <c r="AR279" s="392" t="str">
        <f t="shared" si="345"/>
        <v/>
      </c>
      <c r="AS279" s="392" t="str">
        <f t="shared" si="345"/>
        <v/>
      </c>
      <c r="AT279" s="392">
        <f t="shared" si="346"/>
        <v>0</v>
      </c>
      <c r="AU279" s="392" t="str">
        <f t="shared" si="347"/>
        <v/>
      </c>
      <c r="AV279" s="392" t="str">
        <f t="shared" si="348"/>
        <v/>
      </c>
      <c r="AW279" s="392" t="str">
        <f t="shared" si="349"/>
        <v/>
      </c>
      <c r="AX279" s="392" t="str">
        <f t="shared" si="350"/>
        <v/>
      </c>
      <c r="AY279" s="392" t="str">
        <f t="shared" si="351"/>
        <v/>
      </c>
      <c r="AZ279" s="392" t="str">
        <f t="shared" si="339"/>
        <v/>
      </c>
      <c r="BA279" s="392" t="str">
        <f t="shared" si="339"/>
        <v/>
      </c>
      <c r="BB279" s="392" t="str">
        <f t="shared" si="339"/>
        <v/>
      </c>
      <c r="BC279" s="392" t="str">
        <f t="shared" si="339"/>
        <v/>
      </c>
      <c r="BD279" s="396" t="str">
        <f t="shared" si="339"/>
        <v/>
      </c>
      <c r="BE279" s="386">
        <f t="shared" si="352"/>
        <v>0</v>
      </c>
      <c r="BG279" s="392">
        <f t="shared" si="353"/>
        <v>0</v>
      </c>
      <c r="BH279" s="392">
        <f t="shared" si="354"/>
        <v>0</v>
      </c>
      <c r="BI279" s="405">
        <f t="shared" si="355"/>
        <v>0</v>
      </c>
      <c r="BJ279" s="406">
        <f t="shared" si="340"/>
        <v>0</v>
      </c>
      <c r="BK279" s="391" t="str">
        <f t="shared" si="341"/>
        <v>0</v>
      </c>
      <c r="BL279" s="391" t="str">
        <f t="shared" si="342"/>
        <v>0</v>
      </c>
      <c r="BM279" s="405">
        <f t="shared" si="356"/>
        <v>0</v>
      </c>
      <c r="BN279" s="405" t="str">
        <f t="shared" si="357"/>
        <v>0m0</v>
      </c>
      <c r="BO279" s="392">
        <f t="shared" si="358"/>
        <v>0</v>
      </c>
      <c r="BP279" s="392">
        <f t="shared" si="359"/>
        <v>0</v>
      </c>
      <c r="BQ279" s="405">
        <f t="shared" si="360"/>
        <v>0</v>
      </c>
      <c r="BR279" s="406">
        <f t="shared" si="361"/>
        <v>0</v>
      </c>
      <c r="BS279" s="391" t="str">
        <f t="shared" si="362"/>
        <v>0</v>
      </c>
      <c r="BT279" s="391" t="str">
        <f t="shared" si="363"/>
        <v>0</v>
      </c>
      <c r="BU279" s="405">
        <f t="shared" si="364"/>
        <v>0</v>
      </c>
      <c r="BV279" s="405" t="str">
        <f t="shared" si="365"/>
        <v>0m0</v>
      </c>
      <c r="BW279" s="392">
        <f t="shared" si="366"/>
        <v>0</v>
      </c>
      <c r="BX279" s="392">
        <f t="shared" si="367"/>
        <v>0</v>
      </c>
      <c r="BY279" s="405">
        <f t="shared" si="368"/>
        <v>0</v>
      </c>
      <c r="BZ279" s="406">
        <f t="shared" si="369"/>
        <v>0</v>
      </c>
      <c r="CA279" s="391" t="str">
        <f t="shared" si="370"/>
        <v>0</v>
      </c>
      <c r="CB279" s="391" t="str">
        <f t="shared" si="371"/>
        <v>0</v>
      </c>
      <c r="CC279" s="405">
        <f t="shared" si="372"/>
        <v>0</v>
      </c>
      <c r="CD279" s="405" t="str">
        <f t="shared" si="373"/>
        <v>0m0</v>
      </c>
      <c r="CE279" s="392">
        <f t="shared" si="374"/>
        <v>0</v>
      </c>
      <c r="CF279" s="392">
        <f t="shared" si="375"/>
        <v>0</v>
      </c>
      <c r="CG279" s="405">
        <f t="shared" si="376"/>
        <v>0</v>
      </c>
      <c r="CH279" s="406">
        <f t="shared" si="377"/>
        <v>0</v>
      </c>
      <c r="CI279" s="391" t="str">
        <f t="shared" si="378"/>
        <v>0</v>
      </c>
      <c r="CJ279" s="391" t="str">
        <f t="shared" si="379"/>
        <v>0</v>
      </c>
      <c r="CK279" s="405">
        <f t="shared" si="380"/>
        <v>0</v>
      </c>
      <c r="CL279" s="405" t="str">
        <f t="shared" si="381"/>
        <v>0m0</v>
      </c>
      <c r="CM279" s="392">
        <f t="shared" si="382"/>
        <v>0</v>
      </c>
      <c r="CN279" s="392">
        <f t="shared" si="383"/>
        <v>0</v>
      </c>
      <c r="CO279" s="405">
        <f t="shared" si="384"/>
        <v>0</v>
      </c>
      <c r="CP279" s="406">
        <f t="shared" si="385"/>
        <v>0</v>
      </c>
      <c r="CQ279" s="391" t="str">
        <f t="shared" si="386"/>
        <v>0</v>
      </c>
      <c r="CR279" s="391" t="str">
        <f t="shared" si="387"/>
        <v>0</v>
      </c>
      <c r="CS279" s="405">
        <f t="shared" si="388"/>
        <v>0</v>
      </c>
      <c r="CT279" s="405" t="str">
        <f t="shared" si="389"/>
        <v>0m0</v>
      </c>
      <c r="CU279" s="405">
        <f t="shared" si="390"/>
        <v>0</v>
      </c>
      <c r="CV279" s="405">
        <f t="shared" si="391"/>
        <v>0</v>
      </c>
      <c r="CW279" s="405">
        <f t="shared" si="392"/>
        <v>0</v>
      </c>
      <c r="CX279" s="405">
        <f t="shared" si="393"/>
        <v>0</v>
      </c>
      <c r="CY279" s="405">
        <f t="shared" si="394"/>
        <v>0</v>
      </c>
      <c r="CZ279" s="405" t="str">
        <f t="shared" si="395"/>
        <v/>
      </c>
      <c r="DA279" s="405" t="str">
        <f t="shared" si="396"/>
        <v/>
      </c>
      <c r="DB279" s="405" t="str">
        <f t="shared" si="397"/>
        <v/>
      </c>
      <c r="DC279" s="405" t="str">
        <f t="shared" si="398"/>
        <v/>
      </c>
      <c r="DD279" s="405" t="str">
        <f t="shared" si="399"/>
        <v/>
      </c>
      <c r="DE279" s="405"/>
      <c r="DF279" s="404"/>
      <c r="DG279" s="405" t="str">
        <f t="shared" si="400"/>
        <v/>
      </c>
      <c r="DH279" s="405" t="str">
        <f t="shared" si="401"/>
        <v/>
      </c>
      <c r="DI279" s="405">
        <f t="shared" si="402"/>
        <v>0</v>
      </c>
      <c r="DJ279" s="405" t="str">
        <f t="shared" si="403"/>
        <v/>
      </c>
      <c r="DK279" s="405" t="str">
        <f t="shared" si="404"/>
        <v/>
      </c>
      <c r="DL279" s="405" t="str">
        <f t="shared" si="405"/>
        <v/>
      </c>
      <c r="DM279" s="405" t="str">
        <f t="shared" si="406"/>
        <v/>
      </c>
      <c r="DN279" s="405" t="str">
        <f t="shared" si="407"/>
        <v/>
      </c>
      <c r="DO279" s="405" t="str">
        <f t="shared" si="408"/>
        <v/>
      </c>
    </row>
    <row r="280" spans="1:119" s="152" customFormat="1" ht="18" hidden="1" customHeight="1">
      <c r="A280" s="156" t="str">
        <f t="shared" si="338"/>
        <v/>
      </c>
      <c r="B280" s="153"/>
      <c r="C280" s="31" t="str">
        <f>IF(B280="","",VLOOKUP(B280,学連登録!$C$2:$G$3000,2,FALSE))</f>
        <v/>
      </c>
      <c r="D280" s="32" t="str">
        <f>IF(B280="","",VLOOKUP(B280,学連登録!$C$2:$G$3000,3,FALSE))</f>
        <v/>
      </c>
      <c r="E280" s="33" t="str">
        <f>IF(B280="","",VLOOKUP(B280,学連登録!$C$2:$G$3000,4,FALSE))</f>
        <v/>
      </c>
      <c r="F280" s="376" t="str">
        <f>IF(B280="","",VLOOKUP(B280,学連登録!$C$2:$I$3000,7,FALSE))</f>
        <v/>
      </c>
      <c r="G280" s="155"/>
      <c r="H280" s="926"/>
      <c r="I280" s="928"/>
      <c r="J280" s="155"/>
      <c r="K280" s="926"/>
      <c r="L280" s="927"/>
      <c r="M280" s="155"/>
      <c r="N280" s="881"/>
      <c r="O280" s="882"/>
      <c r="P280" s="154"/>
      <c r="Q280" s="926"/>
      <c r="R280" s="927"/>
      <c r="S280" s="154"/>
      <c r="T280" s="926"/>
      <c r="U280" s="927"/>
      <c r="V280" s="101" t="str">
        <f>IF(B280="","",VLOOKUP(B280,学連登録!$C$2:$H$3000,6,FALSE))</f>
        <v/>
      </c>
      <c r="Y280" s="116" t="str">
        <f t="shared" si="409"/>
        <v/>
      </c>
      <c r="Z280" s="97" t="str">
        <f>IF(G280="","",VLOOKUP(G280,種目名!$R$5:$T$104,3,0))</f>
        <v/>
      </c>
      <c r="AA280" s="98" t="str">
        <f>IF(J280="","",VLOOKUP(J280,種目名!$R$5:$T$104,3,0))</f>
        <v/>
      </c>
      <c r="AB280" s="117" t="str">
        <f>IF(M280="","",VLOOKUP(M280,種目名!$R$5:$T$104,3,0))</f>
        <v/>
      </c>
      <c r="AC280" s="117" t="str">
        <f>IF(P280="","",VLOOKUP(AF280,種目名!$R$5:$T$104,3,0))</f>
        <v/>
      </c>
      <c r="AD280" s="118" t="str">
        <f>IF(S280="","",VLOOKUP(AI280,種目名!$R$5:$T$104,3,0))</f>
        <v/>
      </c>
      <c r="AE280" s="115">
        <f t="shared" si="410"/>
        <v>0</v>
      </c>
      <c r="AF280" s="152" t="str">
        <f t="shared" si="411"/>
        <v/>
      </c>
      <c r="AG280" s="152" t="str">
        <f t="shared" si="412"/>
        <v/>
      </c>
      <c r="AH280" s="152">
        <f t="shared" si="413"/>
        <v>0</v>
      </c>
      <c r="AI280" s="152" t="str">
        <f t="shared" si="414"/>
        <v/>
      </c>
      <c r="AJ280" s="152" t="str">
        <f t="shared" si="415"/>
        <v/>
      </c>
      <c r="AK280" s="383"/>
      <c r="AL280" s="166">
        <f t="shared" si="343"/>
        <v>0</v>
      </c>
      <c r="AM280" s="392">
        <f t="shared" si="344"/>
        <v>0</v>
      </c>
      <c r="AN280" s="392">
        <f>COUNTIF($B$12:B280,B280)</f>
        <v>0</v>
      </c>
      <c r="AO280" s="392"/>
      <c r="AP280" s="392" t="str">
        <f t="shared" si="345"/>
        <v/>
      </c>
      <c r="AQ280" s="392" t="str">
        <f t="shared" si="345"/>
        <v/>
      </c>
      <c r="AR280" s="392" t="str">
        <f t="shared" si="345"/>
        <v/>
      </c>
      <c r="AS280" s="392" t="str">
        <f t="shared" si="345"/>
        <v/>
      </c>
      <c r="AT280" s="392">
        <f t="shared" si="346"/>
        <v>0</v>
      </c>
      <c r="AU280" s="392" t="str">
        <f t="shared" si="347"/>
        <v/>
      </c>
      <c r="AV280" s="392" t="str">
        <f t="shared" si="348"/>
        <v/>
      </c>
      <c r="AW280" s="392" t="str">
        <f t="shared" si="349"/>
        <v/>
      </c>
      <c r="AX280" s="392" t="str">
        <f t="shared" si="350"/>
        <v/>
      </c>
      <c r="AY280" s="392" t="str">
        <f t="shared" si="351"/>
        <v/>
      </c>
      <c r="AZ280" s="392" t="str">
        <f t="shared" si="339"/>
        <v/>
      </c>
      <c r="BA280" s="392" t="str">
        <f t="shared" si="339"/>
        <v/>
      </c>
      <c r="BB280" s="392" t="str">
        <f t="shared" si="339"/>
        <v/>
      </c>
      <c r="BC280" s="392" t="str">
        <f t="shared" si="339"/>
        <v/>
      </c>
      <c r="BD280" s="396" t="str">
        <f t="shared" si="339"/>
        <v/>
      </c>
      <c r="BE280" s="386">
        <f t="shared" si="352"/>
        <v>0</v>
      </c>
      <c r="BG280" s="392">
        <f t="shared" si="353"/>
        <v>0</v>
      </c>
      <c r="BH280" s="392">
        <f t="shared" si="354"/>
        <v>0</v>
      </c>
      <c r="BI280" s="405">
        <f t="shared" si="355"/>
        <v>0</v>
      </c>
      <c r="BJ280" s="406">
        <f t="shared" si="340"/>
        <v>0</v>
      </c>
      <c r="BK280" s="391" t="str">
        <f t="shared" si="341"/>
        <v>0</v>
      </c>
      <c r="BL280" s="391" t="str">
        <f t="shared" si="342"/>
        <v>0</v>
      </c>
      <c r="BM280" s="405">
        <f t="shared" si="356"/>
        <v>0</v>
      </c>
      <c r="BN280" s="405" t="str">
        <f t="shared" si="357"/>
        <v>0m0</v>
      </c>
      <c r="BO280" s="392">
        <f t="shared" si="358"/>
        <v>0</v>
      </c>
      <c r="BP280" s="392">
        <f t="shared" si="359"/>
        <v>0</v>
      </c>
      <c r="BQ280" s="405">
        <f t="shared" si="360"/>
        <v>0</v>
      </c>
      <c r="BR280" s="406">
        <f t="shared" si="361"/>
        <v>0</v>
      </c>
      <c r="BS280" s="391" t="str">
        <f t="shared" si="362"/>
        <v>0</v>
      </c>
      <c r="BT280" s="391" t="str">
        <f t="shared" si="363"/>
        <v>0</v>
      </c>
      <c r="BU280" s="405">
        <f t="shared" si="364"/>
        <v>0</v>
      </c>
      <c r="BV280" s="405" t="str">
        <f t="shared" si="365"/>
        <v>0m0</v>
      </c>
      <c r="BW280" s="392">
        <f t="shared" si="366"/>
        <v>0</v>
      </c>
      <c r="BX280" s="392">
        <f t="shared" si="367"/>
        <v>0</v>
      </c>
      <c r="BY280" s="405">
        <f t="shared" si="368"/>
        <v>0</v>
      </c>
      <c r="BZ280" s="406">
        <f t="shared" si="369"/>
        <v>0</v>
      </c>
      <c r="CA280" s="391" t="str">
        <f t="shared" si="370"/>
        <v>0</v>
      </c>
      <c r="CB280" s="391" t="str">
        <f t="shared" si="371"/>
        <v>0</v>
      </c>
      <c r="CC280" s="405">
        <f t="shared" si="372"/>
        <v>0</v>
      </c>
      <c r="CD280" s="405" t="str">
        <f t="shared" si="373"/>
        <v>0m0</v>
      </c>
      <c r="CE280" s="392">
        <f t="shared" si="374"/>
        <v>0</v>
      </c>
      <c r="CF280" s="392">
        <f t="shared" si="375"/>
        <v>0</v>
      </c>
      <c r="CG280" s="405">
        <f t="shared" si="376"/>
        <v>0</v>
      </c>
      <c r="CH280" s="406">
        <f t="shared" si="377"/>
        <v>0</v>
      </c>
      <c r="CI280" s="391" t="str">
        <f t="shared" si="378"/>
        <v>0</v>
      </c>
      <c r="CJ280" s="391" t="str">
        <f t="shared" si="379"/>
        <v>0</v>
      </c>
      <c r="CK280" s="405">
        <f t="shared" si="380"/>
        <v>0</v>
      </c>
      <c r="CL280" s="405" t="str">
        <f t="shared" si="381"/>
        <v>0m0</v>
      </c>
      <c r="CM280" s="392">
        <f t="shared" si="382"/>
        <v>0</v>
      </c>
      <c r="CN280" s="392">
        <f t="shared" si="383"/>
        <v>0</v>
      </c>
      <c r="CO280" s="405">
        <f t="shared" si="384"/>
        <v>0</v>
      </c>
      <c r="CP280" s="406">
        <f t="shared" si="385"/>
        <v>0</v>
      </c>
      <c r="CQ280" s="391" t="str">
        <f t="shared" si="386"/>
        <v>0</v>
      </c>
      <c r="CR280" s="391" t="str">
        <f t="shared" si="387"/>
        <v>0</v>
      </c>
      <c r="CS280" s="405">
        <f t="shared" si="388"/>
        <v>0</v>
      </c>
      <c r="CT280" s="405" t="str">
        <f t="shared" si="389"/>
        <v>0m0</v>
      </c>
      <c r="CU280" s="405">
        <f t="shared" si="390"/>
        <v>0</v>
      </c>
      <c r="CV280" s="405">
        <f t="shared" si="391"/>
        <v>0</v>
      </c>
      <c r="CW280" s="405">
        <f t="shared" si="392"/>
        <v>0</v>
      </c>
      <c r="CX280" s="405">
        <f t="shared" si="393"/>
        <v>0</v>
      </c>
      <c r="CY280" s="405">
        <f t="shared" si="394"/>
        <v>0</v>
      </c>
      <c r="CZ280" s="405" t="str">
        <f t="shared" si="395"/>
        <v/>
      </c>
      <c r="DA280" s="405" t="str">
        <f t="shared" si="396"/>
        <v/>
      </c>
      <c r="DB280" s="405" t="str">
        <f t="shared" si="397"/>
        <v/>
      </c>
      <c r="DC280" s="405" t="str">
        <f t="shared" si="398"/>
        <v/>
      </c>
      <c r="DD280" s="405" t="str">
        <f t="shared" si="399"/>
        <v/>
      </c>
      <c r="DE280" s="405"/>
      <c r="DF280" s="404"/>
      <c r="DG280" s="405" t="str">
        <f t="shared" si="400"/>
        <v/>
      </c>
      <c r="DH280" s="405" t="str">
        <f t="shared" si="401"/>
        <v/>
      </c>
      <c r="DI280" s="405">
        <f t="shared" si="402"/>
        <v>0</v>
      </c>
      <c r="DJ280" s="405" t="str">
        <f t="shared" si="403"/>
        <v/>
      </c>
      <c r="DK280" s="405" t="str">
        <f t="shared" si="404"/>
        <v/>
      </c>
      <c r="DL280" s="405" t="str">
        <f t="shared" si="405"/>
        <v/>
      </c>
      <c r="DM280" s="405" t="str">
        <f t="shared" si="406"/>
        <v/>
      </c>
      <c r="DN280" s="405" t="str">
        <f t="shared" si="407"/>
        <v/>
      </c>
      <c r="DO280" s="405" t="str">
        <f t="shared" si="408"/>
        <v/>
      </c>
    </row>
    <row r="281" spans="1:119" s="152" customFormat="1" ht="18" hidden="1" customHeight="1">
      <c r="A281" s="156" t="str">
        <f t="shared" si="338"/>
        <v/>
      </c>
      <c r="B281" s="153"/>
      <c r="C281" s="31" t="str">
        <f>IF(B281="","",VLOOKUP(B281,学連登録!$C$2:$G$3000,2,FALSE))</f>
        <v/>
      </c>
      <c r="D281" s="32" t="str">
        <f>IF(B281="","",VLOOKUP(B281,学連登録!$C$2:$G$3000,3,FALSE))</f>
        <v/>
      </c>
      <c r="E281" s="33" t="str">
        <f>IF(B281="","",VLOOKUP(B281,学連登録!$C$2:$G$3000,4,FALSE))</f>
        <v/>
      </c>
      <c r="F281" s="376" t="str">
        <f>IF(B281="","",VLOOKUP(B281,学連登録!$C$2:$I$3000,7,FALSE))</f>
        <v/>
      </c>
      <c r="G281" s="155"/>
      <c r="H281" s="926"/>
      <c r="I281" s="928"/>
      <c r="J281" s="155"/>
      <c r="K281" s="926"/>
      <c r="L281" s="927"/>
      <c r="M281" s="155"/>
      <c r="N281" s="881"/>
      <c r="O281" s="882"/>
      <c r="P281" s="154"/>
      <c r="Q281" s="926"/>
      <c r="R281" s="927"/>
      <c r="S281" s="154"/>
      <c r="T281" s="926"/>
      <c r="U281" s="927"/>
      <c r="V281" s="101" t="str">
        <f>IF(B281="","",VLOOKUP(B281,学連登録!$C$2:$H$3000,6,FALSE))</f>
        <v/>
      </c>
      <c r="Y281" s="116" t="str">
        <f t="shared" si="409"/>
        <v/>
      </c>
      <c r="Z281" s="97" t="str">
        <f>IF(G281="","",VLOOKUP(G281,種目名!$R$5:$T$104,3,0))</f>
        <v/>
      </c>
      <c r="AA281" s="98" t="str">
        <f>IF(J281="","",VLOOKUP(J281,種目名!$R$5:$T$104,3,0))</f>
        <v/>
      </c>
      <c r="AB281" s="117" t="str">
        <f>IF(M281="","",VLOOKUP(M281,種目名!$R$5:$T$104,3,0))</f>
        <v/>
      </c>
      <c r="AC281" s="117" t="str">
        <f>IF(P281="","",VLOOKUP(AF281,種目名!$R$5:$T$104,3,0))</f>
        <v/>
      </c>
      <c r="AD281" s="118" t="str">
        <f>IF(S281="","",VLOOKUP(AI281,種目名!$R$5:$T$104,3,0))</f>
        <v/>
      </c>
      <c r="AE281" s="115">
        <f t="shared" si="410"/>
        <v>0</v>
      </c>
      <c r="AF281" s="152" t="str">
        <f t="shared" si="411"/>
        <v/>
      </c>
      <c r="AG281" s="152" t="str">
        <f t="shared" si="412"/>
        <v/>
      </c>
      <c r="AH281" s="152">
        <f t="shared" si="413"/>
        <v>0</v>
      </c>
      <c r="AI281" s="152" t="str">
        <f t="shared" si="414"/>
        <v/>
      </c>
      <c r="AJ281" s="152" t="str">
        <f t="shared" si="415"/>
        <v/>
      </c>
      <c r="AK281" s="383"/>
      <c r="AL281" s="166">
        <f t="shared" si="343"/>
        <v>0</v>
      </c>
      <c r="AM281" s="392">
        <f t="shared" si="344"/>
        <v>0</v>
      </c>
      <c r="AN281" s="392">
        <f>COUNTIF($B$12:B281,B281)</f>
        <v>0</v>
      </c>
      <c r="AO281" s="392"/>
      <c r="AP281" s="392" t="str">
        <f t="shared" si="345"/>
        <v/>
      </c>
      <c r="AQ281" s="392" t="str">
        <f t="shared" si="345"/>
        <v/>
      </c>
      <c r="AR281" s="392" t="str">
        <f t="shared" si="345"/>
        <v/>
      </c>
      <c r="AS281" s="392" t="str">
        <f t="shared" si="345"/>
        <v/>
      </c>
      <c r="AT281" s="392">
        <f t="shared" si="346"/>
        <v>0</v>
      </c>
      <c r="AU281" s="392" t="str">
        <f t="shared" si="347"/>
        <v/>
      </c>
      <c r="AV281" s="392" t="str">
        <f t="shared" si="348"/>
        <v/>
      </c>
      <c r="AW281" s="392" t="str">
        <f t="shared" si="349"/>
        <v/>
      </c>
      <c r="AX281" s="392" t="str">
        <f t="shared" si="350"/>
        <v/>
      </c>
      <c r="AY281" s="392" t="str">
        <f t="shared" si="351"/>
        <v/>
      </c>
      <c r="AZ281" s="392" t="str">
        <f t="shared" si="339"/>
        <v/>
      </c>
      <c r="BA281" s="392" t="str">
        <f t="shared" si="339"/>
        <v/>
      </c>
      <c r="BB281" s="392" t="str">
        <f t="shared" si="339"/>
        <v/>
      </c>
      <c r="BC281" s="392" t="str">
        <f t="shared" si="339"/>
        <v/>
      </c>
      <c r="BD281" s="396" t="str">
        <f t="shared" si="339"/>
        <v/>
      </c>
      <c r="BE281" s="386">
        <f t="shared" si="352"/>
        <v>0</v>
      </c>
      <c r="BG281" s="392">
        <f t="shared" si="353"/>
        <v>0</v>
      </c>
      <c r="BH281" s="392">
        <f t="shared" si="354"/>
        <v>0</v>
      </c>
      <c r="BI281" s="405">
        <f t="shared" si="355"/>
        <v>0</v>
      </c>
      <c r="BJ281" s="406">
        <f t="shared" si="340"/>
        <v>0</v>
      </c>
      <c r="BK281" s="391" t="str">
        <f t="shared" si="341"/>
        <v>0</v>
      </c>
      <c r="BL281" s="391" t="str">
        <f t="shared" si="342"/>
        <v>0</v>
      </c>
      <c r="BM281" s="405">
        <f t="shared" si="356"/>
        <v>0</v>
      </c>
      <c r="BN281" s="405" t="str">
        <f t="shared" si="357"/>
        <v>0m0</v>
      </c>
      <c r="BO281" s="392">
        <f t="shared" si="358"/>
        <v>0</v>
      </c>
      <c r="BP281" s="392">
        <f t="shared" si="359"/>
        <v>0</v>
      </c>
      <c r="BQ281" s="405">
        <f t="shared" si="360"/>
        <v>0</v>
      </c>
      <c r="BR281" s="406">
        <f t="shared" si="361"/>
        <v>0</v>
      </c>
      <c r="BS281" s="391" t="str">
        <f t="shared" si="362"/>
        <v>0</v>
      </c>
      <c r="BT281" s="391" t="str">
        <f t="shared" si="363"/>
        <v>0</v>
      </c>
      <c r="BU281" s="405">
        <f t="shared" si="364"/>
        <v>0</v>
      </c>
      <c r="BV281" s="405" t="str">
        <f t="shared" si="365"/>
        <v>0m0</v>
      </c>
      <c r="BW281" s="392">
        <f t="shared" si="366"/>
        <v>0</v>
      </c>
      <c r="BX281" s="392">
        <f t="shared" si="367"/>
        <v>0</v>
      </c>
      <c r="BY281" s="405">
        <f t="shared" si="368"/>
        <v>0</v>
      </c>
      <c r="BZ281" s="406">
        <f t="shared" si="369"/>
        <v>0</v>
      </c>
      <c r="CA281" s="391" t="str">
        <f t="shared" si="370"/>
        <v>0</v>
      </c>
      <c r="CB281" s="391" t="str">
        <f t="shared" si="371"/>
        <v>0</v>
      </c>
      <c r="CC281" s="405">
        <f t="shared" si="372"/>
        <v>0</v>
      </c>
      <c r="CD281" s="405" t="str">
        <f t="shared" si="373"/>
        <v>0m0</v>
      </c>
      <c r="CE281" s="392">
        <f t="shared" si="374"/>
        <v>0</v>
      </c>
      <c r="CF281" s="392">
        <f t="shared" si="375"/>
        <v>0</v>
      </c>
      <c r="CG281" s="405">
        <f t="shared" si="376"/>
        <v>0</v>
      </c>
      <c r="CH281" s="406">
        <f t="shared" si="377"/>
        <v>0</v>
      </c>
      <c r="CI281" s="391" t="str">
        <f t="shared" si="378"/>
        <v>0</v>
      </c>
      <c r="CJ281" s="391" t="str">
        <f t="shared" si="379"/>
        <v>0</v>
      </c>
      <c r="CK281" s="405">
        <f t="shared" si="380"/>
        <v>0</v>
      </c>
      <c r="CL281" s="405" t="str">
        <f t="shared" si="381"/>
        <v>0m0</v>
      </c>
      <c r="CM281" s="392">
        <f t="shared" si="382"/>
        <v>0</v>
      </c>
      <c r="CN281" s="392">
        <f t="shared" si="383"/>
        <v>0</v>
      </c>
      <c r="CO281" s="405">
        <f t="shared" si="384"/>
        <v>0</v>
      </c>
      <c r="CP281" s="406">
        <f t="shared" si="385"/>
        <v>0</v>
      </c>
      <c r="CQ281" s="391" t="str">
        <f t="shared" si="386"/>
        <v>0</v>
      </c>
      <c r="CR281" s="391" t="str">
        <f t="shared" si="387"/>
        <v>0</v>
      </c>
      <c r="CS281" s="405">
        <f t="shared" si="388"/>
        <v>0</v>
      </c>
      <c r="CT281" s="405" t="str">
        <f t="shared" si="389"/>
        <v>0m0</v>
      </c>
      <c r="CU281" s="405">
        <f t="shared" si="390"/>
        <v>0</v>
      </c>
      <c r="CV281" s="405">
        <f t="shared" si="391"/>
        <v>0</v>
      </c>
      <c r="CW281" s="405">
        <f t="shared" si="392"/>
        <v>0</v>
      </c>
      <c r="CX281" s="405">
        <f t="shared" si="393"/>
        <v>0</v>
      </c>
      <c r="CY281" s="405">
        <f t="shared" si="394"/>
        <v>0</v>
      </c>
      <c r="CZ281" s="405" t="str">
        <f t="shared" si="395"/>
        <v/>
      </c>
      <c r="DA281" s="405" t="str">
        <f t="shared" si="396"/>
        <v/>
      </c>
      <c r="DB281" s="405" t="str">
        <f t="shared" si="397"/>
        <v/>
      </c>
      <c r="DC281" s="405" t="str">
        <f t="shared" si="398"/>
        <v/>
      </c>
      <c r="DD281" s="405" t="str">
        <f t="shared" si="399"/>
        <v/>
      </c>
      <c r="DE281" s="405"/>
      <c r="DF281" s="404"/>
      <c r="DG281" s="405" t="str">
        <f t="shared" si="400"/>
        <v/>
      </c>
      <c r="DH281" s="405" t="str">
        <f t="shared" si="401"/>
        <v/>
      </c>
      <c r="DI281" s="405">
        <f t="shared" si="402"/>
        <v>0</v>
      </c>
      <c r="DJ281" s="405" t="str">
        <f t="shared" si="403"/>
        <v/>
      </c>
      <c r="DK281" s="405" t="str">
        <f t="shared" si="404"/>
        <v/>
      </c>
      <c r="DL281" s="405" t="str">
        <f t="shared" si="405"/>
        <v/>
      </c>
      <c r="DM281" s="405" t="str">
        <f t="shared" si="406"/>
        <v/>
      </c>
      <c r="DN281" s="405" t="str">
        <f t="shared" si="407"/>
        <v/>
      </c>
      <c r="DO281" s="405" t="str">
        <f t="shared" si="408"/>
        <v/>
      </c>
    </row>
    <row r="282" spans="1:119" s="152" customFormat="1" ht="18" hidden="1" customHeight="1">
      <c r="A282" s="156" t="str">
        <f t="shared" si="338"/>
        <v/>
      </c>
      <c r="B282" s="153"/>
      <c r="C282" s="31" t="str">
        <f>IF(B282="","",VLOOKUP(B282,学連登録!$C$2:$G$3000,2,FALSE))</f>
        <v/>
      </c>
      <c r="D282" s="32" t="str">
        <f>IF(B282="","",VLOOKUP(B282,学連登録!$C$2:$G$3000,3,FALSE))</f>
        <v/>
      </c>
      <c r="E282" s="33" t="str">
        <f>IF(B282="","",VLOOKUP(B282,学連登録!$C$2:$G$3000,4,FALSE))</f>
        <v/>
      </c>
      <c r="F282" s="376" t="str">
        <f>IF(B282="","",VLOOKUP(B282,学連登録!$C$2:$I$3000,7,FALSE))</f>
        <v/>
      </c>
      <c r="G282" s="155"/>
      <c r="H282" s="926"/>
      <c r="I282" s="928"/>
      <c r="J282" s="155"/>
      <c r="K282" s="926"/>
      <c r="L282" s="927"/>
      <c r="M282" s="155"/>
      <c r="N282" s="881"/>
      <c r="O282" s="882"/>
      <c r="P282" s="154"/>
      <c r="Q282" s="926"/>
      <c r="R282" s="927"/>
      <c r="S282" s="154"/>
      <c r="T282" s="926"/>
      <c r="U282" s="927"/>
      <c r="V282" s="101" t="str">
        <f>IF(B282="","",VLOOKUP(B282,学連登録!$C$2:$H$3000,6,FALSE))</f>
        <v/>
      </c>
      <c r="Y282" s="116" t="str">
        <f t="shared" si="409"/>
        <v/>
      </c>
      <c r="Z282" s="97" t="str">
        <f>IF(G282="","",VLOOKUP(G282,種目名!$R$5:$T$104,3,0))</f>
        <v/>
      </c>
      <c r="AA282" s="98" t="str">
        <f>IF(J282="","",VLOOKUP(J282,種目名!$R$5:$T$104,3,0))</f>
        <v/>
      </c>
      <c r="AB282" s="117" t="str">
        <f>IF(M282="","",VLOOKUP(M282,種目名!$R$5:$T$104,3,0))</f>
        <v/>
      </c>
      <c r="AC282" s="117" t="str">
        <f>IF(P282="","",VLOOKUP(AF282,種目名!$R$5:$T$104,3,0))</f>
        <v/>
      </c>
      <c r="AD282" s="118" t="str">
        <f>IF(S282="","",VLOOKUP(AI282,種目名!$R$5:$T$104,3,0))</f>
        <v/>
      </c>
      <c r="AE282" s="115">
        <f t="shared" si="410"/>
        <v>0</v>
      </c>
      <c r="AF282" s="152" t="str">
        <f t="shared" si="411"/>
        <v/>
      </c>
      <c r="AG282" s="152" t="str">
        <f t="shared" si="412"/>
        <v/>
      </c>
      <c r="AH282" s="152">
        <f t="shared" si="413"/>
        <v>0</v>
      </c>
      <c r="AI282" s="152" t="str">
        <f t="shared" si="414"/>
        <v/>
      </c>
      <c r="AJ282" s="152" t="str">
        <f t="shared" si="415"/>
        <v/>
      </c>
      <c r="AK282" s="383"/>
      <c r="AL282" s="166">
        <f t="shared" si="343"/>
        <v>0</v>
      </c>
      <c r="AM282" s="392">
        <f t="shared" si="344"/>
        <v>0</v>
      </c>
      <c r="AN282" s="392">
        <f>COUNTIF($B$12:B282,B282)</f>
        <v>0</v>
      </c>
      <c r="AO282" s="392"/>
      <c r="AP282" s="392" t="str">
        <f t="shared" si="345"/>
        <v/>
      </c>
      <c r="AQ282" s="392" t="str">
        <f t="shared" si="345"/>
        <v/>
      </c>
      <c r="AR282" s="392" t="str">
        <f t="shared" si="345"/>
        <v/>
      </c>
      <c r="AS282" s="392" t="str">
        <f t="shared" si="345"/>
        <v/>
      </c>
      <c r="AT282" s="392">
        <f t="shared" si="346"/>
        <v>0</v>
      </c>
      <c r="AU282" s="392" t="str">
        <f t="shared" si="347"/>
        <v/>
      </c>
      <c r="AV282" s="392" t="str">
        <f t="shared" si="348"/>
        <v/>
      </c>
      <c r="AW282" s="392" t="str">
        <f t="shared" si="349"/>
        <v/>
      </c>
      <c r="AX282" s="392" t="str">
        <f t="shared" si="350"/>
        <v/>
      </c>
      <c r="AY282" s="392" t="str">
        <f t="shared" si="351"/>
        <v/>
      </c>
      <c r="AZ282" s="392" t="str">
        <f t="shared" si="339"/>
        <v/>
      </c>
      <c r="BA282" s="392" t="str">
        <f t="shared" si="339"/>
        <v/>
      </c>
      <c r="BB282" s="392" t="str">
        <f t="shared" si="339"/>
        <v/>
      </c>
      <c r="BC282" s="392" t="str">
        <f t="shared" si="339"/>
        <v/>
      </c>
      <c r="BD282" s="396" t="str">
        <f t="shared" si="339"/>
        <v/>
      </c>
      <c r="BE282" s="386">
        <f t="shared" si="352"/>
        <v>0</v>
      </c>
      <c r="BG282" s="392">
        <f t="shared" si="353"/>
        <v>0</v>
      </c>
      <c r="BH282" s="392">
        <f t="shared" si="354"/>
        <v>0</v>
      </c>
      <c r="BI282" s="405">
        <f t="shared" si="355"/>
        <v>0</v>
      </c>
      <c r="BJ282" s="406">
        <f t="shared" si="340"/>
        <v>0</v>
      </c>
      <c r="BK282" s="391" t="str">
        <f t="shared" si="341"/>
        <v>0</v>
      </c>
      <c r="BL282" s="391" t="str">
        <f t="shared" si="342"/>
        <v>0</v>
      </c>
      <c r="BM282" s="405">
        <f t="shared" si="356"/>
        <v>0</v>
      </c>
      <c r="BN282" s="405" t="str">
        <f t="shared" si="357"/>
        <v>0m0</v>
      </c>
      <c r="BO282" s="392">
        <f t="shared" si="358"/>
        <v>0</v>
      </c>
      <c r="BP282" s="392">
        <f t="shared" si="359"/>
        <v>0</v>
      </c>
      <c r="BQ282" s="405">
        <f t="shared" si="360"/>
        <v>0</v>
      </c>
      <c r="BR282" s="406">
        <f t="shared" si="361"/>
        <v>0</v>
      </c>
      <c r="BS282" s="391" t="str">
        <f t="shared" si="362"/>
        <v>0</v>
      </c>
      <c r="BT282" s="391" t="str">
        <f t="shared" si="363"/>
        <v>0</v>
      </c>
      <c r="BU282" s="405">
        <f t="shared" si="364"/>
        <v>0</v>
      </c>
      <c r="BV282" s="405" t="str">
        <f t="shared" si="365"/>
        <v>0m0</v>
      </c>
      <c r="BW282" s="392">
        <f t="shared" si="366"/>
        <v>0</v>
      </c>
      <c r="BX282" s="392">
        <f t="shared" si="367"/>
        <v>0</v>
      </c>
      <c r="BY282" s="405">
        <f t="shared" si="368"/>
        <v>0</v>
      </c>
      <c r="BZ282" s="406">
        <f t="shared" si="369"/>
        <v>0</v>
      </c>
      <c r="CA282" s="391" t="str">
        <f t="shared" si="370"/>
        <v>0</v>
      </c>
      <c r="CB282" s="391" t="str">
        <f t="shared" si="371"/>
        <v>0</v>
      </c>
      <c r="CC282" s="405">
        <f t="shared" si="372"/>
        <v>0</v>
      </c>
      <c r="CD282" s="405" t="str">
        <f t="shared" si="373"/>
        <v>0m0</v>
      </c>
      <c r="CE282" s="392">
        <f t="shared" si="374"/>
        <v>0</v>
      </c>
      <c r="CF282" s="392">
        <f t="shared" si="375"/>
        <v>0</v>
      </c>
      <c r="CG282" s="405">
        <f t="shared" si="376"/>
        <v>0</v>
      </c>
      <c r="CH282" s="406">
        <f t="shared" si="377"/>
        <v>0</v>
      </c>
      <c r="CI282" s="391" t="str">
        <f t="shared" si="378"/>
        <v>0</v>
      </c>
      <c r="CJ282" s="391" t="str">
        <f t="shared" si="379"/>
        <v>0</v>
      </c>
      <c r="CK282" s="405">
        <f t="shared" si="380"/>
        <v>0</v>
      </c>
      <c r="CL282" s="405" t="str">
        <f t="shared" si="381"/>
        <v>0m0</v>
      </c>
      <c r="CM282" s="392">
        <f t="shared" si="382"/>
        <v>0</v>
      </c>
      <c r="CN282" s="392">
        <f t="shared" si="383"/>
        <v>0</v>
      </c>
      <c r="CO282" s="405">
        <f t="shared" si="384"/>
        <v>0</v>
      </c>
      <c r="CP282" s="406">
        <f t="shared" si="385"/>
        <v>0</v>
      </c>
      <c r="CQ282" s="391" t="str">
        <f t="shared" si="386"/>
        <v>0</v>
      </c>
      <c r="CR282" s="391" t="str">
        <f t="shared" si="387"/>
        <v>0</v>
      </c>
      <c r="CS282" s="405">
        <f t="shared" si="388"/>
        <v>0</v>
      </c>
      <c r="CT282" s="405" t="str">
        <f t="shared" si="389"/>
        <v>0m0</v>
      </c>
      <c r="CU282" s="405">
        <f t="shared" si="390"/>
        <v>0</v>
      </c>
      <c r="CV282" s="405">
        <f t="shared" si="391"/>
        <v>0</v>
      </c>
      <c r="CW282" s="405">
        <f t="shared" si="392"/>
        <v>0</v>
      </c>
      <c r="CX282" s="405">
        <f t="shared" si="393"/>
        <v>0</v>
      </c>
      <c r="CY282" s="405">
        <f t="shared" si="394"/>
        <v>0</v>
      </c>
      <c r="CZ282" s="405" t="str">
        <f t="shared" si="395"/>
        <v/>
      </c>
      <c r="DA282" s="405" t="str">
        <f t="shared" si="396"/>
        <v/>
      </c>
      <c r="DB282" s="405" t="str">
        <f t="shared" si="397"/>
        <v/>
      </c>
      <c r="DC282" s="405" t="str">
        <f t="shared" si="398"/>
        <v/>
      </c>
      <c r="DD282" s="405" t="str">
        <f t="shared" si="399"/>
        <v/>
      </c>
      <c r="DE282" s="405"/>
      <c r="DF282" s="404"/>
      <c r="DG282" s="405" t="str">
        <f t="shared" si="400"/>
        <v/>
      </c>
      <c r="DH282" s="405" t="str">
        <f t="shared" si="401"/>
        <v/>
      </c>
      <c r="DI282" s="405">
        <f t="shared" si="402"/>
        <v>0</v>
      </c>
      <c r="DJ282" s="405" t="str">
        <f t="shared" si="403"/>
        <v/>
      </c>
      <c r="DK282" s="405" t="str">
        <f t="shared" si="404"/>
        <v/>
      </c>
      <c r="DL282" s="405" t="str">
        <f t="shared" si="405"/>
        <v/>
      </c>
      <c r="DM282" s="405" t="str">
        <f t="shared" si="406"/>
        <v/>
      </c>
      <c r="DN282" s="405" t="str">
        <f t="shared" si="407"/>
        <v/>
      </c>
      <c r="DO282" s="405" t="str">
        <f t="shared" si="408"/>
        <v/>
      </c>
    </row>
    <row r="283" spans="1:119" s="152" customFormat="1" ht="18" hidden="1" customHeight="1">
      <c r="A283" s="156" t="str">
        <f t="shared" si="338"/>
        <v/>
      </c>
      <c r="B283" s="153"/>
      <c r="C283" s="31" t="str">
        <f>IF(B283="","",VLOOKUP(B283,学連登録!$C$2:$G$3000,2,FALSE))</f>
        <v/>
      </c>
      <c r="D283" s="32" t="str">
        <f>IF(B283="","",VLOOKUP(B283,学連登録!$C$2:$G$3000,3,FALSE))</f>
        <v/>
      </c>
      <c r="E283" s="33" t="str">
        <f>IF(B283="","",VLOOKUP(B283,学連登録!$C$2:$G$3000,4,FALSE))</f>
        <v/>
      </c>
      <c r="F283" s="376" t="str">
        <f>IF(B283="","",VLOOKUP(B283,学連登録!$C$2:$I$3000,7,FALSE))</f>
        <v/>
      </c>
      <c r="G283" s="155"/>
      <c r="H283" s="926"/>
      <c r="I283" s="928"/>
      <c r="J283" s="155"/>
      <c r="K283" s="926"/>
      <c r="L283" s="927"/>
      <c r="M283" s="155"/>
      <c r="N283" s="881"/>
      <c r="O283" s="882"/>
      <c r="P283" s="154"/>
      <c r="Q283" s="926"/>
      <c r="R283" s="927"/>
      <c r="S283" s="154"/>
      <c r="T283" s="926"/>
      <c r="U283" s="927"/>
      <c r="V283" s="101" t="str">
        <f>IF(B283="","",VLOOKUP(B283,学連登録!$C$2:$H$3000,6,FALSE))</f>
        <v/>
      </c>
      <c r="Y283" s="116" t="str">
        <f t="shared" si="409"/>
        <v/>
      </c>
      <c r="Z283" s="97" t="str">
        <f>IF(G283="","",VLOOKUP(G283,種目名!$R$5:$T$104,3,0))</f>
        <v/>
      </c>
      <c r="AA283" s="98" t="str">
        <f>IF(J283="","",VLOOKUP(J283,種目名!$R$5:$T$104,3,0))</f>
        <v/>
      </c>
      <c r="AB283" s="117" t="str">
        <f>IF(M283="","",VLOOKUP(M283,種目名!$R$5:$T$104,3,0))</f>
        <v/>
      </c>
      <c r="AC283" s="117" t="str">
        <f>IF(P283="","",VLOOKUP(AF283,種目名!$R$5:$T$104,3,0))</f>
        <v/>
      </c>
      <c r="AD283" s="118" t="str">
        <f>IF(S283="","",VLOOKUP(AI283,種目名!$R$5:$T$104,3,0))</f>
        <v/>
      </c>
      <c r="AE283" s="115">
        <f t="shared" si="410"/>
        <v>0</v>
      </c>
      <c r="AF283" s="152" t="str">
        <f t="shared" si="411"/>
        <v/>
      </c>
      <c r="AG283" s="152" t="str">
        <f t="shared" si="412"/>
        <v/>
      </c>
      <c r="AH283" s="152">
        <f t="shared" si="413"/>
        <v>0</v>
      </c>
      <c r="AI283" s="152" t="str">
        <f t="shared" si="414"/>
        <v/>
      </c>
      <c r="AJ283" s="152" t="str">
        <f t="shared" si="415"/>
        <v/>
      </c>
      <c r="AK283" s="383"/>
      <c r="AL283" s="166">
        <f t="shared" si="343"/>
        <v>0</v>
      </c>
      <c r="AM283" s="392">
        <f t="shared" si="344"/>
        <v>0</v>
      </c>
      <c r="AN283" s="392">
        <f>COUNTIF($B$12:B283,B283)</f>
        <v>0</v>
      </c>
      <c r="AO283" s="392"/>
      <c r="AP283" s="392" t="str">
        <f t="shared" si="345"/>
        <v/>
      </c>
      <c r="AQ283" s="392" t="str">
        <f t="shared" si="345"/>
        <v/>
      </c>
      <c r="AR283" s="392" t="str">
        <f t="shared" si="345"/>
        <v/>
      </c>
      <c r="AS283" s="392" t="str">
        <f t="shared" si="345"/>
        <v/>
      </c>
      <c r="AT283" s="392">
        <f t="shared" si="346"/>
        <v>0</v>
      </c>
      <c r="AU283" s="392" t="str">
        <f t="shared" si="347"/>
        <v/>
      </c>
      <c r="AV283" s="392" t="str">
        <f t="shared" si="348"/>
        <v/>
      </c>
      <c r="AW283" s="392" t="str">
        <f t="shared" si="349"/>
        <v/>
      </c>
      <c r="AX283" s="392" t="str">
        <f t="shared" si="350"/>
        <v/>
      </c>
      <c r="AY283" s="392" t="str">
        <f t="shared" si="351"/>
        <v/>
      </c>
      <c r="AZ283" s="392" t="str">
        <f t="shared" si="339"/>
        <v/>
      </c>
      <c r="BA283" s="392" t="str">
        <f t="shared" si="339"/>
        <v/>
      </c>
      <c r="BB283" s="392" t="str">
        <f t="shared" si="339"/>
        <v/>
      </c>
      <c r="BC283" s="392" t="str">
        <f t="shared" si="339"/>
        <v/>
      </c>
      <c r="BD283" s="396" t="str">
        <f t="shared" si="339"/>
        <v/>
      </c>
      <c r="BE283" s="386">
        <f t="shared" si="352"/>
        <v>0</v>
      </c>
      <c r="BG283" s="392">
        <f t="shared" si="353"/>
        <v>0</v>
      </c>
      <c r="BH283" s="392">
        <f t="shared" si="354"/>
        <v>0</v>
      </c>
      <c r="BI283" s="405">
        <f t="shared" si="355"/>
        <v>0</v>
      </c>
      <c r="BJ283" s="406">
        <f t="shared" si="340"/>
        <v>0</v>
      </c>
      <c r="BK283" s="391" t="str">
        <f t="shared" si="341"/>
        <v>0</v>
      </c>
      <c r="BL283" s="391" t="str">
        <f t="shared" si="342"/>
        <v>0</v>
      </c>
      <c r="BM283" s="405">
        <f t="shared" si="356"/>
        <v>0</v>
      </c>
      <c r="BN283" s="405" t="str">
        <f t="shared" si="357"/>
        <v>0m0</v>
      </c>
      <c r="BO283" s="392">
        <f t="shared" si="358"/>
        <v>0</v>
      </c>
      <c r="BP283" s="392">
        <f t="shared" si="359"/>
        <v>0</v>
      </c>
      <c r="BQ283" s="405">
        <f t="shared" si="360"/>
        <v>0</v>
      </c>
      <c r="BR283" s="406">
        <f t="shared" si="361"/>
        <v>0</v>
      </c>
      <c r="BS283" s="391" t="str">
        <f t="shared" si="362"/>
        <v>0</v>
      </c>
      <c r="BT283" s="391" t="str">
        <f t="shared" si="363"/>
        <v>0</v>
      </c>
      <c r="BU283" s="405">
        <f t="shared" si="364"/>
        <v>0</v>
      </c>
      <c r="BV283" s="405" t="str">
        <f t="shared" si="365"/>
        <v>0m0</v>
      </c>
      <c r="BW283" s="392">
        <f t="shared" si="366"/>
        <v>0</v>
      </c>
      <c r="BX283" s="392">
        <f t="shared" si="367"/>
        <v>0</v>
      </c>
      <c r="BY283" s="405">
        <f t="shared" si="368"/>
        <v>0</v>
      </c>
      <c r="BZ283" s="406">
        <f t="shared" si="369"/>
        <v>0</v>
      </c>
      <c r="CA283" s="391" t="str">
        <f t="shared" si="370"/>
        <v>0</v>
      </c>
      <c r="CB283" s="391" t="str">
        <f t="shared" si="371"/>
        <v>0</v>
      </c>
      <c r="CC283" s="405">
        <f t="shared" si="372"/>
        <v>0</v>
      </c>
      <c r="CD283" s="405" t="str">
        <f t="shared" si="373"/>
        <v>0m0</v>
      </c>
      <c r="CE283" s="392">
        <f t="shared" si="374"/>
        <v>0</v>
      </c>
      <c r="CF283" s="392">
        <f t="shared" si="375"/>
        <v>0</v>
      </c>
      <c r="CG283" s="405">
        <f t="shared" si="376"/>
        <v>0</v>
      </c>
      <c r="CH283" s="406">
        <f t="shared" si="377"/>
        <v>0</v>
      </c>
      <c r="CI283" s="391" t="str">
        <f t="shared" si="378"/>
        <v>0</v>
      </c>
      <c r="CJ283" s="391" t="str">
        <f t="shared" si="379"/>
        <v>0</v>
      </c>
      <c r="CK283" s="405">
        <f t="shared" si="380"/>
        <v>0</v>
      </c>
      <c r="CL283" s="405" t="str">
        <f t="shared" si="381"/>
        <v>0m0</v>
      </c>
      <c r="CM283" s="392">
        <f t="shared" si="382"/>
        <v>0</v>
      </c>
      <c r="CN283" s="392">
        <f t="shared" si="383"/>
        <v>0</v>
      </c>
      <c r="CO283" s="405">
        <f t="shared" si="384"/>
        <v>0</v>
      </c>
      <c r="CP283" s="406">
        <f t="shared" si="385"/>
        <v>0</v>
      </c>
      <c r="CQ283" s="391" t="str">
        <f t="shared" si="386"/>
        <v>0</v>
      </c>
      <c r="CR283" s="391" t="str">
        <f t="shared" si="387"/>
        <v>0</v>
      </c>
      <c r="CS283" s="405">
        <f t="shared" si="388"/>
        <v>0</v>
      </c>
      <c r="CT283" s="405" t="str">
        <f t="shared" si="389"/>
        <v>0m0</v>
      </c>
      <c r="CU283" s="405">
        <f t="shared" si="390"/>
        <v>0</v>
      </c>
      <c r="CV283" s="405">
        <f t="shared" si="391"/>
        <v>0</v>
      </c>
      <c r="CW283" s="405">
        <f t="shared" si="392"/>
        <v>0</v>
      </c>
      <c r="CX283" s="405">
        <f t="shared" si="393"/>
        <v>0</v>
      </c>
      <c r="CY283" s="405">
        <f t="shared" si="394"/>
        <v>0</v>
      </c>
      <c r="CZ283" s="405" t="str">
        <f t="shared" si="395"/>
        <v/>
      </c>
      <c r="DA283" s="405" t="str">
        <f t="shared" si="396"/>
        <v/>
      </c>
      <c r="DB283" s="405" t="str">
        <f t="shared" si="397"/>
        <v/>
      </c>
      <c r="DC283" s="405" t="str">
        <f t="shared" si="398"/>
        <v/>
      </c>
      <c r="DD283" s="405" t="str">
        <f t="shared" si="399"/>
        <v/>
      </c>
      <c r="DE283" s="405"/>
      <c r="DF283" s="404"/>
      <c r="DG283" s="405" t="str">
        <f t="shared" si="400"/>
        <v/>
      </c>
      <c r="DH283" s="405" t="str">
        <f t="shared" si="401"/>
        <v/>
      </c>
      <c r="DI283" s="405">
        <f t="shared" si="402"/>
        <v>0</v>
      </c>
      <c r="DJ283" s="405" t="str">
        <f t="shared" si="403"/>
        <v/>
      </c>
      <c r="DK283" s="405" t="str">
        <f t="shared" si="404"/>
        <v/>
      </c>
      <c r="DL283" s="405" t="str">
        <f t="shared" si="405"/>
        <v/>
      </c>
      <c r="DM283" s="405" t="str">
        <f t="shared" si="406"/>
        <v/>
      </c>
      <c r="DN283" s="405" t="str">
        <f t="shared" si="407"/>
        <v/>
      </c>
      <c r="DO283" s="405" t="str">
        <f t="shared" si="408"/>
        <v/>
      </c>
    </row>
    <row r="284" spans="1:119" s="152" customFormat="1" ht="18" hidden="1" customHeight="1">
      <c r="A284" s="156" t="str">
        <f t="shared" si="338"/>
        <v/>
      </c>
      <c r="B284" s="153"/>
      <c r="C284" s="31" t="str">
        <f>IF(B284="","",VLOOKUP(B284,学連登録!$C$2:$G$3000,2,FALSE))</f>
        <v/>
      </c>
      <c r="D284" s="32" t="str">
        <f>IF(B284="","",VLOOKUP(B284,学連登録!$C$2:$G$3000,3,FALSE))</f>
        <v/>
      </c>
      <c r="E284" s="33" t="str">
        <f>IF(B284="","",VLOOKUP(B284,学連登録!$C$2:$G$3000,4,FALSE))</f>
        <v/>
      </c>
      <c r="F284" s="376" t="str">
        <f>IF(B284="","",VLOOKUP(B284,学連登録!$C$2:$I$3000,7,FALSE))</f>
        <v/>
      </c>
      <c r="G284" s="155"/>
      <c r="H284" s="926"/>
      <c r="I284" s="928"/>
      <c r="J284" s="155"/>
      <c r="K284" s="926"/>
      <c r="L284" s="927"/>
      <c r="M284" s="155"/>
      <c r="N284" s="881"/>
      <c r="O284" s="882"/>
      <c r="P284" s="154"/>
      <c r="Q284" s="926"/>
      <c r="R284" s="927"/>
      <c r="S284" s="154"/>
      <c r="T284" s="926"/>
      <c r="U284" s="927"/>
      <c r="V284" s="101" t="str">
        <f>IF(B284="","",VLOOKUP(B284,学連登録!$C$2:$H$3000,6,FALSE))</f>
        <v/>
      </c>
      <c r="Y284" s="116" t="str">
        <f t="shared" si="409"/>
        <v/>
      </c>
      <c r="Z284" s="97" t="str">
        <f>IF(G284="","",VLOOKUP(G284,種目名!$R$5:$T$104,3,0))</f>
        <v/>
      </c>
      <c r="AA284" s="98" t="str">
        <f>IF(J284="","",VLOOKUP(J284,種目名!$R$5:$T$104,3,0))</f>
        <v/>
      </c>
      <c r="AB284" s="117" t="str">
        <f>IF(M284="","",VLOOKUP(M284,種目名!$R$5:$T$104,3,0))</f>
        <v/>
      </c>
      <c r="AC284" s="117" t="str">
        <f>IF(P284="","",VLOOKUP(AF284,種目名!$R$5:$T$104,3,0))</f>
        <v/>
      </c>
      <c r="AD284" s="118" t="str">
        <f>IF(S284="","",VLOOKUP(AI284,種目名!$R$5:$T$104,3,0))</f>
        <v/>
      </c>
      <c r="AE284" s="115">
        <f t="shared" si="410"/>
        <v>0</v>
      </c>
      <c r="AF284" s="152" t="str">
        <f t="shared" si="411"/>
        <v/>
      </c>
      <c r="AG284" s="152" t="str">
        <f t="shared" si="412"/>
        <v/>
      </c>
      <c r="AH284" s="152">
        <f t="shared" si="413"/>
        <v>0</v>
      </c>
      <c r="AI284" s="152" t="str">
        <f t="shared" si="414"/>
        <v/>
      </c>
      <c r="AJ284" s="152" t="str">
        <f t="shared" si="415"/>
        <v/>
      </c>
      <c r="AK284" s="383"/>
      <c r="AL284" s="166">
        <f t="shared" si="343"/>
        <v>0</v>
      </c>
      <c r="AM284" s="392">
        <f t="shared" si="344"/>
        <v>0</v>
      </c>
      <c r="AN284" s="392">
        <f>COUNTIF($B$12:B284,B284)</f>
        <v>0</v>
      </c>
      <c r="AO284" s="392"/>
      <c r="AP284" s="392" t="str">
        <f t="shared" si="345"/>
        <v/>
      </c>
      <c r="AQ284" s="392" t="str">
        <f t="shared" si="345"/>
        <v/>
      </c>
      <c r="AR284" s="392" t="str">
        <f t="shared" si="345"/>
        <v/>
      </c>
      <c r="AS284" s="392" t="str">
        <f t="shared" si="345"/>
        <v/>
      </c>
      <c r="AT284" s="392">
        <f t="shared" si="346"/>
        <v>0</v>
      </c>
      <c r="AU284" s="392" t="str">
        <f t="shared" si="347"/>
        <v/>
      </c>
      <c r="AV284" s="392" t="str">
        <f t="shared" si="348"/>
        <v/>
      </c>
      <c r="AW284" s="392" t="str">
        <f t="shared" si="349"/>
        <v/>
      </c>
      <c r="AX284" s="392" t="str">
        <f t="shared" si="350"/>
        <v/>
      </c>
      <c r="AY284" s="392" t="str">
        <f t="shared" si="351"/>
        <v/>
      </c>
      <c r="AZ284" s="392" t="str">
        <f t="shared" si="339"/>
        <v/>
      </c>
      <c r="BA284" s="392" t="str">
        <f t="shared" si="339"/>
        <v/>
      </c>
      <c r="BB284" s="392" t="str">
        <f t="shared" si="339"/>
        <v/>
      </c>
      <c r="BC284" s="392" t="str">
        <f t="shared" si="339"/>
        <v/>
      </c>
      <c r="BD284" s="396" t="str">
        <f t="shared" si="339"/>
        <v/>
      </c>
      <c r="BE284" s="386">
        <f t="shared" si="352"/>
        <v>0</v>
      </c>
      <c r="BG284" s="392">
        <f t="shared" si="353"/>
        <v>0</v>
      </c>
      <c r="BH284" s="392">
        <f t="shared" si="354"/>
        <v>0</v>
      </c>
      <c r="BI284" s="405">
        <f t="shared" si="355"/>
        <v>0</v>
      </c>
      <c r="BJ284" s="406">
        <f t="shared" si="340"/>
        <v>0</v>
      </c>
      <c r="BK284" s="391" t="str">
        <f t="shared" si="341"/>
        <v>0</v>
      </c>
      <c r="BL284" s="391" t="str">
        <f t="shared" si="342"/>
        <v>0</v>
      </c>
      <c r="BM284" s="405">
        <f t="shared" si="356"/>
        <v>0</v>
      </c>
      <c r="BN284" s="405" t="str">
        <f t="shared" si="357"/>
        <v>0m0</v>
      </c>
      <c r="BO284" s="392">
        <f t="shared" si="358"/>
        <v>0</v>
      </c>
      <c r="BP284" s="392">
        <f t="shared" si="359"/>
        <v>0</v>
      </c>
      <c r="BQ284" s="405">
        <f t="shared" si="360"/>
        <v>0</v>
      </c>
      <c r="BR284" s="406">
        <f t="shared" si="361"/>
        <v>0</v>
      </c>
      <c r="BS284" s="391" t="str">
        <f t="shared" si="362"/>
        <v>0</v>
      </c>
      <c r="BT284" s="391" t="str">
        <f t="shared" si="363"/>
        <v>0</v>
      </c>
      <c r="BU284" s="405">
        <f t="shared" si="364"/>
        <v>0</v>
      </c>
      <c r="BV284" s="405" t="str">
        <f t="shared" si="365"/>
        <v>0m0</v>
      </c>
      <c r="BW284" s="392">
        <f t="shared" si="366"/>
        <v>0</v>
      </c>
      <c r="BX284" s="392">
        <f t="shared" si="367"/>
        <v>0</v>
      </c>
      <c r="BY284" s="405">
        <f t="shared" si="368"/>
        <v>0</v>
      </c>
      <c r="BZ284" s="406">
        <f t="shared" si="369"/>
        <v>0</v>
      </c>
      <c r="CA284" s="391" t="str">
        <f t="shared" si="370"/>
        <v>0</v>
      </c>
      <c r="CB284" s="391" t="str">
        <f t="shared" si="371"/>
        <v>0</v>
      </c>
      <c r="CC284" s="405">
        <f t="shared" si="372"/>
        <v>0</v>
      </c>
      <c r="CD284" s="405" t="str">
        <f t="shared" si="373"/>
        <v>0m0</v>
      </c>
      <c r="CE284" s="392">
        <f t="shared" si="374"/>
        <v>0</v>
      </c>
      <c r="CF284" s="392">
        <f t="shared" si="375"/>
        <v>0</v>
      </c>
      <c r="CG284" s="405">
        <f t="shared" si="376"/>
        <v>0</v>
      </c>
      <c r="CH284" s="406">
        <f t="shared" si="377"/>
        <v>0</v>
      </c>
      <c r="CI284" s="391" t="str">
        <f t="shared" si="378"/>
        <v>0</v>
      </c>
      <c r="CJ284" s="391" t="str">
        <f t="shared" si="379"/>
        <v>0</v>
      </c>
      <c r="CK284" s="405">
        <f t="shared" si="380"/>
        <v>0</v>
      </c>
      <c r="CL284" s="405" t="str">
        <f t="shared" si="381"/>
        <v>0m0</v>
      </c>
      <c r="CM284" s="392">
        <f t="shared" si="382"/>
        <v>0</v>
      </c>
      <c r="CN284" s="392">
        <f t="shared" si="383"/>
        <v>0</v>
      </c>
      <c r="CO284" s="405">
        <f t="shared" si="384"/>
        <v>0</v>
      </c>
      <c r="CP284" s="406">
        <f t="shared" si="385"/>
        <v>0</v>
      </c>
      <c r="CQ284" s="391" t="str">
        <f t="shared" si="386"/>
        <v>0</v>
      </c>
      <c r="CR284" s="391" t="str">
        <f t="shared" si="387"/>
        <v>0</v>
      </c>
      <c r="CS284" s="405">
        <f t="shared" si="388"/>
        <v>0</v>
      </c>
      <c r="CT284" s="405" t="str">
        <f t="shared" si="389"/>
        <v>0m0</v>
      </c>
      <c r="CU284" s="405">
        <f t="shared" si="390"/>
        <v>0</v>
      </c>
      <c r="CV284" s="405">
        <f t="shared" si="391"/>
        <v>0</v>
      </c>
      <c r="CW284" s="405">
        <f t="shared" si="392"/>
        <v>0</v>
      </c>
      <c r="CX284" s="405">
        <f t="shared" si="393"/>
        <v>0</v>
      </c>
      <c r="CY284" s="405">
        <f t="shared" si="394"/>
        <v>0</v>
      </c>
      <c r="CZ284" s="405" t="str">
        <f t="shared" si="395"/>
        <v/>
      </c>
      <c r="DA284" s="405" t="str">
        <f t="shared" si="396"/>
        <v/>
      </c>
      <c r="DB284" s="405" t="str">
        <f t="shared" si="397"/>
        <v/>
      </c>
      <c r="DC284" s="405" t="str">
        <f t="shared" si="398"/>
        <v/>
      </c>
      <c r="DD284" s="405" t="str">
        <f t="shared" si="399"/>
        <v/>
      </c>
      <c r="DE284" s="405"/>
      <c r="DF284" s="404"/>
      <c r="DG284" s="405" t="str">
        <f t="shared" si="400"/>
        <v/>
      </c>
      <c r="DH284" s="405" t="str">
        <f t="shared" si="401"/>
        <v/>
      </c>
      <c r="DI284" s="405">
        <f t="shared" si="402"/>
        <v>0</v>
      </c>
      <c r="DJ284" s="405" t="str">
        <f t="shared" si="403"/>
        <v/>
      </c>
      <c r="DK284" s="405" t="str">
        <f t="shared" si="404"/>
        <v/>
      </c>
      <c r="DL284" s="405" t="str">
        <f t="shared" si="405"/>
        <v/>
      </c>
      <c r="DM284" s="405" t="str">
        <f t="shared" si="406"/>
        <v/>
      </c>
      <c r="DN284" s="405" t="str">
        <f t="shared" si="407"/>
        <v/>
      </c>
      <c r="DO284" s="405" t="str">
        <f t="shared" si="408"/>
        <v/>
      </c>
    </row>
    <row r="285" spans="1:119" s="152" customFormat="1" ht="18" hidden="1" customHeight="1">
      <c r="A285" s="156" t="str">
        <f t="shared" si="338"/>
        <v/>
      </c>
      <c r="B285" s="153"/>
      <c r="C285" s="31" t="str">
        <f>IF(B285="","",VLOOKUP(B285,学連登録!$C$2:$G$3000,2,FALSE))</f>
        <v/>
      </c>
      <c r="D285" s="32" t="str">
        <f>IF(B285="","",VLOOKUP(B285,学連登録!$C$2:$G$3000,3,FALSE))</f>
        <v/>
      </c>
      <c r="E285" s="33" t="str">
        <f>IF(B285="","",VLOOKUP(B285,学連登録!$C$2:$G$3000,4,FALSE))</f>
        <v/>
      </c>
      <c r="F285" s="376" t="str">
        <f>IF(B285="","",VLOOKUP(B285,学連登録!$C$2:$I$3000,7,FALSE))</f>
        <v/>
      </c>
      <c r="G285" s="155"/>
      <c r="H285" s="926"/>
      <c r="I285" s="928"/>
      <c r="J285" s="155"/>
      <c r="K285" s="926"/>
      <c r="L285" s="927"/>
      <c r="M285" s="155"/>
      <c r="N285" s="881"/>
      <c r="O285" s="882"/>
      <c r="P285" s="154"/>
      <c r="Q285" s="926"/>
      <c r="R285" s="927"/>
      <c r="S285" s="154"/>
      <c r="T285" s="926"/>
      <c r="U285" s="927"/>
      <c r="V285" s="101" t="str">
        <f>IF(B285="","",VLOOKUP(B285,学連登録!$C$2:$H$3000,6,FALSE))</f>
        <v/>
      </c>
      <c r="Y285" s="116" t="str">
        <f t="shared" si="409"/>
        <v/>
      </c>
      <c r="Z285" s="97" t="str">
        <f>IF(G285="","",VLOOKUP(G285,種目名!$R$5:$T$104,3,0))</f>
        <v/>
      </c>
      <c r="AA285" s="98" t="str">
        <f>IF(J285="","",VLOOKUP(J285,種目名!$R$5:$T$104,3,0))</f>
        <v/>
      </c>
      <c r="AB285" s="117" t="str">
        <f>IF(M285="","",VLOOKUP(M285,種目名!$R$5:$T$104,3,0))</f>
        <v/>
      </c>
      <c r="AC285" s="117" t="str">
        <f>IF(P285="","",VLOOKUP(AF285,種目名!$R$5:$T$104,3,0))</f>
        <v/>
      </c>
      <c r="AD285" s="118" t="str">
        <f>IF(S285="","",VLOOKUP(AI285,種目名!$R$5:$T$104,3,0))</f>
        <v/>
      </c>
      <c r="AE285" s="115">
        <f t="shared" si="410"/>
        <v>0</v>
      </c>
      <c r="AF285" s="152" t="str">
        <f t="shared" si="411"/>
        <v/>
      </c>
      <c r="AG285" s="152" t="str">
        <f t="shared" si="412"/>
        <v/>
      </c>
      <c r="AH285" s="152">
        <f t="shared" si="413"/>
        <v>0</v>
      </c>
      <c r="AI285" s="152" t="str">
        <f t="shared" si="414"/>
        <v/>
      </c>
      <c r="AJ285" s="152" t="str">
        <f t="shared" si="415"/>
        <v/>
      </c>
      <c r="AK285" s="383"/>
      <c r="AL285" s="166">
        <f t="shared" si="343"/>
        <v>0</v>
      </c>
      <c r="AM285" s="392">
        <f t="shared" si="344"/>
        <v>0</v>
      </c>
      <c r="AN285" s="392">
        <f>COUNTIF($B$12:B285,B285)</f>
        <v>0</v>
      </c>
      <c r="AO285" s="392"/>
      <c r="AP285" s="392" t="str">
        <f t="shared" si="345"/>
        <v/>
      </c>
      <c r="AQ285" s="392" t="str">
        <f t="shared" si="345"/>
        <v/>
      </c>
      <c r="AR285" s="392" t="str">
        <f t="shared" si="345"/>
        <v/>
      </c>
      <c r="AS285" s="392" t="str">
        <f t="shared" si="345"/>
        <v/>
      </c>
      <c r="AT285" s="392">
        <f t="shared" si="346"/>
        <v>0</v>
      </c>
      <c r="AU285" s="392" t="str">
        <f t="shared" si="347"/>
        <v/>
      </c>
      <c r="AV285" s="392" t="str">
        <f t="shared" si="348"/>
        <v/>
      </c>
      <c r="AW285" s="392" t="str">
        <f t="shared" si="349"/>
        <v/>
      </c>
      <c r="AX285" s="392" t="str">
        <f t="shared" si="350"/>
        <v/>
      </c>
      <c r="AY285" s="392" t="str">
        <f t="shared" si="351"/>
        <v/>
      </c>
      <c r="AZ285" s="392" t="str">
        <f t="shared" si="339"/>
        <v/>
      </c>
      <c r="BA285" s="392" t="str">
        <f t="shared" si="339"/>
        <v/>
      </c>
      <c r="BB285" s="392" t="str">
        <f t="shared" si="339"/>
        <v/>
      </c>
      <c r="BC285" s="392" t="str">
        <f t="shared" si="339"/>
        <v/>
      </c>
      <c r="BD285" s="396" t="str">
        <f t="shared" si="339"/>
        <v/>
      </c>
      <c r="BE285" s="386">
        <f t="shared" si="352"/>
        <v>0</v>
      </c>
      <c r="BG285" s="392">
        <f t="shared" si="353"/>
        <v>0</v>
      </c>
      <c r="BH285" s="392">
        <f t="shared" si="354"/>
        <v>0</v>
      </c>
      <c r="BI285" s="405">
        <f t="shared" si="355"/>
        <v>0</v>
      </c>
      <c r="BJ285" s="406">
        <f t="shared" si="340"/>
        <v>0</v>
      </c>
      <c r="BK285" s="391" t="str">
        <f t="shared" si="341"/>
        <v>0</v>
      </c>
      <c r="BL285" s="391" t="str">
        <f t="shared" si="342"/>
        <v>0</v>
      </c>
      <c r="BM285" s="405">
        <f t="shared" si="356"/>
        <v>0</v>
      </c>
      <c r="BN285" s="405" t="str">
        <f t="shared" si="357"/>
        <v>0m0</v>
      </c>
      <c r="BO285" s="392">
        <f t="shared" si="358"/>
        <v>0</v>
      </c>
      <c r="BP285" s="392">
        <f t="shared" si="359"/>
        <v>0</v>
      </c>
      <c r="BQ285" s="405">
        <f t="shared" si="360"/>
        <v>0</v>
      </c>
      <c r="BR285" s="406">
        <f t="shared" si="361"/>
        <v>0</v>
      </c>
      <c r="BS285" s="391" t="str">
        <f t="shared" si="362"/>
        <v>0</v>
      </c>
      <c r="BT285" s="391" t="str">
        <f t="shared" si="363"/>
        <v>0</v>
      </c>
      <c r="BU285" s="405">
        <f t="shared" si="364"/>
        <v>0</v>
      </c>
      <c r="BV285" s="405" t="str">
        <f t="shared" si="365"/>
        <v>0m0</v>
      </c>
      <c r="BW285" s="392">
        <f t="shared" si="366"/>
        <v>0</v>
      </c>
      <c r="BX285" s="392">
        <f t="shared" si="367"/>
        <v>0</v>
      </c>
      <c r="BY285" s="405">
        <f t="shared" si="368"/>
        <v>0</v>
      </c>
      <c r="BZ285" s="406">
        <f t="shared" si="369"/>
        <v>0</v>
      </c>
      <c r="CA285" s="391" t="str">
        <f t="shared" si="370"/>
        <v>0</v>
      </c>
      <c r="CB285" s="391" t="str">
        <f t="shared" si="371"/>
        <v>0</v>
      </c>
      <c r="CC285" s="405">
        <f t="shared" si="372"/>
        <v>0</v>
      </c>
      <c r="CD285" s="405" t="str">
        <f t="shared" si="373"/>
        <v>0m0</v>
      </c>
      <c r="CE285" s="392">
        <f t="shared" si="374"/>
        <v>0</v>
      </c>
      <c r="CF285" s="392">
        <f t="shared" si="375"/>
        <v>0</v>
      </c>
      <c r="CG285" s="405">
        <f t="shared" si="376"/>
        <v>0</v>
      </c>
      <c r="CH285" s="406">
        <f t="shared" si="377"/>
        <v>0</v>
      </c>
      <c r="CI285" s="391" t="str">
        <f t="shared" si="378"/>
        <v>0</v>
      </c>
      <c r="CJ285" s="391" t="str">
        <f t="shared" si="379"/>
        <v>0</v>
      </c>
      <c r="CK285" s="405">
        <f t="shared" si="380"/>
        <v>0</v>
      </c>
      <c r="CL285" s="405" t="str">
        <f t="shared" si="381"/>
        <v>0m0</v>
      </c>
      <c r="CM285" s="392">
        <f t="shared" si="382"/>
        <v>0</v>
      </c>
      <c r="CN285" s="392">
        <f t="shared" si="383"/>
        <v>0</v>
      </c>
      <c r="CO285" s="405">
        <f t="shared" si="384"/>
        <v>0</v>
      </c>
      <c r="CP285" s="406">
        <f t="shared" si="385"/>
        <v>0</v>
      </c>
      <c r="CQ285" s="391" t="str">
        <f t="shared" si="386"/>
        <v>0</v>
      </c>
      <c r="CR285" s="391" t="str">
        <f t="shared" si="387"/>
        <v>0</v>
      </c>
      <c r="CS285" s="405">
        <f t="shared" si="388"/>
        <v>0</v>
      </c>
      <c r="CT285" s="405" t="str">
        <f t="shared" si="389"/>
        <v>0m0</v>
      </c>
      <c r="CU285" s="405">
        <f t="shared" si="390"/>
        <v>0</v>
      </c>
      <c r="CV285" s="405">
        <f t="shared" si="391"/>
        <v>0</v>
      </c>
      <c r="CW285" s="405">
        <f t="shared" si="392"/>
        <v>0</v>
      </c>
      <c r="CX285" s="405">
        <f t="shared" si="393"/>
        <v>0</v>
      </c>
      <c r="CY285" s="405">
        <f t="shared" si="394"/>
        <v>0</v>
      </c>
      <c r="CZ285" s="405" t="str">
        <f t="shared" si="395"/>
        <v/>
      </c>
      <c r="DA285" s="405" t="str">
        <f t="shared" si="396"/>
        <v/>
      </c>
      <c r="DB285" s="405" t="str">
        <f t="shared" si="397"/>
        <v/>
      </c>
      <c r="DC285" s="405" t="str">
        <f t="shared" si="398"/>
        <v/>
      </c>
      <c r="DD285" s="405" t="str">
        <f t="shared" si="399"/>
        <v/>
      </c>
      <c r="DE285" s="405"/>
      <c r="DF285" s="404"/>
      <c r="DG285" s="405" t="str">
        <f t="shared" si="400"/>
        <v/>
      </c>
      <c r="DH285" s="405" t="str">
        <f t="shared" si="401"/>
        <v/>
      </c>
      <c r="DI285" s="405">
        <f t="shared" si="402"/>
        <v>0</v>
      </c>
      <c r="DJ285" s="405" t="str">
        <f t="shared" si="403"/>
        <v/>
      </c>
      <c r="DK285" s="405" t="str">
        <f t="shared" si="404"/>
        <v/>
      </c>
      <c r="DL285" s="405" t="str">
        <f t="shared" si="405"/>
        <v/>
      </c>
      <c r="DM285" s="405" t="str">
        <f t="shared" si="406"/>
        <v/>
      </c>
      <c r="DN285" s="405" t="str">
        <f t="shared" si="407"/>
        <v/>
      </c>
      <c r="DO285" s="405" t="str">
        <f t="shared" si="408"/>
        <v/>
      </c>
    </row>
    <row r="286" spans="1:119" s="152" customFormat="1" ht="18" hidden="1" customHeight="1">
      <c r="A286" s="156" t="str">
        <f t="shared" si="338"/>
        <v/>
      </c>
      <c r="B286" s="153"/>
      <c r="C286" s="31" t="str">
        <f>IF(B286="","",VLOOKUP(B286,学連登録!$C$2:$G$3000,2,FALSE))</f>
        <v/>
      </c>
      <c r="D286" s="32" t="str">
        <f>IF(B286="","",VLOOKUP(B286,学連登録!$C$2:$G$3000,3,FALSE))</f>
        <v/>
      </c>
      <c r="E286" s="33" t="str">
        <f>IF(B286="","",VLOOKUP(B286,学連登録!$C$2:$G$3000,4,FALSE))</f>
        <v/>
      </c>
      <c r="F286" s="376" t="str">
        <f>IF(B286="","",VLOOKUP(B286,学連登録!$C$2:$I$3000,7,FALSE))</f>
        <v/>
      </c>
      <c r="G286" s="155"/>
      <c r="H286" s="926"/>
      <c r="I286" s="928"/>
      <c r="J286" s="155"/>
      <c r="K286" s="926"/>
      <c r="L286" s="927"/>
      <c r="M286" s="155"/>
      <c r="N286" s="881"/>
      <c r="O286" s="882"/>
      <c r="P286" s="154"/>
      <c r="Q286" s="926"/>
      <c r="R286" s="927"/>
      <c r="S286" s="154"/>
      <c r="T286" s="926"/>
      <c r="U286" s="927"/>
      <c r="V286" s="101" t="str">
        <f>IF(B286="","",VLOOKUP(B286,学連登録!$C$2:$H$3000,6,FALSE))</f>
        <v/>
      </c>
      <c r="Y286" s="116" t="str">
        <f t="shared" si="409"/>
        <v/>
      </c>
      <c r="Z286" s="97" t="str">
        <f>IF(G286="","",VLOOKUP(G286,種目名!$R$5:$T$104,3,0))</f>
        <v/>
      </c>
      <c r="AA286" s="98" t="str">
        <f>IF(J286="","",VLOOKUP(J286,種目名!$R$5:$T$104,3,0))</f>
        <v/>
      </c>
      <c r="AB286" s="117" t="str">
        <f>IF(M286="","",VLOOKUP(M286,種目名!$R$5:$T$104,3,0))</f>
        <v/>
      </c>
      <c r="AC286" s="117" t="str">
        <f>IF(P286="","",VLOOKUP(AF286,種目名!$R$5:$T$104,3,0))</f>
        <v/>
      </c>
      <c r="AD286" s="118" t="str">
        <f>IF(S286="","",VLOOKUP(AI286,種目名!$R$5:$T$104,3,0))</f>
        <v/>
      </c>
      <c r="AE286" s="115">
        <f t="shared" si="410"/>
        <v>0</v>
      </c>
      <c r="AF286" s="152" t="str">
        <f t="shared" si="411"/>
        <v/>
      </c>
      <c r="AG286" s="152" t="str">
        <f t="shared" si="412"/>
        <v/>
      </c>
      <c r="AH286" s="152">
        <f t="shared" si="413"/>
        <v>0</v>
      </c>
      <c r="AI286" s="152" t="str">
        <f t="shared" si="414"/>
        <v/>
      </c>
      <c r="AJ286" s="152" t="str">
        <f t="shared" si="415"/>
        <v/>
      </c>
      <c r="AK286" s="383"/>
      <c r="AL286" s="166">
        <f t="shared" si="343"/>
        <v>0</v>
      </c>
      <c r="AM286" s="392">
        <f t="shared" si="344"/>
        <v>0</v>
      </c>
      <c r="AN286" s="392">
        <f>COUNTIF($B$12:B286,B286)</f>
        <v>0</v>
      </c>
      <c r="AO286" s="392"/>
      <c r="AP286" s="392" t="str">
        <f t="shared" si="345"/>
        <v/>
      </c>
      <c r="AQ286" s="392" t="str">
        <f t="shared" si="345"/>
        <v/>
      </c>
      <c r="AR286" s="392" t="str">
        <f t="shared" si="345"/>
        <v/>
      </c>
      <c r="AS286" s="392" t="str">
        <f t="shared" si="345"/>
        <v/>
      </c>
      <c r="AT286" s="392">
        <f t="shared" si="346"/>
        <v>0</v>
      </c>
      <c r="AU286" s="392" t="str">
        <f t="shared" si="347"/>
        <v/>
      </c>
      <c r="AV286" s="392" t="str">
        <f t="shared" si="348"/>
        <v/>
      </c>
      <c r="AW286" s="392" t="str">
        <f t="shared" si="349"/>
        <v/>
      </c>
      <c r="AX286" s="392" t="str">
        <f t="shared" si="350"/>
        <v/>
      </c>
      <c r="AY286" s="392" t="str">
        <f t="shared" si="351"/>
        <v/>
      </c>
      <c r="AZ286" s="392" t="str">
        <f t="shared" si="339"/>
        <v/>
      </c>
      <c r="BA286" s="392" t="str">
        <f t="shared" si="339"/>
        <v/>
      </c>
      <c r="BB286" s="392" t="str">
        <f t="shared" si="339"/>
        <v/>
      </c>
      <c r="BC286" s="392" t="str">
        <f t="shared" si="339"/>
        <v/>
      </c>
      <c r="BD286" s="396" t="str">
        <f t="shared" si="339"/>
        <v/>
      </c>
      <c r="BE286" s="386">
        <f t="shared" si="352"/>
        <v>0</v>
      </c>
      <c r="BG286" s="392">
        <f t="shared" si="353"/>
        <v>0</v>
      </c>
      <c r="BH286" s="392">
        <f t="shared" si="354"/>
        <v>0</v>
      </c>
      <c r="BI286" s="405">
        <f t="shared" si="355"/>
        <v>0</v>
      </c>
      <c r="BJ286" s="406">
        <f t="shared" si="340"/>
        <v>0</v>
      </c>
      <c r="BK286" s="391" t="str">
        <f t="shared" si="341"/>
        <v>0</v>
      </c>
      <c r="BL286" s="391" t="str">
        <f t="shared" si="342"/>
        <v>0</v>
      </c>
      <c r="BM286" s="405">
        <f t="shared" si="356"/>
        <v>0</v>
      </c>
      <c r="BN286" s="405" t="str">
        <f t="shared" si="357"/>
        <v>0m0</v>
      </c>
      <c r="BO286" s="392">
        <f t="shared" si="358"/>
        <v>0</v>
      </c>
      <c r="BP286" s="392">
        <f t="shared" si="359"/>
        <v>0</v>
      </c>
      <c r="BQ286" s="405">
        <f t="shared" si="360"/>
        <v>0</v>
      </c>
      <c r="BR286" s="406">
        <f t="shared" si="361"/>
        <v>0</v>
      </c>
      <c r="BS286" s="391" t="str">
        <f t="shared" si="362"/>
        <v>0</v>
      </c>
      <c r="BT286" s="391" t="str">
        <f t="shared" si="363"/>
        <v>0</v>
      </c>
      <c r="BU286" s="405">
        <f t="shared" si="364"/>
        <v>0</v>
      </c>
      <c r="BV286" s="405" t="str">
        <f t="shared" si="365"/>
        <v>0m0</v>
      </c>
      <c r="BW286" s="392">
        <f t="shared" si="366"/>
        <v>0</v>
      </c>
      <c r="BX286" s="392">
        <f t="shared" si="367"/>
        <v>0</v>
      </c>
      <c r="BY286" s="405">
        <f t="shared" si="368"/>
        <v>0</v>
      </c>
      <c r="BZ286" s="406">
        <f t="shared" si="369"/>
        <v>0</v>
      </c>
      <c r="CA286" s="391" t="str">
        <f t="shared" si="370"/>
        <v>0</v>
      </c>
      <c r="CB286" s="391" t="str">
        <f t="shared" si="371"/>
        <v>0</v>
      </c>
      <c r="CC286" s="405">
        <f t="shared" si="372"/>
        <v>0</v>
      </c>
      <c r="CD286" s="405" t="str">
        <f t="shared" si="373"/>
        <v>0m0</v>
      </c>
      <c r="CE286" s="392">
        <f t="shared" si="374"/>
        <v>0</v>
      </c>
      <c r="CF286" s="392">
        <f t="shared" si="375"/>
        <v>0</v>
      </c>
      <c r="CG286" s="405">
        <f t="shared" si="376"/>
        <v>0</v>
      </c>
      <c r="CH286" s="406">
        <f t="shared" si="377"/>
        <v>0</v>
      </c>
      <c r="CI286" s="391" t="str">
        <f t="shared" si="378"/>
        <v>0</v>
      </c>
      <c r="CJ286" s="391" t="str">
        <f t="shared" si="379"/>
        <v>0</v>
      </c>
      <c r="CK286" s="405">
        <f t="shared" si="380"/>
        <v>0</v>
      </c>
      <c r="CL286" s="405" t="str">
        <f t="shared" si="381"/>
        <v>0m0</v>
      </c>
      <c r="CM286" s="392">
        <f t="shared" si="382"/>
        <v>0</v>
      </c>
      <c r="CN286" s="392">
        <f t="shared" si="383"/>
        <v>0</v>
      </c>
      <c r="CO286" s="405">
        <f t="shared" si="384"/>
        <v>0</v>
      </c>
      <c r="CP286" s="406">
        <f t="shared" si="385"/>
        <v>0</v>
      </c>
      <c r="CQ286" s="391" t="str">
        <f t="shared" si="386"/>
        <v>0</v>
      </c>
      <c r="CR286" s="391" t="str">
        <f t="shared" si="387"/>
        <v>0</v>
      </c>
      <c r="CS286" s="405">
        <f t="shared" si="388"/>
        <v>0</v>
      </c>
      <c r="CT286" s="405" t="str">
        <f t="shared" si="389"/>
        <v>0m0</v>
      </c>
      <c r="CU286" s="405">
        <f t="shared" si="390"/>
        <v>0</v>
      </c>
      <c r="CV286" s="405">
        <f t="shared" si="391"/>
        <v>0</v>
      </c>
      <c r="CW286" s="405">
        <f t="shared" si="392"/>
        <v>0</v>
      </c>
      <c r="CX286" s="405">
        <f t="shared" si="393"/>
        <v>0</v>
      </c>
      <c r="CY286" s="405">
        <f t="shared" si="394"/>
        <v>0</v>
      </c>
      <c r="CZ286" s="405" t="str">
        <f t="shared" si="395"/>
        <v/>
      </c>
      <c r="DA286" s="405" t="str">
        <f t="shared" si="396"/>
        <v/>
      </c>
      <c r="DB286" s="405" t="str">
        <f t="shared" si="397"/>
        <v/>
      </c>
      <c r="DC286" s="405" t="str">
        <f t="shared" si="398"/>
        <v/>
      </c>
      <c r="DD286" s="405" t="str">
        <f t="shared" si="399"/>
        <v/>
      </c>
      <c r="DE286" s="405"/>
      <c r="DF286" s="404"/>
      <c r="DG286" s="405" t="str">
        <f t="shared" si="400"/>
        <v/>
      </c>
      <c r="DH286" s="405" t="str">
        <f t="shared" si="401"/>
        <v/>
      </c>
      <c r="DI286" s="405">
        <f t="shared" si="402"/>
        <v>0</v>
      </c>
      <c r="DJ286" s="405" t="str">
        <f t="shared" si="403"/>
        <v/>
      </c>
      <c r="DK286" s="405" t="str">
        <f t="shared" si="404"/>
        <v/>
      </c>
      <c r="DL286" s="405" t="str">
        <f t="shared" si="405"/>
        <v/>
      </c>
      <c r="DM286" s="405" t="str">
        <f t="shared" si="406"/>
        <v/>
      </c>
      <c r="DN286" s="405" t="str">
        <f t="shared" si="407"/>
        <v/>
      </c>
      <c r="DO286" s="405" t="str">
        <f t="shared" si="408"/>
        <v/>
      </c>
    </row>
    <row r="287" spans="1:119" s="152" customFormat="1" ht="18" hidden="1" customHeight="1">
      <c r="A287" s="156" t="str">
        <f t="shared" si="338"/>
        <v/>
      </c>
      <c r="B287" s="153"/>
      <c r="C287" s="31" t="str">
        <f>IF(B287="","",VLOOKUP(B287,学連登録!$C$2:$G$3000,2,FALSE))</f>
        <v/>
      </c>
      <c r="D287" s="32" t="str">
        <f>IF(B287="","",VLOOKUP(B287,学連登録!$C$2:$G$3000,3,FALSE))</f>
        <v/>
      </c>
      <c r="E287" s="33" t="str">
        <f>IF(B287="","",VLOOKUP(B287,学連登録!$C$2:$G$3000,4,FALSE))</f>
        <v/>
      </c>
      <c r="F287" s="376" t="str">
        <f>IF(B287="","",VLOOKUP(B287,学連登録!$C$2:$I$3000,7,FALSE))</f>
        <v/>
      </c>
      <c r="G287" s="155"/>
      <c r="H287" s="926"/>
      <c r="I287" s="928"/>
      <c r="J287" s="155"/>
      <c r="K287" s="926"/>
      <c r="L287" s="927"/>
      <c r="M287" s="155"/>
      <c r="N287" s="881"/>
      <c r="O287" s="882"/>
      <c r="P287" s="154"/>
      <c r="Q287" s="926"/>
      <c r="R287" s="927"/>
      <c r="S287" s="154"/>
      <c r="T287" s="926"/>
      <c r="U287" s="927"/>
      <c r="V287" s="101" t="str">
        <f>IF(B287="","",VLOOKUP(B287,学連登録!$C$2:$H$3000,6,FALSE))</f>
        <v/>
      </c>
      <c r="Y287" s="116" t="str">
        <f t="shared" si="409"/>
        <v/>
      </c>
      <c r="Z287" s="97" t="str">
        <f>IF(G287="","",VLOOKUP(G287,種目名!$R$5:$T$104,3,0))</f>
        <v/>
      </c>
      <c r="AA287" s="98" t="str">
        <f>IF(J287="","",VLOOKUP(J287,種目名!$R$5:$T$104,3,0))</f>
        <v/>
      </c>
      <c r="AB287" s="117" t="str">
        <f>IF(M287="","",VLOOKUP(M287,種目名!$R$5:$T$104,3,0))</f>
        <v/>
      </c>
      <c r="AC287" s="117" t="str">
        <f>IF(P287="","",VLOOKUP(AF287,種目名!$R$5:$T$104,3,0))</f>
        <v/>
      </c>
      <c r="AD287" s="118" t="str">
        <f>IF(S287="","",VLOOKUP(AI287,種目名!$R$5:$T$104,3,0))</f>
        <v/>
      </c>
      <c r="AE287" s="115">
        <f t="shared" si="410"/>
        <v>0</v>
      </c>
      <c r="AF287" s="152" t="str">
        <f t="shared" si="411"/>
        <v/>
      </c>
      <c r="AG287" s="152" t="str">
        <f t="shared" si="412"/>
        <v/>
      </c>
      <c r="AH287" s="152">
        <f t="shared" si="413"/>
        <v>0</v>
      </c>
      <c r="AI287" s="152" t="str">
        <f t="shared" si="414"/>
        <v/>
      </c>
      <c r="AJ287" s="152" t="str">
        <f t="shared" si="415"/>
        <v/>
      </c>
      <c r="AK287" s="383"/>
      <c r="AL287" s="166">
        <f t="shared" si="343"/>
        <v>0</v>
      </c>
      <c r="AM287" s="392">
        <f t="shared" si="344"/>
        <v>0</v>
      </c>
      <c r="AN287" s="392">
        <f>COUNTIF($B$12:B287,B287)</f>
        <v>0</v>
      </c>
      <c r="AO287" s="392"/>
      <c r="AP287" s="392" t="str">
        <f t="shared" si="345"/>
        <v/>
      </c>
      <c r="AQ287" s="392" t="str">
        <f t="shared" si="345"/>
        <v/>
      </c>
      <c r="AR287" s="392" t="str">
        <f t="shared" si="345"/>
        <v/>
      </c>
      <c r="AS287" s="392" t="str">
        <f t="shared" si="345"/>
        <v/>
      </c>
      <c r="AT287" s="392">
        <f t="shared" si="346"/>
        <v>0</v>
      </c>
      <c r="AU287" s="392" t="str">
        <f t="shared" si="347"/>
        <v/>
      </c>
      <c r="AV287" s="392" t="str">
        <f t="shared" si="348"/>
        <v/>
      </c>
      <c r="AW287" s="392" t="str">
        <f t="shared" si="349"/>
        <v/>
      </c>
      <c r="AX287" s="392" t="str">
        <f t="shared" si="350"/>
        <v/>
      </c>
      <c r="AY287" s="392" t="str">
        <f t="shared" si="351"/>
        <v/>
      </c>
      <c r="AZ287" s="392" t="str">
        <f t="shared" si="339"/>
        <v/>
      </c>
      <c r="BA287" s="392" t="str">
        <f t="shared" si="339"/>
        <v/>
      </c>
      <c r="BB287" s="392" t="str">
        <f t="shared" si="339"/>
        <v/>
      </c>
      <c r="BC287" s="392" t="str">
        <f t="shared" si="339"/>
        <v/>
      </c>
      <c r="BD287" s="396" t="str">
        <f t="shared" si="339"/>
        <v/>
      </c>
      <c r="BE287" s="386">
        <f t="shared" si="352"/>
        <v>0</v>
      </c>
      <c r="BG287" s="392">
        <f t="shared" si="353"/>
        <v>0</v>
      </c>
      <c r="BH287" s="392">
        <f t="shared" si="354"/>
        <v>0</v>
      </c>
      <c r="BI287" s="405">
        <f t="shared" si="355"/>
        <v>0</v>
      </c>
      <c r="BJ287" s="406">
        <f t="shared" si="340"/>
        <v>0</v>
      </c>
      <c r="BK287" s="391" t="str">
        <f t="shared" si="341"/>
        <v>0</v>
      </c>
      <c r="BL287" s="391" t="str">
        <f t="shared" si="342"/>
        <v>0</v>
      </c>
      <c r="BM287" s="405">
        <f t="shared" si="356"/>
        <v>0</v>
      </c>
      <c r="BN287" s="405" t="str">
        <f t="shared" si="357"/>
        <v>0m0</v>
      </c>
      <c r="BO287" s="392">
        <f t="shared" si="358"/>
        <v>0</v>
      </c>
      <c r="BP287" s="392">
        <f t="shared" si="359"/>
        <v>0</v>
      </c>
      <c r="BQ287" s="405">
        <f t="shared" si="360"/>
        <v>0</v>
      </c>
      <c r="BR287" s="406">
        <f t="shared" si="361"/>
        <v>0</v>
      </c>
      <c r="BS287" s="391" t="str">
        <f t="shared" si="362"/>
        <v>0</v>
      </c>
      <c r="BT287" s="391" t="str">
        <f t="shared" si="363"/>
        <v>0</v>
      </c>
      <c r="BU287" s="405">
        <f t="shared" si="364"/>
        <v>0</v>
      </c>
      <c r="BV287" s="405" t="str">
        <f t="shared" si="365"/>
        <v>0m0</v>
      </c>
      <c r="BW287" s="392">
        <f t="shared" si="366"/>
        <v>0</v>
      </c>
      <c r="BX287" s="392">
        <f t="shared" si="367"/>
        <v>0</v>
      </c>
      <c r="BY287" s="405">
        <f t="shared" si="368"/>
        <v>0</v>
      </c>
      <c r="BZ287" s="406">
        <f t="shared" si="369"/>
        <v>0</v>
      </c>
      <c r="CA287" s="391" t="str">
        <f t="shared" si="370"/>
        <v>0</v>
      </c>
      <c r="CB287" s="391" t="str">
        <f t="shared" si="371"/>
        <v>0</v>
      </c>
      <c r="CC287" s="405">
        <f t="shared" si="372"/>
        <v>0</v>
      </c>
      <c r="CD287" s="405" t="str">
        <f t="shared" si="373"/>
        <v>0m0</v>
      </c>
      <c r="CE287" s="392">
        <f t="shared" si="374"/>
        <v>0</v>
      </c>
      <c r="CF287" s="392">
        <f t="shared" si="375"/>
        <v>0</v>
      </c>
      <c r="CG287" s="405">
        <f t="shared" si="376"/>
        <v>0</v>
      </c>
      <c r="CH287" s="406">
        <f t="shared" si="377"/>
        <v>0</v>
      </c>
      <c r="CI287" s="391" t="str">
        <f t="shared" si="378"/>
        <v>0</v>
      </c>
      <c r="CJ287" s="391" t="str">
        <f t="shared" si="379"/>
        <v>0</v>
      </c>
      <c r="CK287" s="405">
        <f t="shared" si="380"/>
        <v>0</v>
      </c>
      <c r="CL287" s="405" t="str">
        <f t="shared" si="381"/>
        <v>0m0</v>
      </c>
      <c r="CM287" s="392">
        <f t="shared" si="382"/>
        <v>0</v>
      </c>
      <c r="CN287" s="392">
        <f t="shared" si="383"/>
        <v>0</v>
      </c>
      <c r="CO287" s="405">
        <f t="shared" si="384"/>
        <v>0</v>
      </c>
      <c r="CP287" s="406">
        <f t="shared" si="385"/>
        <v>0</v>
      </c>
      <c r="CQ287" s="391" t="str">
        <f t="shared" si="386"/>
        <v>0</v>
      </c>
      <c r="CR287" s="391" t="str">
        <f t="shared" si="387"/>
        <v>0</v>
      </c>
      <c r="CS287" s="405">
        <f t="shared" si="388"/>
        <v>0</v>
      </c>
      <c r="CT287" s="405" t="str">
        <f t="shared" si="389"/>
        <v>0m0</v>
      </c>
      <c r="CU287" s="405">
        <f t="shared" si="390"/>
        <v>0</v>
      </c>
      <c r="CV287" s="405">
        <f t="shared" si="391"/>
        <v>0</v>
      </c>
      <c r="CW287" s="405">
        <f t="shared" si="392"/>
        <v>0</v>
      </c>
      <c r="CX287" s="405">
        <f t="shared" si="393"/>
        <v>0</v>
      </c>
      <c r="CY287" s="405">
        <f t="shared" si="394"/>
        <v>0</v>
      </c>
      <c r="CZ287" s="405" t="str">
        <f t="shared" si="395"/>
        <v/>
      </c>
      <c r="DA287" s="405" t="str">
        <f t="shared" si="396"/>
        <v/>
      </c>
      <c r="DB287" s="405" t="str">
        <f t="shared" si="397"/>
        <v/>
      </c>
      <c r="DC287" s="405" t="str">
        <f t="shared" si="398"/>
        <v/>
      </c>
      <c r="DD287" s="405" t="str">
        <f t="shared" si="399"/>
        <v/>
      </c>
      <c r="DE287" s="405"/>
      <c r="DF287" s="404"/>
      <c r="DG287" s="405" t="str">
        <f t="shared" si="400"/>
        <v/>
      </c>
      <c r="DH287" s="405" t="str">
        <f t="shared" si="401"/>
        <v/>
      </c>
      <c r="DI287" s="405">
        <f t="shared" si="402"/>
        <v>0</v>
      </c>
      <c r="DJ287" s="405" t="str">
        <f t="shared" si="403"/>
        <v/>
      </c>
      <c r="DK287" s="405" t="str">
        <f t="shared" si="404"/>
        <v/>
      </c>
      <c r="DL287" s="405" t="str">
        <f t="shared" si="405"/>
        <v/>
      </c>
      <c r="DM287" s="405" t="str">
        <f t="shared" si="406"/>
        <v/>
      </c>
      <c r="DN287" s="405" t="str">
        <f t="shared" si="407"/>
        <v/>
      </c>
      <c r="DO287" s="405" t="str">
        <f t="shared" si="408"/>
        <v/>
      </c>
    </row>
    <row r="288" spans="1:119" s="152" customFormat="1" ht="18" hidden="1" customHeight="1">
      <c r="A288" s="156" t="str">
        <f t="shared" si="338"/>
        <v/>
      </c>
      <c r="B288" s="153"/>
      <c r="C288" s="31" t="str">
        <f>IF(B288="","",VLOOKUP(B288,学連登録!$C$2:$G$3000,2,FALSE))</f>
        <v/>
      </c>
      <c r="D288" s="32" t="str">
        <f>IF(B288="","",VLOOKUP(B288,学連登録!$C$2:$G$3000,3,FALSE))</f>
        <v/>
      </c>
      <c r="E288" s="33" t="str">
        <f>IF(B288="","",VLOOKUP(B288,学連登録!$C$2:$G$3000,4,FALSE))</f>
        <v/>
      </c>
      <c r="F288" s="376" t="str">
        <f>IF(B288="","",VLOOKUP(B288,学連登録!$C$2:$I$3000,7,FALSE))</f>
        <v/>
      </c>
      <c r="G288" s="155"/>
      <c r="H288" s="926"/>
      <c r="I288" s="928"/>
      <c r="J288" s="155"/>
      <c r="K288" s="926"/>
      <c r="L288" s="927"/>
      <c r="M288" s="155"/>
      <c r="N288" s="881"/>
      <c r="O288" s="882"/>
      <c r="P288" s="154"/>
      <c r="Q288" s="926"/>
      <c r="R288" s="927"/>
      <c r="S288" s="154"/>
      <c r="T288" s="926"/>
      <c r="U288" s="927"/>
      <c r="V288" s="101" t="str">
        <f>IF(B288="","",VLOOKUP(B288,学連登録!$C$2:$H$3000,6,FALSE))</f>
        <v/>
      </c>
      <c r="Y288" s="116" t="str">
        <f t="shared" si="409"/>
        <v/>
      </c>
      <c r="Z288" s="97" t="str">
        <f>IF(G288="","",VLOOKUP(G288,種目名!$R$5:$T$104,3,0))</f>
        <v/>
      </c>
      <c r="AA288" s="98" t="str">
        <f>IF(J288="","",VLOOKUP(J288,種目名!$R$5:$T$104,3,0))</f>
        <v/>
      </c>
      <c r="AB288" s="117" t="str">
        <f>IF(M288="","",VLOOKUP(M288,種目名!$R$5:$T$104,3,0))</f>
        <v/>
      </c>
      <c r="AC288" s="117" t="str">
        <f>IF(P288="","",VLOOKUP(AF288,種目名!$R$5:$T$104,3,0))</f>
        <v/>
      </c>
      <c r="AD288" s="118" t="str">
        <f>IF(S288="","",VLOOKUP(AI288,種目名!$R$5:$T$104,3,0))</f>
        <v/>
      </c>
      <c r="AE288" s="115">
        <f t="shared" si="410"/>
        <v>0</v>
      </c>
      <c r="AF288" s="152" t="str">
        <f t="shared" si="411"/>
        <v/>
      </c>
      <c r="AG288" s="152" t="str">
        <f t="shared" si="412"/>
        <v/>
      </c>
      <c r="AH288" s="152">
        <f t="shared" si="413"/>
        <v>0</v>
      </c>
      <c r="AI288" s="152" t="str">
        <f t="shared" si="414"/>
        <v/>
      </c>
      <c r="AJ288" s="152" t="str">
        <f t="shared" si="415"/>
        <v/>
      </c>
      <c r="AK288" s="383"/>
      <c r="AL288" s="166">
        <f t="shared" si="343"/>
        <v>0</v>
      </c>
      <c r="AM288" s="392">
        <f t="shared" si="344"/>
        <v>0</v>
      </c>
      <c r="AN288" s="392">
        <f>COUNTIF($B$12:B288,B288)</f>
        <v>0</v>
      </c>
      <c r="AO288" s="392"/>
      <c r="AP288" s="392" t="str">
        <f t="shared" si="345"/>
        <v/>
      </c>
      <c r="AQ288" s="392" t="str">
        <f t="shared" si="345"/>
        <v/>
      </c>
      <c r="AR288" s="392" t="str">
        <f t="shared" si="345"/>
        <v/>
      </c>
      <c r="AS288" s="392" t="str">
        <f t="shared" si="345"/>
        <v/>
      </c>
      <c r="AT288" s="392">
        <f t="shared" si="346"/>
        <v>0</v>
      </c>
      <c r="AU288" s="392" t="str">
        <f t="shared" si="347"/>
        <v/>
      </c>
      <c r="AV288" s="392" t="str">
        <f t="shared" si="348"/>
        <v/>
      </c>
      <c r="AW288" s="392" t="str">
        <f t="shared" si="349"/>
        <v/>
      </c>
      <c r="AX288" s="392" t="str">
        <f t="shared" si="350"/>
        <v/>
      </c>
      <c r="AY288" s="392" t="str">
        <f t="shared" si="351"/>
        <v/>
      </c>
      <c r="AZ288" s="392" t="str">
        <f t="shared" si="339"/>
        <v/>
      </c>
      <c r="BA288" s="392" t="str">
        <f t="shared" si="339"/>
        <v/>
      </c>
      <c r="BB288" s="392" t="str">
        <f t="shared" si="339"/>
        <v/>
      </c>
      <c r="BC288" s="392" t="str">
        <f t="shared" si="339"/>
        <v/>
      </c>
      <c r="BD288" s="396" t="str">
        <f t="shared" si="339"/>
        <v/>
      </c>
      <c r="BE288" s="386">
        <f t="shared" si="352"/>
        <v>0</v>
      </c>
      <c r="BG288" s="392">
        <f t="shared" si="353"/>
        <v>0</v>
      </c>
      <c r="BH288" s="392">
        <f t="shared" si="354"/>
        <v>0</v>
      </c>
      <c r="BI288" s="405">
        <f t="shared" si="355"/>
        <v>0</v>
      </c>
      <c r="BJ288" s="406">
        <f t="shared" si="340"/>
        <v>0</v>
      </c>
      <c r="BK288" s="391" t="str">
        <f t="shared" si="341"/>
        <v>0</v>
      </c>
      <c r="BL288" s="391" t="str">
        <f t="shared" si="342"/>
        <v>0</v>
      </c>
      <c r="BM288" s="405">
        <f t="shared" si="356"/>
        <v>0</v>
      </c>
      <c r="BN288" s="405" t="str">
        <f t="shared" si="357"/>
        <v>0m0</v>
      </c>
      <c r="BO288" s="392">
        <f t="shared" si="358"/>
        <v>0</v>
      </c>
      <c r="BP288" s="392">
        <f t="shared" si="359"/>
        <v>0</v>
      </c>
      <c r="BQ288" s="405">
        <f t="shared" si="360"/>
        <v>0</v>
      </c>
      <c r="BR288" s="406">
        <f t="shared" si="361"/>
        <v>0</v>
      </c>
      <c r="BS288" s="391" t="str">
        <f t="shared" si="362"/>
        <v>0</v>
      </c>
      <c r="BT288" s="391" t="str">
        <f t="shared" si="363"/>
        <v>0</v>
      </c>
      <c r="BU288" s="405">
        <f t="shared" si="364"/>
        <v>0</v>
      </c>
      <c r="BV288" s="405" t="str">
        <f t="shared" si="365"/>
        <v>0m0</v>
      </c>
      <c r="BW288" s="392">
        <f t="shared" si="366"/>
        <v>0</v>
      </c>
      <c r="BX288" s="392">
        <f t="shared" si="367"/>
        <v>0</v>
      </c>
      <c r="BY288" s="405">
        <f t="shared" si="368"/>
        <v>0</v>
      </c>
      <c r="BZ288" s="406">
        <f t="shared" si="369"/>
        <v>0</v>
      </c>
      <c r="CA288" s="391" t="str">
        <f t="shared" si="370"/>
        <v>0</v>
      </c>
      <c r="CB288" s="391" t="str">
        <f t="shared" si="371"/>
        <v>0</v>
      </c>
      <c r="CC288" s="405">
        <f t="shared" si="372"/>
        <v>0</v>
      </c>
      <c r="CD288" s="405" t="str">
        <f t="shared" si="373"/>
        <v>0m0</v>
      </c>
      <c r="CE288" s="392">
        <f t="shared" si="374"/>
        <v>0</v>
      </c>
      <c r="CF288" s="392">
        <f t="shared" si="375"/>
        <v>0</v>
      </c>
      <c r="CG288" s="405">
        <f t="shared" si="376"/>
        <v>0</v>
      </c>
      <c r="CH288" s="406">
        <f t="shared" si="377"/>
        <v>0</v>
      </c>
      <c r="CI288" s="391" t="str">
        <f t="shared" si="378"/>
        <v>0</v>
      </c>
      <c r="CJ288" s="391" t="str">
        <f t="shared" si="379"/>
        <v>0</v>
      </c>
      <c r="CK288" s="405">
        <f t="shared" si="380"/>
        <v>0</v>
      </c>
      <c r="CL288" s="405" t="str">
        <f t="shared" si="381"/>
        <v>0m0</v>
      </c>
      <c r="CM288" s="392">
        <f t="shared" si="382"/>
        <v>0</v>
      </c>
      <c r="CN288" s="392">
        <f t="shared" si="383"/>
        <v>0</v>
      </c>
      <c r="CO288" s="405">
        <f t="shared" si="384"/>
        <v>0</v>
      </c>
      <c r="CP288" s="406">
        <f t="shared" si="385"/>
        <v>0</v>
      </c>
      <c r="CQ288" s="391" t="str">
        <f t="shared" si="386"/>
        <v>0</v>
      </c>
      <c r="CR288" s="391" t="str">
        <f t="shared" si="387"/>
        <v>0</v>
      </c>
      <c r="CS288" s="405">
        <f t="shared" si="388"/>
        <v>0</v>
      </c>
      <c r="CT288" s="405" t="str">
        <f t="shared" si="389"/>
        <v>0m0</v>
      </c>
      <c r="CU288" s="405">
        <f t="shared" si="390"/>
        <v>0</v>
      </c>
      <c r="CV288" s="405">
        <f t="shared" si="391"/>
        <v>0</v>
      </c>
      <c r="CW288" s="405">
        <f t="shared" si="392"/>
        <v>0</v>
      </c>
      <c r="CX288" s="405">
        <f t="shared" si="393"/>
        <v>0</v>
      </c>
      <c r="CY288" s="405">
        <f t="shared" si="394"/>
        <v>0</v>
      </c>
      <c r="CZ288" s="405" t="str">
        <f t="shared" si="395"/>
        <v/>
      </c>
      <c r="DA288" s="405" t="str">
        <f t="shared" si="396"/>
        <v/>
      </c>
      <c r="DB288" s="405" t="str">
        <f t="shared" si="397"/>
        <v/>
      </c>
      <c r="DC288" s="405" t="str">
        <f t="shared" si="398"/>
        <v/>
      </c>
      <c r="DD288" s="405" t="str">
        <f t="shared" si="399"/>
        <v/>
      </c>
      <c r="DE288" s="405"/>
      <c r="DF288" s="404"/>
      <c r="DG288" s="405" t="str">
        <f t="shared" si="400"/>
        <v/>
      </c>
      <c r="DH288" s="405" t="str">
        <f t="shared" si="401"/>
        <v/>
      </c>
      <c r="DI288" s="405">
        <f t="shared" si="402"/>
        <v>0</v>
      </c>
      <c r="DJ288" s="405" t="str">
        <f t="shared" si="403"/>
        <v/>
      </c>
      <c r="DK288" s="405" t="str">
        <f t="shared" si="404"/>
        <v/>
      </c>
      <c r="DL288" s="405" t="str">
        <f t="shared" si="405"/>
        <v/>
      </c>
      <c r="DM288" s="405" t="str">
        <f t="shared" si="406"/>
        <v/>
      </c>
      <c r="DN288" s="405" t="str">
        <f t="shared" si="407"/>
        <v/>
      </c>
      <c r="DO288" s="405" t="str">
        <f t="shared" si="408"/>
        <v/>
      </c>
    </row>
    <row r="289" spans="1:119" s="152" customFormat="1" ht="18" hidden="1" customHeight="1">
      <c r="A289" s="156" t="str">
        <f t="shared" si="338"/>
        <v/>
      </c>
      <c r="B289" s="153"/>
      <c r="C289" s="31" t="str">
        <f>IF(B289="","",VLOOKUP(B289,学連登録!$C$2:$G$3000,2,FALSE))</f>
        <v/>
      </c>
      <c r="D289" s="32" t="str">
        <f>IF(B289="","",VLOOKUP(B289,学連登録!$C$2:$G$3000,3,FALSE))</f>
        <v/>
      </c>
      <c r="E289" s="33" t="str">
        <f>IF(B289="","",VLOOKUP(B289,学連登録!$C$2:$G$3000,4,FALSE))</f>
        <v/>
      </c>
      <c r="F289" s="376" t="str">
        <f>IF(B289="","",VLOOKUP(B289,学連登録!$C$2:$I$3000,7,FALSE))</f>
        <v/>
      </c>
      <c r="G289" s="155"/>
      <c r="H289" s="926"/>
      <c r="I289" s="928"/>
      <c r="J289" s="155"/>
      <c r="K289" s="926"/>
      <c r="L289" s="927"/>
      <c r="M289" s="155"/>
      <c r="N289" s="881"/>
      <c r="O289" s="882"/>
      <c r="P289" s="154"/>
      <c r="Q289" s="926"/>
      <c r="R289" s="927"/>
      <c r="S289" s="154"/>
      <c r="T289" s="926"/>
      <c r="U289" s="927"/>
      <c r="V289" s="101" t="str">
        <f>IF(B289="","",VLOOKUP(B289,学連登録!$C$2:$H$3000,6,FALSE))</f>
        <v/>
      </c>
      <c r="Y289" s="116" t="str">
        <f t="shared" si="409"/>
        <v/>
      </c>
      <c r="Z289" s="97" t="str">
        <f>IF(G289="","",VLOOKUP(G289,種目名!$R$5:$T$104,3,0))</f>
        <v/>
      </c>
      <c r="AA289" s="98" t="str">
        <f>IF(J289="","",VLOOKUP(J289,種目名!$R$5:$T$104,3,0))</f>
        <v/>
      </c>
      <c r="AB289" s="117" t="str">
        <f>IF(M289="","",VLOOKUP(M289,種目名!$R$5:$T$104,3,0))</f>
        <v/>
      </c>
      <c r="AC289" s="117" t="str">
        <f>IF(P289="","",VLOOKUP(AF289,種目名!$R$5:$T$104,3,0))</f>
        <v/>
      </c>
      <c r="AD289" s="118" t="str">
        <f>IF(S289="","",VLOOKUP(AI289,種目名!$R$5:$T$104,3,0))</f>
        <v/>
      </c>
      <c r="AE289" s="115">
        <f t="shared" si="410"/>
        <v>0</v>
      </c>
      <c r="AF289" s="152" t="str">
        <f t="shared" si="411"/>
        <v/>
      </c>
      <c r="AG289" s="152" t="str">
        <f t="shared" si="412"/>
        <v/>
      </c>
      <c r="AH289" s="152">
        <f t="shared" si="413"/>
        <v>0</v>
      </c>
      <c r="AI289" s="152" t="str">
        <f t="shared" si="414"/>
        <v/>
      </c>
      <c r="AJ289" s="152" t="str">
        <f t="shared" si="415"/>
        <v/>
      </c>
      <c r="AK289" s="383"/>
      <c r="AL289" s="166">
        <f t="shared" si="343"/>
        <v>0</v>
      </c>
      <c r="AM289" s="392">
        <f t="shared" si="344"/>
        <v>0</v>
      </c>
      <c r="AN289" s="392">
        <f>COUNTIF($B$12:B289,B289)</f>
        <v>0</v>
      </c>
      <c r="AO289" s="392"/>
      <c r="AP289" s="392" t="str">
        <f t="shared" si="345"/>
        <v/>
      </c>
      <c r="AQ289" s="392" t="str">
        <f t="shared" si="345"/>
        <v/>
      </c>
      <c r="AR289" s="392" t="str">
        <f t="shared" si="345"/>
        <v/>
      </c>
      <c r="AS289" s="392" t="str">
        <f t="shared" si="345"/>
        <v/>
      </c>
      <c r="AT289" s="392">
        <f t="shared" si="346"/>
        <v>0</v>
      </c>
      <c r="AU289" s="392" t="str">
        <f t="shared" si="347"/>
        <v/>
      </c>
      <c r="AV289" s="392" t="str">
        <f t="shared" si="348"/>
        <v/>
      </c>
      <c r="AW289" s="392" t="str">
        <f t="shared" si="349"/>
        <v/>
      </c>
      <c r="AX289" s="392" t="str">
        <f t="shared" si="350"/>
        <v/>
      </c>
      <c r="AY289" s="392" t="str">
        <f t="shared" si="351"/>
        <v/>
      </c>
      <c r="AZ289" s="392" t="str">
        <f t="shared" si="339"/>
        <v/>
      </c>
      <c r="BA289" s="392" t="str">
        <f t="shared" si="339"/>
        <v/>
      </c>
      <c r="BB289" s="392" t="str">
        <f t="shared" si="339"/>
        <v/>
      </c>
      <c r="BC289" s="392" t="str">
        <f t="shared" si="339"/>
        <v/>
      </c>
      <c r="BD289" s="396" t="str">
        <f t="shared" si="339"/>
        <v/>
      </c>
      <c r="BE289" s="386">
        <f t="shared" si="352"/>
        <v>0</v>
      </c>
      <c r="BG289" s="392">
        <f t="shared" si="353"/>
        <v>0</v>
      </c>
      <c r="BH289" s="392">
        <f t="shared" si="354"/>
        <v>0</v>
      </c>
      <c r="BI289" s="405">
        <f t="shared" si="355"/>
        <v>0</v>
      </c>
      <c r="BJ289" s="406">
        <f t="shared" si="340"/>
        <v>0</v>
      </c>
      <c r="BK289" s="391" t="str">
        <f t="shared" si="341"/>
        <v>0</v>
      </c>
      <c r="BL289" s="391" t="str">
        <f t="shared" si="342"/>
        <v>0</v>
      </c>
      <c r="BM289" s="405">
        <f t="shared" si="356"/>
        <v>0</v>
      </c>
      <c r="BN289" s="405" t="str">
        <f t="shared" si="357"/>
        <v>0m0</v>
      </c>
      <c r="BO289" s="392">
        <f t="shared" si="358"/>
        <v>0</v>
      </c>
      <c r="BP289" s="392">
        <f t="shared" si="359"/>
        <v>0</v>
      </c>
      <c r="BQ289" s="405">
        <f t="shared" si="360"/>
        <v>0</v>
      </c>
      <c r="BR289" s="406">
        <f t="shared" si="361"/>
        <v>0</v>
      </c>
      <c r="BS289" s="391" t="str">
        <f t="shared" si="362"/>
        <v>0</v>
      </c>
      <c r="BT289" s="391" t="str">
        <f t="shared" si="363"/>
        <v>0</v>
      </c>
      <c r="BU289" s="405">
        <f t="shared" si="364"/>
        <v>0</v>
      </c>
      <c r="BV289" s="405" t="str">
        <f t="shared" si="365"/>
        <v>0m0</v>
      </c>
      <c r="BW289" s="392">
        <f t="shared" si="366"/>
        <v>0</v>
      </c>
      <c r="BX289" s="392">
        <f t="shared" si="367"/>
        <v>0</v>
      </c>
      <c r="BY289" s="405">
        <f t="shared" si="368"/>
        <v>0</v>
      </c>
      <c r="BZ289" s="406">
        <f t="shared" si="369"/>
        <v>0</v>
      </c>
      <c r="CA289" s="391" t="str">
        <f t="shared" si="370"/>
        <v>0</v>
      </c>
      <c r="CB289" s="391" t="str">
        <f t="shared" si="371"/>
        <v>0</v>
      </c>
      <c r="CC289" s="405">
        <f t="shared" si="372"/>
        <v>0</v>
      </c>
      <c r="CD289" s="405" t="str">
        <f t="shared" si="373"/>
        <v>0m0</v>
      </c>
      <c r="CE289" s="392">
        <f t="shared" si="374"/>
        <v>0</v>
      </c>
      <c r="CF289" s="392">
        <f t="shared" si="375"/>
        <v>0</v>
      </c>
      <c r="CG289" s="405">
        <f t="shared" si="376"/>
        <v>0</v>
      </c>
      <c r="CH289" s="406">
        <f t="shared" si="377"/>
        <v>0</v>
      </c>
      <c r="CI289" s="391" t="str">
        <f t="shared" si="378"/>
        <v>0</v>
      </c>
      <c r="CJ289" s="391" t="str">
        <f t="shared" si="379"/>
        <v>0</v>
      </c>
      <c r="CK289" s="405">
        <f t="shared" si="380"/>
        <v>0</v>
      </c>
      <c r="CL289" s="405" t="str">
        <f t="shared" si="381"/>
        <v>0m0</v>
      </c>
      <c r="CM289" s="392">
        <f t="shared" si="382"/>
        <v>0</v>
      </c>
      <c r="CN289" s="392">
        <f t="shared" si="383"/>
        <v>0</v>
      </c>
      <c r="CO289" s="405">
        <f t="shared" si="384"/>
        <v>0</v>
      </c>
      <c r="CP289" s="406">
        <f t="shared" si="385"/>
        <v>0</v>
      </c>
      <c r="CQ289" s="391" t="str">
        <f t="shared" si="386"/>
        <v>0</v>
      </c>
      <c r="CR289" s="391" t="str">
        <f t="shared" si="387"/>
        <v>0</v>
      </c>
      <c r="CS289" s="405">
        <f t="shared" si="388"/>
        <v>0</v>
      </c>
      <c r="CT289" s="405" t="str">
        <f t="shared" si="389"/>
        <v>0m0</v>
      </c>
      <c r="CU289" s="405">
        <f t="shared" si="390"/>
        <v>0</v>
      </c>
      <c r="CV289" s="405">
        <f t="shared" si="391"/>
        <v>0</v>
      </c>
      <c r="CW289" s="405">
        <f t="shared" si="392"/>
        <v>0</v>
      </c>
      <c r="CX289" s="405">
        <f t="shared" si="393"/>
        <v>0</v>
      </c>
      <c r="CY289" s="405">
        <f t="shared" si="394"/>
        <v>0</v>
      </c>
      <c r="CZ289" s="405" t="str">
        <f t="shared" si="395"/>
        <v/>
      </c>
      <c r="DA289" s="405" t="str">
        <f t="shared" si="396"/>
        <v/>
      </c>
      <c r="DB289" s="405" t="str">
        <f t="shared" si="397"/>
        <v/>
      </c>
      <c r="DC289" s="405" t="str">
        <f t="shared" si="398"/>
        <v/>
      </c>
      <c r="DD289" s="405" t="str">
        <f t="shared" si="399"/>
        <v/>
      </c>
      <c r="DE289" s="405"/>
      <c r="DF289" s="404"/>
      <c r="DG289" s="405" t="str">
        <f t="shared" si="400"/>
        <v/>
      </c>
      <c r="DH289" s="405" t="str">
        <f t="shared" si="401"/>
        <v/>
      </c>
      <c r="DI289" s="405">
        <f t="shared" si="402"/>
        <v>0</v>
      </c>
      <c r="DJ289" s="405" t="str">
        <f t="shared" si="403"/>
        <v/>
      </c>
      <c r="DK289" s="405" t="str">
        <f t="shared" si="404"/>
        <v/>
      </c>
      <c r="DL289" s="405" t="str">
        <f t="shared" si="405"/>
        <v/>
      </c>
      <c r="DM289" s="405" t="str">
        <f t="shared" si="406"/>
        <v/>
      </c>
      <c r="DN289" s="405" t="str">
        <f t="shared" si="407"/>
        <v/>
      </c>
      <c r="DO289" s="405" t="str">
        <f t="shared" si="408"/>
        <v/>
      </c>
    </row>
    <row r="290" spans="1:119" s="152" customFormat="1" ht="18" hidden="1" customHeight="1">
      <c r="A290" s="156" t="str">
        <f t="shared" si="338"/>
        <v/>
      </c>
      <c r="B290" s="153"/>
      <c r="C290" s="31" t="str">
        <f>IF(B290="","",VLOOKUP(B290,学連登録!$C$2:$G$3000,2,FALSE))</f>
        <v/>
      </c>
      <c r="D290" s="32" t="str">
        <f>IF(B290="","",VLOOKUP(B290,学連登録!$C$2:$G$3000,3,FALSE))</f>
        <v/>
      </c>
      <c r="E290" s="33" t="str">
        <f>IF(B290="","",VLOOKUP(B290,学連登録!$C$2:$G$3000,4,FALSE))</f>
        <v/>
      </c>
      <c r="F290" s="376" t="str">
        <f>IF(B290="","",VLOOKUP(B290,学連登録!$C$2:$I$3000,7,FALSE))</f>
        <v/>
      </c>
      <c r="G290" s="155"/>
      <c r="H290" s="926"/>
      <c r="I290" s="928"/>
      <c r="J290" s="155"/>
      <c r="K290" s="926"/>
      <c r="L290" s="927"/>
      <c r="M290" s="155"/>
      <c r="N290" s="881"/>
      <c r="O290" s="882"/>
      <c r="P290" s="154"/>
      <c r="Q290" s="926"/>
      <c r="R290" s="927"/>
      <c r="S290" s="154"/>
      <c r="T290" s="926"/>
      <c r="U290" s="927"/>
      <c r="V290" s="101" t="str">
        <f>IF(B290="","",VLOOKUP(B290,学連登録!$C$2:$H$3000,6,FALSE))</f>
        <v/>
      </c>
      <c r="Y290" s="116" t="str">
        <f t="shared" si="409"/>
        <v/>
      </c>
      <c r="Z290" s="97" t="str">
        <f>IF(G290="","",VLOOKUP(G290,種目名!$R$5:$T$104,3,0))</f>
        <v/>
      </c>
      <c r="AA290" s="98" t="str">
        <f>IF(J290="","",VLOOKUP(J290,種目名!$R$5:$T$104,3,0))</f>
        <v/>
      </c>
      <c r="AB290" s="117" t="str">
        <f>IF(M290="","",VLOOKUP(M290,種目名!$R$5:$T$104,3,0))</f>
        <v/>
      </c>
      <c r="AC290" s="117" t="str">
        <f>IF(P290="","",VLOOKUP(AF290,種目名!$R$5:$T$104,3,0))</f>
        <v/>
      </c>
      <c r="AD290" s="118" t="str">
        <f>IF(S290="","",VLOOKUP(AI290,種目名!$R$5:$T$104,3,0))</f>
        <v/>
      </c>
      <c r="AE290" s="115">
        <f t="shared" si="410"/>
        <v>0</v>
      </c>
      <c r="AF290" s="152" t="str">
        <f t="shared" si="411"/>
        <v/>
      </c>
      <c r="AG290" s="152" t="str">
        <f t="shared" si="412"/>
        <v/>
      </c>
      <c r="AH290" s="152">
        <f t="shared" si="413"/>
        <v>0</v>
      </c>
      <c r="AI290" s="152" t="str">
        <f t="shared" si="414"/>
        <v/>
      </c>
      <c r="AJ290" s="152" t="str">
        <f t="shared" si="415"/>
        <v/>
      </c>
      <c r="AK290" s="383"/>
      <c r="AL290" s="166">
        <f t="shared" si="343"/>
        <v>0</v>
      </c>
      <c r="AM290" s="392">
        <f t="shared" si="344"/>
        <v>0</v>
      </c>
      <c r="AN290" s="392">
        <f>COUNTIF($B$12:B290,B290)</f>
        <v>0</v>
      </c>
      <c r="AO290" s="392"/>
      <c r="AP290" s="392" t="str">
        <f t="shared" si="345"/>
        <v/>
      </c>
      <c r="AQ290" s="392" t="str">
        <f t="shared" si="345"/>
        <v/>
      </c>
      <c r="AR290" s="392" t="str">
        <f t="shared" si="345"/>
        <v/>
      </c>
      <c r="AS290" s="392" t="str">
        <f t="shared" si="345"/>
        <v/>
      </c>
      <c r="AT290" s="392">
        <f t="shared" si="346"/>
        <v>0</v>
      </c>
      <c r="AU290" s="392" t="str">
        <f t="shared" si="347"/>
        <v/>
      </c>
      <c r="AV290" s="392" t="str">
        <f t="shared" si="348"/>
        <v/>
      </c>
      <c r="AW290" s="392" t="str">
        <f t="shared" si="349"/>
        <v/>
      </c>
      <c r="AX290" s="392" t="str">
        <f t="shared" si="350"/>
        <v/>
      </c>
      <c r="AY290" s="392" t="str">
        <f t="shared" si="351"/>
        <v/>
      </c>
      <c r="AZ290" s="392" t="str">
        <f t="shared" si="339"/>
        <v/>
      </c>
      <c r="BA290" s="392" t="str">
        <f t="shared" si="339"/>
        <v/>
      </c>
      <c r="BB290" s="392" t="str">
        <f t="shared" si="339"/>
        <v/>
      </c>
      <c r="BC290" s="392" t="str">
        <f t="shared" si="339"/>
        <v/>
      </c>
      <c r="BD290" s="396" t="str">
        <f t="shared" si="339"/>
        <v/>
      </c>
      <c r="BE290" s="386">
        <f t="shared" si="352"/>
        <v>0</v>
      </c>
      <c r="BG290" s="392">
        <f t="shared" si="353"/>
        <v>0</v>
      </c>
      <c r="BH290" s="392">
        <f t="shared" si="354"/>
        <v>0</v>
      </c>
      <c r="BI290" s="405">
        <f t="shared" si="355"/>
        <v>0</v>
      </c>
      <c r="BJ290" s="406">
        <f t="shared" si="340"/>
        <v>0</v>
      </c>
      <c r="BK290" s="391" t="str">
        <f t="shared" si="341"/>
        <v>0</v>
      </c>
      <c r="BL290" s="391" t="str">
        <f t="shared" si="342"/>
        <v>0</v>
      </c>
      <c r="BM290" s="405">
        <f t="shared" si="356"/>
        <v>0</v>
      </c>
      <c r="BN290" s="405" t="str">
        <f t="shared" si="357"/>
        <v>0m0</v>
      </c>
      <c r="BO290" s="392">
        <f t="shared" si="358"/>
        <v>0</v>
      </c>
      <c r="BP290" s="392">
        <f t="shared" si="359"/>
        <v>0</v>
      </c>
      <c r="BQ290" s="405">
        <f t="shared" si="360"/>
        <v>0</v>
      </c>
      <c r="BR290" s="406">
        <f t="shared" si="361"/>
        <v>0</v>
      </c>
      <c r="BS290" s="391" t="str">
        <f t="shared" si="362"/>
        <v>0</v>
      </c>
      <c r="BT290" s="391" t="str">
        <f t="shared" si="363"/>
        <v>0</v>
      </c>
      <c r="BU290" s="405">
        <f t="shared" si="364"/>
        <v>0</v>
      </c>
      <c r="BV290" s="405" t="str">
        <f t="shared" si="365"/>
        <v>0m0</v>
      </c>
      <c r="BW290" s="392">
        <f t="shared" si="366"/>
        <v>0</v>
      </c>
      <c r="BX290" s="392">
        <f t="shared" si="367"/>
        <v>0</v>
      </c>
      <c r="BY290" s="405">
        <f t="shared" si="368"/>
        <v>0</v>
      </c>
      <c r="BZ290" s="406">
        <f t="shared" si="369"/>
        <v>0</v>
      </c>
      <c r="CA290" s="391" t="str">
        <f t="shared" si="370"/>
        <v>0</v>
      </c>
      <c r="CB290" s="391" t="str">
        <f t="shared" si="371"/>
        <v>0</v>
      </c>
      <c r="CC290" s="405">
        <f t="shared" si="372"/>
        <v>0</v>
      </c>
      <c r="CD290" s="405" t="str">
        <f t="shared" si="373"/>
        <v>0m0</v>
      </c>
      <c r="CE290" s="392">
        <f t="shared" si="374"/>
        <v>0</v>
      </c>
      <c r="CF290" s="392">
        <f t="shared" si="375"/>
        <v>0</v>
      </c>
      <c r="CG290" s="405">
        <f t="shared" si="376"/>
        <v>0</v>
      </c>
      <c r="CH290" s="406">
        <f t="shared" si="377"/>
        <v>0</v>
      </c>
      <c r="CI290" s="391" t="str">
        <f t="shared" si="378"/>
        <v>0</v>
      </c>
      <c r="CJ290" s="391" t="str">
        <f t="shared" si="379"/>
        <v>0</v>
      </c>
      <c r="CK290" s="405">
        <f t="shared" si="380"/>
        <v>0</v>
      </c>
      <c r="CL290" s="405" t="str">
        <f t="shared" si="381"/>
        <v>0m0</v>
      </c>
      <c r="CM290" s="392">
        <f t="shared" si="382"/>
        <v>0</v>
      </c>
      <c r="CN290" s="392">
        <f t="shared" si="383"/>
        <v>0</v>
      </c>
      <c r="CO290" s="405">
        <f t="shared" si="384"/>
        <v>0</v>
      </c>
      <c r="CP290" s="406">
        <f t="shared" si="385"/>
        <v>0</v>
      </c>
      <c r="CQ290" s="391" t="str">
        <f t="shared" si="386"/>
        <v>0</v>
      </c>
      <c r="CR290" s="391" t="str">
        <f t="shared" si="387"/>
        <v>0</v>
      </c>
      <c r="CS290" s="405">
        <f t="shared" si="388"/>
        <v>0</v>
      </c>
      <c r="CT290" s="405" t="str">
        <f t="shared" si="389"/>
        <v>0m0</v>
      </c>
      <c r="CU290" s="405">
        <f t="shared" si="390"/>
        <v>0</v>
      </c>
      <c r="CV290" s="405">
        <f t="shared" si="391"/>
        <v>0</v>
      </c>
      <c r="CW290" s="405">
        <f t="shared" si="392"/>
        <v>0</v>
      </c>
      <c r="CX290" s="405">
        <f t="shared" si="393"/>
        <v>0</v>
      </c>
      <c r="CY290" s="405">
        <f t="shared" si="394"/>
        <v>0</v>
      </c>
      <c r="CZ290" s="405" t="str">
        <f t="shared" si="395"/>
        <v/>
      </c>
      <c r="DA290" s="405" t="str">
        <f t="shared" si="396"/>
        <v/>
      </c>
      <c r="DB290" s="405" t="str">
        <f t="shared" si="397"/>
        <v/>
      </c>
      <c r="DC290" s="405" t="str">
        <f t="shared" si="398"/>
        <v/>
      </c>
      <c r="DD290" s="405" t="str">
        <f t="shared" si="399"/>
        <v/>
      </c>
      <c r="DE290" s="405"/>
      <c r="DF290" s="404"/>
      <c r="DG290" s="405" t="str">
        <f t="shared" si="400"/>
        <v/>
      </c>
      <c r="DH290" s="405" t="str">
        <f t="shared" si="401"/>
        <v/>
      </c>
      <c r="DI290" s="405">
        <f t="shared" si="402"/>
        <v>0</v>
      </c>
      <c r="DJ290" s="405" t="str">
        <f t="shared" si="403"/>
        <v/>
      </c>
      <c r="DK290" s="405" t="str">
        <f t="shared" si="404"/>
        <v/>
      </c>
      <c r="DL290" s="405" t="str">
        <f t="shared" si="405"/>
        <v/>
      </c>
      <c r="DM290" s="405" t="str">
        <f t="shared" si="406"/>
        <v/>
      </c>
      <c r="DN290" s="405" t="str">
        <f t="shared" si="407"/>
        <v/>
      </c>
      <c r="DO290" s="405" t="str">
        <f t="shared" si="408"/>
        <v/>
      </c>
    </row>
    <row r="291" spans="1:119" s="152" customFormat="1" ht="18" hidden="1" customHeight="1">
      <c r="A291" s="156" t="str">
        <f t="shared" si="338"/>
        <v/>
      </c>
      <c r="B291" s="153"/>
      <c r="C291" s="31" t="str">
        <f>IF(B291="","",VLOOKUP(B291,学連登録!$C$2:$G$3000,2,FALSE))</f>
        <v/>
      </c>
      <c r="D291" s="32" t="str">
        <f>IF(B291="","",VLOOKUP(B291,学連登録!$C$2:$G$3000,3,FALSE))</f>
        <v/>
      </c>
      <c r="E291" s="33" t="str">
        <f>IF(B291="","",VLOOKUP(B291,学連登録!$C$2:$G$3000,4,FALSE))</f>
        <v/>
      </c>
      <c r="F291" s="376" t="str">
        <f>IF(B291="","",VLOOKUP(B291,学連登録!$C$2:$I$3000,7,FALSE))</f>
        <v/>
      </c>
      <c r="G291" s="155"/>
      <c r="H291" s="926"/>
      <c r="I291" s="928"/>
      <c r="J291" s="155"/>
      <c r="K291" s="926"/>
      <c r="L291" s="927"/>
      <c r="M291" s="155"/>
      <c r="N291" s="881"/>
      <c r="O291" s="882"/>
      <c r="P291" s="154"/>
      <c r="Q291" s="926"/>
      <c r="R291" s="927"/>
      <c r="S291" s="154"/>
      <c r="T291" s="926"/>
      <c r="U291" s="927"/>
      <c r="V291" s="101" t="str">
        <f>IF(B291="","",VLOOKUP(B291,学連登録!$C$2:$H$3000,6,FALSE))</f>
        <v/>
      </c>
      <c r="Y291" s="116" t="str">
        <f t="shared" si="409"/>
        <v/>
      </c>
      <c r="Z291" s="97" t="str">
        <f>IF(G291="","",VLOOKUP(G291,種目名!$R$5:$T$104,3,0))</f>
        <v/>
      </c>
      <c r="AA291" s="98" t="str">
        <f>IF(J291="","",VLOOKUP(J291,種目名!$R$5:$T$104,3,0))</f>
        <v/>
      </c>
      <c r="AB291" s="117" t="str">
        <f>IF(M291="","",VLOOKUP(M291,種目名!$R$5:$T$104,3,0))</f>
        <v/>
      </c>
      <c r="AC291" s="117" t="str">
        <f>IF(P291="","",VLOOKUP(AF291,種目名!$R$5:$T$104,3,0))</f>
        <v/>
      </c>
      <c r="AD291" s="118" t="str">
        <f>IF(S291="","",VLOOKUP(AI291,種目名!$R$5:$T$104,3,0))</f>
        <v/>
      </c>
      <c r="AE291" s="115">
        <f t="shared" si="410"/>
        <v>0</v>
      </c>
      <c r="AF291" s="152" t="str">
        <f t="shared" si="411"/>
        <v/>
      </c>
      <c r="AG291" s="152" t="str">
        <f t="shared" si="412"/>
        <v/>
      </c>
      <c r="AH291" s="152">
        <f t="shared" si="413"/>
        <v>0</v>
      </c>
      <c r="AI291" s="152" t="str">
        <f t="shared" si="414"/>
        <v/>
      </c>
      <c r="AJ291" s="152" t="str">
        <f t="shared" si="415"/>
        <v/>
      </c>
      <c r="AK291" s="383"/>
      <c r="AL291" s="166">
        <f t="shared" si="343"/>
        <v>0</v>
      </c>
      <c r="AM291" s="392">
        <f t="shared" si="344"/>
        <v>0</v>
      </c>
      <c r="AN291" s="392">
        <f>COUNTIF($B$12:B291,B291)</f>
        <v>0</v>
      </c>
      <c r="AO291" s="392"/>
      <c r="AP291" s="392" t="str">
        <f t="shared" si="345"/>
        <v/>
      </c>
      <c r="AQ291" s="392" t="str">
        <f t="shared" si="345"/>
        <v/>
      </c>
      <c r="AR291" s="392" t="str">
        <f t="shared" si="345"/>
        <v/>
      </c>
      <c r="AS291" s="392" t="str">
        <f t="shared" si="345"/>
        <v/>
      </c>
      <c r="AT291" s="392">
        <f t="shared" si="346"/>
        <v>0</v>
      </c>
      <c r="AU291" s="392" t="str">
        <f t="shared" si="347"/>
        <v/>
      </c>
      <c r="AV291" s="392" t="str">
        <f t="shared" si="348"/>
        <v/>
      </c>
      <c r="AW291" s="392" t="str">
        <f t="shared" si="349"/>
        <v/>
      </c>
      <c r="AX291" s="392" t="str">
        <f t="shared" si="350"/>
        <v/>
      </c>
      <c r="AY291" s="392" t="str">
        <f t="shared" si="351"/>
        <v/>
      </c>
      <c r="AZ291" s="392" t="str">
        <f t="shared" si="339"/>
        <v/>
      </c>
      <c r="BA291" s="392" t="str">
        <f t="shared" si="339"/>
        <v/>
      </c>
      <c r="BB291" s="392" t="str">
        <f t="shared" si="339"/>
        <v/>
      </c>
      <c r="BC291" s="392" t="str">
        <f t="shared" si="339"/>
        <v/>
      </c>
      <c r="BD291" s="396" t="str">
        <f t="shared" si="339"/>
        <v/>
      </c>
      <c r="BE291" s="386">
        <f t="shared" si="352"/>
        <v>0</v>
      </c>
      <c r="BG291" s="392">
        <f t="shared" si="353"/>
        <v>0</v>
      </c>
      <c r="BH291" s="392">
        <f t="shared" si="354"/>
        <v>0</v>
      </c>
      <c r="BI291" s="405">
        <f t="shared" si="355"/>
        <v>0</v>
      </c>
      <c r="BJ291" s="406">
        <f t="shared" si="340"/>
        <v>0</v>
      </c>
      <c r="BK291" s="391" t="str">
        <f t="shared" si="341"/>
        <v>0</v>
      </c>
      <c r="BL291" s="391" t="str">
        <f t="shared" si="342"/>
        <v>0</v>
      </c>
      <c r="BM291" s="405">
        <f t="shared" si="356"/>
        <v>0</v>
      </c>
      <c r="BN291" s="405" t="str">
        <f t="shared" si="357"/>
        <v>0m0</v>
      </c>
      <c r="BO291" s="392">
        <f t="shared" si="358"/>
        <v>0</v>
      </c>
      <c r="BP291" s="392">
        <f t="shared" si="359"/>
        <v>0</v>
      </c>
      <c r="BQ291" s="405">
        <f t="shared" si="360"/>
        <v>0</v>
      </c>
      <c r="BR291" s="406">
        <f t="shared" si="361"/>
        <v>0</v>
      </c>
      <c r="BS291" s="391" t="str">
        <f t="shared" si="362"/>
        <v>0</v>
      </c>
      <c r="BT291" s="391" t="str">
        <f t="shared" si="363"/>
        <v>0</v>
      </c>
      <c r="BU291" s="405">
        <f t="shared" si="364"/>
        <v>0</v>
      </c>
      <c r="BV291" s="405" t="str">
        <f t="shared" si="365"/>
        <v>0m0</v>
      </c>
      <c r="BW291" s="392">
        <f t="shared" si="366"/>
        <v>0</v>
      </c>
      <c r="BX291" s="392">
        <f t="shared" si="367"/>
        <v>0</v>
      </c>
      <c r="BY291" s="405">
        <f t="shared" si="368"/>
        <v>0</v>
      </c>
      <c r="BZ291" s="406">
        <f t="shared" si="369"/>
        <v>0</v>
      </c>
      <c r="CA291" s="391" t="str">
        <f t="shared" si="370"/>
        <v>0</v>
      </c>
      <c r="CB291" s="391" t="str">
        <f t="shared" si="371"/>
        <v>0</v>
      </c>
      <c r="CC291" s="405">
        <f t="shared" si="372"/>
        <v>0</v>
      </c>
      <c r="CD291" s="405" t="str">
        <f t="shared" si="373"/>
        <v>0m0</v>
      </c>
      <c r="CE291" s="392">
        <f t="shared" si="374"/>
        <v>0</v>
      </c>
      <c r="CF291" s="392">
        <f t="shared" si="375"/>
        <v>0</v>
      </c>
      <c r="CG291" s="405">
        <f t="shared" si="376"/>
        <v>0</v>
      </c>
      <c r="CH291" s="406">
        <f t="shared" si="377"/>
        <v>0</v>
      </c>
      <c r="CI291" s="391" t="str">
        <f t="shared" si="378"/>
        <v>0</v>
      </c>
      <c r="CJ291" s="391" t="str">
        <f t="shared" si="379"/>
        <v>0</v>
      </c>
      <c r="CK291" s="405">
        <f t="shared" si="380"/>
        <v>0</v>
      </c>
      <c r="CL291" s="405" t="str">
        <f t="shared" si="381"/>
        <v>0m0</v>
      </c>
      <c r="CM291" s="392">
        <f t="shared" si="382"/>
        <v>0</v>
      </c>
      <c r="CN291" s="392">
        <f t="shared" si="383"/>
        <v>0</v>
      </c>
      <c r="CO291" s="405">
        <f t="shared" si="384"/>
        <v>0</v>
      </c>
      <c r="CP291" s="406">
        <f t="shared" si="385"/>
        <v>0</v>
      </c>
      <c r="CQ291" s="391" t="str">
        <f t="shared" si="386"/>
        <v>0</v>
      </c>
      <c r="CR291" s="391" t="str">
        <f t="shared" si="387"/>
        <v>0</v>
      </c>
      <c r="CS291" s="405">
        <f t="shared" si="388"/>
        <v>0</v>
      </c>
      <c r="CT291" s="405" t="str">
        <f t="shared" si="389"/>
        <v>0m0</v>
      </c>
      <c r="CU291" s="405">
        <f t="shared" si="390"/>
        <v>0</v>
      </c>
      <c r="CV291" s="405">
        <f t="shared" si="391"/>
        <v>0</v>
      </c>
      <c r="CW291" s="405">
        <f t="shared" si="392"/>
        <v>0</v>
      </c>
      <c r="CX291" s="405">
        <f t="shared" si="393"/>
        <v>0</v>
      </c>
      <c r="CY291" s="405">
        <f t="shared" si="394"/>
        <v>0</v>
      </c>
      <c r="CZ291" s="405" t="str">
        <f t="shared" si="395"/>
        <v/>
      </c>
      <c r="DA291" s="405" t="str">
        <f t="shared" si="396"/>
        <v/>
      </c>
      <c r="DB291" s="405" t="str">
        <f t="shared" si="397"/>
        <v/>
      </c>
      <c r="DC291" s="405" t="str">
        <f t="shared" si="398"/>
        <v/>
      </c>
      <c r="DD291" s="405" t="str">
        <f t="shared" si="399"/>
        <v/>
      </c>
      <c r="DE291" s="405"/>
      <c r="DF291" s="404"/>
      <c r="DG291" s="405" t="str">
        <f t="shared" si="400"/>
        <v/>
      </c>
      <c r="DH291" s="405" t="str">
        <f t="shared" si="401"/>
        <v/>
      </c>
      <c r="DI291" s="405">
        <f t="shared" si="402"/>
        <v>0</v>
      </c>
      <c r="DJ291" s="405" t="str">
        <f t="shared" si="403"/>
        <v/>
      </c>
      <c r="DK291" s="405" t="str">
        <f t="shared" si="404"/>
        <v/>
      </c>
      <c r="DL291" s="405" t="str">
        <f t="shared" si="405"/>
        <v/>
      </c>
      <c r="DM291" s="405" t="str">
        <f t="shared" si="406"/>
        <v/>
      </c>
      <c r="DN291" s="405" t="str">
        <f t="shared" si="407"/>
        <v/>
      </c>
      <c r="DO291" s="405" t="str">
        <f t="shared" si="408"/>
        <v/>
      </c>
    </row>
    <row r="292" spans="1:119" s="152" customFormat="1" ht="18" hidden="1" customHeight="1">
      <c r="A292" s="156" t="str">
        <f t="shared" si="338"/>
        <v/>
      </c>
      <c r="B292" s="153"/>
      <c r="C292" s="31" t="str">
        <f>IF(B292="","",VLOOKUP(B292,学連登録!$C$2:$G$3000,2,FALSE))</f>
        <v/>
      </c>
      <c r="D292" s="32" t="str">
        <f>IF(B292="","",VLOOKUP(B292,学連登録!$C$2:$G$3000,3,FALSE))</f>
        <v/>
      </c>
      <c r="E292" s="33" t="str">
        <f>IF(B292="","",VLOOKUP(B292,学連登録!$C$2:$G$3000,4,FALSE))</f>
        <v/>
      </c>
      <c r="F292" s="376" t="str">
        <f>IF(B292="","",VLOOKUP(B292,学連登録!$C$2:$I$3000,7,FALSE))</f>
        <v/>
      </c>
      <c r="G292" s="155"/>
      <c r="H292" s="926"/>
      <c r="I292" s="928"/>
      <c r="J292" s="155"/>
      <c r="K292" s="926"/>
      <c r="L292" s="927"/>
      <c r="M292" s="155"/>
      <c r="N292" s="881"/>
      <c r="O292" s="882"/>
      <c r="P292" s="154"/>
      <c r="Q292" s="926"/>
      <c r="R292" s="927"/>
      <c r="S292" s="154"/>
      <c r="T292" s="926"/>
      <c r="U292" s="927"/>
      <c r="V292" s="101" t="str">
        <f>IF(B292="","",VLOOKUP(B292,学連登録!$C$2:$H$3000,6,FALSE))</f>
        <v/>
      </c>
      <c r="Y292" s="116" t="str">
        <f t="shared" si="409"/>
        <v/>
      </c>
      <c r="Z292" s="97" t="str">
        <f>IF(G292="","",VLOOKUP(G292,種目名!$R$5:$T$104,3,0))</f>
        <v/>
      </c>
      <c r="AA292" s="98" t="str">
        <f>IF(J292="","",VLOOKUP(J292,種目名!$R$5:$T$104,3,0))</f>
        <v/>
      </c>
      <c r="AB292" s="117" t="str">
        <f>IF(M292="","",VLOOKUP(M292,種目名!$R$5:$T$104,3,0))</f>
        <v/>
      </c>
      <c r="AC292" s="117" t="str">
        <f>IF(P292="","",VLOOKUP(AF292,種目名!$R$5:$T$104,3,0))</f>
        <v/>
      </c>
      <c r="AD292" s="118" t="str">
        <f>IF(S292="","",VLOOKUP(AI292,種目名!$R$5:$T$104,3,0))</f>
        <v/>
      </c>
      <c r="AE292" s="115">
        <f t="shared" si="410"/>
        <v>0</v>
      </c>
      <c r="AF292" s="152" t="str">
        <f t="shared" si="411"/>
        <v/>
      </c>
      <c r="AG292" s="152" t="str">
        <f t="shared" si="412"/>
        <v/>
      </c>
      <c r="AH292" s="152">
        <f t="shared" si="413"/>
        <v>0</v>
      </c>
      <c r="AI292" s="152" t="str">
        <f t="shared" si="414"/>
        <v/>
      </c>
      <c r="AJ292" s="152" t="str">
        <f t="shared" si="415"/>
        <v/>
      </c>
      <c r="AK292" s="383"/>
      <c r="AL292" s="166">
        <f t="shared" si="343"/>
        <v>0</v>
      </c>
      <c r="AM292" s="392">
        <f t="shared" si="344"/>
        <v>0</v>
      </c>
      <c r="AN292" s="392">
        <f>COUNTIF($B$12:B292,B292)</f>
        <v>0</v>
      </c>
      <c r="AO292" s="392"/>
      <c r="AP292" s="392" t="str">
        <f t="shared" si="345"/>
        <v/>
      </c>
      <c r="AQ292" s="392" t="str">
        <f t="shared" si="345"/>
        <v/>
      </c>
      <c r="AR292" s="392" t="str">
        <f t="shared" si="345"/>
        <v/>
      </c>
      <c r="AS292" s="392" t="str">
        <f t="shared" si="345"/>
        <v/>
      </c>
      <c r="AT292" s="392">
        <f t="shared" si="346"/>
        <v>0</v>
      </c>
      <c r="AU292" s="392" t="str">
        <f t="shared" si="347"/>
        <v/>
      </c>
      <c r="AV292" s="392" t="str">
        <f t="shared" si="348"/>
        <v/>
      </c>
      <c r="AW292" s="392" t="str">
        <f t="shared" si="349"/>
        <v/>
      </c>
      <c r="AX292" s="392" t="str">
        <f t="shared" si="350"/>
        <v/>
      </c>
      <c r="AY292" s="392" t="str">
        <f t="shared" si="351"/>
        <v/>
      </c>
      <c r="AZ292" s="392" t="str">
        <f t="shared" si="339"/>
        <v/>
      </c>
      <c r="BA292" s="392" t="str">
        <f t="shared" si="339"/>
        <v/>
      </c>
      <c r="BB292" s="392" t="str">
        <f t="shared" si="339"/>
        <v/>
      </c>
      <c r="BC292" s="392" t="str">
        <f t="shared" si="339"/>
        <v/>
      </c>
      <c r="BD292" s="396" t="str">
        <f t="shared" si="339"/>
        <v/>
      </c>
      <c r="BE292" s="386">
        <f t="shared" si="352"/>
        <v>0</v>
      </c>
      <c r="BG292" s="392">
        <f t="shared" si="353"/>
        <v>0</v>
      </c>
      <c r="BH292" s="392">
        <f t="shared" si="354"/>
        <v>0</v>
      </c>
      <c r="BI292" s="405">
        <f t="shared" si="355"/>
        <v>0</v>
      </c>
      <c r="BJ292" s="406">
        <f t="shared" si="340"/>
        <v>0</v>
      </c>
      <c r="BK292" s="391" t="str">
        <f t="shared" si="341"/>
        <v>0</v>
      </c>
      <c r="BL292" s="391" t="str">
        <f t="shared" si="342"/>
        <v>0</v>
      </c>
      <c r="BM292" s="405">
        <f t="shared" si="356"/>
        <v>0</v>
      </c>
      <c r="BN292" s="405" t="str">
        <f t="shared" si="357"/>
        <v>0m0</v>
      </c>
      <c r="BO292" s="392">
        <f t="shared" si="358"/>
        <v>0</v>
      </c>
      <c r="BP292" s="392">
        <f t="shared" si="359"/>
        <v>0</v>
      </c>
      <c r="BQ292" s="405">
        <f t="shared" si="360"/>
        <v>0</v>
      </c>
      <c r="BR292" s="406">
        <f t="shared" si="361"/>
        <v>0</v>
      </c>
      <c r="BS292" s="391" t="str">
        <f t="shared" si="362"/>
        <v>0</v>
      </c>
      <c r="BT292" s="391" t="str">
        <f t="shared" si="363"/>
        <v>0</v>
      </c>
      <c r="BU292" s="405">
        <f t="shared" si="364"/>
        <v>0</v>
      </c>
      <c r="BV292" s="405" t="str">
        <f t="shared" si="365"/>
        <v>0m0</v>
      </c>
      <c r="BW292" s="392">
        <f t="shared" si="366"/>
        <v>0</v>
      </c>
      <c r="BX292" s="392">
        <f t="shared" si="367"/>
        <v>0</v>
      </c>
      <c r="BY292" s="405">
        <f t="shared" si="368"/>
        <v>0</v>
      </c>
      <c r="BZ292" s="406">
        <f t="shared" si="369"/>
        <v>0</v>
      </c>
      <c r="CA292" s="391" t="str">
        <f t="shared" si="370"/>
        <v>0</v>
      </c>
      <c r="CB292" s="391" t="str">
        <f t="shared" si="371"/>
        <v>0</v>
      </c>
      <c r="CC292" s="405">
        <f t="shared" si="372"/>
        <v>0</v>
      </c>
      <c r="CD292" s="405" t="str">
        <f t="shared" si="373"/>
        <v>0m0</v>
      </c>
      <c r="CE292" s="392">
        <f t="shared" si="374"/>
        <v>0</v>
      </c>
      <c r="CF292" s="392">
        <f t="shared" si="375"/>
        <v>0</v>
      </c>
      <c r="CG292" s="405">
        <f t="shared" si="376"/>
        <v>0</v>
      </c>
      <c r="CH292" s="406">
        <f t="shared" si="377"/>
        <v>0</v>
      </c>
      <c r="CI292" s="391" t="str">
        <f t="shared" si="378"/>
        <v>0</v>
      </c>
      <c r="CJ292" s="391" t="str">
        <f t="shared" si="379"/>
        <v>0</v>
      </c>
      <c r="CK292" s="405">
        <f t="shared" si="380"/>
        <v>0</v>
      </c>
      <c r="CL292" s="405" t="str">
        <f t="shared" si="381"/>
        <v>0m0</v>
      </c>
      <c r="CM292" s="392">
        <f t="shared" si="382"/>
        <v>0</v>
      </c>
      <c r="CN292" s="392">
        <f t="shared" si="383"/>
        <v>0</v>
      </c>
      <c r="CO292" s="405">
        <f t="shared" si="384"/>
        <v>0</v>
      </c>
      <c r="CP292" s="406">
        <f t="shared" si="385"/>
        <v>0</v>
      </c>
      <c r="CQ292" s="391" t="str">
        <f t="shared" si="386"/>
        <v>0</v>
      </c>
      <c r="CR292" s="391" t="str">
        <f t="shared" si="387"/>
        <v>0</v>
      </c>
      <c r="CS292" s="405">
        <f t="shared" si="388"/>
        <v>0</v>
      </c>
      <c r="CT292" s="405" t="str">
        <f t="shared" si="389"/>
        <v>0m0</v>
      </c>
      <c r="CU292" s="405">
        <f t="shared" si="390"/>
        <v>0</v>
      </c>
      <c r="CV292" s="405">
        <f t="shared" si="391"/>
        <v>0</v>
      </c>
      <c r="CW292" s="405">
        <f t="shared" si="392"/>
        <v>0</v>
      </c>
      <c r="CX292" s="405">
        <f t="shared" si="393"/>
        <v>0</v>
      </c>
      <c r="CY292" s="405">
        <f t="shared" si="394"/>
        <v>0</v>
      </c>
      <c r="CZ292" s="405" t="str">
        <f t="shared" si="395"/>
        <v/>
      </c>
      <c r="DA292" s="405" t="str">
        <f t="shared" si="396"/>
        <v/>
      </c>
      <c r="DB292" s="405" t="str">
        <f t="shared" si="397"/>
        <v/>
      </c>
      <c r="DC292" s="405" t="str">
        <f t="shared" si="398"/>
        <v/>
      </c>
      <c r="DD292" s="405" t="str">
        <f t="shared" si="399"/>
        <v/>
      </c>
      <c r="DE292" s="405"/>
      <c r="DF292" s="404"/>
      <c r="DG292" s="405" t="str">
        <f t="shared" si="400"/>
        <v/>
      </c>
      <c r="DH292" s="405" t="str">
        <f t="shared" si="401"/>
        <v/>
      </c>
      <c r="DI292" s="405">
        <f t="shared" si="402"/>
        <v>0</v>
      </c>
      <c r="DJ292" s="405" t="str">
        <f t="shared" si="403"/>
        <v/>
      </c>
      <c r="DK292" s="405" t="str">
        <f t="shared" si="404"/>
        <v/>
      </c>
      <c r="DL292" s="405" t="str">
        <f t="shared" si="405"/>
        <v/>
      </c>
      <c r="DM292" s="405" t="str">
        <f t="shared" si="406"/>
        <v/>
      </c>
      <c r="DN292" s="405" t="str">
        <f t="shared" si="407"/>
        <v/>
      </c>
      <c r="DO292" s="405" t="str">
        <f t="shared" si="408"/>
        <v/>
      </c>
    </row>
    <row r="293" spans="1:119" s="152" customFormat="1" ht="18" hidden="1" customHeight="1">
      <c r="A293" s="156" t="str">
        <f t="shared" si="338"/>
        <v/>
      </c>
      <c r="B293" s="153"/>
      <c r="C293" s="31" t="str">
        <f>IF(B293="","",VLOOKUP(B293,学連登録!$C$2:$G$3000,2,FALSE))</f>
        <v/>
      </c>
      <c r="D293" s="32" t="str">
        <f>IF(B293="","",VLOOKUP(B293,学連登録!$C$2:$G$3000,3,FALSE))</f>
        <v/>
      </c>
      <c r="E293" s="33" t="str">
        <f>IF(B293="","",VLOOKUP(B293,学連登録!$C$2:$G$3000,4,FALSE))</f>
        <v/>
      </c>
      <c r="F293" s="376" t="str">
        <f>IF(B293="","",VLOOKUP(B293,学連登録!$C$2:$I$3000,7,FALSE))</f>
        <v/>
      </c>
      <c r="G293" s="155"/>
      <c r="H293" s="926"/>
      <c r="I293" s="928"/>
      <c r="J293" s="155"/>
      <c r="K293" s="926"/>
      <c r="L293" s="927"/>
      <c r="M293" s="155"/>
      <c r="N293" s="881"/>
      <c r="O293" s="882"/>
      <c r="P293" s="154"/>
      <c r="Q293" s="926"/>
      <c r="R293" s="927"/>
      <c r="S293" s="154"/>
      <c r="T293" s="926"/>
      <c r="U293" s="927"/>
      <c r="V293" s="101" t="str">
        <f>IF(B293="","",VLOOKUP(B293,学連登録!$C$2:$H$3000,6,FALSE))</f>
        <v/>
      </c>
      <c r="Y293" s="116" t="str">
        <f t="shared" si="409"/>
        <v/>
      </c>
      <c r="Z293" s="97" t="str">
        <f>IF(G293="","",VLOOKUP(G293,種目名!$R$5:$T$104,3,0))</f>
        <v/>
      </c>
      <c r="AA293" s="98" t="str">
        <f>IF(J293="","",VLOOKUP(J293,種目名!$R$5:$T$104,3,0))</f>
        <v/>
      </c>
      <c r="AB293" s="117" t="str">
        <f>IF(M293="","",VLOOKUP(M293,種目名!$R$5:$T$104,3,0))</f>
        <v/>
      </c>
      <c r="AC293" s="117" t="str">
        <f>IF(P293="","",VLOOKUP(AF293,種目名!$R$5:$T$104,3,0))</f>
        <v/>
      </c>
      <c r="AD293" s="118" t="str">
        <f>IF(S293="","",VLOOKUP(AI293,種目名!$R$5:$T$104,3,0))</f>
        <v/>
      </c>
      <c r="AE293" s="115">
        <f t="shared" si="410"/>
        <v>0</v>
      </c>
      <c r="AF293" s="152" t="str">
        <f t="shared" si="411"/>
        <v/>
      </c>
      <c r="AG293" s="152" t="str">
        <f t="shared" si="412"/>
        <v/>
      </c>
      <c r="AH293" s="152">
        <f t="shared" si="413"/>
        <v>0</v>
      </c>
      <c r="AI293" s="152" t="str">
        <f t="shared" si="414"/>
        <v/>
      </c>
      <c r="AJ293" s="152" t="str">
        <f t="shared" si="415"/>
        <v/>
      </c>
      <c r="AK293" s="383"/>
      <c r="AL293" s="166">
        <f t="shared" si="343"/>
        <v>0</v>
      </c>
      <c r="AM293" s="392">
        <f t="shared" si="344"/>
        <v>0</v>
      </c>
      <c r="AN293" s="392">
        <f>COUNTIF($B$12:B293,B293)</f>
        <v>0</v>
      </c>
      <c r="AO293" s="392"/>
      <c r="AP293" s="392" t="str">
        <f t="shared" si="345"/>
        <v/>
      </c>
      <c r="AQ293" s="392" t="str">
        <f t="shared" si="345"/>
        <v/>
      </c>
      <c r="AR293" s="392" t="str">
        <f t="shared" si="345"/>
        <v/>
      </c>
      <c r="AS293" s="392" t="str">
        <f t="shared" si="345"/>
        <v/>
      </c>
      <c r="AT293" s="392">
        <f t="shared" si="346"/>
        <v>0</v>
      </c>
      <c r="AU293" s="392" t="str">
        <f t="shared" si="347"/>
        <v/>
      </c>
      <c r="AV293" s="392" t="str">
        <f t="shared" si="348"/>
        <v/>
      </c>
      <c r="AW293" s="392" t="str">
        <f t="shared" si="349"/>
        <v/>
      </c>
      <c r="AX293" s="392" t="str">
        <f t="shared" si="350"/>
        <v/>
      </c>
      <c r="AY293" s="392" t="str">
        <f t="shared" si="351"/>
        <v/>
      </c>
      <c r="AZ293" s="392" t="str">
        <f t="shared" si="339"/>
        <v/>
      </c>
      <c r="BA293" s="392" t="str">
        <f t="shared" si="339"/>
        <v/>
      </c>
      <c r="BB293" s="392" t="str">
        <f t="shared" si="339"/>
        <v/>
      </c>
      <c r="BC293" s="392" t="str">
        <f t="shared" si="339"/>
        <v/>
      </c>
      <c r="BD293" s="396" t="str">
        <f t="shared" si="339"/>
        <v/>
      </c>
      <c r="BE293" s="386">
        <f t="shared" si="352"/>
        <v>0</v>
      </c>
      <c r="BG293" s="392">
        <f t="shared" si="353"/>
        <v>0</v>
      </c>
      <c r="BH293" s="392">
        <f t="shared" si="354"/>
        <v>0</v>
      </c>
      <c r="BI293" s="405">
        <f t="shared" si="355"/>
        <v>0</v>
      </c>
      <c r="BJ293" s="406">
        <f t="shared" si="340"/>
        <v>0</v>
      </c>
      <c r="BK293" s="391" t="str">
        <f t="shared" si="341"/>
        <v>0</v>
      </c>
      <c r="BL293" s="391" t="str">
        <f t="shared" si="342"/>
        <v>0</v>
      </c>
      <c r="BM293" s="405">
        <f t="shared" si="356"/>
        <v>0</v>
      </c>
      <c r="BN293" s="405" t="str">
        <f t="shared" si="357"/>
        <v>0m0</v>
      </c>
      <c r="BO293" s="392">
        <f t="shared" si="358"/>
        <v>0</v>
      </c>
      <c r="BP293" s="392">
        <f t="shared" si="359"/>
        <v>0</v>
      </c>
      <c r="BQ293" s="405">
        <f t="shared" si="360"/>
        <v>0</v>
      </c>
      <c r="BR293" s="406">
        <f t="shared" si="361"/>
        <v>0</v>
      </c>
      <c r="BS293" s="391" t="str">
        <f t="shared" si="362"/>
        <v>0</v>
      </c>
      <c r="BT293" s="391" t="str">
        <f t="shared" si="363"/>
        <v>0</v>
      </c>
      <c r="BU293" s="405">
        <f t="shared" si="364"/>
        <v>0</v>
      </c>
      <c r="BV293" s="405" t="str">
        <f t="shared" si="365"/>
        <v>0m0</v>
      </c>
      <c r="BW293" s="392">
        <f t="shared" si="366"/>
        <v>0</v>
      </c>
      <c r="BX293" s="392">
        <f t="shared" si="367"/>
        <v>0</v>
      </c>
      <c r="BY293" s="405">
        <f t="shared" si="368"/>
        <v>0</v>
      </c>
      <c r="BZ293" s="406">
        <f t="shared" si="369"/>
        <v>0</v>
      </c>
      <c r="CA293" s="391" t="str">
        <f t="shared" si="370"/>
        <v>0</v>
      </c>
      <c r="CB293" s="391" t="str">
        <f t="shared" si="371"/>
        <v>0</v>
      </c>
      <c r="CC293" s="405">
        <f t="shared" si="372"/>
        <v>0</v>
      </c>
      <c r="CD293" s="405" t="str">
        <f t="shared" si="373"/>
        <v>0m0</v>
      </c>
      <c r="CE293" s="392">
        <f t="shared" si="374"/>
        <v>0</v>
      </c>
      <c r="CF293" s="392">
        <f t="shared" si="375"/>
        <v>0</v>
      </c>
      <c r="CG293" s="405">
        <f t="shared" si="376"/>
        <v>0</v>
      </c>
      <c r="CH293" s="406">
        <f t="shared" si="377"/>
        <v>0</v>
      </c>
      <c r="CI293" s="391" t="str">
        <f t="shared" si="378"/>
        <v>0</v>
      </c>
      <c r="CJ293" s="391" t="str">
        <f t="shared" si="379"/>
        <v>0</v>
      </c>
      <c r="CK293" s="405">
        <f t="shared" si="380"/>
        <v>0</v>
      </c>
      <c r="CL293" s="405" t="str">
        <f t="shared" si="381"/>
        <v>0m0</v>
      </c>
      <c r="CM293" s="392">
        <f t="shared" si="382"/>
        <v>0</v>
      </c>
      <c r="CN293" s="392">
        <f t="shared" si="383"/>
        <v>0</v>
      </c>
      <c r="CO293" s="405">
        <f t="shared" si="384"/>
        <v>0</v>
      </c>
      <c r="CP293" s="406">
        <f t="shared" si="385"/>
        <v>0</v>
      </c>
      <c r="CQ293" s="391" t="str">
        <f t="shared" si="386"/>
        <v>0</v>
      </c>
      <c r="CR293" s="391" t="str">
        <f t="shared" si="387"/>
        <v>0</v>
      </c>
      <c r="CS293" s="405">
        <f t="shared" si="388"/>
        <v>0</v>
      </c>
      <c r="CT293" s="405" t="str">
        <f t="shared" si="389"/>
        <v>0m0</v>
      </c>
      <c r="CU293" s="405">
        <f t="shared" si="390"/>
        <v>0</v>
      </c>
      <c r="CV293" s="405">
        <f t="shared" si="391"/>
        <v>0</v>
      </c>
      <c r="CW293" s="405">
        <f t="shared" si="392"/>
        <v>0</v>
      </c>
      <c r="CX293" s="405">
        <f t="shared" si="393"/>
        <v>0</v>
      </c>
      <c r="CY293" s="405">
        <f t="shared" si="394"/>
        <v>0</v>
      </c>
      <c r="CZ293" s="405" t="str">
        <f t="shared" si="395"/>
        <v/>
      </c>
      <c r="DA293" s="405" t="str">
        <f t="shared" si="396"/>
        <v/>
      </c>
      <c r="DB293" s="405" t="str">
        <f t="shared" si="397"/>
        <v/>
      </c>
      <c r="DC293" s="405" t="str">
        <f t="shared" si="398"/>
        <v/>
      </c>
      <c r="DD293" s="405" t="str">
        <f t="shared" si="399"/>
        <v/>
      </c>
      <c r="DE293" s="405"/>
      <c r="DF293" s="404"/>
      <c r="DG293" s="405" t="str">
        <f t="shared" si="400"/>
        <v/>
      </c>
      <c r="DH293" s="405" t="str">
        <f t="shared" si="401"/>
        <v/>
      </c>
      <c r="DI293" s="405">
        <f t="shared" si="402"/>
        <v>0</v>
      </c>
      <c r="DJ293" s="405" t="str">
        <f t="shared" si="403"/>
        <v/>
      </c>
      <c r="DK293" s="405" t="str">
        <f t="shared" si="404"/>
        <v/>
      </c>
      <c r="DL293" s="405" t="str">
        <f t="shared" si="405"/>
        <v/>
      </c>
      <c r="DM293" s="405" t="str">
        <f t="shared" si="406"/>
        <v/>
      </c>
      <c r="DN293" s="405" t="str">
        <f t="shared" si="407"/>
        <v/>
      </c>
      <c r="DO293" s="405" t="str">
        <f t="shared" si="408"/>
        <v/>
      </c>
    </row>
    <row r="294" spans="1:119" s="152" customFormat="1" ht="18" hidden="1" customHeight="1">
      <c r="A294" s="156" t="str">
        <f t="shared" si="338"/>
        <v/>
      </c>
      <c r="B294" s="153"/>
      <c r="C294" s="31" t="str">
        <f>IF(B294="","",VLOOKUP(B294,学連登録!$C$2:$G$3000,2,FALSE))</f>
        <v/>
      </c>
      <c r="D294" s="32" t="str">
        <f>IF(B294="","",VLOOKUP(B294,学連登録!$C$2:$G$3000,3,FALSE))</f>
        <v/>
      </c>
      <c r="E294" s="33" t="str">
        <f>IF(B294="","",VLOOKUP(B294,学連登録!$C$2:$G$3000,4,FALSE))</f>
        <v/>
      </c>
      <c r="F294" s="376" t="str">
        <f>IF(B294="","",VLOOKUP(B294,学連登録!$C$2:$I$3000,7,FALSE))</f>
        <v/>
      </c>
      <c r="G294" s="155"/>
      <c r="H294" s="926"/>
      <c r="I294" s="928"/>
      <c r="J294" s="155"/>
      <c r="K294" s="926"/>
      <c r="L294" s="927"/>
      <c r="M294" s="155"/>
      <c r="N294" s="881"/>
      <c r="O294" s="882"/>
      <c r="P294" s="154"/>
      <c r="Q294" s="926"/>
      <c r="R294" s="927"/>
      <c r="S294" s="154"/>
      <c r="T294" s="926"/>
      <c r="U294" s="927"/>
      <c r="V294" s="101" t="str">
        <f>IF(B294="","",VLOOKUP(B294,学連登録!$C$2:$H$3000,6,FALSE))</f>
        <v/>
      </c>
      <c r="Y294" s="116" t="str">
        <f t="shared" si="409"/>
        <v/>
      </c>
      <c r="Z294" s="97" t="str">
        <f>IF(G294="","",VLOOKUP(G294,種目名!$R$5:$T$104,3,0))</f>
        <v/>
      </c>
      <c r="AA294" s="98" t="str">
        <f>IF(J294="","",VLOOKUP(J294,種目名!$R$5:$T$104,3,0))</f>
        <v/>
      </c>
      <c r="AB294" s="117" t="str">
        <f>IF(M294="","",VLOOKUP(M294,種目名!$R$5:$T$104,3,0))</f>
        <v/>
      </c>
      <c r="AC294" s="117" t="str">
        <f>IF(P294="","",VLOOKUP(AF294,種目名!$R$5:$T$104,3,0))</f>
        <v/>
      </c>
      <c r="AD294" s="118" t="str">
        <f>IF(S294="","",VLOOKUP(AI294,種目名!$R$5:$T$104,3,0))</f>
        <v/>
      </c>
      <c r="AE294" s="115">
        <f t="shared" si="410"/>
        <v>0</v>
      </c>
      <c r="AF294" s="152" t="str">
        <f t="shared" si="411"/>
        <v/>
      </c>
      <c r="AG294" s="152" t="str">
        <f t="shared" si="412"/>
        <v/>
      </c>
      <c r="AH294" s="152">
        <f t="shared" si="413"/>
        <v>0</v>
      </c>
      <c r="AI294" s="152" t="str">
        <f t="shared" si="414"/>
        <v/>
      </c>
      <c r="AJ294" s="152" t="str">
        <f t="shared" si="415"/>
        <v/>
      </c>
      <c r="AK294" s="383"/>
      <c r="AL294" s="166">
        <f t="shared" si="343"/>
        <v>0</v>
      </c>
      <c r="AM294" s="392">
        <f t="shared" si="344"/>
        <v>0</v>
      </c>
      <c r="AN294" s="392">
        <f>COUNTIF($B$12:B294,B294)</f>
        <v>0</v>
      </c>
      <c r="AO294" s="392"/>
      <c r="AP294" s="392" t="str">
        <f t="shared" si="345"/>
        <v/>
      </c>
      <c r="AQ294" s="392" t="str">
        <f t="shared" si="345"/>
        <v/>
      </c>
      <c r="AR294" s="392" t="str">
        <f t="shared" si="345"/>
        <v/>
      </c>
      <c r="AS294" s="392" t="str">
        <f t="shared" si="345"/>
        <v/>
      </c>
      <c r="AT294" s="392">
        <f t="shared" si="346"/>
        <v>0</v>
      </c>
      <c r="AU294" s="392" t="str">
        <f t="shared" si="347"/>
        <v/>
      </c>
      <c r="AV294" s="392" t="str">
        <f t="shared" si="348"/>
        <v/>
      </c>
      <c r="AW294" s="392" t="str">
        <f t="shared" si="349"/>
        <v/>
      </c>
      <c r="AX294" s="392" t="str">
        <f t="shared" si="350"/>
        <v/>
      </c>
      <c r="AY294" s="392" t="str">
        <f t="shared" si="351"/>
        <v/>
      </c>
      <c r="AZ294" s="392" t="str">
        <f t="shared" si="339"/>
        <v/>
      </c>
      <c r="BA294" s="392" t="str">
        <f t="shared" si="339"/>
        <v/>
      </c>
      <c r="BB294" s="392" t="str">
        <f t="shared" si="339"/>
        <v/>
      </c>
      <c r="BC294" s="392" t="str">
        <f t="shared" si="339"/>
        <v/>
      </c>
      <c r="BD294" s="396" t="str">
        <f t="shared" si="339"/>
        <v/>
      </c>
      <c r="BE294" s="386">
        <f t="shared" si="352"/>
        <v>0</v>
      </c>
      <c r="BG294" s="392">
        <f t="shared" si="353"/>
        <v>0</v>
      </c>
      <c r="BH294" s="392">
        <f t="shared" si="354"/>
        <v>0</v>
      </c>
      <c r="BI294" s="405">
        <f t="shared" si="355"/>
        <v>0</v>
      </c>
      <c r="BJ294" s="406">
        <f t="shared" si="340"/>
        <v>0</v>
      </c>
      <c r="BK294" s="391" t="str">
        <f t="shared" si="341"/>
        <v>0</v>
      </c>
      <c r="BL294" s="391" t="str">
        <f t="shared" si="342"/>
        <v>0</v>
      </c>
      <c r="BM294" s="405">
        <f t="shared" si="356"/>
        <v>0</v>
      </c>
      <c r="BN294" s="405" t="str">
        <f t="shared" si="357"/>
        <v>0m0</v>
      </c>
      <c r="BO294" s="392">
        <f t="shared" si="358"/>
        <v>0</v>
      </c>
      <c r="BP294" s="392">
        <f t="shared" si="359"/>
        <v>0</v>
      </c>
      <c r="BQ294" s="405">
        <f t="shared" si="360"/>
        <v>0</v>
      </c>
      <c r="BR294" s="406">
        <f t="shared" si="361"/>
        <v>0</v>
      </c>
      <c r="BS294" s="391" t="str">
        <f t="shared" si="362"/>
        <v>0</v>
      </c>
      <c r="BT294" s="391" t="str">
        <f t="shared" si="363"/>
        <v>0</v>
      </c>
      <c r="BU294" s="405">
        <f t="shared" si="364"/>
        <v>0</v>
      </c>
      <c r="BV294" s="405" t="str">
        <f t="shared" si="365"/>
        <v>0m0</v>
      </c>
      <c r="BW294" s="392">
        <f t="shared" si="366"/>
        <v>0</v>
      </c>
      <c r="BX294" s="392">
        <f t="shared" si="367"/>
        <v>0</v>
      </c>
      <c r="BY294" s="405">
        <f t="shared" si="368"/>
        <v>0</v>
      </c>
      <c r="BZ294" s="406">
        <f t="shared" si="369"/>
        <v>0</v>
      </c>
      <c r="CA294" s="391" t="str">
        <f t="shared" si="370"/>
        <v>0</v>
      </c>
      <c r="CB294" s="391" t="str">
        <f t="shared" si="371"/>
        <v>0</v>
      </c>
      <c r="CC294" s="405">
        <f t="shared" si="372"/>
        <v>0</v>
      </c>
      <c r="CD294" s="405" t="str">
        <f t="shared" si="373"/>
        <v>0m0</v>
      </c>
      <c r="CE294" s="392">
        <f t="shared" si="374"/>
        <v>0</v>
      </c>
      <c r="CF294" s="392">
        <f t="shared" si="375"/>
        <v>0</v>
      </c>
      <c r="CG294" s="405">
        <f t="shared" si="376"/>
        <v>0</v>
      </c>
      <c r="CH294" s="406">
        <f t="shared" si="377"/>
        <v>0</v>
      </c>
      <c r="CI294" s="391" t="str">
        <f t="shared" si="378"/>
        <v>0</v>
      </c>
      <c r="CJ294" s="391" t="str">
        <f t="shared" si="379"/>
        <v>0</v>
      </c>
      <c r="CK294" s="405">
        <f t="shared" si="380"/>
        <v>0</v>
      </c>
      <c r="CL294" s="405" t="str">
        <f t="shared" si="381"/>
        <v>0m0</v>
      </c>
      <c r="CM294" s="392">
        <f t="shared" si="382"/>
        <v>0</v>
      </c>
      <c r="CN294" s="392">
        <f t="shared" si="383"/>
        <v>0</v>
      </c>
      <c r="CO294" s="405">
        <f t="shared" si="384"/>
        <v>0</v>
      </c>
      <c r="CP294" s="406">
        <f t="shared" si="385"/>
        <v>0</v>
      </c>
      <c r="CQ294" s="391" t="str">
        <f t="shared" si="386"/>
        <v>0</v>
      </c>
      <c r="CR294" s="391" t="str">
        <f t="shared" si="387"/>
        <v>0</v>
      </c>
      <c r="CS294" s="405">
        <f t="shared" si="388"/>
        <v>0</v>
      </c>
      <c r="CT294" s="405" t="str">
        <f t="shared" si="389"/>
        <v>0m0</v>
      </c>
      <c r="CU294" s="405">
        <f t="shared" si="390"/>
        <v>0</v>
      </c>
      <c r="CV294" s="405">
        <f t="shared" si="391"/>
        <v>0</v>
      </c>
      <c r="CW294" s="405">
        <f t="shared" si="392"/>
        <v>0</v>
      </c>
      <c r="CX294" s="405">
        <f t="shared" si="393"/>
        <v>0</v>
      </c>
      <c r="CY294" s="405">
        <f t="shared" si="394"/>
        <v>0</v>
      </c>
      <c r="CZ294" s="405" t="str">
        <f t="shared" si="395"/>
        <v/>
      </c>
      <c r="DA294" s="405" t="str">
        <f t="shared" si="396"/>
        <v/>
      </c>
      <c r="DB294" s="405" t="str">
        <f t="shared" si="397"/>
        <v/>
      </c>
      <c r="DC294" s="405" t="str">
        <f t="shared" si="398"/>
        <v/>
      </c>
      <c r="DD294" s="405" t="str">
        <f t="shared" si="399"/>
        <v/>
      </c>
      <c r="DE294" s="405"/>
      <c r="DF294" s="404"/>
      <c r="DG294" s="405" t="str">
        <f t="shared" si="400"/>
        <v/>
      </c>
      <c r="DH294" s="405" t="str">
        <f t="shared" si="401"/>
        <v/>
      </c>
      <c r="DI294" s="405">
        <f t="shared" si="402"/>
        <v>0</v>
      </c>
      <c r="DJ294" s="405" t="str">
        <f t="shared" si="403"/>
        <v/>
      </c>
      <c r="DK294" s="405" t="str">
        <f t="shared" si="404"/>
        <v/>
      </c>
      <c r="DL294" s="405" t="str">
        <f t="shared" si="405"/>
        <v/>
      </c>
      <c r="DM294" s="405" t="str">
        <f t="shared" si="406"/>
        <v/>
      </c>
      <c r="DN294" s="405" t="str">
        <f t="shared" si="407"/>
        <v/>
      </c>
      <c r="DO294" s="405" t="str">
        <f t="shared" si="408"/>
        <v/>
      </c>
    </row>
    <row r="295" spans="1:119" s="152" customFormat="1" ht="18" hidden="1" customHeight="1">
      <c r="A295" s="156" t="str">
        <f t="shared" si="338"/>
        <v/>
      </c>
      <c r="B295" s="153"/>
      <c r="C295" s="31" t="str">
        <f>IF(B295="","",VLOOKUP(B295,学連登録!$C$2:$G$3000,2,FALSE))</f>
        <v/>
      </c>
      <c r="D295" s="32" t="str">
        <f>IF(B295="","",VLOOKUP(B295,学連登録!$C$2:$G$3000,3,FALSE))</f>
        <v/>
      </c>
      <c r="E295" s="33" t="str">
        <f>IF(B295="","",VLOOKUP(B295,学連登録!$C$2:$G$3000,4,FALSE))</f>
        <v/>
      </c>
      <c r="F295" s="376" t="str">
        <f>IF(B295="","",VLOOKUP(B295,学連登録!$C$2:$I$3000,7,FALSE))</f>
        <v/>
      </c>
      <c r="G295" s="155"/>
      <c r="H295" s="926"/>
      <c r="I295" s="928"/>
      <c r="J295" s="155"/>
      <c r="K295" s="926"/>
      <c r="L295" s="927"/>
      <c r="M295" s="155"/>
      <c r="N295" s="881"/>
      <c r="O295" s="882"/>
      <c r="P295" s="154"/>
      <c r="Q295" s="926"/>
      <c r="R295" s="927"/>
      <c r="S295" s="154"/>
      <c r="T295" s="926"/>
      <c r="U295" s="927"/>
      <c r="V295" s="101" t="str">
        <f>IF(B295="","",VLOOKUP(B295,学連登録!$C$2:$H$3000,6,FALSE))</f>
        <v/>
      </c>
      <c r="Y295" s="116" t="str">
        <f t="shared" si="409"/>
        <v/>
      </c>
      <c r="Z295" s="97" t="str">
        <f>IF(G295="","",VLOOKUP(G295,種目名!$R$5:$T$104,3,0))</f>
        <v/>
      </c>
      <c r="AA295" s="98" t="str">
        <f>IF(J295="","",VLOOKUP(J295,種目名!$R$5:$T$104,3,0))</f>
        <v/>
      </c>
      <c r="AB295" s="117" t="str">
        <f>IF(M295="","",VLOOKUP(M295,種目名!$R$5:$T$104,3,0))</f>
        <v/>
      </c>
      <c r="AC295" s="117" t="str">
        <f>IF(P295="","",VLOOKUP(AF295,種目名!$R$5:$T$104,3,0))</f>
        <v/>
      </c>
      <c r="AD295" s="118" t="str">
        <f>IF(S295="","",VLOOKUP(AI295,種目名!$R$5:$T$104,3,0))</f>
        <v/>
      </c>
      <c r="AE295" s="115">
        <f t="shared" si="410"/>
        <v>0</v>
      </c>
      <c r="AF295" s="152" t="str">
        <f t="shared" si="411"/>
        <v/>
      </c>
      <c r="AG295" s="152" t="str">
        <f t="shared" si="412"/>
        <v/>
      </c>
      <c r="AH295" s="152">
        <f t="shared" si="413"/>
        <v>0</v>
      </c>
      <c r="AI295" s="152" t="str">
        <f t="shared" si="414"/>
        <v/>
      </c>
      <c r="AJ295" s="152" t="str">
        <f t="shared" si="415"/>
        <v/>
      </c>
      <c r="AK295" s="383"/>
      <c r="AL295" s="166">
        <f t="shared" si="343"/>
        <v>0</v>
      </c>
      <c r="AM295" s="392">
        <f t="shared" si="344"/>
        <v>0</v>
      </c>
      <c r="AN295" s="392">
        <f>COUNTIF($B$12:B295,B295)</f>
        <v>0</v>
      </c>
      <c r="AO295" s="392"/>
      <c r="AP295" s="392" t="str">
        <f t="shared" si="345"/>
        <v/>
      </c>
      <c r="AQ295" s="392" t="str">
        <f t="shared" si="345"/>
        <v/>
      </c>
      <c r="AR295" s="392" t="str">
        <f t="shared" si="345"/>
        <v/>
      </c>
      <c r="AS295" s="392" t="str">
        <f t="shared" si="345"/>
        <v/>
      </c>
      <c r="AT295" s="392">
        <f t="shared" si="346"/>
        <v>0</v>
      </c>
      <c r="AU295" s="392" t="str">
        <f t="shared" si="347"/>
        <v/>
      </c>
      <c r="AV295" s="392" t="str">
        <f t="shared" si="348"/>
        <v/>
      </c>
      <c r="AW295" s="392" t="str">
        <f t="shared" si="349"/>
        <v/>
      </c>
      <c r="AX295" s="392" t="str">
        <f t="shared" si="350"/>
        <v/>
      </c>
      <c r="AY295" s="392" t="str">
        <f t="shared" si="351"/>
        <v/>
      </c>
      <c r="AZ295" s="392" t="str">
        <f t="shared" si="339"/>
        <v/>
      </c>
      <c r="BA295" s="392" t="str">
        <f t="shared" si="339"/>
        <v/>
      </c>
      <c r="BB295" s="392" t="str">
        <f t="shared" si="339"/>
        <v/>
      </c>
      <c r="BC295" s="392" t="str">
        <f t="shared" si="339"/>
        <v/>
      </c>
      <c r="BD295" s="396" t="str">
        <f t="shared" si="339"/>
        <v/>
      </c>
      <c r="BE295" s="386">
        <f t="shared" si="352"/>
        <v>0</v>
      </c>
      <c r="BG295" s="392">
        <f t="shared" si="353"/>
        <v>0</v>
      </c>
      <c r="BH295" s="392">
        <f t="shared" si="354"/>
        <v>0</v>
      </c>
      <c r="BI295" s="405">
        <f t="shared" si="355"/>
        <v>0</v>
      </c>
      <c r="BJ295" s="406">
        <f t="shared" si="340"/>
        <v>0</v>
      </c>
      <c r="BK295" s="391" t="str">
        <f t="shared" si="341"/>
        <v>0</v>
      </c>
      <c r="BL295" s="391" t="str">
        <f t="shared" si="342"/>
        <v>0</v>
      </c>
      <c r="BM295" s="405">
        <f t="shared" si="356"/>
        <v>0</v>
      </c>
      <c r="BN295" s="405" t="str">
        <f t="shared" si="357"/>
        <v>0m0</v>
      </c>
      <c r="BO295" s="392">
        <f t="shared" si="358"/>
        <v>0</v>
      </c>
      <c r="BP295" s="392">
        <f t="shared" si="359"/>
        <v>0</v>
      </c>
      <c r="BQ295" s="405">
        <f t="shared" si="360"/>
        <v>0</v>
      </c>
      <c r="BR295" s="406">
        <f t="shared" si="361"/>
        <v>0</v>
      </c>
      <c r="BS295" s="391" t="str">
        <f t="shared" si="362"/>
        <v>0</v>
      </c>
      <c r="BT295" s="391" t="str">
        <f t="shared" si="363"/>
        <v>0</v>
      </c>
      <c r="BU295" s="405">
        <f t="shared" si="364"/>
        <v>0</v>
      </c>
      <c r="BV295" s="405" t="str">
        <f t="shared" si="365"/>
        <v>0m0</v>
      </c>
      <c r="BW295" s="392">
        <f t="shared" si="366"/>
        <v>0</v>
      </c>
      <c r="BX295" s="392">
        <f t="shared" si="367"/>
        <v>0</v>
      </c>
      <c r="BY295" s="405">
        <f t="shared" si="368"/>
        <v>0</v>
      </c>
      <c r="BZ295" s="406">
        <f t="shared" si="369"/>
        <v>0</v>
      </c>
      <c r="CA295" s="391" t="str">
        <f t="shared" si="370"/>
        <v>0</v>
      </c>
      <c r="CB295" s="391" t="str">
        <f t="shared" si="371"/>
        <v>0</v>
      </c>
      <c r="CC295" s="405">
        <f t="shared" si="372"/>
        <v>0</v>
      </c>
      <c r="CD295" s="405" t="str">
        <f t="shared" si="373"/>
        <v>0m0</v>
      </c>
      <c r="CE295" s="392">
        <f t="shared" si="374"/>
        <v>0</v>
      </c>
      <c r="CF295" s="392">
        <f t="shared" si="375"/>
        <v>0</v>
      </c>
      <c r="CG295" s="405">
        <f t="shared" si="376"/>
        <v>0</v>
      </c>
      <c r="CH295" s="406">
        <f t="shared" si="377"/>
        <v>0</v>
      </c>
      <c r="CI295" s="391" t="str">
        <f t="shared" si="378"/>
        <v>0</v>
      </c>
      <c r="CJ295" s="391" t="str">
        <f t="shared" si="379"/>
        <v>0</v>
      </c>
      <c r="CK295" s="405">
        <f t="shared" si="380"/>
        <v>0</v>
      </c>
      <c r="CL295" s="405" t="str">
        <f t="shared" si="381"/>
        <v>0m0</v>
      </c>
      <c r="CM295" s="392">
        <f t="shared" si="382"/>
        <v>0</v>
      </c>
      <c r="CN295" s="392">
        <f t="shared" si="383"/>
        <v>0</v>
      </c>
      <c r="CO295" s="405">
        <f t="shared" si="384"/>
        <v>0</v>
      </c>
      <c r="CP295" s="406">
        <f t="shared" si="385"/>
        <v>0</v>
      </c>
      <c r="CQ295" s="391" t="str">
        <f t="shared" si="386"/>
        <v>0</v>
      </c>
      <c r="CR295" s="391" t="str">
        <f t="shared" si="387"/>
        <v>0</v>
      </c>
      <c r="CS295" s="405">
        <f t="shared" si="388"/>
        <v>0</v>
      </c>
      <c r="CT295" s="405" t="str">
        <f t="shared" si="389"/>
        <v>0m0</v>
      </c>
      <c r="CU295" s="405">
        <f t="shared" si="390"/>
        <v>0</v>
      </c>
      <c r="CV295" s="405">
        <f t="shared" si="391"/>
        <v>0</v>
      </c>
      <c r="CW295" s="405">
        <f t="shared" si="392"/>
        <v>0</v>
      </c>
      <c r="CX295" s="405">
        <f t="shared" si="393"/>
        <v>0</v>
      </c>
      <c r="CY295" s="405">
        <f t="shared" si="394"/>
        <v>0</v>
      </c>
      <c r="CZ295" s="405" t="str">
        <f t="shared" si="395"/>
        <v/>
      </c>
      <c r="DA295" s="405" t="str">
        <f t="shared" si="396"/>
        <v/>
      </c>
      <c r="DB295" s="405" t="str">
        <f t="shared" si="397"/>
        <v/>
      </c>
      <c r="DC295" s="405" t="str">
        <f t="shared" si="398"/>
        <v/>
      </c>
      <c r="DD295" s="405" t="str">
        <f t="shared" si="399"/>
        <v/>
      </c>
      <c r="DE295" s="405"/>
      <c r="DF295" s="404"/>
      <c r="DG295" s="405" t="str">
        <f t="shared" si="400"/>
        <v/>
      </c>
      <c r="DH295" s="405" t="str">
        <f t="shared" si="401"/>
        <v/>
      </c>
      <c r="DI295" s="405">
        <f t="shared" si="402"/>
        <v>0</v>
      </c>
      <c r="DJ295" s="405" t="str">
        <f t="shared" si="403"/>
        <v/>
      </c>
      <c r="DK295" s="405" t="str">
        <f t="shared" si="404"/>
        <v/>
      </c>
      <c r="DL295" s="405" t="str">
        <f t="shared" si="405"/>
        <v/>
      </c>
      <c r="DM295" s="405" t="str">
        <f t="shared" si="406"/>
        <v/>
      </c>
      <c r="DN295" s="405" t="str">
        <f t="shared" si="407"/>
        <v/>
      </c>
      <c r="DO295" s="405" t="str">
        <f t="shared" si="408"/>
        <v/>
      </c>
    </row>
    <row r="296" spans="1:119" s="152" customFormat="1" ht="18" hidden="1" customHeight="1">
      <c r="A296" s="156" t="str">
        <f t="shared" si="338"/>
        <v/>
      </c>
      <c r="B296" s="153"/>
      <c r="C296" s="31" t="str">
        <f>IF(B296="","",VLOOKUP(B296,学連登録!$C$2:$G$3000,2,FALSE))</f>
        <v/>
      </c>
      <c r="D296" s="32" t="str">
        <f>IF(B296="","",VLOOKUP(B296,学連登録!$C$2:$G$3000,3,FALSE))</f>
        <v/>
      </c>
      <c r="E296" s="33" t="str">
        <f>IF(B296="","",VLOOKUP(B296,学連登録!$C$2:$G$3000,4,FALSE))</f>
        <v/>
      </c>
      <c r="F296" s="376" t="str">
        <f>IF(B296="","",VLOOKUP(B296,学連登録!$C$2:$I$3000,7,FALSE))</f>
        <v/>
      </c>
      <c r="G296" s="155"/>
      <c r="H296" s="926"/>
      <c r="I296" s="928"/>
      <c r="J296" s="155"/>
      <c r="K296" s="926"/>
      <c r="L296" s="927"/>
      <c r="M296" s="155"/>
      <c r="N296" s="881"/>
      <c r="O296" s="882"/>
      <c r="P296" s="154"/>
      <c r="Q296" s="926"/>
      <c r="R296" s="927"/>
      <c r="S296" s="154"/>
      <c r="T296" s="926"/>
      <c r="U296" s="927"/>
      <c r="V296" s="101" t="str">
        <f>IF(B296="","",VLOOKUP(B296,学連登録!$C$2:$H$3000,6,FALSE))</f>
        <v/>
      </c>
      <c r="Y296" s="116" t="str">
        <f t="shared" si="409"/>
        <v/>
      </c>
      <c r="Z296" s="97" t="str">
        <f>IF(G296="","",VLOOKUP(G296,種目名!$R$5:$T$104,3,0))</f>
        <v/>
      </c>
      <c r="AA296" s="98" t="str">
        <f>IF(J296="","",VLOOKUP(J296,種目名!$R$5:$T$104,3,0))</f>
        <v/>
      </c>
      <c r="AB296" s="117" t="str">
        <f>IF(M296="","",VLOOKUP(M296,種目名!$R$5:$T$104,3,0))</f>
        <v/>
      </c>
      <c r="AC296" s="117" t="str">
        <f>IF(P296="","",VLOOKUP(AF296,種目名!$R$5:$T$104,3,0))</f>
        <v/>
      </c>
      <c r="AD296" s="118" t="str">
        <f>IF(S296="","",VLOOKUP(AI296,種目名!$R$5:$T$104,3,0))</f>
        <v/>
      </c>
      <c r="AE296" s="115">
        <f t="shared" si="410"/>
        <v>0</v>
      </c>
      <c r="AF296" s="152" t="str">
        <f t="shared" si="411"/>
        <v/>
      </c>
      <c r="AG296" s="152" t="str">
        <f t="shared" si="412"/>
        <v/>
      </c>
      <c r="AH296" s="152">
        <f t="shared" si="413"/>
        <v>0</v>
      </c>
      <c r="AI296" s="152" t="str">
        <f t="shared" si="414"/>
        <v/>
      </c>
      <c r="AJ296" s="152" t="str">
        <f t="shared" si="415"/>
        <v/>
      </c>
      <c r="AK296" s="383"/>
      <c r="AL296" s="166">
        <f t="shared" si="343"/>
        <v>0</v>
      </c>
      <c r="AM296" s="392">
        <f t="shared" si="344"/>
        <v>0</v>
      </c>
      <c r="AN296" s="392">
        <f>COUNTIF($B$12:B296,B296)</f>
        <v>0</v>
      </c>
      <c r="AO296" s="392"/>
      <c r="AP296" s="392" t="str">
        <f t="shared" si="345"/>
        <v/>
      </c>
      <c r="AQ296" s="392" t="str">
        <f t="shared" si="345"/>
        <v/>
      </c>
      <c r="AR296" s="392" t="str">
        <f t="shared" si="345"/>
        <v/>
      </c>
      <c r="AS296" s="392" t="str">
        <f t="shared" si="345"/>
        <v/>
      </c>
      <c r="AT296" s="392">
        <f t="shared" si="346"/>
        <v>0</v>
      </c>
      <c r="AU296" s="392" t="str">
        <f t="shared" si="347"/>
        <v/>
      </c>
      <c r="AV296" s="392" t="str">
        <f t="shared" si="348"/>
        <v/>
      </c>
      <c r="AW296" s="392" t="str">
        <f t="shared" si="349"/>
        <v/>
      </c>
      <c r="AX296" s="392" t="str">
        <f t="shared" si="350"/>
        <v/>
      </c>
      <c r="AY296" s="392" t="str">
        <f t="shared" si="351"/>
        <v/>
      </c>
      <c r="AZ296" s="392" t="str">
        <f t="shared" si="339"/>
        <v/>
      </c>
      <c r="BA296" s="392" t="str">
        <f t="shared" si="339"/>
        <v/>
      </c>
      <c r="BB296" s="392" t="str">
        <f t="shared" si="339"/>
        <v/>
      </c>
      <c r="BC296" s="392" t="str">
        <f t="shared" si="339"/>
        <v/>
      </c>
      <c r="BD296" s="396" t="str">
        <f t="shared" si="339"/>
        <v/>
      </c>
      <c r="BE296" s="386">
        <f t="shared" si="352"/>
        <v>0</v>
      </c>
      <c r="BG296" s="392">
        <f t="shared" si="353"/>
        <v>0</v>
      </c>
      <c r="BH296" s="392">
        <f t="shared" si="354"/>
        <v>0</v>
      </c>
      <c r="BI296" s="405">
        <f t="shared" si="355"/>
        <v>0</v>
      </c>
      <c r="BJ296" s="406">
        <f t="shared" si="340"/>
        <v>0</v>
      </c>
      <c r="BK296" s="391" t="str">
        <f t="shared" si="341"/>
        <v>0</v>
      </c>
      <c r="BL296" s="391" t="str">
        <f t="shared" si="342"/>
        <v>0</v>
      </c>
      <c r="BM296" s="405">
        <f t="shared" si="356"/>
        <v>0</v>
      </c>
      <c r="BN296" s="405" t="str">
        <f t="shared" si="357"/>
        <v>0m0</v>
      </c>
      <c r="BO296" s="392">
        <f t="shared" si="358"/>
        <v>0</v>
      </c>
      <c r="BP296" s="392">
        <f t="shared" si="359"/>
        <v>0</v>
      </c>
      <c r="BQ296" s="405">
        <f t="shared" si="360"/>
        <v>0</v>
      </c>
      <c r="BR296" s="406">
        <f t="shared" si="361"/>
        <v>0</v>
      </c>
      <c r="BS296" s="391" t="str">
        <f t="shared" si="362"/>
        <v>0</v>
      </c>
      <c r="BT296" s="391" t="str">
        <f t="shared" si="363"/>
        <v>0</v>
      </c>
      <c r="BU296" s="405">
        <f t="shared" si="364"/>
        <v>0</v>
      </c>
      <c r="BV296" s="405" t="str">
        <f t="shared" si="365"/>
        <v>0m0</v>
      </c>
      <c r="BW296" s="392">
        <f t="shared" si="366"/>
        <v>0</v>
      </c>
      <c r="BX296" s="392">
        <f t="shared" si="367"/>
        <v>0</v>
      </c>
      <c r="BY296" s="405">
        <f t="shared" si="368"/>
        <v>0</v>
      </c>
      <c r="BZ296" s="406">
        <f t="shared" si="369"/>
        <v>0</v>
      </c>
      <c r="CA296" s="391" t="str">
        <f t="shared" si="370"/>
        <v>0</v>
      </c>
      <c r="CB296" s="391" t="str">
        <f t="shared" si="371"/>
        <v>0</v>
      </c>
      <c r="CC296" s="405">
        <f t="shared" si="372"/>
        <v>0</v>
      </c>
      <c r="CD296" s="405" t="str">
        <f t="shared" si="373"/>
        <v>0m0</v>
      </c>
      <c r="CE296" s="392">
        <f t="shared" si="374"/>
        <v>0</v>
      </c>
      <c r="CF296" s="392">
        <f t="shared" si="375"/>
        <v>0</v>
      </c>
      <c r="CG296" s="405">
        <f t="shared" si="376"/>
        <v>0</v>
      </c>
      <c r="CH296" s="406">
        <f t="shared" si="377"/>
        <v>0</v>
      </c>
      <c r="CI296" s="391" t="str">
        <f t="shared" si="378"/>
        <v>0</v>
      </c>
      <c r="CJ296" s="391" t="str">
        <f t="shared" si="379"/>
        <v>0</v>
      </c>
      <c r="CK296" s="405">
        <f t="shared" si="380"/>
        <v>0</v>
      </c>
      <c r="CL296" s="405" t="str">
        <f t="shared" si="381"/>
        <v>0m0</v>
      </c>
      <c r="CM296" s="392">
        <f t="shared" si="382"/>
        <v>0</v>
      </c>
      <c r="CN296" s="392">
        <f t="shared" si="383"/>
        <v>0</v>
      </c>
      <c r="CO296" s="405">
        <f t="shared" si="384"/>
        <v>0</v>
      </c>
      <c r="CP296" s="406">
        <f t="shared" si="385"/>
        <v>0</v>
      </c>
      <c r="CQ296" s="391" t="str">
        <f t="shared" si="386"/>
        <v>0</v>
      </c>
      <c r="CR296" s="391" t="str">
        <f t="shared" si="387"/>
        <v>0</v>
      </c>
      <c r="CS296" s="405">
        <f t="shared" si="388"/>
        <v>0</v>
      </c>
      <c r="CT296" s="405" t="str">
        <f t="shared" si="389"/>
        <v>0m0</v>
      </c>
      <c r="CU296" s="405">
        <f t="shared" si="390"/>
        <v>0</v>
      </c>
      <c r="CV296" s="405">
        <f t="shared" si="391"/>
        <v>0</v>
      </c>
      <c r="CW296" s="405">
        <f t="shared" si="392"/>
        <v>0</v>
      </c>
      <c r="CX296" s="405">
        <f t="shared" si="393"/>
        <v>0</v>
      </c>
      <c r="CY296" s="405">
        <f t="shared" si="394"/>
        <v>0</v>
      </c>
      <c r="CZ296" s="405" t="str">
        <f t="shared" si="395"/>
        <v/>
      </c>
      <c r="DA296" s="405" t="str">
        <f t="shared" si="396"/>
        <v/>
      </c>
      <c r="DB296" s="405" t="str">
        <f t="shared" si="397"/>
        <v/>
      </c>
      <c r="DC296" s="405" t="str">
        <f t="shared" si="398"/>
        <v/>
      </c>
      <c r="DD296" s="405" t="str">
        <f t="shared" si="399"/>
        <v/>
      </c>
      <c r="DE296" s="405"/>
      <c r="DF296" s="404"/>
      <c r="DG296" s="405" t="str">
        <f t="shared" si="400"/>
        <v/>
      </c>
      <c r="DH296" s="405" t="str">
        <f t="shared" si="401"/>
        <v/>
      </c>
      <c r="DI296" s="405">
        <f t="shared" si="402"/>
        <v>0</v>
      </c>
      <c r="DJ296" s="405" t="str">
        <f t="shared" si="403"/>
        <v/>
      </c>
      <c r="DK296" s="405" t="str">
        <f t="shared" si="404"/>
        <v/>
      </c>
      <c r="DL296" s="405" t="str">
        <f t="shared" si="405"/>
        <v/>
      </c>
      <c r="DM296" s="405" t="str">
        <f t="shared" si="406"/>
        <v/>
      </c>
      <c r="DN296" s="405" t="str">
        <f t="shared" si="407"/>
        <v/>
      </c>
      <c r="DO296" s="405" t="str">
        <f t="shared" si="408"/>
        <v/>
      </c>
    </row>
    <row r="297" spans="1:119" s="152" customFormat="1" ht="18" hidden="1" customHeight="1">
      <c r="A297" s="156" t="str">
        <f t="shared" si="338"/>
        <v/>
      </c>
      <c r="B297" s="153"/>
      <c r="C297" s="31" t="str">
        <f>IF(B297="","",VLOOKUP(B297,学連登録!$C$2:$G$3000,2,FALSE))</f>
        <v/>
      </c>
      <c r="D297" s="32" t="str">
        <f>IF(B297="","",VLOOKUP(B297,学連登録!$C$2:$G$3000,3,FALSE))</f>
        <v/>
      </c>
      <c r="E297" s="33" t="str">
        <f>IF(B297="","",VLOOKUP(B297,学連登録!$C$2:$G$3000,4,FALSE))</f>
        <v/>
      </c>
      <c r="F297" s="376" t="str">
        <f>IF(B297="","",VLOOKUP(B297,学連登録!$C$2:$I$3000,7,FALSE))</f>
        <v/>
      </c>
      <c r="G297" s="155"/>
      <c r="H297" s="926"/>
      <c r="I297" s="928"/>
      <c r="J297" s="155"/>
      <c r="K297" s="926"/>
      <c r="L297" s="927"/>
      <c r="M297" s="155"/>
      <c r="N297" s="881"/>
      <c r="O297" s="882"/>
      <c r="P297" s="154"/>
      <c r="Q297" s="926"/>
      <c r="R297" s="927"/>
      <c r="S297" s="154"/>
      <c r="T297" s="926"/>
      <c r="U297" s="927"/>
      <c r="V297" s="101" t="str">
        <f>IF(B297="","",VLOOKUP(B297,学連登録!$C$2:$H$3000,6,FALSE))</f>
        <v/>
      </c>
      <c r="Y297" s="116" t="str">
        <f t="shared" si="409"/>
        <v/>
      </c>
      <c r="Z297" s="97" t="str">
        <f>IF(G297="","",VLOOKUP(G297,種目名!$R$5:$T$104,3,0))</f>
        <v/>
      </c>
      <c r="AA297" s="98" t="str">
        <f>IF(J297="","",VLOOKUP(J297,種目名!$R$5:$T$104,3,0))</f>
        <v/>
      </c>
      <c r="AB297" s="117" t="str">
        <f>IF(M297="","",VLOOKUP(M297,種目名!$R$5:$T$104,3,0))</f>
        <v/>
      </c>
      <c r="AC297" s="117" t="str">
        <f>IF(P297="","",VLOOKUP(AF297,種目名!$R$5:$T$104,3,0))</f>
        <v/>
      </c>
      <c r="AD297" s="118" t="str">
        <f>IF(S297="","",VLOOKUP(AI297,種目名!$R$5:$T$104,3,0))</f>
        <v/>
      </c>
      <c r="AE297" s="115">
        <f t="shared" si="410"/>
        <v>0</v>
      </c>
      <c r="AF297" s="152" t="str">
        <f t="shared" si="411"/>
        <v/>
      </c>
      <c r="AG297" s="152" t="str">
        <f t="shared" si="412"/>
        <v/>
      </c>
      <c r="AH297" s="152">
        <f t="shared" si="413"/>
        <v>0</v>
      </c>
      <c r="AI297" s="152" t="str">
        <f t="shared" si="414"/>
        <v/>
      </c>
      <c r="AJ297" s="152" t="str">
        <f t="shared" si="415"/>
        <v/>
      </c>
      <c r="AK297" s="383"/>
      <c r="AL297" s="166">
        <f t="shared" si="343"/>
        <v>0</v>
      </c>
      <c r="AM297" s="392">
        <f t="shared" si="344"/>
        <v>0</v>
      </c>
      <c r="AN297" s="392">
        <f>COUNTIF($B$12:B297,B297)</f>
        <v>0</v>
      </c>
      <c r="AO297" s="392"/>
      <c r="AP297" s="392" t="str">
        <f t="shared" si="345"/>
        <v/>
      </c>
      <c r="AQ297" s="392" t="str">
        <f t="shared" si="345"/>
        <v/>
      </c>
      <c r="AR297" s="392" t="str">
        <f t="shared" si="345"/>
        <v/>
      </c>
      <c r="AS297" s="392" t="str">
        <f t="shared" si="345"/>
        <v/>
      </c>
      <c r="AT297" s="392">
        <f t="shared" si="346"/>
        <v>0</v>
      </c>
      <c r="AU297" s="392" t="str">
        <f t="shared" si="347"/>
        <v/>
      </c>
      <c r="AV297" s="392" t="str">
        <f t="shared" si="348"/>
        <v/>
      </c>
      <c r="AW297" s="392" t="str">
        <f t="shared" si="349"/>
        <v/>
      </c>
      <c r="AX297" s="392" t="str">
        <f t="shared" si="350"/>
        <v/>
      </c>
      <c r="AY297" s="392" t="str">
        <f t="shared" si="351"/>
        <v/>
      </c>
      <c r="AZ297" s="392" t="str">
        <f t="shared" si="339"/>
        <v/>
      </c>
      <c r="BA297" s="392" t="str">
        <f t="shared" si="339"/>
        <v/>
      </c>
      <c r="BB297" s="392" t="str">
        <f t="shared" si="339"/>
        <v/>
      </c>
      <c r="BC297" s="392" t="str">
        <f t="shared" si="339"/>
        <v/>
      </c>
      <c r="BD297" s="396" t="str">
        <f t="shared" si="339"/>
        <v/>
      </c>
      <c r="BE297" s="386">
        <f t="shared" si="352"/>
        <v>0</v>
      </c>
      <c r="BG297" s="392">
        <f t="shared" si="353"/>
        <v>0</v>
      </c>
      <c r="BH297" s="392">
        <f t="shared" si="354"/>
        <v>0</v>
      </c>
      <c r="BI297" s="405">
        <f t="shared" si="355"/>
        <v>0</v>
      </c>
      <c r="BJ297" s="406">
        <f t="shared" si="340"/>
        <v>0</v>
      </c>
      <c r="BK297" s="391" t="str">
        <f t="shared" si="341"/>
        <v>0</v>
      </c>
      <c r="BL297" s="391" t="str">
        <f t="shared" si="342"/>
        <v>0</v>
      </c>
      <c r="BM297" s="405">
        <f t="shared" si="356"/>
        <v>0</v>
      </c>
      <c r="BN297" s="405" t="str">
        <f t="shared" si="357"/>
        <v>0m0</v>
      </c>
      <c r="BO297" s="392">
        <f t="shared" si="358"/>
        <v>0</v>
      </c>
      <c r="BP297" s="392">
        <f t="shared" si="359"/>
        <v>0</v>
      </c>
      <c r="BQ297" s="405">
        <f t="shared" si="360"/>
        <v>0</v>
      </c>
      <c r="BR297" s="406">
        <f t="shared" si="361"/>
        <v>0</v>
      </c>
      <c r="BS297" s="391" t="str">
        <f t="shared" si="362"/>
        <v>0</v>
      </c>
      <c r="BT297" s="391" t="str">
        <f t="shared" si="363"/>
        <v>0</v>
      </c>
      <c r="BU297" s="405">
        <f t="shared" si="364"/>
        <v>0</v>
      </c>
      <c r="BV297" s="405" t="str">
        <f t="shared" si="365"/>
        <v>0m0</v>
      </c>
      <c r="BW297" s="392">
        <f t="shared" si="366"/>
        <v>0</v>
      </c>
      <c r="BX297" s="392">
        <f t="shared" si="367"/>
        <v>0</v>
      </c>
      <c r="BY297" s="405">
        <f t="shared" si="368"/>
        <v>0</v>
      </c>
      <c r="BZ297" s="406">
        <f t="shared" si="369"/>
        <v>0</v>
      </c>
      <c r="CA297" s="391" t="str">
        <f t="shared" si="370"/>
        <v>0</v>
      </c>
      <c r="CB297" s="391" t="str">
        <f t="shared" si="371"/>
        <v>0</v>
      </c>
      <c r="CC297" s="405">
        <f t="shared" si="372"/>
        <v>0</v>
      </c>
      <c r="CD297" s="405" t="str">
        <f t="shared" si="373"/>
        <v>0m0</v>
      </c>
      <c r="CE297" s="392">
        <f t="shared" si="374"/>
        <v>0</v>
      </c>
      <c r="CF297" s="392">
        <f t="shared" si="375"/>
        <v>0</v>
      </c>
      <c r="CG297" s="405">
        <f t="shared" si="376"/>
        <v>0</v>
      </c>
      <c r="CH297" s="406">
        <f t="shared" si="377"/>
        <v>0</v>
      </c>
      <c r="CI297" s="391" t="str">
        <f t="shared" si="378"/>
        <v>0</v>
      </c>
      <c r="CJ297" s="391" t="str">
        <f t="shared" si="379"/>
        <v>0</v>
      </c>
      <c r="CK297" s="405">
        <f t="shared" si="380"/>
        <v>0</v>
      </c>
      <c r="CL297" s="405" t="str">
        <f t="shared" si="381"/>
        <v>0m0</v>
      </c>
      <c r="CM297" s="392">
        <f t="shared" si="382"/>
        <v>0</v>
      </c>
      <c r="CN297" s="392">
        <f t="shared" si="383"/>
        <v>0</v>
      </c>
      <c r="CO297" s="405">
        <f t="shared" si="384"/>
        <v>0</v>
      </c>
      <c r="CP297" s="406">
        <f t="shared" si="385"/>
        <v>0</v>
      </c>
      <c r="CQ297" s="391" t="str">
        <f t="shared" si="386"/>
        <v>0</v>
      </c>
      <c r="CR297" s="391" t="str">
        <f t="shared" si="387"/>
        <v>0</v>
      </c>
      <c r="CS297" s="405">
        <f t="shared" si="388"/>
        <v>0</v>
      </c>
      <c r="CT297" s="405" t="str">
        <f t="shared" si="389"/>
        <v>0m0</v>
      </c>
      <c r="CU297" s="405">
        <f t="shared" si="390"/>
        <v>0</v>
      </c>
      <c r="CV297" s="405">
        <f t="shared" si="391"/>
        <v>0</v>
      </c>
      <c r="CW297" s="405">
        <f t="shared" si="392"/>
        <v>0</v>
      </c>
      <c r="CX297" s="405">
        <f t="shared" si="393"/>
        <v>0</v>
      </c>
      <c r="CY297" s="405">
        <f t="shared" si="394"/>
        <v>0</v>
      </c>
      <c r="CZ297" s="405" t="str">
        <f t="shared" si="395"/>
        <v/>
      </c>
      <c r="DA297" s="405" t="str">
        <f t="shared" si="396"/>
        <v/>
      </c>
      <c r="DB297" s="405" t="str">
        <f t="shared" si="397"/>
        <v/>
      </c>
      <c r="DC297" s="405" t="str">
        <f t="shared" si="398"/>
        <v/>
      </c>
      <c r="DD297" s="405" t="str">
        <f t="shared" si="399"/>
        <v/>
      </c>
      <c r="DE297" s="405"/>
      <c r="DF297" s="404"/>
      <c r="DG297" s="405" t="str">
        <f t="shared" si="400"/>
        <v/>
      </c>
      <c r="DH297" s="405" t="str">
        <f t="shared" si="401"/>
        <v/>
      </c>
      <c r="DI297" s="405">
        <f t="shared" si="402"/>
        <v>0</v>
      </c>
      <c r="DJ297" s="405" t="str">
        <f t="shared" si="403"/>
        <v/>
      </c>
      <c r="DK297" s="405" t="str">
        <f t="shared" si="404"/>
        <v/>
      </c>
      <c r="DL297" s="405" t="str">
        <f t="shared" si="405"/>
        <v/>
      </c>
      <c r="DM297" s="405" t="str">
        <f t="shared" si="406"/>
        <v/>
      </c>
      <c r="DN297" s="405" t="str">
        <f t="shared" si="407"/>
        <v/>
      </c>
      <c r="DO297" s="405" t="str">
        <f t="shared" si="408"/>
        <v/>
      </c>
    </row>
    <row r="298" spans="1:119" s="152" customFormat="1" ht="18" hidden="1" customHeight="1">
      <c r="A298" s="156" t="str">
        <f t="shared" si="338"/>
        <v/>
      </c>
      <c r="B298" s="153"/>
      <c r="C298" s="31" t="str">
        <f>IF(B298="","",VLOOKUP(B298,学連登録!$C$2:$G$3000,2,FALSE))</f>
        <v/>
      </c>
      <c r="D298" s="32" t="str">
        <f>IF(B298="","",VLOOKUP(B298,学連登録!$C$2:$G$3000,3,FALSE))</f>
        <v/>
      </c>
      <c r="E298" s="33" t="str">
        <f>IF(B298="","",VLOOKUP(B298,学連登録!$C$2:$G$3000,4,FALSE))</f>
        <v/>
      </c>
      <c r="F298" s="376" t="str">
        <f>IF(B298="","",VLOOKUP(B298,学連登録!$C$2:$I$3000,7,FALSE))</f>
        <v/>
      </c>
      <c r="G298" s="155"/>
      <c r="H298" s="926"/>
      <c r="I298" s="928"/>
      <c r="J298" s="155"/>
      <c r="K298" s="926"/>
      <c r="L298" s="927"/>
      <c r="M298" s="155"/>
      <c r="N298" s="881"/>
      <c r="O298" s="882"/>
      <c r="P298" s="154"/>
      <c r="Q298" s="926"/>
      <c r="R298" s="927"/>
      <c r="S298" s="154"/>
      <c r="T298" s="926"/>
      <c r="U298" s="927"/>
      <c r="V298" s="101" t="str">
        <f>IF(B298="","",VLOOKUP(B298,学連登録!$C$2:$H$3000,6,FALSE))</f>
        <v/>
      </c>
      <c r="Y298" s="116" t="str">
        <f t="shared" si="409"/>
        <v/>
      </c>
      <c r="Z298" s="97" t="str">
        <f>IF(G298="","",VLOOKUP(G298,種目名!$R$5:$T$104,3,0))</f>
        <v/>
      </c>
      <c r="AA298" s="98" t="str">
        <f>IF(J298="","",VLOOKUP(J298,種目名!$R$5:$T$104,3,0))</f>
        <v/>
      </c>
      <c r="AB298" s="117" t="str">
        <f>IF(M298="","",VLOOKUP(M298,種目名!$R$5:$T$104,3,0))</f>
        <v/>
      </c>
      <c r="AC298" s="117" t="str">
        <f>IF(P298="","",VLOOKUP(AF298,種目名!$R$5:$T$104,3,0))</f>
        <v/>
      </c>
      <c r="AD298" s="118" t="str">
        <f>IF(S298="","",VLOOKUP(AI298,種目名!$R$5:$T$104,3,0))</f>
        <v/>
      </c>
      <c r="AE298" s="115">
        <f t="shared" si="410"/>
        <v>0</v>
      </c>
      <c r="AF298" s="152" t="str">
        <f t="shared" si="411"/>
        <v/>
      </c>
      <c r="AG298" s="152" t="str">
        <f t="shared" si="412"/>
        <v/>
      </c>
      <c r="AH298" s="152">
        <f t="shared" si="413"/>
        <v>0</v>
      </c>
      <c r="AI298" s="152" t="str">
        <f t="shared" si="414"/>
        <v/>
      </c>
      <c r="AJ298" s="152" t="str">
        <f t="shared" si="415"/>
        <v/>
      </c>
      <c r="AK298" s="383"/>
      <c r="AL298" s="166">
        <f t="shared" si="343"/>
        <v>0</v>
      </c>
      <c r="AM298" s="392">
        <f t="shared" si="344"/>
        <v>0</v>
      </c>
      <c r="AN298" s="392">
        <f>COUNTIF($B$12:B298,B298)</f>
        <v>0</v>
      </c>
      <c r="AO298" s="392"/>
      <c r="AP298" s="392" t="str">
        <f t="shared" si="345"/>
        <v/>
      </c>
      <c r="AQ298" s="392" t="str">
        <f t="shared" si="345"/>
        <v/>
      </c>
      <c r="AR298" s="392" t="str">
        <f t="shared" si="345"/>
        <v/>
      </c>
      <c r="AS298" s="392" t="str">
        <f t="shared" si="345"/>
        <v/>
      </c>
      <c r="AT298" s="392">
        <f t="shared" si="346"/>
        <v>0</v>
      </c>
      <c r="AU298" s="392" t="str">
        <f t="shared" si="347"/>
        <v/>
      </c>
      <c r="AV298" s="392" t="str">
        <f t="shared" si="348"/>
        <v/>
      </c>
      <c r="AW298" s="392" t="str">
        <f t="shared" si="349"/>
        <v/>
      </c>
      <c r="AX298" s="392" t="str">
        <f t="shared" si="350"/>
        <v/>
      </c>
      <c r="AY298" s="392" t="str">
        <f t="shared" si="351"/>
        <v/>
      </c>
      <c r="AZ298" s="392" t="str">
        <f t="shared" si="339"/>
        <v/>
      </c>
      <c r="BA298" s="392" t="str">
        <f t="shared" si="339"/>
        <v/>
      </c>
      <c r="BB298" s="392" t="str">
        <f t="shared" si="339"/>
        <v/>
      </c>
      <c r="BC298" s="392" t="str">
        <f t="shared" si="339"/>
        <v/>
      </c>
      <c r="BD298" s="396" t="str">
        <f t="shared" si="339"/>
        <v/>
      </c>
      <c r="BE298" s="386">
        <f t="shared" si="352"/>
        <v>0</v>
      </c>
      <c r="BG298" s="392">
        <f t="shared" si="353"/>
        <v>0</v>
      </c>
      <c r="BH298" s="392">
        <f t="shared" si="354"/>
        <v>0</v>
      </c>
      <c r="BI298" s="405">
        <f t="shared" si="355"/>
        <v>0</v>
      </c>
      <c r="BJ298" s="406">
        <f t="shared" si="340"/>
        <v>0</v>
      </c>
      <c r="BK298" s="391" t="str">
        <f t="shared" si="341"/>
        <v>0</v>
      </c>
      <c r="BL298" s="391" t="str">
        <f t="shared" si="342"/>
        <v>0</v>
      </c>
      <c r="BM298" s="405">
        <f t="shared" si="356"/>
        <v>0</v>
      </c>
      <c r="BN298" s="405" t="str">
        <f t="shared" si="357"/>
        <v>0m0</v>
      </c>
      <c r="BO298" s="392">
        <f t="shared" si="358"/>
        <v>0</v>
      </c>
      <c r="BP298" s="392">
        <f t="shared" si="359"/>
        <v>0</v>
      </c>
      <c r="BQ298" s="405">
        <f t="shared" si="360"/>
        <v>0</v>
      </c>
      <c r="BR298" s="406">
        <f t="shared" si="361"/>
        <v>0</v>
      </c>
      <c r="BS298" s="391" t="str">
        <f t="shared" si="362"/>
        <v>0</v>
      </c>
      <c r="BT298" s="391" t="str">
        <f t="shared" si="363"/>
        <v>0</v>
      </c>
      <c r="BU298" s="405">
        <f t="shared" si="364"/>
        <v>0</v>
      </c>
      <c r="BV298" s="405" t="str">
        <f t="shared" si="365"/>
        <v>0m0</v>
      </c>
      <c r="BW298" s="392">
        <f t="shared" si="366"/>
        <v>0</v>
      </c>
      <c r="BX298" s="392">
        <f t="shared" si="367"/>
        <v>0</v>
      </c>
      <c r="BY298" s="405">
        <f t="shared" si="368"/>
        <v>0</v>
      </c>
      <c r="BZ298" s="406">
        <f t="shared" si="369"/>
        <v>0</v>
      </c>
      <c r="CA298" s="391" t="str">
        <f t="shared" si="370"/>
        <v>0</v>
      </c>
      <c r="CB298" s="391" t="str">
        <f t="shared" si="371"/>
        <v>0</v>
      </c>
      <c r="CC298" s="405">
        <f t="shared" si="372"/>
        <v>0</v>
      </c>
      <c r="CD298" s="405" t="str">
        <f t="shared" si="373"/>
        <v>0m0</v>
      </c>
      <c r="CE298" s="392">
        <f t="shared" si="374"/>
        <v>0</v>
      </c>
      <c r="CF298" s="392">
        <f t="shared" si="375"/>
        <v>0</v>
      </c>
      <c r="CG298" s="405">
        <f t="shared" si="376"/>
        <v>0</v>
      </c>
      <c r="CH298" s="406">
        <f t="shared" si="377"/>
        <v>0</v>
      </c>
      <c r="CI298" s="391" t="str">
        <f t="shared" si="378"/>
        <v>0</v>
      </c>
      <c r="CJ298" s="391" t="str">
        <f t="shared" si="379"/>
        <v>0</v>
      </c>
      <c r="CK298" s="405">
        <f t="shared" si="380"/>
        <v>0</v>
      </c>
      <c r="CL298" s="405" t="str">
        <f t="shared" si="381"/>
        <v>0m0</v>
      </c>
      <c r="CM298" s="392">
        <f t="shared" si="382"/>
        <v>0</v>
      </c>
      <c r="CN298" s="392">
        <f t="shared" si="383"/>
        <v>0</v>
      </c>
      <c r="CO298" s="405">
        <f t="shared" si="384"/>
        <v>0</v>
      </c>
      <c r="CP298" s="406">
        <f t="shared" si="385"/>
        <v>0</v>
      </c>
      <c r="CQ298" s="391" t="str">
        <f t="shared" si="386"/>
        <v>0</v>
      </c>
      <c r="CR298" s="391" t="str">
        <f t="shared" si="387"/>
        <v>0</v>
      </c>
      <c r="CS298" s="405">
        <f t="shared" si="388"/>
        <v>0</v>
      </c>
      <c r="CT298" s="405" t="str">
        <f t="shared" si="389"/>
        <v>0m0</v>
      </c>
      <c r="CU298" s="405">
        <f t="shared" si="390"/>
        <v>0</v>
      </c>
      <c r="CV298" s="405">
        <f t="shared" si="391"/>
        <v>0</v>
      </c>
      <c r="CW298" s="405">
        <f t="shared" si="392"/>
        <v>0</v>
      </c>
      <c r="CX298" s="405">
        <f t="shared" si="393"/>
        <v>0</v>
      </c>
      <c r="CY298" s="405">
        <f t="shared" si="394"/>
        <v>0</v>
      </c>
      <c r="CZ298" s="405" t="str">
        <f t="shared" si="395"/>
        <v/>
      </c>
      <c r="DA298" s="405" t="str">
        <f t="shared" si="396"/>
        <v/>
      </c>
      <c r="DB298" s="405" t="str">
        <f t="shared" si="397"/>
        <v/>
      </c>
      <c r="DC298" s="405" t="str">
        <f t="shared" si="398"/>
        <v/>
      </c>
      <c r="DD298" s="405" t="str">
        <f t="shared" si="399"/>
        <v/>
      </c>
      <c r="DE298" s="405"/>
      <c r="DF298" s="404"/>
      <c r="DG298" s="405" t="str">
        <f t="shared" si="400"/>
        <v/>
      </c>
      <c r="DH298" s="405" t="str">
        <f t="shared" si="401"/>
        <v/>
      </c>
      <c r="DI298" s="405">
        <f t="shared" si="402"/>
        <v>0</v>
      </c>
      <c r="DJ298" s="405" t="str">
        <f t="shared" si="403"/>
        <v/>
      </c>
      <c r="DK298" s="405" t="str">
        <f t="shared" si="404"/>
        <v/>
      </c>
      <c r="DL298" s="405" t="str">
        <f t="shared" si="405"/>
        <v/>
      </c>
      <c r="DM298" s="405" t="str">
        <f t="shared" si="406"/>
        <v/>
      </c>
      <c r="DN298" s="405" t="str">
        <f t="shared" si="407"/>
        <v/>
      </c>
      <c r="DO298" s="405" t="str">
        <f t="shared" si="408"/>
        <v/>
      </c>
    </row>
    <row r="299" spans="1:119" s="152" customFormat="1" ht="18" hidden="1" customHeight="1">
      <c r="A299" s="156" t="str">
        <f t="shared" si="338"/>
        <v/>
      </c>
      <c r="B299" s="153"/>
      <c r="C299" s="31" t="str">
        <f>IF(B299="","",VLOOKUP(B299,学連登録!$C$2:$G$3000,2,FALSE))</f>
        <v/>
      </c>
      <c r="D299" s="32" t="str">
        <f>IF(B299="","",VLOOKUP(B299,学連登録!$C$2:$G$3000,3,FALSE))</f>
        <v/>
      </c>
      <c r="E299" s="33" t="str">
        <f>IF(B299="","",VLOOKUP(B299,学連登録!$C$2:$G$3000,4,FALSE))</f>
        <v/>
      </c>
      <c r="F299" s="376" t="str">
        <f>IF(B299="","",VLOOKUP(B299,学連登録!$C$2:$I$3000,7,FALSE))</f>
        <v/>
      </c>
      <c r="G299" s="155"/>
      <c r="H299" s="926"/>
      <c r="I299" s="928"/>
      <c r="J299" s="155"/>
      <c r="K299" s="926"/>
      <c r="L299" s="927"/>
      <c r="M299" s="155"/>
      <c r="N299" s="881"/>
      <c r="O299" s="882"/>
      <c r="P299" s="154"/>
      <c r="Q299" s="926"/>
      <c r="R299" s="927"/>
      <c r="S299" s="154"/>
      <c r="T299" s="926"/>
      <c r="U299" s="927"/>
      <c r="V299" s="101" t="str">
        <f>IF(B299="","",VLOOKUP(B299,学連登録!$C$2:$H$3000,6,FALSE))</f>
        <v/>
      </c>
      <c r="Y299" s="116" t="str">
        <f t="shared" si="409"/>
        <v/>
      </c>
      <c r="Z299" s="97" t="str">
        <f>IF(G299="","",VLOOKUP(G299,種目名!$R$5:$T$104,3,0))</f>
        <v/>
      </c>
      <c r="AA299" s="98" t="str">
        <f>IF(J299="","",VLOOKUP(J299,種目名!$R$5:$T$104,3,0))</f>
        <v/>
      </c>
      <c r="AB299" s="117" t="str">
        <f>IF(M299="","",VLOOKUP(M299,種目名!$R$5:$T$104,3,0))</f>
        <v/>
      </c>
      <c r="AC299" s="117" t="str">
        <f>IF(P299="","",VLOOKUP(AF299,種目名!$R$5:$T$104,3,0))</f>
        <v/>
      </c>
      <c r="AD299" s="118" t="str">
        <f>IF(S299="","",VLOOKUP(AI299,種目名!$R$5:$T$104,3,0))</f>
        <v/>
      </c>
      <c r="AE299" s="115">
        <f t="shared" si="410"/>
        <v>0</v>
      </c>
      <c r="AF299" s="152" t="str">
        <f t="shared" si="411"/>
        <v/>
      </c>
      <c r="AG299" s="152" t="str">
        <f t="shared" si="412"/>
        <v/>
      </c>
      <c r="AH299" s="152">
        <f t="shared" si="413"/>
        <v>0</v>
      </c>
      <c r="AI299" s="152" t="str">
        <f t="shared" si="414"/>
        <v/>
      </c>
      <c r="AJ299" s="152" t="str">
        <f t="shared" si="415"/>
        <v/>
      </c>
      <c r="AK299" s="383"/>
      <c r="AL299" s="166">
        <f t="shared" si="343"/>
        <v>0</v>
      </c>
      <c r="AM299" s="392">
        <f t="shared" si="344"/>
        <v>0</v>
      </c>
      <c r="AN299" s="392">
        <f>COUNTIF($B$12:B299,B299)</f>
        <v>0</v>
      </c>
      <c r="AO299" s="392"/>
      <c r="AP299" s="392" t="str">
        <f t="shared" si="345"/>
        <v/>
      </c>
      <c r="AQ299" s="392" t="str">
        <f t="shared" si="345"/>
        <v/>
      </c>
      <c r="AR299" s="392" t="str">
        <f t="shared" si="345"/>
        <v/>
      </c>
      <c r="AS299" s="392" t="str">
        <f t="shared" si="345"/>
        <v/>
      </c>
      <c r="AT299" s="392">
        <f t="shared" si="346"/>
        <v>0</v>
      </c>
      <c r="AU299" s="392" t="str">
        <f t="shared" si="347"/>
        <v/>
      </c>
      <c r="AV299" s="392" t="str">
        <f t="shared" si="348"/>
        <v/>
      </c>
      <c r="AW299" s="392" t="str">
        <f t="shared" si="349"/>
        <v/>
      </c>
      <c r="AX299" s="392" t="str">
        <f t="shared" si="350"/>
        <v/>
      </c>
      <c r="AY299" s="392" t="str">
        <f t="shared" si="351"/>
        <v/>
      </c>
      <c r="AZ299" s="392" t="str">
        <f t="shared" si="339"/>
        <v/>
      </c>
      <c r="BA299" s="392" t="str">
        <f t="shared" si="339"/>
        <v/>
      </c>
      <c r="BB299" s="392" t="str">
        <f t="shared" si="339"/>
        <v/>
      </c>
      <c r="BC299" s="392" t="str">
        <f t="shared" si="339"/>
        <v/>
      </c>
      <c r="BD299" s="396" t="str">
        <f t="shared" si="339"/>
        <v/>
      </c>
      <c r="BE299" s="386">
        <f t="shared" si="352"/>
        <v>0</v>
      </c>
      <c r="BG299" s="392">
        <f t="shared" si="353"/>
        <v>0</v>
      </c>
      <c r="BH299" s="392">
        <f t="shared" si="354"/>
        <v>0</v>
      </c>
      <c r="BI299" s="405">
        <f t="shared" si="355"/>
        <v>0</v>
      </c>
      <c r="BJ299" s="406">
        <f t="shared" si="340"/>
        <v>0</v>
      </c>
      <c r="BK299" s="391" t="str">
        <f t="shared" si="341"/>
        <v>0</v>
      </c>
      <c r="BL299" s="391" t="str">
        <f t="shared" si="342"/>
        <v>0</v>
      </c>
      <c r="BM299" s="405">
        <f t="shared" si="356"/>
        <v>0</v>
      </c>
      <c r="BN299" s="405" t="str">
        <f t="shared" si="357"/>
        <v>0m0</v>
      </c>
      <c r="BO299" s="392">
        <f t="shared" si="358"/>
        <v>0</v>
      </c>
      <c r="BP299" s="392">
        <f t="shared" si="359"/>
        <v>0</v>
      </c>
      <c r="BQ299" s="405">
        <f t="shared" si="360"/>
        <v>0</v>
      </c>
      <c r="BR299" s="406">
        <f t="shared" si="361"/>
        <v>0</v>
      </c>
      <c r="BS299" s="391" t="str">
        <f t="shared" si="362"/>
        <v>0</v>
      </c>
      <c r="BT299" s="391" t="str">
        <f t="shared" si="363"/>
        <v>0</v>
      </c>
      <c r="BU299" s="405">
        <f t="shared" si="364"/>
        <v>0</v>
      </c>
      <c r="BV299" s="405" t="str">
        <f t="shared" si="365"/>
        <v>0m0</v>
      </c>
      <c r="BW299" s="392">
        <f t="shared" si="366"/>
        <v>0</v>
      </c>
      <c r="BX299" s="392">
        <f t="shared" si="367"/>
        <v>0</v>
      </c>
      <c r="BY299" s="405">
        <f t="shared" si="368"/>
        <v>0</v>
      </c>
      <c r="BZ299" s="406">
        <f t="shared" si="369"/>
        <v>0</v>
      </c>
      <c r="CA299" s="391" t="str">
        <f t="shared" si="370"/>
        <v>0</v>
      </c>
      <c r="CB299" s="391" t="str">
        <f t="shared" si="371"/>
        <v>0</v>
      </c>
      <c r="CC299" s="405">
        <f t="shared" si="372"/>
        <v>0</v>
      </c>
      <c r="CD299" s="405" t="str">
        <f t="shared" si="373"/>
        <v>0m0</v>
      </c>
      <c r="CE299" s="392">
        <f t="shared" si="374"/>
        <v>0</v>
      </c>
      <c r="CF299" s="392">
        <f t="shared" si="375"/>
        <v>0</v>
      </c>
      <c r="CG299" s="405">
        <f t="shared" si="376"/>
        <v>0</v>
      </c>
      <c r="CH299" s="406">
        <f t="shared" si="377"/>
        <v>0</v>
      </c>
      <c r="CI299" s="391" t="str">
        <f t="shared" si="378"/>
        <v>0</v>
      </c>
      <c r="CJ299" s="391" t="str">
        <f t="shared" si="379"/>
        <v>0</v>
      </c>
      <c r="CK299" s="405">
        <f t="shared" si="380"/>
        <v>0</v>
      </c>
      <c r="CL299" s="405" t="str">
        <f t="shared" si="381"/>
        <v>0m0</v>
      </c>
      <c r="CM299" s="392">
        <f t="shared" si="382"/>
        <v>0</v>
      </c>
      <c r="CN299" s="392">
        <f t="shared" si="383"/>
        <v>0</v>
      </c>
      <c r="CO299" s="405">
        <f t="shared" si="384"/>
        <v>0</v>
      </c>
      <c r="CP299" s="406">
        <f t="shared" si="385"/>
        <v>0</v>
      </c>
      <c r="CQ299" s="391" t="str">
        <f t="shared" si="386"/>
        <v>0</v>
      </c>
      <c r="CR299" s="391" t="str">
        <f t="shared" si="387"/>
        <v>0</v>
      </c>
      <c r="CS299" s="405">
        <f t="shared" si="388"/>
        <v>0</v>
      </c>
      <c r="CT299" s="405" t="str">
        <f t="shared" si="389"/>
        <v>0m0</v>
      </c>
      <c r="CU299" s="405">
        <f t="shared" si="390"/>
        <v>0</v>
      </c>
      <c r="CV299" s="405">
        <f t="shared" si="391"/>
        <v>0</v>
      </c>
      <c r="CW299" s="405">
        <f t="shared" si="392"/>
        <v>0</v>
      </c>
      <c r="CX299" s="405">
        <f t="shared" si="393"/>
        <v>0</v>
      </c>
      <c r="CY299" s="405">
        <f t="shared" si="394"/>
        <v>0</v>
      </c>
      <c r="CZ299" s="405" t="str">
        <f t="shared" si="395"/>
        <v/>
      </c>
      <c r="DA299" s="405" t="str">
        <f t="shared" si="396"/>
        <v/>
      </c>
      <c r="DB299" s="405" t="str">
        <f t="shared" si="397"/>
        <v/>
      </c>
      <c r="DC299" s="405" t="str">
        <f t="shared" si="398"/>
        <v/>
      </c>
      <c r="DD299" s="405" t="str">
        <f t="shared" si="399"/>
        <v/>
      </c>
      <c r="DE299" s="405"/>
      <c r="DF299" s="404"/>
      <c r="DG299" s="405" t="str">
        <f t="shared" si="400"/>
        <v/>
      </c>
      <c r="DH299" s="405" t="str">
        <f t="shared" si="401"/>
        <v/>
      </c>
      <c r="DI299" s="405">
        <f t="shared" si="402"/>
        <v>0</v>
      </c>
      <c r="DJ299" s="405" t="str">
        <f t="shared" si="403"/>
        <v/>
      </c>
      <c r="DK299" s="405" t="str">
        <f t="shared" si="404"/>
        <v/>
      </c>
      <c r="DL299" s="405" t="str">
        <f t="shared" si="405"/>
        <v/>
      </c>
      <c r="DM299" s="405" t="str">
        <f t="shared" si="406"/>
        <v/>
      </c>
      <c r="DN299" s="405" t="str">
        <f t="shared" si="407"/>
        <v/>
      </c>
      <c r="DO299" s="405" t="str">
        <f t="shared" si="408"/>
        <v/>
      </c>
    </row>
    <row r="300" spans="1:119" s="152" customFormat="1" ht="18" hidden="1" customHeight="1">
      <c r="A300" s="156" t="str">
        <f t="shared" si="338"/>
        <v/>
      </c>
      <c r="B300" s="153"/>
      <c r="C300" s="31" t="str">
        <f>IF(B300="","",VLOOKUP(B300,学連登録!$C$2:$G$3000,2,FALSE))</f>
        <v/>
      </c>
      <c r="D300" s="32" t="str">
        <f>IF(B300="","",VLOOKUP(B300,学連登録!$C$2:$G$3000,3,FALSE))</f>
        <v/>
      </c>
      <c r="E300" s="33" t="str">
        <f>IF(B300="","",VLOOKUP(B300,学連登録!$C$2:$G$3000,4,FALSE))</f>
        <v/>
      </c>
      <c r="F300" s="376" t="str">
        <f>IF(B300="","",VLOOKUP(B300,学連登録!$C$2:$I$3000,7,FALSE))</f>
        <v/>
      </c>
      <c r="G300" s="155"/>
      <c r="H300" s="926"/>
      <c r="I300" s="928"/>
      <c r="J300" s="155"/>
      <c r="K300" s="926"/>
      <c r="L300" s="927"/>
      <c r="M300" s="155"/>
      <c r="N300" s="881"/>
      <c r="O300" s="882"/>
      <c r="P300" s="154"/>
      <c r="Q300" s="926"/>
      <c r="R300" s="927"/>
      <c r="S300" s="154"/>
      <c r="T300" s="926"/>
      <c r="U300" s="927"/>
      <c r="V300" s="101" t="str">
        <f>IF(B300="","",VLOOKUP(B300,学連登録!$C$2:$H$3000,6,FALSE))</f>
        <v/>
      </c>
      <c r="Y300" s="116" t="str">
        <f t="shared" si="409"/>
        <v/>
      </c>
      <c r="Z300" s="97" t="str">
        <f>IF(G300="","",VLOOKUP(G300,種目名!$R$5:$T$104,3,0))</f>
        <v/>
      </c>
      <c r="AA300" s="98" t="str">
        <f>IF(J300="","",VLOOKUP(J300,種目名!$R$5:$T$104,3,0))</f>
        <v/>
      </c>
      <c r="AB300" s="117" t="str">
        <f>IF(M300="","",VLOOKUP(M300,種目名!$R$5:$T$104,3,0))</f>
        <v/>
      </c>
      <c r="AC300" s="117" t="str">
        <f>IF(P300="","",VLOOKUP(AF300,種目名!$R$5:$T$104,3,0))</f>
        <v/>
      </c>
      <c r="AD300" s="118" t="str">
        <f>IF(S300="","",VLOOKUP(AI300,種目名!$R$5:$T$104,3,0))</f>
        <v/>
      </c>
      <c r="AE300" s="115">
        <f t="shared" si="410"/>
        <v>0</v>
      </c>
      <c r="AF300" s="152" t="str">
        <f t="shared" si="411"/>
        <v/>
      </c>
      <c r="AG300" s="152" t="str">
        <f t="shared" si="412"/>
        <v/>
      </c>
      <c r="AH300" s="152">
        <f t="shared" si="413"/>
        <v>0</v>
      </c>
      <c r="AI300" s="152" t="str">
        <f t="shared" si="414"/>
        <v/>
      </c>
      <c r="AJ300" s="152" t="str">
        <f t="shared" si="415"/>
        <v/>
      </c>
      <c r="AK300" s="383"/>
      <c r="AL300" s="166">
        <f t="shared" si="343"/>
        <v>0</v>
      </c>
      <c r="AM300" s="392">
        <f t="shared" si="344"/>
        <v>0</v>
      </c>
      <c r="AN300" s="392">
        <f>COUNTIF($B$12:B300,B300)</f>
        <v>0</v>
      </c>
      <c r="AO300" s="392"/>
      <c r="AP300" s="392" t="str">
        <f t="shared" si="345"/>
        <v/>
      </c>
      <c r="AQ300" s="392" t="str">
        <f t="shared" si="345"/>
        <v/>
      </c>
      <c r="AR300" s="392" t="str">
        <f t="shared" si="345"/>
        <v/>
      </c>
      <c r="AS300" s="392" t="str">
        <f t="shared" si="345"/>
        <v/>
      </c>
      <c r="AT300" s="392">
        <f t="shared" si="346"/>
        <v>0</v>
      </c>
      <c r="AU300" s="392" t="str">
        <f t="shared" si="347"/>
        <v/>
      </c>
      <c r="AV300" s="392" t="str">
        <f t="shared" si="348"/>
        <v/>
      </c>
      <c r="AW300" s="392" t="str">
        <f t="shared" si="349"/>
        <v/>
      </c>
      <c r="AX300" s="392" t="str">
        <f t="shared" si="350"/>
        <v/>
      </c>
      <c r="AY300" s="392" t="str">
        <f t="shared" si="351"/>
        <v/>
      </c>
      <c r="AZ300" s="392" t="str">
        <f t="shared" si="339"/>
        <v/>
      </c>
      <c r="BA300" s="392" t="str">
        <f t="shared" si="339"/>
        <v/>
      </c>
      <c r="BB300" s="392" t="str">
        <f t="shared" si="339"/>
        <v/>
      </c>
      <c r="BC300" s="392" t="str">
        <f t="shared" si="339"/>
        <v/>
      </c>
      <c r="BD300" s="396" t="str">
        <f t="shared" si="339"/>
        <v/>
      </c>
      <c r="BE300" s="386">
        <f t="shared" si="352"/>
        <v>0</v>
      </c>
      <c r="BG300" s="392">
        <f t="shared" si="353"/>
        <v>0</v>
      </c>
      <c r="BH300" s="392">
        <f t="shared" si="354"/>
        <v>0</v>
      </c>
      <c r="BI300" s="405">
        <f t="shared" si="355"/>
        <v>0</v>
      </c>
      <c r="BJ300" s="406">
        <f t="shared" si="340"/>
        <v>0</v>
      </c>
      <c r="BK300" s="391" t="str">
        <f t="shared" si="341"/>
        <v>0</v>
      </c>
      <c r="BL300" s="391" t="str">
        <f t="shared" si="342"/>
        <v>0</v>
      </c>
      <c r="BM300" s="405">
        <f t="shared" si="356"/>
        <v>0</v>
      </c>
      <c r="BN300" s="405" t="str">
        <f t="shared" si="357"/>
        <v>0m0</v>
      </c>
      <c r="BO300" s="392">
        <f t="shared" si="358"/>
        <v>0</v>
      </c>
      <c r="BP300" s="392">
        <f t="shared" si="359"/>
        <v>0</v>
      </c>
      <c r="BQ300" s="405">
        <f t="shared" si="360"/>
        <v>0</v>
      </c>
      <c r="BR300" s="406">
        <f t="shared" si="361"/>
        <v>0</v>
      </c>
      <c r="BS300" s="391" t="str">
        <f t="shared" si="362"/>
        <v>0</v>
      </c>
      <c r="BT300" s="391" t="str">
        <f t="shared" si="363"/>
        <v>0</v>
      </c>
      <c r="BU300" s="405">
        <f t="shared" si="364"/>
        <v>0</v>
      </c>
      <c r="BV300" s="405" t="str">
        <f t="shared" si="365"/>
        <v>0m0</v>
      </c>
      <c r="BW300" s="392">
        <f t="shared" si="366"/>
        <v>0</v>
      </c>
      <c r="BX300" s="392">
        <f t="shared" si="367"/>
        <v>0</v>
      </c>
      <c r="BY300" s="405">
        <f t="shared" si="368"/>
        <v>0</v>
      </c>
      <c r="BZ300" s="406">
        <f t="shared" si="369"/>
        <v>0</v>
      </c>
      <c r="CA300" s="391" t="str">
        <f t="shared" si="370"/>
        <v>0</v>
      </c>
      <c r="CB300" s="391" t="str">
        <f t="shared" si="371"/>
        <v>0</v>
      </c>
      <c r="CC300" s="405">
        <f t="shared" si="372"/>
        <v>0</v>
      </c>
      <c r="CD300" s="405" t="str">
        <f t="shared" si="373"/>
        <v>0m0</v>
      </c>
      <c r="CE300" s="392">
        <f t="shared" si="374"/>
        <v>0</v>
      </c>
      <c r="CF300" s="392">
        <f t="shared" si="375"/>
        <v>0</v>
      </c>
      <c r="CG300" s="405">
        <f t="shared" si="376"/>
        <v>0</v>
      </c>
      <c r="CH300" s="406">
        <f t="shared" si="377"/>
        <v>0</v>
      </c>
      <c r="CI300" s="391" t="str">
        <f t="shared" si="378"/>
        <v>0</v>
      </c>
      <c r="CJ300" s="391" t="str">
        <f t="shared" si="379"/>
        <v>0</v>
      </c>
      <c r="CK300" s="405">
        <f t="shared" si="380"/>
        <v>0</v>
      </c>
      <c r="CL300" s="405" t="str">
        <f t="shared" si="381"/>
        <v>0m0</v>
      </c>
      <c r="CM300" s="392">
        <f t="shared" si="382"/>
        <v>0</v>
      </c>
      <c r="CN300" s="392">
        <f t="shared" si="383"/>
        <v>0</v>
      </c>
      <c r="CO300" s="405">
        <f t="shared" si="384"/>
        <v>0</v>
      </c>
      <c r="CP300" s="406">
        <f t="shared" si="385"/>
        <v>0</v>
      </c>
      <c r="CQ300" s="391" t="str">
        <f t="shared" si="386"/>
        <v>0</v>
      </c>
      <c r="CR300" s="391" t="str">
        <f t="shared" si="387"/>
        <v>0</v>
      </c>
      <c r="CS300" s="405">
        <f t="shared" si="388"/>
        <v>0</v>
      </c>
      <c r="CT300" s="405" t="str">
        <f t="shared" si="389"/>
        <v>0m0</v>
      </c>
      <c r="CU300" s="405">
        <f t="shared" si="390"/>
        <v>0</v>
      </c>
      <c r="CV300" s="405">
        <f t="shared" si="391"/>
        <v>0</v>
      </c>
      <c r="CW300" s="405">
        <f t="shared" si="392"/>
        <v>0</v>
      </c>
      <c r="CX300" s="405">
        <f t="shared" si="393"/>
        <v>0</v>
      </c>
      <c r="CY300" s="405">
        <f t="shared" si="394"/>
        <v>0</v>
      </c>
      <c r="CZ300" s="405" t="str">
        <f t="shared" si="395"/>
        <v/>
      </c>
      <c r="DA300" s="405" t="str">
        <f t="shared" si="396"/>
        <v/>
      </c>
      <c r="DB300" s="405" t="str">
        <f t="shared" si="397"/>
        <v/>
      </c>
      <c r="DC300" s="405" t="str">
        <f t="shared" si="398"/>
        <v/>
      </c>
      <c r="DD300" s="405" t="str">
        <f t="shared" si="399"/>
        <v/>
      </c>
      <c r="DE300" s="405"/>
      <c r="DF300" s="404"/>
      <c r="DG300" s="405" t="str">
        <f t="shared" si="400"/>
        <v/>
      </c>
      <c r="DH300" s="405" t="str">
        <f t="shared" si="401"/>
        <v/>
      </c>
      <c r="DI300" s="405">
        <f t="shared" si="402"/>
        <v>0</v>
      </c>
      <c r="DJ300" s="405" t="str">
        <f t="shared" si="403"/>
        <v/>
      </c>
      <c r="DK300" s="405" t="str">
        <f t="shared" si="404"/>
        <v/>
      </c>
      <c r="DL300" s="405" t="str">
        <f t="shared" si="405"/>
        <v/>
      </c>
      <c r="DM300" s="405" t="str">
        <f t="shared" si="406"/>
        <v/>
      </c>
      <c r="DN300" s="405" t="str">
        <f t="shared" si="407"/>
        <v/>
      </c>
      <c r="DO300" s="405" t="str">
        <f t="shared" si="408"/>
        <v/>
      </c>
    </row>
    <row r="301" spans="1:119" s="152" customFormat="1" ht="18" hidden="1" customHeight="1">
      <c r="A301" s="156" t="str">
        <f t="shared" si="338"/>
        <v/>
      </c>
      <c r="B301" s="153"/>
      <c r="C301" s="31" t="str">
        <f>IF(B301="","",VLOOKUP(B301,学連登録!$C$2:$G$3000,2,FALSE))</f>
        <v/>
      </c>
      <c r="D301" s="32" t="str">
        <f>IF(B301="","",VLOOKUP(B301,学連登録!$C$2:$G$3000,3,FALSE))</f>
        <v/>
      </c>
      <c r="E301" s="33" t="str">
        <f>IF(B301="","",VLOOKUP(B301,学連登録!$C$2:$G$3000,4,FALSE))</f>
        <v/>
      </c>
      <c r="F301" s="376" t="str">
        <f>IF(B301="","",VLOOKUP(B301,学連登録!$C$2:$I$3000,7,FALSE))</f>
        <v/>
      </c>
      <c r="G301" s="155"/>
      <c r="H301" s="926"/>
      <c r="I301" s="928"/>
      <c r="J301" s="155"/>
      <c r="K301" s="926"/>
      <c r="L301" s="927"/>
      <c r="M301" s="155"/>
      <c r="N301" s="881"/>
      <c r="O301" s="882"/>
      <c r="P301" s="154"/>
      <c r="Q301" s="926"/>
      <c r="R301" s="927"/>
      <c r="S301" s="154"/>
      <c r="T301" s="926"/>
      <c r="U301" s="927"/>
      <c r="V301" s="101" t="str">
        <f>IF(B301="","",VLOOKUP(B301,学連登録!$C$2:$H$3000,6,FALSE))</f>
        <v/>
      </c>
      <c r="Y301" s="116" t="str">
        <f t="shared" si="409"/>
        <v/>
      </c>
      <c r="Z301" s="97" t="str">
        <f>IF(G301="","",VLOOKUP(G301,種目名!$R$5:$T$104,3,0))</f>
        <v/>
      </c>
      <c r="AA301" s="98" t="str">
        <f>IF(J301="","",VLOOKUP(J301,種目名!$R$5:$T$104,3,0))</f>
        <v/>
      </c>
      <c r="AB301" s="117" t="str">
        <f>IF(M301="","",VLOOKUP(M301,種目名!$R$5:$T$104,3,0))</f>
        <v/>
      </c>
      <c r="AC301" s="117" t="str">
        <f>IF(P301="","",VLOOKUP(AF301,種目名!$R$5:$T$104,3,0))</f>
        <v/>
      </c>
      <c r="AD301" s="118" t="str">
        <f>IF(S301="","",VLOOKUP(AI301,種目名!$R$5:$T$104,3,0))</f>
        <v/>
      </c>
      <c r="AE301" s="115">
        <f t="shared" si="410"/>
        <v>0</v>
      </c>
      <c r="AF301" s="152" t="str">
        <f t="shared" si="411"/>
        <v/>
      </c>
      <c r="AG301" s="152" t="str">
        <f t="shared" si="412"/>
        <v/>
      </c>
      <c r="AH301" s="152">
        <f t="shared" si="413"/>
        <v>0</v>
      </c>
      <c r="AI301" s="152" t="str">
        <f t="shared" si="414"/>
        <v/>
      </c>
      <c r="AJ301" s="152" t="str">
        <f t="shared" si="415"/>
        <v/>
      </c>
      <c r="AK301" s="383"/>
      <c r="AL301" s="166">
        <f t="shared" si="343"/>
        <v>0</v>
      </c>
      <c r="AM301" s="392">
        <f t="shared" si="344"/>
        <v>0</v>
      </c>
      <c r="AN301" s="392">
        <f>COUNTIF($B$12:B301,B301)</f>
        <v>0</v>
      </c>
      <c r="AO301" s="392"/>
      <c r="AP301" s="392" t="str">
        <f t="shared" si="345"/>
        <v/>
      </c>
      <c r="AQ301" s="392" t="str">
        <f t="shared" si="345"/>
        <v/>
      </c>
      <c r="AR301" s="392" t="str">
        <f t="shared" si="345"/>
        <v/>
      </c>
      <c r="AS301" s="392" t="str">
        <f t="shared" si="345"/>
        <v/>
      </c>
      <c r="AT301" s="392">
        <f t="shared" si="346"/>
        <v>0</v>
      </c>
      <c r="AU301" s="392" t="str">
        <f t="shared" si="347"/>
        <v/>
      </c>
      <c r="AV301" s="392" t="str">
        <f t="shared" si="348"/>
        <v/>
      </c>
      <c r="AW301" s="392" t="str">
        <f t="shared" si="349"/>
        <v/>
      </c>
      <c r="AX301" s="392" t="str">
        <f t="shared" si="350"/>
        <v/>
      </c>
      <c r="AY301" s="392" t="str">
        <f t="shared" si="351"/>
        <v/>
      </c>
      <c r="AZ301" s="392" t="str">
        <f t="shared" si="339"/>
        <v/>
      </c>
      <c r="BA301" s="392" t="str">
        <f t="shared" si="339"/>
        <v/>
      </c>
      <c r="BB301" s="392" t="str">
        <f t="shared" si="339"/>
        <v/>
      </c>
      <c r="BC301" s="392" t="str">
        <f t="shared" si="339"/>
        <v/>
      </c>
      <c r="BD301" s="396" t="str">
        <f t="shared" si="339"/>
        <v/>
      </c>
      <c r="BE301" s="386">
        <f t="shared" si="352"/>
        <v>0</v>
      </c>
      <c r="BG301" s="392">
        <f t="shared" si="353"/>
        <v>0</v>
      </c>
      <c r="BH301" s="392">
        <f t="shared" si="354"/>
        <v>0</v>
      </c>
      <c r="BI301" s="405">
        <f t="shared" si="355"/>
        <v>0</v>
      </c>
      <c r="BJ301" s="406">
        <f t="shared" si="340"/>
        <v>0</v>
      </c>
      <c r="BK301" s="391" t="str">
        <f t="shared" si="341"/>
        <v>0</v>
      </c>
      <c r="BL301" s="391" t="str">
        <f t="shared" si="342"/>
        <v>0</v>
      </c>
      <c r="BM301" s="405">
        <f t="shared" si="356"/>
        <v>0</v>
      </c>
      <c r="BN301" s="405" t="str">
        <f t="shared" si="357"/>
        <v>0m0</v>
      </c>
      <c r="BO301" s="392">
        <f t="shared" si="358"/>
        <v>0</v>
      </c>
      <c r="BP301" s="392">
        <f t="shared" si="359"/>
        <v>0</v>
      </c>
      <c r="BQ301" s="405">
        <f t="shared" si="360"/>
        <v>0</v>
      </c>
      <c r="BR301" s="406">
        <f t="shared" si="361"/>
        <v>0</v>
      </c>
      <c r="BS301" s="391" t="str">
        <f t="shared" si="362"/>
        <v>0</v>
      </c>
      <c r="BT301" s="391" t="str">
        <f t="shared" si="363"/>
        <v>0</v>
      </c>
      <c r="BU301" s="405">
        <f t="shared" si="364"/>
        <v>0</v>
      </c>
      <c r="BV301" s="405" t="str">
        <f t="shared" si="365"/>
        <v>0m0</v>
      </c>
      <c r="BW301" s="392">
        <f t="shared" si="366"/>
        <v>0</v>
      </c>
      <c r="BX301" s="392">
        <f t="shared" si="367"/>
        <v>0</v>
      </c>
      <c r="BY301" s="405">
        <f t="shared" si="368"/>
        <v>0</v>
      </c>
      <c r="BZ301" s="406">
        <f t="shared" si="369"/>
        <v>0</v>
      </c>
      <c r="CA301" s="391" t="str">
        <f t="shared" si="370"/>
        <v>0</v>
      </c>
      <c r="CB301" s="391" t="str">
        <f t="shared" si="371"/>
        <v>0</v>
      </c>
      <c r="CC301" s="405">
        <f t="shared" si="372"/>
        <v>0</v>
      </c>
      <c r="CD301" s="405" t="str">
        <f t="shared" si="373"/>
        <v>0m0</v>
      </c>
      <c r="CE301" s="392">
        <f t="shared" si="374"/>
        <v>0</v>
      </c>
      <c r="CF301" s="392">
        <f t="shared" si="375"/>
        <v>0</v>
      </c>
      <c r="CG301" s="405">
        <f t="shared" si="376"/>
        <v>0</v>
      </c>
      <c r="CH301" s="406">
        <f t="shared" si="377"/>
        <v>0</v>
      </c>
      <c r="CI301" s="391" t="str">
        <f t="shared" si="378"/>
        <v>0</v>
      </c>
      <c r="CJ301" s="391" t="str">
        <f t="shared" si="379"/>
        <v>0</v>
      </c>
      <c r="CK301" s="405">
        <f t="shared" si="380"/>
        <v>0</v>
      </c>
      <c r="CL301" s="405" t="str">
        <f t="shared" si="381"/>
        <v>0m0</v>
      </c>
      <c r="CM301" s="392">
        <f t="shared" si="382"/>
        <v>0</v>
      </c>
      <c r="CN301" s="392">
        <f t="shared" si="383"/>
        <v>0</v>
      </c>
      <c r="CO301" s="405">
        <f t="shared" si="384"/>
        <v>0</v>
      </c>
      <c r="CP301" s="406">
        <f t="shared" si="385"/>
        <v>0</v>
      </c>
      <c r="CQ301" s="391" t="str">
        <f t="shared" si="386"/>
        <v>0</v>
      </c>
      <c r="CR301" s="391" t="str">
        <f t="shared" si="387"/>
        <v>0</v>
      </c>
      <c r="CS301" s="405">
        <f t="shared" si="388"/>
        <v>0</v>
      </c>
      <c r="CT301" s="405" t="str">
        <f t="shared" si="389"/>
        <v>0m0</v>
      </c>
      <c r="CU301" s="405">
        <f t="shared" si="390"/>
        <v>0</v>
      </c>
      <c r="CV301" s="405">
        <f t="shared" si="391"/>
        <v>0</v>
      </c>
      <c r="CW301" s="405">
        <f t="shared" si="392"/>
        <v>0</v>
      </c>
      <c r="CX301" s="405">
        <f t="shared" si="393"/>
        <v>0</v>
      </c>
      <c r="CY301" s="405">
        <f t="shared" si="394"/>
        <v>0</v>
      </c>
      <c r="CZ301" s="405" t="str">
        <f t="shared" si="395"/>
        <v/>
      </c>
      <c r="DA301" s="405" t="str">
        <f t="shared" si="396"/>
        <v/>
      </c>
      <c r="DB301" s="405" t="str">
        <f t="shared" si="397"/>
        <v/>
      </c>
      <c r="DC301" s="405" t="str">
        <f t="shared" si="398"/>
        <v/>
      </c>
      <c r="DD301" s="405" t="str">
        <f t="shared" si="399"/>
        <v/>
      </c>
      <c r="DE301" s="405"/>
      <c r="DF301" s="404"/>
      <c r="DG301" s="405" t="str">
        <f t="shared" si="400"/>
        <v/>
      </c>
      <c r="DH301" s="405" t="str">
        <f t="shared" si="401"/>
        <v/>
      </c>
      <c r="DI301" s="405">
        <f t="shared" si="402"/>
        <v>0</v>
      </c>
      <c r="DJ301" s="405" t="str">
        <f t="shared" si="403"/>
        <v/>
      </c>
      <c r="DK301" s="405" t="str">
        <f t="shared" si="404"/>
        <v/>
      </c>
      <c r="DL301" s="405" t="str">
        <f t="shared" si="405"/>
        <v/>
      </c>
      <c r="DM301" s="405" t="str">
        <f t="shared" si="406"/>
        <v/>
      </c>
      <c r="DN301" s="405" t="str">
        <f t="shared" si="407"/>
        <v/>
      </c>
      <c r="DO301" s="405" t="str">
        <f t="shared" si="408"/>
        <v/>
      </c>
    </row>
    <row r="302" spans="1:119" s="152" customFormat="1" ht="18" hidden="1" customHeight="1">
      <c r="A302" s="156" t="str">
        <f t="shared" si="338"/>
        <v/>
      </c>
      <c r="B302" s="153"/>
      <c r="C302" s="31" t="str">
        <f>IF(B302="","",VLOOKUP(B302,学連登録!$C$2:$G$3000,2,FALSE))</f>
        <v/>
      </c>
      <c r="D302" s="32" t="str">
        <f>IF(B302="","",VLOOKUP(B302,学連登録!$C$2:$G$3000,3,FALSE))</f>
        <v/>
      </c>
      <c r="E302" s="33" t="str">
        <f>IF(B302="","",VLOOKUP(B302,学連登録!$C$2:$G$3000,4,FALSE))</f>
        <v/>
      </c>
      <c r="F302" s="376" t="str">
        <f>IF(B302="","",VLOOKUP(B302,学連登録!$C$2:$I$3000,7,FALSE))</f>
        <v/>
      </c>
      <c r="G302" s="155"/>
      <c r="H302" s="926"/>
      <c r="I302" s="928"/>
      <c r="J302" s="155"/>
      <c r="K302" s="926"/>
      <c r="L302" s="927"/>
      <c r="M302" s="155"/>
      <c r="N302" s="881"/>
      <c r="O302" s="882"/>
      <c r="P302" s="154"/>
      <c r="Q302" s="926"/>
      <c r="R302" s="927"/>
      <c r="S302" s="154"/>
      <c r="T302" s="926"/>
      <c r="U302" s="927"/>
      <c r="V302" s="101" t="str">
        <f>IF(B302="","",VLOOKUP(B302,学連登録!$C$2:$H$3000,6,FALSE))</f>
        <v/>
      </c>
      <c r="Y302" s="116" t="str">
        <f t="shared" si="409"/>
        <v/>
      </c>
      <c r="Z302" s="97" t="str">
        <f>IF(G302="","",VLOOKUP(G302,種目名!$R$5:$T$104,3,0))</f>
        <v/>
      </c>
      <c r="AA302" s="98" t="str">
        <f>IF(J302="","",VLOOKUP(J302,種目名!$R$5:$T$104,3,0))</f>
        <v/>
      </c>
      <c r="AB302" s="117" t="str">
        <f>IF(M302="","",VLOOKUP(M302,種目名!$R$5:$T$104,3,0))</f>
        <v/>
      </c>
      <c r="AC302" s="117" t="str">
        <f>IF(P302="","",VLOOKUP(AF302,種目名!$R$5:$T$104,3,0))</f>
        <v/>
      </c>
      <c r="AD302" s="118" t="str">
        <f>IF(S302="","",VLOOKUP(AI302,種目名!$R$5:$T$104,3,0))</f>
        <v/>
      </c>
      <c r="AE302" s="115">
        <f t="shared" si="410"/>
        <v>0</v>
      </c>
      <c r="AF302" s="152" t="str">
        <f t="shared" si="411"/>
        <v/>
      </c>
      <c r="AG302" s="152" t="str">
        <f t="shared" si="412"/>
        <v/>
      </c>
      <c r="AH302" s="152">
        <f t="shared" si="413"/>
        <v>0</v>
      </c>
      <c r="AI302" s="152" t="str">
        <f t="shared" si="414"/>
        <v/>
      </c>
      <c r="AJ302" s="152" t="str">
        <f t="shared" si="415"/>
        <v/>
      </c>
      <c r="AK302" s="383"/>
      <c r="AL302" s="166">
        <f t="shared" si="343"/>
        <v>0</v>
      </c>
      <c r="AM302" s="392">
        <f t="shared" si="344"/>
        <v>0</v>
      </c>
      <c r="AN302" s="392">
        <f>COUNTIF($B$12:B302,B302)</f>
        <v>0</v>
      </c>
      <c r="AO302" s="392"/>
      <c r="AP302" s="392" t="str">
        <f t="shared" si="345"/>
        <v/>
      </c>
      <c r="AQ302" s="392" t="str">
        <f t="shared" si="345"/>
        <v/>
      </c>
      <c r="AR302" s="392" t="str">
        <f t="shared" si="345"/>
        <v/>
      </c>
      <c r="AS302" s="392" t="str">
        <f t="shared" si="345"/>
        <v/>
      </c>
      <c r="AT302" s="392">
        <f t="shared" si="346"/>
        <v>0</v>
      </c>
      <c r="AU302" s="392" t="str">
        <f t="shared" si="347"/>
        <v/>
      </c>
      <c r="AV302" s="392" t="str">
        <f t="shared" si="348"/>
        <v/>
      </c>
      <c r="AW302" s="392" t="str">
        <f t="shared" si="349"/>
        <v/>
      </c>
      <c r="AX302" s="392" t="str">
        <f t="shared" si="350"/>
        <v/>
      </c>
      <c r="AY302" s="392" t="str">
        <f t="shared" si="351"/>
        <v/>
      </c>
      <c r="AZ302" s="392" t="str">
        <f t="shared" si="339"/>
        <v/>
      </c>
      <c r="BA302" s="392" t="str">
        <f t="shared" si="339"/>
        <v/>
      </c>
      <c r="BB302" s="392" t="str">
        <f t="shared" si="339"/>
        <v/>
      </c>
      <c r="BC302" s="392" t="str">
        <f t="shared" si="339"/>
        <v/>
      </c>
      <c r="BD302" s="396" t="str">
        <f t="shared" si="339"/>
        <v/>
      </c>
      <c r="BE302" s="386">
        <f t="shared" si="352"/>
        <v>0</v>
      </c>
      <c r="BG302" s="392">
        <f t="shared" si="353"/>
        <v>0</v>
      </c>
      <c r="BH302" s="392">
        <f t="shared" si="354"/>
        <v>0</v>
      </c>
      <c r="BI302" s="405">
        <f t="shared" si="355"/>
        <v>0</v>
      </c>
      <c r="BJ302" s="406">
        <f t="shared" si="340"/>
        <v>0</v>
      </c>
      <c r="BK302" s="391" t="str">
        <f t="shared" si="341"/>
        <v>0</v>
      </c>
      <c r="BL302" s="391" t="str">
        <f t="shared" si="342"/>
        <v>0</v>
      </c>
      <c r="BM302" s="405">
        <f t="shared" si="356"/>
        <v>0</v>
      </c>
      <c r="BN302" s="405" t="str">
        <f t="shared" si="357"/>
        <v>0m0</v>
      </c>
      <c r="BO302" s="392">
        <f t="shared" si="358"/>
        <v>0</v>
      </c>
      <c r="BP302" s="392">
        <f t="shared" si="359"/>
        <v>0</v>
      </c>
      <c r="BQ302" s="405">
        <f t="shared" si="360"/>
        <v>0</v>
      </c>
      <c r="BR302" s="406">
        <f t="shared" si="361"/>
        <v>0</v>
      </c>
      <c r="BS302" s="391" t="str">
        <f t="shared" si="362"/>
        <v>0</v>
      </c>
      <c r="BT302" s="391" t="str">
        <f t="shared" si="363"/>
        <v>0</v>
      </c>
      <c r="BU302" s="405">
        <f t="shared" si="364"/>
        <v>0</v>
      </c>
      <c r="BV302" s="405" t="str">
        <f t="shared" si="365"/>
        <v>0m0</v>
      </c>
      <c r="BW302" s="392">
        <f t="shared" si="366"/>
        <v>0</v>
      </c>
      <c r="BX302" s="392">
        <f t="shared" si="367"/>
        <v>0</v>
      </c>
      <c r="BY302" s="405">
        <f t="shared" si="368"/>
        <v>0</v>
      </c>
      <c r="BZ302" s="406">
        <f t="shared" si="369"/>
        <v>0</v>
      </c>
      <c r="CA302" s="391" t="str">
        <f t="shared" si="370"/>
        <v>0</v>
      </c>
      <c r="CB302" s="391" t="str">
        <f t="shared" si="371"/>
        <v>0</v>
      </c>
      <c r="CC302" s="405">
        <f t="shared" si="372"/>
        <v>0</v>
      </c>
      <c r="CD302" s="405" t="str">
        <f t="shared" si="373"/>
        <v>0m0</v>
      </c>
      <c r="CE302" s="392">
        <f t="shared" si="374"/>
        <v>0</v>
      </c>
      <c r="CF302" s="392">
        <f t="shared" si="375"/>
        <v>0</v>
      </c>
      <c r="CG302" s="405">
        <f t="shared" si="376"/>
        <v>0</v>
      </c>
      <c r="CH302" s="406">
        <f t="shared" si="377"/>
        <v>0</v>
      </c>
      <c r="CI302" s="391" t="str">
        <f t="shared" si="378"/>
        <v>0</v>
      </c>
      <c r="CJ302" s="391" t="str">
        <f t="shared" si="379"/>
        <v>0</v>
      </c>
      <c r="CK302" s="405">
        <f t="shared" si="380"/>
        <v>0</v>
      </c>
      <c r="CL302" s="405" t="str">
        <f t="shared" si="381"/>
        <v>0m0</v>
      </c>
      <c r="CM302" s="392">
        <f t="shared" si="382"/>
        <v>0</v>
      </c>
      <c r="CN302" s="392">
        <f t="shared" si="383"/>
        <v>0</v>
      </c>
      <c r="CO302" s="405">
        <f t="shared" si="384"/>
        <v>0</v>
      </c>
      <c r="CP302" s="406">
        <f t="shared" si="385"/>
        <v>0</v>
      </c>
      <c r="CQ302" s="391" t="str">
        <f t="shared" si="386"/>
        <v>0</v>
      </c>
      <c r="CR302" s="391" t="str">
        <f t="shared" si="387"/>
        <v>0</v>
      </c>
      <c r="CS302" s="405">
        <f t="shared" si="388"/>
        <v>0</v>
      </c>
      <c r="CT302" s="405" t="str">
        <f t="shared" si="389"/>
        <v>0m0</v>
      </c>
      <c r="CU302" s="405">
        <f t="shared" si="390"/>
        <v>0</v>
      </c>
      <c r="CV302" s="405">
        <f t="shared" si="391"/>
        <v>0</v>
      </c>
      <c r="CW302" s="405">
        <f t="shared" si="392"/>
        <v>0</v>
      </c>
      <c r="CX302" s="405">
        <f t="shared" si="393"/>
        <v>0</v>
      </c>
      <c r="CY302" s="405">
        <f t="shared" si="394"/>
        <v>0</v>
      </c>
      <c r="CZ302" s="405" t="str">
        <f t="shared" si="395"/>
        <v/>
      </c>
      <c r="DA302" s="405" t="str">
        <f t="shared" si="396"/>
        <v/>
      </c>
      <c r="DB302" s="405" t="str">
        <f t="shared" si="397"/>
        <v/>
      </c>
      <c r="DC302" s="405" t="str">
        <f t="shared" si="398"/>
        <v/>
      </c>
      <c r="DD302" s="405" t="str">
        <f t="shared" si="399"/>
        <v/>
      </c>
      <c r="DE302" s="405"/>
      <c r="DF302" s="404"/>
      <c r="DG302" s="405" t="str">
        <f t="shared" si="400"/>
        <v/>
      </c>
      <c r="DH302" s="405" t="str">
        <f t="shared" si="401"/>
        <v/>
      </c>
      <c r="DI302" s="405">
        <f t="shared" si="402"/>
        <v>0</v>
      </c>
      <c r="DJ302" s="405" t="str">
        <f t="shared" si="403"/>
        <v/>
      </c>
      <c r="DK302" s="405" t="str">
        <f t="shared" si="404"/>
        <v/>
      </c>
      <c r="DL302" s="405" t="str">
        <f t="shared" si="405"/>
        <v/>
      </c>
      <c r="DM302" s="405" t="str">
        <f t="shared" si="406"/>
        <v/>
      </c>
      <c r="DN302" s="405" t="str">
        <f t="shared" si="407"/>
        <v/>
      </c>
      <c r="DO302" s="405" t="str">
        <f t="shared" si="408"/>
        <v/>
      </c>
    </row>
    <row r="303" spans="1:119" s="152" customFormat="1" ht="18" hidden="1" customHeight="1">
      <c r="A303" s="156" t="str">
        <f t="shared" si="338"/>
        <v/>
      </c>
      <c r="B303" s="153"/>
      <c r="C303" s="31" t="str">
        <f>IF(B303="","",VLOOKUP(B303,学連登録!$C$2:$G$3000,2,FALSE))</f>
        <v/>
      </c>
      <c r="D303" s="32" t="str">
        <f>IF(B303="","",VLOOKUP(B303,学連登録!$C$2:$G$3000,3,FALSE))</f>
        <v/>
      </c>
      <c r="E303" s="33" t="str">
        <f>IF(B303="","",VLOOKUP(B303,学連登録!$C$2:$G$3000,4,FALSE))</f>
        <v/>
      </c>
      <c r="F303" s="376" t="str">
        <f>IF(B303="","",VLOOKUP(B303,学連登録!$C$2:$I$3000,7,FALSE))</f>
        <v/>
      </c>
      <c r="G303" s="155"/>
      <c r="H303" s="926"/>
      <c r="I303" s="928"/>
      <c r="J303" s="155"/>
      <c r="K303" s="926"/>
      <c r="L303" s="927"/>
      <c r="M303" s="155"/>
      <c r="N303" s="881"/>
      <c r="O303" s="882"/>
      <c r="P303" s="154"/>
      <c r="Q303" s="926"/>
      <c r="R303" s="927"/>
      <c r="S303" s="154"/>
      <c r="T303" s="926"/>
      <c r="U303" s="927"/>
      <c r="V303" s="101" t="str">
        <f>IF(B303="","",VLOOKUP(B303,学連登録!$C$2:$H$3000,6,FALSE))</f>
        <v/>
      </c>
      <c r="Y303" s="116" t="str">
        <f t="shared" si="409"/>
        <v/>
      </c>
      <c r="Z303" s="97" t="str">
        <f>IF(G303="","",VLOOKUP(G303,種目名!$R$5:$T$104,3,0))</f>
        <v/>
      </c>
      <c r="AA303" s="98" t="str">
        <f>IF(J303="","",VLOOKUP(J303,種目名!$R$5:$T$104,3,0))</f>
        <v/>
      </c>
      <c r="AB303" s="117" t="str">
        <f>IF(M303="","",VLOOKUP(M303,種目名!$R$5:$T$104,3,0))</f>
        <v/>
      </c>
      <c r="AC303" s="117" t="str">
        <f>IF(P303="","",VLOOKUP(AF303,種目名!$R$5:$T$104,3,0))</f>
        <v/>
      </c>
      <c r="AD303" s="118" t="str">
        <f>IF(S303="","",VLOOKUP(AI303,種目名!$R$5:$T$104,3,0))</f>
        <v/>
      </c>
      <c r="AE303" s="115">
        <f t="shared" si="410"/>
        <v>0</v>
      </c>
      <c r="AF303" s="152" t="str">
        <f t="shared" si="411"/>
        <v/>
      </c>
      <c r="AG303" s="152" t="str">
        <f t="shared" si="412"/>
        <v/>
      </c>
      <c r="AH303" s="152">
        <f t="shared" si="413"/>
        <v>0</v>
      </c>
      <c r="AI303" s="152" t="str">
        <f t="shared" si="414"/>
        <v/>
      </c>
      <c r="AJ303" s="152" t="str">
        <f t="shared" si="415"/>
        <v/>
      </c>
      <c r="AK303" s="383"/>
      <c r="AL303" s="166">
        <f t="shared" si="343"/>
        <v>0</v>
      </c>
      <c r="AM303" s="392">
        <f t="shared" si="344"/>
        <v>0</v>
      </c>
      <c r="AN303" s="392">
        <f>COUNTIF($B$12:B303,B303)</f>
        <v>0</v>
      </c>
      <c r="AO303" s="392"/>
      <c r="AP303" s="392" t="str">
        <f t="shared" si="345"/>
        <v/>
      </c>
      <c r="AQ303" s="392" t="str">
        <f t="shared" si="345"/>
        <v/>
      </c>
      <c r="AR303" s="392" t="str">
        <f t="shared" si="345"/>
        <v/>
      </c>
      <c r="AS303" s="392" t="str">
        <f t="shared" si="345"/>
        <v/>
      </c>
      <c r="AT303" s="392">
        <f t="shared" si="346"/>
        <v>0</v>
      </c>
      <c r="AU303" s="392" t="str">
        <f t="shared" si="347"/>
        <v/>
      </c>
      <c r="AV303" s="392" t="str">
        <f t="shared" si="348"/>
        <v/>
      </c>
      <c r="AW303" s="392" t="str">
        <f t="shared" si="349"/>
        <v/>
      </c>
      <c r="AX303" s="392" t="str">
        <f t="shared" si="350"/>
        <v/>
      </c>
      <c r="AY303" s="392" t="str">
        <f t="shared" si="351"/>
        <v/>
      </c>
      <c r="AZ303" s="392" t="str">
        <f t="shared" si="339"/>
        <v/>
      </c>
      <c r="BA303" s="392" t="str">
        <f t="shared" si="339"/>
        <v/>
      </c>
      <c r="BB303" s="392" t="str">
        <f t="shared" si="339"/>
        <v/>
      </c>
      <c r="BC303" s="392" t="str">
        <f t="shared" si="339"/>
        <v/>
      </c>
      <c r="BD303" s="396" t="str">
        <f t="shared" si="339"/>
        <v/>
      </c>
      <c r="BE303" s="386">
        <f t="shared" si="352"/>
        <v>0</v>
      </c>
      <c r="BG303" s="392">
        <f t="shared" si="353"/>
        <v>0</v>
      </c>
      <c r="BH303" s="392">
        <f t="shared" si="354"/>
        <v>0</v>
      </c>
      <c r="BI303" s="405">
        <f t="shared" si="355"/>
        <v>0</v>
      </c>
      <c r="BJ303" s="406">
        <f t="shared" si="340"/>
        <v>0</v>
      </c>
      <c r="BK303" s="391" t="str">
        <f t="shared" si="341"/>
        <v>0</v>
      </c>
      <c r="BL303" s="391" t="str">
        <f t="shared" si="342"/>
        <v>0</v>
      </c>
      <c r="BM303" s="405">
        <f t="shared" si="356"/>
        <v>0</v>
      </c>
      <c r="BN303" s="405" t="str">
        <f t="shared" si="357"/>
        <v>0m0</v>
      </c>
      <c r="BO303" s="392">
        <f t="shared" si="358"/>
        <v>0</v>
      </c>
      <c r="BP303" s="392">
        <f t="shared" si="359"/>
        <v>0</v>
      </c>
      <c r="BQ303" s="405">
        <f t="shared" si="360"/>
        <v>0</v>
      </c>
      <c r="BR303" s="406">
        <f t="shared" si="361"/>
        <v>0</v>
      </c>
      <c r="BS303" s="391" t="str">
        <f t="shared" si="362"/>
        <v>0</v>
      </c>
      <c r="BT303" s="391" t="str">
        <f t="shared" si="363"/>
        <v>0</v>
      </c>
      <c r="BU303" s="405">
        <f t="shared" si="364"/>
        <v>0</v>
      </c>
      <c r="BV303" s="405" t="str">
        <f t="shared" si="365"/>
        <v>0m0</v>
      </c>
      <c r="BW303" s="392">
        <f t="shared" si="366"/>
        <v>0</v>
      </c>
      <c r="BX303" s="392">
        <f t="shared" si="367"/>
        <v>0</v>
      </c>
      <c r="BY303" s="405">
        <f t="shared" si="368"/>
        <v>0</v>
      </c>
      <c r="BZ303" s="406">
        <f t="shared" si="369"/>
        <v>0</v>
      </c>
      <c r="CA303" s="391" t="str">
        <f t="shared" si="370"/>
        <v>0</v>
      </c>
      <c r="CB303" s="391" t="str">
        <f t="shared" si="371"/>
        <v>0</v>
      </c>
      <c r="CC303" s="405">
        <f t="shared" si="372"/>
        <v>0</v>
      </c>
      <c r="CD303" s="405" t="str">
        <f t="shared" si="373"/>
        <v>0m0</v>
      </c>
      <c r="CE303" s="392">
        <f t="shared" si="374"/>
        <v>0</v>
      </c>
      <c r="CF303" s="392">
        <f t="shared" si="375"/>
        <v>0</v>
      </c>
      <c r="CG303" s="405">
        <f t="shared" si="376"/>
        <v>0</v>
      </c>
      <c r="CH303" s="406">
        <f t="shared" si="377"/>
        <v>0</v>
      </c>
      <c r="CI303" s="391" t="str">
        <f t="shared" si="378"/>
        <v>0</v>
      </c>
      <c r="CJ303" s="391" t="str">
        <f t="shared" si="379"/>
        <v>0</v>
      </c>
      <c r="CK303" s="405">
        <f t="shared" si="380"/>
        <v>0</v>
      </c>
      <c r="CL303" s="405" t="str">
        <f t="shared" si="381"/>
        <v>0m0</v>
      </c>
      <c r="CM303" s="392">
        <f t="shared" si="382"/>
        <v>0</v>
      </c>
      <c r="CN303" s="392">
        <f t="shared" si="383"/>
        <v>0</v>
      </c>
      <c r="CO303" s="405">
        <f t="shared" si="384"/>
        <v>0</v>
      </c>
      <c r="CP303" s="406">
        <f t="shared" si="385"/>
        <v>0</v>
      </c>
      <c r="CQ303" s="391" t="str">
        <f t="shared" si="386"/>
        <v>0</v>
      </c>
      <c r="CR303" s="391" t="str">
        <f t="shared" si="387"/>
        <v>0</v>
      </c>
      <c r="CS303" s="405">
        <f t="shared" si="388"/>
        <v>0</v>
      </c>
      <c r="CT303" s="405" t="str">
        <f t="shared" si="389"/>
        <v>0m0</v>
      </c>
      <c r="CU303" s="405">
        <f t="shared" si="390"/>
        <v>0</v>
      </c>
      <c r="CV303" s="405">
        <f t="shared" si="391"/>
        <v>0</v>
      </c>
      <c r="CW303" s="405">
        <f t="shared" si="392"/>
        <v>0</v>
      </c>
      <c r="CX303" s="405">
        <f t="shared" si="393"/>
        <v>0</v>
      </c>
      <c r="CY303" s="405">
        <f t="shared" si="394"/>
        <v>0</v>
      </c>
      <c r="CZ303" s="405" t="str">
        <f t="shared" si="395"/>
        <v/>
      </c>
      <c r="DA303" s="405" t="str">
        <f t="shared" si="396"/>
        <v/>
      </c>
      <c r="DB303" s="405" t="str">
        <f t="shared" si="397"/>
        <v/>
      </c>
      <c r="DC303" s="405" t="str">
        <f t="shared" si="398"/>
        <v/>
      </c>
      <c r="DD303" s="405" t="str">
        <f t="shared" si="399"/>
        <v/>
      </c>
      <c r="DE303" s="405"/>
      <c r="DF303" s="404"/>
      <c r="DG303" s="405" t="str">
        <f t="shared" si="400"/>
        <v/>
      </c>
      <c r="DH303" s="405" t="str">
        <f t="shared" si="401"/>
        <v/>
      </c>
      <c r="DI303" s="405">
        <f t="shared" si="402"/>
        <v>0</v>
      </c>
      <c r="DJ303" s="405" t="str">
        <f t="shared" si="403"/>
        <v/>
      </c>
      <c r="DK303" s="405" t="str">
        <f t="shared" si="404"/>
        <v/>
      </c>
      <c r="DL303" s="405" t="str">
        <f t="shared" si="405"/>
        <v/>
      </c>
      <c r="DM303" s="405" t="str">
        <f t="shared" si="406"/>
        <v/>
      </c>
      <c r="DN303" s="405" t="str">
        <f t="shared" si="407"/>
        <v/>
      </c>
      <c r="DO303" s="405" t="str">
        <f t="shared" si="408"/>
        <v/>
      </c>
    </row>
    <row r="304" spans="1:119" s="152" customFormat="1" ht="18" hidden="1" customHeight="1">
      <c r="A304" s="156" t="str">
        <f t="shared" si="338"/>
        <v/>
      </c>
      <c r="B304" s="153"/>
      <c r="C304" s="31" t="str">
        <f>IF(B304="","",VLOOKUP(B304,学連登録!$C$2:$G$3000,2,FALSE))</f>
        <v/>
      </c>
      <c r="D304" s="32" t="str">
        <f>IF(B304="","",VLOOKUP(B304,学連登録!$C$2:$G$3000,3,FALSE))</f>
        <v/>
      </c>
      <c r="E304" s="33" t="str">
        <f>IF(B304="","",VLOOKUP(B304,学連登録!$C$2:$G$3000,4,FALSE))</f>
        <v/>
      </c>
      <c r="F304" s="376" t="str">
        <f>IF(B304="","",VLOOKUP(B304,学連登録!$C$2:$I$3000,7,FALSE))</f>
        <v/>
      </c>
      <c r="G304" s="155"/>
      <c r="H304" s="926"/>
      <c r="I304" s="928"/>
      <c r="J304" s="155"/>
      <c r="K304" s="926"/>
      <c r="L304" s="927"/>
      <c r="M304" s="155"/>
      <c r="N304" s="881"/>
      <c r="O304" s="882"/>
      <c r="P304" s="154"/>
      <c r="Q304" s="926"/>
      <c r="R304" s="927"/>
      <c r="S304" s="154"/>
      <c r="T304" s="926"/>
      <c r="U304" s="927"/>
      <c r="V304" s="101" t="str">
        <f>IF(B304="","",VLOOKUP(B304,学連登録!$C$2:$H$3000,6,FALSE))</f>
        <v/>
      </c>
      <c r="Y304" s="116" t="str">
        <f t="shared" si="409"/>
        <v/>
      </c>
      <c r="Z304" s="97" t="str">
        <f>IF(G304="","",VLOOKUP(G304,種目名!$R$5:$T$104,3,0))</f>
        <v/>
      </c>
      <c r="AA304" s="98" t="str">
        <f>IF(J304="","",VLOOKUP(J304,種目名!$R$5:$T$104,3,0))</f>
        <v/>
      </c>
      <c r="AB304" s="117" t="str">
        <f>IF(M304="","",VLOOKUP(M304,種目名!$R$5:$T$104,3,0))</f>
        <v/>
      </c>
      <c r="AC304" s="117" t="str">
        <f>IF(P304="","",VLOOKUP(AF304,種目名!$R$5:$T$104,3,0))</f>
        <v/>
      </c>
      <c r="AD304" s="118" t="str">
        <f>IF(S304="","",VLOOKUP(AI304,種目名!$R$5:$T$104,3,0))</f>
        <v/>
      </c>
      <c r="AE304" s="115">
        <f t="shared" si="410"/>
        <v>0</v>
      </c>
      <c r="AF304" s="152" t="str">
        <f t="shared" si="411"/>
        <v/>
      </c>
      <c r="AG304" s="152" t="str">
        <f t="shared" si="412"/>
        <v/>
      </c>
      <c r="AH304" s="152">
        <f t="shared" si="413"/>
        <v>0</v>
      </c>
      <c r="AI304" s="152" t="str">
        <f t="shared" si="414"/>
        <v/>
      </c>
      <c r="AJ304" s="152" t="str">
        <f t="shared" si="415"/>
        <v/>
      </c>
      <c r="AK304" s="383"/>
      <c r="AL304" s="166">
        <f t="shared" si="343"/>
        <v>0</v>
      </c>
      <c r="AM304" s="392">
        <f t="shared" si="344"/>
        <v>0</v>
      </c>
      <c r="AN304" s="392">
        <f>COUNTIF($B$12:B304,B304)</f>
        <v>0</v>
      </c>
      <c r="AO304" s="392"/>
      <c r="AP304" s="392" t="str">
        <f t="shared" si="345"/>
        <v/>
      </c>
      <c r="AQ304" s="392" t="str">
        <f t="shared" si="345"/>
        <v/>
      </c>
      <c r="AR304" s="392" t="str">
        <f t="shared" si="345"/>
        <v/>
      </c>
      <c r="AS304" s="392" t="str">
        <f t="shared" si="345"/>
        <v/>
      </c>
      <c r="AT304" s="392">
        <f t="shared" si="346"/>
        <v>0</v>
      </c>
      <c r="AU304" s="392" t="str">
        <f t="shared" si="347"/>
        <v/>
      </c>
      <c r="AV304" s="392" t="str">
        <f t="shared" si="348"/>
        <v/>
      </c>
      <c r="AW304" s="392" t="str">
        <f t="shared" si="349"/>
        <v/>
      </c>
      <c r="AX304" s="392" t="str">
        <f t="shared" si="350"/>
        <v/>
      </c>
      <c r="AY304" s="392" t="str">
        <f t="shared" si="351"/>
        <v/>
      </c>
      <c r="AZ304" s="392" t="str">
        <f t="shared" si="339"/>
        <v/>
      </c>
      <c r="BA304" s="392" t="str">
        <f t="shared" si="339"/>
        <v/>
      </c>
      <c r="BB304" s="392" t="str">
        <f t="shared" si="339"/>
        <v/>
      </c>
      <c r="BC304" s="392" t="str">
        <f t="shared" si="339"/>
        <v/>
      </c>
      <c r="BD304" s="396" t="str">
        <f t="shared" si="339"/>
        <v/>
      </c>
      <c r="BE304" s="386">
        <f t="shared" si="352"/>
        <v>0</v>
      </c>
      <c r="BG304" s="392">
        <f t="shared" si="353"/>
        <v>0</v>
      </c>
      <c r="BH304" s="392">
        <f t="shared" si="354"/>
        <v>0</v>
      </c>
      <c r="BI304" s="405">
        <f t="shared" si="355"/>
        <v>0</v>
      </c>
      <c r="BJ304" s="406">
        <f t="shared" si="340"/>
        <v>0</v>
      </c>
      <c r="BK304" s="391" t="str">
        <f t="shared" si="341"/>
        <v>0</v>
      </c>
      <c r="BL304" s="391" t="str">
        <f t="shared" si="342"/>
        <v>0</v>
      </c>
      <c r="BM304" s="405">
        <f t="shared" si="356"/>
        <v>0</v>
      </c>
      <c r="BN304" s="405" t="str">
        <f t="shared" si="357"/>
        <v>0m0</v>
      </c>
      <c r="BO304" s="392">
        <f t="shared" si="358"/>
        <v>0</v>
      </c>
      <c r="BP304" s="392">
        <f t="shared" si="359"/>
        <v>0</v>
      </c>
      <c r="BQ304" s="405">
        <f t="shared" si="360"/>
        <v>0</v>
      </c>
      <c r="BR304" s="406">
        <f t="shared" si="361"/>
        <v>0</v>
      </c>
      <c r="BS304" s="391" t="str">
        <f t="shared" si="362"/>
        <v>0</v>
      </c>
      <c r="BT304" s="391" t="str">
        <f t="shared" si="363"/>
        <v>0</v>
      </c>
      <c r="BU304" s="405">
        <f t="shared" si="364"/>
        <v>0</v>
      </c>
      <c r="BV304" s="405" t="str">
        <f t="shared" si="365"/>
        <v>0m0</v>
      </c>
      <c r="BW304" s="392">
        <f t="shared" si="366"/>
        <v>0</v>
      </c>
      <c r="BX304" s="392">
        <f t="shared" si="367"/>
        <v>0</v>
      </c>
      <c r="BY304" s="405">
        <f t="shared" si="368"/>
        <v>0</v>
      </c>
      <c r="BZ304" s="406">
        <f t="shared" si="369"/>
        <v>0</v>
      </c>
      <c r="CA304" s="391" t="str">
        <f t="shared" si="370"/>
        <v>0</v>
      </c>
      <c r="CB304" s="391" t="str">
        <f t="shared" si="371"/>
        <v>0</v>
      </c>
      <c r="CC304" s="405">
        <f t="shared" si="372"/>
        <v>0</v>
      </c>
      <c r="CD304" s="405" t="str">
        <f t="shared" si="373"/>
        <v>0m0</v>
      </c>
      <c r="CE304" s="392">
        <f t="shared" si="374"/>
        <v>0</v>
      </c>
      <c r="CF304" s="392">
        <f t="shared" si="375"/>
        <v>0</v>
      </c>
      <c r="CG304" s="405">
        <f t="shared" si="376"/>
        <v>0</v>
      </c>
      <c r="CH304" s="406">
        <f t="shared" si="377"/>
        <v>0</v>
      </c>
      <c r="CI304" s="391" t="str">
        <f t="shared" si="378"/>
        <v>0</v>
      </c>
      <c r="CJ304" s="391" t="str">
        <f t="shared" si="379"/>
        <v>0</v>
      </c>
      <c r="CK304" s="405">
        <f t="shared" si="380"/>
        <v>0</v>
      </c>
      <c r="CL304" s="405" t="str">
        <f t="shared" si="381"/>
        <v>0m0</v>
      </c>
      <c r="CM304" s="392">
        <f t="shared" si="382"/>
        <v>0</v>
      </c>
      <c r="CN304" s="392">
        <f t="shared" si="383"/>
        <v>0</v>
      </c>
      <c r="CO304" s="405">
        <f t="shared" si="384"/>
        <v>0</v>
      </c>
      <c r="CP304" s="406">
        <f t="shared" si="385"/>
        <v>0</v>
      </c>
      <c r="CQ304" s="391" t="str">
        <f t="shared" si="386"/>
        <v>0</v>
      </c>
      <c r="CR304" s="391" t="str">
        <f t="shared" si="387"/>
        <v>0</v>
      </c>
      <c r="CS304" s="405">
        <f t="shared" si="388"/>
        <v>0</v>
      </c>
      <c r="CT304" s="405" t="str">
        <f t="shared" si="389"/>
        <v>0m0</v>
      </c>
      <c r="CU304" s="405">
        <f t="shared" si="390"/>
        <v>0</v>
      </c>
      <c r="CV304" s="405">
        <f t="shared" si="391"/>
        <v>0</v>
      </c>
      <c r="CW304" s="405">
        <f t="shared" si="392"/>
        <v>0</v>
      </c>
      <c r="CX304" s="405">
        <f t="shared" si="393"/>
        <v>0</v>
      </c>
      <c r="CY304" s="405">
        <f t="shared" si="394"/>
        <v>0</v>
      </c>
      <c r="CZ304" s="405" t="str">
        <f t="shared" si="395"/>
        <v/>
      </c>
      <c r="DA304" s="405" t="str">
        <f t="shared" si="396"/>
        <v/>
      </c>
      <c r="DB304" s="405" t="str">
        <f t="shared" si="397"/>
        <v/>
      </c>
      <c r="DC304" s="405" t="str">
        <f t="shared" si="398"/>
        <v/>
      </c>
      <c r="DD304" s="405" t="str">
        <f t="shared" si="399"/>
        <v/>
      </c>
      <c r="DE304" s="405"/>
      <c r="DF304" s="404"/>
      <c r="DG304" s="405" t="str">
        <f t="shared" si="400"/>
        <v/>
      </c>
      <c r="DH304" s="405" t="str">
        <f t="shared" si="401"/>
        <v/>
      </c>
      <c r="DI304" s="405">
        <f t="shared" si="402"/>
        <v>0</v>
      </c>
      <c r="DJ304" s="405" t="str">
        <f t="shared" si="403"/>
        <v/>
      </c>
      <c r="DK304" s="405" t="str">
        <f t="shared" si="404"/>
        <v/>
      </c>
      <c r="DL304" s="405" t="str">
        <f t="shared" si="405"/>
        <v/>
      </c>
      <c r="DM304" s="405" t="str">
        <f t="shared" si="406"/>
        <v/>
      </c>
      <c r="DN304" s="405" t="str">
        <f t="shared" si="407"/>
        <v/>
      </c>
      <c r="DO304" s="405" t="str">
        <f t="shared" si="408"/>
        <v/>
      </c>
    </row>
    <row r="305" spans="1:119" s="152" customFormat="1" ht="18" hidden="1" customHeight="1">
      <c r="A305" s="156" t="str">
        <f t="shared" si="338"/>
        <v/>
      </c>
      <c r="B305" s="153"/>
      <c r="C305" s="31" t="str">
        <f>IF(B305="","",VLOOKUP(B305,学連登録!$C$2:$G$3000,2,FALSE))</f>
        <v/>
      </c>
      <c r="D305" s="32" t="str">
        <f>IF(B305="","",VLOOKUP(B305,学連登録!$C$2:$G$3000,3,FALSE))</f>
        <v/>
      </c>
      <c r="E305" s="33" t="str">
        <f>IF(B305="","",VLOOKUP(B305,学連登録!$C$2:$G$3000,4,FALSE))</f>
        <v/>
      </c>
      <c r="F305" s="376" t="str">
        <f>IF(B305="","",VLOOKUP(B305,学連登録!$C$2:$I$3000,7,FALSE))</f>
        <v/>
      </c>
      <c r="G305" s="155"/>
      <c r="H305" s="926"/>
      <c r="I305" s="928"/>
      <c r="J305" s="155"/>
      <c r="K305" s="926"/>
      <c r="L305" s="927"/>
      <c r="M305" s="155"/>
      <c r="N305" s="881"/>
      <c r="O305" s="882"/>
      <c r="P305" s="154"/>
      <c r="Q305" s="926"/>
      <c r="R305" s="927"/>
      <c r="S305" s="154"/>
      <c r="T305" s="926"/>
      <c r="U305" s="927"/>
      <c r="V305" s="101" t="str">
        <f>IF(B305="","",VLOOKUP(B305,学連登録!$C$2:$H$3000,6,FALSE))</f>
        <v/>
      </c>
      <c r="Y305" s="116" t="str">
        <f t="shared" si="409"/>
        <v/>
      </c>
      <c r="Z305" s="97" t="str">
        <f>IF(G305="","",VLOOKUP(G305,種目名!$R$5:$T$104,3,0))</f>
        <v/>
      </c>
      <c r="AA305" s="98" t="str">
        <f>IF(J305="","",VLOOKUP(J305,種目名!$R$5:$T$104,3,0))</f>
        <v/>
      </c>
      <c r="AB305" s="117" t="str">
        <f>IF(M305="","",VLOOKUP(M305,種目名!$R$5:$T$104,3,0))</f>
        <v/>
      </c>
      <c r="AC305" s="117" t="str">
        <f>IF(P305="","",VLOOKUP(AF305,種目名!$R$5:$T$104,3,0))</f>
        <v/>
      </c>
      <c r="AD305" s="118" t="str">
        <f>IF(S305="","",VLOOKUP(AI305,種目名!$R$5:$T$104,3,0))</f>
        <v/>
      </c>
      <c r="AE305" s="115">
        <f t="shared" si="410"/>
        <v>0</v>
      </c>
      <c r="AF305" s="152" t="str">
        <f t="shared" si="411"/>
        <v/>
      </c>
      <c r="AG305" s="152" t="str">
        <f t="shared" si="412"/>
        <v/>
      </c>
      <c r="AH305" s="152">
        <f t="shared" si="413"/>
        <v>0</v>
      </c>
      <c r="AI305" s="152" t="str">
        <f t="shared" si="414"/>
        <v/>
      </c>
      <c r="AJ305" s="152" t="str">
        <f t="shared" si="415"/>
        <v/>
      </c>
      <c r="AK305" s="383"/>
      <c r="AL305" s="166">
        <f t="shared" si="343"/>
        <v>0</v>
      </c>
      <c r="AM305" s="392">
        <f t="shared" si="344"/>
        <v>0</v>
      </c>
      <c r="AN305" s="392">
        <f>COUNTIF($B$12:B305,B305)</f>
        <v>0</v>
      </c>
      <c r="AO305" s="392"/>
      <c r="AP305" s="392" t="str">
        <f t="shared" si="345"/>
        <v/>
      </c>
      <c r="AQ305" s="392" t="str">
        <f t="shared" si="345"/>
        <v/>
      </c>
      <c r="AR305" s="392" t="str">
        <f t="shared" si="345"/>
        <v/>
      </c>
      <c r="AS305" s="392" t="str">
        <f t="shared" si="345"/>
        <v/>
      </c>
      <c r="AT305" s="392">
        <f t="shared" si="346"/>
        <v>0</v>
      </c>
      <c r="AU305" s="392" t="str">
        <f t="shared" si="347"/>
        <v/>
      </c>
      <c r="AV305" s="392" t="str">
        <f t="shared" si="348"/>
        <v/>
      </c>
      <c r="AW305" s="392" t="str">
        <f t="shared" si="349"/>
        <v/>
      </c>
      <c r="AX305" s="392" t="str">
        <f t="shared" si="350"/>
        <v/>
      </c>
      <c r="AY305" s="392" t="str">
        <f t="shared" si="351"/>
        <v/>
      </c>
      <c r="AZ305" s="392" t="str">
        <f t="shared" si="339"/>
        <v/>
      </c>
      <c r="BA305" s="392" t="str">
        <f t="shared" si="339"/>
        <v/>
      </c>
      <c r="BB305" s="392" t="str">
        <f t="shared" si="339"/>
        <v/>
      </c>
      <c r="BC305" s="392" t="str">
        <f t="shared" si="339"/>
        <v/>
      </c>
      <c r="BD305" s="396" t="str">
        <f t="shared" si="339"/>
        <v/>
      </c>
      <c r="BE305" s="386">
        <f t="shared" si="352"/>
        <v>0</v>
      </c>
      <c r="BG305" s="392">
        <f t="shared" si="353"/>
        <v>0</v>
      </c>
      <c r="BH305" s="392">
        <f t="shared" si="354"/>
        <v>0</v>
      </c>
      <c r="BI305" s="405">
        <f t="shared" si="355"/>
        <v>0</v>
      </c>
      <c r="BJ305" s="406">
        <f t="shared" si="340"/>
        <v>0</v>
      </c>
      <c r="BK305" s="391" t="str">
        <f t="shared" si="341"/>
        <v>0</v>
      </c>
      <c r="BL305" s="391" t="str">
        <f t="shared" si="342"/>
        <v>0</v>
      </c>
      <c r="BM305" s="405">
        <f t="shared" si="356"/>
        <v>0</v>
      </c>
      <c r="BN305" s="405" t="str">
        <f t="shared" si="357"/>
        <v>0m0</v>
      </c>
      <c r="BO305" s="392">
        <f t="shared" si="358"/>
        <v>0</v>
      </c>
      <c r="BP305" s="392">
        <f t="shared" si="359"/>
        <v>0</v>
      </c>
      <c r="BQ305" s="405">
        <f t="shared" si="360"/>
        <v>0</v>
      </c>
      <c r="BR305" s="406">
        <f t="shared" si="361"/>
        <v>0</v>
      </c>
      <c r="BS305" s="391" t="str">
        <f t="shared" si="362"/>
        <v>0</v>
      </c>
      <c r="BT305" s="391" t="str">
        <f t="shared" si="363"/>
        <v>0</v>
      </c>
      <c r="BU305" s="405">
        <f t="shared" si="364"/>
        <v>0</v>
      </c>
      <c r="BV305" s="405" t="str">
        <f t="shared" si="365"/>
        <v>0m0</v>
      </c>
      <c r="BW305" s="392">
        <f t="shared" si="366"/>
        <v>0</v>
      </c>
      <c r="BX305" s="392">
        <f t="shared" si="367"/>
        <v>0</v>
      </c>
      <c r="BY305" s="405">
        <f t="shared" si="368"/>
        <v>0</v>
      </c>
      <c r="BZ305" s="406">
        <f t="shared" si="369"/>
        <v>0</v>
      </c>
      <c r="CA305" s="391" t="str">
        <f t="shared" si="370"/>
        <v>0</v>
      </c>
      <c r="CB305" s="391" t="str">
        <f t="shared" si="371"/>
        <v>0</v>
      </c>
      <c r="CC305" s="405">
        <f t="shared" si="372"/>
        <v>0</v>
      </c>
      <c r="CD305" s="405" t="str">
        <f t="shared" si="373"/>
        <v>0m0</v>
      </c>
      <c r="CE305" s="392">
        <f t="shared" si="374"/>
        <v>0</v>
      </c>
      <c r="CF305" s="392">
        <f t="shared" si="375"/>
        <v>0</v>
      </c>
      <c r="CG305" s="405">
        <f t="shared" si="376"/>
        <v>0</v>
      </c>
      <c r="CH305" s="406">
        <f t="shared" si="377"/>
        <v>0</v>
      </c>
      <c r="CI305" s="391" t="str">
        <f t="shared" si="378"/>
        <v>0</v>
      </c>
      <c r="CJ305" s="391" t="str">
        <f t="shared" si="379"/>
        <v>0</v>
      </c>
      <c r="CK305" s="405">
        <f t="shared" si="380"/>
        <v>0</v>
      </c>
      <c r="CL305" s="405" t="str">
        <f t="shared" si="381"/>
        <v>0m0</v>
      </c>
      <c r="CM305" s="392">
        <f t="shared" si="382"/>
        <v>0</v>
      </c>
      <c r="CN305" s="392">
        <f t="shared" si="383"/>
        <v>0</v>
      </c>
      <c r="CO305" s="405">
        <f t="shared" si="384"/>
        <v>0</v>
      </c>
      <c r="CP305" s="406">
        <f t="shared" si="385"/>
        <v>0</v>
      </c>
      <c r="CQ305" s="391" t="str">
        <f t="shared" si="386"/>
        <v>0</v>
      </c>
      <c r="CR305" s="391" t="str">
        <f t="shared" si="387"/>
        <v>0</v>
      </c>
      <c r="CS305" s="405">
        <f t="shared" si="388"/>
        <v>0</v>
      </c>
      <c r="CT305" s="405" t="str">
        <f t="shared" si="389"/>
        <v>0m0</v>
      </c>
      <c r="CU305" s="405">
        <f t="shared" si="390"/>
        <v>0</v>
      </c>
      <c r="CV305" s="405">
        <f t="shared" si="391"/>
        <v>0</v>
      </c>
      <c r="CW305" s="405">
        <f t="shared" si="392"/>
        <v>0</v>
      </c>
      <c r="CX305" s="405">
        <f t="shared" si="393"/>
        <v>0</v>
      </c>
      <c r="CY305" s="405">
        <f t="shared" si="394"/>
        <v>0</v>
      </c>
      <c r="CZ305" s="405" t="str">
        <f t="shared" si="395"/>
        <v/>
      </c>
      <c r="DA305" s="405" t="str">
        <f t="shared" si="396"/>
        <v/>
      </c>
      <c r="DB305" s="405" t="str">
        <f t="shared" si="397"/>
        <v/>
      </c>
      <c r="DC305" s="405" t="str">
        <f t="shared" si="398"/>
        <v/>
      </c>
      <c r="DD305" s="405" t="str">
        <f t="shared" si="399"/>
        <v/>
      </c>
      <c r="DE305" s="405"/>
      <c r="DF305" s="404"/>
      <c r="DG305" s="405" t="str">
        <f t="shared" si="400"/>
        <v/>
      </c>
      <c r="DH305" s="405" t="str">
        <f t="shared" si="401"/>
        <v/>
      </c>
      <c r="DI305" s="405">
        <f t="shared" si="402"/>
        <v>0</v>
      </c>
      <c r="DJ305" s="405" t="str">
        <f t="shared" si="403"/>
        <v/>
      </c>
      <c r="DK305" s="405" t="str">
        <f t="shared" si="404"/>
        <v/>
      </c>
      <c r="DL305" s="405" t="str">
        <f t="shared" si="405"/>
        <v/>
      </c>
      <c r="DM305" s="405" t="str">
        <f t="shared" si="406"/>
        <v/>
      </c>
      <c r="DN305" s="405" t="str">
        <f t="shared" si="407"/>
        <v/>
      </c>
      <c r="DO305" s="405" t="str">
        <f t="shared" si="408"/>
        <v/>
      </c>
    </row>
    <row r="306" spans="1:119" s="152" customFormat="1" ht="18" hidden="1" customHeight="1">
      <c r="A306" s="156" t="str">
        <f t="shared" si="338"/>
        <v/>
      </c>
      <c r="B306" s="153"/>
      <c r="C306" s="31" t="str">
        <f>IF(B306="","",VLOOKUP(B306,学連登録!$C$2:$G$3000,2,FALSE))</f>
        <v/>
      </c>
      <c r="D306" s="32" t="str">
        <f>IF(B306="","",VLOOKUP(B306,学連登録!$C$2:$G$3000,3,FALSE))</f>
        <v/>
      </c>
      <c r="E306" s="33" t="str">
        <f>IF(B306="","",VLOOKUP(B306,学連登録!$C$2:$G$3000,4,FALSE))</f>
        <v/>
      </c>
      <c r="F306" s="376" t="str">
        <f>IF(B306="","",VLOOKUP(B306,学連登録!$C$2:$I$3000,7,FALSE))</f>
        <v/>
      </c>
      <c r="G306" s="155"/>
      <c r="H306" s="926"/>
      <c r="I306" s="928"/>
      <c r="J306" s="155"/>
      <c r="K306" s="926"/>
      <c r="L306" s="927"/>
      <c r="M306" s="155"/>
      <c r="N306" s="881"/>
      <c r="O306" s="882"/>
      <c r="P306" s="154"/>
      <c r="Q306" s="926"/>
      <c r="R306" s="927"/>
      <c r="S306" s="154"/>
      <c r="T306" s="926"/>
      <c r="U306" s="927"/>
      <c r="V306" s="101" t="str">
        <f>IF(B306="","",VLOOKUP(B306,学連登録!$C$2:$H$3000,6,FALSE))</f>
        <v/>
      </c>
      <c r="Y306" s="116" t="str">
        <f t="shared" si="409"/>
        <v/>
      </c>
      <c r="Z306" s="97" t="str">
        <f>IF(G306="","",VLOOKUP(G306,種目名!$R$5:$T$104,3,0))</f>
        <v/>
      </c>
      <c r="AA306" s="98" t="str">
        <f>IF(J306="","",VLOOKUP(J306,種目名!$R$5:$T$104,3,0))</f>
        <v/>
      </c>
      <c r="AB306" s="117" t="str">
        <f>IF(M306="","",VLOOKUP(M306,種目名!$R$5:$T$104,3,0))</f>
        <v/>
      </c>
      <c r="AC306" s="117" t="str">
        <f>IF(P306="","",VLOOKUP(AF306,種目名!$R$5:$T$104,3,0))</f>
        <v/>
      </c>
      <c r="AD306" s="118" t="str">
        <f>IF(S306="","",VLOOKUP(AI306,種目名!$R$5:$T$104,3,0))</f>
        <v/>
      </c>
      <c r="AE306" s="115">
        <f t="shared" si="410"/>
        <v>0</v>
      </c>
      <c r="AF306" s="152" t="str">
        <f t="shared" si="411"/>
        <v/>
      </c>
      <c r="AG306" s="152" t="str">
        <f t="shared" si="412"/>
        <v/>
      </c>
      <c r="AH306" s="152">
        <f t="shared" si="413"/>
        <v>0</v>
      </c>
      <c r="AI306" s="152" t="str">
        <f t="shared" si="414"/>
        <v/>
      </c>
      <c r="AJ306" s="152" t="str">
        <f t="shared" si="415"/>
        <v/>
      </c>
      <c r="AK306" s="383"/>
      <c r="AL306" s="166">
        <f t="shared" si="343"/>
        <v>0</v>
      </c>
      <c r="AM306" s="392">
        <f t="shared" si="344"/>
        <v>0</v>
      </c>
      <c r="AN306" s="392">
        <f>COUNTIF($B$12:B306,B306)</f>
        <v>0</v>
      </c>
      <c r="AO306" s="392"/>
      <c r="AP306" s="392" t="str">
        <f t="shared" si="345"/>
        <v/>
      </c>
      <c r="AQ306" s="392" t="str">
        <f t="shared" si="345"/>
        <v/>
      </c>
      <c r="AR306" s="392" t="str">
        <f t="shared" si="345"/>
        <v/>
      </c>
      <c r="AS306" s="392" t="str">
        <f t="shared" si="345"/>
        <v/>
      </c>
      <c r="AT306" s="392">
        <f t="shared" si="346"/>
        <v>0</v>
      </c>
      <c r="AU306" s="392" t="str">
        <f t="shared" si="347"/>
        <v/>
      </c>
      <c r="AV306" s="392" t="str">
        <f t="shared" si="348"/>
        <v/>
      </c>
      <c r="AW306" s="392" t="str">
        <f t="shared" si="349"/>
        <v/>
      </c>
      <c r="AX306" s="392" t="str">
        <f t="shared" si="350"/>
        <v/>
      </c>
      <c r="AY306" s="392" t="str">
        <f t="shared" si="351"/>
        <v/>
      </c>
      <c r="AZ306" s="392" t="str">
        <f t="shared" si="339"/>
        <v/>
      </c>
      <c r="BA306" s="392" t="str">
        <f t="shared" si="339"/>
        <v/>
      </c>
      <c r="BB306" s="392" t="str">
        <f t="shared" si="339"/>
        <v/>
      </c>
      <c r="BC306" s="392" t="str">
        <f t="shared" si="339"/>
        <v/>
      </c>
      <c r="BD306" s="396" t="str">
        <f t="shared" si="339"/>
        <v/>
      </c>
      <c r="BE306" s="386">
        <f t="shared" si="352"/>
        <v>0</v>
      </c>
      <c r="BG306" s="392">
        <f t="shared" si="353"/>
        <v>0</v>
      </c>
      <c r="BH306" s="392">
        <f t="shared" si="354"/>
        <v>0</v>
      </c>
      <c r="BI306" s="405">
        <f t="shared" si="355"/>
        <v>0</v>
      </c>
      <c r="BJ306" s="406">
        <f t="shared" si="340"/>
        <v>0</v>
      </c>
      <c r="BK306" s="391" t="str">
        <f t="shared" si="341"/>
        <v>0</v>
      </c>
      <c r="BL306" s="391" t="str">
        <f t="shared" si="342"/>
        <v>0</v>
      </c>
      <c r="BM306" s="405">
        <f t="shared" si="356"/>
        <v>0</v>
      </c>
      <c r="BN306" s="405" t="str">
        <f t="shared" si="357"/>
        <v>0m0</v>
      </c>
      <c r="BO306" s="392">
        <f t="shared" si="358"/>
        <v>0</v>
      </c>
      <c r="BP306" s="392">
        <f t="shared" si="359"/>
        <v>0</v>
      </c>
      <c r="BQ306" s="405">
        <f t="shared" si="360"/>
        <v>0</v>
      </c>
      <c r="BR306" s="406">
        <f t="shared" si="361"/>
        <v>0</v>
      </c>
      <c r="BS306" s="391" t="str">
        <f t="shared" si="362"/>
        <v>0</v>
      </c>
      <c r="BT306" s="391" t="str">
        <f t="shared" si="363"/>
        <v>0</v>
      </c>
      <c r="BU306" s="405">
        <f t="shared" si="364"/>
        <v>0</v>
      </c>
      <c r="BV306" s="405" t="str">
        <f t="shared" si="365"/>
        <v>0m0</v>
      </c>
      <c r="BW306" s="392">
        <f t="shared" si="366"/>
        <v>0</v>
      </c>
      <c r="BX306" s="392">
        <f t="shared" si="367"/>
        <v>0</v>
      </c>
      <c r="BY306" s="405">
        <f t="shared" si="368"/>
        <v>0</v>
      </c>
      <c r="BZ306" s="406">
        <f t="shared" si="369"/>
        <v>0</v>
      </c>
      <c r="CA306" s="391" t="str">
        <f t="shared" si="370"/>
        <v>0</v>
      </c>
      <c r="CB306" s="391" t="str">
        <f t="shared" si="371"/>
        <v>0</v>
      </c>
      <c r="CC306" s="405">
        <f t="shared" si="372"/>
        <v>0</v>
      </c>
      <c r="CD306" s="405" t="str">
        <f t="shared" si="373"/>
        <v>0m0</v>
      </c>
      <c r="CE306" s="392">
        <f t="shared" si="374"/>
        <v>0</v>
      </c>
      <c r="CF306" s="392">
        <f t="shared" si="375"/>
        <v>0</v>
      </c>
      <c r="CG306" s="405">
        <f t="shared" si="376"/>
        <v>0</v>
      </c>
      <c r="CH306" s="406">
        <f t="shared" si="377"/>
        <v>0</v>
      </c>
      <c r="CI306" s="391" t="str">
        <f t="shared" si="378"/>
        <v>0</v>
      </c>
      <c r="CJ306" s="391" t="str">
        <f t="shared" si="379"/>
        <v>0</v>
      </c>
      <c r="CK306" s="405">
        <f t="shared" si="380"/>
        <v>0</v>
      </c>
      <c r="CL306" s="405" t="str">
        <f t="shared" si="381"/>
        <v>0m0</v>
      </c>
      <c r="CM306" s="392">
        <f t="shared" si="382"/>
        <v>0</v>
      </c>
      <c r="CN306" s="392">
        <f t="shared" si="383"/>
        <v>0</v>
      </c>
      <c r="CO306" s="405">
        <f t="shared" si="384"/>
        <v>0</v>
      </c>
      <c r="CP306" s="406">
        <f t="shared" si="385"/>
        <v>0</v>
      </c>
      <c r="CQ306" s="391" t="str">
        <f t="shared" si="386"/>
        <v>0</v>
      </c>
      <c r="CR306" s="391" t="str">
        <f t="shared" si="387"/>
        <v>0</v>
      </c>
      <c r="CS306" s="405">
        <f t="shared" si="388"/>
        <v>0</v>
      </c>
      <c r="CT306" s="405" t="str">
        <f t="shared" si="389"/>
        <v>0m0</v>
      </c>
      <c r="CU306" s="405">
        <f t="shared" si="390"/>
        <v>0</v>
      </c>
      <c r="CV306" s="405">
        <f t="shared" si="391"/>
        <v>0</v>
      </c>
      <c r="CW306" s="405">
        <f t="shared" si="392"/>
        <v>0</v>
      </c>
      <c r="CX306" s="405">
        <f t="shared" si="393"/>
        <v>0</v>
      </c>
      <c r="CY306" s="405">
        <f t="shared" si="394"/>
        <v>0</v>
      </c>
      <c r="CZ306" s="405" t="str">
        <f t="shared" si="395"/>
        <v/>
      </c>
      <c r="DA306" s="405" t="str">
        <f t="shared" si="396"/>
        <v/>
      </c>
      <c r="DB306" s="405" t="str">
        <f t="shared" si="397"/>
        <v/>
      </c>
      <c r="DC306" s="405" t="str">
        <f t="shared" si="398"/>
        <v/>
      </c>
      <c r="DD306" s="405" t="str">
        <f t="shared" si="399"/>
        <v/>
      </c>
      <c r="DE306" s="405"/>
      <c r="DF306" s="404"/>
      <c r="DG306" s="405" t="str">
        <f t="shared" si="400"/>
        <v/>
      </c>
      <c r="DH306" s="405" t="str">
        <f t="shared" si="401"/>
        <v/>
      </c>
      <c r="DI306" s="405">
        <f t="shared" si="402"/>
        <v>0</v>
      </c>
      <c r="DJ306" s="405" t="str">
        <f t="shared" si="403"/>
        <v/>
      </c>
      <c r="DK306" s="405" t="str">
        <f t="shared" si="404"/>
        <v/>
      </c>
      <c r="DL306" s="405" t="str">
        <f t="shared" si="405"/>
        <v/>
      </c>
      <c r="DM306" s="405" t="str">
        <f t="shared" si="406"/>
        <v/>
      </c>
      <c r="DN306" s="405" t="str">
        <f t="shared" si="407"/>
        <v/>
      </c>
      <c r="DO306" s="405" t="str">
        <f t="shared" si="408"/>
        <v/>
      </c>
    </row>
    <row r="307" spans="1:119" s="152" customFormat="1" ht="18" hidden="1" customHeight="1">
      <c r="A307" s="156" t="str">
        <f t="shared" ref="A307:A370" si="416">IF(C307="","",A306+1)</f>
        <v/>
      </c>
      <c r="B307" s="153"/>
      <c r="C307" s="31" t="str">
        <f>IF(B307="","",VLOOKUP(B307,学連登録!$C$2:$G$3000,2,FALSE))</f>
        <v/>
      </c>
      <c r="D307" s="32" t="str">
        <f>IF(B307="","",VLOOKUP(B307,学連登録!$C$2:$G$3000,3,FALSE))</f>
        <v/>
      </c>
      <c r="E307" s="33" t="str">
        <f>IF(B307="","",VLOOKUP(B307,学連登録!$C$2:$G$3000,4,FALSE))</f>
        <v/>
      </c>
      <c r="F307" s="376" t="str">
        <f>IF(B307="","",VLOOKUP(B307,学連登録!$C$2:$I$3000,7,FALSE))</f>
        <v/>
      </c>
      <c r="G307" s="155"/>
      <c r="H307" s="926"/>
      <c r="I307" s="928"/>
      <c r="J307" s="155"/>
      <c r="K307" s="926"/>
      <c r="L307" s="927"/>
      <c r="M307" s="155"/>
      <c r="N307" s="881"/>
      <c r="O307" s="882"/>
      <c r="P307" s="154"/>
      <c r="Q307" s="926"/>
      <c r="R307" s="927"/>
      <c r="S307" s="154"/>
      <c r="T307" s="926"/>
      <c r="U307" s="927"/>
      <c r="V307" s="101" t="str">
        <f>IF(B307="","",VLOOKUP(B307,学連登録!$C$2:$H$3000,6,FALSE))</f>
        <v/>
      </c>
      <c r="Y307" s="116" t="str">
        <f t="shared" si="409"/>
        <v/>
      </c>
      <c r="Z307" s="97" t="str">
        <f>IF(G307="","",VLOOKUP(G307,種目名!$R$5:$T$104,3,0))</f>
        <v/>
      </c>
      <c r="AA307" s="98" t="str">
        <f>IF(J307="","",VLOOKUP(J307,種目名!$R$5:$T$104,3,0))</f>
        <v/>
      </c>
      <c r="AB307" s="117" t="str">
        <f>IF(M307="","",VLOOKUP(M307,種目名!$R$5:$T$104,3,0))</f>
        <v/>
      </c>
      <c r="AC307" s="117" t="str">
        <f>IF(P307="","",VLOOKUP(AF307,種目名!$R$5:$T$104,3,0))</f>
        <v/>
      </c>
      <c r="AD307" s="118" t="str">
        <f>IF(S307="","",VLOOKUP(AI307,種目名!$R$5:$T$104,3,0))</f>
        <v/>
      </c>
      <c r="AE307" s="115">
        <f t="shared" si="410"/>
        <v>0</v>
      </c>
      <c r="AF307" s="152" t="str">
        <f t="shared" si="411"/>
        <v/>
      </c>
      <c r="AG307" s="152" t="str">
        <f t="shared" si="412"/>
        <v/>
      </c>
      <c r="AH307" s="152">
        <f t="shared" si="413"/>
        <v>0</v>
      </c>
      <c r="AI307" s="152" t="str">
        <f t="shared" si="414"/>
        <v/>
      </c>
      <c r="AJ307" s="152" t="str">
        <f t="shared" si="415"/>
        <v/>
      </c>
      <c r="AK307" s="383"/>
      <c r="AL307" s="166">
        <f t="shared" si="343"/>
        <v>0</v>
      </c>
      <c r="AM307" s="392">
        <f t="shared" si="344"/>
        <v>0</v>
      </c>
      <c r="AN307" s="392">
        <f>COUNTIF($B$12:B307,B307)</f>
        <v>0</v>
      </c>
      <c r="AO307" s="392"/>
      <c r="AP307" s="392" t="str">
        <f t="shared" si="345"/>
        <v/>
      </c>
      <c r="AQ307" s="392" t="str">
        <f t="shared" si="345"/>
        <v/>
      </c>
      <c r="AR307" s="392" t="str">
        <f t="shared" si="345"/>
        <v/>
      </c>
      <c r="AS307" s="392" t="str">
        <f t="shared" si="345"/>
        <v/>
      </c>
      <c r="AT307" s="392">
        <f t="shared" si="346"/>
        <v>0</v>
      </c>
      <c r="AU307" s="392" t="str">
        <f t="shared" si="347"/>
        <v/>
      </c>
      <c r="AV307" s="392" t="str">
        <f t="shared" si="348"/>
        <v/>
      </c>
      <c r="AW307" s="392" t="str">
        <f t="shared" si="349"/>
        <v/>
      </c>
      <c r="AX307" s="392" t="str">
        <f t="shared" si="350"/>
        <v/>
      </c>
      <c r="AY307" s="392" t="str">
        <f t="shared" si="351"/>
        <v/>
      </c>
      <c r="AZ307" s="392" t="str">
        <f t="shared" si="339"/>
        <v/>
      </c>
      <c r="BA307" s="392" t="str">
        <f t="shared" si="339"/>
        <v/>
      </c>
      <c r="BB307" s="392" t="str">
        <f t="shared" si="339"/>
        <v/>
      </c>
      <c r="BC307" s="392" t="str">
        <f t="shared" si="339"/>
        <v/>
      </c>
      <c r="BD307" s="396" t="str">
        <f t="shared" si="339"/>
        <v/>
      </c>
      <c r="BE307" s="386">
        <f t="shared" si="352"/>
        <v>0</v>
      </c>
      <c r="BG307" s="392">
        <f t="shared" si="353"/>
        <v>0</v>
      </c>
      <c r="BH307" s="392">
        <f t="shared" si="354"/>
        <v>0</v>
      </c>
      <c r="BI307" s="405">
        <f t="shared" si="355"/>
        <v>0</v>
      </c>
      <c r="BJ307" s="406">
        <f t="shared" si="340"/>
        <v>0</v>
      </c>
      <c r="BK307" s="391" t="str">
        <f t="shared" si="341"/>
        <v>0</v>
      </c>
      <c r="BL307" s="391" t="str">
        <f t="shared" si="342"/>
        <v>0</v>
      </c>
      <c r="BM307" s="405">
        <f t="shared" si="356"/>
        <v>0</v>
      </c>
      <c r="BN307" s="405" t="str">
        <f t="shared" si="357"/>
        <v>0m0</v>
      </c>
      <c r="BO307" s="392">
        <f t="shared" si="358"/>
        <v>0</v>
      </c>
      <c r="BP307" s="392">
        <f t="shared" si="359"/>
        <v>0</v>
      </c>
      <c r="BQ307" s="405">
        <f t="shared" si="360"/>
        <v>0</v>
      </c>
      <c r="BR307" s="406">
        <f t="shared" si="361"/>
        <v>0</v>
      </c>
      <c r="BS307" s="391" t="str">
        <f t="shared" si="362"/>
        <v>0</v>
      </c>
      <c r="BT307" s="391" t="str">
        <f t="shared" si="363"/>
        <v>0</v>
      </c>
      <c r="BU307" s="405">
        <f t="shared" si="364"/>
        <v>0</v>
      </c>
      <c r="BV307" s="405" t="str">
        <f t="shared" si="365"/>
        <v>0m0</v>
      </c>
      <c r="BW307" s="392">
        <f t="shared" si="366"/>
        <v>0</v>
      </c>
      <c r="BX307" s="392">
        <f t="shared" si="367"/>
        <v>0</v>
      </c>
      <c r="BY307" s="405">
        <f t="shared" si="368"/>
        <v>0</v>
      </c>
      <c r="BZ307" s="406">
        <f t="shared" si="369"/>
        <v>0</v>
      </c>
      <c r="CA307" s="391" t="str">
        <f t="shared" si="370"/>
        <v>0</v>
      </c>
      <c r="CB307" s="391" t="str">
        <f t="shared" si="371"/>
        <v>0</v>
      </c>
      <c r="CC307" s="405">
        <f t="shared" si="372"/>
        <v>0</v>
      </c>
      <c r="CD307" s="405" t="str">
        <f t="shared" si="373"/>
        <v>0m0</v>
      </c>
      <c r="CE307" s="392">
        <f t="shared" si="374"/>
        <v>0</v>
      </c>
      <c r="CF307" s="392">
        <f t="shared" si="375"/>
        <v>0</v>
      </c>
      <c r="CG307" s="405">
        <f t="shared" si="376"/>
        <v>0</v>
      </c>
      <c r="CH307" s="406">
        <f t="shared" si="377"/>
        <v>0</v>
      </c>
      <c r="CI307" s="391" t="str">
        <f t="shared" si="378"/>
        <v>0</v>
      </c>
      <c r="CJ307" s="391" t="str">
        <f t="shared" si="379"/>
        <v>0</v>
      </c>
      <c r="CK307" s="405">
        <f t="shared" si="380"/>
        <v>0</v>
      </c>
      <c r="CL307" s="405" t="str">
        <f t="shared" si="381"/>
        <v>0m0</v>
      </c>
      <c r="CM307" s="392">
        <f t="shared" si="382"/>
        <v>0</v>
      </c>
      <c r="CN307" s="392">
        <f t="shared" si="383"/>
        <v>0</v>
      </c>
      <c r="CO307" s="405">
        <f t="shared" si="384"/>
        <v>0</v>
      </c>
      <c r="CP307" s="406">
        <f t="shared" si="385"/>
        <v>0</v>
      </c>
      <c r="CQ307" s="391" t="str">
        <f t="shared" si="386"/>
        <v>0</v>
      </c>
      <c r="CR307" s="391" t="str">
        <f t="shared" si="387"/>
        <v>0</v>
      </c>
      <c r="CS307" s="405">
        <f t="shared" si="388"/>
        <v>0</v>
      </c>
      <c r="CT307" s="405" t="str">
        <f t="shared" si="389"/>
        <v>0m0</v>
      </c>
      <c r="CU307" s="405">
        <f t="shared" si="390"/>
        <v>0</v>
      </c>
      <c r="CV307" s="405">
        <f t="shared" si="391"/>
        <v>0</v>
      </c>
      <c r="CW307" s="405">
        <f t="shared" si="392"/>
        <v>0</v>
      </c>
      <c r="CX307" s="405">
        <f t="shared" si="393"/>
        <v>0</v>
      </c>
      <c r="CY307" s="405">
        <f t="shared" si="394"/>
        <v>0</v>
      </c>
      <c r="CZ307" s="405" t="str">
        <f t="shared" si="395"/>
        <v/>
      </c>
      <c r="DA307" s="405" t="str">
        <f t="shared" si="396"/>
        <v/>
      </c>
      <c r="DB307" s="405" t="str">
        <f t="shared" si="397"/>
        <v/>
      </c>
      <c r="DC307" s="405" t="str">
        <f t="shared" si="398"/>
        <v/>
      </c>
      <c r="DD307" s="405" t="str">
        <f t="shared" si="399"/>
        <v/>
      </c>
      <c r="DE307" s="405"/>
      <c r="DF307" s="404"/>
      <c r="DG307" s="405" t="str">
        <f t="shared" si="400"/>
        <v/>
      </c>
      <c r="DH307" s="405" t="str">
        <f t="shared" si="401"/>
        <v/>
      </c>
      <c r="DI307" s="405">
        <f t="shared" si="402"/>
        <v>0</v>
      </c>
      <c r="DJ307" s="405" t="str">
        <f t="shared" si="403"/>
        <v/>
      </c>
      <c r="DK307" s="405" t="str">
        <f t="shared" si="404"/>
        <v/>
      </c>
      <c r="DL307" s="405" t="str">
        <f t="shared" si="405"/>
        <v/>
      </c>
      <c r="DM307" s="405" t="str">
        <f t="shared" si="406"/>
        <v/>
      </c>
      <c r="DN307" s="405" t="str">
        <f t="shared" si="407"/>
        <v/>
      </c>
      <c r="DO307" s="405" t="str">
        <f t="shared" si="408"/>
        <v/>
      </c>
    </row>
    <row r="308" spans="1:119" s="152" customFormat="1" ht="18" hidden="1" customHeight="1">
      <c r="A308" s="156" t="str">
        <f t="shared" si="416"/>
        <v/>
      </c>
      <c r="B308" s="153"/>
      <c r="C308" s="31" t="str">
        <f>IF(B308="","",VLOOKUP(B308,学連登録!$C$2:$G$3000,2,FALSE))</f>
        <v/>
      </c>
      <c r="D308" s="32" t="str">
        <f>IF(B308="","",VLOOKUP(B308,学連登録!$C$2:$G$3000,3,FALSE))</f>
        <v/>
      </c>
      <c r="E308" s="33" t="str">
        <f>IF(B308="","",VLOOKUP(B308,学連登録!$C$2:$G$3000,4,FALSE))</f>
        <v/>
      </c>
      <c r="F308" s="376" t="str">
        <f>IF(B308="","",VLOOKUP(B308,学連登録!$C$2:$I$3000,7,FALSE))</f>
        <v/>
      </c>
      <c r="G308" s="155"/>
      <c r="H308" s="926"/>
      <c r="I308" s="928"/>
      <c r="J308" s="155"/>
      <c r="K308" s="926"/>
      <c r="L308" s="927"/>
      <c r="M308" s="155"/>
      <c r="N308" s="881"/>
      <c r="O308" s="882"/>
      <c r="P308" s="154"/>
      <c r="Q308" s="926"/>
      <c r="R308" s="927"/>
      <c r="S308" s="154"/>
      <c r="T308" s="926"/>
      <c r="U308" s="927"/>
      <c r="V308" s="101" t="str">
        <f>IF(B308="","",VLOOKUP(B308,学連登録!$C$2:$H$3000,6,FALSE))</f>
        <v/>
      </c>
      <c r="Y308" s="116" t="str">
        <f t="shared" si="409"/>
        <v/>
      </c>
      <c r="Z308" s="97" t="str">
        <f>IF(G308="","",VLOOKUP(G308,種目名!$R$5:$T$104,3,0))</f>
        <v/>
      </c>
      <c r="AA308" s="98" t="str">
        <f>IF(J308="","",VLOOKUP(J308,種目名!$R$5:$T$104,3,0))</f>
        <v/>
      </c>
      <c r="AB308" s="117" t="str">
        <f>IF(M308="","",VLOOKUP(M308,種目名!$R$5:$T$104,3,0))</f>
        <v/>
      </c>
      <c r="AC308" s="117" t="str">
        <f>IF(P308="","",VLOOKUP(AF308,種目名!$R$5:$T$104,3,0))</f>
        <v/>
      </c>
      <c r="AD308" s="118" t="str">
        <f>IF(S308="","",VLOOKUP(AI308,種目名!$R$5:$T$104,3,0))</f>
        <v/>
      </c>
      <c r="AE308" s="115">
        <f t="shared" si="410"/>
        <v>0</v>
      </c>
      <c r="AF308" s="152" t="str">
        <f t="shared" si="411"/>
        <v/>
      </c>
      <c r="AG308" s="152" t="str">
        <f t="shared" si="412"/>
        <v/>
      </c>
      <c r="AH308" s="152">
        <f t="shared" si="413"/>
        <v>0</v>
      </c>
      <c r="AI308" s="152" t="str">
        <f t="shared" si="414"/>
        <v/>
      </c>
      <c r="AJ308" s="152" t="str">
        <f t="shared" si="415"/>
        <v/>
      </c>
      <c r="AK308" s="383"/>
      <c r="AL308" s="166">
        <f t="shared" si="343"/>
        <v>0</v>
      </c>
      <c r="AM308" s="392">
        <f t="shared" si="344"/>
        <v>0</v>
      </c>
      <c r="AN308" s="392">
        <f>COUNTIF($B$12:B308,B308)</f>
        <v>0</v>
      </c>
      <c r="AO308" s="392"/>
      <c r="AP308" s="392" t="str">
        <f t="shared" si="345"/>
        <v/>
      </c>
      <c r="AQ308" s="392" t="str">
        <f t="shared" si="345"/>
        <v/>
      </c>
      <c r="AR308" s="392" t="str">
        <f t="shared" si="345"/>
        <v/>
      </c>
      <c r="AS308" s="392" t="str">
        <f t="shared" si="345"/>
        <v/>
      </c>
      <c r="AT308" s="392">
        <f t="shared" si="346"/>
        <v>0</v>
      </c>
      <c r="AU308" s="392" t="str">
        <f t="shared" si="347"/>
        <v/>
      </c>
      <c r="AV308" s="392" t="str">
        <f t="shared" si="348"/>
        <v/>
      </c>
      <c r="AW308" s="392" t="str">
        <f t="shared" si="349"/>
        <v/>
      </c>
      <c r="AX308" s="392" t="str">
        <f t="shared" si="350"/>
        <v/>
      </c>
      <c r="AY308" s="392" t="str">
        <f t="shared" si="351"/>
        <v/>
      </c>
      <c r="AZ308" s="392" t="str">
        <f t="shared" si="339"/>
        <v/>
      </c>
      <c r="BA308" s="392" t="str">
        <f t="shared" si="339"/>
        <v/>
      </c>
      <c r="BB308" s="392" t="str">
        <f t="shared" si="339"/>
        <v/>
      </c>
      <c r="BC308" s="392" t="str">
        <f t="shared" si="339"/>
        <v/>
      </c>
      <c r="BD308" s="396" t="str">
        <f t="shared" si="339"/>
        <v/>
      </c>
      <c r="BE308" s="386">
        <f t="shared" si="352"/>
        <v>0</v>
      </c>
      <c r="BG308" s="392">
        <f t="shared" si="353"/>
        <v>0</v>
      </c>
      <c r="BH308" s="392">
        <f t="shared" si="354"/>
        <v>0</v>
      </c>
      <c r="BI308" s="405">
        <f t="shared" si="355"/>
        <v>0</v>
      </c>
      <c r="BJ308" s="406">
        <f t="shared" si="340"/>
        <v>0</v>
      </c>
      <c r="BK308" s="391" t="str">
        <f t="shared" si="341"/>
        <v>0</v>
      </c>
      <c r="BL308" s="391" t="str">
        <f t="shared" si="342"/>
        <v>0</v>
      </c>
      <c r="BM308" s="405">
        <f t="shared" si="356"/>
        <v>0</v>
      </c>
      <c r="BN308" s="405" t="str">
        <f t="shared" si="357"/>
        <v>0m0</v>
      </c>
      <c r="BO308" s="392">
        <f t="shared" si="358"/>
        <v>0</v>
      </c>
      <c r="BP308" s="392">
        <f t="shared" si="359"/>
        <v>0</v>
      </c>
      <c r="BQ308" s="405">
        <f t="shared" si="360"/>
        <v>0</v>
      </c>
      <c r="BR308" s="406">
        <f t="shared" si="361"/>
        <v>0</v>
      </c>
      <c r="BS308" s="391" t="str">
        <f t="shared" si="362"/>
        <v>0</v>
      </c>
      <c r="BT308" s="391" t="str">
        <f t="shared" si="363"/>
        <v>0</v>
      </c>
      <c r="BU308" s="405">
        <f t="shared" si="364"/>
        <v>0</v>
      </c>
      <c r="BV308" s="405" t="str">
        <f t="shared" si="365"/>
        <v>0m0</v>
      </c>
      <c r="BW308" s="392">
        <f t="shared" si="366"/>
        <v>0</v>
      </c>
      <c r="BX308" s="392">
        <f t="shared" si="367"/>
        <v>0</v>
      </c>
      <c r="BY308" s="405">
        <f t="shared" si="368"/>
        <v>0</v>
      </c>
      <c r="BZ308" s="406">
        <f t="shared" si="369"/>
        <v>0</v>
      </c>
      <c r="CA308" s="391" t="str">
        <f t="shared" si="370"/>
        <v>0</v>
      </c>
      <c r="CB308" s="391" t="str">
        <f t="shared" si="371"/>
        <v>0</v>
      </c>
      <c r="CC308" s="405">
        <f t="shared" si="372"/>
        <v>0</v>
      </c>
      <c r="CD308" s="405" t="str">
        <f t="shared" si="373"/>
        <v>0m0</v>
      </c>
      <c r="CE308" s="392">
        <f t="shared" si="374"/>
        <v>0</v>
      </c>
      <c r="CF308" s="392">
        <f t="shared" si="375"/>
        <v>0</v>
      </c>
      <c r="CG308" s="405">
        <f t="shared" si="376"/>
        <v>0</v>
      </c>
      <c r="CH308" s="406">
        <f t="shared" si="377"/>
        <v>0</v>
      </c>
      <c r="CI308" s="391" t="str">
        <f t="shared" si="378"/>
        <v>0</v>
      </c>
      <c r="CJ308" s="391" t="str">
        <f t="shared" si="379"/>
        <v>0</v>
      </c>
      <c r="CK308" s="405">
        <f t="shared" si="380"/>
        <v>0</v>
      </c>
      <c r="CL308" s="405" t="str">
        <f t="shared" si="381"/>
        <v>0m0</v>
      </c>
      <c r="CM308" s="392">
        <f t="shared" si="382"/>
        <v>0</v>
      </c>
      <c r="CN308" s="392">
        <f t="shared" si="383"/>
        <v>0</v>
      </c>
      <c r="CO308" s="405">
        <f t="shared" si="384"/>
        <v>0</v>
      </c>
      <c r="CP308" s="406">
        <f t="shared" si="385"/>
        <v>0</v>
      </c>
      <c r="CQ308" s="391" t="str">
        <f t="shared" si="386"/>
        <v>0</v>
      </c>
      <c r="CR308" s="391" t="str">
        <f t="shared" si="387"/>
        <v>0</v>
      </c>
      <c r="CS308" s="405">
        <f t="shared" si="388"/>
        <v>0</v>
      </c>
      <c r="CT308" s="405" t="str">
        <f t="shared" si="389"/>
        <v>0m0</v>
      </c>
      <c r="CU308" s="405">
        <f t="shared" si="390"/>
        <v>0</v>
      </c>
      <c r="CV308" s="405">
        <f t="shared" si="391"/>
        <v>0</v>
      </c>
      <c r="CW308" s="405">
        <f t="shared" si="392"/>
        <v>0</v>
      </c>
      <c r="CX308" s="405">
        <f t="shared" si="393"/>
        <v>0</v>
      </c>
      <c r="CY308" s="405">
        <f t="shared" si="394"/>
        <v>0</v>
      </c>
      <c r="CZ308" s="405" t="str">
        <f t="shared" si="395"/>
        <v/>
      </c>
      <c r="DA308" s="405" t="str">
        <f t="shared" si="396"/>
        <v/>
      </c>
      <c r="DB308" s="405" t="str">
        <f t="shared" si="397"/>
        <v/>
      </c>
      <c r="DC308" s="405" t="str">
        <f t="shared" si="398"/>
        <v/>
      </c>
      <c r="DD308" s="405" t="str">
        <f t="shared" si="399"/>
        <v/>
      </c>
      <c r="DE308" s="405"/>
      <c r="DF308" s="404"/>
      <c r="DG308" s="405" t="str">
        <f t="shared" si="400"/>
        <v/>
      </c>
      <c r="DH308" s="405" t="str">
        <f t="shared" si="401"/>
        <v/>
      </c>
      <c r="DI308" s="405">
        <f t="shared" si="402"/>
        <v>0</v>
      </c>
      <c r="DJ308" s="405" t="str">
        <f t="shared" si="403"/>
        <v/>
      </c>
      <c r="DK308" s="405" t="str">
        <f t="shared" si="404"/>
        <v/>
      </c>
      <c r="DL308" s="405" t="str">
        <f t="shared" si="405"/>
        <v/>
      </c>
      <c r="DM308" s="405" t="str">
        <f t="shared" si="406"/>
        <v/>
      </c>
      <c r="DN308" s="405" t="str">
        <f t="shared" si="407"/>
        <v/>
      </c>
      <c r="DO308" s="405" t="str">
        <f t="shared" si="408"/>
        <v/>
      </c>
    </row>
    <row r="309" spans="1:119" s="152" customFormat="1" ht="18" hidden="1" customHeight="1">
      <c r="A309" s="156" t="str">
        <f t="shared" si="416"/>
        <v/>
      </c>
      <c r="B309" s="153"/>
      <c r="C309" s="31" t="str">
        <f>IF(B309="","",VLOOKUP(B309,学連登録!$C$2:$G$3000,2,FALSE))</f>
        <v/>
      </c>
      <c r="D309" s="32" t="str">
        <f>IF(B309="","",VLOOKUP(B309,学連登録!$C$2:$G$3000,3,FALSE))</f>
        <v/>
      </c>
      <c r="E309" s="33" t="str">
        <f>IF(B309="","",VLOOKUP(B309,学連登録!$C$2:$G$3000,4,FALSE))</f>
        <v/>
      </c>
      <c r="F309" s="376" t="str">
        <f>IF(B309="","",VLOOKUP(B309,学連登録!$C$2:$I$3000,7,FALSE))</f>
        <v/>
      </c>
      <c r="G309" s="155"/>
      <c r="H309" s="926"/>
      <c r="I309" s="928"/>
      <c r="J309" s="155"/>
      <c r="K309" s="926"/>
      <c r="L309" s="927"/>
      <c r="M309" s="155"/>
      <c r="N309" s="881"/>
      <c r="O309" s="882"/>
      <c r="P309" s="154"/>
      <c r="Q309" s="926"/>
      <c r="R309" s="927"/>
      <c r="S309" s="154"/>
      <c r="T309" s="926"/>
      <c r="U309" s="927"/>
      <c r="V309" s="101" t="str">
        <f>IF(B309="","",VLOOKUP(B309,学連登録!$C$2:$H$3000,6,FALSE))</f>
        <v/>
      </c>
      <c r="Y309" s="116" t="str">
        <f t="shared" si="409"/>
        <v/>
      </c>
      <c r="Z309" s="97" t="str">
        <f>IF(G309="","",VLOOKUP(G309,種目名!$R$5:$T$104,3,0))</f>
        <v/>
      </c>
      <c r="AA309" s="98" t="str">
        <f>IF(J309="","",VLOOKUP(J309,種目名!$R$5:$T$104,3,0))</f>
        <v/>
      </c>
      <c r="AB309" s="117" t="str">
        <f>IF(M309="","",VLOOKUP(M309,種目名!$R$5:$T$104,3,0))</f>
        <v/>
      </c>
      <c r="AC309" s="117" t="str">
        <f>IF(P309="","",VLOOKUP(AF309,種目名!$R$5:$T$104,3,0))</f>
        <v/>
      </c>
      <c r="AD309" s="118" t="str">
        <f>IF(S309="","",VLOOKUP(AI309,種目名!$R$5:$T$104,3,0))</f>
        <v/>
      </c>
      <c r="AE309" s="115">
        <f t="shared" si="410"/>
        <v>0</v>
      </c>
      <c r="AF309" s="152" t="str">
        <f t="shared" si="411"/>
        <v/>
      </c>
      <c r="AG309" s="152" t="str">
        <f t="shared" si="412"/>
        <v/>
      </c>
      <c r="AH309" s="152">
        <f t="shared" si="413"/>
        <v>0</v>
      </c>
      <c r="AI309" s="152" t="str">
        <f t="shared" si="414"/>
        <v/>
      </c>
      <c r="AJ309" s="152" t="str">
        <f t="shared" si="415"/>
        <v/>
      </c>
      <c r="AK309" s="383"/>
      <c r="AL309" s="166">
        <f t="shared" si="343"/>
        <v>0</v>
      </c>
      <c r="AM309" s="392">
        <f t="shared" si="344"/>
        <v>0</v>
      </c>
      <c r="AN309" s="392">
        <f>COUNTIF($B$12:B309,B309)</f>
        <v>0</v>
      </c>
      <c r="AO309" s="392"/>
      <c r="AP309" s="392" t="str">
        <f t="shared" si="345"/>
        <v/>
      </c>
      <c r="AQ309" s="392" t="str">
        <f t="shared" si="345"/>
        <v/>
      </c>
      <c r="AR309" s="392" t="str">
        <f t="shared" si="345"/>
        <v/>
      </c>
      <c r="AS309" s="392" t="str">
        <f t="shared" si="345"/>
        <v/>
      </c>
      <c r="AT309" s="392">
        <f t="shared" si="346"/>
        <v>0</v>
      </c>
      <c r="AU309" s="392" t="str">
        <f t="shared" si="347"/>
        <v/>
      </c>
      <c r="AV309" s="392" t="str">
        <f t="shared" si="348"/>
        <v/>
      </c>
      <c r="AW309" s="392" t="str">
        <f t="shared" si="349"/>
        <v/>
      </c>
      <c r="AX309" s="392" t="str">
        <f t="shared" si="350"/>
        <v/>
      </c>
      <c r="AY309" s="392" t="str">
        <f t="shared" si="351"/>
        <v/>
      </c>
      <c r="AZ309" s="392" t="str">
        <f t="shared" si="339"/>
        <v/>
      </c>
      <c r="BA309" s="392" t="str">
        <f t="shared" si="339"/>
        <v/>
      </c>
      <c r="BB309" s="392" t="str">
        <f t="shared" si="339"/>
        <v/>
      </c>
      <c r="BC309" s="392" t="str">
        <f t="shared" si="339"/>
        <v/>
      </c>
      <c r="BD309" s="396" t="str">
        <f t="shared" si="339"/>
        <v/>
      </c>
      <c r="BE309" s="386">
        <f t="shared" si="352"/>
        <v>0</v>
      </c>
      <c r="BG309" s="392">
        <f t="shared" si="353"/>
        <v>0</v>
      </c>
      <c r="BH309" s="392">
        <f t="shared" si="354"/>
        <v>0</v>
      </c>
      <c r="BI309" s="405">
        <f t="shared" si="355"/>
        <v>0</v>
      </c>
      <c r="BJ309" s="406">
        <f t="shared" si="340"/>
        <v>0</v>
      </c>
      <c r="BK309" s="391" t="str">
        <f t="shared" si="341"/>
        <v>0</v>
      </c>
      <c r="BL309" s="391" t="str">
        <f t="shared" si="342"/>
        <v>0</v>
      </c>
      <c r="BM309" s="405">
        <f t="shared" si="356"/>
        <v>0</v>
      </c>
      <c r="BN309" s="405" t="str">
        <f t="shared" si="357"/>
        <v>0m0</v>
      </c>
      <c r="BO309" s="392">
        <f t="shared" si="358"/>
        <v>0</v>
      </c>
      <c r="BP309" s="392">
        <f t="shared" si="359"/>
        <v>0</v>
      </c>
      <c r="BQ309" s="405">
        <f t="shared" si="360"/>
        <v>0</v>
      </c>
      <c r="BR309" s="406">
        <f t="shared" si="361"/>
        <v>0</v>
      </c>
      <c r="BS309" s="391" t="str">
        <f t="shared" si="362"/>
        <v>0</v>
      </c>
      <c r="BT309" s="391" t="str">
        <f t="shared" si="363"/>
        <v>0</v>
      </c>
      <c r="BU309" s="405">
        <f t="shared" si="364"/>
        <v>0</v>
      </c>
      <c r="BV309" s="405" t="str">
        <f t="shared" si="365"/>
        <v>0m0</v>
      </c>
      <c r="BW309" s="392">
        <f t="shared" si="366"/>
        <v>0</v>
      </c>
      <c r="BX309" s="392">
        <f t="shared" si="367"/>
        <v>0</v>
      </c>
      <c r="BY309" s="405">
        <f t="shared" si="368"/>
        <v>0</v>
      </c>
      <c r="BZ309" s="406">
        <f t="shared" si="369"/>
        <v>0</v>
      </c>
      <c r="CA309" s="391" t="str">
        <f t="shared" si="370"/>
        <v>0</v>
      </c>
      <c r="CB309" s="391" t="str">
        <f t="shared" si="371"/>
        <v>0</v>
      </c>
      <c r="CC309" s="405">
        <f t="shared" si="372"/>
        <v>0</v>
      </c>
      <c r="CD309" s="405" t="str">
        <f t="shared" si="373"/>
        <v>0m0</v>
      </c>
      <c r="CE309" s="392">
        <f t="shared" si="374"/>
        <v>0</v>
      </c>
      <c r="CF309" s="392">
        <f t="shared" si="375"/>
        <v>0</v>
      </c>
      <c r="CG309" s="405">
        <f t="shared" si="376"/>
        <v>0</v>
      </c>
      <c r="CH309" s="406">
        <f t="shared" si="377"/>
        <v>0</v>
      </c>
      <c r="CI309" s="391" t="str">
        <f t="shared" si="378"/>
        <v>0</v>
      </c>
      <c r="CJ309" s="391" t="str">
        <f t="shared" si="379"/>
        <v>0</v>
      </c>
      <c r="CK309" s="405">
        <f t="shared" si="380"/>
        <v>0</v>
      </c>
      <c r="CL309" s="405" t="str">
        <f t="shared" si="381"/>
        <v>0m0</v>
      </c>
      <c r="CM309" s="392">
        <f t="shared" si="382"/>
        <v>0</v>
      </c>
      <c r="CN309" s="392">
        <f t="shared" si="383"/>
        <v>0</v>
      </c>
      <c r="CO309" s="405">
        <f t="shared" si="384"/>
        <v>0</v>
      </c>
      <c r="CP309" s="406">
        <f t="shared" si="385"/>
        <v>0</v>
      </c>
      <c r="CQ309" s="391" t="str">
        <f t="shared" si="386"/>
        <v>0</v>
      </c>
      <c r="CR309" s="391" t="str">
        <f t="shared" si="387"/>
        <v>0</v>
      </c>
      <c r="CS309" s="405">
        <f t="shared" si="388"/>
        <v>0</v>
      </c>
      <c r="CT309" s="405" t="str">
        <f t="shared" si="389"/>
        <v>0m0</v>
      </c>
      <c r="CU309" s="405">
        <f t="shared" si="390"/>
        <v>0</v>
      </c>
      <c r="CV309" s="405">
        <f t="shared" si="391"/>
        <v>0</v>
      </c>
      <c r="CW309" s="405">
        <f t="shared" si="392"/>
        <v>0</v>
      </c>
      <c r="CX309" s="405">
        <f t="shared" si="393"/>
        <v>0</v>
      </c>
      <c r="CY309" s="405">
        <f t="shared" si="394"/>
        <v>0</v>
      </c>
      <c r="CZ309" s="405" t="str">
        <f t="shared" si="395"/>
        <v/>
      </c>
      <c r="DA309" s="405" t="str">
        <f t="shared" si="396"/>
        <v/>
      </c>
      <c r="DB309" s="405" t="str">
        <f t="shared" si="397"/>
        <v/>
      </c>
      <c r="DC309" s="405" t="str">
        <f t="shared" si="398"/>
        <v/>
      </c>
      <c r="DD309" s="405" t="str">
        <f t="shared" si="399"/>
        <v/>
      </c>
      <c r="DE309" s="405"/>
      <c r="DF309" s="404"/>
      <c r="DG309" s="405" t="str">
        <f t="shared" si="400"/>
        <v/>
      </c>
      <c r="DH309" s="405" t="str">
        <f t="shared" si="401"/>
        <v/>
      </c>
      <c r="DI309" s="405">
        <f t="shared" si="402"/>
        <v>0</v>
      </c>
      <c r="DJ309" s="405" t="str">
        <f t="shared" si="403"/>
        <v/>
      </c>
      <c r="DK309" s="405" t="str">
        <f t="shared" si="404"/>
        <v/>
      </c>
      <c r="DL309" s="405" t="str">
        <f t="shared" si="405"/>
        <v/>
      </c>
      <c r="DM309" s="405" t="str">
        <f t="shared" si="406"/>
        <v/>
      </c>
      <c r="DN309" s="405" t="str">
        <f t="shared" si="407"/>
        <v/>
      </c>
      <c r="DO309" s="405" t="str">
        <f t="shared" si="408"/>
        <v/>
      </c>
    </row>
    <row r="310" spans="1:119" s="152" customFormat="1" ht="18" hidden="1" customHeight="1">
      <c r="A310" s="156" t="str">
        <f t="shared" si="416"/>
        <v/>
      </c>
      <c r="B310" s="153"/>
      <c r="C310" s="31" t="str">
        <f>IF(B310="","",VLOOKUP(B310,学連登録!$C$2:$G$3000,2,FALSE))</f>
        <v/>
      </c>
      <c r="D310" s="32" t="str">
        <f>IF(B310="","",VLOOKUP(B310,学連登録!$C$2:$G$3000,3,FALSE))</f>
        <v/>
      </c>
      <c r="E310" s="33" t="str">
        <f>IF(B310="","",VLOOKUP(B310,学連登録!$C$2:$G$3000,4,FALSE))</f>
        <v/>
      </c>
      <c r="F310" s="376" t="str">
        <f>IF(B310="","",VLOOKUP(B310,学連登録!$C$2:$I$3000,7,FALSE))</f>
        <v/>
      </c>
      <c r="G310" s="155"/>
      <c r="H310" s="926"/>
      <c r="I310" s="928"/>
      <c r="J310" s="155"/>
      <c r="K310" s="926"/>
      <c r="L310" s="927"/>
      <c r="M310" s="155"/>
      <c r="N310" s="881"/>
      <c r="O310" s="882"/>
      <c r="P310" s="154"/>
      <c r="Q310" s="926"/>
      <c r="R310" s="927"/>
      <c r="S310" s="154"/>
      <c r="T310" s="926"/>
      <c r="U310" s="927"/>
      <c r="V310" s="101" t="str">
        <f>IF(B310="","",VLOOKUP(B310,学連登録!$C$2:$H$3000,6,FALSE))</f>
        <v/>
      </c>
      <c r="Y310" s="116" t="str">
        <f t="shared" si="409"/>
        <v/>
      </c>
      <c r="Z310" s="97" t="str">
        <f>IF(G310="","",VLOOKUP(G310,種目名!$R$5:$T$104,3,0))</f>
        <v/>
      </c>
      <c r="AA310" s="98" t="str">
        <f>IF(J310="","",VLOOKUP(J310,種目名!$R$5:$T$104,3,0))</f>
        <v/>
      </c>
      <c r="AB310" s="117" t="str">
        <f>IF(M310="","",VLOOKUP(M310,種目名!$R$5:$T$104,3,0))</f>
        <v/>
      </c>
      <c r="AC310" s="117" t="str">
        <f>IF(P310="","",VLOOKUP(AF310,種目名!$R$5:$T$104,3,0))</f>
        <v/>
      </c>
      <c r="AD310" s="118" t="str">
        <f>IF(S310="","",VLOOKUP(AI310,種目名!$R$5:$T$104,3,0))</f>
        <v/>
      </c>
      <c r="AE310" s="115">
        <f t="shared" si="410"/>
        <v>0</v>
      </c>
      <c r="AF310" s="152" t="str">
        <f t="shared" si="411"/>
        <v/>
      </c>
      <c r="AG310" s="152" t="str">
        <f t="shared" si="412"/>
        <v/>
      </c>
      <c r="AH310" s="152">
        <f t="shared" si="413"/>
        <v>0</v>
      </c>
      <c r="AI310" s="152" t="str">
        <f t="shared" si="414"/>
        <v/>
      </c>
      <c r="AJ310" s="152" t="str">
        <f t="shared" si="415"/>
        <v/>
      </c>
      <c r="AK310" s="383"/>
      <c r="AL310" s="166">
        <f t="shared" si="343"/>
        <v>0</v>
      </c>
      <c r="AM310" s="392">
        <f t="shared" si="344"/>
        <v>0</v>
      </c>
      <c r="AN310" s="392">
        <f>COUNTIF($B$12:B310,B310)</f>
        <v>0</v>
      </c>
      <c r="AO310" s="392"/>
      <c r="AP310" s="392" t="str">
        <f t="shared" si="345"/>
        <v/>
      </c>
      <c r="AQ310" s="392" t="str">
        <f t="shared" si="345"/>
        <v/>
      </c>
      <c r="AR310" s="392" t="str">
        <f t="shared" si="345"/>
        <v/>
      </c>
      <c r="AS310" s="392" t="str">
        <f t="shared" si="345"/>
        <v/>
      </c>
      <c r="AT310" s="392">
        <f t="shared" si="346"/>
        <v>0</v>
      </c>
      <c r="AU310" s="392" t="str">
        <f t="shared" si="347"/>
        <v/>
      </c>
      <c r="AV310" s="392" t="str">
        <f t="shared" si="348"/>
        <v/>
      </c>
      <c r="AW310" s="392" t="str">
        <f t="shared" si="349"/>
        <v/>
      </c>
      <c r="AX310" s="392" t="str">
        <f t="shared" si="350"/>
        <v/>
      </c>
      <c r="AY310" s="392" t="str">
        <f t="shared" si="351"/>
        <v/>
      </c>
      <c r="AZ310" s="392" t="str">
        <f t="shared" si="339"/>
        <v/>
      </c>
      <c r="BA310" s="392" t="str">
        <f t="shared" si="339"/>
        <v/>
      </c>
      <c r="BB310" s="392" t="str">
        <f t="shared" si="339"/>
        <v/>
      </c>
      <c r="BC310" s="392" t="str">
        <f t="shared" si="339"/>
        <v/>
      </c>
      <c r="BD310" s="396" t="str">
        <f t="shared" si="339"/>
        <v/>
      </c>
      <c r="BE310" s="386">
        <f t="shared" si="352"/>
        <v>0</v>
      </c>
      <c r="BG310" s="392">
        <f t="shared" si="353"/>
        <v>0</v>
      </c>
      <c r="BH310" s="392">
        <f t="shared" si="354"/>
        <v>0</v>
      </c>
      <c r="BI310" s="405">
        <f t="shared" si="355"/>
        <v>0</v>
      </c>
      <c r="BJ310" s="406">
        <f t="shared" si="340"/>
        <v>0</v>
      </c>
      <c r="BK310" s="391" t="str">
        <f t="shared" si="341"/>
        <v>0</v>
      </c>
      <c r="BL310" s="391" t="str">
        <f t="shared" si="342"/>
        <v>0</v>
      </c>
      <c r="BM310" s="405">
        <f t="shared" si="356"/>
        <v>0</v>
      </c>
      <c r="BN310" s="405" t="str">
        <f t="shared" si="357"/>
        <v>0m0</v>
      </c>
      <c r="BO310" s="392">
        <f t="shared" si="358"/>
        <v>0</v>
      </c>
      <c r="BP310" s="392">
        <f t="shared" si="359"/>
        <v>0</v>
      </c>
      <c r="BQ310" s="405">
        <f t="shared" si="360"/>
        <v>0</v>
      </c>
      <c r="BR310" s="406">
        <f t="shared" si="361"/>
        <v>0</v>
      </c>
      <c r="BS310" s="391" t="str">
        <f t="shared" si="362"/>
        <v>0</v>
      </c>
      <c r="BT310" s="391" t="str">
        <f t="shared" si="363"/>
        <v>0</v>
      </c>
      <c r="BU310" s="405">
        <f t="shared" si="364"/>
        <v>0</v>
      </c>
      <c r="BV310" s="405" t="str">
        <f t="shared" si="365"/>
        <v>0m0</v>
      </c>
      <c r="BW310" s="392">
        <f t="shared" si="366"/>
        <v>0</v>
      </c>
      <c r="BX310" s="392">
        <f t="shared" si="367"/>
        <v>0</v>
      </c>
      <c r="BY310" s="405">
        <f t="shared" si="368"/>
        <v>0</v>
      </c>
      <c r="BZ310" s="406">
        <f t="shared" si="369"/>
        <v>0</v>
      </c>
      <c r="CA310" s="391" t="str">
        <f t="shared" si="370"/>
        <v>0</v>
      </c>
      <c r="CB310" s="391" t="str">
        <f t="shared" si="371"/>
        <v>0</v>
      </c>
      <c r="CC310" s="405">
        <f t="shared" si="372"/>
        <v>0</v>
      </c>
      <c r="CD310" s="405" t="str">
        <f t="shared" si="373"/>
        <v>0m0</v>
      </c>
      <c r="CE310" s="392">
        <f t="shared" si="374"/>
        <v>0</v>
      </c>
      <c r="CF310" s="392">
        <f t="shared" si="375"/>
        <v>0</v>
      </c>
      <c r="CG310" s="405">
        <f t="shared" si="376"/>
        <v>0</v>
      </c>
      <c r="CH310" s="406">
        <f t="shared" si="377"/>
        <v>0</v>
      </c>
      <c r="CI310" s="391" t="str">
        <f t="shared" si="378"/>
        <v>0</v>
      </c>
      <c r="CJ310" s="391" t="str">
        <f t="shared" si="379"/>
        <v>0</v>
      </c>
      <c r="CK310" s="405">
        <f t="shared" si="380"/>
        <v>0</v>
      </c>
      <c r="CL310" s="405" t="str">
        <f t="shared" si="381"/>
        <v>0m0</v>
      </c>
      <c r="CM310" s="392">
        <f t="shared" si="382"/>
        <v>0</v>
      </c>
      <c r="CN310" s="392">
        <f t="shared" si="383"/>
        <v>0</v>
      </c>
      <c r="CO310" s="405">
        <f t="shared" si="384"/>
        <v>0</v>
      </c>
      <c r="CP310" s="406">
        <f t="shared" si="385"/>
        <v>0</v>
      </c>
      <c r="CQ310" s="391" t="str">
        <f t="shared" si="386"/>
        <v>0</v>
      </c>
      <c r="CR310" s="391" t="str">
        <f t="shared" si="387"/>
        <v>0</v>
      </c>
      <c r="CS310" s="405">
        <f t="shared" si="388"/>
        <v>0</v>
      </c>
      <c r="CT310" s="405" t="str">
        <f t="shared" si="389"/>
        <v>0m0</v>
      </c>
      <c r="CU310" s="405">
        <f t="shared" si="390"/>
        <v>0</v>
      </c>
      <c r="CV310" s="405">
        <f t="shared" si="391"/>
        <v>0</v>
      </c>
      <c r="CW310" s="405">
        <f t="shared" si="392"/>
        <v>0</v>
      </c>
      <c r="CX310" s="405">
        <f t="shared" si="393"/>
        <v>0</v>
      </c>
      <c r="CY310" s="405">
        <f t="shared" si="394"/>
        <v>0</v>
      </c>
      <c r="CZ310" s="405" t="str">
        <f t="shared" si="395"/>
        <v/>
      </c>
      <c r="DA310" s="405" t="str">
        <f t="shared" si="396"/>
        <v/>
      </c>
      <c r="DB310" s="405" t="str">
        <f t="shared" si="397"/>
        <v/>
      </c>
      <c r="DC310" s="405" t="str">
        <f t="shared" si="398"/>
        <v/>
      </c>
      <c r="DD310" s="405" t="str">
        <f t="shared" si="399"/>
        <v/>
      </c>
      <c r="DE310" s="405"/>
      <c r="DF310" s="404"/>
      <c r="DG310" s="405" t="str">
        <f t="shared" si="400"/>
        <v/>
      </c>
      <c r="DH310" s="405" t="str">
        <f t="shared" si="401"/>
        <v/>
      </c>
      <c r="DI310" s="405">
        <f t="shared" si="402"/>
        <v>0</v>
      </c>
      <c r="DJ310" s="405" t="str">
        <f t="shared" si="403"/>
        <v/>
      </c>
      <c r="DK310" s="405" t="str">
        <f t="shared" si="404"/>
        <v/>
      </c>
      <c r="DL310" s="405" t="str">
        <f t="shared" si="405"/>
        <v/>
      </c>
      <c r="DM310" s="405" t="str">
        <f t="shared" si="406"/>
        <v/>
      </c>
      <c r="DN310" s="405" t="str">
        <f t="shared" si="407"/>
        <v/>
      </c>
      <c r="DO310" s="405" t="str">
        <f t="shared" si="408"/>
        <v/>
      </c>
    </row>
    <row r="311" spans="1:119" s="152" customFormat="1" ht="18" hidden="1" customHeight="1">
      <c r="A311" s="156" t="str">
        <f t="shared" si="416"/>
        <v/>
      </c>
      <c r="B311" s="153"/>
      <c r="C311" s="31" t="str">
        <f>IF(B311="","",VLOOKUP(B311,学連登録!$C$2:$G$3000,2,FALSE))</f>
        <v/>
      </c>
      <c r="D311" s="32" t="str">
        <f>IF(B311="","",VLOOKUP(B311,学連登録!$C$2:$G$3000,3,FALSE))</f>
        <v/>
      </c>
      <c r="E311" s="33" t="str">
        <f>IF(B311="","",VLOOKUP(B311,学連登録!$C$2:$G$3000,4,FALSE))</f>
        <v/>
      </c>
      <c r="F311" s="376" t="str">
        <f>IF(B311="","",VLOOKUP(B311,学連登録!$C$2:$I$3000,7,FALSE))</f>
        <v/>
      </c>
      <c r="G311" s="155"/>
      <c r="H311" s="926"/>
      <c r="I311" s="928"/>
      <c r="J311" s="155"/>
      <c r="K311" s="926"/>
      <c r="L311" s="927"/>
      <c r="M311" s="155"/>
      <c r="N311" s="881"/>
      <c r="O311" s="882"/>
      <c r="P311" s="154"/>
      <c r="Q311" s="926"/>
      <c r="R311" s="927"/>
      <c r="S311" s="154"/>
      <c r="T311" s="926"/>
      <c r="U311" s="927"/>
      <c r="V311" s="101" t="str">
        <f>IF(B311="","",VLOOKUP(B311,学連登録!$C$2:$H$3000,6,FALSE))</f>
        <v/>
      </c>
      <c r="Y311" s="116" t="str">
        <f t="shared" si="409"/>
        <v/>
      </c>
      <c r="Z311" s="97" t="str">
        <f>IF(G311="","",VLOOKUP(G311,種目名!$R$5:$T$104,3,0))</f>
        <v/>
      </c>
      <c r="AA311" s="98" t="str">
        <f>IF(J311="","",VLOOKUP(J311,種目名!$R$5:$T$104,3,0))</f>
        <v/>
      </c>
      <c r="AB311" s="117" t="str">
        <f>IF(M311="","",VLOOKUP(M311,種目名!$R$5:$T$104,3,0))</f>
        <v/>
      </c>
      <c r="AC311" s="117" t="str">
        <f>IF(P311="","",VLOOKUP(AF311,種目名!$R$5:$T$104,3,0))</f>
        <v/>
      </c>
      <c r="AD311" s="118" t="str">
        <f>IF(S311="","",VLOOKUP(AI311,種目名!$R$5:$T$104,3,0))</f>
        <v/>
      </c>
      <c r="AE311" s="115">
        <f t="shared" si="410"/>
        <v>0</v>
      </c>
      <c r="AF311" s="152" t="str">
        <f t="shared" si="411"/>
        <v/>
      </c>
      <c r="AG311" s="152" t="str">
        <f t="shared" si="412"/>
        <v/>
      </c>
      <c r="AH311" s="152">
        <f t="shared" si="413"/>
        <v>0</v>
      </c>
      <c r="AI311" s="152" t="str">
        <f t="shared" si="414"/>
        <v/>
      </c>
      <c r="AJ311" s="152" t="str">
        <f t="shared" si="415"/>
        <v/>
      </c>
      <c r="AK311" s="383"/>
      <c r="AL311" s="166">
        <f t="shared" si="343"/>
        <v>0</v>
      </c>
      <c r="AM311" s="392">
        <f t="shared" si="344"/>
        <v>0</v>
      </c>
      <c r="AN311" s="392">
        <f>COUNTIF($B$12:B311,B311)</f>
        <v>0</v>
      </c>
      <c r="AO311" s="392"/>
      <c r="AP311" s="392" t="str">
        <f t="shared" si="345"/>
        <v/>
      </c>
      <c r="AQ311" s="392" t="str">
        <f t="shared" si="345"/>
        <v/>
      </c>
      <c r="AR311" s="392" t="str">
        <f t="shared" si="345"/>
        <v/>
      </c>
      <c r="AS311" s="392" t="str">
        <f t="shared" si="345"/>
        <v/>
      </c>
      <c r="AT311" s="392">
        <f t="shared" si="346"/>
        <v>0</v>
      </c>
      <c r="AU311" s="392" t="str">
        <f t="shared" si="347"/>
        <v/>
      </c>
      <c r="AV311" s="392" t="str">
        <f t="shared" si="348"/>
        <v/>
      </c>
      <c r="AW311" s="392" t="str">
        <f t="shared" si="349"/>
        <v/>
      </c>
      <c r="AX311" s="392" t="str">
        <f t="shared" si="350"/>
        <v/>
      </c>
      <c r="AY311" s="392" t="str">
        <f t="shared" si="351"/>
        <v/>
      </c>
      <c r="AZ311" s="392" t="str">
        <f t="shared" si="339"/>
        <v/>
      </c>
      <c r="BA311" s="392" t="str">
        <f t="shared" si="339"/>
        <v/>
      </c>
      <c r="BB311" s="392" t="str">
        <f t="shared" si="339"/>
        <v/>
      </c>
      <c r="BC311" s="392" t="str">
        <f t="shared" si="339"/>
        <v/>
      </c>
      <c r="BD311" s="396" t="str">
        <f t="shared" si="339"/>
        <v/>
      </c>
      <c r="BE311" s="386">
        <f t="shared" si="352"/>
        <v>0</v>
      </c>
      <c r="BG311" s="392">
        <f t="shared" si="353"/>
        <v>0</v>
      </c>
      <c r="BH311" s="392">
        <f t="shared" si="354"/>
        <v>0</v>
      </c>
      <c r="BI311" s="405">
        <f t="shared" si="355"/>
        <v>0</v>
      </c>
      <c r="BJ311" s="406">
        <f t="shared" si="340"/>
        <v>0</v>
      </c>
      <c r="BK311" s="391" t="str">
        <f t="shared" si="341"/>
        <v>0</v>
      </c>
      <c r="BL311" s="391" t="str">
        <f t="shared" si="342"/>
        <v>0</v>
      </c>
      <c r="BM311" s="405">
        <f t="shared" si="356"/>
        <v>0</v>
      </c>
      <c r="BN311" s="405" t="str">
        <f t="shared" si="357"/>
        <v>0m0</v>
      </c>
      <c r="BO311" s="392">
        <f t="shared" si="358"/>
        <v>0</v>
      </c>
      <c r="BP311" s="392">
        <f t="shared" si="359"/>
        <v>0</v>
      </c>
      <c r="BQ311" s="405">
        <f t="shared" si="360"/>
        <v>0</v>
      </c>
      <c r="BR311" s="406">
        <f t="shared" si="361"/>
        <v>0</v>
      </c>
      <c r="BS311" s="391" t="str">
        <f t="shared" si="362"/>
        <v>0</v>
      </c>
      <c r="BT311" s="391" t="str">
        <f t="shared" si="363"/>
        <v>0</v>
      </c>
      <c r="BU311" s="405">
        <f t="shared" si="364"/>
        <v>0</v>
      </c>
      <c r="BV311" s="405" t="str">
        <f t="shared" si="365"/>
        <v>0m0</v>
      </c>
      <c r="BW311" s="392">
        <f t="shared" si="366"/>
        <v>0</v>
      </c>
      <c r="BX311" s="392">
        <f t="shared" si="367"/>
        <v>0</v>
      </c>
      <c r="BY311" s="405">
        <f t="shared" si="368"/>
        <v>0</v>
      </c>
      <c r="BZ311" s="406">
        <f t="shared" si="369"/>
        <v>0</v>
      </c>
      <c r="CA311" s="391" t="str">
        <f t="shared" si="370"/>
        <v>0</v>
      </c>
      <c r="CB311" s="391" t="str">
        <f t="shared" si="371"/>
        <v>0</v>
      </c>
      <c r="CC311" s="405">
        <f t="shared" si="372"/>
        <v>0</v>
      </c>
      <c r="CD311" s="405" t="str">
        <f t="shared" si="373"/>
        <v>0m0</v>
      </c>
      <c r="CE311" s="392">
        <f t="shared" si="374"/>
        <v>0</v>
      </c>
      <c r="CF311" s="392">
        <f t="shared" si="375"/>
        <v>0</v>
      </c>
      <c r="CG311" s="405">
        <f t="shared" si="376"/>
        <v>0</v>
      </c>
      <c r="CH311" s="406">
        <f t="shared" si="377"/>
        <v>0</v>
      </c>
      <c r="CI311" s="391" t="str">
        <f t="shared" si="378"/>
        <v>0</v>
      </c>
      <c r="CJ311" s="391" t="str">
        <f t="shared" si="379"/>
        <v>0</v>
      </c>
      <c r="CK311" s="405">
        <f t="shared" si="380"/>
        <v>0</v>
      </c>
      <c r="CL311" s="405" t="str">
        <f t="shared" si="381"/>
        <v>0m0</v>
      </c>
      <c r="CM311" s="392">
        <f t="shared" si="382"/>
        <v>0</v>
      </c>
      <c r="CN311" s="392">
        <f t="shared" si="383"/>
        <v>0</v>
      </c>
      <c r="CO311" s="405">
        <f t="shared" si="384"/>
        <v>0</v>
      </c>
      <c r="CP311" s="406">
        <f t="shared" si="385"/>
        <v>0</v>
      </c>
      <c r="CQ311" s="391" t="str">
        <f t="shared" si="386"/>
        <v>0</v>
      </c>
      <c r="CR311" s="391" t="str">
        <f t="shared" si="387"/>
        <v>0</v>
      </c>
      <c r="CS311" s="405">
        <f t="shared" si="388"/>
        <v>0</v>
      </c>
      <c r="CT311" s="405" t="str">
        <f t="shared" si="389"/>
        <v>0m0</v>
      </c>
      <c r="CU311" s="405">
        <f t="shared" si="390"/>
        <v>0</v>
      </c>
      <c r="CV311" s="405">
        <f t="shared" si="391"/>
        <v>0</v>
      </c>
      <c r="CW311" s="405">
        <f t="shared" si="392"/>
        <v>0</v>
      </c>
      <c r="CX311" s="405">
        <f t="shared" si="393"/>
        <v>0</v>
      </c>
      <c r="CY311" s="405">
        <f t="shared" si="394"/>
        <v>0</v>
      </c>
      <c r="CZ311" s="405" t="str">
        <f t="shared" si="395"/>
        <v/>
      </c>
      <c r="DA311" s="405" t="str">
        <f t="shared" si="396"/>
        <v/>
      </c>
      <c r="DB311" s="405" t="str">
        <f t="shared" si="397"/>
        <v/>
      </c>
      <c r="DC311" s="405" t="str">
        <f t="shared" si="398"/>
        <v/>
      </c>
      <c r="DD311" s="405" t="str">
        <f t="shared" si="399"/>
        <v/>
      </c>
      <c r="DE311" s="405"/>
      <c r="DF311" s="404"/>
      <c r="DG311" s="405" t="str">
        <f t="shared" si="400"/>
        <v/>
      </c>
      <c r="DH311" s="405" t="str">
        <f t="shared" si="401"/>
        <v/>
      </c>
      <c r="DI311" s="405">
        <f t="shared" si="402"/>
        <v>0</v>
      </c>
      <c r="DJ311" s="405" t="str">
        <f t="shared" si="403"/>
        <v/>
      </c>
      <c r="DK311" s="405" t="str">
        <f t="shared" si="404"/>
        <v/>
      </c>
      <c r="DL311" s="405" t="str">
        <f t="shared" si="405"/>
        <v/>
      </c>
      <c r="DM311" s="405" t="str">
        <f t="shared" si="406"/>
        <v/>
      </c>
      <c r="DN311" s="405" t="str">
        <f t="shared" si="407"/>
        <v/>
      </c>
      <c r="DO311" s="405" t="str">
        <f t="shared" si="408"/>
        <v/>
      </c>
    </row>
    <row r="312" spans="1:119" s="152" customFormat="1" ht="18" hidden="1" customHeight="1">
      <c r="A312" s="156" t="str">
        <f t="shared" si="416"/>
        <v/>
      </c>
      <c r="B312" s="153"/>
      <c r="C312" s="31" t="str">
        <f>IF(B312="","",VLOOKUP(B312,学連登録!$C$2:$G$3000,2,FALSE))</f>
        <v/>
      </c>
      <c r="D312" s="32" t="str">
        <f>IF(B312="","",VLOOKUP(B312,学連登録!$C$2:$G$3000,3,FALSE))</f>
        <v/>
      </c>
      <c r="E312" s="33" t="str">
        <f>IF(B312="","",VLOOKUP(B312,学連登録!$C$2:$G$3000,4,FALSE))</f>
        <v/>
      </c>
      <c r="F312" s="376" t="str">
        <f>IF(B312="","",VLOOKUP(B312,学連登録!$C$2:$I$3000,7,FALSE))</f>
        <v/>
      </c>
      <c r="G312" s="155"/>
      <c r="H312" s="926"/>
      <c r="I312" s="928"/>
      <c r="J312" s="155"/>
      <c r="K312" s="926"/>
      <c r="L312" s="927"/>
      <c r="M312" s="155"/>
      <c r="N312" s="881"/>
      <c r="O312" s="882"/>
      <c r="P312" s="154"/>
      <c r="Q312" s="926"/>
      <c r="R312" s="927"/>
      <c r="S312" s="154"/>
      <c r="T312" s="926"/>
      <c r="U312" s="927"/>
      <c r="V312" s="101" t="str">
        <f>IF(B312="","",VLOOKUP(B312,学連登録!$C$2:$H$3000,6,FALSE))</f>
        <v/>
      </c>
      <c r="Y312" s="116" t="str">
        <f t="shared" si="409"/>
        <v/>
      </c>
      <c r="Z312" s="97" t="str">
        <f>IF(G312="","",VLOOKUP(G312,種目名!$R$5:$T$104,3,0))</f>
        <v/>
      </c>
      <c r="AA312" s="98" t="str">
        <f>IF(J312="","",VLOOKUP(J312,種目名!$R$5:$T$104,3,0))</f>
        <v/>
      </c>
      <c r="AB312" s="117" t="str">
        <f>IF(M312="","",VLOOKUP(M312,種目名!$R$5:$T$104,3,0))</f>
        <v/>
      </c>
      <c r="AC312" s="117" t="str">
        <f>IF(P312="","",VLOOKUP(AF312,種目名!$R$5:$T$104,3,0))</f>
        <v/>
      </c>
      <c r="AD312" s="118" t="str">
        <f>IF(S312="","",VLOOKUP(AI312,種目名!$R$5:$T$104,3,0))</f>
        <v/>
      </c>
      <c r="AE312" s="115">
        <f t="shared" si="410"/>
        <v>0</v>
      </c>
      <c r="AF312" s="152" t="str">
        <f t="shared" si="411"/>
        <v/>
      </c>
      <c r="AG312" s="152" t="str">
        <f t="shared" si="412"/>
        <v/>
      </c>
      <c r="AH312" s="152">
        <f t="shared" si="413"/>
        <v>0</v>
      </c>
      <c r="AI312" s="152" t="str">
        <f t="shared" si="414"/>
        <v/>
      </c>
      <c r="AJ312" s="152" t="str">
        <f t="shared" si="415"/>
        <v/>
      </c>
      <c r="AK312" s="383"/>
      <c r="AL312" s="166">
        <f t="shared" si="343"/>
        <v>0</v>
      </c>
      <c r="AM312" s="392">
        <f t="shared" si="344"/>
        <v>0</v>
      </c>
      <c r="AN312" s="392">
        <f>COUNTIF($B$12:B312,B312)</f>
        <v>0</v>
      </c>
      <c r="AO312" s="392"/>
      <c r="AP312" s="392" t="str">
        <f t="shared" si="345"/>
        <v/>
      </c>
      <c r="AQ312" s="392" t="str">
        <f t="shared" si="345"/>
        <v/>
      </c>
      <c r="AR312" s="392" t="str">
        <f t="shared" si="345"/>
        <v/>
      </c>
      <c r="AS312" s="392" t="str">
        <f t="shared" si="345"/>
        <v/>
      </c>
      <c r="AT312" s="392">
        <f t="shared" si="346"/>
        <v>0</v>
      </c>
      <c r="AU312" s="392" t="str">
        <f t="shared" si="347"/>
        <v/>
      </c>
      <c r="AV312" s="392" t="str">
        <f t="shared" si="348"/>
        <v/>
      </c>
      <c r="AW312" s="392" t="str">
        <f t="shared" si="349"/>
        <v/>
      </c>
      <c r="AX312" s="392" t="str">
        <f t="shared" si="350"/>
        <v/>
      </c>
      <c r="AY312" s="392" t="str">
        <f t="shared" si="351"/>
        <v/>
      </c>
      <c r="AZ312" s="392" t="str">
        <f t="shared" si="339"/>
        <v/>
      </c>
      <c r="BA312" s="392" t="str">
        <f t="shared" si="339"/>
        <v/>
      </c>
      <c r="BB312" s="392" t="str">
        <f t="shared" si="339"/>
        <v/>
      </c>
      <c r="BC312" s="392" t="str">
        <f t="shared" si="339"/>
        <v/>
      </c>
      <c r="BD312" s="396" t="str">
        <f t="shared" si="339"/>
        <v/>
      </c>
      <c r="BE312" s="386">
        <f t="shared" si="352"/>
        <v>0</v>
      </c>
      <c r="BG312" s="392">
        <f t="shared" si="353"/>
        <v>0</v>
      </c>
      <c r="BH312" s="392">
        <f t="shared" si="354"/>
        <v>0</v>
      </c>
      <c r="BI312" s="405">
        <f t="shared" si="355"/>
        <v>0</v>
      </c>
      <c r="BJ312" s="406">
        <f t="shared" si="340"/>
        <v>0</v>
      </c>
      <c r="BK312" s="391" t="str">
        <f t="shared" si="341"/>
        <v>0</v>
      </c>
      <c r="BL312" s="391" t="str">
        <f t="shared" si="342"/>
        <v>0</v>
      </c>
      <c r="BM312" s="405">
        <f t="shared" si="356"/>
        <v>0</v>
      </c>
      <c r="BN312" s="405" t="str">
        <f t="shared" si="357"/>
        <v>0m0</v>
      </c>
      <c r="BO312" s="392">
        <f t="shared" si="358"/>
        <v>0</v>
      </c>
      <c r="BP312" s="392">
        <f t="shared" si="359"/>
        <v>0</v>
      </c>
      <c r="BQ312" s="405">
        <f t="shared" si="360"/>
        <v>0</v>
      </c>
      <c r="BR312" s="406">
        <f t="shared" si="361"/>
        <v>0</v>
      </c>
      <c r="BS312" s="391" t="str">
        <f t="shared" si="362"/>
        <v>0</v>
      </c>
      <c r="BT312" s="391" t="str">
        <f t="shared" si="363"/>
        <v>0</v>
      </c>
      <c r="BU312" s="405">
        <f t="shared" si="364"/>
        <v>0</v>
      </c>
      <c r="BV312" s="405" t="str">
        <f t="shared" si="365"/>
        <v>0m0</v>
      </c>
      <c r="BW312" s="392">
        <f t="shared" si="366"/>
        <v>0</v>
      </c>
      <c r="BX312" s="392">
        <f t="shared" si="367"/>
        <v>0</v>
      </c>
      <c r="BY312" s="405">
        <f t="shared" si="368"/>
        <v>0</v>
      </c>
      <c r="BZ312" s="406">
        <f t="shared" si="369"/>
        <v>0</v>
      </c>
      <c r="CA312" s="391" t="str">
        <f t="shared" si="370"/>
        <v>0</v>
      </c>
      <c r="CB312" s="391" t="str">
        <f t="shared" si="371"/>
        <v>0</v>
      </c>
      <c r="CC312" s="405">
        <f t="shared" si="372"/>
        <v>0</v>
      </c>
      <c r="CD312" s="405" t="str">
        <f t="shared" si="373"/>
        <v>0m0</v>
      </c>
      <c r="CE312" s="392">
        <f t="shared" si="374"/>
        <v>0</v>
      </c>
      <c r="CF312" s="392">
        <f t="shared" si="375"/>
        <v>0</v>
      </c>
      <c r="CG312" s="405">
        <f t="shared" si="376"/>
        <v>0</v>
      </c>
      <c r="CH312" s="406">
        <f t="shared" si="377"/>
        <v>0</v>
      </c>
      <c r="CI312" s="391" t="str">
        <f t="shared" si="378"/>
        <v>0</v>
      </c>
      <c r="CJ312" s="391" t="str">
        <f t="shared" si="379"/>
        <v>0</v>
      </c>
      <c r="CK312" s="405">
        <f t="shared" si="380"/>
        <v>0</v>
      </c>
      <c r="CL312" s="405" t="str">
        <f t="shared" si="381"/>
        <v>0m0</v>
      </c>
      <c r="CM312" s="392">
        <f t="shared" si="382"/>
        <v>0</v>
      </c>
      <c r="CN312" s="392">
        <f t="shared" si="383"/>
        <v>0</v>
      </c>
      <c r="CO312" s="405">
        <f t="shared" si="384"/>
        <v>0</v>
      </c>
      <c r="CP312" s="406">
        <f t="shared" si="385"/>
        <v>0</v>
      </c>
      <c r="CQ312" s="391" t="str">
        <f t="shared" si="386"/>
        <v>0</v>
      </c>
      <c r="CR312" s="391" t="str">
        <f t="shared" si="387"/>
        <v>0</v>
      </c>
      <c r="CS312" s="405">
        <f t="shared" si="388"/>
        <v>0</v>
      </c>
      <c r="CT312" s="405" t="str">
        <f t="shared" si="389"/>
        <v>0m0</v>
      </c>
      <c r="CU312" s="405">
        <f t="shared" si="390"/>
        <v>0</v>
      </c>
      <c r="CV312" s="405">
        <f t="shared" si="391"/>
        <v>0</v>
      </c>
      <c r="CW312" s="405">
        <f t="shared" si="392"/>
        <v>0</v>
      </c>
      <c r="CX312" s="405">
        <f t="shared" si="393"/>
        <v>0</v>
      </c>
      <c r="CY312" s="405">
        <f t="shared" si="394"/>
        <v>0</v>
      </c>
      <c r="CZ312" s="405" t="str">
        <f t="shared" si="395"/>
        <v/>
      </c>
      <c r="DA312" s="405" t="str">
        <f t="shared" si="396"/>
        <v/>
      </c>
      <c r="DB312" s="405" t="str">
        <f t="shared" si="397"/>
        <v/>
      </c>
      <c r="DC312" s="405" t="str">
        <f t="shared" si="398"/>
        <v/>
      </c>
      <c r="DD312" s="405" t="str">
        <f t="shared" si="399"/>
        <v/>
      </c>
      <c r="DE312" s="405"/>
      <c r="DF312" s="404"/>
      <c r="DG312" s="405" t="str">
        <f t="shared" si="400"/>
        <v/>
      </c>
      <c r="DH312" s="405" t="str">
        <f t="shared" si="401"/>
        <v/>
      </c>
      <c r="DI312" s="405">
        <f t="shared" si="402"/>
        <v>0</v>
      </c>
      <c r="DJ312" s="405" t="str">
        <f t="shared" si="403"/>
        <v/>
      </c>
      <c r="DK312" s="405" t="str">
        <f t="shared" si="404"/>
        <v/>
      </c>
      <c r="DL312" s="405" t="str">
        <f t="shared" si="405"/>
        <v/>
      </c>
      <c r="DM312" s="405" t="str">
        <f t="shared" si="406"/>
        <v/>
      </c>
      <c r="DN312" s="405" t="str">
        <f t="shared" si="407"/>
        <v/>
      </c>
      <c r="DO312" s="405" t="str">
        <f t="shared" si="408"/>
        <v/>
      </c>
    </row>
    <row r="313" spans="1:119" s="152" customFormat="1" ht="18" hidden="1" customHeight="1">
      <c r="A313" s="156" t="str">
        <f t="shared" si="416"/>
        <v/>
      </c>
      <c r="B313" s="153"/>
      <c r="C313" s="31" t="str">
        <f>IF(B313="","",VLOOKUP(B313,学連登録!$C$2:$G$3000,2,FALSE))</f>
        <v/>
      </c>
      <c r="D313" s="32" t="str">
        <f>IF(B313="","",VLOOKUP(B313,学連登録!$C$2:$G$3000,3,FALSE))</f>
        <v/>
      </c>
      <c r="E313" s="33" t="str">
        <f>IF(B313="","",VLOOKUP(B313,学連登録!$C$2:$G$3000,4,FALSE))</f>
        <v/>
      </c>
      <c r="F313" s="376" t="str">
        <f>IF(B313="","",VLOOKUP(B313,学連登録!$C$2:$I$3000,7,FALSE))</f>
        <v/>
      </c>
      <c r="G313" s="155"/>
      <c r="H313" s="926"/>
      <c r="I313" s="928"/>
      <c r="J313" s="155"/>
      <c r="K313" s="926"/>
      <c r="L313" s="927"/>
      <c r="M313" s="155"/>
      <c r="N313" s="881"/>
      <c r="O313" s="882"/>
      <c r="P313" s="154"/>
      <c r="Q313" s="926"/>
      <c r="R313" s="927"/>
      <c r="S313" s="154"/>
      <c r="T313" s="926"/>
      <c r="U313" s="927"/>
      <c r="V313" s="101" t="str">
        <f>IF(B313="","",VLOOKUP(B313,学連登録!$C$2:$H$3000,6,FALSE))</f>
        <v/>
      </c>
      <c r="Y313" s="116" t="str">
        <f t="shared" si="409"/>
        <v/>
      </c>
      <c r="Z313" s="97" t="str">
        <f>IF(G313="","",VLOOKUP(G313,種目名!$R$5:$T$104,3,0))</f>
        <v/>
      </c>
      <c r="AA313" s="98" t="str">
        <f>IF(J313="","",VLOOKUP(J313,種目名!$R$5:$T$104,3,0))</f>
        <v/>
      </c>
      <c r="AB313" s="117" t="str">
        <f>IF(M313="","",VLOOKUP(M313,種目名!$R$5:$T$104,3,0))</f>
        <v/>
      </c>
      <c r="AC313" s="117" t="str">
        <f>IF(P313="","",VLOOKUP(AF313,種目名!$R$5:$T$104,3,0))</f>
        <v/>
      </c>
      <c r="AD313" s="118" t="str">
        <f>IF(S313="","",VLOOKUP(AI313,種目名!$R$5:$T$104,3,0))</f>
        <v/>
      </c>
      <c r="AE313" s="115">
        <f t="shared" si="410"/>
        <v>0</v>
      </c>
      <c r="AF313" s="152" t="str">
        <f t="shared" si="411"/>
        <v/>
      </c>
      <c r="AG313" s="152" t="str">
        <f t="shared" si="412"/>
        <v/>
      </c>
      <c r="AH313" s="152">
        <f t="shared" si="413"/>
        <v>0</v>
      </c>
      <c r="AI313" s="152" t="str">
        <f t="shared" si="414"/>
        <v/>
      </c>
      <c r="AJ313" s="152" t="str">
        <f t="shared" si="415"/>
        <v/>
      </c>
      <c r="AK313" s="383"/>
      <c r="AL313" s="166">
        <f t="shared" si="343"/>
        <v>0</v>
      </c>
      <c r="AM313" s="392">
        <f t="shared" si="344"/>
        <v>0</v>
      </c>
      <c r="AN313" s="392">
        <f>COUNTIF($B$12:B313,B313)</f>
        <v>0</v>
      </c>
      <c r="AO313" s="392"/>
      <c r="AP313" s="392" t="str">
        <f t="shared" si="345"/>
        <v/>
      </c>
      <c r="AQ313" s="392" t="str">
        <f t="shared" si="345"/>
        <v/>
      </c>
      <c r="AR313" s="392" t="str">
        <f t="shared" si="345"/>
        <v/>
      </c>
      <c r="AS313" s="392" t="str">
        <f t="shared" si="345"/>
        <v/>
      </c>
      <c r="AT313" s="392">
        <f t="shared" si="346"/>
        <v>0</v>
      </c>
      <c r="AU313" s="392" t="str">
        <f t="shared" si="347"/>
        <v/>
      </c>
      <c r="AV313" s="392" t="str">
        <f t="shared" si="348"/>
        <v/>
      </c>
      <c r="AW313" s="392" t="str">
        <f t="shared" si="349"/>
        <v/>
      </c>
      <c r="AX313" s="392" t="str">
        <f t="shared" si="350"/>
        <v/>
      </c>
      <c r="AY313" s="392" t="str">
        <f t="shared" si="351"/>
        <v/>
      </c>
      <c r="AZ313" s="392" t="str">
        <f t="shared" si="339"/>
        <v/>
      </c>
      <c r="BA313" s="392" t="str">
        <f t="shared" si="339"/>
        <v/>
      </c>
      <c r="BB313" s="392" t="str">
        <f t="shared" si="339"/>
        <v/>
      </c>
      <c r="BC313" s="392" t="str">
        <f t="shared" si="339"/>
        <v/>
      </c>
      <c r="BD313" s="396" t="str">
        <f t="shared" si="339"/>
        <v/>
      </c>
      <c r="BE313" s="386">
        <f t="shared" si="352"/>
        <v>0</v>
      </c>
      <c r="BG313" s="392">
        <f t="shared" si="353"/>
        <v>0</v>
      </c>
      <c r="BH313" s="392">
        <f t="shared" si="354"/>
        <v>0</v>
      </c>
      <c r="BI313" s="405">
        <f t="shared" si="355"/>
        <v>0</v>
      </c>
      <c r="BJ313" s="406">
        <f t="shared" si="340"/>
        <v>0</v>
      </c>
      <c r="BK313" s="391" t="str">
        <f t="shared" si="341"/>
        <v>0</v>
      </c>
      <c r="BL313" s="391" t="str">
        <f t="shared" si="342"/>
        <v>0</v>
      </c>
      <c r="BM313" s="405">
        <f t="shared" si="356"/>
        <v>0</v>
      </c>
      <c r="BN313" s="405" t="str">
        <f t="shared" si="357"/>
        <v>0m0</v>
      </c>
      <c r="BO313" s="392">
        <f t="shared" si="358"/>
        <v>0</v>
      </c>
      <c r="BP313" s="392">
        <f t="shared" si="359"/>
        <v>0</v>
      </c>
      <c r="BQ313" s="405">
        <f t="shared" si="360"/>
        <v>0</v>
      </c>
      <c r="BR313" s="406">
        <f t="shared" si="361"/>
        <v>0</v>
      </c>
      <c r="BS313" s="391" t="str">
        <f t="shared" si="362"/>
        <v>0</v>
      </c>
      <c r="BT313" s="391" t="str">
        <f t="shared" si="363"/>
        <v>0</v>
      </c>
      <c r="BU313" s="405">
        <f t="shared" si="364"/>
        <v>0</v>
      </c>
      <c r="BV313" s="405" t="str">
        <f t="shared" si="365"/>
        <v>0m0</v>
      </c>
      <c r="BW313" s="392">
        <f t="shared" si="366"/>
        <v>0</v>
      </c>
      <c r="BX313" s="392">
        <f t="shared" si="367"/>
        <v>0</v>
      </c>
      <c r="BY313" s="405">
        <f t="shared" si="368"/>
        <v>0</v>
      </c>
      <c r="BZ313" s="406">
        <f t="shared" si="369"/>
        <v>0</v>
      </c>
      <c r="CA313" s="391" t="str">
        <f t="shared" si="370"/>
        <v>0</v>
      </c>
      <c r="CB313" s="391" t="str">
        <f t="shared" si="371"/>
        <v>0</v>
      </c>
      <c r="CC313" s="405">
        <f t="shared" si="372"/>
        <v>0</v>
      </c>
      <c r="CD313" s="405" t="str">
        <f t="shared" si="373"/>
        <v>0m0</v>
      </c>
      <c r="CE313" s="392">
        <f t="shared" si="374"/>
        <v>0</v>
      </c>
      <c r="CF313" s="392">
        <f t="shared" si="375"/>
        <v>0</v>
      </c>
      <c r="CG313" s="405">
        <f t="shared" si="376"/>
        <v>0</v>
      </c>
      <c r="CH313" s="406">
        <f t="shared" si="377"/>
        <v>0</v>
      </c>
      <c r="CI313" s="391" t="str">
        <f t="shared" si="378"/>
        <v>0</v>
      </c>
      <c r="CJ313" s="391" t="str">
        <f t="shared" si="379"/>
        <v>0</v>
      </c>
      <c r="CK313" s="405">
        <f t="shared" si="380"/>
        <v>0</v>
      </c>
      <c r="CL313" s="405" t="str">
        <f t="shared" si="381"/>
        <v>0m0</v>
      </c>
      <c r="CM313" s="392">
        <f t="shared" si="382"/>
        <v>0</v>
      </c>
      <c r="CN313" s="392">
        <f t="shared" si="383"/>
        <v>0</v>
      </c>
      <c r="CO313" s="405">
        <f t="shared" si="384"/>
        <v>0</v>
      </c>
      <c r="CP313" s="406">
        <f t="shared" si="385"/>
        <v>0</v>
      </c>
      <c r="CQ313" s="391" t="str">
        <f t="shared" si="386"/>
        <v>0</v>
      </c>
      <c r="CR313" s="391" t="str">
        <f t="shared" si="387"/>
        <v>0</v>
      </c>
      <c r="CS313" s="405">
        <f t="shared" si="388"/>
        <v>0</v>
      </c>
      <c r="CT313" s="405" t="str">
        <f t="shared" si="389"/>
        <v>0m0</v>
      </c>
      <c r="CU313" s="405">
        <f t="shared" si="390"/>
        <v>0</v>
      </c>
      <c r="CV313" s="405">
        <f t="shared" si="391"/>
        <v>0</v>
      </c>
      <c r="CW313" s="405">
        <f t="shared" si="392"/>
        <v>0</v>
      </c>
      <c r="CX313" s="405">
        <f t="shared" si="393"/>
        <v>0</v>
      </c>
      <c r="CY313" s="405">
        <f t="shared" si="394"/>
        <v>0</v>
      </c>
      <c r="CZ313" s="405" t="str">
        <f t="shared" si="395"/>
        <v/>
      </c>
      <c r="DA313" s="405" t="str">
        <f t="shared" si="396"/>
        <v/>
      </c>
      <c r="DB313" s="405" t="str">
        <f t="shared" si="397"/>
        <v/>
      </c>
      <c r="DC313" s="405" t="str">
        <f t="shared" si="398"/>
        <v/>
      </c>
      <c r="DD313" s="405" t="str">
        <f t="shared" si="399"/>
        <v/>
      </c>
      <c r="DE313" s="405"/>
      <c r="DF313" s="404"/>
      <c r="DG313" s="405" t="str">
        <f t="shared" si="400"/>
        <v/>
      </c>
      <c r="DH313" s="405" t="str">
        <f t="shared" si="401"/>
        <v/>
      </c>
      <c r="DI313" s="405">
        <f t="shared" si="402"/>
        <v>0</v>
      </c>
      <c r="DJ313" s="405" t="str">
        <f t="shared" si="403"/>
        <v/>
      </c>
      <c r="DK313" s="405" t="str">
        <f t="shared" si="404"/>
        <v/>
      </c>
      <c r="DL313" s="405" t="str">
        <f t="shared" si="405"/>
        <v/>
      </c>
      <c r="DM313" s="405" t="str">
        <f t="shared" si="406"/>
        <v/>
      </c>
      <c r="DN313" s="405" t="str">
        <f t="shared" si="407"/>
        <v/>
      </c>
      <c r="DO313" s="405" t="str">
        <f t="shared" si="408"/>
        <v/>
      </c>
    </row>
    <row r="314" spans="1:119" s="152" customFormat="1" ht="18" hidden="1" customHeight="1">
      <c r="A314" s="156" t="str">
        <f t="shared" si="416"/>
        <v/>
      </c>
      <c r="B314" s="153"/>
      <c r="C314" s="31" t="str">
        <f>IF(B314="","",VLOOKUP(B314,学連登録!$C$2:$G$3000,2,FALSE))</f>
        <v/>
      </c>
      <c r="D314" s="32" t="str">
        <f>IF(B314="","",VLOOKUP(B314,学連登録!$C$2:$G$3000,3,FALSE))</f>
        <v/>
      </c>
      <c r="E314" s="33" t="str">
        <f>IF(B314="","",VLOOKUP(B314,学連登録!$C$2:$G$3000,4,FALSE))</f>
        <v/>
      </c>
      <c r="F314" s="376" t="str">
        <f>IF(B314="","",VLOOKUP(B314,学連登録!$C$2:$I$3000,7,FALSE))</f>
        <v/>
      </c>
      <c r="G314" s="155"/>
      <c r="H314" s="926"/>
      <c r="I314" s="928"/>
      <c r="J314" s="155"/>
      <c r="K314" s="926"/>
      <c r="L314" s="927"/>
      <c r="M314" s="155"/>
      <c r="N314" s="881"/>
      <c r="O314" s="882"/>
      <c r="P314" s="154"/>
      <c r="Q314" s="926"/>
      <c r="R314" s="927"/>
      <c r="S314" s="154"/>
      <c r="T314" s="926"/>
      <c r="U314" s="927"/>
      <c r="V314" s="101" t="str">
        <f>IF(B314="","",VLOOKUP(B314,学連登録!$C$2:$H$3000,6,FALSE))</f>
        <v/>
      </c>
      <c r="Y314" s="116" t="str">
        <f t="shared" si="409"/>
        <v/>
      </c>
      <c r="Z314" s="97" t="str">
        <f>IF(G314="","",VLOOKUP(G314,種目名!$R$5:$T$104,3,0))</f>
        <v/>
      </c>
      <c r="AA314" s="98" t="str">
        <f>IF(J314="","",VLOOKUP(J314,種目名!$R$5:$T$104,3,0))</f>
        <v/>
      </c>
      <c r="AB314" s="117" t="str">
        <f>IF(M314="","",VLOOKUP(M314,種目名!$R$5:$T$104,3,0))</f>
        <v/>
      </c>
      <c r="AC314" s="117" t="str">
        <f>IF(P314="","",VLOOKUP(AF314,種目名!$R$5:$T$104,3,0))</f>
        <v/>
      </c>
      <c r="AD314" s="118" t="str">
        <f>IF(S314="","",VLOOKUP(AI314,種目名!$R$5:$T$104,3,0))</f>
        <v/>
      </c>
      <c r="AE314" s="115">
        <f t="shared" si="410"/>
        <v>0</v>
      </c>
      <c r="AF314" s="152" t="str">
        <f t="shared" si="411"/>
        <v/>
      </c>
      <c r="AG314" s="152" t="str">
        <f t="shared" si="412"/>
        <v/>
      </c>
      <c r="AH314" s="152">
        <f t="shared" si="413"/>
        <v>0</v>
      </c>
      <c r="AI314" s="152" t="str">
        <f t="shared" si="414"/>
        <v/>
      </c>
      <c r="AJ314" s="152" t="str">
        <f t="shared" si="415"/>
        <v/>
      </c>
      <c r="AK314" s="383"/>
      <c r="AL314" s="166">
        <f t="shared" si="343"/>
        <v>0</v>
      </c>
      <c r="AM314" s="392">
        <f t="shared" si="344"/>
        <v>0</v>
      </c>
      <c r="AN314" s="392">
        <f>COUNTIF($B$12:B314,B314)</f>
        <v>0</v>
      </c>
      <c r="AO314" s="392"/>
      <c r="AP314" s="392" t="str">
        <f t="shared" si="345"/>
        <v/>
      </c>
      <c r="AQ314" s="392" t="str">
        <f t="shared" si="345"/>
        <v/>
      </c>
      <c r="AR314" s="392" t="str">
        <f t="shared" si="345"/>
        <v/>
      </c>
      <c r="AS314" s="392" t="str">
        <f t="shared" si="345"/>
        <v/>
      </c>
      <c r="AT314" s="392">
        <f t="shared" si="346"/>
        <v>0</v>
      </c>
      <c r="AU314" s="392" t="str">
        <f t="shared" si="347"/>
        <v/>
      </c>
      <c r="AV314" s="392" t="str">
        <f t="shared" si="348"/>
        <v/>
      </c>
      <c r="AW314" s="392" t="str">
        <f t="shared" si="349"/>
        <v/>
      </c>
      <c r="AX314" s="392" t="str">
        <f t="shared" si="350"/>
        <v/>
      </c>
      <c r="AY314" s="392" t="str">
        <f t="shared" si="351"/>
        <v/>
      </c>
      <c r="AZ314" s="392" t="str">
        <f t="shared" si="339"/>
        <v/>
      </c>
      <c r="BA314" s="392" t="str">
        <f t="shared" si="339"/>
        <v/>
      </c>
      <c r="BB314" s="392" t="str">
        <f t="shared" si="339"/>
        <v/>
      </c>
      <c r="BC314" s="392" t="str">
        <f t="shared" si="339"/>
        <v/>
      </c>
      <c r="BD314" s="396" t="str">
        <f t="shared" si="339"/>
        <v/>
      </c>
      <c r="BE314" s="386">
        <f t="shared" si="352"/>
        <v>0</v>
      </c>
      <c r="BG314" s="392">
        <f t="shared" si="353"/>
        <v>0</v>
      </c>
      <c r="BH314" s="392">
        <f t="shared" si="354"/>
        <v>0</v>
      </c>
      <c r="BI314" s="405">
        <f t="shared" si="355"/>
        <v>0</v>
      </c>
      <c r="BJ314" s="406">
        <f t="shared" si="340"/>
        <v>0</v>
      </c>
      <c r="BK314" s="391" t="str">
        <f t="shared" si="341"/>
        <v>0</v>
      </c>
      <c r="BL314" s="391" t="str">
        <f t="shared" si="342"/>
        <v>0</v>
      </c>
      <c r="BM314" s="405">
        <f t="shared" si="356"/>
        <v>0</v>
      </c>
      <c r="BN314" s="405" t="str">
        <f t="shared" si="357"/>
        <v>0m0</v>
      </c>
      <c r="BO314" s="392">
        <f t="shared" si="358"/>
        <v>0</v>
      </c>
      <c r="BP314" s="392">
        <f t="shared" si="359"/>
        <v>0</v>
      </c>
      <c r="BQ314" s="405">
        <f t="shared" si="360"/>
        <v>0</v>
      </c>
      <c r="BR314" s="406">
        <f t="shared" si="361"/>
        <v>0</v>
      </c>
      <c r="BS314" s="391" t="str">
        <f t="shared" si="362"/>
        <v>0</v>
      </c>
      <c r="BT314" s="391" t="str">
        <f t="shared" si="363"/>
        <v>0</v>
      </c>
      <c r="BU314" s="405">
        <f t="shared" si="364"/>
        <v>0</v>
      </c>
      <c r="BV314" s="405" t="str">
        <f t="shared" si="365"/>
        <v>0m0</v>
      </c>
      <c r="BW314" s="392">
        <f t="shared" si="366"/>
        <v>0</v>
      </c>
      <c r="BX314" s="392">
        <f t="shared" si="367"/>
        <v>0</v>
      </c>
      <c r="BY314" s="405">
        <f t="shared" si="368"/>
        <v>0</v>
      </c>
      <c r="BZ314" s="406">
        <f t="shared" si="369"/>
        <v>0</v>
      </c>
      <c r="CA314" s="391" t="str">
        <f t="shared" si="370"/>
        <v>0</v>
      </c>
      <c r="CB314" s="391" t="str">
        <f t="shared" si="371"/>
        <v>0</v>
      </c>
      <c r="CC314" s="405">
        <f t="shared" si="372"/>
        <v>0</v>
      </c>
      <c r="CD314" s="405" t="str">
        <f t="shared" si="373"/>
        <v>0m0</v>
      </c>
      <c r="CE314" s="392">
        <f t="shared" si="374"/>
        <v>0</v>
      </c>
      <c r="CF314" s="392">
        <f t="shared" si="375"/>
        <v>0</v>
      </c>
      <c r="CG314" s="405">
        <f t="shared" si="376"/>
        <v>0</v>
      </c>
      <c r="CH314" s="406">
        <f t="shared" si="377"/>
        <v>0</v>
      </c>
      <c r="CI314" s="391" t="str">
        <f t="shared" si="378"/>
        <v>0</v>
      </c>
      <c r="CJ314" s="391" t="str">
        <f t="shared" si="379"/>
        <v>0</v>
      </c>
      <c r="CK314" s="405">
        <f t="shared" si="380"/>
        <v>0</v>
      </c>
      <c r="CL314" s="405" t="str">
        <f t="shared" si="381"/>
        <v>0m0</v>
      </c>
      <c r="CM314" s="392">
        <f t="shared" si="382"/>
        <v>0</v>
      </c>
      <c r="CN314" s="392">
        <f t="shared" si="383"/>
        <v>0</v>
      </c>
      <c r="CO314" s="405">
        <f t="shared" si="384"/>
        <v>0</v>
      </c>
      <c r="CP314" s="406">
        <f t="shared" si="385"/>
        <v>0</v>
      </c>
      <c r="CQ314" s="391" t="str">
        <f t="shared" si="386"/>
        <v>0</v>
      </c>
      <c r="CR314" s="391" t="str">
        <f t="shared" si="387"/>
        <v>0</v>
      </c>
      <c r="CS314" s="405">
        <f t="shared" si="388"/>
        <v>0</v>
      </c>
      <c r="CT314" s="405" t="str">
        <f t="shared" si="389"/>
        <v>0m0</v>
      </c>
      <c r="CU314" s="405">
        <f t="shared" si="390"/>
        <v>0</v>
      </c>
      <c r="CV314" s="405">
        <f t="shared" si="391"/>
        <v>0</v>
      </c>
      <c r="CW314" s="405">
        <f t="shared" si="392"/>
        <v>0</v>
      </c>
      <c r="CX314" s="405">
        <f t="shared" si="393"/>
        <v>0</v>
      </c>
      <c r="CY314" s="405">
        <f t="shared" si="394"/>
        <v>0</v>
      </c>
      <c r="CZ314" s="405" t="str">
        <f t="shared" si="395"/>
        <v/>
      </c>
      <c r="DA314" s="405" t="str">
        <f t="shared" si="396"/>
        <v/>
      </c>
      <c r="DB314" s="405" t="str">
        <f t="shared" si="397"/>
        <v/>
      </c>
      <c r="DC314" s="405" t="str">
        <f t="shared" si="398"/>
        <v/>
      </c>
      <c r="DD314" s="405" t="str">
        <f t="shared" si="399"/>
        <v/>
      </c>
      <c r="DE314" s="405"/>
      <c r="DF314" s="404"/>
      <c r="DG314" s="405" t="str">
        <f t="shared" si="400"/>
        <v/>
      </c>
      <c r="DH314" s="405" t="str">
        <f t="shared" si="401"/>
        <v/>
      </c>
      <c r="DI314" s="405">
        <f t="shared" si="402"/>
        <v>0</v>
      </c>
      <c r="DJ314" s="405" t="str">
        <f t="shared" si="403"/>
        <v/>
      </c>
      <c r="DK314" s="405" t="str">
        <f t="shared" si="404"/>
        <v/>
      </c>
      <c r="DL314" s="405" t="str">
        <f t="shared" si="405"/>
        <v/>
      </c>
      <c r="DM314" s="405" t="str">
        <f t="shared" si="406"/>
        <v/>
      </c>
      <c r="DN314" s="405" t="str">
        <f t="shared" si="407"/>
        <v/>
      </c>
      <c r="DO314" s="405" t="str">
        <f t="shared" si="408"/>
        <v/>
      </c>
    </row>
    <row r="315" spans="1:119" s="152" customFormat="1" ht="18" hidden="1" customHeight="1">
      <c r="A315" s="156" t="str">
        <f t="shared" si="416"/>
        <v/>
      </c>
      <c r="B315" s="153"/>
      <c r="C315" s="31" t="str">
        <f>IF(B315="","",VLOOKUP(B315,学連登録!$C$2:$G$3000,2,FALSE))</f>
        <v/>
      </c>
      <c r="D315" s="32" t="str">
        <f>IF(B315="","",VLOOKUP(B315,学連登録!$C$2:$G$3000,3,FALSE))</f>
        <v/>
      </c>
      <c r="E315" s="33" t="str">
        <f>IF(B315="","",VLOOKUP(B315,学連登録!$C$2:$G$3000,4,FALSE))</f>
        <v/>
      </c>
      <c r="F315" s="376" t="str">
        <f>IF(B315="","",VLOOKUP(B315,学連登録!$C$2:$I$3000,7,FALSE))</f>
        <v/>
      </c>
      <c r="G315" s="155"/>
      <c r="H315" s="926"/>
      <c r="I315" s="928"/>
      <c r="J315" s="155"/>
      <c r="K315" s="926"/>
      <c r="L315" s="927"/>
      <c r="M315" s="155"/>
      <c r="N315" s="881"/>
      <c r="O315" s="882"/>
      <c r="P315" s="154"/>
      <c r="Q315" s="926"/>
      <c r="R315" s="927"/>
      <c r="S315" s="154"/>
      <c r="T315" s="926"/>
      <c r="U315" s="927"/>
      <c r="V315" s="101" t="str">
        <f>IF(B315="","",VLOOKUP(B315,学連登録!$C$2:$H$3000,6,FALSE))</f>
        <v/>
      </c>
      <c r="Y315" s="116" t="str">
        <f t="shared" si="409"/>
        <v/>
      </c>
      <c r="Z315" s="97" t="str">
        <f>IF(G315="","",VLOOKUP(G315,種目名!$R$5:$T$104,3,0))</f>
        <v/>
      </c>
      <c r="AA315" s="98" t="str">
        <f>IF(J315="","",VLOOKUP(J315,種目名!$R$5:$T$104,3,0))</f>
        <v/>
      </c>
      <c r="AB315" s="117" t="str">
        <f>IF(M315="","",VLOOKUP(M315,種目名!$R$5:$T$104,3,0))</f>
        <v/>
      </c>
      <c r="AC315" s="117" t="str">
        <f>IF(P315="","",VLOOKUP(AF315,種目名!$R$5:$T$104,3,0))</f>
        <v/>
      </c>
      <c r="AD315" s="118" t="str">
        <f>IF(S315="","",VLOOKUP(AI315,種目名!$R$5:$T$104,3,0))</f>
        <v/>
      </c>
      <c r="AE315" s="115">
        <f t="shared" si="410"/>
        <v>0</v>
      </c>
      <c r="AF315" s="152" t="str">
        <f t="shared" si="411"/>
        <v/>
      </c>
      <c r="AG315" s="152" t="str">
        <f t="shared" si="412"/>
        <v/>
      </c>
      <c r="AH315" s="152">
        <f t="shared" si="413"/>
        <v>0</v>
      </c>
      <c r="AI315" s="152" t="str">
        <f t="shared" si="414"/>
        <v/>
      </c>
      <c r="AJ315" s="152" t="str">
        <f t="shared" si="415"/>
        <v/>
      </c>
      <c r="AK315" s="383"/>
      <c r="AL315" s="166">
        <f t="shared" si="343"/>
        <v>0</v>
      </c>
      <c r="AM315" s="392">
        <f t="shared" si="344"/>
        <v>0</v>
      </c>
      <c r="AN315" s="392">
        <f>COUNTIF($B$12:B315,B315)</f>
        <v>0</v>
      </c>
      <c r="AO315" s="392"/>
      <c r="AP315" s="392" t="str">
        <f t="shared" si="345"/>
        <v/>
      </c>
      <c r="AQ315" s="392" t="str">
        <f t="shared" si="345"/>
        <v/>
      </c>
      <c r="AR315" s="392" t="str">
        <f t="shared" si="345"/>
        <v/>
      </c>
      <c r="AS315" s="392" t="str">
        <f t="shared" si="345"/>
        <v/>
      </c>
      <c r="AT315" s="392">
        <f t="shared" si="346"/>
        <v>0</v>
      </c>
      <c r="AU315" s="392" t="str">
        <f t="shared" si="347"/>
        <v/>
      </c>
      <c r="AV315" s="392" t="str">
        <f t="shared" si="348"/>
        <v/>
      </c>
      <c r="AW315" s="392" t="str">
        <f t="shared" si="349"/>
        <v/>
      </c>
      <c r="AX315" s="392" t="str">
        <f t="shared" si="350"/>
        <v/>
      </c>
      <c r="AY315" s="392" t="str">
        <f t="shared" si="351"/>
        <v/>
      </c>
      <c r="AZ315" s="392" t="str">
        <f t="shared" si="339"/>
        <v/>
      </c>
      <c r="BA315" s="392" t="str">
        <f t="shared" si="339"/>
        <v/>
      </c>
      <c r="BB315" s="392" t="str">
        <f t="shared" si="339"/>
        <v/>
      </c>
      <c r="BC315" s="392" t="str">
        <f t="shared" si="339"/>
        <v/>
      </c>
      <c r="BD315" s="396" t="str">
        <f t="shared" si="339"/>
        <v/>
      </c>
      <c r="BE315" s="386">
        <f t="shared" si="352"/>
        <v>0</v>
      </c>
      <c r="BG315" s="392">
        <f t="shared" si="353"/>
        <v>0</v>
      </c>
      <c r="BH315" s="392">
        <f t="shared" si="354"/>
        <v>0</v>
      </c>
      <c r="BI315" s="405">
        <f t="shared" si="355"/>
        <v>0</v>
      </c>
      <c r="BJ315" s="406">
        <f t="shared" si="340"/>
        <v>0</v>
      </c>
      <c r="BK315" s="391" t="str">
        <f t="shared" si="341"/>
        <v>0</v>
      </c>
      <c r="BL315" s="391" t="str">
        <f t="shared" si="342"/>
        <v>0</v>
      </c>
      <c r="BM315" s="405">
        <f t="shared" si="356"/>
        <v>0</v>
      </c>
      <c r="BN315" s="405" t="str">
        <f t="shared" si="357"/>
        <v>0m0</v>
      </c>
      <c r="BO315" s="392">
        <f t="shared" si="358"/>
        <v>0</v>
      </c>
      <c r="BP315" s="392">
        <f t="shared" si="359"/>
        <v>0</v>
      </c>
      <c r="BQ315" s="405">
        <f t="shared" si="360"/>
        <v>0</v>
      </c>
      <c r="BR315" s="406">
        <f t="shared" si="361"/>
        <v>0</v>
      </c>
      <c r="BS315" s="391" t="str">
        <f t="shared" si="362"/>
        <v>0</v>
      </c>
      <c r="BT315" s="391" t="str">
        <f t="shared" si="363"/>
        <v>0</v>
      </c>
      <c r="BU315" s="405">
        <f t="shared" si="364"/>
        <v>0</v>
      </c>
      <c r="BV315" s="405" t="str">
        <f t="shared" si="365"/>
        <v>0m0</v>
      </c>
      <c r="BW315" s="392">
        <f t="shared" si="366"/>
        <v>0</v>
      </c>
      <c r="BX315" s="392">
        <f t="shared" si="367"/>
        <v>0</v>
      </c>
      <c r="BY315" s="405">
        <f t="shared" si="368"/>
        <v>0</v>
      </c>
      <c r="BZ315" s="406">
        <f t="shared" si="369"/>
        <v>0</v>
      </c>
      <c r="CA315" s="391" t="str">
        <f t="shared" si="370"/>
        <v>0</v>
      </c>
      <c r="CB315" s="391" t="str">
        <f t="shared" si="371"/>
        <v>0</v>
      </c>
      <c r="CC315" s="405">
        <f t="shared" si="372"/>
        <v>0</v>
      </c>
      <c r="CD315" s="405" t="str">
        <f t="shared" si="373"/>
        <v>0m0</v>
      </c>
      <c r="CE315" s="392">
        <f t="shared" si="374"/>
        <v>0</v>
      </c>
      <c r="CF315" s="392">
        <f t="shared" si="375"/>
        <v>0</v>
      </c>
      <c r="CG315" s="405">
        <f t="shared" si="376"/>
        <v>0</v>
      </c>
      <c r="CH315" s="406">
        <f t="shared" si="377"/>
        <v>0</v>
      </c>
      <c r="CI315" s="391" t="str">
        <f t="shared" si="378"/>
        <v>0</v>
      </c>
      <c r="CJ315" s="391" t="str">
        <f t="shared" si="379"/>
        <v>0</v>
      </c>
      <c r="CK315" s="405">
        <f t="shared" si="380"/>
        <v>0</v>
      </c>
      <c r="CL315" s="405" t="str">
        <f t="shared" si="381"/>
        <v>0m0</v>
      </c>
      <c r="CM315" s="392">
        <f t="shared" si="382"/>
        <v>0</v>
      </c>
      <c r="CN315" s="392">
        <f t="shared" si="383"/>
        <v>0</v>
      </c>
      <c r="CO315" s="405">
        <f t="shared" si="384"/>
        <v>0</v>
      </c>
      <c r="CP315" s="406">
        <f t="shared" si="385"/>
        <v>0</v>
      </c>
      <c r="CQ315" s="391" t="str">
        <f t="shared" si="386"/>
        <v>0</v>
      </c>
      <c r="CR315" s="391" t="str">
        <f t="shared" si="387"/>
        <v>0</v>
      </c>
      <c r="CS315" s="405">
        <f t="shared" si="388"/>
        <v>0</v>
      </c>
      <c r="CT315" s="405" t="str">
        <f t="shared" si="389"/>
        <v>0m0</v>
      </c>
      <c r="CU315" s="405">
        <f t="shared" si="390"/>
        <v>0</v>
      </c>
      <c r="CV315" s="405">
        <f t="shared" si="391"/>
        <v>0</v>
      </c>
      <c r="CW315" s="405">
        <f t="shared" si="392"/>
        <v>0</v>
      </c>
      <c r="CX315" s="405">
        <f t="shared" si="393"/>
        <v>0</v>
      </c>
      <c r="CY315" s="405">
        <f t="shared" si="394"/>
        <v>0</v>
      </c>
      <c r="CZ315" s="405" t="str">
        <f t="shared" si="395"/>
        <v/>
      </c>
      <c r="DA315" s="405" t="str">
        <f t="shared" si="396"/>
        <v/>
      </c>
      <c r="DB315" s="405" t="str">
        <f t="shared" si="397"/>
        <v/>
      </c>
      <c r="DC315" s="405" t="str">
        <f t="shared" si="398"/>
        <v/>
      </c>
      <c r="DD315" s="405" t="str">
        <f t="shared" si="399"/>
        <v/>
      </c>
      <c r="DE315" s="405"/>
      <c r="DF315" s="404"/>
      <c r="DG315" s="405" t="str">
        <f t="shared" si="400"/>
        <v/>
      </c>
      <c r="DH315" s="405" t="str">
        <f t="shared" si="401"/>
        <v/>
      </c>
      <c r="DI315" s="405">
        <f t="shared" si="402"/>
        <v>0</v>
      </c>
      <c r="DJ315" s="405" t="str">
        <f t="shared" si="403"/>
        <v/>
      </c>
      <c r="DK315" s="405" t="str">
        <f t="shared" si="404"/>
        <v/>
      </c>
      <c r="DL315" s="405" t="str">
        <f t="shared" si="405"/>
        <v/>
      </c>
      <c r="DM315" s="405" t="str">
        <f t="shared" si="406"/>
        <v/>
      </c>
      <c r="DN315" s="405" t="str">
        <f t="shared" si="407"/>
        <v/>
      </c>
      <c r="DO315" s="405" t="str">
        <f t="shared" si="408"/>
        <v/>
      </c>
    </row>
    <row r="316" spans="1:119" s="152" customFormat="1" ht="18" hidden="1" customHeight="1">
      <c r="A316" s="156" t="str">
        <f t="shared" si="416"/>
        <v/>
      </c>
      <c r="B316" s="153"/>
      <c r="C316" s="31" t="str">
        <f>IF(B316="","",VLOOKUP(B316,学連登録!$C$2:$G$3000,2,FALSE))</f>
        <v/>
      </c>
      <c r="D316" s="32" t="str">
        <f>IF(B316="","",VLOOKUP(B316,学連登録!$C$2:$G$3000,3,FALSE))</f>
        <v/>
      </c>
      <c r="E316" s="33" t="str">
        <f>IF(B316="","",VLOOKUP(B316,学連登録!$C$2:$G$3000,4,FALSE))</f>
        <v/>
      </c>
      <c r="F316" s="376" t="str">
        <f>IF(B316="","",VLOOKUP(B316,学連登録!$C$2:$I$3000,7,FALSE))</f>
        <v/>
      </c>
      <c r="G316" s="155"/>
      <c r="H316" s="926"/>
      <c r="I316" s="928"/>
      <c r="J316" s="155"/>
      <c r="K316" s="926"/>
      <c r="L316" s="927"/>
      <c r="M316" s="155"/>
      <c r="N316" s="881"/>
      <c r="O316" s="882"/>
      <c r="P316" s="154"/>
      <c r="Q316" s="926"/>
      <c r="R316" s="927"/>
      <c r="S316" s="154"/>
      <c r="T316" s="926"/>
      <c r="U316" s="927"/>
      <c r="V316" s="101" t="str">
        <f>IF(B316="","",VLOOKUP(B316,学連登録!$C$2:$H$3000,6,FALSE))</f>
        <v/>
      </c>
      <c r="Y316" s="116" t="str">
        <f t="shared" si="409"/>
        <v/>
      </c>
      <c r="Z316" s="97" t="str">
        <f>IF(G316="","",VLOOKUP(G316,種目名!$R$5:$T$104,3,0))</f>
        <v/>
      </c>
      <c r="AA316" s="98" t="str">
        <f>IF(J316="","",VLOOKUP(J316,種目名!$R$5:$T$104,3,0))</f>
        <v/>
      </c>
      <c r="AB316" s="117" t="str">
        <f>IF(M316="","",VLOOKUP(M316,種目名!$R$5:$T$104,3,0))</f>
        <v/>
      </c>
      <c r="AC316" s="117" t="str">
        <f>IF(P316="","",VLOOKUP(AF316,種目名!$R$5:$T$104,3,0))</f>
        <v/>
      </c>
      <c r="AD316" s="118" t="str">
        <f>IF(S316="","",VLOOKUP(AI316,種目名!$R$5:$T$104,3,0))</f>
        <v/>
      </c>
      <c r="AE316" s="115">
        <f t="shared" si="410"/>
        <v>0</v>
      </c>
      <c r="AF316" s="152" t="str">
        <f t="shared" si="411"/>
        <v/>
      </c>
      <c r="AG316" s="152" t="str">
        <f t="shared" si="412"/>
        <v/>
      </c>
      <c r="AH316" s="152">
        <f t="shared" si="413"/>
        <v>0</v>
      </c>
      <c r="AI316" s="152" t="str">
        <f t="shared" si="414"/>
        <v/>
      </c>
      <c r="AJ316" s="152" t="str">
        <f t="shared" si="415"/>
        <v/>
      </c>
      <c r="AK316" s="383"/>
      <c r="AL316" s="166">
        <f t="shared" si="343"/>
        <v>0</v>
      </c>
      <c r="AM316" s="392">
        <f t="shared" si="344"/>
        <v>0</v>
      </c>
      <c r="AN316" s="392">
        <f>COUNTIF($B$12:B316,B316)</f>
        <v>0</v>
      </c>
      <c r="AO316" s="392"/>
      <c r="AP316" s="392" t="str">
        <f t="shared" si="345"/>
        <v/>
      </c>
      <c r="AQ316" s="392" t="str">
        <f t="shared" si="345"/>
        <v/>
      </c>
      <c r="AR316" s="392" t="str">
        <f t="shared" si="345"/>
        <v/>
      </c>
      <c r="AS316" s="392" t="str">
        <f t="shared" si="345"/>
        <v/>
      </c>
      <c r="AT316" s="392">
        <f t="shared" si="346"/>
        <v>0</v>
      </c>
      <c r="AU316" s="392" t="str">
        <f t="shared" si="347"/>
        <v/>
      </c>
      <c r="AV316" s="392" t="str">
        <f t="shared" si="348"/>
        <v/>
      </c>
      <c r="AW316" s="392" t="str">
        <f t="shared" si="349"/>
        <v/>
      </c>
      <c r="AX316" s="392" t="str">
        <f t="shared" si="350"/>
        <v/>
      </c>
      <c r="AY316" s="392" t="str">
        <f t="shared" si="351"/>
        <v/>
      </c>
      <c r="AZ316" s="392" t="str">
        <f t="shared" si="339"/>
        <v/>
      </c>
      <c r="BA316" s="392" t="str">
        <f t="shared" si="339"/>
        <v/>
      </c>
      <c r="BB316" s="392" t="str">
        <f t="shared" si="339"/>
        <v/>
      </c>
      <c r="BC316" s="392" t="str">
        <f t="shared" si="339"/>
        <v/>
      </c>
      <c r="BD316" s="396" t="str">
        <f t="shared" si="339"/>
        <v/>
      </c>
      <c r="BE316" s="386">
        <f t="shared" si="352"/>
        <v>0</v>
      </c>
      <c r="BG316" s="392">
        <f t="shared" si="353"/>
        <v>0</v>
      </c>
      <c r="BH316" s="392">
        <f t="shared" si="354"/>
        <v>0</v>
      </c>
      <c r="BI316" s="405">
        <f t="shared" si="355"/>
        <v>0</v>
      </c>
      <c r="BJ316" s="406">
        <f t="shared" si="340"/>
        <v>0</v>
      </c>
      <c r="BK316" s="391" t="str">
        <f t="shared" si="341"/>
        <v>0</v>
      </c>
      <c r="BL316" s="391" t="str">
        <f t="shared" si="342"/>
        <v>0</v>
      </c>
      <c r="BM316" s="405">
        <f t="shared" si="356"/>
        <v>0</v>
      </c>
      <c r="BN316" s="405" t="str">
        <f t="shared" si="357"/>
        <v>0m0</v>
      </c>
      <c r="BO316" s="392">
        <f t="shared" si="358"/>
        <v>0</v>
      </c>
      <c r="BP316" s="392">
        <f t="shared" si="359"/>
        <v>0</v>
      </c>
      <c r="BQ316" s="405">
        <f t="shared" si="360"/>
        <v>0</v>
      </c>
      <c r="BR316" s="406">
        <f t="shared" si="361"/>
        <v>0</v>
      </c>
      <c r="BS316" s="391" t="str">
        <f t="shared" si="362"/>
        <v>0</v>
      </c>
      <c r="BT316" s="391" t="str">
        <f t="shared" si="363"/>
        <v>0</v>
      </c>
      <c r="BU316" s="405">
        <f t="shared" si="364"/>
        <v>0</v>
      </c>
      <c r="BV316" s="405" t="str">
        <f t="shared" si="365"/>
        <v>0m0</v>
      </c>
      <c r="BW316" s="392">
        <f t="shared" si="366"/>
        <v>0</v>
      </c>
      <c r="BX316" s="392">
        <f t="shared" si="367"/>
        <v>0</v>
      </c>
      <c r="BY316" s="405">
        <f t="shared" si="368"/>
        <v>0</v>
      </c>
      <c r="BZ316" s="406">
        <f t="shared" si="369"/>
        <v>0</v>
      </c>
      <c r="CA316" s="391" t="str">
        <f t="shared" si="370"/>
        <v>0</v>
      </c>
      <c r="CB316" s="391" t="str">
        <f t="shared" si="371"/>
        <v>0</v>
      </c>
      <c r="CC316" s="405">
        <f t="shared" si="372"/>
        <v>0</v>
      </c>
      <c r="CD316" s="405" t="str">
        <f t="shared" si="373"/>
        <v>0m0</v>
      </c>
      <c r="CE316" s="392">
        <f t="shared" si="374"/>
        <v>0</v>
      </c>
      <c r="CF316" s="392">
        <f t="shared" si="375"/>
        <v>0</v>
      </c>
      <c r="CG316" s="405">
        <f t="shared" si="376"/>
        <v>0</v>
      </c>
      <c r="CH316" s="406">
        <f t="shared" si="377"/>
        <v>0</v>
      </c>
      <c r="CI316" s="391" t="str">
        <f t="shared" si="378"/>
        <v>0</v>
      </c>
      <c r="CJ316" s="391" t="str">
        <f t="shared" si="379"/>
        <v>0</v>
      </c>
      <c r="CK316" s="405">
        <f t="shared" si="380"/>
        <v>0</v>
      </c>
      <c r="CL316" s="405" t="str">
        <f t="shared" si="381"/>
        <v>0m0</v>
      </c>
      <c r="CM316" s="392">
        <f t="shared" si="382"/>
        <v>0</v>
      </c>
      <c r="CN316" s="392">
        <f t="shared" si="383"/>
        <v>0</v>
      </c>
      <c r="CO316" s="405">
        <f t="shared" si="384"/>
        <v>0</v>
      </c>
      <c r="CP316" s="406">
        <f t="shared" si="385"/>
        <v>0</v>
      </c>
      <c r="CQ316" s="391" t="str">
        <f t="shared" si="386"/>
        <v>0</v>
      </c>
      <c r="CR316" s="391" t="str">
        <f t="shared" si="387"/>
        <v>0</v>
      </c>
      <c r="CS316" s="405">
        <f t="shared" si="388"/>
        <v>0</v>
      </c>
      <c r="CT316" s="405" t="str">
        <f t="shared" si="389"/>
        <v>0m0</v>
      </c>
      <c r="CU316" s="405">
        <f t="shared" si="390"/>
        <v>0</v>
      </c>
      <c r="CV316" s="405">
        <f t="shared" si="391"/>
        <v>0</v>
      </c>
      <c r="CW316" s="405">
        <f t="shared" si="392"/>
        <v>0</v>
      </c>
      <c r="CX316" s="405">
        <f t="shared" si="393"/>
        <v>0</v>
      </c>
      <c r="CY316" s="405">
        <f t="shared" si="394"/>
        <v>0</v>
      </c>
      <c r="CZ316" s="405" t="str">
        <f t="shared" si="395"/>
        <v/>
      </c>
      <c r="DA316" s="405" t="str">
        <f t="shared" si="396"/>
        <v/>
      </c>
      <c r="DB316" s="405" t="str">
        <f t="shared" si="397"/>
        <v/>
      </c>
      <c r="DC316" s="405" t="str">
        <f t="shared" si="398"/>
        <v/>
      </c>
      <c r="DD316" s="405" t="str">
        <f t="shared" si="399"/>
        <v/>
      </c>
      <c r="DE316" s="405"/>
      <c r="DF316" s="404"/>
      <c r="DG316" s="405" t="str">
        <f t="shared" si="400"/>
        <v/>
      </c>
      <c r="DH316" s="405" t="str">
        <f t="shared" si="401"/>
        <v/>
      </c>
      <c r="DI316" s="405">
        <f t="shared" si="402"/>
        <v>0</v>
      </c>
      <c r="DJ316" s="405" t="str">
        <f t="shared" si="403"/>
        <v/>
      </c>
      <c r="DK316" s="405" t="str">
        <f t="shared" si="404"/>
        <v/>
      </c>
      <c r="DL316" s="405" t="str">
        <f t="shared" si="405"/>
        <v/>
      </c>
      <c r="DM316" s="405" t="str">
        <f t="shared" si="406"/>
        <v/>
      </c>
      <c r="DN316" s="405" t="str">
        <f t="shared" si="407"/>
        <v/>
      </c>
      <c r="DO316" s="405" t="str">
        <f t="shared" si="408"/>
        <v/>
      </c>
    </row>
    <row r="317" spans="1:119" s="152" customFormat="1" ht="18" hidden="1" customHeight="1">
      <c r="A317" s="156" t="str">
        <f t="shared" si="416"/>
        <v/>
      </c>
      <c r="B317" s="153"/>
      <c r="C317" s="31" t="str">
        <f>IF(B317="","",VLOOKUP(B317,学連登録!$C$2:$G$3000,2,FALSE))</f>
        <v/>
      </c>
      <c r="D317" s="32" t="str">
        <f>IF(B317="","",VLOOKUP(B317,学連登録!$C$2:$G$3000,3,FALSE))</f>
        <v/>
      </c>
      <c r="E317" s="33" t="str">
        <f>IF(B317="","",VLOOKUP(B317,学連登録!$C$2:$G$3000,4,FALSE))</f>
        <v/>
      </c>
      <c r="F317" s="376" t="str">
        <f>IF(B317="","",VLOOKUP(B317,学連登録!$C$2:$I$3000,7,FALSE))</f>
        <v/>
      </c>
      <c r="G317" s="155"/>
      <c r="H317" s="926"/>
      <c r="I317" s="928"/>
      <c r="J317" s="155"/>
      <c r="K317" s="926"/>
      <c r="L317" s="927"/>
      <c r="M317" s="155"/>
      <c r="N317" s="881"/>
      <c r="O317" s="882"/>
      <c r="P317" s="154"/>
      <c r="Q317" s="926"/>
      <c r="R317" s="927"/>
      <c r="S317" s="154"/>
      <c r="T317" s="926"/>
      <c r="U317" s="927"/>
      <c r="V317" s="101" t="str">
        <f>IF(B317="","",VLOOKUP(B317,学連登録!$C$2:$H$3000,6,FALSE))</f>
        <v/>
      </c>
      <c r="Y317" s="116" t="str">
        <f t="shared" si="409"/>
        <v/>
      </c>
      <c r="Z317" s="97" t="str">
        <f>IF(G317="","",VLOOKUP(G317,種目名!$R$5:$T$104,3,0))</f>
        <v/>
      </c>
      <c r="AA317" s="98" t="str">
        <f>IF(J317="","",VLOOKUP(J317,種目名!$R$5:$T$104,3,0))</f>
        <v/>
      </c>
      <c r="AB317" s="117" t="str">
        <f>IF(M317="","",VLOOKUP(M317,種目名!$R$5:$T$104,3,0))</f>
        <v/>
      </c>
      <c r="AC317" s="117" t="str">
        <f>IF(P317="","",VLOOKUP(AF317,種目名!$R$5:$T$104,3,0))</f>
        <v/>
      </c>
      <c r="AD317" s="118" t="str">
        <f>IF(S317="","",VLOOKUP(AI317,種目名!$R$5:$T$104,3,0))</f>
        <v/>
      </c>
      <c r="AE317" s="115">
        <f t="shared" si="410"/>
        <v>0</v>
      </c>
      <c r="AF317" s="152" t="str">
        <f t="shared" si="411"/>
        <v/>
      </c>
      <c r="AG317" s="152" t="str">
        <f t="shared" si="412"/>
        <v/>
      </c>
      <c r="AH317" s="152">
        <f t="shared" si="413"/>
        <v>0</v>
      </c>
      <c r="AI317" s="152" t="str">
        <f t="shared" si="414"/>
        <v/>
      </c>
      <c r="AJ317" s="152" t="str">
        <f t="shared" si="415"/>
        <v/>
      </c>
      <c r="AK317" s="383"/>
      <c r="AL317" s="166">
        <f t="shared" si="343"/>
        <v>0</v>
      </c>
      <c r="AM317" s="392">
        <f t="shared" si="344"/>
        <v>0</v>
      </c>
      <c r="AN317" s="392">
        <f>COUNTIF($B$12:B317,B317)</f>
        <v>0</v>
      </c>
      <c r="AO317" s="392"/>
      <c r="AP317" s="392" t="str">
        <f t="shared" si="345"/>
        <v/>
      </c>
      <c r="AQ317" s="392" t="str">
        <f t="shared" si="345"/>
        <v/>
      </c>
      <c r="AR317" s="392" t="str">
        <f t="shared" si="345"/>
        <v/>
      </c>
      <c r="AS317" s="392" t="str">
        <f t="shared" si="345"/>
        <v/>
      </c>
      <c r="AT317" s="392">
        <f t="shared" si="346"/>
        <v>0</v>
      </c>
      <c r="AU317" s="392" t="str">
        <f t="shared" si="347"/>
        <v/>
      </c>
      <c r="AV317" s="392" t="str">
        <f t="shared" si="348"/>
        <v/>
      </c>
      <c r="AW317" s="392" t="str">
        <f t="shared" si="349"/>
        <v/>
      </c>
      <c r="AX317" s="392" t="str">
        <f t="shared" si="350"/>
        <v/>
      </c>
      <c r="AY317" s="392" t="str">
        <f t="shared" si="351"/>
        <v/>
      </c>
      <c r="AZ317" s="392" t="str">
        <f t="shared" si="339"/>
        <v/>
      </c>
      <c r="BA317" s="392" t="str">
        <f t="shared" si="339"/>
        <v/>
      </c>
      <c r="BB317" s="392" t="str">
        <f t="shared" si="339"/>
        <v/>
      </c>
      <c r="BC317" s="392" t="str">
        <f t="shared" si="339"/>
        <v/>
      </c>
      <c r="BD317" s="396" t="str">
        <f t="shared" si="339"/>
        <v/>
      </c>
      <c r="BE317" s="386">
        <f t="shared" si="352"/>
        <v>0</v>
      </c>
      <c r="BG317" s="392">
        <f t="shared" si="353"/>
        <v>0</v>
      </c>
      <c r="BH317" s="392">
        <f t="shared" si="354"/>
        <v>0</v>
      </c>
      <c r="BI317" s="405">
        <f t="shared" si="355"/>
        <v>0</v>
      </c>
      <c r="BJ317" s="406">
        <f t="shared" si="340"/>
        <v>0</v>
      </c>
      <c r="BK317" s="391" t="str">
        <f t="shared" si="341"/>
        <v>0</v>
      </c>
      <c r="BL317" s="391" t="str">
        <f t="shared" si="342"/>
        <v>0</v>
      </c>
      <c r="BM317" s="405">
        <f t="shared" si="356"/>
        <v>0</v>
      </c>
      <c r="BN317" s="405" t="str">
        <f t="shared" si="357"/>
        <v>0m0</v>
      </c>
      <c r="BO317" s="392">
        <f t="shared" si="358"/>
        <v>0</v>
      </c>
      <c r="BP317" s="392">
        <f t="shared" si="359"/>
        <v>0</v>
      </c>
      <c r="BQ317" s="405">
        <f t="shared" si="360"/>
        <v>0</v>
      </c>
      <c r="BR317" s="406">
        <f t="shared" si="361"/>
        <v>0</v>
      </c>
      <c r="BS317" s="391" t="str">
        <f t="shared" si="362"/>
        <v>0</v>
      </c>
      <c r="BT317" s="391" t="str">
        <f t="shared" si="363"/>
        <v>0</v>
      </c>
      <c r="BU317" s="405">
        <f t="shared" si="364"/>
        <v>0</v>
      </c>
      <c r="BV317" s="405" t="str">
        <f t="shared" si="365"/>
        <v>0m0</v>
      </c>
      <c r="BW317" s="392">
        <f t="shared" si="366"/>
        <v>0</v>
      </c>
      <c r="BX317" s="392">
        <f t="shared" si="367"/>
        <v>0</v>
      </c>
      <c r="BY317" s="405">
        <f t="shared" si="368"/>
        <v>0</v>
      </c>
      <c r="BZ317" s="406">
        <f t="shared" si="369"/>
        <v>0</v>
      </c>
      <c r="CA317" s="391" t="str">
        <f t="shared" si="370"/>
        <v>0</v>
      </c>
      <c r="CB317" s="391" t="str">
        <f t="shared" si="371"/>
        <v>0</v>
      </c>
      <c r="CC317" s="405">
        <f t="shared" si="372"/>
        <v>0</v>
      </c>
      <c r="CD317" s="405" t="str">
        <f t="shared" si="373"/>
        <v>0m0</v>
      </c>
      <c r="CE317" s="392">
        <f t="shared" si="374"/>
        <v>0</v>
      </c>
      <c r="CF317" s="392">
        <f t="shared" si="375"/>
        <v>0</v>
      </c>
      <c r="CG317" s="405">
        <f t="shared" si="376"/>
        <v>0</v>
      </c>
      <c r="CH317" s="406">
        <f t="shared" si="377"/>
        <v>0</v>
      </c>
      <c r="CI317" s="391" t="str">
        <f t="shared" si="378"/>
        <v>0</v>
      </c>
      <c r="CJ317" s="391" t="str">
        <f t="shared" si="379"/>
        <v>0</v>
      </c>
      <c r="CK317" s="405">
        <f t="shared" si="380"/>
        <v>0</v>
      </c>
      <c r="CL317" s="405" t="str">
        <f t="shared" si="381"/>
        <v>0m0</v>
      </c>
      <c r="CM317" s="392">
        <f t="shared" si="382"/>
        <v>0</v>
      </c>
      <c r="CN317" s="392">
        <f t="shared" si="383"/>
        <v>0</v>
      </c>
      <c r="CO317" s="405">
        <f t="shared" si="384"/>
        <v>0</v>
      </c>
      <c r="CP317" s="406">
        <f t="shared" si="385"/>
        <v>0</v>
      </c>
      <c r="CQ317" s="391" t="str">
        <f t="shared" si="386"/>
        <v>0</v>
      </c>
      <c r="CR317" s="391" t="str">
        <f t="shared" si="387"/>
        <v>0</v>
      </c>
      <c r="CS317" s="405">
        <f t="shared" si="388"/>
        <v>0</v>
      </c>
      <c r="CT317" s="405" t="str">
        <f t="shared" si="389"/>
        <v>0m0</v>
      </c>
      <c r="CU317" s="405">
        <f t="shared" si="390"/>
        <v>0</v>
      </c>
      <c r="CV317" s="405">
        <f t="shared" si="391"/>
        <v>0</v>
      </c>
      <c r="CW317" s="405">
        <f t="shared" si="392"/>
        <v>0</v>
      </c>
      <c r="CX317" s="405">
        <f t="shared" si="393"/>
        <v>0</v>
      </c>
      <c r="CY317" s="405">
        <f t="shared" si="394"/>
        <v>0</v>
      </c>
      <c r="CZ317" s="405" t="str">
        <f t="shared" si="395"/>
        <v/>
      </c>
      <c r="DA317" s="405" t="str">
        <f t="shared" si="396"/>
        <v/>
      </c>
      <c r="DB317" s="405" t="str">
        <f t="shared" si="397"/>
        <v/>
      </c>
      <c r="DC317" s="405" t="str">
        <f t="shared" si="398"/>
        <v/>
      </c>
      <c r="DD317" s="405" t="str">
        <f t="shared" si="399"/>
        <v/>
      </c>
      <c r="DE317" s="405"/>
      <c r="DF317" s="404"/>
      <c r="DG317" s="405" t="str">
        <f t="shared" si="400"/>
        <v/>
      </c>
      <c r="DH317" s="405" t="str">
        <f t="shared" si="401"/>
        <v/>
      </c>
      <c r="DI317" s="405">
        <f t="shared" si="402"/>
        <v>0</v>
      </c>
      <c r="DJ317" s="405" t="str">
        <f t="shared" si="403"/>
        <v/>
      </c>
      <c r="DK317" s="405" t="str">
        <f t="shared" si="404"/>
        <v/>
      </c>
      <c r="DL317" s="405" t="str">
        <f t="shared" si="405"/>
        <v/>
      </c>
      <c r="DM317" s="405" t="str">
        <f t="shared" si="406"/>
        <v/>
      </c>
      <c r="DN317" s="405" t="str">
        <f t="shared" si="407"/>
        <v/>
      </c>
      <c r="DO317" s="405" t="str">
        <f t="shared" si="408"/>
        <v/>
      </c>
    </row>
    <row r="318" spans="1:119" s="152" customFormat="1" ht="18" hidden="1" customHeight="1">
      <c r="A318" s="156" t="str">
        <f t="shared" si="416"/>
        <v/>
      </c>
      <c r="B318" s="153"/>
      <c r="C318" s="31" t="str">
        <f>IF(B318="","",VLOOKUP(B318,学連登録!$C$2:$G$3000,2,FALSE))</f>
        <v/>
      </c>
      <c r="D318" s="32" t="str">
        <f>IF(B318="","",VLOOKUP(B318,学連登録!$C$2:$G$3000,3,FALSE))</f>
        <v/>
      </c>
      <c r="E318" s="33" t="str">
        <f>IF(B318="","",VLOOKUP(B318,学連登録!$C$2:$G$3000,4,FALSE))</f>
        <v/>
      </c>
      <c r="F318" s="376" t="str">
        <f>IF(B318="","",VLOOKUP(B318,学連登録!$C$2:$I$3000,7,FALSE))</f>
        <v/>
      </c>
      <c r="G318" s="155"/>
      <c r="H318" s="926"/>
      <c r="I318" s="928"/>
      <c r="J318" s="155"/>
      <c r="K318" s="926"/>
      <c r="L318" s="927"/>
      <c r="M318" s="155"/>
      <c r="N318" s="881"/>
      <c r="O318" s="882"/>
      <c r="P318" s="154"/>
      <c r="Q318" s="926"/>
      <c r="R318" s="927"/>
      <c r="S318" s="154"/>
      <c r="T318" s="926"/>
      <c r="U318" s="927"/>
      <c r="V318" s="101" t="str">
        <f>IF(B318="","",VLOOKUP(B318,学連登録!$C$2:$H$3000,6,FALSE))</f>
        <v/>
      </c>
      <c r="Y318" s="116" t="str">
        <f t="shared" si="409"/>
        <v/>
      </c>
      <c r="Z318" s="97" t="str">
        <f>IF(G318="","",VLOOKUP(G318,種目名!$R$5:$T$104,3,0))</f>
        <v/>
      </c>
      <c r="AA318" s="98" t="str">
        <f>IF(J318="","",VLOOKUP(J318,種目名!$R$5:$T$104,3,0))</f>
        <v/>
      </c>
      <c r="AB318" s="117" t="str">
        <f>IF(M318="","",VLOOKUP(M318,種目名!$R$5:$T$104,3,0))</f>
        <v/>
      </c>
      <c r="AC318" s="117" t="str">
        <f>IF(P318="","",VLOOKUP(AF318,種目名!$R$5:$T$104,3,0))</f>
        <v/>
      </c>
      <c r="AD318" s="118" t="str">
        <f>IF(S318="","",VLOOKUP(AI318,種目名!$R$5:$T$104,3,0))</f>
        <v/>
      </c>
      <c r="AE318" s="115">
        <f t="shared" si="410"/>
        <v>0</v>
      </c>
      <c r="AF318" s="152" t="str">
        <f t="shared" si="411"/>
        <v/>
      </c>
      <c r="AG318" s="152" t="str">
        <f t="shared" si="412"/>
        <v/>
      </c>
      <c r="AH318" s="152">
        <f t="shared" si="413"/>
        <v>0</v>
      </c>
      <c r="AI318" s="152" t="str">
        <f t="shared" si="414"/>
        <v/>
      </c>
      <c r="AJ318" s="152" t="str">
        <f t="shared" si="415"/>
        <v/>
      </c>
      <c r="AK318" s="383"/>
      <c r="AL318" s="166">
        <f t="shared" si="343"/>
        <v>0</v>
      </c>
      <c r="AM318" s="392">
        <f t="shared" si="344"/>
        <v>0</v>
      </c>
      <c r="AN318" s="392">
        <f>COUNTIF($B$12:B318,B318)</f>
        <v>0</v>
      </c>
      <c r="AO318" s="392"/>
      <c r="AP318" s="392" t="str">
        <f t="shared" si="345"/>
        <v/>
      </c>
      <c r="AQ318" s="392" t="str">
        <f t="shared" si="345"/>
        <v/>
      </c>
      <c r="AR318" s="392" t="str">
        <f t="shared" si="345"/>
        <v/>
      </c>
      <c r="AS318" s="392" t="str">
        <f t="shared" si="345"/>
        <v/>
      </c>
      <c r="AT318" s="392">
        <f t="shared" si="346"/>
        <v>0</v>
      </c>
      <c r="AU318" s="392" t="str">
        <f t="shared" si="347"/>
        <v/>
      </c>
      <c r="AV318" s="392" t="str">
        <f t="shared" si="348"/>
        <v/>
      </c>
      <c r="AW318" s="392" t="str">
        <f t="shared" si="349"/>
        <v/>
      </c>
      <c r="AX318" s="392" t="str">
        <f t="shared" si="350"/>
        <v/>
      </c>
      <c r="AY318" s="392" t="str">
        <f t="shared" si="351"/>
        <v/>
      </c>
      <c r="AZ318" s="392" t="str">
        <f t="shared" si="339"/>
        <v/>
      </c>
      <c r="BA318" s="392" t="str">
        <f t="shared" si="339"/>
        <v/>
      </c>
      <c r="BB318" s="392" t="str">
        <f t="shared" si="339"/>
        <v/>
      </c>
      <c r="BC318" s="392" t="str">
        <f t="shared" si="339"/>
        <v/>
      </c>
      <c r="BD318" s="396" t="str">
        <f t="shared" si="339"/>
        <v/>
      </c>
      <c r="BE318" s="386">
        <f t="shared" si="352"/>
        <v>0</v>
      </c>
      <c r="BG318" s="392">
        <f t="shared" si="353"/>
        <v>0</v>
      </c>
      <c r="BH318" s="392">
        <f t="shared" si="354"/>
        <v>0</v>
      </c>
      <c r="BI318" s="405">
        <f t="shared" si="355"/>
        <v>0</v>
      </c>
      <c r="BJ318" s="406">
        <f t="shared" si="340"/>
        <v>0</v>
      </c>
      <c r="BK318" s="391" t="str">
        <f t="shared" si="341"/>
        <v>0</v>
      </c>
      <c r="BL318" s="391" t="str">
        <f t="shared" si="342"/>
        <v>0</v>
      </c>
      <c r="BM318" s="405">
        <f t="shared" si="356"/>
        <v>0</v>
      </c>
      <c r="BN318" s="405" t="str">
        <f t="shared" si="357"/>
        <v>0m0</v>
      </c>
      <c r="BO318" s="392">
        <f t="shared" si="358"/>
        <v>0</v>
      </c>
      <c r="BP318" s="392">
        <f t="shared" si="359"/>
        <v>0</v>
      </c>
      <c r="BQ318" s="405">
        <f t="shared" si="360"/>
        <v>0</v>
      </c>
      <c r="BR318" s="406">
        <f t="shared" si="361"/>
        <v>0</v>
      </c>
      <c r="BS318" s="391" t="str">
        <f t="shared" si="362"/>
        <v>0</v>
      </c>
      <c r="BT318" s="391" t="str">
        <f t="shared" si="363"/>
        <v>0</v>
      </c>
      <c r="BU318" s="405">
        <f t="shared" si="364"/>
        <v>0</v>
      </c>
      <c r="BV318" s="405" t="str">
        <f t="shared" si="365"/>
        <v>0m0</v>
      </c>
      <c r="BW318" s="392">
        <f t="shared" si="366"/>
        <v>0</v>
      </c>
      <c r="BX318" s="392">
        <f t="shared" si="367"/>
        <v>0</v>
      </c>
      <c r="BY318" s="405">
        <f t="shared" si="368"/>
        <v>0</v>
      </c>
      <c r="BZ318" s="406">
        <f t="shared" si="369"/>
        <v>0</v>
      </c>
      <c r="CA318" s="391" t="str">
        <f t="shared" si="370"/>
        <v>0</v>
      </c>
      <c r="CB318" s="391" t="str">
        <f t="shared" si="371"/>
        <v>0</v>
      </c>
      <c r="CC318" s="405">
        <f t="shared" si="372"/>
        <v>0</v>
      </c>
      <c r="CD318" s="405" t="str">
        <f t="shared" si="373"/>
        <v>0m0</v>
      </c>
      <c r="CE318" s="392">
        <f t="shared" si="374"/>
        <v>0</v>
      </c>
      <c r="CF318" s="392">
        <f t="shared" si="375"/>
        <v>0</v>
      </c>
      <c r="CG318" s="405">
        <f t="shared" si="376"/>
        <v>0</v>
      </c>
      <c r="CH318" s="406">
        <f t="shared" si="377"/>
        <v>0</v>
      </c>
      <c r="CI318" s="391" t="str">
        <f t="shared" si="378"/>
        <v>0</v>
      </c>
      <c r="CJ318" s="391" t="str">
        <f t="shared" si="379"/>
        <v>0</v>
      </c>
      <c r="CK318" s="405">
        <f t="shared" si="380"/>
        <v>0</v>
      </c>
      <c r="CL318" s="405" t="str">
        <f t="shared" si="381"/>
        <v>0m0</v>
      </c>
      <c r="CM318" s="392">
        <f t="shared" si="382"/>
        <v>0</v>
      </c>
      <c r="CN318" s="392">
        <f t="shared" si="383"/>
        <v>0</v>
      </c>
      <c r="CO318" s="405">
        <f t="shared" si="384"/>
        <v>0</v>
      </c>
      <c r="CP318" s="406">
        <f t="shared" si="385"/>
        <v>0</v>
      </c>
      <c r="CQ318" s="391" t="str">
        <f t="shared" si="386"/>
        <v>0</v>
      </c>
      <c r="CR318" s="391" t="str">
        <f t="shared" si="387"/>
        <v>0</v>
      </c>
      <c r="CS318" s="405">
        <f t="shared" si="388"/>
        <v>0</v>
      </c>
      <c r="CT318" s="405" t="str">
        <f t="shared" si="389"/>
        <v>0m0</v>
      </c>
      <c r="CU318" s="405">
        <f t="shared" si="390"/>
        <v>0</v>
      </c>
      <c r="CV318" s="405">
        <f t="shared" si="391"/>
        <v>0</v>
      </c>
      <c r="CW318" s="405">
        <f t="shared" si="392"/>
        <v>0</v>
      </c>
      <c r="CX318" s="405">
        <f t="shared" si="393"/>
        <v>0</v>
      </c>
      <c r="CY318" s="405">
        <f t="shared" si="394"/>
        <v>0</v>
      </c>
      <c r="CZ318" s="405" t="str">
        <f t="shared" si="395"/>
        <v/>
      </c>
      <c r="DA318" s="405" t="str">
        <f t="shared" si="396"/>
        <v/>
      </c>
      <c r="DB318" s="405" t="str">
        <f t="shared" si="397"/>
        <v/>
      </c>
      <c r="DC318" s="405" t="str">
        <f t="shared" si="398"/>
        <v/>
      </c>
      <c r="DD318" s="405" t="str">
        <f t="shared" si="399"/>
        <v/>
      </c>
      <c r="DE318" s="405"/>
      <c r="DF318" s="404"/>
      <c r="DG318" s="405" t="str">
        <f t="shared" si="400"/>
        <v/>
      </c>
      <c r="DH318" s="405" t="str">
        <f t="shared" si="401"/>
        <v/>
      </c>
      <c r="DI318" s="405">
        <f t="shared" si="402"/>
        <v>0</v>
      </c>
      <c r="DJ318" s="405" t="str">
        <f t="shared" si="403"/>
        <v/>
      </c>
      <c r="DK318" s="405" t="str">
        <f t="shared" si="404"/>
        <v/>
      </c>
      <c r="DL318" s="405" t="str">
        <f t="shared" si="405"/>
        <v/>
      </c>
      <c r="DM318" s="405" t="str">
        <f t="shared" si="406"/>
        <v/>
      </c>
      <c r="DN318" s="405" t="str">
        <f t="shared" si="407"/>
        <v/>
      </c>
      <c r="DO318" s="405" t="str">
        <f t="shared" si="408"/>
        <v/>
      </c>
    </row>
    <row r="319" spans="1:119" s="152" customFormat="1" ht="18" hidden="1" customHeight="1">
      <c r="A319" s="156" t="str">
        <f t="shared" si="416"/>
        <v/>
      </c>
      <c r="B319" s="153"/>
      <c r="C319" s="31" t="str">
        <f>IF(B319="","",VLOOKUP(B319,学連登録!$C$2:$G$3000,2,FALSE))</f>
        <v/>
      </c>
      <c r="D319" s="32" t="str">
        <f>IF(B319="","",VLOOKUP(B319,学連登録!$C$2:$G$3000,3,FALSE))</f>
        <v/>
      </c>
      <c r="E319" s="33" t="str">
        <f>IF(B319="","",VLOOKUP(B319,学連登録!$C$2:$G$3000,4,FALSE))</f>
        <v/>
      </c>
      <c r="F319" s="376" t="str">
        <f>IF(B319="","",VLOOKUP(B319,学連登録!$C$2:$I$3000,7,FALSE))</f>
        <v/>
      </c>
      <c r="G319" s="155"/>
      <c r="H319" s="926"/>
      <c r="I319" s="928"/>
      <c r="J319" s="155"/>
      <c r="K319" s="926"/>
      <c r="L319" s="927"/>
      <c r="M319" s="155"/>
      <c r="N319" s="881"/>
      <c r="O319" s="882"/>
      <c r="P319" s="154"/>
      <c r="Q319" s="926"/>
      <c r="R319" s="927"/>
      <c r="S319" s="154"/>
      <c r="T319" s="926"/>
      <c r="U319" s="927"/>
      <c r="V319" s="101" t="str">
        <f>IF(B319="","",VLOOKUP(B319,学連登録!$C$2:$H$3000,6,FALSE))</f>
        <v/>
      </c>
      <c r="Y319" s="116" t="str">
        <f t="shared" si="409"/>
        <v/>
      </c>
      <c r="Z319" s="97" t="str">
        <f>IF(G319="","",VLOOKUP(G319,種目名!$R$5:$T$104,3,0))</f>
        <v/>
      </c>
      <c r="AA319" s="98" t="str">
        <f>IF(J319="","",VLOOKUP(J319,種目名!$R$5:$T$104,3,0))</f>
        <v/>
      </c>
      <c r="AB319" s="117" t="str">
        <f>IF(M319="","",VLOOKUP(M319,種目名!$R$5:$T$104,3,0))</f>
        <v/>
      </c>
      <c r="AC319" s="117" t="str">
        <f>IF(P319="","",VLOOKUP(AF319,種目名!$R$5:$T$104,3,0))</f>
        <v/>
      </c>
      <c r="AD319" s="118" t="str">
        <f>IF(S319="","",VLOOKUP(AI319,種目名!$R$5:$T$104,3,0))</f>
        <v/>
      </c>
      <c r="AE319" s="115">
        <f t="shared" si="410"/>
        <v>0</v>
      </c>
      <c r="AF319" s="152" t="str">
        <f t="shared" si="411"/>
        <v/>
      </c>
      <c r="AG319" s="152" t="str">
        <f t="shared" si="412"/>
        <v/>
      </c>
      <c r="AH319" s="152">
        <f t="shared" si="413"/>
        <v>0</v>
      </c>
      <c r="AI319" s="152" t="str">
        <f t="shared" si="414"/>
        <v/>
      </c>
      <c r="AJ319" s="152" t="str">
        <f t="shared" si="415"/>
        <v/>
      </c>
      <c r="AK319" s="383"/>
      <c r="AL319" s="166">
        <f t="shared" si="343"/>
        <v>0</v>
      </c>
      <c r="AM319" s="392">
        <f t="shared" si="344"/>
        <v>0</v>
      </c>
      <c r="AN319" s="392">
        <f>COUNTIF($B$12:B319,B319)</f>
        <v>0</v>
      </c>
      <c r="AO319" s="392"/>
      <c r="AP319" s="392" t="str">
        <f t="shared" si="345"/>
        <v/>
      </c>
      <c r="AQ319" s="392" t="str">
        <f t="shared" si="345"/>
        <v/>
      </c>
      <c r="AR319" s="392" t="str">
        <f t="shared" si="345"/>
        <v/>
      </c>
      <c r="AS319" s="392" t="str">
        <f t="shared" si="345"/>
        <v/>
      </c>
      <c r="AT319" s="392">
        <f t="shared" si="346"/>
        <v>0</v>
      </c>
      <c r="AU319" s="392" t="str">
        <f t="shared" si="347"/>
        <v/>
      </c>
      <c r="AV319" s="392" t="str">
        <f t="shared" si="348"/>
        <v/>
      </c>
      <c r="AW319" s="392" t="str">
        <f t="shared" si="349"/>
        <v/>
      </c>
      <c r="AX319" s="392" t="str">
        <f t="shared" si="350"/>
        <v/>
      </c>
      <c r="AY319" s="392" t="str">
        <f t="shared" si="351"/>
        <v/>
      </c>
      <c r="AZ319" s="392" t="str">
        <f t="shared" ref="AZ319:BD369" si="417">IF(AU319="","",COUNTIF($AU$12:$AY$520,AU319))</f>
        <v/>
      </c>
      <c r="BA319" s="392" t="str">
        <f t="shared" si="417"/>
        <v/>
      </c>
      <c r="BB319" s="392" t="str">
        <f t="shared" si="417"/>
        <v/>
      </c>
      <c r="BC319" s="392" t="str">
        <f t="shared" si="417"/>
        <v/>
      </c>
      <c r="BD319" s="396" t="str">
        <f t="shared" si="417"/>
        <v/>
      </c>
      <c r="BE319" s="386">
        <f t="shared" si="352"/>
        <v>0</v>
      </c>
      <c r="BG319" s="392">
        <f t="shared" si="353"/>
        <v>0</v>
      </c>
      <c r="BH319" s="392">
        <f t="shared" si="354"/>
        <v>0</v>
      </c>
      <c r="BI319" s="405">
        <f t="shared" si="355"/>
        <v>0</v>
      </c>
      <c r="BJ319" s="406">
        <f t="shared" si="340"/>
        <v>0</v>
      </c>
      <c r="BK319" s="391" t="str">
        <f t="shared" si="341"/>
        <v>0</v>
      </c>
      <c r="BL319" s="391" t="str">
        <f t="shared" si="342"/>
        <v>0</v>
      </c>
      <c r="BM319" s="405">
        <f t="shared" si="356"/>
        <v>0</v>
      </c>
      <c r="BN319" s="405" t="str">
        <f t="shared" si="357"/>
        <v>0m0</v>
      </c>
      <c r="BO319" s="392">
        <f t="shared" si="358"/>
        <v>0</v>
      </c>
      <c r="BP319" s="392">
        <f t="shared" si="359"/>
        <v>0</v>
      </c>
      <c r="BQ319" s="405">
        <f t="shared" si="360"/>
        <v>0</v>
      </c>
      <c r="BR319" s="406">
        <f t="shared" si="361"/>
        <v>0</v>
      </c>
      <c r="BS319" s="391" t="str">
        <f t="shared" si="362"/>
        <v>0</v>
      </c>
      <c r="BT319" s="391" t="str">
        <f t="shared" si="363"/>
        <v>0</v>
      </c>
      <c r="BU319" s="405">
        <f t="shared" si="364"/>
        <v>0</v>
      </c>
      <c r="BV319" s="405" t="str">
        <f t="shared" si="365"/>
        <v>0m0</v>
      </c>
      <c r="BW319" s="392">
        <f t="shared" si="366"/>
        <v>0</v>
      </c>
      <c r="BX319" s="392">
        <f t="shared" si="367"/>
        <v>0</v>
      </c>
      <c r="BY319" s="405">
        <f t="shared" si="368"/>
        <v>0</v>
      </c>
      <c r="BZ319" s="406">
        <f t="shared" si="369"/>
        <v>0</v>
      </c>
      <c r="CA319" s="391" t="str">
        <f t="shared" si="370"/>
        <v>0</v>
      </c>
      <c r="CB319" s="391" t="str">
        <f t="shared" si="371"/>
        <v>0</v>
      </c>
      <c r="CC319" s="405">
        <f t="shared" si="372"/>
        <v>0</v>
      </c>
      <c r="CD319" s="405" t="str">
        <f t="shared" si="373"/>
        <v>0m0</v>
      </c>
      <c r="CE319" s="392">
        <f t="shared" si="374"/>
        <v>0</v>
      </c>
      <c r="CF319" s="392">
        <f t="shared" si="375"/>
        <v>0</v>
      </c>
      <c r="CG319" s="405">
        <f t="shared" si="376"/>
        <v>0</v>
      </c>
      <c r="CH319" s="406">
        <f t="shared" si="377"/>
        <v>0</v>
      </c>
      <c r="CI319" s="391" t="str">
        <f t="shared" si="378"/>
        <v>0</v>
      </c>
      <c r="CJ319" s="391" t="str">
        <f t="shared" si="379"/>
        <v>0</v>
      </c>
      <c r="CK319" s="405">
        <f t="shared" si="380"/>
        <v>0</v>
      </c>
      <c r="CL319" s="405" t="str">
        <f t="shared" si="381"/>
        <v>0m0</v>
      </c>
      <c r="CM319" s="392">
        <f t="shared" si="382"/>
        <v>0</v>
      </c>
      <c r="CN319" s="392">
        <f t="shared" si="383"/>
        <v>0</v>
      </c>
      <c r="CO319" s="405">
        <f t="shared" si="384"/>
        <v>0</v>
      </c>
      <c r="CP319" s="406">
        <f t="shared" si="385"/>
        <v>0</v>
      </c>
      <c r="CQ319" s="391" t="str">
        <f t="shared" si="386"/>
        <v>0</v>
      </c>
      <c r="CR319" s="391" t="str">
        <f t="shared" si="387"/>
        <v>0</v>
      </c>
      <c r="CS319" s="405">
        <f t="shared" si="388"/>
        <v>0</v>
      </c>
      <c r="CT319" s="405" t="str">
        <f t="shared" si="389"/>
        <v>0m0</v>
      </c>
      <c r="CU319" s="405">
        <f t="shared" si="390"/>
        <v>0</v>
      </c>
      <c r="CV319" s="405">
        <f t="shared" si="391"/>
        <v>0</v>
      </c>
      <c r="CW319" s="405">
        <f t="shared" si="392"/>
        <v>0</v>
      </c>
      <c r="CX319" s="405">
        <f t="shared" si="393"/>
        <v>0</v>
      </c>
      <c r="CY319" s="405">
        <f t="shared" si="394"/>
        <v>0</v>
      </c>
      <c r="CZ319" s="405" t="str">
        <f t="shared" si="395"/>
        <v/>
      </c>
      <c r="DA319" s="405" t="str">
        <f t="shared" si="396"/>
        <v/>
      </c>
      <c r="DB319" s="405" t="str">
        <f t="shared" si="397"/>
        <v/>
      </c>
      <c r="DC319" s="405" t="str">
        <f t="shared" si="398"/>
        <v/>
      </c>
      <c r="DD319" s="405" t="str">
        <f t="shared" si="399"/>
        <v/>
      </c>
      <c r="DE319" s="405"/>
      <c r="DF319" s="404"/>
      <c r="DG319" s="405" t="str">
        <f t="shared" si="400"/>
        <v/>
      </c>
      <c r="DH319" s="405" t="str">
        <f t="shared" si="401"/>
        <v/>
      </c>
      <c r="DI319" s="405">
        <f t="shared" si="402"/>
        <v>0</v>
      </c>
      <c r="DJ319" s="405" t="str">
        <f t="shared" si="403"/>
        <v/>
      </c>
      <c r="DK319" s="405" t="str">
        <f t="shared" si="404"/>
        <v/>
      </c>
      <c r="DL319" s="405" t="str">
        <f t="shared" si="405"/>
        <v/>
      </c>
      <c r="DM319" s="405" t="str">
        <f t="shared" si="406"/>
        <v/>
      </c>
      <c r="DN319" s="405" t="str">
        <f t="shared" si="407"/>
        <v/>
      </c>
      <c r="DO319" s="405" t="str">
        <f t="shared" si="408"/>
        <v/>
      </c>
    </row>
    <row r="320" spans="1:119" s="152" customFormat="1" ht="18" hidden="1" customHeight="1">
      <c r="A320" s="156" t="str">
        <f t="shared" si="416"/>
        <v/>
      </c>
      <c r="B320" s="153"/>
      <c r="C320" s="31" t="str">
        <f>IF(B320="","",VLOOKUP(B320,学連登録!$C$2:$G$3000,2,FALSE))</f>
        <v/>
      </c>
      <c r="D320" s="32" t="str">
        <f>IF(B320="","",VLOOKUP(B320,学連登録!$C$2:$G$3000,3,FALSE))</f>
        <v/>
      </c>
      <c r="E320" s="33" t="str">
        <f>IF(B320="","",VLOOKUP(B320,学連登録!$C$2:$G$3000,4,FALSE))</f>
        <v/>
      </c>
      <c r="F320" s="376" t="str">
        <f>IF(B320="","",VLOOKUP(B320,学連登録!$C$2:$I$3000,7,FALSE))</f>
        <v/>
      </c>
      <c r="G320" s="155"/>
      <c r="H320" s="926"/>
      <c r="I320" s="928"/>
      <c r="J320" s="155"/>
      <c r="K320" s="926"/>
      <c r="L320" s="927"/>
      <c r="M320" s="155"/>
      <c r="N320" s="881"/>
      <c r="O320" s="882"/>
      <c r="P320" s="154"/>
      <c r="Q320" s="926"/>
      <c r="R320" s="927"/>
      <c r="S320" s="154"/>
      <c r="T320" s="926"/>
      <c r="U320" s="927"/>
      <c r="V320" s="101" t="str">
        <f>IF(B320="","",VLOOKUP(B320,学連登録!$C$2:$H$3000,6,FALSE))</f>
        <v/>
      </c>
      <c r="Y320" s="116" t="str">
        <f t="shared" si="409"/>
        <v/>
      </c>
      <c r="Z320" s="97" t="str">
        <f>IF(G320="","",VLOOKUP(G320,種目名!$R$5:$T$104,3,0))</f>
        <v/>
      </c>
      <c r="AA320" s="98" t="str">
        <f>IF(J320="","",VLOOKUP(J320,種目名!$R$5:$T$104,3,0))</f>
        <v/>
      </c>
      <c r="AB320" s="117" t="str">
        <f>IF(M320="","",VLOOKUP(M320,種目名!$R$5:$T$104,3,0))</f>
        <v/>
      </c>
      <c r="AC320" s="117" t="str">
        <f>IF(P320="","",VLOOKUP(AF320,種目名!$R$5:$T$104,3,0))</f>
        <v/>
      </c>
      <c r="AD320" s="118" t="str">
        <f>IF(S320="","",VLOOKUP(AI320,種目名!$R$5:$T$104,3,0))</f>
        <v/>
      </c>
      <c r="AE320" s="115">
        <f t="shared" si="410"/>
        <v>0</v>
      </c>
      <c r="AF320" s="152" t="str">
        <f t="shared" si="411"/>
        <v/>
      </c>
      <c r="AG320" s="152" t="str">
        <f t="shared" si="412"/>
        <v/>
      </c>
      <c r="AH320" s="152">
        <f t="shared" si="413"/>
        <v>0</v>
      </c>
      <c r="AI320" s="152" t="str">
        <f t="shared" si="414"/>
        <v/>
      </c>
      <c r="AJ320" s="152" t="str">
        <f t="shared" si="415"/>
        <v/>
      </c>
      <c r="AK320" s="383"/>
      <c r="AL320" s="166">
        <f t="shared" si="343"/>
        <v>0</v>
      </c>
      <c r="AM320" s="392">
        <f t="shared" si="344"/>
        <v>0</v>
      </c>
      <c r="AN320" s="392">
        <f>COUNTIF($B$12:B320,B320)</f>
        <v>0</v>
      </c>
      <c r="AO320" s="392"/>
      <c r="AP320" s="392" t="str">
        <f t="shared" si="345"/>
        <v/>
      </c>
      <c r="AQ320" s="392" t="str">
        <f t="shared" si="345"/>
        <v/>
      </c>
      <c r="AR320" s="392" t="str">
        <f t="shared" si="345"/>
        <v/>
      </c>
      <c r="AS320" s="392" t="str">
        <f t="shared" si="345"/>
        <v/>
      </c>
      <c r="AT320" s="392">
        <f t="shared" si="346"/>
        <v>0</v>
      </c>
      <c r="AU320" s="392" t="str">
        <f t="shared" si="347"/>
        <v/>
      </c>
      <c r="AV320" s="392" t="str">
        <f t="shared" si="348"/>
        <v/>
      </c>
      <c r="AW320" s="392" t="str">
        <f t="shared" si="349"/>
        <v/>
      </c>
      <c r="AX320" s="392" t="str">
        <f t="shared" si="350"/>
        <v/>
      </c>
      <c r="AY320" s="392" t="str">
        <f t="shared" si="351"/>
        <v/>
      </c>
      <c r="AZ320" s="392" t="str">
        <f t="shared" si="417"/>
        <v/>
      </c>
      <c r="BA320" s="392" t="str">
        <f t="shared" si="417"/>
        <v/>
      </c>
      <c r="BB320" s="392" t="str">
        <f t="shared" si="417"/>
        <v/>
      </c>
      <c r="BC320" s="392" t="str">
        <f t="shared" si="417"/>
        <v/>
      </c>
      <c r="BD320" s="396" t="str">
        <f t="shared" si="417"/>
        <v/>
      </c>
      <c r="BE320" s="386">
        <f t="shared" si="352"/>
        <v>0</v>
      </c>
      <c r="BG320" s="392">
        <f t="shared" si="353"/>
        <v>0</v>
      </c>
      <c r="BH320" s="392">
        <f t="shared" si="354"/>
        <v>0</v>
      </c>
      <c r="BI320" s="405">
        <f t="shared" si="355"/>
        <v>0</v>
      </c>
      <c r="BJ320" s="406">
        <f t="shared" si="340"/>
        <v>0</v>
      </c>
      <c r="BK320" s="391" t="str">
        <f t="shared" si="341"/>
        <v>0</v>
      </c>
      <c r="BL320" s="391" t="str">
        <f t="shared" si="342"/>
        <v>0</v>
      </c>
      <c r="BM320" s="405">
        <f t="shared" si="356"/>
        <v>0</v>
      </c>
      <c r="BN320" s="405" t="str">
        <f t="shared" si="357"/>
        <v>0m0</v>
      </c>
      <c r="BO320" s="392">
        <f t="shared" si="358"/>
        <v>0</v>
      </c>
      <c r="BP320" s="392">
        <f t="shared" si="359"/>
        <v>0</v>
      </c>
      <c r="BQ320" s="405">
        <f t="shared" si="360"/>
        <v>0</v>
      </c>
      <c r="BR320" s="406">
        <f t="shared" si="361"/>
        <v>0</v>
      </c>
      <c r="BS320" s="391" t="str">
        <f t="shared" si="362"/>
        <v>0</v>
      </c>
      <c r="BT320" s="391" t="str">
        <f t="shared" si="363"/>
        <v>0</v>
      </c>
      <c r="BU320" s="405">
        <f t="shared" si="364"/>
        <v>0</v>
      </c>
      <c r="BV320" s="405" t="str">
        <f t="shared" si="365"/>
        <v>0m0</v>
      </c>
      <c r="BW320" s="392">
        <f t="shared" si="366"/>
        <v>0</v>
      </c>
      <c r="BX320" s="392">
        <f t="shared" si="367"/>
        <v>0</v>
      </c>
      <c r="BY320" s="405">
        <f t="shared" si="368"/>
        <v>0</v>
      </c>
      <c r="BZ320" s="406">
        <f t="shared" si="369"/>
        <v>0</v>
      </c>
      <c r="CA320" s="391" t="str">
        <f t="shared" si="370"/>
        <v>0</v>
      </c>
      <c r="CB320" s="391" t="str">
        <f t="shared" si="371"/>
        <v>0</v>
      </c>
      <c r="CC320" s="405">
        <f t="shared" si="372"/>
        <v>0</v>
      </c>
      <c r="CD320" s="405" t="str">
        <f t="shared" si="373"/>
        <v>0m0</v>
      </c>
      <c r="CE320" s="392">
        <f t="shared" si="374"/>
        <v>0</v>
      </c>
      <c r="CF320" s="392">
        <f t="shared" si="375"/>
        <v>0</v>
      </c>
      <c r="CG320" s="405">
        <f t="shared" si="376"/>
        <v>0</v>
      </c>
      <c r="CH320" s="406">
        <f t="shared" si="377"/>
        <v>0</v>
      </c>
      <c r="CI320" s="391" t="str">
        <f t="shared" si="378"/>
        <v>0</v>
      </c>
      <c r="CJ320" s="391" t="str">
        <f t="shared" si="379"/>
        <v>0</v>
      </c>
      <c r="CK320" s="405">
        <f t="shared" si="380"/>
        <v>0</v>
      </c>
      <c r="CL320" s="405" t="str">
        <f t="shared" si="381"/>
        <v>0m0</v>
      </c>
      <c r="CM320" s="392">
        <f t="shared" si="382"/>
        <v>0</v>
      </c>
      <c r="CN320" s="392">
        <f t="shared" si="383"/>
        <v>0</v>
      </c>
      <c r="CO320" s="405">
        <f t="shared" si="384"/>
        <v>0</v>
      </c>
      <c r="CP320" s="406">
        <f t="shared" si="385"/>
        <v>0</v>
      </c>
      <c r="CQ320" s="391" t="str">
        <f t="shared" si="386"/>
        <v>0</v>
      </c>
      <c r="CR320" s="391" t="str">
        <f t="shared" si="387"/>
        <v>0</v>
      </c>
      <c r="CS320" s="405">
        <f t="shared" si="388"/>
        <v>0</v>
      </c>
      <c r="CT320" s="405" t="str">
        <f t="shared" si="389"/>
        <v>0m0</v>
      </c>
      <c r="CU320" s="405">
        <f t="shared" si="390"/>
        <v>0</v>
      </c>
      <c r="CV320" s="405">
        <f t="shared" si="391"/>
        <v>0</v>
      </c>
      <c r="CW320" s="405">
        <f t="shared" si="392"/>
        <v>0</v>
      </c>
      <c r="CX320" s="405">
        <f t="shared" si="393"/>
        <v>0</v>
      </c>
      <c r="CY320" s="405">
        <f t="shared" si="394"/>
        <v>0</v>
      </c>
      <c r="CZ320" s="405" t="str">
        <f t="shared" si="395"/>
        <v/>
      </c>
      <c r="DA320" s="405" t="str">
        <f t="shared" si="396"/>
        <v/>
      </c>
      <c r="DB320" s="405" t="str">
        <f t="shared" si="397"/>
        <v/>
      </c>
      <c r="DC320" s="405" t="str">
        <f t="shared" si="398"/>
        <v/>
      </c>
      <c r="DD320" s="405" t="str">
        <f t="shared" si="399"/>
        <v/>
      </c>
      <c r="DE320" s="405"/>
      <c r="DF320" s="404"/>
      <c r="DG320" s="405" t="str">
        <f t="shared" si="400"/>
        <v/>
      </c>
      <c r="DH320" s="405" t="str">
        <f t="shared" si="401"/>
        <v/>
      </c>
      <c r="DI320" s="405">
        <f t="shared" si="402"/>
        <v>0</v>
      </c>
      <c r="DJ320" s="405" t="str">
        <f t="shared" si="403"/>
        <v/>
      </c>
      <c r="DK320" s="405" t="str">
        <f t="shared" si="404"/>
        <v/>
      </c>
      <c r="DL320" s="405" t="str">
        <f t="shared" si="405"/>
        <v/>
      </c>
      <c r="DM320" s="405" t="str">
        <f t="shared" si="406"/>
        <v/>
      </c>
      <c r="DN320" s="405" t="str">
        <f t="shared" si="407"/>
        <v/>
      </c>
      <c r="DO320" s="405" t="str">
        <f t="shared" si="408"/>
        <v/>
      </c>
    </row>
    <row r="321" spans="1:119" s="152" customFormat="1" ht="18" hidden="1" customHeight="1">
      <c r="A321" s="156" t="str">
        <f t="shared" si="416"/>
        <v/>
      </c>
      <c r="B321" s="153"/>
      <c r="C321" s="31" t="str">
        <f>IF(B321="","",VLOOKUP(B321,学連登録!$C$2:$G$3000,2,FALSE))</f>
        <v/>
      </c>
      <c r="D321" s="32" t="str">
        <f>IF(B321="","",VLOOKUP(B321,学連登録!$C$2:$G$3000,3,FALSE))</f>
        <v/>
      </c>
      <c r="E321" s="33" t="str">
        <f>IF(B321="","",VLOOKUP(B321,学連登録!$C$2:$G$3000,4,FALSE))</f>
        <v/>
      </c>
      <c r="F321" s="376" t="str">
        <f>IF(B321="","",VLOOKUP(B321,学連登録!$C$2:$I$3000,7,FALSE))</f>
        <v/>
      </c>
      <c r="G321" s="155"/>
      <c r="H321" s="926"/>
      <c r="I321" s="928"/>
      <c r="J321" s="155"/>
      <c r="K321" s="926"/>
      <c r="L321" s="927"/>
      <c r="M321" s="155"/>
      <c r="N321" s="881"/>
      <c r="O321" s="882"/>
      <c r="P321" s="154"/>
      <c r="Q321" s="926"/>
      <c r="R321" s="927"/>
      <c r="S321" s="154"/>
      <c r="T321" s="926"/>
      <c r="U321" s="927"/>
      <c r="V321" s="101" t="str">
        <f>IF(B321="","",VLOOKUP(B321,学連登録!$C$2:$H$3000,6,FALSE))</f>
        <v/>
      </c>
      <c r="Y321" s="116" t="str">
        <f t="shared" si="409"/>
        <v/>
      </c>
      <c r="Z321" s="97" t="str">
        <f>IF(G321="","",VLOOKUP(G321,種目名!$R$5:$T$104,3,0))</f>
        <v/>
      </c>
      <c r="AA321" s="98" t="str">
        <f>IF(J321="","",VLOOKUP(J321,種目名!$R$5:$T$104,3,0))</f>
        <v/>
      </c>
      <c r="AB321" s="117" t="str">
        <f>IF(M321="","",VLOOKUP(M321,種目名!$R$5:$T$104,3,0))</f>
        <v/>
      </c>
      <c r="AC321" s="117" t="str">
        <f>IF(P321="","",VLOOKUP(AF321,種目名!$R$5:$T$104,3,0))</f>
        <v/>
      </c>
      <c r="AD321" s="118" t="str">
        <f>IF(S321="","",VLOOKUP(AI321,種目名!$R$5:$T$104,3,0))</f>
        <v/>
      </c>
      <c r="AE321" s="115">
        <f t="shared" si="410"/>
        <v>0</v>
      </c>
      <c r="AF321" s="152" t="str">
        <f t="shared" si="411"/>
        <v/>
      </c>
      <c r="AG321" s="152" t="str">
        <f t="shared" si="412"/>
        <v/>
      </c>
      <c r="AH321" s="152">
        <f t="shared" si="413"/>
        <v>0</v>
      </c>
      <c r="AI321" s="152" t="str">
        <f t="shared" si="414"/>
        <v/>
      </c>
      <c r="AJ321" s="152" t="str">
        <f t="shared" si="415"/>
        <v/>
      </c>
      <c r="AK321" s="383"/>
      <c r="AL321" s="166">
        <f t="shared" si="343"/>
        <v>0</v>
      </c>
      <c r="AM321" s="392">
        <f t="shared" si="344"/>
        <v>0</v>
      </c>
      <c r="AN321" s="392">
        <f>COUNTIF($B$12:B321,B321)</f>
        <v>0</v>
      </c>
      <c r="AO321" s="392"/>
      <c r="AP321" s="392" t="str">
        <f t="shared" si="345"/>
        <v/>
      </c>
      <c r="AQ321" s="392" t="str">
        <f t="shared" si="345"/>
        <v/>
      </c>
      <c r="AR321" s="392" t="str">
        <f t="shared" si="345"/>
        <v/>
      </c>
      <c r="AS321" s="392" t="str">
        <f t="shared" si="345"/>
        <v/>
      </c>
      <c r="AT321" s="392">
        <f t="shared" si="346"/>
        <v>0</v>
      </c>
      <c r="AU321" s="392" t="str">
        <f t="shared" si="347"/>
        <v/>
      </c>
      <c r="AV321" s="392" t="str">
        <f t="shared" si="348"/>
        <v/>
      </c>
      <c r="AW321" s="392" t="str">
        <f t="shared" si="349"/>
        <v/>
      </c>
      <c r="AX321" s="392" t="str">
        <f t="shared" si="350"/>
        <v/>
      </c>
      <c r="AY321" s="392" t="str">
        <f t="shared" si="351"/>
        <v/>
      </c>
      <c r="AZ321" s="392" t="str">
        <f t="shared" si="417"/>
        <v/>
      </c>
      <c r="BA321" s="392" t="str">
        <f t="shared" si="417"/>
        <v/>
      </c>
      <c r="BB321" s="392" t="str">
        <f t="shared" si="417"/>
        <v/>
      </c>
      <c r="BC321" s="392" t="str">
        <f t="shared" si="417"/>
        <v/>
      </c>
      <c r="BD321" s="396" t="str">
        <f t="shared" si="417"/>
        <v/>
      </c>
      <c r="BE321" s="386">
        <f t="shared" si="352"/>
        <v>0</v>
      </c>
      <c r="BG321" s="392">
        <f t="shared" si="353"/>
        <v>0</v>
      </c>
      <c r="BH321" s="392">
        <f t="shared" si="354"/>
        <v>0</v>
      </c>
      <c r="BI321" s="405">
        <f t="shared" si="355"/>
        <v>0</v>
      </c>
      <c r="BJ321" s="406">
        <f t="shared" si="340"/>
        <v>0</v>
      </c>
      <c r="BK321" s="391" t="str">
        <f t="shared" si="341"/>
        <v>0</v>
      </c>
      <c r="BL321" s="391" t="str">
        <f t="shared" si="342"/>
        <v>0</v>
      </c>
      <c r="BM321" s="405">
        <f t="shared" si="356"/>
        <v>0</v>
      </c>
      <c r="BN321" s="405" t="str">
        <f t="shared" si="357"/>
        <v>0m0</v>
      </c>
      <c r="BO321" s="392">
        <f t="shared" si="358"/>
        <v>0</v>
      </c>
      <c r="BP321" s="392">
        <f t="shared" si="359"/>
        <v>0</v>
      </c>
      <c r="BQ321" s="405">
        <f t="shared" si="360"/>
        <v>0</v>
      </c>
      <c r="BR321" s="406">
        <f t="shared" si="361"/>
        <v>0</v>
      </c>
      <c r="BS321" s="391" t="str">
        <f t="shared" si="362"/>
        <v>0</v>
      </c>
      <c r="BT321" s="391" t="str">
        <f t="shared" si="363"/>
        <v>0</v>
      </c>
      <c r="BU321" s="405">
        <f t="shared" si="364"/>
        <v>0</v>
      </c>
      <c r="BV321" s="405" t="str">
        <f t="shared" si="365"/>
        <v>0m0</v>
      </c>
      <c r="BW321" s="392">
        <f t="shared" si="366"/>
        <v>0</v>
      </c>
      <c r="BX321" s="392">
        <f t="shared" si="367"/>
        <v>0</v>
      </c>
      <c r="BY321" s="405">
        <f t="shared" si="368"/>
        <v>0</v>
      </c>
      <c r="BZ321" s="406">
        <f t="shared" si="369"/>
        <v>0</v>
      </c>
      <c r="CA321" s="391" t="str">
        <f t="shared" si="370"/>
        <v>0</v>
      </c>
      <c r="CB321" s="391" t="str">
        <f t="shared" si="371"/>
        <v>0</v>
      </c>
      <c r="CC321" s="405">
        <f t="shared" si="372"/>
        <v>0</v>
      </c>
      <c r="CD321" s="405" t="str">
        <f t="shared" si="373"/>
        <v>0m0</v>
      </c>
      <c r="CE321" s="392">
        <f t="shared" si="374"/>
        <v>0</v>
      </c>
      <c r="CF321" s="392">
        <f t="shared" si="375"/>
        <v>0</v>
      </c>
      <c r="CG321" s="405">
        <f t="shared" si="376"/>
        <v>0</v>
      </c>
      <c r="CH321" s="406">
        <f t="shared" si="377"/>
        <v>0</v>
      </c>
      <c r="CI321" s="391" t="str">
        <f t="shared" si="378"/>
        <v>0</v>
      </c>
      <c r="CJ321" s="391" t="str">
        <f t="shared" si="379"/>
        <v>0</v>
      </c>
      <c r="CK321" s="405">
        <f t="shared" si="380"/>
        <v>0</v>
      </c>
      <c r="CL321" s="405" t="str">
        <f t="shared" si="381"/>
        <v>0m0</v>
      </c>
      <c r="CM321" s="392">
        <f t="shared" si="382"/>
        <v>0</v>
      </c>
      <c r="CN321" s="392">
        <f t="shared" si="383"/>
        <v>0</v>
      </c>
      <c r="CO321" s="405">
        <f t="shared" si="384"/>
        <v>0</v>
      </c>
      <c r="CP321" s="406">
        <f t="shared" si="385"/>
        <v>0</v>
      </c>
      <c r="CQ321" s="391" t="str">
        <f t="shared" si="386"/>
        <v>0</v>
      </c>
      <c r="CR321" s="391" t="str">
        <f t="shared" si="387"/>
        <v>0</v>
      </c>
      <c r="CS321" s="405">
        <f t="shared" si="388"/>
        <v>0</v>
      </c>
      <c r="CT321" s="405" t="str">
        <f t="shared" si="389"/>
        <v>0m0</v>
      </c>
      <c r="CU321" s="405">
        <f t="shared" si="390"/>
        <v>0</v>
      </c>
      <c r="CV321" s="405">
        <f t="shared" si="391"/>
        <v>0</v>
      </c>
      <c r="CW321" s="405">
        <f t="shared" si="392"/>
        <v>0</v>
      </c>
      <c r="CX321" s="405">
        <f t="shared" si="393"/>
        <v>0</v>
      </c>
      <c r="CY321" s="405">
        <f t="shared" si="394"/>
        <v>0</v>
      </c>
      <c r="CZ321" s="405" t="str">
        <f t="shared" si="395"/>
        <v/>
      </c>
      <c r="DA321" s="405" t="str">
        <f t="shared" si="396"/>
        <v/>
      </c>
      <c r="DB321" s="405" t="str">
        <f t="shared" si="397"/>
        <v/>
      </c>
      <c r="DC321" s="405" t="str">
        <f t="shared" si="398"/>
        <v/>
      </c>
      <c r="DD321" s="405" t="str">
        <f t="shared" si="399"/>
        <v/>
      </c>
      <c r="DE321" s="405"/>
      <c r="DF321" s="404"/>
      <c r="DG321" s="405" t="str">
        <f t="shared" si="400"/>
        <v/>
      </c>
      <c r="DH321" s="405" t="str">
        <f t="shared" si="401"/>
        <v/>
      </c>
      <c r="DI321" s="405">
        <f t="shared" si="402"/>
        <v>0</v>
      </c>
      <c r="DJ321" s="405" t="str">
        <f t="shared" si="403"/>
        <v/>
      </c>
      <c r="DK321" s="405" t="str">
        <f t="shared" si="404"/>
        <v/>
      </c>
      <c r="DL321" s="405" t="str">
        <f t="shared" si="405"/>
        <v/>
      </c>
      <c r="DM321" s="405" t="str">
        <f t="shared" si="406"/>
        <v/>
      </c>
      <c r="DN321" s="405" t="str">
        <f t="shared" si="407"/>
        <v/>
      </c>
      <c r="DO321" s="405" t="str">
        <f t="shared" si="408"/>
        <v/>
      </c>
    </row>
    <row r="322" spans="1:119" s="152" customFormat="1" ht="18" hidden="1" customHeight="1">
      <c r="A322" s="156" t="str">
        <f t="shared" si="416"/>
        <v/>
      </c>
      <c r="B322" s="153"/>
      <c r="C322" s="31" t="str">
        <f>IF(B322="","",VLOOKUP(B322,学連登録!$C$2:$G$3000,2,FALSE))</f>
        <v/>
      </c>
      <c r="D322" s="32" t="str">
        <f>IF(B322="","",VLOOKUP(B322,学連登録!$C$2:$G$3000,3,FALSE))</f>
        <v/>
      </c>
      <c r="E322" s="33" t="str">
        <f>IF(B322="","",VLOOKUP(B322,学連登録!$C$2:$G$3000,4,FALSE))</f>
        <v/>
      </c>
      <c r="F322" s="376" t="str">
        <f>IF(B322="","",VLOOKUP(B322,学連登録!$C$2:$I$3000,7,FALSE))</f>
        <v/>
      </c>
      <c r="G322" s="155"/>
      <c r="H322" s="926"/>
      <c r="I322" s="928"/>
      <c r="J322" s="155"/>
      <c r="K322" s="926"/>
      <c r="L322" s="927"/>
      <c r="M322" s="155"/>
      <c r="N322" s="881"/>
      <c r="O322" s="882"/>
      <c r="P322" s="154"/>
      <c r="Q322" s="926"/>
      <c r="R322" s="927"/>
      <c r="S322" s="154"/>
      <c r="T322" s="926"/>
      <c r="U322" s="927"/>
      <c r="V322" s="101" t="str">
        <f>IF(B322="","",VLOOKUP(B322,学連登録!$C$2:$H$3000,6,FALSE))</f>
        <v/>
      </c>
      <c r="Y322" s="116" t="str">
        <f t="shared" si="409"/>
        <v/>
      </c>
      <c r="Z322" s="97" t="str">
        <f>IF(G322="","",VLOOKUP(G322,種目名!$R$5:$T$104,3,0))</f>
        <v/>
      </c>
      <c r="AA322" s="98" t="str">
        <f>IF(J322="","",VLOOKUP(J322,種目名!$R$5:$T$104,3,0))</f>
        <v/>
      </c>
      <c r="AB322" s="117" t="str">
        <f>IF(M322="","",VLOOKUP(M322,種目名!$R$5:$T$104,3,0))</f>
        <v/>
      </c>
      <c r="AC322" s="117" t="str">
        <f>IF(P322="","",VLOOKUP(AF322,種目名!$R$5:$T$104,3,0))</f>
        <v/>
      </c>
      <c r="AD322" s="118" t="str">
        <f>IF(S322="","",VLOOKUP(AI322,種目名!$R$5:$T$104,3,0))</f>
        <v/>
      </c>
      <c r="AE322" s="115">
        <f t="shared" si="410"/>
        <v>0</v>
      </c>
      <c r="AF322" s="152" t="str">
        <f t="shared" si="411"/>
        <v/>
      </c>
      <c r="AG322" s="152" t="str">
        <f t="shared" si="412"/>
        <v/>
      </c>
      <c r="AH322" s="152">
        <f t="shared" si="413"/>
        <v>0</v>
      </c>
      <c r="AI322" s="152" t="str">
        <f t="shared" si="414"/>
        <v/>
      </c>
      <c r="AJ322" s="152" t="str">
        <f t="shared" si="415"/>
        <v/>
      </c>
      <c r="AK322" s="383"/>
      <c r="AL322" s="166">
        <f t="shared" si="343"/>
        <v>0</v>
      </c>
      <c r="AM322" s="392">
        <f t="shared" si="344"/>
        <v>0</v>
      </c>
      <c r="AN322" s="392">
        <f>COUNTIF($B$12:B322,B322)</f>
        <v>0</v>
      </c>
      <c r="AO322" s="392"/>
      <c r="AP322" s="392" t="str">
        <f t="shared" si="345"/>
        <v/>
      </c>
      <c r="AQ322" s="392" t="str">
        <f t="shared" si="345"/>
        <v/>
      </c>
      <c r="AR322" s="392" t="str">
        <f t="shared" si="345"/>
        <v/>
      </c>
      <c r="AS322" s="392" t="str">
        <f t="shared" si="345"/>
        <v/>
      </c>
      <c r="AT322" s="392">
        <f t="shared" si="346"/>
        <v>0</v>
      </c>
      <c r="AU322" s="392" t="str">
        <f t="shared" si="347"/>
        <v/>
      </c>
      <c r="AV322" s="392" t="str">
        <f t="shared" si="348"/>
        <v/>
      </c>
      <c r="AW322" s="392" t="str">
        <f t="shared" si="349"/>
        <v/>
      </c>
      <c r="AX322" s="392" t="str">
        <f t="shared" si="350"/>
        <v/>
      </c>
      <c r="AY322" s="392" t="str">
        <f t="shared" si="351"/>
        <v/>
      </c>
      <c r="AZ322" s="392" t="str">
        <f t="shared" si="417"/>
        <v/>
      </c>
      <c r="BA322" s="392" t="str">
        <f t="shared" si="417"/>
        <v/>
      </c>
      <c r="BB322" s="392" t="str">
        <f t="shared" si="417"/>
        <v/>
      </c>
      <c r="BC322" s="392" t="str">
        <f t="shared" si="417"/>
        <v/>
      </c>
      <c r="BD322" s="396" t="str">
        <f t="shared" si="417"/>
        <v/>
      </c>
      <c r="BE322" s="386">
        <f t="shared" si="352"/>
        <v>0</v>
      </c>
      <c r="BG322" s="392">
        <f t="shared" si="353"/>
        <v>0</v>
      </c>
      <c r="BH322" s="392">
        <f t="shared" si="354"/>
        <v>0</v>
      </c>
      <c r="BI322" s="405">
        <f t="shared" si="355"/>
        <v>0</v>
      </c>
      <c r="BJ322" s="406">
        <f t="shared" si="340"/>
        <v>0</v>
      </c>
      <c r="BK322" s="391" t="str">
        <f t="shared" si="341"/>
        <v>0</v>
      </c>
      <c r="BL322" s="391" t="str">
        <f t="shared" si="342"/>
        <v>0</v>
      </c>
      <c r="BM322" s="405">
        <f t="shared" si="356"/>
        <v>0</v>
      </c>
      <c r="BN322" s="405" t="str">
        <f t="shared" si="357"/>
        <v>0m0</v>
      </c>
      <c r="BO322" s="392">
        <f t="shared" si="358"/>
        <v>0</v>
      </c>
      <c r="BP322" s="392">
        <f t="shared" si="359"/>
        <v>0</v>
      </c>
      <c r="BQ322" s="405">
        <f t="shared" si="360"/>
        <v>0</v>
      </c>
      <c r="BR322" s="406">
        <f t="shared" si="361"/>
        <v>0</v>
      </c>
      <c r="BS322" s="391" t="str">
        <f t="shared" si="362"/>
        <v>0</v>
      </c>
      <c r="BT322" s="391" t="str">
        <f t="shared" si="363"/>
        <v>0</v>
      </c>
      <c r="BU322" s="405">
        <f t="shared" si="364"/>
        <v>0</v>
      </c>
      <c r="BV322" s="405" t="str">
        <f t="shared" si="365"/>
        <v>0m0</v>
      </c>
      <c r="BW322" s="392">
        <f t="shared" si="366"/>
        <v>0</v>
      </c>
      <c r="BX322" s="392">
        <f t="shared" si="367"/>
        <v>0</v>
      </c>
      <c r="BY322" s="405">
        <f t="shared" si="368"/>
        <v>0</v>
      </c>
      <c r="BZ322" s="406">
        <f t="shared" si="369"/>
        <v>0</v>
      </c>
      <c r="CA322" s="391" t="str">
        <f t="shared" si="370"/>
        <v>0</v>
      </c>
      <c r="CB322" s="391" t="str">
        <f t="shared" si="371"/>
        <v>0</v>
      </c>
      <c r="CC322" s="405">
        <f t="shared" si="372"/>
        <v>0</v>
      </c>
      <c r="CD322" s="405" t="str">
        <f t="shared" si="373"/>
        <v>0m0</v>
      </c>
      <c r="CE322" s="392">
        <f t="shared" si="374"/>
        <v>0</v>
      </c>
      <c r="CF322" s="392">
        <f t="shared" si="375"/>
        <v>0</v>
      </c>
      <c r="CG322" s="405">
        <f t="shared" si="376"/>
        <v>0</v>
      </c>
      <c r="CH322" s="406">
        <f t="shared" si="377"/>
        <v>0</v>
      </c>
      <c r="CI322" s="391" t="str">
        <f t="shared" si="378"/>
        <v>0</v>
      </c>
      <c r="CJ322" s="391" t="str">
        <f t="shared" si="379"/>
        <v>0</v>
      </c>
      <c r="CK322" s="405">
        <f t="shared" si="380"/>
        <v>0</v>
      </c>
      <c r="CL322" s="405" t="str">
        <f t="shared" si="381"/>
        <v>0m0</v>
      </c>
      <c r="CM322" s="392">
        <f t="shared" si="382"/>
        <v>0</v>
      </c>
      <c r="CN322" s="392">
        <f t="shared" si="383"/>
        <v>0</v>
      </c>
      <c r="CO322" s="405">
        <f t="shared" si="384"/>
        <v>0</v>
      </c>
      <c r="CP322" s="406">
        <f t="shared" si="385"/>
        <v>0</v>
      </c>
      <c r="CQ322" s="391" t="str">
        <f t="shared" si="386"/>
        <v>0</v>
      </c>
      <c r="CR322" s="391" t="str">
        <f t="shared" si="387"/>
        <v>0</v>
      </c>
      <c r="CS322" s="405">
        <f t="shared" si="388"/>
        <v>0</v>
      </c>
      <c r="CT322" s="405" t="str">
        <f t="shared" si="389"/>
        <v>0m0</v>
      </c>
      <c r="CU322" s="405">
        <f t="shared" si="390"/>
        <v>0</v>
      </c>
      <c r="CV322" s="405">
        <f t="shared" si="391"/>
        <v>0</v>
      </c>
      <c r="CW322" s="405">
        <f t="shared" si="392"/>
        <v>0</v>
      </c>
      <c r="CX322" s="405">
        <f t="shared" si="393"/>
        <v>0</v>
      </c>
      <c r="CY322" s="405">
        <f t="shared" si="394"/>
        <v>0</v>
      </c>
      <c r="CZ322" s="405" t="str">
        <f t="shared" si="395"/>
        <v/>
      </c>
      <c r="DA322" s="405" t="str">
        <f t="shared" si="396"/>
        <v/>
      </c>
      <c r="DB322" s="405" t="str">
        <f t="shared" si="397"/>
        <v/>
      </c>
      <c r="DC322" s="405" t="str">
        <f t="shared" si="398"/>
        <v/>
      </c>
      <c r="DD322" s="405" t="str">
        <f t="shared" si="399"/>
        <v/>
      </c>
      <c r="DE322" s="405"/>
      <c r="DF322" s="404"/>
      <c r="DG322" s="405" t="str">
        <f t="shared" si="400"/>
        <v/>
      </c>
      <c r="DH322" s="405" t="str">
        <f t="shared" si="401"/>
        <v/>
      </c>
      <c r="DI322" s="405">
        <f t="shared" si="402"/>
        <v>0</v>
      </c>
      <c r="DJ322" s="405" t="str">
        <f t="shared" si="403"/>
        <v/>
      </c>
      <c r="DK322" s="405" t="str">
        <f t="shared" si="404"/>
        <v/>
      </c>
      <c r="DL322" s="405" t="str">
        <f t="shared" si="405"/>
        <v/>
      </c>
      <c r="DM322" s="405" t="str">
        <f t="shared" si="406"/>
        <v/>
      </c>
      <c r="DN322" s="405" t="str">
        <f t="shared" si="407"/>
        <v/>
      </c>
      <c r="DO322" s="405" t="str">
        <f t="shared" si="408"/>
        <v/>
      </c>
    </row>
    <row r="323" spans="1:119" s="152" customFormat="1" ht="18" hidden="1" customHeight="1">
      <c r="A323" s="156" t="str">
        <f t="shared" si="416"/>
        <v/>
      </c>
      <c r="B323" s="153"/>
      <c r="C323" s="31" t="str">
        <f>IF(B323="","",VLOOKUP(B323,学連登録!$C$2:$G$3000,2,FALSE))</f>
        <v/>
      </c>
      <c r="D323" s="32" t="str">
        <f>IF(B323="","",VLOOKUP(B323,学連登録!$C$2:$G$3000,3,FALSE))</f>
        <v/>
      </c>
      <c r="E323" s="33" t="str">
        <f>IF(B323="","",VLOOKUP(B323,学連登録!$C$2:$G$3000,4,FALSE))</f>
        <v/>
      </c>
      <c r="F323" s="376" t="str">
        <f>IF(B323="","",VLOOKUP(B323,学連登録!$C$2:$I$3000,7,FALSE))</f>
        <v/>
      </c>
      <c r="G323" s="155"/>
      <c r="H323" s="926"/>
      <c r="I323" s="928"/>
      <c r="J323" s="155"/>
      <c r="K323" s="926"/>
      <c r="L323" s="927"/>
      <c r="M323" s="155"/>
      <c r="N323" s="881"/>
      <c r="O323" s="882"/>
      <c r="P323" s="154"/>
      <c r="Q323" s="926"/>
      <c r="R323" s="927"/>
      <c r="S323" s="154"/>
      <c r="T323" s="926"/>
      <c r="U323" s="927"/>
      <c r="V323" s="101" t="str">
        <f>IF(B323="","",VLOOKUP(B323,学連登録!$C$2:$H$3000,6,FALSE))</f>
        <v/>
      </c>
      <c r="Y323" s="116" t="str">
        <f t="shared" si="409"/>
        <v/>
      </c>
      <c r="Z323" s="97" t="str">
        <f>IF(G323="","",VLOOKUP(G323,種目名!$R$5:$T$104,3,0))</f>
        <v/>
      </c>
      <c r="AA323" s="98" t="str">
        <f>IF(J323="","",VLOOKUP(J323,種目名!$R$5:$T$104,3,0))</f>
        <v/>
      </c>
      <c r="AB323" s="117" t="str">
        <f>IF(M323="","",VLOOKUP(M323,種目名!$R$5:$T$104,3,0))</f>
        <v/>
      </c>
      <c r="AC323" s="117" t="str">
        <f>IF(P323="","",VLOOKUP(AF323,種目名!$R$5:$T$104,3,0))</f>
        <v/>
      </c>
      <c r="AD323" s="118" t="str">
        <f>IF(S323="","",VLOOKUP(AI323,種目名!$R$5:$T$104,3,0))</f>
        <v/>
      </c>
      <c r="AE323" s="115">
        <f t="shared" si="410"/>
        <v>0</v>
      </c>
      <c r="AF323" s="152" t="str">
        <f t="shared" si="411"/>
        <v/>
      </c>
      <c r="AG323" s="152" t="str">
        <f t="shared" si="412"/>
        <v/>
      </c>
      <c r="AH323" s="152">
        <f t="shared" si="413"/>
        <v>0</v>
      </c>
      <c r="AI323" s="152" t="str">
        <f t="shared" si="414"/>
        <v/>
      </c>
      <c r="AJ323" s="152" t="str">
        <f t="shared" si="415"/>
        <v/>
      </c>
      <c r="AK323" s="383"/>
      <c r="AL323" s="166">
        <f t="shared" si="343"/>
        <v>0</v>
      </c>
      <c r="AM323" s="392">
        <f t="shared" si="344"/>
        <v>0</v>
      </c>
      <c r="AN323" s="392">
        <f>COUNTIF($B$12:B323,B323)</f>
        <v>0</v>
      </c>
      <c r="AO323" s="392"/>
      <c r="AP323" s="392" t="str">
        <f t="shared" si="345"/>
        <v/>
      </c>
      <c r="AQ323" s="392" t="str">
        <f t="shared" si="345"/>
        <v/>
      </c>
      <c r="AR323" s="392" t="str">
        <f t="shared" si="345"/>
        <v/>
      </c>
      <c r="AS323" s="392" t="str">
        <f t="shared" si="345"/>
        <v/>
      </c>
      <c r="AT323" s="392">
        <f t="shared" si="346"/>
        <v>0</v>
      </c>
      <c r="AU323" s="392" t="str">
        <f t="shared" si="347"/>
        <v/>
      </c>
      <c r="AV323" s="392" t="str">
        <f t="shared" si="348"/>
        <v/>
      </c>
      <c r="AW323" s="392" t="str">
        <f t="shared" si="349"/>
        <v/>
      </c>
      <c r="AX323" s="392" t="str">
        <f t="shared" si="350"/>
        <v/>
      </c>
      <c r="AY323" s="392" t="str">
        <f t="shared" si="351"/>
        <v/>
      </c>
      <c r="AZ323" s="392" t="str">
        <f t="shared" si="417"/>
        <v/>
      </c>
      <c r="BA323" s="392" t="str">
        <f t="shared" si="417"/>
        <v/>
      </c>
      <c r="BB323" s="392" t="str">
        <f t="shared" si="417"/>
        <v/>
      </c>
      <c r="BC323" s="392" t="str">
        <f t="shared" si="417"/>
        <v/>
      </c>
      <c r="BD323" s="396" t="str">
        <f t="shared" si="417"/>
        <v/>
      </c>
      <c r="BE323" s="386">
        <f t="shared" si="352"/>
        <v>0</v>
      </c>
      <c r="BG323" s="392">
        <f t="shared" si="353"/>
        <v>0</v>
      </c>
      <c r="BH323" s="392">
        <f t="shared" si="354"/>
        <v>0</v>
      </c>
      <c r="BI323" s="405">
        <f t="shared" si="355"/>
        <v>0</v>
      </c>
      <c r="BJ323" s="406">
        <f t="shared" si="340"/>
        <v>0</v>
      </c>
      <c r="BK323" s="391" t="str">
        <f t="shared" si="341"/>
        <v>0</v>
      </c>
      <c r="BL323" s="391" t="str">
        <f t="shared" si="342"/>
        <v>0</v>
      </c>
      <c r="BM323" s="405">
        <f t="shared" si="356"/>
        <v>0</v>
      </c>
      <c r="BN323" s="405" t="str">
        <f t="shared" si="357"/>
        <v>0m0</v>
      </c>
      <c r="BO323" s="392">
        <f t="shared" si="358"/>
        <v>0</v>
      </c>
      <c r="BP323" s="392">
        <f t="shared" si="359"/>
        <v>0</v>
      </c>
      <c r="BQ323" s="405">
        <f t="shared" si="360"/>
        <v>0</v>
      </c>
      <c r="BR323" s="406">
        <f t="shared" si="361"/>
        <v>0</v>
      </c>
      <c r="BS323" s="391" t="str">
        <f t="shared" si="362"/>
        <v>0</v>
      </c>
      <c r="BT323" s="391" t="str">
        <f t="shared" si="363"/>
        <v>0</v>
      </c>
      <c r="BU323" s="405">
        <f t="shared" si="364"/>
        <v>0</v>
      </c>
      <c r="BV323" s="405" t="str">
        <f t="shared" si="365"/>
        <v>0m0</v>
      </c>
      <c r="BW323" s="392">
        <f t="shared" si="366"/>
        <v>0</v>
      </c>
      <c r="BX323" s="392">
        <f t="shared" si="367"/>
        <v>0</v>
      </c>
      <c r="BY323" s="405">
        <f t="shared" si="368"/>
        <v>0</v>
      </c>
      <c r="BZ323" s="406">
        <f t="shared" si="369"/>
        <v>0</v>
      </c>
      <c r="CA323" s="391" t="str">
        <f t="shared" si="370"/>
        <v>0</v>
      </c>
      <c r="CB323" s="391" t="str">
        <f t="shared" si="371"/>
        <v>0</v>
      </c>
      <c r="CC323" s="405">
        <f t="shared" si="372"/>
        <v>0</v>
      </c>
      <c r="CD323" s="405" t="str">
        <f t="shared" si="373"/>
        <v>0m0</v>
      </c>
      <c r="CE323" s="392">
        <f t="shared" si="374"/>
        <v>0</v>
      </c>
      <c r="CF323" s="392">
        <f t="shared" si="375"/>
        <v>0</v>
      </c>
      <c r="CG323" s="405">
        <f t="shared" si="376"/>
        <v>0</v>
      </c>
      <c r="CH323" s="406">
        <f t="shared" si="377"/>
        <v>0</v>
      </c>
      <c r="CI323" s="391" t="str">
        <f t="shared" si="378"/>
        <v>0</v>
      </c>
      <c r="CJ323" s="391" t="str">
        <f t="shared" si="379"/>
        <v>0</v>
      </c>
      <c r="CK323" s="405">
        <f t="shared" si="380"/>
        <v>0</v>
      </c>
      <c r="CL323" s="405" t="str">
        <f t="shared" si="381"/>
        <v>0m0</v>
      </c>
      <c r="CM323" s="392">
        <f t="shared" si="382"/>
        <v>0</v>
      </c>
      <c r="CN323" s="392">
        <f t="shared" si="383"/>
        <v>0</v>
      </c>
      <c r="CO323" s="405">
        <f t="shared" si="384"/>
        <v>0</v>
      </c>
      <c r="CP323" s="406">
        <f t="shared" si="385"/>
        <v>0</v>
      </c>
      <c r="CQ323" s="391" t="str">
        <f t="shared" si="386"/>
        <v>0</v>
      </c>
      <c r="CR323" s="391" t="str">
        <f t="shared" si="387"/>
        <v>0</v>
      </c>
      <c r="CS323" s="405">
        <f t="shared" si="388"/>
        <v>0</v>
      </c>
      <c r="CT323" s="405" t="str">
        <f t="shared" si="389"/>
        <v>0m0</v>
      </c>
      <c r="CU323" s="405">
        <f t="shared" si="390"/>
        <v>0</v>
      </c>
      <c r="CV323" s="405">
        <f t="shared" si="391"/>
        <v>0</v>
      </c>
      <c r="CW323" s="405">
        <f t="shared" si="392"/>
        <v>0</v>
      </c>
      <c r="CX323" s="405">
        <f t="shared" si="393"/>
        <v>0</v>
      </c>
      <c r="CY323" s="405">
        <f t="shared" si="394"/>
        <v>0</v>
      </c>
      <c r="CZ323" s="405" t="str">
        <f t="shared" si="395"/>
        <v/>
      </c>
      <c r="DA323" s="405" t="str">
        <f t="shared" si="396"/>
        <v/>
      </c>
      <c r="DB323" s="405" t="str">
        <f t="shared" si="397"/>
        <v/>
      </c>
      <c r="DC323" s="405" t="str">
        <f t="shared" si="398"/>
        <v/>
      </c>
      <c r="DD323" s="405" t="str">
        <f t="shared" si="399"/>
        <v/>
      </c>
      <c r="DE323" s="405"/>
      <c r="DF323" s="404"/>
      <c r="DG323" s="405" t="str">
        <f t="shared" si="400"/>
        <v/>
      </c>
      <c r="DH323" s="405" t="str">
        <f t="shared" si="401"/>
        <v/>
      </c>
      <c r="DI323" s="405">
        <f t="shared" si="402"/>
        <v>0</v>
      </c>
      <c r="DJ323" s="405" t="str">
        <f t="shared" si="403"/>
        <v/>
      </c>
      <c r="DK323" s="405" t="str">
        <f t="shared" si="404"/>
        <v/>
      </c>
      <c r="DL323" s="405" t="str">
        <f t="shared" si="405"/>
        <v/>
      </c>
      <c r="DM323" s="405" t="str">
        <f t="shared" si="406"/>
        <v/>
      </c>
      <c r="DN323" s="405" t="str">
        <f t="shared" si="407"/>
        <v/>
      </c>
      <c r="DO323" s="405" t="str">
        <f t="shared" si="408"/>
        <v/>
      </c>
    </row>
    <row r="324" spans="1:119" s="152" customFormat="1" ht="18" hidden="1" customHeight="1">
      <c r="A324" s="156" t="str">
        <f t="shared" si="416"/>
        <v/>
      </c>
      <c r="B324" s="153"/>
      <c r="C324" s="31" t="str">
        <f>IF(B324="","",VLOOKUP(B324,学連登録!$C$2:$G$3000,2,FALSE))</f>
        <v/>
      </c>
      <c r="D324" s="32" t="str">
        <f>IF(B324="","",VLOOKUP(B324,学連登録!$C$2:$G$3000,3,FALSE))</f>
        <v/>
      </c>
      <c r="E324" s="33" t="str">
        <f>IF(B324="","",VLOOKUP(B324,学連登録!$C$2:$G$3000,4,FALSE))</f>
        <v/>
      </c>
      <c r="F324" s="376" t="str">
        <f>IF(B324="","",VLOOKUP(B324,学連登録!$C$2:$I$3000,7,FALSE))</f>
        <v/>
      </c>
      <c r="G324" s="155"/>
      <c r="H324" s="926"/>
      <c r="I324" s="928"/>
      <c r="J324" s="155"/>
      <c r="K324" s="926"/>
      <c r="L324" s="927"/>
      <c r="M324" s="155"/>
      <c r="N324" s="881"/>
      <c r="O324" s="882"/>
      <c r="P324" s="154"/>
      <c r="Q324" s="926"/>
      <c r="R324" s="927"/>
      <c r="S324" s="154"/>
      <c r="T324" s="926"/>
      <c r="U324" s="927"/>
      <c r="V324" s="101" t="str">
        <f>IF(B324="","",VLOOKUP(B324,学連登録!$C$2:$H$3000,6,FALSE))</f>
        <v/>
      </c>
      <c r="Y324" s="116" t="str">
        <f t="shared" si="409"/>
        <v/>
      </c>
      <c r="Z324" s="97" t="str">
        <f>IF(G324="","",VLOOKUP(G324,種目名!$R$5:$T$104,3,0))</f>
        <v/>
      </c>
      <c r="AA324" s="98" t="str">
        <f>IF(J324="","",VLOOKUP(J324,種目名!$R$5:$T$104,3,0))</f>
        <v/>
      </c>
      <c r="AB324" s="117" t="str">
        <f>IF(M324="","",VLOOKUP(M324,種目名!$R$5:$T$104,3,0))</f>
        <v/>
      </c>
      <c r="AC324" s="117" t="str">
        <f>IF(P324="","",VLOOKUP(AF324,種目名!$R$5:$T$104,3,0))</f>
        <v/>
      </c>
      <c r="AD324" s="118" t="str">
        <f>IF(S324="","",VLOOKUP(AI324,種目名!$R$5:$T$104,3,0))</f>
        <v/>
      </c>
      <c r="AE324" s="115">
        <f t="shared" si="410"/>
        <v>0</v>
      </c>
      <c r="AF324" s="152" t="str">
        <f t="shared" si="411"/>
        <v/>
      </c>
      <c r="AG324" s="152" t="str">
        <f t="shared" si="412"/>
        <v/>
      </c>
      <c r="AH324" s="152">
        <f t="shared" si="413"/>
        <v>0</v>
      </c>
      <c r="AI324" s="152" t="str">
        <f t="shared" si="414"/>
        <v/>
      </c>
      <c r="AJ324" s="152" t="str">
        <f t="shared" si="415"/>
        <v/>
      </c>
      <c r="AK324" s="383"/>
      <c r="AL324" s="166">
        <f t="shared" si="343"/>
        <v>0</v>
      </c>
      <c r="AM324" s="392">
        <f t="shared" si="344"/>
        <v>0</v>
      </c>
      <c r="AN324" s="392">
        <f>COUNTIF($B$12:B324,B324)</f>
        <v>0</v>
      </c>
      <c r="AO324" s="392"/>
      <c r="AP324" s="392" t="str">
        <f t="shared" si="345"/>
        <v/>
      </c>
      <c r="AQ324" s="392" t="str">
        <f t="shared" si="345"/>
        <v/>
      </c>
      <c r="AR324" s="392" t="str">
        <f t="shared" si="345"/>
        <v/>
      </c>
      <c r="AS324" s="392" t="str">
        <f t="shared" si="345"/>
        <v/>
      </c>
      <c r="AT324" s="392">
        <f t="shared" si="346"/>
        <v>0</v>
      </c>
      <c r="AU324" s="392" t="str">
        <f t="shared" si="347"/>
        <v/>
      </c>
      <c r="AV324" s="392" t="str">
        <f t="shared" si="348"/>
        <v/>
      </c>
      <c r="AW324" s="392" t="str">
        <f t="shared" si="349"/>
        <v/>
      </c>
      <c r="AX324" s="392" t="str">
        <f t="shared" si="350"/>
        <v/>
      </c>
      <c r="AY324" s="392" t="str">
        <f t="shared" si="351"/>
        <v/>
      </c>
      <c r="AZ324" s="392" t="str">
        <f t="shared" si="417"/>
        <v/>
      </c>
      <c r="BA324" s="392" t="str">
        <f t="shared" si="417"/>
        <v/>
      </c>
      <c r="BB324" s="392" t="str">
        <f t="shared" si="417"/>
        <v/>
      </c>
      <c r="BC324" s="392" t="str">
        <f t="shared" si="417"/>
        <v/>
      </c>
      <c r="BD324" s="396" t="str">
        <f t="shared" si="417"/>
        <v/>
      </c>
      <c r="BE324" s="386">
        <f t="shared" si="352"/>
        <v>0</v>
      </c>
      <c r="BG324" s="392">
        <f t="shared" si="353"/>
        <v>0</v>
      </c>
      <c r="BH324" s="392">
        <f t="shared" si="354"/>
        <v>0</v>
      </c>
      <c r="BI324" s="405">
        <f t="shared" si="355"/>
        <v>0</v>
      </c>
      <c r="BJ324" s="406">
        <f t="shared" si="340"/>
        <v>0</v>
      </c>
      <c r="BK324" s="391" t="str">
        <f t="shared" si="341"/>
        <v>0</v>
      </c>
      <c r="BL324" s="391" t="str">
        <f t="shared" si="342"/>
        <v>0</v>
      </c>
      <c r="BM324" s="405">
        <f t="shared" si="356"/>
        <v>0</v>
      </c>
      <c r="BN324" s="405" t="str">
        <f t="shared" si="357"/>
        <v>0m0</v>
      </c>
      <c r="BO324" s="392">
        <f t="shared" si="358"/>
        <v>0</v>
      </c>
      <c r="BP324" s="392">
        <f t="shared" si="359"/>
        <v>0</v>
      </c>
      <c r="BQ324" s="405">
        <f t="shared" si="360"/>
        <v>0</v>
      </c>
      <c r="BR324" s="406">
        <f t="shared" si="361"/>
        <v>0</v>
      </c>
      <c r="BS324" s="391" t="str">
        <f t="shared" si="362"/>
        <v>0</v>
      </c>
      <c r="BT324" s="391" t="str">
        <f t="shared" si="363"/>
        <v>0</v>
      </c>
      <c r="BU324" s="405">
        <f t="shared" si="364"/>
        <v>0</v>
      </c>
      <c r="BV324" s="405" t="str">
        <f t="shared" si="365"/>
        <v>0m0</v>
      </c>
      <c r="BW324" s="392">
        <f t="shared" si="366"/>
        <v>0</v>
      </c>
      <c r="BX324" s="392">
        <f t="shared" si="367"/>
        <v>0</v>
      </c>
      <c r="BY324" s="405">
        <f t="shared" si="368"/>
        <v>0</v>
      </c>
      <c r="BZ324" s="406">
        <f t="shared" si="369"/>
        <v>0</v>
      </c>
      <c r="CA324" s="391" t="str">
        <f t="shared" si="370"/>
        <v>0</v>
      </c>
      <c r="CB324" s="391" t="str">
        <f t="shared" si="371"/>
        <v>0</v>
      </c>
      <c r="CC324" s="405">
        <f t="shared" si="372"/>
        <v>0</v>
      </c>
      <c r="CD324" s="405" t="str">
        <f t="shared" si="373"/>
        <v>0m0</v>
      </c>
      <c r="CE324" s="392">
        <f t="shared" si="374"/>
        <v>0</v>
      </c>
      <c r="CF324" s="392">
        <f t="shared" si="375"/>
        <v>0</v>
      </c>
      <c r="CG324" s="405">
        <f t="shared" si="376"/>
        <v>0</v>
      </c>
      <c r="CH324" s="406">
        <f t="shared" si="377"/>
        <v>0</v>
      </c>
      <c r="CI324" s="391" t="str">
        <f t="shared" si="378"/>
        <v>0</v>
      </c>
      <c r="CJ324" s="391" t="str">
        <f t="shared" si="379"/>
        <v>0</v>
      </c>
      <c r="CK324" s="405">
        <f t="shared" si="380"/>
        <v>0</v>
      </c>
      <c r="CL324" s="405" t="str">
        <f t="shared" si="381"/>
        <v>0m0</v>
      </c>
      <c r="CM324" s="392">
        <f t="shared" si="382"/>
        <v>0</v>
      </c>
      <c r="CN324" s="392">
        <f t="shared" si="383"/>
        <v>0</v>
      </c>
      <c r="CO324" s="405">
        <f t="shared" si="384"/>
        <v>0</v>
      </c>
      <c r="CP324" s="406">
        <f t="shared" si="385"/>
        <v>0</v>
      </c>
      <c r="CQ324" s="391" t="str">
        <f t="shared" si="386"/>
        <v>0</v>
      </c>
      <c r="CR324" s="391" t="str">
        <f t="shared" si="387"/>
        <v>0</v>
      </c>
      <c r="CS324" s="405">
        <f t="shared" si="388"/>
        <v>0</v>
      </c>
      <c r="CT324" s="405" t="str">
        <f t="shared" si="389"/>
        <v>0m0</v>
      </c>
      <c r="CU324" s="405">
        <f t="shared" si="390"/>
        <v>0</v>
      </c>
      <c r="CV324" s="405">
        <f t="shared" si="391"/>
        <v>0</v>
      </c>
      <c r="CW324" s="405">
        <f t="shared" si="392"/>
        <v>0</v>
      </c>
      <c r="CX324" s="405">
        <f t="shared" si="393"/>
        <v>0</v>
      </c>
      <c r="CY324" s="405">
        <f t="shared" si="394"/>
        <v>0</v>
      </c>
      <c r="CZ324" s="405" t="str">
        <f t="shared" si="395"/>
        <v/>
      </c>
      <c r="DA324" s="405" t="str">
        <f t="shared" si="396"/>
        <v/>
      </c>
      <c r="DB324" s="405" t="str">
        <f t="shared" si="397"/>
        <v/>
      </c>
      <c r="DC324" s="405" t="str">
        <f t="shared" si="398"/>
        <v/>
      </c>
      <c r="DD324" s="405" t="str">
        <f t="shared" si="399"/>
        <v/>
      </c>
      <c r="DE324" s="405"/>
      <c r="DF324" s="404"/>
      <c r="DG324" s="405" t="str">
        <f t="shared" si="400"/>
        <v/>
      </c>
      <c r="DH324" s="405" t="str">
        <f t="shared" si="401"/>
        <v/>
      </c>
      <c r="DI324" s="405">
        <f t="shared" si="402"/>
        <v>0</v>
      </c>
      <c r="DJ324" s="405" t="str">
        <f t="shared" si="403"/>
        <v/>
      </c>
      <c r="DK324" s="405" t="str">
        <f t="shared" si="404"/>
        <v/>
      </c>
      <c r="DL324" s="405" t="str">
        <f t="shared" si="405"/>
        <v/>
      </c>
      <c r="DM324" s="405" t="str">
        <f t="shared" si="406"/>
        <v/>
      </c>
      <c r="DN324" s="405" t="str">
        <f t="shared" si="407"/>
        <v/>
      </c>
      <c r="DO324" s="405" t="str">
        <f t="shared" si="408"/>
        <v/>
      </c>
    </row>
    <row r="325" spans="1:119" s="152" customFormat="1" ht="18" hidden="1" customHeight="1">
      <c r="A325" s="156" t="str">
        <f t="shared" si="416"/>
        <v/>
      </c>
      <c r="B325" s="153"/>
      <c r="C325" s="31" t="str">
        <f>IF(B325="","",VLOOKUP(B325,学連登録!$C$2:$G$3000,2,FALSE))</f>
        <v/>
      </c>
      <c r="D325" s="32" t="str">
        <f>IF(B325="","",VLOOKUP(B325,学連登録!$C$2:$G$3000,3,FALSE))</f>
        <v/>
      </c>
      <c r="E325" s="33" t="str">
        <f>IF(B325="","",VLOOKUP(B325,学連登録!$C$2:$G$3000,4,FALSE))</f>
        <v/>
      </c>
      <c r="F325" s="376" t="str">
        <f>IF(B325="","",VLOOKUP(B325,学連登録!$C$2:$I$3000,7,FALSE))</f>
        <v/>
      </c>
      <c r="G325" s="155"/>
      <c r="H325" s="926"/>
      <c r="I325" s="928"/>
      <c r="J325" s="155"/>
      <c r="K325" s="926"/>
      <c r="L325" s="927"/>
      <c r="M325" s="155"/>
      <c r="N325" s="881"/>
      <c r="O325" s="882"/>
      <c r="P325" s="154"/>
      <c r="Q325" s="926"/>
      <c r="R325" s="927"/>
      <c r="S325" s="154"/>
      <c r="T325" s="926"/>
      <c r="U325" s="927"/>
      <c r="V325" s="101" t="str">
        <f>IF(B325="","",VLOOKUP(B325,学連登録!$C$2:$H$3000,6,FALSE))</f>
        <v/>
      </c>
      <c r="Y325" s="116" t="str">
        <f t="shared" si="409"/>
        <v/>
      </c>
      <c r="Z325" s="97" t="str">
        <f>IF(G325="","",VLOOKUP(G325,種目名!$R$5:$T$104,3,0))</f>
        <v/>
      </c>
      <c r="AA325" s="98" t="str">
        <f>IF(J325="","",VLOOKUP(J325,種目名!$R$5:$T$104,3,0))</f>
        <v/>
      </c>
      <c r="AB325" s="117" t="str">
        <f>IF(M325="","",VLOOKUP(M325,種目名!$R$5:$T$104,3,0))</f>
        <v/>
      </c>
      <c r="AC325" s="117" t="str">
        <f>IF(P325="","",VLOOKUP(AF325,種目名!$R$5:$T$104,3,0))</f>
        <v/>
      </c>
      <c r="AD325" s="118" t="str">
        <f>IF(S325="","",VLOOKUP(AI325,種目名!$R$5:$T$104,3,0))</f>
        <v/>
      </c>
      <c r="AE325" s="115">
        <f t="shared" si="410"/>
        <v>0</v>
      </c>
      <c r="AF325" s="152" t="str">
        <f t="shared" si="411"/>
        <v/>
      </c>
      <c r="AG325" s="152" t="str">
        <f t="shared" si="412"/>
        <v/>
      </c>
      <c r="AH325" s="152">
        <f t="shared" si="413"/>
        <v>0</v>
      </c>
      <c r="AI325" s="152" t="str">
        <f t="shared" si="414"/>
        <v/>
      </c>
      <c r="AJ325" s="152" t="str">
        <f t="shared" si="415"/>
        <v/>
      </c>
      <c r="AK325" s="383"/>
      <c r="AL325" s="166">
        <f t="shared" si="343"/>
        <v>0</v>
      </c>
      <c r="AM325" s="392">
        <f t="shared" si="344"/>
        <v>0</v>
      </c>
      <c r="AN325" s="392">
        <f>COUNTIF($B$12:B325,B325)</f>
        <v>0</v>
      </c>
      <c r="AO325" s="392"/>
      <c r="AP325" s="392" t="str">
        <f t="shared" si="345"/>
        <v/>
      </c>
      <c r="AQ325" s="392" t="str">
        <f t="shared" si="345"/>
        <v/>
      </c>
      <c r="AR325" s="392" t="str">
        <f t="shared" si="345"/>
        <v/>
      </c>
      <c r="AS325" s="392" t="str">
        <f t="shared" si="345"/>
        <v/>
      </c>
      <c r="AT325" s="392">
        <f t="shared" si="346"/>
        <v>0</v>
      </c>
      <c r="AU325" s="392" t="str">
        <f t="shared" si="347"/>
        <v/>
      </c>
      <c r="AV325" s="392" t="str">
        <f t="shared" si="348"/>
        <v/>
      </c>
      <c r="AW325" s="392" t="str">
        <f t="shared" si="349"/>
        <v/>
      </c>
      <c r="AX325" s="392" t="str">
        <f t="shared" si="350"/>
        <v/>
      </c>
      <c r="AY325" s="392" t="str">
        <f t="shared" si="351"/>
        <v/>
      </c>
      <c r="AZ325" s="392" t="str">
        <f t="shared" si="417"/>
        <v/>
      </c>
      <c r="BA325" s="392" t="str">
        <f t="shared" si="417"/>
        <v/>
      </c>
      <c r="BB325" s="392" t="str">
        <f t="shared" si="417"/>
        <v/>
      </c>
      <c r="BC325" s="392" t="str">
        <f t="shared" si="417"/>
        <v/>
      </c>
      <c r="BD325" s="396" t="str">
        <f t="shared" si="417"/>
        <v/>
      </c>
      <c r="BE325" s="386">
        <f t="shared" si="352"/>
        <v>0</v>
      </c>
      <c r="BG325" s="392">
        <f t="shared" si="353"/>
        <v>0</v>
      </c>
      <c r="BH325" s="392">
        <f t="shared" si="354"/>
        <v>0</v>
      </c>
      <c r="BI325" s="405">
        <f t="shared" si="355"/>
        <v>0</v>
      </c>
      <c r="BJ325" s="406">
        <f t="shared" si="340"/>
        <v>0</v>
      </c>
      <c r="BK325" s="391" t="str">
        <f t="shared" si="341"/>
        <v>0</v>
      </c>
      <c r="BL325" s="391" t="str">
        <f t="shared" si="342"/>
        <v>0</v>
      </c>
      <c r="BM325" s="405">
        <f t="shared" si="356"/>
        <v>0</v>
      </c>
      <c r="BN325" s="405" t="str">
        <f t="shared" si="357"/>
        <v>0m0</v>
      </c>
      <c r="BO325" s="392">
        <f t="shared" si="358"/>
        <v>0</v>
      </c>
      <c r="BP325" s="392">
        <f t="shared" si="359"/>
        <v>0</v>
      </c>
      <c r="BQ325" s="405">
        <f t="shared" si="360"/>
        <v>0</v>
      </c>
      <c r="BR325" s="406">
        <f t="shared" si="361"/>
        <v>0</v>
      </c>
      <c r="BS325" s="391" t="str">
        <f t="shared" si="362"/>
        <v>0</v>
      </c>
      <c r="BT325" s="391" t="str">
        <f t="shared" si="363"/>
        <v>0</v>
      </c>
      <c r="BU325" s="405">
        <f t="shared" si="364"/>
        <v>0</v>
      </c>
      <c r="BV325" s="405" t="str">
        <f t="shared" si="365"/>
        <v>0m0</v>
      </c>
      <c r="BW325" s="392">
        <f t="shared" si="366"/>
        <v>0</v>
      </c>
      <c r="BX325" s="392">
        <f t="shared" si="367"/>
        <v>0</v>
      </c>
      <c r="BY325" s="405">
        <f t="shared" si="368"/>
        <v>0</v>
      </c>
      <c r="BZ325" s="406">
        <f t="shared" si="369"/>
        <v>0</v>
      </c>
      <c r="CA325" s="391" t="str">
        <f t="shared" si="370"/>
        <v>0</v>
      </c>
      <c r="CB325" s="391" t="str">
        <f t="shared" si="371"/>
        <v>0</v>
      </c>
      <c r="CC325" s="405">
        <f t="shared" si="372"/>
        <v>0</v>
      </c>
      <c r="CD325" s="405" t="str">
        <f t="shared" si="373"/>
        <v>0m0</v>
      </c>
      <c r="CE325" s="392">
        <f t="shared" si="374"/>
        <v>0</v>
      </c>
      <c r="CF325" s="392">
        <f t="shared" si="375"/>
        <v>0</v>
      </c>
      <c r="CG325" s="405">
        <f t="shared" si="376"/>
        <v>0</v>
      </c>
      <c r="CH325" s="406">
        <f t="shared" si="377"/>
        <v>0</v>
      </c>
      <c r="CI325" s="391" t="str">
        <f t="shared" si="378"/>
        <v>0</v>
      </c>
      <c r="CJ325" s="391" t="str">
        <f t="shared" si="379"/>
        <v>0</v>
      </c>
      <c r="CK325" s="405">
        <f t="shared" si="380"/>
        <v>0</v>
      </c>
      <c r="CL325" s="405" t="str">
        <f t="shared" si="381"/>
        <v>0m0</v>
      </c>
      <c r="CM325" s="392">
        <f t="shared" si="382"/>
        <v>0</v>
      </c>
      <c r="CN325" s="392">
        <f t="shared" si="383"/>
        <v>0</v>
      </c>
      <c r="CO325" s="405">
        <f t="shared" si="384"/>
        <v>0</v>
      </c>
      <c r="CP325" s="406">
        <f t="shared" si="385"/>
        <v>0</v>
      </c>
      <c r="CQ325" s="391" t="str">
        <f t="shared" si="386"/>
        <v>0</v>
      </c>
      <c r="CR325" s="391" t="str">
        <f t="shared" si="387"/>
        <v>0</v>
      </c>
      <c r="CS325" s="405">
        <f t="shared" si="388"/>
        <v>0</v>
      </c>
      <c r="CT325" s="405" t="str">
        <f t="shared" si="389"/>
        <v>0m0</v>
      </c>
      <c r="CU325" s="405">
        <f t="shared" si="390"/>
        <v>0</v>
      </c>
      <c r="CV325" s="405">
        <f t="shared" si="391"/>
        <v>0</v>
      </c>
      <c r="CW325" s="405">
        <f t="shared" si="392"/>
        <v>0</v>
      </c>
      <c r="CX325" s="405">
        <f t="shared" si="393"/>
        <v>0</v>
      </c>
      <c r="CY325" s="405">
        <f t="shared" si="394"/>
        <v>0</v>
      </c>
      <c r="CZ325" s="405" t="str">
        <f t="shared" si="395"/>
        <v/>
      </c>
      <c r="DA325" s="405" t="str">
        <f t="shared" si="396"/>
        <v/>
      </c>
      <c r="DB325" s="405" t="str">
        <f t="shared" si="397"/>
        <v/>
      </c>
      <c r="DC325" s="405" t="str">
        <f t="shared" si="398"/>
        <v/>
      </c>
      <c r="DD325" s="405" t="str">
        <f t="shared" si="399"/>
        <v/>
      </c>
      <c r="DE325" s="405"/>
      <c r="DF325" s="404"/>
      <c r="DG325" s="405" t="str">
        <f t="shared" si="400"/>
        <v/>
      </c>
      <c r="DH325" s="405" t="str">
        <f t="shared" si="401"/>
        <v/>
      </c>
      <c r="DI325" s="405">
        <f t="shared" si="402"/>
        <v>0</v>
      </c>
      <c r="DJ325" s="405" t="str">
        <f t="shared" si="403"/>
        <v/>
      </c>
      <c r="DK325" s="405" t="str">
        <f t="shared" si="404"/>
        <v/>
      </c>
      <c r="DL325" s="405" t="str">
        <f t="shared" si="405"/>
        <v/>
      </c>
      <c r="DM325" s="405" t="str">
        <f t="shared" si="406"/>
        <v/>
      </c>
      <c r="DN325" s="405" t="str">
        <f t="shared" si="407"/>
        <v/>
      </c>
      <c r="DO325" s="405" t="str">
        <f t="shared" si="408"/>
        <v/>
      </c>
    </row>
    <row r="326" spans="1:119" s="152" customFormat="1" ht="18" hidden="1" customHeight="1">
      <c r="A326" s="156" t="str">
        <f t="shared" si="416"/>
        <v/>
      </c>
      <c r="B326" s="153"/>
      <c r="C326" s="31" t="str">
        <f>IF(B326="","",VLOOKUP(B326,学連登録!$C$2:$G$3000,2,FALSE))</f>
        <v/>
      </c>
      <c r="D326" s="32" t="str">
        <f>IF(B326="","",VLOOKUP(B326,学連登録!$C$2:$G$3000,3,FALSE))</f>
        <v/>
      </c>
      <c r="E326" s="33" t="str">
        <f>IF(B326="","",VLOOKUP(B326,学連登録!$C$2:$G$3000,4,FALSE))</f>
        <v/>
      </c>
      <c r="F326" s="376" t="str">
        <f>IF(B326="","",VLOOKUP(B326,学連登録!$C$2:$I$3000,7,FALSE))</f>
        <v/>
      </c>
      <c r="G326" s="155"/>
      <c r="H326" s="926"/>
      <c r="I326" s="928"/>
      <c r="J326" s="155"/>
      <c r="K326" s="926"/>
      <c r="L326" s="927"/>
      <c r="M326" s="155"/>
      <c r="N326" s="881"/>
      <c r="O326" s="882"/>
      <c r="P326" s="154"/>
      <c r="Q326" s="926"/>
      <c r="R326" s="927"/>
      <c r="S326" s="154"/>
      <c r="T326" s="926"/>
      <c r="U326" s="927"/>
      <c r="V326" s="101" t="str">
        <f>IF(B326="","",VLOOKUP(B326,学連登録!$C$2:$H$3000,6,FALSE))</f>
        <v/>
      </c>
      <c r="Y326" s="116" t="str">
        <f t="shared" si="409"/>
        <v/>
      </c>
      <c r="Z326" s="97" t="str">
        <f>IF(G326="","",VLOOKUP(G326,種目名!$R$5:$T$104,3,0))</f>
        <v/>
      </c>
      <c r="AA326" s="98" t="str">
        <f>IF(J326="","",VLOOKUP(J326,種目名!$R$5:$T$104,3,0))</f>
        <v/>
      </c>
      <c r="AB326" s="117" t="str">
        <f>IF(M326="","",VLOOKUP(M326,種目名!$R$5:$T$104,3,0))</f>
        <v/>
      </c>
      <c r="AC326" s="117" t="str">
        <f>IF(P326="","",VLOOKUP(AF326,種目名!$R$5:$T$104,3,0))</f>
        <v/>
      </c>
      <c r="AD326" s="118" t="str">
        <f>IF(S326="","",VLOOKUP(AI326,種目名!$R$5:$T$104,3,0))</f>
        <v/>
      </c>
      <c r="AE326" s="115">
        <f t="shared" si="410"/>
        <v>0</v>
      </c>
      <c r="AF326" s="152" t="str">
        <f t="shared" si="411"/>
        <v/>
      </c>
      <c r="AG326" s="152" t="str">
        <f t="shared" si="412"/>
        <v/>
      </c>
      <c r="AH326" s="152">
        <f t="shared" si="413"/>
        <v>0</v>
      </c>
      <c r="AI326" s="152" t="str">
        <f t="shared" si="414"/>
        <v/>
      </c>
      <c r="AJ326" s="152" t="str">
        <f t="shared" si="415"/>
        <v/>
      </c>
      <c r="AK326" s="383"/>
      <c r="AL326" s="166">
        <f t="shared" si="343"/>
        <v>0</v>
      </c>
      <c r="AM326" s="392">
        <f t="shared" si="344"/>
        <v>0</v>
      </c>
      <c r="AN326" s="392">
        <f>COUNTIF($B$12:B326,B326)</f>
        <v>0</v>
      </c>
      <c r="AO326" s="392"/>
      <c r="AP326" s="392" t="str">
        <f t="shared" si="345"/>
        <v/>
      </c>
      <c r="AQ326" s="392" t="str">
        <f t="shared" si="345"/>
        <v/>
      </c>
      <c r="AR326" s="392" t="str">
        <f t="shared" si="345"/>
        <v/>
      </c>
      <c r="AS326" s="392" t="str">
        <f t="shared" si="345"/>
        <v/>
      </c>
      <c r="AT326" s="392">
        <f t="shared" si="346"/>
        <v>0</v>
      </c>
      <c r="AU326" s="392" t="str">
        <f t="shared" si="347"/>
        <v/>
      </c>
      <c r="AV326" s="392" t="str">
        <f t="shared" si="348"/>
        <v/>
      </c>
      <c r="AW326" s="392" t="str">
        <f t="shared" si="349"/>
        <v/>
      </c>
      <c r="AX326" s="392" t="str">
        <f t="shared" si="350"/>
        <v/>
      </c>
      <c r="AY326" s="392" t="str">
        <f t="shared" si="351"/>
        <v/>
      </c>
      <c r="AZ326" s="392" t="str">
        <f t="shared" si="417"/>
        <v/>
      </c>
      <c r="BA326" s="392" t="str">
        <f t="shared" si="417"/>
        <v/>
      </c>
      <c r="BB326" s="392" t="str">
        <f t="shared" si="417"/>
        <v/>
      </c>
      <c r="BC326" s="392" t="str">
        <f t="shared" si="417"/>
        <v/>
      </c>
      <c r="BD326" s="396" t="str">
        <f t="shared" si="417"/>
        <v/>
      </c>
      <c r="BE326" s="386">
        <f t="shared" si="352"/>
        <v>0</v>
      </c>
      <c r="BG326" s="392">
        <f t="shared" si="353"/>
        <v>0</v>
      </c>
      <c r="BH326" s="392">
        <f t="shared" si="354"/>
        <v>0</v>
      </c>
      <c r="BI326" s="405">
        <f t="shared" si="355"/>
        <v>0</v>
      </c>
      <c r="BJ326" s="406">
        <f t="shared" si="340"/>
        <v>0</v>
      </c>
      <c r="BK326" s="391" t="str">
        <f t="shared" si="341"/>
        <v>0</v>
      </c>
      <c r="BL326" s="391" t="str">
        <f t="shared" si="342"/>
        <v>0</v>
      </c>
      <c r="BM326" s="405">
        <f t="shared" si="356"/>
        <v>0</v>
      </c>
      <c r="BN326" s="405" t="str">
        <f t="shared" si="357"/>
        <v>0m0</v>
      </c>
      <c r="BO326" s="392">
        <f t="shared" si="358"/>
        <v>0</v>
      </c>
      <c r="BP326" s="392">
        <f t="shared" si="359"/>
        <v>0</v>
      </c>
      <c r="BQ326" s="405">
        <f t="shared" si="360"/>
        <v>0</v>
      </c>
      <c r="BR326" s="406">
        <f t="shared" si="361"/>
        <v>0</v>
      </c>
      <c r="BS326" s="391" t="str">
        <f t="shared" si="362"/>
        <v>0</v>
      </c>
      <c r="BT326" s="391" t="str">
        <f t="shared" si="363"/>
        <v>0</v>
      </c>
      <c r="BU326" s="405">
        <f t="shared" si="364"/>
        <v>0</v>
      </c>
      <c r="BV326" s="405" t="str">
        <f t="shared" si="365"/>
        <v>0m0</v>
      </c>
      <c r="BW326" s="392">
        <f t="shared" si="366"/>
        <v>0</v>
      </c>
      <c r="BX326" s="392">
        <f t="shared" si="367"/>
        <v>0</v>
      </c>
      <c r="BY326" s="405">
        <f t="shared" si="368"/>
        <v>0</v>
      </c>
      <c r="BZ326" s="406">
        <f t="shared" si="369"/>
        <v>0</v>
      </c>
      <c r="CA326" s="391" t="str">
        <f t="shared" si="370"/>
        <v>0</v>
      </c>
      <c r="CB326" s="391" t="str">
        <f t="shared" si="371"/>
        <v>0</v>
      </c>
      <c r="CC326" s="405">
        <f t="shared" si="372"/>
        <v>0</v>
      </c>
      <c r="CD326" s="405" t="str">
        <f t="shared" si="373"/>
        <v>0m0</v>
      </c>
      <c r="CE326" s="392">
        <f t="shared" si="374"/>
        <v>0</v>
      </c>
      <c r="CF326" s="392">
        <f t="shared" si="375"/>
        <v>0</v>
      </c>
      <c r="CG326" s="405">
        <f t="shared" si="376"/>
        <v>0</v>
      </c>
      <c r="CH326" s="406">
        <f t="shared" si="377"/>
        <v>0</v>
      </c>
      <c r="CI326" s="391" t="str">
        <f t="shared" si="378"/>
        <v>0</v>
      </c>
      <c r="CJ326" s="391" t="str">
        <f t="shared" si="379"/>
        <v>0</v>
      </c>
      <c r="CK326" s="405">
        <f t="shared" si="380"/>
        <v>0</v>
      </c>
      <c r="CL326" s="405" t="str">
        <f t="shared" si="381"/>
        <v>0m0</v>
      </c>
      <c r="CM326" s="392">
        <f t="shared" si="382"/>
        <v>0</v>
      </c>
      <c r="CN326" s="392">
        <f t="shared" si="383"/>
        <v>0</v>
      </c>
      <c r="CO326" s="405">
        <f t="shared" si="384"/>
        <v>0</v>
      </c>
      <c r="CP326" s="406">
        <f t="shared" si="385"/>
        <v>0</v>
      </c>
      <c r="CQ326" s="391" t="str">
        <f t="shared" si="386"/>
        <v>0</v>
      </c>
      <c r="CR326" s="391" t="str">
        <f t="shared" si="387"/>
        <v>0</v>
      </c>
      <c r="CS326" s="405">
        <f t="shared" si="388"/>
        <v>0</v>
      </c>
      <c r="CT326" s="405" t="str">
        <f t="shared" si="389"/>
        <v>0m0</v>
      </c>
      <c r="CU326" s="405">
        <f t="shared" si="390"/>
        <v>0</v>
      </c>
      <c r="CV326" s="405">
        <f t="shared" si="391"/>
        <v>0</v>
      </c>
      <c r="CW326" s="405">
        <f t="shared" si="392"/>
        <v>0</v>
      </c>
      <c r="CX326" s="405">
        <f t="shared" si="393"/>
        <v>0</v>
      </c>
      <c r="CY326" s="405">
        <f t="shared" si="394"/>
        <v>0</v>
      </c>
      <c r="CZ326" s="405" t="str">
        <f t="shared" si="395"/>
        <v/>
      </c>
      <c r="DA326" s="405" t="str">
        <f t="shared" si="396"/>
        <v/>
      </c>
      <c r="DB326" s="405" t="str">
        <f t="shared" si="397"/>
        <v/>
      </c>
      <c r="DC326" s="405" t="str">
        <f t="shared" si="398"/>
        <v/>
      </c>
      <c r="DD326" s="405" t="str">
        <f t="shared" si="399"/>
        <v/>
      </c>
      <c r="DE326" s="405"/>
      <c r="DF326" s="404"/>
      <c r="DG326" s="405" t="str">
        <f t="shared" si="400"/>
        <v/>
      </c>
      <c r="DH326" s="405" t="str">
        <f t="shared" si="401"/>
        <v/>
      </c>
      <c r="DI326" s="405">
        <f t="shared" si="402"/>
        <v>0</v>
      </c>
      <c r="DJ326" s="405" t="str">
        <f t="shared" si="403"/>
        <v/>
      </c>
      <c r="DK326" s="405" t="str">
        <f t="shared" si="404"/>
        <v/>
      </c>
      <c r="DL326" s="405" t="str">
        <f t="shared" si="405"/>
        <v/>
      </c>
      <c r="DM326" s="405" t="str">
        <f t="shared" si="406"/>
        <v/>
      </c>
      <c r="DN326" s="405" t="str">
        <f t="shared" si="407"/>
        <v/>
      </c>
      <c r="DO326" s="405" t="str">
        <f t="shared" si="408"/>
        <v/>
      </c>
    </row>
    <row r="327" spans="1:119" s="152" customFormat="1" ht="18" hidden="1" customHeight="1">
      <c r="A327" s="156" t="str">
        <f t="shared" si="416"/>
        <v/>
      </c>
      <c r="B327" s="153"/>
      <c r="C327" s="31" t="str">
        <f>IF(B327="","",VLOOKUP(B327,学連登録!$C$2:$G$3000,2,FALSE))</f>
        <v/>
      </c>
      <c r="D327" s="32" t="str">
        <f>IF(B327="","",VLOOKUP(B327,学連登録!$C$2:$G$3000,3,FALSE))</f>
        <v/>
      </c>
      <c r="E327" s="33" t="str">
        <f>IF(B327="","",VLOOKUP(B327,学連登録!$C$2:$G$3000,4,FALSE))</f>
        <v/>
      </c>
      <c r="F327" s="376" t="str">
        <f>IF(B327="","",VLOOKUP(B327,学連登録!$C$2:$I$3000,7,FALSE))</f>
        <v/>
      </c>
      <c r="G327" s="155"/>
      <c r="H327" s="926"/>
      <c r="I327" s="928"/>
      <c r="J327" s="155"/>
      <c r="K327" s="926"/>
      <c r="L327" s="927"/>
      <c r="M327" s="155"/>
      <c r="N327" s="881"/>
      <c r="O327" s="882"/>
      <c r="P327" s="154"/>
      <c r="Q327" s="926"/>
      <c r="R327" s="927"/>
      <c r="S327" s="154"/>
      <c r="T327" s="926"/>
      <c r="U327" s="927"/>
      <c r="V327" s="101" t="str">
        <f>IF(B327="","",VLOOKUP(B327,学連登録!$C$2:$H$3000,6,FALSE))</f>
        <v/>
      </c>
      <c r="Y327" s="116" t="str">
        <f t="shared" si="409"/>
        <v/>
      </c>
      <c r="Z327" s="97" t="str">
        <f>IF(G327="","",VLOOKUP(G327,種目名!$R$5:$T$104,3,0))</f>
        <v/>
      </c>
      <c r="AA327" s="98" t="str">
        <f>IF(J327="","",VLOOKUP(J327,種目名!$R$5:$T$104,3,0))</f>
        <v/>
      </c>
      <c r="AB327" s="117" t="str">
        <f>IF(M327="","",VLOOKUP(M327,種目名!$R$5:$T$104,3,0))</f>
        <v/>
      </c>
      <c r="AC327" s="117" t="str">
        <f>IF(P327="","",VLOOKUP(AF327,種目名!$R$5:$T$104,3,0))</f>
        <v/>
      </c>
      <c r="AD327" s="118" t="str">
        <f>IF(S327="","",VLOOKUP(AI327,種目名!$R$5:$T$104,3,0))</f>
        <v/>
      </c>
      <c r="AE327" s="115">
        <f t="shared" si="410"/>
        <v>0</v>
      </c>
      <c r="AF327" s="152" t="str">
        <f t="shared" si="411"/>
        <v/>
      </c>
      <c r="AG327" s="152" t="str">
        <f t="shared" si="412"/>
        <v/>
      </c>
      <c r="AH327" s="152">
        <f t="shared" si="413"/>
        <v>0</v>
      </c>
      <c r="AI327" s="152" t="str">
        <f t="shared" si="414"/>
        <v/>
      </c>
      <c r="AJ327" s="152" t="str">
        <f t="shared" si="415"/>
        <v/>
      </c>
      <c r="AK327" s="383"/>
      <c r="AL327" s="166">
        <f t="shared" si="343"/>
        <v>0</v>
      </c>
      <c r="AM327" s="392">
        <f t="shared" si="344"/>
        <v>0</v>
      </c>
      <c r="AN327" s="392">
        <f>COUNTIF($B$12:B327,B327)</f>
        <v>0</v>
      </c>
      <c r="AO327" s="392"/>
      <c r="AP327" s="392" t="str">
        <f t="shared" si="345"/>
        <v/>
      </c>
      <c r="AQ327" s="392" t="str">
        <f t="shared" si="345"/>
        <v/>
      </c>
      <c r="AR327" s="392" t="str">
        <f t="shared" si="345"/>
        <v/>
      </c>
      <c r="AS327" s="392" t="str">
        <f t="shared" si="345"/>
        <v/>
      </c>
      <c r="AT327" s="392">
        <f t="shared" si="346"/>
        <v>0</v>
      </c>
      <c r="AU327" s="392" t="str">
        <f t="shared" si="347"/>
        <v/>
      </c>
      <c r="AV327" s="392" t="str">
        <f t="shared" si="348"/>
        <v/>
      </c>
      <c r="AW327" s="392" t="str">
        <f t="shared" si="349"/>
        <v/>
      </c>
      <c r="AX327" s="392" t="str">
        <f t="shared" si="350"/>
        <v/>
      </c>
      <c r="AY327" s="392" t="str">
        <f t="shared" si="351"/>
        <v/>
      </c>
      <c r="AZ327" s="392" t="str">
        <f t="shared" si="417"/>
        <v/>
      </c>
      <c r="BA327" s="392" t="str">
        <f t="shared" si="417"/>
        <v/>
      </c>
      <c r="BB327" s="392" t="str">
        <f t="shared" si="417"/>
        <v/>
      </c>
      <c r="BC327" s="392" t="str">
        <f t="shared" si="417"/>
        <v/>
      </c>
      <c r="BD327" s="396" t="str">
        <f t="shared" si="417"/>
        <v/>
      </c>
      <c r="BE327" s="386">
        <f t="shared" si="352"/>
        <v>0</v>
      </c>
      <c r="BG327" s="392">
        <f t="shared" si="353"/>
        <v>0</v>
      </c>
      <c r="BH327" s="392">
        <f t="shared" si="354"/>
        <v>0</v>
      </c>
      <c r="BI327" s="405">
        <f t="shared" si="355"/>
        <v>0</v>
      </c>
      <c r="BJ327" s="406">
        <f t="shared" si="340"/>
        <v>0</v>
      </c>
      <c r="BK327" s="391" t="str">
        <f t="shared" si="341"/>
        <v>0</v>
      </c>
      <c r="BL327" s="391" t="str">
        <f t="shared" si="342"/>
        <v>0</v>
      </c>
      <c r="BM327" s="405">
        <f t="shared" si="356"/>
        <v>0</v>
      </c>
      <c r="BN327" s="405" t="str">
        <f t="shared" si="357"/>
        <v>0m0</v>
      </c>
      <c r="BO327" s="392">
        <f t="shared" si="358"/>
        <v>0</v>
      </c>
      <c r="BP327" s="392">
        <f t="shared" si="359"/>
        <v>0</v>
      </c>
      <c r="BQ327" s="405">
        <f t="shared" si="360"/>
        <v>0</v>
      </c>
      <c r="BR327" s="406">
        <f t="shared" si="361"/>
        <v>0</v>
      </c>
      <c r="BS327" s="391" t="str">
        <f t="shared" si="362"/>
        <v>0</v>
      </c>
      <c r="BT327" s="391" t="str">
        <f t="shared" si="363"/>
        <v>0</v>
      </c>
      <c r="BU327" s="405">
        <f t="shared" si="364"/>
        <v>0</v>
      </c>
      <c r="BV327" s="405" t="str">
        <f t="shared" si="365"/>
        <v>0m0</v>
      </c>
      <c r="BW327" s="392">
        <f t="shared" si="366"/>
        <v>0</v>
      </c>
      <c r="BX327" s="392">
        <f t="shared" si="367"/>
        <v>0</v>
      </c>
      <c r="BY327" s="405">
        <f t="shared" si="368"/>
        <v>0</v>
      </c>
      <c r="BZ327" s="406">
        <f t="shared" si="369"/>
        <v>0</v>
      </c>
      <c r="CA327" s="391" t="str">
        <f t="shared" si="370"/>
        <v>0</v>
      </c>
      <c r="CB327" s="391" t="str">
        <f t="shared" si="371"/>
        <v>0</v>
      </c>
      <c r="CC327" s="405">
        <f t="shared" si="372"/>
        <v>0</v>
      </c>
      <c r="CD327" s="405" t="str">
        <f t="shared" si="373"/>
        <v>0m0</v>
      </c>
      <c r="CE327" s="392">
        <f t="shared" si="374"/>
        <v>0</v>
      </c>
      <c r="CF327" s="392">
        <f t="shared" si="375"/>
        <v>0</v>
      </c>
      <c r="CG327" s="405">
        <f t="shared" si="376"/>
        <v>0</v>
      </c>
      <c r="CH327" s="406">
        <f t="shared" si="377"/>
        <v>0</v>
      </c>
      <c r="CI327" s="391" t="str">
        <f t="shared" si="378"/>
        <v>0</v>
      </c>
      <c r="CJ327" s="391" t="str">
        <f t="shared" si="379"/>
        <v>0</v>
      </c>
      <c r="CK327" s="405">
        <f t="shared" si="380"/>
        <v>0</v>
      </c>
      <c r="CL327" s="405" t="str">
        <f t="shared" si="381"/>
        <v>0m0</v>
      </c>
      <c r="CM327" s="392">
        <f t="shared" si="382"/>
        <v>0</v>
      </c>
      <c r="CN327" s="392">
        <f t="shared" si="383"/>
        <v>0</v>
      </c>
      <c r="CO327" s="405">
        <f t="shared" si="384"/>
        <v>0</v>
      </c>
      <c r="CP327" s="406">
        <f t="shared" si="385"/>
        <v>0</v>
      </c>
      <c r="CQ327" s="391" t="str">
        <f t="shared" si="386"/>
        <v>0</v>
      </c>
      <c r="CR327" s="391" t="str">
        <f t="shared" si="387"/>
        <v>0</v>
      </c>
      <c r="CS327" s="405">
        <f t="shared" si="388"/>
        <v>0</v>
      </c>
      <c r="CT327" s="405" t="str">
        <f t="shared" si="389"/>
        <v>0m0</v>
      </c>
      <c r="CU327" s="405">
        <f t="shared" si="390"/>
        <v>0</v>
      </c>
      <c r="CV327" s="405">
        <f t="shared" si="391"/>
        <v>0</v>
      </c>
      <c r="CW327" s="405">
        <f t="shared" si="392"/>
        <v>0</v>
      </c>
      <c r="CX327" s="405">
        <f t="shared" si="393"/>
        <v>0</v>
      </c>
      <c r="CY327" s="405">
        <f t="shared" si="394"/>
        <v>0</v>
      </c>
      <c r="CZ327" s="405" t="str">
        <f t="shared" si="395"/>
        <v/>
      </c>
      <c r="DA327" s="405" t="str">
        <f t="shared" si="396"/>
        <v/>
      </c>
      <c r="DB327" s="405" t="str">
        <f t="shared" si="397"/>
        <v/>
      </c>
      <c r="DC327" s="405" t="str">
        <f t="shared" si="398"/>
        <v/>
      </c>
      <c r="DD327" s="405" t="str">
        <f t="shared" si="399"/>
        <v/>
      </c>
      <c r="DE327" s="405"/>
      <c r="DF327" s="404"/>
      <c r="DG327" s="405" t="str">
        <f t="shared" si="400"/>
        <v/>
      </c>
      <c r="DH327" s="405" t="str">
        <f t="shared" si="401"/>
        <v/>
      </c>
      <c r="DI327" s="405">
        <f t="shared" si="402"/>
        <v>0</v>
      </c>
      <c r="DJ327" s="405" t="str">
        <f t="shared" si="403"/>
        <v/>
      </c>
      <c r="DK327" s="405" t="str">
        <f t="shared" si="404"/>
        <v/>
      </c>
      <c r="DL327" s="405" t="str">
        <f t="shared" si="405"/>
        <v/>
      </c>
      <c r="DM327" s="405" t="str">
        <f t="shared" si="406"/>
        <v/>
      </c>
      <c r="DN327" s="405" t="str">
        <f t="shared" si="407"/>
        <v/>
      </c>
      <c r="DO327" s="405" t="str">
        <f t="shared" si="408"/>
        <v/>
      </c>
    </row>
    <row r="328" spans="1:119" s="152" customFormat="1" ht="18" hidden="1" customHeight="1">
      <c r="A328" s="156" t="str">
        <f t="shared" si="416"/>
        <v/>
      </c>
      <c r="B328" s="153"/>
      <c r="C328" s="31" t="str">
        <f>IF(B328="","",VLOOKUP(B328,学連登録!$C$2:$G$3000,2,FALSE))</f>
        <v/>
      </c>
      <c r="D328" s="32" t="str">
        <f>IF(B328="","",VLOOKUP(B328,学連登録!$C$2:$G$3000,3,FALSE))</f>
        <v/>
      </c>
      <c r="E328" s="33" t="str">
        <f>IF(B328="","",VLOOKUP(B328,学連登録!$C$2:$G$3000,4,FALSE))</f>
        <v/>
      </c>
      <c r="F328" s="376" t="str">
        <f>IF(B328="","",VLOOKUP(B328,学連登録!$C$2:$I$3000,7,FALSE))</f>
        <v/>
      </c>
      <c r="G328" s="155"/>
      <c r="H328" s="926"/>
      <c r="I328" s="928"/>
      <c r="J328" s="155"/>
      <c r="K328" s="926"/>
      <c r="L328" s="927"/>
      <c r="M328" s="155"/>
      <c r="N328" s="881"/>
      <c r="O328" s="882"/>
      <c r="P328" s="154"/>
      <c r="Q328" s="926"/>
      <c r="R328" s="927"/>
      <c r="S328" s="154"/>
      <c r="T328" s="926"/>
      <c r="U328" s="927"/>
      <c r="V328" s="101" t="str">
        <f>IF(B328="","",VLOOKUP(B328,学連登録!$C$2:$H$3000,6,FALSE))</f>
        <v/>
      </c>
      <c r="Y328" s="116" t="str">
        <f t="shared" si="409"/>
        <v/>
      </c>
      <c r="Z328" s="97" t="str">
        <f>IF(G328="","",VLOOKUP(G328,種目名!$R$5:$T$104,3,0))</f>
        <v/>
      </c>
      <c r="AA328" s="98" t="str">
        <f>IF(J328="","",VLOOKUP(J328,種目名!$R$5:$T$104,3,0))</f>
        <v/>
      </c>
      <c r="AB328" s="117" t="str">
        <f>IF(M328="","",VLOOKUP(M328,種目名!$R$5:$T$104,3,0))</f>
        <v/>
      </c>
      <c r="AC328" s="117" t="str">
        <f>IF(P328="","",VLOOKUP(AF328,種目名!$R$5:$T$104,3,0))</f>
        <v/>
      </c>
      <c r="AD328" s="118" t="str">
        <f>IF(S328="","",VLOOKUP(AI328,種目名!$R$5:$T$104,3,0))</f>
        <v/>
      </c>
      <c r="AE328" s="115">
        <f t="shared" si="410"/>
        <v>0</v>
      </c>
      <c r="AF328" s="152" t="str">
        <f t="shared" si="411"/>
        <v/>
      </c>
      <c r="AG328" s="152" t="str">
        <f t="shared" si="412"/>
        <v/>
      </c>
      <c r="AH328" s="152">
        <f t="shared" si="413"/>
        <v>0</v>
      </c>
      <c r="AI328" s="152" t="str">
        <f t="shared" si="414"/>
        <v/>
      </c>
      <c r="AJ328" s="152" t="str">
        <f t="shared" si="415"/>
        <v/>
      </c>
      <c r="AK328" s="383"/>
      <c r="AL328" s="166">
        <f t="shared" si="343"/>
        <v>0</v>
      </c>
      <c r="AM328" s="392">
        <f t="shared" si="344"/>
        <v>0</v>
      </c>
      <c r="AN328" s="392">
        <f>COUNTIF($B$12:B328,B328)</f>
        <v>0</v>
      </c>
      <c r="AO328" s="392"/>
      <c r="AP328" s="392" t="str">
        <f t="shared" si="345"/>
        <v/>
      </c>
      <c r="AQ328" s="392" t="str">
        <f t="shared" si="345"/>
        <v/>
      </c>
      <c r="AR328" s="392" t="str">
        <f t="shared" si="345"/>
        <v/>
      </c>
      <c r="AS328" s="392" t="str">
        <f t="shared" si="345"/>
        <v/>
      </c>
      <c r="AT328" s="392">
        <f t="shared" si="346"/>
        <v>0</v>
      </c>
      <c r="AU328" s="392" t="str">
        <f t="shared" si="347"/>
        <v/>
      </c>
      <c r="AV328" s="392" t="str">
        <f t="shared" si="348"/>
        <v/>
      </c>
      <c r="AW328" s="392" t="str">
        <f t="shared" si="349"/>
        <v/>
      </c>
      <c r="AX328" s="392" t="str">
        <f t="shared" si="350"/>
        <v/>
      </c>
      <c r="AY328" s="392" t="str">
        <f t="shared" si="351"/>
        <v/>
      </c>
      <c r="AZ328" s="392" t="str">
        <f t="shared" si="417"/>
        <v/>
      </c>
      <c r="BA328" s="392" t="str">
        <f t="shared" si="417"/>
        <v/>
      </c>
      <c r="BB328" s="392" t="str">
        <f t="shared" si="417"/>
        <v/>
      </c>
      <c r="BC328" s="392" t="str">
        <f t="shared" si="417"/>
        <v/>
      </c>
      <c r="BD328" s="396" t="str">
        <f t="shared" si="417"/>
        <v/>
      </c>
      <c r="BE328" s="386">
        <f t="shared" si="352"/>
        <v>0</v>
      </c>
      <c r="BG328" s="392">
        <f t="shared" si="353"/>
        <v>0</v>
      </c>
      <c r="BH328" s="392">
        <f t="shared" si="354"/>
        <v>0</v>
      </c>
      <c r="BI328" s="405">
        <f t="shared" si="355"/>
        <v>0</v>
      </c>
      <c r="BJ328" s="406">
        <f t="shared" si="340"/>
        <v>0</v>
      </c>
      <c r="BK328" s="391" t="str">
        <f t="shared" si="341"/>
        <v>0</v>
      </c>
      <c r="BL328" s="391" t="str">
        <f t="shared" si="342"/>
        <v>0</v>
      </c>
      <c r="BM328" s="405">
        <f t="shared" si="356"/>
        <v>0</v>
      </c>
      <c r="BN328" s="405" t="str">
        <f t="shared" si="357"/>
        <v>0m0</v>
      </c>
      <c r="BO328" s="392">
        <f t="shared" si="358"/>
        <v>0</v>
      </c>
      <c r="BP328" s="392">
        <f t="shared" si="359"/>
        <v>0</v>
      </c>
      <c r="BQ328" s="405">
        <f t="shared" si="360"/>
        <v>0</v>
      </c>
      <c r="BR328" s="406">
        <f t="shared" si="361"/>
        <v>0</v>
      </c>
      <c r="BS328" s="391" t="str">
        <f t="shared" si="362"/>
        <v>0</v>
      </c>
      <c r="BT328" s="391" t="str">
        <f t="shared" si="363"/>
        <v>0</v>
      </c>
      <c r="BU328" s="405">
        <f t="shared" si="364"/>
        <v>0</v>
      </c>
      <c r="BV328" s="405" t="str">
        <f t="shared" si="365"/>
        <v>0m0</v>
      </c>
      <c r="BW328" s="392">
        <f t="shared" si="366"/>
        <v>0</v>
      </c>
      <c r="BX328" s="392">
        <f t="shared" si="367"/>
        <v>0</v>
      </c>
      <c r="BY328" s="405">
        <f t="shared" si="368"/>
        <v>0</v>
      </c>
      <c r="BZ328" s="406">
        <f t="shared" si="369"/>
        <v>0</v>
      </c>
      <c r="CA328" s="391" t="str">
        <f t="shared" si="370"/>
        <v>0</v>
      </c>
      <c r="CB328" s="391" t="str">
        <f t="shared" si="371"/>
        <v>0</v>
      </c>
      <c r="CC328" s="405">
        <f t="shared" si="372"/>
        <v>0</v>
      </c>
      <c r="CD328" s="405" t="str">
        <f t="shared" si="373"/>
        <v>0m0</v>
      </c>
      <c r="CE328" s="392">
        <f t="shared" si="374"/>
        <v>0</v>
      </c>
      <c r="CF328" s="392">
        <f t="shared" si="375"/>
        <v>0</v>
      </c>
      <c r="CG328" s="405">
        <f t="shared" si="376"/>
        <v>0</v>
      </c>
      <c r="CH328" s="406">
        <f t="shared" si="377"/>
        <v>0</v>
      </c>
      <c r="CI328" s="391" t="str">
        <f t="shared" si="378"/>
        <v>0</v>
      </c>
      <c r="CJ328" s="391" t="str">
        <f t="shared" si="379"/>
        <v>0</v>
      </c>
      <c r="CK328" s="405">
        <f t="shared" si="380"/>
        <v>0</v>
      </c>
      <c r="CL328" s="405" t="str">
        <f t="shared" si="381"/>
        <v>0m0</v>
      </c>
      <c r="CM328" s="392">
        <f t="shared" si="382"/>
        <v>0</v>
      </c>
      <c r="CN328" s="392">
        <f t="shared" si="383"/>
        <v>0</v>
      </c>
      <c r="CO328" s="405">
        <f t="shared" si="384"/>
        <v>0</v>
      </c>
      <c r="CP328" s="406">
        <f t="shared" si="385"/>
        <v>0</v>
      </c>
      <c r="CQ328" s="391" t="str">
        <f t="shared" si="386"/>
        <v>0</v>
      </c>
      <c r="CR328" s="391" t="str">
        <f t="shared" si="387"/>
        <v>0</v>
      </c>
      <c r="CS328" s="405">
        <f t="shared" si="388"/>
        <v>0</v>
      </c>
      <c r="CT328" s="405" t="str">
        <f t="shared" si="389"/>
        <v>0m0</v>
      </c>
      <c r="CU328" s="405">
        <f t="shared" si="390"/>
        <v>0</v>
      </c>
      <c r="CV328" s="405">
        <f t="shared" si="391"/>
        <v>0</v>
      </c>
      <c r="CW328" s="405">
        <f t="shared" si="392"/>
        <v>0</v>
      </c>
      <c r="CX328" s="405">
        <f t="shared" si="393"/>
        <v>0</v>
      </c>
      <c r="CY328" s="405">
        <f t="shared" si="394"/>
        <v>0</v>
      </c>
      <c r="CZ328" s="405" t="str">
        <f t="shared" si="395"/>
        <v/>
      </c>
      <c r="DA328" s="405" t="str">
        <f t="shared" si="396"/>
        <v/>
      </c>
      <c r="DB328" s="405" t="str">
        <f t="shared" si="397"/>
        <v/>
      </c>
      <c r="DC328" s="405" t="str">
        <f t="shared" si="398"/>
        <v/>
      </c>
      <c r="DD328" s="405" t="str">
        <f t="shared" si="399"/>
        <v/>
      </c>
      <c r="DE328" s="405"/>
      <c r="DF328" s="404"/>
      <c r="DG328" s="405" t="str">
        <f t="shared" si="400"/>
        <v/>
      </c>
      <c r="DH328" s="405" t="str">
        <f t="shared" si="401"/>
        <v/>
      </c>
      <c r="DI328" s="405">
        <f t="shared" si="402"/>
        <v>0</v>
      </c>
      <c r="DJ328" s="405" t="str">
        <f t="shared" si="403"/>
        <v/>
      </c>
      <c r="DK328" s="405" t="str">
        <f t="shared" si="404"/>
        <v/>
      </c>
      <c r="DL328" s="405" t="str">
        <f t="shared" si="405"/>
        <v/>
      </c>
      <c r="DM328" s="405" t="str">
        <f t="shared" si="406"/>
        <v/>
      </c>
      <c r="DN328" s="405" t="str">
        <f t="shared" si="407"/>
        <v/>
      </c>
      <c r="DO328" s="405" t="str">
        <f t="shared" si="408"/>
        <v/>
      </c>
    </row>
    <row r="329" spans="1:119" s="152" customFormat="1" ht="18" hidden="1" customHeight="1">
      <c r="A329" s="156" t="str">
        <f t="shared" si="416"/>
        <v/>
      </c>
      <c r="B329" s="153"/>
      <c r="C329" s="31" t="str">
        <f>IF(B329="","",VLOOKUP(B329,学連登録!$C$2:$G$3000,2,FALSE))</f>
        <v/>
      </c>
      <c r="D329" s="32" t="str">
        <f>IF(B329="","",VLOOKUP(B329,学連登録!$C$2:$G$3000,3,FALSE))</f>
        <v/>
      </c>
      <c r="E329" s="33" t="str">
        <f>IF(B329="","",VLOOKUP(B329,学連登録!$C$2:$G$3000,4,FALSE))</f>
        <v/>
      </c>
      <c r="F329" s="376" t="str">
        <f>IF(B329="","",VLOOKUP(B329,学連登録!$C$2:$I$3000,7,FALSE))</f>
        <v/>
      </c>
      <c r="G329" s="155"/>
      <c r="H329" s="926"/>
      <c r="I329" s="928"/>
      <c r="J329" s="155"/>
      <c r="K329" s="926"/>
      <c r="L329" s="927"/>
      <c r="M329" s="155"/>
      <c r="N329" s="881"/>
      <c r="O329" s="882"/>
      <c r="P329" s="154"/>
      <c r="Q329" s="926"/>
      <c r="R329" s="927"/>
      <c r="S329" s="154"/>
      <c r="T329" s="926"/>
      <c r="U329" s="927"/>
      <c r="V329" s="101" t="str">
        <f>IF(B329="","",VLOOKUP(B329,学連登録!$C$2:$H$3000,6,FALSE))</f>
        <v/>
      </c>
      <c r="Y329" s="116" t="str">
        <f t="shared" si="409"/>
        <v/>
      </c>
      <c r="Z329" s="97" t="str">
        <f>IF(G329="","",VLOOKUP(G329,種目名!$R$5:$T$104,3,0))</f>
        <v/>
      </c>
      <c r="AA329" s="98" t="str">
        <f>IF(J329="","",VLOOKUP(J329,種目名!$R$5:$T$104,3,0))</f>
        <v/>
      </c>
      <c r="AB329" s="117" t="str">
        <f>IF(M329="","",VLOOKUP(M329,種目名!$R$5:$T$104,3,0))</f>
        <v/>
      </c>
      <c r="AC329" s="117" t="str">
        <f>IF(P329="","",VLOOKUP(AF329,種目名!$R$5:$T$104,3,0))</f>
        <v/>
      </c>
      <c r="AD329" s="118" t="str">
        <f>IF(S329="","",VLOOKUP(AI329,種目名!$R$5:$T$104,3,0))</f>
        <v/>
      </c>
      <c r="AE329" s="115">
        <f t="shared" si="410"/>
        <v>0</v>
      </c>
      <c r="AF329" s="152" t="str">
        <f t="shared" si="411"/>
        <v/>
      </c>
      <c r="AG329" s="152" t="str">
        <f t="shared" si="412"/>
        <v/>
      </c>
      <c r="AH329" s="152">
        <f t="shared" si="413"/>
        <v>0</v>
      </c>
      <c r="AI329" s="152" t="str">
        <f t="shared" si="414"/>
        <v/>
      </c>
      <c r="AJ329" s="152" t="str">
        <f t="shared" si="415"/>
        <v/>
      </c>
      <c r="AK329" s="383"/>
      <c r="AL329" s="166">
        <f t="shared" si="343"/>
        <v>0</v>
      </c>
      <c r="AM329" s="392">
        <f t="shared" si="344"/>
        <v>0</v>
      </c>
      <c r="AN329" s="392">
        <f>COUNTIF($B$12:B329,B329)</f>
        <v>0</v>
      </c>
      <c r="AO329" s="392"/>
      <c r="AP329" s="392" t="str">
        <f t="shared" si="345"/>
        <v/>
      </c>
      <c r="AQ329" s="392" t="str">
        <f t="shared" si="345"/>
        <v/>
      </c>
      <c r="AR329" s="392" t="str">
        <f t="shared" si="345"/>
        <v/>
      </c>
      <c r="AS329" s="392" t="str">
        <f t="shared" si="345"/>
        <v/>
      </c>
      <c r="AT329" s="392">
        <f t="shared" si="346"/>
        <v>0</v>
      </c>
      <c r="AU329" s="392" t="str">
        <f t="shared" si="347"/>
        <v/>
      </c>
      <c r="AV329" s="392" t="str">
        <f t="shared" si="348"/>
        <v/>
      </c>
      <c r="AW329" s="392" t="str">
        <f t="shared" si="349"/>
        <v/>
      </c>
      <c r="AX329" s="392" t="str">
        <f t="shared" si="350"/>
        <v/>
      </c>
      <c r="AY329" s="392" t="str">
        <f t="shared" si="351"/>
        <v/>
      </c>
      <c r="AZ329" s="392" t="str">
        <f t="shared" si="417"/>
        <v/>
      </c>
      <c r="BA329" s="392" t="str">
        <f t="shared" si="417"/>
        <v/>
      </c>
      <c r="BB329" s="392" t="str">
        <f t="shared" si="417"/>
        <v/>
      </c>
      <c r="BC329" s="392" t="str">
        <f t="shared" si="417"/>
        <v/>
      </c>
      <c r="BD329" s="396" t="str">
        <f t="shared" si="417"/>
        <v/>
      </c>
      <c r="BE329" s="386">
        <f t="shared" si="352"/>
        <v>0</v>
      </c>
      <c r="BG329" s="392">
        <f t="shared" si="353"/>
        <v>0</v>
      </c>
      <c r="BH329" s="392">
        <f t="shared" si="354"/>
        <v>0</v>
      </c>
      <c r="BI329" s="405">
        <f t="shared" si="355"/>
        <v>0</v>
      </c>
      <c r="BJ329" s="406">
        <f t="shared" si="340"/>
        <v>0</v>
      </c>
      <c r="BK329" s="391" t="str">
        <f t="shared" si="341"/>
        <v>0</v>
      </c>
      <c r="BL329" s="391" t="str">
        <f t="shared" si="342"/>
        <v>0</v>
      </c>
      <c r="BM329" s="405">
        <f t="shared" si="356"/>
        <v>0</v>
      </c>
      <c r="BN329" s="405" t="str">
        <f t="shared" si="357"/>
        <v>0m0</v>
      </c>
      <c r="BO329" s="392">
        <f t="shared" si="358"/>
        <v>0</v>
      </c>
      <c r="BP329" s="392">
        <f t="shared" si="359"/>
        <v>0</v>
      </c>
      <c r="BQ329" s="405">
        <f t="shared" si="360"/>
        <v>0</v>
      </c>
      <c r="BR329" s="406">
        <f t="shared" si="361"/>
        <v>0</v>
      </c>
      <c r="BS329" s="391" t="str">
        <f t="shared" si="362"/>
        <v>0</v>
      </c>
      <c r="BT329" s="391" t="str">
        <f t="shared" si="363"/>
        <v>0</v>
      </c>
      <c r="BU329" s="405">
        <f t="shared" si="364"/>
        <v>0</v>
      </c>
      <c r="BV329" s="405" t="str">
        <f t="shared" si="365"/>
        <v>0m0</v>
      </c>
      <c r="BW329" s="392">
        <f t="shared" si="366"/>
        <v>0</v>
      </c>
      <c r="BX329" s="392">
        <f t="shared" si="367"/>
        <v>0</v>
      </c>
      <c r="BY329" s="405">
        <f t="shared" si="368"/>
        <v>0</v>
      </c>
      <c r="BZ329" s="406">
        <f t="shared" si="369"/>
        <v>0</v>
      </c>
      <c r="CA329" s="391" t="str">
        <f t="shared" si="370"/>
        <v>0</v>
      </c>
      <c r="CB329" s="391" t="str">
        <f t="shared" si="371"/>
        <v>0</v>
      </c>
      <c r="CC329" s="405">
        <f t="shared" si="372"/>
        <v>0</v>
      </c>
      <c r="CD329" s="405" t="str">
        <f t="shared" si="373"/>
        <v>0m0</v>
      </c>
      <c r="CE329" s="392">
        <f t="shared" si="374"/>
        <v>0</v>
      </c>
      <c r="CF329" s="392">
        <f t="shared" si="375"/>
        <v>0</v>
      </c>
      <c r="CG329" s="405">
        <f t="shared" si="376"/>
        <v>0</v>
      </c>
      <c r="CH329" s="406">
        <f t="shared" si="377"/>
        <v>0</v>
      </c>
      <c r="CI329" s="391" t="str">
        <f t="shared" si="378"/>
        <v>0</v>
      </c>
      <c r="CJ329" s="391" t="str">
        <f t="shared" si="379"/>
        <v>0</v>
      </c>
      <c r="CK329" s="405">
        <f t="shared" si="380"/>
        <v>0</v>
      </c>
      <c r="CL329" s="405" t="str">
        <f t="shared" si="381"/>
        <v>0m0</v>
      </c>
      <c r="CM329" s="392">
        <f t="shared" si="382"/>
        <v>0</v>
      </c>
      <c r="CN329" s="392">
        <f t="shared" si="383"/>
        <v>0</v>
      </c>
      <c r="CO329" s="405">
        <f t="shared" si="384"/>
        <v>0</v>
      </c>
      <c r="CP329" s="406">
        <f t="shared" si="385"/>
        <v>0</v>
      </c>
      <c r="CQ329" s="391" t="str">
        <f t="shared" si="386"/>
        <v>0</v>
      </c>
      <c r="CR329" s="391" t="str">
        <f t="shared" si="387"/>
        <v>0</v>
      </c>
      <c r="CS329" s="405">
        <f t="shared" si="388"/>
        <v>0</v>
      </c>
      <c r="CT329" s="405" t="str">
        <f t="shared" si="389"/>
        <v>0m0</v>
      </c>
      <c r="CU329" s="405">
        <f t="shared" si="390"/>
        <v>0</v>
      </c>
      <c r="CV329" s="405">
        <f t="shared" si="391"/>
        <v>0</v>
      </c>
      <c r="CW329" s="405">
        <f t="shared" si="392"/>
        <v>0</v>
      </c>
      <c r="CX329" s="405">
        <f t="shared" si="393"/>
        <v>0</v>
      </c>
      <c r="CY329" s="405">
        <f t="shared" si="394"/>
        <v>0</v>
      </c>
      <c r="CZ329" s="405" t="str">
        <f t="shared" si="395"/>
        <v/>
      </c>
      <c r="DA329" s="405" t="str">
        <f t="shared" si="396"/>
        <v/>
      </c>
      <c r="DB329" s="405" t="str">
        <f t="shared" si="397"/>
        <v/>
      </c>
      <c r="DC329" s="405" t="str">
        <f t="shared" si="398"/>
        <v/>
      </c>
      <c r="DD329" s="405" t="str">
        <f t="shared" si="399"/>
        <v/>
      </c>
      <c r="DE329" s="405"/>
      <c r="DF329" s="404"/>
      <c r="DG329" s="405" t="str">
        <f t="shared" si="400"/>
        <v/>
      </c>
      <c r="DH329" s="405" t="str">
        <f t="shared" si="401"/>
        <v/>
      </c>
      <c r="DI329" s="405">
        <f t="shared" si="402"/>
        <v>0</v>
      </c>
      <c r="DJ329" s="405" t="str">
        <f t="shared" si="403"/>
        <v/>
      </c>
      <c r="DK329" s="405" t="str">
        <f t="shared" si="404"/>
        <v/>
      </c>
      <c r="DL329" s="405" t="str">
        <f t="shared" si="405"/>
        <v/>
      </c>
      <c r="DM329" s="405" t="str">
        <f t="shared" si="406"/>
        <v/>
      </c>
      <c r="DN329" s="405" t="str">
        <f t="shared" si="407"/>
        <v/>
      </c>
      <c r="DO329" s="405" t="str">
        <f t="shared" si="408"/>
        <v/>
      </c>
    </row>
    <row r="330" spans="1:119" s="152" customFormat="1" ht="18" hidden="1" customHeight="1">
      <c r="A330" s="156" t="str">
        <f t="shared" si="416"/>
        <v/>
      </c>
      <c r="B330" s="153"/>
      <c r="C330" s="31" t="str">
        <f>IF(B330="","",VLOOKUP(B330,学連登録!$C$2:$G$3000,2,FALSE))</f>
        <v/>
      </c>
      <c r="D330" s="32" t="str">
        <f>IF(B330="","",VLOOKUP(B330,学連登録!$C$2:$G$3000,3,FALSE))</f>
        <v/>
      </c>
      <c r="E330" s="33" t="str">
        <f>IF(B330="","",VLOOKUP(B330,学連登録!$C$2:$G$3000,4,FALSE))</f>
        <v/>
      </c>
      <c r="F330" s="376" t="str">
        <f>IF(B330="","",VLOOKUP(B330,学連登録!$C$2:$I$3000,7,FALSE))</f>
        <v/>
      </c>
      <c r="G330" s="155"/>
      <c r="H330" s="926"/>
      <c r="I330" s="928"/>
      <c r="J330" s="155"/>
      <c r="K330" s="926"/>
      <c r="L330" s="927"/>
      <c r="M330" s="155"/>
      <c r="N330" s="881"/>
      <c r="O330" s="882"/>
      <c r="P330" s="154"/>
      <c r="Q330" s="926"/>
      <c r="R330" s="927"/>
      <c r="S330" s="154"/>
      <c r="T330" s="926"/>
      <c r="U330" s="927"/>
      <c r="V330" s="101" t="str">
        <f>IF(B330="","",VLOOKUP(B330,学連登録!$C$2:$H$3000,6,FALSE))</f>
        <v/>
      </c>
      <c r="Y330" s="116" t="str">
        <f t="shared" si="409"/>
        <v/>
      </c>
      <c r="Z330" s="97" t="str">
        <f>IF(G330="","",VLOOKUP(G330,種目名!$R$5:$T$104,3,0))</f>
        <v/>
      </c>
      <c r="AA330" s="98" t="str">
        <f>IF(J330="","",VLOOKUP(J330,種目名!$R$5:$T$104,3,0))</f>
        <v/>
      </c>
      <c r="AB330" s="117" t="str">
        <f>IF(M330="","",VLOOKUP(M330,種目名!$R$5:$T$104,3,0))</f>
        <v/>
      </c>
      <c r="AC330" s="117" t="str">
        <f>IF(P330="","",VLOOKUP(AF330,種目名!$R$5:$T$104,3,0))</f>
        <v/>
      </c>
      <c r="AD330" s="118" t="str">
        <f>IF(S330="","",VLOOKUP(AI330,種目名!$R$5:$T$104,3,0))</f>
        <v/>
      </c>
      <c r="AE330" s="115">
        <f t="shared" si="410"/>
        <v>0</v>
      </c>
      <c r="AF330" s="152" t="str">
        <f t="shared" si="411"/>
        <v/>
      </c>
      <c r="AG330" s="152" t="str">
        <f t="shared" si="412"/>
        <v/>
      </c>
      <c r="AH330" s="152">
        <f t="shared" si="413"/>
        <v>0</v>
      </c>
      <c r="AI330" s="152" t="str">
        <f t="shared" si="414"/>
        <v/>
      </c>
      <c r="AJ330" s="152" t="str">
        <f t="shared" si="415"/>
        <v/>
      </c>
      <c r="AK330" s="383"/>
      <c r="AL330" s="166">
        <f t="shared" si="343"/>
        <v>0</v>
      </c>
      <c r="AM330" s="392">
        <f t="shared" si="344"/>
        <v>0</v>
      </c>
      <c r="AN330" s="392">
        <f>COUNTIF($B$12:B330,B330)</f>
        <v>0</v>
      </c>
      <c r="AO330" s="392"/>
      <c r="AP330" s="392" t="str">
        <f t="shared" si="345"/>
        <v/>
      </c>
      <c r="AQ330" s="392" t="str">
        <f t="shared" si="345"/>
        <v/>
      </c>
      <c r="AR330" s="392" t="str">
        <f t="shared" si="345"/>
        <v/>
      </c>
      <c r="AS330" s="392" t="str">
        <f t="shared" si="345"/>
        <v/>
      </c>
      <c r="AT330" s="392">
        <f t="shared" si="346"/>
        <v>0</v>
      </c>
      <c r="AU330" s="392" t="str">
        <f t="shared" si="347"/>
        <v/>
      </c>
      <c r="AV330" s="392" t="str">
        <f t="shared" si="348"/>
        <v/>
      </c>
      <c r="AW330" s="392" t="str">
        <f t="shared" si="349"/>
        <v/>
      </c>
      <c r="AX330" s="392" t="str">
        <f t="shared" si="350"/>
        <v/>
      </c>
      <c r="AY330" s="392" t="str">
        <f t="shared" si="351"/>
        <v/>
      </c>
      <c r="AZ330" s="392" t="str">
        <f t="shared" si="417"/>
        <v/>
      </c>
      <c r="BA330" s="392" t="str">
        <f t="shared" si="417"/>
        <v/>
      </c>
      <c r="BB330" s="392" t="str">
        <f t="shared" si="417"/>
        <v/>
      </c>
      <c r="BC330" s="392" t="str">
        <f t="shared" si="417"/>
        <v/>
      </c>
      <c r="BD330" s="396" t="str">
        <f t="shared" si="417"/>
        <v/>
      </c>
      <c r="BE330" s="386">
        <f t="shared" si="352"/>
        <v>0</v>
      </c>
      <c r="BG330" s="392">
        <f t="shared" si="353"/>
        <v>0</v>
      </c>
      <c r="BH330" s="392">
        <f t="shared" si="354"/>
        <v>0</v>
      </c>
      <c r="BI330" s="405">
        <f t="shared" si="355"/>
        <v>0</v>
      </c>
      <c r="BJ330" s="406">
        <f t="shared" si="340"/>
        <v>0</v>
      </c>
      <c r="BK330" s="391" t="str">
        <f t="shared" si="341"/>
        <v>0</v>
      </c>
      <c r="BL330" s="391" t="str">
        <f t="shared" si="342"/>
        <v>0</v>
      </c>
      <c r="BM330" s="405">
        <f t="shared" si="356"/>
        <v>0</v>
      </c>
      <c r="BN330" s="405" t="str">
        <f t="shared" si="357"/>
        <v>0m0</v>
      </c>
      <c r="BO330" s="392">
        <f t="shared" si="358"/>
        <v>0</v>
      </c>
      <c r="BP330" s="392">
        <f t="shared" si="359"/>
        <v>0</v>
      </c>
      <c r="BQ330" s="405">
        <f t="shared" si="360"/>
        <v>0</v>
      </c>
      <c r="BR330" s="406">
        <f t="shared" si="361"/>
        <v>0</v>
      </c>
      <c r="BS330" s="391" t="str">
        <f t="shared" si="362"/>
        <v>0</v>
      </c>
      <c r="BT330" s="391" t="str">
        <f t="shared" si="363"/>
        <v>0</v>
      </c>
      <c r="BU330" s="405">
        <f t="shared" si="364"/>
        <v>0</v>
      </c>
      <c r="BV330" s="405" t="str">
        <f t="shared" si="365"/>
        <v>0m0</v>
      </c>
      <c r="BW330" s="392">
        <f t="shared" si="366"/>
        <v>0</v>
      </c>
      <c r="BX330" s="392">
        <f t="shared" si="367"/>
        <v>0</v>
      </c>
      <c r="BY330" s="405">
        <f t="shared" si="368"/>
        <v>0</v>
      </c>
      <c r="BZ330" s="406">
        <f t="shared" si="369"/>
        <v>0</v>
      </c>
      <c r="CA330" s="391" t="str">
        <f t="shared" si="370"/>
        <v>0</v>
      </c>
      <c r="CB330" s="391" t="str">
        <f t="shared" si="371"/>
        <v>0</v>
      </c>
      <c r="CC330" s="405">
        <f t="shared" si="372"/>
        <v>0</v>
      </c>
      <c r="CD330" s="405" t="str">
        <f t="shared" si="373"/>
        <v>0m0</v>
      </c>
      <c r="CE330" s="392">
        <f t="shared" si="374"/>
        <v>0</v>
      </c>
      <c r="CF330" s="392">
        <f t="shared" si="375"/>
        <v>0</v>
      </c>
      <c r="CG330" s="405">
        <f t="shared" si="376"/>
        <v>0</v>
      </c>
      <c r="CH330" s="406">
        <f t="shared" si="377"/>
        <v>0</v>
      </c>
      <c r="CI330" s="391" t="str">
        <f t="shared" si="378"/>
        <v>0</v>
      </c>
      <c r="CJ330" s="391" t="str">
        <f t="shared" si="379"/>
        <v>0</v>
      </c>
      <c r="CK330" s="405">
        <f t="shared" si="380"/>
        <v>0</v>
      </c>
      <c r="CL330" s="405" t="str">
        <f t="shared" si="381"/>
        <v>0m0</v>
      </c>
      <c r="CM330" s="392">
        <f t="shared" si="382"/>
        <v>0</v>
      </c>
      <c r="CN330" s="392">
        <f t="shared" si="383"/>
        <v>0</v>
      </c>
      <c r="CO330" s="405">
        <f t="shared" si="384"/>
        <v>0</v>
      </c>
      <c r="CP330" s="406">
        <f t="shared" si="385"/>
        <v>0</v>
      </c>
      <c r="CQ330" s="391" t="str">
        <f t="shared" si="386"/>
        <v>0</v>
      </c>
      <c r="CR330" s="391" t="str">
        <f t="shared" si="387"/>
        <v>0</v>
      </c>
      <c r="CS330" s="405">
        <f t="shared" si="388"/>
        <v>0</v>
      </c>
      <c r="CT330" s="405" t="str">
        <f t="shared" si="389"/>
        <v>0m0</v>
      </c>
      <c r="CU330" s="405">
        <f t="shared" si="390"/>
        <v>0</v>
      </c>
      <c r="CV330" s="405">
        <f t="shared" si="391"/>
        <v>0</v>
      </c>
      <c r="CW330" s="405">
        <f t="shared" si="392"/>
        <v>0</v>
      </c>
      <c r="CX330" s="405">
        <f t="shared" si="393"/>
        <v>0</v>
      </c>
      <c r="CY330" s="405">
        <f t="shared" si="394"/>
        <v>0</v>
      </c>
      <c r="CZ330" s="405" t="str">
        <f t="shared" si="395"/>
        <v/>
      </c>
      <c r="DA330" s="405" t="str">
        <f t="shared" si="396"/>
        <v/>
      </c>
      <c r="DB330" s="405" t="str">
        <f t="shared" si="397"/>
        <v/>
      </c>
      <c r="DC330" s="405" t="str">
        <f t="shared" si="398"/>
        <v/>
      </c>
      <c r="DD330" s="405" t="str">
        <f t="shared" si="399"/>
        <v/>
      </c>
      <c r="DE330" s="405"/>
      <c r="DF330" s="404"/>
      <c r="DG330" s="405" t="str">
        <f t="shared" si="400"/>
        <v/>
      </c>
      <c r="DH330" s="405" t="str">
        <f t="shared" si="401"/>
        <v/>
      </c>
      <c r="DI330" s="405">
        <f t="shared" si="402"/>
        <v>0</v>
      </c>
      <c r="DJ330" s="405" t="str">
        <f t="shared" si="403"/>
        <v/>
      </c>
      <c r="DK330" s="405" t="str">
        <f t="shared" si="404"/>
        <v/>
      </c>
      <c r="DL330" s="405" t="str">
        <f t="shared" si="405"/>
        <v/>
      </c>
      <c r="DM330" s="405" t="str">
        <f t="shared" si="406"/>
        <v/>
      </c>
      <c r="DN330" s="405" t="str">
        <f t="shared" si="407"/>
        <v/>
      </c>
      <c r="DO330" s="405" t="str">
        <f t="shared" si="408"/>
        <v/>
      </c>
    </row>
    <row r="331" spans="1:119" s="152" customFormat="1" ht="18" hidden="1" customHeight="1">
      <c r="A331" s="156" t="str">
        <f t="shared" si="416"/>
        <v/>
      </c>
      <c r="B331" s="153"/>
      <c r="C331" s="31" t="str">
        <f>IF(B331="","",VLOOKUP(B331,学連登録!$C$2:$G$3000,2,FALSE))</f>
        <v/>
      </c>
      <c r="D331" s="32" t="str">
        <f>IF(B331="","",VLOOKUP(B331,学連登録!$C$2:$G$3000,3,FALSE))</f>
        <v/>
      </c>
      <c r="E331" s="33" t="str">
        <f>IF(B331="","",VLOOKUP(B331,学連登録!$C$2:$G$3000,4,FALSE))</f>
        <v/>
      </c>
      <c r="F331" s="376" t="str">
        <f>IF(B331="","",VLOOKUP(B331,学連登録!$C$2:$I$3000,7,FALSE))</f>
        <v/>
      </c>
      <c r="G331" s="155"/>
      <c r="H331" s="926"/>
      <c r="I331" s="928"/>
      <c r="J331" s="155"/>
      <c r="K331" s="926"/>
      <c r="L331" s="927"/>
      <c r="M331" s="155"/>
      <c r="N331" s="881"/>
      <c r="O331" s="882"/>
      <c r="P331" s="154"/>
      <c r="Q331" s="926"/>
      <c r="R331" s="927"/>
      <c r="S331" s="154"/>
      <c r="T331" s="926"/>
      <c r="U331" s="927"/>
      <c r="V331" s="101" t="str">
        <f>IF(B331="","",VLOOKUP(B331,学連登録!$C$2:$H$3000,6,FALSE))</f>
        <v/>
      </c>
      <c r="Y331" s="116" t="str">
        <f t="shared" si="409"/>
        <v/>
      </c>
      <c r="Z331" s="97" t="str">
        <f>IF(G331="","",VLOOKUP(G331,種目名!$R$5:$T$104,3,0))</f>
        <v/>
      </c>
      <c r="AA331" s="98" t="str">
        <f>IF(J331="","",VLOOKUP(J331,種目名!$R$5:$T$104,3,0))</f>
        <v/>
      </c>
      <c r="AB331" s="117" t="str">
        <f>IF(M331="","",VLOOKUP(M331,種目名!$R$5:$T$104,3,0))</f>
        <v/>
      </c>
      <c r="AC331" s="117" t="str">
        <f>IF(P331="","",VLOOKUP(AF331,種目名!$R$5:$T$104,3,0))</f>
        <v/>
      </c>
      <c r="AD331" s="118" t="str">
        <f>IF(S331="","",VLOOKUP(AI331,種目名!$R$5:$T$104,3,0))</f>
        <v/>
      </c>
      <c r="AE331" s="115">
        <f t="shared" si="410"/>
        <v>0</v>
      </c>
      <c r="AF331" s="152" t="str">
        <f t="shared" si="411"/>
        <v/>
      </c>
      <c r="AG331" s="152" t="str">
        <f t="shared" si="412"/>
        <v/>
      </c>
      <c r="AH331" s="152">
        <f t="shared" si="413"/>
        <v>0</v>
      </c>
      <c r="AI331" s="152" t="str">
        <f t="shared" si="414"/>
        <v/>
      </c>
      <c r="AJ331" s="152" t="str">
        <f t="shared" si="415"/>
        <v/>
      </c>
      <c r="AK331" s="383"/>
      <c r="AL331" s="166">
        <f t="shared" si="343"/>
        <v>0</v>
      </c>
      <c r="AM331" s="392">
        <f t="shared" si="344"/>
        <v>0</v>
      </c>
      <c r="AN331" s="392">
        <f>COUNTIF($B$12:B331,B331)</f>
        <v>0</v>
      </c>
      <c r="AO331" s="392"/>
      <c r="AP331" s="392" t="str">
        <f t="shared" si="345"/>
        <v/>
      </c>
      <c r="AQ331" s="392" t="str">
        <f t="shared" si="345"/>
        <v/>
      </c>
      <c r="AR331" s="392" t="str">
        <f t="shared" si="345"/>
        <v/>
      </c>
      <c r="AS331" s="392" t="str">
        <f t="shared" si="345"/>
        <v/>
      </c>
      <c r="AT331" s="392">
        <f t="shared" si="346"/>
        <v>0</v>
      </c>
      <c r="AU331" s="392" t="str">
        <f t="shared" si="347"/>
        <v/>
      </c>
      <c r="AV331" s="392" t="str">
        <f t="shared" si="348"/>
        <v/>
      </c>
      <c r="AW331" s="392" t="str">
        <f t="shared" si="349"/>
        <v/>
      </c>
      <c r="AX331" s="392" t="str">
        <f t="shared" si="350"/>
        <v/>
      </c>
      <c r="AY331" s="392" t="str">
        <f t="shared" si="351"/>
        <v/>
      </c>
      <c r="AZ331" s="392" t="str">
        <f t="shared" si="417"/>
        <v/>
      </c>
      <c r="BA331" s="392" t="str">
        <f t="shared" si="417"/>
        <v/>
      </c>
      <c r="BB331" s="392" t="str">
        <f t="shared" si="417"/>
        <v/>
      </c>
      <c r="BC331" s="392" t="str">
        <f t="shared" si="417"/>
        <v/>
      </c>
      <c r="BD331" s="396" t="str">
        <f t="shared" si="417"/>
        <v/>
      </c>
      <c r="BE331" s="386">
        <f t="shared" si="352"/>
        <v>0</v>
      </c>
      <c r="BG331" s="392">
        <f t="shared" si="353"/>
        <v>0</v>
      </c>
      <c r="BH331" s="392">
        <f t="shared" si="354"/>
        <v>0</v>
      </c>
      <c r="BI331" s="405">
        <f t="shared" si="355"/>
        <v>0</v>
      </c>
      <c r="BJ331" s="406">
        <f t="shared" si="340"/>
        <v>0</v>
      </c>
      <c r="BK331" s="391" t="str">
        <f t="shared" si="341"/>
        <v>0</v>
      </c>
      <c r="BL331" s="391" t="str">
        <f t="shared" si="342"/>
        <v>0</v>
      </c>
      <c r="BM331" s="405">
        <f t="shared" si="356"/>
        <v>0</v>
      </c>
      <c r="BN331" s="405" t="str">
        <f t="shared" si="357"/>
        <v>0m0</v>
      </c>
      <c r="BO331" s="392">
        <f t="shared" si="358"/>
        <v>0</v>
      </c>
      <c r="BP331" s="392">
        <f t="shared" si="359"/>
        <v>0</v>
      </c>
      <c r="BQ331" s="405">
        <f t="shared" si="360"/>
        <v>0</v>
      </c>
      <c r="BR331" s="406">
        <f t="shared" si="361"/>
        <v>0</v>
      </c>
      <c r="BS331" s="391" t="str">
        <f t="shared" si="362"/>
        <v>0</v>
      </c>
      <c r="BT331" s="391" t="str">
        <f t="shared" si="363"/>
        <v>0</v>
      </c>
      <c r="BU331" s="405">
        <f t="shared" si="364"/>
        <v>0</v>
      </c>
      <c r="BV331" s="405" t="str">
        <f t="shared" si="365"/>
        <v>0m0</v>
      </c>
      <c r="BW331" s="392">
        <f t="shared" si="366"/>
        <v>0</v>
      </c>
      <c r="BX331" s="392">
        <f t="shared" si="367"/>
        <v>0</v>
      </c>
      <c r="BY331" s="405">
        <f t="shared" si="368"/>
        <v>0</v>
      </c>
      <c r="BZ331" s="406">
        <f t="shared" si="369"/>
        <v>0</v>
      </c>
      <c r="CA331" s="391" t="str">
        <f t="shared" si="370"/>
        <v>0</v>
      </c>
      <c r="CB331" s="391" t="str">
        <f t="shared" si="371"/>
        <v>0</v>
      </c>
      <c r="CC331" s="405">
        <f t="shared" si="372"/>
        <v>0</v>
      </c>
      <c r="CD331" s="405" t="str">
        <f t="shared" si="373"/>
        <v>0m0</v>
      </c>
      <c r="CE331" s="392">
        <f t="shared" si="374"/>
        <v>0</v>
      </c>
      <c r="CF331" s="392">
        <f t="shared" si="375"/>
        <v>0</v>
      </c>
      <c r="CG331" s="405">
        <f t="shared" si="376"/>
        <v>0</v>
      </c>
      <c r="CH331" s="406">
        <f t="shared" si="377"/>
        <v>0</v>
      </c>
      <c r="CI331" s="391" t="str">
        <f t="shared" si="378"/>
        <v>0</v>
      </c>
      <c r="CJ331" s="391" t="str">
        <f t="shared" si="379"/>
        <v>0</v>
      </c>
      <c r="CK331" s="405">
        <f t="shared" si="380"/>
        <v>0</v>
      </c>
      <c r="CL331" s="405" t="str">
        <f t="shared" si="381"/>
        <v>0m0</v>
      </c>
      <c r="CM331" s="392">
        <f t="shared" si="382"/>
        <v>0</v>
      </c>
      <c r="CN331" s="392">
        <f t="shared" si="383"/>
        <v>0</v>
      </c>
      <c r="CO331" s="405">
        <f t="shared" si="384"/>
        <v>0</v>
      </c>
      <c r="CP331" s="406">
        <f t="shared" si="385"/>
        <v>0</v>
      </c>
      <c r="CQ331" s="391" t="str">
        <f t="shared" si="386"/>
        <v>0</v>
      </c>
      <c r="CR331" s="391" t="str">
        <f t="shared" si="387"/>
        <v>0</v>
      </c>
      <c r="CS331" s="405">
        <f t="shared" si="388"/>
        <v>0</v>
      </c>
      <c r="CT331" s="405" t="str">
        <f t="shared" si="389"/>
        <v>0m0</v>
      </c>
      <c r="CU331" s="405">
        <f t="shared" si="390"/>
        <v>0</v>
      </c>
      <c r="CV331" s="405">
        <f t="shared" si="391"/>
        <v>0</v>
      </c>
      <c r="CW331" s="405">
        <f t="shared" si="392"/>
        <v>0</v>
      </c>
      <c r="CX331" s="405">
        <f t="shared" si="393"/>
        <v>0</v>
      </c>
      <c r="CY331" s="405">
        <f t="shared" si="394"/>
        <v>0</v>
      </c>
      <c r="CZ331" s="405" t="str">
        <f t="shared" si="395"/>
        <v/>
      </c>
      <c r="DA331" s="405" t="str">
        <f t="shared" si="396"/>
        <v/>
      </c>
      <c r="DB331" s="405" t="str">
        <f t="shared" si="397"/>
        <v/>
      </c>
      <c r="DC331" s="405" t="str">
        <f t="shared" si="398"/>
        <v/>
      </c>
      <c r="DD331" s="405" t="str">
        <f t="shared" si="399"/>
        <v/>
      </c>
      <c r="DE331" s="405"/>
      <c r="DF331" s="404"/>
      <c r="DG331" s="405" t="str">
        <f t="shared" si="400"/>
        <v/>
      </c>
      <c r="DH331" s="405" t="str">
        <f t="shared" si="401"/>
        <v/>
      </c>
      <c r="DI331" s="405">
        <f t="shared" si="402"/>
        <v>0</v>
      </c>
      <c r="DJ331" s="405" t="str">
        <f t="shared" si="403"/>
        <v/>
      </c>
      <c r="DK331" s="405" t="str">
        <f t="shared" si="404"/>
        <v/>
      </c>
      <c r="DL331" s="405" t="str">
        <f t="shared" si="405"/>
        <v/>
      </c>
      <c r="DM331" s="405" t="str">
        <f t="shared" si="406"/>
        <v/>
      </c>
      <c r="DN331" s="405" t="str">
        <f t="shared" si="407"/>
        <v/>
      </c>
      <c r="DO331" s="405" t="str">
        <f t="shared" si="408"/>
        <v/>
      </c>
    </row>
    <row r="332" spans="1:119" s="152" customFormat="1" ht="18" hidden="1" customHeight="1">
      <c r="A332" s="156" t="str">
        <f t="shared" si="416"/>
        <v/>
      </c>
      <c r="B332" s="153"/>
      <c r="C332" s="31" t="str">
        <f>IF(B332="","",VLOOKUP(B332,学連登録!$C$2:$G$3000,2,FALSE))</f>
        <v/>
      </c>
      <c r="D332" s="32" t="str">
        <f>IF(B332="","",VLOOKUP(B332,学連登録!$C$2:$G$3000,3,FALSE))</f>
        <v/>
      </c>
      <c r="E332" s="33" t="str">
        <f>IF(B332="","",VLOOKUP(B332,学連登録!$C$2:$G$3000,4,FALSE))</f>
        <v/>
      </c>
      <c r="F332" s="376" t="str">
        <f>IF(B332="","",VLOOKUP(B332,学連登録!$C$2:$I$3000,7,FALSE))</f>
        <v/>
      </c>
      <c r="G332" s="155"/>
      <c r="H332" s="926"/>
      <c r="I332" s="928"/>
      <c r="J332" s="155"/>
      <c r="K332" s="926"/>
      <c r="L332" s="927"/>
      <c r="M332" s="155"/>
      <c r="N332" s="881"/>
      <c r="O332" s="882"/>
      <c r="P332" s="154"/>
      <c r="Q332" s="926"/>
      <c r="R332" s="927"/>
      <c r="S332" s="154"/>
      <c r="T332" s="926"/>
      <c r="U332" s="927"/>
      <c r="V332" s="101" t="str">
        <f>IF(B332="","",VLOOKUP(B332,学連登録!$C$2:$H$3000,6,FALSE))</f>
        <v/>
      </c>
      <c r="Y332" s="116" t="str">
        <f t="shared" si="409"/>
        <v/>
      </c>
      <c r="Z332" s="97" t="str">
        <f>IF(G332="","",VLOOKUP(G332,種目名!$R$5:$T$104,3,0))</f>
        <v/>
      </c>
      <c r="AA332" s="98" t="str">
        <f>IF(J332="","",VLOOKUP(J332,種目名!$R$5:$T$104,3,0))</f>
        <v/>
      </c>
      <c r="AB332" s="117" t="str">
        <f>IF(M332="","",VLOOKUP(M332,種目名!$R$5:$T$104,3,0))</f>
        <v/>
      </c>
      <c r="AC332" s="117" t="str">
        <f>IF(P332="","",VLOOKUP(AF332,種目名!$R$5:$T$104,3,0))</f>
        <v/>
      </c>
      <c r="AD332" s="118" t="str">
        <f>IF(S332="","",VLOOKUP(AI332,種目名!$R$5:$T$104,3,0))</f>
        <v/>
      </c>
      <c r="AE332" s="115">
        <f t="shared" si="410"/>
        <v>0</v>
      </c>
      <c r="AF332" s="152" t="str">
        <f t="shared" si="411"/>
        <v/>
      </c>
      <c r="AG332" s="152" t="str">
        <f t="shared" si="412"/>
        <v/>
      </c>
      <c r="AH332" s="152">
        <f t="shared" si="413"/>
        <v>0</v>
      </c>
      <c r="AI332" s="152" t="str">
        <f t="shared" si="414"/>
        <v/>
      </c>
      <c r="AJ332" s="152" t="str">
        <f t="shared" si="415"/>
        <v/>
      </c>
      <c r="AK332" s="383"/>
      <c r="AL332" s="166">
        <f t="shared" si="343"/>
        <v>0</v>
      </c>
      <c r="AM332" s="392">
        <f t="shared" si="344"/>
        <v>0</v>
      </c>
      <c r="AN332" s="392">
        <f>COUNTIF($B$12:B332,B332)</f>
        <v>0</v>
      </c>
      <c r="AO332" s="392"/>
      <c r="AP332" s="392" t="str">
        <f t="shared" si="345"/>
        <v/>
      </c>
      <c r="AQ332" s="392" t="str">
        <f t="shared" si="345"/>
        <v/>
      </c>
      <c r="AR332" s="392" t="str">
        <f t="shared" si="345"/>
        <v/>
      </c>
      <c r="AS332" s="392" t="str">
        <f t="shared" ref="AS332:AS395" si="418">IF($B332="","",IF(F332="",1,0))</f>
        <v/>
      </c>
      <c r="AT332" s="392">
        <f t="shared" si="346"/>
        <v>0</v>
      </c>
      <c r="AU332" s="392" t="str">
        <f t="shared" si="347"/>
        <v/>
      </c>
      <c r="AV332" s="392" t="str">
        <f t="shared" si="348"/>
        <v/>
      </c>
      <c r="AW332" s="392" t="str">
        <f t="shared" si="349"/>
        <v/>
      </c>
      <c r="AX332" s="392" t="str">
        <f t="shared" si="350"/>
        <v/>
      </c>
      <c r="AY332" s="392" t="str">
        <f t="shared" si="351"/>
        <v/>
      </c>
      <c r="AZ332" s="392" t="str">
        <f t="shared" si="417"/>
        <v/>
      </c>
      <c r="BA332" s="392" t="str">
        <f t="shared" si="417"/>
        <v/>
      </c>
      <c r="BB332" s="392" t="str">
        <f t="shared" si="417"/>
        <v/>
      </c>
      <c r="BC332" s="392" t="str">
        <f t="shared" si="417"/>
        <v/>
      </c>
      <c r="BD332" s="396" t="str">
        <f t="shared" si="417"/>
        <v/>
      </c>
      <c r="BE332" s="386">
        <f t="shared" si="352"/>
        <v>0</v>
      </c>
      <c r="BG332" s="392">
        <f t="shared" si="353"/>
        <v>0</v>
      </c>
      <c r="BH332" s="392">
        <f t="shared" si="354"/>
        <v>0</v>
      </c>
      <c r="BI332" s="405">
        <f t="shared" si="355"/>
        <v>0</v>
      </c>
      <c r="BJ332" s="406">
        <f t="shared" ref="BJ332:BJ395" si="419">INT(BI332/10000)</f>
        <v>0</v>
      </c>
      <c r="BK332" s="391" t="str">
        <f t="shared" ref="BK332:BK395" si="420">RIGHT(INT(BI332/100),2)</f>
        <v>0</v>
      </c>
      <c r="BL332" s="391" t="str">
        <f t="shared" ref="BL332:BL395" si="421">RIGHT(INT(BI332/1),2)</f>
        <v>0</v>
      </c>
      <c r="BM332" s="405">
        <f t="shared" si="356"/>
        <v>0</v>
      </c>
      <c r="BN332" s="405" t="str">
        <f t="shared" si="357"/>
        <v>0m0</v>
      </c>
      <c r="BO332" s="392">
        <f t="shared" si="358"/>
        <v>0</v>
      </c>
      <c r="BP332" s="392">
        <f t="shared" si="359"/>
        <v>0</v>
      </c>
      <c r="BQ332" s="405">
        <f t="shared" si="360"/>
        <v>0</v>
      </c>
      <c r="BR332" s="406">
        <f t="shared" si="361"/>
        <v>0</v>
      </c>
      <c r="BS332" s="391" t="str">
        <f t="shared" si="362"/>
        <v>0</v>
      </c>
      <c r="BT332" s="391" t="str">
        <f t="shared" si="363"/>
        <v>0</v>
      </c>
      <c r="BU332" s="405">
        <f t="shared" si="364"/>
        <v>0</v>
      </c>
      <c r="BV332" s="405" t="str">
        <f t="shared" si="365"/>
        <v>0m0</v>
      </c>
      <c r="BW332" s="392">
        <f t="shared" si="366"/>
        <v>0</v>
      </c>
      <c r="BX332" s="392">
        <f t="shared" si="367"/>
        <v>0</v>
      </c>
      <c r="BY332" s="405">
        <f t="shared" si="368"/>
        <v>0</v>
      </c>
      <c r="BZ332" s="406">
        <f t="shared" si="369"/>
        <v>0</v>
      </c>
      <c r="CA332" s="391" t="str">
        <f t="shared" si="370"/>
        <v>0</v>
      </c>
      <c r="CB332" s="391" t="str">
        <f t="shared" si="371"/>
        <v>0</v>
      </c>
      <c r="CC332" s="405">
        <f t="shared" si="372"/>
        <v>0</v>
      </c>
      <c r="CD332" s="405" t="str">
        <f t="shared" si="373"/>
        <v>0m0</v>
      </c>
      <c r="CE332" s="392">
        <f t="shared" si="374"/>
        <v>0</v>
      </c>
      <c r="CF332" s="392">
        <f t="shared" si="375"/>
        <v>0</v>
      </c>
      <c r="CG332" s="405">
        <f t="shared" si="376"/>
        <v>0</v>
      </c>
      <c r="CH332" s="406">
        <f t="shared" si="377"/>
        <v>0</v>
      </c>
      <c r="CI332" s="391" t="str">
        <f t="shared" si="378"/>
        <v>0</v>
      </c>
      <c r="CJ332" s="391" t="str">
        <f t="shared" si="379"/>
        <v>0</v>
      </c>
      <c r="CK332" s="405">
        <f t="shared" si="380"/>
        <v>0</v>
      </c>
      <c r="CL332" s="405" t="str">
        <f t="shared" si="381"/>
        <v>0m0</v>
      </c>
      <c r="CM332" s="392">
        <f t="shared" si="382"/>
        <v>0</v>
      </c>
      <c r="CN332" s="392">
        <f t="shared" si="383"/>
        <v>0</v>
      </c>
      <c r="CO332" s="405">
        <f t="shared" si="384"/>
        <v>0</v>
      </c>
      <c r="CP332" s="406">
        <f t="shared" si="385"/>
        <v>0</v>
      </c>
      <c r="CQ332" s="391" t="str">
        <f t="shared" si="386"/>
        <v>0</v>
      </c>
      <c r="CR332" s="391" t="str">
        <f t="shared" si="387"/>
        <v>0</v>
      </c>
      <c r="CS332" s="405">
        <f t="shared" si="388"/>
        <v>0</v>
      </c>
      <c r="CT332" s="405" t="str">
        <f t="shared" si="389"/>
        <v>0m0</v>
      </c>
      <c r="CU332" s="405">
        <f t="shared" si="390"/>
        <v>0</v>
      </c>
      <c r="CV332" s="405">
        <f t="shared" si="391"/>
        <v>0</v>
      </c>
      <c r="CW332" s="405">
        <f t="shared" si="392"/>
        <v>0</v>
      </c>
      <c r="CX332" s="405">
        <f t="shared" si="393"/>
        <v>0</v>
      </c>
      <c r="CY332" s="405">
        <f t="shared" si="394"/>
        <v>0</v>
      </c>
      <c r="CZ332" s="405" t="str">
        <f t="shared" si="395"/>
        <v/>
      </c>
      <c r="DA332" s="405" t="str">
        <f t="shared" si="396"/>
        <v/>
      </c>
      <c r="DB332" s="405" t="str">
        <f t="shared" si="397"/>
        <v/>
      </c>
      <c r="DC332" s="405" t="str">
        <f t="shared" si="398"/>
        <v/>
      </c>
      <c r="DD332" s="405" t="str">
        <f t="shared" si="399"/>
        <v/>
      </c>
      <c r="DE332" s="405"/>
      <c r="DF332" s="404"/>
      <c r="DG332" s="405" t="str">
        <f t="shared" si="400"/>
        <v/>
      </c>
      <c r="DH332" s="405" t="str">
        <f t="shared" si="401"/>
        <v/>
      </c>
      <c r="DI332" s="405">
        <f t="shared" si="402"/>
        <v>0</v>
      </c>
      <c r="DJ332" s="405" t="str">
        <f t="shared" si="403"/>
        <v/>
      </c>
      <c r="DK332" s="405" t="str">
        <f t="shared" si="404"/>
        <v/>
      </c>
      <c r="DL332" s="405" t="str">
        <f t="shared" si="405"/>
        <v/>
      </c>
      <c r="DM332" s="405" t="str">
        <f t="shared" si="406"/>
        <v/>
      </c>
      <c r="DN332" s="405" t="str">
        <f t="shared" si="407"/>
        <v/>
      </c>
      <c r="DO332" s="405" t="str">
        <f t="shared" si="408"/>
        <v/>
      </c>
    </row>
    <row r="333" spans="1:119" s="152" customFormat="1" ht="18" hidden="1" customHeight="1">
      <c r="A333" s="156" t="str">
        <f t="shared" si="416"/>
        <v/>
      </c>
      <c r="B333" s="153"/>
      <c r="C333" s="31" t="str">
        <f>IF(B333="","",VLOOKUP(B333,学連登録!$C$2:$G$3000,2,FALSE))</f>
        <v/>
      </c>
      <c r="D333" s="32" t="str">
        <f>IF(B333="","",VLOOKUP(B333,学連登録!$C$2:$G$3000,3,FALSE))</f>
        <v/>
      </c>
      <c r="E333" s="33" t="str">
        <f>IF(B333="","",VLOOKUP(B333,学連登録!$C$2:$G$3000,4,FALSE))</f>
        <v/>
      </c>
      <c r="F333" s="376" t="str">
        <f>IF(B333="","",VLOOKUP(B333,学連登録!$C$2:$I$3000,7,FALSE))</f>
        <v/>
      </c>
      <c r="G333" s="155"/>
      <c r="H333" s="926"/>
      <c r="I333" s="928"/>
      <c r="J333" s="155"/>
      <c r="K333" s="926"/>
      <c r="L333" s="927"/>
      <c r="M333" s="155"/>
      <c r="N333" s="881"/>
      <c r="O333" s="882"/>
      <c r="P333" s="154"/>
      <c r="Q333" s="926"/>
      <c r="R333" s="927"/>
      <c r="S333" s="154"/>
      <c r="T333" s="926"/>
      <c r="U333" s="927"/>
      <c r="V333" s="101" t="str">
        <f>IF(B333="","",VLOOKUP(B333,学連登録!$C$2:$H$3000,6,FALSE))</f>
        <v/>
      </c>
      <c r="Y333" s="116" t="str">
        <f t="shared" si="409"/>
        <v/>
      </c>
      <c r="Z333" s="97" t="str">
        <f>IF(G333="","",VLOOKUP(G333,種目名!$R$5:$T$104,3,0))</f>
        <v/>
      </c>
      <c r="AA333" s="98" t="str">
        <f>IF(J333="","",VLOOKUP(J333,種目名!$R$5:$T$104,3,0))</f>
        <v/>
      </c>
      <c r="AB333" s="117" t="str">
        <f>IF(M333="","",VLOOKUP(M333,種目名!$R$5:$T$104,3,0))</f>
        <v/>
      </c>
      <c r="AC333" s="117" t="str">
        <f>IF(P333="","",VLOOKUP(AF333,種目名!$R$5:$T$104,3,0))</f>
        <v/>
      </c>
      <c r="AD333" s="118" t="str">
        <f>IF(S333="","",VLOOKUP(AI333,種目名!$R$5:$T$104,3,0))</f>
        <v/>
      </c>
      <c r="AE333" s="115">
        <f t="shared" si="410"/>
        <v>0</v>
      </c>
      <c r="AF333" s="152" t="str">
        <f t="shared" si="411"/>
        <v/>
      </c>
      <c r="AG333" s="152" t="str">
        <f t="shared" si="412"/>
        <v/>
      </c>
      <c r="AH333" s="152">
        <f t="shared" si="413"/>
        <v>0</v>
      </c>
      <c r="AI333" s="152" t="str">
        <f t="shared" si="414"/>
        <v/>
      </c>
      <c r="AJ333" s="152" t="str">
        <f t="shared" si="415"/>
        <v/>
      </c>
      <c r="AK333" s="383"/>
      <c r="AL333" s="166">
        <f t="shared" ref="AL333:AL396" si="422">IF(AND(B333&gt;0,B333&lt;2001),1,0)</f>
        <v>0</v>
      </c>
      <c r="AM333" s="392">
        <f t="shared" ref="AM333:AM396" si="423">IF(B333="",0,IF(F333=$P$3,0,1))</f>
        <v>0</v>
      </c>
      <c r="AN333" s="392">
        <f>COUNTIF($B$12:B333,B333)</f>
        <v>0</v>
      </c>
      <c r="AO333" s="392"/>
      <c r="AP333" s="392" t="str">
        <f t="shared" ref="AP333:AS396" si="424">IF($B333="","",IF(C333="",1,0))</f>
        <v/>
      </c>
      <c r="AQ333" s="392" t="str">
        <f t="shared" si="424"/>
        <v/>
      </c>
      <c r="AR333" s="392" t="str">
        <f t="shared" si="424"/>
        <v/>
      </c>
      <c r="AS333" s="392" t="str">
        <f t="shared" si="418"/>
        <v/>
      </c>
      <c r="AT333" s="392">
        <f t="shared" ref="AT333:AT396" si="425">IF(ISNA(OR(AO333:AS333)),1,SUM(AO333:AS333))</f>
        <v>0</v>
      </c>
      <c r="AU333" s="392" t="str">
        <f t="shared" ref="AU333:AU396" si="426">IF($B333="","",IF(G333="","",$B333&amp;"-"&amp;Z333))</f>
        <v/>
      </c>
      <c r="AV333" s="392" t="str">
        <f t="shared" ref="AV333:AV396" si="427">IF($B333="","",IF(J333="","",$B333&amp;"-"&amp;AA333))</f>
        <v/>
      </c>
      <c r="AW333" s="392" t="str">
        <f t="shared" ref="AW333:AW396" si="428">IF($B333="","",IF(M333="","",$B333&amp;"-"&amp;AB333))</f>
        <v/>
      </c>
      <c r="AX333" s="392" t="str">
        <f t="shared" ref="AX333:AX396" si="429">IF($B333="","",IF(P333="","",$B333&amp;"-"&amp;AC333))</f>
        <v/>
      </c>
      <c r="AY333" s="392" t="str">
        <f t="shared" ref="AY333:AY396" si="430">IF($B333="","",IF(S333="","",$B333&amp;"-"&amp;AD333))</f>
        <v/>
      </c>
      <c r="AZ333" s="392" t="str">
        <f t="shared" si="417"/>
        <v/>
      </c>
      <c r="BA333" s="392" t="str">
        <f t="shared" si="417"/>
        <v/>
      </c>
      <c r="BB333" s="392" t="str">
        <f t="shared" si="417"/>
        <v/>
      </c>
      <c r="BC333" s="392" t="str">
        <f t="shared" si="417"/>
        <v/>
      </c>
      <c r="BD333" s="396" t="str">
        <f t="shared" si="417"/>
        <v/>
      </c>
      <c r="BE333" s="386">
        <f t="shared" ref="BE333:BE396" si="431">IF(MAX(AZ333:BD333)&gt;1,1,0)</f>
        <v>0</v>
      </c>
      <c r="BG333" s="392">
        <f t="shared" ref="BG333:BG396" si="432">IF(H333="",0,VALUE(SUBSTITUTE(H333,".","")))</f>
        <v>0</v>
      </c>
      <c r="BH333" s="392">
        <f t="shared" ref="BH333:BH396" si="433">IF(H333="",0,SUBSTITUTE(H333,"m",""))</f>
        <v>0</v>
      </c>
      <c r="BI333" s="405">
        <f t="shared" ref="BI333:BI396" si="434">VALUE(IF(COUNTIF(H333,"*.*")&gt;0,BG333,BH333))</f>
        <v>0</v>
      </c>
      <c r="BJ333" s="406">
        <f t="shared" si="419"/>
        <v>0</v>
      </c>
      <c r="BK333" s="391" t="str">
        <f t="shared" si="420"/>
        <v>0</v>
      </c>
      <c r="BL333" s="391" t="str">
        <f t="shared" si="421"/>
        <v>0</v>
      </c>
      <c r="BM333" s="405">
        <f t="shared" ref="BM333:BM396" si="435">IF(COUNTIF(H333,"*m*")&gt;0,"",IF(VALUE(BK333)&lt;60,0,1))</f>
        <v>0</v>
      </c>
      <c r="BN333" s="405" t="str">
        <f t="shared" ref="BN333:BN396" si="436">BK333&amp;"m"&amp;BL333</f>
        <v>0m0</v>
      </c>
      <c r="BO333" s="392">
        <f t="shared" ref="BO333:BO396" si="437">IF(K333="",0,VALUE(SUBSTITUTE(K333,".","")))</f>
        <v>0</v>
      </c>
      <c r="BP333" s="392">
        <f t="shared" ref="BP333:BP396" si="438">IF(K333="",0,SUBSTITUTE(K333,"m",""))</f>
        <v>0</v>
      </c>
      <c r="BQ333" s="405">
        <f t="shared" ref="BQ333:BQ396" si="439">VALUE(IF(COUNTIF(K333,"*.*")&gt;0,BO333,BP333))</f>
        <v>0</v>
      </c>
      <c r="BR333" s="406">
        <f t="shared" ref="BR333:BR396" si="440">INT(BQ333/10000)</f>
        <v>0</v>
      </c>
      <c r="BS333" s="391" t="str">
        <f t="shared" ref="BS333:BS396" si="441">RIGHT(INT(BQ333/100),2)</f>
        <v>0</v>
      </c>
      <c r="BT333" s="391" t="str">
        <f t="shared" ref="BT333:BT396" si="442">RIGHT(INT(BQ333/1),2)</f>
        <v>0</v>
      </c>
      <c r="BU333" s="405">
        <f t="shared" ref="BU333:BU396" si="443">IF(COUNTIF(K333,"*m*")&gt;0,"",IF(VALUE(BS333)&lt;60,0,1))</f>
        <v>0</v>
      </c>
      <c r="BV333" s="405" t="str">
        <f t="shared" ref="BV333:BV396" si="444">BS333&amp;"m"&amp;BT333</f>
        <v>0m0</v>
      </c>
      <c r="BW333" s="392">
        <f t="shared" ref="BW333:BW396" si="445">IF(N333="",0,VALUE(SUBSTITUTE(N333,".","")))</f>
        <v>0</v>
      </c>
      <c r="BX333" s="392">
        <f t="shared" ref="BX333:BX396" si="446">IF(N333="",0,SUBSTITUTE(N333,"m",""))</f>
        <v>0</v>
      </c>
      <c r="BY333" s="405">
        <f t="shared" ref="BY333:BY396" si="447">VALUE(IF(COUNTIF(N333,"*.*")&gt;0,BW333,BX333))</f>
        <v>0</v>
      </c>
      <c r="BZ333" s="406">
        <f t="shared" ref="BZ333:BZ396" si="448">INT(BY333/10000)</f>
        <v>0</v>
      </c>
      <c r="CA333" s="391" t="str">
        <f t="shared" ref="CA333:CA396" si="449">RIGHT(INT(BY333/100),2)</f>
        <v>0</v>
      </c>
      <c r="CB333" s="391" t="str">
        <f t="shared" ref="CB333:CB396" si="450">RIGHT(INT(BY333/1),2)</f>
        <v>0</v>
      </c>
      <c r="CC333" s="405">
        <f t="shared" ref="CC333:CC396" si="451">IF(COUNTIF(N333,"*m*")&gt;0,"",IF(VALUE(CA333)&lt;60,0,1))</f>
        <v>0</v>
      </c>
      <c r="CD333" s="405" t="str">
        <f t="shared" ref="CD333:CD396" si="452">CA333&amp;"m"&amp;CB333</f>
        <v>0m0</v>
      </c>
      <c r="CE333" s="392">
        <f t="shared" ref="CE333:CE396" si="453">IF(Q333="",0,VALUE(SUBSTITUTE(Q333,".","")))</f>
        <v>0</v>
      </c>
      <c r="CF333" s="392">
        <f t="shared" ref="CF333:CF396" si="454">IF(Q333="",0,SUBSTITUTE(Q333,"m",""))</f>
        <v>0</v>
      </c>
      <c r="CG333" s="405">
        <f t="shared" ref="CG333:CG396" si="455">VALUE(IF(COUNTIF(Q333,"*.*")&gt;0,CE333,CF333))</f>
        <v>0</v>
      </c>
      <c r="CH333" s="406">
        <f t="shared" ref="CH333:CH396" si="456">INT(CG333/10000)</f>
        <v>0</v>
      </c>
      <c r="CI333" s="391" t="str">
        <f t="shared" ref="CI333:CI396" si="457">RIGHT(INT(CG333/100),2)</f>
        <v>0</v>
      </c>
      <c r="CJ333" s="391" t="str">
        <f t="shared" ref="CJ333:CJ396" si="458">RIGHT(INT(CG333/1),2)</f>
        <v>0</v>
      </c>
      <c r="CK333" s="405">
        <f t="shared" ref="CK333:CK396" si="459">IF(COUNTIF(Q333,"*m*")&gt;0,"",IF(VALUE(CI333)&lt;60,0,1))</f>
        <v>0</v>
      </c>
      <c r="CL333" s="405" t="str">
        <f t="shared" ref="CL333:CL396" si="460">CI333&amp;"m"&amp;CJ333</f>
        <v>0m0</v>
      </c>
      <c r="CM333" s="392">
        <f t="shared" ref="CM333:CM396" si="461">IF(T333="",0,VALUE(SUBSTITUTE(T333,".","")))</f>
        <v>0</v>
      </c>
      <c r="CN333" s="392">
        <f t="shared" ref="CN333:CN396" si="462">IF(T333="",0,SUBSTITUTE(T333,"m",""))</f>
        <v>0</v>
      </c>
      <c r="CO333" s="405">
        <f t="shared" ref="CO333:CO396" si="463">VALUE(IF(COUNTIF(T333,"*.*")&gt;0,CM333,CN333))</f>
        <v>0</v>
      </c>
      <c r="CP333" s="406">
        <f t="shared" ref="CP333:CP396" si="464">INT(CO333/10000)</f>
        <v>0</v>
      </c>
      <c r="CQ333" s="391" t="str">
        <f t="shared" ref="CQ333:CQ396" si="465">RIGHT(INT(CO333/100),2)</f>
        <v>0</v>
      </c>
      <c r="CR333" s="391" t="str">
        <f t="shared" ref="CR333:CR396" si="466">RIGHT(INT(CO333/1),2)</f>
        <v>0</v>
      </c>
      <c r="CS333" s="405">
        <f t="shared" ref="CS333:CS396" si="467">IF(COUNTIF(T333,"*m*")&gt;0,"",IF(VALUE(CQ333)&lt;60,0,1))</f>
        <v>0</v>
      </c>
      <c r="CT333" s="405" t="str">
        <f t="shared" ref="CT333:CT396" si="468">CQ333&amp;"m"&amp;CR333</f>
        <v>0m0</v>
      </c>
      <c r="CU333" s="405">
        <f t="shared" ref="CU333:CU396" si="469">IF(AND($C333="",G333&gt;0),1,IF(AND($C333="",H333&gt;0),1,0))</f>
        <v>0</v>
      </c>
      <c r="CV333" s="405">
        <f t="shared" ref="CV333:CV396" si="470">IF(AND($C333="",J333&gt;0),1,IF(AND($C333="",K333&gt;0),1,0))</f>
        <v>0</v>
      </c>
      <c r="CW333" s="405">
        <f t="shared" ref="CW333:CW396" si="471">IF(AND($C333="",M333&gt;0),1,IF(AND($C333="",N333&gt;0),1,0))</f>
        <v>0</v>
      </c>
      <c r="CX333" s="405">
        <f t="shared" ref="CX333:CX396" si="472">IF(AND($C333="",P333&gt;0),1,IF(AND($C333="",Q333&gt;0),1,0))</f>
        <v>0</v>
      </c>
      <c r="CY333" s="405">
        <f t="shared" ref="CY333:CY396" si="473">IF(AND($C333="",S333&gt;0),1,IF(AND($C333="",T333&gt;0),1,0))</f>
        <v>0</v>
      </c>
      <c r="CZ333" s="405" t="str">
        <f t="shared" ref="CZ333:CZ396" si="474">IF(AND(G333="",H333&gt;0),1,"")</f>
        <v/>
      </c>
      <c r="DA333" s="405" t="str">
        <f t="shared" ref="DA333:DA396" si="475">IF(AND(J333="",K333&gt;0),1,"")</f>
        <v/>
      </c>
      <c r="DB333" s="405" t="str">
        <f t="shared" ref="DB333:DB396" si="476">IF(AND(M333="",N333&gt;0),1,"")</f>
        <v/>
      </c>
      <c r="DC333" s="405" t="str">
        <f t="shared" ref="DC333:DC396" si="477">IF(AND(P333="",Q333&gt;0),1,"")</f>
        <v/>
      </c>
      <c r="DD333" s="405" t="str">
        <f t="shared" ref="DD333:DD396" si="478">IF(AND(S333="",T333&gt;0),1,"")</f>
        <v/>
      </c>
      <c r="DE333" s="405"/>
      <c r="DF333" s="404"/>
      <c r="DG333" s="405" t="str">
        <f t="shared" ref="DG333:DG396" si="479">IF(B333="","",VALUE(Q333))</f>
        <v/>
      </c>
      <c r="DH333" s="405" t="str">
        <f t="shared" ref="DH333:DH396" si="480">IF(B333="","",VALUE(T333))</f>
        <v/>
      </c>
      <c r="DI333" s="405">
        <f t="shared" ref="DI333:DI396" si="481">IF(AND(B333&gt;0,COUNTA(G333:U333)=0),1,0)</f>
        <v>0</v>
      </c>
      <c r="DJ333" s="405" t="str">
        <f t="shared" ref="DJ333:DJ396" si="482">IF(AND(COUNTIF(G333,"*m*")&gt;0,COUNTIF(H333,"*m*")&gt;0),1,"")</f>
        <v/>
      </c>
      <c r="DK333" s="405" t="str">
        <f t="shared" ref="DK333:DK396" si="483">IF(AND(COUNTIF(J333,"*m*")&gt;0,COUNTIF(K333,"*m*")&gt;0),1,"")</f>
        <v/>
      </c>
      <c r="DL333" s="405" t="str">
        <f t="shared" ref="DL333:DL396" si="484">IF(AND(COUNTIF(M333,"*m*")&gt;0,COUNTIF(N333,"*m*")&gt;0),1,"")</f>
        <v/>
      </c>
      <c r="DM333" s="405" t="str">
        <f t="shared" ref="DM333:DM396" si="485">IF(AND(COUNTIF(G333,"*跳*")&gt;0,COUNTIF(H333,"*.*")&gt;0),1,IF(AND(COUNTIF(G333,"*投*")&gt;0,COUNTIF(H333,"*.*")&gt;0),1,""))</f>
        <v/>
      </c>
      <c r="DN333" s="405" t="str">
        <f t="shared" ref="DN333:DN396" si="486">IF(AND(COUNTIF(J333,"*跳*")&gt;0,COUNTIF(K333,"*.*")&gt;0),1,IF(AND(COUNTIF(J333,"*投*")&gt;0,COUNTIF(K333,"*.*")&gt;0),1,""))</f>
        <v/>
      </c>
      <c r="DO333" s="405" t="str">
        <f t="shared" ref="DO333:DO396" si="487">IF(AND(COUNTIF(M333,"*跳*")&gt;0,COUNTIF(N333,"*.*")&gt;0),1,IF(AND(COUNTIF(M333,"*投*")&gt;0,COUNTIF(N333,"*.*")&gt;0),1,""))</f>
        <v/>
      </c>
    </row>
    <row r="334" spans="1:119" s="152" customFormat="1" ht="18" hidden="1" customHeight="1">
      <c r="A334" s="156" t="str">
        <f t="shared" si="416"/>
        <v/>
      </c>
      <c r="B334" s="153"/>
      <c r="C334" s="31" t="str">
        <f>IF(B334="","",VLOOKUP(B334,学連登録!$C$2:$G$3000,2,FALSE))</f>
        <v/>
      </c>
      <c r="D334" s="32" t="str">
        <f>IF(B334="","",VLOOKUP(B334,学連登録!$C$2:$G$3000,3,FALSE))</f>
        <v/>
      </c>
      <c r="E334" s="33" t="str">
        <f>IF(B334="","",VLOOKUP(B334,学連登録!$C$2:$G$3000,4,FALSE))</f>
        <v/>
      </c>
      <c r="F334" s="376" t="str">
        <f>IF(B334="","",VLOOKUP(B334,学連登録!$C$2:$I$3000,7,FALSE))</f>
        <v/>
      </c>
      <c r="G334" s="155"/>
      <c r="H334" s="926"/>
      <c r="I334" s="928"/>
      <c r="J334" s="155"/>
      <c r="K334" s="926"/>
      <c r="L334" s="927"/>
      <c r="M334" s="155"/>
      <c r="N334" s="881"/>
      <c r="O334" s="882"/>
      <c r="P334" s="154"/>
      <c r="Q334" s="926"/>
      <c r="R334" s="927"/>
      <c r="S334" s="154"/>
      <c r="T334" s="926"/>
      <c r="U334" s="927"/>
      <c r="V334" s="101" t="str">
        <f>IF(B334="","",VLOOKUP(B334,学連登録!$C$2:$H$3000,6,FALSE))</f>
        <v/>
      </c>
      <c r="Y334" s="116" t="str">
        <f t="shared" si="409"/>
        <v/>
      </c>
      <c r="Z334" s="97" t="str">
        <f>IF(G334="","",VLOOKUP(G334,種目名!$R$5:$T$104,3,0))</f>
        <v/>
      </c>
      <c r="AA334" s="98" t="str">
        <f>IF(J334="","",VLOOKUP(J334,種目名!$R$5:$T$104,3,0))</f>
        <v/>
      </c>
      <c r="AB334" s="117" t="str">
        <f>IF(M334="","",VLOOKUP(M334,種目名!$R$5:$T$104,3,0))</f>
        <v/>
      </c>
      <c r="AC334" s="117" t="str">
        <f>IF(P334="","",VLOOKUP(AF334,種目名!$R$5:$T$104,3,0))</f>
        <v/>
      </c>
      <c r="AD334" s="118" t="str">
        <f>IF(S334="","",VLOOKUP(AI334,種目名!$R$5:$T$104,3,0))</f>
        <v/>
      </c>
      <c r="AE334" s="115">
        <f t="shared" si="410"/>
        <v>0</v>
      </c>
      <c r="AF334" s="152" t="str">
        <f t="shared" si="411"/>
        <v/>
      </c>
      <c r="AG334" s="152" t="str">
        <f t="shared" si="412"/>
        <v/>
      </c>
      <c r="AH334" s="152">
        <f t="shared" si="413"/>
        <v>0</v>
      </c>
      <c r="AI334" s="152" t="str">
        <f t="shared" si="414"/>
        <v/>
      </c>
      <c r="AJ334" s="152" t="str">
        <f t="shared" si="415"/>
        <v/>
      </c>
      <c r="AK334" s="383"/>
      <c r="AL334" s="166">
        <f t="shared" si="422"/>
        <v>0</v>
      </c>
      <c r="AM334" s="392">
        <f t="shared" si="423"/>
        <v>0</v>
      </c>
      <c r="AN334" s="392">
        <f>COUNTIF($B$12:B334,B334)</f>
        <v>0</v>
      </c>
      <c r="AO334" s="392"/>
      <c r="AP334" s="392" t="str">
        <f t="shared" si="424"/>
        <v/>
      </c>
      <c r="AQ334" s="392" t="str">
        <f t="shared" si="424"/>
        <v/>
      </c>
      <c r="AR334" s="392" t="str">
        <f t="shared" si="424"/>
        <v/>
      </c>
      <c r="AS334" s="392" t="str">
        <f t="shared" si="418"/>
        <v/>
      </c>
      <c r="AT334" s="392">
        <f t="shared" si="425"/>
        <v>0</v>
      </c>
      <c r="AU334" s="392" t="str">
        <f t="shared" si="426"/>
        <v/>
      </c>
      <c r="AV334" s="392" t="str">
        <f t="shared" si="427"/>
        <v/>
      </c>
      <c r="AW334" s="392" t="str">
        <f t="shared" si="428"/>
        <v/>
      </c>
      <c r="AX334" s="392" t="str">
        <f t="shared" si="429"/>
        <v/>
      </c>
      <c r="AY334" s="392" t="str">
        <f t="shared" si="430"/>
        <v/>
      </c>
      <c r="AZ334" s="392" t="str">
        <f t="shared" si="417"/>
        <v/>
      </c>
      <c r="BA334" s="392" t="str">
        <f t="shared" si="417"/>
        <v/>
      </c>
      <c r="BB334" s="392" t="str">
        <f t="shared" si="417"/>
        <v/>
      </c>
      <c r="BC334" s="392" t="str">
        <f t="shared" si="417"/>
        <v/>
      </c>
      <c r="BD334" s="396" t="str">
        <f t="shared" si="417"/>
        <v/>
      </c>
      <c r="BE334" s="386">
        <f t="shared" si="431"/>
        <v>0</v>
      </c>
      <c r="BG334" s="392">
        <f t="shared" si="432"/>
        <v>0</v>
      </c>
      <c r="BH334" s="392">
        <f t="shared" si="433"/>
        <v>0</v>
      </c>
      <c r="BI334" s="405">
        <f t="shared" si="434"/>
        <v>0</v>
      </c>
      <c r="BJ334" s="406">
        <f t="shared" si="419"/>
        <v>0</v>
      </c>
      <c r="BK334" s="391" t="str">
        <f t="shared" si="420"/>
        <v>0</v>
      </c>
      <c r="BL334" s="391" t="str">
        <f t="shared" si="421"/>
        <v>0</v>
      </c>
      <c r="BM334" s="405">
        <f t="shared" si="435"/>
        <v>0</v>
      </c>
      <c r="BN334" s="405" t="str">
        <f t="shared" si="436"/>
        <v>0m0</v>
      </c>
      <c r="BO334" s="392">
        <f t="shared" si="437"/>
        <v>0</v>
      </c>
      <c r="BP334" s="392">
        <f t="shared" si="438"/>
        <v>0</v>
      </c>
      <c r="BQ334" s="405">
        <f t="shared" si="439"/>
        <v>0</v>
      </c>
      <c r="BR334" s="406">
        <f t="shared" si="440"/>
        <v>0</v>
      </c>
      <c r="BS334" s="391" t="str">
        <f t="shared" si="441"/>
        <v>0</v>
      </c>
      <c r="BT334" s="391" t="str">
        <f t="shared" si="442"/>
        <v>0</v>
      </c>
      <c r="BU334" s="405">
        <f t="shared" si="443"/>
        <v>0</v>
      </c>
      <c r="BV334" s="405" t="str">
        <f t="shared" si="444"/>
        <v>0m0</v>
      </c>
      <c r="BW334" s="392">
        <f t="shared" si="445"/>
        <v>0</v>
      </c>
      <c r="BX334" s="392">
        <f t="shared" si="446"/>
        <v>0</v>
      </c>
      <c r="BY334" s="405">
        <f t="shared" si="447"/>
        <v>0</v>
      </c>
      <c r="BZ334" s="406">
        <f t="shared" si="448"/>
        <v>0</v>
      </c>
      <c r="CA334" s="391" t="str">
        <f t="shared" si="449"/>
        <v>0</v>
      </c>
      <c r="CB334" s="391" t="str">
        <f t="shared" si="450"/>
        <v>0</v>
      </c>
      <c r="CC334" s="405">
        <f t="shared" si="451"/>
        <v>0</v>
      </c>
      <c r="CD334" s="405" t="str">
        <f t="shared" si="452"/>
        <v>0m0</v>
      </c>
      <c r="CE334" s="392">
        <f t="shared" si="453"/>
        <v>0</v>
      </c>
      <c r="CF334" s="392">
        <f t="shared" si="454"/>
        <v>0</v>
      </c>
      <c r="CG334" s="405">
        <f t="shared" si="455"/>
        <v>0</v>
      </c>
      <c r="CH334" s="406">
        <f t="shared" si="456"/>
        <v>0</v>
      </c>
      <c r="CI334" s="391" t="str">
        <f t="shared" si="457"/>
        <v>0</v>
      </c>
      <c r="CJ334" s="391" t="str">
        <f t="shared" si="458"/>
        <v>0</v>
      </c>
      <c r="CK334" s="405">
        <f t="shared" si="459"/>
        <v>0</v>
      </c>
      <c r="CL334" s="405" t="str">
        <f t="shared" si="460"/>
        <v>0m0</v>
      </c>
      <c r="CM334" s="392">
        <f t="shared" si="461"/>
        <v>0</v>
      </c>
      <c r="CN334" s="392">
        <f t="shared" si="462"/>
        <v>0</v>
      </c>
      <c r="CO334" s="405">
        <f t="shared" si="463"/>
        <v>0</v>
      </c>
      <c r="CP334" s="406">
        <f t="shared" si="464"/>
        <v>0</v>
      </c>
      <c r="CQ334" s="391" t="str">
        <f t="shared" si="465"/>
        <v>0</v>
      </c>
      <c r="CR334" s="391" t="str">
        <f t="shared" si="466"/>
        <v>0</v>
      </c>
      <c r="CS334" s="405">
        <f t="shared" si="467"/>
        <v>0</v>
      </c>
      <c r="CT334" s="405" t="str">
        <f t="shared" si="468"/>
        <v>0m0</v>
      </c>
      <c r="CU334" s="405">
        <f t="shared" si="469"/>
        <v>0</v>
      </c>
      <c r="CV334" s="405">
        <f t="shared" si="470"/>
        <v>0</v>
      </c>
      <c r="CW334" s="405">
        <f t="shared" si="471"/>
        <v>0</v>
      </c>
      <c r="CX334" s="405">
        <f t="shared" si="472"/>
        <v>0</v>
      </c>
      <c r="CY334" s="405">
        <f t="shared" si="473"/>
        <v>0</v>
      </c>
      <c r="CZ334" s="405" t="str">
        <f t="shared" si="474"/>
        <v/>
      </c>
      <c r="DA334" s="405" t="str">
        <f t="shared" si="475"/>
        <v/>
      </c>
      <c r="DB334" s="405" t="str">
        <f t="shared" si="476"/>
        <v/>
      </c>
      <c r="DC334" s="405" t="str">
        <f t="shared" si="477"/>
        <v/>
      </c>
      <c r="DD334" s="405" t="str">
        <f t="shared" si="478"/>
        <v/>
      </c>
      <c r="DE334" s="405"/>
      <c r="DF334" s="404"/>
      <c r="DG334" s="405" t="str">
        <f t="shared" si="479"/>
        <v/>
      </c>
      <c r="DH334" s="405" t="str">
        <f t="shared" si="480"/>
        <v/>
      </c>
      <c r="DI334" s="405">
        <f t="shared" si="481"/>
        <v>0</v>
      </c>
      <c r="DJ334" s="405" t="str">
        <f t="shared" si="482"/>
        <v/>
      </c>
      <c r="DK334" s="405" t="str">
        <f t="shared" si="483"/>
        <v/>
      </c>
      <c r="DL334" s="405" t="str">
        <f t="shared" si="484"/>
        <v/>
      </c>
      <c r="DM334" s="405" t="str">
        <f t="shared" si="485"/>
        <v/>
      </c>
      <c r="DN334" s="405" t="str">
        <f t="shared" si="486"/>
        <v/>
      </c>
      <c r="DO334" s="405" t="str">
        <f t="shared" si="487"/>
        <v/>
      </c>
    </row>
    <row r="335" spans="1:119" s="152" customFormat="1" ht="18" hidden="1" customHeight="1">
      <c r="A335" s="156" t="str">
        <f t="shared" si="416"/>
        <v/>
      </c>
      <c r="B335" s="153"/>
      <c r="C335" s="31" t="str">
        <f>IF(B335="","",VLOOKUP(B335,学連登録!$C$2:$G$3000,2,FALSE))</f>
        <v/>
      </c>
      <c r="D335" s="32" t="str">
        <f>IF(B335="","",VLOOKUP(B335,学連登録!$C$2:$G$3000,3,FALSE))</f>
        <v/>
      </c>
      <c r="E335" s="33" t="str">
        <f>IF(B335="","",VLOOKUP(B335,学連登録!$C$2:$G$3000,4,FALSE))</f>
        <v/>
      </c>
      <c r="F335" s="376" t="str">
        <f>IF(B335="","",VLOOKUP(B335,学連登録!$C$2:$I$3000,7,FALSE))</f>
        <v/>
      </c>
      <c r="G335" s="155"/>
      <c r="H335" s="926"/>
      <c r="I335" s="928"/>
      <c r="J335" s="155"/>
      <c r="K335" s="926"/>
      <c r="L335" s="927"/>
      <c r="M335" s="155"/>
      <c r="N335" s="881"/>
      <c r="O335" s="882"/>
      <c r="P335" s="154"/>
      <c r="Q335" s="926"/>
      <c r="R335" s="927"/>
      <c r="S335" s="154"/>
      <c r="T335" s="926"/>
      <c r="U335" s="927"/>
      <c r="V335" s="101" t="str">
        <f>IF(B335="","",VLOOKUP(B335,学連登録!$C$2:$H$3000,6,FALSE))</f>
        <v/>
      </c>
      <c r="Y335" s="116" t="str">
        <f t="shared" si="409"/>
        <v/>
      </c>
      <c r="Z335" s="97" t="str">
        <f>IF(G335="","",VLOOKUP(G335,種目名!$R$5:$T$104,3,0))</f>
        <v/>
      </c>
      <c r="AA335" s="98" t="str">
        <f>IF(J335="","",VLOOKUP(J335,種目名!$R$5:$T$104,3,0))</f>
        <v/>
      </c>
      <c r="AB335" s="117" t="str">
        <f>IF(M335="","",VLOOKUP(M335,種目名!$R$5:$T$104,3,0))</f>
        <v/>
      </c>
      <c r="AC335" s="117" t="str">
        <f>IF(P335="","",VLOOKUP(AF335,種目名!$R$5:$T$104,3,0))</f>
        <v/>
      </c>
      <c r="AD335" s="118" t="str">
        <f>IF(S335="","",VLOOKUP(AI335,種目名!$R$5:$T$104,3,0))</f>
        <v/>
      </c>
      <c r="AE335" s="115">
        <f t="shared" si="410"/>
        <v>0</v>
      </c>
      <c r="AF335" s="152" t="str">
        <f t="shared" si="411"/>
        <v/>
      </c>
      <c r="AG335" s="152" t="str">
        <f t="shared" si="412"/>
        <v/>
      </c>
      <c r="AH335" s="152">
        <f t="shared" si="413"/>
        <v>0</v>
      </c>
      <c r="AI335" s="152" t="str">
        <f t="shared" si="414"/>
        <v/>
      </c>
      <c r="AJ335" s="152" t="str">
        <f t="shared" si="415"/>
        <v/>
      </c>
      <c r="AK335" s="383"/>
      <c r="AL335" s="166">
        <f t="shared" si="422"/>
        <v>0</v>
      </c>
      <c r="AM335" s="392">
        <f t="shared" si="423"/>
        <v>0</v>
      </c>
      <c r="AN335" s="392">
        <f>COUNTIF($B$12:B335,B335)</f>
        <v>0</v>
      </c>
      <c r="AO335" s="392"/>
      <c r="AP335" s="392" t="str">
        <f t="shared" si="424"/>
        <v/>
      </c>
      <c r="AQ335" s="392" t="str">
        <f t="shared" si="424"/>
        <v/>
      </c>
      <c r="AR335" s="392" t="str">
        <f t="shared" si="424"/>
        <v/>
      </c>
      <c r="AS335" s="392" t="str">
        <f t="shared" si="418"/>
        <v/>
      </c>
      <c r="AT335" s="392">
        <f t="shared" si="425"/>
        <v>0</v>
      </c>
      <c r="AU335" s="392" t="str">
        <f t="shared" si="426"/>
        <v/>
      </c>
      <c r="AV335" s="392" t="str">
        <f t="shared" si="427"/>
        <v/>
      </c>
      <c r="AW335" s="392" t="str">
        <f t="shared" si="428"/>
        <v/>
      </c>
      <c r="AX335" s="392" t="str">
        <f t="shared" si="429"/>
        <v/>
      </c>
      <c r="AY335" s="392" t="str">
        <f t="shared" si="430"/>
        <v/>
      </c>
      <c r="AZ335" s="392" t="str">
        <f t="shared" si="417"/>
        <v/>
      </c>
      <c r="BA335" s="392" t="str">
        <f t="shared" si="417"/>
        <v/>
      </c>
      <c r="BB335" s="392" t="str">
        <f t="shared" si="417"/>
        <v/>
      </c>
      <c r="BC335" s="392" t="str">
        <f t="shared" si="417"/>
        <v/>
      </c>
      <c r="BD335" s="396" t="str">
        <f t="shared" si="417"/>
        <v/>
      </c>
      <c r="BE335" s="386">
        <f t="shared" si="431"/>
        <v>0</v>
      </c>
      <c r="BG335" s="392">
        <f t="shared" si="432"/>
        <v>0</v>
      </c>
      <c r="BH335" s="392">
        <f t="shared" si="433"/>
        <v>0</v>
      </c>
      <c r="BI335" s="405">
        <f t="shared" si="434"/>
        <v>0</v>
      </c>
      <c r="BJ335" s="406">
        <f t="shared" si="419"/>
        <v>0</v>
      </c>
      <c r="BK335" s="391" t="str">
        <f t="shared" si="420"/>
        <v>0</v>
      </c>
      <c r="BL335" s="391" t="str">
        <f t="shared" si="421"/>
        <v>0</v>
      </c>
      <c r="BM335" s="405">
        <f t="shared" si="435"/>
        <v>0</v>
      </c>
      <c r="BN335" s="405" t="str">
        <f t="shared" si="436"/>
        <v>0m0</v>
      </c>
      <c r="BO335" s="392">
        <f t="shared" si="437"/>
        <v>0</v>
      </c>
      <c r="BP335" s="392">
        <f t="shared" si="438"/>
        <v>0</v>
      </c>
      <c r="BQ335" s="405">
        <f t="shared" si="439"/>
        <v>0</v>
      </c>
      <c r="BR335" s="406">
        <f t="shared" si="440"/>
        <v>0</v>
      </c>
      <c r="BS335" s="391" t="str">
        <f t="shared" si="441"/>
        <v>0</v>
      </c>
      <c r="BT335" s="391" t="str">
        <f t="shared" si="442"/>
        <v>0</v>
      </c>
      <c r="BU335" s="405">
        <f t="shared" si="443"/>
        <v>0</v>
      </c>
      <c r="BV335" s="405" t="str">
        <f t="shared" si="444"/>
        <v>0m0</v>
      </c>
      <c r="BW335" s="392">
        <f t="shared" si="445"/>
        <v>0</v>
      </c>
      <c r="BX335" s="392">
        <f t="shared" si="446"/>
        <v>0</v>
      </c>
      <c r="BY335" s="405">
        <f t="shared" si="447"/>
        <v>0</v>
      </c>
      <c r="BZ335" s="406">
        <f t="shared" si="448"/>
        <v>0</v>
      </c>
      <c r="CA335" s="391" t="str">
        <f t="shared" si="449"/>
        <v>0</v>
      </c>
      <c r="CB335" s="391" t="str">
        <f t="shared" si="450"/>
        <v>0</v>
      </c>
      <c r="CC335" s="405">
        <f t="shared" si="451"/>
        <v>0</v>
      </c>
      <c r="CD335" s="405" t="str">
        <f t="shared" si="452"/>
        <v>0m0</v>
      </c>
      <c r="CE335" s="392">
        <f t="shared" si="453"/>
        <v>0</v>
      </c>
      <c r="CF335" s="392">
        <f t="shared" si="454"/>
        <v>0</v>
      </c>
      <c r="CG335" s="405">
        <f t="shared" si="455"/>
        <v>0</v>
      </c>
      <c r="CH335" s="406">
        <f t="shared" si="456"/>
        <v>0</v>
      </c>
      <c r="CI335" s="391" t="str">
        <f t="shared" si="457"/>
        <v>0</v>
      </c>
      <c r="CJ335" s="391" t="str">
        <f t="shared" si="458"/>
        <v>0</v>
      </c>
      <c r="CK335" s="405">
        <f t="shared" si="459"/>
        <v>0</v>
      </c>
      <c r="CL335" s="405" t="str">
        <f t="shared" si="460"/>
        <v>0m0</v>
      </c>
      <c r="CM335" s="392">
        <f t="shared" si="461"/>
        <v>0</v>
      </c>
      <c r="CN335" s="392">
        <f t="shared" si="462"/>
        <v>0</v>
      </c>
      <c r="CO335" s="405">
        <f t="shared" si="463"/>
        <v>0</v>
      </c>
      <c r="CP335" s="406">
        <f t="shared" si="464"/>
        <v>0</v>
      </c>
      <c r="CQ335" s="391" t="str">
        <f t="shared" si="465"/>
        <v>0</v>
      </c>
      <c r="CR335" s="391" t="str">
        <f t="shared" si="466"/>
        <v>0</v>
      </c>
      <c r="CS335" s="405">
        <f t="shared" si="467"/>
        <v>0</v>
      </c>
      <c r="CT335" s="405" t="str">
        <f t="shared" si="468"/>
        <v>0m0</v>
      </c>
      <c r="CU335" s="405">
        <f t="shared" si="469"/>
        <v>0</v>
      </c>
      <c r="CV335" s="405">
        <f t="shared" si="470"/>
        <v>0</v>
      </c>
      <c r="CW335" s="405">
        <f t="shared" si="471"/>
        <v>0</v>
      </c>
      <c r="CX335" s="405">
        <f t="shared" si="472"/>
        <v>0</v>
      </c>
      <c r="CY335" s="405">
        <f t="shared" si="473"/>
        <v>0</v>
      </c>
      <c r="CZ335" s="405" t="str">
        <f t="shared" si="474"/>
        <v/>
      </c>
      <c r="DA335" s="405" t="str">
        <f t="shared" si="475"/>
        <v/>
      </c>
      <c r="DB335" s="405" t="str">
        <f t="shared" si="476"/>
        <v/>
      </c>
      <c r="DC335" s="405" t="str">
        <f t="shared" si="477"/>
        <v/>
      </c>
      <c r="DD335" s="405" t="str">
        <f t="shared" si="478"/>
        <v/>
      </c>
      <c r="DE335" s="405"/>
      <c r="DF335" s="404"/>
      <c r="DG335" s="405" t="str">
        <f t="shared" si="479"/>
        <v/>
      </c>
      <c r="DH335" s="405" t="str">
        <f t="shared" si="480"/>
        <v/>
      </c>
      <c r="DI335" s="405">
        <f t="shared" si="481"/>
        <v>0</v>
      </c>
      <c r="DJ335" s="405" t="str">
        <f t="shared" si="482"/>
        <v/>
      </c>
      <c r="DK335" s="405" t="str">
        <f t="shared" si="483"/>
        <v/>
      </c>
      <c r="DL335" s="405" t="str">
        <f t="shared" si="484"/>
        <v/>
      </c>
      <c r="DM335" s="405" t="str">
        <f t="shared" si="485"/>
        <v/>
      </c>
      <c r="DN335" s="405" t="str">
        <f t="shared" si="486"/>
        <v/>
      </c>
      <c r="DO335" s="405" t="str">
        <f t="shared" si="487"/>
        <v/>
      </c>
    </row>
    <row r="336" spans="1:119" s="152" customFormat="1" ht="18" hidden="1" customHeight="1">
      <c r="A336" s="156" t="str">
        <f t="shared" si="416"/>
        <v/>
      </c>
      <c r="B336" s="153"/>
      <c r="C336" s="31" t="str">
        <f>IF(B336="","",VLOOKUP(B336,学連登録!$C$2:$G$3000,2,FALSE))</f>
        <v/>
      </c>
      <c r="D336" s="32" t="str">
        <f>IF(B336="","",VLOOKUP(B336,学連登録!$C$2:$G$3000,3,FALSE))</f>
        <v/>
      </c>
      <c r="E336" s="33" t="str">
        <f>IF(B336="","",VLOOKUP(B336,学連登録!$C$2:$G$3000,4,FALSE))</f>
        <v/>
      </c>
      <c r="F336" s="376" t="str">
        <f>IF(B336="","",VLOOKUP(B336,学連登録!$C$2:$I$3000,7,FALSE))</f>
        <v/>
      </c>
      <c r="G336" s="155"/>
      <c r="H336" s="926"/>
      <c r="I336" s="928"/>
      <c r="J336" s="155"/>
      <c r="K336" s="926"/>
      <c r="L336" s="927"/>
      <c r="M336" s="155"/>
      <c r="N336" s="881"/>
      <c r="O336" s="882"/>
      <c r="P336" s="154"/>
      <c r="Q336" s="926"/>
      <c r="R336" s="927"/>
      <c r="S336" s="154"/>
      <c r="T336" s="926"/>
      <c r="U336" s="927"/>
      <c r="V336" s="101" t="str">
        <f>IF(B336="","",VLOOKUP(B336,学連登録!$C$2:$H$3000,6,FALSE))</f>
        <v/>
      </c>
      <c r="Y336" s="116" t="str">
        <f t="shared" si="409"/>
        <v/>
      </c>
      <c r="Z336" s="97" t="str">
        <f>IF(G336="","",VLOOKUP(G336,種目名!$R$5:$T$104,3,0))</f>
        <v/>
      </c>
      <c r="AA336" s="98" t="str">
        <f>IF(J336="","",VLOOKUP(J336,種目名!$R$5:$T$104,3,0))</f>
        <v/>
      </c>
      <c r="AB336" s="117" t="str">
        <f>IF(M336="","",VLOOKUP(M336,種目名!$R$5:$T$104,3,0))</f>
        <v/>
      </c>
      <c r="AC336" s="117" t="str">
        <f>IF(P336="","",VLOOKUP(AF336,種目名!$R$5:$T$104,3,0))</f>
        <v/>
      </c>
      <c r="AD336" s="118" t="str">
        <f>IF(S336="","",VLOOKUP(AI336,種目名!$R$5:$T$104,3,0))</f>
        <v/>
      </c>
      <c r="AE336" s="115">
        <f t="shared" si="410"/>
        <v>0</v>
      </c>
      <c r="AF336" s="152" t="str">
        <f t="shared" si="411"/>
        <v/>
      </c>
      <c r="AG336" s="152" t="str">
        <f t="shared" si="412"/>
        <v/>
      </c>
      <c r="AH336" s="152">
        <f t="shared" si="413"/>
        <v>0</v>
      </c>
      <c r="AI336" s="152" t="str">
        <f t="shared" si="414"/>
        <v/>
      </c>
      <c r="AJ336" s="152" t="str">
        <f t="shared" si="415"/>
        <v/>
      </c>
      <c r="AK336" s="383"/>
      <c r="AL336" s="166">
        <f t="shared" si="422"/>
        <v>0</v>
      </c>
      <c r="AM336" s="392">
        <f t="shared" si="423"/>
        <v>0</v>
      </c>
      <c r="AN336" s="392">
        <f>COUNTIF($B$12:B336,B336)</f>
        <v>0</v>
      </c>
      <c r="AO336" s="392"/>
      <c r="AP336" s="392" t="str">
        <f t="shared" si="424"/>
        <v/>
      </c>
      <c r="AQ336" s="392" t="str">
        <f t="shared" si="424"/>
        <v/>
      </c>
      <c r="AR336" s="392" t="str">
        <f t="shared" si="424"/>
        <v/>
      </c>
      <c r="AS336" s="392" t="str">
        <f t="shared" si="418"/>
        <v/>
      </c>
      <c r="AT336" s="392">
        <f t="shared" si="425"/>
        <v>0</v>
      </c>
      <c r="AU336" s="392" t="str">
        <f t="shared" si="426"/>
        <v/>
      </c>
      <c r="AV336" s="392" t="str">
        <f t="shared" si="427"/>
        <v/>
      </c>
      <c r="AW336" s="392" t="str">
        <f t="shared" si="428"/>
        <v/>
      </c>
      <c r="AX336" s="392" t="str">
        <f t="shared" si="429"/>
        <v/>
      </c>
      <c r="AY336" s="392" t="str">
        <f t="shared" si="430"/>
        <v/>
      </c>
      <c r="AZ336" s="392" t="str">
        <f t="shared" si="417"/>
        <v/>
      </c>
      <c r="BA336" s="392" t="str">
        <f t="shared" si="417"/>
        <v/>
      </c>
      <c r="BB336" s="392" t="str">
        <f t="shared" si="417"/>
        <v/>
      </c>
      <c r="BC336" s="392" t="str">
        <f t="shared" si="417"/>
        <v/>
      </c>
      <c r="BD336" s="396" t="str">
        <f t="shared" si="417"/>
        <v/>
      </c>
      <c r="BE336" s="386">
        <f t="shared" si="431"/>
        <v>0</v>
      </c>
      <c r="BG336" s="392">
        <f t="shared" si="432"/>
        <v>0</v>
      </c>
      <c r="BH336" s="392">
        <f t="shared" si="433"/>
        <v>0</v>
      </c>
      <c r="BI336" s="405">
        <f t="shared" si="434"/>
        <v>0</v>
      </c>
      <c r="BJ336" s="406">
        <f t="shared" si="419"/>
        <v>0</v>
      </c>
      <c r="BK336" s="391" t="str">
        <f t="shared" si="420"/>
        <v>0</v>
      </c>
      <c r="BL336" s="391" t="str">
        <f t="shared" si="421"/>
        <v>0</v>
      </c>
      <c r="BM336" s="405">
        <f t="shared" si="435"/>
        <v>0</v>
      </c>
      <c r="BN336" s="405" t="str">
        <f t="shared" si="436"/>
        <v>0m0</v>
      </c>
      <c r="BO336" s="392">
        <f t="shared" si="437"/>
        <v>0</v>
      </c>
      <c r="BP336" s="392">
        <f t="shared" si="438"/>
        <v>0</v>
      </c>
      <c r="BQ336" s="405">
        <f t="shared" si="439"/>
        <v>0</v>
      </c>
      <c r="BR336" s="406">
        <f t="shared" si="440"/>
        <v>0</v>
      </c>
      <c r="BS336" s="391" t="str">
        <f t="shared" si="441"/>
        <v>0</v>
      </c>
      <c r="BT336" s="391" t="str">
        <f t="shared" si="442"/>
        <v>0</v>
      </c>
      <c r="BU336" s="405">
        <f t="shared" si="443"/>
        <v>0</v>
      </c>
      <c r="BV336" s="405" t="str">
        <f t="shared" si="444"/>
        <v>0m0</v>
      </c>
      <c r="BW336" s="392">
        <f t="shared" si="445"/>
        <v>0</v>
      </c>
      <c r="BX336" s="392">
        <f t="shared" si="446"/>
        <v>0</v>
      </c>
      <c r="BY336" s="405">
        <f t="shared" si="447"/>
        <v>0</v>
      </c>
      <c r="BZ336" s="406">
        <f t="shared" si="448"/>
        <v>0</v>
      </c>
      <c r="CA336" s="391" t="str">
        <f t="shared" si="449"/>
        <v>0</v>
      </c>
      <c r="CB336" s="391" t="str">
        <f t="shared" si="450"/>
        <v>0</v>
      </c>
      <c r="CC336" s="405">
        <f t="shared" si="451"/>
        <v>0</v>
      </c>
      <c r="CD336" s="405" t="str">
        <f t="shared" si="452"/>
        <v>0m0</v>
      </c>
      <c r="CE336" s="392">
        <f t="shared" si="453"/>
        <v>0</v>
      </c>
      <c r="CF336" s="392">
        <f t="shared" si="454"/>
        <v>0</v>
      </c>
      <c r="CG336" s="405">
        <f t="shared" si="455"/>
        <v>0</v>
      </c>
      <c r="CH336" s="406">
        <f t="shared" si="456"/>
        <v>0</v>
      </c>
      <c r="CI336" s="391" t="str">
        <f t="shared" si="457"/>
        <v>0</v>
      </c>
      <c r="CJ336" s="391" t="str">
        <f t="shared" si="458"/>
        <v>0</v>
      </c>
      <c r="CK336" s="405">
        <f t="shared" si="459"/>
        <v>0</v>
      </c>
      <c r="CL336" s="405" t="str">
        <f t="shared" si="460"/>
        <v>0m0</v>
      </c>
      <c r="CM336" s="392">
        <f t="shared" si="461"/>
        <v>0</v>
      </c>
      <c r="CN336" s="392">
        <f t="shared" si="462"/>
        <v>0</v>
      </c>
      <c r="CO336" s="405">
        <f t="shared" si="463"/>
        <v>0</v>
      </c>
      <c r="CP336" s="406">
        <f t="shared" si="464"/>
        <v>0</v>
      </c>
      <c r="CQ336" s="391" t="str">
        <f t="shared" si="465"/>
        <v>0</v>
      </c>
      <c r="CR336" s="391" t="str">
        <f t="shared" si="466"/>
        <v>0</v>
      </c>
      <c r="CS336" s="405">
        <f t="shared" si="467"/>
        <v>0</v>
      </c>
      <c r="CT336" s="405" t="str">
        <f t="shared" si="468"/>
        <v>0m0</v>
      </c>
      <c r="CU336" s="405">
        <f t="shared" si="469"/>
        <v>0</v>
      </c>
      <c r="CV336" s="405">
        <f t="shared" si="470"/>
        <v>0</v>
      </c>
      <c r="CW336" s="405">
        <f t="shared" si="471"/>
        <v>0</v>
      </c>
      <c r="CX336" s="405">
        <f t="shared" si="472"/>
        <v>0</v>
      </c>
      <c r="CY336" s="405">
        <f t="shared" si="473"/>
        <v>0</v>
      </c>
      <c r="CZ336" s="405" t="str">
        <f t="shared" si="474"/>
        <v/>
      </c>
      <c r="DA336" s="405" t="str">
        <f t="shared" si="475"/>
        <v/>
      </c>
      <c r="DB336" s="405" t="str">
        <f t="shared" si="476"/>
        <v/>
      </c>
      <c r="DC336" s="405" t="str">
        <f t="shared" si="477"/>
        <v/>
      </c>
      <c r="DD336" s="405" t="str">
        <f t="shared" si="478"/>
        <v/>
      </c>
      <c r="DE336" s="405"/>
      <c r="DF336" s="404"/>
      <c r="DG336" s="405" t="str">
        <f t="shared" si="479"/>
        <v/>
      </c>
      <c r="DH336" s="405" t="str">
        <f t="shared" si="480"/>
        <v/>
      </c>
      <c r="DI336" s="405">
        <f t="shared" si="481"/>
        <v>0</v>
      </c>
      <c r="DJ336" s="405" t="str">
        <f t="shared" si="482"/>
        <v/>
      </c>
      <c r="DK336" s="405" t="str">
        <f t="shared" si="483"/>
        <v/>
      </c>
      <c r="DL336" s="405" t="str">
        <f t="shared" si="484"/>
        <v/>
      </c>
      <c r="DM336" s="405" t="str">
        <f t="shared" si="485"/>
        <v/>
      </c>
      <c r="DN336" s="405" t="str">
        <f t="shared" si="486"/>
        <v/>
      </c>
      <c r="DO336" s="405" t="str">
        <f t="shared" si="487"/>
        <v/>
      </c>
    </row>
    <row r="337" spans="1:119" s="152" customFormat="1" ht="18" hidden="1" customHeight="1">
      <c r="A337" s="156" t="str">
        <f t="shared" si="416"/>
        <v/>
      </c>
      <c r="B337" s="153"/>
      <c r="C337" s="31" t="str">
        <f>IF(B337="","",VLOOKUP(B337,学連登録!$C$2:$G$3000,2,FALSE))</f>
        <v/>
      </c>
      <c r="D337" s="32" t="str">
        <f>IF(B337="","",VLOOKUP(B337,学連登録!$C$2:$G$3000,3,FALSE))</f>
        <v/>
      </c>
      <c r="E337" s="33" t="str">
        <f>IF(B337="","",VLOOKUP(B337,学連登録!$C$2:$G$3000,4,FALSE))</f>
        <v/>
      </c>
      <c r="F337" s="376" t="str">
        <f>IF(B337="","",VLOOKUP(B337,学連登録!$C$2:$I$3000,7,FALSE))</f>
        <v/>
      </c>
      <c r="G337" s="155"/>
      <c r="H337" s="926"/>
      <c r="I337" s="928"/>
      <c r="J337" s="155"/>
      <c r="K337" s="926"/>
      <c r="L337" s="927"/>
      <c r="M337" s="155"/>
      <c r="N337" s="881"/>
      <c r="O337" s="882"/>
      <c r="P337" s="154"/>
      <c r="Q337" s="926"/>
      <c r="R337" s="927"/>
      <c r="S337" s="154"/>
      <c r="T337" s="926"/>
      <c r="U337" s="927"/>
      <c r="V337" s="101" t="str">
        <f>IF(B337="","",VLOOKUP(B337,学連登録!$C$2:$H$3000,6,FALSE))</f>
        <v/>
      </c>
      <c r="Y337" s="116" t="str">
        <f t="shared" si="409"/>
        <v/>
      </c>
      <c r="Z337" s="97" t="str">
        <f>IF(G337="","",VLOOKUP(G337,種目名!$R$5:$T$104,3,0))</f>
        <v/>
      </c>
      <c r="AA337" s="98" t="str">
        <f>IF(J337="","",VLOOKUP(J337,種目名!$R$5:$T$104,3,0))</f>
        <v/>
      </c>
      <c r="AB337" s="117" t="str">
        <f>IF(M337="","",VLOOKUP(M337,種目名!$R$5:$T$104,3,0))</f>
        <v/>
      </c>
      <c r="AC337" s="117" t="str">
        <f>IF(P337="","",VLOOKUP(AF337,種目名!$R$5:$T$104,3,0))</f>
        <v/>
      </c>
      <c r="AD337" s="118" t="str">
        <f>IF(S337="","",VLOOKUP(AI337,種目名!$R$5:$T$104,3,0))</f>
        <v/>
      </c>
      <c r="AE337" s="115">
        <f t="shared" si="410"/>
        <v>0</v>
      </c>
      <c r="AF337" s="152" t="str">
        <f t="shared" si="411"/>
        <v/>
      </c>
      <c r="AG337" s="152" t="str">
        <f t="shared" si="412"/>
        <v/>
      </c>
      <c r="AH337" s="152">
        <f t="shared" si="413"/>
        <v>0</v>
      </c>
      <c r="AI337" s="152" t="str">
        <f t="shared" si="414"/>
        <v/>
      </c>
      <c r="AJ337" s="152" t="str">
        <f t="shared" si="415"/>
        <v/>
      </c>
      <c r="AK337" s="383"/>
      <c r="AL337" s="166">
        <f t="shared" si="422"/>
        <v>0</v>
      </c>
      <c r="AM337" s="392">
        <f t="shared" si="423"/>
        <v>0</v>
      </c>
      <c r="AN337" s="392">
        <f>COUNTIF($B$12:B337,B337)</f>
        <v>0</v>
      </c>
      <c r="AO337" s="392"/>
      <c r="AP337" s="392" t="str">
        <f t="shared" si="424"/>
        <v/>
      </c>
      <c r="AQ337" s="392" t="str">
        <f t="shared" si="424"/>
        <v/>
      </c>
      <c r="AR337" s="392" t="str">
        <f t="shared" si="424"/>
        <v/>
      </c>
      <c r="AS337" s="392" t="str">
        <f t="shared" si="418"/>
        <v/>
      </c>
      <c r="AT337" s="392">
        <f t="shared" si="425"/>
        <v>0</v>
      </c>
      <c r="AU337" s="392" t="str">
        <f t="shared" si="426"/>
        <v/>
      </c>
      <c r="AV337" s="392" t="str">
        <f t="shared" si="427"/>
        <v/>
      </c>
      <c r="AW337" s="392" t="str">
        <f t="shared" si="428"/>
        <v/>
      </c>
      <c r="AX337" s="392" t="str">
        <f t="shared" si="429"/>
        <v/>
      </c>
      <c r="AY337" s="392" t="str">
        <f t="shared" si="430"/>
        <v/>
      </c>
      <c r="AZ337" s="392" t="str">
        <f t="shared" si="417"/>
        <v/>
      </c>
      <c r="BA337" s="392" t="str">
        <f t="shared" si="417"/>
        <v/>
      </c>
      <c r="BB337" s="392" t="str">
        <f t="shared" si="417"/>
        <v/>
      </c>
      <c r="BC337" s="392" t="str">
        <f t="shared" si="417"/>
        <v/>
      </c>
      <c r="BD337" s="396" t="str">
        <f t="shared" si="417"/>
        <v/>
      </c>
      <c r="BE337" s="386">
        <f t="shared" si="431"/>
        <v>0</v>
      </c>
      <c r="BG337" s="392">
        <f t="shared" si="432"/>
        <v>0</v>
      </c>
      <c r="BH337" s="392">
        <f t="shared" si="433"/>
        <v>0</v>
      </c>
      <c r="BI337" s="405">
        <f t="shared" si="434"/>
        <v>0</v>
      </c>
      <c r="BJ337" s="406">
        <f t="shared" si="419"/>
        <v>0</v>
      </c>
      <c r="BK337" s="391" t="str">
        <f t="shared" si="420"/>
        <v>0</v>
      </c>
      <c r="BL337" s="391" t="str">
        <f t="shared" si="421"/>
        <v>0</v>
      </c>
      <c r="BM337" s="405">
        <f t="shared" si="435"/>
        <v>0</v>
      </c>
      <c r="BN337" s="405" t="str">
        <f t="shared" si="436"/>
        <v>0m0</v>
      </c>
      <c r="BO337" s="392">
        <f t="shared" si="437"/>
        <v>0</v>
      </c>
      <c r="BP337" s="392">
        <f t="shared" si="438"/>
        <v>0</v>
      </c>
      <c r="BQ337" s="405">
        <f t="shared" si="439"/>
        <v>0</v>
      </c>
      <c r="BR337" s="406">
        <f t="shared" si="440"/>
        <v>0</v>
      </c>
      <c r="BS337" s="391" t="str">
        <f t="shared" si="441"/>
        <v>0</v>
      </c>
      <c r="BT337" s="391" t="str">
        <f t="shared" si="442"/>
        <v>0</v>
      </c>
      <c r="BU337" s="405">
        <f t="shared" si="443"/>
        <v>0</v>
      </c>
      <c r="BV337" s="405" t="str">
        <f t="shared" si="444"/>
        <v>0m0</v>
      </c>
      <c r="BW337" s="392">
        <f t="shared" si="445"/>
        <v>0</v>
      </c>
      <c r="BX337" s="392">
        <f t="shared" si="446"/>
        <v>0</v>
      </c>
      <c r="BY337" s="405">
        <f t="shared" si="447"/>
        <v>0</v>
      </c>
      <c r="BZ337" s="406">
        <f t="shared" si="448"/>
        <v>0</v>
      </c>
      <c r="CA337" s="391" t="str">
        <f t="shared" si="449"/>
        <v>0</v>
      </c>
      <c r="CB337" s="391" t="str">
        <f t="shared" si="450"/>
        <v>0</v>
      </c>
      <c r="CC337" s="405">
        <f t="shared" si="451"/>
        <v>0</v>
      </c>
      <c r="CD337" s="405" t="str">
        <f t="shared" si="452"/>
        <v>0m0</v>
      </c>
      <c r="CE337" s="392">
        <f t="shared" si="453"/>
        <v>0</v>
      </c>
      <c r="CF337" s="392">
        <f t="shared" si="454"/>
        <v>0</v>
      </c>
      <c r="CG337" s="405">
        <f t="shared" si="455"/>
        <v>0</v>
      </c>
      <c r="CH337" s="406">
        <f t="shared" si="456"/>
        <v>0</v>
      </c>
      <c r="CI337" s="391" t="str">
        <f t="shared" si="457"/>
        <v>0</v>
      </c>
      <c r="CJ337" s="391" t="str">
        <f t="shared" si="458"/>
        <v>0</v>
      </c>
      <c r="CK337" s="405">
        <f t="shared" si="459"/>
        <v>0</v>
      </c>
      <c r="CL337" s="405" t="str">
        <f t="shared" si="460"/>
        <v>0m0</v>
      </c>
      <c r="CM337" s="392">
        <f t="shared" si="461"/>
        <v>0</v>
      </c>
      <c r="CN337" s="392">
        <f t="shared" si="462"/>
        <v>0</v>
      </c>
      <c r="CO337" s="405">
        <f t="shared" si="463"/>
        <v>0</v>
      </c>
      <c r="CP337" s="406">
        <f t="shared" si="464"/>
        <v>0</v>
      </c>
      <c r="CQ337" s="391" t="str">
        <f t="shared" si="465"/>
        <v>0</v>
      </c>
      <c r="CR337" s="391" t="str">
        <f t="shared" si="466"/>
        <v>0</v>
      </c>
      <c r="CS337" s="405">
        <f t="shared" si="467"/>
        <v>0</v>
      </c>
      <c r="CT337" s="405" t="str">
        <f t="shared" si="468"/>
        <v>0m0</v>
      </c>
      <c r="CU337" s="405">
        <f t="shared" si="469"/>
        <v>0</v>
      </c>
      <c r="CV337" s="405">
        <f t="shared" si="470"/>
        <v>0</v>
      </c>
      <c r="CW337" s="405">
        <f t="shared" si="471"/>
        <v>0</v>
      </c>
      <c r="CX337" s="405">
        <f t="shared" si="472"/>
        <v>0</v>
      </c>
      <c r="CY337" s="405">
        <f t="shared" si="473"/>
        <v>0</v>
      </c>
      <c r="CZ337" s="405" t="str">
        <f t="shared" si="474"/>
        <v/>
      </c>
      <c r="DA337" s="405" t="str">
        <f t="shared" si="475"/>
        <v/>
      </c>
      <c r="DB337" s="405" t="str">
        <f t="shared" si="476"/>
        <v/>
      </c>
      <c r="DC337" s="405" t="str">
        <f t="shared" si="477"/>
        <v/>
      </c>
      <c r="DD337" s="405" t="str">
        <f t="shared" si="478"/>
        <v/>
      </c>
      <c r="DE337" s="405"/>
      <c r="DF337" s="404"/>
      <c r="DG337" s="405" t="str">
        <f t="shared" si="479"/>
        <v/>
      </c>
      <c r="DH337" s="405" t="str">
        <f t="shared" si="480"/>
        <v/>
      </c>
      <c r="DI337" s="405">
        <f t="shared" si="481"/>
        <v>0</v>
      </c>
      <c r="DJ337" s="405" t="str">
        <f t="shared" si="482"/>
        <v/>
      </c>
      <c r="DK337" s="405" t="str">
        <f t="shared" si="483"/>
        <v/>
      </c>
      <c r="DL337" s="405" t="str">
        <f t="shared" si="484"/>
        <v/>
      </c>
      <c r="DM337" s="405" t="str">
        <f t="shared" si="485"/>
        <v/>
      </c>
      <c r="DN337" s="405" t="str">
        <f t="shared" si="486"/>
        <v/>
      </c>
      <c r="DO337" s="405" t="str">
        <f t="shared" si="487"/>
        <v/>
      </c>
    </row>
    <row r="338" spans="1:119" s="152" customFormat="1" ht="18" hidden="1" customHeight="1">
      <c r="A338" s="156" t="str">
        <f t="shared" si="416"/>
        <v/>
      </c>
      <c r="B338" s="153"/>
      <c r="C338" s="31" t="str">
        <f>IF(B338="","",VLOOKUP(B338,学連登録!$C$2:$G$3000,2,FALSE))</f>
        <v/>
      </c>
      <c r="D338" s="32" t="str">
        <f>IF(B338="","",VLOOKUP(B338,学連登録!$C$2:$G$3000,3,FALSE))</f>
        <v/>
      </c>
      <c r="E338" s="33" t="str">
        <f>IF(B338="","",VLOOKUP(B338,学連登録!$C$2:$G$3000,4,FALSE))</f>
        <v/>
      </c>
      <c r="F338" s="376" t="str">
        <f>IF(B338="","",VLOOKUP(B338,学連登録!$C$2:$I$3000,7,FALSE))</f>
        <v/>
      </c>
      <c r="G338" s="155"/>
      <c r="H338" s="926"/>
      <c r="I338" s="928"/>
      <c r="J338" s="155"/>
      <c r="K338" s="926"/>
      <c r="L338" s="927"/>
      <c r="M338" s="155"/>
      <c r="N338" s="881"/>
      <c r="O338" s="882"/>
      <c r="P338" s="154"/>
      <c r="Q338" s="926"/>
      <c r="R338" s="927"/>
      <c r="S338" s="154"/>
      <c r="T338" s="926"/>
      <c r="U338" s="927"/>
      <c r="V338" s="101" t="str">
        <f>IF(B338="","",VLOOKUP(B338,学連登録!$C$2:$H$3000,6,FALSE))</f>
        <v/>
      </c>
      <c r="Y338" s="116" t="str">
        <f t="shared" si="409"/>
        <v/>
      </c>
      <c r="Z338" s="97" t="str">
        <f>IF(G338="","",VLOOKUP(G338,種目名!$R$5:$T$104,3,0))</f>
        <v/>
      </c>
      <c r="AA338" s="98" t="str">
        <f>IF(J338="","",VLOOKUP(J338,種目名!$R$5:$T$104,3,0))</f>
        <v/>
      </c>
      <c r="AB338" s="117" t="str">
        <f>IF(M338="","",VLOOKUP(M338,種目名!$R$5:$T$104,3,0))</f>
        <v/>
      </c>
      <c r="AC338" s="117" t="str">
        <f>IF(P338="","",VLOOKUP(AF338,種目名!$R$5:$T$104,3,0))</f>
        <v/>
      </c>
      <c r="AD338" s="118" t="str">
        <f>IF(S338="","",VLOOKUP(AI338,種目名!$R$5:$T$104,3,0))</f>
        <v/>
      </c>
      <c r="AE338" s="115">
        <f t="shared" si="410"/>
        <v>0</v>
      </c>
      <c r="AF338" s="152" t="str">
        <f t="shared" si="411"/>
        <v/>
      </c>
      <c r="AG338" s="152" t="str">
        <f t="shared" si="412"/>
        <v/>
      </c>
      <c r="AH338" s="152">
        <f t="shared" si="413"/>
        <v>0</v>
      </c>
      <c r="AI338" s="152" t="str">
        <f t="shared" si="414"/>
        <v/>
      </c>
      <c r="AJ338" s="152" t="str">
        <f t="shared" si="415"/>
        <v/>
      </c>
      <c r="AK338" s="383"/>
      <c r="AL338" s="166">
        <f t="shared" si="422"/>
        <v>0</v>
      </c>
      <c r="AM338" s="392">
        <f t="shared" si="423"/>
        <v>0</v>
      </c>
      <c r="AN338" s="392">
        <f>COUNTIF($B$12:B338,B338)</f>
        <v>0</v>
      </c>
      <c r="AO338" s="392"/>
      <c r="AP338" s="392" t="str">
        <f t="shared" si="424"/>
        <v/>
      </c>
      <c r="AQ338" s="392" t="str">
        <f t="shared" si="424"/>
        <v/>
      </c>
      <c r="AR338" s="392" t="str">
        <f t="shared" si="424"/>
        <v/>
      </c>
      <c r="AS338" s="392" t="str">
        <f t="shared" si="418"/>
        <v/>
      </c>
      <c r="AT338" s="392">
        <f t="shared" si="425"/>
        <v>0</v>
      </c>
      <c r="AU338" s="392" t="str">
        <f t="shared" si="426"/>
        <v/>
      </c>
      <c r="AV338" s="392" t="str">
        <f t="shared" si="427"/>
        <v/>
      </c>
      <c r="AW338" s="392" t="str">
        <f t="shared" si="428"/>
        <v/>
      </c>
      <c r="AX338" s="392" t="str">
        <f t="shared" si="429"/>
        <v/>
      </c>
      <c r="AY338" s="392" t="str">
        <f t="shared" si="430"/>
        <v/>
      </c>
      <c r="AZ338" s="392" t="str">
        <f t="shared" si="417"/>
        <v/>
      </c>
      <c r="BA338" s="392" t="str">
        <f t="shared" si="417"/>
        <v/>
      </c>
      <c r="BB338" s="392" t="str">
        <f t="shared" si="417"/>
        <v/>
      </c>
      <c r="BC338" s="392" t="str">
        <f t="shared" si="417"/>
        <v/>
      </c>
      <c r="BD338" s="396" t="str">
        <f t="shared" si="417"/>
        <v/>
      </c>
      <c r="BE338" s="386">
        <f t="shared" si="431"/>
        <v>0</v>
      </c>
      <c r="BG338" s="392">
        <f t="shared" si="432"/>
        <v>0</v>
      </c>
      <c r="BH338" s="392">
        <f t="shared" si="433"/>
        <v>0</v>
      </c>
      <c r="BI338" s="405">
        <f t="shared" si="434"/>
        <v>0</v>
      </c>
      <c r="BJ338" s="406">
        <f t="shared" si="419"/>
        <v>0</v>
      </c>
      <c r="BK338" s="391" t="str">
        <f t="shared" si="420"/>
        <v>0</v>
      </c>
      <c r="BL338" s="391" t="str">
        <f t="shared" si="421"/>
        <v>0</v>
      </c>
      <c r="BM338" s="405">
        <f t="shared" si="435"/>
        <v>0</v>
      </c>
      <c r="BN338" s="405" t="str">
        <f t="shared" si="436"/>
        <v>0m0</v>
      </c>
      <c r="BO338" s="392">
        <f t="shared" si="437"/>
        <v>0</v>
      </c>
      <c r="BP338" s="392">
        <f t="shared" si="438"/>
        <v>0</v>
      </c>
      <c r="BQ338" s="405">
        <f t="shared" si="439"/>
        <v>0</v>
      </c>
      <c r="BR338" s="406">
        <f t="shared" si="440"/>
        <v>0</v>
      </c>
      <c r="BS338" s="391" t="str">
        <f t="shared" si="441"/>
        <v>0</v>
      </c>
      <c r="BT338" s="391" t="str">
        <f t="shared" si="442"/>
        <v>0</v>
      </c>
      <c r="BU338" s="405">
        <f t="shared" si="443"/>
        <v>0</v>
      </c>
      <c r="BV338" s="405" t="str">
        <f t="shared" si="444"/>
        <v>0m0</v>
      </c>
      <c r="BW338" s="392">
        <f t="shared" si="445"/>
        <v>0</v>
      </c>
      <c r="BX338" s="392">
        <f t="shared" si="446"/>
        <v>0</v>
      </c>
      <c r="BY338" s="405">
        <f t="shared" si="447"/>
        <v>0</v>
      </c>
      <c r="BZ338" s="406">
        <f t="shared" si="448"/>
        <v>0</v>
      </c>
      <c r="CA338" s="391" t="str">
        <f t="shared" si="449"/>
        <v>0</v>
      </c>
      <c r="CB338" s="391" t="str">
        <f t="shared" si="450"/>
        <v>0</v>
      </c>
      <c r="CC338" s="405">
        <f t="shared" si="451"/>
        <v>0</v>
      </c>
      <c r="CD338" s="405" t="str">
        <f t="shared" si="452"/>
        <v>0m0</v>
      </c>
      <c r="CE338" s="392">
        <f t="shared" si="453"/>
        <v>0</v>
      </c>
      <c r="CF338" s="392">
        <f t="shared" si="454"/>
        <v>0</v>
      </c>
      <c r="CG338" s="405">
        <f t="shared" si="455"/>
        <v>0</v>
      </c>
      <c r="CH338" s="406">
        <f t="shared" si="456"/>
        <v>0</v>
      </c>
      <c r="CI338" s="391" t="str">
        <f t="shared" si="457"/>
        <v>0</v>
      </c>
      <c r="CJ338" s="391" t="str">
        <f t="shared" si="458"/>
        <v>0</v>
      </c>
      <c r="CK338" s="405">
        <f t="shared" si="459"/>
        <v>0</v>
      </c>
      <c r="CL338" s="405" t="str">
        <f t="shared" si="460"/>
        <v>0m0</v>
      </c>
      <c r="CM338" s="392">
        <f t="shared" si="461"/>
        <v>0</v>
      </c>
      <c r="CN338" s="392">
        <f t="shared" si="462"/>
        <v>0</v>
      </c>
      <c r="CO338" s="405">
        <f t="shared" si="463"/>
        <v>0</v>
      </c>
      <c r="CP338" s="406">
        <f t="shared" si="464"/>
        <v>0</v>
      </c>
      <c r="CQ338" s="391" t="str">
        <f t="shared" si="465"/>
        <v>0</v>
      </c>
      <c r="CR338" s="391" t="str">
        <f t="shared" si="466"/>
        <v>0</v>
      </c>
      <c r="CS338" s="405">
        <f t="shared" si="467"/>
        <v>0</v>
      </c>
      <c r="CT338" s="405" t="str">
        <f t="shared" si="468"/>
        <v>0m0</v>
      </c>
      <c r="CU338" s="405">
        <f t="shared" si="469"/>
        <v>0</v>
      </c>
      <c r="CV338" s="405">
        <f t="shared" si="470"/>
        <v>0</v>
      </c>
      <c r="CW338" s="405">
        <f t="shared" si="471"/>
        <v>0</v>
      </c>
      <c r="CX338" s="405">
        <f t="shared" si="472"/>
        <v>0</v>
      </c>
      <c r="CY338" s="405">
        <f t="shared" si="473"/>
        <v>0</v>
      </c>
      <c r="CZ338" s="405" t="str">
        <f t="shared" si="474"/>
        <v/>
      </c>
      <c r="DA338" s="405" t="str">
        <f t="shared" si="475"/>
        <v/>
      </c>
      <c r="DB338" s="405" t="str">
        <f t="shared" si="476"/>
        <v/>
      </c>
      <c r="DC338" s="405" t="str">
        <f t="shared" si="477"/>
        <v/>
      </c>
      <c r="DD338" s="405" t="str">
        <f t="shared" si="478"/>
        <v/>
      </c>
      <c r="DE338" s="405"/>
      <c r="DF338" s="404"/>
      <c r="DG338" s="405" t="str">
        <f t="shared" si="479"/>
        <v/>
      </c>
      <c r="DH338" s="405" t="str">
        <f t="shared" si="480"/>
        <v/>
      </c>
      <c r="DI338" s="405">
        <f t="shared" si="481"/>
        <v>0</v>
      </c>
      <c r="DJ338" s="405" t="str">
        <f t="shared" si="482"/>
        <v/>
      </c>
      <c r="DK338" s="405" t="str">
        <f t="shared" si="483"/>
        <v/>
      </c>
      <c r="DL338" s="405" t="str">
        <f t="shared" si="484"/>
        <v/>
      </c>
      <c r="DM338" s="405" t="str">
        <f t="shared" si="485"/>
        <v/>
      </c>
      <c r="DN338" s="405" t="str">
        <f t="shared" si="486"/>
        <v/>
      </c>
      <c r="DO338" s="405" t="str">
        <f t="shared" si="487"/>
        <v/>
      </c>
    </row>
    <row r="339" spans="1:119" s="152" customFormat="1" ht="18" hidden="1" customHeight="1">
      <c r="A339" s="156" t="str">
        <f t="shared" si="416"/>
        <v/>
      </c>
      <c r="B339" s="153"/>
      <c r="C339" s="31" t="str">
        <f>IF(B339="","",VLOOKUP(B339,学連登録!$C$2:$G$3000,2,FALSE))</f>
        <v/>
      </c>
      <c r="D339" s="32" t="str">
        <f>IF(B339="","",VLOOKUP(B339,学連登録!$C$2:$G$3000,3,FALSE))</f>
        <v/>
      </c>
      <c r="E339" s="33" t="str">
        <f>IF(B339="","",VLOOKUP(B339,学連登録!$C$2:$G$3000,4,FALSE))</f>
        <v/>
      </c>
      <c r="F339" s="376" t="str">
        <f>IF(B339="","",VLOOKUP(B339,学連登録!$C$2:$I$3000,7,FALSE))</f>
        <v/>
      </c>
      <c r="G339" s="155"/>
      <c r="H339" s="926"/>
      <c r="I339" s="928"/>
      <c r="J339" s="155"/>
      <c r="K339" s="926"/>
      <c r="L339" s="927"/>
      <c r="M339" s="155"/>
      <c r="N339" s="881"/>
      <c r="O339" s="882"/>
      <c r="P339" s="154"/>
      <c r="Q339" s="926"/>
      <c r="R339" s="927"/>
      <c r="S339" s="154"/>
      <c r="T339" s="926"/>
      <c r="U339" s="927"/>
      <c r="V339" s="101" t="str">
        <f>IF(B339="","",VLOOKUP(B339,学連登録!$C$2:$H$3000,6,FALSE))</f>
        <v/>
      </c>
      <c r="Y339" s="116" t="str">
        <f t="shared" si="409"/>
        <v/>
      </c>
      <c r="Z339" s="97" t="str">
        <f>IF(G339="","",VLOOKUP(G339,種目名!$R$5:$T$104,3,0))</f>
        <v/>
      </c>
      <c r="AA339" s="98" t="str">
        <f>IF(J339="","",VLOOKUP(J339,種目名!$R$5:$T$104,3,0))</f>
        <v/>
      </c>
      <c r="AB339" s="117" t="str">
        <f>IF(M339="","",VLOOKUP(M339,種目名!$R$5:$T$104,3,0))</f>
        <v/>
      </c>
      <c r="AC339" s="117" t="str">
        <f>IF(P339="","",VLOOKUP(AF339,種目名!$R$5:$T$104,3,0))</f>
        <v/>
      </c>
      <c r="AD339" s="118" t="str">
        <f>IF(S339="","",VLOOKUP(AI339,種目名!$R$5:$T$104,3,0))</f>
        <v/>
      </c>
      <c r="AE339" s="115">
        <f t="shared" si="410"/>
        <v>0</v>
      </c>
      <c r="AF339" s="152" t="str">
        <f t="shared" si="411"/>
        <v/>
      </c>
      <c r="AG339" s="152" t="str">
        <f t="shared" si="412"/>
        <v/>
      </c>
      <c r="AH339" s="152">
        <f t="shared" si="413"/>
        <v>0</v>
      </c>
      <c r="AI339" s="152" t="str">
        <f t="shared" si="414"/>
        <v/>
      </c>
      <c r="AJ339" s="152" t="str">
        <f t="shared" si="415"/>
        <v/>
      </c>
      <c r="AK339" s="383"/>
      <c r="AL339" s="166">
        <f t="shared" si="422"/>
        <v>0</v>
      </c>
      <c r="AM339" s="392">
        <f t="shared" si="423"/>
        <v>0</v>
      </c>
      <c r="AN339" s="392">
        <f>COUNTIF($B$12:B339,B339)</f>
        <v>0</v>
      </c>
      <c r="AO339" s="392"/>
      <c r="AP339" s="392" t="str">
        <f t="shared" si="424"/>
        <v/>
      </c>
      <c r="AQ339" s="392" t="str">
        <f t="shared" si="424"/>
        <v/>
      </c>
      <c r="AR339" s="392" t="str">
        <f t="shared" si="424"/>
        <v/>
      </c>
      <c r="AS339" s="392" t="str">
        <f t="shared" si="418"/>
        <v/>
      </c>
      <c r="AT339" s="392">
        <f t="shared" si="425"/>
        <v>0</v>
      </c>
      <c r="AU339" s="392" t="str">
        <f t="shared" si="426"/>
        <v/>
      </c>
      <c r="AV339" s="392" t="str">
        <f t="shared" si="427"/>
        <v/>
      </c>
      <c r="AW339" s="392" t="str">
        <f t="shared" si="428"/>
        <v/>
      </c>
      <c r="AX339" s="392" t="str">
        <f t="shared" si="429"/>
        <v/>
      </c>
      <c r="AY339" s="392" t="str">
        <f t="shared" si="430"/>
        <v/>
      </c>
      <c r="AZ339" s="392" t="str">
        <f t="shared" si="417"/>
        <v/>
      </c>
      <c r="BA339" s="392" t="str">
        <f t="shared" si="417"/>
        <v/>
      </c>
      <c r="BB339" s="392" t="str">
        <f t="shared" si="417"/>
        <v/>
      </c>
      <c r="BC339" s="392" t="str">
        <f t="shared" si="417"/>
        <v/>
      </c>
      <c r="BD339" s="396" t="str">
        <f t="shared" si="417"/>
        <v/>
      </c>
      <c r="BE339" s="386">
        <f t="shared" si="431"/>
        <v>0</v>
      </c>
      <c r="BG339" s="392">
        <f t="shared" si="432"/>
        <v>0</v>
      </c>
      <c r="BH339" s="392">
        <f t="shared" si="433"/>
        <v>0</v>
      </c>
      <c r="BI339" s="405">
        <f t="shared" si="434"/>
        <v>0</v>
      </c>
      <c r="BJ339" s="406">
        <f t="shared" si="419"/>
        <v>0</v>
      </c>
      <c r="BK339" s="391" t="str">
        <f t="shared" si="420"/>
        <v>0</v>
      </c>
      <c r="BL339" s="391" t="str">
        <f t="shared" si="421"/>
        <v>0</v>
      </c>
      <c r="BM339" s="405">
        <f t="shared" si="435"/>
        <v>0</v>
      </c>
      <c r="BN339" s="405" t="str">
        <f t="shared" si="436"/>
        <v>0m0</v>
      </c>
      <c r="BO339" s="392">
        <f t="shared" si="437"/>
        <v>0</v>
      </c>
      <c r="BP339" s="392">
        <f t="shared" si="438"/>
        <v>0</v>
      </c>
      <c r="BQ339" s="405">
        <f t="shared" si="439"/>
        <v>0</v>
      </c>
      <c r="BR339" s="406">
        <f t="shared" si="440"/>
        <v>0</v>
      </c>
      <c r="BS339" s="391" t="str">
        <f t="shared" si="441"/>
        <v>0</v>
      </c>
      <c r="BT339" s="391" t="str">
        <f t="shared" si="442"/>
        <v>0</v>
      </c>
      <c r="BU339" s="405">
        <f t="shared" si="443"/>
        <v>0</v>
      </c>
      <c r="BV339" s="405" t="str">
        <f t="shared" si="444"/>
        <v>0m0</v>
      </c>
      <c r="BW339" s="392">
        <f t="shared" si="445"/>
        <v>0</v>
      </c>
      <c r="BX339" s="392">
        <f t="shared" si="446"/>
        <v>0</v>
      </c>
      <c r="BY339" s="405">
        <f t="shared" si="447"/>
        <v>0</v>
      </c>
      <c r="BZ339" s="406">
        <f t="shared" si="448"/>
        <v>0</v>
      </c>
      <c r="CA339" s="391" t="str">
        <f t="shared" si="449"/>
        <v>0</v>
      </c>
      <c r="CB339" s="391" t="str">
        <f t="shared" si="450"/>
        <v>0</v>
      </c>
      <c r="CC339" s="405">
        <f t="shared" si="451"/>
        <v>0</v>
      </c>
      <c r="CD339" s="405" t="str">
        <f t="shared" si="452"/>
        <v>0m0</v>
      </c>
      <c r="CE339" s="392">
        <f t="shared" si="453"/>
        <v>0</v>
      </c>
      <c r="CF339" s="392">
        <f t="shared" si="454"/>
        <v>0</v>
      </c>
      <c r="CG339" s="405">
        <f t="shared" si="455"/>
        <v>0</v>
      </c>
      <c r="CH339" s="406">
        <f t="shared" si="456"/>
        <v>0</v>
      </c>
      <c r="CI339" s="391" t="str">
        <f t="shared" si="457"/>
        <v>0</v>
      </c>
      <c r="CJ339" s="391" t="str">
        <f t="shared" si="458"/>
        <v>0</v>
      </c>
      <c r="CK339" s="405">
        <f t="shared" si="459"/>
        <v>0</v>
      </c>
      <c r="CL339" s="405" t="str">
        <f t="shared" si="460"/>
        <v>0m0</v>
      </c>
      <c r="CM339" s="392">
        <f t="shared" si="461"/>
        <v>0</v>
      </c>
      <c r="CN339" s="392">
        <f t="shared" si="462"/>
        <v>0</v>
      </c>
      <c r="CO339" s="405">
        <f t="shared" si="463"/>
        <v>0</v>
      </c>
      <c r="CP339" s="406">
        <f t="shared" si="464"/>
        <v>0</v>
      </c>
      <c r="CQ339" s="391" t="str">
        <f t="shared" si="465"/>
        <v>0</v>
      </c>
      <c r="CR339" s="391" t="str">
        <f t="shared" si="466"/>
        <v>0</v>
      </c>
      <c r="CS339" s="405">
        <f t="shared" si="467"/>
        <v>0</v>
      </c>
      <c r="CT339" s="405" t="str">
        <f t="shared" si="468"/>
        <v>0m0</v>
      </c>
      <c r="CU339" s="405">
        <f t="shared" si="469"/>
        <v>0</v>
      </c>
      <c r="CV339" s="405">
        <f t="shared" si="470"/>
        <v>0</v>
      </c>
      <c r="CW339" s="405">
        <f t="shared" si="471"/>
        <v>0</v>
      </c>
      <c r="CX339" s="405">
        <f t="shared" si="472"/>
        <v>0</v>
      </c>
      <c r="CY339" s="405">
        <f t="shared" si="473"/>
        <v>0</v>
      </c>
      <c r="CZ339" s="405" t="str">
        <f t="shared" si="474"/>
        <v/>
      </c>
      <c r="DA339" s="405" t="str">
        <f t="shared" si="475"/>
        <v/>
      </c>
      <c r="DB339" s="405" t="str">
        <f t="shared" si="476"/>
        <v/>
      </c>
      <c r="DC339" s="405" t="str">
        <f t="shared" si="477"/>
        <v/>
      </c>
      <c r="DD339" s="405" t="str">
        <f t="shared" si="478"/>
        <v/>
      </c>
      <c r="DE339" s="405"/>
      <c r="DF339" s="404"/>
      <c r="DG339" s="405" t="str">
        <f t="shared" si="479"/>
        <v/>
      </c>
      <c r="DH339" s="405" t="str">
        <f t="shared" si="480"/>
        <v/>
      </c>
      <c r="DI339" s="405">
        <f t="shared" si="481"/>
        <v>0</v>
      </c>
      <c r="DJ339" s="405" t="str">
        <f t="shared" si="482"/>
        <v/>
      </c>
      <c r="DK339" s="405" t="str">
        <f t="shared" si="483"/>
        <v/>
      </c>
      <c r="DL339" s="405" t="str">
        <f t="shared" si="484"/>
        <v/>
      </c>
      <c r="DM339" s="405" t="str">
        <f t="shared" si="485"/>
        <v/>
      </c>
      <c r="DN339" s="405" t="str">
        <f t="shared" si="486"/>
        <v/>
      </c>
      <c r="DO339" s="405" t="str">
        <f t="shared" si="487"/>
        <v/>
      </c>
    </row>
    <row r="340" spans="1:119" s="152" customFormat="1" ht="18" hidden="1" customHeight="1">
      <c r="A340" s="156" t="str">
        <f t="shared" si="416"/>
        <v/>
      </c>
      <c r="B340" s="153"/>
      <c r="C340" s="31" t="str">
        <f>IF(B340="","",VLOOKUP(B340,学連登録!$C$2:$G$3000,2,FALSE))</f>
        <v/>
      </c>
      <c r="D340" s="32" t="str">
        <f>IF(B340="","",VLOOKUP(B340,学連登録!$C$2:$G$3000,3,FALSE))</f>
        <v/>
      </c>
      <c r="E340" s="33" t="str">
        <f>IF(B340="","",VLOOKUP(B340,学連登録!$C$2:$G$3000,4,FALSE))</f>
        <v/>
      </c>
      <c r="F340" s="376" t="str">
        <f>IF(B340="","",VLOOKUP(B340,学連登録!$C$2:$I$3000,7,FALSE))</f>
        <v/>
      </c>
      <c r="G340" s="155"/>
      <c r="H340" s="926"/>
      <c r="I340" s="928"/>
      <c r="J340" s="155"/>
      <c r="K340" s="926"/>
      <c r="L340" s="927"/>
      <c r="M340" s="155"/>
      <c r="N340" s="881"/>
      <c r="O340" s="882"/>
      <c r="P340" s="154"/>
      <c r="Q340" s="926"/>
      <c r="R340" s="927"/>
      <c r="S340" s="154"/>
      <c r="T340" s="926"/>
      <c r="U340" s="927"/>
      <c r="V340" s="101" t="str">
        <f>IF(B340="","",VLOOKUP(B340,学連登録!$C$2:$H$3000,6,FALSE))</f>
        <v/>
      </c>
      <c r="Y340" s="116" t="str">
        <f t="shared" si="409"/>
        <v/>
      </c>
      <c r="Z340" s="97" t="str">
        <f>IF(G340="","",VLOOKUP(G340,種目名!$R$5:$T$104,3,0))</f>
        <v/>
      </c>
      <c r="AA340" s="98" t="str">
        <f>IF(J340="","",VLOOKUP(J340,種目名!$R$5:$T$104,3,0))</f>
        <v/>
      </c>
      <c r="AB340" s="117" t="str">
        <f>IF(M340="","",VLOOKUP(M340,種目名!$R$5:$T$104,3,0))</f>
        <v/>
      </c>
      <c r="AC340" s="117" t="str">
        <f>IF(P340="","",VLOOKUP(AF340,種目名!$R$5:$T$104,3,0))</f>
        <v/>
      </c>
      <c r="AD340" s="118" t="str">
        <f>IF(S340="","",VLOOKUP(AI340,種目名!$R$5:$T$104,3,0))</f>
        <v/>
      </c>
      <c r="AE340" s="115">
        <f t="shared" si="410"/>
        <v>0</v>
      </c>
      <c r="AF340" s="152" t="str">
        <f t="shared" si="411"/>
        <v/>
      </c>
      <c r="AG340" s="152" t="str">
        <f t="shared" si="412"/>
        <v/>
      </c>
      <c r="AH340" s="152">
        <f t="shared" si="413"/>
        <v>0</v>
      </c>
      <c r="AI340" s="152" t="str">
        <f t="shared" si="414"/>
        <v/>
      </c>
      <c r="AJ340" s="152" t="str">
        <f t="shared" si="415"/>
        <v/>
      </c>
      <c r="AK340" s="383"/>
      <c r="AL340" s="166">
        <f t="shared" si="422"/>
        <v>0</v>
      </c>
      <c r="AM340" s="392">
        <f t="shared" si="423"/>
        <v>0</v>
      </c>
      <c r="AN340" s="392">
        <f>COUNTIF($B$12:B340,B340)</f>
        <v>0</v>
      </c>
      <c r="AO340" s="392"/>
      <c r="AP340" s="392" t="str">
        <f t="shared" si="424"/>
        <v/>
      </c>
      <c r="AQ340" s="392" t="str">
        <f t="shared" si="424"/>
        <v/>
      </c>
      <c r="AR340" s="392" t="str">
        <f t="shared" si="424"/>
        <v/>
      </c>
      <c r="AS340" s="392" t="str">
        <f t="shared" si="418"/>
        <v/>
      </c>
      <c r="AT340" s="392">
        <f t="shared" si="425"/>
        <v>0</v>
      </c>
      <c r="AU340" s="392" t="str">
        <f t="shared" si="426"/>
        <v/>
      </c>
      <c r="AV340" s="392" t="str">
        <f t="shared" si="427"/>
        <v/>
      </c>
      <c r="AW340" s="392" t="str">
        <f t="shared" si="428"/>
        <v/>
      </c>
      <c r="AX340" s="392" t="str">
        <f t="shared" si="429"/>
        <v/>
      </c>
      <c r="AY340" s="392" t="str">
        <f t="shared" si="430"/>
        <v/>
      </c>
      <c r="AZ340" s="392" t="str">
        <f t="shared" si="417"/>
        <v/>
      </c>
      <c r="BA340" s="392" t="str">
        <f t="shared" si="417"/>
        <v/>
      </c>
      <c r="BB340" s="392" t="str">
        <f t="shared" si="417"/>
        <v/>
      </c>
      <c r="BC340" s="392" t="str">
        <f t="shared" si="417"/>
        <v/>
      </c>
      <c r="BD340" s="396" t="str">
        <f t="shared" si="417"/>
        <v/>
      </c>
      <c r="BE340" s="386">
        <f t="shared" si="431"/>
        <v>0</v>
      </c>
      <c r="BG340" s="392">
        <f t="shared" si="432"/>
        <v>0</v>
      </c>
      <c r="BH340" s="392">
        <f t="shared" si="433"/>
        <v>0</v>
      </c>
      <c r="BI340" s="405">
        <f t="shared" si="434"/>
        <v>0</v>
      </c>
      <c r="BJ340" s="406">
        <f t="shared" si="419"/>
        <v>0</v>
      </c>
      <c r="BK340" s="391" t="str">
        <f t="shared" si="420"/>
        <v>0</v>
      </c>
      <c r="BL340" s="391" t="str">
        <f t="shared" si="421"/>
        <v>0</v>
      </c>
      <c r="BM340" s="405">
        <f t="shared" si="435"/>
        <v>0</v>
      </c>
      <c r="BN340" s="405" t="str">
        <f t="shared" si="436"/>
        <v>0m0</v>
      </c>
      <c r="BO340" s="392">
        <f t="shared" si="437"/>
        <v>0</v>
      </c>
      <c r="BP340" s="392">
        <f t="shared" si="438"/>
        <v>0</v>
      </c>
      <c r="BQ340" s="405">
        <f t="shared" si="439"/>
        <v>0</v>
      </c>
      <c r="BR340" s="406">
        <f t="shared" si="440"/>
        <v>0</v>
      </c>
      <c r="BS340" s="391" t="str">
        <f t="shared" si="441"/>
        <v>0</v>
      </c>
      <c r="BT340" s="391" t="str">
        <f t="shared" si="442"/>
        <v>0</v>
      </c>
      <c r="BU340" s="405">
        <f t="shared" si="443"/>
        <v>0</v>
      </c>
      <c r="BV340" s="405" t="str">
        <f t="shared" si="444"/>
        <v>0m0</v>
      </c>
      <c r="BW340" s="392">
        <f t="shared" si="445"/>
        <v>0</v>
      </c>
      <c r="BX340" s="392">
        <f t="shared" si="446"/>
        <v>0</v>
      </c>
      <c r="BY340" s="405">
        <f t="shared" si="447"/>
        <v>0</v>
      </c>
      <c r="BZ340" s="406">
        <f t="shared" si="448"/>
        <v>0</v>
      </c>
      <c r="CA340" s="391" t="str">
        <f t="shared" si="449"/>
        <v>0</v>
      </c>
      <c r="CB340" s="391" t="str">
        <f t="shared" si="450"/>
        <v>0</v>
      </c>
      <c r="CC340" s="405">
        <f t="shared" si="451"/>
        <v>0</v>
      </c>
      <c r="CD340" s="405" t="str">
        <f t="shared" si="452"/>
        <v>0m0</v>
      </c>
      <c r="CE340" s="392">
        <f t="shared" si="453"/>
        <v>0</v>
      </c>
      <c r="CF340" s="392">
        <f t="shared" si="454"/>
        <v>0</v>
      </c>
      <c r="CG340" s="405">
        <f t="shared" si="455"/>
        <v>0</v>
      </c>
      <c r="CH340" s="406">
        <f t="shared" si="456"/>
        <v>0</v>
      </c>
      <c r="CI340" s="391" t="str">
        <f t="shared" si="457"/>
        <v>0</v>
      </c>
      <c r="CJ340" s="391" t="str">
        <f t="shared" si="458"/>
        <v>0</v>
      </c>
      <c r="CK340" s="405">
        <f t="shared" si="459"/>
        <v>0</v>
      </c>
      <c r="CL340" s="405" t="str">
        <f t="shared" si="460"/>
        <v>0m0</v>
      </c>
      <c r="CM340" s="392">
        <f t="shared" si="461"/>
        <v>0</v>
      </c>
      <c r="CN340" s="392">
        <f t="shared" si="462"/>
        <v>0</v>
      </c>
      <c r="CO340" s="405">
        <f t="shared" si="463"/>
        <v>0</v>
      </c>
      <c r="CP340" s="406">
        <f t="shared" si="464"/>
        <v>0</v>
      </c>
      <c r="CQ340" s="391" t="str">
        <f t="shared" si="465"/>
        <v>0</v>
      </c>
      <c r="CR340" s="391" t="str">
        <f t="shared" si="466"/>
        <v>0</v>
      </c>
      <c r="CS340" s="405">
        <f t="shared" si="467"/>
        <v>0</v>
      </c>
      <c r="CT340" s="405" t="str">
        <f t="shared" si="468"/>
        <v>0m0</v>
      </c>
      <c r="CU340" s="405">
        <f t="shared" si="469"/>
        <v>0</v>
      </c>
      <c r="CV340" s="405">
        <f t="shared" si="470"/>
        <v>0</v>
      </c>
      <c r="CW340" s="405">
        <f t="shared" si="471"/>
        <v>0</v>
      </c>
      <c r="CX340" s="405">
        <f t="shared" si="472"/>
        <v>0</v>
      </c>
      <c r="CY340" s="405">
        <f t="shared" si="473"/>
        <v>0</v>
      </c>
      <c r="CZ340" s="405" t="str">
        <f t="shared" si="474"/>
        <v/>
      </c>
      <c r="DA340" s="405" t="str">
        <f t="shared" si="475"/>
        <v/>
      </c>
      <c r="DB340" s="405" t="str">
        <f t="shared" si="476"/>
        <v/>
      </c>
      <c r="DC340" s="405" t="str">
        <f t="shared" si="477"/>
        <v/>
      </c>
      <c r="DD340" s="405" t="str">
        <f t="shared" si="478"/>
        <v/>
      </c>
      <c r="DE340" s="405"/>
      <c r="DF340" s="404"/>
      <c r="DG340" s="405" t="str">
        <f t="shared" si="479"/>
        <v/>
      </c>
      <c r="DH340" s="405" t="str">
        <f t="shared" si="480"/>
        <v/>
      </c>
      <c r="DI340" s="405">
        <f t="shared" si="481"/>
        <v>0</v>
      </c>
      <c r="DJ340" s="405" t="str">
        <f t="shared" si="482"/>
        <v/>
      </c>
      <c r="DK340" s="405" t="str">
        <f t="shared" si="483"/>
        <v/>
      </c>
      <c r="DL340" s="405" t="str">
        <f t="shared" si="484"/>
        <v/>
      </c>
      <c r="DM340" s="405" t="str">
        <f t="shared" si="485"/>
        <v/>
      </c>
      <c r="DN340" s="405" t="str">
        <f t="shared" si="486"/>
        <v/>
      </c>
      <c r="DO340" s="405" t="str">
        <f t="shared" si="487"/>
        <v/>
      </c>
    </row>
    <row r="341" spans="1:119" s="152" customFormat="1" ht="18" hidden="1" customHeight="1">
      <c r="A341" s="156" t="str">
        <f t="shared" si="416"/>
        <v/>
      </c>
      <c r="B341" s="153"/>
      <c r="C341" s="31" t="str">
        <f>IF(B341="","",VLOOKUP(B341,学連登録!$C$2:$G$3000,2,FALSE))</f>
        <v/>
      </c>
      <c r="D341" s="32" t="str">
        <f>IF(B341="","",VLOOKUP(B341,学連登録!$C$2:$G$3000,3,FALSE))</f>
        <v/>
      </c>
      <c r="E341" s="33" t="str">
        <f>IF(B341="","",VLOOKUP(B341,学連登録!$C$2:$G$3000,4,FALSE))</f>
        <v/>
      </c>
      <c r="F341" s="376" t="str">
        <f>IF(B341="","",VLOOKUP(B341,学連登録!$C$2:$I$3000,7,FALSE))</f>
        <v/>
      </c>
      <c r="G341" s="155"/>
      <c r="H341" s="926"/>
      <c r="I341" s="928"/>
      <c r="J341" s="155"/>
      <c r="K341" s="926"/>
      <c r="L341" s="927"/>
      <c r="M341" s="155"/>
      <c r="N341" s="881"/>
      <c r="O341" s="882"/>
      <c r="P341" s="154"/>
      <c r="Q341" s="926"/>
      <c r="R341" s="927"/>
      <c r="S341" s="154"/>
      <c r="T341" s="926"/>
      <c r="U341" s="927"/>
      <c r="V341" s="101" t="str">
        <f>IF(B341="","",VLOOKUP(B341,学連登録!$C$2:$H$3000,6,FALSE))</f>
        <v/>
      </c>
      <c r="Y341" s="116" t="str">
        <f t="shared" si="409"/>
        <v/>
      </c>
      <c r="Z341" s="97" t="str">
        <f>IF(G341="","",VLOOKUP(G341,種目名!$R$5:$T$104,3,0))</f>
        <v/>
      </c>
      <c r="AA341" s="98" t="str">
        <f>IF(J341="","",VLOOKUP(J341,種目名!$R$5:$T$104,3,0))</f>
        <v/>
      </c>
      <c r="AB341" s="117" t="str">
        <f>IF(M341="","",VLOOKUP(M341,種目名!$R$5:$T$104,3,0))</f>
        <v/>
      </c>
      <c r="AC341" s="117" t="str">
        <f>IF(P341="","",VLOOKUP(AF341,種目名!$R$5:$T$104,3,0))</f>
        <v/>
      </c>
      <c r="AD341" s="118" t="str">
        <f>IF(S341="","",VLOOKUP(AI341,種目名!$R$5:$T$104,3,0))</f>
        <v/>
      </c>
      <c r="AE341" s="115">
        <f t="shared" si="410"/>
        <v>0</v>
      </c>
      <c r="AF341" s="152" t="str">
        <f t="shared" si="411"/>
        <v/>
      </c>
      <c r="AG341" s="152" t="str">
        <f t="shared" si="412"/>
        <v/>
      </c>
      <c r="AH341" s="152">
        <f t="shared" si="413"/>
        <v>0</v>
      </c>
      <c r="AI341" s="152" t="str">
        <f t="shared" si="414"/>
        <v/>
      </c>
      <c r="AJ341" s="152" t="str">
        <f t="shared" si="415"/>
        <v/>
      </c>
      <c r="AK341" s="383"/>
      <c r="AL341" s="166">
        <f t="shared" si="422"/>
        <v>0</v>
      </c>
      <c r="AM341" s="392">
        <f t="shared" si="423"/>
        <v>0</v>
      </c>
      <c r="AN341" s="392">
        <f>COUNTIF($B$12:B341,B341)</f>
        <v>0</v>
      </c>
      <c r="AO341" s="392"/>
      <c r="AP341" s="392" t="str">
        <f t="shared" si="424"/>
        <v/>
      </c>
      <c r="AQ341" s="392" t="str">
        <f t="shared" si="424"/>
        <v/>
      </c>
      <c r="AR341" s="392" t="str">
        <f t="shared" si="424"/>
        <v/>
      </c>
      <c r="AS341" s="392" t="str">
        <f t="shared" si="418"/>
        <v/>
      </c>
      <c r="AT341" s="392">
        <f t="shared" si="425"/>
        <v>0</v>
      </c>
      <c r="AU341" s="392" t="str">
        <f t="shared" si="426"/>
        <v/>
      </c>
      <c r="AV341" s="392" t="str">
        <f t="shared" si="427"/>
        <v/>
      </c>
      <c r="AW341" s="392" t="str">
        <f t="shared" si="428"/>
        <v/>
      </c>
      <c r="AX341" s="392" t="str">
        <f t="shared" si="429"/>
        <v/>
      </c>
      <c r="AY341" s="392" t="str">
        <f t="shared" si="430"/>
        <v/>
      </c>
      <c r="AZ341" s="392" t="str">
        <f t="shared" si="417"/>
        <v/>
      </c>
      <c r="BA341" s="392" t="str">
        <f t="shared" si="417"/>
        <v/>
      </c>
      <c r="BB341" s="392" t="str">
        <f t="shared" si="417"/>
        <v/>
      </c>
      <c r="BC341" s="392" t="str">
        <f t="shared" si="417"/>
        <v/>
      </c>
      <c r="BD341" s="396" t="str">
        <f t="shared" si="417"/>
        <v/>
      </c>
      <c r="BE341" s="386">
        <f t="shared" si="431"/>
        <v>0</v>
      </c>
      <c r="BG341" s="392">
        <f t="shared" si="432"/>
        <v>0</v>
      </c>
      <c r="BH341" s="392">
        <f t="shared" si="433"/>
        <v>0</v>
      </c>
      <c r="BI341" s="405">
        <f t="shared" si="434"/>
        <v>0</v>
      </c>
      <c r="BJ341" s="406">
        <f t="shared" si="419"/>
        <v>0</v>
      </c>
      <c r="BK341" s="391" t="str">
        <f t="shared" si="420"/>
        <v>0</v>
      </c>
      <c r="BL341" s="391" t="str">
        <f t="shared" si="421"/>
        <v>0</v>
      </c>
      <c r="BM341" s="405">
        <f t="shared" si="435"/>
        <v>0</v>
      </c>
      <c r="BN341" s="405" t="str">
        <f t="shared" si="436"/>
        <v>0m0</v>
      </c>
      <c r="BO341" s="392">
        <f t="shared" si="437"/>
        <v>0</v>
      </c>
      <c r="BP341" s="392">
        <f t="shared" si="438"/>
        <v>0</v>
      </c>
      <c r="BQ341" s="405">
        <f t="shared" si="439"/>
        <v>0</v>
      </c>
      <c r="BR341" s="406">
        <f t="shared" si="440"/>
        <v>0</v>
      </c>
      <c r="BS341" s="391" t="str">
        <f t="shared" si="441"/>
        <v>0</v>
      </c>
      <c r="BT341" s="391" t="str">
        <f t="shared" si="442"/>
        <v>0</v>
      </c>
      <c r="BU341" s="405">
        <f t="shared" si="443"/>
        <v>0</v>
      </c>
      <c r="BV341" s="405" t="str">
        <f t="shared" si="444"/>
        <v>0m0</v>
      </c>
      <c r="BW341" s="392">
        <f t="shared" si="445"/>
        <v>0</v>
      </c>
      <c r="BX341" s="392">
        <f t="shared" si="446"/>
        <v>0</v>
      </c>
      <c r="BY341" s="405">
        <f t="shared" si="447"/>
        <v>0</v>
      </c>
      <c r="BZ341" s="406">
        <f t="shared" si="448"/>
        <v>0</v>
      </c>
      <c r="CA341" s="391" t="str">
        <f t="shared" si="449"/>
        <v>0</v>
      </c>
      <c r="CB341" s="391" t="str">
        <f t="shared" si="450"/>
        <v>0</v>
      </c>
      <c r="CC341" s="405">
        <f t="shared" si="451"/>
        <v>0</v>
      </c>
      <c r="CD341" s="405" t="str">
        <f t="shared" si="452"/>
        <v>0m0</v>
      </c>
      <c r="CE341" s="392">
        <f t="shared" si="453"/>
        <v>0</v>
      </c>
      <c r="CF341" s="392">
        <f t="shared" si="454"/>
        <v>0</v>
      </c>
      <c r="CG341" s="405">
        <f t="shared" si="455"/>
        <v>0</v>
      </c>
      <c r="CH341" s="406">
        <f t="shared" si="456"/>
        <v>0</v>
      </c>
      <c r="CI341" s="391" t="str">
        <f t="shared" si="457"/>
        <v>0</v>
      </c>
      <c r="CJ341" s="391" t="str">
        <f t="shared" si="458"/>
        <v>0</v>
      </c>
      <c r="CK341" s="405">
        <f t="shared" si="459"/>
        <v>0</v>
      </c>
      <c r="CL341" s="405" t="str">
        <f t="shared" si="460"/>
        <v>0m0</v>
      </c>
      <c r="CM341" s="392">
        <f t="shared" si="461"/>
        <v>0</v>
      </c>
      <c r="CN341" s="392">
        <f t="shared" si="462"/>
        <v>0</v>
      </c>
      <c r="CO341" s="405">
        <f t="shared" si="463"/>
        <v>0</v>
      </c>
      <c r="CP341" s="406">
        <f t="shared" si="464"/>
        <v>0</v>
      </c>
      <c r="CQ341" s="391" t="str">
        <f t="shared" si="465"/>
        <v>0</v>
      </c>
      <c r="CR341" s="391" t="str">
        <f t="shared" si="466"/>
        <v>0</v>
      </c>
      <c r="CS341" s="405">
        <f t="shared" si="467"/>
        <v>0</v>
      </c>
      <c r="CT341" s="405" t="str">
        <f t="shared" si="468"/>
        <v>0m0</v>
      </c>
      <c r="CU341" s="405">
        <f t="shared" si="469"/>
        <v>0</v>
      </c>
      <c r="CV341" s="405">
        <f t="shared" si="470"/>
        <v>0</v>
      </c>
      <c r="CW341" s="405">
        <f t="shared" si="471"/>
        <v>0</v>
      </c>
      <c r="CX341" s="405">
        <f t="shared" si="472"/>
        <v>0</v>
      </c>
      <c r="CY341" s="405">
        <f t="shared" si="473"/>
        <v>0</v>
      </c>
      <c r="CZ341" s="405" t="str">
        <f t="shared" si="474"/>
        <v/>
      </c>
      <c r="DA341" s="405" t="str">
        <f t="shared" si="475"/>
        <v/>
      </c>
      <c r="DB341" s="405" t="str">
        <f t="shared" si="476"/>
        <v/>
      </c>
      <c r="DC341" s="405" t="str">
        <f t="shared" si="477"/>
        <v/>
      </c>
      <c r="DD341" s="405" t="str">
        <f t="shared" si="478"/>
        <v/>
      </c>
      <c r="DE341" s="405"/>
      <c r="DF341" s="404"/>
      <c r="DG341" s="405" t="str">
        <f t="shared" si="479"/>
        <v/>
      </c>
      <c r="DH341" s="405" t="str">
        <f t="shared" si="480"/>
        <v/>
      </c>
      <c r="DI341" s="405">
        <f t="shared" si="481"/>
        <v>0</v>
      </c>
      <c r="DJ341" s="405" t="str">
        <f t="shared" si="482"/>
        <v/>
      </c>
      <c r="DK341" s="405" t="str">
        <f t="shared" si="483"/>
        <v/>
      </c>
      <c r="DL341" s="405" t="str">
        <f t="shared" si="484"/>
        <v/>
      </c>
      <c r="DM341" s="405" t="str">
        <f t="shared" si="485"/>
        <v/>
      </c>
      <c r="DN341" s="405" t="str">
        <f t="shared" si="486"/>
        <v/>
      </c>
      <c r="DO341" s="405" t="str">
        <f t="shared" si="487"/>
        <v/>
      </c>
    </row>
    <row r="342" spans="1:119" s="152" customFormat="1" ht="18" hidden="1" customHeight="1">
      <c r="A342" s="156" t="str">
        <f t="shared" si="416"/>
        <v/>
      </c>
      <c r="B342" s="153"/>
      <c r="C342" s="31" t="str">
        <f>IF(B342="","",VLOOKUP(B342,学連登録!$C$2:$G$3000,2,FALSE))</f>
        <v/>
      </c>
      <c r="D342" s="32" t="str">
        <f>IF(B342="","",VLOOKUP(B342,学連登録!$C$2:$G$3000,3,FALSE))</f>
        <v/>
      </c>
      <c r="E342" s="33" t="str">
        <f>IF(B342="","",VLOOKUP(B342,学連登録!$C$2:$G$3000,4,FALSE))</f>
        <v/>
      </c>
      <c r="F342" s="376" t="str">
        <f>IF(B342="","",VLOOKUP(B342,学連登録!$C$2:$I$3000,7,FALSE))</f>
        <v/>
      </c>
      <c r="G342" s="155"/>
      <c r="H342" s="926"/>
      <c r="I342" s="928"/>
      <c r="J342" s="155"/>
      <c r="K342" s="926"/>
      <c r="L342" s="927"/>
      <c r="M342" s="155"/>
      <c r="N342" s="881"/>
      <c r="O342" s="882"/>
      <c r="P342" s="154"/>
      <c r="Q342" s="926"/>
      <c r="R342" s="927"/>
      <c r="S342" s="154"/>
      <c r="T342" s="926"/>
      <c r="U342" s="927"/>
      <c r="V342" s="101" t="str">
        <f>IF(B342="","",VLOOKUP(B342,学連登録!$C$2:$H$3000,6,FALSE))</f>
        <v/>
      </c>
      <c r="Y342" s="116" t="str">
        <f t="shared" ref="Y342:Y405" si="488">IF(C342="","",$S$3)</f>
        <v/>
      </c>
      <c r="Z342" s="97" t="str">
        <f>IF(G342="","",VLOOKUP(G342,種目名!$R$5:$T$104,3,0))</f>
        <v/>
      </c>
      <c r="AA342" s="98" t="str">
        <f>IF(J342="","",VLOOKUP(J342,種目名!$R$5:$T$104,3,0))</f>
        <v/>
      </c>
      <c r="AB342" s="117" t="str">
        <f>IF(M342="","",VLOOKUP(M342,種目名!$R$5:$T$104,3,0))</f>
        <v/>
      </c>
      <c r="AC342" s="117" t="str">
        <f>IF(P342="","",VLOOKUP(AF342,種目名!$R$5:$T$104,3,0))</f>
        <v/>
      </c>
      <c r="AD342" s="118" t="str">
        <f>IF(S342="","",VLOOKUP(AI342,種目名!$R$5:$T$104,3,0))</f>
        <v/>
      </c>
      <c r="AE342" s="115">
        <f t="shared" ref="AE342:AE405" si="489">LENB(P342)</f>
        <v>0</v>
      </c>
      <c r="AF342" s="152" t="str">
        <f t="shared" ref="AF342:AF405" si="490">IF(AE342,LEFTB(P342,AE342-1),"")</f>
        <v/>
      </c>
      <c r="AG342" s="152" t="str">
        <f t="shared" ref="AG342:AG405" si="491">IF(AE342,MIDB(P342,AE342,1),"")</f>
        <v/>
      </c>
      <c r="AH342" s="152">
        <f t="shared" ref="AH342:AH405" si="492">LENB(S342)</f>
        <v>0</v>
      </c>
      <c r="AI342" s="152" t="str">
        <f t="shared" ref="AI342:AI405" si="493">IF(AH342,LEFTB(S342,AH342-1),"")</f>
        <v/>
      </c>
      <c r="AJ342" s="152" t="str">
        <f t="shared" ref="AJ342:AJ405" si="494">IF(AH342,MIDB(S342,AH342,1),"")</f>
        <v/>
      </c>
      <c r="AK342" s="383"/>
      <c r="AL342" s="166">
        <f t="shared" si="422"/>
        <v>0</v>
      </c>
      <c r="AM342" s="392">
        <f t="shared" si="423"/>
        <v>0</v>
      </c>
      <c r="AN342" s="392">
        <f>COUNTIF($B$12:B342,B342)</f>
        <v>0</v>
      </c>
      <c r="AO342" s="392"/>
      <c r="AP342" s="392" t="str">
        <f t="shared" si="424"/>
        <v/>
      </c>
      <c r="AQ342" s="392" t="str">
        <f t="shared" si="424"/>
        <v/>
      </c>
      <c r="AR342" s="392" t="str">
        <f t="shared" si="424"/>
        <v/>
      </c>
      <c r="AS342" s="392" t="str">
        <f t="shared" si="418"/>
        <v/>
      </c>
      <c r="AT342" s="392">
        <f t="shared" si="425"/>
        <v>0</v>
      </c>
      <c r="AU342" s="392" t="str">
        <f t="shared" si="426"/>
        <v/>
      </c>
      <c r="AV342" s="392" t="str">
        <f t="shared" si="427"/>
        <v/>
      </c>
      <c r="AW342" s="392" t="str">
        <f t="shared" si="428"/>
        <v/>
      </c>
      <c r="AX342" s="392" t="str">
        <f t="shared" si="429"/>
        <v/>
      </c>
      <c r="AY342" s="392" t="str">
        <f t="shared" si="430"/>
        <v/>
      </c>
      <c r="AZ342" s="392" t="str">
        <f t="shared" si="417"/>
        <v/>
      </c>
      <c r="BA342" s="392" t="str">
        <f t="shared" si="417"/>
        <v/>
      </c>
      <c r="BB342" s="392" t="str">
        <f t="shared" si="417"/>
        <v/>
      </c>
      <c r="BC342" s="392" t="str">
        <f t="shared" si="417"/>
        <v/>
      </c>
      <c r="BD342" s="396" t="str">
        <f t="shared" si="417"/>
        <v/>
      </c>
      <c r="BE342" s="386">
        <f t="shared" si="431"/>
        <v>0</v>
      </c>
      <c r="BG342" s="392">
        <f t="shared" si="432"/>
        <v>0</v>
      </c>
      <c r="BH342" s="392">
        <f t="shared" si="433"/>
        <v>0</v>
      </c>
      <c r="BI342" s="405">
        <f t="shared" si="434"/>
        <v>0</v>
      </c>
      <c r="BJ342" s="406">
        <f t="shared" si="419"/>
        <v>0</v>
      </c>
      <c r="BK342" s="391" t="str">
        <f t="shared" si="420"/>
        <v>0</v>
      </c>
      <c r="BL342" s="391" t="str">
        <f t="shared" si="421"/>
        <v>0</v>
      </c>
      <c r="BM342" s="405">
        <f t="shared" si="435"/>
        <v>0</v>
      </c>
      <c r="BN342" s="405" t="str">
        <f t="shared" si="436"/>
        <v>0m0</v>
      </c>
      <c r="BO342" s="392">
        <f t="shared" si="437"/>
        <v>0</v>
      </c>
      <c r="BP342" s="392">
        <f t="shared" si="438"/>
        <v>0</v>
      </c>
      <c r="BQ342" s="405">
        <f t="shared" si="439"/>
        <v>0</v>
      </c>
      <c r="BR342" s="406">
        <f t="shared" si="440"/>
        <v>0</v>
      </c>
      <c r="BS342" s="391" t="str">
        <f t="shared" si="441"/>
        <v>0</v>
      </c>
      <c r="BT342" s="391" t="str">
        <f t="shared" si="442"/>
        <v>0</v>
      </c>
      <c r="BU342" s="405">
        <f t="shared" si="443"/>
        <v>0</v>
      </c>
      <c r="BV342" s="405" t="str">
        <f t="shared" si="444"/>
        <v>0m0</v>
      </c>
      <c r="BW342" s="392">
        <f t="shared" si="445"/>
        <v>0</v>
      </c>
      <c r="BX342" s="392">
        <f t="shared" si="446"/>
        <v>0</v>
      </c>
      <c r="BY342" s="405">
        <f t="shared" si="447"/>
        <v>0</v>
      </c>
      <c r="BZ342" s="406">
        <f t="shared" si="448"/>
        <v>0</v>
      </c>
      <c r="CA342" s="391" t="str">
        <f t="shared" si="449"/>
        <v>0</v>
      </c>
      <c r="CB342" s="391" t="str">
        <f t="shared" si="450"/>
        <v>0</v>
      </c>
      <c r="CC342" s="405">
        <f t="shared" si="451"/>
        <v>0</v>
      </c>
      <c r="CD342" s="405" t="str">
        <f t="shared" si="452"/>
        <v>0m0</v>
      </c>
      <c r="CE342" s="392">
        <f t="shared" si="453"/>
        <v>0</v>
      </c>
      <c r="CF342" s="392">
        <f t="shared" si="454"/>
        <v>0</v>
      </c>
      <c r="CG342" s="405">
        <f t="shared" si="455"/>
        <v>0</v>
      </c>
      <c r="CH342" s="406">
        <f t="shared" si="456"/>
        <v>0</v>
      </c>
      <c r="CI342" s="391" t="str">
        <f t="shared" si="457"/>
        <v>0</v>
      </c>
      <c r="CJ342" s="391" t="str">
        <f t="shared" si="458"/>
        <v>0</v>
      </c>
      <c r="CK342" s="405">
        <f t="shared" si="459"/>
        <v>0</v>
      </c>
      <c r="CL342" s="405" t="str">
        <f t="shared" si="460"/>
        <v>0m0</v>
      </c>
      <c r="CM342" s="392">
        <f t="shared" si="461"/>
        <v>0</v>
      </c>
      <c r="CN342" s="392">
        <f t="shared" si="462"/>
        <v>0</v>
      </c>
      <c r="CO342" s="405">
        <f t="shared" si="463"/>
        <v>0</v>
      </c>
      <c r="CP342" s="406">
        <f t="shared" si="464"/>
        <v>0</v>
      </c>
      <c r="CQ342" s="391" t="str">
        <f t="shared" si="465"/>
        <v>0</v>
      </c>
      <c r="CR342" s="391" t="str">
        <f t="shared" si="466"/>
        <v>0</v>
      </c>
      <c r="CS342" s="405">
        <f t="shared" si="467"/>
        <v>0</v>
      </c>
      <c r="CT342" s="405" t="str">
        <f t="shared" si="468"/>
        <v>0m0</v>
      </c>
      <c r="CU342" s="405">
        <f t="shared" si="469"/>
        <v>0</v>
      </c>
      <c r="CV342" s="405">
        <f t="shared" si="470"/>
        <v>0</v>
      </c>
      <c r="CW342" s="405">
        <f t="shared" si="471"/>
        <v>0</v>
      </c>
      <c r="CX342" s="405">
        <f t="shared" si="472"/>
        <v>0</v>
      </c>
      <c r="CY342" s="405">
        <f t="shared" si="473"/>
        <v>0</v>
      </c>
      <c r="CZ342" s="405" t="str">
        <f t="shared" si="474"/>
        <v/>
      </c>
      <c r="DA342" s="405" t="str">
        <f t="shared" si="475"/>
        <v/>
      </c>
      <c r="DB342" s="405" t="str">
        <f t="shared" si="476"/>
        <v/>
      </c>
      <c r="DC342" s="405" t="str">
        <f t="shared" si="477"/>
        <v/>
      </c>
      <c r="DD342" s="405" t="str">
        <f t="shared" si="478"/>
        <v/>
      </c>
      <c r="DE342" s="405"/>
      <c r="DF342" s="404"/>
      <c r="DG342" s="405" t="str">
        <f t="shared" si="479"/>
        <v/>
      </c>
      <c r="DH342" s="405" t="str">
        <f t="shared" si="480"/>
        <v/>
      </c>
      <c r="DI342" s="405">
        <f t="shared" si="481"/>
        <v>0</v>
      </c>
      <c r="DJ342" s="405" t="str">
        <f t="shared" si="482"/>
        <v/>
      </c>
      <c r="DK342" s="405" t="str">
        <f t="shared" si="483"/>
        <v/>
      </c>
      <c r="DL342" s="405" t="str">
        <f t="shared" si="484"/>
        <v/>
      </c>
      <c r="DM342" s="405" t="str">
        <f t="shared" si="485"/>
        <v/>
      </c>
      <c r="DN342" s="405" t="str">
        <f t="shared" si="486"/>
        <v/>
      </c>
      <c r="DO342" s="405" t="str">
        <f t="shared" si="487"/>
        <v/>
      </c>
    </row>
    <row r="343" spans="1:119" s="152" customFormat="1" ht="18" hidden="1" customHeight="1">
      <c r="A343" s="156" t="str">
        <f t="shared" si="416"/>
        <v/>
      </c>
      <c r="B343" s="153"/>
      <c r="C343" s="31" t="str">
        <f>IF(B343="","",VLOOKUP(B343,学連登録!$C$2:$G$3000,2,FALSE))</f>
        <v/>
      </c>
      <c r="D343" s="32" t="str">
        <f>IF(B343="","",VLOOKUP(B343,学連登録!$C$2:$G$3000,3,FALSE))</f>
        <v/>
      </c>
      <c r="E343" s="33" t="str">
        <f>IF(B343="","",VLOOKUP(B343,学連登録!$C$2:$G$3000,4,FALSE))</f>
        <v/>
      </c>
      <c r="F343" s="376" t="str">
        <f>IF(B343="","",VLOOKUP(B343,学連登録!$C$2:$I$3000,7,FALSE))</f>
        <v/>
      </c>
      <c r="G343" s="155"/>
      <c r="H343" s="926"/>
      <c r="I343" s="928"/>
      <c r="J343" s="155"/>
      <c r="K343" s="926"/>
      <c r="L343" s="927"/>
      <c r="M343" s="155"/>
      <c r="N343" s="881"/>
      <c r="O343" s="882"/>
      <c r="P343" s="154"/>
      <c r="Q343" s="926"/>
      <c r="R343" s="927"/>
      <c r="S343" s="154"/>
      <c r="T343" s="926"/>
      <c r="U343" s="927"/>
      <c r="V343" s="101" t="str">
        <f>IF(B343="","",VLOOKUP(B343,学連登録!$C$2:$H$3000,6,FALSE))</f>
        <v/>
      </c>
      <c r="Y343" s="116" t="str">
        <f t="shared" si="488"/>
        <v/>
      </c>
      <c r="Z343" s="97" t="str">
        <f>IF(G343="","",VLOOKUP(G343,種目名!$R$5:$T$104,3,0))</f>
        <v/>
      </c>
      <c r="AA343" s="98" t="str">
        <f>IF(J343="","",VLOOKUP(J343,種目名!$R$5:$T$104,3,0))</f>
        <v/>
      </c>
      <c r="AB343" s="117" t="str">
        <f>IF(M343="","",VLOOKUP(M343,種目名!$R$5:$T$104,3,0))</f>
        <v/>
      </c>
      <c r="AC343" s="117" t="str">
        <f>IF(P343="","",VLOOKUP(AF343,種目名!$R$5:$T$104,3,0))</f>
        <v/>
      </c>
      <c r="AD343" s="118" t="str">
        <f>IF(S343="","",VLOOKUP(AI343,種目名!$R$5:$T$104,3,0))</f>
        <v/>
      </c>
      <c r="AE343" s="115">
        <f t="shared" si="489"/>
        <v>0</v>
      </c>
      <c r="AF343" s="152" t="str">
        <f t="shared" si="490"/>
        <v/>
      </c>
      <c r="AG343" s="152" t="str">
        <f t="shared" si="491"/>
        <v/>
      </c>
      <c r="AH343" s="152">
        <f t="shared" si="492"/>
        <v>0</v>
      </c>
      <c r="AI343" s="152" t="str">
        <f t="shared" si="493"/>
        <v/>
      </c>
      <c r="AJ343" s="152" t="str">
        <f t="shared" si="494"/>
        <v/>
      </c>
      <c r="AK343" s="383"/>
      <c r="AL343" s="166">
        <f t="shared" si="422"/>
        <v>0</v>
      </c>
      <c r="AM343" s="392">
        <f t="shared" si="423"/>
        <v>0</v>
      </c>
      <c r="AN343" s="392">
        <f>COUNTIF($B$12:B343,B343)</f>
        <v>0</v>
      </c>
      <c r="AO343" s="392"/>
      <c r="AP343" s="392" t="str">
        <f t="shared" si="424"/>
        <v/>
      </c>
      <c r="AQ343" s="392" t="str">
        <f t="shared" si="424"/>
        <v/>
      </c>
      <c r="AR343" s="392" t="str">
        <f t="shared" si="424"/>
        <v/>
      </c>
      <c r="AS343" s="392" t="str">
        <f t="shared" si="418"/>
        <v/>
      </c>
      <c r="AT343" s="392">
        <f t="shared" si="425"/>
        <v>0</v>
      </c>
      <c r="AU343" s="392" t="str">
        <f t="shared" si="426"/>
        <v/>
      </c>
      <c r="AV343" s="392" t="str">
        <f t="shared" si="427"/>
        <v/>
      </c>
      <c r="AW343" s="392" t="str">
        <f t="shared" si="428"/>
        <v/>
      </c>
      <c r="AX343" s="392" t="str">
        <f t="shared" si="429"/>
        <v/>
      </c>
      <c r="AY343" s="392" t="str">
        <f t="shared" si="430"/>
        <v/>
      </c>
      <c r="AZ343" s="392" t="str">
        <f t="shared" si="417"/>
        <v/>
      </c>
      <c r="BA343" s="392" t="str">
        <f t="shared" si="417"/>
        <v/>
      </c>
      <c r="BB343" s="392" t="str">
        <f t="shared" si="417"/>
        <v/>
      </c>
      <c r="BC343" s="392" t="str">
        <f t="shared" si="417"/>
        <v/>
      </c>
      <c r="BD343" s="396" t="str">
        <f t="shared" si="417"/>
        <v/>
      </c>
      <c r="BE343" s="386">
        <f t="shared" si="431"/>
        <v>0</v>
      </c>
      <c r="BG343" s="392">
        <f t="shared" si="432"/>
        <v>0</v>
      </c>
      <c r="BH343" s="392">
        <f t="shared" si="433"/>
        <v>0</v>
      </c>
      <c r="BI343" s="405">
        <f t="shared" si="434"/>
        <v>0</v>
      </c>
      <c r="BJ343" s="406">
        <f t="shared" si="419"/>
        <v>0</v>
      </c>
      <c r="BK343" s="391" t="str">
        <f t="shared" si="420"/>
        <v>0</v>
      </c>
      <c r="BL343" s="391" t="str">
        <f t="shared" si="421"/>
        <v>0</v>
      </c>
      <c r="BM343" s="405">
        <f t="shared" si="435"/>
        <v>0</v>
      </c>
      <c r="BN343" s="405" t="str">
        <f t="shared" si="436"/>
        <v>0m0</v>
      </c>
      <c r="BO343" s="392">
        <f t="shared" si="437"/>
        <v>0</v>
      </c>
      <c r="BP343" s="392">
        <f t="shared" si="438"/>
        <v>0</v>
      </c>
      <c r="BQ343" s="405">
        <f t="shared" si="439"/>
        <v>0</v>
      </c>
      <c r="BR343" s="406">
        <f t="shared" si="440"/>
        <v>0</v>
      </c>
      <c r="BS343" s="391" t="str">
        <f t="shared" si="441"/>
        <v>0</v>
      </c>
      <c r="BT343" s="391" t="str">
        <f t="shared" si="442"/>
        <v>0</v>
      </c>
      <c r="BU343" s="405">
        <f t="shared" si="443"/>
        <v>0</v>
      </c>
      <c r="BV343" s="405" t="str">
        <f t="shared" si="444"/>
        <v>0m0</v>
      </c>
      <c r="BW343" s="392">
        <f t="shared" si="445"/>
        <v>0</v>
      </c>
      <c r="BX343" s="392">
        <f t="shared" si="446"/>
        <v>0</v>
      </c>
      <c r="BY343" s="405">
        <f t="shared" si="447"/>
        <v>0</v>
      </c>
      <c r="BZ343" s="406">
        <f t="shared" si="448"/>
        <v>0</v>
      </c>
      <c r="CA343" s="391" t="str">
        <f t="shared" si="449"/>
        <v>0</v>
      </c>
      <c r="CB343" s="391" t="str">
        <f t="shared" si="450"/>
        <v>0</v>
      </c>
      <c r="CC343" s="405">
        <f t="shared" si="451"/>
        <v>0</v>
      </c>
      <c r="CD343" s="405" t="str">
        <f t="shared" si="452"/>
        <v>0m0</v>
      </c>
      <c r="CE343" s="392">
        <f t="shared" si="453"/>
        <v>0</v>
      </c>
      <c r="CF343" s="392">
        <f t="shared" si="454"/>
        <v>0</v>
      </c>
      <c r="CG343" s="405">
        <f t="shared" si="455"/>
        <v>0</v>
      </c>
      <c r="CH343" s="406">
        <f t="shared" si="456"/>
        <v>0</v>
      </c>
      <c r="CI343" s="391" t="str">
        <f t="shared" si="457"/>
        <v>0</v>
      </c>
      <c r="CJ343" s="391" t="str">
        <f t="shared" si="458"/>
        <v>0</v>
      </c>
      <c r="CK343" s="405">
        <f t="shared" si="459"/>
        <v>0</v>
      </c>
      <c r="CL343" s="405" t="str">
        <f t="shared" si="460"/>
        <v>0m0</v>
      </c>
      <c r="CM343" s="392">
        <f t="shared" si="461"/>
        <v>0</v>
      </c>
      <c r="CN343" s="392">
        <f t="shared" si="462"/>
        <v>0</v>
      </c>
      <c r="CO343" s="405">
        <f t="shared" si="463"/>
        <v>0</v>
      </c>
      <c r="CP343" s="406">
        <f t="shared" si="464"/>
        <v>0</v>
      </c>
      <c r="CQ343" s="391" t="str">
        <f t="shared" si="465"/>
        <v>0</v>
      </c>
      <c r="CR343" s="391" t="str">
        <f t="shared" si="466"/>
        <v>0</v>
      </c>
      <c r="CS343" s="405">
        <f t="shared" si="467"/>
        <v>0</v>
      </c>
      <c r="CT343" s="405" t="str">
        <f t="shared" si="468"/>
        <v>0m0</v>
      </c>
      <c r="CU343" s="405">
        <f t="shared" si="469"/>
        <v>0</v>
      </c>
      <c r="CV343" s="405">
        <f t="shared" si="470"/>
        <v>0</v>
      </c>
      <c r="CW343" s="405">
        <f t="shared" si="471"/>
        <v>0</v>
      </c>
      <c r="CX343" s="405">
        <f t="shared" si="472"/>
        <v>0</v>
      </c>
      <c r="CY343" s="405">
        <f t="shared" si="473"/>
        <v>0</v>
      </c>
      <c r="CZ343" s="405" t="str">
        <f t="shared" si="474"/>
        <v/>
      </c>
      <c r="DA343" s="405" t="str">
        <f t="shared" si="475"/>
        <v/>
      </c>
      <c r="DB343" s="405" t="str">
        <f t="shared" si="476"/>
        <v/>
      </c>
      <c r="DC343" s="405" t="str">
        <f t="shared" si="477"/>
        <v/>
      </c>
      <c r="DD343" s="405" t="str">
        <f t="shared" si="478"/>
        <v/>
      </c>
      <c r="DE343" s="405"/>
      <c r="DF343" s="404"/>
      <c r="DG343" s="405" t="str">
        <f t="shared" si="479"/>
        <v/>
      </c>
      <c r="DH343" s="405" t="str">
        <f t="shared" si="480"/>
        <v/>
      </c>
      <c r="DI343" s="405">
        <f t="shared" si="481"/>
        <v>0</v>
      </c>
      <c r="DJ343" s="405" t="str">
        <f t="shared" si="482"/>
        <v/>
      </c>
      <c r="DK343" s="405" t="str">
        <f t="shared" si="483"/>
        <v/>
      </c>
      <c r="DL343" s="405" t="str">
        <f t="shared" si="484"/>
        <v/>
      </c>
      <c r="DM343" s="405" t="str">
        <f t="shared" si="485"/>
        <v/>
      </c>
      <c r="DN343" s="405" t="str">
        <f t="shared" si="486"/>
        <v/>
      </c>
      <c r="DO343" s="405" t="str">
        <f t="shared" si="487"/>
        <v/>
      </c>
    </row>
    <row r="344" spans="1:119" s="152" customFormat="1" ht="18" hidden="1" customHeight="1">
      <c r="A344" s="156" t="str">
        <f t="shared" si="416"/>
        <v/>
      </c>
      <c r="B344" s="153"/>
      <c r="C344" s="31" t="str">
        <f>IF(B344="","",VLOOKUP(B344,学連登録!$C$2:$G$3000,2,FALSE))</f>
        <v/>
      </c>
      <c r="D344" s="32" t="str">
        <f>IF(B344="","",VLOOKUP(B344,学連登録!$C$2:$G$3000,3,FALSE))</f>
        <v/>
      </c>
      <c r="E344" s="33" t="str">
        <f>IF(B344="","",VLOOKUP(B344,学連登録!$C$2:$G$3000,4,FALSE))</f>
        <v/>
      </c>
      <c r="F344" s="376" t="str">
        <f>IF(B344="","",VLOOKUP(B344,学連登録!$C$2:$I$3000,7,FALSE))</f>
        <v/>
      </c>
      <c r="G344" s="155"/>
      <c r="H344" s="926"/>
      <c r="I344" s="928"/>
      <c r="J344" s="155"/>
      <c r="K344" s="926"/>
      <c r="L344" s="927"/>
      <c r="M344" s="155"/>
      <c r="N344" s="881"/>
      <c r="O344" s="882"/>
      <c r="P344" s="154"/>
      <c r="Q344" s="926"/>
      <c r="R344" s="927"/>
      <c r="S344" s="154"/>
      <c r="T344" s="926"/>
      <c r="U344" s="927"/>
      <c r="V344" s="101" t="str">
        <f>IF(B344="","",VLOOKUP(B344,学連登録!$C$2:$H$3000,6,FALSE))</f>
        <v/>
      </c>
      <c r="Y344" s="116" t="str">
        <f t="shared" si="488"/>
        <v/>
      </c>
      <c r="Z344" s="97" t="str">
        <f>IF(G344="","",VLOOKUP(G344,種目名!$R$5:$T$104,3,0))</f>
        <v/>
      </c>
      <c r="AA344" s="98" t="str">
        <f>IF(J344="","",VLOOKUP(J344,種目名!$R$5:$T$104,3,0))</f>
        <v/>
      </c>
      <c r="AB344" s="117" t="str">
        <f>IF(M344="","",VLOOKUP(M344,種目名!$R$5:$T$104,3,0))</f>
        <v/>
      </c>
      <c r="AC344" s="117" t="str">
        <f>IF(P344="","",VLOOKUP(AF344,種目名!$R$5:$T$104,3,0))</f>
        <v/>
      </c>
      <c r="AD344" s="118" t="str">
        <f>IF(S344="","",VLOOKUP(AI344,種目名!$R$5:$T$104,3,0))</f>
        <v/>
      </c>
      <c r="AE344" s="115">
        <f t="shared" si="489"/>
        <v>0</v>
      </c>
      <c r="AF344" s="152" t="str">
        <f t="shared" si="490"/>
        <v/>
      </c>
      <c r="AG344" s="152" t="str">
        <f t="shared" si="491"/>
        <v/>
      </c>
      <c r="AH344" s="152">
        <f t="shared" si="492"/>
        <v>0</v>
      </c>
      <c r="AI344" s="152" t="str">
        <f t="shared" si="493"/>
        <v/>
      </c>
      <c r="AJ344" s="152" t="str">
        <f t="shared" si="494"/>
        <v/>
      </c>
      <c r="AK344" s="383"/>
      <c r="AL344" s="166">
        <f t="shared" si="422"/>
        <v>0</v>
      </c>
      <c r="AM344" s="392">
        <f t="shared" si="423"/>
        <v>0</v>
      </c>
      <c r="AN344" s="392">
        <f>COUNTIF($B$12:B344,B344)</f>
        <v>0</v>
      </c>
      <c r="AO344" s="392"/>
      <c r="AP344" s="392" t="str">
        <f t="shared" si="424"/>
        <v/>
      </c>
      <c r="AQ344" s="392" t="str">
        <f t="shared" si="424"/>
        <v/>
      </c>
      <c r="AR344" s="392" t="str">
        <f t="shared" si="424"/>
        <v/>
      </c>
      <c r="AS344" s="392" t="str">
        <f t="shared" si="418"/>
        <v/>
      </c>
      <c r="AT344" s="392">
        <f t="shared" si="425"/>
        <v>0</v>
      </c>
      <c r="AU344" s="392" t="str">
        <f t="shared" si="426"/>
        <v/>
      </c>
      <c r="AV344" s="392" t="str">
        <f t="shared" si="427"/>
        <v/>
      </c>
      <c r="AW344" s="392" t="str">
        <f t="shared" si="428"/>
        <v/>
      </c>
      <c r="AX344" s="392" t="str">
        <f t="shared" si="429"/>
        <v/>
      </c>
      <c r="AY344" s="392" t="str">
        <f t="shared" si="430"/>
        <v/>
      </c>
      <c r="AZ344" s="392" t="str">
        <f t="shared" si="417"/>
        <v/>
      </c>
      <c r="BA344" s="392" t="str">
        <f t="shared" si="417"/>
        <v/>
      </c>
      <c r="BB344" s="392" t="str">
        <f t="shared" si="417"/>
        <v/>
      </c>
      <c r="BC344" s="392" t="str">
        <f t="shared" si="417"/>
        <v/>
      </c>
      <c r="BD344" s="396" t="str">
        <f t="shared" si="417"/>
        <v/>
      </c>
      <c r="BE344" s="386">
        <f t="shared" si="431"/>
        <v>0</v>
      </c>
      <c r="BG344" s="392">
        <f t="shared" si="432"/>
        <v>0</v>
      </c>
      <c r="BH344" s="392">
        <f t="shared" si="433"/>
        <v>0</v>
      </c>
      <c r="BI344" s="405">
        <f t="shared" si="434"/>
        <v>0</v>
      </c>
      <c r="BJ344" s="406">
        <f t="shared" si="419"/>
        <v>0</v>
      </c>
      <c r="BK344" s="391" t="str">
        <f t="shared" si="420"/>
        <v>0</v>
      </c>
      <c r="BL344" s="391" t="str">
        <f t="shared" si="421"/>
        <v>0</v>
      </c>
      <c r="BM344" s="405">
        <f t="shared" si="435"/>
        <v>0</v>
      </c>
      <c r="BN344" s="405" t="str">
        <f t="shared" si="436"/>
        <v>0m0</v>
      </c>
      <c r="BO344" s="392">
        <f t="shared" si="437"/>
        <v>0</v>
      </c>
      <c r="BP344" s="392">
        <f t="shared" si="438"/>
        <v>0</v>
      </c>
      <c r="BQ344" s="405">
        <f t="shared" si="439"/>
        <v>0</v>
      </c>
      <c r="BR344" s="406">
        <f t="shared" si="440"/>
        <v>0</v>
      </c>
      <c r="BS344" s="391" t="str">
        <f t="shared" si="441"/>
        <v>0</v>
      </c>
      <c r="BT344" s="391" t="str">
        <f t="shared" si="442"/>
        <v>0</v>
      </c>
      <c r="BU344" s="405">
        <f t="shared" si="443"/>
        <v>0</v>
      </c>
      <c r="BV344" s="405" t="str">
        <f t="shared" si="444"/>
        <v>0m0</v>
      </c>
      <c r="BW344" s="392">
        <f t="shared" si="445"/>
        <v>0</v>
      </c>
      <c r="BX344" s="392">
        <f t="shared" si="446"/>
        <v>0</v>
      </c>
      <c r="BY344" s="405">
        <f t="shared" si="447"/>
        <v>0</v>
      </c>
      <c r="BZ344" s="406">
        <f t="shared" si="448"/>
        <v>0</v>
      </c>
      <c r="CA344" s="391" t="str">
        <f t="shared" si="449"/>
        <v>0</v>
      </c>
      <c r="CB344" s="391" t="str">
        <f t="shared" si="450"/>
        <v>0</v>
      </c>
      <c r="CC344" s="405">
        <f t="shared" si="451"/>
        <v>0</v>
      </c>
      <c r="CD344" s="405" t="str">
        <f t="shared" si="452"/>
        <v>0m0</v>
      </c>
      <c r="CE344" s="392">
        <f t="shared" si="453"/>
        <v>0</v>
      </c>
      <c r="CF344" s="392">
        <f t="shared" si="454"/>
        <v>0</v>
      </c>
      <c r="CG344" s="405">
        <f t="shared" si="455"/>
        <v>0</v>
      </c>
      <c r="CH344" s="406">
        <f t="shared" si="456"/>
        <v>0</v>
      </c>
      <c r="CI344" s="391" t="str">
        <f t="shared" si="457"/>
        <v>0</v>
      </c>
      <c r="CJ344" s="391" t="str">
        <f t="shared" si="458"/>
        <v>0</v>
      </c>
      <c r="CK344" s="405">
        <f t="shared" si="459"/>
        <v>0</v>
      </c>
      <c r="CL344" s="405" t="str">
        <f t="shared" si="460"/>
        <v>0m0</v>
      </c>
      <c r="CM344" s="392">
        <f t="shared" si="461"/>
        <v>0</v>
      </c>
      <c r="CN344" s="392">
        <f t="shared" si="462"/>
        <v>0</v>
      </c>
      <c r="CO344" s="405">
        <f t="shared" si="463"/>
        <v>0</v>
      </c>
      <c r="CP344" s="406">
        <f t="shared" si="464"/>
        <v>0</v>
      </c>
      <c r="CQ344" s="391" t="str">
        <f t="shared" si="465"/>
        <v>0</v>
      </c>
      <c r="CR344" s="391" t="str">
        <f t="shared" si="466"/>
        <v>0</v>
      </c>
      <c r="CS344" s="405">
        <f t="shared" si="467"/>
        <v>0</v>
      </c>
      <c r="CT344" s="405" t="str">
        <f t="shared" si="468"/>
        <v>0m0</v>
      </c>
      <c r="CU344" s="405">
        <f t="shared" si="469"/>
        <v>0</v>
      </c>
      <c r="CV344" s="405">
        <f t="shared" si="470"/>
        <v>0</v>
      </c>
      <c r="CW344" s="405">
        <f t="shared" si="471"/>
        <v>0</v>
      </c>
      <c r="CX344" s="405">
        <f t="shared" si="472"/>
        <v>0</v>
      </c>
      <c r="CY344" s="405">
        <f t="shared" si="473"/>
        <v>0</v>
      </c>
      <c r="CZ344" s="405" t="str">
        <f t="shared" si="474"/>
        <v/>
      </c>
      <c r="DA344" s="405" t="str">
        <f t="shared" si="475"/>
        <v/>
      </c>
      <c r="DB344" s="405" t="str">
        <f t="shared" si="476"/>
        <v/>
      </c>
      <c r="DC344" s="405" t="str">
        <f t="shared" si="477"/>
        <v/>
      </c>
      <c r="DD344" s="405" t="str">
        <f t="shared" si="478"/>
        <v/>
      </c>
      <c r="DE344" s="405"/>
      <c r="DF344" s="404"/>
      <c r="DG344" s="405" t="str">
        <f t="shared" si="479"/>
        <v/>
      </c>
      <c r="DH344" s="405" t="str">
        <f t="shared" si="480"/>
        <v/>
      </c>
      <c r="DI344" s="405">
        <f t="shared" si="481"/>
        <v>0</v>
      </c>
      <c r="DJ344" s="405" t="str">
        <f t="shared" si="482"/>
        <v/>
      </c>
      <c r="DK344" s="405" t="str">
        <f t="shared" si="483"/>
        <v/>
      </c>
      <c r="DL344" s="405" t="str">
        <f t="shared" si="484"/>
        <v/>
      </c>
      <c r="DM344" s="405" t="str">
        <f t="shared" si="485"/>
        <v/>
      </c>
      <c r="DN344" s="405" t="str">
        <f t="shared" si="486"/>
        <v/>
      </c>
      <c r="DO344" s="405" t="str">
        <f t="shared" si="487"/>
        <v/>
      </c>
    </row>
    <row r="345" spans="1:119" s="152" customFormat="1" ht="18" hidden="1" customHeight="1">
      <c r="A345" s="156" t="str">
        <f t="shared" si="416"/>
        <v/>
      </c>
      <c r="B345" s="153"/>
      <c r="C345" s="31" t="str">
        <f>IF(B345="","",VLOOKUP(B345,学連登録!$C$2:$G$3000,2,FALSE))</f>
        <v/>
      </c>
      <c r="D345" s="32" t="str">
        <f>IF(B345="","",VLOOKUP(B345,学連登録!$C$2:$G$3000,3,FALSE))</f>
        <v/>
      </c>
      <c r="E345" s="33" t="str">
        <f>IF(B345="","",VLOOKUP(B345,学連登録!$C$2:$G$3000,4,FALSE))</f>
        <v/>
      </c>
      <c r="F345" s="376" t="str">
        <f>IF(B345="","",VLOOKUP(B345,学連登録!$C$2:$I$3000,7,FALSE))</f>
        <v/>
      </c>
      <c r="G345" s="155"/>
      <c r="H345" s="926"/>
      <c r="I345" s="928"/>
      <c r="J345" s="155"/>
      <c r="K345" s="926"/>
      <c r="L345" s="927"/>
      <c r="M345" s="155"/>
      <c r="N345" s="881"/>
      <c r="O345" s="882"/>
      <c r="P345" s="154"/>
      <c r="Q345" s="926"/>
      <c r="R345" s="927"/>
      <c r="S345" s="154"/>
      <c r="T345" s="926"/>
      <c r="U345" s="927"/>
      <c r="V345" s="101" t="str">
        <f>IF(B345="","",VLOOKUP(B345,学連登録!$C$2:$H$3000,6,FALSE))</f>
        <v/>
      </c>
      <c r="Y345" s="116" t="str">
        <f t="shared" si="488"/>
        <v/>
      </c>
      <c r="Z345" s="97" t="str">
        <f>IF(G345="","",VLOOKUP(G345,種目名!$R$5:$T$104,3,0))</f>
        <v/>
      </c>
      <c r="AA345" s="98" t="str">
        <f>IF(J345="","",VLOOKUP(J345,種目名!$R$5:$T$104,3,0))</f>
        <v/>
      </c>
      <c r="AB345" s="117" t="str">
        <f>IF(M345="","",VLOOKUP(M345,種目名!$R$5:$T$104,3,0))</f>
        <v/>
      </c>
      <c r="AC345" s="117" t="str">
        <f>IF(P345="","",VLOOKUP(AF345,種目名!$R$5:$T$104,3,0))</f>
        <v/>
      </c>
      <c r="AD345" s="118" t="str">
        <f>IF(S345="","",VLOOKUP(AI345,種目名!$R$5:$T$104,3,0))</f>
        <v/>
      </c>
      <c r="AE345" s="115">
        <f t="shared" si="489"/>
        <v>0</v>
      </c>
      <c r="AF345" s="152" t="str">
        <f t="shared" si="490"/>
        <v/>
      </c>
      <c r="AG345" s="152" t="str">
        <f t="shared" si="491"/>
        <v/>
      </c>
      <c r="AH345" s="152">
        <f t="shared" si="492"/>
        <v>0</v>
      </c>
      <c r="AI345" s="152" t="str">
        <f t="shared" si="493"/>
        <v/>
      </c>
      <c r="AJ345" s="152" t="str">
        <f t="shared" si="494"/>
        <v/>
      </c>
      <c r="AK345" s="383"/>
      <c r="AL345" s="166">
        <f t="shared" si="422"/>
        <v>0</v>
      </c>
      <c r="AM345" s="392">
        <f t="shared" si="423"/>
        <v>0</v>
      </c>
      <c r="AN345" s="392">
        <f>COUNTIF($B$12:B345,B345)</f>
        <v>0</v>
      </c>
      <c r="AO345" s="392"/>
      <c r="AP345" s="392" t="str">
        <f t="shared" si="424"/>
        <v/>
      </c>
      <c r="AQ345" s="392" t="str">
        <f t="shared" si="424"/>
        <v/>
      </c>
      <c r="AR345" s="392" t="str">
        <f t="shared" si="424"/>
        <v/>
      </c>
      <c r="AS345" s="392" t="str">
        <f t="shared" si="418"/>
        <v/>
      </c>
      <c r="AT345" s="392">
        <f t="shared" si="425"/>
        <v>0</v>
      </c>
      <c r="AU345" s="392" t="str">
        <f t="shared" si="426"/>
        <v/>
      </c>
      <c r="AV345" s="392" t="str">
        <f t="shared" si="427"/>
        <v/>
      </c>
      <c r="AW345" s="392" t="str">
        <f t="shared" si="428"/>
        <v/>
      </c>
      <c r="AX345" s="392" t="str">
        <f t="shared" si="429"/>
        <v/>
      </c>
      <c r="AY345" s="392" t="str">
        <f t="shared" si="430"/>
        <v/>
      </c>
      <c r="AZ345" s="392" t="str">
        <f t="shared" si="417"/>
        <v/>
      </c>
      <c r="BA345" s="392" t="str">
        <f t="shared" si="417"/>
        <v/>
      </c>
      <c r="BB345" s="392" t="str">
        <f t="shared" si="417"/>
        <v/>
      </c>
      <c r="BC345" s="392" t="str">
        <f t="shared" si="417"/>
        <v/>
      </c>
      <c r="BD345" s="396" t="str">
        <f t="shared" si="417"/>
        <v/>
      </c>
      <c r="BE345" s="386">
        <f t="shared" si="431"/>
        <v>0</v>
      </c>
      <c r="BG345" s="392">
        <f t="shared" si="432"/>
        <v>0</v>
      </c>
      <c r="BH345" s="392">
        <f t="shared" si="433"/>
        <v>0</v>
      </c>
      <c r="BI345" s="405">
        <f t="shared" si="434"/>
        <v>0</v>
      </c>
      <c r="BJ345" s="406">
        <f t="shared" si="419"/>
        <v>0</v>
      </c>
      <c r="BK345" s="391" t="str">
        <f t="shared" si="420"/>
        <v>0</v>
      </c>
      <c r="BL345" s="391" t="str">
        <f t="shared" si="421"/>
        <v>0</v>
      </c>
      <c r="BM345" s="405">
        <f t="shared" si="435"/>
        <v>0</v>
      </c>
      <c r="BN345" s="405" t="str">
        <f t="shared" si="436"/>
        <v>0m0</v>
      </c>
      <c r="BO345" s="392">
        <f t="shared" si="437"/>
        <v>0</v>
      </c>
      <c r="BP345" s="392">
        <f t="shared" si="438"/>
        <v>0</v>
      </c>
      <c r="BQ345" s="405">
        <f t="shared" si="439"/>
        <v>0</v>
      </c>
      <c r="BR345" s="406">
        <f t="shared" si="440"/>
        <v>0</v>
      </c>
      <c r="BS345" s="391" t="str">
        <f t="shared" si="441"/>
        <v>0</v>
      </c>
      <c r="BT345" s="391" t="str">
        <f t="shared" si="442"/>
        <v>0</v>
      </c>
      <c r="BU345" s="405">
        <f t="shared" si="443"/>
        <v>0</v>
      </c>
      <c r="BV345" s="405" t="str">
        <f t="shared" si="444"/>
        <v>0m0</v>
      </c>
      <c r="BW345" s="392">
        <f t="shared" si="445"/>
        <v>0</v>
      </c>
      <c r="BX345" s="392">
        <f t="shared" si="446"/>
        <v>0</v>
      </c>
      <c r="BY345" s="405">
        <f t="shared" si="447"/>
        <v>0</v>
      </c>
      <c r="BZ345" s="406">
        <f t="shared" si="448"/>
        <v>0</v>
      </c>
      <c r="CA345" s="391" t="str">
        <f t="shared" si="449"/>
        <v>0</v>
      </c>
      <c r="CB345" s="391" t="str">
        <f t="shared" si="450"/>
        <v>0</v>
      </c>
      <c r="CC345" s="405">
        <f t="shared" si="451"/>
        <v>0</v>
      </c>
      <c r="CD345" s="405" t="str">
        <f t="shared" si="452"/>
        <v>0m0</v>
      </c>
      <c r="CE345" s="392">
        <f t="shared" si="453"/>
        <v>0</v>
      </c>
      <c r="CF345" s="392">
        <f t="shared" si="454"/>
        <v>0</v>
      </c>
      <c r="CG345" s="405">
        <f t="shared" si="455"/>
        <v>0</v>
      </c>
      <c r="CH345" s="406">
        <f t="shared" si="456"/>
        <v>0</v>
      </c>
      <c r="CI345" s="391" t="str">
        <f t="shared" si="457"/>
        <v>0</v>
      </c>
      <c r="CJ345" s="391" t="str">
        <f t="shared" si="458"/>
        <v>0</v>
      </c>
      <c r="CK345" s="405">
        <f t="shared" si="459"/>
        <v>0</v>
      </c>
      <c r="CL345" s="405" t="str">
        <f t="shared" si="460"/>
        <v>0m0</v>
      </c>
      <c r="CM345" s="392">
        <f t="shared" si="461"/>
        <v>0</v>
      </c>
      <c r="CN345" s="392">
        <f t="shared" si="462"/>
        <v>0</v>
      </c>
      <c r="CO345" s="405">
        <f t="shared" si="463"/>
        <v>0</v>
      </c>
      <c r="CP345" s="406">
        <f t="shared" si="464"/>
        <v>0</v>
      </c>
      <c r="CQ345" s="391" t="str">
        <f t="shared" si="465"/>
        <v>0</v>
      </c>
      <c r="CR345" s="391" t="str">
        <f t="shared" si="466"/>
        <v>0</v>
      </c>
      <c r="CS345" s="405">
        <f t="shared" si="467"/>
        <v>0</v>
      </c>
      <c r="CT345" s="405" t="str">
        <f t="shared" si="468"/>
        <v>0m0</v>
      </c>
      <c r="CU345" s="405">
        <f t="shared" si="469"/>
        <v>0</v>
      </c>
      <c r="CV345" s="405">
        <f t="shared" si="470"/>
        <v>0</v>
      </c>
      <c r="CW345" s="405">
        <f t="shared" si="471"/>
        <v>0</v>
      </c>
      <c r="CX345" s="405">
        <f t="shared" si="472"/>
        <v>0</v>
      </c>
      <c r="CY345" s="405">
        <f t="shared" si="473"/>
        <v>0</v>
      </c>
      <c r="CZ345" s="405" t="str">
        <f t="shared" si="474"/>
        <v/>
      </c>
      <c r="DA345" s="405" t="str">
        <f t="shared" si="475"/>
        <v/>
      </c>
      <c r="DB345" s="405" t="str">
        <f t="shared" si="476"/>
        <v/>
      </c>
      <c r="DC345" s="405" t="str">
        <f t="shared" si="477"/>
        <v/>
      </c>
      <c r="DD345" s="405" t="str">
        <f t="shared" si="478"/>
        <v/>
      </c>
      <c r="DE345" s="405"/>
      <c r="DF345" s="404"/>
      <c r="DG345" s="405" t="str">
        <f t="shared" si="479"/>
        <v/>
      </c>
      <c r="DH345" s="405" t="str">
        <f t="shared" si="480"/>
        <v/>
      </c>
      <c r="DI345" s="405">
        <f t="shared" si="481"/>
        <v>0</v>
      </c>
      <c r="DJ345" s="405" t="str">
        <f t="shared" si="482"/>
        <v/>
      </c>
      <c r="DK345" s="405" t="str">
        <f t="shared" si="483"/>
        <v/>
      </c>
      <c r="DL345" s="405" t="str">
        <f t="shared" si="484"/>
        <v/>
      </c>
      <c r="DM345" s="405" t="str">
        <f t="shared" si="485"/>
        <v/>
      </c>
      <c r="DN345" s="405" t="str">
        <f t="shared" si="486"/>
        <v/>
      </c>
      <c r="DO345" s="405" t="str">
        <f t="shared" si="487"/>
        <v/>
      </c>
    </row>
    <row r="346" spans="1:119" s="152" customFormat="1" ht="18" hidden="1" customHeight="1">
      <c r="A346" s="156" t="str">
        <f t="shared" si="416"/>
        <v/>
      </c>
      <c r="B346" s="153"/>
      <c r="C346" s="31" t="str">
        <f>IF(B346="","",VLOOKUP(B346,学連登録!$C$2:$G$3000,2,FALSE))</f>
        <v/>
      </c>
      <c r="D346" s="32" t="str">
        <f>IF(B346="","",VLOOKUP(B346,学連登録!$C$2:$G$3000,3,FALSE))</f>
        <v/>
      </c>
      <c r="E346" s="33" t="str">
        <f>IF(B346="","",VLOOKUP(B346,学連登録!$C$2:$G$3000,4,FALSE))</f>
        <v/>
      </c>
      <c r="F346" s="376" t="str">
        <f>IF(B346="","",VLOOKUP(B346,学連登録!$C$2:$I$3000,7,FALSE))</f>
        <v/>
      </c>
      <c r="G346" s="155"/>
      <c r="H346" s="926"/>
      <c r="I346" s="928"/>
      <c r="J346" s="155"/>
      <c r="K346" s="926"/>
      <c r="L346" s="927"/>
      <c r="M346" s="155"/>
      <c r="N346" s="881"/>
      <c r="O346" s="882"/>
      <c r="P346" s="154"/>
      <c r="Q346" s="926"/>
      <c r="R346" s="927"/>
      <c r="S346" s="154"/>
      <c r="T346" s="926"/>
      <c r="U346" s="927"/>
      <c r="V346" s="101" t="str">
        <f>IF(B346="","",VLOOKUP(B346,学連登録!$C$2:$H$3000,6,FALSE))</f>
        <v/>
      </c>
      <c r="Y346" s="116" t="str">
        <f t="shared" si="488"/>
        <v/>
      </c>
      <c r="Z346" s="97" t="str">
        <f>IF(G346="","",VLOOKUP(G346,種目名!$R$5:$T$104,3,0))</f>
        <v/>
      </c>
      <c r="AA346" s="98" t="str">
        <f>IF(J346="","",VLOOKUP(J346,種目名!$R$5:$T$104,3,0))</f>
        <v/>
      </c>
      <c r="AB346" s="117" t="str">
        <f>IF(M346="","",VLOOKUP(M346,種目名!$R$5:$T$104,3,0))</f>
        <v/>
      </c>
      <c r="AC346" s="117" t="str">
        <f>IF(P346="","",VLOOKUP(AF346,種目名!$R$5:$T$104,3,0))</f>
        <v/>
      </c>
      <c r="AD346" s="118" t="str">
        <f>IF(S346="","",VLOOKUP(AI346,種目名!$R$5:$T$104,3,0))</f>
        <v/>
      </c>
      <c r="AE346" s="115">
        <f t="shared" si="489"/>
        <v>0</v>
      </c>
      <c r="AF346" s="152" t="str">
        <f t="shared" si="490"/>
        <v/>
      </c>
      <c r="AG346" s="152" t="str">
        <f t="shared" si="491"/>
        <v/>
      </c>
      <c r="AH346" s="152">
        <f t="shared" si="492"/>
        <v>0</v>
      </c>
      <c r="AI346" s="152" t="str">
        <f t="shared" si="493"/>
        <v/>
      </c>
      <c r="AJ346" s="152" t="str">
        <f t="shared" si="494"/>
        <v/>
      </c>
      <c r="AK346" s="383"/>
      <c r="AL346" s="166">
        <f t="shared" si="422"/>
        <v>0</v>
      </c>
      <c r="AM346" s="392">
        <f t="shared" si="423"/>
        <v>0</v>
      </c>
      <c r="AN346" s="392">
        <f>COUNTIF($B$12:B346,B346)</f>
        <v>0</v>
      </c>
      <c r="AO346" s="392"/>
      <c r="AP346" s="392" t="str">
        <f t="shared" si="424"/>
        <v/>
      </c>
      <c r="AQ346" s="392" t="str">
        <f t="shared" si="424"/>
        <v/>
      </c>
      <c r="AR346" s="392" t="str">
        <f t="shared" si="424"/>
        <v/>
      </c>
      <c r="AS346" s="392" t="str">
        <f t="shared" si="418"/>
        <v/>
      </c>
      <c r="AT346" s="392">
        <f t="shared" si="425"/>
        <v>0</v>
      </c>
      <c r="AU346" s="392" t="str">
        <f t="shared" si="426"/>
        <v/>
      </c>
      <c r="AV346" s="392" t="str">
        <f t="shared" si="427"/>
        <v/>
      </c>
      <c r="AW346" s="392" t="str">
        <f t="shared" si="428"/>
        <v/>
      </c>
      <c r="AX346" s="392" t="str">
        <f t="shared" si="429"/>
        <v/>
      </c>
      <c r="AY346" s="392" t="str">
        <f t="shared" si="430"/>
        <v/>
      </c>
      <c r="AZ346" s="392" t="str">
        <f t="shared" si="417"/>
        <v/>
      </c>
      <c r="BA346" s="392" t="str">
        <f t="shared" si="417"/>
        <v/>
      </c>
      <c r="BB346" s="392" t="str">
        <f t="shared" si="417"/>
        <v/>
      </c>
      <c r="BC346" s="392" t="str">
        <f t="shared" si="417"/>
        <v/>
      </c>
      <c r="BD346" s="396" t="str">
        <f t="shared" si="417"/>
        <v/>
      </c>
      <c r="BE346" s="386">
        <f t="shared" si="431"/>
        <v>0</v>
      </c>
      <c r="BG346" s="392">
        <f t="shared" si="432"/>
        <v>0</v>
      </c>
      <c r="BH346" s="392">
        <f t="shared" si="433"/>
        <v>0</v>
      </c>
      <c r="BI346" s="405">
        <f t="shared" si="434"/>
        <v>0</v>
      </c>
      <c r="BJ346" s="406">
        <f t="shared" si="419"/>
        <v>0</v>
      </c>
      <c r="BK346" s="391" t="str">
        <f t="shared" si="420"/>
        <v>0</v>
      </c>
      <c r="BL346" s="391" t="str">
        <f t="shared" si="421"/>
        <v>0</v>
      </c>
      <c r="BM346" s="405">
        <f t="shared" si="435"/>
        <v>0</v>
      </c>
      <c r="BN346" s="405" t="str">
        <f t="shared" si="436"/>
        <v>0m0</v>
      </c>
      <c r="BO346" s="392">
        <f t="shared" si="437"/>
        <v>0</v>
      </c>
      <c r="BP346" s="392">
        <f t="shared" si="438"/>
        <v>0</v>
      </c>
      <c r="BQ346" s="405">
        <f t="shared" si="439"/>
        <v>0</v>
      </c>
      <c r="BR346" s="406">
        <f t="shared" si="440"/>
        <v>0</v>
      </c>
      <c r="BS346" s="391" t="str">
        <f t="shared" si="441"/>
        <v>0</v>
      </c>
      <c r="BT346" s="391" t="str">
        <f t="shared" si="442"/>
        <v>0</v>
      </c>
      <c r="BU346" s="405">
        <f t="shared" si="443"/>
        <v>0</v>
      </c>
      <c r="BV346" s="405" t="str">
        <f t="shared" si="444"/>
        <v>0m0</v>
      </c>
      <c r="BW346" s="392">
        <f t="shared" si="445"/>
        <v>0</v>
      </c>
      <c r="BX346" s="392">
        <f t="shared" si="446"/>
        <v>0</v>
      </c>
      <c r="BY346" s="405">
        <f t="shared" si="447"/>
        <v>0</v>
      </c>
      <c r="BZ346" s="406">
        <f t="shared" si="448"/>
        <v>0</v>
      </c>
      <c r="CA346" s="391" t="str">
        <f t="shared" si="449"/>
        <v>0</v>
      </c>
      <c r="CB346" s="391" t="str">
        <f t="shared" si="450"/>
        <v>0</v>
      </c>
      <c r="CC346" s="405">
        <f t="shared" si="451"/>
        <v>0</v>
      </c>
      <c r="CD346" s="405" t="str">
        <f t="shared" si="452"/>
        <v>0m0</v>
      </c>
      <c r="CE346" s="392">
        <f t="shared" si="453"/>
        <v>0</v>
      </c>
      <c r="CF346" s="392">
        <f t="shared" si="454"/>
        <v>0</v>
      </c>
      <c r="CG346" s="405">
        <f t="shared" si="455"/>
        <v>0</v>
      </c>
      <c r="CH346" s="406">
        <f t="shared" si="456"/>
        <v>0</v>
      </c>
      <c r="CI346" s="391" t="str">
        <f t="shared" si="457"/>
        <v>0</v>
      </c>
      <c r="CJ346" s="391" t="str">
        <f t="shared" si="458"/>
        <v>0</v>
      </c>
      <c r="CK346" s="405">
        <f t="shared" si="459"/>
        <v>0</v>
      </c>
      <c r="CL346" s="405" t="str">
        <f t="shared" si="460"/>
        <v>0m0</v>
      </c>
      <c r="CM346" s="392">
        <f t="shared" si="461"/>
        <v>0</v>
      </c>
      <c r="CN346" s="392">
        <f t="shared" si="462"/>
        <v>0</v>
      </c>
      <c r="CO346" s="405">
        <f t="shared" si="463"/>
        <v>0</v>
      </c>
      <c r="CP346" s="406">
        <f t="shared" si="464"/>
        <v>0</v>
      </c>
      <c r="CQ346" s="391" t="str">
        <f t="shared" si="465"/>
        <v>0</v>
      </c>
      <c r="CR346" s="391" t="str">
        <f t="shared" si="466"/>
        <v>0</v>
      </c>
      <c r="CS346" s="405">
        <f t="shared" si="467"/>
        <v>0</v>
      </c>
      <c r="CT346" s="405" t="str">
        <f t="shared" si="468"/>
        <v>0m0</v>
      </c>
      <c r="CU346" s="405">
        <f t="shared" si="469"/>
        <v>0</v>
      </c>
      <c r="CV346" s="405">
        <f t="shared" si="470"/>
        <v>0</v>
      </c>
      <c r="CW346" s="405">
        <f t="shared" si="471"/>
        <v>0</v>
      </c>
      <c r="CX346" s="405">
        <f t="shared" si="472"/>
        <v>0</v>
      </c>
      <c r="CY346" s="405">
        <f t="shared" si="473"/>
        <v>0</v>
      </c>
      <c r="CZ346" s="405" t="str">
        <f t="shared" si="474"/>
        <v/>
      </c>
      <c r="DA346" s="405" t="str">
        <f t="shared" si="475"/>
        <v/>
      </c>
      <c r="DB346" s="405" t="str">
        <f t="shared" si="476"/>
        <v/>
      </c>
      <c r="DC346" s="405" t="str">
        <f t="shared" si="477"/>
        <v/>
      </c>
      <c r="DD346" s="405" t="str">
        <f t="shared" si="478"/>
        <v/>
      </c>
      <c r="DE346" s="405"/>
      <c r="DF346" s="404"/>
      <c r="DG346" s="405" t="str">
        <f t="shared" si="479"/>
        <v/>
      </c>
      <c r="DH346" s="405" t="str">
        <f t="shared" si="480"/>
        <v/>
      </c>
      <c r="DI346" s="405">
        <f t="shared" si="481"/>
        <v>0</v>
      </c>
      <c r="DJ346" s="405" t="str">
        <f t="shared" si="482"/>
        <v/>
      </c>
      <c r="DK346" s="405" t="str">
        <f t="shared" si="483"/>
        <v/>
      </c>
      <c r="DL346" s="405" t="str">
        <f t="shared" si="484"/>
        <v/>
      </c>
      <c r="DM346" s="405" t="str">
        <f t="shared" si="485"/>
        <v/>
      </c>
      <c r="DN346" s="405" t="str">
        <f t="shared" si="486"/>
        <v/>
      </c>
      <c r="DO346" s="405" t="str">
        <f t="shared" si="487"/>
        <v/>
      </c>
    </row>
    <row r="347" spans="1:119" s="152" customFormat="1" ht="18" hidden="1" customHeight="1">
      <c r="A347" s="156" t="str">
        <f t="shared" si="416"/>
        <v/>
      </c>
      <c r="B347" s="153"/>
      <c r="C347" s="31" t="str">
        <f>IF(B347="","",VLOOKUP(B347,学連登録!$C$2:$G$3000,2,FALSE))</f>
        <v/>
      </c>
      <c r="D347" s="32" t="str">
        <f>IF(B347="","",VLOOKUP(B347,学連登録!$C$2:$G$3000,3,FALSE))</f>
        <v/>
      </c>
      <c r="E347" s="33" t="str">
        <f>IF(B347="","",VLOOKUP(B347,学連登録!$C$2:$G$3000,4,FALSE))</f>
        <v/>
      </c>
      <c r="F347" s="376" t="str">
        <f>IF(B347="","",VLOOKUP(B347,学連登録!$C$2:$I$3000,7,FALSE))</f>
        <v/>
      </c>
      <c r="G347" s="155"/>
      <c r="H347" s="926"/>
      <c r="I347" s="928"/>
      <c r="J347" s="155"/>
      <c r="K347" s="926"/>
      <c r="L347" s="927"/>
      <c r="M347" s="155"/>
      <c r="N347" s="881"/>
      <c r="O347" s="882"/>
      <c r="P347" s="154"/>
      <c r="Q347" s="926"/>
      <c r="R347" s="927"/>
      <c r="S347" s="154"/>
      <c r="T347" s="926"/>
      <c r="U347" s="927"/>
      <c r="V347" s="101" t="str">
        <f>IF(B347="","",VLOOKUP(B347,学連登録!$C$2:$H$3000,6,FALSE))</f>
        <v/>
      </c>
      <c r="Y347" s="116" t="str">
        <f t="shared" si="488"/>
        <v/>
      </c>
      <c r="Z347" s="97" t="str">
        <f>IF(G347="","",VLOOKUP(G347,種目名!$R$5:$T$104,3,0))</f>
        <v/>
      </c>
      <c r="AA347" s="98" t="str">
        <f>IF(J347="","",VLOOKUP(J347,種目名!$R$5:$T$104,3,0))</f>
        <v/>
      </c>
      <c r="AB347" s="117" t="str">
        <f>IF(M347="","",VLOOKUP(M347,種目名!$R$5:$T$104,3,0))</f>
        <v/>
      </c>
      <c r="AC347" s="117" t="str">
        <f>IF(P347="","",VLOOKUP(AF347,種目名!$R$5:$T$104,3,0))</f>
        <v/>
      </c>
      <c r="AD347" s="118" t="str">
        <f>IF(S347="","",VLOOKUP(AI347,種目名!$R$5:$T$104,3,0))</f>
        <v/>
      </c>
      <c r="AE347" s="115">
        <f t="shared" si="489"/>
        <v>0</v>
      </c>
      <c r="AF347" s="152" t="str">
        <f t="shared" si="490"/>
        <v/>
      </c>
      <c r="AG347" s="152" t="str">
        <f t="shared" si="491"/>
        <v/>
      </c>
      <c r="AH347" s="152">
        <f t="shared" si="492"/>
        <v>0</v>
      </c>
      <c r="AI347" s="152" t="str">
        <f t="shared" si="493"/>
        <v/>
      </c>
      <c r="AJ347" s="152" t="str">
        <f t="shared" si="494"/>
        <v/>
      </c>
      <c r="AK347" s="383"/>
      <c r="AL347" s="166">
        <f t="shared" si="422"/>
        <v>0</v>
      </c>
      <c r="AM347" s="392">
        <f t="shared" si="423"/>
        <v>0</v>
      </c>
      <c r="AN347" s="392">
        <f>COUNTIF($B$12:B347,B347)</f>
        <v>0</v>
      </c>
      <c r="AO347" s="392"/>
      <c r="AP347" s="392" t="str">
        <f t="shared" si="424"/>
        <v/>
      </c>
      <c r="AQ347" s="392" t="str">
        <f t="shared" si="424"/>
        <v/>
      </c>
      <c r="AR347" s="392" t="str">
        <f t="shared" si="424"/>
        <v/>
      </c>
      <c r="AS347" s="392" t="str">
        <f t="shared" si="418"/>
        <v/>
      </c>
      <c r="AT347" s="392">
        <f t="shared" si="425"/>
        <v>0</v>
      </c>
      <c r="AU347" s="392" t="str">
        <f t="shared" si="426"/>
        <v/>
      </c>
      <c r="AV347" s="392" t="str">
        <f t="shared" si="427"/>
        <v/>
      </c>
      <c r="AW347" s="392" t="str">
        <f t="shared" si="428"/>
        <v/>
      </c>
      <c r="AX347" s="392" t="str">
        <f t="shared" si="429"/>
        <v/>
      </c>
      <c r="AY347" s="392" t="str">
        <f t="shared" si="430"/>
        <v/>
      </c>
      <c r="AZ347" s="392" t="str">
        <f t="shared" si="417"/>
        <v/>
      </c>
      <c r="BA347" s="392" t="str">
        <f t="shared" si="417"/>
        <v/>
      </c>
      <c r="BB347" s="392" t="str">
        <f t="shared" si="417"/>
        <v/>
      </c>
      <c r="BC347" s="392" t="str">
        <f t="shared" si="417"/>
        <v/>
      </c>
      <c r="BD347" s="396" t="str">
        <f t="shared" si="417"/>
        <v/>
      </c>
      <c r="BE347" s="386">
        <f t="shared" si="431"/>
        <v>0</v>
      </c>
      <c r="BG347" s="392">
        <f t="shared" si="432"/>
        <v>0</v>
      </c>
      <c r="BH347" s="392">
        <f t="shared" si="433"/>
        <v>0</v>
      </c>
      <c r="BI347" s="405">
        <f t="shared" si="434"/>
        <v>0</v>
      </c>
      <c r="BJ347" s="406">
        <f t="shared" si="419"/>
        <v>0</v>
      </c>
      <c r="BK347" s="391" t="str">
        <f t="shared" si="420"/>
        <v>0</v>
      </c>
      <c r="BL347" s="391" t="str">
        <f t="shared" si="421"/>
        <v>0</v>
      </c>
      <c r="BM347" s="405">
        <f t="shared" si="435"/>
        <v>0</v>
      </c>
      <c r="BN347" s="405" t="str">
        <f t="shared" si="436"/>
        <v>0m0</v>
      </c>
      <c r="BO347" s="392">
        <f t="shared" si="437"/>
        <v>0</v>
      </c>
      <c r="BP347" s="392">
        <f t="shared" si="438"/>
        <v>0</v>
      </c>
      <c r="BQ347" s="405">
        <f t="shared" si="439"/>
        <v>0</v>
      </c>
      <c r="BR347" s="406">
        <f t="shared" si="440"/>
        <v>0</v>
      </c>
      <c r="BS347" s="391" t="str">
        <f t="shared" si="441"/>
        <v>0</v>
      </c>
      <c r="BT347" s="391" t="str">
        <f t="shared" si="442"/>
        <v>0</v>
      </c>
      <c r="BU347" s="405">
        <f t="shared" si="443"/>
        <v>0</v>
      </c>
      <c r="BV347" s="405" t="str">
        <f t="shared" si="444"/>
        <v>0m0</v>
      </c>
      <c r="BW347" s="392">
        <f t="shared" si="445"/>
        <v>0</v>
      </c>
      <c r="BX347" s="392">
        <f t="shared" si="446"/>
        <v>0</v>
      </c>
      <c r="BY347" s="405">
        <f t="shared" si="447"/>
        <v>0</v>
      </c>
      <c r="BZ347" s="406">
        <f t="shared" si="448"/>
        <v>0</v>
      </c>
      <c r="CA347" s="391" t="str">
        <f t="shared" si="449"/>
        <v>0</v>
      </c>
      <c r="CB347" s="391" t="str">
        <f t="shared" si="450"/>
        <v>0</v>
      </c>
      <c r="CC347" s="405">
        <f t="shared" si="451"/>
        <v>0</v>
      </c>
      <c r="CD347" s="405" t="str">
        <f t="shared" si="452"/>
        <v>0m0</v>
      </c>
      <c r="CE347" s="392">
        <f t="shared" si="453"/>
        <v>0</v>
      </c>
      <c r="CF347" s="392">
        <f t="shared" si="454"/>
        <v>0</v>
      </c>
      <c r="CG347" s="405">
        <f t="shared" si="455"/>
        <v>0</v>
      </c>
      <c r="CH347" s="406">
        <f t="shared" si="456"/>
        <v>0</v>
      </c>
      <c r="CI347" s="391" t="str">
        <f t="shared" si="457"/>
        <v>0</v>
      </c>
      <c r="CJ347" s="391" t="str">
        <f t="shared" si="458"/>
        <v>0</v>
      </c>
      <c r="CK347" s="405">
        <f t="shared" si="459"/>
        <v>0</v>
      </c>
      <c r="CL347" s="405" t="str">
        <f t="shared" si="460"/>
        <v>0m0</v>
      </c>
      <c r="CM347" s="392">
        <f t="shared" si="461"/>
        <v>0</v>
      </c>
      <c r="CN347" s="392">
        <f t="shared" si="462"/>
        <v>0</v>
      </c>
      <c r="CO347" s="405">
        <f t="shared" si="463"/>
        <v>0</v>
      </c>
      <c r="CP347" s="406">
        <f t="shared" si="464"/>
        <v>0</v>
      </c>
      <c r="CQ347" s="391" t="str">
        <f t="shared" si="465"/>
        <v>0</v>
      </c>
      <c r="CR347" s="391" t="str">
        <f t="shared" si="466"/>
        <v>0</v>
      </c>
      <c r="CS347" s="405">
        <f t="shared" si="467"/>
        <v>0</v>
      </c>
      <c r="CT347" s="405" t="str">
        <f t="shared" si="468"/>
        <v>0m0</v>
      </c>
      <c r="CU347" s="405">
        <f t="shared" si="469"/>
        <v>0</v>
      </c>
      <c r="CV347" s="405">
        <f t="shared" si="470"/>
        <v>0</v>
      </c>
      <c r="CW347" s="405">
        <f t="shared" si="471"/>
        <v>0</v>
      </c>
      <c r="CX347" s="405">
        <f t="shared" si="472"/>
        <v>0</v>
      </c>
      <c r="CY347" s="405">
        <f t="shared" si="473"/>
        <v>0</v>
      </c>
      <c r="CZ347" s="405" t="str">
        <f t="shared" si="474"/>
        <v/>
      </c>
      <c r="DA347" s="405" t="str">
        <f t="shared" si="475"/>
        <v/>
      </c>
      <c r="DB347" s="405" t="str">
        <f t="shared" si="476"/>
        <v/>
      </c>
      <c r="DC347" s="405" t="str">
        <f t="shared" si="477"/>
        <v/>
      </c>
      <c r="DD347" s="405" t="str">
        <f t="shared" si="478"/>
        <v/>
      </c>
      <c r="DE347" s="405"/>
      <c r="DF347" s="404"/>
      <c r="DG347" s="405" t="str">
        <f t="shared" si="479"/>
        <v/>
      </c>
      <c r="DH347" s="405" t="str">
        <f t="shared" si="480"/>
        <v/>
      </c>
      <c r="DI347" s="405">
        <f t="shared" si="481"/>
        <v>0</v>
      </c>
      <c r="DJ347" s="405" t="str">
        <f t="shared" si="482"/>
        <v/>
      </c>
      <c r="DK347" s="405" t="str">
        <f t="shared" si="483"/>
        <v/>
      </c>
      <c r="DL347" s="405" t="str">
        <f t="shared" si="484"/>
        <v/>
      </c>
      <c r="DM347" s="405" t="str">
        <f t="shared" si="485"/>
        <v/>
      </c>
      <c r="DN347" s="405" t="str">
        <f t="shared" si="486"/>
        <v/>
      </c>
      <c r="DO347" s="405" t="str">
        <f t="shared" si="487"/>
        <v/>
      </c>
    </row>
    <row r="348" spans="1:119" s="152" customFormat="1" ht="18" hidden="1" customHeight="1">
      <c r="A348" s="156" t="str">
        <f t="shared" si="416"/>
        <v/>
      </c>
      <c r="B348" s="153"/>
      <c r="C348" s="31" t="str">
        <f>IF(B348="","",VLOOKUP(B348,学連登録!$C$2:$G$3000,2,FALSE))</f>
        <v/>
      </c>
      <c r="D348" s="32" t="str">
        <f>IF(B348="","",VLOOKUP(B348,学連登録!$C$2:$G$3000,3,FALSE))</f>
        <v/>
      </c>
      <c r="E348" s="33" t="str">
        <f>IF(B348="","",VLOOKUP(B348,学連登録!$C$2:$G$3000,4,FALSE))</f>
        <v/>
      </c>
      <c r="F348" s="376" t="str">
        <f>IF(B348="","",VLOOKUP(B348,学連登録!$C$2:$I$3000,7,FALSE))</f>
        <v/>
      </c>
      <c r="G348" s="155"/>
      <c r="H348" s="926"/>
      <c r="I348" s="928"/>
      <c r="J348" s="155"/>
      <c r="K348" s="926"/>
      <c r="L348" s="927"/>
      <c r="M348" s="155"/>
      <c r="N348" s="881"/>
      <c r="O348" s="882"/>
      <c r="P348" s="154"/>
      <c r="Q348" s="926"/>
      <c r="R348" s="927"/>
      <c r="S348" s="154"/>
      <c r="T348" s="926"/>
      <c r="U348" s="927"/>
      <c r="V348" s="101" t="str">
        <f>IF(B348="","",VLOOKUP(B348,学連登録!$C$2:$H$3000,6,FALSE))</f>
        <v/>
      </c>
      <c r="Y348" s="116" t="str">
        <f t="shared" si="488"/>
        <v/>
      </c>
      <c r="Z348" s="97" t="str">
        <f>IF(G348="","",VLOOKUP(G348,種目名!$R$5:$T$104,3,0))</f>
        <v/>
      </c>
      <c r="AA348" s="98" t="str">
        <f>IF(J348="","",VLOOKUP(J348,種目名!$R$5:$T$104,3,0))</f>
        <v/>
      </c>
      <c r="AB348" s="117" t="str">
        <f>IF(M348="","",VLOOKUP(M348,種目名!$R$5:$T$104,3,0))</f>
        <v/>
      </c>
      <c r="AC348" s="117" t="str">
        <f>IF(P348="","",VLOOKUP(AF348,種目名!$R$5:$T$104,3,0))</f>
        <v/>
      </c>
      <c r="AD348" s="118" t="str">
        <f>IF(S348="","",VLOOKUP(AI348,種目名!$R$5:$T$104,3,0))</f>
        <v/>
      </c>
      <c r="AE348" s="115">
        <f t="shared" si="489"/>
        <v>0</v>
      </c>
      <c r="AF348" s="152" t="str">
        <f t="shared" si="490"/>
        <v/>
      </c>
      <c r="AG348" s="152" t="str">
        <f t="shared" si="491"/>
        <v/>
      </c>
      <c r="AH348" s="152">
        <f t="shared" si="492"/>
        <v>0</v>
      </c>
      <c r="AI348" s="152" t="str">
        <f t="shared" si="493"/>
        <v/>
      </c>
      <c r="AJ348" s="152" t="str">
        <f t="shared" si="494"/>
        <v/>
      </c>
      <c r="AK348" s="383"/>
      <c r="AL348" s="166">
        <f t="shared" si="422"/>
        <v>0</v>
      </c>
      <c r="AM348" s="392">
        <f t="shared" si="423"/>
        <v>0</v>
      </c>
      <c r="AN348" s="392">
        <f>COUNTIF($B$12:B348,B348)</f>
        <v>0</v>
      </c>
      <c r="AO348" s="392"/>
      <c r="AP348" s="392" t="str">
        <f t="shared" si="424"/>
        <v/>
      </c>
      <c r="AQ348" s="392" t="str">
        <f t="shared" si="424"/>
        <v/>
      </c>
      <c r="AR348" s="392" t="str">
        <f t="shared" si="424"/>
        <v/>
      </c>
      <c r="AS348" s="392" t="str">
        <f t="shared" si="418"/>
        <v/>
      </c>
      <c r="AT348" s="392">
        <f t="shared" si="425"/>
        <v>0</v>
      </c>
      <c r="AU348" s="392" t="str">
        <f t="shared" si="426"/>
        <v/>
      </c>
      <c r="AV348" s="392" t="str">
        <f t="shared" si="427"/>
        <v/>
      </c>
      <c r="AW348" s="392" t="str">
        <f t="shared" si="428"/>
        <v/>
      </c>
      <c r="AX348" s="392" t="str">
        <f t="shared" si="429"/>
        <v/>
      </c>
      <c r="AY348" s="392" t="str">
        <f t="shared" si="430"/>
        <v/>
      </c>
      <c r="AZ348" s="392" t="str">
        <f t="shared" si="417"/>
        <v/>
      </c>
      <c r="BA348" s="392" t="str">
        <f t="shared" si="417"/>
        <v/>
      </c>
      <c r="BB348" s="392" t="str">
        <f t="shared" si="417"/>
        <v/>
      </c>
      <c r="BC348" s="392" t="str">
        <f t="shared" si="417"/>
        <v/>
      </c>
      <c r="BD348" s="396" t="str">
        <f t="shared" si="417"/>
        <v/>
      </c>
      <c r="BE348" s="386">
        <f t="shared" si="431"/>
        <v>0</v>
      </c>
      <c r="BG348" s="392">
        <f t="shared" si="432"/>
        <v>0</v>
      </c>
      <c r="BH348" s="392">
        <f t="shared" si="433"/>
        <v>0</v>
      </c>
      <c r="BI348" s="405">
        <f t="shared" si="434"/>
        <v>0</v>
      </c>
      <c r="BJ348" s="406">
        <f t="shared" si="419"/>
        <v>0</v>
      </c>
      <c r="BK348" s="391" t="str">
        <f t="shared" si="420"/>
        <v>0</v>
      </c>
      <c r="BL348" s="391" t="str">
        <f t="shared" si="421"/>
        <v>0</v>
      </c>
      <c r="BM348" s="405">
        <f t="shared" si="435"/>
        <v>0</v>
      </c>
      <c r="BN348" s="405" t="str">
        <f t="shared" si="436"/>
        <v>0m0</v>
      </c>
      <c r="BO348" s="392">
        <f t="shared" si="437"/>
        <v>0</v>
      </c>
      <c r="BP348" s="392">
        <f t="shared" si="438"/>
        <v>0</v>
      </c>
      <c r="BQ348" s="405">
        <f t="shared" si="439"/>
        <v>0</v>
      </c>
      <c r="BR348" s="406">
        <f t="shared" si="440"/>
        <v>0</v>
      </c>
      <c r="BS348" s="391" t="str">
        <f t="shared" si="441"/>
        <v>0</v>
      </c>
      <c r="BT348" s="391" t="str">
        <f t="shared" si="442"/>
        <v>0</v>
      </c>
      <c r="BU348" s="405">
        <f t="shared" si="443"/>
        <v>0</v>
      </c>
      <c r="BV348" s="405" t="str">
        <f t="shared" si="444"/>
        <v>0m0</v>
      </c>
      <c r="BW348" s="392">
        <f t="shared" si="445"/>
        <v>0</v>
      </c>
      <c r="BX348" s="392">
        <f t="shared" si="446"/>
        <v>0</v>
      </c>
      <c r="BY348" s="405">
        <f t="shared" si="447"/>
        <v>0</v>
      </c>
      <c r="BZ348" s="406">
        <f t="shared" si="448"/>
        <v>0</v>
      </c>
      <c r="CA348" s="391" t="str">
        <f t="shared" si="449"/>
        <v>0</v>
      </c>
      <c r="CB348" s="391" t="str">
        <f t="shared" si="450"/>
        <v>0</v>
      </c>
      <c r="CC348" s="405">
        <f t="shared" si="451"/>
        <v>0</v>
      </c>
      <c r="CD348" s="405" t="str">
        <f t="shared" si="452"/>
        <v>0m0</v>
      </c>
      <c r="CE348" s="392">
        <f t="shared" si="453"/>
        <v>0</v>
      </c>
      <c r="CF348" s="392">
        <f t="shared" si="454"/>
        <v>0</v>
      </c>
      <c r="CG348" s="405">
        <f t="shared" si="455"/>
        <v>0</v>
      </c>
      <c r="CH348" s="406">
        <f t="shared" si="456"/>
        <v>0</v>
      </c>
      <c r="CI348" s="391" t="str">
        <f t="shared" si="457"/>
        <v>0</v>
      </c>
      <c r="CJ348" s="391" t="str">
        <f t="shared" si="458"/>
        <v>0</v>
      </c>
      <c r="CK348" s="405">
        <f t="shared" si="459"/>
        <v>0</v>
      </c>
      <c r="CL348" s="405" t="str">
        <f t="shared" si="460"/>
        <v>0m0</v>
      </c>
      <c r="CM348" s="392">
        <f t="shared" si="461"/>
        <v>0</v>
      </c>
      <c r="CN348" s="392">
        <f t="shared" si="462"/>
        <v>0</v>
      </c>
      <c r="CO348" s="405">
        <f t="shared" si="463"/>
        <v>0</v>
      </c>
      <c r="CP348" s="406">
        <f t="shared" si="464"/>
        <v>0</v>
      </c>
      <c r="CQ348" s="391" t="str">
        <f t="shared" si="465"/>
        <v>0</v>
      </c>
      <c r="CR348" s="391" t="str">
        <f t="shared" si="466"/>
        <v>0</v>
      </c>
      <c r="CS348" s="405">
        <f t="shared" si="467"/>
        <v>0</v>
      </c>
      <c r="CT348" s="405" t="str">
        <f t="shared" si="468"/>
        <v>0m0</v>
      </c>
      <c r="CU348" s="405">
        <f t="shared" si="469"/>
        <v>0</v>
      </c>
      <c r="CV348" s="405">
        <f t="shared" si="470"/>
        <v>0</v>
      </c>
      <c r="CW348" s="405">
        <f t="shared" si="471"/>
        <v>0</v>
      </c>
      <c r="CX348" s="405">
        <f t="shared" si="472"/>
        <v>0</v>
      </c>
      <c r="CY348" s="405">
        <f t="shared" si="473"/>
        <v>0</v>
      </c>
      <c r="CZ348" s="405" t="str">
        <f t="shared" si="474"/>
        <v/>
      </c>
      <c r="DA348" s="405" t="str">
        <f t="shared" si="475"/>
        <v/>
      </c>
      <c r="DB348" s="405" t="str">
        <f t="shared" si="476"/>
        <v/>
      </c>
      <c r="DC348" s="405" t="str">
        <f t="shared" si="477"/>
        <v/>
      </c>
      <c r="DD348" s="405" t="str">
        <f t="shared" si="478"/>
        <v/>
      </c>
      <c r="DE348" s="405"/>
      <c r="DF348" s="404"/>
      <c r="DG348" s="405" t="str">
        <f t="shared" si="479"/>
        <v/>
      </c>
      <c r="DH348" s="405" t="str">
        <f t="shared" si="480"/>
        <v/>
      </c>
      <c r="DI348" s="405">
        <f t="shared" si="481"/>
        <v>0</v>
      </c>
      <c r="DJ348" s="405" t="str">
        <f t="shared" si="482"/>
        <v/>
      </c>
      <c r="DK348" s="405" t="str">
        <f t="shared" si="483"/>
        <v/>
      </c>
      <c r="DL348" s="405" t="str">
        <f t="shared" si="484"/>
        <v/>
      </c>
      <c r="DM348" s="405" t="str">
        <f t="shared" si="485"/>
        <v/>
      </c>
      <c r="DN348" s="405" t="str">
        <f t="shared" si="486"/>
        <v/>
      </c>
      <c r="DO348" s="405" t="str">
        <f t="shared" si="487"/>
        <v/>
      </c>
    </row>
    <row r="349" spans="1:119" s="152" customFormat="1" ht="18" hidden="1" customHeight="1">
      <c r="A349" s="156" t="str">
        <f t="shared" si="416"/>
        <v/>
      </c>
      <c r="B349" s="153"/>
      <c r="C349" s="31" t="str">
        <f>IF(B349="","",VLOOKUP(B349,学連登録!$C$2:$G$3000,2,FALSE))</f>
        <v/>
      </c>
      <c r="D349" s="32" t="str">
        <f>IF(B349="","",VLOOKUP(B349,学連登録!$C$2:$G$3000,3,FALSE))</f>
        <v/>
      </c>
      <c r="E349" s="33" t="str">
        <f>IF(B349="","",VLOOKUP(B349,学連登録!$C$2:$G$3000,4,FALSE))</f>
        <v/>
      </c>
      <c r="F349" s="376" t="str">
        <f>IF(B349="","",VLOOKUP(B349,学連登録!$C$2:$I$3000,7,FALSE))</f>
        <v/>
      </c>
      <c r="G349" s="155"/>
      <c r="H349" s="926"/>
      <c r="I349" s="928"/>
      <c r="J349" s="155"/>
      <c r="K349" s="926"/>
      <c r="L349" s="927"/>
      <c r="M349" s="155"/>
      <c r="N349" s="881"/>
      <c r="O349" s="882"/>
      <c r="P349" s="154"/>
      <c r="Q349" s="926"/>
      <c r="R349" s="927"/>
      <c r="S349" s="154"/>
      <c r="T349" s="926"/>
      <c r="U349" s="927"/>
      <c r="V349" s="101" t="str">
        <f>IF(B349="","",VLOOKUP(B349,学連登録!$C$2:$H$3000,6,FALSE))</f>
        <v/>
      </c>
      <c r="Y349" s="116" t="str">
        <f t="shared" si="488"/>
        <v/>
      </c>
      <c r="Z349" s="97" t="str">
        <f>IF(G349="","",VLOOKUP(G349,種目名!$R$5:$T$104,3,0))</f>
        <v/>
      </c>
      <c r="AA349" s="98" t="str">
        <f>IF(J349="","",VLOOKUP(J349,種目名!$R$5:$T$104,3,0))</f>
        <v/>
      </c>
      <c r="AB349" s="117" t="str">
        <f>IF(M349="","",VLOOKUP(M349,種目名!$R$5:$T$104,3,0))</f>
        <v/>
      </c>
      <c r="AC349" s="117" t="str">
        <f>IF(P349="","",VLOOKUP(AF349,種目名!$R$5:$T$104,3,0))</f>
        <v/>
      </c>
      <c r="AD349" s="118" t="str">
        <f>IF(S349="","",VLOOKUP(AI349,種目名!$R$5:$T$104,3,0))</f>
        <v/>
      </c>
      <c r="AE349" s="115">
        <f t="shared" si="489"/>
        <v>0</v>
      </c>
      <c r="AF349" s="152" t="str">
        <f t="shared" si="490"/>
        <v/>
      </c>
      <c r="AG349" s="152" t="str">
        <f t="shared" si="491"/>
        <v/>
      </c>
      <c r="AH349" s="152">
        <f t="shared" si="492"/>
        <v>0</v>
      </c>
      <c r="AI349" s="152" t="str">
        <f t="shared" si="493"/>
        <v/>
      </c>
      <c r="AJ349" s="152" t="str">
        <f t="shared" si="494"/>
        <v/>
      </c>
      <c r="AK349" s="383"/>
      <c r="AL349" s="166">
        <f t="shared" si="422"/>
        <v>0</v>
      </c>
      <c r="AM349" s="392">
        <f t="shared" si="423"/>
        <v>0</v>
      </c>
      <c r="AN349" s="392">
        <f>COUNTIF($B$12:B349,B349)</f>
        <v>0</v>
      </c>
      <c r="AO349" s="392"/>
      <c r="AP349" s="392" t="str">
        <f t="shared" si="424"/>
        <v/>
      </c>
      <c r="AQ349" s="392" t="str">
        <f t="shared" si="424"/>
        <v/>
      </c>
      <c r="AR349" s="392" t="str">
        <f t="shared" si="424"/>
        <v/>
      </c>
      <c r="AS349" s="392" t="str">
        <f t="shared" si="418"/>
        <v/>
      </c>
      <c r="AT349" s="392">
        <f t="shared" si="425"/>
        <v>0</v>
      </c>
      <c r="AU349" s="392" t="str">
        <f t="shared" si="426"/>
        <v/>
      </c>
      <c r="AV349" s="392" t="str">
        <f t="shared" si="427"/>
        <v/>
      </c>
      <c r="AW349" s="392" t="str">
        <f t="shared" si="428"/>
        <v/>
      </c>
      <c r="AX349" s="392" t="str">
        <f t="shared" si="429"/>
        <v/>
      </c>
      <c r="AY349" s="392" t="str">
        <f t="shared" si="430"/>
        <v/>
      </c>
      <c r="AZ349" s="392" t="str">
        <f t="shared" si="417"/>
        <v/>
      </c>
      <c r="BA349" s="392" t="str">
        <f t="shared" si="417"/>
        <v/>
      </c>
      <c r="BB349" s="392" t="str">
        <f t="shared" si="417"/>
        <v/>
      </c>
      <c r="BC349" s="392" t="str">
        <f t="shared" si="417"/>
        <v/>
      </c>
      <c r="BD349" s="396" t="str">
        <f t="shared" si="417"/>
        <v/>
      </c>
      <c r="BE349" s="386">
        <f t="shared" si="431"/>
        <v>0</v>
      </c>
      <c r="BG349" s="392">
        <f t="shared" si="432"/>
        <v>0</v>
      </c>
      <c r="BH349" s="392">
        <f t="shared" si="433"/>
        <v>0</v>
      </c>
      <c r="BI349" s="405">
        <f t="shared" si="434"/>
        <v>0</v>
      </c>
      <c r="BJ349" s="406">
        <f t="shared" si="419"/>
        <v>0</v>
      </c>
      <c r="BK349" s="391" t="str">
        <f t="shared" si="420"/>
        <v>0</v>
      </c>
      <c r="BL349" s="391" t="str">
        <f t="shared" si="421"/>
        <v>0</v>
      </c>
      <c r="BM349" s="405">
        <f t="shared" si="435"/>
        <v>0</v>
      </c>
      <c r="BN349" s="405" t="str">
        <f t="shared" si="436"/>
        <v>0m0</v>
      </c>
      <c r="BO349" s="392">
        <f t="shared" si="437"/>
        <v>0</v>
      </c>
      <c r="BP349" s="392">
        <f t="shared" si="438"/>
        <v>0</v>
      </c>
      <c r="BQ349" s="405">
        <f t="shared" si="439"/>
        <v>0</v>
      </c>
      <c r="BR349" s="406">
        <f t="shared" si="440"/>
        <v>0</v>
      </c>
      <c r="BS349" s="391" t="str">
        <f t="shared" si="441"/>
        <v>0</v>
      </c>
      <c r="BT349" s="391" t="str">
        <f t="shared" si="442"/>
        <v>0</v>
      </c>
      <c r="BU349" s="405">
        <f t="shared" si="443"/>
        <v>0</v>
      </c>
      <c r="BV349" s="405" t="str">
        <f t="shared" si="444"/>
        <v>0m0</v>
      </c>
      <c r="BW349" s="392">
        <f t="shared" si="445"/>
        <v>0</v>
      </c>
      <c r="BX349" s="392">
        <f t="shared" si="446"/>
        <v>0</v>
      </c>
      <c r="BY349" s="405">
        <f t="shared" si="447"/>
        <v>0</v>
      </c>
      <c r="BZ349" s="406">
        <f t="shared" si="448"/>
        <v>0</v>
      </c>
      <c r="CA349" s="391" t="str">
        <f t="shared" si="449"/>
        <v>0</v>
      </c>
      <c r="CB349" s="391" t="str">
        <f t="shared" si="450"/>
        <v>0</v>
      </c>
      <c r="CC349" s="405">
        <f t="shared" si="451"/>
        <v>0</v>
      </c>
      <c r="CD349" s="405" t="str">
        <f t="shared" si="452"/>
        <v>0m0</v>
      </c>
      <c r="CE349" s="392">
        <f t="shared" si="453"/>
        <v>0</v>
      </c>
      <c r="CF349" s="392">
        <f t="shared" si="454"/>
        <v>0</v>
      </c>
      <c r="CG349" s="405">
        <f t="shared" si="455"/>
        <v>0</v>
      </c>
      <c r="CH349" s="406">
        <f t="shared" si="456"/>
        <v>0</v>
      </c>
      <c r="CI349" s="391" t="str">
        <f t="shared" si="457"/>
        <v>0</v>
      </c>
      <c r="CJ349" s="391" t="str">
        <f t="shared" si="458"/>
        <v>0</v>
      </c>
      <c r="CK349" s="405">
        <f t="shared" si="459"/>
        <v>0</v>
      </c>
      <c r="CL349" s="405" t="str">
        <f t="shared" si="460"/>
        <v>0m0</v>
      </c>
      <c r="CM349" s="392">
        <f t="shared" si="461"/>
        <v>0</v>
      </c>
      <c r="CN349" s="392">
        <f t="shared" si="462"/>
        <v>0</v>
      </c>
      <c r="CO349" s="405">
        <f t="shared" si="463"/>
        <v>0</v>
      </c>
      <c r="CP349" s="406">
        <f t="shared" si="464"/>
        <v>0</v>
      </c>
      <c r="CQ349" s="391" t="str">
        <f t="shared" si="465"/>
        <v>0</v>
      </c>
      <c r="CR349" s="391" t="str">
        <f t="shared" si="466"/>
        <v>0</v>
      </c>
      <c r="CS349" s="405">
        <f t="shared" si="467"/>
        <v>0</v>
      </c>
      <c r="CT349" s="405" t="str">
        <f t="shared" si="468"/>
        <v>0m0</v>
      </c>
      <c r="CU349" s="405">
        <f t="shared" si="469"/>
        <v>0</v>
      </c>
      <c r="CV349" s="405">
        <f t="shared" si="470"/>
        <v>0</v>
      </c>
      <c r="CW349" s="405">
        <f t="shared" si="471"/>
        <v>0</v>
      </c>
      <c r="CX349" s="405">
        <f t="shared" si="472"/>
        <v>0</v>
      </c>
      <c r="CY349" s="405">
        <f t="shared" si="473"/>
        <v>0</v>
      </c>
      <c r="CZ349" s="405" t="str">
        <f t="shared" si="474"/>
        <v/>
      </c>
      <c r="DA349" s="405" t="str">
        <f t="shared" si="475"/>
        <v/>
      </c>
      <c r="DB349" s="405" t="str">
        <f t="shared" si="476"/>
        <v/>
      </c>
      <c r="DC349" s="405" t="str">
        <f t="shared" si="477"/>
        <v/>
      </c>
      <c r="DD349" s="405" t="str">
        <f t="shared" si="478"/>
        <v/>
      </c>
      <c r="DE349" s="405"/>
      <c r="DF349" s="404"/>
      <c r="DG349" s="405" t="str">
        <f t="shared" si="479"/>
        <v/>
      </c>
      <c r="DH349" s="405" t="str">
        <f t="shared" si="480"/>
        <v/>
      </c>
      <c r="DI349" s="405">
        <f t="shared" si="481"/>
        <v>0</v>
      </c>
      <c r="DJ349" s="405" t="str">
        <f t="shared" si="482"/>
        <v/>
      </c>
      <c r="DK349" s="405" t="str">
        <f t="shared" si="483"/>
        <v/>
      </c>
      <c r="DL349" s="405" t="str">
        <f t="shared" si="484"/>
        <v/>
      </c>
      <c r="DM349" s="405" t="str">
        <f t="shared" si="485"/>
        <v/>
      </c>
      <c r="DN349" s="405" t="str">
        <f t="shared" si="486"/>
        <v/>
      </c>
      <c r="DO349" s="405" t="str">
        <f t="shared" si="487"/>
        <v/>
      </c>
    </row>
    <row r="350" spans="1:119" s="152" customFormat="1" ht="18" hidden="1" customHeight="1">
      <c r="A350" s="156" t="str">
        <f t="shared" si="416"/>
        <v/>
      </c>
      <c r="B350" s="153"/>
      <c r="C350" s="31" t="str">
        <f>IF(B350="","",VLOOKUP(B350,学連登録!$C$2:$G$3000,2,FALSE))</f>
        <v/>
      </c>
      <c r="D350" s="32" t="str">
        <f>IF(B350="","",VLOOKUP(B350,学連登録!$C$2:$G$3000,3,FALSE))</f>
        <v/>
      </c>
      <c r="E350" s="33" t="str">
        <f>IF(B350="","",VLOOKUP(B350,学連登録!$C$2:$G$3000,4,FALSE))</f>
        <v/>
      </c>
      <c r="F350" s="376" t="str">
        <f>IF(B350="","",VLOOKUP(B350,学連登録!$C$2:$I$3000,7,FALSE))</f>
        <v/>
      </c>
      <c r="G350" s="155"/>
      <c r="H350" s="926"/>
      <c r="I350" s="928"/>
      <c r="J350" s="155"/>
      <c r="K350" s="926"/>
      <c r="L350" s="927"/>
      <c r="M350" s="155"/>
      <c r="N350" s="881"/>
      <c r="O350" s="882"/>
      <c r="P350" s="154"/>
      <c r="Q350" s="926"/>
      <c r="R350" s="927"/>
      <c r="S350" s="154"/>
      <c r="T350" s="926"/>
      <c r="U350" s="927"/>
      <c r="V350" s="101" t="str">
        <f>IF(B350="","",VLOOKUP(B350,学連登録!$C$2:$H$3000,6,FALSE))</f>
        <v/>
      </c>
      <c r="Y350" s="116" t="str">
        <f t="shared" si="488"/>
        <v/>
      </c>
      <c r="Z350" s="97" t="str">
        <f>IF(G350="","",VLOOKUP(G350,種目名!$R$5:$T$104,3,0))</f>
        <v/>
      </c>
      <c r="AA350" s="98" t="str">
        <f>IF(J350="","",VLOOKUP(J350,種目名!$R$5:$T$104,3,0))</f>
        <v/>
      </c>
      <c r="AB350" s="117" t="str">
        <f>IF(M350="","",VLOOKUP(M350,種目名!$R$5:$T$104,3,0))</f>
        <v/>
      </c>
      <c r="AC350" s="117" t="str">
        <f>IF(P350="","",VLOOKUP(AF350,種目名!$R$5:$T$104,3,0))</f>
        <v/>
      </c>
      <c r="AD350" s="118" t="str">
        <f>IF(S350="","",VLOOKUP(AI350,種目名!$R$5:$T$104,3,0))</f>
        <v/>
      </c>
      <c r="AE350" s="115">
        <f t="shared" si="489"/>
        <v>0</v>
      </c>
      <c r="AF350" s="152" t="str">
        <f t="shared" si="490"/>
        <v/>
      </c>
      <c r="AG350" s="152" t="str">
        <f t="shared" si="491"/>
        <v/>
      </c>
      <c r="AH350" s="152">
        <f t="shared" si="492"/>
        <v>0</v>
      </c>
      <c r="AI350" s="152" t="str">
        <f t="shared" si="493"/>
        <v/>
      </c>
      <c r="AJ350" s="152" t="str">
        <f t="shared" si="494"/>
        <v/>
      </c>
      <c r="AK350" s="383"/>
      <c r="AL350" s="166">
        <f t="shared" si="422"/>
        <v>0</v>
      </c>
      <c r="AM350" s="392">
        <f t="shared" si="423"/>
        <v>0</v>
      </c>
      <c r="AN350" s="392">
        <f>COUNTIF($B$12:B350,B350)</f>
        <v>0</v>
      </c>
      <c r="AO350" s="392"/>
      <c r="AP350" s="392" t="str">
        <f t="shared" si="424"/>
        <v/>
      </c>
      <c r="AQ350" s="392" t="str">
        <f t="shared" si="424"/>
        <v/>
      </c>
      <c r="AR350" s="392" t="str">
        <f t="shared" si="424"/>
        <v/>
      </c>
      <c r="AS350" s="392" t="str">
        <f t="shared" si="418"/>
        <v/>
      </c>
      <c r="AT350" s="392">
        <f t="shared" si="425"/>
        <v>0</v>
      </c>
      <c r="AU350" s="392" t="str">
        <f t="shared" si="426"/>
        <v/>
      </c>
      <c r="AV350" s="392" t="str">
        <f t="shared" si="427"/>
        <v/>
      </c>
      <c r="AW350" s="392" t="str">
        <f t="shared" si="428"/>
        <v/>
      </c>
      <c r="AX350" s="392" t="str">
        <f t="shared" si="429"/>
        <v/>
      </c>
      <c r="AY350" s="392" t="str">
        <f t="shared" si="430"/>
        <v/>
      </c>
      <c r="AZ350" s="392" t="str">
        <f t="shared" si="417"/>
        <v/>
      </c>
      <c r="BA350" s="392" t="str">
        <f t="shared" si="417"/>
        <v/>
      </c>
      <c r="BB350" s="392" t="str">
        <f t="shared" si="417"/>
        <v/>
      </c>
      <c r="BC350" s="392" t="str">
        <f t="shared" si="417"/>
        <v/>
      </c>
      <c r="BD350" s="396" t="str">
        <f t="shared" si="417"/>
        <v/>
      </c>
      <c r="BE350" s="386">
        <f t="shared" si="431"/>
        <v>0</v>
      </c>
      <c r="BG350" s="392">
        <f t="shared" si="432"/>
        <v>0</v>
      </c>
      <c r="BH350" s="392">
        <f t="shared" si="433"/>
        <v>0</v>
      </c>
      <c r="BI350" s="405">
        <f t="shared" si="434"/>
        <v>0</v>
      </c>
      <c r="BJ350" s="406">
        <f t="shared" si="419"/>
        <v>0</v>
      </c>
      <c r="BK350" s="391" t="str">
        <f t="shared" si="420"/>
        <v>0</v>
      </c>
      <c r="BL350" s="391" t="str">
        <f t="shared" si="421"/>
        <v>0</v>
      </c>
      <c r="BM350" s="405">
        <f t="shared" si="435"/>
        <v>0</v>
      </c>
      <c r="BN350" s="405" t="str">
        <f t="shared" si="436"/>
        <v>0m0</v>
      </c>
      <c r="BO350" s="392">
        <f t="shared" si="437"/>
        <v>0</v>
      </c>
      <c r="BP350" s="392">
        <f t="shared" si="438"/>
        <v>0</v>
      </c>
      <c r="BQ350" s="405">
        <f t="shared" si="439"/>
        <v>0</v>
      </c>
      <c r="BR350" s="406">
        <f t="shared" si="440"/>
        <v>0</v>
      </c>
      <c r="BS350" s="391" t="str">
        <f t="shared" si="441"/>
        <v>0</v>
      </c>
      <c r="BT350" s="391" t="str">
        <f t="shared" si="442"/>
        <v>0</v>
      </c>
      <c r="BU350" s="405">
        <f t="shared" si="443"/>
        <v>0</v>
      </c>
      <c r="BV350" s="405" t="str">
        <f t="shared" si="444"/>
        <v>0m0</v>
      </c>
      <c r="BW350" s="392">
        <f t="shared" si="445"/>
        <v>0</v>
      </c>
      <c r="BX350" s="392">
        <f t="shared" si="446"/>
        <v>0</v>
      </c>
      <c r="BY350" s="405">
        <f t="shared" si="447"/>
        <v>0</v>
      </c>
      <c r="BZ350" s="406">
        <f t="shared" si="448"/>
        <v>0</v>
      </c>
      <c r="CA350" s="391" t="str">
        <f t="shared" si="449"/>
        <v>0</v>
      </c>
      <c r="CB350" s="391" t="str">
        <f t="shared" si="450"/>
        <v>0</v>
      </c>
      <c r="CC350" s="405">
        <f t="shared" si="451"/>
        <v>0</v>
      </c>
      <c r="CD350" s="405" t="str">
        <f t="shared" si="452"/>
        <v>0m0</v>
      </c>
      <c r="CE350" s="392">
        <f t="shared" si="453"/>
        <v>0</v>
      </c>
      <c r="CF350" s="392">
        <f t="shared" si="454"/>
        <v>0</v>
      </c>
      <c r="CG350" s="405">
        <f t="shared" si="455"/>
        <v>0</v>
      </c>
      <c r="CH350" s="406">
        <f t="shared" si="456"/>
        <v>0</v>
      </c>
      <c r="CI350" s="391" t="str">
        <f t="shared" si="457"/>
        <v>0</v>
      </c>
      <c r="CJ350" s="391" t="str">
        <f t="shared" si="458"/>
        <v>0</v>
      </c>
      <c r="CK350" s="405">
        <f t="shared" si="459"/>
        <v>0</v>
      </c>
      <c r="CL350" s="405" t="str">
        <f t="shared" si="460"/>
        <v>0m0</v>
      </c>
      <c r="CM350" s="392">
        <f t="shared" si="461"/>
        <v>0</v>
      </c>
      <c r="CN350" s="392">
        <f t="shared" si="462"/>
        <v>0</v>
      </c>
      <c r="CO350" s="405">
        <f t="shared" si="463"/>
        <v>0</v>
      </c>
      <c r="CP350" s="406">
        <f t="shared" si="464"/>
        <v>0</v>
      </c>
      <c r="CQ350" s="391" t="str">
        <f t="shared" si="465"/>
        <v>0</v>
      </c>
      <c r="CR350" s="391" t="str">
        <f t="shared" si="466"/>
        <v>0</v>
      </c>
      <c r="CS350" s="405">
        <f t="shared" si="467"/>
        <v>0</v>
      </c>
      <c r="CT350" s="405" t="str">
        <f t="shared" si="468"/>
        <v>0m0</v>
      </c>
      <c r="CU350" s="405">
        <f t="shared" si="469"/>
        <v>0</v>
      </c>
      <c r="CV350" s="405">
        <f t="shared" si="470"/>
        <v>0</v>
      </c>
      <c r="CW350" s="405">
        <f t="shared" si="471"/>
        <v>0</v>
      </c>
      <c r="CX350" s="405">
        <f t="shared" si="472"/>
        <v>0</v>
      </c>
      <c r="CY350" s="405">
        <f t="shared" si="473"/>
        <v>0</v>
      </c>
      <c r="CZ350" s="405" t="str">
        <f t="shared" si="474"/>
        <v/>
      </c>
      <c r="DA350" s="405" t="str">
        <f t="shared" si="475"/>
        <v/>
      </c>
      <c r="DB350" s="405" t="str">
        <f t="shared" si="476"/>
        <v/>
      </c>
      <c r="DC350" s="405" t="str">
        <f t="shared" si="477"/>
        <v/>
      </c>
      <c r="DD350" s="405" t="str">
        <f t="shared" si="478"/>
        <v/>
      </c>
      <c r="DE350" s="405"/>
      <c r="DF350" s="404"/>
      <c r="DG350" s="405" t="str">
        <f t="shared" si="479"/>
        <v/>
      </c>
      <c r="DH350" s="405" t="str">
        <f t="shared" si="480"/>
        <v/>
      </c>
      <c r="DI350" s="405">
        <f t="shared" si="481"/>
        <v>0</v>
      </c>
      <c r="DJ350" s="405" t="str">
        <f t="shared" si="482"/>
        <v/>
      </c>
      <c r="DK350" s="405" t="str">
        <f t="shared" si="483"/>
        <v/>
      </c>
      <c r="DL350" s="405" t="str">
        <f t="shared" si="484"/>
        <v/>
      </c>
      <c r="DM350" s="405" t="str">
        <f t="shared" si="485"/>
        <v/>
      </c>
      <c r="DN350" s="405" t="str">
        <f t="shared" si="486"/>
        <v/>
      </c>
      <c r="DO350" s="405" t="str">
        <f t="shared" si="487"/>
        <v/>
      </c>
    </row>
    <row r="351" spans="1:119" s="152" customFormat="1" ht="18" hidden="1" customHeight="1">
      <c r="A351" s="156" t="str">
        <f t="shared" si="416"/>
        <v/>
      </c>
      <c r="B351" s="153"/>
      <c r="C351" s="31" t="str">
        <f>IF(B351="","",VLOOKUP(B351,学連登録!$C$2:$G$3000,2,FALSE))</f>
        <v/>
      </c>
      <c r="D351" s="32" t="str">
        <f>IF(B351="","",VLOOKUP(B351,学連登録!$C$2:$G$3000,3,FALSE))</f>
        <v/>
      </c>
      <c r="E351" s="33" t="str">
        <f>IF(B351="","",VLOOKUP(B351,学連登録!$C$2:$G$3000,4,FALSE))</f>
        <v/>
      </c>
      <c r="F351" s="376" t="str">
        <f>IF(B351="","",VLOOKUP(B351,学連登録!$C$2:$I$3000,7,FALSE))</f>
        <v/>
      </c>
      <c r="G351" s="155"/>
      <c r="H351" s="926"/>
      <c r="I351" s="928"/>
      <c r="J351" s="155"/>
      <c r="K351" s="926"/>
      <c r="L351" s="927"/>
      <c r="M351" s="155"/>
      <c r="N351" s="881"/>
      <c r="O351" s="882"/>
      <c r="P351" s="154"/>
      <c r="Q351" s="926"/>
      <c r="R351" s="927"/>
      <c r="S351" s="154"/>
      <c r="T351" s="926"/>
      <c r="U351" s="927"/>
      <c r="V351" s="101" t="str">
        <f>IF(B351="","",VLOOKUP(B351,学連登録!$C$2:$H$3000,6,FALSE))</f>
        <v/>
      </c>
      <c r="Y351" s="116" t="str">
        <f t="shared" si="488"/>
        <v/>
      </c>
      <c r="Z351" s="97" t="str">
        <f>IF(G351="","",VLOOKUP(G351,種目名!$R$5:$T$104,3,0))</f>
        <v/>
      </c>
      <c r="AA351" s="98" t="str">
        <f>IF(J351="","",VLOOKUP(J351,種目名!$R$5:$T$104,3,0))</f>
        <v/>
      </c>
      <c r="AB351" s="117" t="str">
        <f>IF(M351="","",VLOOKUP(M351,種目名!$R$5:$T$104,3,0))</f>
        <v/>
      </c>
      <c r="AC351" s="117" t="str">
        <f>IF(P351="","",VLOOKUP(AF351,種目名!$R$5:$T$104,3,0))</f>
        <v/>
      </c>
      <c r="AD351" s="118" t="str">
        <f>IF(S351="","",VLOOKUP(AI351,種目名!$R$5:$T$104,3,0))</f>
        <v/>
      </c>
      <c r="AE351" s="115">
        <f t="shared" si="489"/>
        <v>0</v>
      </c>
      <c r="AF351" s="152" t="str">
        <f t="shared" si="490"/>
        <v/>
      </c>
      <c r="AG351" s="152" t="str">
        <f t="shared" si="491"/>
        <v/>
      </c>
      <c r="AH351" s="152">
        <f t="shared" si="492"/>
        <v>0</v>
      </c>
      <c r="AI351" s="152" t="str">
        <f t="shared" si="493"/>
        <v/>
      </c>
      <c r="AJ351" s="152" t="str">
        <f t="shared" si="494"/>
        <v/>
      </c>
      <c r="AK351" s="383"/>
      <c r="AL351" s="166">
        <f t="shared" si="422"/>
        <v>0</v>
      </c>
      <c r="AM351" s="392">
        <f t="shared" si="423"/>
        <v>0</v>
      </c>
      <c r="AN351" s="392">
        <f>COUNTIF($B$12:B351,B351)</f>
        <v>0</v>
      </c>
      <c r="AO351" s="392"/>
      <c r="AP351" s="392" t="str">
        <f t="shared" si="424"/>
        <v/>
      </c>
      <c r="AQ351" s="392" t="str">
        <f t="shared" si="424"/>
        <v/>
      </c>
      <c r="AR351" s="392" t="str">
        <f t="shared" si="424"/>
        <v/>
      </c>
      <c r="AS351" s="392" t="str">
        <f t="shared" si="418"/>
        <v/>
      </c>
      <c r="AT351" s="392">
        <f t="shared" si="425"/>
        <v>0</v>
      </c>
      <c r="AU351" s="392" t="str">
        <f t="shared" si="426"/>
        <v/>
      </c>
      <c r="AV351" s="392" t="str">
        <f t="shared" si="427"/>
        <v/>
      </c>
      <c r="AW351" s="392" t="str">
        <f t="shared" si="428"/>
        <v/>
      </c>
      <c r="AX351" s="392" t="str">
        <f t="shared" si="429"/>
        <v/>
      </c>
      <c r="AY351" s="392" t="str">
        <f t="shared" si="430"/>
        <v/>
      </c>
      <c r="AZ351" s="392" t="str">
        <f t="shared" si="417"/>
        <v/>
      </c>
      <c r="BA351" s="392" t="str">
        <f t="shared" si="417"/>
        <v/>
      </c>
      <c r="BB351" s="392" t="str">
        <f t="shared" si="417"/>
        <v/>
      </c>
      <c r="BC351" s="392" t="str">
        <f t="shared" si="417"/>
        <v/>
      </c>
      <c r="BD351" s="396" t="str">
        <f t="shared" si="417"/>
        <v/>
      </c>
      <c r="BE351" s="386">
        <f t="shared" si="431"/>
        <v>0</v>
      </c>
      <c r="BG351" s="392">
        <f t="shared" si="432"/>
        <v>0</v>
      </c>
      <c r="BH351" s="392">
        <f t="shared" si="433"/>
        <v>0</v>
      </c>
      <c r="BI351" s="405">
        <f t="shared" si="434"/>
        <v>0</v>
      </c>
      <c r="BJ351" s="406">
        <f t="shared" si="419"/>
        <v>0</v>
      </c>
      <c r="BK351" s="391" t="str">
        <f t="shared" si="420"/>
        <v>0</v>
      </c>
      <c r="BL351" s="391" t="str">
        <f t="shared" si="421"/>
        <v>0</v>
      </c>
      <c r="BM351" s="405">
        <f t="shared" si="435"/>
        <v>0</v>
      </c>
      <c r="BN351" s="405" t="str">
        <f t="shared" si="436"/>
        <v>0m0</v>
      </c>
      <c r="BO351" s="392">
        <f t="shared" si="437"/>
        <v>0</v>
      </c>
      <c r="BP351" s="392">
        <f t="shared" si="438"/>
        <v>0</v>
      </c>
      <c r="BQ351" s="405">
        <f t="shared" si="439"/>
        <v>0</v>
      </c>
      <c r="BR351" s="406">
        <f t="shared" si="440"/>
        <v>0</v>
      </c>
      <c r="BS351" s="391" t="str">
        <f t="shared" si="441"/>
        <v>0</v>
      </c>
      <c r="BT351" s="391" t="str">
        <f t="shared" si="442"/>
        <v>0</v>
      </c>
      <c r="BU351" s="405">
        <f t="shared" si="443"/>
        <v>0</v>
      </c>
      <c r="BV351" s="405" t="str">
        <f t="shared" si="444"/>
        <v>0m0</v>
      </c>
      <c r="BW351" s="392">
        <f t="shared" si="445"/>
        <v>0</v>
      </c>
      <c r="BX351" s="392">
        <f t="shared" si="446"/>
        <v>0</v>
      </c>
      <c r="BY351" s="405">
        <f t="shared" si="447"/>
        <v>0</v>
      </c>
      <c r="BZ351" s="406">
        <f t="shared" si="448"/>
        <v>0</v>
      </c>
      <c r="CA351" s="391" t="str">
        <f t="shared" si="449"/>
        <v>0</v>
      </c>
      <c r="CB351" s="391" t="str">
        <f t="shared" si="450"/>
        <v>0</v>
      </c>
      <c r="CC351" s="405">
        <f t="shared" si="451"/>
        <v>0</v>
      </c>
      <c r="CD351" s="405" t="str">
        <f t="shared" si="452"/>
        <v>0m0</v>
      </c>
      <c r="CE351" s="392">
        <f t="shared" si="453"/>
        <v>0</v>
      </c>
      <c r="CF351" s="392">
        <f t="shared" si="454"/>
        <v>0</v>
      </c>
      <c r="CG351" s="405">
        <f t="shared" si="455"/>
        <v>0</v>
      </c>
      <c r="CH351" s="406">
        <f t="shared" si="456"/>
        <v>0</v>
      </c>
      <c r="CI351" s="391" t="str">
        <f t="shared" si="457"/>
        <v>0</v>
      </c>
      <c r="CJ351" s="391" t="str">
        <f t="shared" si="458"/>
        <v>0</v>
      </c>
      <c r="CK351" s="405">
        <f t="shared" si="459"/>
        <v>0</v>
      </c>
      <c r="CL351" s="405" t="str">
        <f t="shared" si="460"/>
        <v>0m0</v>
      </c>
      <c r="CM351" s="392">
        <f t="shared" si="461"/>
        <v>0</v>
      </c>
      <c r="CN351" s="392">
        <f t="shared" si="462"/>
        <v>0</v>
      </c>
      <c r="CO351" s="405">
        <f t="shared" si="463"/>
        <v>0</v>
      </c>
      <c r="CP351" s="406">
        <f t="shared" si="464"/>
        <v>0</v>
      </c>
      <c r="CQ351" s="391" t="str">
        <f t="shared" si="465"/>
        <v>0</v>
      </c>
      <c r="CR351" s="391" t="str">
        <f t="shared" si="466"/>
        <v>0</v>
      </c>
      <c r="CS351" s="405">
        <f t="shared" si="467"/>
        <v>0</v>
      </c>
      <c r="CT351" s="405" t="str">
        <f t="shared" si="468"/>
        <v>0m0</v>
      </c>
      <c r="CU351" s="405">
        <f t="shared" si="469"/>
        <v>0</v>
      </c>
      <c r="CV351" s="405">
        <f t="shared" si="470"/>
        <v>0</v>
      </c>
      <c r="CW351" s="405">
        <f t="shared" si="471"/>
        <v>0</v>
      </c>
      <c r="CX351" s="405">
        <f t="shared" si="472"/>
        <v>0</v>
      </c>
      <c r="CY351" s="405">
        <f t="shared" si="473"/>
        <v>0</v>
      </c>
      <c r="CZ351" s="405" t="str">
        <f t="shared" si="474"/>
        <v/>
      </c>
      <c r="DA351" s="405" t="str">
        <f t="shared" si="475"/>
        <v/>
      </c>
      <c r="DB351" s="405" t="str">
        <f t="shared" si="476"/>
        <v/>
      </c>
      <c r="DC351" s="405" t="str">
        <f t="shared" si="477"/>
        <v/>
      </c>
      <c r="DD351" s="405" t="str">
        <f t="shared" si="478"/>
        <v/>
      </c>
      <c r="DE351" s="405"/>
      <c r="DF351" s="404"/>
      <c r="DG351" s="405" t="str">
        <f t="shared" si="479"/>
        <v/>
      </c>
      <c r="DH351" s="405" t="str">
        <f t="shared" si="480"/>
        <v/>
      </c>
      <c r="DI351" s="405">
        <f t="shared" si="481"/>
        <v>0</v>
      </c>
      <c r="DJ351" s="405" t="str">
        <f t="shared" si="482"/>
        <v/>
      </c>
      <c r="DK351" s="405" t="str">
        <f t="shared" si="483"/>
        <v/>
      </c>
      <c r="DL351" s="405" t="str">
        <f t="shared" si="484"/>
        <v/>
      </c>
      <c r="DM351" s="405" t="str">
        <f t="shared" si="485"/>
        <v/>
      </c>
      <c r="DN351" s="405" t="str">
        <f t="shared" si="486"/>
        <v/>
      </c>
      <c r="DO351" s="405" t="str">
        <f t="shared" si="487"/>
        <v/>
      </c>
    </row>
    <row r="352" spans="1:119" s="152" customFormat="1" ht="18" hidden="1" customHeight="1">
      <c r="A352" s="156" t="str">
        <f t="shared" si="416"/>
        <v/>
      </c>
      <c r="B352" s="153"/>
      <c r="C352" s="31" t="str">
        <f>IF(B352="","",VLOOKUP(B352,学連登録!$C$2:$G$3000,2,FALSE))</f>
        <v/>
      </c>
      <c r="D352" s="32" t="str">
        <f>IF(B352="","",VLOOKUP(B352,学連登録!$C$2:$G$3000,3,FALSE))</f>
        <v/>
      </c>
      <c r="E352" s="33" t="str">
        <f>IF(B352="","",VLOOKUP(B352,学連登録!$C$2:$G$3000,4,FALSE))</f>
        <v/>
      </c>
      <c r="F352" s="376" t="str">
        <f>IF(B352="","",VLOOKUP(B352,学連登録!$C$2:$I$3000,7,FALSE))</f>
        <v/>
      </c>
      <c r="G352" s="155"/>
      <c r="H352" s="926"/>
      <c r="I352" s="928"/>
      <c r="J352" s="155"/>
      <c r="K352" s="926"/>
      <c r="L352" s="927"/>
      <c r="M352" s="155"/>
      <c r="N352" s="881"/>
      <c r="O352" s="882"/>
      <c r="P352" s="154"/>
      <c r="Q352" s="926"/>
      <c r="R352" s="927"/>
      <c r="S352" s="154"/>
      <c r="T352" s="926"/>
      <c r="U352" s="927"/>
      <c r="V352" s="101" t="str">
        <f>IF(B352="","",VLOOKUP(B352,学連登録!$C$2:$H$3000,6,FALSE))</f>
        <v/>
      </c>
      <c r="Y352" s="116" t="str">
        <f t="shared" si="488"/>
        <v/>
      </c>
      <c r="Z352" s="97" t="str">
        <f>IF(G352="","",VLOOKUP(G352,種目名!$R$5:$T$104,3,0))</f>
        <v/>
      </c>
      <c r="AA352" s="98" t="str">
        <f>IF(J352="","",VLOOKUP(J352,種目名!$R$5:$T$104,3,0))</f>
        <v/>
      </c>
      <c r="AB352" s="117" t="str">
        <f>IF(M352="","",VLOOKUP(M352,種目名!$R$5:$T$104,3,0))</f>
        <v/>
      </c>
      <c r="AC352" s="117" t="str">
        <f>IF(P352="","",VLOOKUP(AF352,種目名!$R$5:$T$104,3,0))</f>
        <v/>
      </c>
      <c r="AD352" s="118" t="str">
        <f>IF(S352="","",VLOOKUP(AI352,種目名!$R$5:$T$104,3,0))</f>
        <v/>
      </c>
      <c r="AE352" s="115">
        <f t="shared" si="489"/>
        <v>0</v>
      </c>
      <c r="AF352" s="152" t="str">
        <f t="shared" si="490"/>
        <v/>
      </c>
      <c r="AG352" s="152" t="str">
        <f t="shared" si="491"/>
        <v/>
      </c>
      <c r="AH352" s="152">
        <f t="shared" si="492"/>
        <v>0</v>
      </c>
      <c r="AI352" s="152" t="str">
        <f t="shared" si="493"/>
        <v/>
      </c>
      <c r="AJ352" s="152" t="str">
        <f t="shared" si="494"/>
        <v/>
      </c>
      <c r="AK352" s="383"/>
      <c r="AL352" s="166">
        <f t="shared" si="422"/>
        <v>0</v>
      </c>
      <c r="AM352" s="392">
        <f t="shared" si="423"/>
        <v>0</v>
      </c>
      <c r="AN352" s="392">
        <f>COUNTIF($B$12:B352,B352)</f>
        <v>0</v>
      </c>
      <c r="AO352" s="392"/>
      <c r="AP352" s="392" t="str">
        <f t="shared" si="424"/>
        <v/>
      </c>
      <c r="AQ352" s="392" t="str">
        <f t="shared" si="424"/>
        <v/>
      </c>
      <c r="AR352" s="392" t="str">
        <f t="shared" si="424"/>
        <v/>
      </c>
      <c r="AS352" s="392" t="str">
        <f t="shared" si="418"/>
        <v/>
      </c>
      <c r="AT352" s="392">
        <f t="shared" si="425"/>
        <v>0</v>
      </c>
      <c r="AU352" s="392" t="str">
        <f t="shared" si="426"/>
        <v/>
      </c>
      <c r="AV352" s="392" t="str">
        <f t="shared" si="427"/>
        <v/>
      </c>
      <c r="AW352" s="392" t="str">
        <f t="shared" si="428"/>
        <v/>
      </c>
      <c r="AX352" s="392" t="str">
        <f t="shared" si="429"/>
        <v/>
      </c>
      <c r="AY352" s="392" t="str">
        <f t="shared" si="430"/>
        <v/>
      </c>
      <c r="AZ352" s="392" t="str">
        <f t="shared" si="417"/>
        <v/>
      </c>
      <c r="BA352" s="392" t="str">
        <f t="shared" si="417"/>
        <v/>
      </c>
      <c r="BB352" s="392" t="str">
        <f t="shared" si="417"/>
        <v/>
      </c>
      <c r="BC352" s="392" t="str">
        <f t="shared" si="417"/>
        <v/>
      </c>
      <c r="BD352" s="396" t="str">
        <f t="shared" si="417"/>
        <v/>
      </c>
      <c r="BE352" s="386">
        <f t="shared" si="431"/>
        <v>0</v>
      </c>
      <c r="BG352" s="392">
        <f t="shared" si="432"/>
        <v>0</v>
      </c>
      <c r="BH352" s="392">
        <f t="shared" si="433"/>
        <v>0</v>
      </c>
      <c r="BI352" s="405">
        <f t="shared" si="434"/>
        <v>0</v>
      </c>
      <c r="BJ352" s="406">
        <f t="shared" si="419"/>
        <v>0</v>
      </c>
      <c r="BK352" s="391" t="str">
        <f t="shared" si="420"/>
        <v>0</v>
      </c>
      <c r="BL352" s="391" t="str">
        <f t="shared" si="421"/>
        <v>0</v>
      </c>
      <c r="BM352" s="405">
        <f t="shared" si="435"/>
        <v>0</v>
      </c>
      <c r="BN352" s="405" t="str">
        <f t="shared" si="436"/>
        <v>0m0</v>
      </c>
      <c r="BO352" s="392">
        <f t="shared" si="437"/>
        <v>0</v>
      </c>
      <c r="BP352" s="392">
        <f t="shared" si="438"/>
        <v>0</v>
      </c>
      <c r="BQ352" s="405">
        <f t="shared" si="439"/>
        <v>0</v>
      </c>
      <c r="BR352" s="406">
        <f t="shared" si="440"/>
        <v>0</v>
      </c>
      <c r="BS352" s="391" t="str">
        <f t="shared" si="441"/>
        <v>0</v>
      </c>
      <c r="BT352" s="391" t="str">
        <f t="shared" si="442"/>
        <v>0</v>
      </c>
      <c r="BU352" s="405">
        <f t="shared" si="443"/>
        <v>0</v>
      </c>
      <c r="BV352" s="405" t="str">
        <f t="shared" si="444"/>
        <v>0m0</v>
      </c>
      <c r="BW352" s="392">
        <f t="shared" si="445"/>
        <v>0</v>
      </c>
      <c r="BX352" s="392">
        <f t="shared" si="446"/>
        <v>0</v>
      </c>
      <c r="BY352" s="405">
        <f t="shared" si="447"/>
        <v>0</v>
      </c>
      <c r="BZ352" s="406">
        <f t="shared" si="448"/>
        <v>0</v>
      </c>
      <c r="CA352" s="391" t="str">
        <f t="shared" si="449"/>
        <v>0</v>
      </c>
      <c r="CB352" s="391" t="str">
        <f t="shared" si="450"/>
        <v>0</v>
      </c>
      <c r="CC352" s="405">
        <f t="shared" si="451"/>
        <v>0</v>
      </c>
      <c r="CD352" s="405" t="str">
        <f t="shared" si="452"/>
        <v>0m0</v>
      </c>
      <c r="CE352" s="392">
        <f t="shared" si="453"/>
        <v>0</v>
      </c>
      <c r="CF352" s="392">
        <f t="shared" si="454"/>
        <v>0</v>
      </c>
      <c r="CG352" s="405">
        <f t="shared" si="455"/>
        <v>0</v>
      </c>
      <c r="CH352" s="406">
        <f t="shared" si="456"/>
        <v>0</v>
      </c>
      <c r="CI352" s="391" t="str">
        <f t="shared" si="457"/>
        <v>0</v>
      </c>
      <c r="CJ352" s="391" t="str">
        <f t="shared" si="458"/>
        <v>0</v>
      </c>
      <c r="CK352" s="405">
        <f t="shared" si="459"/>
        <v>0</v>
      </c>
      <c r="CL352" s="405" t="str">
        <f t="shared" si="460"/>
        <v>0m0</v>
      </c>
      <c r="CM352" s="392">
        <f t="shared" si="461"/>
        <v>0</v>
      </c>
      <c r="CN352" s="392">
        <f t="shared" si="462"/>
        <v>0</v>
      </c>
      <c r="CO352" s="405">
        <f t="shared" si="463"/>
        <v>0</v>
      </c>
      <c r="CP352" s="406">
        <f t="shared" si="464"/>
        <v>0</v>
      </c>
      <c r="CQ352" s="391" t="str">
        <f t="shared" si="465"/>
        <v>0</v>
      </c>
      <c r="CR352" s="391" t="str">
        <f t="shared" si="466"/>
        <v>0</v>
      </c>
      <c r="CS352" s="405">
        <f t="shared" si="467"/>
        <v>0</v>
      </c>
      <c r="CT352" s="405" t="str">
        <f t="shared" si="468"/>
        <v>0m0</v>
      </c>
      <c r="CU352" s="405">
        <f t="shared" si="469"/>
        <v>0</v>
      </c>
      <c r="CV352" s="405">
        <f t="shared" si="470"/>
        <v>0</v>
      </c>
      <c r="CW352" s="405">
        <f t="shared" si="471"/>
        <v>0</v>
      </c>
      <c r="CX352" s="405">
        <f t="shared" si="472"/>
        <v>0</v>
      </c>
      <c r="CY352" s="405">
        <f t="shared" si="473"/>
        <v>0</v>
      </c>
      <c r="CZ352" s="405" t="str">
        <f t="shared" si="474"/>
        <v/>
      </c>
      <c r="DA352" s="405" t="str">
        <f t="shared" si="475"/>
        <v/>
      </c>
      <c r="DB352" s="405" t="str">
        <f t="shared" si="476"/>
        <v/>
      </c>
      <c r="DC352" s="405" t="str">
        <f t="shared" si="477"/>
        <v/>
      </c>
      <c r="DD352" s="405" t="str">
        <f t="shared" si="478"/>
        <v/>
      </c>
      <c r="DE352" s="405"/>
      <c r="DF352" s="404"/>
      <c r="DG352" s="405" t="str">
        <f t="shared" si="479"/>
        <v/>
      </c>
      <c r="DH352" s="405" t="str">
        <f t="shared" si="480"/>
        <v/>
      </c>
      <c r="DI352" s="405">
        <f t="shared" si="481"/>
        <v>0</v>
      </c>
      <c r="DJ352" s="405" t="str">
        <f t="shared" si="482"/>
        <v/>
      </c>
      <c r="DK352" s="405" t="str">
        <f t="shared" si="483"/>
        <v/>
      </c>
      <c r="DL352" s="405" t="str">
        <f t="shared" si="484"/>
        <v/>
      </c>
      <c r="DM352" s="405" t="str">
        <f t="shared" si="485"/>
        <v/>
      </c>
      <c r="DN352" s="405" t="str">
        <f t="shared" si="486"/>
        <v/>
      </c>
      <c r="DO352" s="405" t="str">
        <f t="shared" si="487"/>
        <v/>
      </c>
    </row>
    <row r="353" spans="1:119" s="152" customFormat="1" ht="18" hidden="1" customHeight="1">
      <c r="A353" s="156" t="str">
        <f t="shared" si="416"/>
        <v/>
      </c>
      <c r="B353" s="153"/>
      <c r="C353" s="31" t="str">
        <f>IF(B353="","",VLOOKUP(B353,学連登録!$C$2:$G$3000,2,FALSE))</f>
        <v/>
      </c>
      <c r="D353" s="32" t="str">
        <f>IF(B353="","",VLOOKUP(B353,学連登録!$C$2:$G$3000,3,FALSE))</f>
        <v/>
      </c>
      <c r="E353" s="33" t="str">
        <f>IF(B353="","",VLOOKUP(B353,学連登録!$C$2:$G$3000,4,FALSE))</f>
        <v/>
      </c>
      <c r="F353" s="376" t="str">
        <f>IF(B353="","",VLOOKUP(B353,学連登録!$C$2:$I$3000,7,FALSE))</f>
        <v/>
      </c>
      <c r="G353" s="155"/>
      <c r="H353" s="926"/>
      <c r="I353" s="928"/>
      <c r="J353" s="155"/>
      <c r="K353" s="926"/>
      <c r="L353" s="927"/>
      <c r="M353" s="155"/>
      <c r="N353" s="881"/>
      <c r="O353" s="882"/>
      <c r="P353" s="154"/>
      <c r="Q353" s="926"/>
      <c r="R353" s="927"/>
      <c r="S353" s="154"/>
      <c r="T353" s="926"/>
      <c r="U353" s="927"/>
      <c r="V353" s="101" t="str">
        <f>IF(B353="","",VLOOKUP(B353,学連登録!$C$2:$H$3000,6,FALSE))</f>
        <v/>
      </c>
      <c r="Y353" s="116" t="str">
        <f t="shared" si="488"/>
        <v/>
      </c>
      <c r="Z353" s="97" t="str">
        <f>IF(G353="","",VLOOKUP(G353,種目名!$R$5:$T$104,3,0))</f>
        <v/>
      </c>
      <c r="AA353" s="98" t="str">
        <f>IF(J353="","",VLOOKUP(J353,種目名!$R$5:$T$104,3,0))</f>
        <v/>
      </c>
      <c r="AB353" s="117" t="str">
        <f>IF(M353="","",VLOOKUP(M353,種目名!$R$5:$T$104,3,0))</f>
        <v/>
      </c>
      <c r="AC353" s="117" t="str">
        <f>IF(P353="","",VLOOKUP(AF353,種目名!$R$5:$T$104,3,0))</f>
        <v/>
      </c>
      <c r="AD353" s="118" t="str">
        <f>IF(S353="","",VLOOKUP(AI353,種目名!$R$5:$T$104,3,0))</f>
        <v/>
      </c>
      <c r="AE353" s="115">
        <f t="shared" si="489"/>
        <v>0</v>
      </c>
      <c r="AF353" s="152" t="str">
        <f t="shared" si="490"/>
        <v/>
      </c>
      <c r="AG353" s="152" t="str">
        <f t="shared" si="491"/>
        <v/>
      </c>
      <c r="AH353" s="152">
        <f t="shared" si="492"/>
        <v>0</v>
      </c>
      <c r="AI353" s="152" t="str">
        <f t="shared" si="493"/>
        <v/>
      </c>
      <c r="AJ353" s="152" t="str">
        <f t="shared" si="494"/>
        <v/>
      </c>
      <c r="AK353" s="383"/>
      <c r="AL353" s="166">
        <f t="shared" si="422"/>
        <v>0</v>
      </c>
      <c r="AM353" s="392">
        <f t="shared" si="423"/>
        <v>0</v>
      </c>
      <c r="AN353" s="392">
        <f>COUNTIF($B$12:B353,B353)</f>
        <v>0</v>
      </c>
      <c r="AO353" s="392"/>
      <c r="AP353" s="392" t="str">
        <f t="shared" si="424"/>
        <v/>
      </c>
      <c r="AQ353" s="392" t="str">
        <f t="shared" si="424"/>
        <v/>
      </c>
      <c r="AR353" s="392" t="str">
        <f t="shared" si="424"/>
        <v/>
      </c>
      <c r="AS353" s="392" t="str">
        <f t="shared" si="418"/>
        <v/>
      </c>
      <c r="AT353" s="392">
        <f t="shared" si="425"/>
        <v>0</v>
      </c>
      <c r="AU353" s="392" t="str">
        <f t="shared" si="426"/>
        <v/>
      </c>
      <c r="AV353" s="392" t="str">
        <f t="shared" si="427"/>
        <v/>
      </c>
      <c r="AW353" s="392" t="str">
        <f t="shared" si="428"/>
        <v/>
      </c>
      <c r="AX353" s="392" t="str">
        <f t="shared" si="429"/>
        <v/>
      </c>
      <c r="AY353" s="392" t="str">
        <f t="shared" si="430"/>
        <v/>
      </c>
      <c r="AZ353" s="392" t="str">
        <f t="shared" si="417"/>
        <v/>
      </c>
      <c r="BA353" s="392" t="str">
        <f t="shared" si="417"/>
        <v/>
      </c>
      <c r="BB353" s="392" t="str">
        <f t="shared" si="417"/>
        <v/>
      </c>
      <c r="BC353" s="392" t="str">
        <f t="shared" si="417"/>
        <v/>
      </c>
      <c r="BD353" s="396" t="str">
        <f t="shared" si="417"/>
        <v/>
      </c>
      <c r="BE353" s="386">
        <f t="shared" si="431"/>
        <v>0</v>
      </c>
      <c r="BG353" s="392">
        <f t="shared" si="432"/>
        <v>0</v>
      </c>
      <c r="BH353" s="392">
        <f t="shared" si="433"/>
        <v>0</v>
      </c>
      <c r="BI353" s="405">
        <f t="shared" si="434"/>
        <v>0</v>
      </c>
      <c r="BJ353" s="406">
        <f t="shared" si="419"/>
        <v>0</v>
      </c>
      <c r="BK353" s="391" t="str">
        <f t="shared" si="420"/>
        <v>0</v>
      </c>
      <c r="BL353" s="391" t="str">
        <f t="shared" si="421"/>
        <v>0</v>
      </c>
      <c r="BM353" s="405">
        <f t="shared" si="435"/>
        <v>0</v>
      </c>
      <c r="BN353" s="405" t="str">
        <f t="shared" si="436"/>
        <v>0m0</v>
      </c>
      <c r="BO353" s="392">
        <f t="shared" si="437"/>
        <v>0</v>
      </c>
      <c r="BP353" s="392">
        <f t="shared" si="438"/>
        <v>0</v>
      </c>
      <c r="BQ353" s="405">
        <f t="shared" si="439"/>
        <v>0</v>
      </c>
      <c r="BR353" s="406">
        <f t="shared" si="440"/>
        <v>0</v>
      </c>
      <c r="BS353" s="391" t="str">
        <f t="shared" si="441"/>
        <v>0</v>
      </c>
      <c r="BT353" s="391" t="str">
        <f t="shared" si="442"/>
        <v>0</v>
      </c>
      <c r="BU353" s="405">
        <f t="shared" si="443"/>
        <v>0</v>
      </c>
      <c r="BV353" s="405" t="str">
        <f t="shared" si="444"/>
        <v>0m0</v>
      </c>
      <c r="BW353" s="392">
        <f t="shared" si="445"/>
        <v>0</v>
      </c>
      <c r="BX353" s="392">
        <f t="shared" si="446"/>
        <v>0</v>
      </c>
      <c r="BY353" s="405">
        <f t="shared" si="447"/>
        <v>0</v>
      </c>
      <c r="BZ353" s="406">
        <f t="shared" si="448"/>
        <v>0</v>
      </c>
      <c r="CA353" s="391" t="str">
        <f t="shared" si="449"/>
        <v>0</v>
      </c>
      <c r="CB353" s="391" t="str">
        <f t="shared" si="450"/>
        <v>0</v>
      </c>
      <c r="CC353" s="405">
        <f t="shared" si="451"/>
        <v>0</v>
      </c>
      <c r="CD353" s="405" t="str">
        <f t="shared" si="452"/>
        <v>0m0</v>
      </c>
      <c r="CE353" s="392">
        <f t="shared" si="453"/>
        <v>0</v>
      </c>
      <c r="CF353" s="392">
        <f t="shared" si="454"/>
        <v>0</v>
      </c>
      <c r="CG353" s="405">
        <f t="shared" si="455"/>
        <v>0</v>
      </c>
      <c r="CH353" s="406">
        <f t="shared" si="456"/>
        <v>0</v>
      </c>
      <c r="CI353" s="391" t="str">
        <f t="shared" si="457"/>
        <v>0</v>
      </c>
      <c r="CJ353" s="391" t="str">
        <f t="shared" si="458"/>
        <v>0</v>
      </c>
      <c r="CK353" s="405">
        <f t="shared" si="459"/>
        <v>0</v>
      </c>
      <c r="CL353" s="405" t="str">
        <f t="shared" si="460"/>
        <v>0m0</v>
      </c>
      <c r="CM353" s="392">
        <f t="shared" si="461"/>
        <v>0</v>
      </c>
      <c r="CN353" s="392">
        <f t="shared" si="462"/>
        <v>0</v>
      </c>
      <c r="CO353" s="405">
        <f t="shared" si="463"/>
        <v>0</v>
      </c>
      <c r="CP353" s="406">
        <f t="shared" si="464"/>
        <v>0</v>
      </c>
      <c r="CQ353" s="391" t="str">
        <f t="shared" si="465"/>
        <v>0</v>
      </c>
      <c r="CR353" s="391" t="str">
        <f t="shared" si="466"/>
        <v>0</v>
      </c>
      <c r="CS353" s="405">
        <f t="shared" si="467"/>
        <v>0</v>
      </c>
      <c r="CT353" s="405" t="str">
        <f t="shared" si="468"/>
        <v>0m0</v>
      </c>
      <c r="CU353" s="405">
        <f t="shared" si="469"/>
        <v>0</v>
      </c>
      <c r="CV353" s="405">
        <f t="shared" si="470"/>
        <v>0</v>
      </c>
      <c r="CW353" s="405">
        <f t="shared" si="471"/>
        <v>0</v>
      </c>
      <c r="CX353" s="405">
        <f t="shared" si="472"/>
        <v>0</v>
      </c>
      <c r="CY353" s="405">
        <f t="shared" si="473"/>
        <v>0</v>
      </c>
      <c r="CZ353" s="405" t="str">
        <f t="shared" si="474"/>
        <v/>
      </c>
      <c r="DA353" s="405" t="str">
        <f t="shared" si="475"/>
        <v/>
      </c>
      <c r="DB353" s="405" t="str">
        <f t="shared" si="476"/>
        <v/>
      </c>
      <c r="DC353" s="405" t="str">
        <f t="shared" si="477"/>
        <v/>
      </c>
      <c r="DD353" s="405" t="str">
        <f t="shared" si="478"/>
        <v/>
      </c>
      <c r="DE353" s="405"/>
      <c r="DF353" s="404"/>
      <c r="DG353" s="405" t="str">
        <f t="shared" si="479"/>
        <v/>
      </c>
      <c r="DH353" s="405" t="str">
        <f t="shared" si="480"/>
        <v/>
      </c>
      <c r="DI353" s="405">
        <f t="shared" si="481"/>
        <v>0</v>
      </c>
      <c r="DJ353" s="405" t="str">
        <f t="shared" si="482"/>
        <v/>
      </c>
      <c r="DK353" s="405" t="str">
        <f t="shared" si="483"/>
        <v/>
      </c>
      <c r="DL353" s="405" t="str">
        <f t="shared" si="484"/>
        <v/>
      </c>
      <c r="DM353" s="405" t="str">
        <f t="shared" si="485"/>
        <v/>
      </c>
      <c r="DN353" s="405" t="str">
        <f t="shared" si="486"/>
        <v/>
      </c>
      <c r="DO353" s="405" t="str">
        <f t="shared" si="487"/>
        <v/>
      </c>
    </row>
    <row r="354" spans="1:119" s="152" customFormat="1" ht="18" hidden="1" customHeight="1">
      <c r="A354" s="156" t="str">
        <f t="shared" si="416"/>
        <v/>
      </c>
      <c r="B354" s="153"/>
      <c r="C354" s="31" t="str">
        <f>IF(B354="","",VLOOKUP(B354,学連登録!$C$2:$G$3000,2,FALSE))</f>
        <v/>
      </c>
      <c r="D354" s="32" t="str">
        <f>IF(B354="","",VLOOKUP(B354,学連登録!$C$2:$G$3000,3,FALSE))</f>
        <v/>
      </c>
      <c r="E354" s="33" t="str">
        <f>IF(B354="","",VLOOKUP(B354,学連登録!$C$2:$G$3000,4,FALSE))</f>
        <v/>
      </c>
      <c r="F354" s="376" t="str">
        <f>IF(B354="","",VLOOKUP(B354,学連登録!$C$2:$I$3000,7,FALSE))</f>
        <v/>
      </c>
      <c r="G354" s="155"/>
      <c r="H354" s="926"/>
      <c r="I354" s="928"/>
      <c r="J354" s="155"/>
      <c r="K354" s="926"/>
      <c r="L354" s="927"/>
      <c r="M354" s="155"/>
      <c r="N354" s="881"/>
      <c r="O354" s="882"/>
      <c r="P354" s="154"/>
      <c r="Q354" s="926"/>
      <c r="R354" s="927"/>
      <c r="S354" s="154"/>
      <c r="T354" s="926"/>
      <c r="U354" s="927"/>
      <c r="V354" s="101" t="str">
        <f>IF(B354="","",VLOOKUP(B354,学連登録!$C$2:$H$3000,6,FALSE))</f>
        <v/>
      </c>
      <c r="Y354" s="116" t="str">
        <f t="shared" si="488"/>
        <v/>
      </c>
      <c r="Z354" s="97" t="str">
        <f>IF(G354="","",VLOOKUP(G354,種目名!$R$5:$T$104,3,0))</f>
        <v/>
      </c>
      <c r="AA354" s="98" t="str">
        <f>IF(J354="","",VLOOKUP(J354,種目名!$R$5:$T$104,3,0))</f>
        <v/>
      </c>
      <c r="AB354" s="117" t="str">
        <f>IF(M354="","",VLOOKUP(M354,種目名!$R$5:$T$104,3,0))</f>
        <v/>
      </c>
      <c r="AC354" s="117" t="str">
        <f>IF(P354="","",VLOOKUP(AF354,種目名!$R$5:$T$104,3,0))</f>
        <v/>
      </c>
      <c r="AD354" s="118" t="str">
        <f>IF(S354="","",VLOOKUP(AI354,種目名!$R$5:$T$104,3,0))</f>
        <v/>
      </c>
      <c r="AE354" s="115">
        <f t="shared" si="489"/>
        <v>0</v>
      </c>
      <c r="AF354" s="152" t="str">
        <f t="shared" si="490"/>
        <v/>
      </c>
      <c r="AG354" s="152" t="str">
        <f t="shared" si="491"/>
        <v/>
      </c>
      <c r="AH354" s="152">
        <f t="shared" si="492"/>
        <v>0</v>
      </c>
      <c r="AI354" s="152" t="str">
        <f t="shared" si="493"/>
        <v/>
      </c>
      <c r="AJ354" s="152" t="str">
        <f t="shared" si="494"/>
        <v/>
      </c>
      <c r="AK354" s="383"/>
      <c r="AL354" s="166">
        <f t="shared" si="422"/>
        <v>0</v>
      </c>
      <c r="AM354" s="392">
        <f t="shared" si="423"/>
        <v>0</v>
      </c>
      <c r="AN354" s="392">
        <f>COUNTIF($B$12:B354,B354)</f>
        <v>0</v>
      </c>
      <c r="AO354" s="392"/>
      <c r="AP354" s="392" t="str">
        <f t="shared" si="424"/>
        <v/>
      </c>
      <c r="AQ354" s="392" t="str">
        <f t="shared" si="424"/>
        <v/>
      </c>
      <c r="AR354" s="392" t="str">
        <f t="shared" si="424"/>
        <v/>
      </c>
      <c r="AS354" s="392" t="str">
        <f t="shared" si="418"/>
        <v/>
      </c>
      <c r="AT354" s="392">
        <f t="shared" si="425"/>
        <v>0</v>
      </c>
      <c r="AU354" s="392" t="str">
        <f t="shared" si="426"/>
        <v/>
      </c>
      <c r="AV354" s="392" t="str">
        <f t="shared" si="427"/>
        <v/>
      </c>
      <c r="AW354" s="392" t="str">
        <f t="shared" si="428"/>
        <v/>
      </c>
      <c r="AX354" s="392" t="str">
        <f t="shared" si="429"/>
        <v/>
      </c>
      <c r="AY354" s="392" t="str">
        <f t="shared" si="430"/>
        <v/>
      </c>
      <c r="AZ354" s="392" t="str">
        <f t="shared" si="417"/>
        <v/>
      </c>
      <c r="BA354" s="392" t="str">
        <f t="shared" si="417"/>
        <v/>
      </c>
      <c r="BB354" s="392" t="str">
        <f t="shared" si="417"/>
        <v/>
      </c>
      <c r="BC354" s="392" t="str">
        <f t="shared" si="417"/>
        <v/>
      </c>
      <c r="BD354" s="396" t="str">
        <f t="shared" si="417"/>
        <v/>
      </c>
      <c r="BE354" s="386">
        <f t="shared" si="431"/>
        <v>0</v>
      </c>
      <c r="BG354" s="392">
        <f t="shared" si="432"/>
        <v>0</v>
      </c>
      <c r="BH354" s="392">
        <f t="shared" si="433"/>
        <v>0</v>
      </c>
      <c r="BI354" s="405">
        <f t="shared" si="434"/>
        <v>0</v>
      </c>
      <c r="BJ354" s="406">
        <f t="shared" si="419"/>
        <v>0</v>
      </c>
      <c r="BK354" s="391" t="str">
        <f t="shared" si="420"/>
        <v>0</v>
      </c>
      <c r="BL354" s="391" t="str">
        <f t="shared" si="421"/>
        <v>0</v>
      </c>
      <c r="BM354" s="405">
        <f t="shared" si="435"/>
        <v>0</v>
      </c>
      <c r="BN354" s="405" t="str">
        <f t="shared" si="436"/>
        <v>0m0</v>
      </c>
      <c r="BO354" s="392">
        <f t="shared" si="437"/>
        <v>0</v>
      </c>
      <c r="BP354" s="392">
        <f t="shared" si="438"/>
        <v>0</v>
      </c>
      <c r="BQ354" s="405">
        <f t="shared" si="439"/>
        <v>0</v>
      </c>
      <c r="BR354" s="406">
        <f t="shared" si="440"/>
        <v>0</v>
      </c>
      <c r="BS354" s="391" t="str">
        <f t="shared" si="441"/>
        <v>0</v>
      </c>
      <c r="BT354" s="391" t="str">
        <f t="shared" si="442"/>
        <v>0</v>
      </c>
      <c r="BU354" s="405">
        <f t="shared" si="443"/>
        <v>0</v>
      </c>
      <c r="BV354" s="405" t="str">
        <f t="shared" si="444"/>
        <v>0m0</v>
      </c>
      <c r="BW354" s="392">
        <f t="shared" si="445"/>
        <v>0</v>
      </c>
      <c r="BX354" s="392">
        <f t="shared" si="446"/>
        <v>0</v>
      </c>
      <c r="BY354" s="405">
        <f t="shared" si="447"/>
        <v>0</v>
      </c>
      <c r="BZ354" s="406">
        <f t="shared" si="448"/>
        <v>0</v>
      </c>
      <c r="CA354" s="391" t="str">
        <f t="shared" si="449"/>
        <v>0</v>
      </c>
      <c r="CB354" s="391" t="str">
        <f t="shared" si="450"/>
        <v>0</v>
      </c>
      <c r="CC354" s="405">
        <f t="shared" si="451"/>
        <v>0</v>
      </c>
      <c r="CD354" s="405" t="str">
        <f t="shared" si="452"/>
        <v>0m0</v>
      </c>
      <c r="CE354" s="392">
        <f t="shared" si="453"/>
        <v>0</v>
      </c>
      <c r="CF354" s="392">
        <f t="shared" si="454"/>
        <v>0</v>
      </c>
      <c r="CG354" s="405">
        <f t="shared" si="455"/>
        <v>0</v>
      </c>
      <c r="CH354" s="406">
        <f t="shared" si="456"/>
        <v>0</v>
      </c>
      <c r="CI354" s="391" t="str">
        <f t="shared" si="457"/>
        <v>0</v>
      </c>
      <c r="CJ354" s="391" t="str">
        <f t="shared" si="458"/>
        <v>0</v>
      </c>
      <c r="CK354" s="405">
        <f t="shared" si="459"/>
        <v>0</v>
      </c>
      <c r="CL354" s="405" t="str">
        <f t="shared" si="460"/>
        <v>0m0</v>
      </c>
      <c r="CM354" s="392">
        <f t="shared" si="461"/>
        <v>0</v>
      </c>
      <c r="CN354" s="392">
        <f t="shared" si="462"/>
        <v>0</v>
      </c>
      <c r="CO354" s="405">
        <f t="shared" si="463"/>
        <v>0</v>
      </c>
      <c r="CP354" s="406">
        <f t="shared" si="464"/>
        <v>0</v>
      </c>
      <c r="CQ354" s="391" t="str">
        <f t="shared" si="465"/>
        <v>0</v>
      </c>
      <c r="CR354" s="391" t="str">
        <f t="shared" si="466"/>
        <v>0</v>
      </c>
      <c r="CS354" s="405">
        <f t="shared" si="467"/>
        <v>0</v>
      </c>
      <c r="CT354" s="405" t="str">
        <f t="shared" si="468"/>
        <v>0m0</v>
      </c>
      <c r="CU354" s="405">
        <f t="shared" si="469"/>
        <v>0</v>
      </c>
      <c r="CV354" s="405">
        <f t="shared" si="470"/>
        <v>0</v>
      </c>
      <c r="CW354" s="405">
        <f t="shared" si="471"/>
        <v>0</v>
      </c>
      <c r="CX354" s="405">
        <f t="shared" si="472"/>
        <v>0</v>
      </c>
      <c r="CY354" s="405">
        <f t="shared" si="473"/>
        <v>0</v>
      </c>
      <c r="CZ354" s="405" t="str">
        <f t="shared" si="474"/>
        <v/>
      </c>
      <c r="DA354" s="405" t="str">
        <f t="shared" si="475"/>
        <v/>
      </c>
      <c r="DB354" s="405" t="str">
        <f t="shared" si="476"/>
        <v/>
      </c>
      <c r="DC354" s="405" t="str">
        <f t="shared" si="477"/>
        <v/>
      </c>
      <c r="DD354" s="405" t="str">
        <f t="shared" si="478"/>
        <v/>
      </c>
      <c r="DE354" s="405"/>
      <c r="DF354" s="404"/>
      <c r="DG354" s="405" t="str">
        <f t="shared" si="479"/>
        <v/>
      </c>
      <c r="DH354" s="405" t="str">
        <f t="shared" si="480"/>
        <v/>
      </c>
      <c r="DI354" s="405">
        <f t="shared" si="481"/>
        <v>0</v>
      </c>
      <c r="DJ354" s="405" t="str">
        <f t="shared" si="482"/>
        <v/>
      </c>
      <c r="DK354" s="405" t="str">
        <f t="shared" si="483"/>
        <v/>
      </c>
      <c r="DL354" s="405" t="str">
        <f t="shared" si="484"/>
        <v/>
      </c>
      <c r="DM354" s="405" t="str">
        <f t="shared" si="485"/>
        <v/>
      </c>
      <c r="DN354" s="405" t="str">
        <f t="shared" si="486"/>
        <v/>
      </c>
      <c r="DO354" s="405" t="str">
        <f t="shared" si="487"/>
        <v/>
      </c>
    </row>
    <row r="355" spans="1:119" s="152" customFormat="1" ht="18" hidden="1" customHeight="1">
      <c r="A355" s="156" t="str">
        <f t="shared" si="416"/>
        <v/>
      </c>
      <c r="B355" s="153"/>
      <c r="C355" s="31" t="str">
        <f>IF(B355="","",VLOOKUP(B355,学連登録!$C$2:$G$3000,2,FALSE))</f>
        <v/>
      </c>
      <c r="D355" s="32" t="str">
        <f>IF(B355="","",VLOOKUP(B355,学連登録!$C$2:$G$3000,3,FALSE))</f>
        <v/>
      </c>
      <c r="E355" s="33" t="str">
        <f>IF(B355="","",VLOOKUP(B355,学連登録!$C$2:$G$3000,4,FALSE))</f>
        <v/>
      </c>
      <c r="F355" s="376" t="str">
        <f>IF(B355="","",VLOOKUP(B355,学連登録!$C$2:$I$3000,7,FALSE))</f>
        <v/>
      </c>
      <c r="G355" s="155"/>
      <c r="H355" s="926"/>
      <c r="I355" s="928"/>
      <c r="J355" s="155"/>
      <c r="K355" s="926"/>
      <c r="L355" s="927"/>
      <c r="M355" s="155"/>
      <c r="N355" s="881"/>
      <c r="O355" s="882"/>
      <c r="P355" s="154"/>
      <c r="Q355" s="926"/>
      <c r="R355" s="927"/>
      <c r="S355" s="154"/>
      <c r="T355" s="926"/>
      <c r="U355" s="927"/>
      <c r="V355" s="101" t="str">
        <f>IF(B355="","",VLOOKUP(B355,学連登録!$C$2:$H$3000,6,FALSE))</f>
        <v/>
      </c>
      <c r="Y355" s="116" t="str">
        <f t="shared" si="488"/>
        <v/>
      </c>
      <c r="Z355" s="97" t="str">
        <f>IF(G355="","",VLOOKUP(G355,種目名!$R$5:$T$104,3,0))</f>
        <v/>
      </c>
      <c r="AA355" s="98" t="str">
        <f>IF(J355="","",VLOOKUP(J355,種目名!$R$5:$T$104,3,0))</f>
        <v/>
      </c>
      <c r="AB355" s="117" t="str">
        <f>IF(M355="","",VLOOKUP(M355,種目名!$R$5:$T$104,3,0))</f>
        <v/>
      </c>
      <c r="AC355" s="117" t="str">
        <f>IF(P355="","",VLOOKUP(AF355,種目名!$R$5:$T$104,3,0))</f>
        <v/>
      </c>
      <c r="AD355" s="118" t="str">
        <f>IF(S355="","",VLOOKUP(AI355,種目名!$R$5:$T$104,3,0))</f>
        <v/>
      </c>
      <c r="AE355" s="115">
        <f t="shared" si="489"/>
        <v>0</v>
      </c>
      <c r="AF355" s="152" t="str">
        <f t="shared" si="490"/>
        <v/>
      </c>
      <c r="AG355" s="152" t="str">
        <f t="shared" si="491"/>
        <v/>
      </c>
      <c r="AH355" s="152">
        <f t="shared" si="492"/>
        <v>0</v>
      </c>
      <c r="AI355" s="152" t="str">
        <f t="shared" si="493"/>
        <v/>
      </c>
      <c r="AJ355" s="152" t="str">
        <f t="shared" si="494"/>
        <v/>
      </c>
      <c r="AK355" s="383"/>
      <c r="AL355" s="166">
        <f t="shared" si="422"/>
        <v>0</v>
      </c>
      <c r="AM355" s="392">
        <f t="shared" si="423"/>
        <v>0</v>
      </c>
      <c r="AN355" s="392">
        <f>COUNTIF($B$12:B355,B355)</f>
        <v>0</v>
      </c>
      <c r="AO355" s="392"/>
      <c r="AP355" s="392" t="str">
        <f t="shared" si="424"/>
        <v/>
      </c>
      <c r="AQ355" s="392" t="str">
        <f t="shared" si="424"/>
        <v/>
      </c>
      <c r="AR355" s="392" t="str">
        <f t="shared" si="424"/>
        <v/>
      </c>
      <c r="AS355" s="392" t="str">
        <f t="shared" si="418"/>
        <v/>
      </c>
      <c r="AT355" s="392">
        <f t="shared" si="425"/>
        <v>0</v>
      </c>
      <c r="AU355" s="392" t="str">
        <f t="shared" si="426"/>
        <v/>
      </c>
      <c r="AV355" s="392" t="str">
        <f t="shared" si="427"/>
        <v/>
      </c>
      <c r="AW355" s="392" t="str">
        <f t="shared" si="428"/>
        <v/>
      </c>
      <c r="AX355" s="392" t="str">
        <f t="shared" si="429"/>
        <v/>
      </c>
      <c r="AY355" s="392" t="str">
        <f t="shared" si="430"/>
        <v/>
      </c>
      <c r="AZ355" s="392" t="str">
        <f t="shared" si="417"/>
        <v/>
      </c>
      <c r="BA355" s="392" t="str">
        <f t="shared" si="417"/>
        <v/>
      </c>
      <c r="BB355" s="392" t="str">
        <f t="shared" si="417"/>
        <v/>
      </c>
      <c r="BC355" s="392" t="str">
        <f t="shared" si="417"/>
        <v/>
      </c>
      <c r="BD355" s="396" t="str">
        <f t="shared" si="417"/>
        <v/>
      </c>
      <c r="BE355" s="386">
        <f t="shared" si="431"/>
        <v>0</v>
      </c>
      <c r="BG355" s="392">
        <f t="shared" si="432"/>
        <v>0</v>
      </c>
      <c r="BH355" s="392">
        <f t="shared" si="433"/>
        <v>0</v>
      </c>
      <c r="BI355" s="405">
        <f t="shared" si="434"/>
        <v>0</v>
      </c>
      <c r="BJ355" s="406">
        <f t="shared" si="419"/>
        <v>0</v>
      </c>
      <c r="BK355" s="391" t="str">
        <f t="shared" si="420"/>
        <v>0</v>
      </c>
      <c r="BL355" s="391" t="str">
        <f t="shared" si="421"/>
        <v>0</v>
      </c>
      <c r="BM355" s="405">
        <f t="shared" si="435"/>
        <v>0</v>
      </c>
      <c r="BN355" s="405" t="str">
        <f t="shared" si="436"/>
        <v>0m0</v>
      </c>
      <c r="BO355" s="392">
        <f t="shared" si="437"/>
        <v>0</v>
      </c>
      <c r="BP355" s="392">
        <f t="shared" si="438"/>
        <v>0</v>
      </c>
      <c r="BQ355" s="405">
        <f t="shared" si="439"/>
        <v>0</v>
      </c>
      <c r="BR355" s="406">
        <f t="shared" si="440"/>
        <v>0</v>
      </c>
      <c r="BS355" s="391" t="str">
        <f t="shared" si="441"/>
        <v>0</v>
      </c>
      <c r="BT355" s="391" t="str">
        <f t="shared" si="442"/>
        <v>0</v>
      </c>
      <c r="BU355" s="405">
        <f t="shared" si="443"/>
        <v>0</v>
      </c>
      <c r="BV355" s="405" t="str">
        <f t="shared" si="444"/>
        <v>0m0</v>
      </c>
      <c r="BW355" s="392">
        <f t="shared" si="445"/>
        <v>0</v>
      </c>
      <c r="BX355" s="392">
        <f t="shared" si="446"/>
        <v>0</v>
      </c>
      <c r="BY355" s="405">
        <f t="shared" si="447"/>
        <v>0</v>
      </c>
      <c r="BZ355" s="406">
        <f t="shared" si="448"/>
        <v>0</v>
      </c>
      <c r="CA355" s="391" t="str">
        <f t="shared" si="449"/>
        <v>0</v>
      </c>
      <c r="CB355" s="391" t="str">
        <f t="shared" si="450"/>
        <v>0</v>
      </c>
      <c r="CC355" s="405">
        <f t="shared" si="451"/>
        <v>0</v>
      </c>
      <c r="CD355" s="405" t="str">
        <f t="shared" si="452"/>
        <v>0m0</v>
      </c>
      <c r="CE355" s="392">
        <f t="shared" si="453"/>
        <v>0</v>
      </c>
      <c r="CF355" s="392">
        <f t="shared" si="454"/>
        <v>0</v>
      </c>
      <c r="CG355" s="405">
        <f t="shared" si="455"/>
        <v>0</v>
      </c>
      <c r="CH355" s="406">
        <f t="shared" si="456"/>
        <v>0</v>
      </c>
      <c r="CI355" s="391" t="str">
        <f t="shared" si="457"/>
        <v>0</v>
      </c>
      <c r="CJ355" s="391" t="str">
        <f t="shared" si="458"/>
        <v>0</v>
      </c>
      <c r="CK355" s="405">
        <f t="shared" si="459"/>
        <v>0</v>
      </c>
      <c r="CL355" s="405" t="str">
        <f t="shared" si="460"/>
        <v>0m0</v>
      </c>
      <c r="CM355" s="392">
        <f t="shared" si="461"/>
        <v>0</v>
      </c>
      <c r="CN355" s="392">
        <f t="shared" si="462"/>
        <v>0</v>
      </c>
      <c r="CO355" s="405">
        <f t="shared" si="463"/>
        <v>0</v>
      </c>
      <c r="CP355" s="406">
        <f t="shared" si="464"/>
        <v>0</v>
      </c>
      <c r="CQ355" s="391" t="str">
        <f t="shared" si="465"/>
        <v>0</v>
      </c>
      <c r="CR355" s="391" t="str">
        <f t="shared" si="466"/>
        <v>0</v>
      </c>
      <c r="CS355" s="405">
        <f t="shared" si="467"/>
        <v>0</v>
      </c>
      <c r="CT355" s="405" t="str">
        <f t="shared" si="468"/>
        <v>0m0</v>
      </c>
      <c r="CU355" s="405">
        <f t="shared" si="469"/>
        <v>0</v>
      </c>
      <c r="CV355" s="405">
        <f t="shared" si="470"/>
        <v>0</v>
      </c>
      <c r="CW355" s="405">
        <f t="shared" si="471"/>
        <v>0</v>
      </c>
      <c r="CX355" s="405">
        <f t="shared" si="472"/>
        <v>0</v>
      </c>
      <c r="CY355" s="405">
        <f t="shared" si="473"/>
        <v>0</v>
      </c>
      <c r="CZ355" s="405" t="str">
        <f t="shared" si="474"/>
        <v/>
      </c>
      <c r="DA355" s="405" t="str">
        <f t="shared" si="475"/>
        <v/>
      </c>
      <c r="DB355" s="405" t="str">
        <f t="shared" si="476"/>
        <v/>
      </c>
      <c r="DC355" s="405" t="str">
        <f t="shared" si="477"/>
        <v/>
      </c>
      <c r="DD355" s="405" t="str">
        <f t="shared" si="478"/>
        <v/>
      </c>
      <c r="DE355" s="405"/>
      <c r="DF355" s="404"/>
      <c r="DG355" s="405" t="str">
        <f t="shared" si="479"/>
        <v/>
      </c>
      <c r="DH355" s="405" t="str">
        <f t="shared" si="480"/>
        <v/>
      </c>
      <c r="DI355" s="405">
        <f t="shared" si="481"/>
        <v>0</v>
      </c>
      <c r="DJ355" s="405" t="str">
        <f t="shared" si="482"/>
        <v/>
      </c>
      <c r="DK355" s="405" t="str">
        <f t="shared" si="483"/>
        <v/>
      </c>
      <c r="DL355" s="405" t="str">
        <f t="shared" si="484"/>
        <v/>
      </c>
      <c r="DM355" s="405" t="str">
        <f t="shared" si="485"/>
        <v/>
      </c>
      <c r="DN355" s="405" t="str">
        <f t="shared" si="486"/>
        <v/>
      </c>
      <c r="DO355" s="405" t="str">
        <f t="shared" si="487"/>
        <v/>
      </c>
    </row>
    <row r="356" spans="1:119" s="152" customFormat="1" ht="18" hidden="1" customHeight="1">
      <c r="A356" s="156" t="str">
        <f t="shared" si="416"/>
        <v/>
      </c>
      <c r="B356" s="153"/>
      <c r="C356" s="31" t="str">
        <f>IF(B356="","",VLOOKUP(B356,学連登録!$C$2:$G$3000,2,FALSE))</f>
        <v/>
      </c>
      <c r="D356" s="32" t="str">
        <f>IF(B356="","",VLOOKUP(B356,学連登録!$C$2:$G$3000,3,FALSE))</f>
        <v/>
      </c>
      <c r="E356" s="33" t="str">
        <f>IF(B356="","",VLOOKUP(B356,学連登録!$C$2:$G$3000,4,FALSE))</f>
        <v/>
      </c>
      <c r="F356" s="376" t="str">
        <f>IF(B356="","",VLOOKUP(B356,学連登録!$C$2:$I$3000,7,FALSE))</f>
        <v/>
      </c>
      <c r="G356" s="155"/>
      <c r="H356" s="926"/>
      <c r="I356" s="928"/>
      <c r="J356" s="155"/>
      <c r="K356" s="926"/>
      <c r="L356" s="927"/>
      <c r="M356" s="155"/>
      <c r="N356" s="881"/>
      <c r="O356" s="882"/>
      <c r="P356" s="154"/>
      <c r="Q356" s="926"/>
      <c r="R356" s="927"/>
      <c r="S356" s="154"/>
      <c r="T356" s="926"/>
      <c r="U356" s="927"/>
      <c r="V356" s="101" t="str">
        <f>IF(B356="","",VLOOKUP(B356,学連登録!$C$2:$H$3000,6,FALSE))</f>
        <v/>
      </c>
      <c r="Y356" s="116" t="str">
        <f t="shared" si="488"/>
        <v/>
      </c>
      <c r="Z356" s="97" t="str">
        <f>IF(G356="","",VLOOKUP(G356,種目名!$R$5:$T$104,3,0))</f>
        <v/>
      </c>
      <c r="AA356" s="98" t="str">
        <f>IF(J356="","",VLOOKUP(J356,種目名!$R$5:$T$104,3,0))</f>
        <v/>
      </c>
      <c r="AB356" s="117" t="str">
        <f>IF(M356="","",VLOOKUP(M356,種目名!$R$5:$T$104,3,0))</f>
        <v/>
      </c>
      <c r="AC356" s="117" t="str">
        <f>IF(P356="","",VLOOKUP(AF356,種目名!$R$5:$T$104,3,0))</f>
        <v/>
      </c>
      <c r="AD356" s="118" t="str">
        <f>IF(S356="","",VLOOKUP(AI356,種目名!$R$5:$T$104,3,0))</f>
        <v/>
      </c>
      <c r="AE356" s="115">
        <f t="shared" si="489"/>
        <v>0</v>
      </c>
      <c r="AF356" s="152" t="str">
        <f t="shared" si="490"/>
        <v/>
      </c>
      <c r="AG356" s="152" t="str">
        <f t="shared" si="491"/>
        <v/>
      </c>
      <c r="AH356" s="152">
        <f t="shared" si="492"/>
        <v>0</v>
      </c>
      <c r="AI356" s="152" t="str">
        <f t="shared" si="493"/>
        <v/>
      </c>
      <c r="AJ356" s="152" t="str">
        <f t="shared" si="494"/>
        <v/>
      </c>
      <c r="AK356" s="383"/>
      <c r="AL356" s="166">
        <f t="shared" si="422"/>
        <v>0</v>
      </c>
      <c r="AM356" s="392">
        <f t="shared" si="423"/>
        <v>0</v>
      </c>
      <c r="AN356" s="392">
        <f>COUNTIF($B$12:B356,B356)</f>
        <v>0</v>
      </c>
      <c r="AO356" s="392"/>
      <c r="AP356" s="392" t="str">
        <f t="shared" si="424"/>
        <v/>
      </c>
      <c r="AQ356" s="392" t="str">
        <f t="shared" si="424"/>
        <v/>
      </c>
      <c r="AR356" s="392" t="str">
        <f t="shared" si="424"/>
        <v/>
      </c>
      <c r="AS356" s="392" t="str">
        <f t="shared" si="418"/>
        <v/>
      </c>
      <c r="AT356" s="392">
        <f t="shared" si="425"/>
        <v>0</v>
      </c>
      <c r="AU356" s="392" t="str">
        <f t="shared" si="426"/>
        <v/>
      </c>
      <c r="AV356" s="392" t="str">
        <f t="shared" si="427"/>
        <v/>
      </c>
      <c r="AW356" s="392" t="str">
        <f t="shared" si="428"/>
        <v/>
      </c>
      <c r="AX356" s="392" t="str">
        <f t="shared" si="429"/>
        <v/>
      </c>
      <c r="AY356" s="392" t="str">
        <f t="shared" si="430"/>
        <v/>
      </c>
      <c r="AZ356" s="392" t="str">
        <f t="shared" si="417"/>
        <v/>
      </c>
      <c r="BA356" s="392" t="str">
        <f t="shared" si="417"/>
        <v/>
      </c>
      <c r="BB356" s="392" t="str">
        <f t="shared" si="417"/>
        <v/>
      </c>
      <c r="BC356" s="392" t="str">
        <f t="shared" si="417"/>
        <v/>
      </c>
      <c r="BD356" s="396" t="str">
        <f t="shared" si="417"/>
        <v/>
      </c>
      <c r="BE356" s="386">
        <f t="shared" si="431"/>
        <v>0</v>
      </c>
      <c r="BG356" s="392">
        <f t="shared" si="432"/>
        <v>0</v>
      </c>
      <c r="BH356" s="392">
        <f t="shared" si="433"/>
        <v>0</v>
      </c>
      <c r="BI356" s="405">
        <f t="shared" si="434"/>
        <v>0</v>
      </c>
      <c r="BJ356" s="406">
        <f t="shared" si="419"/>
        <v>0</v>
      </c>
      <c r="BK356" s="391" t="str">
        <f t="shared" si="420"/>
        <v>0</v>
      </c>
      <c r="BL356" s="391" t="str">
        <f t="shared" si="421"/>
        <v>0</v>
      </c>
      <c r="BM356" s="405">
        <f t="shared" si="435"/>
        <v>0</v>
      </c>
      <c r="BN356" s="405" t="str">
        <f t="shared" si="436"/>
        <v>0m0</v>
      </c>
      <c r="BO356" s="392">
        <f t="shared" si="437"/>
        <v>0</v>
      </c>
      <c r="BP356" s="392">
        <f t="shared" si="438"/>
        <v>0</v>
      </c>
      <c r="BQ356" s="405">
        <f t="shared" si="439"/>
        <v>0</v>
      </c>
      <c r="BR356" s="406">
        <f t="shared" si="440"/>
        <v>0</v>
      </c>
      <c r="BS356" s="391" t="str">
        <f t="shared" si="441"/>
        <v>0</v>
      </c>
      <c r="BT356" s="391" t="str">
        <f t="shared" si="442"/>
        <v>0</v>
      </c>
      <c r="BU356" s="405">
        <f t="shared" si="443"/>
        <v>0</v>
      </c>
      <c r="BV356" s="405" t="str">
        <f t="shared" si="444"/>
        <v>0m0</v>
      </c>
      <c r="BW356" s="392">
        <f t="shared" si="445"/>
        <v>0</v>
      </c>
      <c r="BX356" s="392">
        <f t="shared" si="446"/>
        <v>0</v>
      </c>
      <c r="BY356" s="405">
        <f t="shared" si="447"/>
        <v>0</v>
      </c>
      <c r="BZ356" s="406">
        <f t="shared" si="448"/>
        <v>0</v>
      </c>
      <c r="CA356" s="391" t="str">
        <f t="shared" si="449"/>
        <v>0</v>
      </c>
      <c r="CB356" s="391" t="str">
        <f t="shared" si="450"/>
        <v>0</v>
      </c>
      <c r="CC356" s="405">
        <f t="shared" si="451"/>
        <v>0</v>
      </c>
      <c r="CD356" s="405" t="str">
        <f t="shared" si="452"/>
        <v>0m0</v>
      </c>
      <c r="CE356" s="392">
        <f t="shared" si="453"/>
        <v>0</v>
      </c>
      <c r="CF356" s="392">
        <f t="shared" si="454"/>
        <v>0</v>
      </c>
      <c r="CG356" s="405">
        <f t="shared" si="455"/>
        <v>0</v>
      </c>
      <c r="CH356" s="406">
        <f t="shared" si="456"/>
        <v>0</v>
      </c>
      <c r="CI356" s="391" t="str">
        <f t="shared" si="457"/>
        <v>0</v>
      </c>
      <c r="CJ356" s="391" t="str">
        <f t="shared" si="458"/>
        <v>0</v>
      </c>
      <c r="CK356" s="405">
        <f t="shared" si="459"/>
        <v>0</v>
      </c>
      <c r="CL356" s="405" t="str">
        <f t="shared" si="460"/>
        <v>0m0</v>
      </c>
      <c r="CM356" s="392">
        <f t="shared" si="461"/>
        <v>0</v>
      </c>
      <c r="CN356" s="392">
        <f t="shared" si="462"/>
        <v>0</v>
      </c>
      <c r="CO356" s="405">
        <f t="shared" si="463"/>
        <v>0</v>
      </c>
      <c r="CP356" s="406">
        <f t="shared" si="464"/>
        <v>0</v>
      </c>
      <c r="CQ356" s="391" t="str">
        <f t="shared" si="465"/>
        <v>0</v>
      </c>
      <c r="CR356" s="391" t="str">
        <f t="shared" si="466"/>
        <v>0</v>
      </c>
      <c r="CS356" s="405">
        <f t="shared" si="467"/>
        <v>0</v>
      </c>
      <c r="CT356" s="405" t="str">
        <f t="shared" si="468"/>
        <v>0m0</v>
      </c>
      <c r="CU356" s="405">
        <f t="shared" si="469"/>
        <v>0</v>
      </c>
      <c r="CV356" s="405">
        <f t="shared" si="470"/>
        <v>0</v>
      </c>
      <c r="CW356" s="405">
        <f t="shared" si="471"/>
        <v>0</v>
      </c>
      <c r="CX356" s="405">
        <f t="shared" si="472"/>
        <v>0</v>
      </c>
      <c r="CY356" s="405">
        <f t="shared" si="473"/>
        <v>0</v>
      </c>
      <c r="CZ356" s="405" t="str">
        <f t="shared" si="474"/>
        <v/>
      </c>
      <c r="DA356" s="405" t="str">
        <f t="shared" si="475"/>
        <v/>
      </c>
      <c r="DB356" s="405" t="str">
        <f t="shared" si="476"/>
        <v/>
      </c>
      <c r="DC356" s="405" t="str">
        <f t="shared" si="477"/>
        <v/>
      </c>
      <c r="DD356" s="405" t="str">
        <f t="shared" si="478"/>
        <v/>
      </c>
      <c r="DE356" s="405"/>
      <c r="DF356" s="404"/>
      <c r="DG356" s="405" t="str">
        <f t="shared" si="479"/>
        <v/>
      </c>
      <c r="DH356" s="405" t="str">
        <f t="shared" si="480"/>
        <v/>
      </c>
      <c r="DI356" s="405">
        <f t="shared" si="481"/>
        <v>0</v>
      </c>
      <c r="DJ356" s="405" t="str">
        <f t="shared" si="482"/>
        <v/>
      </c>
      <c r="DK356" s="405" t="str">
        <f t="shared" si="483"/>
        <v/>
      </c>
      <c r="DL356" s="405" t="str">
        <f t="shared" si="484"/>
        <v/>
      </c>
      <c r="DM356" s="405" t="str">
        <f t="shared" si="485"/>
        <v/>
      </c>
      <c r="DN356" s="405" t="str">
        <f t="shared" si="486"/>
        <v/>
      </c>
      <c r="DO356" s="405" t="str">
        <f t="shared" si="487"/>
        <v/>
      </c>
    </row>
    <row r="357" spans="1:119" s="152" customFormat="1" ht="18" hidden="1" customHeight="1">
      <c r="A357" s="156" t="str">
        <f t="shared" si="416"/>
        <v/>
      </c>
      <c r="B357" s="153"/>
      <c r="C357" s="31" t="str">
        <f>IF(B357="","",VLOOKUP(B357,学連登録!$C$2:$G$3000,2,FALSE))</f>
        <v/>
      </c>
      <c r="D357" s="32" t="str">
        <f>IF(B357="","",VLOOKUP(B357,学連登録!$C$2:$G$3000,3,FALSE))</f>
        <v/>
      </c>
      <c r="E357" s="33" t="str">
        <f>IF(B357="","",VLOOKUP(B357,学連登録!$C$2:$G$3000,4,FALSE))</f>
        <v/>
      </c>
      <c r="F357" s="376" t="str">
        <f>IF(B357="","",VLOOKUP(B357,学連登録!$C$2:$I$3000,7,FALSE))</f>
        <v/>
      </c>
      <c r="G357" s="155"/>
      <c r="H357" s="926"/>
      <c r="I357" s="928"/>
      <c r="J357" s="155"/>
      <c r="K357" s="926"/>
      <c r="L357" s="927"/>
      <c r="M357" s="155"/>
      <c r="N357" s="881"/>
      <c r="O357" s="882"/>
      <c r="P357" s="154"/>
      <c r="Q357" s="926"/>
      <c r="R357" s="927"/>
      <c r="S357" s="154"/>
      <c r="T357" s="926"/>
      <c r="U357" s="927"/>
      <c r="V357" s="101" t="str">
        <f>IF(B357="","",VLOOKUP(B357,学連登録!$C$2:$H$3000,6,FALSE))</f>
        <v/>
      </c>
      <c r="Y357" s="116" t="str">
        <f t="shared" si="488"/>
        <v/>
      </c>
      <c r="Z357" s="97" t="str">
        <f>IF(G357="","",VLOOKUP(G357,種目名!$R$5:$T$104,3,0))</f>
        <v/>
      </c>
      <c r="AA357" s="98" t="str">
        <f>IF(J357="","",VLOOKUP(J357,種目名!$R$5:$T$104,3,0))</f>
        <v/>
      </c>
      <c r="AB357" s="117" t="str">
        <f>IF(M357="","",VLOOKUP(M357,種目名!$R$5:$T$104,3,0))</f>
        <v/>
      </c>
      <c r="AC357" s="117" t="str">
        <f>IF(P357="","",VLOOKUP(AF357,種目名!$R$5:$T$104,3,0))</f>
        <v/>
      </c>
      <c r="AD357" s="118" t="str">
        <f>IF(S357="","",VLOOKUP(AI357,種目名!$R$5:$T$104,3,0))</f>
        <v/>
      </c>
      <c r="AE357" s="115">
        <f t="shared" si="489"/>
        <v>0</v>
      </c>
      <c r="AF357" s="152" t="str">
        <f t="shared" si="490"/>
        <v/>
      </c>
      <c r="AG357" s="152" t="str">
        <f t="shared" si="491"/>
        <v/>
      </c>
      <c r="AH357" s="152">
        <f t="shared" si="492"/>
        <v>0</v>
      </c>
      <c r="AI357" s="152" t="str">
        <f t="shared" si="493"/>
        <v/>
      </c>
      <c r="AJ357" s="152" t="str">
        <f t="shared" si="494"/>
        <v/>
      </c>
      <c r="AK357" s="383"/>
      <c r="AL357" s="166">
        <f t="shared" si="422"/>
        <v>0</v>
      </c>
      <c r="AM357" s="392">
        <f t="shared" si="423"/>
        <v>0</v>
      </c>
      <c r="AN357" s="392">
        <f>COUNTIF($B$12:B357,B357)</f>
        <v>0</v>
      </c>
      <c r="AO357" s="392"/>
      <c r="AP357" s="392" t="str">
        <f t="shared" si="424"/>
        <v/>
      </c>
      <c r="AQ357" s="392" t="str">
        <f t="shared" si="424"/>
        <v/>
      </c>
      <c r="AR357" s="392" t="str">
        <f t="shared" si="424"/>
        <v/>
      </c>
      <c r="AS357" s="392" t="str">
        <f t="shared" si="418"/>
        <v/>
      </c>
      <c r="AT357" s="392">
        <f t="shared" si="425"/>
        <v>0</v>
      </c>
      <c r="AU357" s="392" t="str">
        <f t="shared" si="426"/>
        <v/>
      </c>
      <c r="AV357" s="392" t="str">
        <f t="shared" si="427"/>
        <v/>
      </c>
      <c r="AW357" s="392" t="str">
        <f t="shared" si="428"/>
        <v/>
      </c>
      <c r="AX357" s="392" t="str">
        <f t="shared" si="429"/>
        <v/>
      </c>
      <c r="AY357" s="392" t="str">
        <f t="shared" si="430"/>
        <v/>
      </c>
      <c r="AZ357" s="392" t="str">
        <f t="shared" si="417"/>
        <v/>
      </c>
      <c r="BA357" s="392" t="str">
        <f t="shared" si="417"/>
        <v/>
      </c>
      <c r="BB357" s="392" t="str">
        <f t="shared" si="417"/>
        <v/>
      </c>
      <c r="BC357" s="392" t="str">
        <f t="shared" si="417"/>
        <v/>
      </c>
      <c r="BD357" s="396" t="str">
        <f t="shared" si="417"/>
        <v/>
      </c>
      <c r="BE357" s="386">
        <f t="shared" si="431"/>
        <v>0</v>
      </c>
      <c r="BG357" s="392">
        <f t="shared" si="432"/>
        <v>0</v>
      </c>
      <c r="BH357" s="392">
        <f t="shared" si="433"/>
        <v>0</v>
      </c>
      <c r="BI357" s="405">
        <f t="shared" si="434"/>
        <v>0</v>
      </c>
      <c r="BJ357" s="406">
        <f t="shared" si="419"/>
        <v>0</v>
      </c>
      <c r="BK357" s="391" t="str">
        <f t="shared" si="420"/>
        <v>0</v>
      </c>
      <c r="BL357" s="391" t="str">
        <f t="shared" si="421"/>
        <v>0</v>
      </c>
      <c r="BM357" s="405">
        <f t="shared" si="435"/>
        <v>0</v>
      </c>
      <c r="BN357" s="405" t="str">
        <f t="shared" si="436"/>
        <v>0m0</v>
      </c>
      <c r="BO357" s="392">
        <f t="shared" si="437"/>
        <v>0</v>
      </c>
      <c r="BP357" s="392">
        <f t="shared" si="438"/>
        <v>0</v>
      </c>
      <c r="BQ357" s="405">
        <f t="shared" si="439"/>
        <v>0</v>
      </c>
      <c r="BR357" s="406">
        <f t="shared" si="440"/>
        <v>0</v>
      </c>
      <c r="BS357" s="391" t="str">
        <f t="shared" si="441"/>
        <v>0</v>
      </c>
      <c r="BT357" s="391" t="str">
        <f t="shared" si="442"/>
        <v>0</v>
      </c>
      <c r="BU357" s="405">
        <f t="shared" si="443"/>
        <v>0</v>
      </c>
      <c r="BV357" s="405" t="str">
        <f t="shared" si="444"/>
        <v>0m0</v>
      </c>
      <c r="BW357" s="392">
        <f t="shared" si="445"/>
        <v>0</v>
      </c>
      <c r="BX357" s="392">
        <f t="shared" si="446"/>
        <v>0</v>
      </c>
      <c r="BY357" s="405">
        <f t="shared" si="447"/>
        <v>0</v>
      </c>
      <c r="BZ357" s="406">
        <f t="shared" si="448"/>
        <v>0</v>
      </c>
      <c r="CA357" s="391" t="str">
        <f t="shared" si="449"/>
        <v>0</v>
      </c>
      <c r="CB357" s="391" t="str">
        <f t="shared" si="450"/>
        <v>0</v>
      </c>
      <c r="CC357" s="405">
        <f t="shared" si="451"/>
        <v>0</v>
      </c>
      <c r="CD357" s="405" t="str">
        <f t="shared" si="452"/>
        <v>0m0</v>
      </c>
      <c r="CE357" s="392">
        <f t="shared" si="453"/>
        <v>0</v>
      </c>
      <c r="CF357" s="392">
        <f t="shared" si="454"/>
        <v>0</v>
      </c>
      <c r="CG357" s="405">
        <f t="shared" si="455"/>
        <v>0</v>
      </c>
      <c r="CH357" s="406">
        <f t="shared" si="456"/>
        <v>0</v>
      </c>
      <c r="CI357" s="391" t="str">
        <f t="shared" si="457"/>
        <v>0</v>
      </c>
      <c r="CJ357" s="391" t="str">
        <f t="shared" si="458"/>
        <v>0</v>
      </c>
      <c r="CK357" s="405">
        <f t="shared" si="459"/>
        <v>0</v>
      </c>
      <c r="CL357" s="405" t="str">
        <f t="shared" si="460"/>
        <v>0m0</v>
      </c>
      <c r="CM357" s="392">
        <f t="shared" si="461"/>
        <v>0</v>
      </c>
      <c r="CN357" s="392">
        <f t="shared" si="462"/>
        <v>0</v>
      </c>
      <c r="CO357" s="405">
        <f t="shared" si="463"/>
        <v>0</v>
      </c>
      <c r="CP357" s="406">
        <f t="shared" si="464"/>
        <v>0</v>
      </c>
      <c r="CQ357" s="391" t="str">
        <f t="shared" si="465"/>
        <v>0</v>
      </c>
      <c r="CR357" s="391" t="str">
        <f t="shared" si="466"/>
        <v>0</v>
      </c>
      <c r="CS357" s="405">
        <f t="shared" si="467"/>
        <v>0</v>
      </c>
      <c r="CT357" s="405" t="str">
        <f t="shared" si="468"/>
        <v>0m0</v>
      </c>
      <c r="CU357" s="405">
        <f t="shared" si="469"/>
        <v>0</v>
      </c>
      <c r="CV357" s="405">
        <f t="shared" si="470"/>
        <v>0</v>
      </c>
      <c r="CW357" s="405">
        <f t="shared" si="471"/>
        <v>0</v>
      </c>
      <c r="CX357" s="405">
        <f t="shared" si="472"/>
        <v>0</v>
      </c>
      <c r="CY357" s="405">
        <f t="shared" si="473"/>
        <v>0</v>
      </c>
      <c r="CZ357" s="405" t="str">
        <f t="shared" si="474"/>
        <v/>
      </c>
      <c r="DA357" s="405" t="str">
        <f t="shared" si="475"/>
        <v/>
      </c>
      <c r="DB357" s="405" t="str">
        <f t="shared" si="476"/>
        <v/>
      </c>
      <c r="DC357" s="405" t="str">
        <f t="shared" si="477"/>
        <v/>
      </c>
      <c r="DD357" s="405" t="str">
        <f t="shared" si="478"/>
        <v/>
      </c>
      <c r="DE357" s="405"/>
      <c r="DF357" s="404"/>
      <c r="DG357" s="405" t="str">
        <f t="shared" si="479"/>
        <v/>
      </c>
      <c r="DH357" s="405" t="str">
        <f t="shared" si="480"/>
        <v/>
      </c>
      <c r="DI357" s="405">
        <f t="shared" si="481"/>
        <v>0</v>
      </c>
      <c r="DJ357" s="405" t="str">
        <f t="shared" si="482"/>
        <v/>
      </c>
      <c r="DK357" s="405" t="str">
        <f t="shared" si="483"/>
        <v/>
      </c>
      <c r="DL357" s="405" t="str">
        <f t="shared" si="484"/>
        <v/>
      </c>
      <c r="DM357" s="405" t="str">
        <f t="shared" si="485"/>
        <v/>
      </c>
      <c r="DN357" s="405" t="str">
        <f t="shared" si="486"/>
        <v/>
      </c>
      <c r="DO357" s="405" t="str">
        <f t="shared" si="487"/>
        <v/>
      </c>
    </row>
    <row r="358" spans="1:119" s="152" customFormat="1" ht="18" hidden="1" customHeight="1">
      <c r="A358" s="156" t="str">
        <f t="shared" si="416"/>
        <v/>
      </c>
      <c r="B358" s="153"/>
      <c r="C358" s="31" t="str">
        <f>IF(B358="","",VLOOKUP(B358,学連登録!$C$2:$G$3000,2,FALSE))</f>
        <v/>
      </c>
      <c r="D358" s="32" t="str">
        <f>IF(B358="","",VLOOKUP(B358,学連登録!$C$2:$G$3000,3,FALSE))</f>
        <v/>
      </c>
      <c r="E358" s="33" t="str">
        <f>IF(B358="","",VLOOKUP(B358,学連登録!$C$2:$G$3000,4,FALSE))</f>
        <v/>
      </c>
      <c r="F358" s="376" t="str">
        <f>IF(B358="","",VLOOKUP(B358,学連登録!$C$2:$I$3000,7,FALSE))</f>
        <v/>
      </c>
      <c r="G358" s="155"/>
      <c r="H358" s="926"/>
      <c r="I358" s="928"/>
      <c r="J358" s="155"/>
      <c r="K358" s="926"/>
      <c r="L358" s="927"/>
      <c r="M358" s="155"/>
      <c r="N358" s="881"/>
      <c r="O358" s="882"/>
      <c r="P358" s="154"/>
      <c r="Q358" s="926"/>
      <c r="R358" s="927"/>
      <c r="S358" s="154"/>
      <c r="T358" s="926"/>
      <c r="U358" s="927"/>
      <c r="V358" s="101" t="str">
        <f>IF(B358="","",VLOOKUP(B358,学連登録!$C$2:$H$3000,6,FALSE))</f>
        <v/>
      </c>
      <c r="Y358" s="116" t="str">
        <f t="shared" si="488"/>
        <v/>
      </c>
      <c r="Z358" s="97" t="str">
        <f>IF(G358="","",VLOOKUP(G358,種目名!$R$5:$T$104,3,0))</f>
        <v/>
      </c>
      <c r="AA358" s="98" t="str">
        <f>IF(J358="","",VLOOKUP(J358,種目名!$R$5:$T$104,3,0))</f>
        <v/>
      </c>
      <c r="AB358" s="117" t="str">
        <f>IF(M358="","",VLOOKUP(M358,種目名!$R$5:$T$104,3,0))</f>
        <v/>
      </c>
      <c r="AC358" s="117" t="str">
        <f>IF(P358="","",VLOOKUP(AF358,種目名!$R$5:$T$104,3,0))</f>
        <v/>
      </c>
      <c r="AD358" s="118" t="str">
        <f>IF(S358="","",VLOOKUP(AI358,種目名!$R$5:$T$104,3,0))</f>
        <v/>
      </c>
      <c r="AE358" s="115">
        <f t="shared" si="489"/>
        <v>0</v>
      </c>
      <c r="AF358" s="152" t="str">
        <f t="shared" si="490"/>
        <v/>
      </c>
      <c r="AG358" s="152" t="str">
        <f t="shared" si="491"/>
        <v/>
      </c>
      <c r="AH358" s="152">
        <f t="shared" si="492"/>
        <v>0</v>
      </c>
      <c r="AI358" s="152" t="str">
        <f t="shared" si="493"/>
        <v/>
      </c>
      <c r="AJ358" s="152" t="str">
        <f t="shared" si="494"/>
        <v/>
      </c>
      <c r="AK358" s="383"/>
      <c r="AL358" s="166">
        <f t="shared" si="422"/>
        <v>0</v>
      </c>
      <c r="AM358" s="392">
        <f t="shared" si="423"/>
        <v>0</v>
      </c>
      <c r="AN358" s="392">
        <f>COUNTIF($B$12:B358,B358)</f>
        <v>0</v>
      </c>
      <c r="AO358" s="392"/>
      <c r="AP358" s="392" t="str">
        <f t="shared" si="424"/>
        <v/>
      </c>
      <c r="AQ358" s="392" t="str">
        <f t="shared" si="424"/>
        <v/>
      </c>
      <c r="AR358" s="392" t="str">
        <f t="shared" si="424"/>
        <v/>
      </c>
      <c r="AS358" s="392" t="str">
        <f t="shared" si="418"/>
        <v/>
      </c>
      <c r="AT358" s="392">
        <f t="shared" si="425"/>
        <v>0</v>
      </c>
      <c r="AU358" s="392" t="str">
        <f t="shared" si="426"/>
        <v/>
      </c>
      <c r="AV358" s="392" t="str">
        <f t="shared" si="427"/>
        <v/>
      </c>
      <c r="AW358" s="392" t="str">
        <f t="shared" si="428"/>
        <v/>
      </c>
      <c r="AX358" s="392" t="str">
        <f t="shared" si="429"/>
        <v/>
      </c>
      <c r="AY358" s="392" t="str">
        <f t="shared" si="430"/>
        <v/>
      </c>
      <c r="AZ358" s="392" t="str">
        <f t="shared" si="417"/>
        <v/>
      </c>
      <c r="BA358" s="392" t="str">
        <f t="shared" si="417"/>
        <v/>
      </c>
      <c r="BB358" s="392" t="str">
        <f t="shared" si="417"/>
        <v/>
      </c>
      <c r="BC358" s="392" t="str">
        <f t="shared" si="417"/>
        <v/>
      </c>
      <c r="BD358" s="396" t="str">
        <f t="shared" si="417"/>
        <v/>
      </c>
      <c r="BE358" s="386">
        <f t="shared" si="431"/>
        <v>0</v>
      </c>
      <c r="BG358" s="392">
        <f t="shared" si="432"/>
        <v>0</v>
      </c>
      <c r="BH358" s="392">
        <f t="shared" si="433"/>
        <v>0</v>
      </c>
      <c r="BI358" s="405">
        <f t="shared" si="434"/>
        <v>0</v>
      </c>
      <c r="BJ358" s="406">
        <f t="shared" si="419"/>
        <v>0</v>
      </c>
      <c r="BK358" s="391" t="str">
        <f t="shared" si="420"/>
        <v>0</v>
      </c>
      <c r="BL358" s="391" t="str">
        <f t="shared" si="421"/>
        <v>0</v>
      </c>
      <c r="BM358" s="405">
        <f t="shared" si="435"/>
        <v>0</v>
      </c>
      <c r="BN358" s="405" t="str">
        <f t="shared" si="436"/>
        <v>0m0</v>
      </c>
      <c r="BO358" s="392">
        <f t="shared" si="437"/>
        <v>0</v>
      </c>
      <c r="BP358" s="392">
        <f t="shared" si="438"/>
        <v>0</v>
      </c>
      <c r="BQ358" s="405">
        <f t="shared" si="439"/>
        <v>0</v>
      </c>
      <c r="BR358" s="406">
        <f t="shared" si="440"/>
        <v>0</v>
      </c>
      <c r="BS358" s="391" t="str">
        <f t="shared" si="441"/>
        <v>0</v>
      </c>
      <c r="BT358" s="391" t="str">
        <f t="shared" si="442"/>
        <v>0</v>
      </c>
      <c r="BU358" s="405">
        <f t="shared" si="443"/>
        <v>0</v>
      </c>
      <c r="BV358" s="405" t="str">
        <f t="shared" si="444"/>
        <v>0m0</v>
      </c>
      <c r="BW358" s="392">
        <f t="shared" si="445"/>
        <v>0</v>
      </c>
      <c r="BX358" s="392">
        <f t="shared" si="446"/>
        <v>0</v>
      </c>
      <c r="BY358" s="405">
        <f t="shared" si="447"/>
        <v>0</v>
      </c>
      <c r="BZ358" s="406">
        <f t="shared" si="448"/>
        <v>0</v>
      </c>
      <c r="CA358" s="391" t="str">
        <f t="shared" si="449"/>
        <v>0</v>
      </c>
      <c r="CB358" s="391" t="str">
        <f t="shared" si="450"/>
        <v>0</v>
      </c>
      <c r="CC358" s="405">
        <f t="shared" si="451"/>
        <v>0</v>
      </c>
      <c r="CD358" s="405" t="str">
        <f t="shared" si="452"/>
        <v>0m0</v>
      </c>
      <c r="CE358" s="392">
        <f t="shared" si="453"/>
        <v>0</v>
      </c>
      <c r="CF358" s="392">
        <f t="shared" si="454"/>
        <v>0</v>
      </c>
      <c r="CG358" s="405">
        <f t="shared" si="455"/>
        <v>0</v>
      </c>
      <c r="CH358" s="406">
        <f t="shared" si="456"/>
        <v>0</v>
      </c>
      <c r="CI358" s="391" t="str">
        <f t="shared" si="457"/>
        <v>0</v>
      </c>
      <c r="CJ358" s="391" t="str">
        <f t="shared" si="458"/>
        <v>0</v>
      </c>
      <c r="CK358" s="405">
        <f t="shared" si="459"/>
        <v>0</v>
      </c>
      <c r="CL358" s="405" t="str">
        <f t="shared" si="460"/>
        <v>0m0</v>
      </c>
      <c r="CM358" s="392">
        <f t="shared" si="461"/>
        <v>0</v>
      </c>
      <c r="CN358" s="392">
        <f t="shared" si="462"/>
        <v>0</v>
      </c>
      <c r="CO358" s="405">
        <f t="shared" si="463"/>
        <v>0</v>
      </c>
      <c r="CP358" s="406">
        <f t="shared" si="464"/>
        <v>0</v>
      </c>
      <c r="CQ358" s="391" t="str">
        <f t="shared" si="465"/>
        <v>0</v>
      </c>
      <c r="CR358" s="391" t="str">
        <f t="shared" si="466"/>
        <v>0</v>
      </c>
      <c r="CS358" s="405">
        <f t="shared" si="467"/>
        <v>0</v>
      </c>
      <c r="CT358" s="405" t="str">
        <f t="shared" si="468"/>
        <v>0m0</v>
      </c>
      <c r="CU358" s="405">
        <f t="shared" si="469"/>
        <v>0</v>
      </c>
      <c r="CV358" s="405">
        <f t="shared" si="470"/>
        <v>0</v>
      </c>
      <c r="CW358" s="405">
        <f t="shared" si="471"/>
        <v>0</v>
      </c>
      <c r="CX358" s="405">
        <f t="shared" si="472"/>
        <v>0</v>
      </c>
      <c r="CY358" s="405">
        <f t="shared" si="473"/>
        <v>0</v>
      </c>
      <c r="CZ358" s="405" t="str">
        <f t="shared" si="474"/>
        <v/>
      </c>
      <c r="DA358" s="405" t="str">
        <f t="shared" si="475"/>
        <v/>
      </c>
      <c r="DB358" s="405" t="str">
        <f t="shared" si="476"/>
        <v/>
      </c>
      <c r="DC358" s="405" t="str">
        <f t="shared" si="477"/>
        <v/>
      </c>
      <c r="DD358" s="405" t="str">
        <f t="shared" si="478"/>
        <v/>
      </c>
      <c r="DE358" s="405"/>
      <c r="DF358" s="404"/>
      <c r="DG358" s="405" t="str">
        <f t="shared" si="479"/>
        <v/>
      </c>
      <c r="DH358" s="405" t="str">
        <f t="shared" si="480"/>
        <v/>
      </c>
      <c r="DI358" s="405">
        <f t="shared" si="481"/>
        <v>0</v>
      </c>
      <c r="DJ358" s="405" t="str">
        <f t="shared" si="482"/>
        <v/>
      </c>
      <c r="DK358" s="405" t="str">
        <f t="shared" si="483"/>
        <v/>
      </c>
      <c r="DL358" s="405" t="str">
        <f t="shared" si="484"/>
        <v/>
      </c>
      <c r="DM358" s="405" t="str">
        <f t="shared" si="485"/>
        <v/>
      </c>
      <c r="DN358" s="405" t="str">
        <f t="shared" si="486"/>
        <v/>
      </c>
      <c r="DO358" s="405" t="str">
        <f t="shared" si="487"/>
        <v/>
      </c>
    </row>
    <row r="359" spans="1:119" s="152" customFormat="1" ht="18" hidden="1" customHeight="1">
      <c r="A359" s="156" t="str">
        <f t="shared" si="416"/>
        <v/>
      </c>
      <c r="B359" s="153"/>
      <c r="C359" s="31" t="str">
        <f>IF(B359="","",VLOOKUP(B359,学連登録!$C$2:$G$3000,2,FALSE))</f>
        <v/>
      </c>
      <c r="D359" s="32" t="str">
        <f>IF(B359="","",VLOOKUP(B359,学連登録!$C$2:$G$3000,3,FALSE))</f>
        <v/>
      </c>
      <c r="E359" s="33" t="str">
        <f>IF(B359="","",VLOOKUP(B359,学連登録!$C$2:$G$3000,4,FALSE))</f>
        <v/>
      </c>
      <c r="F359" s="376" t="str">
        <f>IF(B359="","",VLOOKUP(B359,学連登録!$C$2:$I$3000,7,FALSE))</f>
        <v/>
      </c>
      <c r="G359" s="155"/>
      <c r="H359" s="926"/>
      <c r="I359" s="928"/>
      <c r="J359" s="155"/>
      <c r="K359" s="926"/>
      <c r="L359" s="927"/>
      <c r="M359" s="155"/>
      <c r="N359" s="881"/>
      <c r="O359" s="882"/>
      <c r="P359" s="154"/>
      <c r="Q359" s="926"/>
      <c r="R359" s="927"/>
      <c r="S359" s="154"/>
      <c r="T359" s="926"/>
      <c r="U359" s="927"/>
      <c r="V359" s="101" t="str">
        <f>IF(B359="","",VLOOKUP(B359,学連登録!$C$2:$H$3000,6,FALSE))</f>
        <v/>
      </c>
      <c r="Y359" s="116" t="str">
        <f t="shared" si="488"/>
        <v/>
      </c>
      <c r="Z359" s="97" t="str">
        <f>IF(G359="","",VLOOKUP(G359,種目名!$R$5:$T$104,3,0))</f>
        <v/>
      </c>
      <c r="AA359" s="98" t="str">
        <f>IF(J359="","",VLOOKUP(J359,種目名!$R$5:$T$104,3,0))</f>
        <v/>
      </c>
      <c r="AB359" s="117" t="str">
        <f>IF(M359="","",VLOOKUP(M359,種目名!$R$5:$T$104,3,0))</f>
        <v/>
      </c>
      <c r="AC359" s="117" t="str">
        <f>IF(P359="","",VLOOKUP(AF359,種目名!$R$5:$T$104,3,0))</f>
        <v/>
      </c>
      <c r="AD359" s="118" t="str">
        <f>IF(S359="","",VLOOKUP(AI359,種目名!$R$5:$T$104,3,0))</f>
        <v/>
      </c>
      <c r="AE359" s="115">
        <f t="shared" si="489"/>
        <v>0</v>
      </c>
      <c r="AF359" s="152" t="str">
        <f t="shared" si="490"/>
        <v/>
      </c>
      <c r="AG359" s="152" t="str">
        <f t="shared" si="491"/>
        <v/>
      </c>
      <c r="AH359" s="152">
        <f t="shared" si="492"/>
        <v>0</v>
      </c>
      <c r="AI359" s="152" t="str">
        <f t="shared" si="493"/>
        <v/>
      </c>
      <c r="AJ359" s="152" t="str">
        <f t="shared" si="494"/>
        <v/>
      </c>
      <c r="AK359" s="383"/>
      <c r="AL359" s="166">
        <f t="shared" si="422"/>
        <v>0</v>
      </c>
      <c r="AM359" s="392">
        <f t="shared" si="423"/>
        <v>0</v>
      </c>
      <c r="AN359" s="392">
        <f>COUNTIF($B$12:B359,B359)</f>
        <v>0</v>
      </c>
      <c r="AO359" s="392"/>
      <c r="AP359" s="392" t="str">
        <f t="shared" si="424"/>
        <v/>
      </c>
      <c r="AQ359" s="392" t="str">
        <f t="shared" si="424"/>
        <v/>
      </c>
      <c r="AR359" s="392" t="str">
        <f t="shared" si="424"/>
        <v/>
      </c>
      <c r="AS359" s="392" t="str">
        <f t="shared" si="418"/>
        <v/>
      </c>
      <c r="AT359" s="392">
        <f t="shared" si="425"/>
        <v>0</v>
      </c>
      <c r="AU359" s="392" t="str">
        <f t="shared" si="426"/>
        <v/>
      </c>
      <c r="AV359" s="392" t="str">
        <f t="shared" si="427"/>
        <v/>
      </c>
      <c r="AW359" s="392" t="str">
        <f t="shared" si="428"/>
        <v/>
      </c>
      <c r="AX359" s="392" t="str">
        <f t="shared" si="429"/>
        <v/>
      </c>
      <c r="AY359" s="392" t="str">
        <f t="shared" si="430"/>
        <v/>
      </c>
      <c r="AZ359" s="392" t="str">
        <f t="shared" si="417"/>
        <v/>
      </c>
      <c r="BA359" s="392" t="str">
        <f t="shared" si="417"/>
        <v/>
      </c>
      <c r="BB359" s="392" t="str">
        <f t="shared" si="417"/>
        <v/>
      </c>
      <c r="BC359" s="392" t="str">
        <f t="shared" si="417"/>
        <v/>
      </c>
      <c r="BD359" s="396" t="str">
        <f t="shared" si="417"/>
        <v/>
      </c>
      <c r="BE359" s="386">
        <f t="shared" si="431"/>
        <v>0</v>
      </c>
      <c r="BG359" s="392">
        <f t="shared" si="432"/>
        <v>0</v>
      </c>
      <c r="BH359" s="392">
        <f t="shared" si="433"/>
        <v>0</v>
      </c>
      <c r="BI359" s="405">
        <f t="shared" si="434"/>
        <v>0</v>
      </c>
      <c r="BJ359" s="406">
        <f t="shared" si="419"/>
        <v>0</v>
      </c>
      <c r="BK359" s="391" t="str">
        <f t="shared" si="420"/>
        <v>0</v>
      </c>
      <c r="BL359" s="391" t="str">
        <f t="shared" si="421"/>
        <v>0</v>
      </c>
      <c r="BM359" s="405">
        <f t="shared" si="435"/>
        <v>0</v>
      </c>
      <c r="BN359" s="405" t="str">
        <f t="shared" si="436"/>
        <v>0m0</v>
      </c>
      <c r="BO359" s="392">
        <f t="shared" si="437"/>
        <v>0</v>
      </c>
      <c r="BP359" s="392">
        <f t="shared" si="438"/>
        <v>0</v>
      </c>
      <c r="BQ359" s="405">
        <f t="shared" si="439"/>
        <v>0</v>
      </c>
      <c r="BR359" s="406">
        <f t="shared" si="440"/>
        <v>0</v>
      </c>
      <c r="BS359" s="391" t="str">
        <f t="shared" si="441"/>
        <v>0</v>
      </c>
      <c r="BT359" s="391" t="str">
        <f t="shared" si="442"/>
        <v>0</v>
      </c>
      <c r="BU359" s="405">
        <f t="shared" si="443"/>
        <v>0</v>
      </c>
      <c r="BV359" s="405" t="str">
        <f t="shared" si="444"/>
        <v>0m0</v>
      </c>
      <c r="BW359" s="392">
        <f t="shared" si="445"/>
        <v>0</v>
      </c>
      <c r="BX359" s="392">
        <f t="shared" si="446"/>
        <v>0</v>
      </c>
      <c r="BY359" s="405">
        <f t="shared" si="447"/>
        <v>0</v>
      </c>
      <c r="BZ359" s="406">
        <f t="shared" si="448"/>
        <v>0</v>
      </c>
      <c r="CA359" s="391" t="str">
        <f t="shared" si="449"/>
        <v>0</v>
      </c>
      <c r="CB359" s="391" t="str">
        <f t="shared" si="450"/>
        <v>0</v>
      </c>
      <c r="CC359" s="405">
        <f t="shared" si="451"/>
        <v>0</v>
      </c>
      <c r="CD359" s="405" t="str">
        <f t="shared" si="452"/>
        <v>0m0</v>
      </c>
      <c r="CE359" s="392">
        <f t="shared" si="453"/>
        <v>0</v>
      </c>
      <c r="CF359" s="392">
        <f t="shared" si="454"/>
        <v>0</v>
      </c>
      <c r="CG359" s="405">
        <f t="shared" si="455"/>
        <v>0</v>
      </c>
      <c r="CH359" s="406">
        <f t="shared" si="456"/>
        <v>0</v>
      </c>
      <c r="CI359" s="391" t="str">
        <f t="shared" si="457"/>
        <v>0</v>
      </c>
      <c r="CJ359" s="391" t="str">
        <f t="shared" si="458"/>
        <v>0</v>
      </c>
      <c r="CK359" s="405">
        <f t="shared" si="459"/>
        <v>0</v>
      </c>
      <c r="CL359" s="405" t="str">
        <f t="shared" si="460"/>
        <v>0m0</v>
      </c>
      <c r="CM359" s="392">
        <f t="shared" si="461"/>
        <v>0</v>
      </c>
      <c r="CN359" s="392">
        <f t="shared" si="462"/>
        <v>0</v>
      </c>
      <c r="CO359" s="405">
        <f t="shared" si="463"/>
        <v>0</v>
      </c>
      <c r="CP359" s="406">
        <f t="shared" si="464"/>
        <v>0</v>
      </c>
      <c r="CQ359" s="391" t="str">
        <f t="shared" si="465"/>
        <v>0</v>
      </c>
      <c r="CR359" s="391" t="str">
        <f t="shared" si="466"/>
        <v>0</v>
      </c>
      <c r="CS359" s="405">
        <f t="shared" si="467"/>
        <v>0</v>
      </c>
      <c r="CT359" s="405" t="str">
        <f t="shared" si="468"/>
        <v>0m0</v>
      </c>
      <c r="CU359" s="405">
        <f t="shared" si="469"/>
        <v>0</v>
      </c>
      <c r="CV359" s="405">
        <f t="shared" si="470"/>
        <v>0</v>
      </c>
      <c r="CW359" s="405">
        <f t="shared" si="471"/>
        <v>0</v>
      </c>
      <c r="CX359" s="405">
        <f t="shared" si="472"/>
        <v>0</v>
      </c>
      <c r="CY359" s="405">
        <f t="shared" si="473"/>
        <v>0</v>
      </c>
      <c r="CZ359" s="405" t="str">
        <f t="shared" si="474"/>
        <v/>
      </c>
      <c r="DA359" s="405" t="str">
        <f t="shared" si="475"/>
        <v/>
      </c>
      <c r="DB359" s="405" t="str">
        <f t="shared" si="476"/>
        <v/>
      </c>
      <c r="DC359" s="405" t="str">
        <f t="shared" si="477"/>
        <v/>
      </c>
      <c r="DD359" s="405" t="str">
        <f t="shared" si="478"/>
        <v/>
      </c>
      <c r="DE359" s="405"/>
      <c r="DF359" s="404"/>
      <c r="DG359" s="405" t="str">
        <f t="shared" si="479"/>
        <v/>
      </c>
      <c r="DH359" s="405" t="str">
        <f t="shared" si="480"/>
        <v/>
      </c>
      <c r="DI359" s="405">
        <f t="shared" si="481"/>
        <v>0</v>
      </c>
      <c r="DJ359" s="405" t="str">
        <f t="shared" si="482"/>
        <v/>
      </c>
      <c r="DK359" s="405" t="str">
        <f t="shared" si="483"/>
        <v/>
      </c>
      <c r="DL359" s="405" t="str">
        <f t="shared" si="484"/>
        <v/>
      </c>
      <c r="DM359" s="405" t="str">
        <f t="shared" si="485"/>
        <v/>
      </c>
      <c r="DN359" s="405" t="str">
        <f t="shared" si="486"/>
        <v/>
      </c>
      <c r="DO359" s="405" t="str">
        <f t="shared" si="487"/>
        <v/>
      </c>
    </row>
    <row r="360" spans="1:119" s="152" customFormat="1" ht="18" hidden="1" customHeight="1">
      <c r="A360" s="156" t="str">
        <f t="shared" si="416"/>
        <v/>
      </c>
      <c r="B360" s="153"/>
      <c r="C360" s="31" t="str">
        <f>IF(B360="","",VLOOKUP(B360,学連登録!$C$2:$G$3000,2,FALSE))</f>
        <v/>
      </c>
      <c r="D360" s="32" t="str">
        <f>IF(B360="","",VLOOKUP(B360,学連登録!$C$2:$G$3000,3,FALSE))</f>
        <v/>
      </c>
      <c r="E360" s="33" t="str">
        <f>IF(B360="","",VLOOKUP(B360,学連登録!$C$2:$G$3000,4,FALSE))</f>
        <v/>
      </c>
      <c r="F360" s="376" t="str">
        <f>IF(B360="","",VLOOKUP(B360,学連登録!$C$2:$I$3000,7,FALSE))</f>
        <v/>
      </c>
      <c r="G360" s="155"/>
      <c r="H360" s="926"/>
      <c r="I360" s="928"/>
      <c r="J360" s="155"/>
      <c r="K360" s="926"/>
      <c r="L360" s="927"/>
      <c r="M360" s="155"/>
      <c r="N360" s="881"/>
      <c r="O360" s="882"/>
      <c r="P360" s="154"/>
      <c r="Q360" s="926"/>
      <c r="R360" s="927"/>
      <c r="S360" s="154"/>
      <c r="T360" s="926"/>
      <c r="U360" s="927"/>
      <c r="V360" s="101" t="str">
        <f>IF(B360="","",VLOOKUP(B360,学連登録!$C$2:$H$3000,6,FALSE))</f>
        <v/>
      </c>
      <c r="Y360" s="116" t="str">
        <f t="shared" si="488"/>
        <v/>
      </c>
      <c r="Z360" s="97" t="str">
        <f>IF(G360="","",VLOOKUP(G360,種目名!$R$5:$T$104,3,0))</f>
        <v/>
      </c>
      <c r="AA360" s="98" t="str">
        <f>IF(J360="","",VLOOKUP(J360,種目名!$R$5:$T$104,3,0))</f>
        <v/>
      </c>
      <c r="AB360" s="117" t="str">
        <f>IF(M360="","",VLOOKUP(M360,種目名!$R$5:$T$104,3,0))</f>
        <v/>
      </c>
      <c r="AC360" s="117" t="str">
        <f>IF(P360="","",VLOOKUP(AF360,種目名!$R$5:$T$104,3,0))</f>
        <v/>
      </c>
      <c r="AD360" s="118" t="str">
        <f>IF(S360="","",VLOOKUP(AI360,種目名!$R$5:$T$104,3,0))</f>
        <v/>
      </c>
      <c r="AE360" s="115">
        <f t="shared" si="489"/>
        <v>0</v>
      </c>
      <c r="AF360" s="152" t="str">
        <f t="shared" si="490"/>
        <v/>
      </c>
      <c r="AG360" s="152" t="str">
        <f t="shared" si="491"/>
        <v/>
      </c>
      <c r="AH360" s="152">
        <f t="shared" si="492"/>
        <v>0</v>
      </c>
      <c r="AI360" s="152" t="str">
        <f t="shared" si="493"/>
        <v/>
      </c>
      <c r="AJ360" s="152" t="str">
        <f t="shared" si="494"/>
        <v/>
      </c>
      <c r="AK360" s="383"/>
      <c r="AL360" s="166">
        <f t="shared" si="422"/>
        <v>0</v>
      </c>
      <c r="AM360" s="392">
        <f t="shared" si="423"/>
        <v>0</v>
      </c>
      <c r="AN360" s="392">
        <f>COUNTIF($B$12:B360,B360)</f>
        <v>0</v>
      </c>
      <c r="AO360" s="392"/>
      <c r="AP360" s="392" t="str">
        <f t="shared" si="424"/>
        <v/>
      </c>
      <c r="AQ360" s="392" t="str">
        <f t="shared" si="424"/>
        <v/>
      </c>
      <c r="AR360" s="392" t="str">
        <f t="shared" si="424"/>
        <v/>
      </c>
      <c r="AS360" s="392" t="str">
        <f t="shared" si="418"/>
        <v/>
      </c>
      <c r="AT360" s="392">
        <f t="shared" si="425"/>
        <v>0</v>
      </c>
      <c r="AU360" s="392" t="str">
        <f t="shared" si="426"/>
        <v/>
      </c>
      <c r="AV360" s="392" t="str">
        <f t="shared" si="427"/>
        <v/>
      </c>
      <c r="AW360" s="392" t="str">
        <f t="shared" si="428"/>
        <v/>
      </c>
      <c r="AX360" s="392" t="str">
        <f t="shared" si="429"/>
        <v/>
      </c>
      <c r="AY360" s="392" t="str">
        <f t="shared" si="430"/>
        <v/>
      </c>
      <c r="AZ360" s="392" t="str">
        <f t="shared" si="417"/>
        <v/>
      </c>
      <c r="BA360" s="392" t="str">
        <f t="shared" si="417"/>
        <v/>
      </c>
      <c r="BB360" s="392" t="str">
        <f t="shared" si="417"/>
        <v/>
      </c>
      <c r="BC360" s="392" t="str">
        <f t="shared" si="417"/>
        <v/>
      </c>
      <c r="BD360" s="396" t="str">
        <f t="shared" si="417"/>
        <v/>
      </c>
      <c r="BE360" s="386">
        <f t="shared" si="431"/>
        <v>0</v>
      </c>
      <c r="BG360" s="392">
        <f t="shared" si="432"/>
        <v>0</v>
      </c>
      <c r="BH360" s="392">
        <f t="shared" si="433"/>
        <v>0</v>
      </c>
      <c r="BI360" s="405">
        <f t="shared" si="434"/>
        <v>0</v>
      </c>
      <c r="BJ360" s="406">
        <f t="shared" si="419"/>
        <v>0</v>
      </c>
      <c r="BK360" s="391" t="str">
        <f t="shared" si="420"/>
        <v>0</v>
      </c>
      <c r="BL360" s="391" t="str">
        <f t="shared" si="421"/>
        <v>0</v>
      </c>
      <c r="BM360" s="405">
        <f t="shared" si="435"/>
        <v>0</v>
      </c>
      <c r="BN360" s="405" t="str">
        <f t="shared" si="436"/>
        <v>0m0</v>
      </c>
      <c r="BO360" s="392">
        <f t="shared" si="437"/>
        <v>0</v>
      </c>
      <c r="BP360" s="392">
        <f t="shared" si="438"/>
        <v>0</v>
      </c>
      <c r="BQ360" s="405">
        <f t="shared" si="439"/>
        <v>0</v>
      </c>
      <c r="BR360" s="406">
        <f t="shared" si="440"/>
        <v>0</v>
      </c>
      <c r="BS360" s="391" t="str">
        <f t="shared" si="441"/>
        <v>0</v>
      </c>
      <c r="BT360" s="391" t="str">
        <f t="shared" si="442"/>
        <v>0</v>
      </c>
      <c r="BU360" s="405">
        <f t="shared" si="443"/>
        <v>0</v>
      </c>
      <c r="BV360" s="405" t="str">
        <f t="shared" si="444"/>
        <v>0m0</v>
      </c>
      <c r="BW360" s="392">
        <f t="shared" si="445"/>
        <v>0</v>
      </c>
      <c r="BX360" s="392">
        <f t="shared" si="446"/>
        <v>0</v>
      </c>
      <c r="BY360" s="405">
        <f t="shared" si="447"/>
        <v>0</v>
      </c>
      <c r="BZ360" s="406">
        <f t="shared" si="448"/>
        <v>0</v>
      </c>
      <c r="CA360" s="391" t="str">
        <f t="shared" si="449"/>
        <v>0</v>
      </c>
      <c r="CB360" s="391" t="str">
        <f t="shared" si="450"/>
        <v>0</v>
      </c>
      <c r="CC360" s="405">
        <f t="shared" si="451"/>
        <v>0</v>
      </c>
      <c r="CD360" s="405" t="str">
        <f t="shared" si="452"/>
        <v>0m0</v>
      </c>
      <c r="CE360" s="392">
        <f t="shared" si="453"/>
        <v>0</v>
      </c>
      <c r="CF360" s="392">
        <f t="shared" si="454"/>
        <v>0</v>
      </c>
      <c r="CG360" s="405">
        <f t="shared" si="455"/>
        <v>0</v>
      </c>
      <c r="CH360" s="406">
        <f t="shared" si="456"/>
        <v>0</v>
      </c>
      <c r="CI360" s="391" t="str">
        <f t="shared" si="457"/>
        <v>0</v>
      </c>
      <c r="CJ360" s="391" t="str">
        <f t="shared" si="458"/>
        <v>0</v>
      </c>
      <c r="CK360" s="405">
        <f t="shared" si="459"/>
        <v>0</v>
      </c>
      <c r="CL360" s="405" t="str">
        <f t="shared" si="460"/>
        <v>0m0</v>
      </c>
      <c r="CM360" s="392">
        <f t="shared" si="461"/>
        <v>0</v>
      </c>
      <c r="CN360" s="392">
        <f t="shared" si="462"/>
        <v>0</v>
      </c>
      <c r="CO360" s="405">
        <f t="shared" si="463"/>
        <v>0</v>
      </c>
      <c r="CP360" s="406">
        <f t="shared" si="464"/>
        <v>0</v>
      </c>
      <c r="CQ360" s="391" t="str">
        <f t="shared" si="465"/>
        <v>0</v>
      </c>
      <c r="CR360" s="391" t="str">
        <f t="shared" si="466"/>
        <v>0</v>
      </c>
      <c r="CS360" s="405">
        <f t="shared" si="467"/>
        <v>0</v>
      </c>
      <c r="CT360" s="405" t="str">
        <f t="shared" si="468"/>
        <v>0m0</v>
      </c>
      <c r="CU360" s="405">
        <f t="shared" si="469"/>
        <v>0</v>
      </c>
      <c r="CV360" s="405">
        <f t="shared" si="470"/>
        <v>0</v>
      </c>
      <c r="CW360" s="405">
        <f t="shared" si="471"/>
        <v>0</v>
      </c>
      <c r="CX360" s="405">
        <f t="shared" si="472"/>
        <v>0</v>
      </c>
      <c r="CY360" s="405">
        <f t="shared" si="473"/>
        <v>0</v>
      </c>
      <c r="CZ360" s="405" t="str">
        <f t="shared" si="474"/>
        <v/>
      </c>
      <c r="DA360" s="405" t="str">
        <f t="shared" si="475"/>
        <v/>
      </c>
      <c r="DB360" s="405" t="str">
        <f t="shared" si="476"/>
        <v/>
      </c>
      <c r="DC360" s="405" t="str">
        <f t="shared" si="477"/>
        <v/>
      </c>
      <c r="DD360" s="405" t="str">
        <f t="shared" si="478"/>
        <v/>
      </c>
      <c r="DE360" s="405"/>
      <c r="DF360" s="404"/>
      <c r="DG360" s="405" t="str">
        <f t="shared" si="479"/>
        <v/>
      </c>
      <c r="DH360" s="405" t="str">
        <f t="shared" si="480"/>
        <v/>
      </c>
      <c r="DI360" s="405">
        <f t="shared" si="481"/>
        <v>0</v>
      </c>
      <c r="DJ360" s="405" t="str">
        <f t="shared" si="482"/>
        <v/>
      </c>
      <c r="DK360" s="405" t="str">
        <f t="shared" si="483"/>
        <v/>
      </c>
      <c r="DL360" s="405" t="str">
        <f t="shared" si="484"/>
        <v/>
      </c>
      <c r="DM360" s="405" t="str">
        <f t="shared" si="485"/>
        <v/>
      </c>
      <c r="DN360" s="405" t="str">
        <f t="shared" si="486"/>
        <v/>
      </c>
      <c r="DO360" s="405" t="str">
        <f t="shared" si="487"/>
        <v/>
      </c>
    </row>
    <row r="361" spans="1:119" s="152" customFormat="1" ht="18" hidden="1" customHeight="1">
      <c r="A361" s="156" t="str">
        <f t="shared" si="416"/>
        <v/>
      </c>
      <c r="B361" s="153"/>
      <c r="C361" s="31" t="str">
        <f>IF(B361="","",VLOOKUP(B361,学連登録!$C$2:$G$3000,2,FALSE))</f>
        <v/>
      </c>
      <c r="D361" s="32" t="str">
        <f>IF(B361="","",VLOOKUP(B361,学連登録!$C$2:$G$3000,3,FALSE))</f>
        <v/>
      </c>
      <c r="E361" s="33" t="str">
        <f>IF(B361="","",VLOOKUP(B361,学連登録!$C$2:$G$3000,4,FALSE))</f>
        <v/>
      </c>
      <c r="F361" s="376" t="str">
        <f>IF(B361="","",VLOOKUP(B361,学連登録!$C$2:$I$3000,7,FALSE))</f>
        <v/>
      </c>
      <c r="G361" s="155"/>
      <c r="H361" s="926"/>
      <c r="I361" s="928"/>
      <c r="J361" s="155"/>
      <c r="K361" s="926"/>
      <c r="L361" s="927"/>
      <c r="M361" s="155"/>
      <c r="N361" s="881"/>
      <c r="O361" s="882"/>
      <c r="P361" s="154"/>
      <c r="Q361" s="926"/>
      <c r="R361" s="927"/>
      <c r="S361" s="154"/>
      <c r="T361" s="926"/>
      <c r="U361" s="927"/>
      <c r="V361" s="101" t="str">
        <f>IF(B361="","",VLOOKUP(B361,学連登録!$C$2:$H$3000,6,FALSE))</f>
        <v/>
      </c>
      <c r="Y361" s="116" t="str">
        <f t="shared" si="488"/>
        <v/>
      </c>
      <c r="Z361" s="97" t="str">
        <f>IF(G361="","",VLOOKUP(G361,種目名!$R$5:$T$104,3,0))</f>
        <v/>
      </c>
      <c r="AA361" s="98" t="str">
        <f>IF(J361="","",VLOOKUP(J361,種目名!$R$5:$T$104,3,0))</f>
        <v/>
      </c>
      <c r="AB361" s="117" t="str">
        <f>IF(M361="","",VLOOKUP(M361,種目名!$R$5:$T$104,3,0))</f>
        <v/>
      </c>
      <c r="AC361" s="117" t="str">
        <f>IF(P361="","",VLOOKUP(AF361,種目名!$R$5:$T$104,3,0))</f>
        <v/>
      </c>
      <c r="AD361" s="118" t="str">
        <f>IF(S361="","",VLOOKUP(AI361,種目名!$R$5:$T$104,3,0))</f>
        <v/>
      </c>
      <c r="AE361" s="115">
        <f t="shared" si="489"/>
        <v>0</v>
      </c>
      <c r="AF361" s="152" t="str">
        <f t="shared" si="490"/>
        <v/>
      </c>
      <c r="AG361" s="152" t="str">
        <f t="shared" si="491"/>
        <v/>
      </c>
      <c r="AH361" s="152">
        <f t="shared" si="492"/>
        <v>0</v>
      </c>
      <c r="AI361" s="152" t="str">
        <f t="shared" si="493"/>
        <v/>
      </c>
      <c r="AJ361" s="152" t="str">
        <f t="shared" si="494"/>
        <v/>
      </c>
      <c r="AK361" s="383"/>
      <c r="AL361" s="166">
        <f t="shared" si="422"/>
        <v>0</v>
      </c>
      <c r="AM361" s="392">
        <f t="shared" si="423"/>
        <v>0</v>
      </c>
      <c r="AN361" s="392">
        <f>COUNTIF($B$12:B361,B361)</f>
        <v>0</v>
      </c>
      <c r="AO361" s="392"/>
      <c r="AP361" s="392" t="str">
        <f t="shared" si="424"/>
        <v/>
      </c>
      <c r="AQ361" s="392" t="str">
        <f t="shared" si="424"/>
        <v/>
      </c>
      <c r="AR361" s="392" t="str">
        <f t="shared" si="424"/>
        <v/>
      </c>
      <c r="AS361" s="392" t="str">
        <f t="shared" si="418"/>
        <v/>
      </c>
      <c r="AT361" s="392">
        <f t="shared" si="425"/>
        <v>0</v>
      </c>
      <c r="AU361" s="392" t="str">
        <f t="shared" si="426"/>
        <v/>
      </c>
      <c r="AV361" s="392" t="str">
        <f t="shared" si="427"/>
        <v/>
      </c>
      <c r="AW361" s="392" t="str">
        <f t="shared" si="428"/>
        <v/>
      </c>
      <c r="AX361" s="392" t="str">
        <f t="shared" si="429"/>
        <v/>
      </c>
      <c r="AY361" s="392" t="str">
        <f t="shared" si="430"/>
        <v/>
      </c>
      <c r="AZ361" s="392" t="str">
        <f t="shared" si="417"/>
        <v/>
      </c>
      <c r="BA361" s="392" t="str">
        <f t="shared" si="417"/>
        <v/>
      </c>
      <c r="BB361" s="392" t="str">
        <f t="shared" si="417"/>
        <v/>
      </c>
      <c r="BC361" s="392" t="str">
        <f t="shared" si="417"/>
        <v/>
      </c>
      <c r="BD361" s="396" t="str">
        <f t="shared" si="417"/>
        <v/>
      </c>
      <c r="BE361" s="386">
        <f t="shared" si="431"/>
        <v>0</v>
      </c>
      <c r="BG361" s="392">
        <f t="shared" si="432"/>
        <v>0</v>
      </c>
      <c r="BH361" s="392">
        <f t="shared" si="433"/>
        <v>0</v>
      </c>
      <c r="BI361" s="405">
        <f t="shared" si="434"/>
        <v>0</v>
      </c>
      <c r="BJ361" s="406">
        <f t="shared" si="419"/>
        <v>0</v>
      </c>
      <c r="BK361" s="391" t="str">
        <f t="shared" si="420"/>
        <v>0</v>
      </c>
      <c r="BL361" s="391" t="str">
        <f t="shared" si="421"/>
        <v>0</v>
      </c>
      <c r="BM361" s="405">
        <f t="shared" si="435"/>
        <v>0</v>
      </c>
      <c r="BN361" s="405" t="str">
        <f t="shared" si="436"/>
        <v>0m0</v>
      </c>
      <c r="BO361" s="392">
        <f t="shared" si="437"/>
        <v>0</v>
      </c>
      <c r="BP361" s="392">
        <f t="shared" si="438"/>
        <v>0</v>
      </c>
      <c r="BQ361" s="405">
        <f t="shared" si="439"/>
        <v>0</v>
      </c>
      <c r="BR361" s="406">
        <f t="shared" si="440"/>
        <v>0</v>
      </c>
      <c r="BS361" s="391" t="str">
        <f t="shared" si="441"/>
        <v>0</v>
      </c>
      <c r="BT361" s="391" t="str">
        <f t="shared" si="442"/>
        <v>0</v>
      </c>
      <c r="BU361" s="405">
        <f t="shared" si="443"/>
        <v>0</v>
      </c>
      <c r="BV361" s="405" t="str">
        <f t="shared" si="444"/>
        <v>0m0</v>
      </c>
      <c r="BW361" s="392">
        <f t="shared" si="445"/>
        <v>0</v>
      </c>
      <c r="BX361" s="392">
        <f t="shared" si="446"/>
        <v>0</v>
      </c>
      <c r="BY361" s="405">
        <f t="shared" si="447"/>
        <v>0</v>
      </c>
      <c r="BZ361" s="406">
        <f t="shared" si="448"/>
        <v>0</v>
      </c>
      <c r="CA361" s="391" t="str">
        <f t="shared" si="449"/>
        <v>0</v>
      </c>
      <c r="CB361" s="391" t="str">
        <f t="shared" si="450"/>
        <v>0</v>
      </c>
      <c r="CC361" s="405">
        <f t="shared" si="451"/>
        <v>0</v>
      </c>
      <c r="CD361" s="405" t="str">
        <f t="shared" si="452"/>
        <v>0m0</v>
      </c>
      <c r="CE361" s="392">
        <f t="shared" si="453"/>
        <v>0</v>
      </c>
      <c r="CF361" s="392">
        <f t="shared" si="454"/>
        <v>0</v>
      </c>
      <c r="CG361" s="405">
        <f t="shared" si="455"/>
        <v>0</v>
      </c>
      <c r="CH361" s="406">
        <f t="shared" si="456"/>
        <v>0</v>
      </c>
      <c r="CI361" s="391" t="str">
        <f t="shared" si="457"/>
        <v>0</v>
      </c>
      <c r="CJ361" s="391" t="str">
        <f t="shared" si="458"/>
        <v>0</v>
      </c>
      <c r="CK361" s="405">
        <f t="shared" si="459"/>
        <v>0</v>
      </c>
      <c r="CL361" s="405" t="str">
        <f t="shared" si="460"/>
        <v>0m0</v>
      </c>
      <c r="CM361" s="392">
        <f t="shared" si="461"/>
        <v>0</v>
      </c>
      <c r="CN361" s="392">
        <f t="shared" si="462"/>
        <v>0</v>
      </c>
      <c r="CO361" s="405">
        <f t="shared" si="463"/>
        <v>0</v>
      </c>
      <c r="CP361" s="406">
        <f t="shared" si="464"/>
        <v>0</v>
      </c>
      <c r="CQ361" s="391" t="str">
        <f t="shared" si="465"/>
        <v>0</v>
      </c>
      <c r="CR361" s="391" t="str">
        <f t="shared" si="466"/>
        <v>0</v>
      </c>
      <c r="CS361" s="405">
        <f t="shared" si="467"/>
        <v>0</v>
      </c>
      <c r="CT361" s="405" t="str">
        <f t="shared" si="468"/>
        <v>0m0</v>
      </c>
      <c r="CU361" s="405">
        <f t="shared" si="469"/>
        <v>0</v>
      </c>
      <c r="CV361" s="405">
        <f t="shared" si="470"/>
        <v>0</v>
      </c>
      <c r="CW361" s="405">
        <f t="shared" si="471"/>
        <v>0</v>
      </c>
      <c r="CX361" s="405">
        <f t="shared" si="472"/>
        <v>0</v>
      </c>
      <c r="CY361" s="405">
        <f t="shared" si="473"/>
        <v>0</v>
      </c>
      <c r="CZ361" s="405" t="str">
        <f t="shared" si="474"/>
        <v/>
      </c>
      <c r="DA361" s="405" t="str">
        <f t="shared" si="475"/>
        <v/>
      </c>
      <c r="DB361" s="405" t="str">
        <f t="shared" si="476"/>
        <v/>
      </c>
      <c r="DC361" s="405" t="str">
        <f t="shared" si="477"/>
        <v/>
      </c>
      <c r="DD361" s="405" t="str">
        <f t="shared" si="478"/>
        <v/>
      </c>
      <c r="DE361" s="405"/>
      <c r="DF361" s="404"/>
      <c r="DG361" s="405" t="str">
        <f t="shared" si="479"/>
        <v/>
      </c>
      <c r="DH361" s="405" t="str">
        <f t="shared" si="480"/>
        <v/>
      </c>
      <c r="DI361" s="405">
        <f t="shared" si="481"/>
        <v>0</v>
      </c>
      <c r="DJ361" s="405" t="str">
        <f t="shared" si="482"/>
        <v/>
      </c>
      <c r="DK361" s="405" t="str">
        <f t="shared" si="483"/>
        <v/>
      </c>
      <c r="DL361" s="405" t="str">
        <f t="shared" si="484"/>
        <v/>
      </c>
      <c r="DM361" s="405" t="str">
        <f t="shared" si="485"/>
        <v/>
      </c>
      <c r="DN361" s="405" t="str">
        <f t="shared" si="486"/>
        <v/>
      </c>
      <c r="DO361" s="405" t="str">
        <f t="shared" si="487"/>
        <v/>
      </c>
    </row>
    <row r="362" spans="1:119" s="152" customFormat="1" ht="18" hidden="1" customHeight="1">
      <c r="A362" s="156" t="str">
        <f t="shared" si="416"/>
        <v/>
      </c>
      <c r="B362" s="153"/>
      <c r="C362" s="31" t="str">
        <f>IF(B362="","",VLOOKUP(B362,学連登録!$C$2:$G$3000,2,FALSE))</f>
        <v/>
      </c>
      <c r="D362" s="32" t="str">
        <f>IF(B362="","",VLOOKUP(B362,学連登録!$C$2:$G$3000,3,FALSE))</f>
        <v/>
      </c>
      <c r="E362" s="33" t="str">
        <f>IF(B362="","",VLOOKUP(B362,学連登録!$C$2:$G$3000,4,FALSE))</f>
        <v/>
      </c>
      <c r="F362" s="376" t="str">
        <f>IF(B362="","",VLOOKUP(B362,学連登録!$C$2:$I$3000,7,FALSE))</f>
        <v/>
      </c>
      <c r="G362" s="155"/>
      <c r="H362" s="926"/>
      <c r="I362" s="928"/>
      <c r="J362" s="155"/>
      <c r="K362" s="926"/>
      <c r="L362" s="927"/>
      <c r="M362" s="155"/>
      <c r="N362" s="881"/>
      <c r="O362" s="882"/>
      <c r="P362" s="154"/>
      <c r="Q362" s="926"/>
      <c r="R362" s="927"/>
      <c r="S362" s="154"/>
      <c r="T362" s="926"/>
      <c r="U362" s="927"/>
      <c r="V362" s="101" t="str">
        <f>IF(B362="","",VLOOKUP(B362,学連登録!$C$2:$H$3000,6,FALSE))</f>
        <v/>
      </c>
      <c r="Y362" s="116" t="str">
        <f t="shared" si="488"/>
        <v/>
      </c>
      <c r="Z362" s="97" t="str">
        <f>IF(G362="","",VLOOKUP(G362,種目名!$R$5:$T$104,3,0))</f>
        <v/>
      </c>
      <c r="AA362" s="98" t="str">
        <f>IF(J362="","",VLOOKUP(J362,種目名!$R$5:$T$104,3,0))</f>
        <v/>
      </c>
      <c r="AB362" s="117" t="str">
        <f>IF(M362="","",VLOOKUP(M362,種目名!$R$5:$T$104,3,0))</f>
        <v/>
      </c>
      <c r="AC362" s="117" t="str">
        <f>IF(P362="","",VLOOKUP(AF362,種目名!$R$5:$T$104,3,0))</f>
        <v/>
      </c>
      <c r="AD362" s="118" t="str">
        <f>IF(S362="","",VLOOKUP(AI362,種目名!$R$5:$T$104,3,0))</f>
        <v/>
      </c>
      <c r="AE362" s="115">
        <f t="shared" si="489"/>
        <v>0</v>
      </c>
      <c r="AF362" s="152" t="str">
        <f t="shared" si="490"/>
        <v/>
      </c>
      <c r="AG362" s="152" t="str">
        <f t="shared" si="491"/>
        <v/>
      </c>
      <c r="AH362" s="152">
        <f t="shared" si="492"/>
        <v>0</v>
      </c>
      <c r="AI362" s="152" t="str">
        <f t="shared" si="493"/>
        <v/>
      </c>
      <c r="AJ362" s="152" t="str">
        <f t="shared" si="494"/>
        <v/>
      </c>
      <c r="AK362" s="383"/>
      <c r="AL362" s="166">
        <f t="shared" si="422"/>
        <v>0</v>
      </c>
      <c r="AM362" s="392">
        <f t="shared" si="423"/>
        <v>0</v>
      </c>
      <c r="AN362" s="392">
        <f>COUNTIF($B$12:B362,B362)</f>
        <v>0</v>
      </c>
      <c r="AO362" s="392"/>
      <c r="AP362" s="392" t="str">
        <f t="shared" si="424"/>
        <v/>
      </c>
      <c r="AQ362" s="392" t="str">
        <f t="shared" si="424"/>
        <v/>
      </c>
      <c r="AR362" s="392" t="str">
        <f t="shared" si="424"/>
        <v/>
      </c>
      <c r="AS362" s="392" t="str">
        <f t="shared" si="418"/>
        <v/>
      </c>
      <c r="AT362" s="392">
        <f t="shared" si="425"/>
        <v>0</v>
      </c>
      <c r="AU362" s="392" t="str">
        <f t="shared" si="426"/>
        <v/>
      </c>
      <c r="AV362" s="392" t="str">
        <f t="shared" si="427"/>
        <v/>
      </c>
      <c r="AW362" s="392" t="str">
        <f t="shared" si="428"/>
        <v/>
      </c>
      <c r="AX362" s="392" t="str">
        <f t="shared" si="429"/>
        <v/>
      </c>
      <c r="AY362" s="392" t="str">
        <f t="shared" si="430"/>
        <v/>
      </c>
      <c r="AZ362" s="392" t="str">
        <f t="shared" si="417"/>
        <v/>
      </c>
      <c r="BA362" s="392" t="str">
        <f t="shared" si="417"/>
        <v/>
      </c>
      <c r="BB362" s="392" t="str">
        <f t="shared" si="417"/>
        <v/>
      </c>
      <c r="BC362" s="392" t="str">
        <f t="shared" si="417"/>
        <v/>
      </c>
      <c r="BD362" s="396" t="str">
        <f t="shared" si="417"/>
        <v/>
      </c>
      <c r="BE362" s="386">
        <f t="shared" si="431"/>
        <v>0</v>
      </c>
      <c r="BG362" s="392">
        <f t="shared" si="432"/>
        <v>0</v>
      </c>
      <c r="BH362" s="392">
        <f t="shared" si="433"/>
        <v>0</v>
      </c>
      <c r="BI362" s="405">
        <f t="shared" si="434"/>
        <v>0</v>
      </c>
      <c r="BJ362" s="406">
        <f t="shared" si="419"/>
        <v>0</v>
      </c>
      <c r="BK362" s="391" t="str">
        <f t="shared" si="420"/>
        <v>0</v>
      </c>
      <c r="BL362" s="391" t="str">
        <f t="shared" si="421"/>
        <v>0</v>
      </c>
      <c r="BM362" s="405">
        <f t="shared" si="435"/>
        <v>0</v>
      </c>
      <c r="BN362" s="405" t="str">
        <f t="shared" si="436"/>
        <v>0m0</v>
      </c>
      <c r="BO362" s="392">
        <f t="shared" si="437"/>
        <v>0</v>
      </c>
      <c r="BP362" s="392">
        <f t="shared" si="438"/>
        <v>0</v>
      </c>
      <c r="BQ362" s="405">
        <f t="shared" si="439"/>
        <v>0</v>
      </c>
      <c r="BR362" s="406">
        <f t="shared" si="440"/>
        <v>0</v>
      </c>
      <c r="BS362" s="391" t="str">
        <f t="shared" si="441"/>
        <v>0</v>
      </c>
      <c r="BT362" s="391" t="str">
        <f t="shared" si="442"/>
        <v>0</v>
      </c>
      <c r="BU362" s="405">
        <f t="shared" si="443"/>
        <v>0</v>
      </c>
      <c r="BV362" s="405" t="str">
        <f t="shared" si="444"/>
        <v>0m0</v>
      </c>
      <c r="BW362" s="392">
        <f t="shared" si="445"/>
        <v>0</v>
      </c>
      <c r="BX362" s="392">
        <f t="shared" si="446"/>
        <v>0</v>
      </c>
      <c r="BY362" s="405">
        <f t="shared" si="447"/>
        <v>0</v>
      </c>
      <c r="BZ362" s="406">
        <f t="shared" si="448"/>
        <v>0</v>
      </c>
      <c r="CA362" s="391" t="str">
        <f t="shared" si="449"/>
        <v>0</v>
      </c>
      <c r="CB362" s="391" t="str">
        <f t="shared" si="450"/>
        <v>0</v>
      </c>
      <c r="CC362" s="405">
        <f t="shared" si="451"/>
        <v>0</v>
      </c>
      <c r="CD362" s="405" t="str">
        <f t="shared" si="452"/>
        <v>0m0</v>
      </c>
      <c r="CE362" s="392">
        <f t="shared" si="453"/>
        <v>0</v>
      </c>
      <c r="CF362" s="392">
        <f t="shared" si="454"/>
        <v>0</v>
      </c>
      <c r="CG362" s="405">
        <f t="shared" si="455"/>
        <v>0</v>
      </c>
      <c r="CH362" s="406">
        <f t="shared" si="456"/>
        <v>0</v>
      </c>
      <c r="CI362" s="391" t="str">
        <f t="shared" si="457"/>
        <v>0</v>
      </c>
      <c r="CJ362" s="391" t="str">
        <f t="shared" si="458"/>
        <v>0</v>
      </c>
      <c r="CK362" s="405">
        <f t="shared" si="459"/>
        <v>0</v>
      </c>
      <c r="CL362" s="405" t="str">
        <f t="shared" si="460"/>
        <v>0m0</v>
      </c>
      <c r="CM362" s="392">
        <f t="shared" si="461"/>
        <v>0</v>
      </c>
      <c r="CN362" s="392">
        <f t="shared" si="462"/>
        <v>0</v>
      </c>
      <c r="CO362" s="405">
        <f t="shared" si="463"/>
        <v>0</v>
      </c>
      <c r="CP362" s="406">
        <f t="shared" si="464"/>
        <v>0</v>
      </c>
      <c r="CQ362" s="391" t="str">
        <f t="shared" si="465"/>
        <v>0</v>
      </c>
      <c r="CR362" s="391" t="str">
        <f t="shared" si="466"/>
        <v>0</v>
      </c>
      <c r="CS362" s="405">
        <f t="shared" si="467"/>
        <v>0</v>
      </c>
      <c r="CT362" s="405" t="str">
        <f t="shared" si="468"/>
        <v>0m0</v>
      </c>
      <c r="CU362" s="405">
        <f t="shared" si="469"/>
        <v>0</v>
      </c>
      <c r="CV362" s="405">
        <f t="shared" si="470"/>
        <v>0</v>
      </c>
      <c r="CW362" s="405">
        <f t="shared" si="471"/>
        <v>0</v>
      </c>
      <c r="CX362" s="405">
        <f t="shared" si="472"/>
        <v>0</v>
      </c>
      <c r="CY362" s="405">
        <f t="shared" si="473"/>
        <v>0</v>
      </c>
      <c r="CZ362" s="405" t="str">
        <f t="shared" si="474"/>
        <v/>
      </c>
      <c r="DA362" s="405" t="str">
        <f t="shared" si="475"/>
        <v/>
      </c>
      <c r="DB362" s="405" t="str">
        <f t="shared" si="476"/>
        <v/>
      </c>
      <c r="DC362" s="405" t="str">
        <f t="shared" si="477"/>
        <v/>
      </c>
      <c r="DD362" s="405" t="str">
        <f t="shared" si="478"/>
        <v/>
      </c>
      <c r="DE362" s="405"/>
      <c r="DF362" s="404"/>
      <c r="DG362" s="405" t="str">
        <f t="shared" si="479"/>
        <v/>
      </c>
      <c r="DH362" s="405" t="str">
        <f t="shared" si="480"/>
        <v/>
      </c>
      <c r="DI362" s="405">
        <f t="shared" si="481"/>
        <v>0</v>
      </c>
      <c r="DJ362" s="405" t="str">
        <f t="shared" si="482"/>
        <v/>
      </c>
      <c r="DK362" s="405" t="str">
        <f t="shared" si="483"/>
        <v/>
      </c>
      <c r="DL362" s="405" t="str">
        <f t="shared" si="484"/>
        <v/>
      </c>
      <c r="DM362" s="405" t="str">
        <f t="shared" si="485"/>
        <v/>
      </c>
      <c r="DN362" s="405" t="str">
        <f t="shared" si="486"/>
        <v/>
      </c>
      <c r="DO362" s="405" t="str">
        <f t="shared" si="487"/>
        <v/>
      </c>
    </row>
    <row r="363" spans="1:119" s="152" customFormat="1" ht="18" hidden="1" customHeight="1">
      <c r="A363" s="156" t="str">
        <f t="shared" si="416"/>
        <v/>
      </c>
      <c r="B363" s="153"/>
      <c r="C363" s="31" t="str">
        <f>IF(B363="","",VLOOKUP(B363,学連登録!$C$2:$G$3000,2,FALSE))</f>
        <v/>
      </c>
      <c r="D363" s="32" t="str">
        <f>IF(B363="","",VLOOKUP(B363,学連登録!$C$2:$G$3000,3,FALSE))</f>
        <v/>
      </c>
      <c r="E363" s="33" t="str">
        <f>IF(B363="","",VLOOKUP(B363,学連登録!$C$2:$G$3000,4,FALSE))</f>
        <v/>
      </c>
      <c r="F363" s="376" t="str">
        <f>IF(B363="","",VLOOKUP(B363,学連登録!$C$2:$I$3000,7,FALSE))</f>
        <v/>
      </c>
      <c r="G363" s="155"/>
      <c r="H363" s="926"/>
      <c r="I363" s="928"/>
      <c r="J363" s="155"/>
      <c r="K363" s="926"/>
      <c r="L363" s="927"/>
      <c r="M363" s="155"/>
      <c r="N363" s="881"/>
      <c r="O363" s="882"/>
      <c r="P363" s="154"/>
      <c r="Q363" s="926"/>
      <c r="R363" s="927"/>
      <c r="S363" s="154"/>
      <c r="T363" s="926"/>
      <c r="U363" s="927"/>
      <c r="V363" s="101" t="str">
        <f>IF(B363="","",VLOOKUP(B363,学連登録!$C$2:$H$3000,6,FALSE))</f>
        <v/>
      </c>
      <c r="Y363" s="116" t="str">
        <f t="shared" si="488"/>
        <v/>
      </c>
      <c r="Z363" s="97" t="str">
        <f>IF(G363="","",VLOOKUP(G363,種目名!$R$5:$T$104,3,0))</f>
        <v/>
      </c>
      <c r="AA363" s="98" t="str">
        <f>IF(J363="","",VLOOKUP(J363,種目名!$R$5:$T$104,3,0))</f>
        <v/>
      </c>
      <c r="AB363" s="117" t="str">
        <f>IF(M363="","",VLOOKUP(M363,種目名!$R$5:$T$104,3,0))</f>
        <v/>
      </c>
      <c r="AC363" s="117" t="str">
        <f>IF(P363="","",VLOOKUP(AF363,種目名!$R$5:$T$104,3,0))</f>
        <v/>
      </c>
      <c r="AD363" s="118" t="str">
        <f>IF(S363="","",VLOOKUP(AI363,種目名!$R$5:$T$104,3,0))</f>
        <v/>
      </c>
      <c r="AE363" s="115">
        <f t="shared" si="489"/>
        <v>0</v>
      </c>
      <c r="AF363" s="152" t="str">
        <f t="shared" si="490"/>
        <v/>
      </c>
      <c r="AG363" s="152" t="str">
        <f t="shared" si="491"/>
        <v/>
      </c>
      <c r="AH363" s="152">
        <f t="shared" si="492"/>
        <v>0</v>
      </c>
      <c r="AI363" s="152" t="str">
        <f t="shared" si="493"/>
        <v/>
      </c>
      <c r="AJ363" s="152" t="str">
        <f t="shared" si="494"/>
        <v/>
      </c>
      <c r="AK363" s="383"/>
      <c r="AL363" s="166">
        <f t="shared" si="422"/>
        <v>0</v>
      </c>
      <c r="AM363" s="392">
        <f t="shared" si="423"/>
        <v>0</v>
      </c>
      <c r="AN363" s="392">
        <f>COUNTIF($B$12:B363,B363)</f>
        <v>0</v>
      </c>
      <c r="AO363" s="392"/>
      <c r="AP363" s="392" t="str">
        <f t="shared" si="424"/>
        <v/>
      </c>
      <c r="AQ363" s="392" t="str">
        <f t="shared" si="424"/>
        <v/>
      </c>
      <c r="AR363" s="392" t="str">
        <f t="shared" si="424"/>
        <v/>
      </c>
      <c r="AS363" s="392" t="str">
        <f t="shared" si="418"/>
        <v/>
      </c>
      <c r="AT363" s="392">
        <f t="shared" si="425"/>
        <v>0</v>
      </c>
      <c r="AU363" s="392" t="str">
        <f t="shared" si="426"/>
        <v/>
      </c>
      <c r="AV363" s="392" t="str">
        <f t="shared" si="427"/>
        <v/>
      </c>
      <c r="AW363" s="392" t="str">
        <f t="shared" si="428"/>
        <v/>
      </c>
      <c r="AX363" s="392" t="str">
        <f t="shared" si="429"/>
        <v/>
      </c>
      <c r="AY363" s="392" t="str">
        <f t="shared" si="430"/>
        <v/>
      </c>
      <c r="AZ363" s="392" t="str">
        <f t="shared" si="417"/>
        <v/>
      </c>
      <c r="BA363" s="392" t="str">
        <f t="shared" si="417"/>
        <v/>
      </c>
      <c r="BB363" s="392" t="str">
        <f t="shared" si="417"/>
        <v/>
      </c>
      <c r="BC363" s="392" t="str">
        <f t="shared" si="417"/>
        <v/>
      </c>
      <c r="BD363" s="396" t="str">
        <f t="shared" si="417"/>
        <v/>
      </c>
      <c r="BE363" s="386">
        <f t="shared" si="431"/>
        <v>0</v>
      </c>
      <c r="BG363" s="392">
        <f t="shared" si="432"/>
        <v>0</v>
      </c>
      <c r="BH363" s="392">
        <f t="shared" si="433"/>
        <v>0</v>
      </c>
      <c r="BI363" s="405">
        <f t="shared" si="434"/>
        <v>0</v>
      </c>
      <c r="BJ363" s="406">
        <f t="shared" si="419"/>
        <v>0</v>
      </c>
      <c r="BK363" s="391" t="str">
        <f t="shared" si="420"/>
        <v>0</v>
      </c>
      <c r="BL363" s="391" t="str">
        <f t="shared" si="421"/>
        <v>0</v>
      </c>
      <c r="BM363" s="405">
        <f t="shared" si="435"/>
        <v>0</v>
      </c>
      <c r="BN363" s="405" t="str">
        <f t="shared" si="436"/>
        <v>0m0</v>
      </c>
      <c r="BO363" s="392">
        <f t="shared" si="437"/>
        <v>0</v>
      </c>
      <c r="BP363" s="392">
        <f t="shared" si="438"/>
        <v>0</v>
      </c>
      <c r="BQ363" s="405">
        <f t="shared" si="439"/>
        <v>0</v>
      </c>
      <c r="BR363" s="406">
        <f t="shared" si="440"/>
        <v>0</v>
      </c>
      <c r="BS363" s="391" t="str">
        <f t="shared" si="441"/>
        <v>0</v>
      </c>
      <c r="BT363" s="391" t="str">
        <f t="shared" si="442"/>
        <v>0</v>
      </c>
      <c r="BU363" s="405">
        <f t="shared" si="443"/>
        <v>0</v>
      </c>
      <c r="BV363" s="405" t="str">
        <f t="shared" si="444"/>
        <v>0m0</v>
      </c>
      <c r="BW363" s="392">
        <f t="shared" si="445"/>
        <v>0</v>
      </c>
      <c r="BX363" s="392">
        <f t="shared" si="446"/>
        <v>0</v>
      </c>
      <c r="BY363" s="405">
        <f t="shared" si="447"/>
        <v>0</v>
      </c>
      <c r="BZ363" s="406">
        <f t="shared" si="448"/>
        <v>0</v>
      </c>
      <c r="CA363" s="391" t="str">
        <f t="shared" si="449"/>
        <v>0</v>
      </c>
      <c r="CB363" s="391" t="str">
        <f t="shared" si="450"/>
        <v>0</v>
      </c>
      <c r="CC363" s="405">
        <f t="shared" si="451"/>
        <v>0</v>
      </c>
      <c r="CD363" s="405" t="str">
        <f t="shared" si="452"/>
        <v>0m0</v>
      </c>
      <c r="CE363" s="392">
        <f t="shared" si="453"/>
        <v>0</v>
      </c>
      <c r="CF363" s="392">
        <f t="shared" si="454"/>
        <v>0</v>
      </c>
      <c r="CG363" s="405">
        <f t="shared" si="455"/>
        <v>0</v>
      </c>
      <c r="CH363" s="406">
        <f t="shared" si="456"/>
        <v>0</v>
      </c>
      <c r="CI363" s="391" t="str">
        <f t="shared" si="457"/>
        <v>0</v>
      </c>
      <c r="CJ363" s="391" t="str">
        <f t="shared" si="458"/>
        <v>0</v>
      </c>
      <c r="CK363" s="405">
        <f t="shared" si="459"/>
        <v>0</v>
      </c>
      <c r="CL363" s="405" t="str">
        <f t="shared" si="460"/>
        <v>0m0</v>
      </c>
      <c r="CM363" s="392">
        <f t="shared" si="461"/>
        <v>0</v>
      </c>
      <c r="CN363" s="392">
        <f t="shared" si="462"/>
        <v>0</v>
      </c>
      <c r="CO363" s="405">
        <f t="shared" si="463"/>
        <v>0</v>
      </c>
      <c r="CP363" s="406">
        <f t="shared" si="464"/>
        <v>0</v>
      </c>
      <c r="CQ363" s="391" t="str">
        <f t="shared" si="465"/>
        <v>0</v>
      </c>
      <c r="CR363" s="391" t="str">
        <f t="shared" si="466"/>
        <v>0</v>
      </c>
      <c r="CS363" s="405">
        <f t="shared" si="467"/>
        <v>0</v>
      </c>
      <c r="CT363" s="405" t="str">
        <f t="shared" si="468"/>
        <v>0m0</v>
      </c>
      <c r="CU363" s="405">
        <f t="shared" si="469"/>
        <v>0</v>
      </c>
      <c r="CV363" s="405">
        <f t="shared" si="470"/>
        <v>0</v>
      </c>
      <c r="CW363" s="405">
        <f t="shared" si="471"/>
        <v>0</v>
      </c>
      <c r="CX363" s="405">
        <f t="shared" si="472"/>
        <v>0</v>
      </c>
      <c r="CY363" s="405">
        <f t="shared" si="473"/>
        <v>0</v>
      </c>
      <c r="CZ363" s="405" t="str">
        <f t="shared" si="474"/>
        <v/>
      </c>
      <c r="DA363" s="405" t="str">
        <f t="shared" si="475"/>
        <v/>
      </c>
      <c r="DB363" s="405" t="str">
        <f t="shared" si="476"/>
        <v/>
      </c>
      <c r="DC363" s="405" t="str">
        <f t="shared" si="477"/>
        <v/>
      </c>
      <c r="DD363" s="405" t="str">
        <f t="shared" si="478"/>
        <v/>
      </c>
      <c r="DE363" s="405"/>
      <c r="DF363" s="404"/>
      <c r="DG363" s="405" t="str">
        <f t="shared" si="479"/>
        <v/>
      </c>
      <c r="DH363" s="405" t="str">
        <f t="shared" si="480"/>
        <v/>
      </c>
      <c r="DI363" s="405">
        <f t="shared" si="481"/>
        <v>0</v>
      </c>
      <c r="DJ363" s="405" t="str">
        <f t="shared" si="482"/>
        <v/>
      </c>
      <c r="DK363" s="405" t="str">
        <f t="shared" si="483"/>
        <v/>
      </c>
      <c r="DL363" s="405" t="str">
        <f t="shared" si="484"/>
        <v/>
      </c>
      <c r="DM363" s="405" t="str">
        <f t="shared" si="485"/>
        <v/>
      </c>
      <c r="DN363" s="405" t="str">
        <f t="shared" si="486"/>
        <v/>
      </c>
      <c r="DO363" s="405" t="str">
        <f t="shared" si="487"/>
        <v/>
      </c>
    </row>
    <row r="364" spans="1:119" s="152" customFormat="1" ht="18" hidden="1" customHeight="1">
      <c r="A364" s="156" t="str">
        <f t="shared" si="416"/>
        <v/>
      </c>
      <c r="B364" s="153"/>
      <c r="C364" s="31" t="str">
        <f>IF(B364="","",VLOOKUP(B364,学連登録!$C$2:$G$3000,2,FALSE))</f>
        <v/>
      </c>
      <c r="D364" s="32" t="str">
        <f>IF(B364="","",VLOOKUP(B364,学連登録!$C$2:$G$3000,3,FALSE))</f>
        <v/>
      </c>
      <c r="E364" s="33" t="str">
        <f>IF(B364="","",VLOOKUP(B364,学連登録!$C$2:$G$3000,4,FALSE))</f>
        <v/>
      </c>
      <c r="F364" s="376" t="str">
        <f>IF(B364="","",VLOOKUP(B364,学連登録!$C$2:$I$3000,7,FALSE))</f>
        <v/>
      </c>
      <c r="G364" s="155"/>
      <c r="H364" s="926"/>
      <c r="I364" s="928"/>
      <c r="J364" s="155"/>
      <c r="K364" s="926"/>
      <c r="L364" s="927"/>
      <c r="M364" s="155"/>
      <c r="N364" s="881"/>
      <c r="O364" s="882"/>
      <c r="P364" s="154"/>
      <c r="Q364" s="926"/>
      <c r="R364" s="927"/>
      <c r="S364" s="154"/>
      <c r="T364" s="926"/>
      <c r="U364" s="927"/>
      <c r="V364" s="101" t="str">
        <f>IF(B364="","",VLOOKUP(B364,学連登録!$C$2:$H$3000,6,FALSE))</f>
        <v/>
      </c>
      <c r="Y364" s="116" t="str">
        <f t="shared" si="488"/>
        <v/>
      </c>
      <c r="Z364" s="97" t="str">
        <f>IF(G364="","",VLOOKUP(G364,種目名!$R$5:$T$104,3,0))</f>
        <v/>
      </c>
      <c r="AA364" s="98" t="str">
        <f>IF(J364="","",VLOOKUP(J364,種目名!$R$5:$T$104,3,0))</f>
        <v/>
      </c>
      <c r="AB364" s="117" t="str">
        <f>IF(M364="","",VLOOKUP(M364,種目名!$R$5:$T$104,3,0))</f>
        <v/>
      </c>
      <c r="AC364" s="117" t="str">
        <f>IF(P364="","",VLOOKUP(AF364,種目名!$R$5:$T$104,3,0))</f>
        <v/>
      </c>
      <c r="AD364" s="118" t="str">
        <f>IF(S364="","",VLOOKUP(AI364,種目名!$R$5:$T$104,3,0))</f>
        <v/>
      </c>
      <c r="AE364" s="115">
        <f t="shared" si="489"/>
        <v>0</v>
      </c>
      <c r="AF364" s="152" t="str">
        <f t="shared" si="490"/>
        <v/>
      </c>
      <c r="AG364" s="152" t="str">
        <f t="shared" si="491"/>
        <v/>
      </c>
      <c r="AH364" s="152">
        <f t="shared" si="492"/>
        <v>0</v>
      </c>
      <c r="AI364" s="152" t="str">
        <f t="shared" si="493"/>
        <v/>
      </c>
      <c r="AJ364" s="152" t="str">
        <f t="shared" si="494"/>
        <v/>
      </c>
      <c r="AK364" s="383"/>
      <c r="AL364" s="166">
        <f t="shared" si="422"/>
        <v>0</v>
      </c>
      <c r="AM364" s="392">
        <f t="shared" si="423"/>
        <v>0</v>
      </c>
      <c r="AN364" s="392">
        <f>COUNTIF($B$12:B364,B364)</f>
        <v>0</v>
      </c>
      <c r="AO364" s="392"/>
      <c r="AP364" s="392" t="str">
        <f t="shared" si="424"/>
        <v/>
      </c>
      <c r="AQ364" s="392" t="str">
        <f t="shared" si="424"/>
        <v/>
      </c>
      <c r="AR364" s="392" t="str">
        <f t="shared" si="424"/>
        <v/>
      </c>
      <c r="AS364" s="392" t="str">
        <f t="shared" si="418"/>
        <v/>
      </c>
      <c r="AT364" s="392">
        <f t="shared" si="425"/>
        <v>0</v>
      </c>
      <c r="AU364" s="392" t="str">
        <f t="shared" si="426"/>
        <v/>
      </c>
      <c r="AV364" s="392" t="str">
        <f t="shared" si="427"/>
        <v/>
      </c>
      <c r="AW364" s="392" t="str">
        <f t="shared" si="428"/>
        <v/>
      </c>
      <c r="AX364" s="392" t="str">
        <f t="shared" si="429"/>
        <v/>
      </c>
      <c r="AY364" s="392" t="str">
        <f t="shared" si="430"/>
        <v/>
      </c>
      <c r="AZ364" s="392" t="str">
        <f t="shared" si="417"/>
        <v/>
      </c>
      <c r="BA364" s="392" t="str">
        <f t="shared" si="417"/>
        <v/>
      </c>
      <c r="BB364" s="392" t="str">
        <f t="shared" si="417"/>
        <v/>
      </c>
      <c r="BC364" s="392" t="str">
        <f t="shared" si="417"/>
        <v/>
      </c>
      <c r="BD364" s="396" t="str">
        <f t="shared" si="417"/>
        <v/>
      </c>
      <c r="BE364" s="386">
        <f t="shared" si="431"/>
        <v>0</v>
      </c>
      <c r="BG364" s="392">
        <f t="shared" si="432"/>
        <v>0</v>
      </c>
      <c r="BH364" s="392">
        <f t="shared" si="433"/>
        <v>0</v>
      </c>
      <c r="BI364" s="405">
        <f t="shared" si="434"/>
        <v>0</v>
      </c>
      <c r="BJ364" s="406">
        <f t="shared" si="419"/>
        <v>0</v>
      </c>
      <c r="BK364" s="391" t="str">
        <f t="shared" si="420"/>
        <v>0</v>
      </c>
      <c r="BL364" s="391" t="str">
        <f t="shared" si="421"/>
        <v>0</v>
      </c>
      <c r="BM364" s="405">
        <f t="shared" si="435"/>
        <v>0</v>
      </c>
      <c r="BN364" s="405" t="str">
        <f t="shared" si="436"/>
        <v>0m0</v>
      </c>
      <c r="BO364" s="392">
        <f t="shared" si="437"/>
        <v>0</v>
      </c>
      <c r="BP364" s="392">
        <f t="shared" si="438"/>
        <v>0</v>
      </c>
      <c r="BQ364" s="405">
        <f t="shared" si="439"/>
        <v>0</v>
      </c>
      <c r="BR364" s="406">
        <f t="shared" si="440"/>
        <v>0</v>
      </c>
      <c r="BS364" s="391" t="str">
        <f t="shared" si="441"/>
        <v>0</v>
      </c>
      <c r="BT364" s="391" t="str">
        <f t="shared" si="442"/>
        <v>0</v>
      </c>
      <c r="BU364" s="405">
        <f t="shared" si="443"/>
        <v>0</v>
      </c>
      <c r="BV364" s="405" t="str">
        <f t="shared" si="444"/>
        <v>0m0</v>
      </c>
      <c r="BW364" s="392">
        <f t="shared" si="445"/>
        <v>0</v>
      </c>
      <c r="BX364" s="392">
        <f t="shared" si="446"/>
        <v>0</v>
      </c>
      <c r="BY364" s="405">
        <f t="shared" si="447"/>
        <v>0</v>
      </c>
      <c r="BZ364" s="406">
        <f t="shared" si="448"/>
        <v>0</v>
      </c>
      <c r="CA364" s="391" t="str">
        <f t="shared" si="449"/>
        <v>0</v>
      </c>
      <c r="CB364" s="391" t="str">
        <f t="shared" si="450"/>
        <v>0</v>
      </c>
      <c r="CC364" s="405">
        <f t="shared" si="451"/>
        <v>0</v>
      </c>
      <c r="CD364" s="405" t="str">
        <f t="shared" si="452"/>
        <v>0m0</v>
      </c>
      <c r="CE364" s="392">
        <f t="shared" si="453"/>
        <v>0</v>
      </c>
      <c r="CF364" s="392">
        <f t="shared" si="454"/>
        <v>0</v>
      </c>
      <c r="CG364" s="405">
        <f t="shared" si="455"/>
        <v>0</v>
      </c>
      <c r="CH364" s="406">
        <f t="shared" si="456"/>
        <v>0</v>
      </c>
      <c r="CI364" s="391" t="str">
        <f t="shared" si="457"/>
        <v>0</v>
      </c>
      <c r="CJ364" s="391" t="str">
        <f t="shared" si="458"/>
        <v>0</v>
      </c>
      <c r="CK364" s="405">
        <f t="shared" si="459"/>
        <v>0</v>
      </c>
      <c r="CL364" s="405" t="str">
        <f t="shared" si="460"/>
        <v>0m0</v>
      </c>
      <c r="CM364" s="392">
        <f t="shared" si="461"/>
        <v>0</v>
      </c>
      <c r="CN364" s="392">
        <f t="shared" si="462"/>
        <v>0</v>
      </c>
      <c r="CO364" s="405">
        <f t="shared" si="463"/>
        <v>0</v>
      </c>
      <c r="CP364" s="406">
        <f t="shared" si="464"/>
        <v>0</v>
      </c>
      <c r="CQ364" s="391" t="str">
        <f t="shared" si="465"/>
        <v>0</v>
      </c>
      <c r="CR364" s="391" t="str">
        <f t="shared" si="466"/>
        <v>0</v>
      </c>
      <c r="CS364" s="405">
        <f t="shared" si="467"/>
        <v>0</v>
      </c>
      <c r="CT364" s="405" t="str">
        <f t="shared" si="468"/>
        <v>0m0</v>
      </c>
      <c r="CU364" s="405">
        <f t="shared" si="469"/>
        <v>0</v>
      </c>
      <c r="CV364" s="405">
        <f t="shared" si="470"/>
        <v>0</v>
      </c>
      <c r="CW364" s="405">
        <f t="shared" si="471"/>
        <v>0</v>
      </c>
      <c r="CX364" s="405">
        <f t="shared" si="472"/>
        <v>0</v>
      </c>
      <c r="CY364" s="405">
        <f t="shared" si="473"/>
        <v>0</v>
      </c>
      <c r="CZ364" s="405" t="str">
        <f t="shared" si="474"/>
        <v/>
      </c>
      <c r="DA364" s="405" t="str">
        <f t="shared" si="475"/>
        <v/>
      </c>
      <c r="DB364" s="405" t="str">
        <f t="shared" si="476"/>
        <v/>
      </c>
      <c r="DC364" s="405" t="str">
        <f t="shared" si="477"/>
        <v/>
      </c>
      <c r="DD364" s="405" t="str">
        <f t="shared" si="478"/>
        <v/>
      </c>
      <c r="DE364" s="405"/>
      <c r="DF364" s="404"/>
      <c r="DG364" s="405" t="str">
        <f t="shared" si="479"/>
        <v/>
      </c>
      <c r="DH364" s="405" t="str">
        <f t="shared" si="480"/>
        <v/>
      </c>
      <c r="DI364" s="405">
        <f t="shared" si="481"/>
        <v>0</v>
      </c>
      <c r="DJ364" s="405" t="str">
        <f t="shared" si="482"/>
        <v/>
      </c>
      <c r="DK364" s="405" t="str">
        <f t="shared" si="483"/>
        <v/>
      </c>
      <c r="DL364" s="405" t="str">
        <f t="shared" si="484"/>
        <v/>
      </c>
      <c r="DM364" s="405" t="str">
        <f t="shared" si="485"/>
        <v/>
      </c>
      <c r="DN364" s="405" t="str">
        <f t="shared" si="486"/>
        <v/>
      </c>
      <c r="DO364" s="405" t="str">
        <f t="shared" si="487"/>
        <v/>
      </c>
    </row>
    <row r="365" spans="1:119" s="152" customFormat="1" ht="18" hidden="1" customHeight="1">
      <c r="A365" s="156" t="str">
        <f t="shared" si="416"/>
        <v/>
      </c>
      <c r="B365" s="153"/>
      <c r="C365" s="31" t="str">
        <f>IF(B365="","",VLOOKUP(B365,学連登録!$C$2:$G$3000,2,FALSE))</f>
        <v/>
      </c>
      <c r="D365" s="32" t="str">
        <f>IF(B365="","",VLOOKUP(B365,学連登録!$C$2:$G$3000,3,FALSE))</f>
        <v/>
      </c>
      <c r="E365" s="33" t="str">
        <f>IF(B365="","",VLOOKUP(B365,学連登録!$C$2:$G$3000,4,FALSE))</f>
        <v/>
      </c>
      <c r="F365" s="376" t="str">
        <f>IF(B365="","",VLOOKUP(B365,学連登録!$C$2:$I$3000,7,FALSE))</f>
        <v/>
      </c>
      <c r="G365" s="155"/>
      <c r="H365" s="926"/>
      <c r="I365" s="928"/>
      <c r="J365" s="155"/>
      <c r="K365" s="926"/>
      <c r="L365" s="927"/>
      <c r="M365" s="155"/>
      <c r="N365" s="881"/>
      <c r="O365" s="882"/>
      <c r="P365" s="154"/>
      <c r="Q365" s="926"/>
      <c r="R365" s="927"/>
      <c r="S365" s="154"/>
      <c r="T365" s="926"/>
      <c r="U365" s="927"/>
      <c r="V365" s="101" t="str">
        <f>IF(B365="","",VLOOKUP(B365,学連登録!$C$2:$H$3000,6,FALSE))</f>
        <v/>
      </c>
      <c r="Y365" s="116" t="str">
        <f t="shared" si="488"/>
        <v/>
      </c>
      <c r="Z365" s="97" t="str">
        <f>IF(G365="","",VLOOKUP(G365,種目名!$R$5:$T$104,3,0))</f>
        <v/>
      </c>
      <c r="AA365" s="98" t="str">
        <f>IF(J365="","",VLOOKUP(J365,種目名!$R$5:$T$104,3,0))</f>
        <v/>
      </c>
      <c r="AB365" s="117" t="str">
        <f>IF(M365="","",VLOOKUP(M365,種目名!$R$5:$T$104,3,0))</f>
        <v/>
      </c>
      <c r="AC365" s="117" t="str">
        <f>IF(P365="","",VLOOKUP(AF365,種目名!$R$5:$T$104,3,0))</f>
        <v/>
      </c>
      <c r="AD365" s="118" t="str">
        <f>IF(S365="","",VLOOKUP(AI365,種目名!$R$5:$T$104,3,0))</f>
        <v/>
      </c>
      <c r="AE365" s="115">
        <f t="shared" si="489"/>
        <v>0</v>
      </c>
      <c r="AF365" s="152" t="str">
        <f t="shared" si="490"/>
        <v/>
      </c>
      <c r="AG365" s="152" t="str">
        <f t="shared" si="491"/>
        <v/>
      </c>
      <c r="AH365" s="152">
        <f t="shared" si="492"/>
        <v>0</v>
      </c>
      <c r="AI365" s="152" t="str">
        <f t="shared" si="493"/>
        <v/>
      </c>
      <c r="AJ365" s="152" t="str">
        <f t="shared" si="494"/>
        <v/>
      </c>
      <c r="AK365" s="383"/>
      <c r="AL365" s="166">
        <f t="shared" si="422"/>
        <v>0</v>
      </c>
      <c r="AM365" s="392">
        <f t="shared" si="423"/>
        <v>0</v>
      </c>
      <c r="AN365" s="392">
        <f>COUNTIF($B$12:B365,B365)</f>
        <v>0</v>
      </c>
      <c r="AO365" s="392"/>
      <c r="AP365" s="392" t="str">
        <f t="shared" si="424"/>
        <v/>
      </c>
      <c r="AQ365" s="392" t="str">
        <f t="shared" si="424"/>
        <v/>
      </c>
      <c r="AR365" s="392" t="str">
        <f t="shared" si="424"/>
        <v/>
      </c>
      <c r="AS365" s="392" t="str">
        <f t="shared" si="418"/>
        <v/>
      </c>
      <c r="AT365" s="392">
        <f t="shared" si="425"/>
        <v>0</v>
      </c>
      <c r="AU365" s="392" t="str">
        <f t="shared" si="426"/>
        <v/>
      </c>
      <c r="AV365" s="392" t="str">
        <f t="shared" si="427"/>
        <v/>
      </c>
      <c r="AW365" s="392" t="str">
        <f t="shared" si="428"/>
        <v/>
      </c>
      <c r="AX365" s="392" t="str">
        <f t="shared" si="429"/>
        <v/>
      </c>
      <c r="AY365" s="392" t="str">
        <f t="shared" si="430"/>
        <v/>
      </c>
      <c r="AZ365" s="392" t="str">
        <f t="shared" si="417"/>
        <v/>
      </c>
      <c r="BA365" s="392" t="str">
        <f t="shared" si="417"/>
        <v/>
      </c>
      <c r="BB365" s="392" t="str">
        <f t="shared" si="417"/>
        <v/>
      </c>
      <c r="BC365" s="392" t="str">
        <f t="shared" si="417"/>
        <v/>
      </c>
      <c r="BD365" s="396" t="str">
        <f t="shared" si="417"/>
        <v/>
      </c>
      <c r="BE365" s="386">
        <f t="shared" si="431"/>
        <v>0</v>
      </c>
      <c r="BG365" s="392">
        <f t="shared" si="432"/>
        <v>0</v>
      </c>
      <c r="BH365" s="392">
        <f t="shared" si="433"/>
        <v>0</v>
      </c>
      <c r="BI365" s="405">
        <f t="shared" si="434"/>
        <v>0</v>
      </c>
      <c r="BJ365" s="406">
        <f t="shared" si="419"/>
        <v>0</v>
      </c>
      <c r="BK365" s="391" t="str">
        <f t="shared" si="420"/>
        <v>0</v>
      </c>
      <c r="BL365" s="391" t="str">
        <f t="shared" si="421"/>
        <v>0</v>
      </c>
      <c r="BM365" s="405">
        <f t="shared" si="435"/>
        <v>0</v>
      </c>
      <c r="BN365" s="405" t="str">
        <f t="shared" si="436"/>
        <v>0m0</v>
      </c>
      <c r="BO365" s="392">
        <f t="shared" si="437"/>
        <v>0</v>
      </c>
      <c r="BP365" s="392">
        <f t="shared" si="438"/>
        <v>0</v>
      </c>
      <c r="BQ365" s="405">
        <f t="shared" si="439"/>
        <v>0</v>
      </c>
      <c r="BR365" s="406">
        <f t="shared" si="440"/>
        <v>0</v>
      </c>
      <c r="BS365" s="391" t="str">
        <f t="shared" si="441"/>
        <v>0</v>
      </c>
      <c r="BT365" s="391" t="str">
        <f t="shared" si="442"/>
        <v>0</v>
      </c>
      <c r="BU365" s="405">
        <f t="shared" si="443"/>
        <v>0</v>
      </c>
      <c r="BV365" s="405" t="str">
        <f t="shared" si="444"/>
        <v>0m0</v>
      </c>
      <c r="BW365" s="392">
        <f t="shared" si="445"/>
        <v>0</v>
      </c>
      <c r="BX365" s="392">
        <f t="shared" si="446"/>
        <v>0</v>
      </c>
      <c r="BY365" s="405">
        <f t="shared" si="447"/>
        <v>0</v>
      </c>
      <c r="BZ365" s="406">
        <f t="shared" si="448"/>
        <v>0</v>
      </c>
      <c r="CA365" s="391" t="str">
        <f t="shared" si="449"/>
        <v>0</v>
      </c>
      <c r="CB365" s="391" t="str">
        <f t="shared" si="450"/>
        <v>0</v>
      </c>
      <c r="CC365" s="405">
        <f t="shared" si="451"/>
        <v>0</v>
      </c>
      <c r="CD365" s="405" t="str">
        <f t="shared" si="452"/>
        <v>0m0</v>
      </c>
      <c r="CE365" s="392">
        <f t="shared" si="453"/>
        <v>0</v>
      </c>
      <c r="CF365" s="392">
        <f t="shared" si="454"/>
        <v>0</v>
      </c>
      <c r="CG365" s="405">
        <f t="shared" si="455"/>
        <v>0</v>
      </c>
      <c r="CH365" s="406">
        <f t="shared" si="456"/>
        <v>0</v>
      </c>
      <c r="CI365" s="391" t="str">
        <f t="shared" si="457"/>
        <v>0</v>
      </c>
      <c r="CJ365" s="391" t="str">
        <f t="shared" si="458"/>
        <v>0</v>
      </c>
      <c r="CK365" s="405">
        <f t="shared" si="459"/>
        <v>0</v>
      </c>
      <c r="CL365" s="405" t="str">
        <f t="shared" si="460"/>
        <v>0m0</v>
      </c>
      <c r="CM365" s="392">
        <f t="shared" si="461"/>
        <v>0</v>
      </c>
      <c r="CN365" s="392">
        <f t="shared" si="462"/>
        <v>0</v>
      </c>
      <c r="CO365" s="405">
        <f t="shared" si="463"/>
        <v>0</v>
      </c>
      <c r="CP365" s="406">
        <f t="shared" si="464"/>
        <v>0</v>
      </c>
      <c r="CQ365" s="391" t="str">
        <f t="shared" si="465"/>
        <v>0</v>
      </c>
      <c r="CR365" s="391" t="str">
        <f t="shared" si="466"/>
        <v>0</v>
      </c>
      <c r="CS365" s="405">
        <f t="shared" si="467"/>
        <v>0</v>
      </c>
      <c r="CT365" s="405" t="str">
        <f t="shared" si="468"/>
        <v>0m0</v>
      </c>
      <c r="CU365" s="405">
        <f t="shared" si="469"/>
        <v>0</v>
      </c>
      <c r="CV365" s="405">
        <f t="shared" si="470"/>
        <v>0</v>
      </c>
      <c r="CW365" s="405">
        <f t="shared" si="471"/>
        <v>0</v>
      </c>
      <c r="CX365" s="405">
        <f t="shared" si="472"/>
        <v>0</v>
      </c>
      <c r="CY365" s="405">
        <f t="shared" si="473"/>
        <v>0</v>
      </c>
      <c r="CZ365" s="405" t="str">
        <f t="shared" si="474"/>
        <v/>
      </c>
      <c r="DA365" s="405" t="str">
        <f t="shared" si="475"/>
        <v/>
      </c>
      <c r="DB365" s="405" t="str">
        <f t="shared" si="476"/>
        <v/>
      </c>
      <c r="DC365" s="405" t="str">
        <f t="shared" si="477"/>
        <v/>
      </c>
      <c r="DD365" s="405" t="str">
        <f t="shared" si="478"/>
        <v/>
      </c>
      <c r="DE365" s="405"/>
      <c r="DF365" s="404"/>
      <c r="DG365" s="405" t="str">
        <f t="shared" si="479"/>
        <v/>
      </c>
      <c r="DH365" s="405" t="str">
        <f t="shared" si="480"/>
        <v/>
      </c>
      <c r="DI365" s="405">
        <f t="shared" si="481"/>
        <v>0</v>
      </c>
      <c r="DJ365" s="405" t="str">
        <f t="shared" si="482"/>
        <v/>
      </c>
      <c r="DK365" s="405" t="str">
        <f t="shared" si="483"/>
        <v/>
      </c>
      <c r="DL365" s="405" t="str">
        <f t="shared" si="484"/>
        <v/>
      </c>
      <c r="DM365" s="405" t="str">
        <f t="shared" si="485"/>
        <v/>
      </c>
      <c r="DN365" s="405" t="str">
        <f t="shared" si="486"/>
        <v/>
      </c>
      <c r="DO365" s="405" t="str">
        <f t="shared" si="487"/>
        <v/>
      </c>
    </row>
    <row r="366" spans="1:119" s="152" customFormat="1" ht="18" hidden="1" customHeight="1">
      <c r="A366" s="156" t="str">
        <f t="shared" si="416"/>
        <v/>
      </c>
      <c r="B366" s="153"/>
      <c r="C366" s="31" t="str">
        <f>IF(B366="","",VLOOKUP(B366,学連登録!$C$2:$G$3000,2,FALSE))</f>
        <v/>
      </c>
      <c r="D366" s="32" t="str">
        <f>IF(B366="","",VLOOKUP(B366,学連登録!$C$2:$G$3000,3,FALSE))</f>
        <v/>
      </c>
      <c r="E366" s="33" t="str">
        <f>IF(B366="","",VLOOKUP(B366,学連登録!$C$2:$G$3000,4,FALSE))</f>
        <v/>
      </c>
      <c r="F366" s="376" t="str">
        <f>IF(B366="","",VLOOKUP(B366,学連登録!$C$2:$I$3000,7,FALSE))</f>
        <v/>
      </c>
      <c r="G366" s="155"/>
      <c r="H366" s="926"/>
      <c r="I366" s="928"/>
      <c r="J366" s="155"/>
      <c r="K366" s="926"/>
      <c r="L366" s="927"/>
      <c r="M366" s="155"/>
      <c r="N366" s="881"/>
      <c r="O366" s="882"/>
      <c r="P366" s="154"/>
      <c r="Q366" s="926"/>
      <c r="R366" s="927"/>
      <c r="S366" s="154"/>
      <c r="T366" s="926"/>
      <c r="U366" s="927"/>
      <c r="V366" s="101" t="str">
        <f>IF(B366="","",VLOOKUP(B366,学連登録!$C$2:$H$3000,6,FALSE))</f>
        <v/>
      </c>
      <c r="Y366" s="116" t="str">
        <f t="shared" si="488"/>
        <v/>
      </c>
      <c r="Z366" s="97" t="str">
        <f>IF(G366="","",VLOOKUP(G366,種目名!$R$5:$T$104,3,0))</f>
        <v/>
      </c>
      <c r="AA366" s="98" t="str">
        <f>IF(J366="","",VLOOKUP(J366,種目名!$R$5:$T$104,3,0))</f>
        <v/>
      </c>
      <c r="AB366" s="117" t="str">
        <f>IF(M366="","",VLOOKUP(M366,種目名!$R$5:$T$104,3,0))</f>
        <v/>
      </c>
      <c r="AC366" s="117" t="str">
        <f>IF(P366="","",VLOOKUP(AF366,種目名!$R$5:$T$104,3,0))</f>
        <v/>
      </c>
      <c r="AD366" s="118" t="str">
        <f>IF(S366="","",VLOOKUP(AI366,種目名!$R$5:$T$104,3,0))</f>
        <v/>
      </c>
      <c r="AE366" s="115">
        <f t="shared" si="489"/>
        <v>0</v>
      </c>
      <c r="AF366" s="152" t="str">
        <f t="shared" si="490"/>
        <v/>
      </c>
      <c r="AG366" s="152" t="str">
        <f t="shared" si="491"/>
        <v/>
      </c>
      <c r="AH366" s="152">
        <f t="shared" si="492"/>
        <v>0</v>
      </c>
      <c r="AI366" s="152" t="str">
        <f t="shared" si="493"/>
        <v/>
      </c>
      <c r="AJ366" s="152" t="str">
        <f t="shared" si="494"/>
        <v/>
      </c>
      <c r="AK366" s="383"/>
      <c r="AL366" s="166">
        <f t="shared" si="422"/>
        <v>0</v>
      </c>
      <c r="AM366" s="392">
        <f t="shared" si="423"/>
        <v>0</v>
      </c>
      <c r="AN366" s="392">
        <f>COUNTIF($B$12:B366,B366)</f>
        <v>0</v>
      </c>
      <c r="AO366" s="392"/>
      <c r="AP366" s="392" t="str">
        <f t="shared" si="424"/>
        <v/>
      </c>
      <c r="AQ366" s="392" t="str">
        <f t="shared" si="424"/>
        <v/>
      </c>
      <c r="AR366" s="392" t="str">
        <f t="shared" si="424"/>
        <v/>
      </c>
      <c r="AS366" s="392" t="str">
        <f t="shared" si="418"/>
        <v/>
      </c>
      <c r="AT366" s="392">
        <f t="shared" si="425"/>
        <v>0</v>
      </c>
      <c r="AU366" s="392" t="str">
        <f t="shared" si="426"/>
        <v/>
      </c>
      <c r="AV366" s="392" t="str">
        <f t="shared" si="427"/>
        <v/>
      </c>
      <c r="AW366" s="392" t="str">
        <f t="shared" si="428"/>
        <v/>
      </c>
      <c r="AX366" s="392" t="str">
        <f t="shared" si="429"/>
        <v/>
      </c>
      <c r="AY366" s="392" t="str">
        <f t="shared" si="430"/>
        <v/>
      </c>
      <c r="AZ366" s="392" t="str">
        <f t="shared" si="417"/>
        <v/>
      </c>
      <c r="BA366" s="392" t="str">
        <f t="shared" si="417"/>
        <v/>
      </c>
      <c r="BB366" s="392" t="str">
        <f t="shared" si="417"/>
        <v/>
      </c>
      <c r="BC366" s="392" t="str">
        <f t="shared" si="417"/>
        <v/>
      </c>
      <c r="BD366" s="396" t="str">
        <f t="shared" si="417"/>
        <v/>
      </c>
      <c r="BE366" s="386">
        <f t="shared" si="431"/>
        <v>0</v>
      </c>
      <c r="BG366" s="392">
        <f t="shared" si="432"/>
        <v>0</v>
      </c>
      <c r="BH366" s="392">
        <f t="shared" si="433"/>
        <v>0</v>
      </c>
      <c r="BI366" s="405">
        <f t="shared" si="434"/>
        <v>0</v>
      </c>
      <c r="BJ366" s="406">
        <f t="shared" si="419"/>
        <v>0</v>
      </c>
      <c r="BK366" s="391" t="str">
        <f t="shared" si="420"/>
        <v>0</v>
      </c>
      <c r="BL366" s="391" t="str">
        <f t="shared" si="421"/>
        <v>0</v>
      </c>
      <c r="BM366" s="405">
        <f t="shared" si="435"/>
        <v>0</v>
      </c>
      <c r="BN366" s="405" t="str">
        <f t="shared" si="436"/>
        <v>0m0</v>
      </c>
      <c r="BO366" s="392">
        <f t="shared" si="437"/>
        <v>0</v>
      </c>
      <c r="BP366" s="392">
        <f t="shared" si="438"/>
        <v>0</v>
      </c>
      <c r="BQ366" s="405">
        <f t="shared" si="439"/>
        <v>0</v>
      </c>
      <c r="BR366" s="406">
        <f t="shared" si="440"/>
        <v>0</v>
      </c>
      <c r="BS366" s="391" t="str">
        <f t="shared" si="441"/>
        <v>0</v>
      </c>
      <c r="BT366" s="391" t="str">
        <f t="shared" si="442"/>
        <v>0</v>
      </c>
      <c r="BU366" s="405">
        <f t="shared" si="443"/>
        <v>0</v>
      </c>
      <c r="BV366" s="405" t="str">
        <f t="shared" si="444"/>
        <v>0m0</v>
      </c>
      <c r="BW366" s="392">
        <f t="shared" si="445"/>
        <v>0</v>
      </c>
      <c r="BX366" s="392">
        <f t="shared" si="446"/>
        <v>0</v>
      </c>
      <c r="BY366" s="405">
        <f t="shared" si="447"/>
        <v>0</v>
      </c>
      <c r="BZ366" s="406">
        <f t="shared" si="448"/>
        <v>0</v>
      </c>
      <c r="CA366" s="391" t="str">
        <f t="shared" si="449"/>
        <v>0</v>
      </c>
      <c r="CB366" s="391" t="str">
        <f t="shared" si="450"/>
        <v>0</v>
      </c>
      <c r="CC366" s="405">
        <f t="shared" si="451"/>
        <v>0</v>
      </c>
      <c r="CD366" s="405" t="str">
        <f t="shared" si="452"/>
        <v>0m0</v>
      </c>
      <c r="CE366" s="392">
        <f t="shared" si="453"/>
        <v>0</v>
      </c>
      <c r="CF366" s="392">
        <f t="shared" si="454"/>
        <v>0</v>
      </c>
      <c r="CG366" s="405">
        <f t="shared" si="455"/>
        <v>0</v>
      </c>
      <c r="CH366" s="406">
        <f t="shared" si="456"/>
        <v>0</v>
      </c>
      <c r="CI366" s="391" t="str">
        <f t="shared" si="457"/>
        <v>0</v>
      </c>
      <c r="CJ366" s="391" t="str">
        <f t="shared" si="458"/>
        <v>0</v>
      </c>
      <c r="CK366" s="405">
        <f t="shared" si="459"/>
        <v>0</v>
      </c>
      <c r="CL366" s="405" t="str">
        <f t="shared" si="460"/>
        <v>0m0</v>
      </c>
      <c r="CM366" s="392">
        <f t="shared" si="461"/>
        <v>0</v>
      </c>
      <c r="CN366" s="392">
        <f t="shared" si="462"/>
        <v>0</v>
      </c>
      <c r="CO366" s="405">
        <f t="shared" si="463"/>
        <v>0</v>
      </c>
      <c r="CP366" s="406">
        <f t="shared" si="464"/>
        <v>0</v>
      </c>
      <c r="CQ366" s="391" t="str">
        <f t="shared" si="465"/>
        <v>0</v>
      </c>
      <c r="CR366" s="391" t="str">
        <f t="shared" si="466"/>
        <v>0</v>
      </c>
      <c r="CS366" s="405">
        <f t="shared" si="467"/>
        <v>0</v>
      </c>
      <c r="CT366" s="405" t="str">
        <f t="shared" si="468"/>
        <v>0m0</v>
      </c>
      <c r="CU366" s="405">
        <f t="shared" si="469"/>
        <v>0</v>
      </c>
      <c r="CV366" s="405">
        <f t="shared" si="470"/>
        <v>0</v>
      </c>
      <c r="CW366" s="405">
        <f t="shared" si="471"/>
        <v>0</v>
      </c>
      <c r="CX366" s="405">
        <f t="shared" si="472"/>
        <v>0</v>
      </c>
      <c r="CY366" s="405">
        <f t="shared" si="473"/>
        <v>0</v>
      </c>
      <c r="CZ366" s="405" t="str">
        <f t="shared" si="474"/>
        <v/>
      </c>
      <c r="DA366" s="405" t="str">
        <f t="shared" si="475"/>
        <v/>
      </c>
      <c r="DB366" s="405" t="str">
        <f t="shared" si="476"/>
        <v/>
      </c>
      <c r="DC366" s="405" t="str">
        <f t="shared" si="477"/>
        <v/>
      </c>
      <c r="DD366" s="405" t="str">
        <f t="shared" si="478"/>
        <v/>
      </c>
      <c r="DE366" s="405"/>
      <c r="DF366" s="404"/>
      <c r="DG366" s="405" t="str">
        <f t="shared" si="479"/>
        <v/>
      </c>
      <c r="DH366" s="405" t="str">
        <f t="shared" si="480"/>
        <v/>
      </c>
      <c r="DI366" s="405">
        <f t="shared" si="481"/>
        <v>0</v>
      </c>
      <c r="DJ366" s="405" t="str">
        <f t="shared" si="482"/>
        <v/>
      </c>
      <c r="DK366" s="405" t="str">
        <f t="shared" si="483"/>
        <v/>
      </c>
      <c r="DL366" s="405" t="str">
        <f t="shared" si="484"/>
        <v/>
      </c>
      <c r="DM366" s="405" t="str">
        <f t="shared" si="485"/>
        <v/>
      </c>
      <c r="DN366" s="405" t="str">
        <f t="shared" si="486"/>
        <v/>
      </c>
      <c r="DO366" s="405" t="str">
        <f t="shared" si="487"/>
        <v/>
      </c>
    </row>
    <row r="367" spans="1:119" s="152" customFormat="1" ht="18" hidden="1" customHeight="1">
      <c r="A367" s="156" t="str">
        <f t="shared" si="416"/>
        <v/>
      </c>
      <c r="B367" s="153"/>
      <c r="C367" s="31" t="str">
        <f>IF(B367="","",VLOOKUP(B367,学連登録!$C$2:$G$3000,2,FALSE))</f>
        <v/>
      </c>
      <c r="D367" s="32" t="str">
        <f>IF(B367="","",VLOOKUP(B367,学連登録!$C$2:$G$3000,3,FALSE))</f>
        <v/>
      </c>
      <c r="E367" s="33" t="str">
        <f>IF(B367="","",VLOOKUP(B367,学連登録!$C$2:$G$3000,4,FALSE))</f>
        <v/>
      </c>
      <c r="F367" s="376" t="str">
        <f>IF(B367="","",VLOOKUP(B367,学連登録!$C$2:$I$3000,7,FALSE))</f>
        <v/>
      </c>
      <c r="G367" s="155"/>
      <c r="H367" s="926"/>
      <c r="I367" s="928"/>
      <c r="J367" s="155"/>
      <c r="K367" s="926"/>
      <c r="L367" s="927"/>
      <c r="M367" s="155"/>
      <c r="N367" s="881"/>
      <c r="O367" s="882"/>
      <c r="P367" s="154"/>
      <c r="Q367" s="926"/>
      <c r="R367" s="927"/>
      <c r="S367" s="154"/>
      <c r="T367" s="926"/>
      <c r="U367" s="927"/>
      <c r="V367" s="101" t="str">
        <f>IF(B367="","",VLOOKUP(B367,学連登録!$C$2:$H$3000,6,FALSE))</f>
        <v/>
      </c>
      <c r="Y367" s="116" t="str">
        <f t="shared" si="488"/>
        <v/>
      </c>
      <c r="Z367" s="97" t="str">
        <f>IF(G367="","",VLOOKUP(G367,種目名!$R$5:$T$104,3,0))</f>
        <v/>
      </c>
      <c r="AA367" s="98" t="str">
        <f>IF(J367="","",VLOOKUP(J367,種目名!$R$5:$T$104,3,0))</f>
        <v/>
      </c>
      <c r="AB367" s="117" t="str">
        <f>IF(M367="","",VLOOKUP(M367,種目名!$R$5:$T$104,3,0))</f>
        <v/>
      </c>
      <c r="AC367" s="117" t="str">
        <f>IF(P367="","",VLOOKUP(AF367,種目名!$R$5:$T$104,3,0))</f>
        <v/>
      </c>
      <c r="AD367" s="118" t="str">
        <f>IF(S367="","",VLOOKUP(AI367,種目名!$R$5:$T$104,3,0))</f>
        <v/>
      </c>
      <c r="AE367" s="115">
        <f t="shared" si="489"/>
        <v>0</v>
      </c>
      <c r="AF367" s="152" t="str">
        <f t="shared" si="490"/>
        <v/>
      </c>
      <c r="AG367" s="152" t="str">
        <f t="shared" si="491"/>
        <v/>
      </c>
      <c r="AH367" s="152">
        <f t="shared" si="492"/>
        <v>0</v>
      </c>
      <c r="AI367" s="152" t="str">
        <f t="shared" si="493"/>
        <v/>
      </c>
      <c r="AJ367" s="152" t="str">
        <f t="shared" si="494"/>
        <v/>
      </c>
      <c r="AK367" s="383"/>
      <c r="AL367" s="166">
        <f t="shared" si="422"/>
        <v>0</v>
      </c>
      <c r="AM367" s="392">
        <f t="shared" si="423"/>
        <v>0</v>
      </c>
      <c r="AN367" s="392">
        <f>COUNTIF($B$12:B367,B367)</f>
        <v>0</v>
      </c>
      <c r="AO367" s="392"/>
      <c r="AP367" s="392" t="str">
        <f t="shared" si="424"/>
        <v/>
      </c>
      <c r="AQ367" s="392" t="str">
        <f t="shared" si="424"/>
        <v/>
      </c>
      <c r="AR367" s="392" t="str">
        <f t="shared" si="424"/>
        <v/>
      </c>
      <c r="AS367" s="392" t="str">
        <f t="shared" si="418"/>
        <v/>
      </c>
      <c r="AT367" s="392">
        <f t="shared" si="425"/>
        <v>0</v>
      </c>
      <c r="AU367" s="392" t="str">
        <f t="shared" si="426"/>
        <v/>
      </c>
      <c r="AV367" s="392" t="str">
        <f t="shared" si="427"/>
        <v/>
      </c>
      <c r="AW367" s="392" t="str">
        <f t="shared" si="428"/>
        <v/>
      </c>
      <c r="AX367" s="392" t="str">
        <f t="shared" si="429"/>
        <v/>
      </c>
      <c r="AY367" s="392" t="str">
        <f t="shared" si="430"/>
        <v/>
      </c>
      <c r="AZ367" s="392" t="str">
        <f t="shared" si="417"/>
        <v/>
      </c>
      <c r="BA367" s="392" t="str">
        <f t="shared" si="417"/>
        <v/>
      </c>
      <c r="BB367" s="392" t="str">
        <f t="shared" si="417"/>
        <v/>
      </c>
      <c r="BC367" s="392" t="str">
        <f t="shared" si="417"/>
        <v/>
      </c>
      <c r="BD367" s="396" t="str">
        <f t="shared" si="417"/>
        <v/>
      </c>
      <c r="BE367" s="386">
        <f t="shared" si="431"/>
        <v>0</v>
      </c>
      <c r="BG367" s="392">
        <f t="shared" si="432"/>
        <v>0</v>
      </c>
      <c r="BH367" s="392">
        <f t="shared" si="433"/>
        <v>0</v>
      </c>
      <c r="BI367" s="405">
        <f t="shared" si="434"/>
        <v>0</v>
      </c>
      <c r="BJ367" s="406">
        <f t="shared" si="419"/>
        <v>0</v>
      </c>
      <c r="BK367" s="391" t="str">
        <f t="shared" si="420"/>
        <v>0</v>
      </c>
      <c r="BL367" s="391" t="str">
        <f t="shared" si="421"/>
        <v>0</v>
      </c>
      <c r="BM367" s="405">
        <f t="shared" si="435"/>
        <v>0</v>
      </c>
      <c r="BN367" s="405" t="str">
        <f t="shared" si="436"/>
        <v>0m0</v>
      </c>
      <c r="BO367" s="392">
        <f t="shared" si="437"/>
        <v>0</v>
      </c>
      <c r="BP367" s="392">
        <f t="shared" si="438"/>
        <v>0</v>
      </c>
      <c r="BQ367" s="405">
        <f t="shared" si="439"/>
        <v>0</v>
      </c>
      <c r="BR367" s="406">
        <f t="shared" si="440"/>
        <v>0</v>
      </c>
      <c r="BS367" s="391" t="str">
        <f t="shared" si="441"/>
        <v>0</v>
      </c>
      <c r="BT367" s="391" t="str">
        <f t="shared" si="442"/>
        <v>0</v>
      </c>
      <c r="BU367" s="405">
        <f t="shared" si="443"/>
        <v>0</v>
      </c>
      <c r="BV367" s="405" t="str">
        <f t="shared" si="444"/>
        <v>0m0</v>
      </c>
      <c r="BW367" s="392">
        <f t="shared" si="445"/>
        <v>0</v>
      </c>
      <c r="BX367" s="392">
        <f t="shared" si="446"/>
        <v>0</v>
      </c>
      <c r="BY367" s="405">
        <f t="shared" si="447"/>
        <v>0</v>
      </c>
      <c r="BZ367" s="406">
        <f t="shared" si="448"/>
        <v>0</v>
      </c>
      <c r="CA367" s="391" t="str">
        <f t="shared" si="449"/>
        <v>0</v>
      </c>
      <c r="CB367" s="391" t="str">
        <f t="shared" si="450"/>
        <v>0</v>
      </c>
      <c r="CC367" s="405">
        <f t="shared" si="451"/>
        <v>0</v>
      </c>
      <c r="CD367" s="405" t="str">
        <f t="shared" si="452"/>
        <v>0m0</v>
      </c>
      <c r="CE367" s="392">
        <f t="shared" si="453"/>
        <v>0</v>
      </c>
      <c r="CF367" s="392">
        <f t="shared" si="454"/>
        <v>0</v>
      </c>
      <c r="CG367" s="405">
        <f t="shared" si="455"/>
        <v>0</v>
      </c>
      <c r="CH367" s="406">
        <f t="shared" si="456"/>
        <v>0</v>
      </c>
      <c r="CI367" s="391" t="str">
        <f t="shared" si="457"/>
        <v>0</v>
      </c>
      <c r="CJ367" s="391" t="str">
        <f t="shared" si="458"/>
        <v>0</v>
      </c>
      <c r="CK367" s="405">
        <f t="shared" si="459"/>
        <v>0</v>
      </c>
      <c r="CL367" s="405" t="str">
        <f t="shared" si="460"/>
        <v>0m0</v>
      </c>
      <c r="CM367" s="392">
        <f t="shared" si="461"/>
        <v>0</v>
      </c>
      <c r="CN367" s="392">
        <f t="shared" si="462"/>
        <v>0</v>
      </c>
      <c r="CO367" s="405">
        <f t="shared" si="463"/>
        <v>0</v>
      </c>
      <c r="CP367" s="406">
        <f t="shared" si="464"/>
        <v>0</v>
      </c>
      <c r="CQ367" s="391" t="str">
        <f t="shared" si="465"/>
        <v>0</v>
      </c>
      <c r="CR367" s="391" t="str">
        <f t="shared" si="466"/>
        <v>0</v>
      </c>
      <c r="CS367" s="405">
        <f t="shared" si="467"/>
        <v>0</v>
      </c>
      <c r="CT367" s="405" t="str">
        <f t="shared" si="468"/>
        <v>0m0</v>
      </c>
      <c r="CU367" s="405">
        <f t="shared" si="469"/>
        <v>0</v>
      </c>
      <c r="CV367" s="405">
        <f t="shared" si="470"/>
        <v>0</v>
      </c>
      <c r="CW367" s="405">
        <f t="shared" si="471"/>
        <v>0</v>
      </c>
      <c r="CX367" s="405">
        <f t="shared" si="472"/>
        <v>0</v>
      </c>
      <c r="CY367" s="405">
        <f t="shared" si="473"/>
        <v>0</v>
      </c>
      <c r="CZ367" s="405" t="str">
        <f t="shared" si="474"/>
        <v/>
      </c>
      <c r="DA367" s="405" t="str">
        <f t="shared" si="475"/>
        <v/>
      </c>
      <c r="DB367" s="405" t="str">
        <f t="shared" si="476"/>
        <v/>
      </c>
      <c r="DC367" s="405" t="str">
        <f t="shared" si="477"/>
        <v/>
      </c>
      <c r="DD367" s="405" t="str">
        <f t="shared" si="478"/>
        <v/>
      </c>
      <c r="DE367" s="405"/>
      <c r="DF367" s="404"/>
      <c r="DG367" s="405" t="str">
        <f t="shared" si="479"/>
        <v/>
      </c>
      <c r="DH367" s="405" t="str">
        <f t="shared" si="480"/>
        <v/>
      </c>
      <c r="DI367" s="405">
        <f t="shared" si="481"/>
        <v>0</v>
      </c>
      <c r="DJ367" s="405" t="str">
        <f t="shared" si="482"/>
        <v/>
      </c>
      <c r="DK367" s="405" t="str">
        <f t="shared" si="483"/>
        <v/>
      </c>
      <c r="DL367" s="405" t="str">
        <f t="shared" si="484"/>
        <v/>
      </c>
      <c r="DM367" s="405" t="str">
        <f t="shared" si="485"/>
        <v/>
      </c>
      <c r="DN367" s="405" t="str">
        <f t="shared" si="486"/>
        <v/>
      </c>
      <c r="DO367" s="405" t="str">
        <f t="shared" si="487"/>
        <v/>
      </c>
    </row>
    <row r="368" spans="1:119" s="152" customFormat="1" ht="18" hidden="1" customHeight="1">
      <c r="A368" s="156" t="str">
        <f t="shared" si="416"/>
        <v/>
      </c>
      <c r="B368" s="153"/>
      <c r="C368" s="31" t="str">
        <f>IF(B368="","",VLOOKUP(B368,学連登録!$C$2:$G$3000,2,FALSE))</f>
        <v/>
      </c>
      <c r="D368" s="32" t="str">
        <f>IF(B368="","",VLOOKUP(B368,学連登録!$C$2:$G$3000,3,FALSE))</f>
        <v/>
      </c>
      <c r="E368" s="33" t="str">
        <f>IF(B368="","",VLOOKUP(B368,学連登録!$C$2:$G$3000,4,FALSE))</f>
        <v/>
      </c>
      <c r="F368" s="376" t="str">
        <f>IF(B368="","",VLOOKUP(B368,学連登録!$C$2:$I$3000,7,FALSE))</f>
        <v/>
      </c>
      <c r="G368" s="155"/>
      <c r="H368" s="926"/>
      <c r="I368" s="928"/>
      <c r="J368" s="155"/>
      <c r="K368" s="926"/>
      <c r="L368" s="927"/>
      <c r="M368" s="155"/>
      <c r="N368" s="881"/>
      <c r="O368" s="882"/>
      <c r="P368" s="154"/>
      <c r="Q368" s="926"/>
      <c r="R368" s="927"/>
      <c r="S368" s="154"/>
      <c r="T368" s="926"/>
      <c r="U368" s="927"/>
      <c r="V368" s="101" t="str">
        <f>IF(B368="","",VLOOKUP(B368,学連登録!$C$2:$H$3000,6,FALSE))</f>
        <v/>
      </c>
      <c r="Y368" s="116" t="str">
        <f t="shared" si="488"/>
        <v/>
      </c>
      <c r="Z368" s="97" t="str">
        <f>IF(G368="","",VLOOKUP(G368,種目名!$R$5:$T$104,3,0))</f>
        <v/>
      </c>
      <c r="AA368" s="98" t="str">
        <f>IF(J368="","",VLOOKUP(J368,種目名!$R$5:$T$104,3,0))</f>
        <v/>
      </c>
      <c r="AB368" s="117" t="str">
        <f>IF(M368="","",VLOOKUP(M368,種目名!$R$5:$T$104,3,0))</f>
        <v/>
      </c>
      <c r="AC368" s="117" t="str">
        <f>IF(P368="","",VLOOKUP(AF368,種目名!$R$5:$T$104,3,0))</f>
        <v/>
      </c>
      <c r="AD368" s="118" t="str">
        <f>IF(S368="","",VLOOKUP(AI368,種目名!$R$5:$T$104,3,0))</f>
        <v/>
      </c>
      <c r="AE368" s="115">
        <f t="shared" si="489"/>
        <v>0</v>
      </c>
      <c r="AF368" s="152" t="str">
        <f t="shared" si="490"/>
        <v/>
      </c>
      <c r="AG368" s="152" t="str">
        <f t="shared" si="491"/>
        <v/>
      </c>
      <c r="AH368" s="152">
        <f t="shared" si="492"/>
        <v>0</v>
      </c>
      <c r="AI368" s="152" t="str">
        <f t="shared" si="493"/>
        <v/>
      </c>
      <c r="AJ368" s="152" t="str">
        <f t="shared" si="494"/>
        <v/>
      </c>
      <c r="AK368" s="383"/>
      <c r="AL368" s="166">
        <f t="shared" si="422"/>
        <v>0</v>
      </c>
      <c r="AM368" s="392">
        <f t="shared" si="423"/>
        <v>0</v>
      </c>
      <c r="AN368" s="392">
        <f>COUNTIF($B$12:B368,B368)</f>
        <v>0</v>
      </c>
      <c r="AO368" s="392"/>
      <c r="AP368" s="392" t="str">
        <f t="shared" si="424"/>
        <v/>
      </c>
      <c r="AQ368" s="392" t="str">
        <f t="shared" si="424"/>
        <v/>
      </c>
      <c r="AR368" s="392" t="str">
        <f t="shared" si="424"/>
        <v/>
      </c>
      <c r="AS368" s="392" t="str">
        <f t="shared" si="418"/>
        <v/>
      </c>
      <c r="AT368" s="392">
        <f t="shared" si="425"/>
        <v>0</v>
      </c>
      <c r="AU368" s="392" t="str">
        <f t="shared" si="426"/>
        <v/>
      </c>
      <c r="AV368" s="392" t="str">
        <f t="shared" si="427"/>
        <v/>
      </c>
      <c r="AW368" s="392" t="str">
        <f t="shared" si="428"/>
        <v/>
      </c>
      <c r="AX368" s="392" t="str">
        <f t="shared" si="429"/>
        <v/>
      </c>
      <c r="AY368" s="392" t="str">
        <f t="shared" si="430"/>
        <v/>
      </c>
      <c r="AZ368" s="392" t="str">
        <f t="shared" si="417"/>
        <v/>
      </c>
      <c r="BA368" s="392" t="str">
        <f t="shared" si="417"/>
        <v/>
      </c>
      <c r="BB368" s="392" t="str">
        <f t="shared" si="417"/>
        <v/>
      </c>
      <c r="BC368" s="392" t="str">
        <f t="shared" si="417"/>
        <v/>
      </c>
      <c r="BD368" s="396" t="str">
        <f t="shared" si="417"/>
        <v/>
      </c>
      <c r="BE368" s="386">
        <f t="shared" si="431"/>
        <v>0</v>
      </c>
      <c r="BG368" s="392">
        <f t="shared" si="432"/>
        <v>0</v>
      </c>
      <c r="BH368" s="392">
        <f t="shared" si="433"/>
        <v>0</v>
      </c>
      <c r="BI368" s="405">
        <f t="shared" si="434"/>
        <v>0</v>
      </c>
      <c r="BJ368" s="406">
        <f t="shared" si="419"/>
        <v>0</v>
      </c>
      <c r="BK368" s="391" t="str">
        <f t="shared" si="420"/>
        <v>0</v>
      </c>
      <c r="BL368" s="391" t="str">
        <f t="shared" si="421"/>
        <v>0</v>
      </c>
      <c r="BM368" s="405">
        <f t="shared" si="435"/>
        <v>0</v>
      </c>
      <c r="BN368" s="405" t="str">
        <f t="shared" si="436"/>
        <v>0m0</v>
      </c>
      <c r="BO368" s="392">
        <f t="shared" si="437"/>
        <v>0</v>
      </c>
      <c r="BP368" s="392">
        <f t="shared" si="438"/>
        <v>0</v>
      </c>
      <c r="BQ368" s="405">
        <f t="shared" si="439"/>
        <v>0</v>
      </c>
      <c r="BR368" s="406">
        <f t="shared" si="440"/>
        <v>0</v>
      </c>
      <c r="BS368" s="391" t="str">
        <f t="shared" si="441"/>
        <v>0</v>
      </c>
      <c r="BT368" s="391" t="str">
        <f t="shared" si="442"/>
        <v>0</v>
      </c>
      <c r="BU368" s="405">
        <f t="shared" si="443"/>
        <v>0</v>
      </c>
      <c r="BV368" s="405" t="str">
        <f t="shared" si="444"/>
        <v>0m0</v>
      </c>
      <c r="BW368" s="392">
        <f t="shared" si="445"/>
        <v>0</v>
      </c>
      <c r="BX368" s="392">
        <f t="shared" si="446"/>
        <v>0</v>
      </c>
      <c r="BY368" s="405">
        <f t="shared" si="447"/>
        <v>0</v>
      </c>
      <c r="BZ368" s="406">
        <f t="shared" si="448"/>
        <v>0</v>
      </c>
      <c r="CA368" s="391" t="str">
        <f t="shared" si="449"/>
        <v>0</v>
      </c>
      <c r="CB368" s="391" t="str">
        <f t="shared" si="450"/>
        <v>0</v>
      </c>
      <c r="CC368" s="405">
        <f t="shared" si="451"/>
        <v>0</v>
      </c>
      <c r="CD368" s="405" t="str">
        <f t="shared" si="452"/>
        <v>0m0</v>
      </c>
      <c r="CE368" s="392">
        <f t="shared" si="453"/>
        <v>0</v>
      </c>
      <c r="CF368" s="392">
        <f t="shared" si="454"/>
        <v>0</v>
      </c>
      <c r="CG368" s="405">
        <f t="shared" si="455"/>
        <v>0</v>
      </c>
      <c r="CH368" s="406">
        <f t="shared" si="456"/>
        <v>0</v>
      </c>
      <c r="CI368" s="391" t="str">
        <f t="shared" si="457"/>
        <v>0</v>
      </c>
      <c r="CJ368" s="391" t="str">
        <f t="shared" si="458"/>
        <v>0</v>
      </c>
      <c r="CK368" s="405">
        <f t="shared" si="459"/>
        <v>0</v>
      </c>
      <c r="CL368" s="405" t="str">
        <f t="shared" si="460"/>
        <v>0m0</v>
      </c>
      <c r="CM368" s="392">
        <f t="shared" si="461"/>
        <v>0</v>
      </c>
      <c r="CN368" s="392">
        <f t="shared" si="462"/>
        <v>0</v>
      </c>
      <c r="CO368" s="405">
        <f t="shared" si="463"/>
        <v>0</v>
      </c>
      <c r="CP368" s="406">
        <f t="shared" si="464"/>
        <v>0</v>
      </c>
      <c r="CQ368" s="391" t="str">
        <f t="shared" si="465"/>
        <v>0</v>
      </c>
      <c r="CR368" s="391" t="str">
        <f t="shared" si="466"/>
        <v>0</v>
      </c>
      <c r="CS368" s="405">
        <f t="shared" si="467"/>
        <v>0</v>
      </c>
      <c r="CT368" s="405" t="str">
        <f t="shared" si="468"/>
        <v>0m0</v>
      </c>
      <c r="CU368" s="405">
        <f t="shared" si="469"/>
        <v>0</v>
      </c>
      <c r="CV368" s="405">
        <f t="shared" si="470"/>
        <v>0</v>
      </c>
      <c r="CW368" s="405">
        <f t="shared" si="471"/>
        <v>0</v>
      </c>
      <c r="CX368" s="405">
        <f t="shared" si="472"/>
        <v>0</v>
      </c>
      <c r="CY368" s="405">
        <f t="shared" si="473"/>
        <v>0</v>
      </c>
      <c r="CZ368" s="405" t="str">
        <f t="shared" si="474"/>
        <v/>
      </c>
      <c r="DA368" s="405" t="str">
        <f t="shared" si="475"/>
        <v/>
      </c>
      <c r="DB368" s="405" t="str">
        <f t="shared" si="476"/>
        <v/>
      </c>
      <c r="DC368" s="405" t="str">
        <f t="shared" si="477"/>
        <v/>
      </c>
      <c r="DD368" s="405" t="str">
        <f t="shared" si="478"/>
        <v/>
      </c>
      <c r="DE368" s="405"/>
      <c r="DF368" s="404"/>
      <c r="DG368" s="405" t="str">
        <f t="shared" si="479"/>
        <v/>
      </c>
      <c r="DH368" s="405" t="str">
        <f t="shared" si="480"/>
        <v/>
      </c>
      <c r="DI368" s="405">
        <f t="shared" si="481"/>
        <v>0</v>
      </c>
      <c r="DJ368" s="405" t="str">
        <f t="shared" si="482"/>
        <v/>
      </c>
      <c r="DK368" s="405" t="str">
        <f t="shared" si="483"/>
        <v/>
      </c>
      <c r="DL368" s="405" t="str">
        <f t="shared" si="484"/>
        <v/>
      </c>
      <c r="DM368" s="405" t="str">
        <f t="shared" si="485"/>
        <v/>
      </c>
      <c r="DN368" s="405" t="str">
        <f t="shared" si="486"/>
        <v/>
      </c>
      <c r="DO368" s="405" t="str">
        <f t="shared" si="487"/>
        <v/>
      </c>
    </row>
    <row r="369" spans="1:119" s="152" customFormat="1" ht="18" hidden="1" customHeight="1">
      <c r="A369" s="156" t="str">
        <f t="shared" si="416"/>
        <v/>
      </c>
      <c r="B369" s="153"/>
      <c r="C369" s="31" t="str">
        <f>IF(B369="","",VLOOKUP(B369,学連登録!$C$2:$G$3000,2,FALSE))</f>
        <v/>
      </c>
      <c r="D369" s="32" t="str">
        <f>IF(B369="","",VLOOKUP(B369,学連登録!$C$2:$G$3000,3,FALSE))</f>
        <v/>
      </c>
      <c r="E369" s="33" t="str">
        <f>IF(B369="","",VLOOKUP(B369,学連登録!$C$2:$G$3000,4,FALSE))</f>
        <v/>
      </c>
      <c r="F369" s="376" t="str">
        <f>IF(B369="","",VLOOKUP(B369,学連登録!$C$2:$I$3000,7,FALSE))</f>
        <v/>
      </c>
      <c r="G369" s="155"/>
      <c r="H369" s="926"/>
      <c r="I369" s="928"/>
      <c r="J369" s="155"/>
      <c r="K369" s="926"/>
      <c r="L369" s="927"/>
      <c r="M369" s="155"/>
      <c r="N369" s="881"/>
      <c r="O369" s="882"/>
      <c r="P369" s="154"/>
      <c r="Q369" s="926"/>
      <c r="R369" s="927"/>
      <c r="S369" s="154"/>
      <c r="T369" s="926"/>
      <c r="U369" s="927"/>
      <c r="V369" s="101" t="str">
        <f>IF(B369="","",VLOOKUP(B369,学連登録!$C$2:$H$3000,6,FALSE))</f>
        <v/>
      </c>
      <c r="Y369" s="116" t="str">
        <f t="shared" si="488"/>
        <v/>
      </c>
      <c r="Z369" s="97" t="str">
        <f>IF(G369="","",VLOOKUP(G369,種目名!$R$5:$T$104,3,0))</f>
        <v/>
      </c>
      <c r="AA369" s="98" t="str">
        <f>IF(J369="","",VLOOKUP(J369,種目名!$R$5:$T$104,3,0))</f>
        <v/>
      </c>
      <c r="AB369" s="117" t="str">
        <f>IF(M369="","",VLOOKUP(M369,種目名!$R$5:$T$104,3,0))</f>
        <v/>
      </c>
      <c r="AC369" s="117" t="str">
        <f>IF(P369="","",VLOOKUP(AF369,種目名!$R$5:$T$104,3,0))</f>
        <v/>
      </c>
      <c r="AD369" s="118" t="str">
        <f>IF(S369="","",VLOOKUP(AI369,種目名!$R$5:$T$104,3,0))</f>
        <v/>
      </c>
      <c r="AE369" s="115">
        <f t="shared" si="489"/>
        <v>0</v>
      </c>
      <c r="AF369" s="152" t="str">
        <f t="shared" si="490"/>
        <v/>
      </c>
      <c r="AG369" s="152" t="str">
        <f t="shared" si="491"/>
        <v/>
      </c>
      <c r="AH369" s="152">
        <f t="shared" si="492"/>
        <v>0</v>
      </c>
      <c r="AI369" s="152" t="str">
        <f t="shared" si="493"/>
        <v/>
      </c>
      <c r="AJ369" s="152" t="str">
        <f t="shared" si="494"/>
        <v/>
      </c>
      <c r="AK369" s="383"/>
      <c r="AL369" s="166">
        <f t="shared" si="422"/>
        <v>0</v>
      </c>
      <c r="AM369" s="392">
        <f t="shared" si="423"/>
        <v>0</v>
      </c>
      <c r="AN369" s="392">
        <f>COUNTIF($B$12:B369,B369)</f>
        <v>0</v>
      </c>
      <c r="AO369" s="392"/>
      <c r="AP369" s="392" t="str">
        <f t="shared" si="424"/>
        <v/>
      </c>
      <c r="AQ369" s="392" t="str">
        <f t="shared" si="424"/>
        <v/>
      </c>
      <c r="AR369" s="392" t="str">
        <f t="shared" si="424"/>
        <v/>
      </c>
      <c r="AS369" s="392" t="str">
        <f t="shared" si="418"/>
        <v/>
      </c>
      <c r="AT369" s="392">
        <f t="shared" si="425"/>
        <v>0</v>
      </c>
      <c r="AU369" s="392" t="str">
        <f t="shared" si="426"/>
        <v/>
      </c>
      <c r="AV369" s="392" t="str">
        <f t="shared" si="427"/>
        <v/>
      </c>
      <c r="AW369" s="392" t="str">
        <f t="shared" si="428"/>
        <v/>
      </c>
      <c r="AX369" s="392" t="str">
        <f t="shared" si="429"/>
        <v/>
      </c>
      <c r="AY369" s="392" t="str">
        <f t="shared" si="430"/>
        <v/>
      </c>
      <c r="AZ369" s="392" t="str">
        <f t="shared" si="417"/>
        <v/>
      </c>
      <c r="BA369" s="392" t="str">
        <f t="shared" si="417"/>
        <v/>
      </c>
      <c r="BB369" s="392" t="str">
        <f t="shared" si="417"/>
        <v/>
      </c>
      <c r="BC369" s="392" t="str">
        <f t="shared" si="417"/>
        <v/>
      </c>
      <c r="BD369" s="396" t="str">
        <f t="shared" si="417"/>
        <v/>
      </c>
      <c r="BE369" s="386">
        <f t="shared" si="431"/>
        <v>0</v>
      </c>
      <c r="BG369" s="392">
        <f t="shared" si="432"/>
        <v>0</v>
      </c>
      <c r="BH369" s="392">
        <f t="shared" si="433"/>
        <v>0</v>
      </c>
      <c r="BI369" s="405">
        <f t="shared" si="434"/>
        <v>0</v>
      </c>
      <c r="BJ369" s="406">
        <f t="shared" si="419"/>
        <v>0</v>
      </c>
      <c r="BK369" s="391" t="str">
        <f t="shared" si="420"/>
        <v>0</v>
      </c>
      <c r="BL369" s="391" t="str">
        <f t="shared" si="421"/>
        <v>0</v>
      </c>
      <c r="BM369" s="405">
        <f t="shared" si="435"/>
        <v>0</v>
      </c>
      <c r="BN369" s="405" t="str">
        <f t="shared" si="436"/>
        <v>0m0</v>
      </c>
      <c r="BO369" s="392">
        <f t="shared" si="437"/>
        <v>0</v>
      </c>
      <c r="BP369" s="392">
        <f t="shared" si="438"/>
        <v>0</v>
      </c>
      <c r="BQ369" s="405">
        <f t="shared" si="439"/>
        <v>0</v>
      </c>
      <c r="BR369" s="406">
        <f t="shared" si="440"/>
        <v>0</v>
      </c>
      <c r="BS369" s="391" t="str">
        <f t="shared" si="441"/>
        <v>0</v>
      </c>
      <c r="BT369" s="391" t="str">
        <f t="shared" si="442"/>
        <v>0</v>
      </c>
      <c r="BU369" s="405">
        <f t="shared" si="443"/>
        <v>0</v>
      </c>
      <c r="BV369" s="405" t="str">
        <f t="shared" si="444"/>
        <v>0m0</v>
      </c>
      <c r="BW369" s="392">
        <f t="shared" si="445"/>
        <v>0</v>
      </c>
      <c r="BX369" s="392">
        <f t="shared" si="446"/>
        <v>0</v>
      </c>
      <c r="BY369" s="405">
        <f t="shared" si="447"/>
        <v>0</v>
      </c>
      <c r="BZ369" s="406">
        <f t="shared" si="448"/>
        <v>0</v>
      </c>
      <c r="CA369" s="391" t="str">
        <f t="shared" si="449"/>
        <v>0</v>
      </c>
      <c r="CB369" s="391" t="str">
        <f t="shared" si="450"/>
        <v>0</v>
      </c>
      <c r="CC369" s="405">
        <f t="shared" si="451"/>
        <v>0</v>
      </c>
      <c r="CD369" s="405" t="str">
        <f t="shared" si="452"/>
        <v>0m0</v>
      </c>
      <c r="CE369" s="392">
        <f t="shared" si="453"/>
        <v>0</v>
      </c>
      <c r="CF369" s="392">
        <f t="shared" si="454"/>
        <v>0</v>
      </c>
      <c r="CG369" s="405">
        <f t="shared" si="455"/>
        <v>0</v>
      </c>
      <c r="CH369" s="406">
        <f t="shared" si="456"/>
        <v>0</v>
      </c>
      <c r="CI369" s="391" t="str">
        <f t="shared" si="457"/>
        <v>0</v>
      </c>
      <c r="CJ369" s="391" t="str">
        <f t="shared" si="458"/>
        <v>0</v>
      </c>
      <c r="CK369" s="405">
        <f t="shared" si="459"/>
        <v>0</v>
      </c>
      <c r="CL369" s="405" t="str">
        <f t="shared" si="460"/>
        <v>0m0</v>
      </c>
      <c r="CM369" s="392">
        <f t="shared" si="461"/>
        <v>0</v>
      </c>
      <c r="CN369" s="392">
        <f t="shared" si="462"/>
        <v>0</v>
      </c>
      <c r="CO369" s="405">
        <f t="shared" si="463"/>
        <v>0</v>
      </c>
      <c r="CP369" s="406">
        <f t="shared" si="464"/>
        <v>0</v>
      </c>
      <c r="CQ369" s="391" t="str">
        <f t="shared" si="465"/>
        <v>0</v>
      </c>
      <c r="CR369" s="391" t="str">
        <f t="shared" si="466"/>
        <v>0</v>
      </c>
      <c r="CS369" s="405">
        <f t="shared" si="467"/>
        <v>0</v>
      </c>
      <c r="CT369" s="405" t="str">
        <f t="shared" si="468"/>
        <v>0m0</v>
      </c>
      <c r="CU369" s="405">
        <f t="shared" si="469"/>
        <v>0</v>
      </c>
      <c r="CV369" s="405">
        <f t="shared" si="470"/>
        <v>0</v>
      </c>
      <c r="CW369" s="405">
        <f t="shared" si="471"/>
        <v>0</v>
      </c>
      <c r="CX369" s="405">
        <f t="shared" si="472"/>
        <v>0</v>
      </c>
      <c r="CY369" s="405">
        <f t="shared" si="473"/>
        <v>0</v>
      </c>
      <c r="CZ369" s="405" t="str">
        <f t="shared" si="474"/>
        <v/>
      </c>
      <c r="DA369" s="405" t="str">
        <f t="shared" si="475"/>
        <v/>
      </c>
      <c r="DB369" s="405" t="str">
        <f t="shared" si="476"/>
        <v/>
      </c>
      <c r="DC369" s="405" t="str">
        <f t="shared" si="477"/>
        <v/>
      </c>
      <c r="DD369" s="405" t="str">
        <f t="shared" si="478"/>
        <v/>
      </c>
      <c r="DE369" s="405"/>
      <c r="DF369" s="404"/>
      <c r="DG369" s="405" t="str">
        <f t="shared" si="479"/>
        <v/>
      </c>
      <c r="DH369" s="405" t="str">
        <f t="shared" si="480"/>
        <v/>
      </c>
      <c r="DI369" s="405">
        <f t="shared" si="481"/>
        <v>0</v>
      </c>
      <c r="DJ369" s="405" t="str">
        <f t="shared" si="482"/>
        <v/>
      </c>
      <c r="DK369" s="405" t="str">
        <f t="shared" si="483"/>
        <v/>
      </c>
      <c r="DL369" s="405" t="str">
        <f t="shared" si="484"/>
        <v/>
      </c>
      <c r="DM369" s="405" t="str">
        <f t="shared" si="485"/>
        <v/>
      </c>
      <c r="DN369" s="405" t="str">
        <f t="shared" si="486"/>
        <v/>
      </c>
      <c r="DO369" s="405" t="str">
        <f t="shared" si="487"/>
        <v/>
      </c>
    </row>
    <row r="370" spans="1:119" s="152" customFormat="1" ht="18" hidden="1" customHeight="1">
      <c r="A370" s="156" t="str">
        <f t="shared" si="416"/>
        <v/>
      </c>
      <c r="B370" s="153"/>
      <c r="C370" s="31" t="str">
        <f>IF(B370="","",VLOOKUP(B370,学連登録!$C$2:$G$3000,2,FALSE))</f>
        <v/>
      </c>
      <c r="D370" s="32" t="str">
        <f>IF(B370="","",VLOOKUP(B370,学連登録!$C$2:$G$3000,3,FALSE))</f>
        <v/>
      </c>
      <c r="E370" s="33" t="str">
        <f>IF(B370="","",VLOOKUP(B370,学連登録!$C$2:$G$3000,4,FALSE))</f>
        <v/>
      </c>
      <c r="F370" s="376" t="str">
        <f>IF(B370="","",VLOOKUP(B370,学連登録!$C$2:$I$3000,7,FALSE))</f>
        <v/>
      </c>
      <c r="G370" s="155"/>
      <c r="H370" s="926"/>
      <c r="I370" s="928"/>
      <c r="J370" s="155"/>
      <c r="K370" s="926"/>
      <c r="L370" s="927"/>
      <c r="M370" s="155"/>
      <c r="N370" s="881"/>
      <c r="O370" s="882"/>
      <c r="P370" s="154"/>
      <c r="Q370" s="926"/>
      <c r="R370" s="927"/>
      <c r="S370" s="154"/>
      <c r="T370" s="926"/>
      <c r="U370" s="927"/>
      <c r="V370" s="101" t="str">
        <f>IF(B370="","",VLOOKUP(B370,学連登録!$C$2:$H$3000,6,FALSE))</f>
        <v/>
      </c>
      <c r="Y370" s="116" t="str">
        <f t="shared" si="488"/>
        <v/>
      </c>
      <c r="Z370" s="97" t="str">
        <f>IF(G370="","",VLOOKUP(G370,種目名!$R$5:$T$104,3,0))</f>
        <v/>
      </c>
      <c r="AA370" s="98" t="str">
        <f>IF(J370="","",VLOOKUP(J370,種目名!$R$5:$T$104,3,0))</f>
        <v/>
      </c>
      <c r="AB370" s="117" t="str">
        <f>IF(M370="","",VLOOKUP(M370,種目名!$R$5:$T$104,3,0))</f>
        <v/>
      </c>
      <c r="AC370" s="117" t="str">
        <f>IF(P370="","",VLOOKUP(AF370,種目名!$R$5:$T$104,3,0))</f>
        <v/>
      </c>
      <c r="AD370" s="118" t="str">
        <f>IF(S370="","",VLOOKUP(AI370,種目名!$R$5:$T$104,3,0))</f>
        <v/>
      </c>
      <c r="AE370" s="115">
        <f t="shared" si="489"/>
        <v>0</v>
      </c>
      <c r="AF370" s="152" t="str">
        <f t="shared" si="490"/>
        <v/>
      </c>
      <c r="AG370" s="152" t="str">
        <f t="shared" si="491"/>
        <v/>
      </c>
      <c r="AH370" s="152">
        <f t="shared" si="492"/>
        <v>0</v>
      </c>
      <c r="AI370" s="152" t="str">
        <f t="shared" si="493"/>
        <v/>
      </c>
      <c r="AJ370" s="152" t="str">
        <f t="shared" si="494"/>
        <v/>
      </c>
      <c r="AK370" s="383"/>
      <c r="AL370" s="166">
        <f t="shared" si="422"/>
        <v>0</v>
      </c>
      <c r="AM370" s="392">
        <f t="shared" si="423"/>
        <v>0</v>
      </c>
      <c r="AN370" s="392">
        <f>COUNTIF($B$12:B370,B370)</f>
        <v>0</v>
      </c>
      <c r="AO370" s="392"/>
      <c r="AP370" s="392" t="str">
        <f t="shared" si="424"/>
        <v/>
      </c>
      <c r="AQ370" s="392" t="str">
        <f t="shared" si="424"/>
        <v/>
      </c>
      <c r="AR370" s="392" t="str">
        <f t="shared" si="424"/>
        <v/>
      </c>
      <c r="AS370" s="392" t="str">
        <f t="shared" si="418"/>
        <v/>
      </c>
      <c r="AT370" s="392">
        <f t="shared" si="425"/>
        <v>0</v>
      </c>
      <c r="AU370" s="392" t="str">
        <f t="shared" si="426"/>
        <v/>
      </c>
      <c r="AV370" s="392" t="str">
        <f t="shared" si="427"/>
        <v/>
      </c>
      <c r="AW370" s="392" t="str">
        <f t="shared" si="428"/>
        <v/>
      </c>
      <c r="AX370" s="392" t="str">
        <f t="shared" si="429"/>
        <v/>
      </c>
      <c r="AY370" s="392" t="str">
        <f t="shared" si="430"/>
        <v/>
      </c>
      <c r="AZ370" s="392" t="str">
        <f t="shared" ref="AZ370:BD420" si="495">IF(AU370="","",COUNTIF($AU$12:$AY$520,AU370))</f>
        <v/>
      </c>
      <c r="BA370" s="392" t="str">
        <f t="shared" si="495"/>
        <v/>
      </c>
      <c r="BB370" s="392" t="str">
        <f t="shared" si="495"/>
        <v/>
      </c>
      <c r="BC370" s="392" t="str">
        <f t="shared" si="495"/>
        <v/>
      </c>
      <c r="BD370" s="396" t="str">
        <f t="shared" si="495"/>
        <v/>
      </c>
      <c r="BE370" s="386">
        <f t="shared" si="431"/>
        <v>0</v>
      </c>
      <c r="BG370" s="392">
        <f t="shared" si="432"/>
        <v>0</v>
      </c>
      <c r="BH370" s="392">
        <f t="shared" si="433"/>
        <v>0</v>
      </c>
      <c r="BI370" s="405">
        <f t="shared" si="434"/>
        <v>0</v>
      </c>
      <c r="BJ370" s="406">
        <f t="shared" si="419"/>
        <v>0</v>
      </c>
      <c r="BK370" s="391" t="str">
        <f t="shared" si="420"/>
        <v>0</v>
      </c>
      <c r="BL370" s="391" t="str">
        <f t="shared" si="421"/>
        <v>0</v>
      </c>
      <c r="BM370" s="405">
        <f t="shared" si="435"/>
        <v>0</v>
      </c>
      <c r="BN370" s="405" t="str">
        <f t="shared" si="436"/>
        <v>0m0</v>
      </c>
      <c r="BO370" s="392">
        <f t="shared" si="437"/>
        <v>0</v>
      </c>
      <c r="BP370" s="392">
        <f t="shared" si="438"/>
        <v>0</v>
      </c>
      <c r="BQ370" s="405">
        <f t="shared" si="439"/>
        <v>0</v>
      </c>
      <c r="BR370" s="406">
        <f t="shared" si="440"/>
        <v>0</v>
      </c>
      <c r="BS370" s="391" t="str">
        <f t="shared" si="441"/>
        <v>0</v>
      </c>
      <c r="BT370" s="391" t="str">
        <f t="shared" si="442"/>
        <v>0</v>
      </c>
      <c r="BU370" s="405">
        <f t="shared" si="443"/>
        <v>0</v>
      </c>
      <c r="BV370" s="405" t="str">
        <f t="shared" si="444"/>
        <v>0m0</v>
      </c>
      <c r="BW370" s="392">
        <f t="shared" si="445"/>
        <v>0</v>
      </c>
      <c r="BX370" s="392">
        <f t="shared" si="446"/>
        <v>0</v>
      </c>
      <c r="BY370" s="405">
        <f t="shared" si="447"/>
        <v>0</v>
      </c>
      <c r="BZ370" s="406">
        <f t="shared" si="448"/>
        <v>0</v>
      </c>
      <c r="CA370" s="391" t="str">
        <f t="shared" si="449"/>
        <v>0</v>
      </c>
      <c r="CB370" s="391" t="str">
        <f t="shared" si="450"/>
        <v>0</v>
      </c>
      <c r="CC370" s="405">
        <f t="shared" si="451"/>
        <v>0</v>
      </c>
      <c r="CD370" s="405" t="str">
        <f t="shared" si="452"/>
        <v>0m0</v>
      </c>
      <c r="CE370" s="392">
        <f t="shared" si="453"/>
        <v>0</v>
      </c>
      <c r="CF370" s="392">
        <f t="shared" si="454"/>
        <v>0</v>
      </c>
      <c r="CG370" s="405">
        <f t="shared" si="455"/>
        <v>0</v>
      </c>
      <c r="CH370" s="406">
        <f t="shared" si="456"/>
        <v>0</v>
      </c>
      <c r="CI370" s="391" t="str">
        <f t="shared" si="457"/>
        <v>0</v>
      </c>
      <c r="CJ370" s="391" t="str">
        <f t="shared" si="458"/>
        <v>0</v>
      </c>
      <c r="CK370" s="405">
        <f t="shared" si="459"/>
        <v>0</v>
      </c>
      <c r="CL370" s="405" t="str">
        <f t="shared" si="460"/>
        <v>0m0</v>
      </c>
      <c r="CM370" s="392">
        <f t="shared" si="461"/>
        <v>0</v>
      </c>
      <c r="CN370" s="392">
        <f t="shared" si="462"/>
        <v>0</v>
      </c>
      <c r="CO370" s="405">
        <f t="shared" si="463"/>
        <v>0</v>
      </c>
      <c r="CP370" s="406">
        <f t="shared" si="464"/>
        <v>0</v>
      </c>
      <c r="CQ370" s="391" t="str">
        <f t="shared" si="465"/>
        <v>0</v>
      </c>
      <c r="CR370" s="391" t="str">
        <f t="shared" si="466"/>
        <v>0</v>
      </c>
      <c r="CS370" s="405">
        <f t="shared" si="467"/>
        <v>0</v>
      </c>
      <c r="CT370" s="405" t="str">
        <f t="shared" si="468"/>
        <v>0m0</v>
      </c>
      <c r="CU370" s="405">
        <f t="shared" si="469"/>
        <v>0</v>
      </c>
      <c r="CV370" s="405">
        <f t="shared" si="470"/>
        <v>0</v>
      </c>
      <c r="CW370" s="405">
        <f t="shared" si="471"/>
        <v>0</v>
      </c>
      <c r="CX370" s="405">
        <f t="shared" si="472"/>
        <v>0</v>
      </c>
      <c r="CY370" s="405">
        <f t="shared" si="473"/>
        <v>0</v>
      </c>
      <c r="CZ370" s="405" t="str">
        <f t="shared" si="474"/>
        <v/>
      </c>
      <c r="DA370" s="405" t="str">
        <f t="shared" si="475"/>
        <v/>
      </c>
      <c r="DB370" s="405" t="str">
        <f t="shared" si="476"/>
        <v/>
      </c>
      <c r="DC370" s="405" t="str">
        <f t="shared" si="477"/>
        <v/>
      </c>
      <c r="DD370" s="405" t="str">
        <f t="shared" si="478"/>
        <v/>
      </c>
      <c r="DE370" s="405"/>
      <c r="DF370" s="404"/>
      <c r="DG370" s="405" t="str">
        <f t="shared" si="479"/>
        <v/>
      </c>
      <c r="DH370" s="405" t="str">
        <f t="shared" si="480"/>
        <v/>
      </c>
      <c r="DI370" s="405">
        <f t="shared" si="481"/>
        <v>0</v>
      </c>
      <c r="DJ370" s="405" t="str">
        <f t="shared" si="482"/>
        <v/>
      </c>
      <c r="DK370" s="405" t="str">
        <f t="shared" si="483"/>
        <v/>
      </c>
      <c r="DL370" s="405" t="str">
        <f t="shared" si="484"/>
        <v/>
      </c>
      <c r="DM370" s="405" t="str">
        <f t="shared" si="485"/>
        <v/>
      </c>
      <c r="DN370" s="405" t="str">
        <f t="shared" si="486"/>
        <v/>
      </c>
      <c r="DO370" s="405" t="str">
        <f t="shared" si="487"/>
        <v/>
      </c>
    </row>
    <row r="371" spans="1:119" s="152" customFormat="1" ht="18" hidden="1" customHeight="1">
      <c r="A371" s="156" t="str">
        <f t="shared" ref="A371:A434" si="496">IF(C371="","",A370+1)</f>
        <v/>
      </c>
      <c r="B371" s="153"/>
      <c r="C371" s="31" t="str">
        <f>IF(B371="","",VLOOKUP(B371,学連登録!$C$2:$G$3000,2,FALSE))</f>
        <v/>
      </c>
      <c r="D371" s="32" t="str">
        <f>IF(B371="","",VLOOKUP(B371,学連登録!$C$2:$G$3000,3,FALSE))</f>
        <v/>
      </c>
      <c r="E371" s="33" t="str">
        <f>IF(B371="","",VLOOKUP(B371,学連登録!$C$2:$G$3000,4,FALSE))</f>
        <v/>
      </c>
      <c r="F371" s="376" t="str">
        <f>IF(B371="","",VLOOKUP(B371,学連登録!$C$2:$I$3000,7,FALSE))</f>
        <v/>
      </c>
      <c r="G371" s="155"/>
      <c r="H371" s="926"/>
      <c r="I371" s="928"/>
      <c r="J371" s="155"/>
      <c r="K371" s="926"/>
      <c r="L371" s="927"/>
      <c r="M371" s="155"/>
      <c r="N371" s="881"/>
      <c r="O371" s="882"/>
      <c r="P371" s="154"/>
      <c r="Q371" s="926"/>
      <c r="R371" s="927"/>
      <c r="S371" s="154"/>
      <c r="T371" s="926"/>
      <c r="U371" s="927"/>
      <c r="V371" s="101" t="str">
        <f>IF(B371="","",VLOOKUP(B371,学連登録!$C$2:$H$3000,6,FALSE))</f>
        <v/>
      </c>
      <c r="Y371" s="116" t="str">
        <f t="shared" si="488"/>
        <v/>
      </c>
      <c r="Z371" s="97" t="str">
        <f>IF(G371="","",VLOOKUP(G371,種目名!$R$5:$T$104,3,0))</f>
        <v/>
      </c>
      <c r="AA371" s="98" t="str">
        <f>IF(J371="","",VLOOKUP(J371,種目名!$R$5:$T$104,3,0))</f>
        <v/>
      </c>
      <c r="AB371" s="117" t="str">
        <f>IF(M371="","",VLOOKUP(M371,種目名!$R$5:$T$104,3,0))</f>
        <v/>
      </c>
      <c r="AC371" s="117" t="str">
        <f>IF(P371="","",VLOOKUP(AF371,種目名!$R$5:$T$104,3,0))</f>
        <v/>
      </c>
      <c r="AD371" s="118" t="str">
        <f>IF(S371="","",VLOOKUP(AI371,種目名!$R$5:$T$104,3,0))</f>
        <v/>
      </c>
      <c r="AE371" s="115">
        <f t="shared" si="489"/>
        <v>0</v>
      </c>
      <c r="AF371" s="152" t="str">
        <f t="shared" si="490"/>
        <v/>
      </c>
      <c r="AG371" s="152" t="str">
        <f t="shared" si="491"/>
        <v/>
      </c>
      <c r="AH371" s="152">
        <f t="shared" si="492"/>
        <v>0</v>
      </c>
      <c r="AI371" s="152" t="str">
        <f t="shared" si="493"/>
        <v/>
      </c>
      <c r="AJ371" s="152" t="str">
        <f t="shared" si="494"/>
        <v/>
      </c>
      <c r="AK371" s="383"/>
      <c r="AL371" s="166">
        <f t="shared" si="422"/>
        <v>0</v>
      </c>
      <c r="AM371" s="392">
        <f t="shared" si="423"/>
        <v>0</v>
      </c>
      <c r="AN371" s="392">
        <f>COUNTIF($B$12:B371,B371)</f>
        <v>0</v>
      </c>
      <c r="AO371" s="392"/>
      <c r="AP371" s="392" t="str">
        <f t="shared" si="424"/>
        <v/>
      </c>
      <c r="AQ371" s="392" t="str">
        <f t="shared" si="424"/>
        <v/>
      </c>
      <c r="AR371" s="392" t="str">
        <f t="shared" si="424"/>
        <v/>
      </c>
      <c r="AS371" s="392" t="str">
        <f t="shared" si="418"/>
        <v/>
      </c>
      <c r="AT371" s="392">
        <f t="shared" si="425"/>
        <v>0</v>
      </c>
      <c r="AU371" s="392" t="str">
        <f t="shared" si="426"/>
        <v/>
      </c>
      <c r="AV371" s="392" t="str">
        <f t="shared" si="427"/>
        <v/>
      </c>
      <c r="AW371" s="392" t="str">
        <f t="shared" si="428"/>
        <v/>
      </c>
      <c r="AX371" s="392" t="str">
        <f t="shared" si="429"/>
        <v/>
      </c>
      <c r="AY371" s="392" t="str">
        <f t="shared" si="430"/>
        <v/>
      </c>
      <c r="AZ371" s="392" t="str">
        <f t="shared" si="495"/>
        <v/>
      </c>
      <c r="BA371" s="392" t="str">
        <f t="shared" si="495"/>
        <v/>
      </c>
      <c r="BB371" s="392" t="str">
        <f t="shared" si="495"/>
        <v/>
      </c>
      <c r="BC371" s="392" t="str">
        <f t="shared" si="495"/>
        <v/>
      </c>
      <c r="BD371" s="396" t="str">
        <f t="shared" si="495"/>
        <v/>
      </c>
      <c r="BE371" s="386">
        <f t="shared" si="431"/>
        <v>0</v>
      </c>
      <c r="BG371" s="392">
        <f t="shared" si="432"/>
        <v>0</v>
      </c>
      <c r="BH371" s="392">
        <f t="shared" si="433"/>
        <v>0</v>
      </c>
      <c r="BI371" s="405">
        <f t="shared" si="434"/>
        <v>0</v>
      </c>
      <c r="BJ371" s="406">
        <f t="shared" si="419"/>
        <v>0</v>
      </c>
      <c r="BK371" s="391" t="str">
        <f t="shared" si="420"/>
        <v>0</v>
      </c>
      <c r="BL371" s="391" t="str">
        <f t="shared" si="421"/>
        <v>0</v>
      </c>
      <c r="BM371" s="405">
        <f t="shared" si="435"/>
        <v>0</v>
      </c>
      <c r="BN371" s="405" t="str">
        <f t="shared" si="436"/>
        <v>0m0</v>
      </c>
      <c r="BO371" s="392">
        <f t="shared" si="437"/>
        <v>0</v>
      </c>
      <c r="BP371" s="392">
        <f t="shared" si="438"/>
        <v>0</v>
      </c>
      <c r="BQ371" s="405">
        <f t="shared" si="439"/>
        <v>0</v>
      </c>
      <c r="BR371" s="406">
        <f t="shared" si="440"/>
        <v>0</v>
      </c>
      <c r="BS371" s="391" t="str">
        <f t="shared" si="441"/>
        <v>0</v>
      </c>
      <c r="BT371" s="391" t="str">
        <f t="shared" si="442"/>
        <v>0</v>
      </c>
      <c r="BU371" s="405">
        <f t="shared" si="443"/>
        <v>0</v>
      </c>
      <c r="BV371" s="405" t="str">
        <f t="shared" si="444"/>
        <v>0m0</v>
      </c>
      <c r="BW371" s="392">
        <f t="shared" si="445"/>
        <v>0</v>
      </c>
      <c r="BX371" s="392">
        <f t="shared" si="446"/>
        <v>0</v>
      </c>
      <c r="BY371" s="405">
        <f t="shared" si="447"/>
        <v>0</v>
      </c>
      <c r="BZ371" s="406">
        <f t="shared" si="448"/>
        <v>0</v>
      </c>
      <c r="CA371" s="391" t="str">
        <f t="shared" si="449"/>
        <v>0</v>
      </c>
      <c r="CB371" s="391" t="str">
        <f t="shared" si="450"/>
        <v>0</v>
      </c>
      <c r="CC371" s="405">
        <f t="shared" si="451"/>
        <v>0</v>
      </c>
      <c r="CD371" s="405" t="str">
        <f t="shared" si="452"/>
        <v>0m0</v>
      </c>
      <c r="CE371" s="392">
        <f t="shared" si="453"/>
        <v>0</v>
      </c>
      <c r="CF371" s="392">
        <f t="shared" si="454"/>
        <v>0</v>
      </c>
      <c r="CG371" s="405">
        <f t="shared" si="455"/>
        <v>0</v>
      </c>
      <c r="CH371" s="406">
        <f t="shared" si="456"/>
        <v>0</v>
      </c>
      <c r="CI371" s="391" t="str">
        <f t="shared" si="457"/>
        <v>0</v>
      </c>
      <c r="CJ371" s="391" t="str">
        <f t="shared" si="458"/>
        <v>0</v>
      </c>
      <c r="CK371" s="405">
        <f t="shared" si="459"/>
        <v>0</v>
      </c>
      <c r="CL371" s="405" t="str">
        <f t="shared" si="460"/>
        <v>0m0</v>
      </c>
      <c r="CM371" s="392">
        <f t="shared" si="461"/>
        <v>0</v>
      </c>
      <c r="CN371" s="392">
        <f t="shared" si="462"/>
        <v>0</v>
      </c>
      <c r="CO371" s="405">
        <f t="shared" si="463"/>
        <v>0</v>
      </c>
      <c r="CP371" s="406">
        <f t="shared" si="464"/>
        <v>0</v>
      </c>
      <c r="CQ371" s="391" t="str">
        <f t="shared" si="465"/>
        <v>0</v>
      </c>
      <c r="CR371" s="391" t="str">
        <f t="shared" si="466"/>
        <v>0</v>
      </c>
      <c r="CS371" s="405">
        <f t="shared" si="467"/>
        <v>0</v>
      </c>
      <c r="CT371" s="405" t="str">
        <f t="shared" si="468"/>
        <v>0m0</v>
      </c>
      <c r="CU371" s="405">
        <f t="shared" si="469"/>
        <v>0</v>
      </c>
      <c r="CV371" s="405">
        <f t="shared" si="470"/>
        <v>0</v>
      </c>
      <c r="CW371" s="405">
        <f t="shared" si="471"/>
        <v>0</v>
      </c>
      <c r="CX371" s="405">
        <f t="shared" si="472"/>
        <v>0</v>
      </c>
      <c r="CY371" s="405">
        <f t="shared" si="473"/>
        <v>0</v>
      </c>
      <c r="CZ371" s="405" t="str">
        <f t="shared" si="474"/>
        <v/>
      </c>
      <c r="DA371" s="405" t="str">
        <f t="shared" si="475"/>
        <v/>
      </c>
      <c r="DB371" s="405" t="str">
        <f t="shared" si="476"/>
        <v/>
      </c>
      <c r="DC371" s="405" t="str">
        <f t="shared" si="477"/>
        <v/>
      </c>
      <c r="DD371" s="405" t="str">
        <f t="shared" si="478"/>
        <v/>
      </c>
      <c r="DE371" s="405"/>
      <c r="DF371" s="404"/>
      <c r="DG371" s="405" t="str">
        <f t="shared" si="479"/>
        <v/>
      </c>
      <c r="DH371" s="405" t="str">
        <f t="shared" si="480"/>
        <v/>
      </c>
      <c r="DI371" s="405">
        <f t="shared" si="481"/>
        <v>0</v>
      </c>
      <c r="DJ371" s="405" t="str">
        <f t="shared" si="482"/>
        <v/>
      </c>
      <c r="DK371" s="405" t="str">
        <f t="shared" si="483"/>
        <v/>
      </c>
      <c r="DL371" s="405" t="str">
        <f t="shared" si="484"/>
        <v/>
      </c>
      <c r="DM371" s="405" t="str">
        <f t="shared" si="485"/>
        <v/>
      </c>
      <c r="DN371" s="405" t="str">
        <f t="shared" si="486"/>
        <v/>
      </c>
      <c r="DO371" s="405" t="str">
        <f t="shared" si="487"/>
        <v/>
      </c>
    </row>
    <row r="372" spans="1:119" s="152" customFormat="1" ht="18" hidden="1" customHeight="1">
      <c r="A372" s="156" t="str">
        <f t="shared" si="496"/>
        <v/>
      </c>
      <c r="B372" s="153"/>
      <c r="C372" s="31" t="str">
        <f>IF(B372="","",VLOOKUP(B372,学連登録!$C$2:$G$3000,2,FALSE))</f>
        <v/>
      </c>
      <c r="D372" s="32" t="str">
        <f>IF(B372="","",VLOOKUP(B372,学連登録!$C$2:$G$3000,3,FALSE))</f>
        <v/>
      </c>
      <c r="E372" s="33" t="str">
        <f>IF(B372="","",VLOOKUP(B372,学連登録!$C$2:$G$3000,4,FALSE))</f>
        <v/>
      </c>
      <c r="F372" s="376" t="str">
        <f>IF(B372="","",VLOOKUP(B372,学連登録!$C$2:$I$3000,7,FALSE))</f>
        <v/>
      </c>
      <c r="G372" s="155"/>
      <c r="H372" s="926"/>
      <c r="I372" s="928"/>
      <c r="J372" s="155"/>
      <c r="K372" s="926"/>
      <c r="L372" s="927"/>
      <c r="M372" s="155"/>
      <c r="N372" s="881"/>
      <c r="O372" s="882"/>
      <c r="P372" s="154"/>
      <c r="Q372" s="926"/>
      <c r="R372" s="927"/>
      <c r="S372" s="154"/>
      <c r="T372" s="926"/>
      <c r="U372" s="927"/>
      <c r="V372" s="101" t="str">
        <f>IF(B372="","",VLOOKUP(B372,学連登録!$C$2:$H$3000,6,FALSE))</f>
        <v/>
      </c>
      <c r="Y372" s="116" t="str">
        <f t="shared" si="488"/>
        <v/>
      </c>
      <c r="Z372" s="97" t="str">
        <f>IF(G372="","",VLOOKUP(G372,種目名!$R$5:$T$104,3,0))</f>
        <v/>
      </c>
      <c r="AA372" s="98" t="str">
        <f>IF(J372="","",VLOOKUP(J372,種目名!$R$5:$T$104,3,0))</f>
        <v/>
      </c>
      <c r="AB372" s="117" t="str">
        <f>IF(M372="","",VLOOKUP(M372,種目名!$R$5:$T$104,3,0))</f>
        <v/>
      </c>
      <c r="AC372" s="117" t="str">
        <f>IF(P372="","",VLOOKUP(AF372,種目名!$R$5:$T$104,3,0))</f>
        <v/>
      </c>
      <c r="AD372" s="118" t="str">
        <f>IF(S372="","",VLOOKUP(AI372,種目名!$R$5:$T$104,3,0))</f>
        <v/>
      </c>
      <c r="AE372" s="115">
        <f t="shared" si="489"/>
        <v>0</v>
      </c>
      <c r="AF372" s="152" t="str">
        <f t="shared" si="490"/>
        <v/>
      </c>
      <c r="AG372" s="152" t="str">
        <f t="shared" si="491"/>
        <v/>
      </c>
      <c r="AH372" s="152">
        <f t="shared" si="492"/>
        <v>0</v>
      </c>
      <c r="AI372" s="152" t="str">
        <f t="shared" si="493"/>
        <v/>
      </c>
      <c r="AJ372" s="152" t="str">
        <f t="shared" si="494"/>
        <v/>
      </c>
      <c r="AK372" s="383"/>
      <c r="AL372" s="166">
        <f t="shared" si="422"/>
        <v>0</v>
      </c>
      <c r="AM372" s="392">
        <f t="shared" si="423"/>
        <v>0</v>
      </c>
      <c r="AN372" s="392">
        <f>COUNTIF($B$12:B372,B372)</f>
        <v>0</v>
      </c>
      <c r="AO372" s="392"/>
      <c r="AP372" s="392" t="str">
        <f t="shared" si="424"/>
        <v/>
      </c>
      <c r="AQ372" s="392" t="str">
        <f t="shared" si="424"/>
        <v/>
      </c>
      <c r="AR372" s="392" t="str">
        <f t="shared" si="424"/>
        <v/>
      </c>
      <c r="AS372" s="392" t="str">
        <f t="shared" si="418"/>
        <v/>
      </c>
      <c r="AT372" s="392">
        <f t="shared" si="425"/>
        <v>0</v>
      </c>
      <c r="AU372" s="392" t="str">
        <f t="shared" si="426"/>
        <v/>
      </c>
      <c r="AV372" s="392" t="str">
        <f t="shared" si="427"/>
        <v/>
      </c>
      <c r="AW372" s="392" t="str">
        <f t="shared" si="428"/>
        <v/>
      </c>
      <c r="AX372" s="392" t="str">
        <f t="shared" si="429"/>
        <v/>
      </c>
      <c r="AY372" s="392" t="str">
        <f t="shared" si="430"/>
        <v/>
      </c>
      <c r="AZ372" s="392" t="str">
        <f t="shared" si="495"/>
        <v/>
      </c>
      <c r="BA372" s="392" t="str">
        <f t="shared" si="495"/>
        <v/>
      </c>
      <c r="BB372" s="392" t="str">
        <f t="shared" si="495"/>
        <v/>
      </c>
      <c r="BC372" s="392" t="str">
        <f t="shared" si="495"/>
        <v/>
      </c>
      <c r="BD372" s="396" t="str">
        <f t="shared" si="495"/>
        <v/>
      </c>
      <c r="BE372" s="386">
        <f t="shared" si="431"/>
        <v>0</v>
      </c>
      <c r="BG372" s="392">
        <f t="shared" si="432"/>
        <v>0</v>
      </c>
      <c r="BH372" s="392">
        <f t="shared" si="433"/>
        <v>0</v>
      </c>
      <c r="BI372" s="405">
        <f t="shared" si="434"/>
        <v>0</v>
      </c>
      <c r="BJ372" s="406">
        <f t="shared" si="419"/>
        <v>0</v>
      </c>
      <c r="BK372" s="391" t="str">
        <f t="shared" si="420"/>
        <v>0</v>
      </c>
      <c r="BL372" s="391" t="str">
        <f t="shared" si="421"/>
        <v>0</v>
      </c>
      <c r="BM372" s="405">
        <f t="shared" si="435"/>
        <v>0</v>
      </c>
      <c r="BN372" s="405" t="str">
        <f t="shared" si="436"/>
        <v>0m0</v>
      </c>
      <c r="BO372" s="392">
        <f t="shared" si="437"/>
        <v>0</v>
      </c>
      <c r="BP372" s="392">
        <f t="shared" si="438"/>
        <v>0</v>
      </c>
      <c r="BQ372" s="405">
        <f t="shared" si="439"/>
        <v>0</v>
      </c>
      <c r="BR372" s="406">
        <f t="shared" si="440"/>
        <v>0</v>
      </c>
      <c r="BS372" s="391" t="str">
        <f t="shared" si="441"/>
        <v>0</v>
      </c>
      <c r="BT372" s="391" t="str">
        <f t="shared" si="442"/>
        <v>0</v>
      </c>
      <c r="BU372" s="405">
        <f t="shared" si="443"/>
        <v>0</v>
      </c>
      <c r="BV372" s="405" t="str">
        <f t="shared" si="444"/>
        <v>0m0</v>
      </c>
      <c r="BW372" s="392">
        <f t="shared" si="445"/>
        <v>0</v>
      </c>
      <c r="BX372" s="392">
        <f t="shared" si="446"/>
        <v>0</v>
      </c>
      <c r="BY372" s="405">
        <f t="shared" si="447"/>
        <v>0</v>
      </c>
      <c r="BZ372" s="406">
        <f t="shared" si="448"/>
        <v>0</v>
      </c>
      <c r="CA372" s="391" t="str">
        <f t="shared" si="449"/>
        <v>0</v>
      </c>
      <c r="CB372" s="391" t="str">
        <f t="shared" si="450"/>
        <v>0</v>
      </c>
      <c r="CC372" s="405">
        <f t="shared" si="451"/>
        <v>0</v>
      </c>
      <c r="CD372" s="405" t="str">
        <f t="shared" si="452"/>
        <v>0m0</v>
      </c>
      <c r="CE372" s="392">
        <f t="shared" si="453"/>
        <v>0</v>
      </c>
      <c r="CF372" s="392">
        <f t="shared" si="454"/>
        <v>0</v>
      </c>
      <c r="CG372" s="405">
        <f t="shared" si="455"/>
        <v>0</v>
      </c>
      <c r="CH372" s="406">
        <f t="shared" si="456"/>
        <v>0</v>
      </c>
      <c r="CI372" s="391" t="str">
        <f t="shared" si="457"/>
        <v>0</v>
      </c>
      <c r="CJ372" s="391" t="str">
        <f t="shared" si="458"/>
        <v>0</v>
      </c>
      <c r="CK372" s="405">
        <f t="shared" si="459"/>
        <v>0</v>
      </c>
      <c r="CL372" s="405" t="str">
        <f t="shared" si="460"/>
        <v>0m0</v>
      </c>
      <c r="CM372" s="392">
        <f t="shared" si="461"/>
        <v>0</v>
      </c>
      <c r="CN372" s="392">
        <f t="shared" si="462"/>
        <v>0</v>
      </c>
      <c r="CO372" s="405">
        <f t="shared" si="463"/>
        <v>0</v>
      </c>
      <c r="CP372" s="406">
        <f t="shared" si="464"/>
        <v>0</v>
      </c>
      <c r="CQ372" s="391" t="str">
        <f t="shared" si="465"/>
        <v>0</v>
      </c>
      <c r="CR372" s="391" t="str">
        <f t="shared" si="466"/>
        <v>0</v>
      </c>
      <c r="CS372" s="405">
        <f t="shared" si="467"/>
        <v>0</v>
      </c>
      <c r="CT372" s="405" t="str">
        <f t="shared" si="468"/>
        <v>0m0</v>
      </c>
      <c r="CU372" s="405">
        <f t="shared" si="469"/>
        <v>0</v>
      </c>
      <c r="CV372" s="405">
        <f t="shared" si="470"/>
        <v>0</v>
      </c>
      <c r="CW372" s="405">
        <f t="shared" si="471"/>
        <v>0</v>
      </c>
      <c r="CX372" s="405">
        <f t="shared" si="472"/>
        <v>0</v>
      </c>
      <c r="CY372" s="405">
        <f t="shared" si="473"/>
        <v>0</v>
      </c>
      <c r="CZ372" s="405" t="str">
        <f t="shared" si="474"/>
        <v/>
      </c>
      <c r="DA372" s="405" t="str">
        <f t="shared" si="475"/>
        <v/>
      </c>
      <c r="DB372" s="405" t="str">
        <f t="shared" si="476"/>
        <v/>
      </c>
      <c r="DC372" s="405" t="str">
        <f t="shared" si="477"/>
        <v/>
      </c>
      <c r="DD372" s="405" t="str">
        <f t="shared" si="478"/>
        <v/>
      </c>
      <c r="DE372" s="405"/>
      <c r="DF372" s="404"/>
      <c r="DG372" s="405" t="str">
        <f t="shared" si="479"/>
        <v/>
      </c>
      <c r="DH372" s="405" t="str">
        <f t="shared" si="480"/>
        <v/>
      </c>
      <c r="DI372" s="405">
        <f t="shared" si="481"/>
        <v>0</v>
      </c>
      <c r="DJ372" s="405" t="str">
        <f t="shared" si="482"/>
        <v/>
      </c>
      <c r="DK372" s="405" t="str">
        <f t="shared" si="483"/>
        <v/>
      </c>
      <c r="DL372" s="405" t="str">
        <f t="shared" si="484"/>
        <v/>
      </c>
      <c r="DM372" s="405" t="str">
        <f t="shared" si="485"/>
        <v/>
      </c>
      <c r="DN372" s="405" t="str">
        <f t="shared" si="486"/>
        <v/>
      </c>
      <c r="DO372" s="405" t="str">
        <f t="shared" si="487"/>
        <v/>
      </c>
    </row>
    <row r="373" spans="1:119" s="152" customFormat="1" ht="18" hidden="1" customHeight="1">
      <c r="A373" s="156" t="str">
        <f t="shared" si="496"/>
        <v/>
      </c>
      <c r="B373" s="153"/>
      <c r="C373" s="31" t="str">
        <f>IF(B373="","",VLOOKUP(B373,学連登録!$C$2:$G$3000,2,FALSE))</f>
        <v/>
      </c>
      <c r="D373" s="32" t="str">
        <f>IF(B373="","",VLOOKUP(B373,学連登録!$C$2:$G$3000,3,FALSE))</f>
        <v/>
      </c>
      <c r="E373" s="33" t="str">
        <f>IF(B373="","",VLOOKUP(B373,学連登録!$C$2:$G$3000,4,FALSE))</f>
        <v/>
      </c>
      <c r="F373" s="376" t="str">
        <f>IF(B373="","",VLOOKUP(B373,学連登録!$C$2:$I$3000,7,FALSE))</f>
        <v/>
      </c>
      <c r="G373" s="155"/>
      <c r="H373" s="926"/>
      <c r="I373" s="928"/>
      <c r="J373" s="155"/>
      <c r="K373" s="926"/>
      <c r="L373" s="927"/>
      <c r="M373" s="155"/>
      <c r="N373" s="881"/>
      <c r="O373" s="882"/>
      <c r="P373" s="154"/>
      <c r="Q373" s="926"/>
      <c r="R373" s="927"/>
      <c r="S373" s="154"/>
      <c r="T373" s="926"/>
      <c r="U373" s="927"/>
      <c r="V373" s="101" t="str">
        <f>IF(B373="","",VLOOKUP(B373,学連登録!$C$2:$H$3000,6,FALSE))</f>
        <v/>
      </c>
      <c r="Y373" s="116" t="str">
        <f t="shared" si="488"/>
        <v/>
      </c>
      <c r="Z373" s="97" t="str">
        <f>IF(G373="","",VLOOKUP(G373,種目名!$R$5:$T$104,3,0))</f>
        <v/>
      </c>
      <c r="AA373" s="98" t="str">
        <f>IF(J373="","",VLOOKUP(J373,種目名!$R$5:$T$104,3,0))</f>
        <v/>
      </c>
      <c r="AB373" s="117" t="str">
        <f>IF(M373="","",VLOOKUP(M373,種目名!$R$5:$T$104,3,0))</f>
        <v/>
      </c>
      <c r="AC373" s="117" t="str">
        <f>IF(P373="","",VLOOKUP(AF373,種目名!$R$5:$T$104,3,0))</f>
        <v/>
      </c>
      <c r="AD373" s="118" t="str">
        <f>IF(S373="","",VLOOKUP(AI373,種目名!$R$5:$T$104,3,0))</f>
        <v/>
      </c>
      <c r="AE373" s="115">
        <f t="shared" si="489"/>
        <v>0</v>
      </c>
      <c r="AF373" s="152" t="str">
        <f t="shared" si="490"/>
        <v/>
      </c>
      <c r="AG373" s="152" t="str">
        <f t="shared" si="491"/>
        <v/>
      </c>
      <c r="AH373" s="152">
        <f t="shared" si="492"/>
        <v>0</v>
      </c>
      <c r="AI373" s="152" t="str">
        <f t="shared" si="493"/>
        <v/>
      </c>
      <c r="AJ373" s="152" t="str">
        <f t="shared" si="494"/>
        <v/>
      </c>
      <c r="AK373" s="383"/>
      <c r="AL373" s="166">
        <f t="shared" si="422"/>
        <v>0</v>
      </c>
      <c r="AM373" s="392">
        <f t="shared" si="423"/>
        <v>0</v>
      </c>
      <c r="AN373" s="392">
        <f>COUNTIF($B$12:B373,B373)</f>
        <v>0</v>
      </c>
      <c r="AO373" s="392"/>
      <c r="AP373" s="392" t="str">
        <f t="shared" si="424"/>
        <v/>
      </c>
      <c r="AQ373" s="392" t="str">
        <f t="shared" si="424"/>
        <v/>
      </c>
      <c r="AR373" s="392" t="str">
        <f t="shared" si="424"/>
        <v/>
      </c>
      <c r="AS373" s="392" t="str">
        <f t="shared" si="418"/>
        <v/>
      </c>
      <c r="AT373" s="392">
        <f t="shared" si="425"/>
        <v>0</v>
      </c>
      <c r="AU373" s="392" t="str">
        <f t="shared" si="426"/>
        <v/>
      </c>
      <c r="AV373" s="392" t="str">
        <f t="shared" si="427"/>
        <v/>
      </c>
      <c r="AW373" s="392" t="str">
        <f t="shared" si="428"/>
        <v/>
      </c>
      <c r="AX373" s="392" t="str">
        <f t="shared" si="429"/>
        <v/>
      </c>
      <c r="AY373" s="392" t="str">
        <f t="shared" si="430"/>
        <v/>
      </c>
      <c r="AZ373" s="392" t="str">
        <f t="shared" si="495"/>
        <v/>
      </c>
      <c r="BA373" s="392" t="str">
        <f t="shared" si="495"/>
        <v/>
      </c>
      <c r="BB373" s="392" t="str">
        <f t="shared" si="495"/>
        <v/>
      </c>
      <c r="BC373" s="392" t="str">
        <f t="shared" si="495"/>
        <v/>
      </c>
      <c r="BD373" s="396" t="str">
        <f t="shared" si="495"/>
        <v/>
      </c>
      <c r="BE373" s="386">
        <f t="shared" si="431"/>
        <v>0</v>
      </c>
      <c r="BG373" s="392">
        <f t="shared" si="432"/>
        <v>0</v>
      </c>
      <c r="BH373" s="392">
        <f t="shared" si="433"/>
        <v>0</v>
      </c>
      <c r="BI373" s="405">
        <f t="shared" si="434"/>
        <v>0</v>
      </c>
      <c r="BJ373" s="406">
        <f t="shared" si="419"/>
        <v>0</v>
      </c>
      <c r="BK373" s="391" t="str">
        <f t="shared" si="420"/>
        <v>0</v>
      </c>
      <c r="BL373" s="391" t="str">
        <f t="shared" si="421"/>
        <v>0</v>
      </c>
      <c r="BM373" s="405">
        <f t="shared" si="435"/>
        <v>0</v>
      </c>
      <c r="BN373" s="405" t="str">
        <f t="shared" si="436"/>
        <v>0m0</v>
      </c>
      <c r="BO373" s="392">
        <f t="shared" si="437"/>
        <v>0</v>
      </c>
      <c r="BP373" s="392">
        <f t="shared" si="438"/>
        <v>0</v>
      </c>
      <c r="BQ373" s="405">
        <f t="shared" si="439"/>
        <v>0</v>
      </c>
      <c r="BR373" s="406">
        <f t="shared" si="440"/>
        <v>0</v>
      </c>
      <c r="BS373" s="391" t="str">
        <f t="shared" si="441"/>
        <v>0</v>
      </c>
      <c r="BT373" s="391" t="str">
        <f t="shared" si="442"/>
        <v>0</v>
      </c>
      <c r="BU373" s="405">
        <f t="shared" si="443"/>
        <v>0</v>
      </c>
      <c r="BV373" s="405" t="str">
        <f t="shared" si="444"/>
        <v>0m0</v>
      </c>
      <c r="BW373" s="392">
        <f t="shared" si="445"/>
        <v>0</v>
      </c>
      <c r="BX373" s="392">
        <f t="shared" si="446"/>
        <v>0</v>
      </c>
      <c r="BY373" s="405">
        <f t="shared" si="447"/>
        <v>0</v>
      </c>
      <c r="BZ373" s="406">
        <f t="shared" si="448"/>
        <v>0</v>
      </c>
      <c r="CA373" s="391" t="str">
        <f t="shared" si="449"/>
        <v>0</v>
      </c>
      <c r="CB373" s="391" t="str">
        <f t="shared" si="450"/>
        <v>0</v>
      </c>
      <c r="CC373" s="405">
        <f t="shared" si="451"/>
        <v>0</v>
      </c>
      <c r="CD373" s="405" t="str">
        <f t="shared" si="452"/>
        <v>0m0</v>
      </c>
      <c r="CE373" s="392">
        <f t="shared" si="453"/>
        <v>0</v>
      </c>
      <c r="CF373" s="392">
        <f t="shared" si="454"/>
        <v>0</v>
      </c>
      <c r="CG373" s="405">
        <f t="shared" si="455"/>
        <v>0</v>
      </c>
      <c r="CH373" s="406">
        <f t="shared" si="456"/>
        <v>0</v>
      </c>
      <c r="CI373" s="391" t="str">
        <f t="shared" si="457"/>
        <v>0</v>
      </c>
      <c r="CJ373" s="391" t="str">
        <f t="shared" si="458"/>
        <v>0</v>
      </c>
      <c r="CK373" s="405">
        <f t="shared" si="459"/>
        <v>0</v>
      </c>
      <c r="CL373" s="405" t="str">
        <f t="shared" si="460"/>
        <v>0m0</v>
      </c>
      <c r="CM373" s="392">
        <f t="shared" si="461"/>
        <v>0</v>
      </c>
      <c r="CN373" s="392">
        <f t="shared" si="462"/>
        <v>0</v>
      </c>
      <c r="CO373" s="405">
        <f t="shared" si="463"/>
        <v>0</v>
      </c>
      <c r="CP373" s="406">
        <f t="shared" si="464"/>
        <v>0</v>
      </c>
      <c r="CQ373" s="391" t="str">
        <f t="shared" si="465"/>
        <v>0</v>
      </c>
      <c r="CR373" s="391" t="str">
        <f t="shared" si="466"/>
        <v>0</v>
      </c>
      <c r="CS373" s="405">
        <f t="shared" si="467"/>
        <v>0</v>
      </c>
      <c r="CT373" s="405" t="str">
        <f t="shared" si="468"/>
        <v>0m0</v>
      </c>
      <c r="CU373" s="405">
        <f t="shared" si="469"/>
        <v>0</v>
      </c>
      <c r="CV373" s="405">
        <f t="shared" si="470"/>
        <v>0</v>
      </c>
      <c r="CW373" s="405">
        <f t="shared" si="471"/>
        <v>0</v>
      </c>
      <c r="CX373" s="405">
        <f t="shared" si="472"/>
        <v>0</v>
      </c>
      <c r="CY373" s="405">
        <f t="shared" si="473"/>
        <v>0</v>
      </c>
      <c r="CZ373" s="405" t="str">
        <f t="shared" si="474"/>
        <v/>
      </c>
      <c r="DA373" s="405" t="str">
        <f t="shared" si="475"/>
        <v/>
      </c>
      <c r="DB373" s="405" t="str">
        <f t="shared" si="476"/>
        <v/>
      </c>
      <c r="DC373" s="405" t="str">
        <f t="shared" si="477"/>
        <v/>
      </c>
      <c r="DD373" s="405" t="str">
        <f t="shared" si="478"/>
        <v/>
      </c>
      <c r="DE373" s="405"/>
      <c r="DF373" s="404"/>
      <c r="DG373" s="405" t="str">
        <f t="shared" si="479"/>
        <v/>
      </c>
      <c r="DH373" s="405" t="str">
        <f t="shared" si="480"/>
        <v/>
      </c>
      <c r="DI373" s="405">
        <f t="shared" si="481"/>
        <v>0</v>
      </c>
      <c r="DJ373" s="405" t="str">
        <f t="shared" si="482"/>
        <v/>
      </c>
      <c r="DK373" s="405" t="str">
        <f t="shared" si="483"/>
        <v/>
      </c>
      <c r="DL373" s="405" t="str">
        <f t="shared" si="484"/>
        <v/>
      </c>
      <c r="DM373" s="405" t="str">
        <f t="shared" si="485"/>
        <v/>
      </c>
      <c r="DN373" s="405" t="str">
        <f t="shared" si="486"/>
        <v/>
      </c>
      <c r="DO373" s="405" t="str">
        <f t="shared" si="487"/>
        <v/>
      </c>
    </row>
    <row r="374" spans="1:119" s="152" customFormat="1" ht="18" hidden="1" customHeight="1">
      <c r="A374" s="156" t="str">
        <f t="shared" si="496"/>
        <v/>
      </c>
      <c r="B374" s="153"/>
      <c r="C374" s="31" t="str">
        <f>IF(B374="","",VLOOKUP(B374,学連登録!$C$2:$G$3000,2,FALSE))</f>
        <v/>
      </c>
      <c r="D374" s="32" t="str">
        <f>IF(B374="","",VLOOKUP(B374,学連登録!$C$2:$G$3000,3,FALSE))</f>
        <v/>
      </c>
      <c r="E374" s="33" t="str">
        <f>IF(B374="","",VLOOKUP(B374,学連登録!$C$2:$G$3000,4,FALSE))</f>
        <v/>
      </c>
      <c r="F374" s="376" t="str">
        <f>IF(B374="","",VLOOKUP(B374,学連登録!$C$2:$I$3000,7,FALSE))</f>
        <v/>
      </c>
      <c r="G374" s="155"/>
      <c r="H374" s="926"/>
      <c r="I374" s="928"/>
      <c r="J374" s="155"/>
      <c r="K374" s="926"/>
      <c r="L374" s="927"/>
      <c r="M374" s="155"/>
      <c r="N374" s="881"/>
      <c r="O374" s="882"/>
      <c r="P374" s="154"/>
      <c r="Q374" s="926"/>
      <c r="R374" s="927"/>
      <c r="S374" s="154"/>
      <c r="T374" s="926"/>
      <c r="U374" s="927"/>
      <c r="V374" s="101" t="str">
        <f>IF(B374="","",VLOOKUP(B374,学連登録!$C$2:$H$3000,6,FALSE))</f>
        <v/>
      </c>
      <c r="Y374" s="116" t="str">
        <f t="shared" si="488"/>
        <v/>
      </c>
      <c r="Z374" s="97" t="str">
        <f>IF(G374="","",VLOOKUP(G374,種目名!$R$5:$T$104,3,0))</f>
        <v/>
      </c>
      <c r="AA374" s="98" t="str">
        <f>IF(J374="","",VLOOKUP(J374,種目名!$R$5:$T$104,3,0))</f>
        <v/>
      </c>
      <c r="AB374" s="117" t="str">
        <f>IF(M374="","",VLOOKUP(M374,種目名!$R$5:$T$104,3,0))</f>
        <v/>
      </c>
      <c r="AC374" s="117" t="str">
        <f>IF(P374="","",VLOOKUP(AF374,種目名!$R$5:$T$104,3,0))</f>
        <v/>
      </c>
      <c r="AD374" s="118" t="str">
        <f>IF(S374="","",VLOOKUP(AI374,種目名!$R$5:$T$104,3,0))</f>
        <v/>
      </c>
      <c r="AE374" s="115">
        <f t="shared" si="489"/>
        <v>0</v>
      </c>
      <c r="AF374" s="152" t="str">
        <f t="shared" si="490"/>
        <v/>
      </c>
      <c r="AG374" s="152" t="str">
        <f t="shared" si="491"/>
        <v/>
      </c>
      <c r="AH374" s="152">
        <f t="shared" si="492"/>
        <v>0</v>
      </c>
      <c r="AI374" s="152" t="str">
        <f t="shared" si="493"/>
        <v/>
      </c>
      <c r="AJ374" s="152" t="str">
        <f t="shared" si="494"/>
        <v/>
      </c>
      <c r="AK374" s="383"/>
      <c r="AL374" s="166">
        <f t="shared" si="422"/>
        <v>0</v>
      </c>
      <c r="AM374" s="392">
        <f t="shared" si="423"/>
        <v>0</v>
      </c>
      <c r="AN374" s="392">
        <f>COUNTIF($B$12:B374,B374)</f>
        <v>0</v>
      </c>
      <c r="AO374" s="392"/>
      <c r="AP374" s="392" t="str">
        <f t="shared" si="424"/>
        <v/>
      </c>
      <c r="AQ374" s="392" t="str">
        <f t="shared" si="424"/>
        <v/>
      </c>
      <c r="AR374" s="392" t="str">
        <f t="shared" si="424"/>
        <v/>
      </c>
      <c r="AS374" s="392" t="str">
        <f t="shared" si="418"/>
        <v/>
      </c>
      <c r="AT374" s="392">
        <f t="shared" si="425"/>
        <v>0</v>
      </c>
      <c r="AU374" s="392" t="str">
        <f t="shared" si="426"/>
        <v/>
      </c>
      <c r="AV374" s="392" t="str">
        <f t="shared" si="427"/>
        <v/>
      </c>
      <c r="AW374" s="392" t="str">
        <f t="shared" si="428"/>
        <v/>
      </c>
      <c r="AX374" s="392" t="str">
        <f t="shared" si="429"/>
        <v/>
      </c>
      <c r="AY374" s="392" t="str">
        <f t="shared" si="430"/>
        <v/>
      </c>
      <c r="AZ374" s="392" t="str">
        <f t="shared" si="495"/>
        <v/>
      </c>
      <c r="BA374" s="392" t="str">
        <f t="shared" si="495"/>
        <v/>
      </c>
      <c r="BB374" s="392" t="str">
        <f t="shared" si="495"/>
        <v/>
      </c>
      <c r="BC374" s="392" t="str">
        <f t="shared" si="495"/>
        <v/>
      </c>
      <c r="BD374" s="396" t="str">
        <f t="shared" si="495"/>
        <v/>
      </c>
      <c r="BE374" s="386">
        <f t="shared" si="431"/>
        <v>0</v>
      </c>
      <c r="BG374" s="392">
        <f t="shared" si="432"/>
        <v>0</v>
      </c>
      <c r="BH374" s="392">
        <f t="shared" si="433"/>
        <v>0</v>
      </c>
      <c r="BI374" s="405">
        <f t="shared" si="434"/>
        <v>0</v>
      </c>
      <c r="BJ374" s="406">
        <f t="shared" si="419"/>
        <v>0</v>
      </c>
      <c r="BK374" s="391" t="str">
        <f t="shared" si="420"/>
        <v>0</v>
      </c>
      <c r="BL374" s="391" t="str">
        <f t="shared" si="421"/>
        <v>0</v>
      </c>
      <c r="BM374" s="405">
        <f t="shared" si="435"/>
        <v>0</v>
      </c>
      <c r="BN374" s="405" t="str">
        <f t="shared" si="436"/>
        <v>0m0</v>
      </c>
      <c r="BO374" s="392">
        <f t="shared" si="437"/>
        <v>0</v>
      </c>
      <c r="BP374" s="392">
        <f t="shared" si="438"/>
        <v>0</v>
      </c>
      <c r="BQ374" s="405">
        <f t="shared" si="439"/>
        <v>0</v>
      </c>
      <c r="BR374" s="406">
        <f t="shared" si="440"/>
        <v>0</v>
      </c>
      <c r="BS374" s="391" t="str">
        <f t="shared" si="441"/>
        <v>0</v>
      </c>
      <c r="BT374" s="391" t="str">
        <f t="shared" si="442"/>
        <v>0</v>
      </c>
      <c r="BU374" s="405">
        <f t="shared" si="443"/>
        <v>0</v>
      </c>
      <c r="BV374" s="405" t="str">
        <f t="shared" si="444"/>
        <v>0m0</v>
      </c>
      <c r="BW374" s="392">
        <f t="shared" si="445"/>
        <v>0</v>
      </c>
      <c r="BX374" s="392">
        <f t="shared" si="446"/>
        <v>0</v>
      </c>
      <c r="BY374" s="405">
        <f t="shared" si="447"/>
        <v>0</v>
      </c>
      <c r="BZ374" s="406">
        <f t="shared" si="448"/>
        <v>0</v>
      </c>
      <c r="CA374" s="391" t="str">
        <f t="shared" si="449"/>
        <v>0</v>
      </c>
      <c r="CB374" s="391" t="str">
        <f t="shared" si="450"/>
        <v>0</v>
      </c>
      <c r="CC374" s="405">
        <f t="shared" si="451"/>
        <v>0</v>
      </c>
      <c r="CD374" s="405" t="str">
        <f t="shared" si="452"/>
        <v>0m0</v>
      </c>
      <c r="CE374" s="392">
        <f t="shared" si="453"/>
        <v>0</v>
      </c>
      <c r="CF374" s="392">
        <f t="shared" si="454"/>
        <v>0</v>
      </c>
      <c r="CG374" s="405">
        <f t="shared" si="455"/>
        <v>0</v>
      </c>
      <c r="CH374" s="406">
        <f t="shared" si="456"/>
        <v>0</v>
      </c>
      <c r="CI374" s="391" t="str">
        <f t="shared" si="457"/>
        <v>0</v>
      </c>
      <c r="CJ374" s="391" t="str">
        <f t="shared" si="458"/>
        <v>0</v>
      </c>
      <c r="CK374" s="405">
        <f t="shared" si="459"/>
        <v>0</v>
      </c>
      <c r="CL374" s="405" t="str">
        <f t="shared" si="460"/>
        <v>0m0</v>
      </c>
      <c r="CM374" s="392">
        <f t="shared" si="461"/>
        <v>0</v>
      </c>
      <c r="CN374" s="392">
        <f t="shared" si="462"/>
        <v>0</v>
      </c>
      <c r="CO374" s="405">
        <f t="shared" si="463"/>
        <v>0</v>
      </c>
      <c r="CP374" s="406">
        <f t="shared" si="464"/>
        <v>0</v>
      </c>
      <c r="CQ374" s="391" t="str">
        <f t="shared" si="465"/>
        <v>0</v>
      </c>
      <c r="CR374" s="391" t="str">
        <f t="shared" si="466"/>
        <v>0</v>
      </c>
      <c r="CS374" s="405">
        <f t="shared" si="467"/>
        <v>0</v>
      </c>
      <c r="CT374" s="405" t="str">
        <f t="shared" si="468"/>
        <v>0m0</v>
      </c>
      <c r="CU374" s="405">
        <f t="shared" si="469"/>
        <v>0</v>
      </c>
      <c r="CV374" s="405">
        <f t="shared" si="470"/>
        <v>0</v>
      </c>
      <c r="CW374" s="405">
        <f t="shared" si="471"/>
        <v>0</v>
      </c>
      <c r="CX374" s="405">
        <f t="shared" si="472"/>
        <v>0</v>
      </c>
      <c r="CY374" s="405">
        <f t="shared" si="473"/>
        <v>0</v>
      </c>
      <c r="CZ374" s="405" t="str">
        <f t="shared" si="474"/>
        <v/>
      </c>
      <c r="DA374" s="405" t="str">
        <f t="shared" si="475"/>
        <v/>
      </c>
      <c r="DB374" s="405" t="str">
        <f t="shared" si="476"/>
        <v/>
      </c>
      <c r="DC374" s="405" t="str">
        <f t="shared" si="477"/>
        <v/>
      </c>
      <c r="DD374" s="405" t="str">
        <f t="shared" si="478"/>
        <v/>
      </c>
      <c r="DE374" s="405"/>
      <c r="DF374" s="404"/>
      <c r="DG374" s="405" t="str">
        <f t="shared" si="479"/>
        <v/>
      </c>
      <c r="DH374" s="405" t="str">
        <f t="shared" si="480"/>
        <v/>
      </c>
      <c r="DI374" s="405">
        <f t="shared" si="481"/>
        <v>0</v>
      </c>
      <c r="DJ374" s="405" t="str">
        <f t="shared" si="482"/>
        <v/>
      </c>
      <c r="DK374" s="405" t="str">
        <f t="shared" si="483"/>
        <v/>
      </c>
      <c r="DL374" s="405" t="str">
        <f t="shared" si="484"/>
        <v/>
      </c>
      <c r="DM374" s="405" t="str">
        <f t="shared" si="485"/>
        <v/>
      </c>
      <c r="DN374" s="405" t="str">
        <f t="shared" si="486"/>
        <v/>
      </c>
      <c r="DO374" s="405" t="str">
        <f t="shared" si="487"/>
        <v/>
      </c>
    </row>
    <row r="375" spans="1:119" s="152" customFormat="1" ht="18" hidden="1" customHeight="1">
      <c r="A375" s="156" t="str">
        <f t="shared" si="496"/>
        <v/>
      </c>
      <c r="B375" s="153"/>
      <c r="C375" s="31" t="str">
        <f>IF(B375="","",VLOOKUP(B375,学連登録!$C$2:$G$3000,2,FALSE))</f>
        <v/>
      </c>
      <c r="D375" s="32" t="str">
        <f>IF(B375="","",VLOOKUP(B375,学連登録!$C$2:$G$3000,3,FALSE))</f>
        <v/>
      </c>
      <c r="E375" s="33" t="str">
        <f>IF(B375="","",VLOOKUP(B375,学連登録!$C$2:$G$3000,4,FALSE))</f>
        <v/>
      </c>
      <c r="F375" s="376" t="str">
        <f>IF(B375="","",VLOOKUP(B375,学連登録!$C$2:$I$3000,7,FALSE))</f>
        <v/>
      </c>
      <c r="G375" s="155"/>
      <c r="H375" s="926"/>
      <c r="I375" s="928"/>
      <c r="J375" s="155"/>
      <c r="K375" s="926"/>
      <c r="L375" s="927"/>
      <c r="M375" s="155"/>
      <c r="N375" s="881"/>
      <c r="O375" s="882"/>
      <c r="P375" s="154"/>
      <c r="Q375" s="926"/>
      <c r="R375" s="927"/>
      <c r="S375" s="154"/>
      <c r="T375" s="926"/>
      <c r="U375" s="927"/>
      <c r="V375" s="101" t="str">
        <f>IF(B375="","",VLOOKUP(B375,学連登録!$C$2:$H$3000,6,FALSE))</f>
        <v/>
      </c>
      <c r="Y375" s="116" t="str">
        <f t="shared" si="488"/>
        <v/>
      </c>
      <c r="Z375" s="97" t="str">
        <f>IF(G375="","",VLOOKUP(G375,種目名!$R$5:$T$104,3,0))</f>
        <v/>
      </c>
      <c r="AA375" s="98" t="str">
        <f>IF(J375="","",VLOOKUP(J375,種目名!$R$5:$T$104,3,0))</f>
        <v/>
      </c>
      <c r="AB375" s="117" t="str">
        <f>IF(M375="","",VLOOKUP(M375,種目名!$R$5:$T$104,3,0))</f>
        <v/>
      </c>
      <c r="AC375" s="117" t="str">
        <f>IF(P375="","",VLOOKUP(AF375,種目名!$R$5:$T$104,3,0))</f>
        <v/>
      </c>
      <c r="AD375" s="118" t="str">
        <f>IF(S375="","",VLOOKUP(AI375,種目名!$R$5:$T$104,3,0))</f>
        <v/>
      </c>
      <c r="AE375" s="115">
        <f t="shared" si="489"/>
        <v>0</v>
      </c>
      <c r="AF375" s="152" t="str">
        <f t="shared" si="490"/>
        <v/>
      </c>
      <c r="AG375" s="152" t="str">
        <f t="shared" si="491"/>
        <v/>
      </c>
      <c r="AH375" s="152">
        <f t="shared" si="492"/>
        <v>0</v>
      </c>
      <c r="AI375" s="152" t="str">
        <f t="shared" si="493"/>
        <v/>
      </c>
      <c r="AJ375" s="152" t="str">
        <f t="shared" si="494"/>
        <v/>
      </c>
      <c r="AK375" s="383"/>
      <c r="AL375" s="166">
        <f t="shared" si="422"/>
        <v>0</v>
      </c>
      <c r="AM375" s="392">
        <f t="shared" si="423"/>
        <v>0</v>
      </c>
      <c r="AN375" s="392">
        <f>COUNTIF($B$12:B375,B375)</f>
        <v>0</v>
      </c>
      <c r="AO375" s="392"/>
      <c r="AP375" s="392" t="str">
        <f t="shared" si="424"/>
        <v/>
      </c>
      <c r="AQ375" s="392" t="str">
        <f t="shared" si="424"/>
        <v/>
      </c>
      <c r="AR375" s="392" t="str">
        <f t="shared" si="424"/>
        <v/>
      </c>
      <c r="AS375" s="392" t="str">
        <f t="shared" si="418"/>
        <v/>
      </c>
      <c r="AT375" s="392">
        <f t="shared" si="425"/>
        <v>0</v>
      </c>
      <c r="AU375" s="392" t="str">
        <f t="shared" si="426"/>
        <v/>
      </c>
      <c r="AV375" s="392" t="str">
        <f t="shared" si="427"/>
        <v/>
      </c>
      <c r="AW375" s="392" t="str">
        <f t="shared" si="428"/>
        <v/>
      </c>
      <c r="AX375" s="392" t="str">
        <f t="shared" si="429"/>
        <v/>
      </c>
      <c r="AY375" s="392" t="str">
        <f t="shared" si="430"/>
        <v/>
      </c>
      <c r="AZ375" s="392" t="str">
        <f t="shared" si="495"/>
        <v/>
      </c>
      <c r="BA375" s="392" t="str">
        <f t="shared" si="495"/>
        <v/>
      </c>
      <c r="BB375" s="392" t="str">
        <f t="shared" si="495"/>
        <v/>
      </c>
      <c r="BC375" s="392" t="str">
        <f t="shared" si="495"/>
        <v/>
      </c>
      <c r="BD375" s="396" t="str">
        <f t="shared" si="495"/>
        <v/>
      </c>
      <c r="BE375" s="386">
        <f t="shared" si="431"/>
        <v>0</v>
      </c>
      <c r="BG375" s="392">
        <f t="shared" si="432"/>
        <v>0</v>
      </c>
      <c r="BH375" s="392">
        <f t="shared" si="433"/>
        <v>0</v>
      </c>
      <c r="BI375" s="405">
        <f t="shared" si="434"/>
        <v>0</v>
      </c>
      <c r="BJ375" s="406">
        <f t="shared" si="419"/>
        <v>0</v>
      </c>
      <c r="BK375" s="391" t="str">
        <f t="shared" si="420"/>
        <v>0</v>
      </c>
      <c r="BL375" s="391" t="str">
        <f t="shared" si="421"/>
        <v>0</v>
      </c>
      <c r="BM375" s="405">
        <f t="shared" si="435"/>
        <v>0</v>
      </c>
      <c r="BN375" s="405" t="str">
        <f t="shared" si="436"/>
        <v>0m0</v>
      </c>
      <c r="BO375" s="392">
        <f t="shared" si="437"/>
        <v>0</v>
      </c>
      <c r="BP375" s="392">
        <f t="shared" si="438"/>
        <v>0</v>
      </c>
      <c r="BQ375" s="405">
        <f t="shared" si="439"/>
        <v>0</v>
      </c>
      <c r="BR375" s="406">
        <f t="shared" si="440"/>
        <v>0</v>
      </c>
      <c r="BS375" s="391" t="str">
        <f t="shared" si="441"/>
        <v>0</v>
      </c>
      <c r="BT375" s="391" t="str">
        <f t="shared" si="442"/>
        <v>0</v>
      </c>
      <c r="BU375" s="405">
        <f t="shared" si="443"/>
        <v>0</v>
      </c>
      <c r="BV375" s="405" t="str">
        <f t="shared" si="444"/>
        <v>0m0</v>
      </c>
      <c r="BW375" s="392">
        <f t="shared" si="445"/>
        <v>0</v>
      </c>
      <c r="BX375" s="392">
        <f t="shared" si="446"/>
        <v>0</v>
      </c>
      <c r="BY375" s="405">
        <f t="shared" si="447"/>
        <v>0</v>
      </c>
      <c r="BZ375" s="406">
        <f t="shared" si="448"/>
        <v>0</v>
      </c>
      <c r="CA375" s="391" t="str">
        <f t="shared" si="449"/>
        <v>0</v>
      </c>
      <c r="CB375" s="391" t="str">
        <f t="shared" si="450"/>
        <v>0</v>
      </c>
      <c r="CC375" s="405">
        <f t="shared" si="451"/>
        <v>0</v>
      </c>
      <c r="CD375" s="405" t="str">
        <f t="shared" si="452"/>
        <v>0m0</v>
      </c>
      <c r="CE375" s="392">
        <f t="shared" si="453"/>
        <v>0</v>
      </c>
      <c r="CF375" s="392">
        <f t="shared" si="454"/>
        <v>0</v>
      </c>
      <c r="CG375" s="405">
        <f t="shared" si="455"/>
        <v>0</v>
      </c>
      <c r="CH375" s="406">
        <f t="shared" si="456"/>
        <v>0</v>
      </c>
      <c r="CI375" s="391" t="str">
        <f t="shared" si="457"/>
        <v>0</v>
      </c>
      <c r="CJ375" s="391" t="str">
        <f t="shared" si="458"/>
        <v>0</v>
      </c>
      <c r="CK375" s="405">
        <f t="shared" si="459"/>
        <v>0</v>
      </c>
      <c r="CL375" s="405" t="str">
        <f t="shared" si="460"/>
        <v>0m0</v>
      </c>
      <c r="CM375" s="392">
        <f t="shared" si="461"/>
        <v>0</v>
      </c>
      <c r="CN375" s="392">
        <f t="shared" si="462"/>
        <v>0</v>
      </c>
      <c r="CO375" s="405">
        <f t="shared" si="463"/>
        <v>0</v>
      </c>
      <c r="CP375" s="406">
        <f t="shared" si="464"/>
        <v>0</v>
      </c>
      <c r="CQ375" s="391" t="str">
        <f t="shared" si="465"/>
        <v>0</v>
      </c>
      <c r="CR375" s="391" t="str">
        <f t="shared" si="466"/>
        <v>0</v>
      </c>
      <c r="CS375" s="405">
        <f t="shared" si="467"/>
        <v>0</v>
      </c>
      <c r="CT375" s="405" t="str">
        <f t="shared" si="468"/>
        <v>0m0</v>
      </c>
      <c r="CU375" s="405">
        <f t="shared" si="469"/>
        <v>0</v>
      </c>
      <c r="CV375" s="405">
        <f t="shared" si="470"/>
        <v>0</v>
      </c>
      <c r="CW375" s="405">
        <f t="shared" si="471"/>
        <v>0</v>
      </c>
      <c r="CX375" s="405">
        <f t="shared" si="472"/>
        <v>0</v>
      </c>
      <c r="CY375" s="405">
        <f t="shared" si="473"/>
        <v>0</v>
      </c>
      <c r="CZ375" s="405" t="str">
        <f t="shared" si="474"/>
        <v/>
      </c>
      <c r="DA375" s="405" t="str">
        <f t="shared" si="475"/>
        <v/>
      </c>
      <c r="DB375" s="405" t="str">
        <f t="shared" si="476"/>
        <v/>
      </c>
      <c r="DC375" s="405" t="str">
        <f t="shared" si="477"/>
        <v/>
      </c>
      <c r="DD375" s="405" t="str">
        <f t="shared" si="478"/>
        <v/>
      </c>
      <c r="DE375" s="405"/>
      <c r="DF375" s="404"/>
      <c r="DG375" s="405" t="str">
        <f t="shared" si="479"/>
        <v/>
      </c>
      <c r="DH375" s="405" t="str">
        <f t="shared" si="480"/>
        <v/>
      </c>
      <c r="DI375" s="405">
        <f t="shared" si="481"/>
        <v>0</v>
      </c>
      <c r="DJ375" s="405" t="str">
        <f t="shared" si="482"/>
        <v/>
      </c>
      <c r="DK375" s="405" t="str">
        <f t="shared" si="483"/>
        <v/>
      </c>
      <c r="DL375" s="405" t="str">
        <f t="shared" si="484"/>
        <v/>
      </c>
      <c r="DM375" s="405" t="str">
        <f t="shared" si="485"/>
        <v/>
      </c>
      <c r="DN375" s="405" t="str">
        <f t="shared" si="486"/>
        <v/>
      </c>
      <c r="DO375" s="405" t="str">
        <f t="shared" si="487"/>
        <v/>
      </c>
    </row>
    <row r="376" spans="1:119" s="152" customFormat="1" ht="18" hidden="1" customHeight="1">
      <c r="A376" s="156" t="str">
        <f t="shared" si="496"/>
        <v/>
      </c>
      <c r="B376" s="153"/>
      <c r="C376" s="31" t="str">
        <f>IF(B376="","",VLOOKUP(B376,学連登録!$C$2:$G$3000,2,FALSE))</f>
        <v/>
      </c>
      <c r="D376" s="32" t="str">
        <f>IF(B376="","",VLOOKUP(B376,学連登録!$C$2:$G$3000,3,FALSE))</f>
        <v/>
      </c>
      <c r="E376" s="33" t="str">
        <f>IF(B376="","",VLOOKUP(B376,学連登録!$C$2:$G$3000,4,FALSE))</f>
        <v/>
      </c>
      <c r="F376" s="376" t="str">
        <f>IF(B376="","",VLOOKUP(B376,学連登録!$C$2:$I$3000,7,FALSE))</f>
        <v/>
      </c>
      <c r="G376" s="155"/>
      <c r="H376" s="926"/>
      <c r="I376" s="928"/>
      <c r="J376" s="155"/>
      <c r="K376" s="926"/>
      <c r="L376" s="927"/>
      <c r="M376" s="155"/>
      <c r="N376" s="881"/>
      <c r="O376" s="882"/>
      <c r="P376" s="154"/>
      <c r="Q376" s="926"/>
      <c r="R376" s="927"/>
      <c r="S376" s="154"/>
      <c r="T376" s="926"/>
      <c r="U376" s="927"/>
      <c r="V376" s="101" t="str">
        <f>IF(B376="","",VLOOKUP(B376,学連登録!$C$2:$H$3000,6,FALSE))</f>
        <v/>
      </c>
      <c r="Y376" s="116" t="str">
        <f t="shared" si="488"/>
        <v/>
      </c>
      <c r="Z376" s="97" t="str">
        <f>IF(G376="","",VLOOKUP(G376,種目名!$R$5:$T$104,3,0))</f>
        <v/>
      </c>
      <c r="AA376" s="98" t="str">
        <f>IF(J376="","",VLOOKUP(J376,種目名!$R$5:$T$104,3,0))</f>
        <v/>
      </c>
      <c r="AB376" s="117" t="str">
        <f>IF(M376="","",VLOOKUP(M376,種目名!$R$5:$T$104,3,0))</f>
        <v/>
      </c>
      <c r="AC376" s="117" t="str">
        <f>IF(P376="","",VLOOKUP(AF376,種目名!$R$5:$T$104,3,0))</f>
        <v/>
      </c>
      <c r="AD376" s="118" t="str">
        <f>IF(S376="","",VLOOKUP(AI376,種目名!$R$5:$T$104,3,0))</f>
        <v/>
      </c>
      <c r="AE376" s="115">
        <f t="shared" si="489"/>
        <v>0</v>
      </c>
      <c r="AF376" s="152" t="str">
        <f t="shared" si="490"/>
        <v/>
      </c>
      <c r="AG376" s="152" t="str">
        <f t="shared" si="491"/>
        <v/>
      </c>
      <c r="AH376" s="152">
        <f t="shared" si="492"/>
        <v>0</v>
      </c>
      <c r="AI376" s="152" t="str">
        <f t="shared" si="493"/>
        <v/>
      </c>
      <c r="AJ376" s="152" t="str">
        <f t="shared" si="494"/>
        <v/>
      </c>
      <c r="AK376" s="383"/>
      <c r="AL376" s="166">
        <f t="shared" si="422"/>
        <v>0</v>
      </c>
      <c r="AM376" s="392">
        <f t="shared" si="423"/>
        <v>0</v>
      </c>
      <c r="AN376" s="392">
        <f>COUNTIF($B$12:B376,B376)</f>
        <v>0</v>
      </c>
      <c r="AO376" s="392"/>
      <c r="AP376" s="392" t="str">
        <f t="shared" si="424"/>
        <v/>
      </c>
      <c r="AQ376" s="392" t="str">
        <f t="shared" si="424"/>
        <v/>
      </c>
      <c r="AR376" s="392" t="str">
        <f t="shared" si="424"/>
        <v/>
      </c>
      <c r="AS376" s="392" t="str">
        <f t="shared" si="418"/>
        <v/>
      </c>
      <c r="AT376" s="392">
        <f t="shared" si="425"/>
        <v>0</v>
      </c>
      <c r="AU376" s="392" t="str">
        <f t="shared" si="426"/>
        <v/>
      </c>
      <c r="AV376" s="392" t="str">
        <f t="shared" si="427"/>
        <v/>
      </c>
      <c r="AW376" s="392" t="str">
        <f t="shared" si="428"/>
        <v/>
      </c>
      <c r="AX376" s="392" t="str">
        <f t="shared" si="429"/>
        <v/>
      </c>
      <c r="AY376" s="392" t="str">
        <f t="shared" si="430"/>
        <v/>
      </c>
      <c r="AZ376" s="392" t="str">
        <f t="shared" si="495"/>
        <v/>
      </c>
      <c r="BA376" s="392" t="str">
        <f t="shared" si="495"/>
        <v/>
      </c>
      <c r="BB376" s="392" t="str">
        <f t="shared" si="495"/>
        <v/>
      </c>
      <c r="BC376" s="392" t="str">
        <f t="shared" si="495"/>
        <v/>
      </c>
      <c r="BD376" s="396" t="str">
        <f t="shared" si="495"/>
        <v/>
      </c>
      <c r="BE376" s="386">
        <f t="shared" si="431"/>
        <v>0</v>
      </c>
      <c r="BG376" s="392">
        <f t="shared" si="432"/>
        <v>0</v>
      </c>
      <c r="BH376" s="392">
        <f t="shared" si="433"/>
        <v>0</v>
      </c>
      <c r="BI376" s="405">
        <f t="shared" si="434"/>
        <v>0</v>
      </c>
      <c r="BJ376" s="406">
        <f t="shared" si="419"/>
        <v>0</v>
      </c>
      <c r="BK376" s="391" t="str">
        <f t="shared" si="420"/>
        <v>0</v>
      </c>
      <c r="BL376" s="391" t="str">
        <f t="shared" si="421"/>
        <v>0</v>
      </c>
      <c r="BM376" s="405">
        <f t="shared" si="435"/>
        <v>0</v>
      </c>
      <c r="BN376" s="405" t="str">
        <f t="shared" si="436"/>
        <v>0m0</v>
      </c>
      <c r="BO376" s="392">
        <f t="shared" si="437"/>
        <v>0</v>
      </c>
      <c r="BP376" s="392">
        <f t="shared" si="438"/>
        <v>0</v>
      </c>
      <c r="BQ376" s="405">
        <f t="shared" si="439"/>
        <v>0</v>
      </c>
      <c r="BR376" s="406">
        <f t="shared" si="440"/>
        <v>0</v>
      </c>
      <c r="BS376" s="391" t="str">
        <f t="shared" si="441"/>
        <v>0</v>
      </c>
      <c r="BT376" s="391" t="str">
        <f t="shared" si="442"/>
        <v>0</v>
      </c>
      <c r="BU376" s="405">
        <f t="shared" si="443"/>
        <v>0</v>
      </c>
      <c r="BV376" s="405" t="str">
        <f t="shared" si="444"/>
        <v>0m0</v>
      </c>
      <c r="BW376" s="392">
        <f t="shared" si="445"/>
        <v>0</v>
      </c>
      <c r="BX376" s="392">
        <f t="shared" si="446"/>
        <v>0</v>
      </c>
      <c r="BY376" s="405">
        <f t="shared" si="447"/>
        <v>0</v>
      </c>
      <c r="BZ376" s="406">
        <f t="shared" si="448"/>
        <v>0</v>
      </c>
      <c r="CA376" s="391" t="str">
        <f t="shared" si="449"/>
        <v>0</v>
      </c>
      <c r="CB376" s="391" t="str">
        <f t="shared" si="450"/>
        <v>0</v>
      </c>
      <c r="CC376" s="405">
        <f t="shared" si="451"/>
        <v>0</v>
      </c>
      <c r="CD376" s="405" t="str">
        <f t="shared" si="452"/>
        <v>0m0</v>
      </c>
      <c r="CE376" s="392">
        <f t="shared" si="453"/>
        <v>0</v>
      </c>
      <c r="CF376" s="392">
        <f t="shared" si="454"/>
        <v>0</v>
      </c>
      <c r="CG376" s="405">
        <f t="shared" si="455"/>
        <v>0</v>
      </c>
      <c r="CH376" s="406">
        <f t="shared" si="456"/>
        <v>0</v>
      </c>
      <c r="CI376" s="391" t="str">
        <f t="shared" si="457"/>
        <v>0</v>
      </c>
      <c r="CJ376" s="391" t="str">
        <f t="shared" si="458"/>
        <v>0</v>
      </c>
      <c r="CK376" s="405">
        <f t="shared" si="459"/>
        <v>0</v>
      </c>
      <c r="CL376" s="405" t="str">
        <f t="shared" si="460"/>
        <v>0m0</v>
      </c>
      <c r="CM376" s="392">
        <f t="shared" si="461"/>
        <v>0</v>
      </c>
      <c r="CN376" s="392">
        <f t="shared" si="462"/>
        <v>0</v>
      </c>
      <c r="CO376" s="405">
        <f t="shared" si="463"/>
        <v>0</v>
      </c>
      <c r="CP376" s="406">
        <f t="shared" si="464"/>
        <v>0</v>
      </c>
      <c r="CQ376" s="391" t="str">
        <f t="shared" si="465"/>
        <v>0</v>
      </c>
      <c r="CR376" s="391" t="str">
        <f t="shared" si="466"/>
        <v>0</v>
      </c>
      <c r="CS376" s="405">
        <f t="shared" si="467"/>
        <v>0</v>
      </c>
      <c r="CT376" s="405" t="str">
        <f t="shared" si="468"/>
        <v>0m0</v>
      </c>
      <c r="CU376" s="405">
        <f t="shared" si="469"/>
        <v>0</v>
      </c>
      <c r="CV376" s="405">
        <f t="shared" si="470"/>
        <v>0</v>
      </c>
      <c r="CW376" s="405">
        <f t="shared" si="471"/>
        <v>0</v>
      </c>
      <c r="CX376" s="405">
        <f t="shared" si="472"/>
        <v>0</v>
      </c>
      <c r="CY376" s="405">
        <f t="shared" si="473"/>
        <v>0</v>
      </c>
      <c r="CZ376" s="405" t="str">
        <f t="shared" si="474"/>
        <v/>
      </c>
      <c r="DA376" s="405" t="str">
        <f t="shared" si="475"/>
        <v/>
      </c>
      <c r="DB376" s="405" t="str">
        <f t="shared" si="476"/>
        <v/>
      </c>
      <c r="DC376" s="405" t="str">
        <f t="shared" si="477"/>
        <v/>
      </c>
      <c r="DD376" s="405" t="str">
        <f t="shared" si="478"/>
        <v/>
      </c>
      <c r="DE376" s="405"/>
      <c r="DF376" s="404"/>
      <c r="DG376" s="405" t="str">
        <f t="shared" si="479"/>
        <v/>
      </c>
      <c r="DH376" s="405" t="str">
        <f t="shared" si="480"/>
        <v/>
      </c>
      <c r="DI376" s="405">
        <f t="shared" si="481"/>
        <v>0</v>
      </c>
      <c r="DJ376" s="405" t="str">
        <f t="shared" si="482"/>
        <v/>
      </c>
      <c r="DK376" s="405" t="str">
        <f t="shared" si="483"/>
        <v/>
      </c>
      <c r="DL376" s="405" t="str">
        <f t="shared" si="484"/>
        <v/>
      </c>
      <c r="DM376" s="405" t="str">
        <f t="shared" si="485"/>
        <v/>
      </c>
      <c r="DN376" s="405" t="str">
        <f t="shared" si="486"/>
        <v/>
      </c>
      <c r="DO376" s="405" t="str">
        <f t="shared" si="487"/>
        <v/>
      </c>
    </row>
    <row r="377" spans="1:119" s="152" customFormat="1" ht="18" hidden="1" customHeight="1">
      <c r="A377" s="156" t="str">
        <f t="shared" si="496"/>
        <v/>
      </c>
      <c r="B377" s="153"/>
      <c r="C377" s="31" t="str">
        <f>IF(B377="","",VLOOKUP(B377,学連登録!$C$2:$G$3000,2,FALSE))</f>
        <v/>
      </c>
      <c r="D377" s="32" t="str">
        <f>IF(B377="","",VLOOKUP(B377,学連登録!$C$2:$G$3000,3,FALSE))</f>
        <v/>
      </c>
      <c r="E377" s="33" t="str">
        <f>IF(B377="","",VLOOKUP(B377,学連登録!$C$2:$G$3000,4,FALSE))</f>
        <v/>
      </c>
      <c r="F377" s="376" t="str">
        <f>IF(B377="","",VLOOKUP(B377,学連登録!$C$2:$I$3000,7,FALSE))</f>
        <v/>
      </c>
      <c r="G377" s="155"/>
      <c r="H377" s="926"/>
      <c r="I377" s="928"/>
      <c r="J377" s="155"/>
      <c r="K377" s="926"/>
      <c r="L377" s="927"/>
      <c r="M377" s="155"/>
      <c r="N377" s="881"/>
      <c r="O377" s="882"/>
      <c r="P377" s="154"/>
      <c r="Q377" s="926"/>
      <c r="R377" s="927"/>
      <c r="S377" s="154"/>
      <c r="T377" s="926"/>
      <c r="U377" s="927"/>
      <c r="V377" s="101" t="str">
        <f>IF(B377="","",VLOOKUP(B377,学連登録!$C$2:$H$3000,6,FALSE))</f>
        <v/>
      </c>
      <c r="Y377" s="116" t="str">
        <f t="shared" si="488"/>
        <v/>
      </c>
      <c r="Z377" s="97" t="str">
        <f>IF(G377="","",VLOOKUP(G377,種目名!$R$5:$T$104,3,0))</f>
        <v/>
      </c>
      <c r="AA377" s="98" t="str">
        <f>IF(J377="","",VLOOKUP(J377,種目名!$R$5:$T$104,3,0))</f>
        <v/>
      </c>
      <c r="AB377" s="117" t="str">
        <f>IF(M377="","",VLOOKUP(M377,種目名!$R$5:$T$104,3,0))</f>
        <v/>
      </c>
      <c r="AC377" s="117" t="str">
        <f>IF(P377="","",VLOOKUP(AF377,種目名!$R$5:$T$104,3,0))</f>
        <v/>
      </c>
      <c r="AD377" s="118" t="str">
        <f>IF(S377="","",VLOOKUP(AI377,種目名!$R$5:$T$104,3,0))</f>
        <v/>
      </c>
      <c r="AE377" s="115">
        <f t="shared" si="489"/>
        <v>0</v>
      </c>
      <c r="AF377" s="152" t="str">
        <f t="shared" si="490"/>
        <v/>
      </c>
      <c r="AG377" s="152" t="str">
        <f t="shared" si="491"/>
        <v/>
      </c>
      <c r="AH377" s="152">
        <f t="shared" si="492"/>
        <v>0</v>
      </c>
      <c r="AI377" s="152" t="str">
        <f t="shared" si="493"/>
        <v/>
      </c>
      <c r="AJ377" s="152" t="str">
        <f t="shared" si="494"/>
        <v/>
      </c>
      <c r="AK377" s="383"/>
      <c r="AL377" s="166">
        <f t="shared" si="422"/>
        <v>0</v>
      </c>
      <c r="AM377" s="392">
        <f t="shared" si="423"/>
        <v>0</v>
      </c>
      <c r="AN377" s="392">
        <f>COUNTIF($B$12:B377,B377)</f>
        <v>0</v>
      </c>
      <c r="AO377" s="392"/>
      <c r="AP377" s="392" t="str">
        <f t="shared" si="424"/>
        <v/>
      </c>
      <c r="AQ377" s="392" t="str">
        <f t="shared" si="424"/>
        <v/>
      </c>
      <c r="AR377" s="392" t="str">
        <f t="shared" si="424"/>
        <v/>
      </c>
      <c r="AS377" s="392" t="str">
        <f t="shared" si="418"/>
        <v/>
      </c>
      <c r="AT377" s="392">
        <f t="shared" si="425"/>
        <v>0</v>
      </c>
      <c r="AU377" s="392" t="str">
        <f t="shared" si="426"/>
        <v/>
      </c>
      <c r="AV377" s="392" t="str">
        <f t="shared" si="427"/>
        <v/>
      </c>
      <c r="AW377" s="392" t="str">
        <f t="shared" si="428"/>
        <v/>
      </c>
      <c r="AX377" s="392" t="str">
        <f t="shared" si="429"/>
        <v/>
      </c>
      <c r="AY377" s="392" t="str">
        <f t="shared" si="430"/>
        <v/>
      </c>
      <c r="AZ377" s="392" t="str">
        <f t="shared" si="495"/>
        <v/>
      </c>
      <c r="BA377" s="392" t="str">
        <f t="shared" si="495"/>
        <v/>
      </c>
      <c r="BB377" s="392" t="str">
        <f t="shared" si="495"/>
        <v/>
      </c>
      <c r="BC377" s="392" t="str">
        <f t="shared" si="495"/>
        <v/>
      </c>
      <c r="BD377" s="396" t="str">
        <f t="shared" si="495"/>
        <v/>
      </c>
      <c r="BE377" s="386">
        <f t="shared" si="431"/>
        <v>0</v>
      </c>
      <c r="BG377" s="392">
        <f t="shared" si="432"/>
        <v>0</v>
      </c>
      <c r="BH377" s="392">
        <f t="shared" si="433"/>
        <v>0</v>
      </c>
      <c r="BI377" s="405">
        <f t="shared" si="434"/>
        <v>0</v>
      </c>
      <c r="BJ377" s="406">
        <f t="shared" si="419"/>
        <v>0</v>
      </c>
      <c r="BK377" s="391" t="str">
        <f t="shared" si="420"/>
        <v>0</v>
      </c>
      <c r="BL377" s="391" t="str">
        <f t="shared" si="421"/>
        <v>0</v>
      </c>
      <c r="BM377" s="405">
        <f t="shared" si="435"/>
        <v>0</v>
      </c>
      <c r="BN377" s="405" t="str">
        <f t="shared" si="436"/>
        <v>0m0</v>
      </c>
      <c r="BO377" s="392">
        <f t="shared" si="437"/>
        <v>0</v>
      </c>
      <c r="BP377" s="392">
        <f t="shared" si="438"/>
        <v>0</v>
      </c>
      <c r="BQ377" s="405">
        <f t="shared" si="439"/>
        <v>0</v>
      </c>
      <c r="BR377" s="406">
        <f t="shared" si="440"/>
        <v>0</v>
      </c>
      <c r="BS377" s="391" t="str">
        <f t="shared" si="441"/>
        <v>0</v>
      </c>
      <c r="BT377" s="391" t="str">
        <f t="shared" si="442"/>
        <v>0</v>
      </c>
      <c r="BU377" s="405">
        <f t="shared" si="443"/>
        <v>0</v>
      </c>
      <c r="BV377" s="405" t="str">
        <f t="shared" si="444"/>
        <v>0m0</v>
      </c>
      <c r="BW377" s="392">
        <f t="shared" si="445"/>
        <v>0</v>
      </c>
      <c r="BX377" s="392">
        <f t="shared" si="446"/>
        <v>0</v>
      </c>
      <c r="BY377" s="405">
        <f t="shared" si="447"/>
        <v>0</v>
      </c>
      <c r="BZ377" s="406">
        <f t="shared" si="448"/>
        <v>0</v>
      </c>
      <c r="CA377" s="391" t="str">
        <f t="shared" si="449"/>
        <v>0</v>
      </c>
      <c r="CB377" s="391" t="str">
        <f t="shared" si="450"/>
        <v>0</v>
      </c>
      <c r="CC377" s="405">
        <f t="shared" si="451"/>
        <v>0</v>
      </c>
      <c r="CD377" s="405" t="str">
        <f t="shared" si="452"/>
        <v>0m0</v>
      </c>
      <c r="CE377" s="392">
        <f t="shared" si="453"/>
        <v>0</v>
      </c>
      <c r="CF377" s="392">
        <f t="shared" si="454"/>
        <v>0</v>
      </c>
      <c r="CG377" s="405">
        <f t="shared" si="455"/>
        <v>0</v>
      </c>
      <c r="CH377" s="406">
        <f t="shared" si="456"/>
        <v>0</v>
      </c>
      <c r="CI377" s="391" t="str">
        <f t="shared" si="457"/>
        <v>0</v>
      </c>
      <c r="CJ377" s="391" t="str">
        <f t="shared" si="458"/>
        <v>0</v>
      </c>
      <c r="CK377" s="405">
        <f t="shared" si="459"/>
        <v>0</v>
      </c>
      <c r="CL377" s="405" t="str">
        <f t="shared" si="460"/>
        <v>0m0</v>
      </c>
      <c r="CM377" s="392">
        <f t="shared" si="461"/>
        <v>0</v>
      </c>
      <c r="CN377" s="392">
        <f t="shared" si="462"/>
        <v>0</v>
      </c>
      <c r="CO377" s="405">
        <f t="shared" si="463"/>
        <v>0</v>
      </c>
      <c r="CP377" s="406">
        <f t="shared" si="464"/>
        <v>0</v>
      </c>
      <c r="CQ377" s="391" t="str">
        <f t="shared" si="465"/>
        <v>0</v>
      </c>
      <c r="CR377" s="391" t="str">
        <f t="shared" si="466"/>
        <v>0</v>
      </c>
      <c r="CS377" s="405">
        <f t="shared" si="467"/>
        <v>0</v>
      </c>
      <c r="CT377" s="405" t="str">
        <f t="shared" si="468"/>
        <v>0m0</v>
      </c>
      <c r="CU377" s="405">
        <f t="shared" si="469"/>
        <v>0</v>
      </c>
      <c r="CV377" s="405">
        <f t="shared" si="470"/>
        <v>0</v>
      </c>
      <c r="CW377" s="405">
        <f t="shared" si="471"/>
        <v>0</v>
      </c>
      <c r="CX377" s="405">
        <f t="shared" si="472"/>
        <v>0</v>
      </c>
      <c r="CY377" s="405">
        <f t="shared" si="473"/>
        <v>0</v>
      </c>
      <c r="CZ377" s="405" t="str">
        <f t="shared" si="474"/>
        <v/>
      </c>
      <c r="DA377" s="405" t="str">
        <f t="shared" si="475"/>
        <v/>
      </c>
      <c r="DB377" s="405" t="str">
        <f t="shared" si="476"/>
        <v/>
      </c>
      <c r="DC377" s="405" t="str">
        <f t="shared" si="477"/>
        <v/>
      </c>
      <c r="DD377" s="405" t="str">
        <f t="shared" si="478"/>
        <v/>
      </c>
      <c r="DE377" s="405"/>
      <c r="DF377" s="404"/>
      <c r="DG377" s="405" t="str">
        <f t="shared" si="479"/>
        <v/>
      </c>
      <c r="DH377" s="405" t="str">
        <f t="shared" si="480"/>
        <v/>
      </c>
      <c r="DI377" s="405">
        <f t="shared" si="481"/>
        <v>0</v>
      </c>
      <c r="DJ377" s="405" t="str">
        <f t="shared" si="482"/>
        <v/>
      </c>
      <c r="DK377" s="405" t="str">
        <f t="shared" si="483"/>
        <v/>
      </c>
      <c r="DL377" s="405" t="str">
        <f t="shared" si="484"/>
        <v/>
      </c>
      <c r="DM377" s="405" t="str">
        <f t="shared" si="485"/>
        <v/>
      </c>
      <c r="DN377" s="405" t="str">
        <f t="shared" si="486"/>
        <v/>
      </c>
      <c r="DO377" s="405" t="str">
        <f t="shared" si="487"/>
        <v/>
      </c>
    </row>
    <row r="378" spans="1:119" s="152" customFormat="1" ht="18" hidden="1" customHeight="1">
      <c r="A378" s="156" t="str">
        <f t="shared" si="496"/>
        <v/>
      </c>
      <c r="B378" s="153"/>
      <c r="C378" s="31" t="str">
        <f>IF(B378="","",VLOOKUP(B378,学連登録!$C$2:$G$3000,2,FALSE))</f>
        <v/>
      </c>
      <c r="D378" s="32" t="str">
        <f>IF(B378="","",VLOOKUP(B378,学連登録!$C$2:$G$3000,3,FALSE))</f>
        <v/>
      </c>
      <c r="E378" s="33" t="str">
        <f>IF(B378="","",VLOOKUP(B378,学連登録!$C$2:$G$3000,4,FALSE))</f>
        <v/>
      </c>
      <c r="F378" s="376" t="str">
        <f>IF(B378="","",VLOOKUP(B378,学連登録!$C$2:$I$3000,7,FALSE))</f>
        <v/>
      </c>
      <c r="G378" s="155"/>
      <c r="H378" s="926"/>
      <c r="I378" s="928"/>
      <c r="J378" s="155"/>
      <c r="K378" s="926"/>
      <c r="L378" s="927"/>
      <c r="M378" s="155"/>
      <c r="N378" s="881"/>
      <c r="O378" s="882"/>
      <c r="P378" s="154"/>
      <c r="Q378" s="926"/>
      <c r="R378" s="927"/>
      <c r="S378" s="154"/>
      <c r="T378" s="926"/>
      <c r="U378" s="927"/>
      <c r="V378" s="101" t="str">
        <f>IF(B378="","",VLOOKUP(B378,学連登録!$C$2:$H$3000,6,FALSE))</f>
        <v/>
      </c>
      <c r="Y378" s="116" t="str">
        <f t="shared" si="488"/>
        <v/>
      </c>
      <c r="Z378" s="97" t="str">
        <f>IF(G378="","",VLOOKUP(G378,種目名!$R$5:$T$104,3,0))</f>
        <v/>
      </c>
      <c r="AA378" s="98" t="str">
        <f>IF(J378="","",VLOOKUP(J378,種目名!$R$5:$T$104,3,0))</f>
        <v/>
      </c>
      <c r="AB378" s="117" t="str">
        <f>IF(M378="","",VLOOKUP(M378,種目名!$R$5:$T$104,3,0))</f>
        <v/>
      </c>
      <c r="AC378" s="117" t="str">
        <f>IF(P378="","",VLOOKUP(AF378,種目名!$R$5:$T$104,3,0))</f>
        <v/>
      </c>
      <c r="AD378" s="118" t="str">
        <f>IF(S378="","",VLOOKUP(AI378,種目名!$R$5:$T$104,3,0))</f>
        <v/>
      </c>
      <c r="AE378" s="115">
        <f t="shared" si="489"/>
        <v>0</v>
      </c>
      <c r="AF378" s="152" t="str">
        <f t="shared" si="490"/>
        <v/>
      </c>
      <c r="AG378" s="152" t="str">
        <f t="shared" si="491"/>
        <v/>
      </c>
      <c r="AH378" s="152">
        <f t="shared" si="492"/>
        <v>0</v>
      </c>
      <c r="AI378" s="152" t="str">
        <f t="shared" si="493"/>
        <v/>
      </c>
      <c r="AJ378" s="152" t="str">
        <f t="shared" si="494"/>
        <v/>
      </c>
      <c r="AK378" s="383"/>
      <c r="AL378" s="166">
        <f t="shared" si="422"/>
        <v>0</v>
      </c>
      <c r="AM378" s="392">
        <f t="shared" si="423"/>
        <v>0</v>
      </c>
      <c r="AN378" s="392">
        <f>COUNTIF($B$12:B378,B378)</f>
        <v>0</v>
      </c>
      <c r="AO378" s="392"/>
      <c r="AP378" s="392" t="str">
        <f t="shared" si="424"/>
        <v/>
      </c>
      <c r="AQ378" s="392" t="str">
        <f t="shared" si="424"/>
        <v/>
      </c>
      <c r="AR378" s="392" t="str">
        <f t="shared" si="424"/>
        <v/>
      </c>
      <c r="AS378" s="392" t="str">
        <f t="shared" si="418"/>
        <v/>
      </c>
      <c r="AT378" s="392">
        <f t="shared" si="425"/>
        <v>0</v>
      </c>
      <c r="AU378" s="392" t="str">
        <f t="shared" si="426"/>
        <v/>
      </c>
      <c r="AV378" s="392" t="str">
        <f t="shared" si="427"/>
        <v/>
      </c>
      <c r="AW378" s="392" t="str">
        <f t="shared" si="428"/>
        <v/>
      </c>
      <c r="AX378" s="392" t="str">
        <f t="shared" si="429"/>
        <v/>
      </c>
      <c r="AY378" s="392" t="str">
        <f t="shared" si="430"/>
        <v/>
      </c>
      <c r="AZ378" s="392" t="str">
        <f t="shared" si="495"/>
        <v/>
      </c>
      <c r="BA378" s="392" t="str">
        <f t="shared" si="495"/>
        <v/>
      </c>
      <c r="BB378" s="392" t="str">
        <f t="shared" si="495"/>
        <v/>
      </c>
      <c r="BC378" s="392" t="str">
        <f t="shared" si="495"/>
        <v/>
      </c>
      <c r="BD378" s="396" t="str">
        <f t="shared" si="495"/>
        <v/>
      </c>
      <c r="BE378" s="386">
        <f t="shared" si="431"/>
        <v>0</v>
      </c>
      <c r="BG378" s="392">
        <f t="shared" si="432"/>
        <v>0</v>
      </c>
      <c r="BH378" s="392">
        <f t="shared" si="433"/>
        <v>0</v>
      </c>
      <c r="BI378" s="405">
        <f t="shared" si="434"/>
        <v>0</v>
      </c>
      <c r="BJ378" s="406">
        <f t="shared" si="419"/>
        <v>0</v>
      </c>
      <c r="BK378" s="391" t="str">
        <f t="shared" si="420"/>
        <v>0</v>
      </c>
      <c r="BL378" s="391" t="str">
        <f t="shared" si="421"/>
        <v>0</v>
      </c>
      <c r="BM378" s="405">
        <f t="shared" si="435"/>
        <v>0</v>
      </c>
      <c r="BN378" s="405" t="str">
        <f t="shared" si="436"/>
        <v>0m0</v>
      </c>
      <c r="BO378" s="392">
        <f t="shared" si="437"/>
        <v>0</v>
      </c>
      <c r="BP378" s="392">
        <f t="shared" si="438"/>
        <v>0</v>
      </c>
      <c r="BQ378" s="405">
        <f t="shared" si="439"/>
        <v>0</v>
      </c>
      <c r="BR378" s="406">
        <f t="shared" si="440"/>
        <v>0</v>
      </c>
      <c r="BS378" s="391" t="str">
        <f t="shared" si="441"/>
        <v>0</v>
      </c>
      <c r="BT378" s="391" t="str">
        <f t="shared" si="442"/>
        <v>0</v>
      </c>
      <c r="BU378" s="405">
        <f t="shared" si="443"/>
        <v>0</v>
      </c>
      <c r="BV378" s="405" t="str">
        <f t="shared" si="444"/>
        <v>0m0</v>
      </c>
      <c r="BW378" s="392">
        <f t="shared" si="445"/>
        <v>0</v>
      </c>
      <c r="BX378" s="392">
        <f t="shared" si="446"/>
        <v>0</v>
      </c>
      <c r="BY378" s="405">
        <f t="shared" si="447"/>
        <v>0</v>
      </c>
      <c r="BZ378" s="406">
        <f t="shared" si="448"/>
        <v>0</v>
      </c>
      <c r="CA378" s="391" t="str">
        <f t="shared" si="449"/>
        <v>0</v>
      </c>
      <c r="CB378" s="391" t="str">
        <f t="shared" si="450"/>
        <v>0</v>
      </c>
      <c r="CC378" s="405">
        <f t="shared" si="451"/>
        <v>0</v>
      </c>
      <c r="CD378" s="405" t="str">
        <f t="shared" si="452"/>
        <v>0m0</v>
      </c>
      <c r="CE378" s="392">
        <f t="shared" si="453"/>
        <v>0</v>
      </c>
      <c r="CF378" s="392">
        <f t="shared" si="454"/>
        <v>0</v>
      </c>
      <c r="CG378" s="405">
        <f t="shared" si="455"/>
        <v>0</v>
      </c>
      <c r="CH378" s="406">
        <f t="shared" si="456"/>
        <v>0</v>
      </c>
      <c r="CI378" s="391" t="str">
        <f t="shared" si="457"/>
        <v>0</v>
      </c>
      <c r="CJ378" s="391" t="str">
        <f t="shared" si="458"/>
        <v>0</v>
      </c>
      <c r="CK378" s="405">
        <f t="shared" si="459"/>
        <v>0</v>
      </c>
      <c r="CL378" s="405" t="str">
        <f t="shared" si="460"/>
        <v>0m0</v>
      </c>
      <c r="CM378" s="392">
        <f t="shared" si="461"/>
        <v>0</v>
      </c>
      <c r="CN378" s="392">
        <f t="shared" si="462"/>
        <v>0</v>
      </c>
      <c r="CO378" s="405">
        <f t="shared" si="463"/>
        <v>0</v>
      </c>
      <c r="CP378" s="406">
        <f t="shared" si="464"/>
        <v>0</v>
      </c>
      <c r="CQ378" s="391" t="str">
        <f t="shared" si="465"/>
        <v>0</v>
      </c>
      <c r="CR378" s="391" t="str">
        <f t="shared" si="466"/>
        <v>0</v>
      </c>
      <c r="CS378" s="405">
        <f t="shared" si="467"/>
        <v>0</v>
      </c>
      <c r="CT378" s="405" t="str">
        <f t="shared" si="468"/>
        <v>0m0</v>
      </c>
      <c r="CU378" s="405">
        <f t="shared" si="469"/>
        <v>0</v>
      </c>
      <c r="CV378" s="405">
        <f t="shared" si="470"/>
        <v>0</v>
      </c>
      <c r="CW378" s="405">
        <f t="shared" si="471"/>
        <v>0</v>
      </c>
      <c r="CX378" s="405">
        <f t="shared" si="472"/>
        <v>0</v>
      </c>
      <c r="CY378" s="405">
        <f t="shared" si="473"/>
        <v>0</v>
      </c>
      <c r="CZ378" s="405" t="str">
        <f t="shared" si="474"/>
        <v/>
      </c>
      <c r="DA378" s="405" t="str">
        <f t="shared" si="475"/>
        <v/>
      </c>
      <c r="DB378" s="405" t="str">
        <f t="shared" si="476"/>
        <v/>
      </c>
      <c r="DC378" s="405" t="str">
        <f t="shared" si="477"/>
        <v/>
      </c>
      <c r="DD378" s="405" t="str">
        <f t="shared" si="478"/>
        <v/>
      </c>
      <c r="DE378" s="405"/>
      <c r="DF378" s="404"/>
      <c r="DG378" s="405" t="str">
        <f t="shared" si="479"/>
        <v/>
      </c>
      <c r="DH378" s="405" t="str">
        <f t="shared" si="480"/>
        <v/>
      </c>
      <c r="DI378" s="405">
        <f t="shared" si="481"/>
        <v>0</v>
      </c>
      <c r="DJ378" s="405" t="str">
        <f t="shared" si="482"/>
        <v/>
      </c>
      <c r="DK378" s="405" t="str">
        <f t="shared" si="483"/>
        <v/>
      </c>
      <c r="DL378" s="405" t="str">
        <f t="shared" si="484"/>
        <v/>
      </c>
      <c r="DM378" s="405" t="str">
        <f t="shared" si="485"/>
        <v/>
      </c>
      <c r="DN378" s="405" t="str">
        <f t="shared" si="486"/>
        <v/>
      </c>
      <c r="DO378" s="405" t="str">
        <f t="shared" si="487"/>
        <v/>
      </c>
    </row>
    <row r="379" spans="1:119" s="152" customFormat="1" ht="18" hidden="1" customHeight="1">
      <c r="A379" s="156" t="str">
        <f t="shared" si="496"/>
        <v/>
      </c>
      <c r="B379" s="153"/>
      <c r="C379" s="31" t="str">
        <f>IF(B379="","",VLOOKUP(B379,学連登録!$C$2:$G$3000,2,FALSE))</f>
        <v/>
      </c>
      <c r="D379" s="32" t="str">
        <f>IF(B379="","",VLOOKUP(B379,学連登録!$C$2:$G$3000,3,FALSE))</f>
        <v/>
      </c>
      <c r="E379" s="33" t="str">
        <f>IF(B379="","",VLOOKUP(B379,学連登録!$C$2:$G$3000,4,FALSE))</f>
        <v/>
      </c>
      <c r="F379" s="376" t="str">
        <f>IF(B379="","",VLOOKUP(B379,学連登録!$C$2:$I$3000,7,FALSE))</f>
        <v/>
      </c>
      <c r="G379" s="155"/>
      <c r="H379" s="926"/>
      <c r="I379" s="928"/>
      <c r="J379" s="155"/>
      <c r="K379" s="926"/>
      <c r="L379" s="927"/>
      <c r="M379" s="155"/>
      <c r="N379" s="881"/>
      <c r="O379" s="882"/>
      <c r="P379" s="154"/>
      <c r="Q379" s="926"/>
      <c r="R379" s="927"/>
      <c r="S379" s="154"/>
      <c r="T379" s="926"/>
      <c r="U379" s="927"/>
      <c r="V379" s="101" t="str">
        <f>IF(B379="","",VLOOKUP(B379,学連登録!$C$2:$H$3000,6,FALSE))</f>
        <v/>
      </c>
      <c r="Y379" s="116" t="str">
        <f t="shared" si="488"/>
        <v/>
      </c>
      <c r="Z379" s="97" t="str">
        <f>IF(G379="","",VLOOKUP(G379,種目名!$R$5:$T$104,3,0))</f>
        <v/>
      </c>
      <c r="AA379" s="98" t="str">
        <f>IF(J379="","",VLOOKUP(J379,種目名!$R$5:$T$104,3,0))</f>
        <v/>
      </c>
      <c r="AB379" s="117" t="str">
        <f>IF(M379="","",VLOOKUP(M379,種目名!$R$5:$T$104,3,0))</f>
        <v/>
      </c>
      <c r="AC379" s="117" t="str">
        <f>IF(P379="","",VLOOKUP(AF379,種目名!$R$5:$T$104,3,0))</f>
        <v/>
      </c>
      <c r="AD379" s="118" t="str">
        <f>IF(S379="","",VLOOKUP(AI379,種目名!$R$5:$T$104,3,0))</f>
        <v/>
      </c>
      <c r="AE379" s="115">
        <f t="shared" si="489"/>
        <v>0</v>
      </c>
      <c r="AF379" s="152" t="str">
        <f t="shared" si="490"/>
        <v/>
      </c>
      <c r="AG379" s="152" t="str">
        <f t="shared" si="491"/>
        <v/>
      </c>
      <c r="AH379" s="152">
        <f t="shared" si="492"/>
        <v>0</v>
      </c>
      <c r="AI379" s="152" t="str">
        <f t="shared" si="493"/>
        <v/>
      </c>
      <c r="AJ379" s="152" t="str">
        <f t="shared" si="494"/>
        <v/>
      </c>
      <c r="AK379" s="383"/>
      <c r="AL379" s="166">
        <f t="shared" si="422"/>
        <v>0</v>
      </c>
      <c r="AM379" s="392">
        <f t="shared" si="423"/>
        <v>0</v>
      </c>
      <c r="AN379" s="392">
        <f>COUNTIF($B$12:B379,B379)</f>
        <v>0</v>
      </c>
      <c r="AO379" s="392"/>
      <c r="AP379" s="392" t="str">
        <f t="shared" si="424"/>
        <v/>
      </c>
      <c r="AQ379" s="392" t="str">
        <f t="shared" si="424"/>
        <v/>
      </c>
      <c r="AR379" s="392" t="str">
        <f t="shared" si="424"/>
        <v/>
      </c>
      <c r="AS379" s="392" t="str">
        <f t="shared" si="418"/>
        <v/>
      </c>
      <c r="AT379" s="392">
        <f t="shared" si="425"/>
        <v>0</v>
      </c>
      <c r="AU379" s="392" t="str">
        <f t="shared" si="426"/>
        <v/>
      </c>
      <c r="AV379" s="392" t="str">
        <f t="shared" si="427"/>
        <v/>
      </c>
      <c r="AW379" s="392" t="str">
        <f t="shared" si="428"/>
        <v/>
      </c>
      <c r="AX379" s="392" t="str">
        <f t="shared" si="429"/>
        <v/>
      </c>
      <c r="AY379" s="392" t="str">
        <f t="shared" si="430"/>
        <v/>
      </c>
      <c r="AZ379" s="392" t="str">
        <f t="shared" si="495"/>
        <v/>
      </c>
      <c r="BA379" s="392" t="str">
        <f t="shared" si="495"/>
        <v/>
      </c>
      <c r="BB379" s="392" t="str">
        <f t="shared" si="495"/>
        <v/>
      </c>
      <c r="BC379" s="392" t="str">
        <f t="shared" si="495"/>
        <v/>
      </c>
      <c r="BD379" s="396" t="str">
        <f t="shared" si="495"/>
        <v/>
      </c>
      <c r="BE379" s="386">
        <f t="shared" si="431"/>
        <v>0</v>
      </c>
      <c r="BG379" s="392">
        <f t="shared" si="432"/>
        <v>0</v>
      </c>
      <c r="BH379" s="392">
        <f t="shared" si="433"/>
        <v>0</v>
      </c>
      <c r="BI379" s="405">
        <f t="shared" si="434"/>
        <v>0</v>
      </c>
      <c r="BJ379" s="406">
        <f t="shared" si="419"/>
        <v>0</v>
      </c>
      <c r="BK379" s="391" t="str">
        <f t="shared" si="420"/>
        <v>0</v>
      </c>
      <c r="BL379" s="391" t="str">
        <f t="shared" si="421"/>
        <v>0</v>
      </c>
      <c r="BM379" s="405">
        <f t="shared" si="435"/>
        <v>0</v>
      </c>
      <c r="BN379" s="405" t="str">
        <f t="shared" si="436"/>
        <v>0m0</v>
      </c>
      <c r="BO379" s="392">
        <f t="shared" si="437"/>
        <v>0</v>
      </c>
      <c r="BP379" s="392">
        <f t="shared" si="438"/>
        <v>0</v>
      </c>
      <c r="BQ379" s="405">
        <f t="shared" si="439"/>
        <v>0</v>
      </c>
      <c r="BR379" s="406">
        <f t="shared" si="440"/>
        <v>0</v>
      </c>
      <c r="BS379" s="391" t="str">
        <f t="shared" si="441"/>
        <v>0</v>
      </c>
      <c r="BT379" s="391" t="str">
        <f t="shared" si="442"/>
        <v>0</v>
      </c>
      <c r="BU379" s="405">
        <f t="shared" si="443"/>
        <v>0</v>
      </c>
      <c r="BV379" s="405" t="str">
        <f t="shared" si="444"/>
        <v>0m0</v>
      </c>
      <c r="BW379" s="392">
        <f t="shared" si="445"/>
        <v>0</v>
      </c>
      <c r="BX379" s="392">
        <f t="shared" si="446"/>
        <v>0</v>
      </c>
      <c r="BY379" s="405">
        <f t="shared" si="447"/>
        <v>0</v>
      </c>
      <c r="BZ379" s="406">
        <f t="shared" si="448"/>
        <v>0</v>
      </c>
      <c r="CA379" s="391" t="str">
        <f t="shared" si="449"/>
        <v>0</v>
      </c>
      <c r="CB379" s="391" t="str">
        <f t="shared" si="450"/>
        <v>0</v>
      </c>
      <c r="CC379" s="405">
        <f t="shared" si="451"/>
        <v>0</v>
      </c>
      <c r="CD379" s="405" t="str">
        <f t="shared" si="452"/>
        <v>0m0</v>
      </c>
      <c r="CE379" s="392">
        <f t="shared" si="453"/>
        <v>0</v>
      </c>
      <c r="CF379" s="392">
        <f t="shared" si="454"/>
        <v>0</v>
      </c>
      <c r="CG379" s="405">
        <f t="shared" si="455"/>
        <v>0</v>
      </c>
      <c r="CH379" s="406">
        <f t="shared" si="456"/>
        <v>0</v>
      </c>
      <c r="CI379" s="391" t="str">
        <f t="shared" si="457"/>
        <v>0</v>
      </c>
      <c r="CJ379" s="391" t="str">
        <f t="shared" si="458"/>
        <v>0</v>
      </c>
      <c r="CK379" s="405">
        <f t="shared" si="459"/>
        <v>0</v>
      </c>
      <c r="CL379" s="405" t="str">
        <f t="shared" si="460"/>
        <v>0m0</v>
      </c>
      <c r="CM379" s="392">
        <f t="shared" si="461"/>
        <v>0</v>
      </c>
      <c r="CN379" s="392">
        <f t="shared" si="462"/>
        <v>0</v>
      </c>
      <c r="CO379" s="405">
        <f t="shared" si="463"/>
        <v>0</v>
      </c>
      <c r="CP379" s="406">
        <f t="shared" si="464"/>
        <v>0</v>
      </c>
      <c r="CQ379" s="391" t="str">
        <f t="shared" si="465"/>
        <v>0</v>
      </c>
      <c r="CR379" s="391" t="str">
        <f t="shared" si="466"/>
        <v>0</v>
      </c>
      <c r="CS379" s="405">
        <f t="shared" si="467"/>
        <v>0</v>
      </c>
      <c r="CT379" s="405" t="str">
        <f t="shared" si="468"/>
        <v>0m0</v>
      </c>
      <c r="CU379" s="405">
        <f t="shared" si="469"/>
        <v>0</v>
      </c>
      <c r="CV379" s="405">
        <f t="shared" si="470"/>
        <v>0</v>
      </c>
      <c r="CW379" s="405">
        <f t="shared" si="471"/>
        <v>0</v>
      </c>
      <c r="CX379" s="405">
        <f t="shared" si="472"/>
        <v>0</v>
      </c>
      <c r="CY379" s="405">
        <f t="shared" si="473"/>
        <v>0</v>
      </c>
      <c r="CZ379" s="405" t="str">
        <f t="shared" si="474"/>
        <v/>
      </c>
      <c r="DA379" s="405" t="str">
        <f t="shared" si="475"/>
        <v/>
      </c>
      <c r="DB379" s="405" t="str">
        <f t="shared" si="476"/>
        <v/>
      </c>
      <c r="DC379" s="405" t="str">
        <f t="shared" si="477"/>
        <v/>
      </c>
      <c r="DD379" s="405" t="str">
        <f t="shared" si="478"/>
        <v/>
      </c>
      <c r="DE379" s="405"/>
      <c r="DF379" s="404"/>
      <c r="DG379" s="405" t="str">
        <f t="shared" si="479"/>
        <v/>
      </c>
      <c r="DH379" s="405" t="str">
        <f t="shared" si="480"/>
        <v/>
      </c>
      <c r="DI379" s="405">
        <f t="shared" si="481"/>
        <v>0</v>
      </c>
      <c r="DJ379" s="405" t="str">
        <f t="shared" si="482"/>
        <v/>
      </c>
      <c r="DK379" s="405" t="str">
        <f t="shared" si="483"/>
        <v/>
      </c>
      <c r="DL379" s="405" t="str">
        <f t="shared" si="484"/>
        <v/>
      </c>
      <c r="DM379" s="405" t="str">
        <f t="shared" si="485"/>
        <v/>
      </c>
      <c r="DN379" s="405" t="str">
        <f t="shared" si="486"/>
        <v/>
      </c>
      <c r="DO379" s="405" t="str">
        <f t="shared" si="487"/>
        <v/>
      </c>
    </row>
    <row r="380" spans="1:119" s="152" customFormat="1" ht="18" hidden="1" customHeight="1">
      <c r="A380" s="156" t="str">
        <f t="shared" si="496"/>
        <v/>
      </c>
      <c r="B380" s="153"/>
      <c r="C380" s="31" t="str">
        <f>IF(B380="","",VLOOKUP(B380,学連登録!$C$2:$G$3000,2,FALSE))</f>
        <v/>
      </c>
      <c r="D380" s="32" t="str">
        <f>IF(B380="","",VLOOKUP(B380,学連登録!$C$2:$G$3000,3,FALSE))</f>
        <v/>
      </c>
      <c r="E380" s="33" t="str">
        <f>IF(B380="","",VLOOKUP(B380,学連登録!$C$2:$G$3000,4,FALSE))</f>
        <v/>
      </c>
      <c r="F380" s="376" t="str">
        <f>IF(B380="","",VLOOKUP(B380,学連登録!$C$2:$I$3000,7,FALSE))</f>
        <v/>
      </c>
      <c r="G380" s="155"/>
      <c r="H380" s="926"/>
      <c r="I380" s="928"/>
      <c r="J380" s="155"/>
      <c r="K380" s="926"/>
      <c r="L380" s="927"/>
      <c r="M380" s="155"/>
      <c r="N380" s="881"/>
      <c r="O380" s="882"/>
      <c r="P380" s="154"/>
      <c r="Q380" s="926"/>
      <c r="R380" s="927"/>
      <c r="S380" s="154"/>
      <c r="T380" s="926"/>
      <c r="U380" s="927"/>
      <c r="V380" s="101" t="str">
        <f>IF(B380="","",VLOOKUP(B380,学連登録!$C$2:$H$3000,6,FALSE))</f>
        <v/>
      </c>
      <c r="Y380" s="116" t="str">
        <f t="shared" si="488"/>
        <v/>
      </c>
      <c r="Z380" s="97" t="str">
        <f>IF(G380="","",VLOOKUP(G380,種目名!$R$5:$T$104,3,0))</f>
        <v/>
      </c>
      <c r="AA380" s="98" t="str">
        <f>IF(J380="","",VLOOKUP(J380,種目名!$R$5:$T$104,3,0))</f>
        <v/>
      </c>
      <c r="AB380" s="117" t="str">
        <f>IF(M380="","",VLOOKUP(M380,種目名!$R$5:$T$104,3,0))</f>
        <v/>
      </c>
      <c r="AC380" s="117" t="str">
        <f>IF(P380="","",VLOOKUP(AF380,種目名!$R$5:$T$104,3,0))</f>
        <v/>
      </c>
      <c r="AD380" s="118" t="str">
        <f>IF(S380="","",VLOOKUP(AI380,種目名!$R$5:$T$104,3,0))</f>
        <v/>
      </c>
      <c r="AE380" s="115">
        <f t="shared" si="489"/>
        <v>0</v>
      </c>
      <c r="AF380" s="152" t="str">
        <f t="shared" si="490"/>
        <v/>
      </c>
      <c r="AG380" s="152" t="str">
        <f t="shared" si="491"/>
        <v/>
      </c>
      <c r="AH380" s="152">
        <f t="shared" si="492"/>
        <v>0</v>
      </c>
      <c r="AI380" s="152" t="str">
        <f t="shared" si="493"/>
        <v/>
      </c>
      <c r="AJ380" s="152" t="str">
        <f t="shared" si="494"/>
        <v/>
      </c>
      <c r="AK380" s="383"/>
      <c r="AL380" s="166">
        <f t="shared" si="422"/>
        <v>0</v>
      </c>
      <c r="AM380" s="392">
        <f t="shared" si="423"/>
        <v>0</v>
      </c>
      <c r="AN380" s="392">
        <f>COUNTIF($B$12:B380,B380)</f>
        <v>0</v>
      </c>
      <c r="AO380" s="392"/>
      <c r="AP380" s="392" t="str">
        <f t="shared" si="424"/>
        <v/>
      </c>
      <c r="AQ380" s="392" t="str">
        <f t="shared" si="424"/>
        <v/>
      </c>
      <c r="AR380" s="392" t="str">
        <f t="shared" si="424"/>
        <v/>
      </c>
      <c r="AS380" s="392" t="str">
        <f t="shared" si="418"/>
        <v/>
      </c>
      <c r="AT380" s="392">
        <f t="shared" si="425"/>
        <v>0</v>
      </c>
      <c r="AU380" s="392" t="str">
        <f t="shared" si="426"/>
        <v/>
      </c>
      <c r="AV380" s="392" t="str">
        <f t="shared" si="427"/>
        <v/>
      </c>
      <c r="AW380" s="392" t="str">
        <f t="shared" si="428"/>
        <v/>
      </c>
      <c r="AX380" s="392" t="str">
        <f t="shared" si="429"/>
        <v/>
      </c>
      <c r="AY380" s="392" t="str">
        <f t="shared" si="430"/>
        <v/>
      </c>
      <c r="AZ380" s="392" t="str">
        <f t="shared" si="495"/>
        <v/>
      </c>
      <c r="BA380" s="392" t="str">
        <f t="shared" si="495"/>
        <v/>
      </c>
      <c r="BB380" s="392" t="str">
        <f t="shared" si="495"/>
        <v/>
      </c>
      <c r="BC380" s="392" t="str">
        <f t="shared" si="495"/>
        <v/>
      </c>
      <c r="BD380" s="396" t="str">
        <f t="shared" si="495"/>
        <v/>
      </c>
      <c r="BE380" s="386">
        <f t="shared" si="431"/>
        <v>0</v>
      </c>
      <c r="BG380" s="392">
        <f t="shared" si="432"/>
        <v>0</v>
      </c>
      <c r="BH380" s="392">
        <f t="shared" si="433"/>
        <v>0</v>
      </c>
      <c r="BI380" s="405">
        <f t="shared" si="434"/>
        <v>0</v>
      </c>
      <c r="BJ380" s="406">
        <f t="shared" si="419"/>
        <v>0</v>
      </c>
      <c r="BK380" s="391" t="str">
        <f t="shared" si="420"/>
        <v>0</v>
      </c>
      <c r="BL380" s="391" t="str">
        <f t="shared" si="421"/>
        <v>0</v>
      </c>
      <c r="BM380" s="405">
        <f t="shared" si="435"/>
        <v>0</v>
      </c>
      <c r="BN380" s="405" t="str">
        <f t="shared" si="436"/>
        <v>0m0</v>
      </c>
      <c r="BO380" s="392">
        <f t="shared" si="437"/>
        <v>0</v>
      </c>
      <c r="BP380" s="392">
        <f t="shared" si="438"/>
        <v>0</v>
      </c>
      <c r="BQ380" s="405">
        <f t="shared" si="439"/>
        <v>0</v>
      </c>
      <c r="BR380" s="406">
        <f t="shared" si="440"/>
        <v>0</v>
      </c>
      <c r="BS380" s="391" t="str">
        <f t="shared" si="441"/>
        <v>0</v>
      </c>
      <c r="BT380" s="391" t="str">
        <f t="shared" si="442"/>
        <v>0</v>
      </c>
      <c r="BU380" s="405">
        <f t="shared" si="443"/>
        <v>0</v>
      </c>
      <c r="BV380" s="405" t="str">
        <f t="shared" si="444"/>
        <v>0m0</v>
      </c>
      <c r="BW380" s="392">
        <f t="shared" si="445"/>
        <v>0</v>
      </c>
      <c r="BX380" s="392">
        <f t="shared" si="446"/>
        <v>0</v>
      </c>
      <c r="BY380" s="405">
        <f t="shared" si="447"/>
        <v>0</v>
      </c>
      <c r="BZ380" s="406">
        <f t="shared" si="448"/>
        <v>0</v>
      </c>
      <c r="CA380" s="391" t="str">
        <f t="shared" si="449"/>
        <v>0</v>
      </c>
      <c r="CB380" s="391" t="str">
        <f t="shared" si="450"/>
        <v>0</v>
      </c>
      <c r="CC380" s="405">
        <f t="shared" si="451"/>
        <v>0</v>
      </c>
      <c r="CD380" s="405" t="str">
        <f t="shared" si="452"/>
        <v>0m0</v>
      </c>
      <c r="CE380" s="392">
        <f t="shared" si="453"/>
        <v>0</v>
      </c>
      <c r="CF380" s="392">
        <f t="shared" si="454"/>
        <v>0</v>
      </c>
      <c r="CG380" s="405">
        <f t="shared" si="455"/>
        <v>0</v>
      </c>
      <c r="CH380" s="406">
        <f t="shared" si="456"/>
        <v>0</v>
      </c>
      <c r="CI380" s="391" t="str">
        <f t="shared" si="457"/>
        <v>0</v>
      </c>
      <c r="CJ380" s="391" t="str">
        <f t="shared" si="458"/>
        <v>0</v>
      </c>
      <c r="CK380" s="405">
        <f t="shared" si="459"/>
        <v>0</v>
      </c>
      <c r="CL380" s="405" t="str">
        <f t="shared" si="460"/>
        <v>0m0</v>
      </c>
      <c r="CM380" s="392">
        <f t="shared" si="461"/>
        <v>0</v>
      </c>
      <c r="CN380" s="392">
        <f t="shared" si="462"/>
        <v>0</v>
      </c>
      <c r="CO380" s="405">
        <f t="shared" si="463"/>
        <v>0</v>
      </c>
      <c r="CP380" s="406">
        <f t="shared" si="464"/>
        <v>0</v>
      </c>
      <c r="CQ380" s="391" t="str">
        <f t="shared" si="465"/>
        <v>0</v>
      </c>
      <c r="CR380" s="391" t="str">
        <f t="shared" si="466"/>
        <v>0</v>
      </c>
      <c r="CS380" s="405">
        <f t="shared" si="467"/>
        <v>0</v>
      </c>
      <c r="CT380" s="405" t="str">
        <f t="shared" si="468"/>
        <v>0m0</v>
      </c>
      <c r="CU380" s="405">
        <f t="shared" si="469"/>
        <v>0</v>
      </c>
      <c r="CV380" s="405">
        <f t="shared" si="470"/>
        <v>0</v>
      </c>
      <c r="CW380" s="405">
        <f t="shared" si="471"/>
        <v>0</v>
      </c>
      <c r="CX380" s="405">
        <f t="shared" si="472"/>
        <v>0</v>
      </c>
      <c r="CY380" s="405">
        <f t="shared" si="473"/>
        <v>0</v>
      </c>
      <c r="CZ380" s="405" t="str">
        <f t="shared" si="474"/>
        <v/>
      </c>
      <c r="DA380" s="405" t="str">
        <f t="shared" si="475"/>
        <v/>
      </c>
      <c r="DB380" s="405" t="str">
        <f t="shared" si="476"/>
        <v/>
      </c>
      <c r="DC380" s="405" t="str">
        <f t="shared" si="477"/>
        <v/>
      </c>
      <c r="DD380" s="405" t="str">
        <f t="shared" si="478"/>
        <v/>
      </c>
      <c r="DE380" s="405"/>
      <c r="DF380" s="404"/>
      <c r="DG380" s="405" t="str">
        <f t="shared" si="479"/>
        <v/>
      </c>
      <c r="DH380" s="405" t="str">
        <f t="shared" si="480"/>
        <v/>
      </c>
      <c r="DI380" s="405">
        <f t="shared" si="481"/>
        <v>0</v>
      </c>
      <c r="DJ380" s="405" t="str">
        <f t="shared" si="482"/>
        <v/>
      </c>
      <c r="DK380" s="405" t="str">
        <f t="shared" si="483"/>
        <v/>
      </c>
      <c r="DL380" s="405" t="str">
        <f t="shared" si="484"/>
        <v/>
      </c>
      <c r="DM380" s="405" t="str">
        <f t="shared" si="485"/>
        <v/>
      </c>
      <c r="DN380" s="405" t="str">
        <f t="shared" si="486"/>
        <v/>
      </c>
      <c r="DO380" s="405" t="str">
        <f t="shared" si="487"/>
        <v/>
      </c>
    </row>
    <row r="381" spans="1:119" s="152" customFormat="1" ht="18" hidden="1" customHeight="1">
      <c r="A381" s="156" t="str">
        <f t="shared" si="496"/>
        <v/>
      </c>
      <c r="B381" s="153"/>
      <c r="C381" s="31" t="str">
        <f>IF(B381="","",VLOOKUP(B381,学連登録!$C$2:$G$3000,2,FALSE))</f>
        <v/>
      </c>
      <c r="D381" s="32" t="str">
        <f>IF(B381="","",VLOOKUP(B381,学連登録!$C$2:$G$3000,3,FALSE))</f>
        <v/>
      </c>
      <c r="E381" s="33" t="str">
        <f>IF(B381="","",VLOOKUP(B381,学連登録!$C$2:$G$3000,4,FALSE))</f>
        <v/>
      </c>
      <c r="F381" s="376" t="str">
        <f>IF(B381="","",VLOOKUP(B381,学連登録!$C$2:$I$3000,7,FALSE))</f>
        <v/>
      </c>
      <c r="G381" s="155"/>
      <c r="H381" s="926"/>
      <c r="I381" s="928"/>
      <c r="J381" s="155"/>
      <c r="K381" s="926"/>
      <c r="L381" s="927"/>
      <c r="M381" s="155"/>
      <c r="N381" s="881"/>
      <c r="O381" s="882"/>
      <c r="P381" s="154"/>
      <c r="Q381" s="926"/>
      <c r="R381" s="927"/>
      <c r="S381" s="154"/>
      <c r="T381" s="926"/>
      <c r="U381" s="927"/>
      <c r="V381" s="101" t="str">
        <f>IF(B381="","",VLOOKUP(B381,学連登録!$C$2:$H$3000,6,FALSE))</f>
        <v/>
      </c>
      <c r="Y381" s="116" t="str">
        <f t="shared" si="488"/>
        <v/>
      </c>
      <c r="Z381" s="97" t="str">
        <f>IF(G381="","",VLOOKUP(G381,種目名!$R$5:$T$104,3,0))</f>
        <v/>
      </c>
      <c r="AA381" s="98" t="str">
        <f>IF(J381="","",VLOOKUP(J381,種目名!$R$5:$T$104,3,0))</f>
        <v/>
      </c>
      <c r="AB381" s="117" t="str">
        <f>IF(M381="","",VLOOKUP(M381,種目名!$R$5:$T$104,3,0))</f>
        <v/>
      </c>
      <c r="AC381" s="117" t="str">
        <f>IF(P381="","",VLOOKUP(AF381,種目名!$R$5:$T$104,3,0))</f>
        <v/>
      </c>
      <c r="AD381" s="118" t="str">
        <f>IF(S381="","",VLOOKUP(AI381,種目名!$R$5:$T$104,3,0))</f>
        <v/>
      </c>
      <c r="AE381" s="115">
        <f t="shared" si="489"/>
        <v>0</v>
      </c>
      <c r="AF381" s="152" t="str">
        <f t="shared" si="490"/>
        <v/>
      </c>
      <c r="AG381" s="152" t="str">
        <f t="shared" si="491"/>
        <v/>
      </c>
      <c r="AH381" s="152">
        <f t="shared" si="492"/>
        <v>0</v>
      </c>
      <c r="AI381" s="152" t="str">
        <f t="shared" si="493"/>
        <v/>
      </c>
      <c r="AJ381" s="152" t="str">
        <f t="shared" si="494"/>
        <v/>
      </c>
      <c r="AK381" s="383"/>
      <c r="AL381" s="166">
        <f t="shared" si="422"/>
        <v>0</v>
      </c>
      <c r="AM381" s="392">
        <f t="shared" si="423"/>
        <v>0</v>
      </c>
      <c r="AN381" s="392">
        <f>COUNTIF($B$12:B381,B381)</f>
        <v>0</v>
      </c>
      <c r="AO381" s="392"/>
      <c r="AP381" s="392" t="str">
        <f t="shared" si="424"/>
        <v/>
      </c>
      <c r="AQ381" s="392" t="str">
        <f t="shared" si="424"/>
        <v/>
      </c>
      <c r="AR381" s="392" t="str">
        <f t="shared" si="424"/>
        <v/>
      </c>
      <c r="AS381" s="392" t="str">
        <f t="shared" si="418"/>
        <v/>
      </c>
      <c r="AT381" s="392">
        <f t="shared" si="425"/>
        <v>0</v>
      </c>
      <c r="AU381" s="392" t="str">
        <f t="shared" si="426"/>
        <v/>
      </c>
      <c r="AV381" s="392" t="str">
        <f t="shared" si="427"/>
        <v/>
      </c>
      <c r="AW381" s="392" t="str">
        <f t="shared" si="428"/>
        <v/>
      </c>
      <c r="AX381" s="392" t="str">
        <f t="shared" si="429"/>
        <v/>
      </c>
      <c r="AY381" s="392" t="str">
        <f t="shared" si="430"/>
        <v/>
      </c>
      <c r="AZ381" s="392" t="str">
        <f t="shared" si="495"/>
        <v/>
      </c>
      <c r="BA381" s="392" t="str">
        <f t="shared" si="495"/>
        <v/>
      </c>
      <c r="BB381" s="392" t="str">
        <f t="shared" si="495"/>
        <v/>
      </c>
      <c r="BC381" s="392" t="str">
        <f t="shared" si="495"/>
        <v/>
      </c>
      <c r="BD381" s="396" t="str">
        <f t="shared" si="495"/>
        <v/>
      </c>
      <c r="BE381" s="386">
        <f t="shared" si="431"/>
        <v>0</v>
      </c>
      <c r="BG381" s="392">
        <f t="shared" si="432"/>
        <v>0</v>
      </c>
      <c r="BH381" s="392">
        <f t="shared" si="433"/>
        <v>0</v>
      </c>
      <c r="BI381" s="405">
        <f t="shared" si="434"/>
        <v>0</v>
      </c>
      <c r="BJ381" s="406">
        <f t="shared" si="419"/>
        <v>0</v>
      </c>
      <c r="BK381" s="391" t="str">
        <f t="shared" si="420"/>
        <v>0</v>
      </c>
      <c r="BL381" s="391" t="str">
        <f t="shared" si="421"/>
        <v>0</v>
      </c>
      <c r="BM381" s="405">
        <f t="shared" si="435"/>
        <v>0</v>
      </c>
      <c r="BN381" s="405" t="str">
        <f t="shared" si="436"/>
        <v>0m0</v>
      </c>
      <c r="BO381" s="392">
        <f t="shared" si="437"/>
        <v>0</v>
      </c>
      <c r="BP381" s="392">
        <f t="shared" si="438"/>
        <v>0</v>
      </c>
      <c r="BQ381" s="405">
        <f t="shared" si="439"/>
        <v>0</v>
      </c>
      <c r="BR381" s="406">
        <f t="shared" si="440"/>
        <v>0</v>
      </c>
      <c r="BS381" s="391" t="str">
        <f t="shared" si="441"/>
        <v>0</v>
      </c>
      <c r="BT381" s="391" t="str">
        <f t="shared" si="442"/>
        <v>0</v>
      </c>
      <c r="BU381" s="405">
        <f t="shared" si="443"/>
        <v>0</v>
      </c>
      <c r="BV381" s="405" t="str">
        <f t="shared" si="444"/>
        <v>0m0</v>
      </c>
      <c r="BW381" s="392">
        <f t="shared" si="445"/>
        <v>0</v>
      </c>
      <c r="BX381" s="392">
        <f t="shared" si="446"/>
        <v>0</v>
      </c>
      <c r="BY381" s="405">
        <f t="shared" si="447"/>
        <v>0</v>
      </c>
      <c r="BZ381" s="406">
        <f t="shared" si="448"/>
        <v>0</v>
      </c>
      <c r="CA381" s="391" t="str">
        <f t="shared" si="449"/>
        <v>0</v>
      </c>
      <c r="CB381" s="391" t="str">
        <f t="shared" si="450"/>
        <v>0</v>
      </c>
      <c r="CC381" s="405">
        <f t="shared" si="451"/>
        <v>0</v>
      </c>
      <c r="CD381" s="405" t="str">
        <f t="shared" si="452"/>
        <v>0m0</v>
      </c>
      <c r="CE381" s="392">
        <f t="shared" si="453"/>
        <v>0</v>
      </c>
      <c r="CF381" s="392">
        <f t="shared" si="454"/>
        <v>0</v>
      </c>
      <c r="CG381" s="405">
        <f t="shared" si="455"/>
        <v>0</v>
      </c>
      <c r="CH381" s="406">
        <f t="shared" si="456"/>
        <v>0</v>
      </c>
      <c r="CI381" s="391" t="str">
        <f t="shared" si="457"/>
        <v>0</v>
      </c>
      <c r="CJ381" s="391" t="str">
        <f t="shared" si="458"/>
        <v>0</v>
      </c>
      <c r="CK381" s="405">
        <f t="shared" si="459"/>
        <v>0</v>
      </c>
      <c r="CL381" s="405" t="str">
        <f t="shared" si="460"/>
        <v>0m0</v>
      </c>
      <c r="CM381" s="392">
        <f t="shared" si="461"/>
        <v>0</v>
      </c>
      <c r="CN381" s="392">
        <f t="shared" si="462"/>
        <v>0</v>
      </c>
      <c r="CO381" s="405">
        <f t="shared" si="463"/>
        <v>0</v>
      </c>
      <c r="CP381" s="406">
        <f t="shared" si="464"/>
        <v>0</v>
      </c>
      <c r="CQ381" s="391" t="str">
        <f t="shared" si="465"/>
        <v>0</v>
      </c>
      <c r="CR381" s="391" t="str">
        <f t="shared" si="466"/>
        <v>0</v>
      </c>
      <c r="CS381" s="405">
        <f t="shared" si="467"/>
        <v>0</v>
      </c>
      <c r="CT381" s="405" t="str">
        <f t="shared" si="468"/>
        <v>0m0</v>
      </c>
      <c r="CU381" s="405">
        <f t="shared" si="469"/>
        <v>0</v>
      </c>
      <c r="CV381" s="405">
        <f t="shared" si="470"/>
        <v>0</v>
      </c>
      <c r="CW381" s="405">
        <f t="shared" si="471"/>
        <v>0</v>
      </c>
      <c r="CX381" s="405">
        <f t="shared" si="472"/>
        <v>0</v>
      </c>
      <c r="CY381" s="405">
        <f t="shared" si="473"/>
        <v>0</v>
      </c>
      <c r="CZ381" s="405" t="str">
        <f t="shared" si="474"/>
        <v/>
      </c>
      <c r="DA381" s="405" t="str">
        <f t="shared" si="475"/>
        <v/>
      </c>
      <c r="DB381" s="405" t="str">
        <f t="shared" si="476"/>
        <v/>
      </c>
      <c r="DC381" s="405" t="str">
        <f t="shared" si="477"/>
        <v/>
      </c>
      <c r="DD381" s="405" t="str">
        <f t="shared" si="478"/>
        <v/>
      </c>
      <c r="DE381" s="405"/>
      <c r="DF381" s="404"/>
      <c r="DG381" s="405" t="str">
        <f t="shared" si="479"/>
        <v/>
      </c>
      <c r="DH381" s="405" t="str">
        <f t="shared" si="480"/>
        <v/>
      </c>
      <c r="DI381" s="405">
        <f t="shared" si="481"/>
        <v>0</v>
      </c>
      <c r="DJ381" s="405" t="str">
        <f t="shared" si="482"/>
        <v/>
      </c>
      <c r="DK381" s="405" t="str">
        <f t="shared" si="483"/>
        <v/>
      </c>
      <c r="DL381" s="405" t="str">
        <f t="shared" si="484"/>
        <v/>
      </c>
      <c r="DM381" s="405" t="str">
        <f t="shared" si="485"/>
        <v/>
      </c>
      <c r="DN381" s="405" t="str">
        <f t="shared" si="486"/>
        <v/>
      </c>
      <c r="DO381" s="405" t="str">
        <f t="shared" si="487"/>
        <v/>
      </c>
    </row>
    <row r="382" spans="1:119" s="152" customFormat="1" ht="18" hidden="1" customHeight="1">
      <c r="A382" s="156" t="str">
        <f t="shared" si="496"/>
        <v/>
      </c>
      <c r="B382" s="153"/>
      <c r="C382" s="31" t="str">
        <f>IF(B382="","",VLOOKUP(B382,学連登録!$C$2:$G$3000,2,FALSE))</f>
        <v/>
      </c>
      <c r="D382" s="32" t="str">
        <f>IF(B382="","",VLOOKUP(B382,学連登録!$C$2:$G$3000,3,FALSE))</f>
        <v/>
      </c>
      <c r="E382" s="33" t="str">
        <f>IF(B382="","",VLOOKUP(B382,学連登録!$C$2:$G$3000,4,FALSE))</f>
        <v/>
      </c>
      <c r="F382" s="376" t="str">
        <f>IF(B382="","",VLOOKUP(B382,学連登録!$C$2:$I$3000,7,FALSE))</f>
        <v/>
      </c>
      <c r="G382" s="155"/>
      <c r="H382" s="926"/>
      <c r="I382" s="928"/>
      <c r="J382" s="155"/>
      <c r="K382" s="926"/>
      <c r="L382" s="927"/>
      <c r="M382" s="155"/>
      <c r="N382" s="881"/>
      <c r="O382" s="882"/>
      <c r="P382" s="154"/>
      <c r="Q382" s="926"/>
      <c r="R382" s="927"/>
      <c r="S382" s="154"/>
      <c r="T382" s="926"/>
      <c r="U382" s="927"/>
      <c r="V382" s="101" t="str">
        <f>IF(B382="","",VLOOKUP(B382,学連登録!$C$2:$H$3000,6,FALSE))</f>
        <v/>
      </c>
      <c r="Y382" s="116" t="str">
        <f t="shared" si="488"/>
        <v/>
      </c>
      <c r="Z382" s="97" t="str">
        <f>IF(G382="","",VLOOKUP(G382,種目名!$R$5:$T$104,3,0))</f>
        <v/>
      </c>
      <c r="AA382" s="98" t="str">
        <f>IF(J382="","",VLOOKUP(J382,種目名!$R$5:$T$104,3,0))</f>
        <v/>
      </c>
      <c r="AB382" s="117" t="str">
        <f>IF(M382="","",VLOOKUP(M382,種目名!$R$5:$T$104,3,0))</f>
        <v/>
      </c>
      <c r="AC382" s="117" t="str">
        <f>IF(P382="","",VLOOKUP(AF382,種目名!$R$5:$T$104,3,0))</f>
        <v/>
      </c>
      <c r="AD382" s="118" t="str">
        <f>IF(S382="","",VLOOKUP(AI382,種目名!$R$5:$T$104,3,0))</f>
        <v/>
      </c>
      <c r="AE382" s="115">
        <f t="shared" si="489"/>
        <v>0</v>
      </c>
      <c r="AF382" s="152" t="str">
        <f t="shared" si="490"/>
        <v/>
      </c>
      <c r="AG382" s="152" t="str">
        <f t="shared" si="491"/>
        <v/>
      </c>
      <c r="AH382" s="152">
        <f t="shared" si="492"/>
        <v>0</v>
      </c>
      <c r="AI382" s="152" t="str">
        <f t="shared" si="493"/>
        <v/>
      </c>
      <c r="AJ382" s="152" t="str">
        <f t="shared" si="494"/>
        <v/>
      </c>
      <c r="AK382" s="383"/>
      <c r="AL382" s="166">
        <f t="shared" si="422"/>
        <v>0</v>
      </c>
      <c r="AM382" s="392">
        <f t="shared" si="423"/>
        <v>0</v>
      </c>
      <c r="AN382" s="392">
        <f>COUNTIF($B$12:B382,B382)</f>
        <v>0</v>
      </c>
      <c r="AO382" s="392"/>
      <c r="AP382" s="392" t="str">
        <f t="shared" si="424"/>
        <v/>
      </c>
      <c r="AQ382" s="392" t="str">
        <f t="shared" si="424"/>
        <v/>
      </c>
      <c r="AR382" s="392" t="str">
        <f t="shared" si="424"/>
        <v/>
      </c>
      <c r="AS382" s="392" t="str">
        <f t="shared" si="418"/>
        <v/>
      </c>
      <c r="AT382" s="392">
        <f t="shared" si="425"/>
        <v>0</v>
      </c>
      <c r="AU382" s="392" t="str">
        <f t="shared" si="426"/>
        <v/>
      </c>
      <c r="AV382" s="392" t="str">
        <f t="shared" si="427"/>
        <v/>
      </c>
      <c r="AW382" s="392" t="str">
        <f t="shared" si="428"/>
        <v/>
      </c>
      <c r="AX382" s="392" t="str">
        <f t="shared" si="429"/>
        <v/>
      </c>
      <c r="AY382" s="392" t="str">
        <f t="shared" si="430"/>
        <v/>
      </c>
      <c r="AZ382" s="392" t="str">
        <f t="shared" si="495"/>
        <v/>
      </c>
      <c r="BA382" s="392" t="str">
        <f t="shared" si="495"/>
        <v/>
      </c>
      <c r="BB382" s="392" t="str">
        <f t="shared" si="495"/>
        <v/>
      </c>
      <c r="BC382" s="392" t="str">
        <f t="shared" si="495"/>
        <v/>
      </c>
      <c r="BD382" s="396" t="str">
        <f t="shared" si="495"/>
        <v/>
      </c>
      <c r="BE382" s="386">
        <f t="shared" si="431"/>
        <v>0</v>
      </c>
      <c r="BG382" s="392">
        <f t="shared" si="432"/>
        <v>0</v>
      </c>
      <c r="BH382" s="392">
        <f t="shared" si="433"/>
        <v>0</v>
      </c>
      <c r="BI382" s="405">
        <f t="shared" si="434"/>
        <v>0</v>
      </c>
      <c r="BJ382" s="406">
        <f t="shared" si="419"/>
        <v>0</v>
      </c>
      <c r="BK382" s="391" t="str">
        <f t="shared" si="420"/>
        <v>0</v>
      </c>
      <c r="BL382" s="391" t="str">
        <f t="shared" si="421"/>
        <v>0</v>
      </c>
      <c r="BM382" s="405">
        <f t="shared" si="435"/>
        <v>0</v>
      </c>
      <c r="BN382" s="405" t="str">
        <f t="shared" si="436"/>
        <v>0m0</v>
      </c>
      <c r="BO382" s="392">
        <f t="shared" si="437"/>
        <v>0</v>
      </c>
      <c r="BP382" s="392">
        <f t="shared" si="438"/>
        <v>0</v>
      </c>
      <c r="BQ382" s="405">
        <f t="shared" si="439"/>
        <v>0</v>
      </c>
      <c r="BR382" s="406">
        <f t="shared" si="440"/>
        <v>0</v>
      </c>
      <c r="BS382" s="391" t="str">
        <f t="shared" si="441"/>
        <v>0</v>
      </c>
      <c r="BT382" s="391" t="str">
        <f t="shared" si="442"/>
        <v>0</v>
      </c>
      <c r="BU382" s="405">
        <f t="shared" si="443"/>
        <v>0</v>
      </c>
      <c r="BV382" s="405" t="str">
        <f t="shared" si="444"/>
        <v>0m0</v>
      </c>
      <c r="BW382" s="392">
        <f t="shared" si="445"/>
        <v>0</v>
      </c>
      <c r="BX382" s="392">
        <f t="shared" si="446"/>
        <v>0</v>
      </c>
      <c r="BY382" s="405">
        <f t="shared" si="447"/>
        <v>0</v>
      </c>
      <c r="BZ382" s="406">
        <f t="shared" si="448"/>
        <v>0</v>
      </c>
      <c r="CA382" s="391" t="str">
        <f t="shared" si="449"/>
        <v>0</v>
      </c>
      <c r="CB382" s="391" t="str">
        <f t="shared" si="450"/>
        <v>0</v>
      </c>
      <c r="CC382" s="405">
        <f t="shared" si="451"/>
        <v>0</v>
      </c>
      <c r="CD382" s="405" t="str">
        <f t="shared" si="452"/>
        <v>0m0</v>
      </c>
      <c r="CE382" s="392">
        <f t="shared" si="453"/>
        <v>0</v>
      </c>
      <c r="CF382" s="392">
        <f t="shared" si="454"/>
        <v>0</v>
      </c>
      <c r="CG382" s="405">
        <f t="shared" si="455"/>
        <v>0</v>
      </c>
      <c r="CH382" s="406">
        <f t="shared" si="456"/>
        <v>0</v>
      </c>
      <c r="CI382" s="391" t="str">
        <f t="shared" si="457"/>
        <v>0</v>
      </c>
      <c r="CJ382" s="391" t="str">
        <f t="shared" si="458"/>
        <v>0</v>
      </c>
      <c r="CK382" s="405">
        <f t="shared" si="459"/>
        <v>0</v>
      </c>
      <c r="CL382" s="405" t="str">
        <f t="shared" si="460"/>
        <v>0m0</v>
      </c>
      <c r="CM382" s="392">
        <f t="shared" si="461"/>
        <v>0</v>
      </c>
      <c r="CN382" s="392">
        <f t="shared" si="462"/>
        <v>0</v>
      </c>
      <c r="CO382" s="405">
        <f t="shared" si="463"/>
        <v>0</v>
      </c>
      <c r="CP382" s="406">
        <f t="shared" si="464"/>
        <v>0</v>
      </c>
      <c r="CQ382" s="391" t="str">
        <f t="shared" si="465"/>
        <v>0</v>
      </c>
      <c r="CR382" s="391" t="str">
        <f t="shared" si="466"/>
        <v>0</v>
      </c>
      <c r="CS382" s="405">
        <f t="shared" si="467"/>
        <v>0</v>
      </c>
      <c r="CT382" s="405" t="str">
        <f t="shared" si="468"/>
        <v>0m0</v>
      </c>
      <c r="CU382" s="405">
        <f t="shared" si="469"/>
        <v>0</v>
      </c>
      <c r="CV382" s="405">
        <f t="shared" si="470"/>
        <v>0</v>
      </c>
      <c r="CW382" s="405">
        <f t="shared" si="471"/>
        <v>0</v>
      </c>
      <c r="CX382" s="405">
        <f t="shared" si="472"/>
        <v>0</v>
      </c>
      <c r="CY382" s="405">
        <f t="shared" si="473"/>
        <v>0</v>
      </c>
      <c r="CZ382" s="405" t="str">
        <f t="shared" si="474"/>
        <v/>
      </c>
      <c r="DA382" s="405" t="str">
        <f t="shared" si="475"/>
        <v/>
      </c>
      <c r="DB382" s="405" t="str">
        <f t="shared" si="476"/>
        <v/>
      </c>
      <c r="DC382" s="405" t="str">
        <f t="shared" si="477"/>
        <v/>
      </c>
      <c r="DD382" s="405" t="str">
        <f t="shared" si="478"/>
        <v/>
      </c>
      <c r="DE382" s="405"/>
      <c r="DF382" s="404"/>
      <c r="DG382" s="405" t="str">
        <f t="shared" si="479"/>
        <v/>
      </c>
      <c r="DH382" s="405" t="str">
        <f t="shared" si="480"/>
        <v/>
      </c>
      <c r="DI382" s="405">
        <f t="shared" si="481"/>
        <v>0</v>
      </c>
      <c r="DJ382" s="405" t="str">
        <f t="shared" si="482"/>
        <v/>
      </c>
      <c r="DK382" s="405" t="str">
        <f t="shared" si="483"/>
        <v/>
      </c>
      <c r="DL382" s="405" t="str">
        <f t="shared" si="484"/>
        <v/>
      </c>
      <c r="DM382" s="405" t="str">
        <f t="shared" si="485"/>
        <v/>
      </c>
      <c r="DN382" s="405" t="str">
        <f t="shared" si="486"/>
        <v/>
      </c>
      <c r="DO382" s="405" t="str">
        <f t="shared" si="487"/>
        <v/>
      </c>
    </row>
    <row r="383" spans="1:119" s="152" customFormat="1" ht="18" hidden="1" customHeight="1">
      <c r="A383" s="156" t="str">
        <f t="shared" si="496"/>
        <v/>
      </c>
      <c r="B383" s="153"/>
      <c r="C383" s="31" t="str">
        <f>IF(B383="","",VLOOKUP(B383,学連登録!$C$2:$G$3000,2,FALSE))</f>
        <v/>
      </c>
      <c r="D383" s="32" t="str">
        <f>IF(B383="","",VLOOKUP(B383,学連登録!$C$2:$G$3000,3,FALSE))</f>
        <v/>
      </c>
      <c r="E383" s="33" t="str">
        <f>IF(B383="","",VLOOKUP(B383,学連登録!$C$2:$G$3000,4,FALSE))</f>
        <v/>
      </c>
      <c r="F383" s="376" t="str">
        <f>IF(B383="","",VLOOKUP(B383,学連登録!$C$2:$I$3000,7,FALSE))</f>
        <v/>
      </c>
      <c r="G383" s="155"/>
      <c r="H383" s="926"/>
      <c r="I383" s="928"/>
      <c r="J383" s="155"/>
      <c r="K383" s="926"/>
      <c r="L383" s="927"/>
      <c r="M383" s="155"/>
      <c r="N383" s="881"/>
      <c r="O383" s="882"/>
      <c r="P383" s="154"/>
      <c r="Q383" s="926"/>
      <c r="R383" s="927"/>
      <c r="S383" s="154"/>
      <c r="T383" s="926"/>
      <c r="U383" s="927"/>
      <c r="V383" s="101" t="str">
        <f>IF(B383="","",VLOOKUP(B383,学連登録!$C$2:$H$3000,6,FALSE))</f>
        <v/>
      </c>
      <c r="Y383" s="116" t="str">
        <f t="shared" si="488"/>
        <v/>
      </c>
      <c r="Z383" s="97" t="str">
        <f>IF(G383="","",VLOOKUP(G383,種目名!$R$5:$T$104,3,0))</f>
        <v/>
      </c>
      <c r="AA383" s="98" t="str">
        <f>IF(J383="","",VLOOKUP(J383,種目名!$R$5:$T$104,3,0))</f>
        <v/>
      </c>
      <c r="AB383" s="117" t="str">
        <f>IF(M383="","",VLOOKUP(M383,種目名!$R$5:$T$104,3,0))</f>
        <v/>
      </c>
      <c r="AC383" s="117" t="str">
        <f>IF(P383="","",VLOOKUP(AF383,種目名!$R$5:$T$104,3,0))</f>
        <v/>
      </c>
      <c r="AD383" s="118" t="str">
        <f>IF(S383="","",VLOOKUP(AI383,種目名!$R$5:$T$104,3,0))</f>
        <v/>
      </c>
      <c r="AE383" s="115">
        <f t="shared" si="489"/>
        <v>0</v>
      </c>
      <c r="AF383" s="152" t="str">
        <f t="shared" si="490"/>
        <v/>
      </c>
      <c r="AG383" s="152" t="str">
        <f t="shared" si="491"/>
        <v/>
      </c>
      <c r="AH383" s="152">
        <f t="shared" si="492"/>
        <v>0</v>
      </c>
      <c r="AI383" s="152" t="str">
        <f t="shared" si="493"/>
        <v/>
      </c>
      <c r="AJ383" s="152" t="str">
        <f t="shared" si="494"/>
        <v/>
      </c>
      <c r="AK383" s="383"/>
      <c r="AL383" s="166">
        <f t="shared" si="422"/>
        <v>0</v>
      </c>
      <c r="AM383" s="392">
        <f t="shared" si="423"/>
        <v>0</v>
      </c>
      <c r="AN383" s="392">
        <f>COUNTIF($B$12:B383,B383)</f>
        <v>0</v>
      </c>
      <c r="AO383" s="392"/>
      <c r="AP383" s="392" t="str">
        <f t="shared" si="424"/>
        <v/>
      </c>
      <c r="AQ383" s="392" t="str">
        <f t="shared" si="424"/>
        <v/>
      </c>
      <c r="AR383" s="392" t="str">
        <f t="shared" si="424"/>
        <v/>
      </c>
      <c r="AS383" s="392" t="str">
        <f t="shared" si="418"/>
        <v/>
      </c>
      <c r="AT383" s="392">
        <f t="shared" si="425"/>
        <v>0</v>
      </c>
      <c r="AU383" s="392" t="str">
        <f t="shared" si="426"/>
        <v/>
      </c>
      <c r="AV383" s="392" t="str">
        <f t="shared" si="427"/>
        <v/>
      </c>
      <c r="AW383" s="392" t="str">
        <f t="shared" si="428"/>
        <v/>
      </c>
      <c r="AX383" s="392" t="str">
        <f t="shared" si="429"/>
        <v/>
      </c>
      <c r="AY383" s="392" t="str">
        <f t="shared" si="430"/>
        <v/>
      </c>
      <c r="AZ383" s="392" t="str">
        <f t="shared" si="495"/>
        <v/>
      </c>
      <c r="BA383" s="392" t="str">
        <f t="shared" si="495"/>
        <v/>
      </c>
      <c r="BB383" s="392" t="str">
        <f t="shared" si="495"/>
        <v/>
      </c>
      <c r="BC383" s="392" t="str">
        <f t="shared" si="495"/>
        <v/>
      </c>
      <c r="BD383" s="396" t="str">
        <f t="shared" si="495"/>
        <v/>
      </c>
      <c r="BE383" s="386">
        <f t="shared" si="431"/>
        <v>0</v>
      </c>
      <c r="BG383" s="392">
        <f t="shared" si="432"/>
        <v>0</v>
      </c>
      <c r="BH383" s="392">
        <f t="shared" si="433"/>
        <v>0</v>
      </c>
      <c r="BI383" s="405">
        <f t="shared" si="434"/>
        <v>0</v>
      </c>
      <c r="BJ383" s="406">
        <f t="shared" si="419"/>
        <v>0</v>
      </c>
      <c r="BK383" s="391" t="str">
        <f t="shared" si="420"/>
        <v>0</v>
      </c>
      <c r="BL383" s="391" t="str">
        <f t="shared" si="421"/>
        <v>0</v>
      </c>
      <c r="BM383" s="405">
        <f t="shared" si="435"/>
        <v>0</v>
      </c>
      <c r="BN383" s="405" t="str">
        <f t="shared" si="436"/>
        <v>0m0</v>
      </c>
      <c r="BO383" s="392">
        <f t="shared" si="437"/>
        <v>0</v>
      </c>
      <c r="BP383" s="392">
        <f t="shared" si="438"/>
        <v>0</v>
      </c>
      <c r="BQ383" s="405">
        <f t="shared" si="439"/>
        <v>0</v>
      </c>
      <c r="BR383" s="406">
        <f t="shared" si="440"/>
        <v>0</v>
      </c>
      <c r="BS383" s="391" t="str">
        <f t="shared" si="441"/>
        <v>0</v>
      </c>
      <c r="BT383" s="391" t="str">
        <f t="shared" si="442"/>
        <v>0</v>
      </c>
      <c r="BU383" s="405">
        <f t="shared" si="443"/>
        <v>0</v>
      </c>
      <c r="BV383" s="405" t="str">
        <f t="shared" si="444"/>
        <v>0m0</v>
      </c>
      <c r="BW383" s="392">
        <f t="shared" si="445"/>
        <v>0</v>
      </c>
      <c r="BX383" s="392">
        <f t="shared" si="446"/>
        <v>0</v>
      </c>
      <c r="BY383" s="405">
        <f t="shared" si="447"/>
        <v>0</v>
      </c>
      <c r="BZ383" s="406">
        <f t="shared" si="448"/>
        <v>0</v>
      </c>
      <c r="CA383" s="391" t="str">
        <f t="shared" si="449"/>
        <v>0</v>
      </c>
      <c r="CB383" s="391" t="str">
        <f t="shared" si="450"/>
        <v>0</v>
      </c>
      <c r="CC383" s="405">
        <f t="shared" si="451"/>
        <v>0</v>
      </c>
      <c r="CD383" s="405" t="str">
        <f t="shared" si="452"/>
        <v>0m0</v>
      </c>
      <c r="CE383" s="392">
        <f t="shared" si="453"/>
        <v>0</v>
      </c>
      <c r="CF383" s="392">
        <f t="shared" si="454"/>
        <v>0</v>
      </c>
      <c r="CG383" s="405">
        <f t="shared" si="455"/>
        <v>0</v>
      </c>
      <c r="CH383" s="406">
        <f t="shared" si="456"/>
        <v>0</v>
      </c>
      <c r="CI383" s="391" t="str">
        <f t="shared" si="457"/>
        <v>0</v>
      </c>
      <c r="CJ383" s="391" t="str">
        <f t="shared" si="458"/>
        <v>0</v>
      </c>
      <c r="CK383" s="405">
        <f t="shared" si="459"/>
        <v>0</v>
      </c>
      <c r="CL383" s="405" t="str">
        <f t="shared" si="460"/>
        <v>0m0</v>
      </c>
      <c r="CM383" s="392">
        <f t="shared" si="461"/>
        <v>0</v>
      </c>
      <c r="CN383" s="392">
        <f t="shared" si="462"/>
        <v>0</v>
      </c>
      <c r="CO383" s="405">
        <f t="shared" si="463"/>
        <v>0</v>
      </c>
      <c r="CP383" s="406">
        <f t="shared" si="464"/>
        <v>0</v>
      </c>
      <c r="CQ383" s="391" t="str">
        <f t="shared" si="465"/>
        <v>0</v>
      </c>
      <c r="CR383" s="391" t="str">
        <f t="shared" si="466"/>
        <v>0</v>
      </c>
      <c r="CS383" s="405">
        <f t="shared" si="467"/>
        <v>0</v>
      </c>
      <c r="CT383" s="405" t="str">
        <f t="shared" si="468"/>
        <v>0m0</v>
      </c>
      <c r="CU383" s="405">
        <f t="shared" si="469"/>
        <v>0</v>
      </c>
      <c r="CV383" s="405">
        <f t="shared" si="470"/>
        <v>0</v>
      </c>
      <c r="CW383" s="405">
        <f t="shared" si="471"/>
        <v>0</v>
      </c>
      <c r="CX383" s="405">
        <f t="shared" si="472"/>
        <v>0</v>
      </c>
      <c r="CY383" s="405">
        <f t="shared" si="473"/>
        <v>0</v>
      </c>
      <c r="CZ383" s="405" t="str">
        <f t="shared" si="474"/>
        <v/>
      </c>
      <c r="DA383" s="405" t="str">
        <f t="shared" si="475"/>
        <v/>
      </c>
      <c r="DB383" s="405" t="str">
        <f t="shared" si="476"/>
        <v/>
      </c>
      <c r="DC383" s="405" t="str">
        <f t="shared" si="477"/>
        <v/>
      </c>
      <c r="DD383" s="405" t="str">
        <f t="shared" si="478"/>
        <v/>
      </c>
      <c r="DE383" s="405"/>
      <c r="DF383" s="404"/>
      <c r="DG383" s="405" t="str">
        <f t="shared" si="479"/>
        <v/>
      </c>
      <c r="DH383" s="405" t="str">
        <f t="shared" si="480"/>
        <v/>
      </c>
      <c r="DI383" s="405">
        <f t="shared" si="481"/>
        <v>0</v>
      </c>
      <c r="DJ383" s="405" t="str">
        <f t="shared" si="482"/>
        <v/>
      </c>
      <c r="DK383" s="405" t="str">
        <f t="shared" si="483"/>
        <v/>
      </c>
      <c r="DL383" s="405" t="str">
        <f t="shared" si="484"/>
        <v/>
      </c>
      <c r="DM383" s="405" t="str">
        <f t="shared" si="485"/>
        <v/>
      </c>
      <c r="DN383" s="405" t="str">
        <f t="shared" si="486"/>
        <v/>
      </c>
      <c r="DO383" s="405" t="str">
        <f t="shared" si="487"/>
        <v/>
      </c>
    </row>
    <row r="384" spans="1:119" s="152" customFormat="1" ht="18" hidden="1" customHeight="1">
      <c r="A384" s="156" t="str">
        <f t="shared" si="496"/>
        <v/>
      </c>
      <c r="B384" s="153"/>
      <c r="C384" s="31" t="str">
        <f>IF(B384="","",VLOOKUP(B384,学連登録!$C$2:$G$3000,2,FALSE))</f>
        <v/>
      </c>
      <c r="D384" s="32" t="str">
        <f>IF(B384="","",VLOOKUP(B384,学連登録!$C$2:$G$3000,3,FALSE))</f>
        <v/>
      </c>
      <c r="E384" s="33" t="str">
        <f>IF(B384="","",VLOOKUP(B384,学連登録!$C$2:$G$3000,4,FALSE))</f>
        <v/>
      </c>
      <c r="F384" s="376" t="str">
        <f>IF(B384="","",VLOOKUP(B384,学連登録!$C$2:$I$3000,7,FALSE))</f>
        <v/>
      </c>
      <c r="G384" s="155"/>
      <c r="H384" s="926"/>
      <c r="I384" s="928"/>
      <c r="J384" s="155"/>
      <c r="K384" s="926"/>
      <c r="L384" s="927"/>
      <c r="M384" s="155"/>
      <c r="N384" s="881"/>
      <c r="O384" s="882"/>
      <c r="P384" s="154"/>
      <c r="Q384" s="926"/>
      <c r="R384" s="927"/>
      <c r="S384" s="154"/>
      <c r="T384" s="926"/>
      <c r="U384" s="927"/>
      <c r="V384" s="101" t="str">
        <f>IF(B384="","",VLOOKUP(B384,学連登録!$C$2:$H$3000,6,FALSE))</f>
        <v/>
      </c>
      <c r="Y384" s="116" t="str">
        <f t="shared" si="488"/>
        <v/>
      </c>
      <c r="Z384" s="97" t="str">
        <f>IF(G384="","",VLOOKUP(G384,種目名!$R$5:$T$104,3,0))</f>
        <v/>
      </c>
      <c r="AA384" s="98" t="str">
        <f>IF(J384="","",VLOOKUP(J384,種目名!$R$5:$T$104,3,0))</f>
        <v/>
      </c>
      <c r="AB384" s="117" t="str">
        <f>IF(M384="","",VLOOKUP(M384,種目名!$R$5:$T$104,3,0))</f>
        <v/>
      </c>
      <c r="AC384" s="117" t="str">
        <f>IF(P384="","",VLOOKUP(AF384,種目名!$R$5:$T$104,3,0))</f>
        <v/>
      </c>
      <c r="AD384" s="118" t="str">
        <f>IF(S384="","",VLOOKUP(AI384,種目名!$R$5:$T$104,3,0))</f>
        <v/>
      </c>
      <c r="AE384" s="115">
        <f t="shared" si="489"/>
        <v>0</v>
      </c>
      <c r="AF384" s="152" t="str">
        <f t="shared" si="490"/>
        <v/>
      </c>
      <c r="AG384" s="152" t="str">
        <f t="shared" si="491"/>
        <v/>
      </c>
      <c r="AH384" s="152">
        <f t="shared" si="492"/>
        <v>0</v>
      </c>
      <c r="AI384" s="152" t="str">
        <f t="shared" si="493"/>
        <v/>
      </c>
      <c r="AJ384" s="152" t="str">
        <f t="shared" si="494"/>
        <v/>
      </c>
      <c r="AK384" s="383"/>
      <c r="AL384" s="166">
        <f t="shared" si="422"/>
        <v>0</v>
      </c>
      <c r="AM384" s="392">
        <f t="shared" si="423"/>
        <v>0</v>
      </c>
      <c r="AN384" s="392">
        <f>COUNTIF($B$12:B384,B384)</f>
        <v>0</v>
      </c>
      <c r="AO384" s="392"/>
      <c r="AP384" s="392" t="str">
        <f t="shared" si="424"/>
        <v/>
      </c>
      <c r="AQ384" s="392" t="str">
        <f t="shared" si="424"/>
        <v/>
      </c>
      <c r="AR384" s="392" t="str">
        <f t="shared" si="424"/>
        <v/>
      </c>
      <c r="AS384" s="392" t="str">
        <f t="shared" si="418"/>
        <v/>
      </c>
      <c r="AT384" s="392">
        <f t="shared" si="425"/>
        <v>0</v>
      </c>
      <c r="AU384" s="392" t="str">
        <f t="shared" si="426"/>
        <v/>
      </c>
      <c r="AV384" s="392" t="str">
        <f t="shared" si="427"/>
        <v/>
      </c>
      <c r="AW384" s="392" t="str">
        <f t="shared" si="428"/>
        <v/>
      </c>
      <c r="AX384" s="392" t="str">
        <f t="shared" si="429"/>
        <v/>
      </c>
      <c r="AY384" s="392" t="str">
        <f t="shared" si="430"/>
        <v/>
      </c>
      <c r="AZ384" s="392" t="str">
        <f t="shared" si="495"/>
        <v/>
      </c>
      <c r="BA384" s="392" t="str">
        <f t="shared" si="495"/>
        <v/>
      </c>
      <c r="BB384" s="392" t="str">
        <f t="shared" si="495"/>
        <v/>
      </c>
      <c r="BC384" s="392" t="str">
        <f t="shared" si="495"/>
        <v/>
      </c>
      <c r="BD384" s="396" t="str">
        <f t="shared" si="495"/>
        <v/>
      </c>
      <c r="BE384" s="386">
        <f t="shared" si="431"/>
        <v>0</v>
      </c>
      <c r="BG384" s="392">
        <f t="shared" si="432"/>
        <v>0</v>
      </c>
      <c r="BH384" s="392">
        <f t="shared" si="433"/>
        <v>0</v>
      </c>
      <c r="BI384" s="405">
        <f t="shared" si="434"/>
        <v>0</v>
      </c>
      <c r="BJ384" s="406">
        <f t="shared" si="419"/>
        <v>0</v>
      </c>
      <c r="BK384" s="391" t="str">
        <f t="shared" si="420"/>
        <v>0</v>
      </c>
      <c r="BL384" s="391" t="str">
        <f t="shared" si="421"/>
        <v>0</v>
      </c>
      <c r="BM384" s="405">
        <f t="shared" si="435"/>
        <v>0</v>
      </c>
      <c r="BN384" s="405" t="str">
        <f t="shared" si="436"/>
        <v>0m0</v>
      </c>
      <c r="BO384" s="392">
        <f t="shared" si="437"/>
        <v>0</v>
      </c>
      <c r="BP384" s="392">
        <f t="shared" si="438"/>
        <v>0</v>
      </c>
      <c r="BQ384" s="405">
        <f t="shared" si="439"/>
        <v>0</v>
      </c>
      <c r="BR384" s="406">
        <f t="shared" si="440"/>
        <v>0</v>
      </c>
      <c r="BS384" s="391" t="str">
        <f t="shared" si="441"/>
        <v>0</v>
      </c>
      <c r="BT384" s="391" t="str">
        <f t="shared" si="442"/>
        <v>0</v>
      </c>
      <c r="BU384" s="405">
        <f t="shared" si="443"/>
        <v>0</v>
      </c>
      <c r="BV384" s="405" t="str">
        <f t="shared" si="444"/>
        <v>0m0</v>
      </c>
      <c r="BW384" s="392">
        <f t="shared" si="445"/>
        <v>0</v>
      </c>
      <c r="BX384" s="392">
        <f t="shared" si="446"/>
        <v>0</v>
      </c>
      <c r="BY384" s="405">
        <f t="shared" si="447"/>
        <v>0</v>
      </c>
      <c r="BZ384" s="406">
        <f t="shared" si="448"/>
        <v>0</v>
      </c>
      <c r="CA384" s="391" t="str">
        <f t="shared" si="449"/>
        <v>0</v>
      </c>
      <c r="CB384" s="391" t="str">
        <f t="shared" si="450"/>
        <v>0</v>
      </c>
      <c r="CC384" s="405">
        <f t="shared" si="451"/>
        <v>0</v>
      </c>
      <c r="CD384" s="405" t="str">
        <f t="shared" si="452"/>
        <v>0m0</v>
      </c>
      <c r="CE384" s="392">
        <f t="shared" si="453"/>
        <v>0</v>
      </c>
      <c r="CF384" s="392">
        <f t="shared" si="454"/>
        <v>0</v>
      </c>
      <c r="CG384" s="405">
        <f t="shared" si="455"/>
        <v>0</v>
      </c>
      <c r="CH384" s="406">
        <f t="shared" si="456"/>
        <v>0</v>
      </c>
      <c r="CI384" s="391" t="str">
        <f t="shared" si="457"/>
        <v>0</v>
      </c>
      <c r="CJ384" s="391" t="str">
        <f t="shared" si="458"/>
        <v>0</v>
      </c>
      <c r="CK384" s="405">
        <f t="shared" si="459"/>
        <v>0</v>
      </c>
      <c r="CL384" s="405" t="str">
        <f t="shared" si="460"/>
        <v>0m0</v>
      </c>
      <c r="CM384" s="392">
        <f t="shared" si="461"/>
        <v>0</v>
      </c>
      <c r="CN384" s="392">
        <f t="shared" si="462"/>
        <v>0</v>
      </c>
      <c r="CO384" s="405">
        <f t="shared" si="463"/>
        <v>0</v>
      </c>
      <c r="CP384" s="406">
        <f t="shared" si="464"/>
        <v>0</v>
      </c>
      <c r="CQ384" s="391" t="str">
        <f t="shared" si="465"/>
        <v>0</v>
      </c>
      <c r="CR384" s="391" t="str">
        <f t="shared" si="466"/>
        <v>0</v>
      </c>
      <c r="CS384" s="405">
        <f t="shared" si="467"/>
        <v>0</v>
      </c>
      <c r="CT384" s="405" t="str">
        <f t="shared" si="468"/>
        <v>0m0</v>
      </c>
      <c r="CU384" s="405">
        <f t="shared" si="469"/>
        <v>0</v>
      </c>
      <c r="CV384" s="405">
        <f t="shared" si="470"/>
        <v>0</v>
      </c>
      <c r="CW384" s="405">
        <f t="shared" si="471"/>
        <v>0</v>
      </c>
      <c r="CX384" s="405">
        <f t="shared" si="472"/>
        <v>0</v>
      </c>
      <c r="CY384" s="405">
        <f t="shared" si="473"/>
        <v>0</v>
      </c>
      <c r="CZ384" s="405" t="str">
        <f t="shared" si="474"/>
        <v/>
      </c>
      <c r="DA384" s="405" t="str">
        <f t="shared" si="475"/>
        <v/>
      </c>
      <c r="DB384" s="405" t="str">
        <f t="shared" si="476"/>
        <v/>
      </c>
      <c r="DC384" s="405" t="str">
        <f t="shared" si="477"/>
        <v/>
      </c>
      <c r="DD384" s="405" t="str">
        <f t="shared" si="478"/>
        <v/>
      </c>
      <c r="DE384" s="405"/>
      <c r="DF384" s="404"/>
      <c r="DG384" s="405" t="str">
        <f t="shared" si="479"/>
        <v/>
      </c>
      <c r="DH384" s="405" t="str">
        <f t="shared" si="480"/>
        <v/>
      </c>
      <c r="DI384" s="405">
        <f t="shared" si="481"/>
        <v>0</v>
      </c>
      <c r="DJ384" s="405" t="str">
        <f t="shared" si="482"/>
        <v/>
      </c>
      <c r="DK384" s="405" t="str">
        <f t="shared" si="483"/>
        <v/>
      </c>
      <c r="DL384" s="405" t="str">
        <f t="shared" si="484"/>
        <v/>
      </c>
      <c r="DM384" s="405" t="str">
        <f t="shared" si="485"/>
        <v/>
      </c>
      <c r="DN384" s="405" t="str">
        <f t="shared" si="486"/>
        <v/>
      </c>
      <c r="DO384" s="405" t="str">
        <f t="shared" si="487"/>
        <v/>
      </c>
    </row>
    <row r="385" spans="1:119" s="152" customFormat="1" ht="18" hidden="1" customHeight="1">
      <c r="A385" s="156" t="str">
        <f t="shared" si="496"/>
        <v/>
      </c>
      <c r="B385" s="153"/>
      <c r="C385" s="31" t="str">
        <f>IF(B385="","",VLOOKUP(B385,学連登録!$C$2:$G$3000,2,FALSE))</f>
        <v/>
      </c>
      <c r="D385" s="32" t="str">
        <f>IF(B385="","",VLOOKUP(B385,学連登録!$C$2:$G$3000,3,FALSE))</f>
        <v/>
      </c>
      <c r="E385" s="33" t="str">
        <f>IF(B385="","",VLOOKUP(B385,学連登録!$C$2:$G$3000,4,FALSE))</f>
        <v/>
      </c>
      <c r="F385" s="376" t="str">
        <f>IF(B385="","",VLOOKUP(B385,学連登録!$C$2:$I$3000,7,FALSE))</f>
        <v/>
      </c>
      <c r="G385" s="155"/>
      <c r="H385" s="926"/>
      <c r="I385" s="928"/>
      <c r="J385" s="155"/>
      <c r="K385" s="926"/>
      <c r="L385" s="927"/>
      <c r="M385" s="155"/>
      <c r="N385" s="881"/>
      <c r="O385" s="882"/>
      <c r="P385" s="154"/>
      <c r="Q385" s="926"/>
      <c r="R385" s="927"/>
      <c r="S385" s="154"/>
      <c r="T385" s="926"/>
      <c r="U385" s="927"/>
      <c r="V385" s="101" t="str">
        <f>IF(B385="","",VLOOKUP(B385,学連登録!$C$2:$H$3000,6,FALSE))</f>
        <v/>
      </c>
      <c r="Y385" s="116" t="str">
        <f t="shared" si="488"/>
        <v/>
      </c>
      <c r="Z385" s="97" t="str">
        <f>IF(G385="","",VLOOKUP(G385,種目名!$R$5:$T$104,3,0))</f>
        <v/>
      </c>
      <c r="AA385" s="98" t="str">
        <f>IF(J385="","",VLOOKUP(J385,種目名!$R$5:$T$104,3,0))</f>
        <v/>
      </c>
      <c r="AB385" s="117" t="str">
        <f>IF(M385="","",VLOOKUP(M385,種目名!$R$5:$T$104,3,0))</f>
        <v/>
      </c>
      <c r="AC385" s="117" t="str">
        <f>IF(P385="","",VLOOKUP(AF385,種目名!$R$5:$T$104,3,0))</f>
        <v/>
      </c>
      <c r="AD385" s="118" t="str">
        <f>IF(S385="","",VLOOKUP(AI385,種目名!$R$5:$T$104,3,0))</f>
        <v/>
      </c>
      <c r="AE385" s="115">
        <f t="shared" si="489"/>
        <v>0</v>
      </c>
      <c r="AF385" s="152" t="str">
        <f t="shared" si="490"/>
        <v/>
      </c>
      <c r="AG385" s="152" t="str">
        <f t="shared" si="491"/>
        <v/>
      </c>
      <c r="AH385" s="152">
        <f t="shared" si="492"/>
        <v>0</v>
      </c>
      <c r="AI385" s="152" t="str">
        <f t="shared" si="493"/>
        <v/>
      </c>
      <c r="AJ385" s="152" t="str">
        <f t="shared" si="494"/>
        <v/>
      </c>
      <c r="AK385" s="383"/>
      <c r="AL385" s="166">
        <f t="shared" si="422"/>
        <v>0</v>
      </c>
      <c r="AM385" s="392">
        <f t="shared" si="423"/>
        <v>0</v>
      </c>
      <c r="AN385" s="392">
        <f>COUNTIF($B$12:B385,B385)</f>
        <v>0</v>
      </c>
      <c r="AO385" s="392"/>
      <c r="AP385" s="392" t="str">
        <f t="shared" si="424"/>
        <v/>
      </c>
      <c r="AQ385" s="392" t="str">
        <f t="shared" si="424"/>
        <v/>
      </c>
      <c r="AR385" s="392" t="str">
        <f t="shared" si="424"/>
        <v/>
      </c>
      <c r="AS385" s="392" t="str">
        <f t="shared" si="418"/>
        <v/>
      </c>
      <c r="AT385" s="392">
        <f t="shared" si="425"/>
        <v>0</v>
      </c>
      <c r="AU385" s="392" t="str">
        <f t="shared" si="426"/>
        <v/>
      </c>
      <c r="AV385" s="392" t="str">
        <f t="shared" si="427"/>
        <v/>
      </c>
      <c r="AW385" s="392" t="str">
        <f t="shared" si="428"/>
        <v/>
      </c>
      <c r="AX385" s="392" t="str">
        <f t="shared" si="429"/>
        <v/>
      </c>
      <c r="AY385" s="392" t="str">
        <f t="shared" si="430"/>
        <v/>
      </c>
      <c r="AZ385" s="392" t="str">
        <f t="shared" si="495"/>
        <v/>
      </c>
      <c r="BA385" s="392" t="str">
        <f t="shared" si="495"/>
        <v/>
      </c>
      <c r="BB385" s="392" t="str">
        <f t="shared" si="495"/>
        <v/>
      </c>
      <c r="BC385" s="392" t="str">
        <f t="shared" si="495"/>
        <v/>
      </c>
      <c r="BD385" s="396" t="str">
        <f t="shared" si="495"/>
        <v/>
      </c>
      <c r="BE385" s="386">
        <f t="shared" si="431"/>
        <v>0</v>
      </c>
      <c r="BG385" s="392">
        <f t="shared" si="432"/>
        <v>0</v>
      </c>
      <c r="BH385" s="392">
        <f t="shared" si="433"/>
        <v>0</v>
      </c>
      <c r="BI385" s="405">
        <f t="shared" si="434"/>
        <v>0</v>
      </c>
      <c r="BJ385" s="406">
        <f t="shared" si="419"/>
        <v>0</v>
      </c>
      <c r="BK385" s="391" t="str">
        <f t="shared" si="420"/>
        <v>0</v>
      </c>
      <c r="BL385" s="391" t="str">
        <f t="shared" si="421"/>
        <v>0</v>
      </c>
      <c r="BM385" s="405">
        <f t="shared" si="435"/>
        <v>0</v>
      </c>
      <c r="BN385" s="405" t="str">
        <f t="shared" si="436"/>
        <v>0m0</v>
      </c>
      <c r="BO385" s="392">
        <f t="shared" si="437"/>
        <v>0</v>
      </c>
      <c r="BP385" s="392">
        <f t="shared" si="438"/>
        <v>0</v>
      </c>
      <c r="BQ385" s="405">
        <f t="shared" si="439"/>
        <v>0</v>
      </c>
      <c r="BR385" s="406">
        <f t="shared" si="440"/>
        <v>0</v>
      </c>
      <c r="BS385" s="391" t="str">
        <f t="shared" si="441"/>
        <v>0</v>
      </c>
      <c r="BT385" s="391" t="str">
        <f t="shared" si="442"/>
        <v>0</v>
      </c>
      <c r="BU385" s="405">
        <f t="shared" si="443"/>
        <v>0</v>
      </c>
      <c r="BV385" s="405" t="str">
        <f t="shared" si="444"/>
        <v>0m0</v>
      </c>
      <c r="BW385" s="392">
        <f t="shared" si="445"/>
        <v>0</v>
      </c>
      <c r="BX385" s="392">
        <f t="shared" si="446"/>
        <v>0</v>
      </c>
      <c r="BY385" s="405">
        <f t="shared" si="447"/>
        <v>0</v>
      </c>
      <c r="BZ385" s="406">
        <f t="shared" si="448"/>
        <v>0</v>
      </c>
      <c r="CA385" s="391" t="str">
        <f t="shared" si="449"/>
        <v>0</v>
      </c>
      <c r="CB385" s="391" t="str">
        <f t="shared" si="450"/>
        <v>0</v>
      </c>
      <c r="CC385" s="405">
        <f t="shared" si="451"/>
        <v>0</v>
      </c>
      <c r="CD385" s="405" t="str">
        <f t="shared" si="452"/>
        <v>0m0</v>
      </c>
      <c r="CE385" s="392">
        <f t="shared" si="453"/>
        <v>0</v>
      </c>
      <c r="CF385" s="392">
        <f t="shared" si="454"/>
        <v>0</v>
      </c>
      <c r="CG385" s="405">
        <f t="shared" si="455"/>
        <v>0</v>
      </c>
      <c r="CH385" s="406">
        <f t="shared" si="456"/>
        <v>0</v>
      </c>
      <c r="CI385" s="391" t="str">
        <f t="shared" si="457"/>
        <v>0</v>
      </c>
      <c r="CJ385" s="391" t="str">
        <f t="shared" si="458"/>
        <v>0</v>
      </c>
      <c r="CK385" s="405">
        <f t="shared" si="459"/>
        <v>0</v>
      </c>
      <c r="CL385" s="405" t="str">
        <f t="shared" si="460"/>
        <v>0m0</v>
      </c>
      <c r="CM385" s="392">
        <f t="shared" si="461"/>
        <v>0</v>
      </c>
      <c r="CN385" s="392">
        <f t="shared" si="462"/>
        <v>0</v>
      </c>
      <c r="CO385" s="405">
        <f t="shared" si="463"/>
        <v>0</v>
      </c>
      <c r="CP385" s="406">
        <f t="shared" si="464"/>
        <v>0</v>
      </c>
      <c r="CQ385" s="391" t="str">
        <f t="shared" si="465"/>
        <v>0</v>
      </c>
      <c r="CR385" s="391" t="str">
        <f t="shared" si="466"/>
        <v>0</v>
      </c>
      <c r="CS385" s="405">
        <f t="shared" si="467"/>
        <v>0</v>
      </c>
      <c r="CT385" s="405" t="str">
        <f t="shared" si="468"/>
        <v>0m0</v>
      </c>
      <c r="CU385" s="405">
        <f t="shared" si="469"/>
        <v>0</v>
      </c>
      <c r="CV385" s="405">
        <f t="shared" si="470"/>
        <v>0</v>
      </c>
      <c r="CW385" s="405">
        <f t="shared" si="471"/>
        <v>0</v>
      </c>
      <c r="CX385" s="405">
        <f t="shared" si="472"/>
        <v>0</v>
      </c>
      <c r="CY385" s="405">
        <f t="shared" si="473"/>
        <v>0</v>
      </c>
      <c r="CZ385" s="405" t="str">
        <f t="shared" si="474"/>
        <v/>
      </c>
      <c r="DA385" s="405" t="str">
        <f t="shared" si="475"/>
        <v/>
      </c>
      <c r="DB385" s="405" t="str">
        <f t="shared" si="476"/>
        <v/>
      </c>
      <c r="DC385" s="405" t="str">
        <f t="shared" si="477"/>
        <v/>
      </c>
      <c r="DD385" s="405" t="str">
        <f t="shared" si="478"/>
        <v/>
      </c>
      <c r="DE385" s="405"/>
      <c r="DF385" s="404"/>
      <c r="DG385" s="405" t="str">
        <f t="shared" si="479"/>
        <v/>
      </c>
      <c r="DH385" s="405" t="str">
        <f t="shared" si="480"/>
        <v/>
      </c>
      <c r="DI385" s="405">
        <f t="shared" si="481"/>
        <v>0</v>
      </c>
      <c r="DJ385" s="405" t="str">
        <f t="shared" si="482"/>
        <v/>
      </c>
      <c r="DK385" s="405" t="str">
        <f t="shared" si="483"/>
        <v/>
      </c>
      <c r="DL385" s="405" t="str">
        <f t="shared" si="484"/>
        <v/>
      </c>
      <c r="DM385" s="405" t="str">
        <f t="shared" si="485"/>
        <v/>
      </c>
      <c r="DN385" s="405" t="str">
        <f t="shared" si="486"/>
        <v/>
      </c>
      <c r="DO385" s="405" t="str">
        <f t="shared" si="487"/>
        <v/>
      </c>
    </row>
    <row r="386" spans="1:119" s="152" customFormat="1" ht="18" hidden="1" customHeight="1">
      <c r="A386" s="156" t="str">
        <f t="shared" si="496"/>
        <v/>
      </c>
      <c r="B386" s="153"/>
      <c r="C386" s="31" t="str">
        <f>IF(B386="","",VLOOKUP(B386,学連登録!$C$2:$G$3000,2,FALSE))</f>
        <v/>
      </c>
      <c r="D386" s="32" t="str">
        <f>IF(B386="","",VLOOKUP(B386,学連登録!$C$2:$G$3000,3,FALSE))</f>
        <v/>
      </c>
      <c r="E386" s="33" t="str">
        <f>IF(B386="","",VLOOKUP(B386,学連登録!$C$2:$G$3000,4,FALSE))</f>
        <v/>
      </c>
      <c r="F386" s="376" t="str">
        <f>IF(B386="","",VLOOKUP(B386,学連登録!$C$2:$I$3000,7,FALSE))</f>
        <v/>
      </c>
      <c r="G386" s="155"/>
      <c r="H386" s="926"/>
      <c r="I386" s="928"/>
      <c r="J386" s="155"/>
      <c r="K386" s="926"/>
      <c r="L386" s="927"/>
      <c r="M386" s="155"/>
      <c r="N386" s="881"/>
      <c r="O386" s="882"/>
      <c r="P386" s="154"/>
      <c r="Q386" s="926"/>
      <c r="R386" s="927"/>
      <c r="S386" s="154"/>
      <c r="T386" s="926"/>
      <c r="U386" s="927"/>
      <c r="V386" s="101" t="str">
        <f>IF(B386="","",VLOOKUP(B386,学連登録!$C$2:$H$3000,6,FALSE))</f>
        <v/>
      </c>
      <c r="Y386" s="116" t="str">
        <f t="shared" si="488"/>
        <v/>
      </c>
      <c r="Z386" s="97" t="str">
        <f>IF(G386="","",VLOOKUP(G386,種目名!$R$5:$T$104,3,0))</f>
        <v/>
      </c>
      <c r="AA386" s="98" t="str">
        <f>IF(J386="","",VLOOKUP(J386,種目名!$R$5:$T$104,3,0))</f>
        <v/>
      </c>
      <c r="AB386" s="117" t="str">
        <f>IF(M386="","",VLOOKUP(M386,種目名!$R$5:$T$104,3,0))</f>
        <v/>
      </c>
      <c r="AC386" s="117" t="str">
        <f>IF(P386="","",VLOOKUP(AF386,種目名!$R$5:$T$104,3,0))</f>
        <v/>
      </c>
      <c r="AD386" s="118" t="str">
        <f>IF(S386="","",VLOOKUP(AI386,種目名!$R$5:$T$104,3,0))</f>
        <v/>
      </c>
      <c r="AE386" s="115">
        <f t="shared" si="489"/>
        <v>0</v>
      </c>
      <c r="AF386" s="152" t="str">
        <f t="shared" si="490"/>
        <v/>
      </c>
      <c r="AG386" s="152" t="str">
        <f t="shared" si="491"/>
        <v/>
      </c>
      <c r="AH386" s="152">
        <f t="shared" si="492"/>
        <v>0</v>
      </c>
      <c r="AI386" s="152" t="str">
        <f t="shared" si="493"/>
        <v/>
      </c>
      <c r="AJ386" s="152" t="str">
        <f t="shared" si="494"/>
        <v/>
      </c>
      <c r="AK386" s="383"/>
      <c r="AL386" s="166">
        <f t="shared" si="422"/>
        <v>0</v>
      </c>
      <c r="AM386" s="392">
        <f t="shared" si="423"/>
        <v>0</v>
      </c>
      <c r="AN386" s="392">
        <f>COUNTIF($B$12:B386,B386)</f>
        <v>0</v>
      </c>
      <c r="AO386" s="392"/>
      <c r="AP386" s="392" t="str">
        <f t="shared" si="424"/>
        <v/>
      </c>
      <c r="AQ386" s="392" t="str">
        <f t="shared" si="424"/>
        <v/>
      </c>
      <c r="AR386" s="392" t="str">
        <f t="shared" si="424"/>
        <v/>
      </c>
      <c r="AS386" s="392" t="str">
        <f t="shared" si="418"/>
        <v/>
      </c>
      <c r="AT386" s="392">
        <f t="shared" si="425"/>
        <v>0</v>
      </c>
      <c r="AU386" s="392" t="str">
        <f t="shared" si="426"/>
        <v/>
      </c>
      <c r="AV386" s="392" t="str">
        <f t="shared" si="427"/>
        <v/>
      </c>
      <c r="AW386" s="392" t="str">
        <f t="shared" si="428"/>
        <v/>
      </c>
      <c r="AX386" s="392" t="str">
        <f t="shared" si="429"/>
        <v/>
      </c>
      <c r="AY386" s="392" t="str">
        <f t="shared" si="430"/>
        <v/>
      </c>
      <c r="AZ386" s="392" t="str">
        <f t="shared" si="495"/>
        <v/>
      </c>
      <c r="BA386" s="392" t="str">
        <f t="shared" si="495"/>
        <v/>
      </c>
      <c r="BB386" s="392" t="str">
        <f t="shared" si="495"/>
        <v/>
      </c>
      <c r="BC386" s="392" t="str">
        <f t="shared" si="495"/>
        <v/>
      </c>
      <c r="BD386" s="396" t="str">
        <f t="shared" si="495"/>
        <v/>
      </c>
      <c r="BE386" s="386">
        <f t="shared" si="431"/>
        <v>0</v>
      </c>
      <c r="BG386" s="392">
        <f t="shared" si="432"/>
        <v>0</v>
      </c>
      <c r="BH386" s="392">
        <f t="shared" si="433"/>
        <v>0</v>
      </c>
      <c r="BI386" s="405">
        <f t="shared" si="434"/>
        <v>0</v>
      </c>
      <c r="BJ386" s="406">
        <f t="shared" si="419"/>
        <v>0</v>
      </c>
      <c r="BK386" s="391" t="str">
        <f t="shared" si="420"/>
        <v>0</v>
      </c>
      <c r="BL386" s="391" t="str">
        <f t="shared" si="421"/>
        <v>0</v>
      </c>
      <c r="BM386" s="405">
        <f t="shared" si="435"/>
        <v>0</v>
      </c>
      <c r="BN386" s="405" t="str">
        <f t="shared" si="436"/>
        <v>0m0</v>
      </c>
      <c r="BO386" s="392">
        <f t="shared" si="437"/>
        <v>0</v>
      </c>
      <c r="BP386" s="392">
        <f t="shared" si="438"/>
        <v>0</v>
      </c>
      <c r="BQ386" s="405">
        <f t="shared" si="439"/>
        <v>0</v>
      </c>
      <c r="BR386" s="406">
        <f t="shared" si="440"/>
        <v>0</v>
      </c>
      <c r="BS386" s="391" t="str">
        <f t="shared" si="441"/>
        <v>0</v>
      </c>
      <c r="BT386" s="391" t="str">
        <f t="shared" si="442"/>
        <v>0</v>
      </c>
      <c r="BU386" s="405">
        <f t="shared" si="443"/>
        <v>0</v>
      </c>
      <c r="BV386" s="405" t="str">
        <f t="shared" si="444"/>
        <v>0m0</v>
      </c>
      <c r="BW386" s="392">
        <f t="shared" si="445"/>
        <v>0</v>
      </c>
      <c r="BX386" s="392">
        <f t="shared" si="446"/>
        <v>0</v>
      </c>
      <c r="BY386" s="405">
        <f t="shared" si="447"/>
        <v>0</v>
      </c>
      <c r="BZ386" s="406">
        <f t="shared" si="448"/>
        <v>0</v>
      </c>
      <c r="CA386" s="391" t="str">
        <f t="shared" si="449"/>
        <v>0</v>
      </c>
      <c r="CB386" s="391" t="str">
        <f t="shared" si="450"/>
        <v>0</v>
      </c>
      <c r="CC386" s="405">
        <f t="shared" si="451"/>
        <v>0</v>
      </c>
      <c r="CD386" s="405" t="str">
        <f t="shared" si="452"/>
        <v>0m0</v>
      </c>
      <c r="CE386" s="392">
        <f t="shared" si="453"/>
        <v>0</v>
      </c>
      <c r="CF386" s="392">
        <f t="shared" si="454"/>
        <v>0</v>
      </c>
      <c r="CG386" s="405">
        <f t="shared" si="455"/>
        <v>0</v>
      </c>
      <c r="CH386" s="406">
        <f t="shared" si="456"/>
        <v>0</v>
      </c>
      <c r="CI386" s="391" t="str">
        <f t="shared" si="457"/>
        <v>0</v>
      </c>
      <c r="CJ386" s="391" t="str">
        <f t="shared" si="458"/>
        <v>0</v>
      </c>
      <c r="CK386" s="405">
        <f t="shared" si="459"/>
        <v>0</v>
      </c>
      <c r="CL386" s="405" t="str">
        <f t="shared" si="460"/>
        <v>0m0</v>
      </c>
      <c r="CM386" s="392">
        <f t="shared" si="461"/>
        <v>0</v>
      </c>
      <c r="CN386" s="392">
        <f t="shared" si="462"/>
        <v>0</v>
      </c>
      <c r="CO386" s="405">
        <f t="shared" si="463"/>
        <v>0</v>
      </c>
      <c r="CP386" s="406">
        <f t="shared" si="464"/>
        <v>0</v>
      </c>
      <c r="CQ386" s="391" t="str">
        <f t="shared" si="465"/>
        <v>0</v>
      </c>
      <c r="CR386" s="391" t="str">
        <f t="shared" si="466"/>
        <v>0</v>
      </c>
      <c r="CS386" s="405">
        <f t="shared" si="467"/>
        <v>0</v>
      </c>
      <c r="CT386" s="405" t="str">
        <f t="shared" si="468"/>
        <v>0m0</v>
      </c>
      <c r="CU386" s="405">
        <f t="shared" si="469"/>
        <v>0</v>
      </c>
      <c r="CV386" s="405">
        <f t="shared" si="470"/>
        <v>0</v>
      </c>
      <c r="CW386" s="405">
        <f t="shared" si="471"/>
        <v>0</v>
      </c>
      <c r="CX386" s="405">
        <f t="shared" si="472"/>
        <v>0</v>
      </c>
      <c r="CY386" s="405">
        <f t="shared" si="473"/>
        <v>0</v>
      </c>
      <c r="CZ386" s="405" t="str">
        <f t="shared" si="474"/>
        <v/>
      </c>
      <c r="DA386" s="405" t="str">
        <f t="shared" si="475"/>
        <v/>
      </c>
      <c r="DB386" s="405" t="str">
        <f t="shared" si="476"/>
        <v/>
      </c>
      <c r="DC386" s="405" t="str">
        <f t="shared" si="477"/>
        <v/>
      </c>
      <c r="DD386" s="405" t="str">
        <f t="shared" si="478"/>
        <v/>
      </c>
      <c r="DE386" s="405"/>
      <c r="DF386" s="404"/>
      <c r="DG386" s="405" t="str">
        <f t="shared" si="479"/>
        <v/>
      </c>
      <c r="DH386" s="405" t="str">
        <f t="shared" si="480"/>
        <v/>
      </c>
      <c r="DI386" s="405">
        <f t="shared" si="481"/>
        <v>0</v>
      </c>
      <c r="DJ386" s="405" t="str">
        <f t="shared" si="482"/>
        <v/>
      </c>
      <c r="DK386" s="405" t="str">
        <f t="shared" si="483"/>
        <v/>
      </c>
      <c r="DL386" s="405" t="str">
        <f t="shared" si="484"/>
        <v/>
      </c>
      <c r="DM386" s="405" t="str">
        <f t="shared" si="485"/>
        <v/>
      </c>
      <c r="DN386" s="405" t="str">
        <f t="shared" si="486"/>
        <v/>
      </c>
      <c r="DO386" s="405" t="str">
        <f t="shared" si="487"/>
        <v/>
      </c>
    </row>
    <row r="387" spans="1:119" s="152" customFormat="1" ht="18" hidden="1" customHeight="1">
      <c r="A387" s="156" t="str">
        <f t="shared" si="496"/>
        <v/>
      </c>
      <c r="B387" s="153"/>
      <c r="C387" s="31" t="str">
        <f>IF(B387="","",VLOOKUP(B387,学連登録!$C$2:$G$3000,2,FALSE))</f>
        <v/>
      </c>
      <c r="D387" s="32" t="str">
        <f>IF(B387="","",VLOOKUP(B387,学連登録!$C$2:$G$3000,3,FALSE))</f>
        <v/>
      </c>
      <c r="E387" s="33" t="str">
        <f>IF(B387="","",VLOOKUP(B387,学連登録!$C$2:$G$3000,4,FALSE))</f>
        <v/>
      </c>
      <c r="F387" s="376" t="str">
        <f>IF(B387="","",VLOOKUP(B387,学連登録!$C$2:$I$3000,7,FALSE))</f>
        <v/>
      </c>
      <c r="G387" s="155"/>
      <c r="H387" s="926"/>
      <c r="I387" s="928"/>
      <c r="J387" s="155"/>
      <c r="K387" s="926"/>
      <c r="L387" s="927"/>
      <c r="M387" s="155"/>
      <c r="N387" s="881"/>
      <c r="O387" s="882"/>
      <c r="P387" s="154"/>
      <c r="Q387" s="926"/>
      <c r="R387" s="927"/>
      <c r="S387" s="154"/>
      <c r="T387" s="926"/>
      <c r="U387" s="927"/>
      <c r="V387" s="101" t="str">
        <f>IF(B387="","",VLOOKUP(B387,学連登録!$C$2:$H$3000,6,FALSE))</f>
        <v/>
      </c>
      <c r="Y387" s="116" t="str">
        <f t="shared" si="488"/>
        <v/>
      </c>
      <c r="Z387" s="97" t="str">
        <f>IF(G387="","",VLOOKUP(G387,種目名!$R$5:$T$104,3,0))</f>
        <v/>
      </c>
      <c r="AA387" s="98" t="str">
        <f>IF(J387="","",VLOOKUP(J387,種目名!$R$5:$T$104,3,0))</f>
        <v/>
      </c>
      <c r="AB387" s="117" t="str">
        <f>IF(M387="","",VLOOKUP(M387,種目名!$R$5:$T$104,3,0))</f>
        <v/>
      </c>
      <c r="AC387" s="117" t="str">
        <f>IF(P387="","",VLOOKUP(AF387,種目名!$R$5:$T$104,3,0))</f>
        <v/>
      </c>
      <c r="AD387" s="118" t="str">
        <f>IF(S387="","",VLOOKUP(AI387,種目名!$R$5:$T$104,3,0))</f>
        <v/>
      </c>
      <c r="AE387" s="115">
        <f t="shared" si="489"/>
        <v>0</v>
      </c>
      <c r="AF387" s="152" t="str">
        <f t="shared" si="490"/>
        <v/>
      </c>
      <c r="AG387" s="152" t="str">
        <f t="shared" si="491"/>
        <v/>
      </c>
      <c r="AH387" s="152">
        <f t="shared" si="492"/>
        <v>0</v>
      </c>
      <c r="AI387" s="152" t="str">
        <f t="shared" si="493"/>
        <v/>
      </c>
      <c r="AJ387" s="152" t="str">
        <f t="shared" si="494"/>
        <v/>
      </c>
      <c r="AK387" s="383"/>
      <c r="AL387" s="166">
        <f t="shared" si="422"/>
        <v>0</v>
      </c>
      <c r="AM387" s="392">
        <f t="shared" si="423"/>
        <v>0</v>
      </c>
      <c r="AN387" s="392">
        <f>COUNTIF($B$12:B387,B387)</f>
        <v>0</v>
      </c>
      <c r="AO387" s="392"/>
      <c r="AP387" s="392" t="str">
        <f t="shared" si="424"/>
        <v/>
      </c>
      <c r="AQ387" s="392" t="str">
        <f t="shared" si="424"/>
        <v/>
      </c>
      <c r="AR387" s="392" t="str">
        <f t="shared" si="424"/>
        <v/>
      </c>
      <c r="AS387" s="392" t="str">
        <f t="shared" si="418"/>
        <v/>
      </c>
      <c r="AT387" s="392">
        <f t="shared" si="425"/>
        <v>0</v>
      </c>
      <c r="AU387" s="392" t="str">
        <f t="shared" si="426"/>
        <v/>
      </c>
      <c r="AV387" s="392" t="str">
        <f t="shared" si="427"/>
        <v/>
      </c>
      <c r="AW387" s="392" t="str">
        <f t="shared" si="428"/>
        <v/>
      </c>
      <c r="AX387" s="392" t="str">
        <f t="shared" si="429"/>
        <v/>
      </c>
      <c r="AY387" s="392" t="str">
        <f t="shared" si="430"/>
        <v/>
      </c>
      <c r="AZ387" s="392" t="str">
        <f t="shared" si="495"/>
        <v/>
      </c>
      <c r="BA387" s="392" t="str">
        <f t="shared" si="495"/>
        <v/>
      </c>
      <c r="BB387" s="392" t="str">
        <f t="shared" si="495"/>
        <v/>
      </c>
      <c r="BC387" s="392" t="str">
        <f t="shared" si="495"/>
        <v/>
      </c>
      <c r="BD387" s="396" t="str">
        <f t="shared" si="495"/>
        <v/>
      </c>
      <c r="BE387" s="386">
        <f t="shared" si="431"/>
        <v>0</v>
      </c>
      <c r="BG387" s="392">
        <f t="shared" si="432"/>
        <v>0</v>
      </c>
      <c r="BH387" s="392">
        <f t="shared" si="433"/>
        <v>0</v>
      </c>
      <c r="BI387" s="405">
        <f t="shared" si="434"/>
        <v>0</v>
      </c>
      <c r="BJ387" s="406">
        <f t="shared" si="419"/>
        <v>0</v>
      </c>
      <c r="BK387" s="391" t="str">
        <f t="shared" si="420"/>
        <v>0</v>
      </c>
      <c r="BL387" s="391" t="str">
        <f t="shared" si="421"/>
        <v>0</v>
      </c>
      <c r="BM387" s="405">
        <f t="shared" si="435"/>
        <v>0</v>
      </c>
      <c r="BN387" s="405" t="str">
        <f t="shared" si="436"/>
        <v>0m0</v>
      </c>
      <c r="BO387" s="392">
        <f t="shared" si="437"/>
        <v>0</v>
      </c>
      <c r="BP387" s="392">
        <f t="shared" si="438"/>
        <v>0</v>
      </c>
      <c r="BQ387" s="405">
        <f t="shared" si="439"/>
        <v>0</v>
      </c>
      <c r="BR387" s="406">
        <f t="shared" si="440"/>
        <v>0</v>
      </c>
      <c r="BS387" s="391" t="str">
        <f t="shared" si="441"/>
        <v>0</v>
      </c>
      <c r="BT387" s="391" t="str">
        <f t="shared" si="442"/>
        <v>0</v>
      </c>
      <c r="BU387" s="405">
        <f t="shared" si="443"/>
        <v>0</v>
      </c>
      <c r="BV387" s="405" t="str">
        <f t="shared" si="444"/>
        <v>0m0</v>
      </c>
      <c r="BW387" s="392">
        <f t="shared" si="445"/>
        <v>0</v>
      </c>
      <c r="BX387" s="392">
        <f t="shared" si="446"/>
        <v>0</v>
      </c>
      <c r="BY387" s="405">
        <f t="shared" si="447"/>
        <v>0</v>
      </c>
      <c r="BZ387" s="406">
        <f t="shared" si="448"/>
        <v>0</v>
      </c>
      <c r="CA387" s="391" t="str">
        <f t="shared" si="449"/>
        <v>0</v>
      </c>
      <c r="CB387" s="391" t="str">
        <f t="shared" si="450"/>
        <v>0</v>
      </c>
      <c r="CC387" s="405">
        <f t="shared" si="451"/>
        <v>0</v>
      </c>
      <c r="CD387" s="405" t="str">
        <f t="shared" si="452"/>
        <v>0m0</v>
      </c>
      <c r="CE387" s="392">
        <f t="shared" si="453"/>
        <v>0</v>
      </c>
      <c r="CF387" s="392">
        <f t="shared" si="454"/>
        <v>0</v>
      </c>
      <c r="CG387" s="405">
        <f t="shared" si="455"/>
        <v>0</v>
      </c>
      <c r="CH387" s="406">
        <f t="shared" si="456"/>
        <v>0</v>
      </c>
      <c r="CI387" s="391" t="str">
        <f t="shared" si="457"/>
        <v>0</v>
      </c>
      <c r="CJ387" s="391" t="str">
        <f t="shared" si="458"/>
        <v>0</v>
      </c>
      <c r="CK387" s="405">
        <f t="shared" si="459"/>
        <v>0</v>
      </c>
      <c r="CL387" s="405" t="str">
        <f t="shared" si="460"/>
        <v>0m0</v>
      </c>
      <c r="CM387" s="392">
        <f t="shared" si="461"/>
        <v>0</v>
      </c>
      <c r="CN387" s="392">
        <f t="shared" si="462"/>
        <v>0</v>
      </c>
      <c r="CO387" s="405">
        <f t="shared" si="463"/>
        <v>0</v>
      </c>
      <c r="CP387" s="406">
        <f t="shared" si="464"/>
        <v>0</v>
      </c>
      <c r="CQ387" s="391" t="str">
        <f t="shared" si="465"/>
        <v>0</v>
      </c>
      <c r="CR387" s="391" t="str">
        <f t="shared" si="466"/>
        <v>0</v>
      </c>
      <c r="CS387" s="405">
        <f t="shared" si="467"/>
        <v>0</v>
      </c>
      <c r="CT387" s="405" t="str">
        <f t="shared" si="468"/>
        <v>0m0</v>
      </c>
      <c r="CU387" s="405">
        <f t="shared" si="469"/>
        <v>0</v>
      </c>
      <c r="CV387" s="405">
        <f t="shared" si="470"/>
        <v>0</v>
      </c>
      <c r="CW387" s="405">
        <f t="shared" si="471"/>
        <v>0</v>
      </c>
      <c r="CX387" s="405">
        <f t="shared" si="472"/>
        <v>0</v>
      </c>
      <c r="CY387" s="405">
        <f t="shared" si="473"/>
        <v>0</v>
      </c>
      <c r="CZ387" s="405" t="str">
        <f t="shared" si="474"/>
        <v/>
      </c>
      <c r="DA387" s="405" t="str">
        <f t="shared" si="475"/>
        <v/>
      </c>
      <c r="DB387" s="405" t="str">
        <f t="shared" si="476"/>
        <v/>
      </c>
      <c r="DC387" s="405" t="str">
        <f t="shared" si="477"/>
        <v/>
      </c>
      <c r="DD387" s="405" t="str">
        <f t="shared" si="478"/>
        <v/>
      </c>
      <c r="DE387" s="405"/>
      <c r="DF387" s="404"/>
      <c r="DG387" s="405" t="str">
        <f t="shared" si="479"/>
        <v/>
      </c>
      <c r="DH387" s="405" t="str">
        <f t="shared" si="480"/>
        <v/>
      </c>
      <c r="DI387" s="405">
        <f t="shared" si="481"/>
        <v>0</v>
      </c>
      <c r="DJ387" s="405" t="str">
        <f t="shared" si="482"/>
        <v/>
      </c>
      <c r="DK387" s="405" t="str">
        <f t="shared" si="483"/>
        <v/>
      </c>
      <c r="DL387" s="405" t="str">
        <f t="shared" si="484"/>
        <v/>
      </c>
      <c r="DM387" s="405" t="str">
        <f t="shared" si="485"/>
        <v/>
      </c>
      <c r="DN387" s="405" t="str">
        <f t="shared" si="486"/>
        <v/>
      </c>
      <c r="DO387" s="405" t="str">
        <f t="shared" si="487"/>
        <v/>
      </c>
    </row>
    <row r="388" spans="1:119" s="152" customFormat="1" ht="18" hidden="1" customHeight="1">
      <c r="A388" s="156" t="str">
        <f t="shared" si="496"/>
        <v/>
      </c>
      <c r="B388" s="153"/>
      <c r="C388" s="31" t="str">
        <f>IF(B388="","",VLOOKUP(B388,学連登録!$C$2:$G$3000,2,FALSE))</f>
        <v/>
      </c>
      <c r="D388" s="32" t="str">
        <f>IF(B388="","",VLOOKUP(B388,学連登録!$C$2:$G$3000,3,FALSE))</f>
        <v/>
      </c>
      <c r="E388" s="33" t="str">
        <f>IF(B388="","",VLOOKUP(B388,学連登録!$C$2:$G$3000,4,FALSE))</f>
        <v/>
      </c>
      <c r="F388" s="376" t="str">
        <f>IF(B388="","",VLOOKUP(B388,学連登録!$C$2:$I$3000,7,FALSE))</f>
        <v/>
      </c>
      <c r="G388" s="155"/>
      <c r="H388" s="926"/>
      <c r="I388" s="928"/>
      <c r="J388" s="155"/>
      <c r="K388" s="926"/>
      <c r="L388" s="927"/>
      <c r="M388" s="155"/>
      <c r="N388" s="881"/>
      <c r="O388" s="882"/>
      <c r="P388" s="154"/>
      <c r="Q388" s="926"/>
      <c r="R388" s="927"/>
      <c r="S388" s="154"/>
      <c r="T388" s="926"/>
      <c r="U388" s="927"/>
      <c r="V388" s="101" t="str">
        <f>IF(B388="","",VLOOKUP(B388,学連登録!$C$2:$H$3000,6,FALSE))</f>
        <v/>
      </c>
      <c r="Y388" s="116" t="str">
        <f t="shared" si="488"/>
        <v/>
      </c>
      <c r="Z388" s="97" t="str">
        <f>IF(G388="","",VLOOKUP(G388,種目名!$R$5:$T$104,3,0))</f>
        <v/>
      </c>
      <c r="AA388" s="98" t="str">
        <f>IF(J388="","",VLOOKUP(J388,種目名!$R$5:$T$104,3,0))</f>
        <v/>
      </c>
      <c r="AB388" s="117" t="str">
        <f>IF(M388="","",VLOOKUP(M388,種目名!$R$5:$T$104,3,0))</f>
        <v/>
      </c>
      <c r="AC388" s="117" t="str">
        <f>IF(P388="","",VLOOKUP(AF388,種目名!$R$5:$T$104,3,0))</f>
        <v/>
      </c>
      <c r="AD388" s="118" t="str">
        <f>IF(S388="","",VLOOKUP(AI388,種目名!$R$5:$T$104,3,0))</f>
        <v/>
      </c>
      <c r="AE388" s="115">
        <f t="shared" si="489"/>
        <v>0</v>
      </c>
      <c r="AF388" s="152" t="str">
        <f t="shared" si="490"/>
        <v/>
      </c>
      <c r="AG388" s="152" t="str">
        <f t="shared" si="491"/>
        <v/>
      </c>
      <c r="AH388" s="152">
        <f t="shared" si="492"/>
        <v>0</v>
      </c>
      <c r="AI388" s="152" t="str">
        <f t="shared" si="493"/>
        <v/>
      </c>
      <c r="AJ388" s="152" t="str">
        <f t="shared" si="494"/>
        <v/>
      </c>
      <c r="AK388" s="383"/>
      <c r="AL388" s="166">
        <f t="shared" si="422"/>
        <v>0</v>
      </c>
      <c r="AM388" s="392">
        <f t="shared" si="423"/>
        <v>0</v>
      </c>
      <c r="AN388" s="392">
        <f>COUNTIF($B$12:B388,B388)</f>
        <v>0</v>
      </c>
      <c r="AO388" s="392"/>
      <c r="AP388" s="392" t="str">
        <f t="shared" si="424"/>
        <v/>
      </c>
      <c r="AQ388" s="392" t="str">
        <f t="shared" si="424"/>
        <v/>
      </c>
      <c r="AR388" s="392" t="str">
        <f t="shared" si="424"/>
        <v/>
      </c>
      <c r="AS388" s="392" t="str">
        <f t="shared" si="418"/>
        <v/>
      </c>
      <c r="AT388" s="392">
        <f t="shared" si="425"/>
        <v>0</v>
      </c>
      <c r="AU388" s="392" t="str">
        <f t="shared" si="426"/>
        <v/>
      </c>
      <c r="AV388" s="392" t="str">
        <f t="shared" si="427"/>
        <v/>
      </c>
      <c r="AW388" s="392" t="str">
        <f t="shared" si="428"/>
        <v/>
      </c>
      <c r="AX388" s="392" t="str">
        <f t="shared" si="429"/>
        <v/>
      </c>
      <c r="AY388" s="392" t="str">
        <f t="shared" si="430"/>
        <v/>
      </c>
      <c r="AZ388" s="392" t="str">
        <f t="shared" si="495"/>
        <v/>
      </c>
      <c r="BA388" s="392" t="str">
        <f t="shared" si="495"/>
        <v/>
      </c>
      <c r="BB388" s="392" t="str">
        <f t="shared" si="495"/>
        <v/>
      </c>
      <c r="BC388" s="392" t="str">
        <f t="shared" si="495"/>
        <v/>
      </c>
      <c r="BD388" s="396" t="str">
        <f t="shared" si="495"/>
        <v/>
      </c>
      <c r="BE388" s="386">
        <f t="shared" si="431"/>
        <v>0</v>
      </c>
      <c r="BG388" s="392">
        <f t="shared" si="432"/>
        <v>0</v>
      </c>
      <c r="BH388" s="392">
        <f t="shared" si="433"/>
        <v>0</v>
      </c>
      <c r="BI388" s="405">
        <f t="shared" si="434"/>
        <v>0</v>
      </c>
      <c r="BJ388" s="406">
        <f t="shared" si="419"/>
        <v>0</v>
      </c>
      <c r="BK388" s="391" t="str">
        <f t="shared" si="420"/>
        <v>0</v>
      </c>
      <c r="BL388" s="391" t="str">
        <f t="shared" si="421"/>
        <v>0</v>
      </c>
      <c r="BM388" s="405">
        <f t="shared" si="435"/>
        <v>0</v>
      </c>
      <c r="BN388" s="405" t="str">
        <f t="shared" si="436"/>
        <v>0m0</v>
      </c>
      <c r="BO388" s="392">
        <f t="shared" si="437"/>
        <v>0</v>
      </c>
      <c r="BP388" s="392">
        <f t="shared" si="438"/>
        <v>0</v>
      </c>
      <c r="BQ388" s="405">
        <f t="shared" si="439"/>
        <v>0</v>
      </c>
      <c r="BR388" s="406">
        <f t="shared" si="440"/>
        <v>0</v>
      </c>
      <c r="BS388" s="391" t="str">
        <f t="shared" si="441"/>
        <v>0</v>
      </c>
      <c r="BT388" s="391" t="str">
        <f t="shared" si="442"/>
        <v>0</v>
      </c>
      <c r="BU388" s="405">
        <f t="shared" si="443"/>
        <v>0</v>
      </c>
      <c r="BV388" s="405" t="str">
        <f t="shared" si="444"/>
        <v>0m0</v>
      </c>
      <c r="BW388" s="392">
        <f t="shared" si="445"/>
        <v>0</v>
      </c>
      <c r="BX388" s="392">
        <f t="shared" si="446"/>
        <v>0</v>
      </c>
      <c r="BY388" s="405">
        <f t="shared" si="447"/>
        <v>0</v>
      </c>
      <c r="BZ388" s="406">
        <f t="shared" si="448"/>
        <v>0</v>
      </c>
      <c r="CA388" s="391" t="str">
        <f t="shared" si="449"/>
        <v>0</v>
      </c>
      <c r="CB388" s="391" t="str">
        <f t="shared" si="450"/>
        <v>0</v>
      </c>
      <c r="CC388" s="405">
        <f t="shared" si="451"/>
        <v>0</v>
      </c>
      <c r="CD388" s="405" t="str">
        <f t="shared" si="452"/>
        <v>0m0</v>
      </c>
      <c r="CE388" s="392">
        <f t="shared" si="453"/>
        <v>0</v>
      </c>
      <c r="CF388" s="392">
        <f t="shared" si="454"/>
        <v>0</v>
      </c>
      <c r="CG388" s="405">
        <f t="shared" si="455"/>
        <v>0</v>
      </c>
      <c r="CH388" s="406">
        <f t="shared" si="456"/>
        <v>0</v>
      </c>
      <c r="CI388" s="391" t="str">
        <f t="shared" si="457"/>
        <v>0</v>
      </c>
      <c r="CJ388" s="391" t="str">
        <f t="shared" si="458"/>
        <v>0</v>
      </c>
      <c r="CK388" s="405">
        <f t="shared" si="459"/>
        <v>0</v>
      </c>
      <c r="CL388" s="405" t="str">
        <f t="shared" si="460"/>
        <v>0m0</v>
      </c>
      <c r="CM388" s="392">
        <f t="shared" si="461"/>
        <v>0</v>
      </c>
      <c r="CN388" s="392">
        <f t="shared" si="462"/>
        <v>0</v>
      </c>
      <c r="CO388" s="405">
        <f t="shared" si="463"/>
        <v>0</v>
      </c>
      <c r="CP388" s="406">
        <f t="shared" si="464"/>
        <v>0</v>
      </c>
      <c r="CQ388" s="391" t="str">
        <f t="shared" si="465"/>
        <v>0</v>
      </c>
      <c r="CR388" s="391" t="str">
        <f t="shared" si="466"/>
        <v>0</v>
      </c>
      <c r="CS388" s="405">
        <f t="shared" si="467"/>
        <v>0</v>
      </c>
      <c r="CT388" s="405" t="str">
        <f t="shared" si="468"/>
        <v>0m0</v>
      </c>
      <c r="CU388" s="405">
        <f t="shared" si="469"/>
        <v>0</v>
      </c>
      <c r="CV388" s="405">
        <f t="shared" si="470"/>
        <v>0</v>
      </c>
      <c r="CW388" s="405">
        <f t="shared" si="471"/>
        <v>0</v>
      </c>
      <c r="CX388" s="405">
        <f t="shared" si="472"/>
        <v>0</v>
      </c>
      <c r="CY388" s="405">
        <f t="shared" si="473"/>
        <v>0</v>
      </c>
      <c r="CZ388" s="405" t="str">
        <f t="shared" si="474"/>
        <v/>
      </c>
      <c r="DA388" s="405" t="str">
        <f t="shared" si="475"/>
        <v/>
      </c>
      <c r="DB388" s="405" t="str">
        <f t="shared" si="476"/>
        <v/>
      </c>
      <c r="DC388" s="405" t="str">
        <f t="shared" si="477"/>
        <v/>
      </c>
      <c r="DD388" s="405" t="str">
        <f t="shared" si="478"/>
        <v/>
      </c>
      <c r="DE388" s="405"/>
      <c r="DF388" s="404"/>
      <c r="DG388" s="405" t="str">
        <f t="shared" si="479"/>
        <v/>
      </c>
      <c r="DH388" s="405" t="str">
        <f t="shared" si="480"/>
        <v/>
      </c>
      <c r="DI388" s="405">
        <f t="shared" si="481"/>
        <v>0</v>
      </c>
      <c r="DJ388" s="405" t="str">
        <f t="shared" si="482"/>
        <v/>
      </c>
      <c r="DK388" s="405" t="str">
        <f t="shared" si="483"/>
        <v/>
      </c>
      <c r="DL388" s="405" t="str">
        <f t="shared" si="484"/>
        <v/>
      </c>
      <c r="DM388" s="405" t="str">
        <f t="shared" si="485"/>
        <v/>
      </c>
      <c r="DN388" s="405" t="str">
        <f t="shared" si="486"/>
        <v/>
      </c>
      <c r="DO388" s="405" t="str">
        <f t="shared" si="487"/>
        <v/>
      </c>
    </row>
    <row r="389" spans="1:119" s="152" customFormat="1" ht="18" hidden="1" customHeight="1">
      <c r="A389" s="156" t="str">
        <f t="shared" si="496"/>
        <v/>
      </c>
      <c r="B389" s="153"/>
      <c r="C389" s="31" t="str">
        <f>IF(B389="","",VLOOKUP(B389,学連登録!$C$2:$G$3000,2,FALSE))</f>
        <v/>
      </c>
      <c r="D389" s="32" t="str">
        <f>IF(B389="","",VLOOKUP(B389,学連登録!$C$2:$G$3000,3,FALSE))</f>
        <v/>
      </c>
      <c r="E389" s="33" t="str">
        <f>IF(B389="","",VLOOKUP(B389,学連登録!$C$2:$G$3000,4,FALSE))</f>
        <v/>
      </c>
      <c r="F389" s="376" t="str">
        <f>IF(B389="","",VLOOKUP(B389,学連登録!$C$2:$I$3000,7,FALSE))</f>
        <v/>
      </c>
      <c r="G389" s="155"/>
      <c r="H389" s="926"/>
      <c r="I389" s="928"/>
      <c r="J389" s="155"/>
      <c r="K389" s="926"/>
      <c r="L389" s="927"/>
      <c r="M389" s="155"/>
      <c r="N389" s="881"/>
      <c r="O389" s="882"/>
      <c r="P389" s="154"/>
      <c r="Q389" s="926"/>
      <c r="R389" s="927"/>
      <c r="S389" s="154"/>
      <c r="T389" s="926"/>
      <c r="U389" s="927"/>
      <c r="V389" s="101" t="str">
        <f>IF(B389="","",VLOOKUP(B389,学連登録!$C$2:$H$3000,6,FALSE))</f>
        <v/>
      </c>
      <c r="Y389" s="116" t="str">
        <f t="shared" si="488"/>
        <v/>
      </c>
      <c r="Z389" s="97" t="str">
        <f>IF(G389="","",VLOOKUP(G389,種目名!$R$5:$T$104,3,0))</f>
        <v/>
      </c>
      <c r="AA389" s="98" t="str">
        <f>IF(J389="","",VLOOKUP(J389,種目名!$R$5:$T$104,3,0))</f>
        <v/>
      </c>
      <c r="AB389" s="117" t="str">
        <f>IF(M389="","",VLOOKUP(M389,種目名!$R$5:$T$104,3,0))</f>
        <v/>
      </c>
      <c r="AC389" s="117" t="str">
        <f>IF(P389="","",VLOOKUP(AF389,種目名!$R$5:$T$104,3,0))</f>
        <v/>
      </c>
      <c r="AD389" s="118" t="str">
        <f>IF(S389="","",VLOOKUP(AI389,種目名!$R$5:$T$104,3,0))</f>
        <v/>
      </c>
      <c r="AE389" s="115">
        <f t="shared" si="489"/>
        <v>0</v>
      </c>
      <c r="AF389" s="152" t="str">
        <f t="shared" si="490"/>
        <v/>
      </c>
      <c r="AG389" s="152" t="str">
        <f t="shared" si="491"/>
        <v/>
      </c>
      <c r="AH389" s="152">
        <f t="shared" si="492"/>
        <v>0</v>
      </c>
      <c r="AI389" s="152" t="str">
        <f t="shared" si="493"/>
        <v/>
      </c>
      <c r="AJ389" s="152" t="str">
        <f t="shared" si="494"/>
        <v/>
      </c>
      <c r="AK389" s="383"/>
      <c r="AL389" s="166">
        <f t="shared" si="422"/>
        <v>0</v>
      </c>
      <c r="AM389" s="392">
        <f t="shared" si="423"/>
        <v>0</v>
      </c>
      <c r="AN389" s="392">
        <f>COUNTIF($B$12:B389,B389)</f>
        <v>0</v>
      </c>
      <c r="AO389" s="392"/>
      <c r="AP389" s="392" t="str">
        <f t="shared" si="424"/>
        <v/>
      </c>
      <c r="AQ389" s="392" t="str">
        <f t="shared" si="424"/>
        <v/>
      </c>
      <c r="AR389" s="392" t="str">
        <f t="shared" si="424"/>
        <v/>
      </c>
      <c r="AS389" s="392" t="str">
        <f t="shared" si="418"/>
        <v/>
      </c>
      <c r="AT389" s="392">
        <f t="shared" si="425"/>
        <v>0</v>
      </c>
      <c r="AU389" s="392" t="str">
        <f t="shared" si="426"/>
        <v/>
      </c>
      <c r="AV389" s="392" t="str">
        <f t="shared" si="427"/>
        <v/>
      </c>
      <c r="AW389" s="392" t="str">
        <f t="shared" si="428"/>
        <v/>
      </c>
      <c r="AX389" s="392" t="str">
        <f t="shared" si="429"/>
        <v/>
      </c>
      <c r="AY389" s="392" t="str">
        <f t="shared" si="430"/>
        <v/>
      </c>
      <c r="AZ389" s="392" t="str">
        <f t="shared" si="495"/>
        <v/>
      </c>
      <c r="BA389" s="392" t="str">
        <f t="shared" si="495"/>
        <v/>
      </c>
      <c r="BB389" s="392" t="str">
        <f t="shared" si="495"/>
        <v/>
      </c>
      <c r="BC389" s="392" t="str">
        <f t="shared" si="495"/>
        <v/>
      </c>
      <c r="BD389" s="396" t="str">
        <f t="shared" si="495"/>
        <v/>
      </c>
      <c r="BE389" s="386">
        <f t="shared" si="431"/>
        <v>0</v>
      </c>
      <c r="BG389" s="392">
        <f t="shared" si="432"/>
        <v>0</v>
      </c>
      <c r="BH389" s="392">
        <f t="shared" si="433"/>
        <v>0</v>
      </c>
      <c r="BI389" s="405">
        <f t="shared" si="434"/>
        <v>0</v>
      </c>
      <c r="BJ389" s="406">
        <f t="shared" si="419"/>
        <v>0</v>
      </c>
      <c r="BK389" s="391" t="str">
        <f t="shared" si="420"/>
        <v>0</v>
      </c>
      <c r="BL389" s="391" t="str">
        <f t="shared" si="421"/>
        <v>0</v>
      </c>
      <c r="BM389" s="405">
        <f t="shared" si="435"/>
        <v>0</v>
      </c>
      <c r="BN389" s="405" t="str">
        <f t="shared" si="436"/>
        <v>0m0</v>
      </c>
      <c r="BO389" s="392">
        <f t="shared" si="437"/>
        <v>0</v>
      </c>
      <c r="BP389" s="392">
        <f t="shared" si="438"/>
        <v>0</v>
      </c>
      <c r="BQ389" s="405">
        <f t="shared" si="439"/>
        <v>0</v>
      </c>
      <c r="BR389" s="406">
        <f t="shared" si="440"/>
        <v>0</v>
      </c>
      <c r="BS389" s="391" t="str">
        <f t="shared" si="441"/>
        <v>0</v>
      </c>
      <c r="BT389" s="391" t="str">
        <f t="shared" si="442"/>
        <v>0</v>
      </c>
      <c r="BU389" s="405">
        <f t="shared" si="443"/>
        <v>0</v>
      </c>
      <c r="BV389" s="405" t="str">
        <f t="shared" si="444"/>
        <v>0m0</v>
      </c>
      <c r="BW389" s="392">
        <f t="shared" si="445"/>
        <v>0</v>
      </c>
      <c r="BX389" s="392">
        <f t="shared" si="446"/>
        <v>0</v>
      </c>
      <c r="BY389" s="405">
        <f t="shared" si="447"/>
        <v>0</v>
      </c>
      <c r="BZ389" s="406">
        <f t="shared" si="448"/>
        <v>0</v>
      </c>
      <c r="CA389" s="391" t="str">
        <f t="shared" si="449"/>
        <v>0</v>
      </c>
      <c r="CB389" s="391" t="str">
        <f t="shared" si="450"/>
        <v>0</v>
      </c>
      <c r="CC389" s="405">
        <f t="shared" si="451"/>
        <v>0</v>
      </c>
      <c r="CD389" s="405" t="str">
        <f t="shared" si="452"/>
        <v>0m0</v>
      </c>
      <c r="CE389" s="392">
        <f t="shared" si="453"/>
        <v>0</v>
      </c>
      <c r="CF389" s="392">
        <f t="shared" si="454"/>
        <v>0</v>
      </c>
      <c r="CG389" s="405">
        <f t="shared" si="455"/>
        <v>0</v>
      </c>
      <c r="CH389" s="406">
        <f t="shared" si="456"/>
        <v>0</v>
      </c>
      <c r="CI389" s="391" t="str">
        <f t="shared" si="457"/>
        <v>0</v>
      </c>
      <c r="CJ389" s="391" t="str">
        <f t="shared" si="458"/>
        <v>0</v>
      </c>
      <c r="CK389" s="405">
        <f t="shared" si="459"/>
        <v>0</v>
      </c>
      <c r="CL389" s="405" t="str">
        <f t="shared" si="460"/>
        <v>0m0</v>
      </c>
      <c r="CM389" s="392">
        <f t="shared" si="461"/>
        <v>0</v>
      </c>
      <c r="CN389" s="392">
        <f t="shared" si="462"/>
        <v>0</v>
      </c>
      <c r="CO389" s="405">
        <f t="shared" si="463"/>
        <v>0</v>
      </c>
      <c r="CP389" s="406">
        <f t="shared" si="464"/>
        <v>0</v>
      </c>
      <c r="CQ389" s="391" t="str">
        <f t="shared" si="465"/>
        <v>0</v>
      </c>
      <c r="CR389" s="391" t="str">
        <f t="shared" si="466"/>
        <v>0</v>
      </c>
      <c r="CS389" s="405">
        <f t="shared" si="467"/>
        <v>0</v>
      </c>
      <c r="CT389" s="405" t="str">
        <f t="shared" si="468"/>
        <v>0m0</v>
      </c>
      <c r="CU389" s="405">
        <f t="shared" si="469"/>
        <v>0</v>
      </c>
      <c r="CV389" s="405">
        <f t="shared" si="470"/>
        <v>0</v>
      </c>
      <c r="CW389" s="405">
        <f t="shared" si="471"/>
        <v>0</v>
      </c>
      <c r="CX389" s="405">
        <f t="shared" si="472"/>
        <v>0</v>
      </c>
      <c r="CY389" s="405">
        <f t="shared" si="473"/>
        <v>0</v>
      </c>
      <c r="CZ389" s="405" t="str">
        <f t="shared" si="474"/>
        <v/>
      </c>
      <c r="DA389" s="405" t="str">
        <f t="shared" si="475"/>
        <v/>
      </c>
      <c r="DB389" s="405" t="str">
        <f t="shared" si="476"/>
        <v/>
      </c>
      <c r="DC389" s="405" t="str">
        <f t="shared" si="477"/>
        <v/>
      </c>
      <c r="DD389" s="405" t="str">
        <f t="shared" si="478"/>
        <v/>
      </c>
      <c r="DE389" s="405"/>
      <c r="DF389" s="404"/>
      <c r="DG389" s="405" t="str">
        <f t="shared" si="479"/>
        <v/>
      </c>
      <c r="DH389" s="405" t="str">
        <f t="shared" si="480"/>
        <v/>
      </c>
      <c r="DI389" s="405">
        <f t="shared" si="481"/>
        <v>0</v>
      </c>
      <c r="DJ389" s="405" t="str">
        <f t="shared" si="482"/>
        <v/>
      </c>
      <c r="DK389" s="405" t="str">
        <f t="shared" si="483"/>
        <v/>
      </c>
      <c r="DL389" s="405" t="str">
        <f t="shared" si="484"/>
        <v/>
      </c>
      <c r="DM389" s="405" t="str">
        <f t="shared" si="485"/>
        <v/>
      </c>
      <c r="DN389" s="405" t="str">
        <f t="shared" si="486"/>
        <v/>
      </c>
      <c r="DO389" s="405" t="str">
        <f t="shared" si="487"/>
        <v/>
      </c>
    </row>
    <row r="390" spans="1:119" s="152" customFormat="1" ht="18" hidden="1" customHeight="1">
      <c r="A390" s="156" t="str">
        <f t="shared" si="496"/>
        <v/>
      </c>
      <c r="B390" s="153"/>
      <c r="C390" s="31" t="str">
        <f>IF(B390="","",VLOOKUP(B390,学連登録!$C$2:$G$3000,2,FALSE))</f>
        <v/>
      </c>
      <c r="D390" s="32" t="str">
        <f>IF(B390="","",VLOOKUP(B390,学連登録!$C$2:$G$3000,3,FALSE))</f>
        <v/>
      </c>
      <c r="E390" s="33" t="str">
        <f>IF(B390="","",VLOOKUP(B390,学連登録!$C$2:$G$3000,4,FALSE))</f>
        <v/>
      </c>
      <c r="F390" s="376" t="str">
        <f>IF(B390="","",VLOOKUP(B390,学連登録!$C$2:$I$3000,7,FALSE))</f>
        <v/>
      </c>
      <c r="G390" s="155"/>
      <c r="H390" s="926"/>
      <c r="I390" s="928"/>
      <c r="J390" s="155"/>
      <c r="K390" s="926"/>
      <c r="L390" s="927"/>
      <c r="M390" s="155"/>
      <c r="N390" s="881"/>
      <c r="O390" s="882"/>
      <c r="P390" s="154"/>
      <c r="Q390" s="926"/>
      <c r="R390" s="927"/>
      <c r="S390" s="154"/>
      <c r="T390" s="926"/>
      <c r="U390" s="927"/>
      <c r="V390" s="101" t="str">
        <f>IF(B390="","",VLOOKUP(B390,学連登録!$C$2:$H$3000,6,FALSE))</f>
        <v/>
      </c>
      <c r="Y390" s="116" t="str">
        <f t="shared" si="488"/>
        <v/>
      </c>
      <c r="Z390" s="97" t="str">
        <f>IF(G390="","",VLOOKUP(G390,種目名!$R$5:$T$104,3,0))</f>
        <v/>
      </c>
      <c r="AA390" s="98" t="str">
        <f>IF(J390="","",VLOOKUP(J390,種目名!$R$5:$T$104,3,0))</f>
        <v/>
      </c>
      <c r="AB390" s="117" t="str">
        <f>IF(M390="","",VLOOKUP(M390,種目名!$R$5:$T$104,3,0))</f>
        <v/>
      </c>
      <c r="AC390" s="117" t="str">
        <f>IF(P390="","",VLOOKUP(AF390,種目名!$R$5:$T$104,3,0))</f>
        <v/>
      </c>
      <c r="AD390" s="118" t="str">
        <f>IF(S390="","",VLOOKUP(AI390,種目名!$R$5:$T$104,3,0))</f>
        <v/>
      </c>
      <c r="AE390" s="115">
        <f t="shared" si="489"/>
        <v>0</v>
      </c>
      <c r="AF390" s="152" t="str">
        <f t="shared" si="490"/>
        <v/>
      </c>
      <c r="AG390" s="152" t="str">
        <f t="shared" si="491"/>
        <v/>
      </c>
      <c r="AH390" s="152">
        <f t="shared" si="492"/>
        <v>0</v>
      </c>
      <c r="AI390" s="152" t="str">
        <f t="shared" si="493"/>
        <v/>
      </c>
      <c r="AJ390" s="152" t="str">
        <f t="shared" si="494"/>
        <v/>
      </c>
      <c r="AK390" s="383"/>
      <c r="AL390" s="166">
        <f t="shared" si="422"/>
        <v>0</v>
      </c>
      <c r="AM390" s="392">
        <f t="shared" si="423"/>
        <v>0</v>
      </c>
      <c r="AN390" s="392">
        <f>COUNTIF($B$12:B390,B390)</f>
        <v>0</v>
      </c>
      <c r="AO390" s="392"/>
      <c r="AP390" s="392" t="str">
        <f t="shared" si="424"/>
        <v/>
      </c>
      <c r="AQ390" s="392" t="str">
        <f t="shared" si="424"/>
        <v/>
      </c>
      <c r="AR390" s="392" t="str">
        <f t="shared" si="424"/>
        <v/>
      </c>
      <c r="AS390" s="392" t="str">
        <f t="shared" si="418"/>
        <v/>
      </c>
      <c r="AT390" s="392">
        <f t="shared" si="425"/>
        <v>0</v>
      </c>
      <c r="AU390" s="392" t="str">
        <f t="shared" si="426"/>
        <v/>
      </c>
      <c r="AV390" s="392" t="str">
        <f t="shared" si="427"/>
        <v/>
      </c>
      <c r="AW390" s="392" t="str">
        <f t="shared" si="428"/>
        <v/>
      </c>
      <c r="AX390" s="392" t="str">
        <f t="shared" si="429"/>
        <v/>
      </c>
      <c r="AY390" s="392" t="str">
        <f t="shared" si="430"/>
        <v/>
      </c>
      <c r="AZ390" s="392" t="str">
        <f t="shared" si="495"/>
        <v/>
      </c>
      <c r="BA390" s="392" t="str">
        <f t="shared" si="495"/>
        <v/>
      </c>
      <c r="BB390" s="392" t="str">
        <f t="shared" si="495"/>
        <v/>
      </c>
      <c r="BC390" s="392" t="str">
        <f t="shared" si="495"/>
        <v/>
      </c>
      <c r="BD390" s="396" t="str">
        <f t="shared" si="495"/>
        <v/>
      </c>
      <c r="BE390" s="386">
        <f t="shared" si="431"/>
        <v>0</v>
      </c>
      <c r="BG390" s="392">
        <f t="shared" si="432"/>
        <v>0</v>
      </c>
      <c r="BH390" s="392">
        <f t="shared" si="433"/>
        <v>0</v>
      </c>
      <c r="BI390" s="405">
        <f t="shared" si="434"/>
        <v>0</v>
      </c>
      <c r="BJ390" s="406">
        <f t="shared" si="419"/>
        <v>0</v>
      </c>
      <c r="BK390" s="391" t="str">
        <f t="shared" si="420"/>
        <v>0</v>
      </c>
      <c r="BL390" s="391" t="str">
        <f t="shared" si="421"/>
        <v>0</v>
      </c>
      <c r="BM390" s="405">
        <f t="shared" si="435"/>
        <v>0</v>
      </c>
      <c r="BN390" s="405" t="str">
        <f t="shared" si="436"/>
        <v>0m0</v>
      </c>
      <c r="BO390" s="392">
        <f t="shared" si="437"/>
        <v>0</v>
      </c>
      <c r="BP390" s="392">
        <f t="shared" si="438"/>
        <v>0</v>
      </c>
      <c r="BQ390" s="405">
        <f t="shared" si="439"/>
        <v>0</v>
      </c>
      <c r="BR390" s="406">
        <f t="shared" si="440"/>
        <v>0</v>
      </c>
      <c r="BS390" s="391" t="str">
        <f t="shared" si="441"/>
        <v>0</v>
      </c>
      <c r="BT390" s="391" t="str">
        <f t="shared" si="442"/>
        <v>0</v>
      </c>
      <c r="BU390" s="405">
        <f t="shared" si="443"/>
        <v>0</v>
      </c>
      <c r="BV390" s="405" t="str">
        <f t="shared" si="444"/>
        <v>0m0</v>
      </c>
      <c r="BW390" s="392">
        <f t="shared" si="445"/>
        <v>0</v>
      </c>
      <c r="BX390" s="392">
        <f t="shared" si="446"/>
        <v>0</v>
      </c>
      <c r="BY390" s="405">
        <f t="shared" si="447"/>
        <v>0</v>
      </c>
      <c r="BZ390" s="406">
        <f t="shared" si="448"/>
        <v>0</v>
      </c>
      <c r="CA390" s="391" t="str">
        <f t="shared" si="449"/>
        <v>0</v>
      </c>
      <c r="CB390" s="391" t="str">
        <f t="shared" si="450"/>
        <v>0</v>
      </c>
      <c r="CC390" s="405">
        <f t="shared" si="451"/>
        <v>0</v>
      </c>
      <c r="CD390" s="405" t="str">
        <f t="shared" si="452"/>
        <v>0m0</v>
      </c>
      <c r="CE390" s="392">
        <f t="shared" si="453"/>
        <v>0</v>
      </c>
      <c r="CF390" s="392">
        <f t="shared" si="454"/>
        <v>0</v>
      </c>
      <c r="CG390" s="405">
        <f t="shared" si="455"/>
        <v>0</v>
      </c>
      <c r="CH390" s="406">
        <f t="shared" si="456"/>
        <v>0</v>
      </c>
      <c r="CI390" s="391" t="str">
        <f t="shared" si="457"/>
        <v>0</v>
      </c>
      <c r="CJ390" s="391" t="str">
        <f t="shared" si="458"/>
        <v>0</v>
      </c>
      <c r="CK390" s="405">
        <f t="shared" si="459"/>
        <v>0</v>
      </c>
      <c r="CL390" s="405" t="str">
        <f t="shared" si="460"/>
        <v>0m0</v>
      </c>
      <c r="CM390" s="392">
        <f t="shared" si="461"/>
        <v>0</v>
      </c>
      <c r="CN390" s="392">
        <f t="shared" si="462"/>
        <v>0</v>
      </c>
      <c r="CO390" s="405">
        <f t="shared" si="463"/>
        <v>0</v>
      </c>
      <c r="CP390" s="406">
        <f t="shared" si="464"/>
        <v>0</v>
      </c>
      <c r="CQ390" s="391" t="str">
        <f t="shared" si="465"/>
        <v>0</v>
      </c>
      <c r="CR390" s="391" t="str">
        <f t="shared" si="466"/>
        <v>0</v>
      </c>
      <c r="CS390" s="405">
        <f t="shared" si="467"/>
        <v>0</v>
      </c>
      <c r="CT390" s="405" t="str">
        <f t="shared" si="468"/>
        <v>0m0</v>
      </c>
      <c r="CU390" s="405">
        <f t="shared" si="469"/>
        <v>0</v>
      </c>
      <c r="CV390" s="405">
        <f t="shared" si="470"/>
        <v>0</v>
      </c>
      <c r="CW390" s="405">
        <f t="shared" si="471"/>
        <v>0</v>
      </c>
      <c r="CX390" s="405">
        <f t="shared" si="472"/>
        <v>0</v>
      </c>
      <c r="CY390" s="405">
        <f t="shared" si="473"/>
        <v>0</v>
      </c>
      <c r="CZ390" s="405" t="str">
        <f t="shared" si="474"/>
        <v/>
      </c>
      <c r="DA390" s="405" t="str">
        <f t="shared" si="475"/>
        <v/>
      </c>
      <c r="DB390" s="405" t="str">
        <f t="shared" si="476"/>
        <v/>
      </c>
      <c r="DC390" s="405" t="str">
        <f t="shared" si="477"/>
        <v/>
      </c>
      <c r="DD390" s="405" t="str">
        <f t="shared" si="478"/>
        <v/>
      </c>
      <c r="DE390" s="405"/>
      <c r="DF390" s="404"/>
      <c r="DG390" s="405" t="str">
        <f t="shared" si="479"/>
        <v/>
      </c>
      <c r="DH390" s="405" t="str">
        <f t="shared" si="480"/>
        <v/>
      </c>
      <c r="DI390" s="405">
        <f t="shared" si="481"/>
        <v>0</v>
      </c>
      <c r="DJ390" s="405" t="str">
        <f t="shared" si="482"/>
        <v/>
      </c>
      <c r="DK390" s="405" t="str">
        <f t="shared" si="483"/>
        <v/>
      </c>
      <c r="DL390" s="405" t="str">
        <f t="shared" si="484"/>
        <v/>
      </c>
      <c r="DM390" s="405" t="str">
        <f t="shared" si="485"/>
        <v/>
      </c>
      <c r="DN390" s="405" t="str">
        <f t="shared" si="486"/>
        <v/>
      </c>
      <c r="DO390" s="405" t="str">
        <f t="shared" si="487"/>
        <v/>
      </c>
    </row>
    <row r="391" spans="1:119" s="152" customFormat="1" ht="18" hidden="1" customHeight="1">
      <c r="A391" s="156" t="str">
        <f t="shared" si="496"/>
        <v/>
      </c>
      <c r="B391" s="153"/>
      <c r="C391" s="31" t="str">
        <f>IF(B391="","",VLOOKUP(B391,学連登録!$C$2:$G$3000,2,FALSE))</f>
        <v/>
      </c>
      <c r="D391" s="32" t="str">
        <f>IF(B391="","",VLOOKUP(B391,学連登録!$C$2:$G$3000,3,FALSE))</f>
        <v/>
      </c>
      <c r="E391" s="33" t="str">
        <f>IF(B391="","",VLOOKUP(B391,学連登録!$C$2:$G$3000,4,FALSE))</f>
        <v/>
      </c>
      <c r="F391" s="376" t="str">
        <f>IF(B391="","",VLOOKUP(B391,学連登録!$C$2:$I$3000,7,FALSE))</f>
        <v/>
      </c>
      <c r="G391" s="155"/>
      <c r="H391" s="926"/>
      <c r="I391" s="928"/>
      <c r="J391" s="155"/>
      <c r="K391" s="926"/>
      <c r="L391" s="927"/>
      <c r="M391" s="155"/>
      <c r="N391" s="881"/>
      <c r="O391" s="882"/>
      <c r="P391" s="154"/>
      <c r="Q391" s="926"/>
      <c r="R391" s="927"/>
      <c r="S391" s="154"/>
      <c r="T391" s="926"/>
      <c r="U391" s="927"/>
      <c r="V391" s="101" t="str">
        <f>IF(B391="","",VLOOKUP(B391,学連登録!$C$2:$H$3000,6,FALSE))</f>
        <v/>
      </c>
      <c r="Y391" s="116" t="str">
        <f t="shared" si="488"/>
        <v/>
      </c>
      <c r="Z391" s="97" t="str">
        <f>IF(G391="","",VLOOKUP(G391,種目名!$R$5:$T$104,3,0))</f>
        <v/>
      </c>
      <c r="AA391" s="98" t="str">
        <f>IF(J391="","",VLOOKUP(J391,種目名!$R$5:$T$104,3,0))</f>
        <v/>
      </c>
      <c r="AB391" s="117" t="str">
        <f>IF(M391="","",VLOOKUP(M391,種目名!$R$5:$T$104,3,0))</f>
        <v/>
      </c>
      <c r="AC391" s="117" t="str">
        <f>IF(P391="","",VLOOKUP(AF391,種目名!$R$5:$T$104,3,0))</f>
        <v/>
      </c>
      <c r="AD391" s="118" t="str">
        <f>IF(S391="","",VLOOKUP(AI391,種目名!$R$5:$T$104,3,0))</f>
        <v/>
      </c>
      <c r="AE391" s="115">
        <f t="shared" si="489"/>
        <v>0</v>
      </c>
      <c r="AF391" s="152" t="str">
        <f t="shared" si="490"/>
        <v/>
      </c>
      <c r="AG391" s="152" t="str">
        <f t="shared" si="491"/>
        <v/>
      </c>
      <c r="AH391" s="152">
        <f t="shared" si="492"/>
        <v>0</v>
      </c>
      <c r="AI391" s="152" t="str">
        <f t="shared" si="493"/>
        <v/>
      </c>
      <c r="AJ391" s="152" t="str">
        <f t="shared" si="494"/>
        <v/>
      </c>
      <c r="AK391" s="383"/>
      <c r="AL391" s="166">
        <f t="shared" si="422"/>
        <v>0</v>
      </c>
      <c r="AM391" s="392">
        <f t="shared" si="423"/>
        <v>0</v>
      </c>
      <c r="AN391" s="392">
        <f>COUNTIF($B$12:B391,B391)</f>
        <v>0</v>
      </c>
      <c r="AO391" s="392"/>
      <c r="AP391" s="392" t="str">
        <f t="shared" si="424"/>
        <v/>
      </c>
      <c r="AQ391" s="392" t="str">
        <f t="shared" si="424"/>
        <v/>
      </c>
      <c r="AR391" s="392" t="str">
        <f t="shared" si="424"/>
        <v/>
      </c>
      <c r="AS391" s="392" t="str">
        <f t="shared" si="418"/>
        <v/>
      </c>
      <c r="AT391" s="392">
        <f t="shared" si="425"/>
        <v>0</v>
      </c>
      <c r="AU391" s="392" t="str">
        <f t="shared" si="426"/>
        <v/>
      </c>
      <c r="AV391" s="392" t="str">
        <f t="shared" si="427"/>
        <v/>
      </c>
      <c r="AW391" s="392" t="str">
        <f t="shared" si="428"/>
        <v/>
      </c>
      <c r="AX391" s="392" t="str">
        <f t="shared" si="429"/>
        <v/>
      </c>
      <c r="AY391" s="392" t="str">
        <f t="shared" si="430"/>
        <v/>
      </c>
      <c r="AZ391" s="392" t="str">
        <f t="shared" si="495"/>
        <v/>
      </c>
      <c r="BA391" s="392" t="str">
        <f t="shared" si="495"/>
        <v/>
      </c>
      <c r="BB391" s="392" t="str">
        <f t="shared" si="495"/>
        <v/>
      </c>
      <c r="BC391" s="392" t="str">
        <f t="shared" si="495"/>
        <v/>
      </c>
      <c r="BD391" s="396" t="str">
        <f t="shared" si="495"/>
        <v/>
      </c>
      <c r="BE391" s="386">
        <f t="shared" si="431"/>
        <v>0</v>
      </c>
      <c r="BG391" s="392">
        <f t="shared" si="432"/>
        <v>0</v>
      </c>
      <c r="BH391" s="392">
        <f t="shared" si="433"/>
        <v>0</v>
      </c>
      <c r="BI391" s="405">
        <f t="shared" si="434"/>
        <v>0</v>
      </c>
      <c r="BJ391" s="406">
        <f t="shared" si="419"/>
        <v>0</v>
      </c>
      <c r="BK391" s="391" t="str">
        <f t="shared" si="420"/>
        <v>0</v>
      </c>
      <c r="BL391" s="391" t="str">
        <f t="shared" si="421"/>
        <v>0</v>
      </c>
      <c r="BM391" s="405">
        <f t="shared" si="435"/>
        <v>0</v>
      </c>
      <c r="BN391" s="405" t="str">
        <f t="shared" si="436"/>
        <v>0m0</v>
      </c>
      <c r="BO391" s="392">
        <f t="shared" si="437"/>
        <v>0</v>
      </c>
      <c r="BP391" s="392">
        <f t="shared" si="438"/>
        <v>0</v>
      </c>
      <c r="BQ391" s="405">
        <f t="shared" si="439"/>
        <v>0</v>
      </c>
      <c r="BR391" s="406">
        <f t="shared" si="440"/>
        <v>0</v>
      </c>
      <c r="BS391" s="391" t="str">
        <f t="shared" si="441"/>
        <v>0</v>
      </c>
      <c r="BT391" s="391" t="str">
        <f t="shared" si="442"/>
        <v>0</v>
      </c>
      <c r="BU391" s="405">
        <f t="shared" si="443"/>
        <v>0</v>
      </c>
      <c r="BV391" s="405" t="str">
        <f t="shared" si="444"/>
        <v>0m0</v>
      </c>
      <c r="BW391" s="392">
        <f t="shared" si="445"/>
        <v>0</v>
      </c>
      <c r="BX391" s="392">
        <f t="shared" si="446"/>
        <v>0</v>
      </c>
      <c r="BY391" s="405">
        <f t="shared" si="447"/>
        <v>0</v>
      </c>
      <c r="BZ391" s="406">
        <f t="shared" si="448"/>
        <v>0</v>
      </c>
      <c r="CA391" s="391" t="str">
        <f t="shared" si="449"/>
        <v>0</v>
      </c>
      <c r="CB391" s="391" t="str">
        <f t="shared" si="450"/>
        <v>0</v>
      </c>
      <c r="CC391" s="405">
        <f t="shared" si="451"/>
        <v>0</v>
      </c>
      <c r="CD391" s="405" t="str">
        <f t="shared" si="452"/>
        <v>0m0</v>
      </c>
      <c r="CE391" s="392">
        <f t="shared" si="453"/>
        <v>0</v>
      </c>
      <c r="CF391" s="392">
        <f t="shared" si="454"/>
        <v>0</v>
      </c>
      <c r="CG391" s="405">
        <f t="shared" si="455"/>
        <v>0</v>
      </c>
      <c r="CH391" s="406">
        <f t="shared" si="456"/>
        <v>0</v>
      </c>
      <c r="CI391" s="391" t="str">
        <f t="shared" si="457"/>
        <v>0</v>
      </c>
      <c r="CJ391" s="391" t="str">
        <f t="shared" si="458"/>
        <v>0</v>
      </c>
      <c r="CK391" s="405">
        <f t="shared" si="459"/>
        <v>0</v>
      </c>
      <c r="CL391" s="405" t="str">
        <f t="shared" si="460"/>
        <v>0m0</v>
      </c>
      <c r="CM391" s="392">
        <f t="shared" si="461"/>
        <v>0</v>
      </c>
      <c r="CN391" s="392">
        <f t="shared" si="462"/>
        <v>0</v>
      </c>
      <c r="CO391" s="405">
        <f t="shared" si="463"/>
        <v>0</v>
      </c>
      <c r="CP391" s="406">
        <f t="shared" si="464"/>
        <v>0</v>
      </c>
      <c r="CQ391" s="391" t="str">
        <f t="shared" si="465"/>
        <v>0</v>
      </c>
      <c r="CR391" s="391" t="str">
        <f t="shared" si="466"/>
        <v>0</v>
      </c>
      <c r="CS391" s="405">
        <f t="shared" si="467"/>
        <v>0</v>
      </c>
      <c r="CT391" s="405" t="str">
        <f t="shared" si="468"/>
        <v>0m0</v>
      </c>
      <c r="CU391" s="405">
        <f t="shared" si="469"/>
        <v>0</v>
      </c>
      <c r="CV391" s="405">
        <f t="shared" si="470"/>
        <v>0</v>
      </c>
      <c r="CW391" s="405">
        <f t="shared" si="471"/>
        <v>0</v>
      </c>
      <c r="CX391" s="405">
        <f t="shared" si="472"/>
        <v>0</v>
      </c>
      <c r="CY391" s="405">
        <f t="shared" si="473"/>
        <v>0</v>
      </c>
      <c r="CZ391" s="405" t="str">
        <f t="shared" si="474"/>
        <v/>
      </c>
      <c r="DA391" s="405" t="str">
        <f t="shared" si="475"/>
        <v/>
      </c>
      <c r="DB391" s="405" t="str">
        <f t="shared" si="476"/>
        <v/>
      </c>
      <c r="DC391" s="405" t="str">
        <f t="shared" si="477"/>
        <v/>
      </c>
      <c r="DD391" s="405" t="str">
        <f t="shared" si="478"/>
        <v/>
      </c>
      <c r="DE391" s="405"/>
      <c r="DF391" s="404"/>
      <c r="DG391" s="405" t="str">
        <f t="shared" si="479"/>
        <v/>
      </c>
      <c r="DH391" s="405" t="str">
        <f t="shared" si="480"/>
        <v/>
      </c>
      <c r="DI391" s="405">
        <f t="shared" si="481"/>
        <v>0</v>
      </c>
      <c r="DJ391" s="405" t="str">
        <f t="shared" si="482"/>
        <v/>
      </c>
      <c r="DK391" s="405" t="str">
        <f t="shared" si="483"/>
        <v/>
      </c>
      <c r="DL391" s="405" t="str">
        <f t="shared" si="484"/>
        <v/>
      </c>
      <c r="DM391" s="405" t="str">
        <f t="shared" si="485"/>
        <v/>
      </c>
      <c r="DN391" s="405" t="str">
        <f t="shared" si="486"/>
        <v/>
      </c>
      <c r="DO391" s="405" t="str">
        <f t="shared" si="487"/>
        <v/>
      </c>
    </row>
    <row r="392" spans="1:119" s="152" customFormat="1" ht="18" hidden="1" customHeight="1">
      <c r="A392" s="156" t="str">
        <f t="shared" si="496"/>
        <v/>
      </c>
      <c r="B392" s="153"/>
      <c r="C392" s="31" t="str">
        <f>IF(B392="","",VLOOKUP(B392,学連登録!$C$2:$G$3000,2,FALSE))</f>
        <v/>
      </c>
      <c r="D392" s="32" t="str">
        <f>IF(B392="","",VLOOKUP(B392,学連登録!$C$2:$G$3000,3,FALSE))</f>
        <v/>
      </c>
      <c r="E392" s="33" t="str">
        <f>IF(B392="","",VLOOKUP(B392,学連登録!$C$2:$G$3000,4,FALSE))</f>
        <v/>
      </c>
      <c r="F392" s="376" t="str">
        <f>IF(B392="","",VLOOKUP(B392,学連登録!$C$2:$I$3000,7,FALSE))</f>
        <v/>
      </c>
      <c r="G392" s="155"/>
      <c r="H392" s="926"/>
      <c r="I392" s="928"/>
      <c r="J392" s="155"/>
      <c r="K392" s="926"/>
      <c r="L392" s="927"/>
      <c r="M392" s="155"/>
      <c r="N392" s="881"/>
      <c r="O392" s="882"/>
      <c r="P392" s="154"/>
      <c r="Q392" s="926"/>
      <c r="R392" s="927"/>
      <c r="S392" s="154"/>
      <c r="T392" s="926"/>
      <c r="U392" s="927"/>
      <c r="V392" s="101" t="str">
        <f>IF(B392="","",VLOOKUP(B392,学連登録!$C$2:$H$3000,6,FALSE))</f>
        <v/>
      </c>
      <c r="Y392" s="116" t="str">
        <f t="shared" si="488"/>
        <v/>
      </c>
      <c r="Z392" s="97" t="str">
        <f>IF(G392="","",VLOOKUP(G392,種目名!$R$5:$T$104,3,0))</f>
        <v/>
      </c>
      <c r="AA392" s="98" t="str">
        <f>IF(J392="","",VLOOKUP(J392,種目名!$R$5:$T$104,3,0))</f>
        <v/>
      </c>
      <c r="AB392" s="117" t="str">
        <f>IF(M392="","",VLOOKUP(M392,種目名!$R$5:$T$104,3,0))</f>
        <v/>
      </c>
      <c r="AC392" s="117" t="str">
        <f>IF(P392="","",VLOOKUP(AF392,種目名!$R$5:$T$104,3,0))</f>
        <v/>
      </c>
      <c r="AD392" s="118" t="str">
        <f>IF(S392="","",VLOOKUP(AI392,種目名!$R$5:$T$104,3,0))</f>
        <v/>
      </c>
      <c r="AE392" s="115">
        <f t="shared" si="489"/>
        <v>0</v>
      </c>
      <c r="AF392" s="152" t="str">
        <f t="shared" si="490"/>
        <v/>
      </c>
      <c r="AG392" s="152" t="str">
        <f t="shared" si="491"/>
        <v/>
      </c>
      <c r="AH392" s="152">
        <f t="shared" si="492"/>
        <v>0</v>
      </c>
      <c r="AI392" s="152" t="str">
        <f t="shared" si="493"/>
        <v/>
      </c>
      <c r="AJ392" s="152" t="str">
        <f t="shared" si="494"/>
        <v/>
      </c>
      <c r="AK392" s="383"/>
      <c r="AL392" s="166">
        <f t="shared" si="422"/>
        <v>0</v>
      </c>
      <c r="AM392" s="392">
        <f t="shared" si="423"/>
        <v>0</v>
      </c>
      <c r="AN392" s="392">
        <f>COUNTIF($B$12:B392,B392)</f>
        <v>0</v>
      </c>
      <c r="AO392" s="392"/>
      <c r="AP392" s="392" t="str">
        <f t="shared" si="424"/>
        <v/>
      </c>
      <c r="AQ392" s="392" t="str">
        <f t="shared" si="424"/>
        <v/>
      </c>
      <c r="AR392" s="392" t="str">
        <f t="shared" si="424"/>
        <v/>
      </c>
      <c r="AS392" s="392" t="str">
        <f t="shared" si="418"/>
        <v/>
      </c>
      <c r="AT392" s="392">
        <f t="shared" si="425"/>
        <v>0</v>
      </c>
      <c r="AU392" s="392" t="str">
        <f t="shared" si="426"/>
        <v/>
      </c>
      <c r="AV392" s="392" t="str">
        <f t="shared" si="427"/>
        <v/>
      </c>
      <c r="AW392" s="392" t="str">
        <f t="shared" si="428"/>
        <v/>
      </c>
      <c r="AX392" s="392" t="str">
        <f t="shared" si="429"/>
        <v/>
      </c>
      <c r="AY392" s="392" t="str">
        <f t="shared" si="430"/>
        <v/>
      </c>
      <c r="AZ392" s="392" t="str">
        <f t="shared" si="495"/>
        <v/>
      </c>
      <c r="BA392" s="392" t="str">
        <f t="shared" si="495"/>
        <v/>
      </c>
      <c r="BB392" s="392" t="str">
        <f t="shared" si="495"/>
        <v/>
      </c>
      <c r="BC392" s="392" t="str">
        <f t="shared" si="495"/>
        <v/>
      </c>
      <c r="BD392" s="396" t="str">
        <f t="shared" si="495"/>
        <v/>
      </c>
      <c r="BE392" s="386">
        <f t="shared" si="431"/>
        <v>0</v>
      </c>
      <c r="BG392" s="392">
        <f t="shared" si="432"/>
        <v>0</v>
      </c>
      <c r="BH392" s="392">
        <f t="shared" si="433"/>
        <v>0</v>
      </c>
      <c r="BI392" s="405">
        <f t="shared" si="434"/>
        <v>0</v>
      </c>
      <c r="BJ392" s="406">
        <f t="shared" si="419"/>
        <v>0</v>
      </c>
      <c r="BK392" s="391" t="str">
        <f t="shared" si="420"/>
        <v>0</v>
      </c>
      <c r="BL392" s="391" t="str">
        <f t="shared" si="421"/>
        <v>0</v>
      </c>
      <c r="BM392" s="405">
        <f t="shared" si="435"/>
        <v>0</v>
      </c>
      <c r="BN392" s="405" t="str">
        <f t="shared" si="436"/>
        <v>0m0</v>
      </c>
      <c r="BO392" s="392">
        <f t="shared" si="437"/>
        <v>0</v>
      </c>
      <c r="BP392" s="392">
        <f t="shared" si="438"/>
        <v>0</v>
      </c>
      <c r="BQ392" s="405">
        <f t="shared" si="439"/>
        <v>0</v>
      </c>
      <c r="BR392" s="406">
        <f t="shared" si="440"/>
        <v>0</v>
      </c>
      <c r="BS392" s="391" t="str">
        <f t="shared" si="441"/>
        <v>0</v>
      </c>
      <c r="BT392" s="391" t="str">
        <f t="shared" si="442"/>
        <v>0</v>
      </c>
      <c r="BU392" s="405">
        <f t="shared" si="443"/>
        <v>0</v>
      </c>
      <c r="BV392" s="405" t="str">
        <f t="shared" si="444"/>
        <v>0m0</v>
      </c>
      <c r="BW392" s="392">
        <f t="shared" si="445"/>
        <v>0</v>
      </c>
      <c r="BX392" s="392">
        <f t="shared" si="446"/>
        <v>0</v>
      </c>
      <c r="BY392" s="405">
        <f t="shared" si="447"/>
        <v>0</v>
      </c>
      <c r="BZ392" s="406">
        <f t="shared" si="448"/>
        <v>0</v>
      </c>
      <c r="CA392" s="391" t="str">
        <f t="shared" si="449"/>
        <v>0</v>
      </c>
      <c r="CB392" s="391" t="str">
        <f t="shared" si="450"/>
        <v>0</v>
      </c>
      <c r="CC392" s="405">
        <f t="shared" si="451"/>
        <v>0</v>
      </c>
      <c r="CD392" s="405" t="str">
        <f t="shared" si="452"/>
        <v>0m0</v>
      </c>
      <c r="CE392" s="392">
        <f t="shared" si="453"/>
        <v>0</v>
      </c>
      <c r="CF392" s="392">
        <f t="shared" si="454"/>
        <v>0</v>
      </c>
      <c r="CG392" s="405">
        <f t="shared" si="455"/>
        <v>0</v>
      </c>
      <c r="CH392" s="406">
        <f t="shared" si="456"/>
        <v>0</v>
      </c>
      <c r="CI392" s="391" t="str">
        <f t="shared" si="457"/>
        <v>0</v>
      </c>
      <c r="CJ392" s="391" t="str">
        <f t="shared" si="458"/>
        <v>0</v>
      </c>
      <c r="CK392" s="405">
        <f t="shared" si="459"/>
        <v>0</v>
      </c>
      <c r="CL392" s="405" t="str">
        <f t="shared" si="460"/>
        <v>0m0</v>
      </c>
      <c r="CM392" s="392">
        <f t="shared" si="461"/>
        <v>0</v>
      </c>
      <c r="CN392" s="392">
        <f t="shared" si="462"/>
        <v>0</v>
      </c>
      <c r="CO392" s="405">
        <f t="shared" si="463"/>
        <v>0</v>
      </c>
      <c r="CP392" s="406">
        <f t="shared" si="464"/>
        <v>0</v>
      </c>
      <c r="CQ392" s="391" t="str">
        <f t="shared" si="465"/>
        <v>0</v>
      </c>
      <c r="CR392" s="391" t="str">
        <f t="shared" si="466"/>
        <v>0</v>
      </c>
      <c r="CS392" s="405">
        <f t="shared" si="467"/>
        <v>0</v>
      </c>
      <c r="CT392" s="405" t="str">
        <f t="shared" si="468"/>
        <v>0m0</v>
      </c>
      <c r="CU392" s="405">
        <f t="shared" si="469"/>
        <v>0</v>
      </c>
      <c r="CV392" s="405">
        <f t="shared" si="470"/>
        <v>0</v>
      </c>
      <c r="CW392" s="405">
        <f t="shared" si="471"/>
        <v>0</v>
      </c>
      <c r="CX392" s="405">
        <f t="shared" si="472"/>
        <v>0</v>
      </c>
      <c r="CY392" s="405">
        <f t="shared" si="473"/>
        <v>0</v>
      </c>
      <c r="CZ392" s="405" t="str">
        <f t="shared" si="474"/>
        <v/>
      </c>
      <c r="DA392" s="405" t="str">
        <f t="shared" si="475"/>
        <v/>
      </c>
      <c r="DB392" s="405" t="str">
        <f t="shared" si="476"/>
        <v/>
      </c>
      <c r="DC392" s="405" t="str">
        <f t="shared" si="477"/>
        <v/>
      </c>
      <c r="DD392" s="405" t="str">
        <f t="shared" si="478"/>
        <v/>
      </c>
      <c r="DE392" s="405"/>
      <c r="DF392" s="404"/>
      <c r="DG392" s="405" t="str">
        <f t="shared" si="479"/>
        <v/>
      </c>
      <c r="DH392" s="405" t="str">
        <f t="shared" si="480"/>
        <v/>
      </c>
      <c r="DI392" s="405">
        <f t="shared" si="481"/>
        <v>0</v>
      </c>
      <c r="DJ392" s="405" t="str">
        <f t="shared" si="482"/>
        <v/>
      </c>
      <c r="DK392" s="405" t="str">
        <f t="shared" si="483"/>
        <v/>
      </c>
      <c r="DL392" s="405" t="str">
        <f t="shared" si="484"/>
        <v/>
      </c>
      <c r="DM392" s="405" t="str">
        <f t="shared" si="485"/>
        <v/>
      </c>
      <c r="DN392" s="405" t="str">
        <f t="shared" si="486"/>
        <v/>
      </c>
      <c r="DO392" s="405" t="str">
        <f t="shared" si="487"/>
        <v/>
      </c>
    </row>
    <row r="393" spans="1:119" s="152" customFormat="1" ht="18" hidden="1" customHeight="1">
      <c r="A393" s="156" t="str">
        <f t="shared" si="496"/>
        <v/>
      </c>
      <c r="B393" s="153"/>
      <c r="C393" s="31" t="str">
        <f>IF(B393="","",VLOOKUP(B393,学連登録!$C$2:$G$3000,2,FALSE))</f>
        <v/>
      </c>
      <c r="D393" s="32" t="str">
        <f>IF(B393="","",VLOOKUP(B393,学連登録!$C$2:$G$3000,3,FALSE))</f>
        <v/>
      </c>
      <c r="E393" s="33" t="str">
        <f>IF(B393="","",VLOOKUP(B393,学連登録!$C$2:$G$3000,4,FALSE))</f>
        <v/>
      </c>
      <c r="F393" s="376" t="str">
        <f>IF(B393="","",VLOOKUP(B393,学連登録!$C$2:$I$3000,7,FALSE))</f>
        <v/>
      </c>
      <c r="G393" s="155"/>
      <c r="H393" s="926"/>
      <c r="I393" s="928"/>
      <c r="J393" s="155"/>
      <c r="K393" s="926"/>
      <c r="L393" s="927"/>
      <c r="M393" s="155"/>
      <c r="N393" s="881"/>
      <c r="O393" s="882"/>
      <c r="P393" s="154"/>
      <c r="Q393" s="926"/>
      <c r="R393" s="927"/>
      <c r="S393" s="154"/>
      <c r="T393" s="926"/>
      <c r="U393" s="927"/>
      <c r="V393" s="101" t="str">
        <f>IF(B393="","",VLOOKUP(B393,学連登録!$C$2:$H$3000,6,FALSE))</f>
        <v/>
      </c>
      <c r="Y393" s="116" t="str">
        <f t="shared" si="488"/>
        <v/>
      </c>
      <c r="Z393" s="97" t="str">
        <f>IF(G393="","",VLOOKUP(G393,種目名!$R$5:$T$104,3,0))</f>
        <v/>
      </c>
      <c r="AA393" s="98" t="str">
        <f>IF(J393="","",VLOOKUP(J393,種目名!$R$5:$T$104,3,0))</f>
        <v/>
      </c>
      <c r="AB393" s="117" t="str">
        <f>IF(M393="","",VLOOKUP(M393,種目名!$R$5:$T$104,3,0))</f>
        <v/>
      </c>
      <c r="AC393" s="117" t="str">
        <f>IF(P393="","",VLOOKUP(AF393,種目名!$R$5:$T$104,3,0))</f>
        <v/>
      </c>
      <c r="AD393" s="118" t="str">
        <f>IF(S393="","",VLOOKUP(AI393,種目名!$R$5:$T$104,3,0))</f>
        <v/>
      </c>
      <c r="AE393" s="115">
        <f t="shared" si="489"/>
        <v>0</v>
      </c>
      <c r="AF393" s="152" t="str">
        <f t="shared" si="490"/>
        <v/>
      </c>
      <c r="AG393" s="152" t="str">
        <f t="shared" si="491"/>
        <v/>
      </c>
      <c r="AH393" s="152">
        <f t="shared" si="492"/>
        <v>0</v>
      </c>
      <c r="AI393" s="152" t="str">
        <f t="shared" si="493"/>
        <v/>
      </c>
      <c r="AJ393" s="152" t="str">
        <f t="shared" si="494"/>
        <v/>
      </c>
      <c r="AK393" s="383"/>
      <c r="AL393" s="166">
        <f t="shared" si="422"/>
        <v>0</v>
      </c>
      <c r="AM393" s="392">
        <f t="shared" si="423"/>
        <v>0</v>
      </c>
      <c r="AN393" s="392">
        <f>COUNTIF($B$12:B393,B393)</f>
        <v>0</v>
      </c>
      <c r="AO393" s="392"/>
      <c r="AP393" s="392" t="str">
        <f t="shared" si="424"/>
        <v/>
      </c>
      <c r="AQ393" s="392" t="str">
        <f t="shared" si="424"/>
        <v/>
      </c>
      <c r="AR393" s="392" t="str">
        <f t="shared" si="424"/>
        <v/>
      </c>
      <c r="AS393" s="392" t="str">
        <f t="shared" si="418"/>
        <v/>
      </c>
      <c r="AT393" s="392">
        <f t="shared" si="425"/>
        <v>0</v>
      </c>
      <c r="AU393" s="392" t="str">
        <f t="shared" si="426"/>
        <v/>
      </c>
      <c r="AV393" s="392" t="str">
        <f t="shared" si="427"/>
        <v/>
      </c>
      <c r="AW393" s="392" t="str">
        <f t="shared" si="428"/>
        <v/>
      </c>
      <c r="AX393" s="392" t="str">
        <f t="shared" si="429"/>
        <v/>
      </c>
      <c r="AY393" s="392" t="str">
        <f t="shared" si="430"/>
        <v/>
      </c>
      <c r="AZ393" s="392" t="str">
        <f t="shared" si="495"/>
        <v/>
      </c>
      <c r="BA393" s="392" t="str">
        <f t="shared" si="495"/>
        <v/>
      </c>
      <c r="BB393" s="392" t="str">
        <f t="shared" si="495"/>
        <v/>
      </c>
      <c r="BC393" s="392" t="str">
        <f t="shared" si="495"/>
        <v/>
      </c>
      <c r="BD393" s="396" t="str">
        <f t="shared" si="495"/>
        <v/>
      </c>
      <c r="BE393" s="386">
        <f t="shared" si="431"/>
        <v>0</v>
      </c>
      <c r="BG393" s="392">
        <f t="shared" si="432"/>
        <v>0</v>
      </c>
      <c r="BH393" s="392">
        <f t="shared" si="433"/>
        <v>0</v>
      </c>
      <c r="BI393" s="405">
        <f t="shared" si="434"/>
        <v>0</v>
      </c>
      <c r="BJ393" s="406">
        <f t="shared" si="419"/>
        <v>0</v>
      </c>
      <c r="BK393" s="391" t="str">
        <f t="shared" si="420"/>
        <v>0</v>
      </c>
      <c r="BL393" s="391" t="str">
        <f t="shared" si="421"/>
        <v>0</v>
      </c>
      <c r="BM393" s="405">
        <f t="shared" si="435"/>
        <v>0</v>
      </c>
      <c r="BN393" s="405" t="str">
        <f t="shared" si="436"/>
        <v>0m0</v>
      </c>
      <c r="BO393" s="392">
        <f t="shared" si="437"/>
        <v>0</v>
      </c>
      <c r="BP393" s="392">
        <f t="shared" si="438"/>
        <v>0</v>
      </c>
      <c r="BQ393" s="405">
        <f t="shared" si="439"/>
        <v>0</v>
      </c>
      <c r="BR393" s="406">
        <f t="shared" si="440"/>
        <v>0</v>
      </c>
      <c r="BS393" s="391" t="str">
        <f t="shared" si="441"/>
        <v>0</v>
      </c>
      <c r="BT393" s="391" t="str">
        <f t="shared" si="442"/>
        <v>0</v>
      </c>
      <c r="BU393" s="405">
        <f t="shared" si="443"/>
        <v>0</v>
      </c>
      <c r="BV393" s="405" t="str">
        <f t="shared" si="444"/>
        <v>0m0</v>
      </c>
      <c r="BW393" s="392">
        <f t="shared" si="445"/>
        <v>0</v>
      </c>
      <c r="BX393" s="392">
        <f t="shared" si="446"/>
        <v>0</v>
      </c>
      <c r="BY393" s="405">
        <f t="shared" si="447"/>
        <v>0</v>
      </c>
      <c r="BZ393" s="406">
        <f t="shared" si="448"/>
        <v>0</v>
      </c>
      <c r="CA393" s="391" t="str">
        <f t="shared" si="449"/>
        <v>0</v>
      </c>
      <c r="CB393" s="391" t="str">
        <f t="shared" si="450"/>
        <v>0</v>
      </c>
      <c r="CC393" s="405">
        <f t="shared" si="451"/>
        <v>0</v>
      </c>
      <c r="CD393" s="405" t="str">
        <f t="shared" si="452"/>
        <v>0m0</v>
      </c>
      <c r="CE393" s="392">
        <f t="shared" si="453"/>
        <v>0</v>
      </c>
      <c r="CF393" s="392">
        <f t="shared" si="454"/>
        <v>0</v>
      </c>
      <c r="CG393" s="405">
        <f t="shared" si="455"/>
        <v>0</v>
      </c>
      <c r="CH393" s="406">
        <f t="shared" si="456"/>
        <v>0</v>
      </c>
      <c r="CI393" s="391" t="str">
        <f t="shared" si="457"/>
        <v>0</v>
      </c>
      <c r="CJ393" s="391" t="str">
        <f t="shared" si="458"/>
        <v>0</v>
      </c>
      <c r="CK393" s="405">
        <f t="shared" si="459"/>
        <v>0</v>
      </c>
      <c r="CL393" s="405" t="str">
        <f t="shared" si="460"/>
        <v>0m0</v>
      </c>
      <c r="CM393" s="392">
        <f t="shared" si="461"/>
        <v>0</v>
      </c>
      <c r="CN393" s="392">
        <f t="shared" si="462"/>
        <v>0</v>
      </c>
      <c r="CO393" s="405">
        <f t="shared" si="463"/>
        <v>0</v>
      </c>
      <c r="CP393" s="406">
        <f t="shared" si="464"/>
        <v>0</v>
      </c>
      <c r="CQ393" s="391" t="str">
        <f t="shared" si="465"/>
        <v>0</v>
      </c>
      <c r="CR393" s="391" t="str">
        <f t="shared" si="466"/>
        <v>0</v>
      </c>
      <c r="CS393" s="405">
        <f t="shared" si="467"/>
        <v>0</v>
      </c>
      <c r="CT393" s="405" t="str">
        <f t="shared" si="468"/>
        <v>0m0</v>
      </c>
      <c r="CU393" s="405">
        <f t="shared" si="469"/>
        <v>0</v>
      </c>
      <c r="CV393" s="405">
        <f t="shared" si="470"/>
        <v>0</v>
      </c>
      <c r="CW393" s="405">
        <f t="shared" si="471"/>
        <v>0</v>
      </c>
      <c r="CX393" s="405">
        <f t="shared" si="472"/>
        <v>0</v>
      </c>
      <c r="CY393" s="405">
        <f t="shared" si="473"/>
        <v>0</v>
      </c>
      <c r="CZ393" s="405" t="str">
        <f t="shared" si="474"/>
        <v/>
      </c>
      <c r="DA393" s="405" t="str">
        <f t="shared" si="475"/>
        <v/>
      </c>
      <c r="DB393" s="405" t="str">
        <f t="shared" si="476"/>
        <v/>
      </c>
      <c r="DC393" s="405" t="str">
        <f t="shared" si="477"/>
        <v/>
      </c>
      <c r="DD393" s="405" t="str">
        <f t="shared" si="478"/>
        <v/>
      </c>
      <c r="DE393" s="405"/>
      <c r="DF393" s="404"/>
      <c r="DG393" s="405" t="str">
        <f t="shared" si="479"/>
        <v/>
      </c>
      <c r="DH393" s="405" t="str">
        <f t="shared" si="480"/>
        <v/>
      </c>
      <c r="DI393" s="405">
        <f t="shared" si="481"/>
        <v>0</v>
      </c>
      <c r="DJ393" s="405" t="str">
        <f t="shared" si="482"/>
        <v/>
      </c>
      <c r="DK393" s="405" t="str">
        <f t="shared" si="483"/>
        <v/>
      </c>
      <c r="DL393" s="405" t="str">
        <f t="shared" si="484"/>
        <v/>
      </c>
      <c r="DM393" s="405" t="str">
        <f t="shared" si="485"/>
        <v/>
      </c>
      <c r="DN393" s="405" t="str">
        <f t="shared" si="486"/>
        <v/>
      </c>
      <c r="DO393" s="405" t="str">
        <f t="shared" si="487"/>
        <v/>
      </c>
    </row>
    <row r="394" spans="1:119" s="152" customFormat="1" ht="18" hidden="1" customHeight="1">
      <c r="A394" s="156" t="str">
        <f t="shared" si="496"/>
        <v/>
      </c>
      <c r="B394" s="153"/>
      <c r="C394" s="31" t="str">
        <f>IF(B394="","",VLOOKUP(B394,学連登録!$C$2:$G$3000,2,FALSE))</f>
        <v/>
      </c>
      <c r="D394" s="32" t="str">
        <f>IF(B394="","",VLOOKUP(B394,学連登録!$C$2:$G$3000,3,FALSE))</f>
        <v/>
      </c>
      <c r="E394" s="33" t="str">
        <f>IF(B394="","",VLOOKUP(B394,学連登録!$C$2:$G$3000,4,FALSE))</f>
        <v/>
      </c>
      <c r="F394" s="376" t="str">
        <f>IF(B394="","",VLOOKUP(B394,学連登録!$C$2:$I$3000,7,FALSE))</f>
        <v/>
      </c>
      <c r="G394" s="155"/>
      <c r="H394" s="926"/>
      <c r="I394" s="928"/>
      <c r="J394" s="155"/>
      <c r="K394" s="926"/>
      <c r="L394" s="927"/>
      <c r="M394" s="155"/>
      <c r="N394" s="881"/>
      <c r="O394" s="882"/>
      <c r="P394" s="154"/>
      <c r="Q394" s="926"/>
      <c r="R394" s="927"/>
      <c r="S394" s="154"/>
      <c r="T394" s="926"/>
      <c r="U394" s="927"/>
      <c r="V394" s="101" t="str">
        <f>IF(B394="","",VLOOKUP(B394,学連登録!$C$2:$H$3000,6,FALSE))</f>
        <v/>
      </c>
      <c r="Y394" s="116" t="str">
        <f t="shared" si="488"/>
        <v/>
      </c>
      <c r="Z394" s="97" t="str">
        <f>IF(G394="","",VLOOKUP(G394,種目名!$R$5:$T$104,3,0))</f>
        <v/>
      </c>
      <c r="AA394" s="98" t="str">
        <f>IF(J394="","",VLOOKUP(J394,種目名!$R$5:$T$104,3,0))</f>
        <v/>
      </c>
      <c r="AB394" s="117" t="str">
        <f>IF(M394="","",VLOOKUP(M394,種目名!$R$5:$T$104,3,0))</f>
        <v/>
      </c>
      <c r="AC394" s="117" t="str">
        <f>IF(P394="","",VLOOKUP(AF394,種目名!$R$5:$T$104,3,0))</f>
        <v/>
      </c>
      <c r="AD394" s="118" t="str">
        <f>IF(S394="","",VLOOKUP(AI394,種目名!$R$5:$T$104,3,0))</f>
        <v/>
      </c>
      <c r="AE394" s="115">
        <f t="shared" si="489"/>
        <v>0</v>
      </c>
      <c r="AF394" s="152" t="str">
        <f t="shared" si="490"/>
        <v/>
      </c>
      <c r="AG394" s="152" t="str">
        <f t="shared" si="491"/>
        <v/>
      </c>
      <c r="AH394" s="152">
        <f t="shared" si="492"/>
        <v>0</v>
      </c>
      <c r="AI394" s="152" t="str">
        <f t="shared" si="493"/>
        <v/>
      </c>
      <c r="AJ394" s="152" t="str">
        <f t="shared" si="494"/>
        <v/>
      </c>
      <c r="AK394" s="383"/>
      <c r="AL394" s="166">
        <f t="shared" si="422"/>
        <v>0</v>
      </c>
      <c r="AM394" s="392">
        <f t="shared" si="423"/>
        <v>0</v>
      </c>
      <c r="AN394" s="392">
        <f>COUNTIF($B$12:B394,B394)</f>
        <v>0</v>
      </c>
      <c r="AO394" s="392"/>
      <c r="AP394" s="392" t="str">
        <f t="shared" si="424"/>
        <v/>
      </c>
      <c r="AQ394" s="392" t="str">
        <f t="shared" si="424"/>
        <v/>
      </c>
      <c r="AR394" s="392" t="str">
        <f t="shared" si="424"/>
        <v/>
      </c>
      <c r="AS394" s="392" t="str">
        <f t="shared" si="418"/>
        <v/>
      </c>
      <c r="AT394" s="392">
        <f t="shared" si="425"/>
        <v>0</v>
      </c>
      <c r="AU394" s="392" t="str">
        <f t="shared" si="426"/>
        <v/>
      </c>
      <c r="AV394" s="392" t="str">
        <f t="shared" si="427"/>
        <v/>
      </c>
      <c r="AW394" s="392" t="str">
        <f t="shared" si="428"/>
        <v/>
      </c>
      <c r="AX394" s="392" t="str">
        <f t="shared" si="429"/>
        <v/>
      </c>
      <c r="AY394" s="392" t="str">
        <f t="shared" si="430"/>
        <v/>
      </c>
      <c r="AZ394" s="392" t="str">
        <f t="shared" si="495"/>
        <v/>
      </c>
      <c r="BA394" s="392" t="str">
        <f t="shared" si="495"/>
        <v/>
      </c>
      <c r="BB394" s="392" t="str">
        <f t="shared" si="495"/>
        <v/>
      </c>
      <c r="BC394" s="392" t="str">
        <f t="shared" si="495"/>
        <v/>
      </c>
      <c r="BD394" s="396" t="str">
        <f t="shared" si="495"/>
        <v/>
      </c>
      <c r="BE394" s="386">
        <f t="shared" si="431"/>
        <v>0</v>
      </c>
      <c r="BG394" s="392">
        <f t="shared" si="432"/>
        <v>0</v>
      </c>
      <c r="BH394" s="392">
        <f t="shared" si="433"/>
        <v>0</v>
      </c>
      <c r="BI394" s="405">
        <f t="shared" si="434"/>
        <v>0</v>
      </c>
      <c r="BJ394" s="406">
        <f t="shared" si="419"/>
        <v>0</v>
      </c>
      <c r="BK394" s="391" t="str">
        <f t="shared" si="420"/>
        <v>0</v>
      </c>
      <c r="BL394" s="391" t="str">
        <f t="shared" si="421"/>
        <v>0</v>
      </c>
      <c r="BM394" s="405">
        <f t="shared" si="435"/>
        <v>0</v>
      </c>
      <c r="BN394" s="405" t="str">
        <f t="shared" si="436"/>
        <v>0m0</v>
      </c>
      <c r="BO394" s="392">
        <f t="shared" si="437"/>
        <v>0</v>
      </c>
      <c r="BP394" s="392">
        <f t="shared" si="438"/>
        <v>0</v>
      </c>
      <c r="BQ394" s="405">
        <f t="shared" si="439"/>
        <v>0</v>
      </c>
      <c r="BR394" s="406">
        <f t="shared" si="440"/>
        <v>0</v>
      </c>
      <c r="BS394" s="391" t="str">
        <f t="shared" si="441"/>
        <v>0</v>
      </c>
      <c r="BT394" s="391" t="str">
        <f t="shared" si="442"/>
        <v>0</v>
      </c>
      <c r="BU394" s="405">
        <f t="shared" si="443"/>
        <v>0</v>
      </c>
      <c r="BV394" s="405" t="str">
        <f t="shared" si="444"/>
        <v>0m0</v>
      </c>
      <c r="BW394" s="392">
        <f t="shared" si="445"/>
        <v>0</v>
      </c>
      <c r="BX394" s="392">
        <f t="shared" si="446"/>
        <v>0</v>
      </c>
      <c r="BY394" s="405">
        <f t="shared" si="447"/>
        <v>0</v>
      </c>
      <c r="BZ394" s="406">
        <f t="shared" si="448"/>
        <v>0</v>
      </c>
      <c r="CA394" s="391" t="str">
        <f t="shared" si="449"/>
        <v>0</v>
      </c>
      <c r="CB394" s="391" t="str">
        <f t="shared" si="450"/>
        <v>0</v>
      </c>
      <c r="CC394" s="405">
        <f t="shared" si="451"/>
        <v>0</v>
      </c>
      <c r="CD394" s="405" t="str">
        <f t="shared" si="452"/>
        <v>0m0</v>
      </c>
      <c r="CE394" s="392">
        <f t="shared" si="453"/>
        <v>0</v>
      </c>
      <c r="CF394" s="392">
        <f t="shared" si="454"/>
        <v>0</v>
      </c>
      <c r="CG394" s="405">
        <f t="shared" si="455"/>
        <v>0</v>
      </c>
      <c r="CH394" s="406">
        <f t="shared" si="456"/>
        <v>0</v>
      </c>
      <c r="CI394" s="391" t="str">
        <f t="shared" si="457"/>
        <v>0</v>
      </c>
      <c r="CJ394" s="391" t="str">
        <f t="shared" si="458"/>
        <v>0</v>
      </c>
      <c r="CK394" s="405">
        <f t="shared" si="459"/>
        <v>0</v>
      </c>
      <c r="CL394" s="405" t="str">
        <f t="shared" si="460"/>
        <v>0m0</v>
      </c>
      <c r="CM394" s="392">
        <f t="shared" si="461"/>
        <v>0</v>
      </c>
      <c r="CN394" s="392">
        <f t="shared" si="462"/>
        <v>0</v>
      </c>
      <c r="CO394" s="405">
        <f t="shared" si="463"/>
        <v>0</v>
      </c>
      <c r="CP394" s="406">
        <f t="shared" si="464"/>
        <v>0</v>
      </c>
      <c r="CQ394" s="391" t="str">
        <f t="shared" si="465"/>
        <v>0</v>
      </c>
      <c r="CR394" s="391" t="str">
        <f t="shared" si="466"/>
        <v>0</v>
      </c>
      <c r="CS394" s="405">
        <f t="shared" si="467"/>
        <v>0</v>
      </c>
      <c r="CT394" s="405" t="str">
        <f t="shared" si="468"/>
        <v>0m0</v>
      </c>
      <c r="CU394" s="405">
        <f t="shared" si="469"/>
        <v>0</v>
      </c>
      <c r="CV394" s="405">
        <f t="shared" si="470"/>
        <v>0</v>
      </c>
      <c r="CW394" s="405">
        <f t="shared" si="471"/>
        <v>0</v>
      </c>
      <c r="CX394" s="405">
        <f t="shared" si="472"/>
        <v>0</v>
      </c>
      <c r="CY394" s="405">
        <f t="shared" si="473"/>
        <v>0</v>
      </c>
      <c r="CZ394" s="405" t="str">
        <f t="shared" si="474"/>
        <v/>
      </c>
      <c r="DA394" s="405" t="str">
        <f t="shared" si="475"/>
        <v/>
      </c>
      <c r="DB394" s="405" t="str">
        <f t="shared" si="476"/>
        <v/>
      </c>
      <c r="DC394" s="405" t="str">
        <f t="shared" si="477"/>
        <v/>
      </c>
      <c r="DD394" s="405" t="str">
        <f t="shared" si="478"/>
        <v/>
      </c>
      <c r="DE394" s="405"/>
      <c r="DF394" s="404"/>
      <c r="DG394" s="405" t="str">
        <f t="shared" si="479"/>
        <v/>
      </c>
      <c r="DH394" s="405" t="str">
        <f t="shared" si="480"/>
        <v/>
      </c>
      <c r="DI394" s="405">
        <f t="shared" si="481"/>
        <v>0</v>
      </c>
      <c r="DJ394" s="405" t="str">
        <f t="shared" si="482"/>
        <v/>
      </c>
      <c r="DK394" s="405" t="str">
        <f t="shared" si="483"/>
        <v/>
      </c>
      <c r="DL394" s="405" t="str">
        <f t="shared" si="484"/>
        <v/>
      </c>
      <c r="DM394" s="405" t="str">
        <f t="shared" si="485"/>
        <v/>
      </c>
      <c r="DN394" s="405" t="str">
        <f t="shared" si="486"/>
        <v/>
      </c>
      <c r="DO394" s="405" t="str">
        <f t="shared" si="487"/>
        <v/>
      </c>
    </row>
    <row r="395" spans="1:119" s="152" customFormat="1" ht="18" hidden="1" customHeight="1">
      <c r="A395" s="156" t="str">
        <f t="shared" si="496"/>
        <v/>
      </c>
      <c r="B395" s="153"/>
      <c r="C395" s="31" t="str">
        <f>IF(B395="","",VLOOKUP(B395,学連登録!$C$2:$G$3000,2,FALSE))</f>
        <v/>
      </c>
      <c r="D395" s="32" t="str">
        <f>IF(B395="","",VLOOKUP(B395,学連登録!$C$2:$G$3000,3,FALSE))</f>
        <v/>
      </c>
      <c r="E395" s="33" t="str">
        <f>IF(B395="","",VLOOKUP(B395,学連登録!$C$2:$G$3000,4,FALSE))</f>
        <v/>
      </c>
      <c r="F395" s="376" t="str">
        <f>IF(B395="","",VLOOKUP(B395,学連登録!$C$2:$I$3000,7,FALSE))</f>
        <v/>
      </c>
      <c r="G395" s="155"/>
      <c r="H395" s="926"/>
      <c r="I395" s="928"/>
      <c r="J395" s="155"/>
      <c r="K395" s="926"/>
      <c r="L395" s="927"/>
      <c r="M395" s="155"/>
      <c r="N395" s="881"/>
      <c r="O395" s="882"/>
      <c r="P395" s="154"/>
      <c r="Q395" s="926"/>
      <c r="R395" s="927"/>
      <c r="S395" s="154"/>
      <c r="T395" s="926"/>
      <c r="U395" s="927"/>
      <c r="V395" s="101" t="str">
        <f>IF(B395="","",VLOOKUP(B395,学連登録!$C$2:$H$3000,6,FALSE))</f>
        <v/>
      </c>
      <c r="Y395" s="116" t="str">
        <f t="shared" si="488"/>
        <v/>
      </c>
      <c r="Z395" s="97" t="str">
        <f>IF(G395="","",VLOOKUP(G395,種目名!$R$5:$T$104,3,0))</f>
        <v/>
      </c>
      <c r="AA395" s="98" t="str">
        <f>IF(J395="","",VLOOKUP(J395,種目名!$R$5:$T$104,3,0))</f>
        <v/>
      </c>
      <c r="AB395" s="117" t="str">
        <f>IF(M395="","",VLOOKUP(M395,種目名!$R$5:$T$104,3,0))</f>
        <v/>
      </c>
      <c r="AC395" s="117" t="str">
        <f>IF(P395="","",VLOOKUP(AF395,種目名!$R$5:$T$104,3,0))</f>
        <v/>
      </c>
      <c r="AD395" s="118" t="str">
        <f>IF(S395="","",VLOOKUP(AI395,種目名!$R$5:$T$104,3,0))</f>
        <v/>
      </c>
      <c r="AE395" s="115">
        <f t="shared" si="489"/>
        <v>0</v>
      </c>
      <c r="AF395" s="152" t="str">
        <f t="shared" si="490"/>
        <v/>
      </c>
      <c r="AG395" s="152" t="str">
        <f t="shared" si="491"/>
        <v/>
      </c>
      <c r="AH395" s="152">
        <f t="shared" si="492"/>
        <v>0</v>
      </c>
      <c r="AI395" s="152" t="str">
        <f t="shared" si="493"/>
        <v/>
      </c>
      <c r="AJ395" s="152" t="str">
        <f t="shared" si="494"/>
        <v/>
      </c>
      <c r="AK395" s="383"/>
      <c r="AL395" s="166">
        <f t="shared" si="422"/>
        <v>0</v>
      </c>
      <c r="AM395" s="392">
        <f t="shared" si="423"/>
        <v>0</v>
      </c>
      <c r="AN395" s="392">
        <f>COUNTIF($B$12:B395,B395)</f>
        <v>0</v>
      </c>
      <c r="AO395" s="392"/>
      <c r="AP395" s="392" t="str">
        <f t="shared" si="424"/>
        <v/>
      </c>
      <c r="AQ395" s="392" t="str">
        <f t="shared" si="424"/>
        <v/>
      </c>
      <c r="AR395" s="392" t="str">
        <f t="shared" si="424"/>
        <v/>
      </c>
      <c r="AS395" s="392" t="str">
        <f t="shared" si="418"/>
        <v/>
      </c>
      <c r="AT395" s="392">
        <f t="shared" si="425"/>
        <v>0</v>
      </c>
      <c r="AU395" s="392" t="str">
        <f t="shared" si="426"/>
        <v/>
      </c>
      <c r="AV395" s="392" t="str">
        <f t="shared" si="427"/>
        <v/>
      </c>
      <c r="AW395" s="392" t="str">
        <f t="shared" si="428"/>
        <v/>
      </c>
      <c r="AX395" s="392" t="str">
        <f t="shared" si="429"/>
        <v/>
      </c>
      <c r="AY395" s="392" t="str">
        <f t="shared" si="430"/>
        <v/>
      </c>
      <c r="AZ395" s="392" t="str">
        <f t="shared" si="495"/>
        <v/>
      </c>
      <c r="BA395" s="392" t="str">
        <f t="shared" si="495"/>
        <v/>
      </c>
      <c r="BB395" s="392" t="str">
        <f t="shared" si="495"/>
        <v/>
      </c>
      <c r="BC395" s="392" t="str">
        <f t="shared" si="495"/>
        <v/>
      </c>
      <c r="BD395" s="396" t="str">
        <f t="shared" si="495"/>
        <v/>
      </c>
      <c r="BE395" s="386">
        <f t="shared" si="431"/>
        <v>0</v>
      </c>
      <c r="BG395" s="392">
        <f t="shared" si="432"/>
        <v>0</v>
      </c>
      <c r="BH395" s="392">
        <f t="shared" si="433"/>
        <v>0</v>
      </c>
      <c r="BI395" s="405">
        <f t="shared" si="434"/>
        <v>0</v>
      </c>
      <c r="BJ395" s="406">
        <f t="shared" si="419"/>
        <v>0</v>
      </c>
      <c r="BK395" s="391" t="str">
        <f t="shared" si="420"/>
        <v>0</v>
      </c>
      <c r="BL395" s="391" t="str">
        <f t="shared" si="421"/>
        <v>0</v>
      </c>
      <c r="BM395" s="405">
        <f t="shared" si="435"/>
        <v>0</v>
      </c>
      <c r="BN395" s="405" t="str">
        <f t="shared" si="436"/>
        <v>0m0</v>
      </c>
      <c r="BO395" s="392">
        <f t="shared" si="437"/>
        <v>0</v>
      </c>
      <c r="BP395" s="392">
        <f t="shared" si="438"/>
        <v>0</v>
      </c>
      <c r="BQ395" s="405">
        <f t="shared" si="439"/>
        <v>0</v>
      </c>
      <c r="BR395" s="406">
        <f t="shared" si="440"/>
        <v>0</v>
      </c>
      <c r="BS395" s="391" t="str">
        <f t="shared" si="441"/>
        <v>0</v>
      </c>
      <c r="BT395" s="391" t="str">
        <f t="shared" si="442"/>
        <v>0</v>
      </c>
      <c r="BU395" s="405">
        <f t="shared" si="443"/>
        <v>0</v>
      </c>
      <c r="BV395" s="405" t="str">
        <f t="shared" si="444"/>
        <v>0m0</v>
      </c>
      <c r="BW395" s="392">
        <f t="shared" si="445"/>
        <v>0</v>
      </c>
      <c r="BX395" s="392">
        <f t="shared" si="446"/>
        <v>0</v>
      </c>
      <c r="BY395" s="405">
        <f t="shared" si="447"/>
        <v>0</v>
      </c>
      <c r="BZ395" s="406">
        <f t="shared" si="448"/>
        <v>0</v>
      </c>
      <c r="CA395" s="391" t="str">
        <f t="shared" si="449"/>
        <v>0</v>
      </c>
      <c r="CB395" s="391" t="str">
        <f t="shared" si="450"/>
        <v>0</v>
      </c>
      <c r="CC395" s="405">
        <f t="shared" si="451"/>
        <v>0</v>
      </c>
      <c r="CD395" s="405" t="str">
        <f t="shared" si="452"/>
        <v>0m0</v>
      </c>
      <c r="CE395" s="392">
        <f t="shared" si="453"/>
        <v>0</v>
      </c>
      <c r="CF395" s="392">
        <f t="shared" si="454"/>
        <v>0</v>
      </c>
      <c r="CG395" s="405">
        <f t="shared" si="455"/>
        <v>0</v>
      </c>
      <c r="CH395" s="406">
        <f t="shared" si="456"/>
        <v>0</v>
      </c>
      <c r="CI395" s="391" t="str">
        <f t="shared" si="457"/>
        <v>0</v>
      </c>
      <c r="CJ395" s="391" t="str">
        <f t="shared" si="458"/>
        <v>0</v>
      </c>
      <c r="CK395" s="405">
        <f t="shared" si="459"/>
        <v>0</v>
      </c>
      <c r="CL395" s="405" t="str">
        <f t="shared" si="460"/>
        <v>0m0</v>
      </c>
      <c r="CM395" s="392">
        <f t="shared" si="461"/>
        <v>0</v>
      </c>
      <c r="CN395" s="392">
        <f t="shared" si="462"/>
        <v>0</v>
      </c>
      <c r="CO395" s="405">
        <f t="shared" si="463"/>
        <v>0</v>
      </c>
      <c r="CP395" s="406">
        <f t="shared" si="464"/>
        <v>0</v>
      </c>
      <c r="CQ395" s="391" t="str">
        <f t="shared" si="465"/>
        <v>0</v>
      </c>
      <c r="CR395" s="391" t="str">
        <f t="shared" si="466"/>
        <v>0</v>
      </c>
      <c r="CS395" s="405">
        <f t="shared" si="467"/>
        <v>0</v>
      </c>
      <c r="CT395" s="405" t="str">
        <f t="shared" si="468"/>
        <v>0m0</v>
      </c>
      <c r="CU395" s="405">
        <f t="shared" si="469"/>
        <v>0</v>
      </c>
      <c r="CV395" s="405">
        <f t="shared" si="470"/>
        <v>0</v>
      </c>
      <c r="CW395" s="405">
        <f t="shared" si="471"/>
        <v>0</v>
      </c>
      <c r="CX395" s="405">
        <f t="shared" si="472"/>
        <v>0</v>
      </c>
      <c r="CY395" s="405">
        <f t="shared" si="473"/>
        <v>0</v>
      </c>
      <c r="CZ395" s="405" t="str">
        <f t="shared" si="474"/>
        <v/>
      </c>
      <c r="DA395" s="405" t="str">
        <f t="shared" si="475"/>
        <v/>
      </c>
      <c r="DB395" s="405" t="str">
        <f t="shared" si="476"/>
        <v/>
      </c>
      <c r="DC395" s="405" t="str">
        <f t="shared" si="477"/>
        <v/>
      </c>
      <c r="DD395" s="405" t="str">
        <f t="shared" si="478"/>
        <v/>
      </c>
      <c r="DE395" s="405"/>
      <c r="DF395" s="404"/>
      <c r="DG395" s="405" t="str">
        <f t="shared" si="479"/>
        <v/>
      </c>
      <c r="DH395" s="405" t="str">
        <f t="shared" si="480"/>
        <v/>
      </c>
      <c r="DI395" s="405">
        <f t="shared" si="481"/>
        <v>0</v>
      </c>
      <c r="DJ395" s="405" t="str">
        <f t="shared" si="482"/>
        <v/>
      </c>
      <c r="DK395" s="405" t="str">
        <f t="shared" si="483"/>
        <v/>
      </c>
      <c r="DL395" s="405" t="str">
        <f t="shared" si="484"/>
        <v/>
      </c>
      <c r="DM395" s="405" t="str">
        <f t="shared" si="485"/>
        <v/>
      </c>
      <c r="DN395" s="405" t="str">
        <f t="shared" si="486"/>
        <v/>
      </c>
      <c r="DO395" s="405" t="str">
        <f t="shared" si="487"/>
        <v/>
      </c>
    </row>
    <row r="396" spans="1:119" s="152" customFormat="1" ht="18" hidden="1" customHeight="1">
      <c r="A396" s="156" t="str">
        <f t="shared" si="496"/>
        <v/>
      </c>
      <c r="B396" s="153"/>
      <c r="C396" s="31" t="str">
        <f>IF(B396="","",VLOOKUP(B396,学連登録!$C$2:$G$3000,2,FALSE))</f>
        <v/>
      </c>
      <c r="D396" s="32" t="str">
        <f>IF(B396="","",VLOOKUP(B396,学連登録!$C$2:$G$3000,3,FALSE))</f>
        <v/>
      </c>
      <c r="E396" s="33" t="str">
        <f>IF(B396="","",VLOOKUP(B396,学連登録!$C$2:$G$3000,4,FALSE))</f>
        <v/>
      </c>
      <c r="F396" s="376" t="str">
        <f>IF(B396="","",VLOOKUP(B396,学連登録!$C$2:$I$3000,7,FALSE))</f>
        <v/>
      </c>
      <c r="G396" s="155"/>
      <c r="H396" s="926"/>
      <c r="I396" s="928"/>
      <c r="J396" s="155"/>
      <c r="K396" s="926"/>
      <c r="L396" s="927"/>
      <c r="M396" s="155"/>
      <c r="N396" s="881"/>
      <c r="O396" s="882"/>
      <c r="P396" s="154"/>
      <c r="Q396" s="926"/>
      <c r="R396" s="927"/>
      <c r="S396" s="154"/>
      <c r="T396" s="926"/>
      <c r="U396" s="927"/>
      <c r="V396" s="101" t="str">
        <f>IF(B396="","",VLOOKUP(B396,学連登録!$C$2:$H$3000,6,FALSE))</f>
        <v/>
      </c>
      <c r="Y396" s="116" t="str">
        <f t="shared" si="488"/>
        <v/>
      </c>
      <c r="Z396" s="97" t="str">
        <f>IF(G396="","",VLOOKUP(G396,種目名!$R$5:$T$104,3,0))</f>
        <v/>
      </c>
      <c r="AA396" s="98" t="str">
        <f>IF(J396="","",VLOOKUP(J396,種目名!$R$5:$T$104,3,0))</f>
        <v/>
      </c>
      <c r="AB396" s="117" t="str">
        <f>IF(M396="","",VLOOKUP(M396,種目名!$R$5:$T$104,3,0))</f>
        <v/>
      </c>
      <c r="AC396" s="117" t="str">
        <f>IF(P396="","",VLOOKUP(AF396,種目名!$R$5:$T$104,3,0))</f>
        <v/>
      </c>
      <c r="AD396" s="118" t="str">
        <f>IF(S396="","",VLOOKUP(AI396,種目名!$R$5:$T$104,3,0))</f>
        <v/>
      </c>
      <c r="AE396" s="115">
        <f t="shared" si="489"/>
        <v>0</v>
      </c>
      <c r="AF396" s="152" t="str">
        <f t="shared" si="490"/>
        <v/>
      </c>
      <c r="AG396" s="152" t="str">
        <f t="shared" si="491"/>
        <v/>
      </c>
      <c r="AH396" s="152">
        <f t="shared" si="492"/>
        <v>0</v>
      </c>
      <c r="AI396" s="152" t="str">
        <f t="shared" si="493"/>
        <v/>
      </c>
      <c r="AJ396" s="152" t="str">
        <f t="shared" si="494"/>
        <v/>
      </c>
      <c r="AK396" s="383"/>
      <c r="AL396" s="166">
        <f t="shared" si="422"/>
        <v>0</v>
      </c>
      <c r="AM396" s="392">
        <f t="shared" si="423"/>
        <v>0</v>
      </c>
      <c r="AN396" s="392">
        <f>COUNTIF($B$12:B396,B396)</f>
        <v>0</v>
      </c>
      <c r="AO396" s="392"/>
      <c r="AP396" s="392" t="str">
        <f t="shared" si="424"/>
        <v/>
      </c>
      <c r="AQ396" s="392" t="str">
        <f t="shared" si="424"/>
        <v/>
      </c>
      <c r="AR396" s="392" t="str">
        <f t="shared" si="424"/>
        <v/>
      </c>
      <c r="AS396" s="392" t="str">
        <f t="shared" si="424"/>
        <v/>
      </c>
      <c r="AT396" s="392">
        <f t="shared" si="425"/>
        <v>0</v>
      </c>
      <c r="AU396" s="392" t="str">
        <f t="shared" si="426"/>
        <v/>
      </c>
      <c r="AV396" s="392" t="str">
        <f t="shared" si="427"/>
        <v/>
      </c>
      <c r="AW396" s="392" t="str">
        <f t="shared" si="428"/>
        <v/>
      </c>
      <c r="AX396" s="392" t="str">
        <f t="shared" si="429"/>
        <v/>
      </c>
      <c r="AY396" s="392" t="str">
        <f t="shared" si="430"/>
        <v/>
      </c>
      <c r="AZ396" s="392" t="str">
        <f t="shared" si="495"/>
        <v/>
      </c>
      <c r="BA396" s="392" t="str">
        <f t="shared" si="495"/>
        <v/>
      </c>
      <c r="BB396" s="392" t="str">
        <f t="shared" si="495"/>
        <v/>
      </c>
      <c r="BC396" s="392" t="str">
        <f t="shared" si="495"/>
        <v/>
      </c>
      <c r="BD396" s="396" t="str">
        <f t="shared" si="495"/>
        <v/>
      </c>
      <c r="BE396" s="386">
        <f t="shared" si="431"/>
        <v>0</v>
      </c>
      <c r="BG396" s="392">
        <f t="shared" si="432"/>
        <v>0</v>
      </c>
      <c r="BH396" s="392">
        <f t="shared" si="433"/>
        <v>0</v>
      </c>
      <c r="BI396" s="405">
        <f t="shared" si="434"/>
        <v>0</v>
      </c>
      <c r="BJ396" s="406">
        <f t="shared" ref="BJ396:BJ459" si="497">INT(BI396/10000)</f>
        <v>0</v>
      </c>
      <c r="BK396" s="391" t="str">
        <f t="shared" ref="BK396:BK459" si="498">RIGHT(INT(BI396/100),2)</f>
        <v>0</v>
      </c>
      <c r="BL396" s="391" t="str">
        <f t="shared" ref="BL396:BL459" si="499">RIGHT(INT(BI396/1),2)</f>
        <v>0</v>
      </c>
      <c r="BM396" s="405">
        <f t="shared" si="435"/>
        <v>0</v>
      </c>
      <c r="BN396" s="405" t="str">
        <f t="shared" si="436"/>
        <v>0m0</v>
      </c>
      <c r="BO396" s="392">
        <f t="shared" si="437"/>
        <v>0</v>
      </c>
      <c r="BP396" s="392">
        <f t="shared" si="438"/>
        <v>0</v>
      </c>
      <c r="BQ396" s="405">
        <f t="shared" si="439"/>
        <v>0</v>
      </c>
      <c r="BR396" s="406">
        <f t="shared" si="440"/>
        <v>0</v>
      </c>
      <c r="BS396" s="391" t="str">
        <f t="shared" si="441"/>
        <v>0</v>
      </c>
      <c r="BT396" s="391" t="str">
        <f t="shared" si="442"/>
        <v>0</v>
      </c>
      <c r="BU396" s="405">
        <f t="shared" si="443"/>
        <v>0</v>
      </c>
      <c r="BV396" s="405" t="str">
        <f t="shared" si="444"/>
        <v>0m0</v>
      </c>
      <c r="BW396" s="392">
        <f t="shared" si="445"/>
        <v>0</v>
      </c>
      <c r="BX396" s="392">
        <f t="shared" si="446"/>
        <v>0</v>
      </c>
      <c r="BY396" s="405">
        <f t="shared" si="447"/>
        <v>0</v>
      </c>
      <c r="BZ396" s="406">
        <f t="shared" si="448"/>
        <v>0</v>
      </c>
      <c r="CA396" s="391" t="str">
        <f t="shared" si="449"/>
        <v>0</v>
      </c>
      <c r="CB396" s="391" t="str">
        <f t="shared" si="450"/>
        <v>0</v>
      </c>
      <c r="CC396" s="405">
        <f t="shared" si="451"/>
        <v>0</v>
      </c>
      <c r="CD396" s="405" t="str">
        <f t="shared" si="452"/>
        <v>0m0</v>
      </c>
      <c r="CE396" s="392">
        <f t="shared" si="453"/>
        <v>0</v>
      </c>
      <c r="CF396" s="392">
        <f t="shared" si="454"/>
        <v>0</v>
      </c>
      <c r="CG396" s="405">
        <f t="shared" si="455"/>
        <v>0</v>
      </c>
      <c r="CH396" s="406">
        <f t="shared" si="456"/>
        <v>0</v>
      </c>
      <c r="CI396" s="391" t="str">
        <f t="shared" si="457"/>
        <v>0</v>
      </c>
      <c r="CJ396" s="391" t="str">
        <f t="shared" si="458"/>
        <v>0</v>
      </c>
      <c r="CK396" s="405">
        <f t="shared" si="459"/>
        <v>0</v>
      </c>
      <c r="CL396" s="405" t="str">
        <f t="shared" si="460"/>
        <v>0m0</v>
      </c>
      <c r="CM396" s="392">
        <f t="shared" si="461"/>
        <v>0</v>
      </c>
      <c r="CN396" s="392">
        <f t="shared" si="462"/>
        <v>0</v>
      </c>
      <c r="CO396" s="405">
        <f t="shared" si="463"/>
        <v>0</v>
      </c>
      <c r="CP396" s="406">
        <f t="shared" si="464"/>
        <v>0</v>
      </c>
      <c r="CQ396" s="391" t="str">
        <f t="shared" si="465"/>
        <v>0</v>
      </c>
      <c r="CR396" s="391" t="str">
        <f t="shared" si="466"/>
        <v>0</v>
      </c>
      <c r="CS396" s="405">
        <f t="shared" si="467"/>
        <v>0</v>
      </c>
      <c r="CT396" s="405" t="str">
        <f t="shared" si="468"/>
        <v>0m0</v>
      </c>
      <c r="CU396" s="405">
        <f t="shared" si="469"/>
        <v>0</v>
      </c>
      <c r="CV396" s="405">
        <f t="shared" si="470"/>
        <v>0</v>
      </c>
      <c r="CW396" s="405">
        <f t="shared" si="471"/>
        <v>0</v>
      </c>
      <c r="CX396" s="405">
        <f t="shared" si="472"/>
        <v>0</v>
      </c>
      <c r="CY396" s="405">
        <f t="shared" si="473"/>
        <v>0</v>
      </c>
      <c r="CZ396" s="405" t="str">
        <f t="shared" si="474"/>
        <v/>
      </c>
      <c r="DA396" s="405" t="str">
        <f t="shared" si="475"/>
        <v/>
      </c>
      <c r="DB396" s="405" t="str">
        <f t="shared" si="476"/>
        <v/>
      </c>
      <c r="DC396" s="405" t="str">
        <f t="shared" si="477"/>
        <v/>
      </c>
      <c r="DD396" s="405" t="str">
        <f t="shared" si="478"/>
        <v/>
      </c>
      <c r="DE396" s="405"/>
      <c r="DF396" s="404"/>
      <c r="DG396" s="405" t="str">
        <f t="shared" si="479"/>
        <v/>
      </c>
      <c r="DH396" s="405" t="str">
        <f t="shared" si="480"/>
        <v/>
      </c>
      <c r="DI396" s="405">
        <f t="shared" si="481"/>
        <v>0</v>
      </c>
      <c r="DJ396" s="405" t="str">
        <f t="shared" si="482"/>
        <v/>
      </c>
      <c r="DK396" s="405" t="str">
        <f t="shared" si="483"/>
        <v/>
      </c>
      <c r="DL396" s="405" t="str">
        <f t="shared" si="484"/>
        <v/>
      </c>
      <c r="DM396" s="405" t="str">
        <f t="shared" si="485"/>
        <v/>
      </c>
      <c r="DN396" s="405" t="str">
        <f t="shared" si="486"/>
        <v/>
      </c>
      <c r="DO396" s="405" t="str">
        <f t="shared" si="487"/>
        <v/>
      </c>
    </row>
    <row r="397" spans="1:119" s="152" customFormat="1" ht="18" hidden="1" customHeight="1">
      <c r="A397" s="156" t="str">
        <f t="shared" si="496"/>
        <v/>
      </c>
      <c r="B397" s="153"/>
      <c r="C397" s="31" t="str">
        <f>IF(B397="","",VLOOKUP(B397,学連登録!$C$2:$G$3000,2,FALSE))</f>
        <v/>
      </c>
      <c r="D397" s="32" t="str">
        <f>IF(B397="","",VLOOKUP(B397,学連登録!$C$2:$G$3000,3,FALSE))</f>
        <v/>
      </c>
      <c r="E397" s="33" t="str">
        <f>IF(B397="","",VLOOKUP(B397,学連登録!$C$2:$G$3000,4,FALSE))</f>
        <v/>
      </c>
      <c r="F397" s="376" t="str">
        <f>IF(B397="","",VLOOKUP(B397,学連登録!$C$2:$I$3000,7,FALSE))</f>
        <v/>
      </c>
      <c r="G397" s="155"/>
      <c r="H397" s="926"/>
      <c r="I397" s="928"/>
      <c r="J397" s="155"/>
      <c r="K397" s="926"/>
      <c r="L397" s="927"/>
      <c r="M397" s="155"/>
      <c r="N397" s="881"/>
      <c r="O397" s="882"/>
      <c r="P397" s="154"/>
      <c r="Q397" s="926"/>
      <c r="R397" s="927"/>
      <c r="S397" s="154"/>
      <c r="T397" s="926"/>
      <c r="U397" s="927"/>
      <c r="V397" s="101" t="str">
        <f>IF(B397="","",VLOOKUP(B397,学連登録!$C$2:$H$3000,6,FALSE))</f>
        <v/>
      </c>
      <c r="Y397" s="116" t="str">
        <f t="shared" si="488"/>
        <v/>
      </c>
      <c r="Z397" s="97" t="str">
        <f>IF(G397="","",VLOOKUP(G397,種目名!$R$5:$T$104,3,0))</f>
        <v/>
      </c>
      <c r="AA397" s="98" t="str">
        <f>IF(J397="","",VLOOKUP(J397,種目名!$R$5:$T$104,3,0))</f>
        <v/>
      </c>
      <c r="AB397" s="117" t="str">
        <f>IF(M397="","",VLOOKUP(M397,種目名!$R$5:$T$104,3,0))</f>
        <v/>
      </c>
      <c r="AC397" s="117" t="str">
        <f>IF(P397="","",VLOOKUP(AF397,種目名!$R$5:$T$104,3,0))</f>
        <v/>
      </c>
      <c r="AD397" s="118" t="str">
        <f>IF(S397="","",VLOOKUP(AI397,種目名!$R$5:$T$104,3,0))</f>
        <v/>
      </c>
      <c r="AE397" s="115">
        <f t="shared" si="489"/>
        <v>0</v>
      </c>
      <c r="AF397" s="152" t="str">
        <f t="shared" si="490"/>
        <v/>
      </c>
      <c r="AG397" s="152" t="str">
        <f t="shared" si="491"/>
        <v/>
      </c>
      <c r="AH397" s="152">
        <f t="shared" si="492"/>
        <v>0</v>
      </c>
      <c r="AI397" s="152" t="str">
        <f t="shared" si="493"/>
        <v/>
      </c>
      <c r="AJ397" s="152" t="str">
        <f t="shared" si="494"/>
        <v/>
      </c>
      <c r="AK397" s="383"/>
      <c r="AL397" s="166">
        <f t="shared" ref="AL397:AL460" si="500">IF(AND(B397&gt;0,B397&lt;2001),1,0)</f>
        <v>0</v>
      </c>
      <c r="AM397" s="392">
        <f t="shared" ref="AM397:AM460" si="501">IF(B397="",0,IF(F397=$P$3,0,1))</f>
        <v>0</v>
      </c>
      <c r="AN397" s="392">
        <f>COUNTIF($B$12:B397,B397)</f>
        <v>0</v>
      </c>
      <c r="AO397" s="392"/>
      <c r="AP397" s="392" t="str">
        <f t="shared" ref="AP397:AS460" si="502">IF($B397="","",IF(C397="",1,0))</f>
        <v/>
      </c>
      <c r="AQ397" s="392" t="str">
        <f t="shared" si="502"/>
        <v/>
      </c>
      <c r="AR397" s="392" t="str">
        <f t="shared" si="502"/>
        <v/>
      </c>
      <c r="AS397" s="392" t="str">
        <f t="shared" si="502"/>
        <v/>
      </c>
      <c r="AT397" s="392">
        <f t="shared" ref="AT397:AT460" si="503">IF(ISNA(OR(AO397:AS397)),1,SUM(AO397:AS397))</f>
        <v>0</v>
      </c>
      <c r="AU397" s="392" t="str">
        <f t="shared" ref="AU397:AU460" si="504">IF($B397="","",IF(G397="","",$B397&amp;"-"&amp;Z397))</f>
        <v/>
      </c>
      <c r="AV397" s="392" t="str">
        <f t="shared" ref="AV397:AV460" si="505">IF($B397="","",IF(J397="","",$B397&amp;"-"&amp;AA397))</f>
        <v/>
      </c>
      <c r="AW397" s="392" t="str">
        <f t="shared" ref="AW397:AW460" si="506">IF($B397="","",IF(M397="","",$B397&amp;"-"&amp;AB397))</f>
        <v/>
      </c>
      <c r="AX397" s="392" t="str">
        <f t="shared" ref="AX397:AX460" si="507">IF($B397="","",IF(P397="","",$B397&amp;"-"&amp;AC397))</f>
        <v/>
      </c>
      <c r="AY397" s="392" t="str">
        <f t="shared" ref="AY397:AY460" si="508">IF($B397="","",IF(S397="","",$B397&amp;"-"&amp;AD397))</f>
        <v/>
      </c>
      <c r="AZ397" s="392" t="str">
        <f t="shared" si="495"/>
        <v/>
      </c>
      <c r="BA397" s="392" t="str">
        <f t="shared" si="495"/>
        <v/>
      </c>
      <c r="BB397" s="392" t="str">
        <f t="shared" si="495"/>
        <v/>
      </c>
      <c r="BC397" s="392" t="str">
        <f t="shared" si="495"/>
        <v/>
      </c>
      <c r="BD397" s="396" t="str">
        <f t="shared" si="495"/>
        <v/>
      </c>
      <c r="BE397" s="386">
        <f t="shared" ref="BE397:BE460" si="509">IF(MAX(AZ397:BD397)&gt;1,1,0)</f>
        <v>0</v>
      </c>
      <c r="BG397" s="392">
        <f t="shared" ref="BG397:BG460" si="510">IF(H397="",0,VALUE(SUBSTITUTE(H397,".","")))</f>
        <v>0</v>
      </c>
      <c r="BH397" s="392">
        <f t="shared" ref="BH397:BH460" si="511">IF(H397="",0,SUBSTITUTE(H397,"m",""))</f>
        <v>0</v>
      </c>
      <c r="BI397" s="405">
        <f t="shared" ref="BI397:BI460" si="512">VALUE(IF(COUNTIF(H397,"*.*")&gt;0,BG397,BH397))</f>
        <v>0</v>
      </c>
      <c r="BJ397" s="406">
        <f t="shared" si="497"/>
        <v>0</v>
      </c>
      <c r="BK397" s="391" t="str">
        <f t="shared" si="498"/>
        <v>0</v>
      </c>
      <c r="BL397" s="391" t="str">
        <f t="shared" si="499"/>
        <v>0</v>
      </c>
      <c r="BM397" s="405">
        <f t="shared" ref="BM397:BM460" si="513">IF(COUNTIF(H397,"*m*")&gt;0,"",IF(VALUE(BK397)&lt;60,0,1))</f>
        <v>0</v>
      </c>
      <c r="BN397" s="405" t="str">
        <f t="shared" ref="BN397:BN460" si="514">BK397&amp;"m"&amp;BL397</f>
        <v>0m0</v>
      </c>
      <c r="BO397" s="392">
        <f t="shared" ref="BO397:BO460" si="515">IF(K397="",0,VALUE(SUBSTITUTE(K397,".","")))</f>
        <v>0</v>
      </c>
      <c r="BP397" s="392">
        <f t="shared" ref="BP397:BP460" si="516">IF(K397="",0,SUBSTITUTE(K397,"m",""))</f>
        <v>0</v>
      </c>
      <c r="BQ397" s="405">
        <f t="shared" ref="BQ397:BQ460" si="517">VALUE(IF(COUNTIF(K397,"*.*")&gt;0,BO397,BP397))</f>
        <v>0</v>
      </c>
      <c r="BR397" s="406">
        <f t="shared" ref="BR397:BR460" si="518">INT(BQ397/10000)</f>
        <v>0</v>
      </c>
      <c r="BS397" s="391" t="str">
        <f t="shared" ref="BS397:BS460" si="519">RIGHT(INT(BQ397/100),2)</f>
        <v>0</v>
      </c>
      <c r="BT397" s="391" t="str">
        <f t="shared" ref="BT397:BT460" si="520">RIGHT(INT(BQ397/1),2)</f>
        <v>0</v>
      </c>
      <c r="BU397" s="405">
        <f t="shared" ref="BU397:BU460" si="521">IF(COUNTIF(K397,"*m*")&gt;0,"",IF(VALUE(BS397)&lt;60,0,1))</f>
        <v>0</v>
      </c>
      <c r="BV397" s="405" t="str">
        <f t="shared" ref="BV397:BV460" si="522">BS397&amp;"m"&amp;BT397</f>
        <v>0m0</v>
      </c>
      <c r="BW397" s="392">
        <f t="shared" ref="BW397:BW460" si="523">IF(N397="",0,VALUE(SUBSTITUTE(N397,".","")))</f>
        <v>0</v>
      </c>
      <c r="BX397" s="392">
        <f t="shared" ref="BX397:BX460" si="524">IF(N397="",0,SUBSTITUTE(N397,"m",""))</f>
        <v>0</v>
      </c>
      <c r="BY397" s="405">
        <f t="shared" ref="BY397:BY460" si="525">VALUE(IF(COUNTIF(N397,"*.*")&gt;0,BW397,BX397))</f>
        <v>0</v>
      </c>
      <c r="BZ397" s="406">
        <f t="shared" ref="BZ397:BZ460" si="526">INT(BY397/10000)</f>
        <v>0</v>
      </c>
      <c r="CA397" s="391" t="str">
        <f t="shared" ref="CA397:CA460" si="527">RIGHT(INT(BY397/100),2)</f>
        <v>0</v>
      </c>
      <c r="CB397" s="391" t="str">
        <f t="shared" ref="CB397:CB460" si="528">RIGHT(INT(BY397/1),2)</f>
        <v>0</v>
      </c>
      <c r="CC397" s="405">
        <f t="shared" ref="CC397:CC460" si="529">IF(COUNTIF(N397,"*m*")&gt;0,"",IF(VALUE(CA397)&lt;60,0,1))</f>
        <v>0</v>
      </c>
      <c r="CD397" s="405" t="str">
        <f t="shared" ref="CD397:CD460" si="530">CA397&amp;"m"&amp;CB397</f>
        <v>0m0</v>
      </c>
      <c r="CE397" s="392">
        <f t="shared" ref="CE397:CE460" si="531">IF(Q397="",0,VALUE(SUBSTITUTE(Q397,".","")))</f>
        <v>0</v>
      </c>
      <c r="CF397" s="392">
        <f t="shared" ref="CF397:CF460" si="532">IF(Q397="",0,SUBSTITUTE(Q397,"m",""))</f>
        <v>0</v>
      </c>
      <c r="CG397" s="405">
        <f t="shared" ref="CG397:CG460" si="533">VALUE(IF(COUNTIF(Q397,"*.*")&gt;0,CE397,CF397))</f>
        <v>0</v>
      </c>
      <c r="CH397" s="406">
        <f t="shared" ref="CH397:CH460" si="534">INT(CG397/10000)</f>
        <v>0</v>
      </c>
      <c r="CI397" s="391" t="str">
        <f t="shared" ref="CI397:CI460" si="535">RIGHT(INT(CG397/100),2)</f>
        <v>0</v>
      </c>
      <c r="CJ397" s="391" t="str">
        <f t="shared" ref="CJ397:CJ460" si="536">RIGHT(INT(CG397/1),2)</f>
        <v>0</v>
      </c>
      <c r="CK397" s="405">
        <f t="shared" ref="CK397:CK460" si="537">IF(COUNTIF(Q397,"*m*")&gt;0,"",IF(VALUE(CI397)&lt;60,0,1))</f>
        <v>0</v>
      </c>
      <c r="CL397" s="405" t="str">
        <f t="shared" ref="CL397:CL460" si="538">CI397&amp;"m"&amp;CJ397</f>
        <v>0m0</v>
      </c>
      <c r="CM397" s="392">
        <f t="shared" ref="CM397:CM460" si="539">IF(T397="",0,VALUE(SUBSTITUTE(T397,".","")))</f>
        <v>0</v>
      </c>
      <c r="CN397" s="392">
        <f t="shared" ref="CN397:CN460" si="540">IF(T397="",0,SUBSTITUTE(T397,"m",""))</f>
        <v>0</v>
      </c>
      <c r="CO397" s="405">
        <f t="shared" ref="CO397:CO460" si="541">VALUE(IF(COUNTIF(T397,"*.*")&gt;0,CM397,CN397))</f>
        <v>0</v>
      </c>
      <c r="CP397" s="406">
        <f t="shared" ref="CP397:CP460" si="542">INT(CO397/10000)</f>
        <v>0</v>
      </c>
      <c r="CQ397" s="391" t="str">
        <f t="shared" ref="CQ397:CQ460" si="543">RIGHT(INT(CO397/100),2)</f>
        <v>0</v>
      </c>
      <c r="CR397" s="391" t="str">
        <f t="shared" ref="CR397:CR460" si="544">RIGHT(INT(CO397/1),2)</f>
        <v>0</v>
      </c>
      <c r="CS397" s="405">
        <f t="shared" ref="CS397:CS460" si="545">IF(COUNTIF(T397,"*m*")&gt;0,"",IF(VALUE(CQ397)&lt;60,0,1))</f>
        <v>0</v>
      </c>
      <c r="CT397" s="405" t="str">
        <f t="shared" ref="CT397:CT460" si="546">CQ397&amp;"m"&amp;CR397</f>
        <v>0m0</v>
      </c>
      <c r="CU397" s="405">
        <f t="shared" ref="CU397:CU460" si="547">IF(AND($C397="",G397&gt;0),1,IF(AND($C397="",H397&gt;0),1,0))</f>
        <v>0</v>
      </c>
      <c r="CV397" s="405">
        <f t="shared" ref="CV397:CV460" si="548">IF(AND($C397="",J397&gt;0),1,IF(AND($C397="",K397&gt;0),1,0))</f>
        <v>0</v>
      </c>
      <c r="CW397" s="405">
        <f t="shared" ref="CW397:CW460" si="549">IF(AND($C397="",M397&gt;0),1,IF(AND($C397="",N397&gt;0),1,0))</f>
        <v>0</v>
      </c>
      <c r="CX397" s="405">
        <f t="shared" ref="CX397:CX460" si="550">IF(AND($C397="",P397&gt;0),1,IF(AND($C397="",Q397&gt;0),1,0))</f>
        <v>0</v>
      </c>
      <c r="CY397" s="405">
        <f t="shared" ref="CY397:CY460" si="551">IF(AND($C397="",S397&gt;0),1,IF(AND($C397="",T397&gt;0),1,0))</f>
        <v>0</v>
      </c>
      <c r="CZ397" s="405" t="str">
        <f t="shared" ref="CZ397:CZ460" si="552">IF(AND(G397="",H397&gt;0),1,"")</f>
        <v/>
      </c>
      <c r="DA397" s="405" t="str">
        <f t="shared" ref="DA397:DA460" si="553">IF(AND(J397="",K397&gt;0),1,"")</f>
        <v/>
      </c>
      <c r="DB397" s="405" t="str">
        <f t="shared" ref="DB397:DB460" si="554">IF(AND(M397="",N397&gt;0),1,"")</f>
        <v/>
      </c>
      <c r="DC397" s="405" t="str">
        <f t="shared" ref="DC397:DC460" si="555">IF(AND(P397="",Q397&gt;0),1,"")</f>
        <v/>
      </c>
      <c r="DD397" s="405" t="str">
        <f t="shared" ref="DD397:DD460" si="556">IF(AND(S397="",T397&gt;0),1,"")</f>
        <v/>
      </c>
      <c r="DE397" s="405"/>
      <c r="DF397" s="404"/>
      <c r="DG397" s="405" t="str">
        <f t="shared" ref="DG397:DG460" si="557">IF(B397="","",VALUE(Q397))</f>
        <v/>
      </c>
      <c r="DH397" s="405" t="str">
        <f t="shared" ref="DH397:DH460" si="558">IF(B397="","",VALUE(T397))</f>
        <v/>
      </c>
      <c r="DI397" s="405">
        <f t="shared" ref="DI397:DI460" si="559">IF(AND(B397&gt;0,COUNTA(G397:U397)=0),1,0)</f>
        <v>0</v>
      </c>
      <c r="DJ397" s="405" t="str">
        <f t="shared" ref="DJ397:DJ460" si="560">IF(AND(COUNTIF(G397,"*m*")&gt;0,COUNTIF(H397,"*m*")&gt;0),1,"")</f>
        <v/>
      </c>
      <c r="DK397" s="405" t="str">
        <f t="shared" ref="DK397:DK460" si="561">IF(AND(COUNTIF(J397,"*m*")&gt;0,COUNTIF(K397,"*m*")&gt;0),1,"")</f>
        <v/>
      </c>
      <c r="DL397" s="405" t="str">
        <f t="shared" ref="DL397:DL460" si="562">IF(AND(COUNTIF(M397,"*m*")&gt;0,COUNTIF(N397,"*m*")&gt;0),1,"")</f>
        <v/>
      </c>
      <c r="DM397" s="405" t="str">
        <f t="shared" ref="DM397:DM460" si="563">IF(AND(COUNTIF(G397,"*跳*")&gt;0,COUNTIF(H397,"*.*")&gt;0),1,IF(AND(COUNTIF(G397,"*投*")&gt;0,COUNTIF(H397,"*.*")&gt;0),1,""))</f>
        <v/>
      </c>
      <c r="DN397" s="405" t="str">
        <f t="shared" ref="DN397:DN460" si="564">IF(AND(COUNTIF(J397,"*跳*")&gt;0,COUNTIF(K397,"*.*")&gt;0),1,IF(AND(COUNTIF(J397,"*投*")&gt;0,COUNTIF(K397,"*.*")&gt;0),1,""))</f>
        <v/>
      </c>
      <c r="DO397" s="405" t="str">
        <f t="shared" ref="DO397:DO460" si="565">IF(AND(COUNTIF(M397,"*跳*")&gt;0,COUNTIF(N397,"*.*")&gt;0),1,IF(AND(COUNTIF(M397,"*投*")&gt;0,COUNTIF(N397,"*.*")&gt;0),1,""))</f>
        <v/>
      </c>
    </row>
    <row r="398" spans="1:119" s="152" customFormat="1" ht="18" hidden="1" customHeight="1">
      <c r="A398" s="156" t="str">
        <f t="shared" si="496"/>
        <v/>
      </c>
      <c r="B398" s="153"/>
      <c r="C398" s="31" t="str">
        <f>IF(B398="","",VLOOKUP(B398,学連登録!$C$2:$G$3000,2,FALSE))</f>
        <v/>
      </c>
      <c r="D398" s="32" t="str">
        <f>IF(B398="","",VLOOKUP(B398,学連登録!$C$2:$G$3000,3,FALSE))</f>
        <v/>
      </c>
      <c r="E398" s="33" t="str">
        <f>IF(B398="","",VLOOKUP(B398,学連登録!$C$2:$G$3000,4,FALSE))</f>
        <v/>
      </c>
      <c r="F398" s="376" t="str">
        <f>IF(B398="","",VLOOKUP(B398,学連登録!$C$2:$I$3000,7,FALSE))</f>
        <v/>
      </c>
      <c r="G398" s="155"/>
      <c r="H398" s="926"/>
      <c r="I398" s="928"/>
      <c r="J398" s="155"/>
      <c r="K398" s="926"/>
      <c r="L398" s="927"/>
      <c r="M398" s="155"/>
      <c r="N398" s="881"/>
      <c r="O398" s="882"/>
      <c r="P398" s="154"/>
      <c r="Q398" s="926"/>
      <c r="R398" s="927"/>
      <c r="S398" s="154"/>
      <c r="T398" s="926"/>
      <c r="U398" s="927"/>
      <c r="V398" s="101" t="str">
        <f>IF(B398="","",VLOOKUP(B398,学連登録!$C$2:$H$3000,6,FALSE))</f>
        <v/>
      </c>
      <c r="Y398" s="116" t="str">
        <f t="shared" si="488"/>
        <v/>
      </c>
      <c r="Z398" s="97" t="str">
        <f>IF(G398="","",VLOOKUP(G398,種目名!$R$5:$T$104,3,0))</f>
        <v/>
      </c>
      <c r="AA398" s="98" t="str">
        <f>IF(J398="","",VLOOKUP(J398,種目名!$R$5:$T$104,3,0))</f>
        <v/>
      </c>
      <c r="AB398" s="117" t="str">
        <f>IF(M398="","",VLOOKUP(M398,種目名!$R$5:$T$104,3,0))</f>
        <v/>
      </c>
      <c r="AC398" s="117" t="str">
        <f>IF(P398="","",VLOOKUP(AF398,種目名!$R$5:$T$104,3,0))</f>
        <v/>
      </c>
      <c r="AD398" s="118" t="str">
        <f>IF(S398="","",VLOOKUP(AI398,種目名!$R$5:$T$104,3,0))</f>
        <v/>
      </c>
      <c r="AE398" s="115">
        <f t="shared" si="489"/>
        <v>0</v>
      </c>
      <c r="AF398" s="152" t="str">
        <f t="shared" si="490"/>
        <v/>
      </c>
      <c r="AG398" s="152" t="str">
        <f t="shared" si="491"/>
        <v/>
      </c>
      <c r="AH398" s="152">
        <f t="shared" si="492"/>
        <v>0</v>
      </c>
      <c r="AI398" s="152" t="str">
        <f t="shared" si="493"/>
        <v/>
      </c>
      <c r="AJ398" s="152" t="str">
        <f t="shared" si="494"/>
        <v/>
      </c>
      <c r="AK398" s="383"/>
      <c r="AL398" s="166">
        <f t="shared" si="500"/>
        <v>0</v>
      </c>
      <c r="AM398" s="392">
        <f t="shared" si="501"/>
        <v>0</v>
      </c>
      <c r="AN398" s="392">
        <f>COUNTIF($B$12:B398,B398)</f>
        <v>0</v>
      </c>
      <c r="AO398" s="392"/>
      <c r="AP398" s="392" t="str">
        <f t="shared" si="502"/>
        <v/>
      </c>
      <c r="AQ398" s="392" t="str">
        <f t="shared" si="502"/>
        <v/>
      </c>
      <c r="AR398" s="392" t="str">
        <f t="shared" si="502"/>
        <v/>
      </c>
      <c r="AS398" s="392" t="str">
        <f t="shared" si="502"/>
        <v/>
      </c>
      <c r="AT398" s="392">
        <f t="shared" si="503"/>
        <v>0</v>
      </c>
      <c r="AU398" s="392" t="str">
        <f t="shared" si="504"/>
        <v/>
      </c>
      <c r="AV398" s="392" t="str">
        <f t="shared" si="505"/>
        <v/>
      </c>
      <c r="AW398" s="392" t="str">
        <f t="shared" si="506"/>
        <v/>
      </c>
      <c r="AX398" s="392" t="str">
        <f t="shared" si="507"/>
        <v/>
      </c>
      <c r="AY398" s="392" t="str">
        <f t="shared" si="508"/>
        <v/>
      </c>
      <c r="AZ398" s="392" t="str">
        <f t="shared" si="495"/>
        <v/>
      </c>
      <c r="BA398" s="392" t="str">
        <f t="shared" si="495"/>
        <v/>
      </c>
      <c r="BB398" s="392" t="str">
        <f t="shared" si="495"/>
        <v/>
      </c>
      <c r="BC398" s="392" t="str">
        <f t="shared" si="495"/>
        <v/>
      </c>
      <c r="BD398" s="396" t="str">
        <f t="shared" si="495"/>
        <v/>
      </c>
      <c r="BE398" s="386">
        <f t="shared" si="509"/>
        <v>0</v>
      </c>
      <c r="BG398" s="392">
        <f t="shared" si="510"/>
        <v>0</v>
      </c>
      <c r="BH398" s="392">
        <f t="shared" si="511"/>
        <v>0</v>
      </c>
      <c r="BI398" s="405">
        <f t="shared" si="512"/>
        <v>0</v>
      </c>
      <c r="BJ398" s="406">
        <f t="shared" si="497"/>
        <v>0</v>
      </c>
      <c r="BK398" s="391" t="str">
        <f t="shared" si="498"/>
        <v>0</v>
      </c>
      <c r="BL398" s="391" t="str">
        <f t="shared" si="499"/>
        <v>0</v>
      </c>
      <c r="BM398" s="405">
        <f t="shared" si="513"/>
        <v>0</v>
      </c>
      <c r="BN398" s="405" t="str">
        <f t="shared" si="514"/>
        <v>0m0</v>
      </c>
      <c r="BO398" s="392">
        <f t="shared" si="515"/>
        <v>0</v>
      </c>
      <c r="BP398" s="392">
        <f t="shared" si="516"/>
        <v>0</v>
      </c>
      <c r="BQ398" s="405">
        <f t="shared" si="517"/>
        <v>0</v>
      </c>
      <c r="BR398" s="406">
        <f t="shared" si="518"/>
        <v>0</v>
      </c>
      <c r="BS398" s="391" t="str">
        <f t="shared" si="519"/>
        <v>0</v>
      </c>
      <c r="BT398" s="391" t="str">
        <f t="shared" si="520"/>
        <v>0</v>
      </c>
      <c r="BU398" s="405">
        <f t="shared" si="521"/>
        <v>0</v>
      </c>
      <c r="BV398" s="405" t="str">
        <f t="shared" si="522"/>
        <v>0m0</v>
      </c>
      <c r="BW398" s="392">
        <f t="shared" si="523"/>
        <v>0</v>
      </c>
      <c r="BX398" s="392">
        <f t="shared" si="524"/>
        <v>0</v>
      </c>
      <c r="BY398" s="405">
        <f t="shared" si="525"/>
        <v>0</v>
      </c>
      <c r="BZ398" s="406">
        <f t="shared" si="526"/>
        <v>0</v>
      </c>
      <c r="CA398" s="391" t="str">
        <f t="shared" si="527"/>
        <v>0</v>
      </c>
      <c r="CB398" s="391" t="str">
        <f t="shared" si="528"/>
        <v>0</v>
      </c>
      <c r="CC398" s="405">
        <f t="shared" si="529"/>
        <v>0</v>
      </c>
      <c r="CD398" s="405" t="str">
        <f t="shared" si="530"/>
        <v>0m0</v>
      </c>
      <c r="CE398" s="392">
        <f t="shared" si="531"/>
        <v>0</v>
      </c>
      <c r="CF398" s="392">
        <f t="shared" si="532"/>
        <v>0</v>
      </c>
      <c r="CG398" s="405">
        <f t="shared" si="533"/>
        <v>0</v>
      </c>
      <c r="CH398" s="406">
        <f t="shared" si="534"/>
        <v>0</v>
      </c>
      <c r="CI398" s="391" t="str">
        <f t="shared" si="535"/>
        <v>0</v>
      </c>
      <c r="CJ398" s="391" t="str">
        <f t="shared" si="536"/>
        <v>0</v>
      </c>
      <c r="CK398" s="405">
        <f t="shared" si="537"/>
        <v>0</v>
      </c>
      <c r="CL398" s="405" t="str">
        <f t="shared" si="538"/>
        <v>0m0</v>
      </c>
      <c r="CM398" s="392">
        <f t="shared" si="539"/>
        <v>0</v>
      </c>
      <c r="CN398" s="392">
        <f t="shared" si="540"/>
        <v>0</v>
      </c>
      <c r="CO398" s="405">
        <f t="shared" si="541"/>
        <v>0</v>
      </c>
      <c r="CP398" s="406">
        <f t="shared" si="542"/>
        <v>0</v>
      </c>
      <c r="CQ398" s="391" t="str">
        <f t="shared" si="543"/>
        <v>0</v>
      </c>
      <c r="CR398" s="391" t="str">
        <f t="shared" si="544"/>
        <v>0</v>
      </c>
      <c r="CS398" s="405">
        <f t="shared" si="545"/>
        <v>0</v>
      </c>
      <c r="CT398" s="405" t="str">
        <f t="shared" si="546"/>
        <v>0m0</v>
      </c>
      <c r="CU398" s="405">
        <f t="shared" si="547"/>
        <v>0</v>
      </c>
      <c r="CV398" s="405">
        <f t="shared" si="548"/>
        <v>0</v>
      </c>
      <c r="CW398" s="405">
        <f t="shared" si="549"/>
        <v>0</v>
      </c>
      <c r="CX398" s="405">
        <f t="shared" si="550"/>
        <v>0</v>
      </c>
      <c r="CY398" s="405">
        <f t="shared" si="551"/>
        <v>0</v>
      </c>
      <c r="CZ398" s="405" t="str">
        <f t="shared" si="552"/>
        <v/>
      </c>
      <c r="DA398" s="405" t="str">
        <f t="shared" si="553"/>
        <v/>
      </c>
      <c r="DB398" s="405" t="str">
        <f t="shared" si="554"/>
        <v/>
      </c>
      <c r="DC398" s="405" t="str">
        <f t="shared" si="555"/>
        <v/>
      </c>
      <c r="DD398" s="405" t="str">
        <f t="shared" si="556"/>
        <v/>
      </c>
      <c r="DE398" s="405"/>
      <c r="DF398" s="404"/>
      <c r="DG398" s="405" t="str">
        <f t="shared" si="557"/>
        <v/>
      </c>
      <c r="DH398" s="405" t="str">
        <f t="shared" si="558"/>
        <v/>
      </c>
      <c r="DI398" s="405">
        <f t="shared" si="559"/>
        <v>0</v>
      </c>
      <c r="DJ398" s="405" t="str">
        <f t="shared" si="560"/>
        <v/>
      </c>
      <c r="DK398" s="405" t="str">
        <f t="shared" si="561"/>
        <v/>
      </c>
      <c r="DL398" s="405" t="str">
        <f t="shared" si="562"/>
        <v/>
      </c>
      <c r="DM398" s="405" t="str">
        <f t="shared" si="563"/>
        <v/>
      </c>
      <c r="DN398" s="405" t="str">
        <f t="shared" si="564"/>
        <v/>
      </c>
      <c r="DO398" s="405" t="str">
        <f t="shared" si="565"/>
        <v/>
      </c>
    </row>
    <row r="399" spans="1:119" s="152" customFormat="1" ht="18" hidden="1" customHeight="1">
      <c r="A399" s="156" t="str">
        <f t="shared" si="496"/>
        <v/>
      </c>
      <c r="B399" s="153"/>
      <c r="C399" s="31" t="str">
        <f>IF(B399="","",VLOOKUP(B399,学連登録!$C$2:$G$3000,2,FALSE))</f>
        <v/>
      </c>
      <c r="D399" s="32" t="str">
        <f>IF(B399="","",VLOOKUP(B399,学連登録!$C$2:$G$3000,3,FALSE))</f>
        <v/>
      </c>
      <c r="E399" s="33" t="str">
        <f>IF(B399="","",VLOOKUP(B399,学連登録!$C$2:$G$3000,4,FALSE))</f>
        <v/>
      </c>
      <c r="F399" s="376" t="str">
        <f>IF(B399="","",VLOOKUP(B399,学連登録!$C$2:$I$3000,7,FALSE))</f>
        <v/>
      </c>
      <c r="G399" s="155"/>
      <c r="H399" s="926"/>
      <c r="I399" s="928"/>
      <c r="J399" s="155"/>
      <c r="K399" s="926"/>
      <c r="L399" s="927"/>
      <c r="M399" s="155"/>
      <c r="N399" s="881"/>
      <c r="O399" s="882"/>
      <c r="P399" s="154"/>
      <c r="Q399" s="926"/>
      <c r="R399" s="927"/>
      <c r="S399" s="154"/>
      <c r="T399" s="926"/>
      <c r="U399" s="927"/>
      <c r="V399" s="101" t="str">
        <f>IF(B399="","",VLOOKUP(B399,学連登録!$C$2:$H$3000,6,FALSE))</f>
        <v/>
      </c>
      <c r="Y399" s="116" t="str">
        <f t="shared" si="488"/>
        <v/>
      </c>
      <c r="Z399" s="97" t="str">
        <f>IF(G399="","",VLOOKUP(G399,種目名!$R$5:$T$104,3,0))</f>
        <v/>
      </c>
      <c r="AA399" s="98" t="str">
        <f>IF(J399="","",VLOOKUP(J399,種目名!$R$5:$T$104,3,0))</f>
        <v/>
      </c>
      <c r="AB399" s="117" t="str">
        <f>IF(M399="","",VLOOKUP(M399,種目名!$R$5:$T$104,3,0))</f>
        <v/>
      </c>
      <c r="AC399" s="117" t="str">
        <f>IF(P399="","",VLOOKUP(AF399,種目名!$R$5:$T$104,3,0))</f>
        <v/>
      </c>
      <c r="AD399" s="118" t="str">
        <f>IF(S399="","",VLOOKUP(AI399,種目名!$R$5:$T$104,3,0))</f>
        <v/>
      </c>
      <c r="AE399" s="115">
        <f t="shared" si="489"/>
        <v>0</v>
      </c>
      <c r="AF399" s="152" t="str">
        <f t="shared" si="490"/>
        <v/>
      </c>
      <c r="AG399" s="152" t="str">
        <f t="shared" si="491"/>
        <v/>
      </c>
      <c r="AH399" s="152">
        <f t="shared" si="492"/>
        <v>0</v>
      </c>
      <c r="AI399" s="152" t="str">
        <f t="shared" si="493"/>
        <v/>
      </c>
      <c r="AJ399" s="152" t="str">
        <f t="shared" si="494"/>
        <v/>
      </c>
      <c r="AK399" s="383"/>
      <c r="AL399" s="166">
        <f t="shared" si="500"/>
        <v>0</v>
      </c>
      <c r="AM399" s="392">
        <f t="shared" si="501"/>
        <v>0</v>
      </c>
      <c r="AN399" s="392">
        <f>COUNTIF($B$12:B399,B399)</f>
        <v>0</v>
      </c>
      <c r="AO399" s="392"/>
      <c r="AP399" s="392" t="str">
        <f t="shared" si="502"/>
        <v/>
      </c>
      <c r="AQ399" s="392" t="str">
        <f t="shared" si="502"/>
        <v/>
      </c>
      <c r="AR399" s="392" t="str">
        <f t="shared" si="502"/>
        <v/>
      </c>
      <c r="AS399" s="392" t="str">
        <f t="shared" si="502"/>
        <v/>
      </c>
      <c r="AT399" s="392">
        <f t="shared" si="503"/>
        <v>0</v>
      </c>
      <c r="AU399" s="392" t="str">
        <f t="shared" si="504"/>
        <v/>
      </c>
      <c r="AV399" s="392" t="str">
        <f t="shared" si="505"/>
        <v/>
      </c>
      <c r="AW399" s="392" t="str">
        <f t="shared" si="506"/>
        <v/>
      </c>
      <c r="AX399" s="392" t="str">
        <f t="shared" si="507"/>
        <v/>
      </c>
      <c r="AY399" s="392" t="str">
        <f t="shared" si="508"/>
        <v/>
      </c>
      <c r="AZ399" s="392" t="str">
        <f t="shared" si="495"/>
        <v/>
      </c>
      <c r="BA399" s="392" t="str">
        <f t="shared" si="495"/>
        <v/>
      </c>
      <c r="BB399" s="392" t="str">
        <f t="shared" si="495"/>
        <v/>
      </c>
      <c r="BC399" s="392" t="str">
        <f t="shared" si="495"/>
        <v/>
      </c>
      <c r="BD399" s="396" t="str">
        <f t="shared" si="495"/>
        <v/>
      </c>
      <c r="BE399" s="386">
        <f t="shared" si="509"/>
        <v>0</v>
      </c>
      <c r="BG399" s="392">
        <f t="shared" si="510"/>
        <v>0</v>
      </c>
      <c r="BH399" s="392">
        <f t="shared" si="511"/>
        <v>0</v>
      </c>
      <c r="BI399" s="405">
        <f t="shared" si="512"/>
        <v>0</v>
      </c>
      <c r="BJ399" s="406">
        <f t="shared" si="497"/>
        <v>0</v>
      </c>
      <c r="BK399" s="391" t="str">
        <f t="shared" si="498"/>
        <v>0</v>
      </c>
      <c r="BL399" s="391" t="str">
        <f t="shared" si="499"/>
        <v>0</v>
      </c>
      <c r="BM399" s="405">
        <f t="shared" si="513"/>
        <v>0</v>
      </c>
      <c r="BN399" s="405" t="str">
        <f t="shared" si="514"/>
        <v>0m0</v>
      </c>
      <c r="BO399" s="392">
        <f t="shared" si="515"/>
        <v>0</v>
      </c>
      <c r="BP399" s="392">
        <f t="shared" si="516"/>
        <v>0</v>
      </c>
      <c r="BQ399" s="405">
        <f t="shared" si="517"/>
        <v>0</v>
      </c>
      <c r="BR399" s="406">
        <f t="shared" si="518"/>
        <v>0</v>
      </c>
      <c r="BS399" s="391" t="str">
        <f t="shared" si="519"/>
        <v>0</v>
      </c>
      <c r="BT399" s="391" t="str">
        <f t="shared" si="520"/>
        <v>0</v>
      </c>
      <c r="BU399" s="405">
        <f t="shared" si="521"/>
        <v>0</v>
      </c>
      <c r="BV399" s="405" t="str">
        <f t="shared" si="522"/>
        <v>0m0</v>
      </c>
      <c r="BW399" s="392">
        <f t="shared" si="523"/>
        <v>0</v>
      </c>
      <c r="BX399" s="392">
        <f t="shared" si="524"/>
        <v>0</v>
      </c>
      <c r="BY399" s="405">
        <f t="shared" si="525"/>
        <v>0</v>
      </c>
      <c r="BZ399" s="406">
        <f t="shared" si="526"/>
        <v>0</v>
      </c>
      <c r="CA399" s="391" t="str">
        <f t="shared" si="527"/>
        <v>0</v>
      </c>
      <c r="CB399" s="391" t="str">
        <f t="shared" si="528"/>
        <v>0</v>
      </c>
      <c r="CC399" s="405">
        <f t="shared" si="529"/>
        <v>0</v>
      </c>
      <c r="CD399" s="405" t="str">
        <f t="shared" si="530"/>
        <v>0m0</v>
      </c>
      <c r="CE399" s="392">
        <f t="shared" si="531"/>
        <v>0</v>
      </c>
      <c r="CF399" s="392">
        <f t="shared" si="532"/>
        <v>0</v>
      </c>
      <c r="CG399" s="405">
        <f t="shared" si="533"/>
        <v>0</v>
      </c>
      <c r="CH399" s="406">
        <f t="shared" si="534"/>
        <v>0</v>
      </c>
      <c r="CI399" s="391" t="str">
        <f t="shared" si="535"/>
        <v>0</v>
      </c>
      <c r="CJ399" s="391" t="str">
        <f t="shared" si="536"/>
        <v>0</v>
      </c>
      <c r="CK399" s="405">
        <f t="shared" si="537"/>
        <v>0</v>
      </c>
      <c r="CL399" s="405" t="str">
        <f t="shared" si="538"/>
        <v>0m0</v>
      </c>
      <c r="CM399" s="392">
        <f t="shared" si="539"/>
        <v>0</v>
      </c>
      <c r="CN399" s="392">
        <f t="shared" si="540"/>
        <v>0</v>
      </c>
      <c r="CO399" s="405">
        <f t="shared" si="541"/>
        <v>0</v>
      </c>
      <c r="CP399" s="406">
        <f t="shared" si="542"/>
        <v>0</v>
      </c>
      <c r="CQ399" s="391" t="str">
        <f t="shared" si="543"/>
        <v>0</v>
      </c>
      <c r="CR399" s="391" t="str">
        <f t="shared" si="544"/>
        <v>0</v>
      </c>
      <c r="CS399" s="405">
        <f t="shared" si="545"/>
        <v>0</v>
      </c>
      <c r="CT399" s="405" t="str">
        <f t="shared" si="546"/>
        <v>0m0</v>
      </c>
      <c r="CU399" s="405">
        <f t="shared" si="547"/>
        <v>0</v>
      </c>
      <c r="CV399" s="405">
        <f t="shared" si="548"/>
        <v>0</v>
      </c>
      <c r="CW399" s="405">
        <f t="shared" si="549"/>
        <v>0</v>
      </c>
      <c r="CX399" s="405">
        <f t="shared" si="550"/>
        <v>0</v>
      </c>
      <c r="CY399" s="405">
        <f t="shared" si="551"/>
        <v>0</v>
      </c>
      <c r="CZ399" s="405" t="str">
        <f t="shared" si="552"/>
        <v/>
      </c>
      <c r="DA399" s="405" t="str">
        <f t="shared" si="553"/>
        <v/>
      </c>
      <c r="DB399" s="405" t="str">
        <f t="shared" si="554"/>
        <v/>
      </c>
      <c r="DC399" s="405" t="str">
        <f t="shared" si="555"/>
        <v/>
      </c>
      <c r="DD399" s="405" t="str">
        <f t="shared" si="556"/>
        <v/>
      </c>
      <c r="DE399" s="405"/>
      <c r="DF399" s="404"/>
      <c r="DG399" s="405" t="str">
        <f t="shared" si="557"/>
        <v/>
      </c>
      <c r="DH399" s="405" t="str">
        <f t="shared" si="558"/>
        <v/>
      </c>
      <c r="DI399" s="405">
        <f t="shared" si="559"/>
        <v>0</v>
      </c>
      <c r="DJ399" s="405" t="str">
        <f t="shared" si="560"/>
        <v/>
      </c>
      <c r="DK399" s="405" t="str">
        <f t="shared" si="561"/>
        <v/>
      </c>
      <c r="DL399" s="405" t="str">
        <f t="shared" si="562"/>
        <v/>
      </c>
      <c r="DM399" s="405" t="str">
        <f t="shared" si="563"/>
        <v/>
      </c>
      <c r="DN399" s="405" t="str">
        <f t="shared" si="564"/>
        <v/>
      </c>
      <c r="DO399" s="405" t="str">
        <f t="shared" si="565"/>
        <v/>
      </c>
    </row>
    <row r="400" spans="1:119" s="152" customFormat="1" ht="18" hidden="1" customHeight="1">
      <c r="A400" s="156" t="str">
        <f t="shared" si="496"/>
        <v/>
      </c>
      <c r="B400" s="153"/>
      <c r="C400" s="31" t="str">
        <f>IF(B400="","",VLOOKUP(B400,学連登録!$C$2:$G$3000,2,FALSE))</f>
        <v/>
      </c>
      <c r="D400" s="32" t="str">
        <f>IF(B400="","",VLOOKUP(B400,学連登録!$C$2:$G$3000,3,FALSE))</f>
        <v/>
      </c>
      <c r="E400" s="33" t="str">
        <f>IF(B400="","",VLOOKUP(B400,学連登録!$C$2:$G$3000,4,FALSE))</f>
        <v/>
      </c>
      <c r="F400" s="376" t="str">
        <f>IF(B400="","",VLOOKUP(B400,学連登録!$C$2:$I$3000,7,FALSE))</f>
        <v/>
      </c>
      <c r="G400" s="155"/>
      <c r="H400" s="926"/>
      <c r="I400" s="928"/>
      <c r="J400" s="155"/>
      <c r="K400" s="926"/>
      <c r="L400" s="927"/>
      <c r="M400" s="155"/>
      <c r="N400" s="881"/>
      <c r="O400" s="882"/>
      <c r="P400" s="154"/>
      <c r="Q400" s="926"/>
      <c r="R400" s="927"/>
      <c r="S400" s="154"/>
      <c r="T400" s="926"/>
      <c r="U400" s="927"/>
      <c r="V400" s="101" t="str">
        <f>IF(B400="","",VLOOKUP(B400,学連登録!$C$2:$H$3000,6,FALSE))</f>
        <v/>
      </c>
      <c r="Y400" s="116" t="str">
        <f t="shared" si="488"/>
        <v/>
      </c>
      <c r="Z400" s="97" t="str">
        <f>IF(G400="","",VLOOKUP(G400,種目名!$R$5:$T$104,3,0))</f>
        <v/>
      </c>
      <c r="AA400" s="98" t="str">
        <f>IF(J400="","",VLOOKUP(J400,種目名!$R$5:$T$104,3,0))</f>
        <v/>
      </c>
      <c r="AB400" s="117" t="str">
        <f>IF(M400="","",VLOOKUP(M400,種目名!$R$5:$T$104,3,0))</f>
        <v/>
      </c>
      <c r="AC400" s="117" t="str">
        <f>IF(P400="","",VLOOKUP(AF400,種目名!$R$5:$T$104,3,0))</f>
        <v/>
      </c>
      <c r="AD400" s="118" t="str">
        <f>IF(S400="","",VLOOKUP(AI400,種目名!$R$5:$T$104,3,0))</f>
        <v/>
      </c>
      <c r="AE400" s="115">
        <f t="shared" si="489"/>
        <v>0</v>
      </c>
      <c r="AF400" s="152" t="str">
        <f t="shared" si="490"/>
        <v/>
      </c>
      <c r="AG400" s="152" t="str">
        <f t="shared" si="491"/>
        <v/>
      </c>
      <c r="AH400" s="152">
        <f t="shared" si="492"/>
        <v>0</v>
      </c>
      <c r="AI400" s="152" t="str">
        <f t="shared" si="493"/>
        <v/>
      </c>
      <c r="AJ400" s="152" t="str">
        <f t="shared" si="494"/>
        <v/>
      </c>
      <c r="AK400" s="383"/>
      <c r="AL400" s="166">
        <f t="shared" si="500"/>
        <v>0</v>
      </c>
      <c r="AM400" s="392">
        <f t="shared" si="501"/>
        <v>0</v>
      </c>
      <c r="AN400" s="392">
        <f>COUNTIF($B$12:B400,B400)</f>
        <v>0</v>
      </c>
      <c r="AO400" s="392"/>
      <c r="AP400" s="392" t="str">
        <f t="shared" si="502"/>
        <v/>
      </c>
      <c r="AQ400" s="392" t="str">
        <f t="shared" si="502"/>
        <v/>
      </c>
      <c r="AR400" s="392" t="str">
        <f t="shared" si="502"/>
        <v/>
      </c>
      <c r="AS400" s="392" t="str">
        <f t="shared" si="502"/>
        <v/>
      </c>
      <c r="AT400" s="392">
        <f t="shared" si="503"/>
        <v>0</v>
      </c>
      <c r="AU400" s="392" t="str">
        <f t="shared" si="504"/>
        <v/>
      </c>
      <c r="AV400" s="392" t="str">
        <f t="shared" si="505"/>
        <v/>
      </c>
      <c r="AW400" s="392" t="str">
        <f t="shared" si="506"/>
        <v/>
      </c>
      <c r="AX400" s="392" t="str">
        <f t="shared" si="507"/>
        <v/>
      </c>
      <c r="AY400" s="392" t="str">
        <f t="shared" si="508"/>
        <v/>
      </c>
      <c r="AZ400" s="392" t="str">
        <f t="shared" si="495"/>
        <v/>
      </c>
      <c r="BA400" s="392" t="str">
        <f t="shared" si="495"/>
        <v/>
      </c>
      <c r="BB400" s="392" t="str">
        <f t="shared" si="495"/>
        <v/>
      </c>
      <c r="BC400" s="392" t="str">
        <f t="shared" si="495"/>
        <v/>
      </c>
      <c r="BD400" s="396" t="str">
        <f t="shared" si="495"/>
        <v/>
      </c>
      <c r="BE400" s="386">
        <f t="shared" si="509"/>
        <v>0</v>
      </c>
      <c r="BG400" s="392">
        <f t="shared" si="510"/>
        <v>0</v>
      </c>
      <c r="BH400" s="392">
        <f t="shared" si="511"/>
        <v>0</v>
      </c>
      <c r="BI400" s="405">
        <f t="shared" si="512"/>
        <v>0</v>
      </c>
      <c r="BJ400" s="406">
        <f t="shared" si="497"/>
        <v>0</v>
      </c>
      <c r="BK400" s="391" t="str">
        <f t="shared" si="498"/>
        <v>0</v>
      </c>
      <c r="BL400" s="391" t="str">
        <f t="shared" si="499"/>
        <v>0</v>
      </c>
      <c r="BM400" s="405">
        <f t="shared" si="513"/>
        <v>0</v>
      </c>
      <c r="BN400" s="405" t="str">
        <f t="shared" si="514"/>
        <v>0m0</v>
      </c>
      <c r="BO400" s="392">
        <f t="shared" si="515"/>
        <v>0</v>
      </c>
      <c r="BP400" s="392">
        <f t="shared" si="516"/>
        <v>0</v>
      </c>
      <c r="BQ400" s="405">
        <f t="shared" si="517"/>
        <v>0</v>
      </c>
      <c r="BR400" s="406">
        <f t="shared" si="518"/>
        <v>0</v>
      </c>
      <c r="BS400" s="391" t="str">
        <f t="shared" si="519"/>
        <v>0</v>
      </c>
      <c r="BT400" s="391" t="str">
        <f t="shared" si="520"/>
        <v>0</v>
      </c>
      <c r="BU400" s="405">
        <f t="shared" si="521"/>
        <v>0</v>
      </c>
      <c r="BV400" s="405" t="str">
        <f t="shared" si="522"/>
        <v>0m0</v>
      </c>
      <c r="BW400" s="392">
        <f t="shared" si="523"/>
        <v>0</v>
      </c>
      <c r="BX400" s="392">
        <f t="shared" si="524"/>
        <v>0</v>
      </c>
      <c r="BY400" s="405">
        <f t="shared" si="525"/>
        <v>0</v>
      </c>
      <c r="BZ400" s="406">
        <f t="shared" si="526"/>
        <v>0</v>
      </c>
      <c r="CA400" s="391" t="str">
        <f t="shared" si="527"/>
        <v>0</v>
      </c>
      <c r="CB400" s="391" t="str">
        <f t="shared" si="528"/>
        <v>0</v>
      </c>
      <c r="CC400" s="405">
        <f t="shared" si="529"/>
        <v>0</v>
      </c>
      <c r="CD400" s="405" t="str">
        <f t="shared" si="530"/>
        <v>0m0</v>
      </c>
      <c r="CE400" s="392">
        <f t="shared" si="531"/>
        <v>0</v>
      </c>
      <c r="CF400" s="392">
        <f t="shared" si="532"/>
        <v>0</v>
      </c>
      <c r="CG400" s="405">
        <f t="shared" si="533"/>
        <v>0</v>
      </c>
      <c r="CH400" s="406">
        <f t="shared" si="534"/>
        <v>0</v>
      </c>
      <c r="CI400" s="391" t="str">
        <f t="shared" si="535"/>
        <v>0</v>
      </c>
      <c r="CJ400" s="391" t="str">
        <f t="shared" si="536"/>
        <v>0</v>
      </c>
      <c r="CK400" s="405">
        <f t="shared" si="537"/>
        <v>0</v>
      </c>
      <c r="CL400" s="405" t="str">
        <f t="shared" si="538"/>
        <v>0m0</v>
      </c>
      <c r="CM400" s="392">
        <f t="shared" si="539"/>
        <v>0</v>
      </c>
      <c r="CN400" s="392">
        <f t="shared" si="540"/>
        <v>0</v>
      </c>
      <c r="CO400" s="405">
        <f t="shared" si="541"/>
        <v>0</v>
      </c>
      <c r="CP400" s="406">
        <f t="shared" si="542"/>
        <v>0</v>
      </c>
      <c r="CQ400" s="391" t="str">
        <f t="shared" si="543"/>
        <v>0</v>
      </c>
      <c r="CR400" s="391" t="str">
        <f t="shared" si="544"/>
        <v>0</v>
      </c>
      <c r="CS400" s="405">
        <f t="shared" si="545"/>
        <v>0</v>
      </c>
      <c r="CT400" s="405" t="str">
        <f t="shared" si="546"/>
        <v>0m0</v>
      </c>
      <c r="CU400" s="405">
        <f t="shared" si="547"/>
        <v>0</v>
      </c>
      <c r="CV400" s="405">
        <f t="shared" si="548"/>
        <v>0</v>
      </c>
      <c r="CW400" s="405">
        <f t="shared" si="549"/>
        <v>0</v>
      </c>
      <c r="CX400" s="405">
        <f t="shared" si="550"/>
        <v>0</v>
      </c>
      <c r="CY400" s="405">
        <f t="shared" si="551"/>
        <v>0</v>
      </c>
      <c r="CZ400" s="405" t="str">
        <f t="shared" si="552"/>
        <v/>
      </c>
      <c r="DA400" s="405" t="str">
        <f t="shared" si="553"/>
        <v/>
      </c>
      <c r="DB400" s="405" t="str">
        <f t="shared" si="554"/>
        <v/>
      </c>
      <c r="DC400" s="405" t="str">
        <f t="shared" si="555"/>
        <v/>
      </c>
      <c r="DD400" s="405" t="str">
        <f t="shared" si="556"/>
        <v/>
      </c>
      <c r="DE400" s="405"/>
      <c r="DF400" s="404"/>
      <c r="DG400" s="405" t="str">
        <f t="shared" si="557"/>
        <v/>
      </c>
      <c r="DH400" s="405" t="str">
        <f t="shared" si="558"/>
        <v/>
      </c>
      <c r="DI400" s="405">
        <f t="shared" si="559"/>
        <v>0</v>
      </c>
      <c r="DJ400" s="405" t="str">
        <f t="shared" si="560"/>
        <v/>
      </c>
      <c r="DK400" s="405" t="str">
        <f t="shared" si="561"/>
        <v/>
      </c>
      <c r="DL400" s="405" t="str">
        <f t="shared" si="562"/>
        <v/>
      </c>
      <c r="DM400" s="405" t="str">
        <f t="shared" si="563"/>
        <v/>
      </c>
      <c r="DN400" s="405" t="str">
        <f t="shared" si="564"/>
        <v/>
      </c>
      <c r="DO400" s="405" t="str">
        <f t="shared" si="565"/>
        <v/>
      </c>
    </row>
    <row r="401" spans="1:119" s="152" customFormat="1" ht="18" hidden="1" customHeight="1">
      <c r="A401" s="156" t="str">
        <f t="shared" si="496"/>
        <v/>
      </c>
      <c r="B401" s="153"/>
      <c r="C401" s="31" t="str">
        <f>IF(B401="","",VLOOKUP(B401,学連登録!$C$2:$G$3000,2,FALSE))</f>
        <v/>
      </c>
      <c r="D401" s="32" t="str">
        <f>IF(B401="","",VLOOKUP(B401,学連登録!$C$2:$G$3000,3,FALSE))</f>
        <v/>
      </c>
      <c r="E401" s="33" t="str">
        <f>IF(B401="","",VLOOKUP(B401,学連登録!$C$2:$G$3000,4,FALSE))</f>
        <v/>
      </c>
      <c r="F401" s="376" t="str">
        <f>IF(B401="","",VLOOKUP(B401,学連登録!$C$2:$I$3000,7,FALSE))</f>
        <v/>
      </c>
      <c r="G401" s="155"/>
      <c r="H401" s="926"/>
      <c r="I401" s="928"/>
      <c r="J401" s="155"/>
      <c r="K401" s="926"/>
      <c r="L401" s="927"/>
      <c r="M401" s="155"/>
      <c r="N401" s="881"/>
      <c r="O401" s="882"/>
      <c r="P401" s="154"/>
      <c r="Q401" s="926"/>
      <c r="R401" s="927"/>
      <c r="S401" s="154"/>
      <c r="T401" s="926"/>
      <c r="U401" s="927"/>
      <c r="V401" s="101" t="str">
        <f>IF(B401="","",VLOOKUP(B401,学連登録!$C$2:$H$3000,6,FALSE))</f>
        <v/>
      </c>
      <c r="Y401" s="116" t="str">
        <f t="shared" si="488"/>
        <v/>
      </c>
      <c r="Z401" s="97" t="str">
        <f>IF(G401="","",VLOOKUP(G401,種目名!$R$5:$T$104,3,0))</f>
        <v/>
      </c>
      <c r="AA401" s="98" t="str">
        <f>IF(J401="","",VLOOKUP(J401,種目名!$R$5:$T$104,3,0))</f>
        <v/>
      </c>
      <c r="AB401" s="117" t="str">
        <f>IF(M401="","",VLOOKUP(M401,種目名!$R$5:$T$104,3,0))</f>
        <v/>
      </c>
      <c r="AC401" s="117" t="str">
        <f>IF(P401="","",VLOOKUP(AF401,種目名!$R$5:$T$104,3,0))</f>
        <v/>
      </c>
      <c r="AD401" s="118" t="str">
        <f>IF(S401="","",VLOOKUP(AI401,種目名!$R$5:$T$104,3,0))</f>
        <v/>
      </c>
      <c r="AE401" s="115">
        <f t="shared" si="489"/>
        <v>0</v>
      </c>
      <c r="AF401" s="152" t="str">
        <f t="shared" si="490"/>
        <v/>
      </c>
      <c r="AG401" s="152" t="str">
        <f t="shared" si="491"/>
        <v/>
      </c>
      <c r="AH401" s="152">
        <f t="shared" si="492"/>
        <v>0</v>
      </c>
      <c r="AI401" s="152" t="str">
        <f t="shared" si="493"/>
        <v/>
      </c>
      <c r="AJ401" s="152" t="str">
        <f t="shared" si="494"/>
        <v/>
      </c>
      <c r="AK401" s="383"/>
      <c r="AL401" s="166">
        <f t="shared" si="500"/>
        <v>0</v>
      </c>
      <c r="AM401" s="392">
        <f t="shared" si="501"/>
        <v>0</v>
      </c>
      <c r="AN401" s="392">
        <f>COUNTIF($B$12:B401,B401)</f>
        <v>0</v>
      </c>
      <c r="AO401" s="392"/>
      <c r="AP401" s="392" t="str">
        <f t="shared" si="502"/>
        <v/>
      </c>
      <c r="AQ401" s="392" t="str">
        <f t="shared" si="502"/>
        <v/>
      </c>
      <c r="AR401" s="392" t="str">
        <f t="shared" si="502"/>
        <v/>
      </c>
      <c r="AS401" s="392" t="str">
        <f t="shared" si="502"/>
        <v/>
      </c>
      <c r="AT401" s="392">
        <f t="shared" si="503"/>
        <v>0</v>
      </c>
      <c r="AU401" s="392" t="str">
        <f t="shared" si="504"/>
        <v/>
      </c>
      <c r="AV401" s="392" t="str">
        <f t="shared" si="505"/>
        <v/>
      </c>
      <c r="AW401" s="392" t="str">
        <f t="shared" si="506"/>
        <v/>
      </c>
      <c r="AX401" s="392" t="str">
        <f t="shared" si="507"/>
        <v/>
      </c>
      <c r="AY401" s="392" t="str">
        <f t="shared" si="508"/>
        <v/>
      </c>
      <c r="AZ401" s="392" t="str">
        <f t="shared" si="495"/>
        <v/>
      </c>
      <c r="BA401" s="392" t="str">
        <f t="shared" si="495"/>
        <v/>
      </c>
      <c r="BB401" s="392" t="str">
        <f t="shared" si="495"/>
        <v/>
      </c>
      <c r="BC401" s="392" t="str">
        <f t="shared" si="495"/>
        <v/>
      </c>
      <c r="BD401" s="396" t="str">
        <f t="shared" si="495"/>
        <v/>
      </c>
      <c r="BE401" s="386">
        <f t="shared" si="509"/>
        <v>0</v>
      </c>
      <c r="BG401" s="392">
        <f t="shared" si="510"/>
        <v>0</v>
      </c>
      <c r="BH401" s="392">
        <f t="shared" si="511"/>
        <v>0</v>
      </c>
      <c r="BI401" s="405">
        <f t="shared" si="512"/>
        <v>0</v>
      </c>
      <c r="BJ401" s="406">
        <f t="shared" si="497"/>
        <v>0</v>
      </c>
      <c r="BK401" s="391" t="str">
        <f t="shared" si="498"/>
        <v>0</v>
      </c>
      <c r="BL401" s="391" t="str">
        <f t="shared" si="499"/>
        <v>0</v>
      </c>
      <c r="BM401" s="405">
        <f t="shared" si="513"/>
        <v>0</v>
      </c>
      <c r="BN401" s="405" t="str">
        <f t="shared" si="514"/>
        <v>0m0</v>
      </c>
      <c r="BO401" s="392">
        <f t="shared" si="515"/>
        <v>0</v>
      </c>
      <c r="BP401" s="392">
        <f t="shared" si="516"/>
        <v>0</v>
      </c>
      <c r="BQ401" s="405">
        <f t="shared" si="517"/>
        <v>0</v>
      </c>
      <c r="BR401" s="406">
        <f t="shared" si="518"/>
        <v>0</v>
      </c>
      <c r="BS401" s="391" t="str">
        <f t="shared" si="519"/>
        <v>0</v>
      </c>
      <c r="BT401" s="391" t="str">
        <f t="shared" si="520"/>
        <v>0</v>
      </c>
      <c r="BU401" s="405">
        <f t="shared" si="521"/>
        <v>0</v>
      </c>
      <c r="BV401" s="405" t="str">
        <f t="shared" si="522"/>
        <v>0m0</v>
      </c>
      <c r="BW401" s="392">
        <f t="shared" si="523"/>
        <v>0</v>
      </c>
      <c r="BX401" s="392">
        <f t="shared" si="524"/>
        <v>0</v>
      </c>
      <c r="BY401" s="405">
        <f t="shared" si="525"/>
        <v>0</v>
      </c>
      <c r="BZ401" s="406">
        <f t="shared" si="526"/>
        <v>0</v>
      </c>
      <c r="CA401" s="391" t="str">
        <f t="shared" si="527"/>
        <v>0</v>
      </c>
      <c r="CB401" s="391" t="str">
        <f t="shared" si="528"/>
        <v>0</v>
      </c>
      <c r="CC401" s="405">
        <f t="shared" si="529"/>
        <v>0</v>
      </c>
      <c r="CD401" s="405" t="str">
        <f t="shared" si="530"/>
        <v>0m0</v>
      </c>
      <c r="CE401" s="392">
        <f t="shared" si="531"/>
        <v>0</v>
      </c>
      <c r="CF401" s="392">
        <f t="shared" si="532"/>
        <v>0</v>
      </c>
      <c r="CG401" s="405">
        <f t="shared" si="533"/>
        <v>0</v>
      </c>
      <c r="CH401" s="406">
        <f t="shared" si="534"/>
        <v>0</v>
      </c>
      <c r="CI401" s="391" t="str">
        <f t="shared" si="535"/>
        <v>0</v>
      </c>
      <c r="CJ401" s="391" t="str">
        <f t="shared" si="536"/>
        <v>0</v>
      </c>
      <c r="CK401" s="405">
        <f t="shared" si="537"/>
        <v>0</v>
      </c>
      <c r="CL401" s="405" t="str">
        <f t="shared" si="538"/>
        <v>0m0</v>
      </c>
      <c r="CM401" s="392">
        <f t="shared" si="539"/>
        <v>0</v>
      </c>
      <c r="CN401" s="392">
        <f t="shared" si="540"/>
        <v>0</v>
      </c>
      <c r="CO401" s="405">
        <f t="shared" si="541"/>
        <v>0</v>
      </c>
      <c r="CP401" s="406">
        <f t="shared" si="542"/>
        <v>0</v>
      </c>
      <c r="CQ401" s="391" t="str">
        <f t="shared" si="543"/>
        <v>0</v>
      </c>
      <c r="CR401" s="391" t="str">
        <f t="shared" si="544"/>
        <v>0</v>
      </c>
      <c r="CS401" s="405">
        <f t="shared" si="545"/>
        <v>0</v>
      </c>
      <c r="CT401" s="405" t="str">
        <f t="shared" si="546"/>
        <v>0m0</v>
      </c>
      <c r="CU401" s="405">
        <f t="shared" si="547"/>
        <v>0</v>
      </c>
      <c r="CV401" s="405">
        <f t="shared" si="548"/>
        <v>0</v>
      </c>
      <c r="CW401" s="405">
        <f t="shared" si="549"/>
        <v>0</v>
      </c>
      <c r="CX401" s="405">
        <f t="shared" si="550"/>
        <v>0</v>
      </c>
      <c r="CY401" s="405">
        <f t="shared" si="551"/>
        <v>0</v>
      </c>
      <c r="CZ401" s="405" t="str">
        <f t="shared" si="552"/>
        <v/>
      </c>
      <c r="DA401" s="405" t="str">
        <f t="shared" si="553"/>
        <v/>
      </c>
      <c r="DB401" s="405" t="str">
        <f t="shared" si="554"/>
        <v/>
      </c>
      <c r="DC401" s="405" t="str">
        <f t="shared" si="555"/>
        <v/>
      </c>
      <c r="DD401" s="405" t="str">
        <f t="shared" si="556"/>
        <v/>
      </c>
      <c r="DE401" s="405"/>
      <c r="DF401" s="404"/>
      <c r="DG401" s="405" t="str">
        <f t="shared" si="557"/>
        <v/>
      </c>
      <c r="DH401" s="405" t="str">
        <f t="shared" si="558"/>
        <v/>
      </c>
      <c r="DI401" s="405">
        <f t="shared" si="559"/>
        <v>0</v>
      </c>
      <c r="DJ401" s="405" t="str">
        <f t="shared" si="560"/>
        <v/>
      </c>
      <c r="DK401" s="405" t="str">
        <f t="shared" si="561"/>
        <v/>
      </c>
      <c r="DL401" s="405" t="str">
        <f t="shared" si="562"/>
        <v/>
      </c>
      <c r="DM401" s="405" t="str">
        <f t="shared" si="563"/>
        <v/>
      </c>
      <c r="DN401" s="405" t="str">
        <f t="shared" si="564"/>
        <v/>
      </c>
      <c r="DO401" s="405" t="str">
        <f t="shared" si="565"/>
        <v/>
      </c>
    </row>
    <row r="402" spans="1:119" s="152" customFormat="1" ht="18" hidden="1" customHeight="1">
      <c r="A402" s="156" t="str">
        <f t="shared" si="496"/>
        <v/>
      </c>
      <c r="B402" s="153"/>
      <c r="C402" s="31" t="str">
        <f>IF(B402="","",VLOOKUP(B402,学連登録!$C$2:$G$3000,2,FALSE))</f>
        <v/>
      </c>
      <c r="D402" s="32" t="str">
        <f>IF(B402="","",VLOOKUP(B402,学連登録!$C$2:$G$3000,3,FALSE))</f>
        <v/>
      </c>
      <c r="E402" s="33" t="str">
        <f>IF(B402="","",VLOOKUP(B402,学連登録!$C$2:$G$3000,4,FALSE))</f>
        <v/>
      </c>
      <c r="F402" s="376" t="str">
        <f>IF(B402="","",VLOOKUP(B402,学連登録!$C$2:$I$3000,7,FALSE))</f>
        <v/>
      </c>
      <c r="G402" s="155"/>
      <c r="H402" s="926"/>
      <c r="I402" s="928"/>
      <c r="J402" s="155"/>
      <c r="K402" s="926"/>
      <c r="L402" s="927"/>
      <c r="M402" s="155"/>
      <c r="N402" s="881"/>
      <c r="O402" s="882"/>
      <c r="P402" s="154"/>
      <c r="Q402" s="926"/>
      <c r="R402" s="927"/>
      <c r="S402" s="154"/>
      <c r="T402" s="926"/>
      <c r="U402" s="927"/>
      <c r="V402" s="101" t="str">
        <f>IF(B402="","",VLOOKUP(B402,学連登録!$C$2:$H$3000,6,FALSE))</f>
        <v/>
      </c>
      <c r="Y402" s="116" t="str">
        <f t="shared" si="488"/>
        <v/>
      </c>
      <c r="Z402" s="97" t="str">
        <f>IF(G402="","",VLOOKUP(G402,種目名!$R$5:$T$104,3,0))</f>
        <v/>
      </c>
      <c r="AA402" s="98" t="str">
        <f>IF(J402="","",VLOOKUP(J402,種目名!$R$5:$T$104,3,0))</f>
        <v/>
      </c>
      <c r="AB402" s="117" t="str">
        <f>IF(M402="","",VLOOKUP(M402,種目名!$R$5:$T$104,3,0))</f>
        <v/>
      </c>
      <c r="AC402" s="117" t="str">
        <f>IF(P402="","",VLOOKUP(AF402,種目名!$R$5:$T$104,3,0))</f>
        <v/>
      </c>
      <c r="AD402" s="118" t="str">
        <f>IF(S402="","",VLOOKUP(AI402,種目名!$R$5:$T$104,3,0))</f>
        <v/>
      </c>
      <c r="AE402" s="115">
        <f t="shared" si="489"/>
        <v>0</v>
      </c>
      <c r="AF402" s="152" t="str">
        <f t="shared" si="490"/>
        <v/>
      </c>
      <c r="AG402" s="152" t="str">
        <f t="shared" si="491"/>
        <v/>
      </c>
      <c r="AH402" s="152">
        <f t="shared" si="492"/>
        <v>0</v>
      </c>
      <c r="AI402" s="152" t="str">
        <f t="shared" si="493"/>
        <v/>
      </c>
      <c r="AJ402" s="152" t="str">
        <f t="shared" si="494"/>
        <v/>
      </c>
      <c r="AK402" s="383"/>
      <c r="AL402" s="166">
        <f t="shared" si="500"/>
        <v>0</v>
      </c>
      <c r="AM402" s="392">
        <f t="shared" si="501"/>
        <v>0</v>
      </c>
      <c r="AN402" s="392">
        <f>COUNTIF($B$12:B402,B402)</f>
        <v>0</v>
      </c>
      <c r="AO402" s="392"/>
      <c r="AP402" s="392" t="str">
        <f t="shared" si="502"/>
        <v/>
      </c>
      <c r="AQ402" s="392" t="str">
        <f t="shared" si="502"/>
        <v/>
      </c>
      <c r="AR402" s="392" t="str">
        <f t="shared" si="502"/>
        <v/>
      </c>
      <c r="AS402" s="392" t="str">
        <f t="shared" si="502"/>
        <v/>
      </c>
      <c r="AT402" s="392">
        <f t="shared" si="503"/>
        <v>0</v>
      </c>
      <c r="AU402" s="392" t="str">
        <f t="shared" si="504"/>
        <v/>
      </c>
      <c r="AV402" s="392" t="str">
        <f t="shared" si="505"/>
        <v/>
      </c>
      <c r="AW402" s="392" t="str">
        <f t="shared" si="506"/>
        <v/>
      </c>
      <c r="AX402" s="392" t="str">
        <f t="shared" si="507"/>
        <v/>
      </c>
      <c r="AY402" s="392" t="str">
        <f t="shared" si="508"/>
        <v/>
      </c>
      <c r="AZ402" s="392" t="str">
        <f t="shared" si="495"/>
        <v/>
      </c>
      <c r="BA402" s="392" t="str">
        <f t="shared" si="495"/>
        <v/>
      </c>
      <c r="BB402" s="392" t="str">
        <f t="shared" si="495"/>
        <v/>
      </c>
      <c r="BC402" s="392" t="str">
        <f t="shared" si="495"/>
        <v/>
      </c>
      <c r="BD402" s="396" t="str">
        <f t="shared" si="495"/>
        <v/>
      </c>
      <c r="BE402" s="386">
        <f t="shared" si="509"/>
        <v>0</v>
      </c>
      <c r="BG402" s="392">
        <f t="shared" si="510"/>
        <v>0</v>
      </c>
      <c r="BH402" s="392">
        <f t="shared" si="511"/>
        <v>0</v>
      </c>
      <c r="BI402" s="405">
        <f t="shared" si="512"/>
        <v>0</v>
      </c>
      <c r="BJ402" s="406">
        <f t="shared" si="497"/>
        <v>0</v>
      </c>
      <c r="BK402" s="391" t="str">
        <f t="shared" si="498"/>
        <v>0</v>
      </c>
      <c r="BL402" s="391" t="str">
        <f t="shared" si="499"/>
        <v>0</v>
      </c>
      <c r="BM402" s="405">
        <f t="shared" si="513"/>
        <v>0</v>
      </c>
      <c r="BN402" s="405" t="str">
        <f t="shared" si="514"/>
        <v>0m0</v>
      </c>
      <c r="BO402" s="392">
        <f t="shared" si="515"/>
        <v>0</v>
      </c>
      <c r="BP402" s="392">
        <f t="shared" si="516"/>
        <v>0</v>
      </c>
      <c r="BQ402" s="405">
        <f t="shared" si="517"/>
        <v>0</v>
      </c>
      <c r="BR402" s="406">
        <f t="shared" si="518"/>
        <v>0</v>
      </c>
      <c r="BS402" s="391" t="str">
        <f t="shared" si="519"/>
        <v>0</v>
      </c>
      <c r="BT402" s="391" t="str">
        <f t="shared" si="520"/>
        <v>0</v>
      </c>
      <c r="BU402" s="405">
        <f t="shared" si="521"/>
        <v>0</v>
      </c>
      <c r="BV402" s="405" t="str">
        <f t="shared" si="522"/>
        <v>0m0</v>
      </c>
      <c r="BW402" s="392">
        <f t="shared" si="523"/>
        <v>0</v>
      </c>
      <c r="BX402" s="392">
        <f t="shared" si="524"/>
        <v>0</v>
      </c>
      <c r="BY402" s="405">
        <f t="shared" si="525"/>
        <v>0</v>
      </c>
      <c r="BZ402" s="406">
        <f t="shared" si="526"/>
        <v>0</v>
      </c>
      <c r="CA402" s="391" t="str">
        <f t="shared" si="527"/>
        <v>0</v>
      </c>
      <c r="CB402" s="391" t="str">
        <f t="shared" si="528"/>
        <v>0</v>
      </c>
      <c r="CC402" s="405">
        <f t="shared" si="529"/>
        <v>0</v>
      </c>
      <c r="CD402" s="405" t="str">
        <f t="shared" si="530"/>
        <v>0m0</v>
      </c>
      <c r="CE402" s="392">
        <f t="shared" si="531"/>
        <v>0</v>
      </c>
      <c r="CF402" s="392">
        <f t="shared" si="532"/>
        <v>0</v>
      </c>
      <c r="CG402" s="405">
        <f t="shared" si="533"/>
        <v>0</v>
      </c>
      <c r="CH402" s="406">
        <f t="shared" si="534"/>
        <v>0</v>
      </c>
      <c r="CI402" s="391" t="str">
        <f t="shared" si="535"/>
        <v>0</v>
      </c>
      <c r="CJ402" s="391" t="str">
        <f t="shared" si="536"/>
        <v>0</v>
      </c>
      <c r="CK402" s="405">
        <f t="shared" si="537"/>
        <v>0</v>
      </c>
      <c r="CL402" s="405" t="str">
        <f t="shared" si="538"/>
        <v>0m0</v>
      </c>
      <c r="CM402" s="392">
        <f t="shared" si="539"/>
        <v>0</v>
      </c>
      <c r="CN402" s="392">
        <f t="shared" si="540"/>
        <v>0</v>
      </c>
      <c r="CO402" s="405">
        <f t="shared" si="541"/>
        <v>0</v>
      </c>
      <c r="CP402" s="406">
        <f t="shared" si="542"/>
        <v>0</v>
      </c>
      <c r="CQ402" s="391" t="str">
        <f t="shared" si="543"/>
        <v>0</v>
      </c>
      <c r="CR402" s="391" t="str">
        <f t="shared" si="544"/>
        <v>0</v>
      </c>
      <c r="CS402" s="405">
        <f t="shared" si="545"/>
        <v>0</v>
      </c>
      <c r="CT402" s="405" t="str">
        <f t="shared" si="546"/>
        <v>0m0</v>
      </c>
      <c r="CU402" s="405">
        <f t="shared" si="547"/>
        <v>0</v>
      </c>
      <c r="CV402" s="405">
        <f t="shared" si="548"/>
        <v>0</v>
      </c>
      <c r="CW402" s="405">
        <f t="shared" si="549"/>
        <v>0</v>
      </c>
      <c r="CX402" s="405">
        <f t="shared" si="550"/>
        <v>0</v>
      </c>
      <c r="CY402" s="405">
        <f t="shared" si="551"/>
        <v>0</v>
      </c>
      <c r="CZ402" s="405" t="str">
        <f t="shared" si="552"/>
        <v/>
      </c>
      <c r="DA402" s="405" t="str">
        <f t="shared" si="553"/>
        <v/>
      </c>
      <c r="DB402" s="405" t="str">
        <f t="shared" si="554"/>
        <v/>
      </c>
      <c r="DC402" s="405" t="str">
        <f t="shared" si="555"/>
        <v/>
      </c>
      <c r="DD402" s="405" t="str">
        <f t="shared" si="556"/>
        <v/>
      </c>
      <c r="DE402" s="405"/>
      <c r="DF402" s="404"/>
      <c r="DG402" s="405" t="str">
        <f t="shared" si="557"/>
        <v/>
      </c>
      <c r="DH402" s="405" t="str">
        <f t="shared" si="558"/>
        <v/>
      </c>
      <c r="DI402" s="405">
        <f t="shared" si="559"/>
        <v>0</v>
      </c>
      <c r="DJ402" s="405" t="str">
        <f t="shared" si="560"/>
        <v/>
      </c>
      <c r="DK402" s="405" t="str">
        <f t="shared" si="561"/>
        <v/>
      </c>
      <c r="DL402" s="405" t="str">
        <f t="shared" si="562"/>
        <v/>
      </c>
      <c r="DM402" s="405" t="str">
        <f t="shared" si="563"/>
        <v/>
      </c>
      <c r="DN402" s="405" t="str">
        <f t="shared" si="564"/>
        <v/>
      </c>
      <c r="DO402" s="405" t="str">
        <f t="shared" si="565"/>
        <v/>
      </c>
    </row>
    <row r="403" spans="1:119" s="152" customFormat="1" ht="18" hidden="1" customHeight="1">
      <c r="A403" s="156" t="str">
        <f t="shared" si="496"/>
        <v/>
      </c>
      <c r="B403" s="153"/>
      <c r="C403" s="31" t="str">
        <f>IF(B403="","",VLOOKUP(B403,学連登録!$C$2:$G$3000,2,FALSE))</f>
        <v/>
      </c>
      <c r="D403" s="32" t="str">
        <f>IF(B403="","",VLOOKUP(B403,学連登録!$C$2:$G$3000,3,FALSE))</f>
        <v/>
      </c>
      <c r="E403" s="33" t="str">
        <f>IF(B403="","",VLOOKUP(B403,学連登録!$C$2:$G$3000,4,FALSE))</f>
        <v/>
      </c>
      <c r="F403" s="376" t="str">
        <f>IF(B403="","",VLOOKUP(B403,学連登録!$C$2:$I$3000,7,FALSE))</f>
        <v/>
      </c>
      <c r="G403" s="155"/>
      <c r="H403" s="926"/>
      <c r="I403" s="928"/>
      <c r="J403" s="155"/>
      <c r="K403" s="926"/>
      <c r="L403" s="927"/>
      <c r="M403" s="155"/>
      <c r="N403" s="881"/>
      <c r="O403" s="882"/>
      <c r="P403" s="154"/>
      <c r="Q403" s="926"/>
      <c r="R403" s="927"/>
      <c r="S403" s="154"/>
      <c r="T403" s="926"/>
      <c r="U403" s="927"/>
      <c r="V403" s="101" t="str">
        <f>IF(B403="","",VLOOKUP(B403,学連登録!$C$2:$H$3000,6,FALSE))</f>
        <v/>
      </c>
      <c r="Y403" s="116" t="str">
        <f t="shared" si="488"/>
        <v/>
      </c>
      <c r="Z403" s="97" t="str">
        <f>IF(G403="","",VLOOKUP(G403,種目名!$R$5:$T$104,3,0))</f>
        <v/>
      </c>
      <c r="AA403" s="98" t="str">
        <f>IF(J403="","",VLOOKUP(J403,種目名!$R$5:$T$104,3,0))</f>
        <v/>
      </c>
      <c r="AB403" s="117" t="str">
        <f>IF(M403="","",VLOOKUP(M403,種目名!$R$5:$T$104,3,0))</f>
        <v/>
      </c>
      <c r="AC403" s="117" t="str">
        <f>IF(P403="","",VLOOKUP(AF403,種目名!$R$5:$T$104,3,0))</f>
        <v/>
      </c>
      <c r="AD403" s="118" t="str">
        <f>IF(S403="","",VLOOKUP(AI403,種目名!$R$5:$T$104,3,0))</f>
        <v/>
      </c>
      <c r="AE403" s="115">
        <f t="shared" si="489"/>
        <v>0</v>
      </c>
      <c r="AF403" s="152" t="str">
        <f t="shared" si="490"/>
        <v/>
      </c>
      <c r="AG403" s="152" t="str">
        <f t="shared" si="491"/>
        <v/>
      </c>
      <c r="AH403" s="152">
        <f t="shared" si="492"/>
        <v>0</v>
      </c>
      <c r="AI403" s="152" t="str">
        <f t="shared" si="493"/>
        <v/>
      </c>
      <c r="AJ403" s="152" t="str">
        <f t="shared" si="494"/>
        <v/>
      </c>
      <c r="AK403" s="383"/>
      <c r="AL403" s="166">
        <f t="shared" si="500"/>
        <v>0</v>
      </c>
      <c r="AM403" s="392">
        <f t="shared" si="501"/>
        <v>0</v>
      </c>
      <c r="AN403" s="392">
        <f>COUNTIF($B$12:B403,B403)</f>
        <v>0</v>
      </c>
      <c r="AO403" s="392"/>
      <c r="AP403" s="392" t="str">
        <f t="shared" si="502"/>
        <v/>
      </c>
      <c r="AQ403" s="392" t="str">
        <f t="shared" si="502"/>
        <v/>
      </c>
      <c r="AR403" s="392" t="str">
        <f t="shared" si="502"/>
        <v/>
      </c>
      <c r="AS403" s="392" t="str">
        <f t="shared" si="502"/>
        <v/>
      </c>
      <c r="AT403" s="392">
        <f t="shared" si="503"/>
        <v>0</v>
      </c>
      <c r="AU403" s="392" t="str">
        <f t="shared" si="504"/>
        <v/>
      </c>
      <c r="AV403" s="392" t="str">
        <f t="shared" si="505"/>
        <v/>
      </c>
      <c r="AW403" s="392" t="str">
        <f t="shared" si="506"/>
        <v/>
      </c>
      <c r="AX403" s="392" t="str">
        <f t="shared" si="507"/>
        <v/>
      </c>
      <c r="AY403" s="392" t="str">
        <f t="shared" si="508"/>
        <v/>
      </c>
      <c r="AZ403" s="392" t="str">
        <f t="shared" si="495"/>
        <v/>
      </c>
      <c r="BA403" s="392" t="str">
        <f t="shared" si="495"/>
        <v/>
      </c>
      <c r="BB403" s="392" t="str">
        <f t="shared" si="495"/>
        <v/>
      </c>
      <c r="BC403" s="392" t="str">
        <f t="shared" si="495"/>
        <v/>
      </c>
      <c r="BD403" s="396" t="str">
        <f t="shared" si="495"/>
        <v/>
      </c>
      <c r="BE403" s="386">
        <f t="shared" si="509"/>
        <v>0</v>
      </c>
      <c r="BG403" s="392">
        <f t="shared" si="510"/>
        <v>0</v>
      </c>
      <c r="BH403" s="392">
        <f t="shared" si="511"/>
        <v>0</v>
      </c>
      <c r="BI403" s="405">
        <f t="shared" si="512"/>
        <v>0</v>
      </c>
      <c r="BJ403" s="406">
        <f t="shared" si="497"/>
        <v>0</v>
      </c>
      <c r="BK403" s="391" t="str">
        <f t="shared" si="498"/>
        <v>0</v>
      </c>
      <c r="BL403" s="391" t="str">
        <f t="shared" si="499"/>
        <v>0</v>
      </c>
      <c r="BM403" s="405">
        <f t="shared" si="513"/>
        <v>0</v>
      </c>
      <c r="BN403" s="405" t="str">
        <f t="shared" si="514"/>
        <v>0m0</v>
      </c>
      <c r="BO403" s="392">
        <f t="shared" si="515"/>
        <v>0</v>
      </c>
      <c r="BP403" s="392">
        <f t="shared" si="516"/>
        <v>0</v>
      </c>
      <c r="BQ403" s="405">
        <f t="shared" si="517"/>
        <v>0</v>
      </c>
      <c r="BR403" s="406">
        <f t="shared" si="518"/>
        <v>0</v>
      </c>
      <c r="BS403" s="391" t="str">
        <f t="shared" si="519"/>
        <v>0</v>
      </c>
      <c r="BT403" s="391" t="str">
        <f t="shared" si="520"/>
        <v>0</v>
      </c>
      <c r="BU403" s="405">
        <f t="shared" si="521"/>
        <v>0</v>
      </c>
      <c r="BV403" s="405" t="str">
        <f t="shared" si="522"/>
        <v>0m0</v>
      </c>
      <c r="BW403" s="392">
        <f t="shared" si="523"/>
        <v>0</v>
      </c>
      <c r="BX403" s="392">
        <f t="shared" si="524"/>
        <v>0</v>
      </c>
      <c r="BY403" s="405">
        <f t="shared" si="525"/>
        <v>0</v>
      </c>
      <c r="BZ403" s="406">
        <f t="shared" si="526"/>
        <v>0</v>
      </c>
      <c r="CA403" s="391" t="str">
        <f t="shared" si="527"/>
        <v>0</v>
      </c>
      <c r="CB403" s="391" t="str">
        <f t="shared" si="528"/>
        <v>0</v>
      </c>
      <c r="CC403" s="405">
        <f t="shared" si="529"/>
        <v>0</v>
      </c>
      <c r="CD403" s="405" t="str">
        <f t="shared" si="530"/>
        <v>0m0</v>
      </c>
      <c r="CE403" s="392">
        <f t="shared" si="531"/>
        <v>0</v>
      </c>
      <c r="CF403" s="392">
        <f t="shared" si="532"/>
        <v>0</v>
      </c>
      <c r="CG403" s="405">
        <f t="shared" si="533"/>
        <v>0</v>
      </c>
      <c r="CH403" s="406">
        <f t="shared" si="534"/>
        <v>0</v>
      </c>
      <c r="CI403" s="391" t="str">
        <f t="shared" si="535"/>
        <v>0</v>
      </c>
      <c r="CJ403" s="391" t="str">
        <f t="shared" si="536"/>
        <v>0</v>
      </c>
      <c r="CK403" s="405">
        <f t="shared" si="537"/>
        <v>0</v>
      </c>
      <c r="CL403" s="405" t="str">
        <f t="shared" si="538"/>
        <v>0m0</v>
      </c>
      <c r="CM403" s="392">
        <f t="shared" si="539"/>
        <v>0</v>
      </c>
      <c r="CN403" s="392">
        <f t="shared" si="540"/>
        <v>0</v>
      </c>
      <c r="CO403" s="405">
        <f t="shared" si="541"/>
        <v>0</v>
      </c>
      <c r="CP403" s="406">
        <f t="shared" si="542"/>
        <v>0</v>
      </c>
      <c r="CQ403" s="391" t="str">
        <f t="shared" si="543"/>
        <v>0</v>
      </c>
      <c r="CR403" s="391" t="str">
        <f t="shared" si="544"/>
        <v>0</v>
      </c>
      <c r="CS403" s="405">
        <f t="shared" si="545"/>
        <v>0</v>
      </c>
      <c r="CT403" s="405" t="str">
        <f t="shared" si="546"/>
        <v>0m0</v>
      </c>
      <c r="CU403" s="405">
        <f t="shared" si="547"/>
        <v>0</v>
      </c>
      <c r="CV403" s="405">
        <f t="shared" si="548"/>
        <v>0</v>
      </c>
      <c r="CW403" s="405">
        <f t="shared" si="549"/>
        <v>0</v>
      </c>
      <c r="CX403" s="405">
        <f t="shared" si="550"/>
        <v>0</v>
      </c>
      <c r="CY403" s="405">
        <f t="shared" si="551"/>
        <v>0</v>
      </c>
      <c r="CZ403" s="405" t="str">
        <f t="shared" si="552"/>
        <v/>
      </c>
      <c r="DA403" s="405" t="str">
        <f t="shared" si="553"/>
        <v/>
      </c>
      <c r="DB403" s="405" t="str">
        <f t="shared" si="554"/>
        <v/>
      </c>
      <c r="DC403" s="405" t="str">
        <f t="shared" si="555"/>
        <v/>
      </c>
      <c r="DD403" s="405" t="str">
        <f t="shared" si="556"/>
        <v/>
      </c>
      <c r="DE403" s="405"/>
      <c r="DF403" s="404"/>
      <c r="DG403" s="405" t="str">
        <f t="shared" si="557"/>
        <v/>
      </c>
      <c r="DH403" s="405" t="str">
        <f t="shared" si="558"/>
        <v/>
      </c>
      <c r="DI403" s="405">
        <f t="shared" si="559"/>
        <v>0</v>
      </c>
      <c r="DJ403" s="405" t="str">
        <f t="shared" si="560"/>
        <v/>
      </c>
      <c r="DK403" s="405" t="str">
        <f t="shared" si="561"/>
        <v/>
      </c>
      <c r="DL403" s="405" t="str">
        <f t="shared" si="562"/>
        <v/>
      </c>
      <c r="DM403" s="405" t="str">
        <f t="shared" si="563"/>
        <v/>
      </c>
      <c r="DN403" s="405" t="str">
        <f t="shared" si="564"/>
        <v/>
      </c>
      <c r="DO403" s="405" t="str">
        <f t="shared" si="565"/>
        <v/>
      </c>
    </row>
    <row r="404" spans="1:119" s="152" customFormat="1" ht="18" hidden="1" customHeight="1">
      <c r="A404" s="156" t="str">
        <f t="shared" si="496"/>
        <v/>
      </c>
      <c r="B404" s="153"/>
      <c r="C404" s="31" t="str">
        <f>IF(B404="","",VLOOKUP(B404,学連登録!$C$2:$G$3000,2,FALSE))</f>
        <v/>
      </c>
      <c r="D404" s="32" t="str">
        <f>IF(B404="","",VLOOKUP(B404,学連登録!$C$2:$G$3000,3,FALSE))</f>
        <v/>
      </c>
      <c r="E404" s="33" t="str">
        <f>IF(B404="","",VLOOKUP(B404,学連登録!$C$2:$G$3000,4,FALSE))</f>
        <v/>
      </c>
      <c r="F404" s="376" t="str">
        <f>IF(B404="","",VLOOKUP(B404,学連登録!$C$2:$I$3000,7,FALSE))</f>
        <v/>
      </c>
      <c r="G404" s="155"/>
      <c r="H404" s="926"/>
      <c r="I404" s="928"/>
      <c r="J404" s="155"/>
      <c r="K404" s="926"/>
      <c r="L404" s="927"/>
      <c r="M404" s="155"/>
      <c r="N404" s="881"/>
      <c r="O404" s="882"/>
      <c r="P404" s="154"/>
      <c r="Q404" s="926"/>
      <c r="R404" s="927"/>
      <c r="S404" s="154"/>
      <c r="T404" s="926"/>
      <c r="U404" s="927"/>
      <c r="V404" s="101" t="str">
        <f>IF(B404="","",VLOOKUP(B404,学連登録!$C$2:$H$3000,6,FALSE))</f>
        <v/>
      </c>
      <c r="Y404" s="116" t="str">
        <f t="shared" si="488"/>
        <v/>
      </c>
      <c r="Z404" s="97" t="str">
        <f>IF(G404="","",VLOOKUP(G404,種目名!$R$5:$T$104,3,0))</f>
        <v/>
      </c>
      <c r="AA404" s="98" t="str">
        <f>IF(J404="","",VLOOKUP(J404,種目名!$R$5:$T$104,3,0))</f>
        <v/>
      </c>
      <c r="AB404" s="117" t="str">
        <f>IF(M404="","",VLOOKUP(M404,種目名!$R$5:$T$104,3,0))</f>
        <v/>
      </c>
      <c r="AC404" s="117" t="str">
        <f>IF(P404="","",VLOOKUP(AF404,種目名!$R$5:$T$104,3,0))</f>
        <v/>
      </c>
      <c r="AD404" s="118" t="str">
        <f>IF(S404="","",VLOOKUP(AI404,種目名!$R$5:$T$104,3,0))</f>
        <v/>
      </c>
      <c r="AE404" s="115">
        <f t="shared" si="489"/>
        <v>0</v>
      </c>
      <c r="AF404" s="152" t="str">
        <f t="shared" si="490"/>
        <v/>
      </c>
      <c r="AG404" s="152" t="str">
        <f t="shared" si="491"/>
        <v/>
      </c>
      <c r="AH404" s="152">
        <f t="shared" si="492"/>
        <v>0</v>
      </c>
      <c r="AI404" s="152" t="str">
        <f t="shared" si="493"/>
        <v/>
      </c>
      <c r="AJ404" s="152" t="str">
        <f t="shared" si="494"/>
        <v/>
      </c>
      <c r="AK404" s="383"/>
      <c r="AL404" s="166">
        <f t="shared" si="500"/>
        <v>0</v>
      </c>
      <c r="AM404" s="392">
        <f t="shared" si="501"/>
        <v>0</v>
      </c>
      <c r="AN404" s="392">
        <f>COUNTIF($B$12:B404,B404)</f>
        <v>0</v>
      </c>
      <c r="AO404" s="392"/>
      <c r="AP404" s="392" t="str">
        <f t="shared" si="502"/>
        <v/>
      </c>
      <c r="AQ404" s="392" t="str">
        <f t="shared" si="502"/>
        <v/>
      </c>
      <c r="AR404" s="392" t="str">
        <f t="shared" si="502"/>
        <v/>
      </c>
      <c r="AS404" s="392" t="str">
        <f t="shared" si="502"/>
        <v/>
      </c>
      <c r="AT404" s="392">
        <f t="shared" si="503"/>
        <v>0</v>
      </c>
      <c r="AU404" s="392" t="str">
        <f t="shared" si="504"/>
        <v/>
      </c>
      <c r="AV404" s="392" t="str">
        <f t="shared" si="505"/>
        <v/>
      </c>
      <c r="AW404" s="392" t="str">
        <f t="shared" si="506"/>
        <v/>
      </c>
      <c r="AX404" s="392" t="str">
        <f t="shared" si="507"/>
        <v/>
      </c>
      <c r="AY404" s="392" t="str">
        <f t="shared" si="508"/>
        <v/>
      </c>
      <c r="AZ404" s="392" t="str">
        <f t="shared" si="495"/>
        <v/>
      </c>
      <c r="BA404" s="392" t="str">
        <f t="shared" si="495"/>
        <v/>
      </c>
      <c r="BB404" s="392" t="str">
        <f t="shared" si="495"/>
        <v/>
      </c>
      <c r="BC404" s="392" t="str">
        <f t="shared" si="495"/>
        <v/>
      </c>
      <c r="BD404" s="396" t="str">
        <f t="shared" si="495"/>
        <v/>
      </c>
      <c r="BE404" s="386">
        <f t="shared" si="509"/>
        <v>0</v>
      </c>
      <c r="BG404" s="392">
        <f t="shared" si="510"/>
        <v>0</v>
      </c>
      <c r="BH404" s="392">
        <f t="shared" si="511"/>
        <v>0</v>
      </c>
      <c r="BI404" s="405">
        <f t="shared" si="512"/>
        <v>0</v>
      </c>
      <c r="BJ404" s="406">
        <f t="shared" si="497"/>
        <v>0</v>
      </c>
      <c r="BK404" s="391" t="str">
        <f t="shared" si="498"/>
        <v>0</v>
      </c>
      <c r="BL404" s="391" t="str">
        <f t="shared" si="499"/>
        <v>0</v>
      </c>
      <c r="BM404" s="405">
        <f t="shared" si="513"/>
        <v>0</v>
      </c>
      <c r="BN404" s="405" t="str">
        <f t="shared" si="514"/>
        <v>0m0</v>
      </c>
      <c r="BO404" s="392">
        <f t="shared" si="515"/>
        <v>0</v>
      </c>
      <c r="BP404" s="392">
        <f t="shared" si="516"/>
        <v>0</v>
      </c>
      <c r="BQ404" s="405">
        <f t="shared" si="517"/>
        <v>0</v>
      </c>
      <c r="BR404" s="406">
        <f t="shared" si="518"/>
        <v>0</v>
      </c>
      <c r="BS404" s="391" t="str">
        <f t="shared" si="519"/>
        <v>0</v>
      </c>
      <c r="BT404" s="391" t="str">
        <f t="shared" si="520"/>
        <v>0</v>
      </c>
      <c r="BU404" s="405">
        <f t="shared" si="521"/>
        <v>0</v>
      </c>
      <c r="BV404" s="405" t="str">
        <f t="shared" si="522"/>
        <v>0m0</v>
      </c>
      <c r="BW404" s="392">
        <f t="shared" si="523"/>
        <v>0</v>
      </c>
      <c r="BX404" s="392">
        <f t="shared" si="524"/>
        <v>0</v>
      </c>
      <c r="BY404" s="405">
        <f t="shared" si="525"/>
        <v>0</v>
      </c>
      <c r="BZ404" s="406">
        <f t="shared" si="526"/>
        <v>0</v>
      </c>
      <c r="CA404" s="391" t="str">
        <f t="shared" si="527"/>
        <v>0</v>
      </c>
      <c r="CB404" s="391" t="str">
        <f t="shared" si="528"/>
        <v>0</v>
      </c>
      <c r="CC404" s="405">
        <f t="shared" si="529"/>
        <v>0</v>
      </c>
      <c r="CD404" s="405" t="str">
        <f t="shared" si="530"/>
        <v>0m0</v>
      </c>
      <c r="CE404" s="392">
        <f t="shared" si="531"/>
        <v>0</v>
      </c>
      <c r="CF404" s="392">
        <f t="shared" si="532"/>
        <v>0</v>
      </c>
      <c r="CG404" s="405">
        <f t="shared" si="533"/>
        <v>0</v>
      </c>
      <c r="CH404" s="406">
        <f t="shared" si="534"/>
        <v>0</v>
      </c>
      <c r="CI404" s="391" t="str">
        <f t="shared" si="535"/>
        <v>0</v>
      </c>
      <c r="CJ404" s="391" t="str">
        <f t="shared" si="536"/>
        <v>0</v>
      </c>
      <c r="CK404" s="405">
        <f t="shared" si="537"/>
        <v>0</v>
      </c>
      <c r="CL404" s="405" t="str">
        <f t="shared" si="538"/>
        <v>0m0</v>
      </c>
      <c r="CM404" s="392">
        <f t="shared" si="539"/>
        <v>0</v>
      </c>
      <c r="CN404" s="392">
        <f t="shared" si="540"/>
        <v>0</v>
      </c>
      <c r="CO404" s="405">
        <f t="shared" si="541"/>
        <v>0</v>
      </c>
      <c r="CP404" s="406">
        <f t="shared" si="542"/>
        <v>0</v>
      </c>
      <c r="CQ404" s="391" t="str">
        <f t="shared" si="543"/>
        <v>0</v>
      </c>
      <c r="CR404" s="391" t="str">
        <f t="shared" si="544"/>
        <v>0</v>
      </c>
      <c r="CS404" s="405">
        <f t="shared" si="545"/>
        <v>0</v>
      </c>
      <c r="CT404" s="405" t="str">
        <f t="shared" si="546"/>
        <v>0m0</v>
      </c>
      <c r="CU404" s="405">
        <f t="shared" si="547"/>
        <v>0</v>
      </c>
      <c r="CV404" s="405">
        <f t="shared" si="548"/>
        <v>0</v>
      </c>
      <c r="CW404" s="405">
        <f t="shared" si="549"/>
        <v>0</v>
      </c>
      <c r="CX404" s="405">
        <f t="shared" si="550"/>
        <v>0</v>
      </c>
      <c r="CY404" s="405">
        <f t="shared" si="551"/>
        <v>0</v>
      </c>
      <c r="CZ404" s="405" t="str">
        <f t="shared" si="552"/>
        <v/>
      </c>
      <c r="DA404" s="405" t="str">
        <f t="shared" si="553"/>
        <v/>
      </c>
      <c r="DB404" s="405" t="str">
        <f t="shared" si="554"/>
        <v/>
      </c>
      <c r="DC404" s="405" t="str">
        <f t="shared" si="555"/>
        <v/>
      </c>
      <c r="DD404" s="405" t="str">
        <f t="shared" si="556"/>
        <v/>
      </c>
      <c r="DE404" s="405"/>
      <c r="DF404" s="404"/>
      <c r="DG404" s="405" t="str">
        <f t="shared" si="557"/>
        <v/>
      </c>
      <c r="DH404" s="405" t="str">
        <f t="shared" si="558"/>
        <v/>
      </c>
      <c r="DI404" s="405">
        <f t="shared" si="559"/>
        <v>0</v>
      </c>
      <c r="DJ404" s="405" t="str">
        <f t="shared" si="560"/>
        <v/>
      </c>
      <c r="DK404" s="405" t="str">
        <f t="shared" si="561"/>
        <v/>
      </c>
      <c r="DL404" s="405" t="str">
        <f t="shared" si="562"/>
        <v/>
      </c>
      <c r="DM404" s="405" t="str">
        <f t="shared" si="563"/>
        <v/>
      </c>
      <c r="DN404" s="405" t="str">
        <f t="shared" si="564"/>
        <v/>
      </c>
      <c r="DO404" s="405" t="str">
        <f t="shared" si="565"/>
        <v/>
      </c>
    </row>
    <row r="405" spans="1:119" s="152" customFormat="1" ht="18" hidden="1" customHeight="1">
      <c r="A405" s="156" t="str">
        <f t="shared" si="496"/>
        <v/>
      </c>
      <c r="B405" s="153"/>
      <c r="C405" s="31" t="str">
        <f>IF(B405="","",VLOOKUP(B405,学連登録!$C$2:$G$3000,2,FALSE))</f>
        <v/>
      </c>
      <c r="D405" s="32" t="str">
        <f>IF(B405="","",VLOOKUP(B405,学連登録!$C$2:$G$3000,3,FALSE))</f>
        <v/>
      </c>
      <c r="E405" s="33" t="str">
        <f>IF(B405="","",VLOOKUP(B405,学連登録!$C$2:$G$3000,4,FALSE))</f>
        <v/>
      </c>
      <c r="F405" s="376" t="str">
        <f>IF(B405="","",VLOOKUP(B405,学連登録!$C$2:$I$3000,7,FALSE))</f>
        <v/>
      </c>
      <c r="G405" s="155"/>
      <c r="H405" s="926"/>
      <c r="I405" s="928"/>
      <c r="J405" s="155"/>
      <c r="K405" s="926"/>
      <c r="L405" s="927"/>
      <c r="M405" s="155"/>
      <c r="N405" s="881"/>
      <c r="O405" s="882"/>
      <c r="P405" s="154"/>
      <c r="Q405" s="926"/>
      <c r="R405" s="927"/>
      <c r="S405" s="154"/>
      <c r="T405" s="926"/>
      <c r="U405" s="927"/>
      <c r="V405" s="101" t="str">
        <f>IF(B405="","",VLOOKUP(B405,学連登録!$C$2:$H$3000,6,FALSE))</f>
        <v/>
      </c>
      <c r="Y405" s="116" t="str">
        <f t="shared" si="488"/>
        <v/>
      </c>
      <c r="Z405" s="97" t="str">
        <f>IF(G405="","",VLOOKUP(G405,種目名!$R$5:$T$104,3,0))</f>
        <v/>
      </c>
      <c r="AA405" s="98" t="str">
        <f>IF(J405="","",VLOOKUP(J405,種目名!$R$5:$T$104,3,0))</f>
        <v/>
      </c>
      <c r="AB405" s="117" t="str">
        <f>IF(M405="","",VLOOKUP(M405,種目名!$R$5:$T$104,3,0))</f>
        <v/>
      </c>
      <c r="AC405" s="117" t="str">
        <f>IF(P405="","",VLOOKUP(AF405,種目名!$R$5:$T$104,3,0))</f>
        <v/>
      </c>
      <c r="AD405" s="118" t="str">
        <f>IF(S405="","",VLOOKUP(AI405,種目名!$R$5:$T$104,3,0))</f>
        <v/>
      </c>
      <c r="AE405" s="115">
        <f t="shared" si="489"/>
        <v>0</v>
      </c>
      <c r="AF405" s="152" t="str">
        <f t="shared" si="490"/>
        <v/>
      </c>
      <c r="AG405" s="152" t="str">
        <f t="shared" si="491"/>
        <v/>
      </c>
      <c r="AH405" s="152">
        <f t="shared" si="492"/>
        <v>0</v>
      </c>
      <c r="AI405" s="152" t="str">
        <f t="shared" si="493"/>
        <v/>
      </c>
      <c r="AJ405" s="152" t="str">
        <f t="shared" si="494"/>
        <v/>
      </c>
      <c r="AK405" s="383"/>
      <c r="AL405" s="166">
        <f t="shared" si="500"/>
        <v>0</v>
      </c>
      <c r="AM405" s="392">
        <f t="shared" si="501"/>
        <v>0</v>
      </c>
      <c r="AN405" s="392">
        <f>COUNTIF($B$12:B405,B405)</f>
        <v>0</v>
      </c>
      <c r="AO405" s="392"/>
      <c r="AP405" s="392" t="str">
        <f t="shared" si="502"/>
        <v/>
      </c>
      <c r="AQ405" s="392" t="str">
        <f t="shared" si="502"/>
        <v/>
      </c>
      <c r="AR405" s="392" t="str">
        <f t="shared" si="502"/>
        <v/>
      </c>
      <c r="AS405" s="392" t="str">
        <f t="shared" si="502"/>
        <v/>
      </c>
      <c r="AT405" s="392">
        <f t="shared" si="503"/>
        <v>0</v>
      </c>
      <c r="AU405" s="392" t="str">
        <f t="shared" si="504"/>
        <v/>
      </c>
      <c r="AV405" s="392" t="str">
        <f t="shared" si="505"/>
        <v/>
      </c>
      <c r="AW405" s="392" t="str">
        <f t="shared" si="506"/>
        <v/>
      </c>
      <c r="AX405" s="392" t="str">
        <f t="shared" si="507"/>
        <v/>
      </c>
      <c r="AY405" s="392" t="str">
        <f t="shared" si="508"/>
        <v/>
      </c>
      <c r="AZ405" s="392" t="str">
        <f t="shared" si="495"/>
        <v/>
      </c>
      <c r="BA405" s="392" t="str">
        <f t="shared" si="495"/>
        <v/>
      </c>
      <c r="BB405" s="392" t="str">
        <f t="shared" si="495"/>
        <v/>
      </c>
      <c r="BC405" s="392" t="str">
        <f t="shared" si="495"/>
        <v/>
      </c>
      <c r="BD405" s="396" t="str">
        <f t="shared" si="495"/>
        <v/>
      </c>
      <c r="BE405" s="386">
        <f t="shared" si="509"/>
        <v>0</v>
      </c>
      <c r="BG405" s="392">
        <f t="shared" si="510"/>
        <v>0</v>
      </c>
      <c r="BH405" s="392">
        <f t="shared" si="511"/>
        <v>0</v>
      </c>
      <c r="BI405" s="405">
        <f t="shared" si="512"/>
        <v>0</v>
      </c>
      <c r="BJ405" s="406">
        <f t="shared" si="497"/>
        <v>0</v>
      </c>
      <c r="BK405" s="391" t="str">
        <f t="shared" si="498"/>
        <v>0</v>
      </c>
      <c r="BL405" s="391" t="str">
        <f t="shared" si="499"/>
        <v>0</v>
      </c>
      <c r="BM405" s="405">
        <f t="shared" si="513"/>
        <v>0</v>
      </c>
      <c r="BN405" s="405" t="str">
        <f t="shared" si="514"/>
        <v>0m0</v>
      </c>
      <c r="BO405" s="392">
        <f t="shared" si="515"/>
        <v>0</v>
      </c>
      <c r="BP405" s="392">
        <f t="shared" si="516"/>
        <v>0</v>
      </c>
      <c r="BQ405" s="405">
        <f t="shared" si="517"/>
        <v>0</v>
      </c>
      <c r="BR405" s="406">
        <f t="shared" si="518"/>
        <v>0</v>
      </c>
      <c r="BS405" s="391" t="str">
        <f t="shared" si="519"/>
        <v>0</v>
      </c>
      <c r="BT405" s="391" t="str">
        <f t="shared" si="520"/>
        <v>0</v>
      </c>
      <c r="BU405" s="405">
        <f t="shared" si="521"/>
        <v>0</v>
      </c>
      <c r="BV405" s="405" t="str">
        <f t="shared" si="522"/>
        <v>0m0</v>
      </c>
      <c r="BW405" s="392">
        <f t="shared" si="523"/>
        <v>0</v>
      </c>
      <c r="BX405" s="392">
        <f t="shared" si="524"/>
        <v>0</v>
      </c>
      <c r="BY405" s="405">
        <f t="shared" si="525"/>
        <v>0</v>
      </c>
      <c r="BZ405" s="406">
        <f t="shared" si="526"/>
        <v>0</v>
      </c>
      <c r="CA405" s="391" t="str">
        <f t="shared" si="527"/>
        <v>0</v>
      </c>
      <c r="CB405" s="391" t="str">
        <f t="shared" si="528"/>
        <v>0</v>
      </c>
      <c r="CC405" s="405">
        <f t="shared" si="529"/>
        <v>0</v>
      </c>
      <c r="CD405" s="405" t="str">
        <f t="shared" si="530"/>
        <v>0m0</v>
      </c>
      <c r="CE405" s="392">
        <f t="shared" si="531"/>
        <v>0</v>
      </c>
      <c r="CF405" s="392">
        <f t="shared" si="532"/>
        <v>0</v>
      </c>
      <c r="CG405" s="405">
        <f t="shared" si="533"/>
        <v>0</v>
      </c>
      <c r="CH405" s="406">
        <f t="shared" si="534"/>
        <v>0</v>
      </c>
      <c r="CI405" s="391" t="str">
        <f t="shared" si="535"/>
        <v>0</v>
      </c>
      <c r="CJ405" s="391" t="str">
        <f t="shared" si="536"/>
        <v>0</v>
      </c>
      <c r="CK405" s="405">
        <f t="shared" si="537"/>
        <v>0</v>
      </c>
      <c r="CL405" s="405" t="str">
        <f t="shared" si="538"/>
        <v>0m0</v>
      </c>
      <c r="CM405" s="392">
        <f t="shared" si="539"/>
        <v>0</v>
      </c>
      <c r="CN405" s="392">
        <f t="shared" si="540"/>
        <v>0</v>
      </c>
      <c r="CO405" s="405">
        <f t="shared" si="541"/>
        <v>0</v>
      </c>
      <c r="CP405" s="406">
        <f t="shared" si="542"/>
        <v>0</v>
      </c>
      <c r="CQ405" s="391" t="str">
        <f t="shared" si="543"/>
        <v>0</v>
      </c>
      <c r="CR405" s="391" t="str">
        <f t="shared" si="544"/>
        <v>0</v>
      </c>
      <c r="CS405" s="405">
        <f t="shared" si="545"/>
        <v>0</v>
      </c>
      <c r="CT405" s="405" t="str">
        <f t="shared" si="546"/>
        <v>0m0</v>
      </c>
      <c r="CU405" s="405">
        <f t="shared" si="547"/>
        <v>0</v>
      </c>
      <c r="CV405" s="405">
        <f t="shared" si="548"/>
        <v>0</v>
      </c>
      <c r="CW405" s="405">
        <f t="shared" si="549"/>
        <v>0</v>
      </c>
      <c r="CX405" s="405">
        <f t="shared" si="550"/>
        <v>0</v>
      </c>
      <c r="CY405" s="405">
        <f t="shared" si="551"/>
        <v>0</v>
      </c>
      <c r="CZ405" s="405" t="str">
        <f t="shared" si="552"/>
        <v/>
      </c>
      <c r="DA405" s="405" t="str">
        <f t="shared" si="553"/>
        <v/>
      </c>
      <c r="DB405" s="405" t="str">
        <f t="shared" si="554"/>
        <v/>
      </c>
      <c r="DC405" s="405" t="str">
        <f t="shared" si="555"/>
        <v/>
      </c>
      <c r="DD405" s="405" t="str">
        <f t="shared" si="556"/>
        <v/>
      </c>
      <c r="DE405" s="405"/>
      <c r="DF405" s="404"/>
      <c r="DG405" s="405" t="str">
        <f t="shared" si="557"/>
        <v/>
      </c>
      <c r="DH405" s="405" t="str">
        <f t="shared" si="558"/>
        <v/>
      </c>
      <c r="DI405" s="405">
        <f t="shared" si="559"/>
        <v>0</v>
      </c>
      <c r="DJ405" s="405" t="str">
        <f t="shared" si="560"/>
        <v/>
      </c>
      <c r="DK405" s="405" t="str">
        <f t="shared" si="561"/>
        <v/>
      </c>
      <c r="DL405" s="405" t="str">
        <f t="shared" si="562"/>
        <v/>
      </c>
      <c r="DM405" s="405" t="str">
        <f t="shared" si="563"/>
        <v/>
      </c>
      <c r="DN405" s="405" t="str">
        <f t="shared" si="564"/>
        <v/>
      </c>
      <c r="DO405" s="405" t="str">
        <f t="shared" si="565"/>
        <v/>
      </c>
    </row>
    <row r="406" spans="1:119" s="152" customFormat="1" ht="18" hidden="1" customHeight="1">
      <c r="A406" s="156" t="str">
        <f t="shared" si="496"/>
        <v/>
      </c>
      <c r="B406" s="153"/>
      <c r="C406" s="31" t="str">
        <f>IF(B406="","",VLOOKUP(B406,学連登録!$C$2:$G$3000,2,FALSE))</f>
        <v/>
      </c>
      <c r="D406" s="32" t="str">
        <f>IF(B406="","",VLOOKUP(B406,学連登録!$C$2:$G$3000,3,FALSE))</f>
        <v/>
      </c>
      <c r="E406" s="33" t="str">
        <f>IF(B406="","",VLOOKUP(B406,学連登録!$C$2:$G$3000,4,FALSE))</f>
        <v/>
      </c>
      <c r="F406" s="376" t="str">
        <f>IF(B406="","",VLOOKUP(B406,学連登録!$C$2:$I$3000,7,FALSE))</f>
        <v/>
      </c>
      <c r="G406" s="155"/>
      <c r="H406" s="926"/>
      <c r="I406" s="928"/>
      <c r="J406" s="155"/>
      <c r="K406" s="926"/>
      <c r="L406" s="927"/>
      <c r="M406" s="155"/>
      <c r="N406" s="881"/>
      <c r="O406" s="882"/>
      <c r="P406" s="154"/>
      <c r="Q406" s="926"/>
      <c r="R406" s="927"/>
      <c r="S406" s="154"/>
      <c r="T406" s="926"/>
      <c r="U406" s="927"/>
      <c r="V406" s="101" t="str">
        <f>IF(B406="","",VLOOKUP(B406,学連登録!$C$2:$H$3000,6,FALSE))</f>
        <v/>
      </c>
      <c r="Y406" s="116" t="str">
        <f t="shared" ref="Y406:Y469" si="566">IF(C406="","",$S$3)</f>
        <v/>
      </c>
      <c r="Z406" s="97" t="str">
        <f>IF(G406="","",VLOOKUP(G406,種目名!$R$5:$T$104,3,0))</f>
        <v/>
      </c>
      <c r="AA406" s="98" t="str">
        <f>IF(J406="","",VLOOKUP(J406,種目名!$R$5:$T$104,3,0))</f>
        <v/>
      </c>
      <c r="AB406" s="117" t="str">
        <f>IF(M406="","",VLOOKUP(M406,種目名!$R$5:$T$104,3,0))</f>
        <v/>
      </c>
      <c r="AC406" s="117" t="str">
        <f>IF(P406="","",VLOOKUP(AF406,種目名!$R$5:$T$104,3,0))</f>
        <v/>
      </c>
      <c r="AD406" s="118" t="str">
        <f>IF(S406="","",VLOOKUP(AI406,種目名!$R$5:$T$104,3,0))</f>
        <v/>
      </c>
      <c r="AE406" s="115">
        <f t="shared" ref="AE406:AE469" si="567">LENB(P406)</f>
        <v>0</v>
      </c>
      <c r="AF406" s="152" t="str">
        <f t="shared" ref="AF406:AF469" si="568">IF(AE406,LEFTB(P406,AE406-1),"")</f>
        <v/>
      </c>
      <c r="AG406" s="152" t="str">
        <f t="shared" ref="AG406:AG469" si="569">IF(AE406,MIDB(P406,AE406,1),"")</f>
        <v/>
      </c>
      <c r="AH406" s="152">
        <f t="shared" ref="AH406:AH469" si="570">LENB(S406)</f>
        <v>0</v>
      </c>
      <c r="AI406" s="152" t="str">
        <f t="shared" ref="AI406:AI469" si="571">IF(AH406,LEFTB(S406,AH406-1),"")</f>
        <v/>
      </c>
      <c r="AJ406" s="152" t="str">
        <f t="shared" ref="AJ406:AJ469" si="572">IF(AH406,MIDB(S406,AH406,1),"")</f>
        <v/>
      </c>
      <c r="AK406" s="383"/>
      <c r="AL406" s="166">
        <f t="shared" si="500"/>
        <v>0</v>
      </c>
      <c r="AM406" s="392">
        <f t="shared" si="501"/>
        <v>0</v>
      </c>
      <c r="AN406" s="392">
        <f>COUNTIF($B$12:B406,B406)</f>
        <v>0</v>
      </c>
      <c r="AO406" s="392"/>
      <c r="AP406" s="392" t="str">
        <f t="shared" si="502"/>
        <v/>
      </c>
      <c r="AQ406" s="392" t="str">
        <f t="shared" si="502"/>
        <v/>
      </c>
      <c r="AR406" s="392" t="str">
        <f t="shared" si="502"/>
        <v/>
      </c>
      <c r="AS406" s="392" t="str">
        <f t="shared" si="502"/>
        <v/>
      </c>
      <c r="AT406" s="392">
        <f t="shared" si="503"/>
        <v>0</v>
      </c>
      <c r="AU406" s="392" t="str">
        <f t="shared" si="504"/>
        <v/>
      </c>
      <c r="AV406" s="392" t="str">
        <f t="shared" si="505"/>
        <v/>
      </c>
      <c r="AW406" s="392" t="str">
        <f t="shared" si="506"/>
        <v/>
      </c>
      <c r="AX406" s="392" t="str">
        <f t="shared" si="507"/>
        <v/>
      </c>
      <c r="AY406" s="392" t="str">
        <f t="shared" si="508"/>
        <v/>
      </c>
      <c r="AZ406" s="392" t="str">
        <f t="shared" si="495"/>
        <v/>
      </c>
      <c r="BA406" s="392" t="str">
        <f t="shared" si="495"/>
        <v/>
      </c>
      <c r="BB406" s="392" t="str">
        <f t="shared" si="495"/>
        <v/>
      </c>
      <c r="BC406" s="392" t="str">
        <f t="shared" si="495"/>
        <v/>
      </c>
      <c r="BD406" s="396" t="str">
        <f t="shared" si="495"/>
        <v/>
      </c>
      <c r="BE406" s="386">
        <f t="shared" si="509"/>
        <v>0</v>
      </c>
      <c r="BG406" s="392">
        <f t="shared" si="510"/>
        <v>0</v>
      </c>
      <c r="BH406" s="392">
        <f t="shared" si="511"/>
        <v>0</v>
      </c>
      <c r="BI406" s="405">
        <f t="shared" si="512"/>
        <v>0</v>
      </c>
      <c r="BJ406" s="406">
        <f t="shared" si="497"/>
        <v>0</v>
      </c>
      <c r="BK406" s="391" t="str">
        <f t="shared" si="498"/>
        <v>0</v>
      </c>
      <c r="BL406" s="391" t="str">
        <f t="shared" si="499"/>
        <v>0</v>
      </c>
      <c r="BM406" s="405">
        <f t="shared" si="513"/>
        <v>0</v>
      </c>
      <c r="BN406" s="405" t="str">
        <f t="shared" si="514"/>
        <v>0m0</v>
      </c>
      <c r="BO406" s="392">
        <f t="shared" si="515"/>
        <v>0</v>
      </c>
      <c r="BP406" s="392">
        <f t="shared" si="516"/>
        <v>0</v>
      </c>
      <c r="BQ406" s="405">
        <f t="shared" si="517"/>
        <v>0</v>
      </c>
      <c r="BR406" s="406">
        <f t="shared" si="518"/>
        <v>0</v>
      </c>
      <c r="BS406" s="391" t="str">
        <f t="shared" si="519"/>
        <v>0</v>
      </c>
      <c r="BT406" s="391" t="str">
        <f t="shared" si="520"/>
        <v>0</v>
      </c>
      <c r="BU406" s="405">
        <f t="shared" si="521"/>
        <v>0</v>
      </c>
      <c r="BV406" s="405" t="str">
        <f t="shared" si="522"/>
        <v>0m0</v>
      </c>
      <c r="BW406" s="392">
        <f t="shared" si="523"/>
        <v>0</v>
      </c>
      <c r="BX406" s="392">
        <f t="shared" si="524"/>
        <v>0</v>
      </c>
      <c r="BY406" s="405">
        <f t="shared" si="525"/>
        <v>0</v>
      </c>
      <c r="BZ406" s="406">
        <f t="shared" si="526"/>
        <v>0</v>
      </c>
      <c r="CA406" s="391" t="str">
        <f t="shared" si="527"/>
        <v>0</v>
      </c>
      <c r="CB406" s="391" t="str">
        <f t="shared" si="528"/>
        <v>0</v>
      </c>
      <c r="CC406" s="405">
        <f t="shared" si="529"/>
        <v>0</v>
      </c>
      <c r="CD406" s="405" t="str">
        <f t="shared" si="530"/>
        <v>0m0</v>
      </c>
      <c r="CE406" s="392">
        <f t="shared" si="531"/>
        <v>0</v>
      </c>
      <c r="CF406" s="392">
        <f t="shared" si="532"/>
        <v>0</v>
      </c>
      <c r="CG406" s="405">
        <f t="shared" si="533"/>
        <v>0</v>
      </c>
      <c r="CH406" s="406">
        <f t="shared" si="534"/>
        <v>0</v>
      </c>
      <c r="CI406" s="391" t="str">
        <f t="shared" si="535"/>
        <v>0</v>
      </c>
      <c r="CJ406" s="391" t="str">
        <f t="shared" si="536"/>
        <v>0</v>
      </c>
      <c r="CK406" s="405">
        <f t="shared" si="537"/>
        <v>0</v>
      </c>
      <c r="CL406" s="405" t="str">
        <f t="shared" si="538"/>
        <v>0m0</v>
      </c>
      <c r="CM406" s="392">
        <f t="shared" si="539"/>
        <v>0</v>
      </c>
      <c r="CN406" s="392">
        <f t="shared" si="540"/>
        <v>0</v>
      </c>
      <c r="CO406" s="405">
        <f t="shared" si="541"/>
        <v>0</v>
      </c>
      <c r="CP406" s="406">
        <f t="shared" si="542"/>
        <v>0</v>
      </c>
      <c r="CQ406" s="391" t="str">
        <f t="shared" si="543"/>
        <v>0</v>
      </c>
      <c r="CR406" s="391" t="str">
        <f t="shared" si="544"/>
        <v>0</v>
      </c>
      <c r="CS406" s="405">
        <f t="shared" si="545"/>
        <v>0</v>
      </c>
      <c r="CT406" s="405" t="str">
        <f t="shared" si="546"/>
        <v>0m0</v>
      </c>
      <c r="CU406" s="405">
        <f t="shared" si="547"/>
        <v>0</v>
      </c>
      <c r="CV406" s="405">
        <f t="shared" si="548"/>
        <v>0</v>
      </c>
      <c r="CW406" s="405">
        <f t="shared" si="549"/>
        <v>0</v>
      </c>
      <c r="CX406" s="405">
        <f t="shared" si="550"/>
        <v>0</v>
      </c>
      <c r="CY406" s="405">
        <f t="shared" si="551"/>
        <v>0</v>
      </c>
      <c r="CZ406" s="405" t="str">
        <f t="shared" si="552"/>
        <v/>
      </c>
      <c r="DA406" s="405" t="str">
        <f t="shared" si="553"/>
        <v/>
      </c>
      <c r="DB406" s="405" t="str">
        <f t="shared" si="554"/>
        <v/>
      </c>
      <c r="DC406" s="405" t="str">
        <f t="shared" si="555"/>
        <v/>
      </c>
      <c r="DD406" s="405" t="str">
        <f t="shared" si="556"/>
        <v/>
      </c>
      <c r="DE406" s="405"/>
      <c r="DF406" s="404"/>
      <c r="DG406" s="405" t="str">
        <f t="shared" si="557"/>
        <v/>
      </c>
      <c r="DH406" s="405" t="str">
        <f t="shared" si="558"/>
        <v/>
      </c>
      <c r="DI406" s="405">
        <f t="shared" si="559"/>
        <v>0</v>
      </c>
      <c r="DJ406" s="405" t="str">
        <f t="shared" si="560"/>
        <v/>
      </c>
      <c r="DK406" s="405" t="str">
        <f t="shared" si="561"/>
        <v/>
      </c>
      <c r="DL406" s="405" t="str">
        <f t="shared" si="562"/>
        <v/>
      </c>
      <c r="DM406" s="405" t="str">
        <f t="shared" si="563"/>
        <v/>
      </c>
      <c r="DN406" s="405" t="str">
        <f t="shared" si="564"/>
        <v/>
      </c>
      <c r="DO406" s="405" t="str">
        <f t="shared" si="565"/>
        <v/>
      </c>
    </row>
    <row r="407" spans="1:119" s="152" customFormat="1" ht="18" hidden="1" customHeight="1">
      <c r="A407" s="156" t="str">
        <f t="shared" si="496"/>
        <v/>
      </c>
      <c r="B407" s="153"/>
      <c r="C407" s="31" t="str">
        <f>IF(B407="","",VLOOKUP(B407,学連登録!$C$2:$G$3000,2,FALSE))</f>
        <v/>
      </c>
      <c r="D407" s="32" t="str">
        <f>IF(B407="","",VLOOKUP(B407,学連登録!$C$2:$G$3000,3,FALSE))</f>
        <v/>
      </c>
      <c r="E407" s="33" t="str">
        <f>IF(B407="","",VLOOKUP(B407,学連登録!$C$2:$G$3000,4,FALSE))</f>
        <v/>
      </c>
      <c r="F407" s="376" t="str">
        <f>IF(B407="","",VLOOKUP(B407,学連登録!$C$2:$I$3000,7,FALSE))</f>
        <v/>
      </c>
      <c r="G407" s="155"/>
      <c r="H407" s="926"/>
      <c r="I407" s="928"/>
      <c r="J407" s="155"/>
      <c r="K407" s="926"/>
      <c r="L407" s="927"/>
      <c r="M407" s="155"/>
      <c r="N407" s="881"/>
      <c r="O407" s="882"/>
      <c r="P407" s="154"/>
      <c r="Q407" s="926"/>
      <c r="R407" s="927"/>
      <c r="S407" s="154"/>
      <c r="T407" s="926"/>
      <c r="U407" s="927"/>
      <c r="V407" s="101" t="str">
        <f>IF(B407="","",VLOOKUP(B407,学連登録!$C$2:$H$3000,6,FALSE))</f>
        <v/>
      </c>
      <c r="Y407" s="116" t="str">
        <f t="shared" si="566"/>
        <v/>
      </c>
      <c r="Z407" s="97" t="str">
        <f>IF(G407="","",VLOOKUP(G407,種目名!$R$5:$T$104,3,0))</f>
        <v/>
      </c>
      <c r="AA407" s="98" t="str">
        <f>IF(J407="","",VLOOKUP(J407,種目名!$R$5:$T$104,3,0))</f>
        <v/>
      </c>
      <c r="AB407" s="117" t="str">
        <f>IF(M407="","",VLOOKUP(M407,種目名!$R$5:$T$104,3,0))</f>
        <v/>
      </c>
      <c r="AC407" s="117" t="str">
        <f>IF(P407="","",VLOOKUP(AF407,種目名!$R$5:$T$104,3,0))</f>
        <v/>
      </c>
      <c r="AD407" s="118" t="str">
        <f>IF(S407="","",VLOOKUP(AI407,種目名!$R$5:$T$104,3,0))</f>
        <v/>
      </c>
      <c r="AE407" s="115">
        <f t="shared" si="567"/>
        <v>0</v>
      </c>
      <c r="AF407" s="152" t="str">
        <f t="shared" si="568"/>
        <v/>
      </c>
      <c r="AG407" s="152" t="str">
        <f t="shared" si="569"/>
        <v/>
      </c>
      <c r="AH407" s="152">
        <f t="shared" si="570"/>
        <v>0</v>
      </c>
      <c r="AI407" s="152" t="str">
        <f t="shared" si="571"/>
        <v/>
      </c>
      <c r="AJ407" s="152" t="str">
        <f t="shared" si="572"/>
        <v/>
      </c>
      <c r="AK407" s="383"/>
      <c r="AL407" s="166">
        <f t="shared" si="500"/>
        <v>0</v>
      </c>
      <c r="AM407" s="392">
        <f t="shared" si="501"/>
        <v>0</v>
      </c>
      <c r="AN407" s="392">
        <f>COUNTIF($B$12:B407,B407)</f>
        <v>0</v>
      </c>
      <c r="AO407" s="392"/>
      <c r="AP407" s="392" t="str">
        <f t="shared" si="502"/>
        <v/>
      </c>
      <c r="AQ407" s="392" t="str">
        <f t="shared" si="502"/>
        <v/>
      </c>
      <c r="AR407" s="392" t="str">
        <f t="shared" si="502"/>
        <v/>
      </c>
      <c r="AS407" s="392" t="str">
        <f t="shared" si="502"/>
        <v/>
      </c>
      <c r="AT407" s="392">
        <f t="shared" si="503"/>
        <v>0</v>
      </c>
      <c r="AU407" s="392" t="str">
        <f t="shared" si="504"/>
        <v/>
      </c>
      <c r="AV407" s="392" t="str">
        <f t="shared" si="505"/>
        <v/>
      </c>
      <c r="AW407" s="392" t="str">
        <f t="shared" si="506"/>
        <v/>
      </c>
      <c r="AX407" s="392" t="str">
        <f t="shared" si="507"/>
        <v/>
      </c>
      <c r="AY407" s="392" t="str">
        <f t="shared" si="508"/>
        <v/>
      </c>
      <c r="AZ407" s="392" t="str">
        <f t="shared" si="495"/>
        <v/>
      </c>
      <c r="BA407" s="392" t="str">
        <f t="shared" si="495"/>
        <v/>
      </c>
      <c r="BB407" s="392" t="str">
        <f t="shared" si="495"/>
        <v/>
      </c>
      <c r="BC407" s="392" t="str">
        <f t="shared" si="495"/>
        <v/>
      </c>
      <c r="BD407" s="396" t="str">
        <f t="shared" si="495"/>
        <v/>
      </c>
      <c r="BE407" s="386">
        <f t="shared" si="509"/>
        <v>0</v>
      </c>
      <c r="BG407" s="392">
        <f t="shared" si="510"/>
        <v>0</v>
      </c>
      <c r="BH407" s="392">
        <f t="shared" si="511"/>
        <v>0</v>
      </c>
      <c r="BI407" s="405">
        <f t="shared" si="512"/>
        <v>0</v>
      </c>
      <c r="BJ407" s="406">
        <f t="shared" si="497"/>
        <v>0</v>
      </c>
      <c r="BK407" s="391" t="str">
        <f t="shared" si="498"/>
        <v>0</v>
      </c>
      <c r="BL407" s="391" t="str">
        <f t="shared" si="499"/>
        <v>0</v>
      </c>
      <c r="BM407" s="405">
        <f t="shared" si="513"/>
        <v>0</v>
      </c>
      <c r="BN407" s="405" t="str">
        <f t="shared" si="514"/>
        <v>0m0</v>
      </c>
      <c r="BO407" s="392">
        <f t="shared" si="515"/>
        <v>0</v>
      </c>
      <c r="BP407" s="392">
        <f t="shared" si="516"/>
        <v>0</v>
      </c>
      <c r="BQ407" s="405">
        <f t="shared" si="517"/>
        <v>0</v>
      </c>
      <c r="BR407" s="406">
        <f t="shared" si="518"/>
        <v>0</v>
      </c>
      <c r="BS407" s="391" t="str">
        <f t="shared" si="519"/>
        <v>0</v>
      </c>
      <c r="BT407" s="391" t="str">
        <f t="shared" si="520"/>
        <v>0</v>
      </c>
      <c r="BU407" s="405">
        <f t="shared" si="521"/>
        <v>0</v>
      </c>
      <c r="BV407" s="405" t="str">
        <f t="shared" si="522"/>
        <v>0m0</v>
      </c>
      <c r="BW407" s="392">
        <f t="shared" si="523"/>
        <v>0</v>
      </c>
      <c r="BX407" s="392">
        <f t="shared" si="524"/>
        <v>0</v>
      </c>
      <c r="BY407" s="405">
        <f t="shared" si="525"/>
        <v>0</v>
      </c>
      <c r="BZ407" s="406">
        <f t="shared" si="526"/>
        <v>0</v>
      </c>
      <c r="CA407" s="391" t="str">
        <f t="shared" si="527"/>
        <v>0</v>
      </c>
      <c r="CB407" s="391" t="str">
        <f t="shared" si="528"/>
        <v>0</v>
      </c>
      <c r="CC407" s="405">
        <f t="shared" si="529"/>
        <v>0</v>
      </c>
      <c r="CD407" s="405" t="str">
        <f t="shared" si="530"/>
        <v>0m0</v>
      </c>
      <c r="CE407" s="392">
        <f t="shared" si="531"/>
        <v>0</v>
      </c>
      <c r="CF407" s="392">
        <f t="shared" si="532"/>
        <v>0</v>
      </c>
      <c r="CG407" s="405">
        <f t="shared" si="533"/>
        <v>0</v>
      </c>
      <c r="CH407" s="406">
        <f t="shared" si="534"/>
        <v>0</v>
      </c>
      <c r="CI407" s="391" t="str">
        <f t="shared" si="535"/>
        <v>0</v>
      </c>
      <c r="CJ407" s="391" t="str">
        <f t="shared" si="536"/>
        <v>0</v>
      </c>
      <c r="CK407" s="405">
        <f t="shared" si="537"/>
        <v>0</v>
      </c>
      <c r="CL407" s="405" t="str">
        <f t="shared" si="538"/>
        <v>0m0</v>
      </c>
      <c r="CM407" s="392">
        <f t="shared" si="539"/>
        <v>0</v>
      </c>
      <c r="CN407" s="392">
        <f t="shared" si="540"/>
        <v>0</v>
      </c>
      <c r="CO407" s="405">
        <f t="shared" si="541"/>
        <v>0</v>
      </c>
      <c r="CP407" s="406">
        <f t="shared" si="542"/>
        <v>0</v>
      </c>
      <c r="CQ407" s="391" t="str">
        <f t="shared" si="543"/>
        <v>0</v>
      </c>
      <c r="CR407" s="391" t="str">
        <f t="shared" si="544"/>
        <v>0</v>
      </c>
      <c r="CS407" s="405">
        <f t="shared" si="545"/>
        <v>0</v>
      </c>
      <c r="CT407" s="405" t="str">
        <f t="shared" si="546"/>
        <v>0m0</v>
      </c>
      <c r="CU407" s="405">
        <f t="shared" si="547"/>
        <v>0</v>
      </c>
      <c r="CV407" s="405">
        <f t="shared" si="548"/>
        <v>0</v>
      </c>
      <c r="CW407" s="405">
        <f t="shared" si="549"/>
        <v>0</v>
      </c>
      <c r="CX407" s="405">
        <f t="shared" si="550"/>
        <v>0</v>
      </c>
      <c r="CY407" s="405">
        <f t="shared" si="551"/>
        <v>0</v>
      </c>
      <c r="CZ407" s="405" t="str">
        <f t="shared" si="552"/>
        <v/>
      </c>
      <c r="DA407" s="405" t="str">
        <f t="shared" si="553"/>
        <v/>
      </c>
      <c r="DB407" s="405" t="str">
        <f t="shared" si="554"/>
        <v/>
      </c>
      <c r="DC407" s="405" t="str">
        <f t="shared" si="555"/>
        <v/>
      </c>
      <c r="DD407" s="405" t="str">
        <f t="shared" si="556"/>
        <v/>
      </c>
      <c r="DE407" s="405"/>
      <c r="DF407" s="404"/>
      <c r="DG407" s="405" t="str">
        <f t="shared" si="557"/>
        <v/>
      </c>
      <c r="DH407" s="405" t="str">
        <f t="shared" si="558"/>
        <v/>
      </c>
      <c r="DI407" s="405">
        <f t="shared" si="559"/>
        <v>0</v>
      </c>
      <c r="DJ407" s="405" t="str">
        <f t="shared" si="560"/>
        <v/>
      </c>
      <c r="DK407" s="405" t="str">
        <f t="shared" si="561"/>
        <v/>
      </c>
      <c r="DL407" s="405" t="str">
        <f t="shared" si="562"/>
        <v/>
      </c>
      <c r="DM407" s="405" t="str">
        <f t="shared" si="563"/>
        <v/>
      </c>
      <c r="DN407" s="405" t="str">
        <f t="shared" si="564"/>
        <v/>
      </c>
      <c r="DO407" s="405" t="str">
        <f t="shared" si="565"/>
        <v/>
      </c>
    </row>
    <row r="408" spans="1:119" s="152" customFormat="1" ht="18" hidden="1" customHeight="1">
      <c r="A408" s="156" t="str">
        <f t="shared" si="496"/>
        <v/>
      </c>
      <c r="B408" s="153"/>
      <c r="C408" s="31" t="str">
        <f>IF(B408="","",VLOOKUP(B408,学連登録!$C$2:$G$3000,2,FALSE))</f>
        <v/>
      </c>
      <c r="D408" s="32" t="str">
        <f>IF(B408="","",VLOOKUP(B408,学連登録!$C$2:$G$3000,3,FALSE))</f>
        <v/>
      </c>
      <c r="E408" s="33" t="str">
        <f>IF(B408="","",VLOOKUP(B408,学連登録!$C$2:$G$3000,4,FALSE))</f>
        <v/>
      </c>
      <c r="F408" s="376" t="str">
        <f>IF(B408="","",VLOOKUP(B408,学連登録!$C$2:$I$3000,7,FALSE))</f>
        <v/>
      </c>
      <c r="G408" s="155"/>
      <c r="H408" s="926"/>
      <c r="I408" s="928"/>
      <c r="J408" s="155"/>
      <c r="K408" s="926"/>
      <c r="L408" s="927"/>
      <c r="M408" s="155"/>
      <c r="N408" s="881"/>
      <c r="O408" s="882"/>
      <c r="P408" s="154"/>
      <c r="Q408" s="926"/>
      <c r="R408" s="927"/>
      <c r="S408" s="154"/>
      <c r="T408" s="926"/>
      <c r="U408" s="927"/>
      <c r="V408" s="101" t="str">
        <f>IF(B408="","",VLOOKUP(B408,学連登録!$C$2:$H$3000,6,FALSE))</f>
        <v/>
      </c>
      <c r="Y408" s="116" t="str">
        <f t="shared" si="566"/>
        <v/>
      </c>
      <c r="Z408" s="97" t="str">
        <f>IF(G408="","",VLOOKUP(G408,種目名!$R$5:$T$104,3,0))</f>
        <v/>
      </c>
      <c r="AA408" s="98" t="str">
        <f>IF(J408="","",VLOOKUP(J408,種目名!$R$5:$T$104,3,0))</f>
        <v/>
      </c>
      <c r="AB408" s="117" t="str">
        <f>IF(M408="","",VLOOKUP(M408,種目名!$R$5:$T$104,3,0))</f>
        <v/>
      </c>
      <c r="AC408" s="117" t="str">
        <f>IF(P408="","",VLOOKUP(AF408,種目名!$R$5:$T$104,3,0))</f>
        <v/>
      </c>
      <c r="AD408" s="118" t="str">
        <f>IF(S408="","",VLOOKUP(AI408,種目名!$R$5:$T$104,3,0))</f>
        <v/>
      </c>
      <c r="AE408" s="115">
        <f t="shared" si="567"/>
        <v>0</v>
      </c>
      <c r="AF408" s="152" t="str">
        <f t="shared" si="568"/>
        <v/>
      </c>
      <c r="AG408" s="152" t="str">
        <f t="shared" si="569"/>
        <v/>
      </c>
      <c r="AH408" s="152">
        <f t="shared" si="570"/>
        <v>0</v>
      </c>
      <c r="AI408" s="152" t="str">
        <f t="shared" si="571"/>
        <v/>
      </c>
      <c r="AJ408" s="152" t="str">
        <f t="shared" si="572"/>
        <v/>
      </c>
      <c r="AK408" s="383"/>
      <c r="AL408" s="166">
        <f t="shared" si="500"/>
        <v>0</v>
      </c>
      <c r="AM408" s="392">
        <f t="shared" si="501"/>
        <v>0</v>
      </c>
      <c r="AN408" s="392">
        <f>COUNTIF($B$12:B408,B408)</f>
        <v>0</v>
      </c>
      <c r="AO408" s="392"/>
      <c r="AP408" s="392" t="str">
        <f t="shared" si="502"/>
        <v/>
      </c>
      <c r="AQ408" s="392" t="str">
        <f t="shared" si="502"/>
        <v/>
      </c>
      <c r="AR408" s="392" t="str">
        <f t="shared" si="502"/>
        <v/>
      </c>
      <c r="AS408" s="392" t="str">
        <f t="shared" si="502"/>
        <v/>
      </c>
      <c r="AT408" s="392">
        <f t="shared" si="503"/>
        <v>0</v>
      </c>
      <c r="AU408" s="392" t="str">
        <f t="shared" si="504"/>
        <v/>
      </c>
      <c r="AV408" s="392" t="str">
        <f t="shared" si="505"/>
        <v/>
      </c>
      <c r="AW408" s="392" t="str">
        <f t="shared" si="506"/>
        <v/>
      </c>
      <c r="AX408" s="392" t="str">
        <f t="shared" si="507"/>
        <v/>
      </c>
      <c r="AY408" s="392" t="str">
        <f t="shared" si="508"/>
        <v/>
      </c>
      <c r="AZ408" s="392" t="str">
        <f t="shared" si="495"/>
        <v/>
      </c>
      <c r="BA408" s="392" t="str">
        <f t="shared" si="495"/>
        <v/>
      </c>
      <c r="BB408" s="392" t="str">
        <f t="shared" si="495"/>
        <v/>
      </c>
      <c r="BC408" s="392" t="str">
        <f t="shared" si="495"/>
        <v/>
      </c>
      <c r="BD408" s="396" t="str">
        <f t="shared" si="495"/>
        <v/>
      </c>
      <c r="BE408" s="386">
        <f t="shared" si="509"/>
        <v>0</v>
      </c>
      <c r="BG408" s="392">
        <f t="shared" si="510"/>
        <v>0</v>
      </c>
      <c r="BH408" s="392">
        <f t="shared" si="511"/>
        <v>0</v>
      </c>
      <c r="BI408" s="405">
        <f t="shared" si="512"/>
        <v>0</v>
      </c>
      <c r="BJ408" s="406">
        <f t="shared" si="497"/>
        <v>0</v>
      </c>
      <c r="BK408" s="391" t="str">
        <f t="shared" si="498"/>
        <v>0</v>
      </c>
      <c r="BL408" s="391" t="str">
        <f t="shared" si="499"/>
        <v>0</v>
      </c>
      <c r="BM408" s="405">
        <f t="shared" si="513"/>
        <v>0</v>
      </c>
      <c r="BN408" s="405" t="str">
        <f t="shared" si="514"/>
        <v>0m0</v>
      </c>
      <c r="BO408" s="392">
        <f t="shared" si="515"/>
        <v>0</v>
      </c>
      <c r="BP408" s="392">
        <f t="shared" si="516"/>
        <v>0</v>
      </c>
      <c r="BQ408" s="405">
        <f t="shared" si="517"/>
        <v>0</v>
      </c>
      <c r="BR408" s="406">
        <f t="shared" si="518"/>
        <v>0</v>
      </c>
      <c r="BS408" s="391" t="str">
        <f t="shared" si="519"/>
        <v>0</v>
      </c>
      <c r="BT408" s="391" t="str">
        <f t="shared" si="520"/>
        <v>0</v>
      </c>
      <c r="BU408" s="405">
        <f t="shared" si="521"/>
        <v>0</v>
      </c>
      <c r="BV408" s="405" t="str">
        <f t="shared" si="522"/>
        <v>0m0</v>
      </c>
      <c r="BW408" s="392">
        <f t="shared" si="523"/>
        <v>0</v>
      </c>
      <c r="BX408" s="392">
        <f t="shared" si="524"/>
        <v>0</v>
      </c>
      <c r="BY408" s="405">
        <f t="shared" si="525"/>
        <v>0</v>
      </c>
      <c r="BZ408" s="406">
        <f t="shared" si="526"/>
        <v>0</v>
      </c>
      <c r="CA408" s="391" t="str">
        <f t="shared" si="527"/>
        <v>0</v>
      </c>
      <c r="CB408" s="391" t="str">
        <f t="shared" si="528"/>
        <v>0</v>
      </c>
      <c r="CC408" s="405">
        <f t="shared" si="529"/>
        <v>0</v>
      </c>
      <c r="CD408" s="405" t="str">
        <f t="shared" si="530"/>
        <v>0m0</v>
      </c>
      <c r="CE408" s="392">
        <f t="shared" si="531"/>
        <v>0</v>
      </c>
      <c r="CF408" s="392">
        <f t="shared" si="532"/>
        <v>0</v>
      </c>
      <c r="CG408" s="405">
        <f t="shared" si="533"/>
        <v>0</v>
      </c>
      <c r="CH408" s="406">
        <f t="shared" si="534"/>
        <v>0</v>
      </c>
      <c r="CI408" s="391" t="str">
        <f t="shared" si="535"/>
        <v>0</v>
      </c>
      <c r="CJ408" s="391" t="str">
        <f t="shared" si="536"/>
        <v>0</v>
      </c>
      <c r="CK408" s="405">
        <f t="shared" si="537"/>
        <v>0</v>
      </c>
      <c r="CL408" s="405" t="str">
        <f t="shared" si="538"/>
        <v>0m0</v>
      </c>
      <c r="CM408" s="392">
        <f t="shared" si="539"/>
        <v>0</v>
      </c>
      <c r="CN408" s="392">
        <f t="shared" si="540"/>
        <v>0</v>
      </c>
      <c r="CO408" s="405">
        <f t="shared" si="541"/>
        <v>0</v>
      </c>
      <c r="CP408" s="406">
        <f t="shared" si="542"/>
        <v>0</v>
      </c>
      <c r="CQ408" s="391" t="str">
        <f t="shared" si="543"/>
        <v>0</v>
      </c>
      <c r="CR408" s="391" t="str">
        <f t="shared" si="544"/>
        <v>0</v>
      </c>
      <c r="CS408" s="405">
        <f t="shared" si="545"/>
        <v>0</v>
      </c>
      <c r="CT408" s="405" t="str">
        <f t="shared" si="546"/>
        <v>0m0</v>
      </c>
      <c r="CU408" s="405">
        <f t="shared" si="547"/>
        <v>0</v>
      </c>
      <c r="CV408" s="405">
        <f t="shared" si="548"/>
        <v>0</v>
      </c>
      <c r="CW408" s="405">
        <f t="shared" si="549"/>
        <v>0</v>
      </c>
      <c r="CX408" s="405">
        <f t="shared" si="550"/>
        <v>0</v>
      </c>
      <c r="CY408" s="405">
        <f t="shared" si="551"/>
        <v>0</v>
      </c>
      <c r="CZ408" s="405" t="str">
        <f t="shared" si="552"/>
        <v/>
      </c>
      <c r="DA408" s="405" t="str">
        <f t="shared" si="553"/>
        <v/>
      </c>
      <c r="DB408" s="405" t="str">
        <f t="shared" si="554"/>
        <v/>
      </c>
      <c r="DC408" s="405" t="str">
        <f t="shared" si="555"/>
        <v/>
      </c>
      <c r="DD408" s="405" t="str">
        <f t="shared" si="556"/>
        <v/>
      </c>
      <c r="DE408" s="405"/>
      <c r="DF408" s="404"/>
      <c r="DG408" s="405" t="str">
        <f t="shared" si="557"/>
        <v/>
      </c>
      <c r="DH408" s="405" t="str">
        <f t="shared" si="558"/>
        <v/>
      </c>
      <c r="DI408" s="405">
        <f t="shared" si="559"/>
        <v>0</v>
      </c>
      <c r="DJ408" s="405" t="str">
        <f t="shared" si="560"/>
        <v/>
      </c>
      <c r="DK408" s="405" t="str">
        <f t="shared" si="561"/>
        <v/>
      </c>
      <c r="DL408" s="405" t="str">
        <f t="shared" si="562"/>
        <v/>
      </c>
      <c r="DM408" s="405" t="str">
        <f t="shared" si="563"/>
        <v/>
      </c>
      <c r="DN408" s="405" t="str">
        <f t="shared" si="564"/>
        <v/>
      </c>
      <c r="DO408" s="405" t="str">
        <f t="shared" si="565"/>
        <v/>
      </c>
    </row>
    <row r="409" spans="1:119" s="152" customFormat="1" ht="18" hidden="1" customHeight="1">
      <c r="A409" s="156" t="str">
        <f t="shared" si="496"/>
        <v/>
      </c>
      <c r="B409" s="153"/>
      <c r="C409" s="31" t="str">
        <f>IF(B409="","",VLOOKUP(B409,学連登録!$C$2:$G$3000,2,FALSE))</f>
        <v/>
      </c>
      <c r="D409" s="32" t="str">
        <f>IF(B409="","",VLOOKUP(B409,学連登録!$C$2:$G$3000,3,FALSE))</f>
        <v/>
      </c>
      <c r="E409" s="33" t="str">
        <f>IF(B409="","",VLOOKUP(B409,学連登録!$C$2:$G$3000,4,FALSE))</f>
        <v/>
      </c>
      <c r="F409" s="376" t="str">
        <f>IF(B409="","",VLOOKUP(B409,学連登録!$C$2:$I$3000,7,FALSE))</f>
        <v/>
      </c>
      <c r="G409" s="155"/>
      <c r="H409" s="926"/>
      <c r="I409" s="928"/>
      <c r="J409" s="155"/>
      <c r="K409" s="926"/>
      <c r="L409" s="927"/>
      <c r="M409" s="155"/>
      <c r="N409" s="881"/>
      <c r="O409" s="882"/>
      <c r="P409" s="154"/>
      <c r="Q409" s="926"/>
      <c r="R409" s="927"/>
      <c r="S409" s="154"/>
      <c r="T409" s="926"/>
      <c r="U409" s="927"/>
      <c r="V409" s="101" t="str">
        <f>IF(B409="","",VLOOKUP(B409,学連登録!$C$2:$H$3000,6,FALSE))</f>
        <v/>
      </c>
      <c r="Y409" s="116" t="str">
        <f t="shared" si="566"/>
        <v/>
      </c>
      <c r="Z409" s="97" t="str">
        <f>IF(G409="","",VLOOKUP(G409,種目名!$R$5:$T$104,3,0))</f>
        <v/>
      </c>
      <c r="AA409" s="98" t="str">
        <f>IF(J409="","",VLOOKUP(J409,種目名!$R$5:$T$104,3,0))</f>
        <v/>
      </c>
      <c r="AB409" s="117" t="str">
        <f>IF(M409="","",VLOOKUP(M409,種目名!$R$5:$T$104,3,0))</f>
        <v/>
      </c>
      <c r="AC409" s="117" t="str">
        <f>IF(P409="","",VLOOKUP(AF409,種目名!$R$5:$T$104,3,0))</f>
        <v/>
      </c>
      <c r="AD409" s="118" t="str">
        <f>IF(S409="","",VLOOKUP(AI409,種目名!$R$5:$T$104,3,0))</f>
        <v/>
      </c>
      <c r="AE409" s="115">
        <f t="shared" si="567"/>
        <v>0</v>
      </c>
      <c r="AF409" s="152" t="str">
        <f t="shared" si="568"/>
        <v/>
      </c>
      <c r="AG409" s="152" t="str">
        <f t="shared" si="569"/>
        <v/>
      </c>
      <c r="AH409" s="152">
        <f t="shared" si="570"/>
        <v>0</v>
      </c>
      <c r="AI409" s="152" t="str">
        <f t="shared" si="571"/>
        <v/>
      </c>
      <c r="AJ409" s="152" t="str">
        <f t="shared" si="572"/>
        <v/>
      </c>
      <c r="AK409" s="383"/>
      <c r="AL409" s="166">
        <f t="shared" si="500"/>
        <v>0</v>
      </c>
      <c r="AM409" s="392">
        <f t="shared" si="501"/>
        <v>0</v>
      </c>
      <c r="AN409" s="392">
        <f>COUNTIF($B$12:B409,B409)</f>
        <v>0</v>
      </c>
      <c r="AO409" s="392"/>
      <c r="AP409" s="392" t="str">
        <f t="shared" si="502"/>
        <v/>
      </c>
      <c r="AQ409" s="392" t="str">
        <f t="shared" si="502"/>
        <v/>
      </c>
      <c r="AR409" s="392" t="str">
        <f t="shared" si="502"/>
        <v/>
      </c>
      <c r="AS409" s="392" t="str">
        <f t="shared" si="502"/>
        <v/>
      </c>
      <c r="AT409" s="392">
        <f t="shared" si="503"/>
        <v>0</v>
      </c>
      <c r="AU409" s="392" t="str">
        <f t="shared" si="504"/>
        <v/>
      </c>
      <c r="AV409" s="392" t="str">
        <f t="shared" si="505"/>
        <v/>
      </c>
      <c r="AW409" s="392" t="str">
        <f t="shared" si="506"/>
        <v/>
      </c>
      <c r="AX409" s="392" t="str">
        <f t="shared" si="507"/>
        <v/>
      </c>
      <c r="AY409" s="392" t="str">
        <f t="shared" si="508"/>
        <v/>
      </c>
      <c r="AZ409" s="392" t="str">
        <f t="shared" si="495"/>
        <v/>
      </c>
      <c r="BA409" s="392" t="str">
        <f t="shared" si="495"/>
        <v/>
      </c>
      <c r="BB409" s="392" t="str">
        <f t="shared" si="495"/>
        <v/>
      </c>
      <c r="BC409" s="392" t="str">
        <f t="shared" si="495"/>
        <v/>
      </c>
      <c r="BD409" s="396" t="str">
        <f t="shared" si="495"/>
        <v/>
      </c>
      <c r="BE409" s="386">
        <f t="shared" si="509"/>
        <v>0</v>
      </c>
      <c r="BG409" s="392">
        <f t="shared" si="510"/>
        <v>0</v>
      </c>
      <c r="BH409" s="392">
        <f t="shared" si="511"/>
        <v>0</v>
      </c>
      <c r="BI409" s="405">
        <f t="shared" si="512"/>
        <v>0</v>
      </c>
      <c r="BJ409" s="406">
        <f t="shared" si="497"/>
        <v>0</v>
      </c>
      <c r="BK409" s="391" t="str">
        <f t="shared" si="498"/>
        <v>0</v>
      </c>
      <c r="BL409" s="391" t="str">
        <f t="shared" si="499"/>
        <v>0</v>
      </c>
      <c r="BM409" s="405">
        <f t="shared" si="513"/>
        <v>0</v>
      </c>
      <c r="BN409" s="405" t="str">
        <f t="shared" si="514"/>
        <v>0m0</v>
      </c>
      <c r="BO409" s="392">
        <f t="shared" si="515"/>
        <v>0</v>
      </c>
      <c r="BP409" s="392">
        <f t="shared" si="516"/>
        <v>0</v>
      </c>
      <c r="BQ409" s="405">
        <f t="shared" si="517"/>
        <v>0</v>
      </c>
      <c r="BR409" s="406">
        <f t="shared" si="518"/>
        <v>0</v>
      </c>
      <c r="BS409" s="391" t="str">
        <f t="shared" si="519"/>
        <v>0</v>
      </c>
      <c r="BT409" s="391" t="str">
        <f t="shared" si="520"/>
        <v>0</v>
      </c>
      <c r="BU409" s="405">
        <f t="shared" si="521"/>
        <v>0</v>
      </c>
      <c r="BV409" s="405" t="str">
        <f t="shared" si="522"/>
        <v>0m0</v>
      </c>
      <c r="BW409" s="392">
        <f t="shared" si="523"/>
        <v>0</v>
      </c>
      <c r="BX409" s="392">
        <f t="shared" si="524"/>
        <v>0</v>
      </c>
      <c r="BY409" s="405">
        <f t="shared" si="525"/>
        <v>0</v>
      </c>
      <c r="BZ409" s="406">
        <f t="shared" si="526"/>
        <v>0</v>
      </c>
      <c r="CA409" s="391" t="str">
        <f t="shared" si="527"/>
        <v>0</v>
      </c>
      <c r="CB409" s="391" t="str">
        <f t="shared" si="528"/>
        <v>0</v>
      </c>
      <c r="CC409" s="405">
        <f t="shared" si="529"/>
        <v>0</v>
      </c>
      <c r="CD409" s="405" t="str">
        <f t="shared" si="530"/>
        <v>0m0</v>
      </c>
      <c r="CE409" s="392">
        <f t="shared" si="531"/>
        <v>0</v>
      </c>
      <c r="CF409" s="392">
        <f t="shared" si="532"/>
        <v>0</v>
      </c>
      <c r="CG409" s="405">
        <f t="shared" si="533"/>
        <v>0</v>
      </c>
      <c r="CH409" s="406">
        <f t="shared" si="534"/>
        <v>0</v>
      </c>
      <c r="CI409" s="391" t="str">
        <f t="shared" si="535"/>
        <v>0</v>
      </c>
      <c r="CJ409" s="391" t="str">
        <f t="shared" si="536"/>
        <v>0</v>
      </c>
      <c r="CK409" s="405">
        <f t="shared" si="537"/>
        <v>0</v>
      </c>
      <c r="CL409" s="405" t="str">
        <f t="shared" si="538"/>
        <v>0m0</v>
      </c>
      <c r="CM409" s="392">
        <f t="shared" si="539"/>
        <v>0</v>
      </c>
      <c r="CN409" s="392">
        <f t="shared" si="540"/>
        <v>0</v>
      </c>
      <c r="CO409" s="405">
        <f t="shared" si="541"/>
        <v>0</v>
      </c>
      <c r="CP409" s="406">
        <f t="shared" si="542"/>
        <v>0</v>
      </c>
      <c r="CQ409" s="391" t="str">
        <f t="shared" si="543"/>
        <v>0</v>
      </c>
      <c r="CR409" s="391" t="str">
        <f t="shared" si="544"/>
        <v>0</v>
      </c>
      <c r="CS409" s="405">
        <f t="shared" si="545"/>
        <v>0</v>
      </c>
      <c r="CT409" s="405" t="str">
        <f t="shared" si="546"/>
        <v>0m0</v>
      </c>
      <c r="CU409" s="405">
        <f t="shared" si="547"/>
        <v>0</v>
      </c>
      <c r="CV409" s="405">
        <f t="shared" si="548"/>
        <v>0</v>
      </c>
      <c r="CW409" s="405">
        <f t="shared" si="549"/>
        <v>0</v>
      </c>
      <c r="CX409" s="405">
        <f t="shared" si="550"/>
        <v>0</v>
      </c>
      <c r="CY409" s="405">
        <f t="shared" si="551"/>
        <v>0</v>
      </c>
      <c r="CZ409" s="405" t="str">
        <f t="shared" si="552"/>
        <v/>
      </c>
      <c r="DA409" s="405" t="str">
        <f t="shared" si="553"/>
        <v/>
      </c>
      <c r="DB409" s="405" t="str">
        <f t="shared" si="554"/>
        <v/>
      </c>
      <c r="DC409" s="405" t="str">
        <f t="shared" si="555"/>
        <v/>
      </c>
      <c r="DD409" s="405" t="str">
        <f t="shared" si="556"/>
        <v/>
      </c>
      <c r="DE409" s="405"/>
      <c r="DF409" s="404"/>
      <c r="DG409" s="405" t="str">
        <f t="shared" si="557"/>
        <v/>
      </c>
      <c r="DH409" s="405" t="str">
        <f t="shared" si="558"/>
        <v/>
      </c>
      <c r="DI409" s="405">
        <f t="shared" si="559"/>
        <v>0</v>
      </c>
      <c r="DJ409" s="405" t="str">
        <f t="shared" si="560"/>
        <v/>
      </c>
      <c r="DK409" s="405" t="str">
        <f t="shared" si="561"/>
        <v/>
      </c>
      <c r="DL409" s="405" t="str">
        <f t="shared" si="562"/>
        <v/>
      </c>
      <c r="DM409" s="405" t="str">
        <f t="shared" si="563"/>
        <v/>
      </c>
      <c r="DN409" s="405" t="str">
        <f t="shared" si="564"/>
        <v/>
      </c>
      <c r="DO409" s="405" t="str">
        <f t="shared" si="565"/>
        <v/>
      </c>
    </row>
    <row r="410" spans="1:119" s="152" customFormat="1" ht="18" hidden="1" customHeight="1">
      <c r="A410" s="156" t="str">
        <f t="shared" si="496"/>
        <v/>
      </c>
      <c r="B410" s="153"/>
      <c r="C410" s="31" t="str">
        <f>IF(B410="","",VLOOKUP(B410,学連登録!$C$2:$G$3000,2,FALSE))</f>
        <v/>
      </c>
      <c r="D410" s="32" t="str">
        <f>IF(B410="","",VLOOKUP(B410,学連登録!$C$2:$G$3000,3,FALSE))</f>
        <v/>
      </c>
      <c r="E410" s="33" t="str">
        <f>IF(B410="","",VLOOKUP(B410,学連登録!$C$2:$G$3000,4,FALSE))</f>
        <v/>
      </c>
      <c r="F410" s="376" t="str">
        <f>IF(B410="","",VLOOKUP(B410,学連登録!$C$2:$I$3000,7,FALSE))</f>
        <v/>
      </c>
      <c r="G410" s="155"/>
      <c r="H410" s="926"/>
      <c r="I410" s="928"/>
      <c r="J410" s="155"/>
      <c r="K410" s="926"/>
      <c r="L410" s="927"/>
      <c r="M410" s="155"/>
      <c r="N410" s="881"/>
      <c r="O410" s="882"/>
      <c r="P410" s="154"/>
      <c r="Q410" s="926"/>
      <c r="R410" s="927"/>
      <c r="S410" s="154"/>
      <c r="T410" s="926"/>
      <c r="U410" s="927"/>
      <c r="V410" s="101" t="str">
        <f>IF(B410="","",VLOOKUP(B410,学連登録!$C$2:$H$3000,6,FALSE))</f>
        <v/>
      </c>
      <c r="Y410" s="116" t="str">
        <f t="shared" si="566"/>
        <v/>
      </c>
      <c r="Z410" s="97" t="str">
        <f>IF(G410="","",VLOOKUP(G410,種目名!$R$5:$T$104,3,0))</f>
        <v/>
      </c>
      <c r="AA410" s="98" t="str">
        <f>IF(J410="","",VLOOKUP(J410,種目名!$R$5:$T$104,3,0))</f>
        <v/>
      </c>
      <c r="AB410" s="117" t="str">
        <f>IF(M410="","",VLOOKUP(M410,種目名!$R$5:$T$104,3,0))</f>
        <v/>
      </c>
      <c r="AC410" s="117" t="str">
        <f>IF(P410="","",VLOOKUP(AF410,種目名!$R$5:$T$104,3,0))</f>
        <v/>
      </c>
      <c r="AD410" s="118" t="str">
        <f>IF(S410="","",VLOOKUP(AI410,種目名!$R$5:$T$104,3,0))</f>
        <v/>
      </c>
      <c r="AE410" s="115">
        <f t="shared" si="567"/>
        <v>0</v>
      </c>
      <c r="AF410" s="152" t="str">
        <f t="shared" si="568"/>
        <v/>
      </c>
      <c r="AG410" s="152" t="str">
        <f t="shared" si="569"/>
        <v/>
      </c>
      <c r="AH410" s="152">
        <f t="shared" si="570"/>
        <v>0</v>
      </c>
      <c r="AI410" s="152" t="str">
        <f t="shared" si="571"/>
        <v/>
      </c>
      <c r="AJ410" s="152" t="str">
        <f t="shared" si="572"/>
        <v/>
      </c>
      <c r="AK410" s="383"/>
      <c r="AL410" s="166">
        <f t="shared" si="500"/>
        <v>0</v>
      </c>
      <c r="AM410" s="392">
        <f t="shared" si="501"/>
        <v>0</v>
      </c>
      <c r="AN410" s="392">
        <f>COUNTIF($B$12:B410,B410)</f>
        <v>0</v>
      </c>
      <c r="AO410" s="392"/>
      <c r="AP410" s="392" t="str">
        <f t="shared" si="502"/>
        <v/>
      </c>
      <c r="AQ410" s="392" t="str">
        <f t="shared" si="502"/>
        <v/>
      </c>
      <c r="AR410" s="392" t="str">
        <f t="shared" si="502"/>
        <v/>
      </c>
      <c r="AS410" s="392" t="str">
        <f t="shared" si="502"/>
        <v/>
      </c>
      <c r="AT410" s="392">
        <f t="shared" si="503"/>
        <v>0</v>
      </c>
      <c r="AU410" s="392" t="str">
        <f t="shared" si="504"/>
        <v/>
      </c>
      <c r="AV410" s="392" t="str">
        <f t="shared" si="505"/>
        <v/>
      </c>
      <c r="AW410" s="392" t="str">
        <f t="shared" si="506"/>
        <v/>
      </c>
      <c r="AX410" s="392" t="str">
        <f t="shared" si="507"/>
        <v/>
      </c>
      <c r="AY410" s="392" t="str">
        <f t="shared" si="508"/>
        <v/>
      </c>
      <c r="AZ410" s="392" t="str">
        <f t="shared" si="495"/>
        <v/>
      </c>
      <c r="BA410" s="392" t="str">
        <f t="shared" si="495"/>
        <v/>
      </c>
      <c r="BB410" s="392" t="str">
        <f t="shared" si="495"/>
        <v/>
      </c>
      <c r="BC410" s="392" t="str">
        <f t="shared" si="495"/>
        <v/>
      </c>
      <c r="BD410" s="396" t="str">
        <f t="shared" si="495"/>
        <v/>
      </c>
      <c r="BE410" s="386">
        <f t="shared" si="509"/>
        <v>0</v>
      </c>
      <c r="BG410" s="392">
        <f t="shared" si="510"/>
        <v>0</v>
      </c>
      <c r="BH410" s="392">
        <f t="shared" si="511"/>
        <v>0</v>
      </c>
      <c r="BI410" s="405">
        <f t="shared" si="512"/>
        <v>0</v>
      </c>
      <c r="BJ410" s="406">
        <f t="shared" si="497"/>
        <v>0</v>
      </c>
      <c r="BK410" s="391" t="str">
        <f t="shared" si="498"/>
        <v>0</v>
      </c>
      <c r="BL410" s="391" t="str">
        <f t="shared" si="499"/>
        <v>0</v>
      </c>
      <c r="BM410" s="405">
        <f t="shared" si="513"/>
        <v>0</v>
      </c>
      <c r="BN410" s="405" t="str">
        <f t="shared" si="514"/>
        <v>0m0</v>
      </c>
      <c r="BO410" s="392">
        <f t="shared" si="515"/>
        <v>0</v>
      </c>
      <c r="BP410" s="392">
        <f t="shared" si="516"/>
        <v>0</v>
      </c>
      <c r="BQ410" s="405">
        <f t="shared" si="517"/>
        <v>0</v>
      </c>
      <c r="BR410" s="406">
        <f t="shared" si="518"/>
        <v>0</v>
      </c>
      <c r="BS410" s="391" t="str">
        <f t="shared" si="519"/>
        <v>0</v>
      </c>
      <c r="BT410" s="391" t="str">
        <f t="shared" si="520"/>
        <v>0</v>
      </c>
      <c r="BU410" s="405">
        <f t="shared" si="521"/>
        <v>0</v>
      </c>
      <c r="BV410" s="405" t="str">
        <f t="shared" si="522"/>
        <v>0m0</v>
      </c>
      <c r="BW410" s="392">
        <f t="shared" si="523"/>
        <v>0</v>
      </c>
      <c r="BX410" s="392">
        <f t="shared" si="524"/>
        <v>0</v>
      </c>
      <c r="BY410" s="405">
        <f t="shared" si="525"/>
        <v>0</v>
      </c>
      <c r="BZ410" s="406">
        <f t="shared" si="526"/>
        <v>0</v>
      </c>
      <c r="CA410" s="391" t="str">
        <f t="shared" si="527"/>
        <v>0</v>
      </c>
      <c r="CB410" s="391" t="str">
        <f t="shared" si="528"/>
        <v>0</v>
      </c>
      <c r="CC410" s="405">
        <f t="shared" si="529"/>
        <v>0</v>
      </c>
      <c r="CD410" s="405" t="str">
        <f t="shared" si="530"/>
        <v>0m0</v>
      </c>
      <c r="CE410" s="392">
        <f t="shared" si="531"/>
        <v>0</v>
      </c>
      <c r="CF410" s="392">
        <f t="shared" si="532"/>
        <v>0</v>
      </c>
      <c r="CG410" s="405">
        <f t="shared" si="533"/>
        <v>0</v>
      </c>
      <c r="CH410" s="406">
        <f t="shared" si="534"/>
        <v>0</v>
      </c>
      <c r="CI410" s="391" t="str">
        <f t="shared" si="535"/>
        <v>0</v>
      </c>
      <c r="CJ410" s="391" t="str">
        <f t="shared" si="536"/>
        <v>0</v>
      </c>
      <c r="CK410" s="405">
        <f t="shared" si="537"/>
        <v>0</v>
      </c>
      <c r="CL410" s="405" t="str">
        <f t="shared" si="538"/>
        <v>0m0</v>
      </c>
      <c r="CM410" s="392">
        <f t="shared" si="539"/>
        <v>0</v>
      </c>
      <c r="CN410" s="392">
        <f t="shared" si="540"/>
        <v>0</v>
      </c>
      <c r="CO410" s="405">
        <f t="shared" si="541"/>
        <v>0</v>
      </c>
      <c r="CP410" s="406">
        <f t="shared" si="542"/>
        <v>0</v>
      </c>
      <c r="CQ410" s="391" t="str">
        <f t="shared" si="543"/>
        <v>0</v>
      </c>
      <c r="CR410" s="391" t="str">
        <f t="shared" si="544"/>
        <v>0</v>
      </c>
      <c r="CS410" s="405">
        <f t="shared" si="545"/>
        <v>0</v>
      </c>
      <c r="CT410" s="405" t="str">
        <f t="shared" si="546"/>
        <v>0m0</v>
      </c>
      <c r="CU410" s="405">
        <f t="shared" si="547"/>
        <v>0</v>
      </c>
      <c r="CV410" s="405">
        <f t="shared" si="548"/>
        <v>0</v>
      </c>
      <c r="CW410" s="405">
        <f t="shared" si="549"/>
        <v>0</v>
      </c>
      <c r="CX410" s="405">
        <f t="shared" si="550"/>
        <v>0</v>
      </c>
      <c r="CY410" s="405">
        <f t="shared" si="551"/>
        <v>0</v>
      </c>
      <c r="CZ410" s="405" t="str">
        <f t="shared" si="552"/>
        <v/>
      </c>
      <c r="DA410" s="405" t="str">
        <f t="shared" si="553"/>
        <v/>
      </c>
      <c r="DB410" s="405" t="str">
        <f t="shared" si="554"/>
        <v/>
      </c>
      <c r="DC410" s="405" t="str">
        <f t="shared" si="555"/>
        <v/>
      </c>
      <c r="DD410" s="405" t="str">
        <f t="shared" si="556"/>
        <v/>
      </c>
      <c r="DE410" s="405"/>
      <c r="DF410" s="404"/>
      <c r="DG410" s="405" t="str">
        <f t="shared" si="557"/>
        <v/>
      </c>
      <c r="DH410" s="405" t="str">
        <f t="shared" si="558"/>
        <v/>
      </c>
      <c r="DI410" s="405">
        <f t="shared" si="559"/>
        <v>0</v>
      </c>
      <c r="DJ410" s="405" t="str">
        <f t="shared" si="560"/>
        <v/>
      </c>
      <c r="DK410" s="405" t="str">
        <f t="shared" si="561"/>
        <v/>
      </c>
      <c r="DL410" s="405" t="str">
        <f t="shared" si="562"/>
        <v/>
      </c>
      <c r="DM410" s="405" t="str">
        <f t="shared" si="563"/>
        <v/>
      </c>
      <c r="DN410" s="405" t="str">
        <f t="shared" si="564"/>
        <v/>
      </c>
      <c r="DO410" s="405" t="str">
        <f t="shared" si="565"/>
        <v/>
      </c>
    </row>
    <row r="411" spans="1:119" s="152" customFormat="1" ht="18" hidden="1" customHeight="1">
      <c r="A411" s="156" t="str">
        <f t="shared" si="496"/>
        <v/>
      </c>
      <c r="B411" s="153"/>
      <c r="C411" s="31" t="str">
        <f>IF(B411="","",VLOOKUP(B411,学連登録!$C$2:$G$3000,2,FALSE))</f>
        <v/>
      </c>
      <c r="D411" s="32" t="str">
        <f>IF(B411="","",VLOOKUP(B411,学連登録!$C$2:$G$3000,3,FALSE))</f>
        <v/>
      </c>
      <c r="E411" s="33" t="str">
        <f>IF(B411="","",VLOOKUP(B411,学連登録!$C$2:$G$3000,4,FALSE))</f>
        <v/>
      </c>
      <c r="F411" s="376" t="str">
        <f>IF(B411="","",VLOOKUP(B411,学連登録!$C$2:$I$3000,7,FALSE))</f>
        <v/>
      </c>
      <c r="G411" s="155"/>
      <c r="H411" s="926"/>
      <c r="I411" s="928"/>
      <c r="J411" s="155"/>
      <c r="K411" s="926"/>
      <c r="L411" s="927"/>
      <c r="M411" s="155"/>
      <c r="N411" s="881"/>
      <c r="O411" s="882"/>
      <c r="P411" s="154"/>
      <c r="Q411" s="926"/>
      <c r="R411" s="927"/>
      <c r="S411" s="154"/>
      <c r="T411" s="926"/>
      <c r="U411" s="927"/>
      <c r="V411" s="101" t="str">
        <f>IF(B411="","",VLOOKUP(B411,学連登録!$C$2:$H$3000,6,FALSE))</f>
        <v/>
      </c>
      <c r="Y411" s="116" t="str">
        <f t="shared" si="566"/>
        <v/>
      </c>
      <c r="Z411" s="97" t="str">
        <f>IF(G411="","",VLOOKUP(G411,種目名!$R$5:$T$104,3,0))</f>
        <v/>
      </c>
      <c r="AA411" s="98" t="str">
        <f>IF(J411="","",VLOOKUP(J411,種目名!$R$5:$T$104,3,0))</f>
        <v/>
      </c>
      <c r="AB411" s="117" t="str">
        <f>IF(M411="","",VLOOKUP(M411,種目名!$R$5:$T$104,3,0))</f>
        <v/>
      </c>
      <c r="AC411" s="117" t="str">
        <f>IF(P411="","",VLOOKUP(AF411,種目名!$R$5:$T$104,3,0))</f>
        <v/>
      </c>
      <c r="AD411" s="118" t="str">
        <f>IF(S411="","",VLOOKUP(AI411,種目名!$R$5:$T$104,3,0))</f>
        <v/>
      </c>
      <c r="AE411" s="115">
        <f t="shared" si="567"/>
        <v>0</v>
      </c>
      <c r="AF411" s="152" t="str">
        <f t="shared" si="568"/>
        <v/>
      </c>
      <c r="AG411" s="152" t="str">
        <f t="shared" si="569"/>
        <v/>
      </c>
      <c r="AH411" s="152">
        <f t="shared" si="570"/>
        <v>0</v>
      </c>
      <c r="AI411" s="152" t="str">
        <f t="shared" si="571"/>
        <v/>
      </c>
      <c r="AJ411" s="152" t="str">
        <f t="shared" si="572"/>
        <v/>
      </c>
      <c r="AK411" s="383"/>
      <c r="AL411" s="166">
        <f t="shared" si="500"/>
        <v>0</v>
      </c>
      <c r="AM411" s="392">
        <f t="shared" si="501"/>
        <v>0</v>
      </c>
      <c r="AN411" s="392">
        <f>COUNTIF($B$12:B411,B411)</f>
        <v>0</v>
      </c>
      <c r="AO411" s="392"/>
      <c r="AP411" s="392" t="str">
        <f t="shared" si="502"/>
        <v/>
      </c>
      <c r="AQ411" s="392" t="str">
        <f t="shared" si="502"/>
        <v/>
      </c>
      <c r="AR411" s="392" t="str">
        <f t="shared" si="502"/>
        <v/>
      </c>
      <c r="AS411" s="392" t="str">
        <f t="shared" si="502"/>
        <v/>
      </c>
      <c r="AT411" s="392">
        <f t="shared" si="503"/>
        <v>0</v>
      </c>
      <c r="AU411" s="392" t="str">
        <f t="shared" si="504"/>
        <v/>
      </c>
      <c r="AV411" s="392" t="str">
        <f t="shared" si="505"/>
        <v/>
      </c>
      <c r="AW411" s="392" t="str">
        <f t="shared" si="506"/>
        <v/>
      </c>
      <c r="AX411" s="392" t="str">
        <f t="shared" si="507"/>
        <v/>
      </c>
      <c r="AY411" s="392" t="str">
        <f t="shared" si="508"/>
        <v/>
      </c>
      <c r="AZ411" s="392" t="str">
        <f t="shared" si="495"/>
        <v/>
      </c>
      <c r="BA411" s="392" t="str">
        <f t="shared" si="495"/>
        <v/>
      </c>
      <c r="BB411" s="392" t="str">
        <f t="shared" si="495"/>
        <v/>
      </c>
      <c r="BC411" s="392" t="str">
        <f t="shared" si="495"/>
        <v/>
      </c>
      <c r="BD411" s="396" t="str">
        <f t="shared" si="495"/>
        <v/>
      </c>
      <c r="BE411" s="386">
        <f t="shared" si="509"/>
        <v>0</v>
      </c>
      <c r="BG411" s="392">
        <f t="shared" si="510"/>
        <v>0</v>
      </c>
      <c r="BH411" s="392">
        <f t="shared" si="511"/>
        <v>0</v>
      </c>
      <c r="BI411" s="405">
        <f t="shared" si="512"/>
        <v>0</v>
      </c>
      <c r="BJ411" s="406">
        <f t="shared" si="497"/>
        <v>0</v>
      </c>
      <c r="BK411" s="391" t="str">
        <f t="shared" si="498"/>
        <v>0</v>
      </c>
      <c r="BL411" s="391" t="str">
        <f t="shared" si="499"/>
        <v>0</v>
      </c>
      <c r="BM411" s="405">
        <f t="shared" si="513"/>
        <v>0</v>
      </c>
      <c r="BN411" s="405" t="str">
        <f t="shared" si="514"/>
        <v>0m0</v>
      </c>
      <c r="BO411" s="392">
        <f t="shared" si="515"/>
        <v>0</v>
      </c>
      <c r="BP411" s="392">
        <f t="shared" si="516"/>
        <v>0</v>
      </c>
      <c r="BQ411" s="405">
        <f t="shared" si="517"/>
        <v>0</v>
      </c>
      <c r="BR411" s="406">
        <f t="shared" si="518"/>
        <v>0</v>
      </c>
      <c r="BS411" s="391" t="str">
        <f t="shared" si="519"/>
        <v>0</v>
      </c>
      <c r="BT411" s="391" t="str">
        <f t="shared" si="520"/>
        <v>0</v>
      </c>
      <c r="BU411" s="405">
        <f t="shared" si="521"/>
        <v>0</v>
      </c>
      <c r="BV411" s="405" t="str">
        <f t="shared" si="522"/>
        <v>0m0</v>
      </c>
      <c r="BW411" s="392">
        <f t="shared" si="523"/>
        <v>0</v>
      </c>
      <c r="BX411" s="392">
        <f t="shared" si="524"/>
        <v>0</v>
      </c>
      <c r="BY411" s="405">
        <f t="shared" si="525"/>
        <v>0</v>
      </c>
      <c r="BZ411" s="406">
        <f t="shared" si="526"/>
        <v>0</v>
      </c>
      <c r="CA411" s="391" t="str">
        <f t="shared" si="527"/>
        <v>0</v>
      </c>
      <c r="CB411" s="391" t="str">
        <f t="shared" si="528"/>
        <v>0</v>
      </c>
      <c r="CC411" s="405">
        <f t="shared" si="529"/>
        <v>0</v>
      </c>
      <c r="CD411" s="405" t="str">
        <f t="shared" si="530"/>
        <v>0m0</v>
      </c>
      <c r="CE411" s="392">
        <f t="shared" si="531"/>
        <v>0</v>
      </c>
      <c r="CF411" s="392">
        <f t="shared" si="532"/>
        <v>0</v>
      </c>
      <c r="CG411" s="405">
        <f t="shared" si="533"/>
        <v>0</v>
      </c>
      <c r="CH411" s="406">
        <f t="shared" si="534"/>
        <v>0</v>
      </c>
      <c r="CI411" s="391" t="str">
        <f t="shared" si="535"/>
        <v>0</v>
      </c>
      <c r="CJ411" s="391" t="str">
        <f t="shared" si="536"/>
        <v>0</v>
      </c>
      <c r="CK411" s="405">
        <f t="shared" si="537"/>
        <v>0</v>
      </c>
      <c r="CL411" s="405" t="str">
        <f t="shared" si="538"/>
        <v>0m0</v>
      </c>
      <c r="CM411" s="392">
        <f t="shared" si="539"/>
        <v>0</v>
      </c>
      <c r="CN411" s="392">
        <f t="shared" si="540"/>
        <v>0</v>
      </c>
      <c r="CO411" s="405">
        <f t="shared" si="541"/>
        <v>0</v>
      </c>
      <c r="CP411" s="406">
        <f t="shared" si="542"/>
        <v>0</v>
      </c>
      <c r="CQ411" s="391" t="str">
        <f t="shared" si="543"/>
        <v>0</v>
      </c>
      <c r="CR411" s="391" t="str">
        <f t="shared" si="544"/>
        <v>0</v>
      </c>
      <c r="CS411" s="405">
        <f t="shared" si="545"/>
        <v>0</v>
      </c>
      <c r="CT411" s="405" t="str">
        <f t="shared" si="546"/>
        <v>0m0</v>
      </c>
      <c r="CU411" s="405">
        <f t="shared" si="547"/>
        <v>0</v>
      </c>
      <c r="CV411" s="405">
        <f t="shared" si="548"/>
        <v>0</v>
      </c>
      <c r="CW411" s="405">
        <f t="shared" si="549"/>
        <v>0</v>
      </c>
      <c r="CX411" s="405">
        <f t="shared" si="550"/>
        <v>0</v>
      </c>
      <c r="CY411" s="405">
        <f t="shared" si="551"/>
        <v>0</v>
      </c>
      <c r="CZ411" s="405" t="str">
        <f t="shared" si="552"/>
        <v/>
      </c>
      <c r="DA411" s="405" t="str">
        <f t="shared" si="553"/>
        <v/>
      </c>
      <c r="DB411" s="405" t="str">
        <f t="shared" si="554"/>
        <v/>
      </c>
      <c r="DC411" s="405" t="str">
        <f t="shared" si="555"/>
        <v/>
      </c>
      <c r="DD411" s="405" t="str">
        <f t="shared" si="556"/>
        <v/>
      </c>
      <c r="DE411" s="405"/>
      <c r="DF411" s="404"/>
      <c r="DG411" s="405" t="str">
        <f t="shared" si="557"/>
        <v/>
      </c>
      <c r="DH411" s="405" t="str">
        <f t="shared" si="558"/>
        <v/>
      </c>
      <c r="DI411" s="405">
        <f t="shared" si="559"/>
        <v>0</v>
      </c>
      <c r="DJ411" s="405" t="str">
        <f t="shared" si="560"/>
        <v/>
      </c>
      <c r="DK411" s="405" t="str">
        <f t="shared" si="561"/>
        <v/>
      </c>
      <c r="DL411" s="405" t="str">
        <f t="shared" si="562"/>
        <v/>
      </c>
      <c r="DM411" s="405" t="str">
        <f t="shared" si="563"/>
        <v/>
      </c>
      <c r="DN411" s="405" t="str">
        <f t="shared" si="564"/>
        <v/>
      </c>
      <c r="DO411" s="405" t="str">
        <f t="shared" si="565"/>
        <v/>
      </c>
    </row>
    <row r="412" spans="1:119" s="152" customFormat="1" ht="18" hidden="1" customHeight="1">
      <c r="A412" s="156" t="str">
        <f t="shared" si="496"/>
        <v/>
      </c>
      <c r="B412" s="153"/>
      <c r="C412" s="31" t="str">
        <f>IF(B412="","",VLOOKUP(B412,学連登録!$C$2:$G$3000,2,FALSE))</f>
        <v/>
      </c>
      <c r="D412" s="32" t="str">
        <f>IF(B412="","",VLOOKUP(B412,学連登録!$C$2:$G$3000,3,FALSE))</f>
        <v/>
      </c>
      <c r="E412" s="33" t="str">
        <f>IF(B412="","",VLOOKUP(B412,学連登録!$C$2:$G$3000,4,FALSE))</f>
        <v/>
      </c>
      <c r="F412" s="376" t="str">
        <f>IF(B412="","",VLOOKUP(B412,学連登録!$C$2:$I$3000,7,FALSE))</f>
        <v/>
      </c>
      <c r="G412" s="155"/>
      <c r="H412" s="926"/>
      <c r="I412" s="928"/>
      <c r="J412" s="155"/>
      <c r="K412" s="926"/>
      <c r="L412" s="927"/>
      <c r="M412" s="155"/>
      <c r="N412" s="881"/>
      <c r="O412" s="882"/>
      <c r="P412" s="154"/>
      <c r="Q412" s="926"/>
      <c r="R412" s="927"/>
      <c r="S412" s="154"/>
      <c r="T412" s="926"/>
      <c r="U412" s="927"/>
      <c r="V412" s="101" t="str">
        <f>IF(B412="","",VLOOKUP(B412,学連登録!$C$2:$H$3000,6,FALSE))</f>
        <v/>
      </c>
      <c r="Y412" s="116" t="str">
        <f t="shared" si="566"/>
        <v/>
      </c>
      <c r="Z412" s="97" t="str">
        <f>IF(G412="","",VLOOKUP(G412,種目名!$R$5:$T$104,3,0))</f>
        <v/>
      </c>
      <c r="AA412" s="98" t="str">
        <f>IF(J412="","",VLOOKUP(J412,種目名!$R$5:$T$104,3,0))</f>
        <v/>
      </c>
      <c r="AB412" s="117" t="str">
        <f>IF(M412="","",VLOOKUP(M412,種目名!$R$5:$T$104,3,0))</f>
        <v/>
      </c>
      <c r="AC412" s="117" t="str">
        <f>IF(P412="","",VLOOKUP(AF412,種目名!$R$5:$T$104,3,0))</f>
        <v/>
      </c>
      <c r="AD412" s="118" t="str">
        <f>IF(S412="","",VLOOKUP(AI412,種目名!$R$5:$T$104,3,0))</f>
        <v/>
      </c>
      <c r="AE412" s="115">
        <f t="shared" si="567"/>
        <v>0</v>
      </c>
      <c r="AF412" s="152" t="str">
        <f t="shared" si="568"/>
        <v/>
      </c>
      <c r="AG412" s="152" t="str">
        <f t="shared" si="569"/>
        <v/>
      </c>
      <c r="AH412" s="152">
        <f t="shared" si="570"/>
        <v>0</v>
      </c>
      <c r="AI412" s="152" t="str">
        <f t="shared" si="571"/>
        <v/>
      </c>
      <c r="AJ412" s="152" t="str">
        <f t="shared" si="572"/>
        <v/>
      </c>
      <c r="AK412" s="383"/>
      <c r="AL412" s="166">
        <f t="shared" si="500"/>
        <v>0</v>
      </c>
      <c r="AM412" s="392">
        <f t="shared" si="501"/>
        <v>0</v>
      </c>
      <c r="AN412" s="392">
        <f>COUNTIF($B$12:B412,B412)</f>
        <v>0</v>
      </c>
      <c r="AO412" s="392"/>
      <c r="AP412" s="392" t="str">
        <f t="shared" si="502"/>
        <v/>
      </c>
      <c r="AQ412" s="392" t="str">
        <f t="shared" si="502"/>
        <v/>
      </c>
      <c r="AR412" s="392" t="str">
        <f t="shared" si="502"/>
        <v/>
      </c>
      <c r="AS412" s="392" t="str">
        <f t="shared" si="502"/>
        <v/>
      </c>
      <c r="AT412" s="392">
        <f t="shared" si="503"/>
        <v>0</v>
      </c>
      <c r="AU412" s="392" t="str">
        <f t="shared" si="504"/>
        <v/>
      </c>
      <c r="AV412" s="392" t="str">
        <f t="shared" si="505"/>
        <v/>
      </c>
      <c r="AW412" s="392" t="str">
        <f t="shared" si="506"/>
        <v/>
      </c>
      <c r="AX412" s="392" t="str">
        <f t="shared" si="507"/>
        <v/>
      </c>
      <c r="AY412" s="392" t="str">
        <f t="shared" si="508"/>
        <v/>
      </c>
      <c r="AZ412" s="392" t="str">
        <f t="shared" si="495"/>
        <v/>
      </c>
      <c r="BA412" s="392" t="str">
        <f t="shared" si="495"/>
        <v/>
      </c>
      <c r="BB412" s="392" t="str">
        <f t="shared" si="495"/>
        <v/>
      </c>
      <c r="BC412" s="392" t="str">
        <f t="shared" si="495"/>
        <v/>
      </c>
      <c r="BD412" s="396" t="str">
        <f t="shared" si="495"/>
        <v/>
      </c>
      <c r="BE412" s="386">
        <f t="shared" si="509"/>
        <v>0</v>
      </c>
      <c r="BG412" s="392">
        <f t="shared" si="510"/>
        <v>0</v>
      </c>
      <c r="BH412" s="392">
        <f t="shared" si="511"/>
        <v>0</v>
      </c>
      <c r="BI412" s="405">
        <f t="shared" si="512"/>
        <v>0</v>
      </c>
      <c r="BJ412" s="406">
        <f t="shared" si="497"/>
        <v>0</v>
      </c>
      <c r="BK412" s="391" t="str">
        <f t="shared" si="498"/>
        <v>0</v>
      </c>
      <c r="BL412" s="391" t="str">
        <f t="shared" si="499"/>
        <v>0</v>
      </c>
      <c r="BM412" s="405">
        <f t="shared" si="513"/>
        <v>0</v>
      </c>
      <c r="BN412" s="405" t="str">
        <f t="shared" si="514"/>
        <v>0m0</v>
      </c>
      <c r="BO412" s="392">
        <f t="shared" si="515"/>
        <v>0</v>
      </c>
      <c r="BP412" s="392">
        <f t="shared" si="516"/>
        <v>0</v>
      </c>
      <c r="BQ412" s="405">
        <f t="shared" si="517"/>
        <v>0</v>
      </c>
      <c r="BR412" s="406">
        <f t="shared" si="518"/>
        <v>0</v>
      </c>
      <c r="BS412" s="391" t="str">
        <f t="shared" si="519"/>
        <v>0</v>
      </c>
      <c r="BT412" s="391" t="str">
        <f t="shared" si="520"/>
        <v>0</v>
      </c>
      <c r="BU412" s="405">
        <f t="shared" si="521"/>
        <v>0</v>
      </c>
      <c r="BV412" s="405" t="str">
        <f t="shared" si="522"/>
        <v>0m0</v>
      </c>
      <c r="BW412" s="392">
        <f t="shared" si="523"/>
        <v>0</v>
      </c>
      <c r="BX412" s="392">
        <f t="shared" si="524"/>
        <v>0</v>
      </c>
      <c r="BY412" s="405">
        <f t="shared" si="525"/>
        <v>0</v>
      </c>
      <c r="BZ412" s="406">
        <f t="shared" si="526"/>
        <v>0</v>
      </c>
      <c r="CA412" s="391" t="str">
        <f t="shared" si="527"/>
        <v>0</v>
      </c>
      <c r="CB412" s="391" t="str">
        <f t="shared" si="528"/>
        <v>0</v>
      </c>
      <c r="CC412" s="405">
        <f t="shared" si="529"/>
        <v>0</v>
      </c>
      <c r="CD412" s="405" t="str">
        <f t="shared" si="530"/>
        <v>0m0</v>
      </c>
      <c r="CE412" s="392">
        <f t="shared" si="531"/>
        <v>0</v>
      </c>
      <c r="CF412" s="392">
        <f t="shared" si="532"/>
        <v>0</v>
      </c>
      <c r="CG412" s="405">
        <f t="shared" si="533"/>
        <v>0</v>
      </c>
      <c r="CH412" s="406">
        <f t="shared" si="534"/>
        <v>0</v>
      </c>
      <c r="CI412" s="391" t="str">
        <f t="shared" si="535"/>
        <v>0</v>
      </c>
      <c r="CJ412" s="391" t="str">
        <f t="shared" si="536"/>
        <v>0</v>
      </c>
      <c r="CK412" s="405">
        <f t="shared" si="537"/>
        <v>0</v>
      </c>
      <c r="CL412" s="405" t="str">
        <f t="shared" si="538"/>
        <v>0m0</v>
      </c>
      <c r="CM412" s="392">
        <f t="shared" si="539"/>
        <v>0</v>
      </c>
      <c r="CN412" s="392">
        <f t="shared" si="540"/>
        <v>0</v>
      </c>
      <c r="CO412" s="405">
        <f t="shared" si="541"/>
        <v>0</v>
      </c>
      <c r="CP412" s="406">
        <f t="shared" si="542"/>
        <v>0</v>
      </c>
      <c r="CQ412" s="391" t="str">
        <f t="shared" si="543"/>
        <v>0</v>
      </c>
      <c r="CR412" s="391" t="str">
        <f t="shared" si="544"/>
        <v>0</v>
      </c>
      <c r="CS412" s="405">
        <f t="shared" si="545"/>
        <v>0</v>
      </c>
      <c r="CT412" s="405" t="str">
        <f t="shared" si="546"/>
        <v>0m0</v>
      </c>
      <c r="CU412" s="405">
        <f t="shared" si="547"/>
        <v>0</v>
      </c>
      <c r="CV412" s="405">
        <f t="shared" si="548"/>
        <v>0</v>
      </c>
      <c r="CW412" s="405">
        <f t="shared" si="549"/>
        <v>0</v>
      </c>
      <c r="CX412" s="405">
        <f t="shared" si="550"/>
        <v>0</v>
      </c>
      <c r="CY412" s="405">
        <f t="shared" si="551"/>
        <v>0</v>
      </c>
      <c r="CZ412" s="405" t="str">
        <f t="shared" si="552"/>
        <v/>
      </c>
      <c r="DA412" s="405" t="str">
        <f t="shared" si="553"/>
        <v/>
      </c>
      <c r="DB412" s="405" t="str">
        <f t="shared" si="554"/>
        <v/>
      </c>
      <c r="DC412" s="405" t="str">
        <f t="shared" si="555"/>
        <v/>
      </c>
      <c r="DD412" s="405" t="str">
        <f t="shared" si="556"/>
        <v/>
      </c>
      <c r="DE412" s="405"/>
      <c r="DF412" s="404"/>
      <c r="DG412" s="405" t="str">
        <f t="shared" si="557"/>
        <v/>
      </c>
      <c r="DH412" s="405" t="str">
        <f t="shared" si="558"/>
        <v/>
      </c>
      <c r="DI412" s="405">
        <f t="shared" si="559"/>
        <v>0</v>
      </c>
      <c r="DJ412" s="405" t="str">
        <f t="shared" si="560"/>
        <v/>
      </c>
      <c r="DK412" s="405" t="str">
        <f t="shared" si="561"/>
        <v/>
      </c>
      <c r="DL412" s="405" t="str">
        <f t="shared" si="562"/>
        <v/>
      </c>
      <c r="DM412" s="405" t="str">
        <f t="shared" si="563"/>
        <v/>
      </c>
      <c r="DN412" s="405" t="str">
        <f t="shared" si="564"/>
        <v/>
      </c>
      <c r="DO412" s="405" t="str">
        <f t="shared" si="565"/>
        <v/>
      </c>
    </row>
    <row r="413" spans="1:119" s="152" customFormat="1" ht="18" hidden="1" customHeight="1">
      <c r="A413" s="156" t="str">
        <f t="shared" si="496"/>
        <v/>
      </c>
      <c r="B413" s="153"/>
      <c r="C413" s="31" t="str">
        <f>IF(B413="","",VLOOKUP(B413,学連登録!$C$2:$G$3000,2,FALSE))</f>
        <v/>
      </c>
      <c r="D413" s="32" t="str">
        <f>IF(B413="","",VLOOKUP(B413,学連登録!$C$2:$G$3000,3,FALSE))</f>
        <v/>
      </c>
      <c r="E413" s="33" t="str">
        <f>IF(B413="","",VLOOKUP(B413,学連登録!$C$2:$G$3000,4,FALSE))</f>
        <v/>
      </c>
      <c r="F413" s="376" t="str">
        <f>IF(B413="","",VLOOKUP(B413,学連登録!$C$2:$I$3000,7,FALSE))</f>
        <v/>
      </c>
      <c r="G413" s="155"/>
      <c r="H413" s="926"/>
      <c r="I413" s="928"/>
      <c r="J413" s="155"/>
      <c r="K413" s="926"/>
      <c r="L413" s="927"/>
      <c r="M413" s="155"/>
      <c r="N413" s="881"/>
      <c r="O413" s="882"/>
      <c r="P413" s="154"/>
      <c r="Q413" s="926"/>
      <c r="R413" s="927"/>
      <c r="S413" s="154"/>
      <c r="T413" s="926"/>
      <c r="U413" s="927"/>
      <c r="V413" s="101" t="str">
        <f>IF(B413="","",VLOOKUP(B413,学連登録!$C$2:$H$3000,6,FALSE))</f>
        <v/>
      </c>
      <c r="Y413" s="116" t="str">
        <f t="shared" si="566"/>
        <v/>
      </c>
      <c r="Z413" s="97" t="str">
        <f>IF(G413="","",VLOOKUP(G413,種目名!$R$5:$T$104,3,0))</f>
        <v/>
      </c>
      <c r="AA413" s="98" t="str">
        <f>IF(J413="","",VLOOKUP(J413,種目名!$R$5:$T$104,3,0))</f>
        <v/>
      </c>
      <c r="AB413" s="117" t="str">
        <f>IF(M413="","",VLOOKUP(M413,種目名!$R$5:$T$104,3,0))</f>
        <v/>
      </c>
      <c r="AC413" s="117" t="str">
        <f>IF(P413="","",VLOOKUP(AF413,種目名!$R$5:$T$104,3,0))</f>
        <v/>
      </c>
      <c r="AD413" s="118" t="str">
        <f>IF(S413="","",VLOOKUP(AI413,種目名!$R$5:$T$104,3,0))</f>
        <v/>
      </c>
      <c r="AE413" s="115">
        <f t="shared" si="567"/>
        <v>0</v>
      </c>
      <c r="AF413" s="152" t="str">
        <f t="shared" si="568"/>
        <v/>
      </c>
      <c r="AG413" s="152" t="str">
        <f t="shared" si="569"/>
        <v/>
      </c>
      <c r="AH413" s="152">
        <f t="shared" si="570"/>
        <v>0</v>
      </c>
      <c r="AI413" s="152" t="str">
        <f t="shared" si="571"/>
        <v/>
      </c>
      <c r="AJ413" s="152" t="str">
        <f t="shared" si="572"/>
        <v/>
      </c>
      <c r="AK413" s="383"/>
      <c r="AL413" s="166">
        <f t="shared" si="500"/>
        <v>0</v>
      </c>
      <c r="AM413" s="392">
        <f t="shared" si="501"/>
        <v>0</v>
      </c>
      <c r="AN413" s="392">
        <f>COUNTIF($B$12:B413,B413)</f>
        <v>0</v>
      </c>
      <c r="AO413" s="392"/>
      <c r="AP413" s="392" t="str">
        <f t="shared" si="502"/>
        <v/>
      </c>
      <c r="AQ413" s="392" t="str">
        <f t="shared" si="502"/>
        <v/>
      </c>
      <c r="AR413" s="392" t="str">
        <f t="shared" si="502"/>
        <v/>
      </c>
      <c r="AS413" s="392" t="str">
        <f t="shared" si="502"/>
        <v/>
      </c>
      <c r="AT413" s="392">
        <f t="shared" si="503"/>
        <v>0</v>
      </c>
      <c r="AU413" s="392" t="str">
        <f t="shared" si="504"/>
        <v/>
      </c>
      <c r="AV413" s="392" t="str">
        <f t="shared" si="505"/>
        <v/>
      </c>
      <c r="AW413" s="392" t="str">
        <f t="shared" si="506"/>
        <v/>
      </c>
      <c r="AX413" s="392" t="str">
        <f t="shared" si="507"/>
        <v/>
      </c>
      <c r="AY413" s="392" t="str">
        <f t="shared" si="508"/>
        <v/>
      </c>
      <c r="AZ413" s="392" t="str">
        <f t="shared" si="495"/>
        <v/>
      </c>
      <c r="BA413" s="392" t="str">
        <f t="shared" si="495"/>
        <v/>
      </c>
      <c r="BB413" s="392" t="str">
        <f t="shared" si="495"/>
        <v/>
      </c>
      <c r="BC413" s="392" t="str">
        <f t="shared" si="495"/>
        <v/>
      </c>
      <c r="BD413" s="396" t="str">
        <f t="shared" si="495"/>
        <v/>
      </c>
      <c r="BE413" s="386">
        <f t="shared" si="509"/>
        <v>0</v>
      </c>
      <c r="BG413" s="392">
        <f t="shared" si="510"/>
        <v>0</v>
      </c>
      <c r="BH413" s="392">
        <f t="shared" si="511"/>
        <v>0</v>
      </c>
      <c r="BI413" s="405">
        <f t="shared" si="512"/>
        <v>0</v>
      </c>
      <c r="BJ413" s="406">
        <f t="shared" si="497"/>
        <v>0</v>
      </c>
      <c r="BK413" s="391" t="str">
        <f t="shared" si="498"/>
        <v>0</v>
      </c>
      <c r="BL413" s="391" t="str">
        <f t="shared" si="499"/>
        <v>0</v>
      </c>
      <c r="BM413" s="405">
        <f t="shared" si="513"/>
        <v>0</v>
      </c>
      <c r="BN413" s="405" t="str">
        <f t="shared" si="514"/>
        <v>0m0</v>
      </c>
      <c r="BO413" s="392">
        <f t="shared" si="515"/>
        <v>0</v>
      </c>
      <c r="BP413" s="392">
        <f t="shared" si="516"/>
        <v>0</v>
      </c>
      <c r="BQ413" s="405">
        <f t="shared" si="517"/>
        <v>0</v>
      </c>
      <c r="BR413" s="406">
        <f t="shared" si="518"/>
        <v>0</v>
      </c>
      <c r="BS413" s="391" t="str">
        <f t="shared" si="519"/>
        <v>0</v>
      </c>
      <c r="BT413" s="391" t="str">
        <f t="shared" si="520"/>
        <v>0</v>
      </c>
      <c r="BU413" s="405">
        <f t="shared" si="521"/>
        <v>0</v>
      </c>
      <c r="BV413" s="405" t="str">
        <f t="shared" si="522"/>
        <v>0m0</v>
      </c>
      <c r="BW413" s="392">
        <f t="shared" si="523"/>
        <v>0</v>
      </c>
      <c r="BX413" s="392">
        <f t="shared" si="524"/>
        <v>0</v>
      </c>
      <c r="BY413" s="405">
        <f t="shared" si="525"/>
        <v>0</v>
      </c>
      <c r="BZ413" s="406">
        <f t="shared" si="526"/>
        <v>0</v>
      </c>
      <c r="CA413" s="391" t="str">
        <f t="shared" si="527"/>
        <v>0</v>
      </c>
      <c r="CB413" s="391" t="str">
        <f t="shared" si="528"/>
        <v>0</v>
      </c>
      <c r="CC413" s="405">
        <f t="shared" si="529"/>
        <v>0</v>
      </c>
      <c r="CD413" s="405" t="str">
        <f t="shared" si="530"/>
        <v>0m0</v>
      </c>
      <c r="CE413" s="392">
        <f t="shared" si="531"/>
        <v>0</v>
      </c>
      <c r="CF413" s="392">
        <f t="shared" si="532"/>
        <v>0</v>
      </c>
      <c r="CG413" s="405">
        <f t="shared" si="533"/>
        <v>0</v>
      </c>
      <c r="CH413" s="406">
        <f t="shared" si="534"/>
        <v>0</v>
      </c>
      <c r="CI413" s="391" t="str">
        <f t="shared" si="535"/>
        <v>0</v>
      </c>
      <c r="CJ413" s="391" t="str">
        <f t="shared" si="536"/>
        <v>0</v>
      </c>
      <c r="CK413" s="405">
        <f t="shared" si="537"/>
        <v>0</v>
      </c>
      <c r="CL413" s="405" t="str">
        <f t="shared" si="538"/>
        <v>0m0</v>
      </c>
      <c r="CM413" s="392">
        <f t="shared" si="539"/>
        <v>0</v>
      </c>
      <c r="CN413" s="392">
        <f t="shared" si="540"/>
        <v>0</v>
      </c>
      <c r="CO413" s="405">
        <f t="shared" si="541"/>
        <v>0</v>
      </c>
      <c r="CP413" s="406">
        <f t="shared" si="542"/>
        <v>0</v>
      </c>
      <c r="CQ413" s="391" t="str">
        <f t="shared" si="543"/>
        <v>0</v>
      </c>
      <c r="CR413" s="391" t="str">
        <f t="shared" si="544"/>
        <v>0</v>
      </c>
      <c r="CS413" s="405">
        <f t="shared" si="545"/>
        <v>0</v>
      </c>
      <c r="CT413" s="405" t="str">
        <f t="shared" si="546"/>
        <v>0m0</v>
      </c>
      <c r="CU413" s="405">
        <f t="shared" si="547"/>
        <v>0</v>
      </c>
      <c r="CV413" s="405">
        <f t="shared" si="548"/>
        <v>0</v>
      </c>
      <c r="CW413" s="405">
        <f t="shared" si="549"/>
        <v>0</v>
      </c>
      <c r="CX413" s="405">
        <f t="shared" si="550"/>
        <v>0</v>
      </c>
      <c r="CY413" s="405">
        <f t="shared" si="551"/>
        <v>0</v>
      </c>
      <c r="CZ413" s="405" t="str">
        <f t="shared" si="552"/>
        <v/>
      </c>
      <c r="DA413" s="405" t="str">
        <f t="shared" si="553"/>
        <v/>
      </c>
      <c r="DB413" s="405" t="str">
        <f t="shared" si="554"/>
        <v/>
      </c>
      <c r="DC413" s="405" t="str">
        <f t="shared" si="555"/>
        <v/>
      </c>
      <c r="DD413" s="405" t="str">
        <f t="shared" si="556"/>
        <v/>
      </c>
      <c r="DE413" s="405"/>
      <c r="DF413" s="404"/>
      <c r="DG413" s="405" t="str">
        <f t="shared" si="557"/>
        <v/>
      </c>
      <c r="DH413" s="405" t="str">
        <f t="shared" si="558"/>
        <v/>
      </c>
      <c r="DI413" s="405">
        <f t="shared" si="559"/>
        <v>0</v>
      </c>
      <c r="DJ413" s="405" t="str">
        <f t="shared" si="560"/>
        <v/>
      </c>
      <c r="DK413" s="405" t="str">
        <f t="shared" si="561"/>
        <v/>
      </c>
      <c r="DL413" s="405" t="str">
        <f t="shared" si="562"/>
        <v/>
      </c>
      <c r="DM413" s="405" t="str">
        <f t="shared" si="563"/>
        <v/>
      </c>
      <c r="DN413" s="405" t="str">
        <f t="shared" si="564"/>
        <v/>
      </c>
      <c r="DO413" s="405" t="str">
        <f t="shared" si="565"/>
        <v/>
      </c>
    </row>
    <row r="414" spans="1:119" s="152" customFormat="1" ht="18" hidden="1" customHeight="1">
      <c r="A414" s="156" t="str">
        <f t="shared" si="496"/>
        <v/>
      </c>
      <c r="B414" s="153"/>
      <c r="C414" s="31" t="str">
        <f>IF(B414="","",VLOOKUP(B414,学連登録!$C$2:$G$3000,2,FALSE))</f>
        <v/>
      </c>
      <c r="D414" s="32" t="str">
        <f>IF(B414="","",VLOOKUP(B414,学連登録!$C$2:$G$3000,3,FALSE))</f>
        <v/>
      </c>
      <c r="E414" s="33" t="str">
        <f>IF(B414="","",VLOOKUP(B414,学連登録!$C$2:$G$3000,4,FALSE))</f>
        <v/>
      </c>
      <c r="F414" s="376" t="str">
        <f>IF(B414="","",VLOOKUP(B414,学連登録!$C$2:$I$3000,7,FALSE))</f>
        <v/>
      </c>
      <c r="G414" s="155"/>
      <c r="H414" s="926"/>
      <c r="I414" s="928"/>
      <c r="J414" s="155"/>
      <c r="K414" s="926"/>
      <c r="L414" s="927"/>
      <c r="M414" s="155"/>
      <c r="N414" s="881"/>
      <c r="O414" s="882"/>
      <c r="P414" s="154"/>
      <c r="Q414" s="926"/>
      <c r="R414" s="927"/>
      <c r="S414" s="154"/>
      <c r="T414" s="926"/>
      <c r="U414" s="927"/>
      <c r="V414" s="101" t="str">
        <f>IF(B414="","",VLOOKUP(B414,学連登録!$C$2:$H$3000,6,FALSE))</f>
        <v/>
      </c>
      <c r="Y414" s="116" t="str">
        <f t="shared" si="566"/>
        <v/>
      </c>
      <c r="Z414" s="97" t="str">
        <f>IF(G414="","",VLOOKUP(G414,種目名!$R$5:$T$104,3,0))</f>
        <v/>
      </c>
      <c r="AA414" s="98" t="str">
        <f>IF(J414="","",VLOOKUP(J414,種目名!$R$5:$T$104,3,0))</f>
        <v/>
      </c>
      <c r="AB414" s="117" t="str">
        <f>IF(M414="","",VLOOKUP(M414,種目名!$R$5:$T$104,3,0))</f>
        <v/>
      </c>
      <c r="AC414" s="117" t="str">
        <f>IF(P414="","",VLOOKUP(AF414,種目名!$R$5:$T$104,3,0))</f>
        <v/>
      </c>
      <c r="AD414" s="118" t="str">
        <f>IF(S414="","",VLOOKUP(AI414,種目名!$R$5:$T$104,3,0))</f>
        <v/>
      </c>
      <c r="AE414" s="115">
        <f t="shared" si="567"/>
        <v>0</v>
      </c>
      <c r="AF414" s="152" t="str">
        <f t="shared" si="568"/>
        <v/>
      </c>
      <c r="AG414" s="152" t="str">
        <f t="shared" si="569"/>
        <v/>
      </c>
      <c r="AH414" s="152">
        <f t="shared" si="570"/>
        <v>0</v>
      </c>
      <c r="AI414" s="152" t="str">
        <f t="shared" si="571"/>
        <v/>
      </c>
      <c r="AJ414" s="152" t="str">
        <f t="shared" si="572"/>
        <v/>
      </c>
      <c r="AK414" s="383"/>
      <c r="AL414" s="166">
        <f t="shared" si="500"/>
        <v>0</v>
      </c>
      <c r="AM414" s="392">
        <f t="shared" si="501"/>
        <v>0</v>
      </c>
      <c r="AN414" s="392">
        <f>COUNTIF($B$12:B414,B414)</f>
        <v>0</v>
      </c>
      <c r="AO414" s="392"/>
      <c r="AP414" s="392" t="str">
        <f t="shared" si="502"/>
        <v/>
      </c>
      <c r="AQ414" s="392" t="str">
        <f t="shared" si="502"/>
        <v/>
      </c>
      <c r="AR414" s="392" t="str">
        <f t="shared" si="502"/>
        <v/>
      </c>
      <c r="AS414" s="392" t="str">
        <f t="shared" si="502"/>
        <v/>
      </c>
      <c r="AT414" s="392">
        <f t="shared" si="503"/>
        <v>0</v>
      </c>
      <c r="AU414" s="392" t="str">
        <f t="shared" si="504"/>
        <v/>
      </c>
      <c r="AV414" s="392" t="str">
        <f t="shared" si="505"/>
        <v/>
      </c>
      <c r="AW414" s="392" t="str">
        <f t="shared" si="506"/>
        <v/>
      </c>
      <c r="AX414" s="392" t="str">
        <f t="shared" si="507"/>
        <v/>
      </c>
      <c r="AY414" s="392" t="str">
        <f t="shared" si="508"/>
        <v/>
      </c>
      <c r="AZ414" s="392" t="str">
        <f t="shared" si="495"/>
        <v/>
      </c>
      <c r="BA414" s="392" t="str">
        <f t="shared" si="495"/>
        <v/>
      </c>
      <c r="BB414" s="392" t="str">
        <f t="shared" si="495"/>
        <v/>
      </c>
      <c r="BC414" s="392" t="str">
        <f t="shared" si="495"/>
        <v/>
      </c>
      <c r="BD414" s="396" t="str">
        <f t="shared" si="495"/>
        <v/>
      </c>
      <c r="BE414" s="386">
        <f t="shared" si="509"/>
        <v>0</v>
      </c>
      <c r="BG414" s="392">
        <f t="shared" si="510"/>
        <v>0</v>
      </c>
      <c r="BH414" s="392">
        <f t="shared" si="511"/>
        <v>0</v>
      </c>
      <c r="BI414" s="405">
        <f t="shared" si="512"/>
        <v>0</v>
      </c>
      <c r="BJ414" s="406">
        <f t="shared" si="497"/>
        <v>0</v>
      </c>
      <c r="BK414" s="391" t="str">
        <f t="shared" si="498"/>
        <v>0</v>
      </c>
      <c r="BL414" s="391" t="str">
        <f t="shared" si="499"/>
        <v>0</v>
      </c>
      <c r="BM414" s="405">
        <f t="shared" si="513"/>
        <v>0</v>
      </c>
      <c r="BN414" s="405" t="str">
        <f t="shared" si="514"/>
        <v>0m0</v>
      </c>
      <c r="BO414" s="392">
        <f t="shared" si="515"/>
        <v>0</v>
      </c>
      <c r="BP414" s="392">
        <f t="shared" si="516"/>
        <v>0</v>
      </c>
      <c r="BQ414" s="405">
        <f t="shared" si="517"/>
        <v>0</v>
      </c>
      <c r="BR414" s="406">
        <f t="shared" si="518"/>
        <v>0</v>
      </c>
      <c r="BS414" s="391" t="str">
        <f t="shared" si="519"/>
        <v>0</v>
      </c>
      <c r="BT414" s="391" t="str">
        <f t="shared" si="520"/>
        <v>0</v>
      </c>
      <c r="BU414" s="405">
        <f t="shared" si="521"/>
        <v>0</v>
      </c>
      <c r="BV414" s="405" t="str">
        <f t="shared" si="522"/>
        <v>0m0</v>
      </c>
      <c r="BW414" s="392">
        <f t="shared" si="523"/>
        <v>0</v>
      </c>
      <c r="BX414" s="392">
        <f t="shared" si="524"/>
        <v>0</v>
      </c>
      <c r="BY414" s="405">
        <f t="shared" si="525"/>
        <v>0</v>
      </c>
      <c r="BZ414" s="406">
        <f t="shared" si="526"/>
        <v>0</v>
      </c>
      <c r="CA414" s="391" t="str">
        <f t="shared" si="527"/>
        <v>0</v>
      </c>
      <c r="CB414" s="391" t="str">
        <f t="shared" si="528"/>
        <v>0</v>
      </c>
      <c r="CC414" s="405">
        <f t="shared" si="529"/>
        <v>0</v>
      </c>
      <c r="CD414" s="405" t="str">
        <f t="shared" si="530"/>
        <v>0m0</v>
      </c>
      <c r="CE414" s="392">
        <f t="shared" si="531"/>
        <v>0</v>
      </c>
      <c r="CF414" s="392">
        <f t="shared" si="532"/>
        <v>0</v>
      </c>
      <c r="CG414" s="405">
        <f t="shared" si="533"/>
        <v>0</v>
      </c>
      <c r="CH414" s="406">
        <f t="shared" si="534"/>
        <v>0</v>
      </c>
      <c r="CI414" s="391" t="str">
        <f t="shared" si="535"/>
        <v>0</v>
      </c>
      <c r="CJ414" s="391" t="str">
        <f t="shared" si="536"/>
        <v>0</v>
      </c>
      <c r="CK414" s="405">
        <f t="shared" si="537"/>
        <v>0</v>
      </c>
      <c r="CL414" s="405" t="str">
        <f t="shared" si="538"/>
        <v>0m0</v>
      </c>
      <c r="CM414" s="392">
        <f t="shared" si="539"/>
        <v>0</v>
      </c>
      <c r="CN414" s="392">
        <f t="shared" si="540"/>
        <v>0</v>
      </c>
      <c r="CO414" s="405">
        <f t="shared" si="541"/>
        <v>0</v>
      </c>
      <c r="CP414" s="406">
        <f t="shared" si="542"/>
        <v>0</v>
      </c>
      <c r="CQ414" s="391" t="str">
        <f t="shared" si="543"/>
        <v>0</v>
      </c>
      <c r="CR414" s="391" t="str">
        <f t="shared" si="544"/>
        <v>0</v>
      </c>
      <c r="CS414" s="405">
        <f t="shared" si="545"/>
        <v>0</v>
      </c>
      <c r="CT414" s="405" t="str">
        <f t="shared" si="546"/>
        <v>0m0</v>
      </c>
      <c r="CU414" s="405">
        <f t="shared" si="547"/>
        <v>0</v>
      </c>
      <c r="CV414" s="405">
        <f t="shared" si="548"/>
        <v>0</v>
      </c>
      <c r="CW414" s="405">
        <f t="shared" si="549"/>
        <v>0</v>
      </c>
      <c r="CX414" s="405">
        <f t="shared" si="550"/>
        <v>0</v>
      </c>
      <c r="CY414" s="405">
        <f t="shared" si="551"/>
        <v>0</v>
      </c>
      <c r="CZ414" s="405" t="str">
        <f t="shared" si="552"/>
        <v/>
      </c>
      <c r="DA414" s="405" t="str">
        <f t="shared" si="553"/>
        <v/>
      </c>
      <c r="DB414" s="405" t="str">
        <f t="shared" si="554"/>
        <v/>
      </c>
      <c r="DC414" s="405" t="str">
        <f t="shared" si="555"/>
        <v/>
      </c>
      <c r="DD414" s="405" t="str">
        <f t="shared" si="556"/>
        <v/>
      </c>
      <c r="DE414" s="405"/>
      <c r="DF414" s="404"/>
      <c r="DG414" s="405" t="str">
        <f t="shared" si="557"/>
        <v/>
      </c>
      <c r="DH414" s="405" t="str">
        <f t="shared" si="558"/>
        <v/>
      </c>
      <c r="DI414" s="405">
        <f t="shared" si="559"/>
        <v>0</v>
      </c>
      <c r="DJ414" s="405" t="str">
        <f t="shared" si="560"/>
        <v/>
      </c>
      <c r="DK414" s="405" t="str">
        <f t="shared" si="561"/>
        <v/>
      </c>
      <c r="DL414" s="405" t="str">
        <f t="shared" si="562"/>
        <v/>
      </c>
      <c r="DM414" s="405" t="str">
        <f t="shared" si="563"/>
        <v/>
      </c>
      <c r="DN414" s="405" t="str">
        <f t="shared" si="564"/>
        <v/>
      </c>
      <c r="DO414" s="405" t="str">
        <f t="shared" si="565"/>
        <v/>
      </c>
    </row>
    <row r="415" spans="1:119" s="152" customFormat="1" ht="18" hidden="1" customHeight="1">
      <c r="A415" s="156" t="str">
        <f t="shared" si="496"/>
        <v/>
      </c>
      <c r="B415" s="153"/>
      <c r="C415" s="31" t="str">
        <f>IF(B415="","",VLOOKUP(B415,学連登録!$C$2:$G$3000,2,FALSE))</f>
        <v/>
      </c>
      <c r="D415" s="32" t="str">
        <f>IF(B415="","",VLOOKUP(B415,学連登録!$C$2:$G$3000,3,FALSE))</f>
        <v/>
      </c>
      <c r="E415" s="33" t="str">
        <f>IF(B415="","",VLOOKUP(B415,学連登録!$C$2:$G$3000,4,FALSE))</f>
        <v/>
      </c>
      <c r="F415" s="376" t="str">
        <f>IF(B415="","",VLOOKUP(B415,学連登録!$C$2:$I$3000,7,FALSE))</f>
        <v/>
      </c>
      <c r="G415" s="155"/>
      <c r="H415" s="926"/>
      <c r="I415" s="928"/>
      <c r="J415" s="155"/>
      <c r="K415" s="926"/>
      <c r="L415" s="927"/>
      <c r="M415" s="155"/>
      <c r="N415" s="881"/>
      <c r="O415" s="882"/>
      <c r="P415" s="154"/>
      <c r="Q415" s="926"/>
      <c r="R415" s="927"/>
      <c r="S415" s="154"/>
      <c r="T415" s="926"/>
      <c r="U415" s="927"/>
      <c r="V415" s="101" t="str">
        <f>IF(B415="","",VLOOKUP(B415,学連登録!$C$2:$H$3000,6,FALSE))</f>
        <v/>
      </c>
      <c r="Y415" s="116" t="str">
        <f t="shared" si="566"/>
        <v/>
      </c>
      <c r="Z415" s="97" t="str">
        <f>IF(G415="","",VLOOKUP(G415,種目名!$R$5:$T$104,3,0))</f>
        <v/>
      </c>
      <c r="AA415" s="98" t="str">
        <f>IF(J415="","",VLOOKUP(J415,種目名!$R$5:$T$104,3,0))</f>
        <v/>
      </c>
      <c r="AB415" s="117" t="str">
        <f>IF(M415="","",VLOOKUP(M415,種目名!$R$5:$T$104,3,0))</f>
        <v/>
      </c>
      <c r="AC415" s="117" t="str">
        <f>IF(P415="","",VLOOKUP(AF415,種目名!$R$5:$T$104,3,0))</f>
        <v/>
      </c>
      <c r="AD415" s="118" t="str">
        <f>IF(S415="","",VLOOKUP(AI415,種目名!$R$5:$T$104,3,0))</f>
        <v/>
      </c>
      <c r="AE415" s="115">
        <f t="shared" si="567"/>
        <v>0</v>
      </c>
      <c r="AF415" s="152" t="str">
        <f t="shared" si="568"/>
        <v/>
      </c>
      <c r="AG415" s="152" t="str">
        <f t="shared" si="569"/>
        <v/>
      </c>
      <c r="AH415" s="152">
        <f t="shared" si="570"/>
        <v>0</v>
      </c>
      <c r="AI415" s="152" t="str">
        <f t="shared" si="571"/>
        <v/>
      </c>
      <c r="AJ415" s="152" t="str">
        <f t="shared" si="572"/>
        <v/>
      </c>
      <c r="AK415" s="383"/>
      <c r="AL415" s="166">
        <f t="shared" si="500"/>
        <v>0</v>
      </c>
      <c r="AM415" s="392">
        <f t="shared" si="501"/>
        <v>0</v>
      </c>
      <c r="AN415" s="392">
        <f>COUNTIF($B$12:B415,B415)</f>
        <v>0</v>
      </c>
      <c r="AO415" s="392"/>
      <c r="AP415" s="392" t="str">
        <f t="shared" si="502"/>
        <v/>
      </c>
      <c r="AQ415" s="392" t="str">
        <f t="shared" si="502"/>
        <v/>
      </c>
      <c r="AR415" s="392" t="str">
        <f t="shared" si="502"/>
        <v/>
      </c>
      <c r="AS415" s="392" t="str">
        <f t="shared" si="502"/>
        <v/>
      </c>
      <c r="AT415" s="392">
        <f t="shared" si="503"/>
        <v>0</v>
      </c>
      <c r="AU415" s="392" t="str">
        <f t="shared" si="504"/>
        <v/>
      </c>
      <c r="AV415" s="392" t="str">
        <f t="shared" si="505"/>
        <v/>
      </c>
      <c r="AW415" s="392" t="str">
        <f t="shared" si="506"/>
        <v/>
      </c>
      <c r="AX415" s="392" t="str">
        <f t="shared" si="507"/>
        <v/>
      </c>
      <c r="AY415" s="392" t="str">
        <f t="shared" si="508"/>
        <v/>
      </c>
      <c r="AZ415" s="392" t="str">
        <f t="shared" si="495"/>
        <v/>
      </c>
      <c r="BA415" s="392" t="str">
        <f t="shared" si="495"/>
        <v/>
      </c>
      <c r="BB415" s="392" t="str">
        <f t="shared" si="495"/>
        <v/>
      </c>
      <c r="BC415" s="392" t="str">
        <f t="shared" si="495"/>
        <v/>
      </c>
      <c r="BD415" s="396" t="str">
        <f t="shared" si="495"/>
        <v/>
      </c>
      <c r="BE415" s="386">
        <f t="shared" si="509"/>
        <v>0</v>
      </c>
      <c r="BG415" s="392">
        <f t="shared" si="510"/>
        <v>0</v>
      </c>
      <c r="BH415" s="392">
        <f t="shared" si="511"/>
        <v>0</v>
      </c>
      <c r="BI415" s="405">
        <f t="shared" si="512"/>
        <v>0</v>
      </c>
      <c r="BJ415" s="406">
        <f t="shared" si="497"/>
        <v>0</v>
      </c>
      <c r="BK415" s="391" t="str">
        <f t="shared" si="498"/>
        <v>0</v>
      </c>
      <c r="BL415" s="391" t="str">
        <f t="shared" si="499"/>
        <v>0</v>
      </c>
      <c r="BM415" s="405">
        <f t="shared" si="513"/>
        <v>0</v>
      </c>
      <c r="BN415" s="405" t="str">
        <f t="shared" si="514"/>
        <v>0m0</v>
      </c>
      <c r="BO415" s="392">
        <f t="shared" si="515"/>
        <v>0</v>
      </c>
      <c r="BP415" s="392">
        <f t="shared" si="516"/>
        <v>0</v>
      </c>
      <c r="BQ415" s="405">
        <f t="shared" si="517"/>
        <v>0</v>
      </c>
      <c r="BR415" s="406">
        <f t="shared" si="518"/>
        <v>0</v>
      </c>
      <c r="BS415" s="391" t="str">
        <f t="shared" si="519"/>
        <v>0</v>
      </c>
      <c r="BT415" s="391" t="str">
        <f t="shared" si="520"/>
        <v>0</v>
      </c>
      <c r="BU415" s="405">
        <f t="shared" si="521"/>
        <v>0</v>
      </c>
      <c r="BV415" s="405" t="str">
        <f t="shared" si="522"/>
        <v>0m0</v>
      </c>
      <c r="BW415" s="392">
        <f t="shared" si="523"/>
        <v>0</v>
      </c>
      <c r="BX415" s="392">
        <f t="shared" si="524"/>
        <v>0</v>
      </c>
      <c r="BY415" s="405">
        <f t="shared" si="525"/>
        <v>0</v>
      </c>
      <c r="BZ415" s="406">
        <f t="shared" si="526"/>
        <v>0</v>
      </c>
      <c r="CA415" s="391" t="str">
        <f t="shared" si="527"/>
        <v>0</v>
      </c>
      <c r="CB415" s="391" t="str">
        <f t="shared" si="528"/>
        <v>0</v>
      </c>
      <c r="CC415" s="405">
        <f t="shared" si="529"/>
        <v>0</v>
      </c>
      <c r="CD415" s="405" t="str">
        <f t="shared" si="530"/>
        <v>0m0</v>
      </c>
      <c r="CE415" s="392">
        <f t="shared" si="531"/>
        <v>0</v>
      </c>
      <c r="CF415" s="392">
        <f t="shared" si="532"/>
        <v>0</v>
      </c>
      <c r="CG415" s="405">
        <f t="shared" si="533"/>
        <v>0</v>
      </c>
      <c r="CH415" s="406">
        <f t="shared" si="534"/>
        <v>0</v>
      </c>
      <c r="CI415" s="391" t="str">
        <f t="shared" si="535"/>
        <v>0</v>
      </c>
      <c r="CJ415" s="391" t="str">
        <f t="shared" si="536"/>
        <v>0</v>
      </c>
      <c r="CK415" s="405">
        <f t="shared" si="537"/>
        <v>0</v>
      </c>
      <c r="CL415" s="405" t="str">
        <f t="shared" si="538"/>
        <v>0m0</v>
      </c>
      <c r="CM415" s="392">
        <f t="shared" si="539"/>
        <v>0</v>
      </c>
      <c r="CN415" s="392">
        <f t="shared" si="540"/>
        <v>0</v>
      </c>
      <c r="CO415" s="405">
        <f t="shared" si="541"/>
        <v>0</v>
      </c>
      <c r="CP415" s="406">
        <f t="shared" si="542"/>
        <v>0</v>
      </c>
      <c r="CQ415" s="391" t="str">
        <f t="shared" si="543"/>
        <v>0</v>
      </c>
      <c r="CR415" s="391" t="str">
        <f t="shared" si="544"/>
        <v>0</v>
      </c>
      <c r="CS415" s="405">
        <f t="shared" si="545"/>
        <v>0</v>
      </c>
      <c r="CT415" s="405" t="str">
        <f t="shared" si="546"/>
        <v>0m0</v>
      </c>
      <c r="CU415" s="405">
        <f t="shared" si="547"/>
        <v>0</v>
      </c>
      <c r="CV415" s="405">
        <f t="shared" si="548"/>
        <v>0</v>
      </c>
      <c r="CW415" s="405">
        <f t="shared" si="549"/>
        <v>0</v>
      </c>
      <c r="CX415" s="405">
        <f t="shared" si="550"/>
        <v>0</v>
      </c>
      <c r="CY415" s="405">
        <f t="shared" si="551"/>
        <v>0</v>
      </c>
      <c r="CZ415" s="405" t="str">
        <f t="shared" si="552"/>
        <v/>
      </c>
      <c r="DA415" s="405" t="str">
        <f t="shared" si="553"/>
        <v/>
      </c>
      <c r="DB415" s="405" t="str">
        <f t="shared" si="554"/>
        <v/>
      </c>
      <c r="DC415" s="405" t="str">
        <f t="shared" si="555"/>
        <v/>
      </c>
      <c r="DD415" s="405" t="str">
        <f t="shared" si="556"/>
        <v/>
      </c>
      <c r="DE415" s="405"/>
      <c r="DF415" s="404"/>
      <c r="DG415" s="405" t="str">
        <f t="shared" si="557"/>
        <v/>
      </c>
      <c r="DH415" s="405" t="str">
        <f t="shared" si="558"/>
        <v/>
      </c>
      <c r="DI415" s="405">
        <f t="shared" si="559"/>
        <v>0</v>
      </c>
      <c r="DJ415" s="405" t="str">
        <f t="shared" si="560"/>
        <v/>
      </c>
      <c r="DK415" s="405" t="str">
        <f t="shared" si="561"/>
        <v/>
      </c>
      <c r="DL415" s="405" t="str">
        <f t="shared" si="562"/>
        <v/>
      </c>
      <c r="DM415" s="405" t="str">
        <f t="shared" si="563"/>
        <v/>
      </c>
      <c r="DN415" s="405" t="str">
        <f t="shared" si="564"/>
        <v/>
      </c>
      <c r="DO415" s="405" t="str">
        <f t="shared" si="565"/>
        <v/>
      </c>
    </row>
    <row r="416" spans="1:119" s="152" customFormat="1" ht="18" hidden="1" customHeight="1">
      <c r="A416" s="156" t="str">
        <f t="shared" si="496"/>
        <v/>
      </c>
      <c r="B416" s="153"/>
      <c r="C416" s="31" t="str">
        <f>IF(B416="","",VLOOKUP(B416,学連登録!$C$2:$G$3000,2,FALSE))</f>
        <v/>
      </c>
      <c r="D416" s="32" t="str">
        <f>IF(B416="","",VLOOKUP(B416,学連登録!$C$2:$G$3000,3,FALSE))</f>
        <v/>
      </c>
      <c r="E416" s="33" t="str">
        <f>IF(B416="","",VLOOKUP(B416,学連登録!$C$2:$G$3000,4,FALSE))</f>
        <v/>
      </c>
      <c r="F416" s="376" t="str">
        <f>IF(B416="","",VLOOKUP(B416,学連登録!$C$2:$I$3000,7,FALSE))</f>
        <v/>
      </c>
      <c r="G416" s="155"/>
      <c r="H416" s="926"/>
      <c r="I416" s="928"/>
      <c r="J416" s="155"/>
      <c r="K416" s="926"/>
      <c r="L416" s="927"/>
      <c r="M416" s="155"/>
      <c r="N416" s="881"/>
      <c r="O416" s="882"/>
      <c r="P416" s="154"/>
      <c r="Q416" s="926"/>
      <c r="R416" s="927"/>
      <c r="S416" s="154"/>
      <c r="T416" s="926"/>
      <c r="U416" s="927"/>
      <c r="V416" s="101" t="str">
        <f>IF(B416="","",VLOOKUP(B416,学連登録!$C$2:$H$3000,6,FALSE))</f>
        <v/>
      </c>
      <c r="Y416" s="116" t="str">
        <f t="shared" si="566"/>
        <v/>
      </c>
      <c r="Z416" s="97" t="str">
        <f>IF(G416="","",VLOOKUP(G416,種目名!$R$5:$T$104,3,0))</f>
        <v/>
      </c>
      <c r="AA416" s="98" t="str">
        <f>IF(J416="","",VLOOKUP(J416,種目名!$R$5:$T$104,3,0))</f>
        <v/>
      </c>
      <c r="AB416" s="117" t="str">
        <f>IF(M416="","",VLOOKUP(M416,種目名!$R$5:$T$104,3,0))</f>
        <v/>
      </c>
      <c r="AC416" s="117" t="str">
        <f>IF(P416="","",VLOOKUP(AF416,種目名!$R$5:$T$104,3,0))</f>
        <v/>
      </c>
      <c r="AD416" s="118" t="str">
        <f>IF(S416="","",VLOOKUP(AI416,種目名!$R$5:$T$104,3,0))</f>
        <v/>
      </c>
      <c r="AE416" s="115">
        <f t="shared" si="567"/>
        <v>0</v>
      </c>
      <c r="AF416" s="152" t="str">
        <f t="shared" si="568"/>
        <v/>
      </c>
      <c r="AG416" s="152" t="str">
        <f t="shared" si="569"/>
        <v/>
      </c>
      <c r="AH416" s="152">
        <f t="shared" si="570"/>
        <v>0</v>
      </c>
      <c r="AI416" s="152" t="str">
        <f t="shared" si="571"/>
        <v/>
      </c>
      <c r="AJ416" s="152" t="str">
        <f t="shared" si="572"/>
        <v/>
      </c>
      <c r="AK416" s="383"/>
      <c r="AL416" s="166">
        <f t="shared" si="500"/>
        <v>0</v>
      </c>
      <c r="AM416" s="392">
        <f t="shared" si="501"/>
        <v>0</v>
      </c>
      <c r="AN416" s="392">
        <f>COUNTIF($B$12:B416,B416)</f>
        <v>0</v>
      </c>
      <c r="AO416" s="392"/>
      <c r="AP416" s="392" t="str">
        <f t="shared" si="502"/>
        <v/>
      </c>
      <c r="AQ416" s="392" t="str">
        <f t="shared" si="502"/>
        <v/>
      </c>
      <c r="AR416" s="392" t="str">
        <f t="shared" si="502"/>
        <v/>
      </c>
      <c r="AS416" s="392" t="str">
        <f t="shared" si="502"/>
        <v/>
      </c>
      <c r="AT416" s="392">
        <f t="shared" si="503"/>
        <v>0</v>
      </c>
      <c r="AU416" s="392" t="str">
        <f t="shared" si="504"/>
        <v/>
      </c>
      <c r="AV416" s="392" t="str">
        <f t="shared" si="505"/>
        <v/>
      </c>
      <c r="AW416" s="392" t="str">
        <f t="shared" si="506"/>
        <v/>
      </c>
      <c r="AX416" s="392" t="str">
        <f t="shared" si="507"/>
        <v/>
      </c>
      <c r="AY416" s="392" t="str">
        <f t="shared" si="508"/>
        <v/>
      </c>
      <c r="AZ416" s="392" t="str">
        <f t="shared" si="495"/>
        <v/>
      </c>
      <c r="BA416" s="392" t="str">
        <f t="shared" si="495"/>
        <v/>
      </c>
      <c r="BB416" s="392" t="str">
        <f t="shared" si="495"/>
        <v/>
      </c>
      <c r="BC416" s="392" t="str">
        <f t="shared" si="495"/>
        <v/>
      </c>
      <c r="BD416" s="396" t="str">
        <f t="shared" si="495"/>
        <v/>
      </c>
      <c r="BE416" s="386">
        <f t="shared" si="509"/>
        <v>0</v>
      </c>
      <c r="BG416" s="392">
        <f t="shared" si="510"/>
        <v>0</v>
      </c>
      <c r="BH416" s="392">
        <f t="shared" si="511"/>
        <v>0</v>
      </c>
      <c r="BI416" s="405">
        <f t="shared" si="512"/>
        <v>0</v>
      </c>
      <c r="BJ416" s="406">
        <f t="shared" si="497"/>
        <v>0</v>
      </c>
      <c r="BK416" s="391" t="str">
        <f t="shared" si="498"/>
        <v>0</v>
      </c>
      <c r="BL416" s="391" t="str">
        <f t="shared" si="499"/>
        <v>0</v>
      </c>
      <c r="BM416" s="405">
        <f t="shared" si="513"/>
        <v>0</v>
      </c>
      <c r="BN416" s="405" t="str">
        <f t="shared" si="514"/>
        <v>0m0</v>
      </c>
      <c r="BO416" s="392">
        <f t="shared" si="515"/>
        <v>0</v>
      </c>
      <c r="BP416" s="392">
        <f t="shared" si="516"/>
        <v>0</v>
      </c>
      <c r="BQ416" s="405">
        <f t="shared" si="517"/>
        <v>0</v>
      </c>
      <c r="BR416" s="406">
        <f t="shared" si="518"/>
        <v>0</v>
      </c>
      <c r="BS416" s="391" t="str">
        <f t="shared" si="519"/>
        <v>0</v>
      </c>
      <c r="BT416" s="391" t="str">
        <f t="shared" si="520"/>
        <v>0</v>
      </c>
      <c r="BU416" s="405">
        <f t="shared" si="521"/>
        <v>0</v>
      </c>
      <c r="BV416" s="405" t="str">
        <f t="shared" si="522"/>
        <v>0m0</v>
      </c>
      <c r="BW416" s="392">
        <f t="shared" si="523"/>
        <v>0</v>
      </c>
      <c r="BX416" s="392">
        <f t="shared" si="524"/>
        <v>0</v>
      </c>
      <c r="BY416" s="405">
        <f t="shared" si="525"/>
        <v>0</v>
      </c>
      <c r="BZ416" s="406">
        <f t="shared" si="526"/>
        <v>0</v>
      </c>
      <c r="CA416" s="391" t="str">
        <f t="shared" si="527"/>
        <v>0</v>
      </c>
      <c r="CB416" s="391" t="str">
        <f t="shared" si="528"/>
        <v>0</v>
      </c>
      <c r="CC416" s="405">
        <f t="shared" si="529"/>
        <v>0</v>
      </c>
      <c r="CD416" s="405" t="str">
        <f t="shared" si="530"/>
        <v>0m0</v>
      </c>
      <c r="CE416" s="392">
        <f t="shared" si="531"/>
        <v>0</v>
      </c>
      <c r="CF416" s="392">
        <f t="shared" si="532"/>
        <v>0</v>
      </c>
      <c r="CG416" s="405">
        <f t="shared" si="533"/>
        <v>0</v>
      </c>
      <c r="CH416" s="406">
        <f t="shared" si="534"/>
        <v>0</v>
      </c>
      <c r="CI416" s="391" t="str">
        <f t="shared" si="535"/>
        <v>0</v>
      </c>
      <c r="CJ416" s="391" t="str">
        <f t="shared" si="536"/>
        <v>0</v>
      </c>
      <c r="CK416" s="405">
        <f t="shared" si="537"/>
        <v>0</v>
      </c>
      <c r="CL416" s="405" t="str">
        <f t="shared" si="538"/>
        <v>0m0</v>
      </c>
      <c r="CM416" s="392">
        <f t="shared" si="539"/>
        <v>0</v>
      </c>
      <c r="CN416" s="392">
        <f t="shared" si="540"/>
        <v>0</v>
      </c>
      <c r="CO416" s="405">
        <f t="shared" si="541"/>
        <v>0</v>
      </c>
      <c r="CP416" s="406">
        <f t="shared" si="542"/>
        <v>0</v>
      </c>
      <c r="CQ416" s="391" t="str">
        <f t="shared" si="543"/>
        <v>0</v>
      </c>
      <c r="CR416" s="391" t="str">
        <f t="shared" si="544"/>
        <v>0</v>
      </c>
      <c r="CS416" s="405">
        <f t="shared" si="545"/>
        <v>0</v>
      </c>
      <c r="CT416" s="405" t="str">
        <f t="shared" si="546"/>
        <v>0m0</v>
      </c>
      <c r="CU416" s="405">
        <f t="shared" si="547"/>
        <v>0</v>
      </c>
      <c r="CV416" s="405">
        <f t="shared" si="548"/>
        <v>0</v>
      </c>
      <c r="CW416" s="405">
        <f t="shared" si="549"/>
        <v>0</v>
      </c>
      <c r="CX416" s="405">
        <f t="shared" si="550"/>
        <v>0</v>
      </c>
      <c r="CY416" s="405">
        <f t="shared" si="551"/>
        <v>0</v>
      </c>
      <c r="CZ416" s="405" t="str">
        <f t="shared" si="552"/>
        <v/>
      </c>
      <c r="DA416" s="405" t="str">
        <f t="shared" si="553"/>
        <v/>
      </c>
      <c r="DB416" s="405" t="str">
        <f t="shared" si="554"/>
        <v/>
      </c>
      <c r="DC416" s="405" t="str">
        <f t="shared" si="555"/>
        <v/>
      </c>
      <c r="DD416" s="405" t="str">
        <f t="shared" si="556"/>
        <v/>
      </c>
      <c r="DE416" s="405"/>
      <c r="DF416" s="404"/>
      <c r="DG416" s="405" t="str">
        <f t="shared" si="557"/>
        <v/>
      </c>
      <c r="DH416" s="405" t="str">
        <f t="shared" si="558"/>
        <v/>
      </c>
      <c r="DI416" s="405">
        <f t="shared" si="559"/>
        <v>0</v>
      </c>
      <c r="DJ416" s="405" t="str">
        <f t="shared" si="560"/>
        <v/>
      </c>
      <c r="DK416" s="405" t="str">
        <f t="shared" si="561"/>
        <v/>
      </c>
      <c r="DL416" s="405" t="str">
        <f t="shared" si="562"/>
        <v/>
      </c>
      <c r="DM416" s="405" t="str">
        <f t="shared" si="563"/>
        <v/>
      </c>
      <c r="DN416" s="405" t="str">
        <f t="shared" si="564"/>
        <v/>
      </c>
      <c r="DO416" s="405" t="str">
        <f t="shared" si="565"/>
        <v/>
      </c>
    </row>
    <row r="417" spans="1:119" s="152" customFormat="1" ht="18" hidden="1" customHeight="1">
      <c r="A417" s="156" t="str">
        <f t="shared" si="496"/>
        <v/>
      </c>
      <c r="B417" s="153"/>
      <c r="C417" s="31" t="str">
        <f>IF(B417="","",VLOOKUP(B417,学連登録!$C$2:$G$3000,2,FALSE))</f>
        <v/>
      </c>
      <c r="D417" s="32" t="str">
        <f>IF(B417="","",VLOOKUP(B417,学連登録!$C$2:$G$3000,3,FALSE))</f>
        <v/>
      </c>
      <c r="E417" s="33" t="str">
        <f>IF(B417="","",VLOOKUP(B417,学連登録!$C$2:$G$3000,4,FALSE))</f>
        <v/>
      </c>
      <c r="F417" s="376" t="str">
        <f>IF(B417="","",VLOOKUP(B417,学連登録!$C$2:$I$3000,7,FALSE))</f>
        <v/>
      </c>
      <c r="G417" s="155"/>
      <c r="H417" s="926"/>
      <c r="I417" s="928"/>
      <c r="J417" s="155"/>
      <c r="K417" s="926"/>
      <c r="L417" s="927"/>
      <c r="M417" s="155"/>
      <c r="N417" s="881"/>
      <c r="O417" s="882"/>
      <c r="P417" s="154"/>
      <c r="Q417" s="926"/>
      <c r="R417" s="927"/>
      <c r="S417" s="154"/>
      <c r="T417" s="926"/>
      <c r="U417" s="927"/>
      <c r="V417" s="101" t="str">
        <f>IF(B417="","",VLOOKUP(B417,学連登録!$C$2:$H$3000,6,FALSE))</f>
        <v/>
      </c>
      <c r="Y417" s="116" t="str">
        <f t="shared" si="566"/>
        <v/>
      </c>
      <c r="Z417" s="97" t="str">
        <f>IF(G417="","",VLOOKUP(G417,種目名!$R$5:$T$104,3,0))</f>
        <v/>
      </c>
      <c r="AA417" s="98" t="str">
        <f>IF(J417="","",VLOOKUP(J417,種目名!$R$5:$T$104,3,0))</f>
        <v/>
      </c>
      <c r="AB417" s="117" t="str">
        <f>IF(M417="","",VLOOKUP(M417,種目名!$R$5:$T$104,3,0))</f>
        <v/>
      </c>
      <c r="AC417" s="117" t="str">
        <f>IF(P417="","",VLOOKUP(AF417,種目名!$R$5:$T$104,3,0))</f>
        <v/>
      </c>
      <c r="AD417" s="118" t="str">
        <f>IF(S417="","",VLOOKUP(AI417,種目名!$R$5:$T$104,3,0))</f>
        <v/>
      </c>
      <c r="AE417" s="115">
        <f t="shared" si="567"/>
        <v>0</v>
      </c>
      <c r="AF417" s="152" t="str">
        <f t="shared" si="568"/>
        <v/>
      </c>
      <c r="AG417" s="152" t="str">
        <f t="shared" si="569"/>
        <v/>
      </c>
      <c r="AH417" s="152">
        <f t="shared" si="570"/>
        <v>0</v>
      </c>
      <c r="AI417" s="152" t="str">
        <f t="shared" si="571"/>
        <v/>
      </c>
      <c r="AJ417" s="152" t="str">
        <f t="shared" si="572"/>
        <v/>
      </c>
      <c r="AK417" s="383"/>
      <c r="AL417" s="166">
        <f t="shared" si="500"/>
        <v>0</v>
      </c>
      <c r="AM417" s="392">
        <f t="shared" si="501"/>
        <v>0</v>
      </c>
      <c r="AN417" s="392">
        <f>COUNTIF($B$12:B417,B417)</f>
        <v>0</v>
      </c>
      <c r="AO417" s="392"/>
      <c r="AP417" s="392" t="str">
        <f t="shared" si="502"/>
        <v/>
      </c>
      <c r="AQ417" s="392" t="str">
        <f t="shared" si="502"/>
        <v/>
      </c>
      <c r="AR417" s="392" t="str">
        <f t="shared" si="502"/>
        <v/>
      </c>
      <c r="AS417" s="392" t="str">
        <f t="shared" si="502"/>
        <v/>
      </c>
      <c r="AT417" s="392">
        <f t="shared" si="503"/>
        <v>0</v>
      </c>
      <c r="AU417" s="392" t="str">
        <f t="shared" si="504"/>
        <v/>
      </c>
      <c r="AV417" s="392" t="str">
        <f t="shared" si="505"/>
        <v/>
      </c>
      <c r="AW417" s="392" t="str">
        <f t="shared" si="506"/>
        <v/>
      </c>
      <c r="AX417" s="392" t="str">
        <f t="shared" si="507"/>
        <v/>
      </c>
      <c r="AY417" s="392" t="str">
        <f t="shared" si="508"/>
        <v/>
      </c>
      <c r="AZ417" s="392" t="str">
        <f t="shared" si="495"/>
        <v/>
      </c>
      <c r="BA417" s="392" t="str">
        <f t="shared" si="495"/>
        <v/>
      </c>
      <c r="BB417" s="392" t="str">
        <f t="shared" si="495"/>
        <v/>
      </c>
      <c r="BC417" s="392" t="str">
        <f t="shared" si="495"/>
        <v/>
      </c>
      <c r="BD417" s="396" t="str">
        <f t="shared" si="495"/>
        <v/>
      </c>
      <c r="BE417" s="386">
        <f t="shared" si="509"/>
        <v>0</v>
      </c>
      <c r="BG417" s="392">
        <f t="shared" si="510"/>
        <v>0</v>
      </c>
      <c r="BH417" s="392">
        <f t="shared" si="511"/>
        <v>0</v>
      </c>
      <c r="BI417" s="405">
        <f t="shared" si="512"/>
        <v>0</v>
      </c>
      <c r="BJ417" s="406">
        <f t="shared" si="497"/>
        <v>0</v>
      </c>
      <c r="BK417" s="391" t="str">
        <f t="shared" si="498"/>
        <v>0</v>
      </c>
      <c r="BL417" s="391" t="str">
        <f t="shared" si="499"/>
        <v>0</v>
      </c>
      <c r="BM417" s="405">
        <f t="shared" si="513"/>
        <v>0</v>
      </c>
      <c r="BN417" s="405" t="str">
        <f t="shared" si="514"/>
        <v>0m0</v>
      </c>
      <c r="BO417" s="392">
        <f t="shared" si="515"/>
        <v>0</v>
      </c>
      <c r="BP417" s="392">
        <f t="shared" si="516"/>
        <v>0</v>
      </c>
      <c r="BQ417" s="405">
        <f t="shared" si="517"/>
        <v>0</v>
      </c>
      <c r="BR417" s="406">
        <f t="shared" si="518"/>
        <v>0</v>
      </c>
      <c r="BS417" s="391" t="str">
        <f t="shared" si="519"/>
        <v>0</v>
      </c>
      <c r="BT417" s="391" t="str">
        <f t="shared" si="520"/>
        <v>0</v>
      </c>
      <c r="BU417" s="405">
        <f t="shared" si="521"/>
        <v>0</v>
      </c>
      <c r="BV417" s="405" t="str">
        <f t="shared" si="522"/>
        <v>0m0</v>
      </c>
      <c r="BW417" s="392">
        <f t="shared" si="523"/>
        <v>0</v>
      </c>
      <c r="BX417" s="392">
        <f t="shared" si="524"/>
        <v>0</v>
      </c>
      <c r="BY417" s="405">
        <f t="shared" si="525"/>
        <v>0</v>
      </c>
      <c r="BZ417" s="406">
        <f t="shared" si="526"/>
        <v>0</v>
      </c>
      <c r="CA417" s="391" t="str">
        <f t="shared" si="527"/>
        <v>0</v>
      </c>
      <c r="CB417" s="391" t="str">
        <f t="shared" si="528"/>
        <v>0</v>
      </c>
      <c r="CC417" s="405">
        <f t="shared" si="529"/>
        <v>0</v>
      </c>
      <c r="CD417" s="405" t="str">
        <f t="shared" si="530"/>
        <v>0m0</v>
      </c>
      <c r="CE417" s="392">
        <f t="shared" si="531"/>
        <v>0</v>
      </c>
      <c r="CF417" s="392">
        <f t="shared" si="532"/>
        <v>0</v>
      </c>
      <c r="CG417" s="405">
        <f t="shared" si="533"/>
        <v>0</v>
      </c>
      <c r="CH417" s="406">
        <f t="shared" si="534"/>
        <v>0</v>
      </c>
      <c r="CI417" s="391" t="str">
        <f t="shared" si="535"/>
        <v>0</v>
      </c>
      <c r="CJ417" s="391" t="str">
        <f t="shared" si="536"/>
        <v>0</v>
      </c>
      <c r="CK417" s="405">
        <f t="shared" si="537"/>
        <v>0</v>
      </c>
      <c r="CL417" s="405" t="str">
        <f t="shared" si="538"/>
        <v>0m0</v>
      </c>
      <c r="CM417" s="392">
        <f t="shared" si="539"/>
        <v>0</v>
      </c>
      <c r="CN417" s="392">
        <f t="shared" si="540"/>
        <v>0</v>
      </c>
      <c r="CO417" s="405">
        <f t="shared" si="541"/>
        <v>0</v>
      </c>
      <c r="CP417" s="406">
        <f t="shared" si="542"/>
        <v>0</v>
      </c>
      <c r="CQ417" s="391" t="str">
        <f t="shared" si="543"/>
        <v>0</v>
      </c>
      <c r="CR417" s="391" t="str">
        <f t="shared" si="544"/>
        <v>0</v>
      </c>
      <c r="CS417" s="405">
        <f t="shared" si="545"/>
        <v>0</v>
      </c>
      <c r="CT417" s="405" t="str">
        <f t="shared" si="546"/>
        <v>0m0</v>
      </c>
      <c r="CU417" s="405">
        <f t="shared" si="547"/>
        <v>0</v>
      </c>
      <c r="CV417" s="405">
        <f t="shared" si="548"/>
        <v>0</v>
      </c>
      <c r="CW417" s="405">
        <f t="shared" si="549"/>
        <v>0</v>
      </c>
      <c r="CX417" s="405">
        <f t="shared" si="550"/>
        <v>0</v>
      </c>
      <c r="CY417" s="405">
        <f t="shared" si="551"/>
        <v>0</v>
      </c>
      <c r="CZ417" s="405" t="str">
        <f t="shared" si="552"/>
        <v/>
      </c>
      <c r="DA417" s="405" t="str">
        <f t="shared" si="553"/>
        <v/>
      </c>
      <c r="DB417" s="405" t="str">
        <f t="shared" si="554"/>
        <v/>
      </c>
      <c r="DC417" s="405" t="str">
        <f t="shared" si="555"/>
        <v/>
      </c>
      <c r="DD417" s="405" t="str">
        <f t="shared" si="556"/>
        <v/>
      </c>
      <c r="DE417" s="405"/>
      <c r="DF417" s="404"/>
      <c r="DG417" s="405" t="str">
        <f t="shared" si="557"/>
        <v/>
      </c>
      <c r="DH417" s="405" t="str">
        <f t="shared" si="558"/>
        <v/>
      </c>
      <c r="DI417" s="405">
        <f t="shared" si="559"/>
        <v>0</v>
      </c>
      <c r="DJ417" s="405" t="str">
        <f t="shared" si="560"/>
        <v/>
      </c>
      <c r="DK417" s="405" t="str">
        <f t="shared" si="561"/>
        <v/>
      </c>
      <c r="DL417" s="405" t="str">
        <f t="shared" si="562"/>
        <v/>
      </c>
      <c r="DM417" s="405" t="str">
        <f t="shared" si="563"/>
        <v/>
      </c>
      <c r="DN417" s="405" t="str">
        <f t="shared" si="564"/>
        <v/>
      </c>
      <c r="DO417" s="405" t="str">
        <f t="shared" si="565"/>
        <v/>
      </c>
    </row>
    <row r="418" spans="1:119" s="152" customFormat="1" ht="18" hidden="1" customHeight="1">
      <c r="A418" s="156" t="str">
        <f t="shared" si="496"/>
        <v/>
      </c>
      <c r="B418" s="153"/>
      <c r="C418" s="31" t="str">
        <f>IF(B418="","",VLOOKUP(B418,学連登録!$C$2:$G$3000,2,FALSE))</f>
        <v/>
      </c>
      <c r="D418" s="32" t="str">
        <f>IF(B418="","",VLOOKUP(B418,学連登録!$C$2:$G$3000,3,FALSE))</f>
        <v/>
      </c>
      <c r="E418" s="33" t="str">
        <f>IF(B418="","",VLOOKUP(B418,学連登録!$C$2:$G$3000,4,FALSE))</f>
        <v/>
      </c>
      <c r="F418" s="376" t="str">
        <f>IF(B418="","",VLOOKUP(B418,学連登録!$C$2:$I$3000,7,FALSE))</f>
        <v/>
      </c>
      <c r="G418" s="155"/>
      <c r="H418" s="926"/>
      <c r="I418" s="928"/>
      <c r="J418" s="155"/>
      <c r="K418" s="926"/>
      <c r="L418" s="927"/>
      <c r="M418" s="155"/>
      <c r="N418" s="881"/>
      <c r="O418" s="882"/>
      <c r="P418" s="154"/>
      <c r="Q418" s="926"/>
      <c r="R418" s="927"/>
      <c r="S418" s="154"/>
      <c r="T418" s="926"/>
      <c r="U418" s="927"/>
      <c r="V418" s="101" t="str">
        <f>IF(B418="","",VLOOKUP(B418,学連登録!$C$2:$H$3000,6,FALSE))</f>
        <v/>
      </c>
      <c r="Y418" s="116" t="str">
        <f t="shared" si="566"/>
        <v/>
      </c>
      <c r="Z418" s="97" t="str">
        <f>IF(G418="","",VLOOKUP(G418,種目名!$R$5:$T$104,3,0))</f>
        <v/>
      </c>
      <c r="AA418" s="98" t="str">
        <f>IF(J418="","",VLOOKUP(J418,種目名!$R$5:$T$104,3,0))</f>
        <v/>
      </c>
      <c r="AB418" s="117" t="str">
        <f>IF(M418="","",VLOOKUP(M418,種目名!$R$5:$T$104,3,0))</f>
        <v/>
      </c>
      <c r="AC418" s="117" t="str">
        <f>IF(P418="","",VLOOKUP(AF418,種目名!$R$5:$T$104,3,0))</f>
        <v/>
      </c>
      <c r="AD418" s="118" t="str">
        <f>IF(S418="","",VLOOKUP(AI418,種目名!$R$5:$T$104,3,0))</f>
        <v/>
      </c>
      <c r="AE418" s="115">
        <f t="shared" si="567"/>
        <v>0</v>
      </c>
      <c r="AF418" s="152" t="str">
        <f t="shared" si="568"/>
        <v/>
      </c>
      <c r="AG418" s="152" t="str">
        <f t="shared" si="569"/>
        <v/>
      </c>
      <c r="AH418" s="152">
        <f t="shared" si="570"/>
        <v>0</v>
      </c>
      <c r="AI418" s="152" t="str">
        <f t="shared" si="571"/>
        <v/>
      </c>
      <c r="AJ418" s="152" t="str">
        <f t="shared" si="572"/>
        <v/>
      </c>
      <c r="AK418" s="383"/>
      <c r="AL418" s="166">
        <f t="shared" si="500"/>
        <v>0</v>
      </c>
      <c r="AM418" s="392">
        <f t="shared" si="501"/>
        <v>0</v>
      </c>
      <c r="AN418" s="392">
        <f>COUNTIF($B$12:B418,B418)</f>
        <v>0</v>
      </c>
      <c r="AO418" s="392"/>
      <c r="AP418" s="392" t="str">
        <f t="shared" si="502"/>
        <v/>
      </c>
      <c r="AQ418" s="392" t="str">
        <f t="shared" si="502"/>
        <v/>
      </c>
      <c r="AR418" s="392" t="str">
        <f t="shared" si="502"/>
        <v/>
      </c>
      <c r="AS418" s="392" t="str">
        <f t="shared" si="502"/>
        <v/>
      </c>
      <c r="AT418" s="392">
        <f t="shared" si="503"/>
        <v>0</v>
      </c>
      <c r="AU418" s="392" t="str">
        <f t="shared" si="504"/>
        <v/>
      </c>
      <c r="AV418" s="392" t="str">
        <f t="shared" si="505"/>
        <v/>
      </c>
      <c r="AW418" s="392" t="str">
        <f t="shared" si="506"/>
        <v/>
      </c>
      <c r="AX418" s="392" t="str">
        <f t="shared" si="507"/>
        <v/>
      </c>
      <c r="AY418" s="392" t="str">
        <f t="shared" si="508"/>
        <v/>
      </c>
      <c r="AZ418" s="392" t="str">
        <f t="shared" si="495"/>
        <v/>
      </c>
      <c r="BA418" s="392" t="str">
        <f t="shared" si="495"/>
        <v/>
      </c>
      <c r="BB418" s="392" t="str">
        <f t="shared" si="495"/>
        <v/>
      </c>
      <c r="BC418" s="392" t="str">
        <f t="shared" si="495"/>
        <v/>
      </c>
      <c r="BD418" s="396" t="str">
        <f t="shared" si="495"/>
        <v/>
      </c>
      <c r="BE418" s="386">
        <f t="shared" si="509"/>
        <v>0</v>
      </c>
      <c r="BG418" s="392">
        <f t="shared" si="510"/>
        <v>0</v>
      </c>
      <c r="BH418" s="392">
        <f t="shared" si="511"/>
        <v>0</v>
      </c>
      <c r="BI418" s="405">
        <f t="shared" si="512"/>
        <v>0</v>
      </c>
      <c r="BJ418" s="406">
        <f t="shared" si="497"/>
        <v>0</v>
      </c>
      <c r="BK418" s="391" t="str">
        <f t="shared" si="498"/>
        <v>0</v>
      </c>
      <c r="BL418" s="391" t="str">
        <f t="shared" si="499"/>
        <v>0</v>
      </c>
      <c r="BM418" s="405">
        <f t="shared" si="513"/>
        <v>0</v>
      </c>
      <c r="BN418" s="405" t="str">
        <f t="shared" si="514"/>
        <v>0m0</v>
      </c>
      <c r="BO418" s="392">
        <f t="shared" si="515"/>
        <v>0</v>
      </c>
      <c r="BP418" s="392">
        <f t="shared" si="516"/>
        <v>0</v>
      </c>
      <c r="BQ418" s="405">
        <f t="shared" si="517"/>
        <v>0</v>
      </c>
      <c r="BR418" s="406">
        <f t="shared" si="518"/>
        <v>0</v>
      </c>
      <c r="BS418" s="391" t="str">
        <f t="shared" si="519"/>
        <v>0</v>
      </c>
      <c r="BT418" s="391" t="str">
        <f t="shared" si="520"/>
        <v>0</v>
      </c>
      <c r="BU418" s="405">
        <f t="shared" si="521"/>
        <v>0</v>
      </c>
      <c r="BV418" s="405" t="str">
        <f t="shared" si="522"/>
        <v>0m0</v>
      </c>
      <c r="BW418" s="392">
        <f t="shared" si="523"/>
        <v>0</v>
      </c>
      <c r="BX418" s="392">
        <f t="shared" si="524"/>
        <v>0</v>
      </c>
      <c r="BY418" s="405">
        <f t="shared" si="525"/>
        <v>0</v>
      </c>
      <c r="BZ418" s="406">
        <f t="shared" si="526"/>
        <v>0</v>
      </c>
      <c r="CA418" s="391" t="str">
        <f t="shared" si="527"/>
        <v>0</v>
      </c>
      <c r="CB418" s="391" t="str">
        <f t="shared" si="528"/>
        <v>0</v>
      </c>
      <c r="CC418" s="405">
        <f t="shared" si="529"/>
        <v>0</v>
      </c>
      <c r="CD418" s="405" t="str">
        <f t="shared" si="530"/>
        <v>0m0</v>
      </c>
      <c r="CE418" s="392">
        <f t="shared" si="531"/>
        <v>0</v>
      </c>
      <c r="CF418" s="392">
        <f t="shared" si="532"/>
        <v>0</v>
      </c>
      <c r="CG418" s="405">
        <f t="shared" si="533"/>
        <v>0</v>
      </c>
      <c r="CH418" s="406">
        <f t="shared" si="534"/>
        <v>0</v>
      </c>
      <c r="CI418" s="391" t="str">
        <f t="shared" si="535"/>
        <v>0</v>
      </c>
      <c r="CJ418" s="391" t="str">
        <f t="shared" si="536"/>
        <v>0</v>
      </c>
      <c r="CK418" s="405">
        <f t="shared" si="537"/>
        <v>0</v>
      </c>
      <c r="CL418" s="405" t="str">
        <f t="shared" si="538"/>
        <v>0m0</v>
      </c>
      <c r="CM418" s="392">
        <f t="shared" si="539"/>
        <v>0</v>
      </c>
      <c r="CN418" s="392">
        <f t="shared" si="540"/>
        <v>0</v>
      </c>
      <c r="CO418" s="405">
        <f t="shared" si="541"/>
        <v>0</v>
      </c>
      <c r="CP418" s="406">
        <f t="shared" si="542"/>
        <v>0</v>
      </c>
      <c r="CQ418" s="391" t="str">
        <f t="shared" si="543"/>
        <v>0</v>
      </c>
      <c r="CR418" s="391" t="str">
        <f t="shared" si="544"/>
        <v>0</v>
      </c>
      <c r="CS418" s="405">
        <f t="shared" si="545"/>
        <v>0</v>
      </c>
      <c r="CT418" s="405" t="str">
        <f t="shared" si="546"/>
        <v>0m0</v>
      </c>
      <c r="CU418" s="405">
        <f t="shared" si="547"/>
        <v>0</v>
      </c>
      <c r="CV418" s="405">
        <f t="shared" si="548"/>
        <v>0</v>
      </c>
      <c r="CW418" s="405">
        <f t="shared" si="549"/>
        <v>0</v>
      </c>
      <c r="CX418" s="405">
        <f t="shared" si="550"/>
        <v>0</v>
      </c>
      <c r="CY418" s="405">
        <f t="shared" si="551"/>
        <v>0</v>
      </c>
      <c r="CZ418" s="405" t="str">
        <f t="shared" si="552"/>
        <v/>
      </c>
      <c r="DA418" s="405" t="str">
        <f t="shared" si="553"/>
        <v/>
      </c>
      <c r="DB418" s="405" t="str">
        <f t="shared" si="554"/>
        <v/>
      </c>
      <c r="DC418" s="405" t="str">
        <f t="shared" si="555"/>
        <v/>
      </c>
      <c r="DD418" s="405" t="str">
        <f t="shared" si="556"/>
        <v/>
      </c>
      <c r="DE418" s="405"/>
      <c r="DF418" s="404"/>
      <c r="DG418" s="405" t="str">
        <f t="shared" si="557"/>
        <v/>
      </c>
      <c r="DH418" s="405" t="str">
        <f t="shared" si="558"/>
        <v/>
      </c>
      <c r="DI418" s="405">
        <f t="shared" si="559"/>
        <v>0</v>
      </c>
      <c r="DJ418" s="405" t="str">
        <f t="shared" si="560"/>
        <v/>
      </c>
      <c r="DK418" s="405" t="str">
        <f t="shared" si="561"/>
        <v/>
      </c>
      <c r="DL418" s="405" t="str">
        <f t="shared" si="562"/>
        <v/>
      </c>
      <c r="DM418" s="405" t="str">
        <f t="shared" si="563"/>
        <v/>
      </c>
      <c r="DN418" s="405" t="str">
        <f t="shared" si="564"/>
        <v/>
      </c>
      <c r="DO418" s="405" t="str">
        <f t="shared" si="565"/>
        <v/>
      </c>
    </row>
    <row r="419" spans="1:119" s="152" customFormat="1" ht="18" hidden="1" customHeight="1">
      <c r="A419" s="156" t="str">
        <f t="shared" si="496"/>
        <v/>
      </c>
      <c r="B419" s="153"/>
      <c r="C419" s="31" t="str">
        <f>IF(B419="","",VLOOKUP(B419,学連登録!$C$2:$G$3000,2,FALSE))</f>
        <v/>
      </c>
      <c r="D419" s="32" t="str">
        <f>IF(B419="","",VLOOKUP(B419,学連登録!$C$2:$G$3000,3,FALSE))</f>
        <v/>
      </c>
      <c r="E419" s="33" t="str">
        <f>IF(B419="","",VLOOKUP(B419,学連登録!$C$2:$G$3000,4,FALSE))</f>
        <v/>
      </c>
      <c r="F419" s="376" t="str">
        <f>IF(B419="","",VLOOKUP(B419,学連登録!$C$2:$I$3000,7,FALSE))</f>
        <v/>
      </c>
      <c r="G419" s="155"/>
      <c r="H419" s="926"/>
      <c r="I419" s="928"/>
      <c r="J419" s="155"/>
      <c r="K419" s="926"/>
      <c r="L419" s="927"/>
      <c r="M419" s="155"/>
      <c r="N419" s="881"/>
      <c r="O419" s="882"/>
      <c r="P419" s="154"/>
      <c r="Q419" s="926"/>
      <c r="R419" s="927"/>
      <c r="S419" s="154"/>
      <c r="T419" s="926"/>
      <c r="U419" s="927"/>
      <c r="V419" s="101" t="str">
        <f>IF(B419="","",VLOOKUP(B419,学連登録!$C$2:$H$3000,6,FALSE))</f>
        <v/>
      </c>
      <c r="Y419" s="116" t="str">
        <f t="shared" si="566"/>
        <v/>
      </c>
      <c r="Z419" s="97" t="str">
        <f>IF(G419="","",VLOOKUP(G419,種目名!$R$5:$T$104,3,0))</f>
        <v/>
      </c>
      <c r="AA419" s="98" t="str">
        <f>IF(J419="","",VLOOKUP(J419,種目名!$R$5:$T$104,3,0))</f>
        <v/>
      </c>
      <c r="AB419" s="117" t="str">
        <f>IF(M419="","",VLOOKUP(M419,種目名!$R$5:$T$104,3,0))</f>
        <v/>
      </c>
      <c r="AC419" s="117" t="str">
        <f>IF(P419="","",VLOOKUP(AF419,種目名!$R$5:$T$104,3,0))</f>
        <v/>
      </c>
      <c r="AD419" s="118" t="str">
        <f>IF(S419="","",VLOOKUP(AI419,種目名!$R$5:$T$104,3,0))</f>
        <v/>
      </c>
      <c r="AE419" s="115">
        <f t="shared" si="567"/>
        <v>0</v>
      </c>
      <c r="AF419" s="152" t="str">
        <f t="shared" si="568"/>
        <v/>
      </c>
      <c r="AG419" s="152" t="str">
        <f t="shared" si="569"/>
        <v/>
      </c>
      <c r="AH419" s="152">
        <f t="shared" si="570"/>
        <v>0</v>
      </c>
      <c r="AI419" s="152" t="str">
        <f t="shared" si="571"/>
        <v/>
      </c>
      <c r="AJ419" s="152" t="str">
        <f t="shared" si="572"/>
        <v/>
      </c>
      <c r="AK419" s="383"/>
      <c r="AL419" s="166">
        <f t="shared" si="500"/>
        <v>0</v>
      </c>
      <c r="AM419" s="392">
        <f t="shared" si="501"/>
        <v>0</v>
      </c>
      <c r="AN419" s="392">
        <f>COUNTIF($B$12:B419,B419)</f>
        <v>0</v>
      </c>
      <c r="AO419" s="392"/>
      <c r="AP419" s="392" t="str">
        <f t="shared" si="502"/>
        <v/>
      </c>
      <c r="AQ419" s="392" t="str">
        <f t="shared" si="502"/>
        <v/>
      </c>
      <c r="AR419" s="392" t="str">
        <f t="shared" si="502"/>
        <v/>
      </c>
      <c r="AS419" s="392" t="str">
        <f t="shared" si="502"/>
        <v/>
      </c>
      <c r="AT419" s="392">
        <f t="shared" si="503"/>
        <v>0</v>
      </c>
      <c r="AU419" s="392" t="str">
        <f t="shared" si="504"/>
        <v/>
      </c>
      <c r="AV419" s="392" t="str">
        <f t="shared" si="505"/>
        <v/>
      </c>
      <c r="AW419" s="392" t="str">
        <f t="shared" si="506"/>
        <v/>
      </c>
      <c r="AX419" s="392" t="str">
        <f t="shared" si="507"/>
        <v/>
      </c>
      <c r="AY419" s="392" t="str">
        <f t="shared" si="508"/>
        <v/>
      </c>
      <c r="AZ419" s="392" t="str">
        <f t="shared" si="495"/>
        <v/>
      </c>
      <c r="BA419" s="392" t="str">
        <f t="shared" si="495"/>
        <v/>
      </c>
      <c r="BB419" s="392" t="str">
        <f t="shared" si="495"/>
        <v/>
      </c>
      <c r="BC419" s="392" t="str">
        <f t="shared" si="495"/>
        <v/>
      </c>
      <c r="BD419" s="396" t="str">
        <f t="shared" si="495"/>
        <v/>
      </c>
      <c r="BE419" s="386">
        <f t="shared" si="509"/>
        <v>0</v>
      </c>
      <c r="BG419" s="392">
        <f t="shared" si="510"/>
        <v>0</v>
      </c>
      <c r="BH419" s="392">
        <f t="shared" si="511"/>
        <v>0</v>
      </c>
      <c r="BI419" s="405">
        <f t="shared" si="512"/>
        <v>0</v>
      </c>
      <c r="BJ419" s="406">
        <f t="shared" si="497"/>
        <v>0</v>
      </c>
      <c r="BK419" s="391" t="str">
        <f t="shared" si="498"/>
        <v>0</v>
      </c>
      <c r="BL419" s="391" t="str">
        <f t="shared" si="499"/>
        <v>0</v>
      </c>
      <c r="BM419" s="405">
        <f t="shared" si="513"/>
        <v>0</v>
      </c>
      <c r="BN419" s="405" t="str">
        <f t="shared" si="514"/>
        <v>0m0</v>
      </c>
      <c r="BO419" s="392">
        <f t="shared" si="515"/>
        <v>0</v>
      </c>
      <c r="BP419" s="392">
        <f t="shared" si="516"/>
        <v>0</v>
      </c>
      <c r="BQ419" s="405">
        <f t="shared" si="517"/>
        <v>0</v>
      </c>
      <c r="BR419" s="406">
        <f t="shared" si="518"/>
        <v>0</v>
      </c>
      <c r="BS419" s="391" t="str">
        <f t="shared" si="519"/>
        <v>0</v>
      </c>
      <c r="BT419" s="391" t="str">
        <f t="shared" si="520"/>
        <v>0</v>
      </c>
      <c r="BU419" s="405">
        <f t="shared" si="521"/>
        <v>0</v>
      </c>
      <c r="BV419" s="405" t="str">
        <f t="shared" si="522"/>
        <v>0m0</v>
      </c>
      <c r="BW419" s="392">
        <f t="shared" si="523"/>
        <v>0</v>
      </c>
      <c r="BX419" s="392">
        <f t="shared" si="524"/>
        <v>0</v>
      </c>
      <c r="BY419" s="405">
        <f t="shared" si="525"/>
        <v>0</v>
      </c>
      <c r="BZ419" s="406">
        <f t="shared" si="526"/>
        <v>0</v>
      </c>
      <c r="CA419" s="391" t="str">
        <f t="shared" si="527"/>
        <v>0</v>
      </c>
      <c r="CB419" s="391" t="str">
        <f t="shared" si="528"/>
        <v>0</v>
      </c>
      <c r="CC419" s="405">
        <f t="shared" si="529"/>
        <v>0</v>
      </c>
      <c r="CD419" s="405" t="str">
        <f t="shared" si="530"/>
        <v>0m0</v>
      </c>
      <c r="CE419" s="392">
        <f t="shared" si="531"/>
        <v>0</v>
      </c>
      <c r="CF419" s="392">
        <f t="shared" si="532"/>
        <v>0</v>
      </c>
      <c r="CG419" s="405">
        <f t="shared" si="533"/>
        <v>0</v>
      </c>
      <c r="CH419" s="406">
        <f t="shared" si="534"/>
        <v>0</v>
      </c>
      <c r="CI419" s="391" t="str">
        <f t="shared" si="535"/>
        <v>0</v>
      </c>
      <c r="CJ419" s="391" t="str">
        <f t="shared" si="536"/>
        <v>0</v>
      </c>
      <c r="CK419" s="405">
        <f t="shared" si="537"/>
        <v>0</v>
      </c>
      <c r="CL419" s="405" t="str">
        <f t="shared" si="538"/>
        <v>0m0</v>
      </c>
      <c r="CM419" s="392">
        <f t="shared" si="539"/>
        <v>0</v>
      </c>
      <c r="CN419" s="392">
        <f t="shared" si="540"/>
        <v>0</v>
      </c>
      <c r="CO419" s="405">
        <f t="shared" si="541"/>
        <v>0</v>
      </c>
      <c r="CP419" s="406">
        <f t="shared" si="542"/>
        <v>0</v>
      </c>
      <c r="CQ419" s="391" t="str">
        <f t="shared" si="543"/>
        <v>0</v>
      </c>
      <c r="CR419" s="391" t="str">
        <f t="shared" si="544"/>
        <v>0</v>
      </c>
      <c r="CS419" s="405">
        <f t="shared" si="545"/>
        <v>0</v>
      </c>
      <c r="CT419" s="405" t="str">
        <f t="shared" si="546"/>
        <v>0m0</v>
      </c>
      <c r="CU419" s="405">
        <f t="shared" si="547"/>
        <v>0</v>
      </c>
      <c r="CV419" s="405">
        <f t="shared" si="548"/>
        <v>0</v>
      </c>
      <c r="CW419" s="405">
        <f t="shared" si="549"/>
        <v>0</v>
      </c>
      <c r="CX419" s="405">
        <f t="shared" si="550"/>
        <v>0</v>
      </c>
      <c r="CY419" s="405">
        <f t="shared" si="551"/>
        <v>0</v>
      </c>
      <c r="CZ419" s="405" t="str">
        <f t="shared" si="552"/>
        <v/>
      </c>
      <c r="DA419" s="405" t="str">
        <f t="shared" si="553"/>
        <v/>
      </c>
      <c r="DB419" s="405" t="str">
        <f t="shared" si="554"/>
        <v/>
      </c>
      <c r="DC419" s="405" t="str">
        <f t="shared" si="555"/>
        <v/>
      </c>
      <c r="DD419" s="405" t="str">
        <f t="shared" si="556"/>
        <v/>
      </c>
      <c r="DE419" s="405"/>
      <c r="DF419" s="404"/>
      <c r="DG419" s="405" t="str">
        <f t="shared" si="557"/>
        <v/>
      </c>
      <c r="DH419" s="405" t="str">
        <f t="shared" si="558"/>
        <v/>
      </c>
      <c r="DI419" s="405">
        <f t="shared" si="559"/>
        <v>0</v>
      </c>
      <c r="DJ419" s="405" t="str">
        <f t="shared" si="560"/>
        <v/>
      </c>
      <c r="DK419" s="405" t="str">
        <f t="shared" si="561"/>
        <v/>
      </c>
      <c r="DL419" s="405" t="str">
        <f t="shared" si="562"/>
        <v/>
      </c>
      <c r="DM419" s="405" t="str">
        <f t="shared" si="563"/>
        <v/>
      </c>
      <c r="DN419" s="405" t="str">
        <f t="shared" si="564"/>
        <v/>
      </c>
      <c r="DO419" s="405" t="str">
        <f t="shared" si="565"/>
        <v/>
      </c>
    </row>
    <row r="420" spans="1:119" s="152" customFormat="1" ht="18" hidden="1" customHeight="1">
      <c r="A420" s="156" t="str">
        <f t="shared" si="496"/>
        <v/>
      </c>
      <c r="B420" s="153"/>
      <c r="C420" s="31" t="str">
        <f>IF(B420="","",VLOOKUP(B420,学連登録!$C$2:$G$3000,2,FALSE))</f>
        <v/>
      </c>
      <c r="D420" s="32" t="str">
        <f>IF(B420="","",VLOOKUP(B420,学連登録!$C$2:$G$3000,3,FALSE))</f>
        <v/>
      </c>
      <c r="E420" s="33" t="str">
        <f>IF(B420="","",VLOOKUP(B420,学連登録!$C$2:$G$3000,4,FALSE))</f>
        <v/>
      </c>
      <c r="F420" s="376" t="str">
        <f>IF(B420="","",VLOOKUP(B420,学連登録!$C$2:$I$3000,7,FALSE))</f>
        <v/>
      </c>
      <c r="G420" s="155"/>
      <c r="H420" s="926"/>
      <c r="I420" s="928"/>
      <c r="J420" s="155"/>
      <c r="K420" s="926"/>
      <c r="L420" s="927"/>
      <c r="M420" s="155"/>
      <c r="N420" s="881"/>
      <c r="O420" s="882"/>
      <c r="P420" s="154"/>
      <c r="Q420" s="926"/>
      <c r="R420" s="927"/>
      <c r="S420" s="154"/>
      <c r="T420" s="926"/>
      <c r="U420" s="927"/>
      <c r="V420" s="101" t="str">
        <f>IF(B420="","",VLOOKUP(B420,学連登録!$C$2:$H$3000,6,FALSE))</f>
        <v/>
      </c>
      <c r="Y420" s="116" t="str">
        <f t="shared" si="566"/>
        <v/>
      </c>
      <c r="Z420" s="97" t="str">
        <f>IF(G420="","",VLOOKUP(G420,種目名!$R$5:$T$104,3,0))</f>
        <v/>
      </c>
      <c r="AA420" s="98" t="str">
        <f>IF(J420="","",VLOOKUP(J420,種目名!$R$5:$T$104,3,0))</f>
        <v/>
      </c>
      <c r="AB420" s="117" t="str">
        <f>IF(M420="","",VLOOKUP(M420,種目名!$R$5:$T$104,3,0))</f>
        <v/>
      </c>
      <c r="AC420" s="117" t="str">
        <f>IF(P420="","",VLOOKUP(AF420,種目名!$R$5:$T$104,3,0))</f>
        <v/>
      </c>
      <c r="AD420" s="118" t="str">
        <f>IF(S420="","",VLOOKUP(AI420,種目名!$R$5:$T$104,3,0))</f>
        <v/>
      </c>
      <c r="AE420" s="115">
        <f t="shared" si="567"/>
        <v>0</v>
      </c>
      <c r="AF420" s="152" t="str">
        <f t="shared" si="568"/>
        <v/>
      </c>
      <c r="AG420" s="152" t="str">
        <f t="shared" si="569"/>
        <v/>
      </c>
      <c r="AH420" s="152">
        <f t="shared" si="570"/>
        <v>0</v>
      </c>
      <c r="AI420" s="152" t="str">
        <f t="shared" si="571"/>
        <v/>
      </c>
      <c r="AJ420" s="152" t="str">
        <f t="shared" si="572"/>
        <v/>
      </c>
      <c r="AK420" s="383"/>
      <c r="AL420" s="166">
        <f t="shared" si="500"/>
        <v>0</v>
      </c>
      <c r="AM420" s="392">
        <f t="shared" si="501"/>
        <v>0</v>
      </c>
      <c r="AN420" s="392">
        <f>COUNTIF($B$12:B420,B420)</f>
        <v>0</v>
      </c>
      <c r="AO420" s="392"/>
      <c r="AP420" s="392" t="str">
        <f t="shared" si="502"/>
        <v/>
      </c>
      <c r="AQ420" s="392" t="str">
        <f t="shared" si="502"/>
        <v/>
      </c>
      <c r="AR420" s="392" t="str">
        <f t="shared" si="502"/>
        <v/>
      </c>
      <c r="AS420" s="392" t="str">
        <f t="shared" si="502"/>
        <v/>
      </c>
      <c r="AT420" s="392">
        <f t="shared" si="503"/>
        <v>0</v>
      </c>
      <c r="AU420" s="392" t="str">
        <f t="shared" si="504"/>
        <v/>
      </c>
      <c r="AV420" s="392" t="str">
        <f t="shared" si="505"/>
        <v/>
      </c>
      <c r="AW420" s="392" t="str">
        <f t="shared" si="506"/>
        <v/>
      </c>
      <c r="AX420" s="392" t="str">
        <f t="shared" si="507"/>
        <v/>
      </c>
      <c r="AY420" s="392" t="str">
        <f t="shared" si="508"/>
        <v/>
      </c>
      <c r="AZ420" s="392" t="str">
        <f t="shared" si="495"/>
        <v/>
      </c>
      <c r="BA420" s="392" t="str">
        <f t="shared" si="495"/>
        <v/>
      </c>
      <c r="BB420" s="392" t="str">
        <f t="shared" si="495"/>
        <v/>
      </c>
      <c r="BC420" s="392" t="str">
        <f t="shared" si="495"/>
        <v/>
      </c>
      <c r="BD420" s="396" t="str">
        <f t="shared" si="495"/>
        <v/>
      </c>
      <c r="BE420" s="386">
        <f t="shared" si="509"/>
        <v>0</v>
      </c>
      <c r="BG420" s="392">
        <f t="shared" si="510"/>
        <v>0</v>
      </c>
      <c r="BH420" s="392">
        <f t="shared" si="511"/>
        <v>0</v>
      </c>
      <c r="BI420" s="405">
        <f t="shared" si="512"/>
        <v>0</v>
      </c>
      <c r="BJ420" s="406">
        <f t="shared" si="497"/>
        <v>0</v>
      </c>
      <c r="BK420" s="391" t="str">
        <f t="shared" si="498"/>
        <v>0</v>
      </c>
      <c r="BL420" s="391" t="str">
        <f t="shared" si="499"/>
        <v>0</v>
      </c>
      <c r="BM420" s="405">
        <f t="shared" si="513"/>
        <v>0</v>
      </c>
      <c r="BN420" s="405" t="str">
        <f t="shared" si="514"/>
        <v>0m0</v>
      </c>
      <c r="BO420" s="392">
        <f t="shared" si="515"/>
        <v>0</v>
      </c>
      <c r="BP420" s="392">
        <f t="shared" si="516"/>
        <v>0</v>
      </c>
      <c r="BQ420" s="405">
        <f t="shared" si="517"/>
        <v>0</v>
      </c>
      <c r="BR420" s="406">
        <f t="shared" si="518"/>
        <v>0</v>
      </c>
      <c r="BS420" s="391" t="str">
        <f t="shared" si="519"/>
        <v>0</v>
      </c>
      <c r="BT420" s="391" t="str">
        <f t="shared" si="520"/>
        <v>0</v>
      </c>
      <c r="BU420" s="405">
        <f t="shared" si="521"/>
        <v>0</v>
      </c>
      <c r="BV420" s="405" t="str">
        <f t="shared" si="522"/>
        <v>0m0</v>
      </c>
      <c r="BW420" s="392">
        <f t="shared" si="523"/>
        <v>0</v>
      </c>
      <c r="BX420" s="392">
        <f t="shared" si="524"/>
        <v>0</v>
      </c>
      <c r="BY420" s="405">
        <f t="shared" si="525"/>
        <v>0</v>
      </c>
      <c r="BZ420" s="406">
        <f t="shared" si="526"/>
        <v>0</v>
      </c>
      <c r="CA420" s="391" t="str">
        <f t="shared" si="527"/>
        <v>0</v>
      </c>
      <c r="CB420" s="391" t="str">
        <f t="shared" si="528"/>
        <v>0</v>
      </c>
      <c r="CC420" s="405">
        <f t="shared" si="529"/>
        <v>0</v>
      </c>
      <c r="CD420" s="405" t="str">
        <f t="shared" si="530"/>
        <v>0m0</v>
      </c>
      <c r="CE420" s="392">
        <f t="shared" si="531"/>
        <v>0</v>
      </c>
      <c r="CF420" s="392">
        <f t="shared" si="532"/>
        <v>0</v>
      </c>
      <c r="CG420" s="405">
        <f t="shared" si="533"/>
        <v>0</v>
      </c>
      <c r="CH420" s="406">
        <f t="shared" si="534"/>
        <v>0</v>
      </c>
      <c r="CI420" s="391" t="str">
        <f t="shared" si="535"/>
        <v>0</v>
      </c>
      <c r="CJ420" s="391" t="str">
        <f t="shared" si="536"/>
        <v>0</v>
      </c>
      <c r="CK420" s="405">
        <f t="shared" si="537"/>
        <v>0</v>
      </c>
      <c r="CL420" s="405" t="str">
        <f t="shared" si="538"/>
        <v>0m0</v>
      </c>
      <c r="CM420" s="392">
        <f t="shared" si="539"/>
        <v>0</v>
      </c>
      <c r="CN420" s="392">
        <f t="shared" si="540"/>
        <v>0</v>
      </c>
      <c r="CO420" s="405">
        <f t="shared" si="541"/>
        <v>0</v>
      </c>
      <c r="CP420" s="406">
        <f t="shared" si="542"/>
        <v>0</v>
      </c>
      <c r="CQ420" s="391" t="str">
        <f t="shared" si="543"/>
        <v>0</v>
      </c>
      <c r="CR420" s="391" t="str">
        <f t="shared" si="544"/>
        <v>0</v>
      </c>
      <c r="CS420" s="405">
        <f t="shared" si="545"/>
        <v>0</v>
      </c>
      <c r="CT420" s="405" t="str">
        <f t="shared" si="546"/>
        <v>0m0</v>
      </c>
      <c r="CU420" s="405">
        <f t="shared" si="547"/>
        <v>0</v>
      </c>
      <c r="CV420" s="405">
        <f t="shared" si="548"/>
        <v>0</v>
      </c>
      <c r="CW420" s="405">
        <f t="shared" si="549"/>
        <v>0</v>
      </c>
      <c r="CX420" s="405">
        <f t="shared" si="550"/>
        <v>0</v>
      </c>
      <c r="CY420" s="405">
        <f t="shared" si="551"/>
        <v>0</v>
      </c>
      <c r="CZ420" s="405" t="str">
        <f t="shared" si="552"/>
        <v/>
      </c>
      <c r="DA420" s="405" t="str">
        <f t="shared" si="553"/>
        <v/>
      </c>
      <c r="DB420" s="405" t="str">
        <f t="shared" si="554"/>
        <v/>
      </c>
      <c r="DC420" s="405" t="str">
        <f t="shared" si="555"/>
        <v/>
      </c>
      <c r="DD420" s="405" t="str">
        <f t="shared" si="556"/>
        <v/>
      </c>
      <c r="DE420" s="405"/>
      <c r="DF420" s="404"/>
      <c r="DG420" s="405" t="str">
        <f t="shared" si="557"/>
        <v/>
      </c>
      <c r="DH420" s="405" t="str">
        <f t="shared" si="558"/>
        <v/>
      </c>
      <c r="DI420" s="405">
        <f t="shared" si="559"/>
        <v>0</v>
      </c>
      <c r="DJ420" s="405" t="str">
        <f t="shared" si="560"/>
        <v/>
      </c>
      <c r="DK420" s="405" t="str">
        <f t="shared" si="561"/>
        <v/>
      </c>
      <c r="DL420" s="405" t="str">
        <f t="shared" si="562"/>
        <v/>
      </c>
      <c r="DM420" s="405" t="str">
        <f t="shared" si="563"/>
        <v/>
      </c>
      <c r="DN420" s="405" t="str">
        <f t="shared" si="564"/>
        <v/>
      </c>
      <c r="DO420" s="405" t="str">
        <f t="shared" si="565"/>
        <v/>
      </c>
    </row>
    <row r="421" spans="1:119" s="152" customFormat="1" ht="18" hidden="1" customHeight="1">
      <c r="A421" s="156" t="str">
        <f t="shared" si="496"/>
        <v/>
      </c>
      <c r="B421" s="153"/>
      <c r="C421" s="31" t="str">
        <f>IF(B421="","",VLOOKUP(B421,学連登録!$C$2:$G$3000,2,FALSE))</f>
        <v/>
      </c>
      <c r="D421" s="32" t="str">
        <f>IF(B421="","",VLOOKUP(B421,学連登録!$C$2:$G$3000,3,FALSE))</f>
        <v/>
      </c>
      <c r="E421" s="33" t="str">
        <f>IF(B421="","",VLOOKUP(B421,学連登録!$C$2:$G$3000,4,FALSE))</f>
        <v/>
      </c>
      <c r="F421" s="376" t="str">
        <f>IF(B421="","",VLOOKUP(B421,学連登録!$C$2:$I$3000,7,FALSE))</f>
        <v/>
      </c>
      <c r="G421" s="155"/>
      <c r="H421" s="926"/>
      <c r="I421" s="928"/>
      <c r="J421" s="155"/>
      <c r="K421" s="926"/>
      <c r="L421" s="927"/>
      <c r="M421" s="155"/>
      <c r="N421" s="881"/>
      <c r="O421" s="882"/>
      <c r="P421" s="154"/>
      <c r="Q421" s="926"/>
      <c r="R421" s="927"/>
      <c r="S421" s="154"/>
      <c r="T421" s="926"/>
      <c r="U421" s="927"/>
      <c r="V421" s="101" t="str">
        <f>IF(B421="","",VLOOKUP(B421,学連登録!$C$2:$H$3000,6,FALSE))</f>
        <v/>
      </c>
      <c r="Y421" s="116" t="str">
        <f t="shared" si="566"/>
        <v/>
      </c>
      <c r="Z421" s="97" t="str">
        <f>IF(G421="","",VLOOKUP(G421,種目名!$R$5:$T$104,3,0))</f>
        <v/>
      </c>
      <c r="AA421" s="98" t="str">
        <f>IF(J421="","",VLOOKUP(J421,種目名!$R$5:$T$104,3,0))</f>
        <v/>
      </c>
      <c r="AB421" s="117" t="str">
        <f>IF(M421="","",VLOOKUP(M421,種目名!$R$5:$T$104,3,0))</f>
        <v/>
      </c>
      <c r="AC421" s="117" t="str">
        <f>IF(P421="","",VLOOKUP(AF421,種目名!$R$5:$T$104,3,0))</f>
        <v/>
      </c>
      <c r="AD421" s="118" t="str">
        <f>IF(S421="","",VLOOKUP(AI421,種目名!$R$5:$T$104,3,0))</f>
        <v/>
      </c>
      <c r="AE421" s="115">
        <f t="shared" si="567"/>
        <v>0</v>
      </c>
      <c r="AF421" s="152" t="str">
        <f t="shared" si="568"/>
        <v/>
      </c>
      <c r="AG421" s="152" t="str">
        <f t="shared" si="569"/>
        <v/>
      </c>
      <c r="AH421" s="152">
        <f t="shared" si="570"/>
        <v>0</v>
      </c>
      <c r="AI421" s="152" t="str">
        <f t="shared" si="571"/>
        <v/>
      </c>
      <c r="AJ421" s="152" t="str">
        <f t="shared" si="572"/>
        <v/>
      </c>
      <c r="AK421" s="383"/>
      <c r="AL421" s="166">
        <f t="shared" si="500"/>
        <v>0</v>
      </c>
      <c r="AM421" s="392">
        <f t="shared" si="501"/>
        <v>0</v>
      </c>
      <c r="AN421" s="392">
        <f>COUNTIF($B$12:B421,B421)</f>
        <v>0</v>
      </c>
      <c r="AO421" s="392"/>
      <c r="AP421" s="392" t="str">
        <f t="shared" si="502"/>
        <v/>
      </c>
      <c r="AQ421" s="392" t="str">
        <f t="shared" si="502"/>
        <v/>
      </c>
      <c r="AR421" s="392" t="str">
        <f t="shared" si="502"/>
        <v/>
      </c>
      <c r="AS421" s="392" t="str">
        <f t="shared" si="502"/>
        <v/>
      </c>
      <c r="AT421" s="392">
        <f t="shared" si="503"/>
        <v>0</v>
      </c>
      <c r="AU421" s="392" t="str">
        <f t="shared" si="504"/>
        <v/>
      </c>
      <c r="AV421" s="392" t="str">
        <f t="shared" si="505"/>
        <v/>
      </c>
      <c r="AW421" s="392" t="str">
        <f t="shared" si="506"/>
        <v/>
      </c>
      <c r="AX421" s="392" t="str">
        <f t="shared" si="507"/>
        <v/>
      </c>
      <c r="AY421" s="392" t="str">
        <f t="shared" si="508"/>
        <v/>
      </c>
      <c r="AZ421" s="392" t="str">
        <f t="shared" ref="AZ421:BD471" si="573">IF(AU421="","",COUNTIF($AU$12:$AY$520,AU421))</f>
        <v/>
      </c>
      <c r="BA421" s="392" t="str">
        <f t="shared" si="573"/>
        <v/>
      </c>
      <c r="BB421" s="392" t="str">
        <f t="shared" si="573"/>
        <v/>
      </c>
      <c r="BC421" s="392" t="str">
        <f t="shared" si="573"/>
        <v/>
      </c>
      <c r="BD421" s="396" t="str">
        <f t="shared" si="573"/>
        <v/>
      </c>
      <c r="BE421" s="386">
        <f t="shared" si="509"/>
        <v>0</v>
      </c>
      <c r="BG421" s="392">
        <f t="shared" si="510"/>
        <v>0</v>
      </c>
      <c r="BH421" s="392">
        <f t="shared" si="511"/>
        <v>0</v>
      </c>
      <c r="BI421" s="405">
        <f t="shared" si="512"/>
        <v>0</v>
      </c>
      <c r="BJ421" s="406">
        <f t="shared" si="497"/>
        <v>0</v>
      </c>
      <c r="BK421" s="391" t="str">
        <f t="shared" si="498"/>
        <v>0</v>
      </c>
      <c r="BL421" s="391" t="str">
        <f t="shared" si="499"/>
        <v>0</v>
      </c>
      <c r="BM421" s="405">
        <f t="shared" si="513"/>
        <v>0</v>
      </c>
      <c r="BN421" s="405" t="str">
        <f t="shared" si="514"/>
        <v>0m0</v>
      </c>
      <c r="BO421" s="392">
        <f t="shared" si="515"/>
        <v>0</v>
      </c>
      <c r="BP421" s="392">
        <f t="shared" si="516"/>
        <v>0</v>
      </c>
      <c r="BQ421" s="405">
        <f t="shared" si="517"/>
        <v>0</v>
      </c>
      <c r="BR421" s="406">
        <f t="shared" si="518"/>
        <v>0</v>
      </c>
      <c r="BS421" s="391" t="str">
        <f t="shared" si="519"/>
        <v>0</v>
      </c>
      <c r="BT421" s="391" t="str">
        <f t="shared" si="520"/>
        <v>0</v>
      </c>
      <c r="BU421" s="405">
        <f t="shared" si="521"/>
        <v>0</v>
      </c>
      <c r="BV421" s="405" t="str">
        <f t="shared" si="522"/>
        <v>0m0</v>
      </c>
      <c r="BW421" s="392">
        <f t="shared" si="523"/>
        <v>0</v>
      </c>
      <c r="BX421" s="392">
        <f t="shared" si="524"/>
        <v>0</v>
      </c>
      <c r="BY421" s="405">
        <f t="shared" si="525"/>
        <v>0</v>
      </c>
      <c r="BZ421" s="406">
        <f t="shared" si="526"/>
        <v>0</v>
      </c>
      <c r="CA421" s="391" t="str">
        <f t="shared" si="527"/>
        <v>0</v>
      </c>
      <c r="CB421" s="391" t="str">
        <f t="shared" si="528"/>
        <v>0</v>
      </c>
      <c r="CC421" s="405">
        <f t="shared" si="529"/>
        <v>0</v>
      </c>
      <c r="CD421" s="405" t="str">
        <f t="shared" si="530"/>
        <v>0m0</v>
      </c>
      <c r="CE421" s="392">
        <f t="shared" si="531"/>
        <v>0</v>
      </c>
      <c r="CF421" s="392">
        <f t="shared" si="532"/>
        <v>0</v>
      </c>
      <c r="CG421" s="405">
        <f t="shared" si="533"/>
        <v>0</v>
      </c>
      <c r="CH421" s="406">
        <f t="shared" si="534"/>
        <v>0</v>
      </c>
      <c r="CI421" s="391" t="str">
        <f t="shared" si="535"/>
        <v>0</v>
      </c>
      <c r="CJ421" s="391" t="str">
        <f t="shared" si="536"/>
        <v>0</v>
      </c>
      <c r="CK421" s="405">
        <f t="shared" si="537"/>
        <v>0</v>
      </c>
      <c r="CL421" s="405" t="str">
        <f t="shared" si="538"/>
        <v>0m0</v>
      </c>
      <c r="CM421" s="392">
        <f t="shared" si="539"/>
        <v>0</v>
      </c>
      <c r="CN421" s="392">
        <f t="shared" si="540"/>
        <v>0</v>
      </c>
      <c r="CO421" s="405">
        <f t="shared" si="541"/>
        <v>0</v>
      </c>
      <c r="CP421" s="406">
        <f t="shared" si="542"/>
        <v>0</v>
      </c>
      <c r="CQ421" s="391" t="str">
        <f t="shared" si="543"/>
        <v>0</v>
      </c>
      <c r="CR421" s="391" t="str">
        <f t="shared" si="544"/>
        <v>0</v>
      </c>
      <c r="CS421" s="405">
        <f t="shared" si="545"/>
        <v>0</v>
      </c>
      <c r="CT421" s="405" t="str">
        <f t="shared" si="546"/>
        <v>0m0</v>
      </c>
      <c r="CU421" s="405">
        <f t="shared" si="547"/>
        <v>0</v>
      </c>
      <c r="CV421" s="405">
        <f t="shared" si="548"/>
        <v>0</v>
      </c>
      <c r="CW421" s="405">
        <f t="shared" si="549"/>
        <v>0</v>
      </c>
      <c r="CX421" s="405">
        <f t="shared" si="550"/>
        <v>0</v>
      </c>
      <c r="CY421" s="405">
        <f t="shared" si="551"/>
        <v>0</v>
      </c>
      <c r="CZ421" s="405" t="str">
        <f t="shared" si="552"/>
        <v/>
      </c>
      <c r="DA421" s="405" t="str">
        <f t="shared" si="553"/>
        <v/>
      </c>
      <c r="DB421" s="405" t="str">
        <f t="shared" si="554"/>
        <v/>
      </c>
      <c r="DC421" s="405" t="str">
        <f t="shared" si="555"/>
        <v/>
      </c>
      <c r="DD421" s="405" t="str">
        <f t="shared" si="556"/>
        <v/>
      </c>
      <c r="DE421" s="405"/>
      <c r="DF421" s="404"/>
      <c r="DG421" s="405" t="str">
        <f t="shared" si="557"/>
        <v/>
      </c>
      <c r="DH421" s="405" t="str">
        <f t="shared" si="558"/>
        <v/>
      </c>
      <c r="DI421" s="405">
        <f t="shared" si="559"/>
        <v>0</v>
      </c>
      <c r="DJ421" s="405" t="str">
        <f t="shared" si="560"/>
        <v/>
      </c>
      <c r="DK421" s="405" t="str">
        <f t="shared" si="561"/>
        <v/>
      </c>
      <c r="DL421" s="405" t="str">
        <f t="shared" si="562"/>
        <v/>
      </c>
      <c r="DM421" s="405" t="str">
        <f t="shared" si="563"/>
        <v/>
      </c>
      <c r="DN421" s="405" t="str">
        <f t="shared" si="564"/>
        <v/>
      </c>
      <c r="DO421" s="405" t="str">
        <f t="shared" si="565"/>
        <v/>
      </c>
    </row>
    <row r="422" spans="1:119" s="152" customFormat="1" ht="18" hidden="1" customHeight="1">
      <c r="A422" s="156" t="str">
        <f t="shared" si="496"/>
        <v/>
      </c>
      <c r="B422" s="153"/>
      <c r="C422" s="31" t="str">
        <f>IF(B422="","",VLOOKUP(B422,学連登録!$C$2:$G$3000,2,FALSE))</f>
        <v/>
      </c>
      <c r="D422" s="32" t="str">
        <f>IF(B422="","",VLOOKUP(B422,学連登録!$C$2:$G$3000,3,FALSE))</f>
        <v/>
      </c>
      <c r="E422" s="33" t="str">
        <f>IF(B422="","",VLOOKUP(B422,学連登録!$C$2:$G$3000,4,FALSE))</f>
        <v/>
      </c>
      <c r="F422" s="376" t="str">
        <f>IF(B422="","",VLOOKUP(B422,学連登録!$C$2:$I$3000,7,FALSE))</f>
        <v/>
      </c>
      <c r="G422" s="155"/>
      <c r="H422" s="926"/>
      <c r="I422" s="928"/>
      <c r="J422" s="155"/>
      <c r="K422" s="926"/>
      <c r="L422" s="927"/>
      <c r="M422" s="155"/>
      <c r="N422" s="881"/>
      <c r="O422" s="882"/>
      <c r="P422" s="154"/>
      <c r="Q422" s="926"/>
      <c r="R422" s="927"/>
      <c r="S422" s="154"/>
      <c r="T422" s="926"/>
      <c r="U422" s="927"/>
      <c r="V422" s="101" t="str">
        <f>IF(B422="","",VLOOKUP(B422,学連登録!$C$2:$H$3000,6,FALSE))</f>
        <v/>
      </c>
      <c r="Y422" s="116" t="str">
        <f t="shared" si="566"/>
        <v/>
      </c>
      <c r="Z422" s="97" t="str">
        <f>IF(G422="","",VLOOKUP(G422,種目名!$R$5:$T$104,3,0))</f>
        <v/>
      </c>
      <c r="AA422" s="98" t="str">
        <f>IF(J422="","",VLOOKUP(J422,種目名!$R$5:$T$104,3,0))</f>
        <v/>
      </c>
      <c r="AB422" s="117" t="str">
        <f>IF(M422="","",VLOOKUP(M422,種目名!$R$5:$T$104,3,0))</f>
        <v/>
      </c>
      <c r="AC422" s="117" t="str">
        <f>IF(P422="","",VLOOKUP(AF422,種目名!$R$5:$T$104,3,0))</f>
        <v/>
      </c>
      <c r="AD422" s="118" t="str">
        <f>IF(S422="","",VLOOKUP(AI422,種目名!$R$5:$T$104,3,0))</f>
        <v/>
      </c>
      <c r="AE422" s="115">
        <f t="shared" si="567"/>
        <v>0</v>
      </c>
      <c r="AF422" s="152" t="str">
        <f t="shared" si="568"/>
        <v/>
      </c>
      <c r="AG422" s="152" t="str">
        <f t="shared" si="569"/>
        <v/>
      </c>
      <c r="AH422" s="152">
        <f t="shared" si="570"/>
        <v>0</v>
      </c>
      <c r="AI422" s="152" t="str">
        <f t="shared" si="571"/>
        <v/>
      </c>
      <c r="AJ422" s="152" t="str">
        <f t="shared" si="572"/>
        <v/>
      </c>
      <c r="AK422" s="383"/>
      <c r="AL422" s="166">
        <f t="shared" si="500"/>
        <v>0</v>
      </c>
      <c r="AM422" s="392">
        <f t="shared" si="501"/>
        <v>0</v>
      </c>
      <c r="AN422" s="392">
        <f>COUNTIF($B$12:B422,B422)</f>
        <v>0</v>
      </c>
      <c r="AO422" s="392"/>
      <c r="AP422" s="392" t="str">
        <f t="shared" si="502"/>
        <v/>
      </c>
      <c r="AQ422" s="392" t="str">
        <f t="shared" si="502"/>
        <v/>
      </c>
      <c r="AR422" s="392" t="str">
        <f t="shared" si="502"/>
        <v/>
      </c>
      <c r="AS422" s="392" t="str">
        <f t="shared" si="502"/>
        <v/>
      </c>
      <c r="AT422" s="392">
        <f t="shared" si="503"/>
        <v>0</v>
      </c>
      <c r="AU422" s="392" t="str">
        <f t="shared" si="504"/>
        <v/>
      </c>
      <c r="AV422" s="392" t="str">
        <f t="shared" si="505"/>
        <v/>
      </c>
      <c r="AW422" s="392" t="str">
        <f t="shared" si="506"/>
        <v/>
      </c>
      <c r="AX422" s="392" t="str">
        <f t="shared" si="507"/>
        <v/>
      </c>
      <c r="AY422" s="392" t="str">
        <f t="shared" si="508"/>
        <v/>
      </c>
      <c r="AZ422" s="392" t="str">
        <f t="shared" si="573"/>
        <v/>
      </c>
      <c r="BA422" s="392" t="str">
        <f t="shared" si="573"/>
        <v/>
      </c>
      <c r="BB422" s="392" t="str">
        <f t="shared" si="573"/>
        <v/>
      </c>
      <c r="BC422" s="392" t="str">
        <f t="shared" si="573"/>
        <v/>
      </c>
      <c r="BD422" s="396" t="str">
        <f t="shared" si="573"/>
        <v/>
      </c>
      <c r="BE422" s="386">
        <f t="shared" si="509"/>
        <v>0</v>
      </c>
      <c r="BG422" s="392">
        <f t="shared" si="510"/>
        <v>0</v>
      </c>
      <c r="BH422" s="392">
        <f t="shared" si="511"/>
        <v>0</v>
      </c>
      <c r="BI422" s="405">
        <f t="shared" si="512"/>
        <v>0</v>
      </c>
      <c r="BJ422" s="406">
        <f t="shared" si="497"/>
        <v>0</v>
      </c>
      <c r="BK422" s="391" t="str">
        <f t="shared" si="498"/>
        <v>0</v>
      </c>
      <c r="BL422" s="391" t="str">
        <f t="shared" si="499"/>
        <v>0</v>
      </c>
      <c r="BM422" s="405">
        <f t="shared" si="513"/>
        <v>0</v>
      </c>
      <c r="BN422" s="405" t="str">
        <f t="shared" si="514"/>
        <v>0m0</v>
      </c>
      <c r="BO422" s="392">
        <f t="shared" si="515"/>
        <v>0</v>
      </c>
      <c r="BP422" s="392">
        <f t="shared" si="516"/>
        <v>0</v>
      </c>
      <c r="BQ422" s="405">
        <f t="shared" si="517"/>
        <v>0</v>
      </c>
      <c r="BR422" s="406">
        <f t="shared" si="518"/>
        <v>0</v>
      </c>
      <c r="BS422" s="391" t="str">
        <f t="shared" si="519"/>
        <v>0</v>
      </c>
      <c r="BT422" s="391" t="str">
        <f t="shared" si="520"/>
        <v>0</v>
      </c>
      <c r="BU422" s="405">
        <f t="shared" si="521"/>
        <v>0</v>
      </c>
      <c r="BV422" s="405" t="str">
        <f t="shared" si="522"/>
        <v>0m0</v>
      </c>
      <c r="BW422" s="392">
        <f t="shared" si="523"/>
        <v>0</v>
      </c>
      <c r="BX422" s="392">
        <f t="shared" si="524"/>
        <v>0</v>
      </c>
      <c r="BY422" s="405">
        <f t="shared" si="525"/>
        <v>0</v>
      </c>
      <c r="BZ422" s="406">
        <f t="shared" si="526"/>
        <v>0</v>
      </c>
      <c r="CA422" s="391" t="str">
        <f t="shared" si="527"/>
        <v>0</v>
      </c>
      <c r="CB422" s="391" t="str">
        <f t="shared" si="528"/>
        <v>0</v>
      </c>
      <c r="CC422" s="405">
        <f t="shared" si="529"/>
        <v>0</v>
      </c>
      <c r="CD422" s="405" t="str">
        <f t="shared" si="530"/>
        <v>0m0</v>
      </c>
      <c r="CE422" s="392">
        <f t="shared" si="531"/>
        <v>0</v>
      </c>
      <c r="CF422" s="392">
        <f t="shared" si="532"/>
        <v>0</v>
      </c>
      <c r="CG422" s="405">
        <f t="shared" si="533"/>
        <v>0</v>
      </c>
      <c r="CH422" s="406">
        <f t="shared" si="534"/>
        <v>0</v>
      </c>
      <c r="CI422" s="391" t="str">
        <f t="shared" si="535"/>
        <v>0</v>
      </c>
      <c r="CJ422" s="391" t="str">
        <f t="shared" si="536"/>
        <v>0</v>
      </c>
      <c r="CK422" s="405">
        <f t="shared" si="537"/>
        <v>0</v>
      </c>
      <c r="CL422" s="405" t="str">
        <f t="shared" si="538"/>
        <v>0m0</v>
      </c>
      <c r="CM422" s="392">
        <f t="shared" si="539"/>
        <v>0</v>
      </c>
      <c r="CN422" s="392">
        <f t="shared" si="540"/>
        <v>0</v>
      </c>
      <c r="CO422" s="405">
        <f t="shared" si="541"/>
        <v>0</v>
      </c>
      <c r="CP422" s="406">
        <f t="shared" si="542"/>
        <v>0</v>
      </c>
      <c r="CQ422" s="391" t="str">
        <f t="shared" si="543"/>
        <v>0</v>
      </c>
      <c r="CR422" s="391" t="str">
        <f t="shared" si="544"/>
        <v>0</v>
      </c>
      <c r="CS422" s="405">
        <f t="shared" si="545"/>
        <v>0</v>
      </c>
      <c r="CT422" s="405" t="str">
        <f t="shared" si="546"/>
        <v>0m0</v>
      </c>
      <c r="CU422" s="405">
        <f t="shared" si="547"/>
        <v>0</v>
      </c>
      <c r="CV422" s="405">
        <f t="shared" si="548"/>
        <v>0</v>
      </c>
      <c r="CW422" s="405">
        <f t="shared" si="549"/>
        <v>0</v>
      </c>
      <c r="CX422" s="405">
        <f t="shared" si="550"/>
        <v>0</v>
      </c>
      <c r="CY422" s="405">
        <f t="shared" si="551"/>
        <v>0</v>
      </c>
      <c r="CZ422" s="405" t="str">
        <f t="shared" si="552"/>
        <v/>
      </c>
      <c r="DA422" s="405" t="str">
        <f t="shared" si="553"/>
        <v/>
      </c>
      <c r="DB422" s="405" t="str">
        <f t="shared" si="554"/>
        <v/>
      </c>
      <c r="DC422" s="405" t="str">
        <f t="shared" si="555"/>
        <v/>
      </c>
      <c r="DD422" s="405" t="str">
        <f t="shared" si="556"/>
        <v/>
      </c>
      <c r="DE422" s="405"/>
      <c r="DF422" s="404"/>
      <c r="DG422" s="405" t="str">
        <f t="shared" si="557"/>
        <v/>
      </c>
      <c r="DH422" s="405" t="str">
        <f t="shared" si="558"/>
        <v/>
      </c>
      <c r="DI422" s="405">
        <f t="shared" si="559"/>
        <v>0</v>
      </c>
      <c r="DJ422" s="405" t="str">
        <f t="shared" si="560"/>
        <v/>
      </c>
      <c r="DK422" s="405" t="str">
        <f t="shared" si="561"/>
        <v/>
      </c>
      <c r="DL422" s="405" t="str">
        <f t="shared" si="562"/>
        <v/>
      </c>
      <c r="DM422" s="405" t="str">
        <f t="shared" si="563"/>
        <v/>
      </c>
      <c r="DN422" s="405" t="str">
        <f t="shared" si="564"/>
        <v/>
      </c>
      <c r="DO422" s="405" t="str">
        <f t="shared" si="565"/>
        <v/>
      </c>
    </row>
    <row r="423" spans="1:119" s="152" customFormat="1" ht="18" hidden="1" customHeight="1">
      <c r="A423" s="156" t="str">
        <f t="shared" si="496"/>
        <v/>
      </c>
      <c r="B423" s="153"/>
      <c r="C423" s="31" t="str">
        <f>IF(B423="","",VLOOKUP(B423,学連登録!$C$2:$G$3000,2,FALSE))</f>
        <v/>
      </c>
      <c r="D423" s="32" t="str">
        <f>IF(B423="","",VLOOKUP(B423,学連登録!$C$2:$G$3000,3,FALSE))</f>
        <v/>
      </c>
      <c r="E423" s="33" t="str">
        <f>IF(B423="","",VLOOKUP(B423,学連登録!$C$2:$G$3000,4,FALSE))</f>
        <v/>
      </c>
      <c r="F423" s="376" t="str">
        <f>IF(B423="","",VLOOKUP(B423,学連登録!$C$2:$I$3000,7,FALSE))</f>
        <v/>
      </c>
      <c r="G423" s="155"/>
      <c r="H423" s="926"/>
      <c r="I423" s="928"/>
      <c r="J423" s="155"/>
      <c r="K423" s="926"/>
      <c r="L423" s="927"/>
      <c r="M423" s="155"/>
      <c r="N423" s="881"/>
      <c r="O423" s="882"/>
      <c r="P423" s="154"/>
      <c r="Q423" s="926"/>
      <c r="R423" s="927"/>
      <c r="S423" s="154"/>
      <c r="T423" s="926"/>
      <c r="U423" s="927"/>
      <c r="V423" s="101" t="str">
        <f>IF(B423="","",VLOOKUP(B423,学連登録!$C$2:$H$3000,6,FALSE))</f>
        <v/>
      </c>
      <c r="Y423" s="116" t="str">
        <f t="shared" si="566"/>
        <v/>
      </c>
      <c r="Z423" s="97" t="str">
        <f>IF(G423="","",VLOOKUP(G423,種目名!$R$5:$T$104,3,0))</f>
        <v/>
      </c>
      <c r="AA423" s="98" t="str">
        <f>IF(J423="","",VLOOKUP(J423,種目名!$R$5:$T$104,3,0))</f>
        <v/>
      </c>
      <c r="AB423" s="117" t="str">
        <f>IF(M423="","",VLOOKUP(M423,種目名!$R$5:$T$104,3,0))</f>
        <v/>
      </c>
      <c r="AC423" s="117" t="str">
        <f>IF(P423="","",VLOOKUP(AF423,種目名!$R$5:$T$104,3,0))</f>
        <v/>
      </c>
      <c r="AD423" s="118" t="str">
        <f>IF(S423="","",VLOOKUP(AI423,種目名!$R$5:$T$104,3,0))</f>
        <v/>
      </c>
      <c r="AE423" s="115">
        <f t="shared" si="567"/>
        <v>0</v>
      </c>
      <c r="AF423" s="152" t="str">
        <f t="shared" si="568"/>
        <v/>
      </c>
      <c r="AG423" s="152" t="str">
        <f t="shared" si="569"/>
        <v/>
      </c>
      <c r="AH423" s="152">
        <f t="shared" si="570"/>
        <v>0</v>
      </c>
      <c r="AI423" s="152" t="str">
        <f t="shared" si="571"/>
        <v/>
      </c>
      <c r="AJ423" s="152" t="str">
        <f t="shared" si="572"/>
        <v/>
      </c>
      <c r="AK423" s="383"/>
      <c r="AL423" s="166">
        <f t="shared" si="500"/>
        <v>0</v>
      </c>
      <c r="AM423" s="392">
        <f t="shared" si="501"/>
        <v>0</v>
      </c>
      <c r="AN423" s="392">
        <f>COUNTIF($B$12:B423,B423)</f>
        <v>0</v>
      </c>
      <c r="AO423" s="392"/>
      <c r="AP423" s="392" t="str">
        <f t="shared" si="502"/>
        <v/>
      </c>
      <c r="AQ423" s="392" t="str">
        <f t="shared" si="502"/>
        <v/>
      </c>
      <c r="AR423" s="392" t="str">
        <f t="shared" si="502"/>
        <v/>
      </c>
      <c r="AS423" s="392" t="str">
        <f t="shared" si="502"/>
        <v/>
      </c>
      <c r="AT423" s="392">
        <f t="shared" si="503"/>
        <v>0</v>
      </c>
      <c r="AU423" s="392" t="str">
        <f t="shared" si="504"/>
        <v/>
      </c>
      <c r="AV423" s="392" t="str">
        <f t="shared" si="505"/>
        <v/>
      </c>
      <c r="AW423" s="392" t="str">
        <f t="shared" si="506"/>
        <v/>
      </c>
      <c r="AX423" s="392" t="str">
        <f t="shared" si="507"/>
        <v/>
      </c>
      <c r="AY423" s="392" t="str">
        <f t="shared" si="508"/>
        <v/>
      </c>
      <c r="AZ423" s="392" t="str">
        <f t="shared" si="573"/>
        <v/>
      </c>
      <c r="BA423" s="392" t="str">
        <f t="shared" si="573"/>
        <v/>
      </c>
      <c r="BB423" s="392" t="str">
        <f t="shared" si="573"/>
        <v/>
      </c>
      <c r="BC423" s="392" t="str">
        <f t="shared" si="573"/>
        <v/>
      </c>
      <c r="BD423" s="396" t="str">
        <f t="shared" si="573"/>
        <v/>
      </c>
      <c r="BE423" s="386">
        <f t="shared" si="509"/>
        <v>0</v>
      </c>
      <c r="BG423" s="392">
        <f t="shared" si="510"/>
        <v>0</v>
      </c>
      <c r="BH423" s="392">
        <f t="shared" si="511"/>
        <v>0</v>
      </c>
      <c r="BI423" s="405">
        <f t="shared" si="512"/>
        <v>0</v>
      </c>
      <c r="BJ423" s="406">
        <f t="shared" si="497"/>
        <v>0</v>
      </c>
      <c r="BK423" s="391" t="str">
        <f t="shared" si="498"/>
        <v>0</v>
      </c>
      <c r="BL423" s="391" t="str">
        <f t="shared" si="499"/>
        <v>0</v>
      </c>
      <c r="BM423" s="405">
        <f t="shared" si="513"/>
        <v>0</v>
      </c>
      <c r="BN423" s="405" t="str">
        <f t="shared" si="514"/>
        <v>0m0</v>
      </c>
      <c r="BO423" s="392">
        <f t="shared" si="515"/>
        <v>0</v>
      </c>
      <c r="BP423" s="392">
        <f t="shared" si="516"/>
        <v>0</v>
      </c>
      <c r="BQ423" s="405">
        <f t="shared" si="517"/>
        <v>0</v>
      </c>
      <c r="BR423" s="406">
        <f t="shared" si="518"/>
        <v>0</v>
      </c>
      <c r="BS423" s="391" t="str">
        <f t="shared" si="519"/>
        <v>0</v>
      </c>
      <c r="BT423" s="391" t="str">
        <f t="shared" si="520"/>
        <v>0</v>
      </c>
      <c r="BU423" s="405">
        <f t="shared" si="521"/>
        <v>0</v>
      </c>
      <c r="BV423" s="405" t="str">
        <f t="shared" si="522"/>
        <v>0m0</v>
      </c>
      <c r="BW423" s="392">
        <f t="shared" si="523"/>
        <v>0</v>
      </c>
      <c r="BX423" s="392">
        <f t="shared" si="524"/>
        <v>0</v>
      </c>
      <c r="BY423" s="405">
        <f t="shared" si="525"/>
        <v>0</v>
      </c>
      <c r="BZ423" s="406">
        <f t="shared" si="526"/>
        <v>0</v>
      </c>
      <c r="CA423" s="391" t="str">
        <f t="shared" si="527"/>
        <v>0</v>
      </c>
      <c r="CB423" s="391" t="str">
        <f t="shared" si="528"/>
        <v>0</v>
      </c>
      <c r="CC423" s="405">
        <f t="shared" si="529"/>
        <v>0</v>
      </c>
      <c r="CD423" s="405" t="str">
        <f t="shared" si="530"/>
        <v>0m0</v>
      </c>
      <c r="CE423" s="392">
        <f t="shared" si="531"/>
        <v>0</v>
      </c>
      <c r="CF423" s="392">
        <f t="shared" si="532"/>
        <v>0</v>
      </c>
      <c r="CG423" s="405">
        <f t="shared" si="533"/>
        <v>0</v>
      </c>
      <c r="CH423" s="406">
        <f t="shared" si="534"/>
        <v>0</v>
      </c>
      <c r="CI423" s="391" t="str">
        <f t="shared" si="535"/>
        <v>0</v>
      </c>
      <c r="CJ423" s="391" t="str">
        <f t="shared" si="536"/>
        <v>0</v>
      </c>
      <c r="CK423" s="405">
        <f t="shared" si="537"/>
        <v>0</v>
      </c>
      <c r="CL423" s="405" t="str">
        <f t="shared" si="538"/>
        <v>0m0</v>
      </c>
      <c r="CM423" s="392">
        <f t="shared" si="539"/>
        <v>0</v>
      </c>
      <c r="CN423" s="392">
        <f t="shared" si="540"/>
        <v>0</v>
      </c>
      <c r="CO423" s="405">
        <f t="shared" si="541"/>
        <v>0</v>
      </c>
      <c r="CP423" s="406">
        <f t="shared" si="542"/>
        <v>0</v>
      </c>
      <c r="CQ423" s="391" t="str">
        <f t="shared" si="543"/>
        <v>0</v>
      </c>
      <c r="CR423" s="391" t="str">
        <f t="shared" si="544"/>
        <v>0</v>
      </c>
      <c r="CS423" s="405">
        <f t="shared" si="545"/>
        <v>0</v>
      </c>
      <c r="CT423" s="405" t="str">
        <f t="shared" si="546"/>
        <v>0m0</v>
      </c>
      <c r="CU423" s="405">
        <f t="shared" si="547"/>
        <v>0</v>
      </c>
      <c r="CV423" s="405">
        <f t="shared" si="548"/>
        <v>0</v>
      </c>
      <c r="CW423" s="405">
        <f t="shared" si="549"/>
        <v>0</v>
      </c>
      <c r="CX423" s="405">
        <f t="shared" si="550"/>
        <v>0</v>
      </c>
      <c r="CY423" s="405">
        <f t="shared" si="551"/>
        <v>0</v>
      </c>
      <c r="CZ423" s="405" t="str">
        <f t="shared" si="552"/>
        <v/>
      </c>
      <c r="DA423" s="405" t="str">
        <f t="shared" si="553"/>
        <v/>
      </c>
      <c r="DB423" s="405" t="str">
        <f t="shared" si="554"/>
        <v/>
      </c>
      <c r="DC423" s="405" t="str">
        <f t="shared" si="555"/>
        <v/>
      </c>
      <c r="DD423" s="405" t="str">
        <f t="shared" si="556"/>
        <v/>
      </c>
      <c r="DE423" s="405"/>
      <c r="DF423" s="404"/>
      <c r="DG423" s="405" t="str">
        <f t="shared" si="557"/>
        <v/>
      </c>
      <c r="DH423" s="405" t="str">
        <f t="shared" si="558"/>
        <v/>
      </c>
      <c r="DI423" s="405">
        <f t="shared" si="559"/>
        <v>0</v>
      </c>
      <c r="DJ423" s="405" t="str">
        <f t="shared" si="560"/>
        <v/>
      </c>
      <c r="DK423" s="405" t="str">
        <f t="shared" si="561"/>
        <v/>
      </c>
      <c r="DL423" s="405" t="str">
        <f t="shared" si="562"/>
        <v/>
      </c>
      <c r="DM423" s="405" t="str">
        <f t="shared" si="563"/>
        <v/>
      </c>
      <c r="DN423" s="405" t="str">
        <f t="shared" si="564"/>
        <v/>
      </c>
      <c r="DO423" s="405" t="str">
        <f t="shared" si="565"/>
        <v/>
      </c>
    </row>
    <row r="424" spans="1:119" s="152" customFormat="1" ht="18" hidden="1" customHeight="1">
      <c r="A424" s="156" t="str">
        <f t="shared" si="496"/>
        <v/>
      </c>
      <c r="B424" s="153"/>
      <c r="C424" s="31" t="str">
        <f>IF(B424="","",VLOOKUP(B424,学連登録!$C$2:$G$3000,2,FALSE))</f>
        <v/>
      </c>
      <c r="D424" s="32" t="str">
        <f>IF(B424="","",VLOOKUP(B424,学連登録!$C$2:$G$3000,3,FALSE))</f>
        <v/>
      </c>
      <c r="E424" s="33" t="str">
        <f>IF(B424="","",VLOOKUP(B424,学連登録!$C$2:$G$3000,4,FALSE))</f>
        <v/>
      </c>
      <c r="F424" s="376" t="str">
        <f>IF(B424="","",VLOOKUP(B424,学連登録!$C$2:$I$3000,7,FALSE))</f>
        <v/>
      </c>
      <c r="G424" s="155"/>
      <c r="H424" s="926"/>
      <c r="I424" s="928"/>
      <c r="J424" s="155"/>
      <c r="K424" s="926"/>
      <c r="L424" s="927"/>
      <c r="M424" s="155"/>
      <c r="N424" s="881"/>
      <c r="O424" s="882"/>
      <c r="P424" s="154"/>
      <c r="Q424" s="926"/>
      <c r="R424" s="927"/>
      <c r="S424" s="154"/>
      <c r="T424" s="926"/>
      <c r="U424" s="927"/>
      <c r="V424" s="101" t="str">
        <f>IF(B424="","",VLOOKUP(B424,学連登録!$C$2:$H$3000,6,FALSE))</f>
        <v/>
      </c>
      <c r="Y424" s="116" t="str">
        <f t="shared" si="566"/>
        <v/>
      </c>
      <c r="Z424" s="97" t="str">
        <f>IF(G424="","",VLOOKUP(G424,種目名!$R$5:$T$104,3,0))</f>
        <v/>
      </c>
      <c r="AA424" s="98" t="str">
        <f>IF(J424="","",VLOOKUP(J424,種目名!$R$5:$T$104,3,0))</f>
        <v/>
      </c>
      <c r="AB424" s="117" t="str">
        <f>IF(M424="","",VLOOKUP(M424,種目名!$R$5:$T$104,3,0))</f>
        <v/>
      </c>
      <c r="AC424" s="117" t="str">
        <f>IF(P424="","",VLOOKUP(AF424,種目名!$R$5:$T$104,3,0))</f>
        <v/>
      </c>
      <c r="AD424" s="118" t="str">
        <f>IF(S424="","",VLOOKUP(AI424,種目名!$R$5:$T$104,3,0))</f>
        <v/>
      </c>
      <c r="AE424" s="115">
        <f t="shared" si="567"/>
        <v>0</v>
      </c>
      <c r="AF424" s="152" t="str">
        <f t="shared" si="568"/>
        <v/>
      </c>
      <c r="AG424" s="152" t="str">
        <f t="shared" si="569"/>
        <v/>
      </c>
      <c r="AH424" s="152">
        <f t="shared" si="570"/>
        <v>0</v>
      </c>
      <c r="AI424" s="152" t="str">
        <f t="shared" si="571"/>
        <v/>
      </c>
      <c r="AJ424" s="152" t="str">
        <f t="shared" si="572"/>
        <v/>
      </c>
      <c r="AK424" s="383"/>
      <c r="AL424" s="166">
        <f t="shared" si="500"/>
        <v>0</v>
      </c>
      <c r="AM424" s="392">
        <f t="shared" si="501"/>
        <v>0</v>
      </c>
      <c r="AN424" s="392">
        <f>COUNTIF($B$12:B424,B424)</f>
        <v>0</v>
      </c>
      <c r="AO424" s="392"/>
      <c r="AP424" s="392" t="str">
        <f t="shared" si="502"/>
        <v/>
      </c>
      <c r="AQ424" s="392" t="str">
        <f t="shared" si="502"/>
        <v/>
      </c>
      <c r="AR424" s="392" t="str">
        <f t="shared" si="502"/>
        <v/>
      </c>
      <c r="AS424" s="392" t="str">
        <f t="shared" si="502"/>
        <v/>
      </c>
      <c r="AT424" s="392">
        <f t="shared" si="503"/>
        <v>0</v>
      </c>
      <c r="AU424" s="392" t="str">
        <f t="shared" si="504"/>
        <v/>
      </c>
      <c r="AV424" s="392" t="str">
        <f t="shared" si="505"/>
        <v/>
      </c>
      <c r="AW424" s="392" t="str">
        <f t="shared" si="506"/>
        <v/>
      </c>
      <c r="AX424" s="392" t="str">
        <f t="shared" si="507"/>
        <v/>
      </c>
      <c r="AY424" s="392" t="str">
        <f t="shared" si="508"/>
        <v/>
      </c>
      <c r="AZ424" s="392" t="str">
        <f t="shared" si="573"/>
        <v/>
      </c>
      <c r="BA424" s="392" t="str">
        <f t="shared" si="573"/>
        <v/>
      </c>
      <c r="BB424" s="392" t="str">
        <f t="shared" si="573"/>
        <v/>
      </c>
      <c r="BC424" s="392" t="str">
        <f t="shared" si="573"/>
        <v/>
      </c>
      <c r="BD424" s="396" t="str">
        <f t="shared" si="573"/>
        <v/>
      </c>
      <c r="BE424" s="386">
        <f t="shared" si="509"/>
        <v>0</v>
      </c>
      <c r="BG424" s="392">
        <f t="shared" si="510"/>
        <v>0</v>
      </c>
      <c r="BH424" s="392">
        <f t="shared" si="511"/>
        <v>0</v>
      </c>
      <c r="BI424" s="405">
        <f t="shared" si="512"/>
        <v>0</v>
      </c>
      <c r="BJ424" s="406">
        <f t="shared" si="497"/>
        <v>0</v>
      </c>
      <c r="BK424" s="391" t="str">
        <f t="shared" si="498"/>
        <v>0</v>
      </c>
      <c r="BL424" s="391" t="str">
        <f t="shared" si="499"/>
        <v>0</v>
      </c>
      <c r="BM424" s="405">
        <f t="shared" si="513"/>
        <v>0</v>
      </c>
      <c r="BN424" s="405" t="str">
        <f t="shared" si="514"/>
        <v>0m0</v>
      </c>
      <c r="BO424" s="392">
        <f t="shared" si="515"/>
        <v>0</v>
      </c>
      <c r="BP424" s="392">
        <f t="shared" si="516"/>
        <v>0</v>
      </c>
      <c r="BQ424" s="405">
        <f t="shared" si="517"/>
        <v>0</v>
      </c>
      <c r="BR424" s="406">
        <f t="shared" si="518"/>
        <v>0</v>
      </c>
      <c r="BS424" s="391" t="str">
        <f t="shared" si="519"/>
        <v>0</v>
      </c>
      <c r="BT424" s="391" t="str">
        <f t="shared" si="520"/>
        <v>0</v>
      </c>
      <c r="BU424" s="405">
        <f t="shared" si="521"/>
        <v>0</v>
      </c>
      <c r="BV424" s="405" t="str">
        <f t="shared" si="522"/>
        <v>0m0</v>
      </c>
      <c r="BW424" s="392">
        <f t="shared" si="523"/>
        <v>0</v>
      </c>
      <c r="BX424" s="392">
        <f t="shared" si="524"/>
        <v>0</v>
      </c>
      <c r="BY424" s="405">
        <f t="shared" si="525"/>
        <v>0</v>
      </c>
      <c r="BZ424" s="406">
        <f t="shared" si="526"/>
        <v>0</v>
      </c>
      <c r="CA424" s="391" t="str">
        <f t="shared" si="527"/>
        <v>0</v>
      </c>
      <c r="CB424" s="391" t="str">
        <f t="shared" si="528"/>
        <v>0</v>
      </c>
      <c r="CC424" s="405">
        <f t="shared" si="529"/>
        <v>0</v>
      </c>
      <c r="CD424" s="405" t="str">
        <f t="shared" si="530"/>
        <v>0m0</v>
      </c>
      <c r="CE424" s="392">
        <f t="shared" si="531"/>
        <v>0</v>
      </c>
      <c r="CF424" s="392">
        <f t="shared" si="532"/>
        <v>0</v>
      </c>
      <c r="CG424" s="405">
        <f t="shared" si="533"/>
        <v>0</v>
      </c>
      <c r="CH424" s="406">
        <f t="shared" si="534"/>
        <v>0</v>
      </c>
      <c r="CI424" s="391" t="str">
        <f t="shared" si="535"/>
        <v>0</v>
      </c>
      <c r="CJ424" s="391" t="str">
        <f t="shared" si="536"/>
        <v>0</v>
      </c>
      <c r="CK424" s="405">
        <f t="shared" si="537"/>
        <v>0</v>
      </c>
      <c r="CL424" s="405" t="str">
        <f t="shared" si="538"/>
        <v>0m0</v>
      </c>
      <c r="CM424" s="392">
        <f t="shared" si="539"/>
        <v>0</v>
      </c>
      <c r="CN424" s="392">
        <f t="shared" si="540"/>
        <v>0</v>
      </c>
      <c r="CO424" s="405">
        <f t="shared" si="541"/>
        <v>0</v>
      </c>
      <c r="CP424" s="406">
        <f t="shared" si="542"/>
        <v>0</v>
      </c>
      <c r="CQ424" s="391" t="str">
        <f t="shared" si="543"/>
        <v>0</v>
      </c>
      <c r="CR424" s="391" t="str">
        <f t="shared" si="544"/>
        <v>0</v>
      </c>
      <c r="CS424" s="405">
        <f t="shared" si="545"/>
        <v>0</v>
      </c>
      <c r="CT424" s="405" t="str">
        <f t="shared" si="546"/>
        <v>0m0</v>
      </c>
      <c r="CU424" s="405">
        <f t="shared" si="547"/>
        <v>0</v>
      </c>
      <c r="CV424" s="405">
        <f t="shared" si="548"/>
        <v>0</v>
      </c>
      <c r="CW424" s="405">
        <f t="shared" si="549"/>
        <v>0</v>
      </c>
      <c r="CX424" s="405">
        <f t="shared" si="550"/>
        <v>0</v>
      </c>
      <c r="CY424" s="405">
        <f t="shared" si="551"/>
        <v>0</v>
      </c>
      <c r="CZ424" s="405" t="str">
        <f t="shared" si="552"/>
        <v/>
      </c>
      <c r="DA424" s="405" t="str">
        <f t="shared" si="553"/>
        <v/>
      </c>
      <c r="DB424" s="405" t="str">
        <f t="shared" si="554"/>
        <v/>
      </c>
      <c r="DC424" s="405" t="str">
        <f t="shared" si="555"/>
        <v/>
      </c>
      <c r="DD424" s="405" t="str">
        <f t="shared" si="556"/>
        <v/>
      </c>
      <c r="DE424" s="405"/>
      <c r="DF424" s="404"/>
      <c r="DG424" s="405" t="str">
        <f t="shared" si="557"/>
        <v/>
      </c>
      <c r="DH424" s="405" t="str">
        <f t="shared" si="558"/>
        <v/>
      </c>
      <c r="DI424" s="405">
        <f t="shared" si="559"/>
        <v>0</v>
      </c>
      <c r="DJ424" s="405" t="str">
        <f t="shared" si="560"/>
        <v/>
      </c>
      <c r="DK424" s="405" t="str">
        <f t="shared" si="561"/>
        <v/>
      </c>
      <c r="DL424" s="405" t="str">
        <f t="shared" si="562"/>
        <v/>
      </c>
      <c r="DM424" s="405" t="str">
        <f t="shared" si="563"/>
        <v/>
      </c>
      <c r="DN424" s="405" t="str">
        <f t="shared" si="564"/>
        <v/>
      </c>
      <c r="DO424" s="405" t="str">
        <f t="shared" si="565"/>
        <v/>
      </c>
    </row>
    <row r="425" spans="1:119" s="152" customFormat="1" ht="18" hidden="1" customHeight="1">
      <c r="A425" s="156" t="str">
        <f t="shared" si="496"/>
        <v/>
      </c>
      <c r="B425" s="153"/>
      <c r="C425" s="31" t="str">
        <f>IF(B425="","",VLOOKUP(B425,学連登録!$C$2:$G$3000,2,FALSE))</f>
        <v/>
      </c>
      <c r="D425" s="32" t="str">
        <f>IF(B425="","",VLOOKUP(B425,学連登録!$C$2:$G$3000,3,FALSE))</f>
        <v/>
      </c>
      <c r="E425" s="33" t="str">
        <f>IF(B425="","",VLOOKUP(B425,学連登録!$C$2:$G$3000,4,FALSE))</f>
        <v/>
      </c>
      <c r="F425" s="376" t="str">
        <f>IF(B425="","",VLOOKUP(B425,学連登録!$C$2:$I$3000,7,FALSE))</f>
        <v/>
      </c>
      <c r="G425" s="155"/>
      <c r="H425" s="926"/>
      <c r="I425" s="928"/>
      <c r="J425" s="155"/>
      <c r="K425" s="926"/>
      <c r="L425" s="927"/>
      <c r="M425" s="155"/>
      <c r="N425" s="881"/>
      <c r="O425" s="882"/>
      <c r="P425" s="154"/>
      <c r="Q425" s="926"/>
      <c r="R425" s="927"/>
      <c r="S425" s="154"/>
      <c r="T425" s="926"/>
      <c r="U425" s="927"/>
      <c r="V425" s="101" t="str">
        <f>IF(B425="","",VLOOKUP(B425,学連登録!$C$2:$H$3000,6,FALSE))</f>
        <v/>
      </c>
      <c r="Y425" s="116" t="str">
        <f t="shared" si="566"/>
        <v/>
      </c>
      <c r="Z425" s="97" t="str">
        <f>IF(G425="","",VLOOKUP(G425,種目名!$R$5:$T$104,3,0))</f>
        <v/>
      </c>
      <c r="AA425" s="98" t="str">
        <f>IF(J425="","",VLOOKUP(J425,種目名!$R$5:$T$104,3,0))</f>
        <v/>
      </c>
      <c r="AB425" s="117" t="str">
        <f>IF(M425="","",VLOOKUP(M425,種目名!$R$5:$T$104,3,0))</f>
        <v/>
      </c>
      <c r="AC425" s="117" t="str">
        <f>IF(P425="","",VLOOKUP(AF425,種目名!$R$5:$T$104,3,0))</f>
        <v/>
      </c>
      <c r="AD425" s="118" t="str">
        <f>IF(S425="","",VLOOKUP(AI425,種目名!$R$5:$T$104,3,0))</f>
        <v/>
      </c>
      <c r="AE425" s="115">
        <f t="shared" si="567"/>
        <v>0</v>
      </c>
      <c r="AF425" s="152" t="str">
        <f t="shared" si="568"/>
        <v/>
      </c>
      <c r="AG425" s="152" t="str">
        <f t="shared" si="569"/>
        <v/>
      </c>
      <c r="AH425" s="152">
        <f t="shared" si="570"/>
        <v>0</v>
      </c>
      <c r="AI425" s="152" t="str">
        <f t="shared" si="571"/>
        <v/>
      </c>
      <c r="AJ425" s="152" t="str">
        <f t="shared" si="572"/>
        <v/>
      </c>
      <c r="AK425" s="383"/>
      <c r="AL425" s="166">
        <f t="shared" si="500"/>
        <v>0</v>
      </c>
      <c r="AM425" s="392">
        <f t="shared" si="501"/>
        <v>0</v>
      </c>
      <c r="AN425" s="392">
        <f>COUNTIF($B$12:B425,B425)</f>
        <v>0</v>
      </c>
      <c r="AO425" s="392"/>
      <c r="AP425" s="392" t="str">
        <f t="shared" si="502"/>
        <v/>
      </c>
      <c r="AQ425" s="392" t="str">
        <f t="shared" si="502"/>
        <v/>
      </c>
      <c r="AR425" s="392" t="str">
        <f t="shared" si="502"/>
        <v/>
      </c>
      <c r="AS425" s="392" t="str">
        <f t="shared" si="502"/>
        <v/>
      </c>
      <c r="AT425" s="392">
        <f t="shared" si="503"/>
        <v>0</v>
      </c>
      <c r="AU425" s="392" t="str">
        <f t="shared" si="504"/>
        <v/>
      </c>
      <c r="AV425" s="392" t="str">
        <f t="shared" si="505"/>
        <v/>
      </c>
      <c r="AW425" s="392" t="str">
        <f t="shared" si="506"/>
        <v/>
      </c>
      <c r="AX425" s="392" t="str">
        <f t="shared" si="507"/>
        <v/>
      </c>
      <c r="AY425" s="392" t="str">
        <f t="shared" si="508"/>
        <v/>
      </c>
      <c r="AZ425" s="392" t="str">
        <f t="shared" si="573"/>
        <v/>
      </c>
      <c r="BA425" s="392" t="str">
        <f t="shared" si="573"/>
        <v/>
      </c>
      <c r="BB425" s="392" t="str">
        <f t="shared" si="573"/>
        <v/>
      </c>
      <c r="BC425" s="392" t="str">
        <f t="shared" si="573"/>
        <v/>
      </c>
      <c r="BD425" s="396" t="str">
        <f t="shared" si="573"/>
        <v/>
      </c>
      <c r="BE425" s="386">
        <f t="shared" si="509"/>
        <v>0</v>
      </c>
      <c r="BG425" s="392">
        <f t="shared" si="510"/>
        <v>0</v>
      </c>
      <c r="BH425" s="392">
        <f t="shared" si="511"/>
        <v>0</v>
      </c>
      <c r="BI425" s="405">
        <f t="shared" si="512"/>
        <v>0</v>
      </c>
      <c r="BJ425" s="406">
        <f t="shared" si="497"/>
        <v>0</v>
      </c>
      <c r="BK425" s="391" t="str">
        <f t="shared" si="498"/>
        <v>0</v>
      </c>
      <c r="BL425" s="391" t="str">
        <f t="shared" si="499"/>
        <v>0</v>
      </c>
      <c r="BM425" s="405">
        <f t="shared" si="513"/>
        <v>0</v>
      </c>
      <c r="BN425" s="405" t="str">
        <f t="shared" si="514"/>
        <v>0m0</v>
      </c>
      <c r="BO425" s="392">
        <f t="shared" si="515"/>
        <v>0</v>
      </c>
      <c r="BP425" s="392">
        <f t="shared" si="516"/>
        <v>0</v>
      </c>
      <c r="BQ425" s="405">
        <f t="shared" si="517"/>
        <v>0</v>
      </c>
      <c r="BR425" s="406">
        <f t="shared" si="518"/>
        <v>0</v>
      </c>
      <c r="BS425" s="391" t="str">
        <f t="shared" si="519"/>
        <v>0</v>
      </c>
      <c r="BT425" s="391" t="str">
        <f t="shared" si="520"/>
        <v>0</v>
      </c>
      <c r="BU425" s="405">
        <f t="shared" si="521"/>
        <v>0</v>
      </c>
      <c r="BV425" s="405" t="str">
        <f t="shared" si="522"/>
        <v>0m0</v>
      </c>
      <c r="BW425" s="392">
        <f t="shared" si="523"/>
        <v>0</v>
      </c>
      <c r="BX425" s="392">
        <f t="shared" si="524"/>
        <v>0</v>
      </c>
      <c r="BY425" s="405">
        <f t="shared" si="525"/>
        <v>0</v>
      </c>
      <c r="BZ425" s="406">
        <f t="shared" si="526"/>
        <v>0</v>
      </c>
      <c r="CA425" s="391" t="str">
        <f t="shared" si="527"/>
        <v>0</v>
      </c>
      <c r="CB425" s="391" t="str">
        <f t="shared" si="528"/>
        <v>0</v>
      </c>
      <c r="CC425" s="405">
        <f t="shared" si="529"/>
        <v>0</v>
      </c>
      <c r="CD425" s="405" t="str">
        <f t="shared" si="530"/>
        <v>0m0</v>
      </c>
      <c r="CE425" s="392">
        <f t="shared" si="531"/>
        <v>0</v>
      </c>
      <c r="CF425" s="392">
        <f t="shared" si="532"/>
        <v>0</v>
      </c>
      <c r="CG425" s="405">
        <f t="shared" si="533"/>
        <v>0</v>
      </c>
      <c r="CH425" s="406">
        <f t="shared" si="534"/>
        <v>0</v>
      </c>
      <c r="CI425" s="391" t="str">
        <f t="shared" si="535"/>
        <v>0</v>
      </c>
      <c r="CJ425" s="391" t="str">
        <f t="shared" si="536"/>
        <v>0</v>
      </c>
      <c r="CK425" s="405">
        <f t="shared" si="537"/>
        <v>0</v>
      </c>
      <c r="CL425" s="405" t="str">
        <f t="shared" si="538"/>
        <v>0m0</v>
      </c>
      <c r="CM425" s="392">
        <f t="shared" si="539"/>
        <v>0</v>
      </c>
      <c r="CN425" s="392">
        <f t="shared" si="540"/>
        <v>0</v>
      </c>
      <c r="CO425" s="405">
        <f t="shared" si="541"/>
        <v>0</v>
      </c>
      <c r="CP425" s="406">
        <f t="shared" si="542"/>
        <v>0</v>
      </c>
      <c r="CQ425" s="391" t="str">
        <f t="shared" si="543"/>
        <v>0</v>
      </c>
      <c r="CR425" s="391" t="str">
        <f t="shared" si="544"/>
        <v>0</v>
      </c>
      <c r="CS425" s="405">
        <f t="shared" si="545"/>
        <v>0</v>
      </c>
      <c r="CT425" s="405" t="str">
        <f t="shared" si="546"/>
        <v>0m0</v>
      </c>
      <c r="CU425" s="405">
        <f t="shared" si="547"/>
        <v>0</v>
      </c>
      <c r="CV425" s="405">
        <f t="shared" si="548"/>
        <v>0</v>
      </c>
      <c r="CW425" s="405">
        <f t="shared" si="549"/>
        <v>0</v>
      </c>
      <c r="CX425" s="405">
        <f t="shared" si="550"/>
        <v>0</v>
      </c>
      <c r="CY425" s="405">
        <f t="shared" si="551"/>
        <v>0</v>
      </c>
      <c r="CZ425" s="405" t="str">
        <f t="shared" si="552"/>
        <v/>
      </c>
      <c r="DA425" s="405" t="str">
        <f t="shared" si="553"/>
        <v/>
      </c>
      <c r="DB425" s="405" t="str">
        <f t="shared" si="554"/>
        <v/>
      </c>
      <c r="DC425" s="405" t="str">
        <f t="shared" si="555"/>
        <v/>
      </c>
      <c r="DD425" s="405" t="str">
        <f t="shared" si="556"/>
        <v/>
      </c>
      <c r="DE425" s="405"/>
      <c r="DF425" s="404"/>
      <c r="DG425" s="405" t="str">
        <f t="shared" si="557"/>
        <v/>
      </c>
      <c r="DH425" s="405" t="str">
        <f t="shared" si="558"/>
        <v/>
      </c>
      <c r="DI425" s="405">
        <f t="shared" si="559"/>
        <v>0</v>
      </c>
      <c r="DJ425" s="405" t="str">
        <f t="shared" si="560"/>
        <v/>
      </c>
      <c r="DK425" s="405" t="str">
        <f t="shared" si="561"/>
        <v/>
      </c>
      <c r="DL425" s="405" t="str">
        <f t="shared" si="562"/>
        <v/>
      </c>
      <c r="DM425" s="405" t="str">
        <f t="shared" si="563"/>
        <v/>
      </c>
      <c r="DN425" s="405" t="str">
        <f t="shared" si="564"/>
        <v/>
      </c>
      <c r="DO425" s="405" t="str">
        <f t="shared" si="565"/>
        <v/>
      </c>
    </row>
    <row r="426" spans="1:119" s="152" customFormat="1" ht="18" hidden="1" customHeight="1">
      <c r="A426" s="156" t="str">
        <f t="shared" si="496"/>
        <v/>
      </c>
      <c r="B426" s="153"/>
      <c r="C426" s="31" t="str">
        <f>IF(B426="","",VLOOKUP(B426,学連登録!$C$2:$G$3000,2,FALSE))</f>
        <v/>
      </c>
      <c r="D426" s="32" t="str">
        <f>IF(B426="","",VLOOKUP(B426,学連登録!$C$2:$G$3000,3,FALSE))</f>
        <v/>
      </c>
      <c r="E426" s="33" t="str">
        <f>IF(B426="","",VLOOKUP(B426,学連登録!$C$2:$G$3000,4,FALSE))</f>
        <v/>
      </c>
      <c r="F426" s="376" t="str">
        <f>IF(B426="","",VLOOKUP(B426,学連登録!$C$2:$I$3000,7,FALSE))</f>
        <v/>
      </c>
      <c r="G426" s="155"/>
      <c r="H426" s="926"/>
      <c r="I426" s="928"/>
      <c r="J426" s="155"/>
      <c r="K426" s="926"/>
      <c r="L426" s="927"/>
      <c r="M426" s="155"/>
      <c r="N426" s="881"/>
      <c r="O426" s="882"/>
      <c r="P426" s="154"/>
      <c r="Q426" s="926"/>
      <c r="R426" s="927"/>
      <c r="S426" s="154"/>
      <c r="T426" s="926"/>
      <c r="U426" s="927"/>
      <c r="V426" s="101" t="str">
        <f>IF(B426="","",VLOOKUP(B426,学連登録!$C$2:$H$3000,6,FALSE))</f>
        <v/>
      </c>
      <c r="Y426" s="116" t="str">
        <f t="shared" si="566"/>
        <v/>
      </c>
      <c r="Z426" s="97" t="str">
        <f>IF(G426="","",VLOOKUP(G426,種目名!$R$5:$T$104,3,0))</f>
        <v/>
      </c>
      <c r="AA426" s="98" t="str">
        <f>IF(J426="","",VLOOKUP(J426,種目名!$R$5:$T$104,3,0))</f>
        <v/>
      </c>
      <c r="AB426" s="117" t="str">
        <f>IF(M426="","",VLOOKUP(M426,種目名!$R$5:$T$104,3,0))</f>
        <v/>
      </c>
      <c r="AC426" s="117" t="str">
        <f>IF(P426="","",VLOOKUP(AF426,種目名!$R$5:$T$104,3,0))</f>
        <v/>
      </c>
      <c r="AD426" s="118" t="str">
        <f>IF(S426="","",VLOOKUP(AI426,種目名!$R$5:$T$104,3,0))</f>
        <v/>
      </c>
      <c r="AE426" s="115">
        <f t="shared" si="567"/>
        <v>0</v>
      </c>
      <c r="AF426" s="152" t="str">
        <f t="shared" si="568"/>
        <v/>
      </c>
      <c r="AG426" s="152" t="str">
        <f t="shared" si="569"/>
        <v/>
      </c>
      <c r="AH426" s="152">
        <f t="shared" si="570"/>
        <v>0</v>
      </c>
      <c r="AI426" s="152" t="str">
        <f t="shared" si="571"/>
        <v/>
      </c>
      <c r="AJ426" s="152" t="str">
        <f t="shared" si="572"/>
        <v/>
      </c>
      <c r="AK426" s="383"/>
      <c r="AL426" s="166">
        <f t="shared" si="500"/>
        <v>0</v>
      </c>
      <c r="AM426" s="392">
        <f t="shared" si="501"/>
        <v>0</v>
      </c>
      <c r="AN426" s="392">
        <f>COUNTIF($B$12:B426,B426)</f>
        <v>0</v>
      </c>
      <c r="AO426" s="392"/>
      <c r="AP426" s="392" t="str">
        <f t="shared" si="502"/>
        <v/>
      </c>
      <c r="AQ426" s="392" t="str">
        <f t="shared" si="502"/>
        <v/>
      </c>
      <c r="AR426" s="392" t="str">
        <f t="shared" si="502"/>
        <v/>
      </c>
      <c r="AS426" s="392" t="str">
        <f t="shared" si="502"/>
        <v/>
      </c>
      <c r="AT426" s="392">
        <f t="shared" si="503"/>
        <v>0</v>
      </c>
      <c r="AU426" s="392" t="str">
        <f t="shared" si="504"/>
        <v/>
      </c>
      <c r="AV426" s="392" t="str">
        <f t="shared" si="505"/>
        <v/>
      </c>
      <c r="AW426" s="392" t="str">
        <f t="shared" si="506"/>
        <v/>
      </c>
      <c r="AX426" s="392" t="str">
        <f t="shared" si="507"/>
        <v/>
      </c>
      <c r="AY426" s="392" t="str">
        <f t="shared" si="508"/>
        <v/>
      </c>
      <c r="AZ426" s="392" t="str">
        <f t="shared" si="573"/>
        <v/>
      </c>
      <c r="BA426" s="392" t="str">
        <f t="shared" si="573"/>
        <v/>
      </c>
      <c r="BB426" s="392" t="str">
        <f t="shared" si="573"/>
        <v/>
      </c>
      <c r="BC426" s="392" t="str">
        <f t="shared" si="573"/>
        <v/>
      </c>
      <c r="BD426" s="396" t="str">
        <f t="shared" si="573"/>
        <v/>
      </c>
      <c r="BE426" s="386">
        <f t="shared" si="509"/>
        <v>0</v>
      </c>
      <c r="BG426" s="392">
        <f t="shared" si="510"/>
        <v>0</v>
      </c>
      <c r="BH426" s="392">
        <f t="shared" si="511"/>
        <v>0</v>
      </c>
      <c r="BI426" s="405">
        <f t="shared" si="512"/>
        <v>0</v>
      </c>
      <c r="BJ426" s="406">
        <f t="shared" si="497"/>
        <v>0</v>
      </c>
      <c r="BK426" s="391" t="str">
        <f t="shared" si="498"/>
        <v>0</v>
      </c>
      <c r="BL426" s="391" t="str">
        <f t="shared" si="499"/>
        <v>0</v>
      </c>
      <c r="BM426" s="405">
        <f t="shared" si="513"/>
        <v>0</v>
      </c>
      <c r="BN426" s="405" t="str">
        <f t="shared" si="514"/>
        <v>0m0</v>
      </c>
      <c r="BO426" s="392">
        <f t="shared" si="515"/>
        <v>0</v>
      </c>
      <c r="BP426" s="392">
        <f t="shared" si="516"/>
        <v>0</v>
      </c>
      <c r="BQ426" s="405">
        <f t="shared" si="517"/>
        <v>0</v>
      </c>
      <c r="BR426" s="406">
        <f t="shared" si="518"/>
        <v>0</v>
      </c>
      <c r="BS426" s="391" t="str">
        <f t="shared" si="519"/>
        <v>0</v>
      </c>
      <c r="BT426" s="391" t="str">
        <f t="shared" si="520"/>
        <v>0</v>
      </c>
      <c r="BU426" s="405">
        <f t="shared" si="521"/>
        <v>0</v>
      </c>
      <c r="BV426" s="405" t="str">
        <f t="shared" si="522"/>
        <v>0m0</v>
      </c>
      <c r="BW426" s="392">
        <f t="shared" si="523"/>
        <v>0</v>
      </c>
      <c r="BX426" s="392">
        <f t="shared" si="524"/>
        <v>0</v>
      </c>
      <c r="BY426" s="405">
        <f t="shared" si="525"/>
        <v>0</v>
      </c>
      <c r="BZ426" s="406">
        <f t="shared" si="526"/>
        <v>0</v>
      </c>
      <c r="CA426" s="391" t="str">
        <f t="shared" si="527"/>
        <v>0</v>
      </c>
      <c r="CB426" s="391" t="str">
        <f t="shared" si="528"/>
        <v>0</v>
      </c>
      <c r="CC426" s="405">
        <f t="shared" si="529"/>
        <v>0</v>
      </c>
      <c r="CD426" s="405" t="str">
        <f t="shared" si="530"/>
        <v>0m0</v>
      </c>
      <c r="CE426" s="392">
        <f t="shared" si="531"/>
        <v>0</v>
      </c>
      <c r="CF426" s="392">
        <f t="shared" si="532"/>
        <v>0</v>
      </c>
      <c r="CG426" s="405">
        <f t="shared" si="533"/>
        <v>0</v>
      </c>
      <c r="CH426" s="406">
        <f t="shared" si="534"/>
        <v>0</v>
      </c>
      <c r="CI426" s="391" t="str">
        <f t="shared" si="535"/>
        <v>0</v>
      </c>
      <c r="CJ426" s="391" t="str">
        <f t="shared" si="536"/>
        <v>0</v>
      </c>
      <c r="CK426" s="405">
        <f t="shared" si="537"/>
        <v>0</v>
      </c>
      <c r="CL426" s="405" t="str">
        <f t="shared" si="538"/>
        <v>0m0</v>
      </c>
      <c r="CM426" s="392">
        <f t="shared" si="539"/>
        <v>0</v>
      </c>
      <c r="CN426" s="392">
        <f t="shared" si="540"/>
        <v>0</v>
      </c>
      <c r="CO426" s="405">
        <f t="shared" si="541"/>
        <v>0</v>
      </c>
      <c r="CP426" s="406">
        <f t="shared" si="542"/>
        <v>0</v>
      </c>
      <c r="CQ426" s="391" t="str">
        <f t="shared" si="543"/>
        <v>0</v>
      </c>
      <c r="CR426" s="391" t="str">
        <f t="shared" si="544"/>
        <v>0</v>
      </c>
      <c r="CS426" s="405">
        <f t="shared" si="545"/>
        <v>0</v>
      </c>
      <c r="CT426" s="405" t="str">
        <f t="shared" si="546"/>
        <v>0m0</v>
      </c>
      <c r="CU426" s="405">
        <f t="shared" si="547"/>
        <v>0</v>
      </c>
      <c r="CV426" s="405">
        <f t="shared" si="548"/>
        <v>0</v>
      </c>
      <c r="CW426" s="405">
        <f t="shared" si="549"/>
        <v>0</v>
      </c>
      <c r="CX426" s="405">
        <f t="shared" si="550"/>
        <v>0</v>
      </c>
      <c r="CY426" s="405">
        <f t="shared" si="551"/>
        <v>0</v>
      </c>
      <c r="CZ426" s="405" t="str">
        <f t="shared" si="552"/>
        <v/>
      </c>
      <c r="DA426" s="405" t="str">
        <f t="shared" si="553"/>
        <v/>
      </c>
      <c r="DB426" s="405" t="str">
        <f t="shared" si="554"/>
        <v/>
      </c>
      <c r="DC426" s="405" t="str">
        <f t="shared" si="555"/>
        <v/>
      </c>
      <c r="DD426" s="405" t="str">
        <f t="shared" si="556"/>
        <v/>
      </c>
      <c r="DE426" s="405"/>
      <c r="DF426" s="404"/>
      <c r="DG426" s="405" t="str">
        <f t="shared" si="557"/>
        <v/>
      </c>
      <c r="DH426" s="405" t="str">
        <f t="shared" si="558"/>
        <v/>
      </c>
      <c r="DI426" s="405">
        <f t="shared" si="559"/>
        <v>0</v>
      </c>
      <c r="DJ426" s="405" t="str">
        <f t="shared" si="560"/>
        <v/>
      </c>
      <c r="DK426" s="405" t="str">
        <f t="shared" si="561"/>
        <v/>
      </c>
      <c r="DL426" s="405" t="str">
        <f t="shared" si="562"/>
        <v/>
      </c>
      <c r="DM426" s="405" t="str">
        <f t="shared" si="563"/>
        <v/>
      </c>
      <c r="DN426" s="405" t="str">
        <f t="shared" si="564"/>
        <v/>
      </c>
      <c r="DO426" s="405" t="str">
        <f t="shared" si="565"/>
        <v/>
      </c>
    </row>
    <row r="427" spans="1:119" s="152" customFormat="1" ht="18" hidden="1" customHeight="1">
      <c r="A427" s="156" t="str">
        <f t="shared" si="496"/>
        <v/>
      </c>
      <c r="B427" s="153"/>
      <c r="C427" s="31" t="str">
        <f>IF(B427="","",VLOOKUP(B427,学連登録!$C$2:$G$3000,2,FALSE))</f>
        <v/>
      </c>
      <c r="D427" s="32" t="str">
        <f>IF(B427="","",VLOOKUP(B427,学連登録!$C$2:$G$3000,3,FALSE))</f>
        <v/>
      </c>
      <c r="E427" s="33" t="str">
        <f>IF(B427="","",VLOOKUP(B427,学連登録!$C$2:$G$3000,4,FALSE))</f>
        <v/>
      </c>
      <c r="F427" s="376" t="str">
        <f>IF(B427="","",VLOOKUP(B427,学連登録!$C$2:$I$3000,7,FALSE))</f>
        <v/>
      </c>
      <c r="G427" s="155"/>
      <c r="H427" s="926"/>
      <c r="I427" s="928"/>
      <c r="J427" s="155"/>
      <c r="K427" s="926"/>
      <c r="L427" s="927"/>
      <c r="M427" s="155"/>
      <c r="N427" s="881"/>
      <c r="O427" s="882"/>
      <c r="P427" s="154"/>
      <c r="Q427" s="926"/>
      <c r="R427" s="927"/>
      <c r="S427" s="154"/>
      <c r="T427" s="926"/>
      <c r="U427" s="927"/>
      <c r="V427" s="101" t="str">
        <f>IF(B427="","",VLOOKUP(B427,学連登録!$C$2:$H$3000,6,FALSE))</f>
        <v/>
      </c>
      <c r="Y427" s="116" t="str">
        <f t="shared" si="566"/>
        <v/>
      </c>
      <c r="Z427" s="97" t="str">
        <f>IF(G427="","",VLOOKUP(G427,種目名!$R$5:$T$104,3,0))</f>
        <v/>
      </c>
      <c r="AA427" s="98" t="str">
        <f>IF(J427="","",VLOOKUP(J427,種目名!$R$5:$T$104,3,0))</f>
        <v/>
      </c>
      <c r="AB427" s="117" t="str">
        <f>IF(M427="","",VLOOKUP(M427,種目名!$R$5:$T$104,3,0))</f>
        <v/>
      </c>
      <c r="AC427" s="117" t="str">
        <f>IF(P427="","",VLOOKUP(AF427,種目名!$R$5:$T$104,3,0))</f>
        <v/>
      </c>
      <c r="AD427" s="118" t="str">
        <f>IF(S427="","",VLOOKUP(AI427,種目名!$R$5:$T$104,3,0))</f>
        <v/>
      </c>
      <c r="AE427" s="115">
        <f t="shared" si="567"/>
        <v>0</v>
      </c>
      <c r="AF427" s="152" t="str">
        <f t="shared" si="568"/>
        <v/>
      </c>
      <c r="AG427" s="152" t="str">
        <f t="shared" si="569"/>
        <v/>
      </c>
      <c r="AH427" s="152">
        <f t="shared" si="570"/>
        <v>0</v>
      </c>
      <c r="AI427" s="152" t="str">
        <f t="shared" si="571"/>
        <v/>
      </c>
      <c r="AJ427" s="152" t="str">
        <f t="shared" si="572"/>
        <v/>
      </c>
      <c r="AK427" s="383"/>
      <c r="AL427" s="166">
        <f t="shared" si="500"/>
        <v>0</v>
      </c>
      <c r="AM427" s="392">
        <f t="shared" si="501"/>
        <v>0</v>
      </c>
      <c r="AN427" s="392">
        <f>COUNTIF($B$12:B427,B427)</f>
        <v>0</v>
      </c>
      <c r="AO427" s="392"/>
      <c r="AP427" s="392" t="str">
        <f t="shared" si="502"/>
        <v/>
      </c>
      <c r="AQ427" s="392" t="str">
        <f t="shared" si="502"/>
        <v/>
      </c>
      <c r="AR427" s="392" t="str">
        <f t="shared" si="502"/>
        <v/>
      </c>
      <c r="AS427" s="392" t="str">
        <f t="shared" si="502"/>
        <v/>
      </c>
      <c r="AT427" s="392">
        <f t="shared" si="503"/>
        <v>0</v>
      </c>
      <c r="AU427" s="392" t="str">
        <f t="shared" si="504"/>
        <v/>
      </c>
      <c r="AV427" s="392" t="str">
        <f t="shared" si="505"/>
        <v/>
      </c>
      <c r="AW427" s="392" t="str">
        <f t="shared" si="506"/>
        <v/>
      </c>
      <c r="AX427" s="392" t="str">
        <f t="shared" si="507"/>
        <v/>
      </c>
      <c r="AY427" s="392" t="str">
        <f t="shared" si="508"/>
        <v/>
      </c>
      <c r="AZ427" s="392" t="str">
        <f t="shared" si="573"/>
        <v/>
      </c>
      <c r="BA427" s="392" t="str">
        <f t="shared" si="573"/>
        <v/>
      </c>
      <c r="BB427" s="392" t="str">
        <f t="shared" si="573"/>
        <v/>
      </c>
      <c r="BC427" s="392" t="str">
        <f t="shared" si="573"/>
        <v/>
      </c>
      <c r="BD427" s="396" t="str">
        <f t="shared" si="573"/>
        <v/>
      </c>
      <c r="BE427" s="386">
        <f t="shared" si="509"/>
        <v>0</v>
      </c>
      <c r="BG427" s="392">
        <f t="shared" si="510"/>
        <v>0</v>
      </c>
      <c r="BH427" s="392">
        <f t="shared" si="511"/>
        <v>0</v>
      </c>
      <c r="BI427" s="405">
        <f t="shared" si="512"/>
        <v>0</v>
      </c>
      <c r="BJ427" s="406">
        <f t="shared" si="497"/>
        <v>0</v>
      </c>
      <c r="BK427" s="391" t="str">
        <f t="shared" si="498"/>
        <v>0</v>
      </c>
      <c r="BL427" s="391" t="str">
        <f t="shared" si="499"/>
        <v>0</v>
      </c>
      <c r="BM427" s="405">
        <f t="shared" si="513"/>
        <v>0</v>
      </c>
      <c r="BN427" s="405" t="str">
        <f t="shared" si="514"/>
        <v>0m0</v>
      </c>
      <c r="BO427" s="392">
        <f t="shared" si="515"/>
        <v>0</v>
      </c>
      <c r="BP427" s="392">
        <f t="shared" si="516"/>
        <v>0</v>
      </c>
      <c r="BQ427" s="405">
        <f t="shared" si="517"/>
        <v>0</v>
      </c>
      <c r="BR427" s="406">
        <f t="shared" si="518"/>
        <v>0</v>
      </c>
      <c r="BS427" s="391" t="str">
        <f t="shared" si="519"/>
        <v>0</v>
      </c>
      <c r="BT427" s="391" t="str">
        <f t="shared" si="520"/>
        <v>0</v>
      </c>
      <c r="BU427" s="405">
        <f t="shared" si="521"/>
        <v>0</v>
      </c>
      <c r="BV427" s="405" t="str">
        <f t="shared" si="522"/>
        <v>0m0</v>
      </c>
      <c r="BW427" s="392">
        <f t="shared" si="523"/>
        <v>0</v>
      </c>
      <c r="BX427" s="392">
        <f t="shared" si="524"/>
        <v>0</v>
      </c>
      <c r="BY427" s="405">
        <f t="shared" si="525"/>
        <v>0</v>
      </c>
      <c r="BZ427" s="406">
        <f t="shared" si="526"/>
        <v>0</v>
      </c>
      <c r="CA427" s="391" t="str">
        <f t="shared" si="527"/>
        <v>0</v>
      </c>
      <c r="CB427" s="391" t="str">
        <f t="shared" si="528"/>
        <v>0</v>
      </c>
      <c r="CC427" s="405">
        <f t="shared" si="529"/>
        <v>0</v>
      </c>
      <c r="CD427" s="405" t="str">
        <f t="shared" si="530"/>
        <v>0m0</v>
      </c>
      <c r="CE427" s="392">
        <f t="shared" si="531"/>
        <v>0</v>
      </c>
      <c r="CF427" s="392">
        <f t="shared" si="532"/>
        <v>0</v>
      </c>
      <c r="CG427" s="405">
        <f t="shared" si="533"/>
        <v>0</v>
      </c>
      <c r="CH427" s="406">
        <f t="shared" si="534"/>
        <v>0</v>
      </c>
      <c r="CI427" s="391" t="str">
        <f t="shared" si="535"/>
        <v>0</v>
      </c>
      <c r="CJ427" s="391" t="str">
        <f t="shared" si="536"/>
        <v>0</v>
      </c>
      <c r="CK427" s="405">
        <f t="shared" si="537"/>
        <v>0</v>
      </c>
      <c r="CL427" s="405" t="str">
        <f t="shared" si="538"/>
        <v>0m0</v>
      </c>
      <c r="CM427" s="392">
        <f t="shared" si="539"/>
        <v>0</v>
      </c>
      <c r="CN427" s="392">
        <f t="shared" si="540"/>
        <v>0</v>
      </c>
      <c r="CO427" s="405">
        <f t="shared" si="541"/>
        <v>0</v>
      </c>
      <c r="CP427" s="406">
        <f t="shared" si="542"/>
        <v>0</v>
      </c>
      <c r="CQ427" s="391" t="str">
        <f t="shared" si="543"/>
        <v>0</v>
      </c>
      <c r="CR427" s="391" t="str">
        <f t="shared" si="544"/>
        <v>0</v>
      </c>
      <c r="CS427" s="405">
        <f t="shared" si="545"/>
        <v>0</v>
      </c>
      <c r="CT427" s="405" t="str">
        <f t="shared" si="546"/>
        <v>0m0</v>
      </c>
      <c r="CU427" s="405">
        <f t="shared" si="547"/>
        <v>0</v>
      </c>
      <c r="CV427" s="405">
        <f t="shared" si="548"/>
        <v>0</v>
      </c>
      <c r="CW427" s="405">
        <f t="shared" si="549"/>
        <v>0</v>
      </c>
      <c r="CX427" s="405">
        <f t="shared" si="550"/>
        <v>0</v>
      </c>
      <c r="CY427" s="405">
        <f t="shared" si="551"/>
        <v>0</v>
      </c>
      <c r="CZ427" s="405" t="str">
        <f t="shared" si="552"/>
        <v/>
      </c>
      <c r="DA427" s="405" t="str">
        <f t="shared" si="553"/>
        <v/>
      </c>
      <c r="DB427" s="405" t="str">
        <f t="shared" si="554"/>
        <v/>
      </c>
      <c r="DC427" s="405" t="str">
        <f t="shared" si="555"/>
        <v/>
      </c>
      <c r="DD427" s="405" t="str">
        <f t="shared" si="556"/>
        <v/>
      </c>
      <c r="DE427" s="405"/>
      <c r="DF427" s="404"/>
      <c r="DG427" s="405" t="str">
        <f t="shared" si="557"/>
        <v/>
      </c>
      <c r="DH427" s="405" t="str">
        <f t="shared" si="558"/>
        <v/>
      </c>
      <c r="DI427" s="405">
        <f t="shared" si="559"/>
        <v>0</v>
      </c>
      <c r="DJ427" s="405" t="str">
        <f t="shared" si="560"/>
        <v/>
      </c>
      <c r="DK427" s="405" t="str">
        <f t="shared" si="561"/>
        <v/>
      </c>
      <c r="DL427" s="405" t="str">
        <f t="shared" si="562"/>
        <v/>
      </c>
      <c r="DM427" s="405" t="str">
        <f t="shared" si="563"/>
        <v/>
      </c>
      <c r="DN427" s="405" t="str">
        <f t="shared" si="564"/>
        <v/>
      </c>
      <c r="DO427" s="405" t="str">
        <f t="shared" si="565"/>
        <v/>
      </c>
    </row>
    <row r="428" spans="1:119" s="152" customFormat="1" ht="18" hidden="1" customHeight="1">
      <c r="A428" s="156" t="str">
        <f t="shared" si="496"/>
        <v/>
      </c>
      <c r="B428" s="153"/>
      <c r="C428" s="31" t="str">
        <f>IF(B428="","",VLOOKUP(B428,学連登録!$C$2:$G$3000,2,FALSE))</f>
        <v/>
      </c>
      <c r="D428" s="32" t="str">
        <f>IF(B428="","",VLOOKUP(B428,学連登録!$C$2:$G$3000,3,FALSE))</f>
        <v/>
      </c>
      <c r="E428" s="33" t="str">
        <f>IF(B428="","",VLOOKUP(B428,学連登録!$C$2:$G$3000,4,FALSE))</f>
        <v/>
      </c>
      <c r="F428" s="376" t="str">
        <f>IF(B428="","",VLOOKUP(B428,学連登録!$C$2:$I$3000,7,FALSE))</f>
        <v/>
      </c>
      <c r="G428" s="155"/>
      <c r="H428" s="926"/>
      <c r="I428" s="928"/>
      <c r="J428" s="155"/>
      <c r="K428" s="926"/>
      <c r="L428" s="927"/>
      <c r="M428" s="155"/>
      <c r="N428" s="881"/>
      <c r="O428" s="882"/>
      <c r="P428" s="154"/>
      <c r="Q428" s="926"/>
      <c r="R428" s="927"/>
      <c r="S428" s="154"/>
      <c r="T428" s="926"/>
      <c r="U428" s="927"/>
      <c r="V428" s="101" t="str">
        <f>IF(B428="","",VLOOKUP(B428,学連登録!$C$2:$H$3000,6,FALSE))</f>
        <v/>
      </c>
      <c r="Y428" s="116" t="str">
        <f t="shared" si="566"/>
        <v/>
      </c>
      <c r="Z428" s="97" t="str">
        <f>IF(G428="","",VLOOKUP(G428,種目名!$R$5:$T$104,3,0))</f>
        <v/>
      </c>
      <c r="AA428" s="98" t="str">
        <f>IF(J428="","",VLOOKUP(J428,種目名!$R$5:$T$104,3,0))</f>
        <v/>
      </c>
      <c r="AB428" s="117" t="str">
        <f>IF(M428="","",VLOOKUP(M428,種目名!$R$5:$T$104,3,0))</f>
        <v/>
      </c>
      <c r="AC428" s="117" t="str">
        <f>IF(P428="","",VLOOKUP(AF428,種目名!$R$5:$T$104,3,0))</f>
        <v/>
      </c>
      <c r="AD428" s="118" t="str">
        <f>IF(S428="","",VLOOKUP(AI428,種目名!$R$5:$T$104,3,0))</f>
        <v/>
      </c>
      <c r="AE428" s="115">
        <f t="shared" si="567"/>
        <v>0</v>
      </c>
      <c r="AF428" s="152" t="str">
        <f t="shared" si="568"/>
        <v/>
      </c>
      <c r="AG428" s="152" t="str">
        <f t="shared" si="569"/>
        <v/>
      </c>
      <c r="AH428" s="152">
        <f t="shared" si="570"/>
        <v>0</v>
      </c>
      <c r="AI428" s="152" t="str">
        <f t="shared" si="571"/>
        <v/>
      </c>
      <c r="AJ428" s="152" t="str">
        <f t="shared" si="572"/>
        <v/>
      </c>
      <c r="AK428" s="383"/>
      <c r="AL428" s="166">
        <f t="shared" si="500"/>
        <v>0</v>
      </c>
      <c r="AM428" s="392">
        <f t="shared" si="501"/>
        <v>0</v>
      </c>
      <c r="AN428" s="392">
        <f>COUNTIF($B$12:B428,B428)</f>
        <v>0</v>
      </c>
      <c r="AO428" s="392"/>
      <c r="AP428" s="392" t="str">
        <f t="shared" si="502"/>
        <v/>
      </c>
      <c r="AQ428" s="392" t="str">
        <f t="shared" si="502"/>
        <v/>
      </c>
      <c r="AR428" s="392" t="str">
        <f t="shared" si="502"/>
        <v/>
      </c>
      <c r="AS428" s="392" t="str">
        <f t="shared" si="502"/>
        <v/>
      </c>
      <c r="AT428" s="392">
        <f t="shared" si="503"/>
        <v>0</v>
      </c>
      <c r="AU428" s="392" t="str">
        <f t="shared" si="504"/>
        <v/>
      </c>
      <c r="AV428" s="392" t="str">
        <f t="shared" si="505"/>
        <v/>
      </c>
      <c r="AW428" s="392" t="str">
        <f t="shared" si="506"/>
        <v/>
      </c>
      <c r="AX428" s="392" t="str">
        <f t="shared" si="507"/>
        <v/>
      </c>
      <c r="AY428" s="392" t="str">
        <f t="shared" si="508"/>
        <v/>
      </c>
      <c r="AZ428" s="392" t="str">
        <f t="shared" si="573"/>
        <v/>
      </c>
      <c r="BA428" s="392" t="str">
        <f t="shared" si="573"/>
        <v/>
      </c>
      <c r="BB428" s="392" t="str">
        <f t="shared" si="573"/>
        <v/>
      </c>
      <c r="BC428" s="392" t="str">
        <f t="shared" si="573"/>
        <v/>
      </c>
      <c r="BD428" s="396" t="str">
        <f t="shared" si="573"/>
        <v/>
      </c>
      <c r="BE428" s="386">
        <f t="shared" si="509"/>
        <v>0</v>
      </c>
      <c r="BG428" s="392">
        <f t="shared" si="510"/>
        <v>0</v>
      </c>
      <c r="BH428" s="392">
        <f t="shared" si="511"/>
        <v>0</v>
      </c>
      <c r="BI428" s="405">
        <f t="shared" si="512"/>
        <v>0</v>
      </c>
      <c r="BJ428" s="406">
        <f t="shared" si="497"/>
        <v>0</v>
      </c>
      <c r="BK428" s="391" t="str">
        <f t="shared" si="498"/>
        <v>0</v>
      </c>
      <c r="BL428" s="391" t="str">
        <f t="shared" si="499"/>
        <v>0</v>
      </c>
      <c r="BM428" s="405">
        <f t="shared" si="513"/>
        <v>0</v>
      </c>
      <c r="BN428" s="405" t="str">
        <f t="shared" si="514"/>
        <v>0m0</v>
      </c>
      <c r="BO428" s="392">
        <f t="shared" si="515"/>
        <v>0</v>
      </c>
      <c r="BP428" s="392">
        <f t="shared" si="516"/>
        <v>0</v>
      </c>
      <c r="BQ428" s="405">
        <f t="shared" si="517"/>
        <v>0</v>
      </c>
      <c r="BR428" s="406">
        <f t="shared" si="518"/>
        <v>0</v>
      </c>
      <c r="BS428" s="391" t="str">
        <f t="shared" si="519"/>
        <v>0</v>
      </c>
      <c r="BT428" s="391" t="str">
        <f t="shared" si="520"/>
        <v>0</v>
      </c>
      <c r="BU428" s="405">
        <f t="shared" si="521"/>
        <v>0</v>
      </c>
      <c r="BV428" s="405" t="str">
        <f t="shared" si="522"/>
        <v>0m0</v>
      </c>
      <c r="BW428" s="392">
        <f t="shared" si="523"/>
        <v>0</v>
      </c>
      <c r="BX428" s="392">
        <f t="shared" si="524"/>
        <v>0</v>
      </c>
      <c r="BY428" s="405">
        <f t="shared" si="525"/>
        <v>0</v>
      </c>
      <c r="BZ428" s="406">
        <f t="shared" si="526"/>
        <v>0</v>
      </c>
      <c r="CA428" s="391" t="str">
        <f t="shared" si="527"/>
        <v>0</v>
      </c>
      <c r="CB428" s="391" t="str">
        <f t="shared" si="528"/>
        <v>0</v>
      </c>
      <c r="CC428" s="405">
        <f t="shared" si="529"/>
        <v>0</v>
      </c>
      <c r="CD428" s="405" t="str">
        <f t="shared" si="530"/>
        <v>0m0</v>
      </c>
      <c r="CE428" s="392">
        <f t="shared" si="531"/>
        <v>0</v>
      </c>
      <c r="CF428" s="392">
        <f t="shared" si="532"/>
        <v>0</v>
      </c>
      <c r="CG428" s="405">
        <f t="shared" si="533"/>
        <v>0</v>
      </c>
      <c r="CH428" s="406">
        <f t="shared" si="534"/>
        <v>0</v>
      </c>
      <c r="CI428" s="391" t="str">
        <f t="shared" si="535"/>
        <v>0</v>
      </c>
      <c r="CJ428" s="391" t="str">
        <f t="shared" si="536"/>
        <v>0</v>
      </c>
      <c r="CK428" s="405">
        <f t="shared" si="537"/>
        <v>0</v>
      </c>
      <c r="CL428" s="405" t="str">
        <f t="shared" si="538"/>
        <v>0m0</v>
      </c>
      <c r="CM428" s="392">
        <f t="shared" si="539"/>
        <v>0</v>
      </c>
      <c r="CN428" s="392">
        <f t="shared" si="540"/>
        <v>0</v>
      </c>
      <c r="CO428" s="405">
        <f t="shared" si="541"/>
        <v>0</v>
      </c>
      <c r="CP428" s="406">
        <f t="shared" si="542"/>
        <v>0</v>
      </c>
      <c r="CQ428" s="391" t="str">
        <f t="shared" si="543"/>
        <v>0</v>
      </c>
      <c r="CR428" s="391" t="str">
        <f t="shared" si="544"/>
        <v>0</v>
      </c>
      <c r="CS428" s="405">
        <f t="shared" si="545"/>
        <v>0</v>
      </c>
      <c r="CT428" s="405" t="str">
        <f t="shared" si="546"/>
        <v>0m0</v>
      </c>
      <c r="CU428" s="405">
        <f t="shared" si="547"/>
        <v>0</v>
      </c>
      <c r="CV428" s="405">
        <f t="shared" si="548"/>
        <v>0</v>
      </c>
      <c r="CW428" s="405">
        <f t="shared" si="549"/>
        <v>0</v>
      </c>
      <c r="CX428" s="405">
        <f t="shared" si="550"/>
        <v>0</v>
      </c>
      <c r="CY428" s="405">
        <f t="shared" si="551"/>
        <v>0</v>
      </c>
      <c r="CZ428" s="405" t="str">
        <f t="shared" si="552"/>
        <v/>
      </c>
      <c r="DA428" s="405" t="str">
        <f t="shared" si="553"/>
        <v/>
      </c>
      <c r="DB428" s="405" t="str">
        <f t="shared" si="554"/>
        <v/>
      </c>
      <c r="DC428" s="405" t="str">
        <f t="shared" si="555"/>
        <v/>
      </c>
      <c r="DD428" s="405" t="str">
        <f t="shared" si="556"/>
        <v/>
      </c>
      <c r="DE428" s="405"/>
      <c r="DF428" s="404"/>
      <c r="DG428" s="405" t="str">
        <f t="shared" si="557"/>
        <v/>
      </c>
      <c r="DH428" s="405" t="str">
        <f t="shared" si="558"/>
        <v/>
      </c>
      <c r="DI428" s="405">
        <f t="shared" si="559"/>
        <v>0</v>
      </c>
      <c r="DJ428" s="405" t="str">
        <f t="shared" si="560"/>
        <v/>
      </c>
      <c r="DK428" s="405" t="str">
        <f t="shared" si="561"/>
        <v/>
      </c>
      <c r="DL428" s="405" t="str">
        <f t="shared" si="562"/>
        <v/>
      </c>
      <c r="DM428" s="405" t="str">
        <f t="shared" si="563"/>
        <v/>
      </c>
      <c r="DN428" s="405" t="str">
        <f t="shared" si="564"/>
        <v/>
      </c>
      <c r="DO428" s="405" t="str">
        <f t="shared" si="565"/>
        <v/>
      </c>
    </row>
    <row r="429" spans="1:119" s="152" customFormat="1" ht="18" hidden="1" customHeight="1">
      <c r="A429" s="156" t="str">
        <f t="shared" si="496"/>
        <v/>
      </c>
      <c r="B429" s="153"/>
      <c r="C429" s="31" t="str">
        <f>IF(B429="","",VLOOKUP(B429,学連登録!$C$2:$G$3000,2,FALSE))</f>
        <v/>
      </c>
      <c r="D429" s="32" t="str">
        <f>IF(B429="","",VLOOKUP(B429,学連登録!$C$2:$G$3000,3,FALSE))</f>
        <v/>
      </c>
      <c r="E429" s="33" t="str">
        <f>IF(B429="","",VLOOKUP(B429,学連登録!$C$2:$G$3000,4,FALSE))</f>
        <v/>
      </c>
      <c r="F429" s="376" t="str">
        <f>IF(B429="","",VLOOKUP(B429,学連登録!$C$2:$I$3000,7,FALSE))</f>
        <v/>
      </c>
      <c r="G429" s="155"/>
      <c r="H429" s="926"/>
      <c r="I429" s="928"/>
      <c r="J429" s="155"/>
      <c r="K429" s="926"/>
      <c r="L429" s="927"/>
      <c r="M429" s="155"/>
      <c r="N429" s="881"/>
      <c r="O429" s="882"/>
      <c r="P429" s="154"/>
      <c r="Q429" s="926"/>
      <c r="R429" s="927"/>
      <c r="S429" s="154"/>
      <c r="T429" s="926"/>
      <c r="U429" s="927"/>
      <c r="V429" s="101" t="str">
        <f>IF(B429="","",VLOOKUP(B429,学連登録!$C$2:$H$3000,6,FALSE))</f>
        <v/>
      </c>
      <c r="Y429" s="116" t="str">
        <f t="shared" si="566"/>
        <v/>
      </c>
      <c r="Z429" s="97" t="str">
        <f>IF(G429="","",VLOOKUP(G429,種目名!$R$5:$T$104,3,0))</f>
        <v/>
      </c>
      <c r="AA429" s="98" t="str">
        <f>IF(J429="","",VLOOKUP(J429,種目名!$R$5:$T$104,3,0))</f>
        <v/>
      </c>
      <c r="AB429" s="117" t="str">
        <f>IF(M429="","",VLOOKUP(M429,種目名!$R$5:$T$104,3,0))</f>
        <v/>
      </c>
      <c r="AC429" s="117" t="str">
        <f>IF(P429="","",VLOOKUP(AF429,種目名!$R$5:$T$104,3,0))</f>
        <v/>
      </c>
      <c r="AD429" s="118" t="str">
        <f>IF(S429="","",VLOOKUP(AI429,種目名!$R$5:$T$104,3,0))</f>
        <v/>
      </c>
      <c r="AE429" s="115">
        <f t="shared" si="567"/>
        <v>0</v>
      </c>
      <c r="AF429" s="152" t="str">
        <f t="shared" si="568"/>
        <v/>
      </c>
      <c r="AG429" s="152" t="str">
        <f t="shared" si="569"/>
        <v/>
      </c>
      <c r="AH429" s="152">
        <f t="shared" si="570"/>
        <v>0</v>
      </c>
      <c r="AI429" s="152" t="str">
        <f t="shared" si="571"/>
        <v/>
      </c>
      <c r="AJ429" s="152" t="str">
        <f t="shared" si="572"/>
        <v/>
      </c>
      <c r="AK429" s="383"/>
      <c r="AL429" s="166">
        <f t="shared" si="500"/>
        <v>0</v>
      </c>
      <c r="AM429" s="392">
        <f t="shared" si="501"/>
        <v>0</v>
      </c>
      <c r="AN429" s="392">
        <f>COUNTIF($B$12:B429,B429)</f>
        <v>0</v>
      </c>
      <c r="AO429" s="392"/>
      <c r="AP429" s="392" t="str">
        <f t="shared" si="502"/>
        <v/>
      </c>
      <c r="AQ429" s="392" t="str">
        <f t="shared" si="502"/>
        <v/>
      </c>
      <c r="AR429" s="392" t="str">
        <f t="shared" si="502"/>
        <v/>
      </c>
      <c r="AS429" s="392" t="str">
        <f t="shared" si="502"/>
        <v/>
      </c>
      <c r="AT429" s="392">
        <f t="shared" si="503"/>
        <v>0</v>
      </c>
      <c r="AU429" s="392" t="str">
        <f t="shared" si="504"/>
        <v/>
      </c>
      <c r="AV429" s="392" t="str">
        <f t="shared" si="505"/>
        <v/>
      </c>
      <c r="AW429" s="392" t="str">
        <f t="shared" si="506"/>
        <v/>
      </c>
      <c r="AX429" s="392" t="str">
        <f t="shared" si="507"/>
        <v/>
      </c>
      <c r="AY429" s="392" t="str">
        <f t="shared" si="508"/>
        <v/>
      </c>
      <c r="AZ429" s="392" t="str">
        <f t="shared" si="573"/>
        <v/>
      </c>
      <c r="BA429" s="392" t="str">
        <f t="shared" si="573"/>
        <v/>
      </c>
      <c r="BB429" s="392" t="str">
        <f t="shared" si="573"/>
        <v/>
      </c>
      <c r="BC429" s="392" t="str">
        <f t="shared" si="573"/>
        <v/>
      </c>
      <c r="BD429" s="396" t="str">
        <f t="shared" si="573"/>
        <v/>
      </c>
      <c r="BE429" s="386">
        <f t="shared" si="509"/>
        <v>0</v>
      </c>
      <c r="BG429" s="392">
        <f t="shared" si="510"/>
        <v>0</v>
      </c>
      <c r="BH429" s="392">
        <f t="shared" si="511"/>
        <v>0</v>
      </c>
      <c r="BI429" s="405">
        <f t="shared" si="512"/>
        <v>0</v>
      </c>
      <c r="BJ429" s="406">
        <f t="shared" si="497"/>
        <v>0</v>
      </c>
      <c r="BK429" s="391" t="str">
        <f t="shared" si="498"/>
        <v>0</v>
      </c>
      <c r="BL429" s="391" t="str">
        <f t="shared" si="499"/>
        <v>0</v>
      </c>
      <c r="BM429" s="405">
        <f t="shared" si="513"/>
        <v>0</v>
      </c>
      <c r="BN429" s="405" t="str">
        <f t="shared" si="514"/>
        <v>0m0</v>
      </c>
      <c r="BO429" s="392">
        <f t="shared" si="515"/>
        <v>0</v>
      </c>
      <c r="BP429" s="392">
        <f t="shared" si="516"/>
        <v>0</v>
      </c>
      <c r="BQ429" s="405">
        <f t="shared" si="517"/>
        <v>0</v>
      </c>
      <c r="BR429" s="406">
        <f t="shared" si="518"/>
        <v>0</v>
      </c>
      <c r="BS429" s="391" t="str">
        <f t="shared" si="519"/>
        <v>0</v>
      </c>
      <c r="BT429" s="391" t="str">
        <f t="shared" si="520"/>
        <v>0</v>
      </c>
      <c r="BU429" s="405">
        <f t="shared" si="521"/>
        <v>0</v>
      </c>
      <c r="BV429" s="405" t="str">
        <f t="shared" si="522"/>
        <v>0m0</v>
      </c>
      <c r="BW429" s="392">
        <f t="shared" si="523"/>
        <v>0</v>
      </c>
      <c r="BX429" s="392">
        <f t="shared" si="524"/>
        <v>0</v>
      </c>
      <c r="BY429" s="405">
        <f t="shared" si="525"/>
        <v>0</v>
      </c>
      <c r="BZ429" s="406">
        <f t="shared" si="526"/>
        <v>0</v>
      </c>
      <c r="CA429" s="391" t="str">
        <f t="shared" si="527"/>
        <v>0</v>
      </c>
      <c r="CB429" s="391" t="str">
        <f t="shared" si="528"/>
        <v>0</v>
      </c>
      <c r="CC429" s="405">
        <f t="shared" si="529"/>
        <v>0</v>
      </c>
      <c r="CD429" s="405" t="str">
        <f t="shared" si="530"/>
        <v>0m0</v>
      </c>
      <c r="CE429" s="392">
        <f t="shared" si="531"/>
        <v>0</v>
      </c>
      <c r="CF429" s="392">
        <f t="shared" si="532"/>
        <v>0</v>
      </c>
      <c r="CG429" s="405">
        <f t="shared" si="533"/>
        <v>0</v>
      </c>
      <c r="CH429" s="406">
        <f t="shared" si="534"/>
        <v>0</v>
      </c>
      <c r="CI429" s="391" t="str">
        <f t="shared" si="535"/>
        <v>0</v>
      </c>
      <c r="CJ429" s="391" t="str">
        <f t="shared" si="536"/>
        <v>0</v>
      </c>
      <c r="CK429" s="405">
        <f t="shared" si="537"/>
        <v>0</v>
      </c>
      <c r="CL429" s="405" t="str">
        <f t="shared" si="538"/>
        <v>0m0</v>
      </c>
      <c r="CM429" s="392">
        <f t="shared" si="539"/>
        <v>0</v>
      </c>
      <c r="CN429" s="392">
        <f t="shared" si="540"/>
        <v>0</v>
      </c>
      <c r="CO429" s="405">
        <f t="shared" si="541"/>
        <v>0</v>
      </c>
      <c r="CP429" s="406">
        <f t="shared" si="542"/>
        <v>0</v>
      </c>
      <c r="CQ429" s="391" t="str">
        <f t="shared" si="543"/>
        <v>0</v>
      </c>
      <c r="CR429" s="391" t="str">
        <f t="shared" si="544"/>
        <v>0</v>
      </c>
      <c r="CS429" s="405">
        <f t="shared" si="545"/>
        <v>0</v>
      </c>
      <c r="CT429" s="405" t="str">
        <f t="shared" si="546"/>
        <v>0m0</v>
      </c>
      <c r="CU429" s="405">
        <f t="shared" si="547"/>
        <v>0</v>
      </c>
      <c r="CV429" s="405">
        <f t="shared" si="548"/>
        <v>0</v>
      </c>
      <c r="CW429" s="405">
        <f t="shared" si="549"/>
        <v>0</v>
      </c>
      <c r="CX429" s="405">
        <f t="shared" si="550"/>
        <v>0</v>
      </c>
      <c r="CY429" s="405">
        <f t="shared" si="551"/>
        <v>0</v>
      </c>
      <c r="CZ429" s="405" t="str">
        <f t="shared" si="552"/>
        <v/>
      </c>
      <c r="DA429" s="405" t="str">
        <f t="shared" si="553"/>
        <v/>
      </c>
      <c r="DB429" s="405" t="str">
        <f t="shared" si="554"/>
        <v/>
      </c>
      <c r="DC429" s="405" t="str">
        <f t="shared" si="555"/>
        <v/>
      </c>
      <c r="DD429" s="405" t="str">
        <f t="shared" si="556"/>
        <v/>
      </c>
      <c r="DE429" s="405"/>
      <c r="DF429" s="404"/>
      <c r="DG429" s="405" t="str">
        <f t="shared" si="557"/>
        <v/>
      </c>
      <c r="DH429" s="405" t="str">
        <f t="shared" si="558"/>
        <v/>
      </c>
      <c r="DI429" s="405">
        <f t="shared" si="559"/>
        <v>0</v>
      </c>
      <c r="DJ429" s="405" t="str">
        <f t="shared" si="560"/>
        <v/>
      </c>
      <c r="DK429" s="405" t="str">
        <f t="shared" si="561"/>
        <v/>
      </c>
      <c r="DL429" s="405" t="str">
        <f t="shared" si="562"/>
        <v/>
      </c>
      <c r="DM429" s="405" t="str">
        <f t="shared" si="563"/>
        <v/>
      </c>
      <c r="DN429" s="405" t="str">
        <f t="shared" si="564"/>
        <v/>
      </c>
      <c r="DO429" s="405" t="str">
        <f t="shared" si="565"/>
        <v/>
      </c>
    </row>
    <row r="430" spans="1:119" s="152" customFormat="1" ht="18" hidden="1" customHeight="1">
      <c r="A430" s="156" t="str">
        <f t="shared" si="496"/>
        <v/>
      </c>
      <c r="B430" s="153"/>
      <c r="C430" s="31" t="str">
        <f>IF(B430="","",VLOOKUP(B430,学連登録!$C$2:$G$3000,2,FALSE))</f>
        <v/>
      </c>
      <c r="D430" s="32" t="str">
        <f>IF(B430="","",VLOOKUP(B430,学連登録!$C$2:$G$3000,3,FALSE))</f>
        <v/>
      </c>
      <c r="E430" s="33" t="str">
        <f>IF(B430="","",VLOOKUP(B430,学連登録!$C$2:$G$3000,4,FALSE))</f>
        <v/>
      </c>
      <c r="F430" s="376" t="str">
        <f>IF(B430="","",VLOOKUP(B430,学連登録!$C$2:$I$3000,7,FALSE))</f>
        <v/>
      </c>
      <c r="G430" s="155"/>
      <c r="H430" s="926"/>
      <c r="I430" s="928"/>
      <c r="J430" s="155"/>
      <c r="K430" s="926"/>
      <c r="L430" s="927"/>
      <c r="M430" s="155"/>
      <c r="N430" s="881"/>
      <c r="O430" s="882"/>
      <c r="P430" s="154"/>
      <c r="Q430" s="926"/>
      <c r="R430" s="927"/>
      <c r="S430" s="154"/>
      <c r="T430" s="926"/>
      <c r="U430" s="927"/>
      <c r="V430" s="101" t="str">
        <f>IF(B430="","",VLOOKUP(B430,学連登録!$C$2:$H$3000,6,FALSE))</f>
        <v/>
      </c>
      <c r="Y430" s="116" t="str">
        <f t="shared" si="566"/>
        <v/>
      </c>
      <c r="Z430" s="97" t="str">
        <f>IF(G430="","",VLOOKUP(G430,種目名!$R$5:$T$104,3,0))</f>
        <v/>
      </c>
      <c r="AA430" s="98" t="str">
        <f>IF(J430="","",VLOOKUP(J430,種目名!$R$5:$T$104,3,0))</f>
        <v/>
      </c>
      <c r="AB430" s="117" t="str">
        <f>IF(M430="","",VLOOKUP(M430,種目名!$R$5:$T$104,3,0))</f>
        <v/>
      </c>
      <c r="AC430" s="117" t="str">
        <f>IF(P430="","",VLOOKUP(AF430,種目名!$R$5:$T$104,3,0))</f>
        <v/>
      </c>
      <c r="AD430" s="118" t="str">
        <f>IF(S430="","",VLOOKUP(AI430,種目名!$R$5:$T$104,3,0))</f>
        <v/>
      </c>
      <c r="AE430" s="115">
        <f t="shared" si="567"/>
        <v>0</v>
      </c>
      <c r="AF430" s="152" t="str">
        <f t="shared" si="568"/>
        <v/>
      </c>
      <c r="AG430" s="152" t="str">
        <f t="shared" si="569"/>
        <v/>
      </c>
      <c r="AH430" s="152">
        <f t="shared" si="570"/>
        <v>0</v>
      </c>
      <c r="AI430" s="152" t="str">
        <f t="shared" si="571"/>
        <v/>
      </c>
      <c r="AJ430" s="152" t="str">
        <f t="shared" si="572"/>
        <v/>
      </c>
      <c r="AK430" s="383"/>
      <c r="AL430" s="166">
        <f t="shared" si="500"/>
        <v>0</v>
      </c>
      <c r="AM430" s="392">
        <f t="shared" si="501"/>
        <v>0</v>
      </c>
      <c r="AN430" s="392">
        <f>COUNTIF($B$12:B430,B430)</f>
        <v>0</v>
      </c>
      <c r="AO430" s="392"/>
      <c r="AP430" s="392" t="str">
        <f t="shared" si="502"/>
        <v/>
      </c>
      <c r="AQ430" s="392" t="str">
        <f t="shared" si="502"/>
        <v/>
      </c>
      <c r="AR430" s="392" t="str">
        <f t="shared" si="502"/>
        <v/>
      </c>
      <c r="AS430" s="392" t="str">
        <f t="shared" si="502"/>
        <v/>
      </c>
      <c r="AT430" s="392">
        <f t="shared" si="503"/>
        <v>0</v>
      </c>
      <c r="AU430" s="392" t="str">
        <f t="shared" si="504"/>
        <v/>
      </c>
      <c r="AV430" s="392" t="str">
        <f t="shared" si="505"/>
        <v/>
      </c>
      <c r="AW430" s="392" t="str">
        <f t="shared" si="506"/>
        <v/>
      </c>
      <c r="AX430" s="392" t="str">
        <f t="shared" si="507"/>
        <v/>
      </c>
      <c r="AY430" s="392" t="str">
        <f t="shared" si="508"/>
        <v/>
      </c>
      <c r="AZ430" s="392" t="str">
        <f t="shared" si="573"/>
        <v/>
      </c>
      <c r="BA430" s="392" t="str">
        <f t="shared" si="573"/>
        <v/>
      </c>
      <c r="BB430" s="392" t="str">
        <f t="shared" si="573"/>
        <v/>
      </c>
      <c r="BC430" s="392" t="str">
        <f t="shared" si="573"/>
        <v/>
      </c>
      <c r="BD430" s="396" t="str">
        <f t="shared" si="573"/>
        <v/>
      </c>
      <c r="BE430" s="386">
        <f t="shared" si="509"/>
        <v>0</v>
      </c>
      <c r="BG430" s="392">
        <f t="shared" si="510"/>
        <v>0</v>
      </c>
      <c r="BH430" s="392">
        <f t="shared" si="511"/>
        <v>0</v>
      </c>
      <c r="BI430" s="405">
        <f t="shared" si="512"/>
        <v>0</v>
      </c>
      <c r="BJ430" s="406">
        <f t="shared" si="497"/>
        <v>0</v>
      </c>
      <c r="BK430" s="391" t="str">
        <f t="shared" si="498"/>
        <v>0</v>
      </c>
      <c r="BL430" s="391" t="str">
        <f t="shared" si="499"/>
        <v>0</v>
      </c>
      <c r="BM430" s="405">
        <f t="shared" si="513"/>
        <v>0</v>
      </c>
      <c r="BN430" s="405" t="str">
        <f t="shared" si="514"/>
        <v>0m0</v>
      </c>
      <c r="BO430" s="392">
        <f t="shared" si="515"/>
        <v>0</v>
      </c>
      <c r="BP430" s="392">
        <f t="shared" si="516"/>
        <v>0</v>
      </c>
      <c r="BQ430" s="405">
        <f t="shared" si="517"/>
        <v>0</v>
      </c>
      <c r="BR430" s="406">
        <f t="shared" si="518"/>
        <v>0</v>
      </c>
      <c r="BS430" s="391" t="str">
        <f t="shared" si="519"/>
        <v>0</v>
      </c>
      <c r="BT430" s="391" t="str">
        <f t="shared" si="520"/>
        <v>0</v>
      </c>
      <c r="BU430" s="405">
        <f t="shared" si="521"/>
        <v>0</v>
      </c>
      <c r="BV430" s="405" t="str">
        <f t="shared" si="522"/>
        <v>0m0</v>
      </c>
      <c r="BW430" s="392">
        <f t="shared" si="523"/>
        <v>0</v>
      </c>
      <c r="BX430" s="392">
        <f t="shared" si="524"/>
        <v>0</v>
      </c>
      <c r="BY430" s="405">
        <f t="shared" si="525"/>
        <v>0</v>
      </c>
      <c r="BZ430" s="406">
        <f t="shared" si="526"/>
        <v>0</v>
      </c>
      <c r="CA430" s="391" t="str">
        <f t="shared" si="527"/>
        <v>0</v>
      </c>
      <c r="CB430" s="391" t="str">
        <f t="shared" si="528"/>
        <v>0</v>
      </c>
      <c r="CC430" s="405">
        <f t="shared" si="529"/>
        <v>0</v>
      </c>
      <c r="CD430" s="405" t="str">
        <f t="shared" si="530"/>
        <v>0m0</v>
      </c>
      <c r="CE430" s="392">
        <f t="shared" si="531"/>
        <v>0</v>
      </c>
      <c r="CF430" s="392">
        <f t="shared" si="532"/>
        <v>0</v>
      </c>
      <c r="CG430" s="405">
        <f t="shared" si="533"/>
        <v>0</v>
      </c>
      <c r="CH430" s="406">
        <f t="shared" si="534"/>
        <v>0</v>
      </c>
      <c r="CI430" s="391" t="str">
        <f t="shared" si="535"/>
        <v>0</v>
      </c>
      <c r="CJ430" s="391" t="str">
        <f t="shared" si="536"/>
        <v>0</v>
      </c>
      <c r="CK430" s="405">
        <f t="shared" si="537"/>
        <v>0</v>
      </c>
      <c r="CL430" s="405" t="str">
        <f t="shared" si="538"/>
        <v>0m0</v>
      </c>
      <c r="CM430" s="392">
        <f t="shared" si="539"/>
        <v>0</v>
      </c>
      <c r="CN430" s="392">
        <f t="shared" si="540"/>
        <v>0</v>
      </c>
      <c r="CO430" s="405">
        <f t="shared" si="541"/>
        <v>0</v>
      </c>
      <c r="CP430" s="406">
        <f t="shared" si="542"/>
        <v>0</v>
      </c>
      <c r="CQ430" s="391" t="str">
        <f t="shared" si="543"/>
        <v>0</v>
      </c>
      <c r="CR430" s="391" t="str">
        <f t="shared" si="544"/>
        <v>0</v>
      </c>
      <c r="CS430" s="405">
        <f t="shared" si="545"/>
        <v>0</v>
      </c>
      <c r="CT430" s="405" t="str">
        <f t="shared" si="546"/>
        <v>0m0</v>
      </c>
      <c r="CU430" s="405">
        <f t="shared" si="547"/>
        <v>0</v>
      </c>
      <c r="CV430" s="405">
        <f t="shared" si="548"/>
        <v>0</v>
      </c>
      <c r="CW430" s="405">
        <f t="shared" si="549"/>
        <v>0</v>
      </c>
      <c r="CX430" s="405">
        <f t="shared" si="550"/>
        <v>0</v>
      </c>
      <c r="CY430" s="405">
        <f t="shared" si="551"/>
        <v>0</v>
      </c>
      <c r="CZ430" s="405" t="str">
        <f t="shared" si="552"/>
        <v/>
      </c>
      <c r="DA430" s="405" t="str">
        <f t="shared" si="553"/>
        <v/>
      </c>
      <c r="DB430" s="405" t="str">
        <f t="shared" si="554"/>
        <v/>
      </c>
      <c r="DC430" s="405" t="str">
        <f t="shared" si="555"/>
        <v/>
      </c>
      <c r="DD430" s="405" t="str">
        <f t="shared" si="556"/>
        <v/>
      </c>
      <c r="DE430" s="405"/>
      <c r="DF430" s="404"/>
      <c r="DG430" s="405" t="str">
        <f t="shared" si="557"/>
        <v/>
      </c>
      <c r="DH430" s="405" t="str">
        <f t="shared" si="558"/>
        <v/>
      </c>
      <c r="DI430" s="405">
        <f t="shared" si="559"/>
        <v>0</v>
      </c>
      <c r="DJ430" s="405" t="str">
        <f t="shared" si="560"/>
        <v/>
      </c>
      <c r="DK430" s="405" t="str">
        <f t="shared" si="561"/>
        <v/>
      </c>
      <c r="DL430" s="405" t="str">
        <f t="shared" si="562"/>
        <v/>
      </c>
      <c r="DM430" s="405" t="str">
        <f t="shared" si="563"/>
        <v/>
      </c>
      <c r="DN430" s="405" t="str">
        <f t="shared" si="564"/>
        <v/>
      </c>
      <c r="DO430" s="405" t="str">
        <f t="shared" si="565"/>
        <v/>
      </c>
    </row>
    <row r="431" spans="1:119" s="152" customFormat="1" ht="18" hidden="1" customHeight="1">
      <c r="A431" s="156" t="str">
        <f t="shared" si="496"/>
        <v/>
      </c>
      <c r="B431" s="153"/>
      <c r="C431" s="31" t="str">
        <f>IF(B431="","",VLOOKUP(B431,学連登録!$C$2:$G$3000,2,FALSE))</f>
        <v/>
      </c>
      <c r="D431" s="32" t="str">
        <f>IF(B431="","",VLOOKUP(B431,学連登録!$C$2:$G$3000,3,FALSE))</f>
        <v/>
      </c>
      <c r="E431" s="33" t="str">
        <f>IF(B431="","",VLOOKUP(B431,学連登録!$C$2:$G$3000,4,FALSE))</f>
        <v/>
      </c>
      <c r="F431" s="376" t="str">
        <f>IF(B431="","",VLOOKUP(B431,学連登録!$C$2:$I$3000,7,FALSE))</f>
        <v/>
      </c>
      <c r="G431" s="155"/>
      <c r="H431" s="926"/>
      <c r="I431" s="928"/>
      <c r="J431" s="155"/>
      <c r="K431" s="926"/>
      <c r="L431" s="927"/>
      <c r="M431" s="155"/>
      <c r="N431" s="881"/>
      <c r="O431" s="882"/>
      <c r="P431" s="154"/>
      <c r="Q431" s="926"/>
      <c r="R431" s="927"/>
      <c r="S431" s="154"/>
      <c r="T431" s="926"/>
      <c r="U431" s="927"/>
      <c r="V431" s="101" t="str">
        <f>IF(B431="","",VLOOKUP(B431,学連登録!$C$2:$H$3000,6,FALSE))</f>
        <v/>
      </c>
      <c r="Y431" s="116" t="str">
        <f t="shared" si="566"/>
        <v/>
      </c>
      <c r="Z431" s="97" t="str">
        <f>IF(G431="","",VLOOKUP(G431,種目名!$R$5:$T$104,3,0))</f>
        <v/>
      </c>
      <c r="AA431" s="98" t="str">
        <f>IF(J431="","",VLOOKUP(J431,種目名!$R$5:$T$104,3,0))</f>
        <v/>
      </c>
      <c r="AB431" s="117" t="str">
        <f>IF(M431="","",VLOOKUP(M431,種目名!$R$5:$T$104,3,0))</f>
        <v/>
      </c>
      <c r="AC431" s="117" t="str">
        <f>IF(P431="","",VLOOKUP(AF431,種目名!$R$5:$T$104,3,0))</f>
        <v/>
      </c>
      <c r="AD431" s="118" t="str">
        <f>IF(S431="","",VLOOKUP(AI431,種目名!$R$5:$T$104,3,0))</f>
        <v/>
      </c>
      <c r="AE431" s="115">
        <f t="shared" si="567"/>
        <v>0</v>
      </c>
      <c r="AF431" s="152" t="str">
        <f t="shared" si="568"/>
        <v/>
      </c>
      <c r="AG431" s="152" t="str">
        <f t="shared" si="569"/>
        <v/>
      </c>
      <c r="AH431" s="152">
        <f t="shared" si="570"/>
        <v>0</v>
      </c>
      <c r="AI431" s="152" t="str">
        <f t="shared" si="571"/>
        <v/>
      </c>
      <c r="AJ431" s="152" t="str">
        <f t="shared" si="572"/>
        <v/>
      </c>
      <c r="AK431" s="383"/>
      <c r="AL431" s="166">
        <f t="shared" si="500"/>
        <v>0</v>
      </c>
      <c r="AM431" s="392">
        <f t="shared" si="501"/>
        <v>0</v>
      </c>
      <c r="AN431" s="392">
        <f>COUNTIF($B$12:B431,B431)</f>
        <v>0</v>
      </c>
      <c r="AO431" s="392"/>
      <c r="AP431" s="392" t="str">
        <f t="shared" si="502"/>
        <v/>
      </c>
      <c r="AQ431" s="392" t="str">
        <f t="shared" si="502"/>
        <v/>
      </c>
      <c r="AR431" s="392" t="str">
        <f t="shared" si="502"/>
        <v/>
      </c>
      <c r="AS431" s="392" t="str">
        <f t="shared" si="502"/>
        <v/>
      </c>
      <c r="AT431" s="392">
        <f t="shared" si="503"/>
        <v>0</v>
      </c>
      <c r="AU431" s="392" t="str">
        <f t="shared" si="504"/>
        <v/>
      </c>
      <c r="AV431" s="392" t="str">
        <f t="shared" si="505"/>
        <v/>
      </c>
      <c r="AW431" s="392" t="str">
        <f t="shared" si="506"/>
        <v/>
      </c>
      <c r="AX431" s="392" t="str">
        <f t="shared" si="507"/>
        <v/>
      </c>
      <c r="AY431" s="392" t="str">
        <f t="shared" si="508"/>
        <v/>
      </c>
      <c r="AZ431" s="392" t="str">
        <f t="shared" si="573"/>
        <v/>
      </c>
      <c r="BA431" s="392" t="str">
        <f t="shared" si="573"/>
        <v/>
      </c>
      <c r="BB431" s="392" t="str">
        <f t="shared" si="573"/>
        <v/>
      </c>
      <c r="BC431" s="392" t="str">
        <f t="shared" si="573"/>
        <v/>
      </c>
      <c r="BD431" s="396" t="str">
        <f t="shared" si="573"/>
        <v/>
      </c>
      <c r="BE431" s="386">
        <f t="shared" si="509"/>
        <v>0</v>
      </c>
      <c r="BG431" s="392">
        <f t="shared" si="510"/>
        <v>0</v>
      </c>
      <c r="BH431" s="392">
        <f t="shared" si="511"/>
        <v>0</v>
      </c>
      <c r="BI431" s="405">
        <f t="shared" si="512"/>
        <v>0</v>
      </c>
      <c r="BJ431" s="406">
        <f t="shared" si="497"/>
        <v>0</v>
      </c>
      <c r="BK431" s="391" t="str">
        <f t="shared" si="498"/>
        <v>0</v>
      </c>
      <c r="BL431" s="391" t="str">
        <f t="shared" si="499"/>
        <v>0</v>
      </c>
      <c r="BM431" s="405">
        <f t="shared" si="513"/>
        <v>0</v>
      </c>
      <c r="BN431" s="405" t="str">
        <f t="shared" si="514"/>
        <v>0m0</v>
      </c>
      <c r="BO431" s="392">
        <f t="shared" si="515"/>
        <v>0</v>
      </c>
      <c r="BP431" s="392">
        <f t="shared" si="516"/>
        <v>0</v>
      </c>
      <c r="BQ431" s="405">
        <f t="shared" si="517"/>
        <v>0</v>
      </c>
      <c r="BR431" s="406">
        <f t="shared" si="518"/>
        <v>0</v>
      </c>
      <c r="BS431" s="391" t="str">
        <f t="shared" si="519"/>
        <v>0</v>
      </c>
      <c r="BT431" s="391" t="str">
        <f t="shared" si="520"/>
        <v>0</v>
      </c>
      <c r="BU431" s="405">
        <f t="shared" si="521"/>
        <v>0</v>
      </c>
      <c r="BV431" s="405" t="str">
        <f t="shared" si="522"/>
        <v>0m0</v>
      </c>
      <c r="BW431" s="392">
        <f t="shared" si="523"/>
        <v>0</v>
      </c>
      <c r="BX431" s="392">
        <f t="shared" si="524"/>
        <v>0</v>
      </c>
      <c r="BY431" s="405">
        <f t="shared" si="525"/>
        <v>0</v>
      </c>
      <c r="BZ431" s="406">
        <f t="shared" si="526"/>
        <v>0</v>
      </c>
      <c r="CA431" s="391" t="str">
        <f t="shared" si="527"/>
        <v>0</v>
      </c>
      <c r="CB431" s="391" t="str">
        <f t="shared" si="528"/>
        <v>0</v>
      </c>
      <c r="CC431" s="405">
        <f t="shared" si="529"/>
        <v>0</v>
      </c>
      <c r="CD431" s="405" t="str">
        <f t="shared" si="530"/>
        <v>0m0</v>
      </c>
      <c r="CE431" s="392">
        <f t="shared" si="531"/>
        <v>0</v>
      </c>
      <c r="CF431" s="392">
        <f t="shared" si="532"/>
        <v>0</v>
      </c>
      <c r="CG431" s="405">
        <f t="shared" si="533"/>
        <v>0</v>
      </c>
      <c r="CH431" s="406">
        <f t="shared" si="534"/>
        <v>0</v>
      </c>
      <c r="CI431" s="391" t="str">
        <f t="shared" si="535"/>
        <v>0</v>
      </c>
      <c r="CJ431" s="391" t="str">
        <f t="shared" si="536"/>
        <v>0</v>
      </c>
      <c r="CK431" s="405">
        <f t="shared" si="537"/>
        <v>0</v>
      </c>
      <c r="CL431" s="405" t="str">
        <f t="shared" si="538"/>
        <v>0m0</v>
      </c>
      <c r="CM431" s="392">
        <f t="shared" si="539"/>
        <v>0</v>
      </c>
      <c r="CN431" s="392">
        <f t="shared" si="540"/>
        <v>0</v>
      </c>
      <c r="CO431" s="405">
        <f t="shared" si="541"/>
        <v>0</v>
      </c>
      <c r="CP431" s="406">
        <f t="shared" si="542"/>
        <v>0</v>
      </c>
      <c r="CQ431" s="391" t="str">
        <f t="shared" si="543"/>
        <v>0</v>
      </c>
      <c r="CR431" s="391" t="str">
        <f t="shared" si="544"/>
        <v>0</v>
      </c>
      <c r="CS431" s="405">
        <f t="shared" si="545"/>
        <v>0</v>
      </c>
      <c r="CT431" s="405" t="str">
        <f t="shared" si="546"/>
        <v>0m0</v>
      </c>
      <c r="CU431" s="405">
        <f t="shared" si="547"/>
        <v>0</v>
      </c>
      <c r="CV431" s="405">
        <f t="shared" si="548"/>
        <v>0</v>
      </c>
      <c r="CW431" s="405">
        <f t="shared" si="549"/>
        <v>0</v>
      </c>
      <c r="CX431" s="405">
        <f t="shared" si="550"/>
        <v>0</v>
      </c>
      <c r="CY431" s="405">
        <f t="shared" si="551"/>
        <v>0</v>
      </c>
      <c r="CZ431" s="405" t="str">
        <f t="shared" si="552"/>
        <v/>
      </c>
      <c r="DA431" s="405" t="str">
        <f t="shared" si="553"/>
        <v/>
      </c>
      <c r="DB431" s="405" t="str">
        <f t="shared" si="554"/>
        <v/>
      </c>
      <c r="DC431" s="405" t="str">
        <f t="shared" si="555"/>
        <v/>
      </c>
      <c r="DD431" s="405" t="str">
        <f t="shared" si="556"/>
        <v/>
      </c>
      <c r="DE431" s="405"/>
      <c r="DF431" s="404"/>
      <c r="DG431" s="405" t="str">
        <f t="shared" si="557"/>
        <v/>
      </c>
      <c r="DH431" s="405" t="str">
        <f t="shared" si="558"/>
        <v/>
      </c>
      <c r="DI431" s="405">
        <f t="shared" si="559"/>
        <v>0</v>
      </c>
      <c r="DJ431" s="405" t="str">
        <f t="shared" si="560"/>
        <v/>
      </c>
      <c r="DK431" s="405" t="str">
        <f t="shared" si="561"/>
        <v/>
      </c>
      <c r="DL431" s="405" t="str">
        <f t="shared" si="562"/>
        <v/>
      </c>
      <c r="DM431" s="405" t="str">
        <f t="shared" si="563"/>
        <v/>
      </c>
      <c r="DN431" s="405" t="str">
        <f t="shared" si="564"/>
        <v/>
      </c>
      <c r="DO431" s="405" t="str">
        <f t="shared" si="565"/>
        <v/>
      </c>
    </row>
    <row r="432" spans="1:119" s="152" customFormat="1" ht="18" hidden="1" customHeight="1">
      <c r="A432" s="156" t="str">
        <f t="shared" si="496"/>
        <v/>
      </c>
      <c r="B432" s="153"/>
      <c r="C432" s="31" t="str">
        <f>IF(B432="","",VLOOKUP(B432,学連登録!$C$2:$G$3000,2,FALSE))</f>
        <v/>
      </c>
      <c r="D432" s="32" t="str">
        <f>IF(B432="","",VLOOKUP(B432,学連登録!$C$2:$G$3000,3,FALSE))</f>
        <v/>
      </c>
      <c r="E432" s="33" t="str">
        <f>IF(B432="","",VLOOKUP(B432,学連登録!$C$2:$G$3000,4,FALSE))</f>
        <v/>
      </c>
      <c r="F432" s="376" t="str">
        <f>IF(B432="","",VLOOKUP(B432,学連登録!$C$2:$I$3000,7,FALSE))</f>
        <v/>
      </c>
      <c r="G432" s="155"/>
      <c r="H432" s="926"/>
      <c r="I432" s="928"/>
      <c r="J432" s="155"/>
      <c r="K432" s="926"/>
      <c r="L432" s="927"/>
      <c r="M432" s="155"/>
      <c r="N432" s="881"/>
      <c r="O432" s="882"/>
      <c r="P432" s="154"/>
      <c r="Q432" s="926"/>
      <c r="R432" s="927"/>
      <c r="S432" s="154"/>
      <c r="T432" s="926"/>
      <c r="U432" s="927"/>
      <c r="V432" s="101" t="str">
        <f>IF(B432="","",VLOOKUP(B432,学連登録!$C$2:$H$3000,6,FALSE))</f>
        <v/>
      </c>
      <c r="Y432" s="116" t="str">
        <f t="shared" si="566"/>
        <v/>
      </c>
      <c r="Z432" s="97" t="str">
        <f>IF(G432="","",VLOOKUP(G432,種目名!$R$5:$T$104,3,0))</f>
        <v/>
      </c>
      <c r="AA432" s="98" t="str">
        <f>IF(J432="","",VLOOKUP(J432,種目名!$R$5:$T$104,3,0))</f>
        <v/>
      </c>
      <c r="AB432" s="117" t="str">
        <f>IF(M432="","",VLOOKUP(M432,種目名!$R$5:$T$104,3,0))</f>
        <v/>
      </c>
      <c r="AC432" s="117" t="str">
        <f>IF(P432="","",VLOOKUP(AF432,種目名!$R$5:$T$104,3,0))</f>
        <v/>
      </c>
      <c r="AD432" s="118" t="str">
        <f>IF(S432="","",VLOOKUP(AI432,種目名!$R$5:$T$104,3,0))</f>
        <v/>
      </c>
      <c r="AE432" s="115">
        <f t="shared" si="567"/>
        <v>0</v>
      </c>
      <c r="AF432" s="152" t="str">
        <f t="shared" si="568"/>
        <v/>
      </c>
      <c r="AG432" s="152" t="str">
        <f t="shared" si="569"/>
        <v/>
      </c>
      <c r="AH432" s="152">
        <f t="shared" si="570"/>
        <v>0</v>
      </c>
      <c r="AI432" s="152" t="str">
        <f t="shared" si="571"/>
        <v/>
      </c>
      <c r="AJ432" s="152" t="str">
        <f t="shared" si="572"/>
        <v/>
      </c>
      <c r="AK432" s="383"/>
      <c r="AL432" s="166">
        <f t="shared" si="500"/>
        <v>0</v>
      </c>
      <c r="AM432" s="392">
        <f t="shared" si="501"/>
        <v>0</v>
      </c>
      <c r="AN432" s="392">
        <f>COUNTIF($B$12:B432,B432)</f>
        <v>0</v>
      </c>
      <c r="AO432" s="392"/>
      <c r="AP432" s="392" t="str">
        <f t="shared" si="502"/>
        <v/>
      </c>
      <c r="AQ432" s="392" t="str">
        <f t="shared" si="502"/>
        <v/>
      </c>
      <c r="AR432" s="392" t="str">
        <f t="shared" si="502"/>
        <v/>
      </c>
      <c r="AS432" s="392" t="str">
        <f t="shared" si="502"/>
        <v/>
      </c>
      <c r="AT432" s="392">
        <f t="shared" si="503"/>
        <v>0</v>
      </c>
      <c r="AU432" s="392" t="str">
        <f t="shared" si="504"/>
        <v/>
      </c>
      <c r="AV432" s="392" t="str">
        <f t="shared" si="505"/>
        <v/>
      </c>
      <c r="AW432" s="392" t="str">
        <f t="shared" si="506"/>
        <v/>
      </c>
      <c r="AX432" s="392" t="str">
        <f t="shared" si="507"/>
        <v/>
      </c>
      <c r="AY432" s="392" t="str">
        <f t="shared" si="508"/>
        <v/>
      </c>
      <c r="AZ432" s="392" t="str">
        <f t="shared" si="573"/>
        <v/>
      </c>
      <c r="BA432" s="392" t="str">
        <f t="shared" si="573"/>
        <v/>
      </c>
      <c r="BB432" s="392" t="str">
        <f t="shared" si="573"/>
        <v/>
      </c>
      <c r="BC432" s="392" t="str">
        <f t="shared" si="573"/>
        <v/>
      </c>
      <c r="BD432" s="396" t="str">
        <f t="shared" si="573"/>
        <v/>
      </c>
      <c r="BE432" s="386">
        <f t="shared" si="509"/>
        <v>0</v>
      </c>
      <c r="BG432" s="392">
        <f t="shared" si="510"/>
        <v>0</v>
      </c>
      <c r="BH432" s="392">
        <f t="shared" si="511"/>
        <v>0</v>
      </c>
      <c r="BI432" s="405">
        <f t="shared" si="512"/>
        <v>0</v>
      </c>
      <c r="BJ432" s="406">
        <f t="shared" si="497"/>
        <v>0</v>
      </c>
      <c r="BK432" s="391" t="str">
        <f t="shared" si="498"/>
        <v>0</v>
      </c>
      <c r="BL432" s="391" t="str">
        <f t="shared" si="499"/>
        <v>0</v>
      </c>
      <c r="BM432" s="405">
        <f t="shared" si="513"/>
        <v>0</v>
      </c>
      <c r="BN432" s="405" t="str">
        <f t="shared" si="514"/>
        <v>0m0</v>
      </c>
      <c r="BO432" s="392">
        <f t="shared" si="515"/>
        <v>0</v>
      </c>
      <c r="BP432" s="392">
        <f t="shared" si="516"/>
        <v>0</v>
      </c>
      <c r="BQ432" s="405">
        <f t="shared" si="517"/>
        <v>0</v>
      </c>
      <c r="BR432" s="406">
        <f t="shared" si="518"/>
        <v>0</v>
      </c>
      <c r="BS432" s="391" t="str">
        <f t="shared" si="519"/>
        <v>0</v>
      </c>
      <c r="BT432" s="391" t="str">
        <f t="shared" si="520"/>
        <v>0</v>
      </c>
      <c r="BU432" s="405">
        <f t="shared" si="521"/>
        <v>0</v>
      </c>
      <c r="BV432" s="405" t="str">
        <f t="shared" si="522"/>
        <v>0m0</v>
      </c>
      <c r="BW432" s="392">
        <f t="shared" si="523"/>
        <v>0</v>
      </c>
      <c r="BX432" s="392">
        <f t="shared" si="524"/>
        <v>0</v>
      </c>
      <c r="BY432" s="405">
        <f t="shared" si="525"/>
        <v>0</v>
      </c>
      <c r="BZ432" s="406">
        <f t="shared" si="526"/>
        <v>0</v>
      </c>
      <c r="CA432" s="391" t="str">
        <f t="shared" si="527"/>
        <v>0</v>
      </c>
      <c r="CB432" s="391" t="str">
        <f t="shared" si="528"/>
        <v>0</v>
      </c>
      <c r="CC432" s="405">
        <f t="shared" si="529"/>
        <v>0</v>
      </c>
      <c r="CD432" s="405" t="str">
        <f t="shared" si="530"/>
        <v>0m0</v>
      </c>
      <c r="CE432" s="392">
        <f t="shared" si="531"/>
        <v>0</v>
      </c>
      <c r="CF432" s="392">
        <f t="shared" si="532"/>
        <v>0</v>
      </c>
      <c r="CG432" s="405">
        <f t="shared" si="533"/>
        <v>0</v>
      </c>
      <c r="CH432" s="406">
        <f t="shared" si="534"/>
        <v>0</v>
      </c>
      <c r="CI432" s="391" t="str">
        <f t="shared" si="535"/>
        <v>0</v>
      </c>
      <c r="CJ432" s="391" t="str">
        <f t="shared" si="536"/>
        <v>0</v>
      </c>
      <c r="CK432" s="405">
        <f t="shared" si="537"/>
        <v>0</v>
      </c>
      <c r="CL432" s="405" t="str">
        <f t="shared" si="538"/>
        <v>0m0</v>
      </c>
      <c r="CM432" s="392">
        <f t="shared" si="539"/>
        <v>0</v>
      </c>
      <c r="CN432" s="392">
        <f t="shared" si="540"/>
        <v>0</v>
      </c>
      <c r="CO432" s="405">
        <f t="shared" si="541"/>
        <v>0</v>
      </c>
      <c r="CP432" s="406">
        <f t="shared" si="542"/>
        <v>0</v>
      </c>
      <c r="CQ432" s="391" t="str">
        <f t="shared" si="543"/>
        <v>0</v>
      </c>
      <c r="CR432" s="391" t="str">
        <f t="shared" si="544"/>
        <v>0</v>
      </c>
      <c r="CS432" s="405">
        <f t="shared" si="545"/>
        <v>0</v>
      </c>
      <c r="CT432" s="405" t="str">
        <f t="shared" si="546"/>
        <v>0m0</v>
      </c>
      <c r="CU432" s="405">
        <f t="shared" si="547"/>
        <v>0</v>
      </c>
      <c r="CV432" s="405">
        <f t="shared" si="548"/>
        <v>0</v>
      </c>
      <c r="CW432" s="405">
        <f t="shared" si="549"/>
        <v>0</v>
      </c>
      <c r="CX432" s="405">
        <f t="shared" si="550"/>
        <v>0</v>
      </c>
      <c r="CY432" s="405">
        <f t="shared" si="551"/>
        <v>0</v>
      </c>
      <c r="CZ432" s="405" t="str">
        <f t="shared" si="552"/>
        <v/>
      </c>
      <c r="DA432" s="405" t="str">
        <f t="shared" si="553"/>
        <v/>
      </c>
      <c r="DB432" s="405" t="str">
        <f t="shared" si="554"/>
        <v/>
      </c>
      <c r="DC432" s="405" t="str">
        <f t="shared" si="555"/>
        <v/>
      </c>
      <c r="DD432" s="405" t="str">
        <f t="shared" si="556"/>
        <v/>
      </c>
      <c r="DE432" s="405"/>
      <c r="DF432" s="404"/>
      <c r="DG432" s="405" t="str">
        <f t="shared" si="557"/>
        <v/>
      </c>
      <c r="DH432" s="405" t="str">
        <f t="shared" si="558"/>
        <v/>
      </c>
      <c r="DI432" s="405">
        <f t="shared" si="559"/>
        <v>0</v>
      </c>
      <c r="DJ432" s="405" t="str">
        <f t="shared" si="560"/>
        <v/>
      </c>
      <c r="DK432" s="405" t="str">
        <f t="shared" si="561"/>
        <v/>
      </c>
      <c r="DL432" s="405" t="str">
        <f t="shared" si="562"/>
        <v/>
      </c>
      <c r="DM432" s="405" t="str">
        <f t="shared" si="563"/>
        <v/>
      </c>
      <c r="DN432" s="405" t="str">
        <f t="shared" si="564"/>
        <v/>
      </c>
      <c r="DO432" s="405" t="str">
        <f t="shared" si="565"/>
        <v/>
      </c>
    </row>
    <row r="433" spans="1:119" s="152" customFormat="1" ht="18" hidden="1" customHeight="1">
      <c r="A433" s="156" t="str">
        <f t="shared" si="496"/>
        <v/>
      </c>
      <c r="B433" s="153"/>
      <c r="C433" s="31" t="str">
        <f>IF(B433="","",VLOOKUP(B433,学連登録!$C$2:$G$3000,2,FALSE))</f>
        <v/>
      </c>
      <c r="D433" s="32" t="str">
        <f>IF(B433="","",VLOOKUP(B433,学連登録!$C$2:$G$3000,3,FALSE))</f>
        <v/>
      </c>
      <c r="E433" s="33" t="str">
        <f>IF(B433="","",VLOOKUP(B433,学連登録!$C$2:$G$3000,4,FALSE))</f>
        <v/>
      </c>
      <c r="F433" s="376" t="str">
        <f>IF(B433="","",VLOOKUP(B433,学連登録!$C$2:$I$3000,7,FALSE))</f>
        <v/>
      </c>
      <c r="G433" s="155"/>
      <c r="H433" s="926"/>
      <c r="I433" s="928"/>
      <c r="J433" s="155"/>
      <c r="K433" s="926"/>
      <c r="L433" s="927"/>
      <c r="M433" s="155"/>
      <c r="N433" s="881"/>
      <c r="O433" s="882"/>
      <c r="P433" s="154"/>
      <c r="Q433" s="926"/>
      <c r="R433" s="927"/>
      <c r="S433" s="154"/>
      <c r="T433" s="926"/>
      <c r="U433" s="927"/>
      <c r="V433" s="101" t="str">
        <f>IF(B433="","",VLOOKUP(B433,学連登録!$C$2:$H$3000,6,FALSE))</f>
        <v/>
      </c>
      <c r="Y433" s="116" t="str">
        <f t="shared" si="566"/>
        <v/>
      </c>
      <c r="Z433" s="97" t="str">
        <f>IF(G433="","",VLOOKUP(G433,種目名!$R$5:$T$104,3,0))</f>
        <v/>
      </c>
      <c r="AA433" s="98" t="str">
        <f>IF(J433="","",VLOOKUP(J433,種目名!$R$5:$T$104,3,0))</f>
        <v/>
      </c>
      <c r="AB433" s="117" t="str">
        <f>IF(M433="","",VLOOKUP(M433,種目名!$R$5:$T$104,3,0))</f>
        <v/>
      </c>
      <c r="AC433" s="117" t="str">
        <f>IF(P433="","",VLOOKUP(AF433,種目名!$R$5:$T$104,3,0))</f>
        <v/>
      </c>
      <c r="AD433" s="118" t="str">
        <f>IF(S433="","",VLOOKUP(AI433,種目名!$R$5:$T$104,3,0))</f>
        <v/>
      </c>
      <c r="AE433" s="115">
        <f t="shared" si="567"/>
        <v>0</v>
      </c>
      <c r="AF433" s="152" t="str">
        <f t="shared" si="568"/>
        <v/>
      </c>
      <c r="AG433" s="152" t="str">
        <f t="shared" si="569"/>
        <v/>
      </c>
      <c r="AH433" s="152">
        <f t="shared" si="570"/>
        <v>0</v>
      </c>
      <c r="AI433" s="152" t="str">
        <f t="shared" si="571"/>
        <v/>
      </c>
      <c r="AJ433" s="152" t="str">
        <f t="shared" si="572"/>
        <v/>
      </c>
      <c r="AK433" s="383"/>
      <c r="AL433" s="166">
        <f t="shared" si="500"/>
        <v>0</v>
      </c>
      <c r="AM433" s="392">
        <f t="shared" si="501"/>
        <v>0</v>
      </c>
      <c r="AN433" s="392">
        <f>COUNTIF($B$12:B433,B433)</f>
        <v>0</v>
      </c>
      <c r="AO433" s="392"/>
      <c r="AP433" s="392" t="str">
        <f t="shared" si="502"/>
        <v/>
      </c>
      <c r="AQ433" s="392" t="str">
        <f t="shared" si="502"/>
        <v/>
      </c>
      <c r="AR433" s="392" t="str">
        <f t="shared" si="502"/>
        <v/>
      </c>
      <c r="AS433" s="392" t="str">
        <f t="shared" si="502"/>
        <v/>
      </c>
      <c r="AT433" s="392">
        <f t="shared" si="503"/>
        <v>0</v>
      </c>
      <c r="AU433" s="392" t="str">
        <f t="shared" si="504"/>
        <v/>
      </c>
      <c r="AV433" s="392" t="str">
        <f t="shared" si="505"/>
        <v/>
      </c>
      <c r="AW433" s="392" t="str">
        <f t="shared" si="506"/>
        <v/>
      </c>
      <c r="AX433" s="392" t="str">
        <f t="shared" si="507"/>
        <v/>
      </c>
      <c r="AY433" s="392" t="str">
        <f t="shared" si="508"/>
        <v/>
      </c>
      <c r="AZ433" s="392" t="str">
        <f t="shared" si="573"/>
        <v/>
      </c>
      <c r="BA433" s="392" t="str">
        <f t="shared" si="573"/>
        <v/>
      </c>
      <c r="BB433" s="392" t="str">
        <f t="shared" si="573"/>
        <v/>
      </c>
      <c r="BC433" s="392" t="str">
        <f t="shared" si="573"/>
        <v/>
      </c>
      <c r="BD433" s="396" t="str">
        <f t="shared" si="573"/>
        <v/>
      </c>
      <c r="BE433" s="386">
        <f t="shared" si="509"/>
        <v>0</v>
      </c>
      <c r="BG433" s="392">
        <f t="shared" si="510"/>
        <v>0</v>
      </c>
      <c r="BH433" s="392">
        <f t="shared" si="511"/>
        <v>0</v>
      </c>
      <c r="BI433" s="405">
        <f t="shared" si="512"/>
        <v>0</v>
      </c>
      <c r="BJ433" s="406">
        <f t="shared" si="497"/>
        <v>0</v>
      </c>
      <c r="BK433" s="391" t="str">
        <f t="shared" si="498"/>
        <v>0</v>
      </c>
      <c r="BL433" s="391" t="str">
        <f t="shared" si="499"/>
        <v>0</v>
      </c>
      <c r="BM433" s="405">
        <f t="shared" si="513"/>
        <v>0</v>
      </c>
      <c r="BN433" s="405" t="str">
        <f t="shared" si="514"/>
        <v>0m0</v>
      </c>
      <c r="BO433" s="392">
        <f t="shared" si="515"/>
        <v>0</v>
      </c>
      <c r="BP433" s="392">
        <f t="shared" si="516"/>
        <v>0</v>
      </c>
      <c r="BQ433" s="405">
        <f t="shared" si="517"/>
        <v>0</v>
      </c>
      <c r="BR433" s="406">
        <f t="shared" si="518"/>
        <v>0</v>
      </c>
      <c r="BS433" s="391" t="str">
        <f t="shared" si="519"/>
        <v>0</v>
      </c>
      <c r="BT433" s="391" t="str">
        <f t="shared" si="520"/>
        <v>0</v>
      </c>
      <c r="BU433" s="405">
        <f t="shared" si="521"/>
        <v>0</v>
      </c>
      <c r="BV433" s="405" t="str">
        <f t="shared" si="522"/>
        <v>0m0</v>
      </c>
      <c r="BW433" s="392">
        <f t="shared" si="523"/>
        <v>0</v>
      </c>
      <c r="BX433" s="392">
        <f t="shared" si="524"/>
        <v>0</v>
      </c>
      <c r="BY433" s="405">
        <f t="shared" si="525"/>
        <v>0</v>
      </c>
      <c r="BZ433" s="406">
        <f t="shared" si="526"/>
        <v>0</v>
      </c>
      <c r="CA433" s="391" t="str">
        <f t="shared" si="527"/>
        <v>0</v>
      </c>
      <c r="CB433" s="391" t="str">
        <f t="shared" si="528"/>
        <v>0</v>
      </c>
      <c r="CC433" s="405">
        <f t="shared" si="529"/>
        <v>0</v>
      </c>
      <c r="CD433" s="405" t="str">
        <f t="shared" si="530"/>
        <v>0m0</v>
      </c>
      <c r="CE433" s="392">
        <f t="shared" si="531"/>
        <v>0</v>
      </c>
      <c r="CF433" s="392">
        <f t="shared" si="532"/>
        <v>0</v>
      </c>
      <c r="CG433" s="405">
        <f t="shared" si="533"/>
        <v>0</v>
      </c>
      <c r="CH433" s="406">
        <f t="shared" si="534"/>
        <v>0</v>
      </c>
      <c r="CI433" s="391" t="str">
        <f t="shared" si="535"/>
        <v>0</v>
      </c>
      <c r="CJ433" s="391" t="str">
        <f t="shared" si="536"/>
        <v>0</v>
      </c>
      <c r="CK433" s="405">
        <f t="shared" si="537"/>
        <v>0</v>
      </c>
      <c r="CL433" s="405" t="str">
        <f t="shared" si="538"/>
        <v>0m0</v>
      </c>
      <c r="CM433" s="392">
        <f t="shared" si="539"/>
        <v>0</v>
      </c>
      <c r="CN433" s="392">
        <f t="shared" si="540"/>
        <v>0</v>
      </c>
      <c r="CO433" s="405">
        <f t="shared" si="541"/>
        <v>0</v>
      </c>
      <c r="CP433" s="406">
        <f t="shared" si="542"/>
        <v>0</v>
      </c>
      <c r="CQ433" s="391" t="str">
        <f t="shared" si="543"/>
        <v>0</v>
      </c>
      <c r="CR433" s="391" t="str">
        <f t="shared" si="544"/>
        <v>0</v>
      </c>
      <c r="CS433" s="405">
        <f t="shared" si="545"/>
        <v>0</v>
      </c>
      <c r="CT433" s="405" t="str">
        <f t="shared" si="546"/>
        <v>0m0</v>
      </c>
      <c r="CU433" s="405">
        <f t="shared" si="547"/>
        <v>0</v>
      </c>
      <c r="CV433" s="405">
        <f t="shared" si="548"/>
        <v>0</v>
      </c>
      <c r="CW433" s="405">
        <f t="shared" si="549"/>
        <v>0</v>
      </c>
      <c r="CX433" s="405">
        <f t="shared" si="550"/>
        <v>0</v>
      </c>
      <c r="CY433" s="405">
        <f t="shared" si="551"/>
        <v>0</v>
      </c>
      <c r="CZ433" s="405" t="str">
        <f t="shared" si="552"/>
        <v/>
      </c>
      <c r="DA433" s="405" t="str">
        <f t="shared" si="553"/>
        <v/>
      </c>
      <c r="DB433" s="405" t="str">
        <f t="shared" si="554"/>
        <v/>
      </c>
      <c r="DC433" s="405" t="str">
        <f t="shared" si="555"/>
        <v/>
      </c>
      <c r="DD433" s="405" t="str">
        <f t="shared" si="556"/>
        <v/>
      </c>
      <c r="DE433" s="405"/>
      <c r="DF433" s="404"/>
      <c r="DG433" s="405" t="str">
        <f t="shared" si="557"/>
        <v/>
      </c>
      <c r="DH433" s="405" t="str">
        <f t="shared" si="558"/>
        <v/>
      </c>
      <c r="DI433" s="405">
        <f t="shared" si="559"/>
        <v>0</v>
      </c>
      <c r="DJ433" s="405" t="str">
        <f t="shared" si="560"/>
        <v/>
      </c>
      <c r="DK433" s="405" t="str">
        <f t="shared" si="561"/>
        <v/>
      </c>
      <c r="DL433" s="405" t="str">
        <f t="shared" si="562"/>
        <v/>
      </c>
      <c r="DM433" s="405" t="str">
        <f t="shared" si="563"/>
        <v/>
      </c>
      <c r="DN433" s="405" t="str">
        <f t="shared" si="564"/>
        <v/>
      </c>
      <c r="DO433" s="405" t="str">
        <f t="shared" si="565"/>
        <v/>
      </c>
    </row>
    <row r="434" spans="1:119" s="152" customFormat="1" ht="18" hidden="1" customHeight="1">
      <c r="A434" s="156" t="str">
        <f t="shared" si="496"/>
        <v/>
      </c>
      <c r="B434" s="153"/>
      <c r="C434" s="31" t="str">
        <f>IF(B434="","",VLOOKUP(B434,学連登録!$C$2:$G$3000,2,FALSE))</f>
        <v/>
      </c>
      <c r="D434" s="32" t="str">
        <f>IF(B434="","",VLOOKUP(B434,学連登録!$C$2:$G$3000,3,FALSE))</f>
        <v/>
      </c>
      <c r="E434" s="33" t="str">
        <f>IF(B434="","",VLOOKUP(B434,学連登録!$C$2:$G$3000,4,FALSE))</f>
        <v/>
      </c>
      <c r="F434" s="376" t="str">
        <f>IF(B434="","",VLOOKUP(B434,学連登録!$C$2:$I$3000,7,FALSE))</f>
        <v/>
      </c>
      <c r="G434" s="155"/>
      <c r="H434" s="926"/>
      <c r="I434" s="928"/>
      <c r="J434" s="155"/>
      <c r="K434" s="926"/>
      <c r="L434" s="927"/>
      <c r="M434" s="155"/>
      <c r="N434" s="881"/>
      <c r="O434" s="882"/>
      <c r="P434" s="154"/>
      <c r="Q434" s="926"/>
      <c r="R434" s="927"/>
      <c r="S434" s="154"/>
      <c r="T434" s="926"/>
      <c r="U434" s="927"/>
      <c r="V434" s="101" t="str">
        <f>IF(B434="","",VLOOKUP(B434,学連登録!$C$2:$H$3000,6,FALSE))</f>
        <v/>
      </c>
      <c r="Y434" s="116" t="str">
        <f t="shared" si="566"/>
        <v/>
      </c>
      <c r="Z434" s="97" t="str">
        <f>IF(G434="","",VLOOKUP(G434,種目名!$R$5:$T$104,3,0))</f>
        <v/>
      </c>
      <c r="AA434" s="98" t="str">
        <f>IF(J434="","",VLOOKUP(J434,種目名!$R$5:$T$104,3,0))</f>
        <v/>
      </c>
      <c r="AB434" s="117" t="str">
        <f>IF(M434="","",VLOOKUP(M434,種目名!$R$5:$T$104,3,0))</f>
        <v/>
      </c>
      <c r="AC434" s="117" t="str">
        <f>IF(P434="","",VLOOKUP(AF434,種目名!$R$5:$T$104,3,0))</f>
        <v/>
      </c>
      <c r="AD434" s="118" t="str">
        <f>IF(S434="","",VLOOKUP(AI434,種目名!$R$5:$T$104,3,0))</f>
        <v/>
      </c>
      <c r="AE434" s="115">
        <f t="shared" si="567"/>
        <v>0</v>
      </c>
      <c r="AF434" s="152" t="str">
        <f t="shared" si="568"/>
        <v/>
      </c>
      <c r="AG434" s="152" t="str">
        <f t="shared" si="569"/>
        <v/>
      </c>
      <c r="AH434" s="152">
        <f t="shared" si="570"/>
        <v>0</v>
      </c>
      <c r="AI434" s="152" t="str">
        <f t="shared" si="571"/>
        <v/>
      </c>
      <c r="AJ434" s="152" t="str">
        <f t="shared" si="572"/>
        <v/>
      </c>
      <c r="AK434" s="383"/>
      <c r="AL434" s="166">
        <f t="shared" si="500"/>
        <v>0</v>
      </c>
      <c r="AM434" s="392">
        <f t="shared" si="501"/>
        <v>0</v>
      </c>
      <c r="AN434" s="392">
        <f>COUNTIF($B$12:B434,B434)</f>
        <v>0</v>
      </c>
      <c r="AO434" s="392"/>
      <c r="AP434" s="392" t="str">
        <f t="shared" si="502"/>
        <v/>
      </c>
      <c r="AQ434" s="392" t="str">
        <f t="shared" si="502"/>
        <v/>
      </c>
      <c r="AR434" s="392" t="str">
        <f t="shared" si="502"/>
        <v/>
      </c>
      <c r="AS434" s="392" t="str">
        <f t="shared" si="502"/>
        <v/>
      </c>
      <c r="AT434" s="392">
        <f t="shared" si="503"/>
        <v>0</v>
      </c>
      <c r="AU434" s="392" t="str">
        <f t="shared" si="504"/>
        <v/>
      </c>
      <c r="AV434" s="392" t="str">
        <f t="shared" si="505"/>
        <v/>
      </c>
      <c r="AW434" s="392" t="str">
        <f t="shared" si="506"/>
        <v/>
      </c>
      <c r="AX434" s="392" t="str">
        <f t="shared" si="507"/>
        <v/>
      </c>
      <c r="AY434" s="392" t="str">
        <f t="shared" si="508"/>
        <v/>
      </c>
      <c r="AZ434" s="392" t="str">
        <f t="shared" si="573"/>
        <v/>
      </c>
      <c r="BA434" s="392" t="str">
        <f t="shared" si="573"/>
        <v/>
      </c>
      <c r="BB434" s="392" t="str">
        <f t="shared" si="573"/>
        <v/>
      </c>
      <c r="BC434" s="392" t="str">
        <f t="shared" si="573"/>
        <v/>
      </c>
      <c r="BD434" s="396" t="str">
        <f t="shared" si="573"/>
        <v/>
      </c>
      <c r="BE434" s="386">
        <f t="shared" si="509"/>
        <v>0</v>
      </c>
      <c r="BG434" s="392">
        <f t="shared" si="510"/>
        <v>0</v>
      </c>
      <c r="BH434" s="392">
        <f t="shared" si="511"/>
        <v>0</v>
      </c>
      <c r="BI434" s="405">
        <f t="shared" si="512"/>
        <v>0</v>
      </c>
      <c r="BJ434" s="406">
        <f t="shared" si="497"/>
        <v>0</v>
      </c>
      <c r="BK434" s="391" t="str">
        <f t="shared" si="498"/>
        <v>0</v>
      </c>
      <c r="BL434" s="391" t="str">
        <f t="shared" si="499"/>
        <v>0</v>
      </c>
      <c r="BM434" s="405">
        <f t="shared" si="513"/>
        <v>0</v>
      </c>
      <c r="BN434" s="405" t="str">
        <f t="shared" si="514"/>
        <v>0m0</v>
      </c>
      <c r="BO434" s="392">
        <f t="shared" si="515"/>
        <v>0</v>
      </c>
      <c r="BP434" s="392">
        <f t="shared" si="516"/>
        <v>0</v>
      </c>
      <c r="BQ434" s="405">
        <f t="shared" si="517"/>
        <v>0</v>
      </c>
      <c r="BR434" s="406">
        <f t="shared" si="518"/>
        <v>0</v>
      </c>
      <c r="BS434" s="391" t="str">
        <f t="shared" si="519"/>
        <v>0</v>
      </c>
      <c r="BT434" s="391" t="str">
        <f t="shared" si="520"/>
        <v>0</v>
      </c>
      <c r="BU434" s="405">
        <f t="shared" si="521"/>
        <v>0</v>
      </c>
      <c r="BV434" s="405" t="str">
        <f t="shared" si="522"/>
        <v>0m0</v>
      </c>
      <c r="BW434" s="392">
        <f t="shared" si="523"/>
        <v>0</v>
      </c>
      <c r="BX434" s="392">
        <f t="shared" si="524"/>
        <v>0</v>
      </c>
      <c r="BY434" s="405">
        <f t="shared" si="525"/>
        <v>0</v>
      </c>
      <c r="BZ434" s="406">
        <f t="shared" si="526"/>
        <v>0</v>
      </c>
      <c r="CA434" s="391" t="str">
        <f t="shared" si="527"/>
        <v>0</v>
      </c>
      <c r="CB434" s="391" t="str">
        <f t="shared" si="528"/>
        <v>0</v>
      </c>
      <c r="CC434" s="405">
        <f t="shared" si="529"/>
        <v>0</v>
      </c>
      <c r="CD434" s="405" t="str">
        <f t="shared" si="530"/>
        <v>0m0</v>
      </c>
      <c r="CE434" s="392">
        <f t="shared" si="531"/>
        <v>0</v>
      </c>
      <c r="CF434" s="392">
        <f t="shared" si="532"/>
        <v>0</v>
      </c>
      <c r="CG434" s="405">
        <f t="shared" si="533"/>
        <v>0</v>
      </c>
      <c r="CH434" s="406">
        <f t="shared" si="534"/>
        <v>0</v>
      </c>
      <c r="CI434" s="391" t="str">
        <f t="shared" si="535"/>
        <v>0</v>
      </c>
      <c r="CJ434" s="391" t="str">
        <f t="shared" si="536"/>
        <v>0</v>
      </c>
      <c r="CK434" s="405">
        <f t="shared" si="537"/>
        <v>0</v>
      </c>
      <c r="CL434" s="405" t="str">
        <f t="shared" si="538"/>
        <v>0m0</v>
      </c>
      <c r="CM434" s="392">
        <f t="shared" si="539"/>
        <v>0</v>
      </c>
      <c r="CN434" s="392">
        <f t="shared" si="540"/>
        <v>0</v>
      </c>
      <c r="CO434" s="405">
        <f t="shared" si="541"/>
        <v>0</v>
      </c>
      <c r="CP434" s="406">
        <f t="shared" si="542"/>
        <v>0</v>
      </c>
      <c r="CQ434" s="391" t="str">
        <f t="shared" si="543"/>
        <v>0</v>
      </c>
      <c r="CR434" s="391" t="str">
        <f t="shared" si="544"/>
        <v>0</v>
      </c>
      <c r="CS434" s="405">
        <f t="shared" si="545"/>
        <v>0</v>
      </c>
      <c r="CT434" s="405" t="str">
        <f t="shared" si="546"/>
        <v>0m0</v>
      </c>
      <c r="CU434" s="405">
        <f t="shared" si="547"/>
        <v>0</v>
      </c>
      <c r="CV434" s="405">
        <f t="shared" si="548"/>
        <v>0</v>
      </c>
      <c r="CW434" s="405">
        <f t="shared" si="549"/>
        <v>0</v>
      </c>
      <c r="CX434" s="405">
        <f t="shared" si="550"/>
        <v>0</v>
      </c>
      <c r="CY434" s="405">
        <f t="shared" si="551"/>
        <v>0</v>
      </c>
      <c r="CZ434" s="405" t="str">
        <f t="shared" si="552"/>
        <v/>
      </c>
      <c r="DA434" s="405" t="str">
        <f t="shared" si="553"/>
        <v/>
      </c>
      <c r="DB434" s="405" t="str">
        <f t="shared" si="554"/>
        <v/>
      </c>
      <c r="DC434" s="405" t="str">
        <f t="shared" si="555"/>
        <v/>
      </c>
      <c r="DD434" s="405" t="str">
        <f t="shared" si="556"/>
        <v/>
      </c>
      <c r="DE434" s="405"/>
      <c r="DF434" s="404"/>
      <c r="DG434" s="405" t="str">
        <f t="shared" si="557"/>
        <v/>
      </c>
      <c r="DH434" s="405" t="str">
        <f t="shared" si="558"/>
        <v/>
      </c>
      <c r="DI434" s="405">
        <f t="shared" si="559"/>
        <v>0</v>
      </c>
      <c r="DJ434" s="405" t="str">
        <f t="shared" si="560"/>
        <v/>
      </c>
      <c r="DK434" s="405" t="str">
        <f t="shared" si="561"/>
        <v/>
      </c>
      <c r="DL434" s="405" t="str">
        <f t="shared" si="562"/>
        <v/>
      </c>
      <c r="DM434" s="405" t="str">
        <f t="shared" si="563"/>
        <v/>
      </c>
      <c r="DN434" s="405" t="str">
        <f t="shared" si="564"/>
        <v/>
      </c>
      <c r="DO434" s="405" t="str">
        <f t="shared" si="565"/>
        <v/>
      </c>
    </row>
    <row r="435" spans="1:119" s="152" customFormat="1" ht="18" hidden="1" customHeight="1">
      <c r="A435" s="156" t="str">
        <f t="shared" ref="A435:A498" si="574">IF(C435="","",A434+1)</f>
        <v/>
      </c>
      <c r="B435" s="153"/>
      <c r="C435" s="31" t="str">
        <f>IF(B435="","",VLOOKUP(B435,学連登録!$C$2:$G$3000,2,FALSE))</f>
        <v/>
      </c>
      <c r="D435" s="32" t="str">
        <f>IF(B435="","",VLOOKUP(B435,学連登録!$C$2:$G$3000,3,FALSE))</f>
        <v/>
      </c>
      <c r="E435" s="33" t="str">
        <f>IF(B435="","",VLOOKUP(B435,学連登録!$C$2:$G$3000,4,FALSE))</f>
        <v/>
      </c>
      <c r="F435" s="376" t="str">
        <f>IF(B435="","",VLOOKUP(B435,学連登録!$C$2:$I$3000,7,FALSE))</f>
        <v/>
      </c>
      <c r="G435" s="155"/>
      <c r="H435" s="926"/>
      <c r="I435" s="928"/>
      <c r="J435" s="155"/>
      <c r="K435" s="926"/>
      <c r="L435" s="927"/>
      <c r="M435" s="155"/>
      <c r="N435" s="881"/>
      <c r="O435" s="882"/>
      <c r="P435" s="154"/>
      <c r="Q435" s="926"/>
      <c r="R435" s="927"/>
      <c r="S435" s="154"/>
      <c r="T435" s="926"/>
      <c r="U435" s="927"/>
      <c r="V435" s="101" t="str">
        <f>IF(B435="","",VLOOKUP(B435,学連登録!$C$2:$H$3000,6,FALSE))</f>
        <v/>
      </c>
      <c r="Y435" s="116" t="str">
        <f t="shared" si="566"/>
        <v/>
      </c>
      <c r="Z435" s="97" t="str">
        <f>IF(G435="","",VLOOKUP(G435,種目名!$R$5:$T$104,3,0))</f>
        <v/>
      </c>
      <c r="AA435" s="98" t="str">
        <f>IF(J435="","",VLOOKUP(J435,種目名!$R$5:$T$104,3,0))</f>
        <v/>
      </c>
      <c r="AB435" s="117" t="str">
        <f>IF(M435="","",VLOOKUP(M435,種目名!$R$5:$T$104,3,0))</f>
        <v/>
      </c>
      <c r="AC435" s="117" t="str">
        <f>IF(P435="","",VLOOKUP(AF435,種目名!$R$5:$T$104,3,0))</f>
        <v/>
      </c>
      <c r="AD435" s="118" t="str">
        <f>IF(S435="","",VLOOKUP(AI435,種目名!$R$5:$T$104,3,0))</f>
        <v/>
      </c>
      <c r="AE435" s="115">
        <f t="shared" si="567"/>
        <v>0</v>
      </c>
      <c r="AF435" s="152" t="str">
        <f t="shared" si="568"/>
        <v/>
      </c>
      <c r="AG435" s="152" t="str">
        <f t="shared" si="569"/>
        <v/>
      </c>
      <c r="AH435" s="152">
        <f t="shared" si="570"/>
        <v>0</v>
      </c>
      <c r="AI435" s="152" t="str">
        <f t="shared" si="571"/>
        <v/>
      </c>
      <c r="AJ435" s="152" t="str">
        <f t="shared" si="572"/>
        <v/>
      </c>
      <c r="AK435" s="383"/>
      <c r="AL435" s="166">
        <f t="shared" si="500"/>
        <v>0</v>
      </c>
      <c r="AM435" s="392">
        <f t="shared" si="501"/>
        <v>0</v>
      </c>
      <c r="AN435" s="392">
        <f>COUNTIF($B$12:B435,B435)</f>
        <v>0</v>
      </c>
      <c r="AO435" s="392"/>
      <c r="AP435" s="392" t="str">
        <f t="shared" si="502"/>
        <v/>
      </c>
      <c r="AQ435" s="392" t="str">
        <f t="shared" si="502"/>
        <v/>
      </c>
      <c r="AR435" s="392" t="str">
        <f t="shared" si="502"/>
        <v/>
      </c>
      <c r="AS435" s="392" t="str">
        <f t="shared" si="502"/>
        <v/>
      </c>
      <c r="AT435" s="392">
        <f t="shared" si="503"/>
        <v>0</v>
      </c>
      <c r="AU435" s="392" t="str">
        <f t="shared" si="504"/>
        <v/>
      </c>
      <c r="AV435" s="392" t="str">
        <f t="shared" si="505"/>
        <v/>
      </c>
      <c r="AW435" s="392" t="str">
        <f t="shared" si="506"/>
        <v/>
      </c>
      <c r="AX435" s="392" t="str">
        <f t="shared" si="507"/>
        <v/>
      </c>
      <c r="AY435" s="392" t="str">
        <f t="shared" si="508"/>
        <v/>
      </c>
      <c r="AZ435" s="392" t="str">
        <f t="shared" si="573"/>
        <v/>
      </c>
      <c r="BA435" s="392" t="str">
        <f t="shared" si="573"/>
        <v/>
      </c>
      <c r="BB435" s="392" t="str">
        <f t="shared" si="573"/>
        <v/>
      </c>
      <c r="BC435" s="392" t="str">
        <f t="shared" si="573"/>
        <v/>
      </c>
      <c r="BD435" s="396" t="str">
        <f t="shared" si="573"/>
        <v/>
      </c>
      <c r="BE435" s="386">
        <f t="shared" si="509"/>
        <v>0</v>
      </c>
      <c r="BG435" s="392">
        <f t="shared" si="510"/>
        <v>0</v>
      </c>
      <c r="BH435" s="392">
        <f t="shared" si="511"/>
        <v>0</v>
      </c>
      <c r="BI435" s="405">
        <f t="shared" si="512"/>
        <v>0</v>
      </c>
      <c r="BJ435" s="406">
        <f t="shared" si="497"/>
        <v>0</v>
      </c>
      <c r="BK435" s="391" t="str">
        <f t="shared" si="498"/>
        <v>0</v>
      </c>
      <c r="BL435" s="391" t="str">
        <f t="shared" si="499"/>
        <v>0</v>
      </c>
      <c r="BM435" s="405">
        <f t="shared" si="513"/>
        <v>0</v>
      </c>
      <c r="BN435" s="405" t="str">
        <f t="shared" si="514"/>
        <v>0m0</v>
      </c>
      <c r="BO435" s="392">
        <f t="shared" si="515"/>
        <v>0</v>
      </c>
      <c r="BP435" s="392">
        <f t="shared" si="516"/>
        <v>0</v>
      </c>
      <c r="BQ435" s="405">
        <f t="shared" si="517"/>
        <v>0</v>
      </c>
      <c r="BR435" s="406">
        <f t="shared" si="518"/>
        <v>0</v>
      </c>
      <c r="BS435" s="391" t="str">
        <f t="shared" si="519"/>
        <v>0</v>
      </c>
      <c r="BT435" s="391" t="str">
        <f t="shared" si="520"/>
        <v>0</v>
      </c>
      <c r="BU435" s="405">
        <f t="shared" si="521"/>
        <v>0</v>
      </c>
      <c r="BV435" s="405" t="str">
        <f t="shared" si="522"/>
        <v>0m0</v>
      </c>
      <c r="BW435" s="392">
        <f t="shared" si="523"/>
        <v>0</v>
      </c>
      <c r="BX435" s="392">
        <f t="shared" si="524"/>
        <v>0</v>
      </c>
      <c r="BY435" s="405">
        <f t="shared" si="525"/>
        <v>0</v>
      </c>
      <c r="BZ435" s="406">
        <f t="shared" si="526"/>
        <v>0</v>
      </c>
      <c r="CA435" s="391" t="str">
        <f t="shared" si="527"/>
        <v>0</v>
      </c>
      <c r="CB435" s="391" t="str">
        <f t="shared" si="528"/>
        <v>0</v>
      </c>
      <c r="CC435" s="405">
        <f t="shared" si="529"/>
        <v>0</v>
      </c>
      <c r="CD435" s="405" t="str">
        <f t="shared" si="530"/>
        <v>0m0</v>
      </c>
      <c r="CE435" s="392">
        <f t="shared" si="531"/>
        <v>0</v>
      </c>
      <c r="CF435" s="392">
        <f t="shared" si="532"/>
        <v>0</v>
      </c>
      <c r="CG435" s="405">
        <f t="shared" si="533"/>
        <v>0</v>
      </c>
      <c r="CH435" s="406">
        <f t="shared" si="534"/>
        <v>0</v>
      </c>
      <c r="CI435" s="391" t="str">
        <f t="shared" si="535"/>
        <v>0</v>
      </c>
      <c r="CJ435" s="391" t="str">
        <f t="shared" si="536"/>
        <v>0</v>
      </c>
      <c r="CK435" s="405">
        <f t="shared" si="537"/>
        <v>0</v>
      </c>
      <c r="CL435" s="405" t="str">
        <f t="shared" si="538"/>
        <v>0m0</v>
      </c>
      <c r="CM435" s="392">
        <f t="shared" si="539"/>
        <v>0</v>
      </c>
      <c r="CN435" s="392">
        <f t="shared" si="540"/>
        <v>0</v>
      </c>
      <c r="CO435" s="405">
        <f t="shared" si="541"/>
        <v>0</v>
      </c>
      <c r="CP435" s="406">
        <f t="shared" si="542"/>
        <v>0</v>
      </c>
      <c r="CQ435" s="391" t="str">
        <f t="shared" si="543"/>
        <v>0</v>
      </c>
      <c r="CR435" s="391" t="str">
        <f t="shared" si="544"/>
        <v>0</v>
      </c>
      <c r="CS435" s="405">
        <f t="shared" si="545"/>
        <v>0</v>
      </c>
      <c r="CT435" s="405" t="str">
        <f t="shared" si="546"/>
        <v>0m0</v>
      </c>
      <c r="CU435" s="405">
        <f t="shared" si="547"/>
        <v>0</v>
      </c>
      <c r="CV435" s="405">
        <f t="shared" si="548"/>
        <v>0</v>
      </c>
      <c r="CW435" s="405">
        <f t="shared" si="549"/>
        <v>0</v>
      </c>
      <c r="CX435" s="405">
        <f t="shared" si="550"/>
        <v>0</v>
      </c>
      <c r="CY435" s="405">
        <f t="shared" si="551"/>
        <v>0</v>
      </c>
      <c r="CZ435" s="405" t="str">
        <f t="shared" si="552"/>
        <v/>
      </c>
      <c r="DA435" s="405" t="str">
        <f t="shared" si="553"/>
        <v/>
      </c>
      <c r="DB435" s="405" t="str">
        <f t="shared" si="554"/>
        <v/>
      </c>
      <c r="DC435" s="405" t="str">
        <f t="shared" si="555"/>
        <v/>
      </c>
      <c r="DD435" s="405" t="str">
        <f t="shared" si="556"/>
        <v/>
      </c>
      <c r="DE435" s="405"/>
      <c r="DF435" s="404"/>
      <c r="DG435" s="405" t="str">
        <f t="shared" si="557"/>
        <v/>
      </c>
      <c r="DH435" s="405" t="str">
        <f t="shared" si="558"/>
        <v/>
      </c>
      <c r="DI435" s="405">
        <f t="shared" si="559"/>
        <v>0</v>
      </c>
      <c r="DJ435" s="405" t="str">
        <f t="shared" si="560"/>
        <v/>
      </c>
      <c r="DK435" s="405" t="str">
        <f t="shared" si="561"/>
        <v/>
      </c>
      <c r="DL435" s="405" t="str">
        <f t="shared" si="562"/>
        <v/>
      </c>
      <c r="DM435" s="405" t="str">
        <f t="shared" si="563"/>
        <v/>
      </c>
      <c r="DN435" s="405" t="str">
        <f t="shared" si="564"/>
        <v/>
      </c>
      <c r="DO435" s="405" t="str">
        <f t="shared" si="565"/>
        <v/>
      </c>
    </row>
    <row r="436" spans="1:119" s="152" customFormat="1" ht="18" hidden="1" customHeight="1">
      <c r="A436" s="156" t="str">
        <f t="shared" si="574"/>
        <v/>
      </c>
      <c r="B436" s="153"/>
      <c r="C436" s="31" t="str">
        <f>IF(B436="","",VLOOKUP(B436,学連登録!$C$2:$G$3000,2,FALSE))</f>
        <v/>
      </c>
      <c r="D436" s="32" t="str">
        <f>IF(B436="","",VLOOKUP(B436,学連登録!$C$2:$G$3000,3,FALSE))</f>
        <v/>
      </c>
      <c r="E436" s="33" t="str">
        <f>IF(B436="","",VLOOKUP(B436,学連登録!$C$2:$G$3000,4,FALSE))</f>
        <v/>
      </c>
      <c r="F436" s="376" t="str">
        <f>IF(B436="","",VLOOKUP(B436,学連登録!$C$2:$I$3000,7,FALSE))</f>
        <v/>
      </c>
      <c r="G436" s="155"/>
      <c r="H436" s="926"/>
      <c r="I436" s="928"/>
      <c r="J436" s="155"/>
      <c r="K436" s="926"/>
      <c r="L436" s="927"/>
      <c r="M436" s="155"/>
      <c r="N436" s="881"/>
      <c r="O436" s="882"/>
      <c r="P436" s="154"/>
      <c r="Q436" s="926"/>
      <c r="R436" s="927"/>
      <c r="S436" s="154"/>
      <c r="T436" s="926"/>
      <c r="U436" s="927"/>
      <c r="V436" s="101" t="str">
        <f>IF(B436="","",VLOOKUP(B436,学連登録!$C$2:$H$3000,6,FALSE))</f>
        <v/>
      </c>
      <c r="Y436" s="116" t="str">
        <f t="shared" si="566"/>
        <v/>
      </c>
      <c r="Z436" s="97" t="str">
        <f>IF(G436="","",VLOOKUP(G436,種目名!$R$5:$T$104,3,0))</f>
        <v/>
      </c>
      <c r="AA436" s="98" t="str">
        <f>IF(J436="","",VLOOKUP(J436,種目名!$R$5:$T$104,3,0))</f>
        <v/>
      </c>
      <c r="AB436" s="117" t="str">
        <f>IF(M436="","",VLOOKUP(M436,種目名!$R$5:$T$104,3,0))</f>
        <v/>
      </c>
      <c r="AC436" s="117" t="str">
        <f>IF(P436="","",VLOOKUP(AF436,種目名!$R$5:$T$104,3,0))</f>
        <v/>
      </c>
      <c r="AD436" s="118" t="str">
        <f>IF(S436="","",VLOOKUP(AI436,種目名!$R$5:$T$104,3,0))</f>
        <v/>
      </c>
      <c r="AE436" s="115">
        <f t="shared" si="567"/>
        <v>0</v>
      </c>
      <c r="AF436" s="152" t="str">
        <f t="shared" si="568"/>
        <v/>
      </c>
      <c r="AG436" s="152" t="str">
        <f t="shared" si="569"/>
        <v/>
      </c>
      <c r="AH436" s="152">
        <f t="shared" si="570"/>
        <v>0</v>
      </c>
      <c r="AI436" s="152" t="str">
        <f t="shared" si="571"/>
        <v/>
      </c>
      <c r="AJ436" s="152" t="str">
        <f t="shared" si="572"/>
        <v/>
      </c>
      <c r="AK436" s="383"/>
      <c r="AL436" s="166">
        <f t="shared" si="500"/>
        <v>0</v>
      </c>
      <c r="AM436" s="392">
        <f t="shared" si="501"/>
        <v>0</v>
      </c>
      <c r="AN436" s="392">
        <f>COUNTIF($B$12:B436,B436)</f>
        <v>0</v>
      </c>
      <c r="AO436" s="392"/>
      <c r="AP436" s="392" t="str">
        <f t="shared" si="502"/>
        <v/>
      </c>
      <c r="AQ436" s="392" t="str">
        <f t="shared" si="502"/>
        <v/>
      </c>
      <c r="AR436" s="392" t="str">
        <f t="shared" si="502"/>
        <v/>
      </c>
      <c r="AS436" s="392" t="str">
        <f t="shared" si="502"/>
        <v/>
      </c>
      <c r="AT436" s="392">
        <f t="shared" si="503"/>
        <v>0</v>
      </c>
      <c r="AU436" s="392" t="str">
        <f t="shared" si="504"/>
        <v/>
      </c>
      <c r="AV436" s="392" t="str">
        <f t="shared" si="505"/>
        <v/>
      </c>
      <c r="AW436" s="392" t="str">
        <f t="shared" si="506"/>
        <v/>
      </c>
      <c r="AX436" s="392" t="str">
        <f t="shared" si="507"/>
        <v/>
      </c>
      <c r="AY436" s="392" t="str">
        <f t="shared" si="508"/>
        <v/>
      </c>
      <c r="AZ436" s="392" t="str">
        <f t="shared" si="573"/>
        <v/>
      </c>
      <c r="BA436" s="392" t="str">
        <f t="shared" si="573"/>
        <v/>
      </c>
      <c r="BB436" s="392" t="str">
        <f t="shared" si="573"/>
        <v/>
      </c>
      <c r="BC436" s="392" t="str">
        <f t="shared" si="573"/>
        <v/>
      </c>
      <c r="BD436" s="396" t="str">
        <f t="shared" si="573"/>
        <v/>
      </c>
      <c r="BE436" s="386">
        <f t="shared" si="509"/>
        <v>0</v>
      </c>
      <c r="BG436" s="392">
        <f t="shared" si="510"/>
        <v>0</v>
      </c>
      <c r="BH436" s="392">
        <f t="shared" si="511"/>
        <v>0</v>
      </c>
      <c r="BI436" s="405">
        <f t="shared" si="512"/>
        <v>0</v>
      </c>
      <c r="BJ436" s="406">
        <f t="shared" si="497"/>
        <v>0</v>
      </c>
      <c r="BK436" s="391" t="str">
        <f t="shared" si="498"/>
        <v>0</v>
      </c>
      <c r="BL436" s="391" t="str">
        <f t="shared" si="499"/>
        <v>0</v>
      </c>
      <c r="BM436" s="405">
        <f t="shared" si="513"/>
        <v>0</v>
      </c>
      <c r="BN436" s="405" t="str">
        <f t="shared" si="514"/>
        <v>0m0</v>
      </c>
      <c r="BO436" s="392">
        <f t="shared" si="515"/>
        <v>0</v>
      </c>
      <c r="BP436" s="392">
        <f t="shared" si="516"/>
        <v>0</v>
      </c>
      <c r="BQ436" s="405">
        <f t="shared" si="517"/>
        <v>0</v>
      </c>
      <c r="BR436" s="406">
        <f t="shared" si="518"/>
        <v>0</v>
      </c>
      <c r="BS436" s="391" t="str">
        <f t="shared" si="519"/>
        <v>0</v>
      </c>
      <c r="BT436" s="391" t="str">
        <f t="shared" si="520"/>
        <v>0</v>
      </c>
      <c r="BU436" s="405">
        <f t="shared" si="521"/>
        <v>0</v>
      </c>
      <c r="BV436" s="405" t="str">
        <f t="shared" si="522"/>
        <v>0m0</v>
      </c>
      <c r="BW436" s="392">
        <f t="shared" si="523"/>
        <v>0</v>
      </c>
      <c r="BX436" s="392">
        <f t="shared" si="524"/>
        <v>0</v>
      </c>
      <c r="BY436" s="405">
        <f t="shared" si="525"/>
        <v>0</v>
      </c>
      <c r="BZ436" s="406">
        <f t="shared" si="526"/>
        <v>0</v>
      </c>
      <c r="CA436" s="391" t="str">
        <f t="shared" si="527"/>
        <v>0</v>
      </c>
      <c r="CB436" s="391" t="str">
        <f t="shared" si="528"/>
        <v>0</v>
      </c>
      <c r="CC436" s="405">
        <f t="shared" si="529"/>
        <v>0</v>
      </c>
      <c r="CD436" s="405" t="str">
        <f t="shared" si="530"/>
        <v>0m0</v>
      </c>
      <c r="CE436" s="392">
        <f t="shared" si="531"/>
        <v>0</v>
      </c>
      <c r="CF436" s="392">
        <f t="shared" si="532"/>
        <v>0</v>
      </c>
      <c r="CG436" s="405">
        <f t="shared" si="533"/>
        <v>0</v>
      </c>
      <c r="CH436" s="406">
        <f t="shared" si="534"/>
        <v>0</v>
      </c>
      <c r="CI436" s="391" t="str">
        <f t="shared" si="535"/>
        <v>0</v>
      </c>
      <c r="CJ436" s="391" t="str">
        <f t="shared" si="536"/>
        <v>0</v>
      </c>
      <c r="CK436" s="405">
        <f t="shared" si="537"/>
        <v>0</v>
      </c>
      <c r="CL436" s="405" t="str">
        <f t="shared" si="538"/>
        <v>0m0</v>
      </c>
      <c r="CM436" s="392">
        <f t="shared" si="539"/>
        <v>0</v>
      </c>
      <c r="CN436" s="392">
        <f t="shared" si="540"/>
        <v>0</v>
      </c>
      <c r="CO436" s="405">
        <f t="shared" si="541"/>
        <v>0</v>
      </c>
      <c r="CP436" s="406">
        <f t="shared" si="542"/>
        <v>0</v>
      </c>
      <c r="CQ436" s="391" t="str">
        <f t="shared" si="543"/>
        <v>0</v>
      </c>
      <c r="CR436" s="391" t="str">
        <f t="shared" si="544"/>
        <v>0</v>
      </c>
      <c r="CS436" s="405">
        <f t="shared" si="545"/>
        <v>0</v>
      </c>
      <c r="CT436" s="405" t="str">
        <f t="shared" si="546"/>
        <v>0m0</v>
      </c>
      <c r="CU436" s="405">
        <f t="shared" si="547"/>
        <v>0</v>
      </c>
      <c r="CV436" s="405">
        <f t="shared" si="548"/>
        <v>0</v>
      </c>
      <c r="CW436" s="405">
        <f t="shared" si="549"/>
        <v>0</v>
      </c>
      <c r="CX436" s="405">
        <f t="shared" si="550"/>
        <v>0</v>
      </c>
      <c r="CY436" s="405">
        <f t="shared" si="551"/>
        <v>0</v>
      </c>
      <c r="CZ436" s="405" t="str">
        <f t="shared" si="552"/>
        <v/>
      </c>
      <c r="DA436" s="405" t="str">
        <f t="shared" si="553"/>
        <v/>
      </c>
      <c r="DB436" s="405" t="str">
        <f t="shared" si="554"/>
        <v/>
      </c>
      <c r="DC436" s="405" t="str">
        <f t="shared" si="555"/>
        <v/>
      </c>
      <c r="DD436" s="405" t="str">
        <f t="shared" si="556"/>
        <v/>
      </c>
      <c r="DE436" s="405"/>
      <c r="DF436" s="404"/>
      <c r="DG436" s="405" t="str">
        <f t="shared" si="557"/>
        <v/>
      </c>
      <c r="DH436" s="405" t="str">
        <f t="shared" si="558"/>
        <v/>
      </c>
      <c r="DI436" s="405">
        <f t="shared" si="559"/>
        <v>0</v>
      </c>
      <c r="DJ436" s="405" t="str">
        <f t="shared" si="560"/>
        <v/>
      </c>
      <c r="DK436" s="405" t="str">
        <f t="shared" si="561"/>
        <v/>
      </c>
      <c r="DL436" s="405" t="str">
        <f t="shared" si="562"/>
        <v/>
      </c>
      <c r="DM436" s="405" t="str">
        <f t="shared" si="563"/>
        <v/>
      </c>
      <c r="DN436" s="405" t="str">
        <f t="shared" si="564"/>
        <v/>
      </c>
      <c r="DO436" s="405" t="str">
        <f t="shared" si="565"/>
        <v/>
      </c>
    </row>
    <row r="437" spans="1:119" s="152" customFormat="1" ht="18" hidden="1" customHeight="1">
      <c r="A437" s="156" t="str">
        <f t="shared" si="574"/>
        <v/>
      </c>
      <c r="B437" s="153"/>
      <c r="C437" s="31" t="str">
        <f>IF(B437="","",VLOOKUP(B437,学連登録!$C$2:$G$3000,2,FALSE))</f>
        <v/>
      </c>
      <c r="D437" s="32" t="str">
        <f>IF(B437="","",VLOOKUP(B437,学連登録!$C$2:$G$3000,3,FALSE))</f>
        <v/>
      </c>
      <c r="E437" s="33" t="str">
        <f>IF(B437="","",VLOOKUP(B437,学連登録!$C$2:$G$3000,4,FALSE))</f>
        <v/>
      </c>
      <c r="F437" s="376" t="str">
        <f>IF(B437="","",VLOOKUP(B437,学連登録!$C$2:$I$3000,7,FALSE))</f>
        <v/>
      </c>
      <c r="G437" s="155"/>
      <c r="H437" s="926"/>
      <c r="I437" s="928"/>
      <c r="J437" s="155"/>
      <c r="K437" s="926"/>
      <c r="L437" s="927"/>
      <c r="M437" s="155"/>
      <c r="N437" s="881"/>
      <c r="O437" s="882"/>
      <c r="P437" s="154"/>
      <c r="Q437" s="926"/>
      <c r="R437" s="927"/>
      <c r="S437" s="154"/>
      <c r="T437" s="926"/>
      <c r="U437" s="927"/>
      <c r="V437" s="101" t="str">
        <f>IF(B437="","",VLOOKUP(B437,学連登録!$C$2:$H$3000,6,FALSE))</f>
        <v/>
      </c>
      <c r="Y437" s="116" t="str">
        <f t="shared" si="566"/>
        <v/>
      </c>
      <c r="Z437" s="97" t="str">
        <f>IF(G437="","",VLOOKUP(G437,種目名!$R$5:$T$104,3,0))</f>
        <v/>
      </c>
      <c r="AA437" s="98" t="str">
        <f>IF(J437="","",VLOOKUP(J437,種目名!$R$5:$T$104,3,0))</f>
        <v/>
      </c>
      <c r="AB437" s="117" t="str">
        <f>IF(M437="","",VLOOKUP(M437,種目名!$R$5:$T$104,3,0))</f>
        <v/>
      </c>
      <c r="AC437" s="117" t="str">
        <f>IF(P437="","",VLOOKUP(AF437,種目名!$R$5:$T$104,3,0))</f>
        <v/>
      </c>
      <c r="AD437" s="118" t="str">
        <f>IF(S437="","",VLOOKUP(AI437,種目名!$R$5:$T$104,3,0))</f>
        <v/>
      </c>
      <c r="AE437" s="115">
        <f t="shared" si="567"/>
        <v>0</v>
      </c>
      <c r="AF437" s="152" t="str">
        <f t="shared" si="568"/>
        <v/>
      </c>
      <c r="AG437" s="152" t="str">
        <f t="shared" si="569"/>
        <v/>
      </c>
      <c r="AH437" s="152">
        <f t="shared" si="570"/>
        <v>0</v>
      </c>
      <c r="AI437" s="152" t="str">
        <f t="shared" si="571"/>
        <v/>
      </c>
      <c r="AJ437" s="152" t="str">
        <f t="shared" si="572"/>
        <v/>
      </c>
      <c r="AK437" s="383"/>
      <c r="AL437" s="166">
        <f t="shared" si="500"/>
        <v>0</v>
      </c>
      <c r="AM437" s="392">
        <f t="shared" si="501"/>
        <v>0</v>
      </c>
      <c r="AN437" s="392">
        <f>COUNTIF($B$12:B437,B437)</f>
        <v>0</v>
      </c>
      <c r="AO437" s="392"/>
      <c r="AP437" s="392" t="str">
        <f t="shared" si="502"/>
        <v/>
      </c>
      <c r="AQ437" s="392" t="str">
        <f t="shared" si="502"/>
        <v/>
      </c>
      <c r="AR437" s="392" t="str">
        <f t="shared" si="502"/>
        <v/>
      </c>
      <c r="AS437" s="392" t="str">
        <f t="shared" si="502"/>
        <v/>
      </c>
      <c r="AT437" s="392">
        <f t="shared" si="503"/>
        <v>0</v>
      </c>
      <c r="AU437" s="392" t="str">
        <f t="shared" si="504"/>
        <v/>
      </c>
      <c r="AV437" s="392" t="str">
        <f t="shared" si="505"/>
        <v/>
      </c>
      <c r="AW437" s="392" t="str">
        <f t="shared" si="506"/>
        <v/>
      </c>
      <c r="AX437" s="392" t="str">
        <f t="shared" si="507"/>
        <v/>
      </c>
      <c r="AY437" s="392" t="str">
        <f t="shared" si="508"/>
        <v/>
      </c>
      <c r="AZ437" s="392" t="str">
        <f t="shared" si="573"/>
        <v/>
      </c>
      <c r="BA437" s="392" t="str">
        <f t="shared" si="573"/>
        <v/>
      </c>
      <c r="BB437" s="392" t="str">
        <f t="shared" si="573"/>
        <v/>
      </c>
      <c r="BC437" s="392" t="str">
        <f t="shared" si="573"/>
        <v/>
      </c>
      <c r="BD437" s="396" t="str">
        <f t="shared" si="573"/>
        <v/>
      </c>
      <c r="BE437" s="386">
        <f t="shared" si="509"/>
        <v>0</v>
      </c>
      <c r="BG437" s="392">
        <f t="shared" si="510"/>
        <v>0</v>
      </c>
      <c r="BH437" s="392">
        <f t="shared" si="511"/>
        <v>0</v>
      </c>
      <c r="BI437" s="405">
        <f t="shared" si="512"/>
        <v>0</v>
      </c>
      <c r="BJ437" s="406">
        <f t="shared" si="497"/>
        <v>0</v>
      </c>
      <c r="BK437" s="391" t="str">
        <f t="shared" si="498"/>
        <v>0</v>
      </c>
      <c r="BL437" s="391" t="str">
        <f t="shared" si="499"/>
        <v>0</v>
      </c>
      <c r="BM437" s="405">
        <f t="shared" si="513"/>
        <v>0</v>
      </c>
      <c r="BN437" s="405" t="str">
        <f t="shared" si="514"/>
        <v>0m0</v>
      </c>
      <c r="BO437" s="392">
        <f t="shared" si="515"/>
        <v>0</v>
      </c>
      <c r="BP437" s="392">
        <f t="shared" si="516"/>
        <v>0</v>
      </c>
      <c r="BQ437" s="405">
        <f t="shared" si="517"/>
        <v>0</v>
      </c>
      <c r="BR437" s="406">
        <f t="shared" si="518"/>
        <v>0</v>
      </c>
      <c r="BS437" s="391" t="str">
        <f t="shared" si="519"/>
        <v>0</v>
      </c>
      <c r="BT437" s="391" t="str">
        <f t="shared" si="520"/>
        <v>0</v>
      </c>
      <c r="BU437" s="405">
        <f t="shared" si="521"/>
        <v>0</v>
      </c>
      <c r="BV437" s="405" t="str">
        <f t="shared" si="522"/>
        <v>0m0</v>
      </c>
      <c r="BW437" s="392">
        <f t="shared" si="523"/>
        <v>0</v>
      </c>
      <c r="BX437" s="392">
        <f t="shared" si="524"/>
        <v>0</v>
      </c>
      <c r="BY437" s="405">
        <f t="shared" si="525"/>
        <v>0</v>
      </c>
      <c r="BZ437" s="406">
        <f t="shared" si="526"/>
        <v>0</v>
      </c>
      <c r="CA437" s="391" t="str">
        <f t="shared" si="527"/>
        <v>0</v>
      </c>
      <c r="CB437" s="391" t="str">
        <f t="shared" si="528"/>
        <v>0</v>
      </c>
      <c r="CC437" s="405">
        <f t="shared" si="529"/>
        <v>0</v>
      </c>
      <c r="CD437" s="405" t="str">
        <f t="shared" si="530"/>
        <v>0m0</v>
      </c>
      <c r="CE437" s="392">
        <f t="shared" si="531"/>
        <v>0</v>
      </c>
      <c r="CF437" s="392">
        <f t="shared" si="532"/>
        <v>0</v>
      </c>
      <c r="CG437" s="405">
        <f t="shared" si="533"/>
        <v>0</v>
      </c>
      <c r="CH437" s="406">
        <f t="shared" si="534"/>
        <v>0</v>
      </c>
      <c r="CI437" s="391" t="str">
        <f t="shared" si="535"/>
        <v>0</v>
      </c>
      <c r="CJ437" s="391" t="str">
        <f t="shared" si="536"/>
        <v>0</v>
      </c>
      <c r="CK437" s="405">
        <f t="shared" si="537"/>
        <v>0</v>
      </c>
      <c r="CL437" s="405" t="str">
        <f t="shared" si="538"/>
        <v>0m0</v>
      </c>
      <c r="CM437" s="392">
        <f t="shared" si="539"/>
        <v>0</v>
      </c>
      <c r="CN437" s="392">
        <f t="shared" si="540"/>
        <v>0</v>
      </c>
      <c r="CO437" s="405">
        <f t="shared" si="541"/>
        <v>0</v>
      </c>
      <c r="CP437" s="406">
        <f t="shared" si="542"/>
        <v>0</v>
      </c>
      <c r="CQ437" s="391" t="str">
        <f t="shared" si="543"/>
        <v>0</v>
      </c>
      <c r="CR437" s="391" t="str">
        <f t="shared" si="544"/>
        <v>0</v>
      </c>
      <c r="CS437" s="405">
        <f t="shared" si="545"/>
        <v>0</v>
      </c>
      <c r="CT437" s="405" t="str">
        <f t="shared" si="546"/>
        <v>0m0</v>
      </c>
      <c r="CU437" s="405">
        <f t="shared" si="547"/>
        <v>0</v>
      </c>
      <c r="CV437" s="405">
        <f t="shared" si="548"/>
        <v>0</v>
      </c>
      <c r="CW437" s="405">
        <f t="shared" si="549"/>
        <v>0</v>
      </c>
      <c r="CX437" s="405">
        <f t="shared" si="550"/>
        <v>0</v>
      </c>
      <c r="CY437" s="405">
        <f t="shared" si="551"/>
        <v>0</v>
      </c>
      <c r="CZ437" s="405" t="str">
        <f t="shared" si="552"/>
        <v/>
      </c>
      <c r="DA437" s="405" t="str">
        <f t="shared" si="553"/>
        <v/>
      </c>
      <c r="DB437" s="405" t="str">
        <f t="shared" si="554"/>
        <v/>
      </c>
      <c r="DC437" s="405" t="str">
        <f t="shared" si="555"/>
        <v/>
      </c>
      <c r="DD437" s="405" t="str">
        <f t="shared" si="556"/>
        <v/>
      </c>
      <c r="DE437" s="405"/>
      <c r="DF437" s="404"/>
      <c r="DG437" s="405" t="str">
        <f t="shared" si="557"/>
        <v/>
      </c>
      <c r="DH437" s="405" t="str">
        <f t="shared" si="558"/>
        <v/>
      </c>
      <c r="DI437" s="405">
        <f t="shared" si="559"/>
        <v>0</v>
      </c>
      <c r="DJ437" s="405" t="str">
        <f t="shared" si="560"/>
        <v/>
      </c>
      <c r="DK437" s="405" t="str">
        <f t="shared" si="561"/>
        <v/>
      </c>
      <c r="DL437" s="405" t="str">
        <f t="shared" si="562"/>
        <v/>
      </c>
      <c r="DM437" s="405" t="str">
        <f t="shared" si="563"/>
        <v/>
      </c>
      <c r="DN437" s="405" t="str">
        <f t="shared" si="564"/>
        <v/>
      </c>
      <c r="DO437" s="405" t="str">
        <f t="shared" si="565"/>
        <v/>
      </c>
    </row>
    <row r="438" spans="1:119" s="152" customFormat="1" ht="18" hidden="1" customHeight="1">
      <c r="A438" s="156" t="str">
        <f t="shared" si="574"/>
        <v/>
      </c>
      <c r="B438" s="153"/>
      <c r="C438" s="31" t="str">
        <f>IF(B438="","",VLOOKUP(B438,学連登録!$C$2:$G$3000,2,FALSE))</f>
        <v/>
      </c>
      <c r="D438" s="32" t="str">
        <f>IF(B438="","",VLOOKUP(B438,学連登録!$C$2:$G$3000,3,FALSE))</f>
        <v/>
      </c>
      <c r="E438" s="33" t="str">
        <f>IF(B438="","",VLOOKUP(B438,学連登録!$C$2:$G$3000,4,FALSE))</f>
        <v/>
      </c>
      <c r="F438" s="376" t="str">
        <f>IF(B438="","",VLOOKUP(B438,学連登録!$C$2:$I$3000,7,FALSE))</f>
        <v/>
      </c>
      <c r="G438" s="155"/>
      <c r="H438" s="926"/>
      <c r="I438" s="928"/>
      <c r="J438" s="155"/>
      <c r="K438" s="926"/>
      <c r="L438" s="927"/>
      <c r="M438" s="155"/>
      <c r="N438" s="881"/>
      <c r="O438" s="882"/>
      <c r="P438" s="154"/>
      <c r="Q438" s="926"/>
      <c r="R438" s="927"/>
      <c r="S438" s="154"/>
      <c r="T438" s="926"/>
      <c r="U438" s="927"/>
      <c r="V438" s="101" t="str">
        <f>IF(B438="","",VLOOKUP(B438,学連登録!$C$2:$H$3000,6,FALSE))</f>
        <v/>
      </c>
      <c r="Y438" s="116" t="str">
        <f t="shared" si="566"/>
        <v/>
      </c>
      <c r="Z438" s="97" t="str">
        <f>IF(G438="","",VLOOKUP(G438,種目名!$R$5:$T$104,3,0))</f>
        <v/>
      </c>
      <c r="AA438" s="98" t="str">
        <f>IF(J438="","",VLOOKUP(J438,種目名!$R$5:$T$104,3,0))</f>
        <v/>
      </c>
      <c r="AB438" s="117" t="str">
        <f>IF(M438="","",VLOOKUP(M438,種目名!$R$5:$T$104,3,0))</f>
        <v/>
      </c>
      <c r="AC438" s="117" t="str">
        <f>IF(P438="","",VLOOKUP(AF438,種目名!$R$5:$T$104,3,0))</f>
        <v/>
      </c>
      <c r="AD438" s="118" t="str">
        <f>IF(S438="","",VLOOKUP(AI438,種目名!$R$5:$T$104,3,0))</f>
        <v/>
      </c>
      <c r="AE438" s="115">
        <f t="shared" si="567"/>
        <v>0</v>
      </c>
      <c r="AF438" s="152" t="str">
        <f t="shared" si="568"/>
        <v/>
      </c>
      <c r="AG438" s="152" t="str">
        <f t="shared" si="569"/>
        <v/>
      </c>
      <c r="AH438" s="152">
        <f t="shared" si="570"/>
        <v>0</v>
      </c>
      <c r="AI438" s="152" t="str">
        <f t="shared" si="571"/>
        <v/>
      </c>
      <c r="AJ438" s="152" t="str">
        <f t="shared" si="572"/>
        <v/>
      </c>
      <c r="AK438" s="383"/>
      <c r="AL438" s="166">
        <f t="shared" si="500"/>
        <v>0</v>
      </c>
      <c r="AM438" s="392">
        <f t="shared" si="501"/>
        <v>0</v>
      </c>
      <c r="AN438" s="392">
        <f>COUNTIF($B$12:B438,B438)</f>
        <v>0</v>
      </c>
      <c r="AO438" s="392"/>
      <c r="AP438" s="392" t="str">
        <f t="shared" si="502"/>
        <v/>
      </c>
      <c r="AQ438" s="392" t="str">
        <f t="shared" si="502"/>
        <v/>
      </c>
      <c r="AR438" s="392" t="str">
        <f t="shared" si="502"/>
        <v/>
      </c>
      <c r="AS438" s="392" t="str">
        <f t="shared" si="502"/>
        <v/>
      </c>
      <c r="AT438" s="392">
        <f t="shared" si="503"/>
        <v>0</v>
      </c>
      <c r="AU438" s="392" t="str">
        <f t="shared" si="504"/>
        <v/>
      </c>
      <c r="AV438" s="392" t="str">
        <f t="shared" si="505"/>
        <v/>
      </c>
      <c r="AW438" s="392" t="str">
        <f t="shared" si="506"/>
        <v/>
      </c>
      <c r="AX438" s="392" t="str">
        <f t="shared" si="507"/>
        <v/>
      </c>
      <c r="AY438" s="392" t="str">
        <f t="shared" si="508"/>
        <v/>
      </c>
      <c r="AZ438" s="392" t="str">
        <f t="shared" si="573"/>
        <v/>
      </c>
      <c r="BA438" s="392" t="str">
        <f t="shared" si="573"/>
        <v/>
      </c>
      <c r="BB438" s="392" t="str">
        <f t="shared" si="573"/>
        <v/>
      </c>
      <c r="BC438" s="392" t="str">
        <f t="shared" si="573"/>
        <v/>
      </c>
      <c r="BD438" s="396" t="str">
        <f t="shared" si="573"/>
        <v/>
      </c>
      <c r="BE438" s="386">
        <f t="shared" si="509"/>
        <v>0</v>
      </c>
      <c r="BG438" s="392">
        <f t="shared" si="510"/>
        <v>0</v>
      </c>
      <c r="BH438" s="392">
        <f t="shared" si="511"/>
        <v>0</v>
      </c>
      <c r="BI438" s="405">
        <f t="shared" si="512"/>
        <v>0</v>
      </c>
      <c r="BJ438" s="406">
        <f t="shared" si="497"/>
        <v>0</v>
      </c>
      <c r="BK438" s="391" t="str">
        <f t="shared" si="498"/>
        <v>0</v>
      </c>
      <c r="BL438" s="391" t="str">
        <f t="shared" si="499"/>
        <v>0</v>
      </c>
      <c r="BM438" s="405">
        <f t="shared" si="513"/>
        <v>0</v>
      </c>
      <c r="BN438" s="405" t="str">
        <f t="shared" si="514"/>
        <v>0m0</v>
      </c>
      <c r="BO438" s="392">
        <f t="shared" si="515"/>
        <v>0</v>
      </c>
      <c r="BP438" s="392">
        <f t="shared" si="516"/>
        <v>0</v>
      </c>
      <c r="BQ438" s="405">
        <f t="shared" si="517"/>
        <v>0</v>
      </c>
      <c r="BR438" s="406">
        <f t="shared" si="518"/>
        <v>0</v>
      </c>
      <c r="BS438" s="391" t="str">
        <f t="shared" si="519"/>
        <v>0</v>
      </c>
      <c r="BT438" s="391" t="str">
        <f t="shared" si="520"/>
        <v>0</v>
      </c>
      <c r="BU438" s="405">
        <f t="shared" si="521"/>
        <v>0</v>
      </c>
      <c r="BV438" s="405" t="str">
        <f t="shared" si="522"/>
        <v>0m0</v>
      </c>
      <c r="BW438" s="392">
        <f t="shared" si="523"/>
        <v>0</v>
      </c>
      <c r="BX438" s="392">
        <f t="shared" si="524"/>
        <v>0</v>
      </c>
      <c r="BY438" s="405">
        <f t="shared" si="525"/>
        <v>0</v>
      </c>
      <c r="BZ438" s="406">
        <f t="shared" si="526"/>
        <v>0</v>
      </c>
      <c r="CA438" s="391" t="str">
        <f t="shared" si="527"/>
        <v>0</v>
      </c>
      <c r="CB438" s="391" t="str">
        <f t="shared" si="528"/>
        <v>0</v>
      </c>
      <c r="CC438" s="405">
        <f t="shared" si="529"/>
        <v>0</v>
      </c>
      <c r="CD438" s="405" t="str">
        <f t="shared" si="530"/>
        <v>0m0</v>
      </c>
      <c r="CE438" s="392">
        <f t="shared" si="531"/>
        <v>0</v>
      </c>
      <c r="CF438" s="392">
        <f t="shared" si="532"/>
        <v>0</v>
      </c>
      <c r="CG438" s="405">
        <f t="shared" si="533"/>
        <v>0</v>
      </c>
      <c r="CH438" s="406">
        <f t="shared" si="534"/>
        <v>0</v>
      </c>
      <c r="CI438" s="391" t="str">
        <f t="shared" si="535"/>
        <v>0</v>
      </c>
      <c r="CJ438" s="391" t="str">
        <f t="shared" si="536"/>
        <v>0</v>
      </c>
      <c r="CK438" s="405">
        <f t="shared" si="537"/>
        <v>0</v>
      </c>
      <c r="CL438" s="405" t="str">
        <f t="shared" si="538"/>
        <v>0m0</v>
      </c>
      <c r="CM438" s="392">
        <f t="shared" si="539"/>
        <v>0</v>
      </c>
      <c r="CN438" s="392">
        <f t="shared" si="540"/>
        <v>0</v>
      </c>
      <c r="CO438" s="405">
        <f t="shared" si="541"/>
        <v>0</v>
      </c>
      <c r="CP438" s="406">
        <f t="shared" si="542"/>
        <v>0</v>
      </c>
      <c r="CQ438" s="391" t="str">
        <f t="shared" si="543"/>
        <v>0</v>
      </c>
      <c r="CR438" s="391" t="str">
        <f t="shared" si="544"/>
        <v>0</v>
      </c>
      <c r="CS438" s="405">
        <f t="shared" si="545"/>
        <v>0</v>
      </c>
      <c r="CT438" s="405" t="str">
        <f t="shared" si="546"/>
        <v>0m0</v>
      </c>
      <c r="CU438" s="405">
        <f t="shared" si="547"/>
        <v>0</v>
      </c>
      <c r="CV438" s="405">
        <f t="shared" si="548"/>
        <v>0</v>
      </c>
      <c r="CW438" s="405">
        <f t="shared" si="549"/>
        <v>0</v>
      </c>
      <c r="CX438" s="405">
        <f t="shared" si="550"/>
        <v>0</v>
      </c>
      <c r="CY438" s="405">
        <f t="shared" si="551"/>
        <v>0</v>
      </c>
      <c r="CZ438" s="405" t="str">
        <f t="shared" si="552"/>
        <v/>
      </c>
      <c r="DA438" s="405" t="str">
        <f t="shared" si="553"/>
        <v/>
      </c>
      <c r="DB438" s="405" t="str">
        <f t="shared" si="554"/>
        <v/>
      </c>
      <c r="DC438" s="405" t="str">
        <f t="shared" si="555"/>
        <v/>
      </c>
      <c r="DD438" s="405" t="str">
        <f t="shared" si="556"/>
        <v/>
      </c>
      <c r="DE438" s="405"/>
      <c r="DF438" s="404"/>
      <c r="DG438" s="405" t="str">
        <f t="shared" si="557"/>
        <v/>
      </c>
      <c r="DH438" s="405" t="str">
        <f t="shared" si="558"/>
        <v/>
      </c>
      <c r="DI438" s="405">
        <f t="shared" si="559"/>
        <v>0</v>
      </c>
      <c r="DJ438" s="405" t="str">
        <f t="shared" si="560"/>
        <v/>
      </c>
      <c r="DK438" s="405" t="str">
        <f t="shared" si="561"/>
        <v/>
      </c>
      <c r="DL438" s="405" t="str">
        <f t="shared" si="562"/>
        <v/>
      </c>
      <c r="DM438" s="405" t="str">
        <f t="shared" si="563"/>
        <v/>
      </c>
      <c r="DN438" s="405" t="str">
        <f t="shared" si="564"/>
        <v/>
      </c>
      <c r="DO438" s="405" t="str">
        <f t="shared" si="565"/>
        <v/>
      </c>
    </row>
    <row r="439" spans="1:119" s="152" customFormat="1" ht="18" hidden="1" customHeight="1">
      <c r="A439" s="156" t="str">
        <f t="shared" si="574"/>
        <v/>
      </c>
      <c r="B439" s="153"/>
      <c r="C439" s="31" t="str">
        <f>IF(B439="","",VLOOKUP(B439,学連登録!$C$2:$G$3000,2,FALSE))</f>
        <v/>
      </c>
      <c r="D439" s="32" t="str">
        <f>IF(B439="","",VLOOKUP(B439,学連登録!$C$2:$G$3000,3,FALSE))</f>
        <v/>
      </c>
      <c r="E439" s="33" t="str">
        <f>IF(B439="","",VLOOKUP(B439,学連登録!$C$2:$G$3000,4,FALSE))</f>
        <v/>
      </c>
      <c r="F439" s="376" t="str">
        <f>IF(B439="","",VLOOKUP(B439,学連登録!$C$2:$I$3000,7,FALSE))</f>
        <v/>
      </c>
      <c r="G439" s="155"/>
      <c r="H439" s="926"/>
      <c r="I439" s="928"/>
      <c r="J439" s="155"/>
      <c r="K439" s="926"/>
      <c r="L439" s="927"/>
      <c r="M439" s="155"/>
      <c r="N439" s="881"/>
      <c r="O439" s="882"/>
      <c r="P439" s="154"/>
      <c r="Q439" s="926"/>
      <c r="R439" s="927"/>
      <c r="S439" s="154"/>
      <c r="T439" s="926"/>
      <c r="U439" s="927"/>
      <c r="V439" s="101" t="str">
        <f>IF(B439="","",VLOOKUP(B439,学連登録!$C$2:$H$3000,6,FALSE))</f>
        <v/>
      </c>
      <c r="Y439" s="116" t="str">
        <f t="shared" si="566"/>
        <v/>
      </c>
      <c r="Z439" s="97" t="str">
        <f>IF(G439="","",VLOOKUP(G439,種目名!$R$5:$T$104,3,0))</f>
        <v/>
      </c>
      <c r="AA439" s="98" t="str">
        <f>IF(J439="","",VLOOKUP(J439,種目名!$R$5:$T$104,3,0))</f>
        <v/>
      </c>
      <c r="AB439" s="117" t="str">
        <f>IF(M439="","",VLOOKUP(M439,種目名!$R$5:$T$104,3,0))</f>
        <v/>
      </c>
      <c r="AC439" s="117" t="str">
        <f>IF(P439="","",VLOOKUP(AF439,種目名!$R$5:$T$104,3,0))</f>
        <v/>
      </c>
      <c r="AD439" s="118" t="str">
        <f>IF(S439="","",VLOOKUP(AI439,種目名!$R$5:$T$104,3,0))</f>
        <v/>
      </c>
      <c r="AE439" s="115">
        <f t="shared" si="567"/>
        <v>0</v>
      </c>
      <c r="AF439" s="152" t="str">
        <f t="shared" si="568"/>
        <v/>
      </c>
      <c r="AG439" s="152" t="str">
        <f t="shared" si="569"/>
        <v/>
      </c>
      <c r="AH439" s="152">
        <f t="shared" si="570"/>
        <v>0</v>
      </c>
      <c r="AI439" s="152" t="str">
        <f t="shared" si="571"/>
        <v/>
      </c>
      <c r="AJ439" s="152" t="str">
        <f t="shared" si="572"/>
        <v/>
      </c>
      <c r="AK439" s="383"/>
      <c r="AL439" s="166">
        <f t="shared" si="500"/>
        <v>0</v>
      </c>
      <c r="AM439" s="392">
        <f t="shared" si="501"/>
        <v>0</v>
      </c>
      <c r="AN439" s="392">
        <f>COUNTIF($B$12:B439,B439)</f>
        <v>0</v>
      </c>
      <c r="AO439" s="392"/>
      <c r="AP439" s="392" t="str">
        <f t="shared" si="502"/>
        <v/>
      </c>
      <c r="AQ439" s="392" t="str">
        <f t="shared" si="502"/>
        <v/>
      </c>
      <c r="AR439" s="392" t="str">
        <f t="shared" si="502"/>
        <v/>
      </c>
      <c r="AS439" s="392" t="str">
        <f t="shared" si="502"/>
        <v/>
      </c>
      <c r="AT439" s="392">
        <f t="shared" si="503"/>
        <v>0</v>
      </c>
      <c r="AU439" s="392" t="str">
        <f t="shared" si="504"/>
        <v/>
      </c>
      <c r="AV439" s="392" t="str">
        <f t="shared" si="505"/>
        <v/>
      </c>
      <c r="AW439" s="392" t="str">
        <f t="shared" si="506"/>
        <v/>
      </c>
      <c r="AX439" s="392" t="str">
        <f t="shared" si="507"/>
        <v/>
      </c>
      <c r="AY439" s="392" t="str">
        <f t="shared" si="508"/>
        <v/>
      </c>
      <c r="AZ439" s="392" t="str">
        <f t="shared" si="573"/>
        <v/>
      </c>
      <c r="BA439" s="392" t="str">
        <f t="shared" si="573"/>
        <v/>
      </c>
      <c r="BB439" s="392" t="str">
        <f t="shared" si="573"/>
        <v/>
      </c>
      <c r="BC439" s="392" t="str">
        <f t="shared" si="573"/>
        <v/>
      </c>
      <c r="BD439" s="396" t="str">
        <f t="shared" si="573"/>
        <v/>
      </c>
      <c r="BE439" s="386">
        <f t="shared" si="509"/>
        <v>0</v>
      </c>
      <c r="BG439" s="392">
        <f t="shared" si="510"/>
        <v>0</v>
      </c>
      <c r="BH439" s="392">
        <f t="shared" si="511"/>
        <v>0</v>
      </c>
      <c r="BI439" s="405">
        <f t="shared" si="512"/>
        <v>0</v>
      </c>
      <c r="BJ439" s="406">
        <f t="shared" si="497"/>
        <v>0</v>
      </c>
      <c r="BK439" s="391" t="str">
        <f t="shared" si="498"/>
        <v>0</v>
      </c>
      <c r="BL439" s="391" t="str">
        <f t="shared" si="499"/>
        <v>0</v>
      </c>
      <c r="BM439" s="405">
        <f t="shared" si="513"/>
        <v>0</v>
      </c>
      <c r="BN439" s="405" t="str">
        <f t="shared" si="514"/>
        <v>0m0</v>
      </c>
      <c r="BO439" s="392">
        <f t="shared" si="515"/>
        <v>0</v>
      </c>
      <c r="BP439" s="392">
        <f t="shared" si="516"/>
        <v>0</v>
      </c>
      <c r="BQ439" s="405">
        <f t="shared" si="517"/>
        <v>0</v>
      </c>
      <c r="BR439" s="406">
        <f t="shared" si="518"/>
        <v>0</v>
      </c>
      <c r="BS439" s="391" t="str">
        <f t="shared" si="519"/>
        <v>0</v>
      </c>
      <c r="BT439" s="391" t="str">
        <f t="shared" si="520"/>
        <v>0</v>
      </c>
      <c r="BU439" s="405">
        <f t="shared" si="521"/>
        <v>0</v>
      </c>
      <c r="BV439" s="405" t="str">
        <f t="shared" si="522"/>
        <v>0m0</v>
      </c>
      <c r="BW439" s="392">
        <f t="shared" si="523"/>
        <v>0</v>
      </c>
      <c r="BX439" s="392">
        <f t="shared" si="524"/>
        <v>0</v>
      </c>
      <c r="BY439" s="405">
        <f t="shared" si="525"/>
        <v>0</v>
      </c>
      <c r="BZ439" s="406">
        <f t="shared" si="526"/>
        <v>0</v>
      </c>
      <c r="CA439" s="391" t="str">
        <f t="shared" si="527"/>
        <v>0</v>
      </c>
      <c r="CB439" s="391" t="str">
        <f t="shared" si="528"/>
        <v>0</v>
      </c>
      <c r="CC439" s="405">
        <f t="shared" si="529"/>
        <v>0</v>
      </c>
      <c r="CD439" s="405" t="str">
        <f t="shared" si="530"/>
        <v>0m0</v>
      </c>
      <c r="CE439" s="392">
        <f t="shared" si="531"/>
        <v>0</v>
      </c>
      <c r="CF439" s="392">
        <f t="shared" si="532"/>
        <v>0</v>
      </c>
      <c r="CG439" s="405">
        <f t="shared" si="533"/>
        <v>0</v>
      </c>
      <c r="CH439" s="406">
        <f t="shared" si="534"/>
        <v>0</v>
      </c>
      <c r="CI439" s="391" t="str">
        <f t="shared" si="535"/>
        <v>0</v>
      </c>
      <c r="CJ439" s="391" t="str">
        <f t="shared" si="536"/>
        <v>0</v>
      </c>
      <c r="CK439" s="405">
        <f t="shared" si="537"/>
        <v>0</v>
      </c>
      <c r="CL439" s="405" t="str">
        <f t="shared" si="538"/>
        <v>0m0</v>
      </c>
      <c r="CM439" s="392">
        <f t="shared" si="539"/>
        <v>0</v>
      </c>
      <c r="CN439" s="392">
        <f t="shared" si="540"/>
        <v>0</v>
      </c>
      <c r="CO439" s="405">
        <f t="shared" si="541"/>
        <v>0</v>
      </c>
      <c r="CP439" s="406">
        <f t="shared" si="542"/>
        <v>0</v>
      </c>
      <c r="CQ439" s="391" t="str">
        <f t="shared" si="543"/>
        <v>0</v>
      </c>
      <c r="CR439" s="391" t="str">
        <f t="shared" si="544"/>
        <v>0</v>
      </c>
      <c r="CS439" s="405">
        <f t="shared" si="545"/>
        <v>0</v>
      </c>
      <c r="CT439" s="405" t="str">
        <f t="shared" si="546"/>
        <v>0m0</v>
      </c>
      <c r="CU439" s="405">
        <f t="shared" si="547"/>
        <v>0</v>
      </c>
      <c r="CV439" s="405">
        <f t="shared" si="548"/>
        <v>0</v>
      </c>
      <c r="CW439" s="405">
        <f t="shared" si="549"/>
        <v>0</v>
      </c>
      <c r="CX439" s="405">
        <f t="shared" si="550"/>
        <v>0</v>
      </c>
      <c r="CY439" s="405">
        <f t="shared" si="551"/>
        <v>0</v>
      </c>
      <c r="CZ439" s="405" t="str">
        <f t="shared" si="552"/>
        <v/>
      </c>
      <c r="DA439" s="405" t="str">
        <f t="shared" si="553"/>
        <v/>
      </c>
      <c r="DB439" s="405" t="str">
        <f t="shared" si="554"/>
        <v/>
      </c>
      <c r="DC439" s="405" t="str">
        <f t="shared" si="555"/>
        <v/>
      </c>
      <c r="DD439" s="405" t="str">
        <f t="shared" si="556"/>
        <v/>
      </c>
      <c r="DE439" s="405"/>
      <c r="DF439" s="404"/>
      <c r="DG439" s="405" t="str">
        <f t="shared" si="557"/>
        <v/>
      </c>
      <c r="DH439" s="405" t="str">
        <f t="shared" si="558"/>
        <v/>
      </c>
      <c r="DI439" s="405">
        <f t="shared" si="559"/>
        <v>0</v>
      </c>
      <c r="DJ439" s="405" t="str">
        <f t="shared" si="560"/>
        <v/>
      </c>
      <c r="DK439" s="405" t="str">
        <f t="shared" si="561"/>
        <v/>
      </c>
      <c r="DL439" s="405" t="str">
        <f t="shared" si="562"/>
        <v/>
      </c>
      <c r="DM439" s="405" t="str">
        <f t="shared" si="563"/>
        <v/>
      </c>
      <c r="DN439" s="405" t="str">
        <f t="shared" si="564"/>
        <v/>
      </c>
      <c r="DO439" s="405" t="str">
        <f t="shared" si="565"/>
        <v/>
      </c>
    </row>
    <row r="440" spans="1:119" s="152" customFormat="1" ht="18" hidden="1" customHeight="1">
      <c r="A440" s="156" t="str">
        <f t="shared" si="574"/>
        <v/>
      </c>
      <c r="B440" s="153"/>
      <c r="C440" s="31" t="str">
        <f>IF(B440="","",VLOOKUP(B440,学連登録!$C$2:$G$3000,2,FALSE))</f>
        <v/>
      </c>
      <c r="D440" s="32" t="str">
        <f>IF(B440="","",VLOOKUP(B440,学連登録!$C$2:$G$3000,3,FALSE))</f>
        <v/>
      </c>
      <c r="E440" s="33" t="str">
        <f>IF(B440="","",VLOOKUP(B440,学連登録!$C$2:$G$3000,4,FALSE))</f>
        <v/>
      </c>
      <c r="F440" s="376" t="str">
        <f>IF(B440="","",VLOOKUP(B440,学連登録!$C$2:$I$3000,7,FALSE))</f>
        <v/>
      </c>
      <c r="G440" s="155"/>
      <c r="H440" s="926"/>
      <c r="I440" s="928"/>
      <c r="J440" s="155"/>
      <c r="K440" s="926"/>
      <c r="L440" s="927"/>
      <c r="M440" s="155"/>
      <c r="N440" s="881"/>
      <c r="O440" s="882"/>
      <c r="P440" s="154"/>
      <c r="Q440" s="926"/>
      <c r="R440" s="927"/>
      <c r="S440" s="154"/>
      <c r="T440" s="926"/>
      <c r="U440" s="927"/>
      <c r="V440" s="101" t="str">
        <f>IF(B440="","",VLOOKUP(B440,学連登録!$C$2:$H$3000,6,FALSE))</f>
        <v/>
      </c>
      <c r="Y440" s="116" t="str">
        <f t="shared" si="566"/>
        <v/>
      </c>
      <c r="Z440" s="97" t="str">
        <f>IF(G440="","",VLOOKUP(G440,種目名!$R$5:$T$104,3,0))</f>
        <v/>
      </c>
      <c r="AA440" s="98" t="str">
        <f>IF(J440="","",VLOOKUP(J440,種目名!$R$5:$T$104,3,0))</f>
        <v/>
      </c>
      <c r="AB440" s="117" t="str">
        <f>IF(M440="","",VLOOKUP(M440,種目名!$R$5:$T$104,3,0))</f>
        <v/>
      </c>
      <c r="AC440" s="117" t="str">
        <f>IF(P440="","",VLOOKUP(AF440,種目名!$R$5:$T$104,3,0))</f>
        <v/>
      </c>
      <c r="AD440" s="118" t="str">
        <f>IF(S440="","",VLOOKUP(AI440,種目名!$R$5:$T$104,3,0))</f>
        <v/>
      </c>
      <c r="AE440" s="115">
        <f t="shared" si="567"/>
        <v>0</v>
      </c>
      <c r="AF440" s="152" t="str">
        <f t="shared" si="568"/>
        <v/>
      </c>
      <c r="AG440" s="152" t="str">
        <f t="shared" si="569"/>
        <v/>
      </c>
      <c r="AH440" s="152">
        <f t="shared" si="570"/>
        <v>0</v>
      </c>
      <c r="AI440" s="152" t="str">
        <f t="shared" si="571"/>
        <v/>
      </c>
      <c r="AJ440" s="152" t="str">
        <f t="shared" si="572"/>
        <v/>
      </c>
      <c r="AK440" s="383"/>
      <c r="AL440" s="166">
        <f t="shared" si="500"/>
        <v>0</v>
      </c>
      <c r="AM440" s="392">
        <f t="shared" si="501"/>
        <v>0</v>
      </c>
      <c r="AN440" s="392">
        <f>COUNTIF($B$12:B440,B440)</f>
        <v>0</v>
      </c>
      <c r="AO440" s="392"/>
      <c r="AP440" s="392" t="str">
        <f t="shared" si="502"/>
        <v/>
      </c>
      <c r="AQ440" s="392" t="str">
        <f t="shared" si="502"/>
        <v/>
      </c>
      <c r="AR440" s="392" t="str">
        <f t="shared" si="502"/>
        <v/>
      </c>
      <c r="AS440" s="392" t="str">
        <f t="shared" si="502"/>
        <v/>
      </c>
      <c r="AT440" s="392">
        <f t="shared" si="503"/>
        <v>0</v>
      </c>
      <c r="AU440" s="392" t="str">
        <f t="shared" si="504"/>
        <v/>
      </c>
      <c r="AV440" s="392" t="str">
        <f t="shared" si="505"/>
        <v/>
      </c>
      <c r="AW440" s="392" t="str">
        <f t="shared" si="506"/>
        <v/>
      </c>
      <c r="AX440" s="392" t="str">
        <f t="shared" si="507"/>
        <v/>
      </c>
      <c r="AY440" s="392" t="str">
        <f t="shared" si="508"/>
        <v/>
      </c>
      <c r="AZ440" s="392" t="str">
        <f t="shared" si="573"/>
        <v/>
      </c>
      <c r="BA440" s="392" t="str">
        <f t="shared" si="573"/>
        <v/>
      </c>
      <c r="BB440" s="392" t="str">
        <f t="shared" si="573"/>
        <v/>
      </c>
      <c r="BC440" s="392" t="str">
        <f t="shared" si="573"/>
        <v/>
      </c>
      <c r="BD440" s="396" t="str">
        <f t="shared" si="573"/>
        <v/>
      </c>
      <c r="BE440" s="386">
        <f t="shared" si="509"/>
        <v>0</v>
      </c>
      <c r="BG440" s="392">
        <f t="shared" si="510"/>
        <v>0</v>
      </c>
      <c r="BH440" s="392">
        <f t="shared" si="511"/>
        <v>0</v>
      </c>
      <c r="BI440" s="405">
        <f t="shared" si="512"/>
        <v>0</v>
      </c>
      <c r="BJ440" s="406">
        <f t="shared" si="497"/>
        <v>0</v>
      </c>
      <c r="BK440" s="391" t="str">
        <f t="shared" si="498"/>
        <v>0</v>
      </c>
      <c r="BL440" s="391" t="str">
        <f t="shared" si="499"/>
        <v>0</v>
      </c>
      <c r="BM440" s="405">
        <f t="shared" si="513"/>
        <v>0</v>
      </c>
      <c r="BN440" s="405" t="str">
        <f t="shared" si="514"/>
        <v>0m0</v>
      </c>
      <c r="BO440" s="392">
        <f t="shared" si="515"/>
        <v>0</v>
      </c>
      <c r="BP440" s="392">
        <f t="shared" si="516"/>
        <v>0</v>
      </c>
      <c r="BQ440" s="405">
        <f t="shared" si="517"/>
        <v>0</v>
      </c>
      <c r="BR440" s="406">
        <f t="shared" si="518"/>
        <v>0</v>
      </c>
      <c r="BS440" s="391" t="str">
        <f t="shared" si="519"/>
        <v>0</v>
      </c>
      <c r="BT440" s="391" t="str">
        <f t="shared" si="520"/>
        <v>0</v>
      </c>
      <c r="BU440" s="405">
        <f t="shared" si="521"/>
        <v>0</v>
      </c>
      <c r="BV440" s="405" t="str">
        <f t="shared" si="522"/>
        <v>0m0</v>
      </c>
      <c r="BW440" s="392">
        <f t="shared" si="523"/>
        <v>0</v>
      </c>
      <c r="BX440" s="392">
        <f t="shared" si="524"/>
        <v>0</v>
      </c>
      <c r="BY440" s="405">
        <f t="shared" si="525"/>
        <v>0</v>
      </c>
      <c r="BZ440" s="406">
        <f t="shared" si="526"/>
        <v>0</v>
      </c>
      <c r="CA440" s="391" t="str">
        <f t="shared" si="527"/>
        <v>0</v>
      </c>
      <c r="CB440" s="391" t="str">
        <f t="shared" si="528"/>
        <v>0</v>
      </c>
      <c r="CC440" s="405">
        <f t="shared" si="529"/>
        <v>0</v>
      </c>
      <c r="CD440" s="405" t="str">
        <f t="shared" si="530"/>
        <v>0m0</v>
      </c>
      <c r="CE440" s="392">
        <f t="shared" si="531"/>
        <v>0</v>
      </c>
      <c r="CF440" s="392">
        <f t="shared" si="532"/>
        <v>0</v>
      </c>
      <c r="CG440" s="405">
        <f t="shared" si="533"/>
        <v>0</v>
      </c>
      <c r="CH440" s="406">
        <f t="shared" si="534"/>
        <v>0</v>
      </c>
      <c r="CI440" s="391" t="str">
        <f t="shared" si="535"/>
        <v>0</v>
      </c>
      <c r="CJ440" s="391" t="str">
        <f t="shared" si="536"/>
        <v>0</v>
      </c>
      <c r="CK440" s="405">
        <f t="shared" si="537"/>
        <v>0</v>
      </c>
      <c r="CL440" s="405" t="str">
        <f t="shared" si="538"/>
        <v>0m0</v>
      </c>
      <c r="CM440" s="392">
        <f t="shared" si="539"/>
        <v>0</v>
      </c>
      <c r="CN440" s="392">
        <f t="shared" si="540"/>
        <v>0</v>
      </c>
      <c r="CO440" s="405">
        <f t="shared" si="541"/>
        <v>0</v>
      </c>
      <c r="CP440" s="406">
        <f t="shared" si="542"/>
        <v>0</v>
      </c>
      <c r="CQ440" s="391" t="str">
        <f t="shared" si="543"/>
        <v>0</v>
      </c>
      <c r="CR440" s="391" t="str">
        <f t="shared" si="544"/>
        <v>0</v>
      </c>
      <c r="CS440" s="405">
        <f t="shared" si="545"/>
        <v>0</v>
      </c>
      <c r="CT440" s="405" t="str">
        <f t="shared" si="546"/>
        <v>0m0</v>
      </c>
      <c r="CU440" s="405">
        <f t="shared" si="547"/>
        <v>0</v>
      </c>
      <c r="CV440" s="405">
        <f t="shared" si="548"/>
        <v>0</v>
      </c>
      <c r="CW440" s="405">
        <f t="shared" si="549"/>
        <v>0</v>
      </c>
      <c r="CX440" s="405">
        <f t="shared" si="550"/>
        <v>0</v>
      </c>
      <c r="CY440" s="405">
        <f t="shared" si="551"/>
        <v>0</v>
      </c>
      <c r="CZ440" s="405" t="str">
        <f t="shared" si="552"/>
        <v/>
      </c>
      <c r="DA440" s="405" t="str">
        <f t="shared" si="553"/>
        <v/>
      </c>
      <c r="DB440" s="405" t="str">
        <f t="shared" si="554"/>
        <v/>
      </c>
      <c r="DC440" s="405" t="str">
        <f t="shared" si="555"/>
        <v/>
      </c>
      <c r="DD440" s="405" t="str">
        <f t="shared" si="556"/>
        <v/>
      </c>
      <c r="DE440" s="405"/>
      <c r="DF440" s="404"/>
      <c r="DG440" s="405" t="str">
        <f t="shared" si="557"/>
        <v/>
      </c>
      <c r="DH440" s="405" t="str">
        <f t="shared" si="558"/>
        <v/>
      </c>
      <c r="DI440" s="405">
        <f t="shared" si="559"/>
        <v>0</v>
      </c>
      <c r="DJ440" s="405" t="str">
        <f t="shared" si="560"/>
        <v/>
      </c>
      <c r="DK440" s="405" t="str">
        <f t="shared" si="561"/>
        <v/>
      </c>
      <c r="DL440" s="405" t="str">
        <f t="shared" si="562"/>
        <v/>
      </c>
      <c r="DM440" s="405" t="str">
        <f t="shared" si="563"/>
        <v/>
      </c>
      <c r="DN440" s="405" t="str">
        <f t="shared" si="564"/>
        <v/>
      </c>
      <c r="DO440" s="405" t="str">
        <f t="shared" si="565"/>
        <v/>
      </c>
    </row>
    <row r="441" spans="1:119" s="152" customFormat="1" ht="18" hidden="1" customHeight="1">
      <c r="A441" s="156" t="str">
        <f t="shared" si="574"/>
        <v/>
      </c>
      <c r="B441" s="153"/>
      <c r="C441" s="31" t="str">
        <f>IF(B441="","",VLOOKUP(B441,学連登録!$C$2:$G$3000,2,FALSE))</f>
        <v/>
      </c>
      <c r="D441" s="32" t="str">
        <f>IF(B441="","",VLOOKUP(B441,学連登録!$C$2:$G$3000,3,FALSE))</f>
        <v/>
      </c>
      <c r="E441" s="33" t="str">
        <f>IF(B441="","",VLOOKUP(B441,学連登録!$C$2:$G$3000,4,FALSE))</f>
        <v/>
      </c>
      <c r="F441" s="376" t="str">
        <f>IF(B441="","",VLOOKUP(B441,学連登録!$C$2:$I$3000,7,FALSE))</f>
        <v/>
      </c>
      <c r="G441" s="155"/>
      <c r="H441" s="926"/>
      <c r="I441" s="928"/>
      <c r="J441" s="155"/>
      <c r="K441" s="926"/>
      <c r="L441" s="927"/>
      <c r="M441" s="155"/>
      <c r="N441" s="881"/>
      <c r="O441" s="882"/>
      <c r="P441" s="154"/>
      <c r="Q441" s="926"/>
      <c r="R441" s="927"/>
      <c r="S441" s="154"/>
      <c r="T441" s="926"/>
      <c r="U441" s="927"/>
      <c r="V441" s="101" t="str">
        <f>IF(B441="","",VLOOKUP(B441,学連登録!$C$2:$H$3000,6,FALSE))</f>
        <v/>
      </c>
      <c r="Y441" s="116" t="str">
        <f t="shared" si="566"/>
        <v/>
      </c>
      <c r="Z441" s="97" t="str">
        <f>IF(G441="","",VLOOKUP(G441,種目名!$R$5:$T$104,3,0))</f>
        <v/>
      </c>
      <c r="AA441" s="98" t="str">
        <f>IF(J441="","",VLOOKUP(J441,種目名!$R$5:$T$104,3,0))</f>
        <v/>
      </c>
      <c r="AB441" s="117" t="str">
        <f>IF(M441="","",VLOOKUP(M441,種目名!$R$5:$T$104,3,0))</f>
        <v/>
      </c>
      <c r="AC441" s="117" t="str">
        <f>IF(P441="","",VLOOKUP(AF441,種目名!$R$5:$T$104,3,0))</f>
        <v/>
      </c>
      <c r="AD441" s="118" t="str">
        <f>IF(S441="","",VLOOKUP(AI441,種目名!$R$5:$T$104,3,0))</f>
        <v/>
      </c>
      <c r="AE441" s="115">
        <f t="shared" si="567"/>
        <v>0</v>
      </c>
      <c r="AF441" s="152" t="str">
        <f t="shared" si="568"/>
        <v/>
      </c>
      <c r="AG441" s="152" t="str">
        <f t="shared" si="569"/>
        <v/>
      </c>
      <c r="AH441" s="152">
        <f t="shared" si="570"/>
        <v>0</v>
      </c>
      <c r="AI441" s="152" t="str">
        <f t="shared" si="571"/>
        <v/>
      </c>
      <c r="AJ441" s="152" t="str">
        <f t="shared" si="572"/>
        <v/>
      </c>
      <c r="AK441" s="383"/>
      <c r="AL441" s="166">
        <f t="shared" si="500"/>
        <v>0</v>
      </c>
      <c r="AM441" s="392">
        <f t="shared" si="501"/>
        <v>0</v>
      </c>
      <c r="AN441" s="392">
        <f>COUNTIF($B$12:B441,B441)</f>
        <v>0</v>
      </c>
      <c r="AO441" s="392"/>
      <c r="AP441" s="392" t="str">
        <f t="shared" si="502"/>
        <v/>
      </c>
      <c r="AQ441" s="392" t="str">
        <f t="shared" si="502"/>
        <v/>
      </c>
      <c r="AR441" s="392" t="str">
        <f t="shared" si="502"/>
        <v/>
      </c>
      <c r="AS441" s="392" t="str">
        <f t="shared" si="502"/>
        <v/>
      </c>
      <c r="AT441" s="392">
        <f t="shared" si="503"/>
        <v>0</v>
      </c>
      <c r="AU441" s="392" t="str">
        <f t="shared" si="504"/>
        <v/>
      </c>
      <c r="AV441" s="392" t="str">
        <f t="shared" si="505"/>
        <v/>
      </c>
      <c r="AW441" s="392" t="str">
        <f t="shared" si="506"/>
        <v/>
      </c>
      <c r="AX441" s="392" t="str">
        <f t="shared" si="507"/>
        <v/>
      </c>
      <c r="AY441" s="392" t="str">
        <f t="shared" si="508"/>
        <v/>
      </c>
      <c r="AZ441" s="392" t="str">
        <f t="shared" si="573"/>
        <v/>
      </c>
      <c r="BA441" s="392" t="str">
        <f t="shared" si="573"/>
        <v/>
      </c>
      <c r="BB441" s="392" t="str">
        <f t="shared" si="573"/>
        <v/>
      </c>
      <c r="BC441" s="392" t="str">
        <f t="shared" si="573"/>
        <v/>
      </c>
      <c r="BD441" s="396" t="str">
        <f t="shared" si="573"/>
        <v/>
      </c>
      <c r="BE441" s="386">
        <f t="shared" si="509"/>
        <v>0</v>
      </c>
      <c r="BG441" s="392">
        <f t="shared" si="510"/>
        <v>0</v>
      </c>
      <c r="BH441" s="392">
        <f t="shared" si="511"/>
        <v>0</v>
      </c>
      <c r="BI441" s="405">
        <f t="shared" si="512"/>
        <v>0</v>
      </c>
      <c r="BJ441" s="406">
        <f t="shared" si="497"/>
        <v>0</v>
      </c>
      <c r="BK441" s="391" t="str">
        <f t="shared" si="498"/>
        <v>0</v>
      </c>
      <c r="BL441" s="391" t="str">
        <f t="shared" si="499"/>
        <v>0</v>
      </c>
      <c r="BM441" s="405">
        <f t="shared" si="513"/>
        <v>0</v>
      </c>
      <c r="BN441" s="405" t="str">
        <f t="shared" si="514"/>
        <v>0m0</v>
      </c>
      <c r="BO441" s="392">
        <f t="shared" si="515"/>
        <v>0</v>
      </c>
      <c r="BP441" s="392">
        <f t="shared" si="516"/>
        <v>0</v>
      </c>
      <c r="BQ441" s="405">
        <f t="shared" si="517"/>
        <v>0</v>
      </c>
      <c r="BR441" s="406">
        <f t="shared" si="518"/>
        <v>0</v>
      </c>
      <c r="BS441" s="391" t="str">
        <f t="shared" si="519"/>
        <v>0</v>
      </c>
      <c r="BT441" s="391" t="str">
        <f t="shared" si="520"/>
        <v>0</v>
      </c>
      <c r="BU441" s="405">
        <f t="shared" si="521"/>
        <v>0</v>
      </c>
      <c r="BV441" s="405" t="str">
        <f t="shared" si="522"/>
        <v>0m0</v>
      </c>
      <c r="BW441" s="392">
        <f t="shared" si="523"/>
        <v>0</v>
      </c>
      <c r="BX441" s="392">
        <f t="shared" si="524"/>
        <v>0</v>
      </c>
      <c r="BY441" s="405">
        <f t="shared" si="525"/>
        <v>0</v>
      </c>
      <c r="BZ441" s="406">
        <f t="shared" si="526"/>
        <v>0</v>
      </c>
      <c r="CA441" s="391" t="str">
        <f t="shared" si="527"/>
        <v>0</v>
      </c>
      <c r="CB441" s="391" t="str">
        <f t="shared" si="528"/>
        <v>0</v>
      </c>
      <c r="CC441" s="405">
        <f t="shared" si="529"/>
        <v>0</v>
      </c>
      <c r="CD441" s="405" t="str">
        <f t="shared" si="530"/>
        <v>0m0</v>
      </c>
      <c r="CE441" s="392">
        <f t="shared" si="531"/>
        <v>0</v>
      </c>
      <c r="CF441" s="392">
        <f t="shared" si="532"/>
        <v>0</v>
      </c>
      <c r="CG441" s="405">
        <f t="shared" si="533"/>
        <v>0</v>
      </c>
      <c r="CH441" s="406">
        <f t="shared" si="534"/>
        <v>0</v>
      </c>
      <c r="CI441" s="391" t="str">
        <f t="shared" si="535"/>
        <v>0</v>
      </c>
      <c r="CJ441" s="391" t="str">
        <f t="shared" si="536"/>
        <v>0</v>
      </c>
      <c r="CK441" s="405">
        <f t="shared" si="537"/>
        <v>0</v>
      </c>
      <c r="CL441" s="405" t="str">
        <f t="shared" si="538"/>
        <v>0m0</v>
      </c>
      <c r="CM441" s="392">
        <f t="shared" si="539"/>
        <v>0</v>
      </c>
      <c r="CN441" s="392">
        <f t="shared" si="540"/>
        <v>0</v>
      </c>
      <c r="CO441" s="405">
        <f t="shared" si="541"/>
        <v>0</v>
      </c>
      <c r="CP441" s="406">
        <f t="shared" si="542"/>
        <v>0</v>
      </c>
      <c r="CQ441" s="391" t="str">
        <f t="shared" si="543"/>
        <v>0</v>
      </c>
      <c r="CR441" s="391" t="str">
        <f t="shared" si="544"/>
        <v>0</v>
      </c>
      <c r="CS441" s="405">
        <f t="shared" si="545"/>
        <v>0</v>
      </c>
      <c r="CT441" s="405" t="str">
        <f t="shared" si="546"/>
        <v>0m0</v>
      </c>
      <c r="CU441" s="405">
        <f t="shared" si="547"/>
        <v>0</v>
      </c>
      <c r="CV441" s="405">
        <f t="shared" si="548"/>
        <v>0</v>
      </c>
      <c r="CW441" s="405">
        <f t="shared" si="549"/>
        <v>0</v>
      </c>
      <c r="CX441" s="405">
        <f t="shared" si="550"/>
        <v>0</v>
      </c>
      <c r="CY441" s="405">
        <f t="shared" si="551"/>
        <v>0</v>
      </c>
      <c r="CZ441" s="405" t="str">
        <f t="shared" si="552"/>
        <v/>
      </c>
      <c r="DA441" s="405" t="str">
        <f t="shared" si="553"/>
        <v/>
      </c>
      <c r="DB441" s="405" t="str">
        <f t="shared" si="554"/>
        <v/>
      </c>
      <c r="DC441" s="405" t="str">
        <f t="shared" si="555"/>
        <v/>
      </c>
      <c r="DD441" s="405" t="str">
        <f t="shared" si="556"/>
        <v/>
      </c>
      <c r="DE441" s="405"/>
      <c r="DF441" s="404"/>
      <c r="DG441" s="405" t="str">
        <f t="shared" si="557"/>
        <v/>
      </c>
      <c r="DH441" s="405" t="str">
        <f t="shared" si="558"/>
        <v/>
      </c>
      <c r="DI441" s="405">
        <f t="shared" si="559"/>
        <v>0</v>
      </c>
      <c r="DJ441" s="405" t="str">
        <f t="shared" si="560"/>
        <v/>
      </c>
      <c r="DK441" s="405" t="str">
        <f t="shared" si="561"/>
        <v/>
      </c>
      <c r="DL441" s="405" t="str">
        <f t="shared" si="562"/>
        <v/>
      </c>
      <c r="DM441" s="405" t="str">
        <f t="shared" si="563"/>
        <v/>
      </c>
      <c r="DN441" s="405" t="str">
        <f t="shared" si="564"/>
        <v/>
      </c>
      <c r="DO441" s="405" t="str">
        <f t="shared" si="565"/>
        <v/>
      </c>
    </row>
    <row r="442" spans="1:119" s="152" customFormat="1" ht="18" hidden="1" customHeight="1">
      <c r="A442" s="156" t="str">
        <f t="shared" si="574"/>
        <v/>
      </c>
      <c r="B442" s="153"/>
      <c r="C442" s="31" t="str">
        <f>IF(B442="","",VLOOKUP(B442,学連登録!$C$2:$G$3000,2,FALSE))</f>
        <v/>
      </c>
      <c r="D442" s="32" t="str">
        <f>IF(B442="","",VLOOKUP(B442,学連登録!$C$2:$G$3000,3,FALSE))</f>
        <v/>
      </c>
      <c r="E442" s="33" t="str">
        <f>IF(B442="","",VLOOKUP(B442,学連登録!$C$2:$G$3000,4,FALSE))</f>
        <v/>
      </c>
      <c r="F442" s="376" t="str">
        <f>IF(B442="","",VLOOKUP(B442,学連登録!$C$2:$I$3000,7,FALSE))</f>
        <v/>
      </c>
      <c r="G442" s="155"/>
      <c r="H442" s="926"/>
      <c r="I442" s="928"/>
      <c r="J442" s="155"/>
      <c r="K442" s="926"/>
      <c r="L442" s="927"/>
      <c r="M442" s="155"/>
      <c r="N442" s="881"/>
      <c r="O442" s="882"/>
      <c r="P442" s="154"/>
      <c r="Q442" s="926"/>
      <c r="R442" s="927"/>
      <c r="S442" s="154"/>
      <c r="T442" s="926"/>
      <c r="U442" s="927"/>
      <c r="V442" s="101" t="str">
        <f>IF(B442="","",VLOOKUP(B442,学連登録!$C$2:$H$3000,6,FALSE))</f>
        <v/>
      </c>
      <c r="Y442" s="116" t="str">
        <f t="shared" si="566"/>
        <v/>
      </c>
      <c r="Z442" s="97" t="str">
        <f>IF(G442="","",VLOOKUP(G442,種目名!$R$5:$T$104,3,0))</f>
        <v/>
      </c>
      <c r="AA442" s="98" t="str">
        <f>IF(J442="","",VLOOKUP(J442,種目名!$R$5:$T$104,3,0))</f>
        <v/>
      </c>
      <c r="AB442" s="117" t="str">
        <f>IF(M442="","",VLOOKUP(M442,種目名!$R$5:$T$104,3,0))</f>
        <v/>
      </c>
      <c r="AC442" s="117" t="str">
        <f>IF(P442="","",VLOOKUP(AF442,種目名!$R$5:$T$104,3,0))</f>
        <v/>
      </c>
      <c r="AD442" s="118" t="str">
        <f>IF(S442="","",VLOOKUP(AI442,種目名!$R$5:$T$104,3,0))</f>
        <v/>
      </c>
      <c r="AE442" s="115">
        <f t="shared" si="567"/>
        <v>0</v>
      </c>
      <c r="AF442" s="152" t="str">
        <f t="shared" si="568"/>
        <v/>
      </c>
      <c r="AG442" s="152" t="str">
        <f t="shared" si="569"/>
        <v/>
      </c>
      <c r="AH442" s="152">
        <f t="shared" si="570"/>
        <v>0</v>
      </c>
      <c r="AI442" s="152" t="str">
        <f t="shared" si="571"/>
        <v/>
      </c>
      <c r="AJ442" s="152" t="str">
        <f t="shared" si="572"/>
        <v/>
      </c>
      <c r="AK442" s="383"/>
      <c r="AL442" s="166">
        <f t="shared" si="500"/>
        <v>0</v>
      </c>
      <c r="AM442" s="392">
        <f t="shared" si="501"/>
        <v>0</v>
      </c>
      <c r="AN442" s="392">
        <f>COUNTIF($B$12:B442,B442)</f>
        <v>0</v>
      </c>
      <c r="AO442" s="392"/>
      <c r="AP442" s="392" t="str">
        <f t="shared" si="502"/>
        <v/>
      </c>
      <c r="AQ442" s="392" t="str">
        <f t="shared" si="502"/>
        <v/>
      </c>
      <c r="AR442" s="392" t="str">
        <f t="shared" si="502"/>
        <v/>
      </c>
      <c r="AS442" s="392" t="str">
        <f t="shared" si="502"/>
        <v/>
      </c>
      <c r="AT442" s="392">
        <f t="shared" si="503"/>
        <v>0</v>
      </c>
      <c r="AU442" s="392" t="str">
        <f t="shared" si="504"/>
        <v/>
      </c>
      <c r="AV442" s="392" t="str">
        <f t="shared" si="505"/>
        <v/>
      </c>
      <c r="AW442" s="392" t="str">
        <f t="shared" si="506"/>
        <v/>
      </c>
      <c r="AX442" s="392" t="str">
        <f t="shared" si="507"/>
        <v/>
      </c>
      <c r="AY442" s="392" t="str">
        <f t="shared" si="508"/>
        <v/>
      </c>
      <c r="AZ442" s="392" t="str">
        <f t="shared" si="573"/>
        <v/>
      </c>
      <c r="BA442" s="392" t="str">
        <f t="shared" si="573"/>
        <v/>
      </c>
      <c r="BB442" s="392" t="str">
        <f t="shared" si="573"/>
        <v/>
      </c>
      <c r="BC442" s="392" t="str">
        <f t="shared" si="573"/>
        <v/>
      </c>
      <c r="BD442" s="396" t="str">
        <f t="shared" si="573"/>
        <v/>
      </c>
      <c r="BE442" s="386">
        <f t="shared" si="509"/>
        <v>0</v>
      </c>
      <c r="BG442" s="392">
        <f t="shared" si="510"/>
        <v>0</v>
      </c>
      <c r="BH442" s="392">
        <f t="shared" si="511"/>
        <v>0</v>
      </c>
      <c r="BI442" s="405">
        <f t="shared" si="512"/>
        <v>0</v>
      </c>
      <c r="BJ442" s="406">
        <f t="shared" si="497"/>
        <v>0</v>
      </c>
      <c r="BK442" s="391" t="str">
        <f t="shared" si="498"/>
        <v>0</v>
      </c>
      <c r="BL442" s="391" t="str">
        <f t="shared" si="499"/>
        <v>0</v>
      </c>
      <c r="BM442" s="405">
        <f t="shared" si="513"/>
        <v>0</v>
      </c>
      <c r="BN442" s="405" t="str">
        <f t="shared" si="514"/>
        <v>0m0</v>
      </c>
      <c r="BO442" s="392">
        <f t="shared" si="515"/>
        <v>0</v>
      </c>
      <c r="BP442" s="392">
        <f t="shared" si="516"/>
        <v>0</v>
      </c>
      <c r="BQ442" s="405">
        <f t="shared" si="517"/>
        <v>0</v>
      </c>
      <c r="BR442" s="406">
        <f t="shared" si="518"/>
        <v>0</v>
      </c>
      <c r="BS442" s="391" t="str">
        <f t="shared" si="519"/>
        <v>0</v>
      </c>
      <c r="BT442" s="391" t="str">
        <f t="shared" si="520"/>
        <v>0</v>
      </c>
      <c r="BU442" s="405">
        <f t="shared" si="521"/>
        <v>0</v>
      </c>
      <c r="BV442" s="405" t="str">
        <f t="shared" si="522"/>
        <v>0m0</v>
      </c>
      <c r="BW442" s="392">
        <f t="shared" si="523"/>
        <v>0</v>
      </c>
      <c r="BX442" s="392">
        <f t="shared" si="524"/>
        <v>0</v>
      </c>
      <c r="BY442" s="405">
        <f t="shared" si="525"/>
        <v>0</v>
      </c>
      <c r="BZ442" s="406">
        <f t="shared" si="526"/>
        <v>0</v>
      </c>
      <c r="CA442" s="391" t="str">
        <f t="shared" si="527"/>
        <v>0</v>
      </c>
      <c r="CB442" s="391" t="str">
        <f t="shared" si="528"/>
        <v>0</v>
      </c>
      <c r="CC442" s="405">
        <f t="shared" si="529"/>
        <v>0</v>
      </c>
      <c r="CD442" s="405" t="str">
        <f t="shared" si="530"/>
        <v>0m0</v>
      </c>
      <c r="CE442" s="392">
        <f t="shared" si="531"/>
        <v>0</v>
      </c>
      <c r="CF442" s="392">
        <f t="shared" si="532"/>
        <v>0</v>
      </c>
      <c r="CG442" s="405">
        <f t="shared" si="533"/>
        <v>0</v>
      </c>
      <c r="CH442" s="406">
        <f t="shared" si="534"/>
        <v>0</v>
      </c>
      <c r="CI442" s="391" t="str">
        <f t="shared" si="535"/>
        <v>0</v>
      </c>
      <c r="CJ442" s="391" t="str">
        <f t="shared" si="536"/>
        <v>0</v>
      </c>
      <c r="CK442" s="405">
        <f t="shared" si="537"/>
        <v>0</v>
      </c>
      <c r="CL442" s="405" t="str">
        <f t="shared" si="538"/>
        <v>0m0</v>
      </c>
      <c r="CM442" s="392">
        <f t="shared" si="539"/>
        <v>0</v>
      </c>
      <c r="CN442" s="392">
        <f t="shared" si="540"/>
        <v>0</v>
      </c>
      <c r="CO442" s="405">
        <f t="shared" si="541"/>
        <v>0</v>
      </c>
      <c r="CP442" s="406">
        <f t="shared" si="542"/>
        <v>0</v>
      </c>
      <c r="CQ442" s="391" t="str">
        <f t="shared" si="543"/>
        <v>0</v>
      </c>
      <c r="CR442" s="391" t="str">
        <f t="shared" si="544"/>
        <v>0</v>
      </c>
      <c r="CS442" s="405">
        <f t="shared" si="545"/>
        <v>0</v>
      </c>
      <c r="CT442" s="405" t="str">
        <f t="shared" si="546"/>
        <v>0m0</v>
      </c>
      <c r="CU442" s="405">
        <f t="shared" si="547"/>
        <v>0</v>
      </c>
      <c r="CV442" s="405">
        <f t="shared" si="548"/>
        <v>0</v>
      </c>
      <c r="CW442" s="405">
        <f t="shared" si="549"/>
        <v>0</v>
      </c>
      <c r="CX442" s="405">
        <f t="shared" si="550"/>
        <v>0</v>
      </c>
      <c r="CY442" s="405">
        <f t="shared" si="551"/>
        <v>0</v>
      </c>
      <c r="CZ442" s="405" t="str">
        <f t="shared" si="552"/>
        <v/>
      </c>
      <c r="DA442" s="405" t="str">
        <f t="shared" si="553"/>
        <v/>
      </c>
      <c r="DB442" s="405" t="str">
        <f t="shared" si="554"/>
        <v/>
      </c>
      <c r="DC442" s="405" t="str">
        <f t="shared" si="555"/>
        <v/>
      </c>
      <c r="DD442" s="405" t="str">
        <f t="shared" si="556"/>
        <v/>
      </c>
      <c r="DE442" s="405"/>
      <c r="DF442" s="404"/>
      <c r="DG442" s="405" t="str">
        <f t="shared" si="557"/>
        <v/>
      </c>
      <c r="DH442" s="405" t="str">
        <f t="shared" si="558"/>
        <v/>
      </c>
      <c r="DI442" s="405">
        <f t="shared" si="559"/>
        <v>0</v>
      </c>
      <c r="DJ442" s="405" t="str">
        <f t="shared" si="560"/>
        <v/>
      </c>
      <c r="DK442" s="405" t="str">
        <f t="shared" si="561"/>
        <v/>
      </c>
      <c r="DL442" s="405" t="str">
        <f t="shared" si="562"/>
        <v/>
      </c>
      <c r="DM442" s="405" t="str">
        <f t="shared" si="563"/>
        <v/>
      </c>
      <c r="DN442" s="405" t="str">
        <f t="shared" si="564"/>
        <v/>
      </c>
      <c r="DO442" s="405" t="str">
        <f t="shared" si="565"/>
        <v/>
      </c>
    </row>
    <row r="443" spans="1:119" s="152" customFormat="1" ht="18" hidden="1" customHeight="1">
      <c r="A443" s="156" t="str">
        <f t="shared" si="574"/>
        <v/>
      </c>
      <c r="B443" s="153"/>
      <c r="C443" s="31" t="str">
        <f>IF(B443="","",VLOOKUP(B443,学連登録!$C$2:$G$3000,2,FALSE))</f>
        <v/>
      </c>
      <c r="D443" s="32" t="str">
        <f>IF(B443="","",VLOOKUP(B443,学連登録!$C$2:$G$3000,3,FALSE))</f>
        <v/>
      </c>
      <c r="E443" s="33" t="str">
        <f>IF(B443="","",VLOOKUP(B443,学連登録!$C$2:$G$3000,4,FALSE))</f>
        <v/>
      </c>
      <c r="F443" s="376" t="str">
        <f>IF(B443="","",VLOOKUP(B443,学連登録!$C$2:$I$3000,7,FALSE))</f>
        <v/>
      </c>
      <c r="G443" s="155"/>
      <c r="H443" s="926"/>
      <c r="I443" s="928"/>
      <c r="J443" s="155"/>
      <c r="K443" s="926"/>
      <c r="L443" s="927"/>
      <c r="M443" s="155"/>
      <c r="N443" s="881"/>
      <c r="O443" s="882"/>
      <c r="P443" s="154"/>
      <c r="Q443" s="926"/>
      <c r="R443" s="927"/>
      <c r="S443" s="154"/>
      <c r="T443" s="926"/>
      <c r="U443" s="927"/>
      <c r="V443" s="101" t="str">
        <f>IF(B443="","",VLOOKUP(B443,学連登録!$C$2:$H$3000,6,FALSE))</f>
        <v/>
      </c>
      <c r="Y443" s="116" t="str">
        <f t="shared" si="566"/>
        <v/>
      </c>
      <c r="Z443" s="97" t="str">
        <f>IF(G443="","",VLOOKUP(G443,種目名!$R$5:$T$104,3,0))</f>
        <v/>
      </c>
      <c r="AA443" s="98" t="str">
        <f>IF(J443="","",VLOOKUP(J443,種目名!$R$5:$T$104,3,0))</f>
        <v/>
      </c>
      <c r="AB443" s="117" t="str">
        <f>IF(M443="","",VLOOKUP(M443,種目名!$R$5:$T$104,3,0))</f>
        <v/>
      </c>
      <c r="AC443" s="117" t="str">
        <f>IF(P443="","",VLOOKUP(AF443,種目名!$R$5:$T$104,3,0))</f>
        <v/>
      </c>
      <c r="AD443" s="118" t="str">
        <f>IF(S443="","",VLOOKUP(AI443,種目名!$R$5:$T$104,3,0))</f>
        <v/>
      </c>
      <c r="AE443" s="115">
        <f t="shared" si="567"/>
        <v>0</v>
      </c>
      <c r="AF443" s="152" t="str">
        <f t="shared" si="568"/>
        <v/>
      </c>
      <c r="AG443" s="152" t="str">
        <f t="shared" si="569"/>
        <v/>
      </c>
      <c r="AH443" s="152">
        <f t="shared" si="570"/>
        <v>0</v>
      </c>
      <c r="AI443" s="152" t="str">
        <f t="shared" si="571"/>
        <v/>
      </c>
      <c r="AJ443" s="152" t="str">
        <f t="shared" si="572"/>
        <v/>
      </c>
      <c r="AK443" s="383"/>
      <c r="AL443" s="166">
        <f t="shared" si="500"/>
        <v>0</v>
      </c>
      <c r="AM443" s="392">
        <f t="shared" si="501"/>
        <v>0</v>
      </c>
      <c r="AN443" s="392">
        <f>COUNTIF($B$12:B443,B443)</f>
        <v>0</v>
      </c>
      <c r="AO443" s="392"/>
      <c r="AP443" s="392" t="str">
        <f t="shared" si="502"/>
        <v/>
      </c>
      <c r="AQ443" s="392" t="str">
        <f t="shared" si="502"/>
        <v/>
      </c>
      <c r="AR443" s="392" t="str">
        <f t="shared" si="502"/>
        <v/>
      </c>
      <c r="AS443" s="392" t="str">
        <f t="shared" si="502"/>
        <v/>
      </c>
      <c r="AT443" s="392">
        <f t="shared" si="503"/>
        <v>0</v>
      </c>
      <c r="AU443" s="392" t="str">
        <f t="shared" si="504"/>
        <v/>
      </c>
      <c r="AV443" s="392" t="str">
        <f t="shared" si="505"/>
        <v/>
      </c>
      <c r="AW443" s="392" t="str">
        <f t="shared" si="506"/>
        <v/>
      </c>
      <c r="AX443" s="392" t="str">
        <f t="shared" si="507"/>
        <v/>
      </c>
      <c r="AY443" s="392" t="str">
        <f t="shared" si="508"/>
        <v/>
      </c>
      <c r="AZ443" s="392" t="str">
        <f t="shared" si="573"/>
        <v/>
      </c>
      <c r="BA443" s="392" t="str">
        <f t="shared" si="573"/>
        <v/>
      </c>
      <c r="BB443" s="392" t="str">
        <f t="shared" si="573"/>
        <v/>
      </c>
      <c r="BC443" s="392" t="str">
        <f t="shared" si="573"/>
        <v/>
      </c>
      <c r="BD443" s="396" t="str">
        <f t="shared" si="573"/>
        <v/>
      </c>
      <c r="BE443" s="386">
        <f t="shared" si="509"/>
        <v>0</v>
      </c>
      <c r="BG443" s="392">
        <f t="shared" si="510"/>
        <v>0</v>
      </c>
      <c r="BH443" s="392">
        <f t="shared" si="511"/>
        <v>0</v>
      </c>
      <c r="BI443" s="405">
        <f t="shared" si="512"/>
        <v>0</v>
      </c>
      <c r="BJ443" s="406">
        <f t="shared" si="497"/>
        <v>0</v>
      </c>
      <c r="BK443" s="391" t="str">
        <f t="shared" si="498"/>
        <v>0</v>
      </c>
      <c r="BL443" s="391" t="str">
        <f t="shared" si="499"/>
        <v>0</v>
      </c>
      <c r="BM443" s="405">
        <f t="shared" si="513"/>
        <v>0</v>
      </c>
      <c r="BN443" s="405" t="str">
        <f t="shared" si="514"/>
        <v>0m0</v>
      </c>
      <c r="BO443" s="392">
        <f t="shared" si="515"/>
        <v>0</v>
      </c>
      <c r="BP443" s="392">
        <f t="shared" si="516"/>
        <v>0</v>
      </c>
      <c r="BQ443" s="405">
        <f t="shared" si="517"/>
        <v>0</v>
      </c>
      <c r="BR443" s="406">
        <f t="shared" si="518"/>
        <v>0</v>
      </c>
      <c r="BS443" s="391" t="str">
        <f t="shared" si="519"/>
        <v>0</v>
      </c>
      <c r="BT443" s="391" t="str">
        <f t="shared" si="520"/>
        <v>0</v>
      </c>
      <c r="BU443" s="405">
        <f t="shared" si="521"/>
        <v>0</v>
      </c>
      <c r="BV443" s="405" t="str">
        <f t="shared" si="522"/>
        <v>0m0</v>
      </c>
      <c r="BW443" s="392">
        <f t="shared" si="523"/>
        <v>0</v>
      </c>
      <c r="BX443" s="392">
        <f t="shared" si="524"/>
        <v>0</v>
      </c>
      <c r="BY443" s="405">
        <f t="shared" si="525"/>
        <v>0</v>
      </c>
      <c r="BZ443" s="406">
        <f t="shared" si="526"/>
        <v>0</v>
      </c>
      <c r="CA443" s="391" t="str">
        <f t="shared" si="527"/>
        <v>0</v>
      </c>
      <c r="CB443" s="391" t="str">
        <f t="shared" si="528"/>
        <v>0</v>
      </c>
      <c r="CC443" s="405">
        <f t="shared" si="529"/>
        <v>0</v>
      </c>
      <c r="CD443" s="405" t="str">
        <f t="shared" si="530"/>
        <v>0m0</v>
      </c>
      <c r="CE443" s="392">
        <f t="shared" si="531"/>
        <v>0</v>
      </c>
      <c r="CF443" s="392">
        <f t="shared" si="532"/>
        <v>0</v>
      </c>
      <c r="CG443" s="405">
        <f t="shared" si="533"/>
        <v>0</v>
      </c>
      <c r="CH443" s="406">
        <f t="shared" si="534"/>
        <v>0</v>
      </c>
      <c r="CI443" s="391" t="str">
        <f t="shared" si="535"/>
        <v>0</v>
      </c>
      <c r="CJ443" s="391" t="str">
        <f t="shared" si="536"/>
        <v>0</v>
      </c>
      <c r="CK443" s="405">
        <f t="shared" si="537"/>
        <v>0</v>
      </c>
      <c r="CL443" s="405" t="str">
        <f t="shared" si="538"/>
        <v>0m0</v>
      </c>
      <c r="CM443" s="392">
        <f t="shared" si="539"/>
        <v>0</v>
      </c>
      <c r="CN443" s="392">
        <f t="shared" si="540"/>
        <v>0</v>
      </c>
      <c r="CO443" s="405">
        <f t="shared" si="541"/>
        <v>0</v>
      </c>
      <c r="CP443" s="406">
        <f t="shared" si="542"/>
        <v>0</v>
      </c>
      <c r="CQ443" s="391" t="str">
        <f t="shared" si="543"/>
        <v>0</v>
      </c>
      <c r="CR443" s="391" t="str">
        <f t="shared" si="544"/>
        <v>0</v>
      </c>
      <c r="CS443" s="405">
        <f t="shared" si="545"/>
        <v>0</v>
      </c>
      <c r="CT443" s="405" t="str">
        <f t="shared" si="546"/>
        <v>0m0</v>
      </c>
      <c r="CU443" s="405">
        <f t="shared" si="547"/>
        <v>0</v>
      </c>
      <c r="CV443" s="405">
        <f t="shared" si="548"/>
        <v>0</v>
      </c>
      <c r="CW443" s="405">
        <f t="shared" si="549"/>
        <v>0</v>
      </c>
      <c r="CX443" s="405">
        <f t="shared" si="550"/>
        <v>0</v>
      </c>
      <c r="CY443" s="405">
        <f t="shared" si="551"/>
        <v>0</v>
      </c>
      <c r="CZ443" s="405" t="str">
        <f t="shared" si="552"/>
        <v/>
      </c>
      <c r="DA443" s="405" t="str">
        <f t="shared" si="553"/>
        <v/>
      </c>
      <c r="DB443" s="405" t="str">
        <f t="shared" si="554"/>
        <v/>
      </c>
      <c r="DC443" s="405" t="str">
        <f t="shared" si="555"/>
        <v/>
      </c>
      <c r="DD443" s="405" t="str">
        <f t="shared" si="556"/>
        <v/>
      </c>
      <c r="DE443" s="405"/>
      <c r="DF443" s="404"/>
      <c r="DG443" s="405" t="str">
        <f t="shared" si="557"/>
        <v/>
      </c>
      <c r="DH443" s="405" t="str">
        <f t="shared" si="558"/>
        <v/>
      </c>
      <c r="DI443" s="405">
        <f t="shared" si="559"/>
        <v>0</v>
      </c>
      <c r="DJ443" s="405" t="str">
        <f t="shared" si="560"/>
        <v/>
      </c>
      <c r="DK443" s="405" t="str">
        <f t="shared" si="561"/>
        <v/>
      </c>
      <c r="DL443" s="405" t="str">
        <f t="shared" si="562"/>
        <v/>
      </c>
      <c r="DM443" s="405" t="str">
        <f t="shared" si="563"/>
        <v/>
      </c>
      <c r="DN443" s="405" t="str">
        <f t="shared" si="564"/>
        <v/>
      </c>
      <c r="DO443" s="405" t="str">
        <f t="shared" si="565"/>
        <v/>
      </c>
    </row>
    <row r="444" spans="1:119" s="152" customFormat="1" ht="18" hidden="1" customHeight="1">
      <c r="A444" s="156" t="str">
        <f t="shared" si="574"/>
        <v/>
      </c>
      <c r="B444" s="153"/>
      <c r="C444" s="31" t="str">
        <f>IF(B444="","",VLOOKUP(B444,学連登録!$C$2:$G$3000,2,FALSE))</f>
        <v/>
      </c>
      <c r="D444" s="32" t="str">
        <f>IF(B444="","",VLOOKUP(B444,学連登録!$C$2:$G$3000,3,FALSE))</f>
        <v/>
      </c>
      <c r="E444" s="33" t="str">
        <f>IF(B444="","",VLOOKUP(B444,学連登録!$C$2:$G$3000,4,FALSE))</f>
        <v/>
      </c>
      <c r="F444" s="376" t="str">
        <f>IF(B444="","",VLOOKUP(B444,学連登録!$C$2:$I$3000,7,FALSE))</f>
        <v/>
      </c>
      <c r="G444" s="155"/>
      <c r="H444" s="926"/>
      <c r="I444" s="928"/>
      <c r="J444" s="155"/>
      <c r="K444" s="926"/>
      <c r="L444" s="927"/>
      <c r="M444" s="155"/>
      <c r="N444" s="881"/>
      <c r="O444" s="882"/>
      <c r="P444" s="154"/>
      <c r="Q444" s="926"/>
      <c r="R444" s="927"/>
      <c r="S444" s="154"/>
      <c r="T444" s="926"/>
      <c r="U444" s="927"/>
      <c r="V444" s="101" t="str">
        <f>IF(B444="","",VLOOKUP(B444,学連登録!$C$2:$H$3000,6,FALSE))</f>
        <v/>
      </c>
      <c r="Y444" s="116" t="str">
        <f t="shared" si="566"/>
        <v/>
      </c>
      <c r="Z444" s="97" t="str">
        <f>IF(G444="","",VLOOKUP(G444,種目名!$R$5:$T$104,3,0))</f>
        <v/>
      </c>
      <c r="AA444" s="98" t="str">
        <f>IF(J444="","",VLOOKUP(J444,種目名!$R$5:$T$104,3,0))</f>
        <v/>
      </c>
      <c r="AB444" s="117" t="str">
        <f>IF(M444="","",VLOOKUP(M444,種目名!$R$5:$T$104,3,0))</f>
        <v/>
      </c>
      <c r="AC444" s="117" t="str">
        <f>IF(P444="","",VLOOKUP(AF444,種目名!$R$5:$T$104,3,0))</f>
        <v/>
      </c>
      <c r="AD444" s="118" t="str">
        <f>IF(S444="","",VLOOKUP(AI444,種目名!$R$5:$T$104,3,0))</f>
        <v/>
      </c>
      <c r="AE444" s="115">
        <f t="shared" si="567"/>
        <v>0</v>
      </c>
      <c r="AF444" s="152" t="str">
        <f t="shared" si="568"/>
        <v/>
      </c>
      <c r="AG444" s="152" t="str">
        <f t="shared" si="569"/>
        <v/>
      </c>
      <c r="AH444" s="152">
        <f t="shared" si="570"/>
        <v>0</v>
      </c>
      <c r="AI444" s="152" t="str">
        <f t="shared" si="571"/>
        <v/>
      </c>
      <c r="AJ444" s="152" t="str">
        <f t="shared" si="572"/>
        <v/>
      </c>
      <c r="AK444" s="383"/>
      <c r="AL444" s="166">
        <f t="shared" si="500"/>
        <v>0</v>
      </c>
      <c r="AM444" s="392">
        <f t="shared" si="501"/>
        <v>0</v>
      </c>
      <c r="AN444" s="392">
        <f>COUNTIF($B$12:B444,B444)</f>
        <v>0</v>
      </c>
      <c r="AO444" s="392"/>
      <c r="AP444" s="392" t="str">
        <f t="shared" si="502"/>
        <v/>
      </c>
      <c r="AQ444" s="392" t="str">
        <f t="shared" si="502"/>
        <v/>
      </c>
      <c r="AR444" s="392" t="str">
        <f t="shared" si="502"/>
        <v/>
      </c>
      <c r="AS444" s="392" t="str">
        <f t="shared" si="502"/>
        <v/>
      </c>
      <c r="AT444" s="392">
        <f t="shared" si="503"/>
        <v>0</v>
      </c>
      <c r="AU444" s="392" t="str">
        <f t="shared" si="504"/>
        <v/>
      </c>
      <c r="AV444" s="392" t="str">
        <f t="shared" si="505"/>
        <v/>
      </c>
      <c r="AW444" s="392" t="str">
        <f t="shared" si="506"/>
        <v/>
      </c>
      <c r="AX444" s="392" t="str">
        <f t="shared" si="507"/>
        <v/>
      </c>
      <c r="AY444" s="392" t="str">
        <f t="shared" si="508"/>
        <v/>
      </c>
      <c r="AZ444" s="392" t="str">
        <f t="shared" si="573"/>
        <v/>
      </c>
      <c r="BA444" s="392" t="str">
        <f t="shared" si="573"/>
        <v/>
      </c>
      <c r="BB444" s="392" t="str">
        <f t="shared" si="573"/>
        <v/>
      </c>
      <c r="BC444" s="392" t="str">
        <f t="shared" si="573"/>
        <v/>
      </c>
      <c r="BD444" s="396" t="str">
        <f t="shared" si="573"/>
        <v/>
      </c>
      <c r="BE444" s="386">
        <f t="shared" si="509"/>
        <v>0</v>
      </c>
      <c r="BG444" s="392">
        <f t="shared" si="510"/>
        <v>0</v>
      </c>
      <c r="BH444" s="392">
        <f t="shared" si="511"/>
        <v>0</v>
      </c>
      <c r="BI444" s="405">
        <f t="shared" si="512"/>
        <v>0</v>
      </c>
      <c r="BJ444" s="406">
        <f t="shared" si="497"/>
        <v>0</v>
      </c>
      <c r="BK444" s="391" t="str">
        <f t="shared" si="498"/>
        <v>0</v>
      </c>
      <c r="BL444" s="391" t="str">
        <f t="shared" si="499"/>
        <v>0</v>
      </c>
      <c r="BM444" s="405">
        <f t="shared" si="513"/>
        <v>0</v>
      </c>
      <c r="BN444" s="405" t="str">
        <f t="shared" si="514"/>
        <v>0m0</v>
      </c>
      <c r="BO444" s="392">
        <f t="shared" si="515"/>
        <v>0</v>
      </c>
      <c r="BP444" s="392">
        <f t="shared" si="516"/>
        <v>0</v>
      </c>
      <c r="BQ444" s="405">
        <f t="shared" si="517"/>
        <v>0</v>
      </c>
      <c r="BR444" s="406">
        <f t="shared" si="518"/>
        <v>0</v>
      </c>
      <c r="BS444" s="391" t="str">
        <f t="shared" si="519"/>
        <v>0</v>
      </c>
      <c r="BT444" s="391" t="str">
        <f t="shared" si="520"/>
        <v>0</v>
      </c>
      <c r="BU444" s="405">
        <f t="shared" si="521"/>
        <v>0</v>
      </c>
      <c r="BV444" s="405" t="str">
        <f t="shared" si="522"/>
        <v>0m0</v>
      </c>
      <c r="BW444" s="392">
        <f t="shared" si="523"/>
        <v>0</v>
      </c>
      <c r="BX444" s="392">
        <f t="shared" si="524"/>
        <v>0</v>
      </c>
      <c r="BY444" s="405">
        <f t="shared" si="525"/>
        <v>0</v>
      </c>
      <c r="BZ444" s="406">
        <f t="shared" si="526"/>
        <v>0</v>
      </c>
      <c r="CA444" s="391" t="str">
        <f t="shared" si="527"/>
        <v>0</v>
      </c>
      <c r="CB444" s="391" t="str">
        <f t="shared" si="528"/>
        <v>0</v>
      </c>
      <c r="CC444" s="405">
        <f t="shared" si="529"/>
        <v>0</v>
      </c>
      <c r="CD444" s="405" t="str">
        <f t="shared" si="530"/>
        <v>0m0</v>
      </c>
      <c r="CE444" s="392">
        <f t="shared" si="531"/>
        <v>0</v>
      </c>
      <c r="CF444" s="392">
        <f t="shared" si="532"/>
        <v>0</v>
      </c>
      <c r="CG444" s="405">
        <f t="shared" si="533"/>
        <v>0</v>
      </c>
      <c r="CH444" s="406">
        <f t="shared" si="534"/>
        <v>0</v>
      </c>
      <c r="CI444" s="391" t="str">
        <f t="shared" si="535"/>
        <v>0</v>
      </c>
      <c r="CJ444" s="391" t="str">
        <f t="shared" si="536"/>
        <v>0</v>
      </c>
      <c r="CK444" s="405">
        <f t="shared" si="537"/>
        <v>0</v>
      </c>
      <c r="CL444" s="405" t="str">
        <f t="shared" si="538"/>
        <v>0m0</v>
      </c>
      <c r="CM444" s="392">
        <f t="shared" si="539"/>
        <v>0</v>
      </c>
      <c r="CN444" s="392">
        <f t="shared" si="540"/>
        <v>0</v>
      </c>
      <c r="CO444" s="405">
        <f t="shared" si="541"/>
        <v>0</v>
      </c>
      <c r="CP444" s="406">
        <f t="shared" si="542"/>
        <v>0</v>
      </c>
      <c r="CQ444" s="391" t="str">
        <f t="shared" si="543"/>
        <v>0</v>
      </c>
      <c r="CR444" s="391" t="str">
        <f t="shared" si="544"/>
        <v>0</v>
      </c>
      <c r="CS444" s="405">
        <f t="shared" si="545"/>
        <v>0</v>
      </c>
      <c r="CT444" s="405" t="str">
        <f t="shared" si="546"/>
        <v>0m0</v>
      </c>
      <c r="CU444" s="405">
        <f t="shared" si="547"/>
        <v>0</v>
      </c>
      <c r="CV444" s="405">
        <f t="shared" si="548"/>
        <v>0</v>
      </c>
      <c r="CW444" s="405">
        <f t="shared" si="549"/>
        <v>0</v>
      </c>
      <c r="CX444" s="405">
        <f t="shared" si="550"/>
        <v>0</v>
      </c>
      <c r="CY444" s="405">
        <f t="shared" si="551"/>
        <v>0</v>
      </c>
      <c r="CZ444" s="405" t="str">
        <f t="shared" si="552"/>
        <v/>
      </c>
      <c r="DA444" s="405" t="str">
        <f t="shared" si="553"/>
        <v/>
      </c>
      <c r="DB444" s="405" t="str">
        <f t="shared" si="554"/>
        <v/>
      </c>
      <c r="DC444" s="405" t="str">
        <f t="shared" si="555"/>
        <v/>
      </c>
      <c r="DD444" s="405" t="str">
        <f t="shared" si="556"/>
        <v/>
      </c>
      <c r="DE444" s="405"/>
      <c r="DF444" s="404"/>
      <c r="DG444" s="405" t="str">
        <f t="shared" si="557"/>
        <v/>
      </c>
      <c r="DH444" s="405" t="str">
        <f t="shared" si="558"/>
        <v/>
      </c>
      <c r="DI444" s="405">
        <f t="shared" si="559"/>
        <v>0</v>
      </c>
      <c r="DJ444" s="405" t="str">
        <f t="shared" si="560"/>
        <v/>
      </c>
      <c r="DK444" s="405" t="str">
        <f t="shared" si="561"/>
        <v/>
      </c>
      <c r="DL444" s="405" t="str">
        <f t="shared" si="562"/>
        <v/>
      </c>
      <c r="DM444" s="405" t="str">
        <f t="shared" si="563"/>
        <v/>
      </c>
      <c r="DN444" s="405" t="str">
        <f t="shared" si="564"/>
        <v/>
      </c>
      <c r="DO444" s="405" t="str">
        <f t="shared" si="565"/>
        <v/>
      </c>
    </row>
    <row r="445" spans="1:119" s="152" customFormat="1" ht="18" hidden="1" customHeight="1">
      <c r="A445" s="156" t="str">
        <f t="shared" si="574"/>
        <v/>
      </c>
      <c r="B445" s="153"/>
      <c r="C445" s="31" t="str">
        <f>IF(B445="","",VLOOKUP(B445,学連登録!$C$2:$G$3000,2,FALSE))</f>
        <v/>
      </c>
      <c r="D445" s="32" t="str">
        <f>IF(B445="","",VLOOKUP(B445,学連登録!$C$2:$G$3000,3,FALSE))</f>
        <v/>
      </c>
      <c r="E445" s="33" t="str">
        <f>IF(B445="","",VLOOKUP(B445,学連登録!$C$2:$G$3000,4,FALSE))</f>
        <v/>
      </c>
      <c r="F445" s="376" t="str">
        <f>IF(B445="","",VLOOKUP(B445,学連登録!$C$2:$I$3000,7,FALSE))</f>
        <v/>
      </c>
      <c r="G445" s="155"/>
      <c r="H445" s="926"/>
      <c r="I445" s="928"/>
      <c r="J445" s="155"/>
      <c r="K445" s="926"/>
      <c r="L445" s="927"/>
      <c r="M445" s="155"/>
      <c r="N445" s="881"/>
      <c r="O445" s="882"/>
      <c r="P445" s="154"/>
      <c r="Q445" s="926"/>
      <c r="R445" s="927"/>
      <c r="S445" s="154"/>
      <c r="T445" s="926"/>
      <c r="U445" s="927"/>
      <c r="V445" s="101" t="str">
        <f>IF(B445="","",VLOOKUP(B445,学連登録!$C$2:$H$3000,6,FALSE))</f>
        <v/>
      </c>
      <c r="Y445" s="116" t="str">
        <f t="shared" si="566"/>
        <v/>
      </c>
      <c r="Z445" s="97" t="str">
        <f>IF(G445="","",VLOOKUP(G445,種目名!$R$5:$T$104,3,0))</f>
        <v/>
      </c>
      <c r="AA445" s="98" t="str">
        <f>IF(J445="","",VLOOKUP(J445,種目名!$R$5:$T$104,3,0))</f>
        <v/>
      </c>
      <c r="AB445" s="117" t="str">
        <f>IF(M445="","",VLOOKUP(M445,種目名!$R$5:$T$104,3,0))</f>
        <v/>
      </c>
      <c r="AC445" s="117" t="str">
        <f>IF(P445="","",VLOOKUP(AF445,種目名!$R$5:$T$104,3,0))</f>
        <v/>
      </c>
      <c r="AD445" s="118" t="str">
        <f>IF(S445="","",VLOOKUP(AI445,種目名!$R$5:$T$104,3,0))</f>
        <v/>
      </c>
      <c r="AE445" s="115">
        <f t="shared" si="567"/>
        <v>0</v>
      </c>
      <c r="AF445" s="152" t="str">
        <f t="shared" si="568"/>
        <v/>
      </c>
      <c r="AG445" s="152" t="str">
        <f t="shared" si="569"/>
        <v/>
      </c>
      <c r="AH445" s="152">
        <f t="shared" si="570"/>
        <v>0</v>
      </c>
      <c r="AI445" s="152" t="str">
        <f t="shared" si="571"/>
        <v/>
      </c>
      <c r="AJ445" s="152" t="str">
        <f t="shared" si="572"/>
        <v/>
      </c>
      <c r="AK445" s="383"/>
      <c r="AL445" s="166">
        <f t="shared" si="500"/>
        <v>0</v>
      </c>
      <c r="AM445" s="392">
        <f t="shared" si="501"/>
        <v>0</v>
      </c>
      <c r="AN445" s="392">
        <f>COUNTIF($B$12:B445,B445)</f>
        <v>0</v>
      </c>
      <c r="AO445" s="392"/>
      <c r="AP445" s="392" t="str">
        <f t="shared" si="502"/>
        <v/>
      </c>
      <c r="AQ445" s="392" t="str">
        <f t="shared" si="502"/>
        <v/>
      </c>
      <c r="AR445" s="392" t="str">
        <f t="shared" si="502"/>
        <v/>
      </c>
      <c r="AS445" s="392" t="str">
        <f t="shared" si="502"/>
        <v/>
      </c>
      <c r="AT445" s="392">
        <f t="shared" si="503"/>
        <v>0</v>
      </c>
      <c r="AU445" s="392" t="str">
        <f t="shared" si="504"/>
        <v/>
      </c>
      <c r="AV445" s="392" t="str">
        <f t="shared" si="505"/>
        <v/>
      </c>
      <c r="AW445" s="392" t="str">
        <f t="shared" si="506"/>
        <v/>
      </c>
      <c r="AX445" s="392" t="str">
        <f t="shared" si="507"/>
        <v/>
      </c>
      <c r="AY445" s="392" t="str">
        <f t="shared" si="508"/>
        <v/>
      </c>
      <c r="AZ445" s="392" t="str">
        <f t="shared" si="573"/>
        <v/>
      </c>
      <c r="BA445" s="392" t="str">
        <f t="shared" si="573"/>
        <v/>
      </c>
      <c r="BB445" s="392" t="str">
        <f t="shared" si="573"/>
        <v/>
      </c>
      <c r="BC445" s="392" t="str">
        <f t="shared" si="573"/>
        <v/>
      </c>
      <c r="BD445" s="396" t="str">
        <f t="shared" si="573"/>
        <v/>
      </c>
      <c r="BE445" s="386">
        <f t="shared" si="509"/>
        <v>0</v>
      </c>
      <c r="BG445" s="392">
        <f t="shared" si="510"/>
        <v>0</v>
      </c>
      <c r="BH445" s="392">
        <f t="shared" si="511"/>
        <v>0</v>
      </c>
      <c r="BI445" s="405">
        <f t="shared" si="512"/>
        <v>0</v>
      </c>
      <c r="BJ445" s="406">
        <f t="shared" si="497"/>
        <v>0</v>
      </c>
      <c r="BK445" s="391" t="str">
        <f t="shared" si="498"/>
        <v>0</v>
      </c>
      <c r="BL445" s="391" t="str">
        <f t="shared" si="499"/>
        <v>0</v>
      </c>
      <c r="BM445" s="405">
        <f t="shared" si="513"/>
        <v>0</v>
      </c>
      <c r="BN445" s="405" t="str">
        <f t="shared" si="514"/>
        <v>0m0</v>
      </c>
      <c r="BO445" s="392">
        <f t="shared" si="515"/>
        <v>0</v>
      </c>
      <c r="BP445" s="392">
        <f t="shared" si="516"/>
        <v>0</v>
      </c>
      <c r="BQ445" s="405">
        <f t="shared" si="517"/>
        <v>0</v>
      </c>
      <c r="BR445" s="406">
        <f t="shared" si="518"/>
        <v>0</v>
      </c>
      <c r="BS445" s="391" t="str">
        <f t="shared" si="519"/>
        <v>0</v>
      </c>
      <c r="BT445" s="391" t="str">
        <f t="shared" si="520"/>
        <v>0</v>
      </c>
      <c r="BU445" s="405">
        <f t="shared" si="521"/>
        <v>0</v>
      </c>
      <c r="BV445" s="405" t="str">
        <f t="shared" si="522"/>
        <v>0m0</v>
      </c>
      <c r="BW445" s="392">
        <f t="shared" si="523"/>
        <v>0</v>
      </c>
      <c r="BX445" s="392">
        <f t="shared" si="524"/>
        <v>0</v>
      </c>
      <c r="BY445" s="405">
        <f t="shared" si="525"/>
        <v>0</v>
      </c>
      <c r="BZ445" s="406">
        <f t="shared" si="526"/>
        <v>0</v>
      </c>
      <c r="CA445" s="391" t="str">
        <f t="shared" si="527"/>
        <v>0</v>
      </c>
      <c r="CB445" s="391" t="str">
        <f t="shared" si="528"/>
        <v>0</v>
      </c>
      <c r="CC445" s="405">
        <f t="shared" si="529"/>
        <v>0</v>
      </c>
      <c r="CD445" s="405" t="str">
        <f t="shared" si="530"/>
        <v>0m0</v>
      </c>
      <c r="CE445" s="392">
        <f t="shared" si="531"/>
        <v>0</v>
      </c>
      <c r="CF445" s="392">
        <f t="shared" si="532"/>
        <v>0</v>
      </c>
      <c r="CG445" s="405">
        <f t="shared" si="533"/>
        <v>0</v>
      </c>
      <c r="CH445" s="406">
        <f t="shared" si="534"/>
        <v>0</v>
      </c>
      <c r="CI445" s="391" t="str">
        <f t="shared" si="535"/>
        <v>0</v>
      </c>
      <c r="CJ445" s="391" t="str">
        <f t="shared" si="536"/>
        <v>0</v>
      </c>
      <c r="CK445" s="405">
        <f t="shared" si="537"/>
        <v>0</v>
      </c>
      <c r="CL445" s="405" t="str">
        <f t="shared" si="538"/>
        <v>0m0</v>
      </c>
      <c r="CM445" s="392">
        <f t="shared" si="539"/>
        <v>0</v>
      </c>
      <c r="CN445" s="392">
        <f t="shared" si="540"/>
        <v>0</v>
      </c>
      <c r="CO445" s="405">
        <f t="shared" si="541"/>
        <v>0</v>
      </c>
      <c r="CP445" s="406">
        <f t="shared" si="542"/>
        <v>0</v>
      </c>
      <c r="CQ445" s="391" t="str">
        <f t="shared" si="543"/>
        <v>0</v>
      </c>
      <c r="CR445" s="391" t="str">
        <f t="shared" si="544"/>
        <v>0</v>
      </c>
      <c r="CS445" s="405">
        <f t="shared" si="545"/>
        <v>0</v>
      </c>
      <c r="CT445" s="405" t="str">
        <f t="shared" si="546"/>
        <v>0m0</v>
      </c>
      <c r="CU445" s="405">
        <f t="shared" si="547"/>
        <v>0</v>
      </c>
      <c r="CV445" s="405">
        <f t="shared" si="548"/>
        <v>0</v>
      </c>
      <c r="CW445" s="405">
        <f t="shared" si="549"/>
        <v>0</v>
      </c>
      <c r="CX445" s="405">
        <f t="shared" si="550"/>
        <v>0</v>
      </c>
      <c r="CY445" s="405">
        <f t="shared" si="551"/>
        <v>0</v>
      </c>
      <c r="CZ445" s="405" t="str">
        <f t="shared" si="552"/>
        <v/>
      </c>
      <c r="DA445" s="405" t="str">
        <f t="shared" si="553"/>
        <v/>
      </c>
      <c r="DB445" s="405" t="str">
        <f t="shared" si="554"/>
        <v/>
      </c>
      <c r="DC445" s="405" t="str">
        <f t="shared" si="555"/>
        <v/>
      </c>
      <c r="DD445" s="405" t="str">
        <f t="shared" si="556"/>
        <v/>
      </c>
      <c r="DE445" s="405"/>
      <c r="DF445" s="404"/>
      <c r="DG445" s="405" t="str">
        <f t="shared" si="557"/>
        <v/>
      </c>
      <c r="DH445" s="405" t="str">
        <f t="shared" si="558"/>
        <v/>
      </c>
      <c r="DI445" s="405">
        <f t="shared" si="559"/>
        <v>0</v>
      </c>
      <c r="DJ445" s="405" t="str">
        <f t="shared" si="560"/>
        <v/>
      </c>
      <c r="DK445" s="405" t="str">
        <f t="shared" si="561"/>
        <v/>
      </c>
      <c r="DL445" s="405" t="str">
        <f t="shared" si="562"/>
        <v/>
      </c>
      <c r="DM445" s="405" t="str">
        <f t="shared" si="563"/>
        <v/>
      </c>
      <c r="DN445" s="405" t="str">
        <f t="shared" si="564"/>
        <v/>
      </c>
      <c r="DO445" s="405" t="str">
        <f t="shared" si="565"/>
        <v/>
      </c>
    </row>
    <row r="446" spans="1:119" s="152" customFormat="1" ht="18" hidden="1" customHeight="1">
      <c r="A446" s="156" t="str">
        <f t="shared" si="574"/>
        <v/>
      </c>
      <c r="B446" s="153"/>
      <c r="C446" s="31" t="str">
        <f>IF(B446="","",VLOOKUP(B446,学連登録!$C$2:$G$3000,2,FALSE))</f>
        <v/>
      </c>
      <c r="D446" s="32" t="str">
        <f>IF(B446="","",VLOOKUP(B446,学連登録!$C$2:$G$3000,3,FALSE))</f>
        <v/>
      </c>
      <c r="E446" s="33" t="str">
        <f>IF(B446="","",VLOOKUP(B446,学連登録!$C$2:$G$3000,4,FALSE))</f>
        <v/>
      </c>
      <c r="F446" s="376" t="str">
        <f>IF(B446="","",VLOOKUP(B446,学連登録!$C$2:$I$3000,7,FALSE))</f>
        <v/>
      </c>
      <c r="G446" s="155"/>
      <c r="H446" s="926"/>
      <c r="I446" s="928"/>
      <c r="J446" s="155"/>
      <c r="K446" s="926"/>
      <c r="L446" s="927"/>
      <c r="M446" s="155"/>
      <c r="N446" s="881"/>
      <c r="O446" s="882"/>
      <c r="P446" s="154"/>
      <c r="Q446" s="926"/>
      <c r="R446" s="927"/>
      <c r="S446" s="154"/>
      <c r="T446" s="926"/>
      <c r="U446" s="927"/>
      <c r="V446" s="101" t="str">
        <f>IF(B446="","",VLOOKUP(B446,学連登録!$C$2:$H$3000,6,FALSE))</f>
        <v/>
      </c>
      <c r="Y446" s="116" t="str">
        <f t="shared" si="566"/>
        <v/>
      </c>
      <c r="Z446" s="97" t="str">
        <f>IF(G446="","",VLOOKUP(G446,種目名!$R$5:$T$104,3,0))</f>
        <v/>
      </c>
      <c r="AA446" s="98" t="str">
        <f>IF(J446="","",VLOOKUP(J446,種目名!$R$5:$T$104,3,0))</f>
        <v/>
      </c>
      <c r="AB446" s="117" t="str">
        <f>IF(M446="","",VLOOKUP(M446,種目名!$R$5:$T$104,3,0))</f>
        <v/>
      </c>
      <c r="AC446" s="117" t="str">
        <f>IF(P446="","",VLOOKUP(AF446,種目名!$R$5:$T$104,3,0))</f>
        <v/>
      </c>
      <c r="AD446" s="118" t="str">
        <f>IF(S446="","",VLOOKUP(AI446,種目名!$R$5:$T$104,3,0))</f>
        <v/>
      </c>
      <c r="AE446" s="115">
        <f t="shared" si="567"/>
        <v>0</v>
      </c>
      <c r="AF446" s="152" t="str">
        <f t="shared" si="568"/>
        <v/>
      </c>
      <c r="AG446" s="152" t="str">
        <f t="shared" si="569"/>
        <v/>
      </c>
      <c r="AH446" s="152">
        <f t="shared" si="570"/>
        <v>0</v>
      </c>
      <c r="AI446" s="152" t="str">
        <f t="shared" si="571"/>
        <v/>
      </c>
      <c r="AJ446" s="152" t="str">
        <f t="shared" si="572"/>
        <v/>
      </c>
      <c r="AK446" s="383"/>
      <c r="AL446" s="166">
        <f t="shared" si="500"/>
        <v>0</v>
      </c>
      <c r="AM446" s="392">
        <f t="shared" si="501"/>
        <v>0</v>
      </c>
      <c r="AN446" s="392">
        <f>COUNTIF($B$12:B446,B446)</f>
        <v>0</v>
      </c>
      <c r="AO446" s="392"/>
      <c r="AP446" s="392" t="str">
        <f t="shared" si="502"/>
        <v/>
      </c>
      <c r="AQ446" s="392" t="str">
        <f t="shared" si="502"/>
        <v/>
      </c>
      <c r="AR446" s="392" t="str">
        <f t="shared" si="502"/>
        <v/>
      </c>
      <c r="AS446" s="392" t="str">
        <f t="shared" si="502"/>
        <v/>
      </c>
      <c r="AT446" s="392">
        <f t="shared" si="503"/>
        <v>0</v>
      </c>
      <c r="AU446" s="392" t="str">
        <f t="shared" si="504"/>
        <v/>
      </c>
      <c r="AV446" s="392" t="str">
        <f t="shared" si="505"/>
        <v/>
      </c>
      <c r="AW446" s="392" t="str">
        <f t="shared" si="506"/>
        <v/>
      </c>
      <c r="AX446" s="392" t="str">
        <f t="shared" si="507"/>
        <v/>
      </c>
      <c r="AY446" s="392" t="str">
        <f t="shared" si="508"/>
        <v/>
      </c>
      <c r="AZ446" s="392" t="str">
        <f t="shared" si="573"/>
        <v/>
      </c>
      <c r="BA446" s="392" t="str">
        <f t="shared" si="573"/>
        <v/>
      </c>
      <c r="BB446" s="392" t="str">
        <f t="shared" si="573"/>
        <v/>
      </c>
      <c r="BC446" s="392" t="str">
        <f t="shared" si="573"/>
        <v/>
      </c>
      <c r="BD446" s="396" t="str">
        <f t="shared" si="573"/>
        <v/>
      </c>
      <c r="BE446" s="386">
        <f t="shared" si="509"/>
        <v>0</v>
      </c>
      <c r="BG446" s="392">
        <f t="shared" si="510"/>
        <v>0</v>
      </c>
      <c r="BH446" s="392">
        <f t="shared" si="511"/>
        <v>0</v>
      </c>
      <c r="BI446" s="405">
        <f t="shared" si="512"/>
        <v>0</v>
      </c>
      <c r="BJ446" s="406">
        <f t="shared" si="497"/>
        <v>0</v>
      </c>
      <c r="BK446" s="391" t="str">
        <f t="shared" si="498"/>
        <v>0</v>
      </c>
      <c r="BL446" s="391" t="str">
        <f t="shared" si="499"/>
        <v>0</v>
      </c>
      <c r="BM446" s="405">
        <f t="shared" si="513"/>
        <v>0</v>
      </c>
      <c r="BN446" s="405" t="str">
        <f t="shared" si="514"/>
        <v>0m0</v>
      </c>
      <c r="BO446" s="392">
        <f t="shared" si="515"/>
        <v>0</v>
      </c>
      <c r="BP446" s="392">
        <f t="shared" si="516"/>
        <v>0</v>
      </c>
      <c r="BQ446" s="405">
        <f t="shared" si="517"/>
        <v>0</v>
      </c>
      <c r="BR446" s="406">
        <f t="shared" si="518"/>
        <v>0</v>
      </c>
      <c r="BS446" s="391" t="str">
        <f t="shared" si="519"/>
        <v>0</v>
      </c>
      <c r="BT446" s="391" t="str">
        <f t="shared" si="520"/>
        <v>0</v>
      </c>
      <c r="BU446" s="405">
        <f t="shared" si="521"/>
        <v>0</v>
      </c>
      <c r="BV446" s="405" t="str">
        <f t="shared" si="522"/>
        <v>0m0</v>
      </c>
      <c r="BW446" s="392">
        <f t="shared" si="523"/>
        <v>0</v>
      </c>
      <c r="BX446" s="392">
        <f t="shared" si="524"/>
        <v>0</v>
      </c>
      <c r="BY446" s="405">
        <f t="shared" si="525"/>
        <v>0</v>
      </c>
      <c r="BZ446" s="406">
        <f t="shared" si="526"/>
        <v>0</v>
      </c>
      <c r="CA446" s="391" t="str">
        <f t="shared" si="527"/>
        <v>0</v>
      </c>
      <c r="CB446" s="391" t="str">
        <f t="shared" si="528"/>
        <v>0</v>
      </c>
      <c r="CC446" s="405">
        <f t="shared" si="529"/>
        <v>0</v>
      </c>
      <c r="CD446" s="405" t="str">
        <f t="shared" si="530"/>
        <v>0m0</v>
      </c>
      <c r="CE446" s="392">
        <f t="shared" si="531"/>
        <v>0</v>
      </c>
      <c r="CF446" s="392">
        <f t="shared" si="532"/>
        <v>0</v>
      </c>
      <c r="CG446" s="405">
        <f t="shared" si="533"/>
        <v>0</v>
      </c>
      <c r="CH446" s="406">
        <f t="shared" si="534"/>
        <v>0</v>
      </c>
      <c r="CI446" s="391" t="str">
        <f t="shared" si="535"/>
        <v>0</v>
      </c>
      <c r="CJ446" s="391" t="str">
        <f t="shared" si="536"/>
        <v>0</v>
      </c>
      <c r="CK446" s="405">
        <f t="shared" si="537"/>
        <v>0</v>
      </c>
      <c r="CL446" s="405" t="str">
        <f t="shared" si="538"/>
        <v>0m0</v>
      </c>
      <c r="CM446" s="392">
        <f t="shared" si="539"/>
        <v>0</v>
      </c>
      <c r="CN446" s="392">
        <f t="shared" si="540"/>
        <v>0</v>
      </c>
      <c r="CO446" s="405">
        <f t="shared" si="541"/>
        <v>0</v>
      </c>
      <c r="CP446" s="406">
        <f t="shared" si="542"/>
        <v>0</v>
      </c>
      <c r="CQ446" s="391" t="str">
        <f t="shared" si="543"/>
        <v>0</v>
      </c>
      <c r="CR446" s="391" t="str">
        <f t="shared" si="544"/>
        <v>0</v>
      </c>
      <c r="CS446" s="405">
        <f t="shared" si="545"/>
        <v>0</v>
      </c>
      <c r="CT446" s="405" t="str">
        <f t="shared" si="546"/>
        <v>0m0</v>
      </c>
      <c r="CU446" s="405">
        <f t="shared" si="547"/>
        <v>0</v>
      </c>
      <c r="CV446" s="405">
        <f t="shared" si="548"/>
        <v>0</v>
      </c>
      <c r="CW446" s="405">
        <f t="shared" si="549"/>
        <v>0</v>
      </c>
      <c r="CX446" s="405">
        <f t="shared" si="550"/>
        <v>0</v>
      </c>
      <c r="CY446" s="405">
        <f t="shared" si="551"/>
        <v>0</v>
      </c>
      <c r="CZ446" s="405" t="str">
        <f t="shared" si="552"/>
        <v/>
      </c>
      <c r="DA446" s="405" t="str">
        <f t="shared" si="553"/>
        <v/>
      </c>
      <c r="DB446" s="405" t="str">
        <f t="shared" si="554"/>
        <v/>
      </c>
      <c r="DC446" s="405" t="str">
        <f t="shared" si="555"/>
        <v/>
      </c>
      <c r="DD446" s="405" t="str">
        <f t="shared" si="556"/>
        <v/>
      </c>
      <c r="DE446" s="405"/>
      <c r="DF446" s="404"/>
      <c r="DG446" s="405" t="str">
        <f t="shared" si="557"/>
        <v/>
      </c>
      <c r="DH446" s="405" t="str">
        <f t="shared" si="558"/>
        <v/>
      </c>
      <c r="DI446" s="405">
        <f t="shared" si="559"/>
        <v>0</v>
      </c>
      <c r="DJ446" s="405" t="str">
        <f t="shared" si="560"/>
        <v/>
      </c>
      <c r="DK446" s="405" t="str">
        <f t="shared" si="561"/>
        <v/>
      </c>
      <c r="DL446" s="405" t="str">
        <f t="shared" si="562"/>
        <v/>
      </c>
      <c r="DM446" s="405" t="str">
        <f t="shared" si="563"/>
        <v/>
      </c>
      <c r="DN446" s="405" t="str">
        <f t="shared" si="564"/>
        <v/>
      </c>
      <c r="DO446" s="405" t="str">
        <f t="shared" si="565"/>
        <v/>
      </c>
    </row>
    <row r="447" spans="1:119" s="152" customFormat="1" ht="18" hidden="1" customHeight="1">
      <c r="A447" s="156" t="str">
        <f t="shared" si="574"/>
        <v/>
      </c>
      <c r="B447" s="153"/>
      <c r="C447" s="31" t="str">
        <f>IF(B447="","",VLOOKUP(B447,学連登録!$C$2:$G$3000,2,FALSE))</f>
        <v/>
      </c>
      <c r="D447" s="32" t="str">
        <f>IF(B447="","",VLOOKUP(B447,学連登録!$C$2:$G$3000,3,FALSE))</f>
        <v/>
      </c>
      <c r="E447" s="33" t="str">
        <f>IF(B447="","",VLOOKUP(B447,学連登録!$C$2:$G$3000,4,FALSE))</f>
        <v/>
      </c>
      <c r="F447" s="376" t="str">
        <f>IF(B447="","",VLOOKUP(B447,学連登録!$C$2:$I$3000,7,FALSE))</f>
        <v/>
      </c>
      <c r="G447" s="155"/>
      <c r="H447" s="926"/>
      <c r="I447" s="928"/>
      <c r="J447" s="155"/>
      <c r="K447" s="926"/>
      <c r="L447" s="927"/>
      <c r="M447" s="155"/>
      <c r="N447" s="881"/>
      <c r="O447" s="882"/>
      <c r="P447" s="154"/>
      <c r="Q447" s="926"/>
      <c r="R447" s="927"/>
      <c r="S447" s="154"/>
      <c r="T447" s="926"/>
      <c r="U447" s="927"/>
      <c r="V447" s="101" t="str">
        <f>IF(B447="","",VLOOKUP(B447,学連登録!$C$2:$H$3000,6,FALSE))</f>
        <v/>
      </c>
      <c r="Y447" s="116" t="str">
        <f t="shared" si="566"/>
        <v/>
      </c>
      <c r="Z447" s="97" t="str">
        <f>IF(G447="","",VLOOKUP(G447,種目名!$R$5:$T$104,3,0))</f>
        <v/>
      </c>
      <c r="AA447" s="98" t="str">
        <f>IF(J447="","",VLOOKUP(J447,種目名!$R$5:$T$104,3,0))</f>
        <v/>
      </c>
      <c r="AB447" s="117" t="str">
        <f>IF(M447="","",VLOOKUP(M447,種目名!$R$5:$T$104,3,0))</f>
        <v/>
      </c>
      <c r="AC447" s="117" t="str">
        <f>IF(P447="","",VLOOKUP(AF447,種目名!$R$5:$T$104,3,0))</f>
        <v/>
      </c>
      <c r="AD447" s="118" t="str">
        <f>IF(S447="","",VLOOKUP(AI447,種目名!$R$5:$T$104,3,0))</f>
        <v/>
      </c>
      <c r="AE447" s="115">
        <f t="shared" si="567"/>
        <v>0</v>
      </c>
      <c r="AF447" s="152" t="str">
        <f t="shared" si="568"/>
        <v/>
      </c>
      <c r="AG447" s="152" t="str">
        <f t="shared" si="569"/>
        <v/>
      </c>
      <c r="AH447" s="152">
        <f t="shared" si="570"/>
        <v>0</v>
      </c>
      <c r="AI447" s="152" t="str">
        <f t="shared" si="571"/>
        <v/>
      </c>
      <c r="AJ447" s="152" t="str">
        <f t="shared" si="572"/>
        <v/>
      </c>
      <c r="AK447" s="383"/>
      <c r="AL447" s="166">
        <f t="shared" si="500"/>
        <v>0</v>
      </c>
      <c r="AM447" s="392">
        <f t="shared" si="501"/>
        <v>0</v>
      </c>
      <c r="AN447" s="392">
        <f>COUNTIF($B$12:B447,B447)</f>
        <v>0</v>
      </c>
      <c r="AO447" s="392"/>
      <c r="AP447" s="392" t="str">
        <f t="shared" si="502"/>
        <v/>
      </c>
      <c r="AQ447" s="392" t="str">
        <f t="shared" si="502"/>
        <v/>
      </c>
      <c r="AR447" s="392" t="str">
        <f t="shared" si="502"/>
        <v/>
      </c>
      <c r="AS447" s="392" t="str">
        <f t="shared" si="502"/>
        <v/>
      </c>
      <c r="AT447" s="392">
        <f t="shared" si="503"/>
        <v>0</v>
      </c>
      <c r="AU447" s="392" t="str">
        <f t="shared" si="504"/>
        <v/>
      </c>
      <c r="AV447" s="392" t="str">
        <f t="shared" si="505"/>
        <v/>
      </c>
      <c r="AW447" s="392" t="str">
        <f t="shared" si="506"/>
        <v/>
      </c>
      <c r="AX447" s="392" t="str">
        <f t="shared" si="507"/>
        <v/>
      </c>
      <c r="AY447" s="392" t="str">
        <f t="shared" si="508"/>
        <v/>
      </c>
      <c r="AZ447" s="392" t="str">
        <f t="shared" si="573"/>
        <v/>
      </c>
      <c r="BA447" s="392" t="str">
        <f t="shared" si="573"/>
        <v/>
      </c>
      <c r="BB447" s="392" t="str">
        <f t="shared" si="573"/>
        <v/>
      </c>
      <c r="BC447" s="392" t="str">
        <f t="shared" si="573"/>
        <v/>
      </c>
      <c r="BD447" s="396" t="str">
        <f t="shared" si="573"/>
        <v/>
      </c>
      <c r="BE447" s="386">
        <f t="shared" si="509"/>
        <v>0</v>
      </c>
      <c r="BG447" s="392">
        <f t="shared" si="510"/>
        <v>0</v>
      </c>
      <c r="BH447" s="392">
        <f t="shared" si="511"/>
        <v>0</v>
      </c>
      <c r="BI447" s="405">
        <f t="shared" si="512"/>
        <v>0</v>
      </c>
      <c r="BJ447" s="406">
        <f t="shared" si="497"/>
        <v>0</v>
      </c>
      <c r="BK447" s="391" t="str">
        <f t="shared" si="498"/>
        <v>0</v>
      </c>
      <c r="BL447" s="391" t="str">
        <f t="shared" si="499"/>
        <v>0</v>
      </c>
      <c r="BM447" s="405">
        <f t="shared" si="513"/>
        <v>0</v>
      </c>
      <c r="BN447" s="405" t="str">
        <f t="shared" si="514"/>
        <v>0m0</v>
      </c>
      <c r="BO447" s="392">
        <f t="shared" si="515"/>
        <v>0</v>
      </c>
      <c r="BP447" s="392">
        <f t="shared" si="516"/>
        <v>0</v>
      </c>
      <c r="BQ447" s="405">
        <f t="shared" si="517"/>
        <v>0</v>
      </c>
      <c r="BR447" s="406">
        <f t="shared" si="518"/>
        <v>0</v>
      </c>
      <c r="BS447" s="391" t="str">
        <f t="shared" si="519"/>
        <v>0</v>
      </c>
      <c r="BT447" s="391" t="str">
        <f t="shared" si="520"/>
        <v>0</v>
      </c>
      <c r="BU447" s="405">
        <f t="shared" si="521"/>
        <v>0</v>
      </c>
      <c r="BV447" s="405" t="str">
        <f t="shared" si="522"/>
        <v>0m0</v>
      </c>
      <c r="BW447" s="392">
        <f t="shared" si="523"/>
        <v>0</v>
      </c>
      <c r="BX447" s="392">
        <f t="shared" si="524"/>
        <v>0</v>
      </c>
      <c r="BY447" s="405">
        <f t="shared" si="525"/>
        <v>0</v>
      </c>
      <c r="BZ447" s="406">
        <f t="shared" si="526"/>
        <v>0</v>
      </c>
      <c r="CA447" s="391" t="str">
        <f t="shared" si="527"/>
        <v>0</v>
      </c>
      <c r="CB447" s="391" t="str">
        <f t="shared" si="528"/>
        <v>0</v>
      </c>
      <c r="CC447" s="405">
        <f t="shared" si="529"/>
        <v>0</v>
      </c>
      <c r="CD447" s="405" t="str">
        <f t="shared" si="530"/>
        <v>0m0</v>
      </c>
      <c r="CE447" s="392">
        <f t="shared" si="531"/>
        <v>0</v>
      </c>
      <c r="CF447" s="392">
        <f t="shared" si="532"/>
        <v>0</v>
      </c>
      <c r="CG447" s="405">
        <f t="shared" si="533"/>
        <v>0</v>
      </c>
      <c r="CH447" s="406">
        <f t="shared" si="534"/>
        <v>0</v>
      </c>
      <c r="CI447" s="391" t="str">
        <f t="shared" si="535"/>
        <v>0</v>
      </c>
      <c r="CJ447" s="391" t="str">
        <f t="shared" si="536"/>
        <v>0</v>
      </c>
      <c r="CK447" s="405">
        <f t="shared" si="537"/>
        <v>0</v>
      </c>
      <c r="CL447" s="405" t="str">
        <f t="shared" si="538"/>
        <v>0m0</v>
      </c>
      <c r="CM447" s="392">
        <f t="shared" si="539"/>
        <v>0</v>
      </c>
      <c r="CN447" s="392">
        <f t="shared" si="540"/>
        <v>0</v>
      </c>
      <c r="CO447" s="405">
        <f t="shared" si="541"/>
        <v>0</v>
      </c>
      <c r="CP447" s="406">
        <f t="shared" si="542"/>
        <v>0</v>
      </c>
      <c r="CQ447" s="391" t="str">
        <f t="shared" si="543"/>
        <v>0</v>
      </c>
      <c r="CR447" s="391" t="str">
        <f t="shared" si="544"/>
        <v>0</v>
      </c>
      <c r="CS447" s="405">
        <f t="shared" si="545"/>
        <v>0</v>
      </c>
      <c r="CT447" s="405" t="str">
        <f t="shared" si="546"/>
        <v>0m0</v>
      </c>
      <c r="CU447" s="405">
        <f t="shared" si="547"/>
        <v>0</v>
      </c>
      <c r="CV447" s="405">
        <f t="shared" si="548"/>
        <v>0</v>
      </c>
      <c r="CW447" s="405">
        <f t="shared" si="549"/>
        <v>0</v>
      </c>
      <c r="CX447" s="405">
        <f t="shared" si="550"/>
        <v>0</v>
      </c>
      <c r="CY447" s="405">
        <f t="shared" si="551"/>
        <v>0</v>
      </c>
      <c r="CZ447" s="405" t="str">
        <f t="shared" si="552"/>
        <v/>
      </c>
      <c r="DA447" s="405" t="str">
        <f t="shared" si="553"/>
        <v/>
      </c>
      <c r="DB447" s="405" t="str">
        <f t="shared" si="554"/>
        <v/>
      </c>
      <c r="DC447" s="405" t="str">
        <f t="shared" si="555"/>
        <v/>
      </c>
      <c r="DD447" s="405" t="str">
        <f t="shared" si="556"/>
        <v/>
      </c>
      <c r="DE447" s="405"/>
      <c r="DF447" s="404"/>
      <c r="DG447" s="405" t="str">
        <f t="shared" si="557"/>
        <v/>
      </c>
      <c r="DH447" s="405" t="str">
        <f t="shared" si="558"/>
        <v/>
      </c>
      <c r="DI447" s="405">
        <f t="shared" si="559"/>
        <v>0</v>
      </c>
      <c r="DJ447" s="405" t="str">
        <f t="shared" si="560"/>
        <v/>
      </c>
      <c r="DK447" s="405" t="str">
        <f t="shared" si="561"/>
        <v/>
      </c>
      <c r="DL447" s="405" t="str">
        <f t="shared" si="562"/>
        <v/>
      </c>
      <c r="DM447" s="405" t="str">
        <f t="shared" si="563"/>
        <v/>
      </c>
      <c r="DN447" s="405" t="str">
        <f t="shared" si="564"/>
        <v/>
      </c>
      <c r="DO447" s="405" t="str">
        <f t="shared" si="565"/>
        <v/>
      </c>
    </row>
    <row r="448" spans="1:119" s="152" customFormat="1" ht="18" hidden="1" customHeight="1">
      <c r="A448" s="156" t="str">
        <f t="shared" si="574"/>
        <v/>
      </c>
      <c r="B448" s="153"/>
      <c r="C448" s="31" t="str">
        <f>IF(B448="","",VLOOKUP(B448,学連登録!$C$2:$G$3000,2,FALSE))</f>
        <v/>
      </c>
      <c r="D448" s="32" t="str">
        <f>IF(B448="","",VLOOKUP(B448,学連登録!$C$2:$G$3000,3,FALSE))</f>
        <v/>
      </c>
      <c r="E448" s="33" t="str">
        <f>IF(B448="","",VLOOKUP(B448,学連登録!$C$2:$G$3000,4,FALSE))</f>
        <v/>
      </c>
      <c r="F448" s="376" t="str">
        <f>IF(B448="","",VLOOKUP(B448,学連登録!$C$2:$I$3000,7,FALSE))</f>
        <v/>
      </c>
      <c r="G448" s="155"/>
      <c r="H448" s="926"/>
      <c r="I448" s="928"/>
      <c r="J448" s="155"/>
      <c r="K448" s="926"/>
      <c r="L448" s="927"/>
      <c r="M448" s="155"/>
      <c r="N448" s="881"/>
      <c r="O448" s="882"/>
      <c r="P448" s="154"/>
      <c r="Q448" s="926"/>
      <c r="R448" s="927"/>
      <c r="S448" s="154"/>
      <c r="T448" s="926"/>
      <c r="U448" s="927"/>
      <c r="V448" s="101" t="str">
        <f>IF(B448="","",VLOOKUP(B448,学連登録!$C$2:$H$3000,6,FALSE))</f>
        <v/>
      </c>
      <c r="Y448" s="116" t="str">
        <f t="shared" si="566"/>
        <v/>
      </c>
      <c r="Z448" s="97" t="str">
        <f>IF(G448="","",VLOOKUP(G448,種目名!$R$5:$T$104,3,0))</f>
        <v/>
      </c>
      <c r="AA448" s="98" t="str">
        <f>IF(J448="","",VLOOKUP(J448,種目名!$R$5:$T$104,3,0))</f>
        <v/>
      </c>
      <c r="AB448" s="117" t="str">
        <f>IF(M448="","",VLOOKUP(M448,種目名!$R$5:$T$104,3,0))</f>
        <v/>
      </c>
      <c r="AC448" s="117" t="str">
        <f>IF(P448="","",VLOOKUP(AF448,種目名!$R$5:$T$104,3,0))</f>
        <v/>
      </c>
      <c r="AD448" s="118" t="str">
        <f>IF(S448="","",VLOOKUP(AI448,種目名!$R$5:$T$104,3,0))</f>
        <v/>
      </c>
      <c r="AE448" s="115">
        <f t="shared" si="567"/>
        <v>0</v>
      </c>
      <c r="AF448" s="152" t="str">
        <f t="shared" si="568"/>
        <v/>
      </c>
      <c r="AG448" s="152" t="str">
        <f t="shared" si="569"/>
        <v/>
      </c>
      <c r="AH448" s="152">
        <f t="shared" si="570"/>
        <v>0</v>
      </c>
      <c r="AI448" s="152" t="str">
        <f t="shared" si="571"/>
        <v/>
      </c>
      <c r="AJ448" s="152" t="str">
        <f t="shared" si="572"/>
        <v/>
      </c>
      <c r="AK448" s="383"/>
      <c r="AL448" s="166">
        <f t="shared" si="500"/>
        <v>0</v>
      </c>
      <c r="AM448" s="392">
        <f t="shared" si="501"/>
        <v>0</v>
      </c>
      <c r="AN448" s="392">
        <f>COUNTIF($B$12:B448,B448)</f>
        <v>0</v>
      </c>
      <c r="AO448" s="392"/>
      <c r="AP448" s="392" t="str">
        <f t="shared" si="502"/>
        <v/>
      </c>
      <c r="AQ448" s="392" t="str">
        <f t="shared" si="502"/>
        <v/>
      </c>
      <c r="AR448" s="392" t="str">
        <f t="shared" si="502"/>
        <v/>
      </c>
      <c r="AS448" s="392" t="str">
        <f t="shared" si="502"/>
        <v/>
      </c>
      <c r="AT448" s="392">
        <f t="shared" si="503"/>
        <v>0</v>
      </c>
      <c r="AU448" s="392" t="str">
        <f t="shared" si="504"/>
        <v/>
      </c>
      <c r="AV448" s="392" t="str">
        <f t="shared" si="505"/>
        <v/>
      </c>
      <c r="AW448" s="392" t="str">
        <f t="shared" si="506"/>
        <v/>
      </c>
      <c r="AX448" s="392" t="str">
        <f t="shared" si="507"/>
        <v/>
      </c>
      <c r="AY448" s="392" t="str">
        <f t="shared" si="508"/>
        <v/>
      </c>
      <c r="AZ448" s="392" t="str">
        <f t="shared" si="573"/>
        <v/>
      </c>
      <c r="BA448" s="392" t="str">
        <f t="shared" si="573"/>
        <v/>
      </c>
      <c r="BB448" s="392" t="str">
        <f t="shared" si="573"/>
        <v/>
      </c>
      <c r="BC448" s="392" t="str">
        <f t="shared" si="573"/>
        <v/>
      </c>
      <c r="BD448" s="396" t="str">
        <f t="shared" si="573"/>
        <v/>
      </c>
      <c r="BE448" s="386">
        <f t="shared" si="509"/>
        <v>0</v>
      </c>
      <c r="BG448" s="392">
        <f t="shared" si="510"/>
        <v>0</v>
      </c>
      <c r="BH448" s="392">
        <f t="shared" si="511"/>
        <v>0</v>
      </c>
      <c r="BI448" s="405">
        <f t="shared" si="512"/>
        <v>0</v>
      </c>
      <c r="BJ448" s="406">
        <f t="shared" si="497"/>
        <v>0</v>
      </c>
      <c r="BK448" s="391" t="str">
        <f t="shared" si="498"/>
        <v>0</v>
      </c>
      <c r="BL448" s="391" t="str">
        <f t="shared" si="499"/>
        <v>0</v>
      </c>
      <c r="BM448" s="405">
        <f t="shared" si="513"/>
        <v>0</v>
      </c>
      <c r="BN448" s="405" t="str">
        <f t="shared" si="514"/>
        <v>0m0</v>
      </c>
      <c r="BO448" s="392">
        <f t="shared" si="515"/>
        <v>0</v>
      </c>
      <c r="BP448" s="392">
        <f t="shared" si="516"/>
        <v>0</v>
      </c>
      <c r="BQ448" s="405">
        <f t="shared" si="517"/>
        <v>0</v>
      </c>
      <c r="BR448" s="406">
        <f t="shared" si="518"/>
        <v>0</v>
      </c>
      <c r="BS448" s="391" t="str">
        <f t="shared" si="519"/>
        <v>0</v>
      </c>
      <c r="BT448" s="391" t="str">
        <f t="shared" si="520"/>
        <v>0</v>
      </c>
      <c r="BU448" s="405">
        <f t="shared" si="521"/>
        <v>0</v>
      </c>
      <c r="BV448" s="405" t="str">
        <f t="shared" si="522"/>
        <v>0m0</v>
      </c>
      <c r="BW448" s="392">
        <f t="shared" si="523"/>
        <v>0</v>
      </c>
      <c r="BX448" s="392">
        <f t="shared" si="524"/>
        <v>0</v>
      </c>
      <c r="BY448" s="405">
        <f t="shared" si="525"/>
        <v>0</v>
      </c>
      <c r="BZ448" s="406">
        <f t="shared" si="526"/>
        <v>0</v>
      </c>
      <c r="CA448" s="391" t="str">
        <f t="shared" si="527"/>
        <v>0</v>
      </c>
      <c r="CB448" s="391" t="str">
        <f t="shared" si="528"/>
        <v>0</v>
      </c>
      <c r="CC448" s="405">
        <f t="shared" si="529"/>
        <v>0</v>
      </c>
      <c r="CD448" s="405" t="str">
        <f t="shared" si="530"/>
        <v>0m0</v>
      </c>
      <c r="CE448" s="392">
        <f t="shared" si="531"/>
        <v>0</v>
      </c>
      <c r="CF448" s="392">
        <f t="shared" si="532"/>
        <v>0</v>
      </c>
      <c r="CG448" s="405">
        <f t="shared" si="533"/>
        <v>0</v>
      </c>
      <c r="CH448" s="406">
        <f t="shared" si="534"/>
        <v>0</v>
      </c>
      <c r="CI448" s="391" t="str">
        <f t="shared" si="535"/>
        <v>0</v>
      </c>
      <c r="CJ448" s="391" t="str">
        <f t="shared" si="536"/>
        <v>0</v>
      </c>
      <c r="CK448" s="405">
        <f t="shared" si="537"/>
        <v>0</v>
      </c>
      <c r="CL448" s="405" t="str">
        <f t="shared" si="538"/>
        <v>0m0</v>
      </c>
      <c r="CM448" s="392">
        <f t="shared" si="539"/>
        <v>0</v>
      </c>
      <c r="CN448" s="392">
        <f t="shared" si="540"/>
        <v>0</v>
      </c>
      <c r="CO448" s="405">
        <f t="shared" si="541"/>
        <v>0</v>
      </c>
      <c r="CP448" s="406">
        <f t="shared" si="542"/>
        <v>0</v>
      </c>
      <c r="CQ448" s="391" t="str">
        <f t="shared" si="543"/>
        <v>0</v>
      </c>
      <c r="CR448" s="391" t="str">
        <f t="shared" si="544"/>
        <v>0</v>
      </c>
      <c r="CS448" s="405">
        <f t="shared" si="545"/>
        <v>0</v>
      </c>
      <c r="CT448" s="405" t="str">
        <f t="shared" si="546"/>
        <v>0m0</v>
      </c>
      <c r="CU448" s="405">
        <f t="shared" si="547"/>
        <v>0</v>
      </c>
      <c r="CV448" s="405">
        <f t="shared" si="548"/>
        <v>0</v>
      </c>
      <c r="CW448" s="405">
        <f t="shared" si="549"/>
        <v>0</v>
      </c>
      <c r="CX448" s="405">
        <f t="shared" si="550"/>
        <v>0</v>
      </c>
      <c r="CY448" s="405">
        <f t="shared" si="551"/>
        <v>0</v>
      </c>
      <c r="CZ448" s="405" t="str">
        <f t="shared" si="552"/>
        <v/>
      </c>
      <c r="DA448" s="405" t="str">
        <f t="shared" si="553"/>
        <v/>
      </c>
      <c r="DB448" s="405" t="str">
        <f t="shared" si="554"/>
        <v/>
      </c>
      <c r="DC448" s="405" t="str">
        <f t="shared" si="555"/>
        <v/>
      </c>
      <c r="DD448" s="405" t="str">
        <f t="shared" si="556"/>
        <v/>
      </c>
      <c r="DE448" s="405"/>
      <c r="DF448" s="404"/>
      <c r="DG448" s="405" t="str">
        <f t="shared" si="557"/>
        <v/>
      </c>
      <c r="DH448" s="405" t="str">
        <f t="shared" si="558"/>
        <v/>
      </c>
      <c r="DI448" s="405">
        <f t="shared" si="559"/>
        <v>0</v>
      </c>
      <c r="DJ448" s="405" t="str">
        <f t="shared" si="560"/>
        <v/>
      </c>
      <c r="DK448" s="405" t="str">
        <f t="shared" si="561"/>
        <v/>
      </c>
      <c r="DL448" s="405" t="str">
        <f t="shared" si="562"/>
        <v/>
      </c>
      <c r="DM448" s="405" t="str">
        <f t="shared" si="563"/>
        <v/>
      </c>
      <c r="DN448" s="405" t="str">
        <f t="shared" si="564"/>
        <v/>
      </c>
      <c r="DO448" s="405" t="str">
        <f t="shared" si="565"/>
        <v/>
      </c>
    </row>
    <row r="449" spans="1:119" s="152" customFormat="1" ht="18" hidden="1" customHeight="1">
      <c r="A449" s="156" t="str">
        <f t="shared" si="574"/>
        <v/>
      </c>
      <c r="B449" s="153"/>
      <c r="C449" s="31" t="str">
        <f>IF(B449="","",VLOOKUP(B449,学連登録!$C$2:$G$3000,2,FALSE))</f>
        <v/>
      </c>
      <c r="D449" s="32" t="str">
        <f>IF(B449="","",VLOOKUP(B449,学連登録!$C$2:$G$3000,3,FALSE))</f>
        <v/>
      </c>
      <c r="E449" s="33" t="str">
        <f>IF(B449="","",VLOOKUP(B449,学連登録!$C$2:$G$3000,4,FALSE))</f>
        <v/>
      </c>
      <c r="F449" s="376" t="str">
        <f>IF(B449="","",VLOOKUP(B449,学連登録!$C$2:$I$3000,7,FALSE))</f>
        <v/>
      </c>
      <c r="G449" s="155"/>
      <c r="H449" s="926"/>
      <c r="I449" s="928"/>
      <c r="J449" s="155"/>
      <c r="K449" s="926"/>
      <c r="L449" s="927"/>
      <c r="M449" s="155"/>
      <c r="N449" s="881"/>
      <c r="O449" s="882"/>
      <c r="P449" s="154"/>
      <c r="Q449" s="926"/>
      <c r="R449" s="927"/>
      <c r="S449" s="154"/>
      <c r="T449" s="926"/>
      <c r="U449" s="927"/>
      <c r="V449" s="101" t="str">
        <f>IF(B449="","",VLOOKUP(B449,学連登録!$C$2:$H$3000,6,FALSE))</f>
        <v/>
      </c>
      <c r="Y449" s="116" t="str">
        <f t="shared" si="566"/>
        <v/>
      </c>
      <c r="Z449" s="97" t="str">
        <f>IF(G449="","",VLOOKUP(G449,種目名!$R$5:$T$104,3,0))</f>
        <v/>
      </c>
      <c r="AA449" s="98" t="str">
        <f>IF(J449="","",VLOOKUP(J449,種目名!$R$5:$T$104,3,0))</f>
        <v/>
      </c>
      <c r="AB449" s="117" t="str">
        <f>IF(M449="","",VLOOKUP(M449,種目名!$R$5:$T$104,3,0))</f>
        <v/>
      </c>
      <c r="AC449" s="117" t="str">
        <f>IF(P449="","",VLOOKUP(AF449,種目名!$R$5:$T$104,3,0))</f>
        <v/>
      </c>
      <c r="AD449" s="118" t="str">
        <f>IF(S449="","",VLOOKUP(AI449,種目名!$R$5:$T$104,3,0))</f>
        <v/>
      </c>
      <c r="AE449" s="115">
        <f t="shared" si="567"/>
        <v>0</v>
      </c>
      <c r="AF449" s="152" t="str">
        <f t="shared" si="568"/>
        <v/>
      </c>
      <c r="AG449" s="152" t="str">
        <f t="shared" si="569"/>
        <v/>
      </c>
      <c r="AH449" s="152">
        <f t="shared" si="570"/>
        <v>0</v>
      </c>
      <c r="AI449" s="152" t="str">
        <f t="shared" si="571"/>
        <v/>
      </c>
      <c r="AJ449" s="152" t="str">
        <f t="shared" si="572"/>
        <v/>
      </c>
      <c r="AK449" s="383"/>
      <c r="AL449" s="166">
        <f t="shared" si="500"/>
        <v>0</v>
      </c>
      <c r="AM449" s="392">
        <f t="shared" si="501"/>
        <v>0</v>
      </c>
      <c r="AN449" s="392">
        <f>COUNTIF($B$12:B449,B449)</f>
        <v>0</v>
      </c>
      <c r="AO449" s="392"/>
      <c r="AP449" s="392" t="str">
        <f t="shared" si="502"/>
        <v/>
      </c>
      <c r="AQ449" s="392" t="str">
        <f t="shared" si="502"/>
        <v/>
      </c>
      <c r="AR449" s="392" t="str">
        <f t="shared" si="502"/>
        <v/>
      </c>
      <c r="AS449" s="392" t="str">
        <f t="shared" si="502"/>
        <v/>
      </c>
      <c r="AT449" s="392">
        <f t="shared" si="503"/>
        <v>0</v>
      </c>
      <c r="AU449" s="392" t="str">
        <f t="shared" si="504"/>
        <v/>
      </c>
      <c r="AV449" s="392" t="str">
        <f t="shared" si="505"/>
        <v/>
      </c>
      <c r="AW449" s="392" t="str">
        <f t="shared" si="506"/>
        <v/>
      </c>
      <c r="AX449" s="392" t="str">
        <f t="shared" si="507"/>
        <v/>
      </c>
      <c r="AY449" s="392" t="str">
        <f t="shared" si="508"/>
        <v/>
      </c>
      <c r="AZ449" s="392" t="str">
        <f t="shared" si="573"/>
        <v/>
      </c>
      <c r="BA449" s="392" t="str">
        <f t="shared" si="573"/>
        <v/>
      </c>
      <c r="BB449" s="392" t="str">
        <f t="shared" si="573"/>
        <v/>
      </c>
      <c r="BC449" s="392" t="str">
        <f t="shared" si="573"/>
        <v/>
      </c>
      <c r="BD449" s="396" t="str">
        <f t="shared" si="573"/>
        <v/>
      </c>
      <c r="BE449" s="386">
        <f t="shared" si="509"/>
        <v>0</v>
      </c>
      <c r="BG449" s="392">
        <f t="shared" si="510"/>
        <v>0</v>
      </c>
      <c r="BH449" s="392">
        <f t="shared" si="511"/>
        <v>0</v>
      </c>
      <c r="BI449" s="405">
        <f t="shared" si="512"/>
        <v>0</v>
      </c>
      <c r="BJ449" s="406">
        <f t="shared" si="497"/>
        <v>0</v>
      </c>
      <c r="BK449" s="391" t="str">
        <f t="shared" si="498"/>
        <v>0</v>
      </c>
      <c r="BL449" s="391" t="str">
        <f t="shared" si="499"/>
        <v>0</v>
      </c>
      <c r="BM449" s="405">
        <f t="shared" si="513"/>
        <v>0</v>
      </c>
      <c r="BN449" s="405" t="str">
        <f t="shared" si="514"/>
        <v>0m0</v>
      </c>
      <c r="BO449" s="392">
        <f t="shared" si="515"/>
        <v>0</v>
      </c>
      <c r="BP449" s="392">
        <f t="shared" si="516"/>
        <v>0</v>
      </c>
      <c r="BQ449" s="405">
        <f t="shared" si="517"/>
        <v>0</v>
      </c>
      <c r="BR449" s="406">
        <f t="shared" si="518"/>
        <v>0</v>
      </c>
      <c r="BS449" s="391" t="str">
        <f t="shared" si="519"/>
        <v>0</v>
      </c>
      <c r="BT449" s="391" t="str">
        <f t="shared" si="520"/>
        <v>0</v>
      </c>
      <c r="BU449" s="405">
        <f t="shared" si="521"/>
        <v>0</v>
      </c>
      <c r="BV449" s="405" t="str">
        <f t="shared" si="522"/>
        <v>0m0</v>
      </c>
      <c r="BW449" s="392">
        <f t="shared" si="523"/>
        <v>0</v>
      </c>
      <c r="BX449" s="392">
        <f t="shared" si="524"/>
        <v>0</v>
      </c>
      <c r="BY449" s="405">
        <f t="shared" si="525"/>
        <v>0</v>
      </c>
      <c r="BZ449" s="406">
        <f t="shared" si="526"/>
        <v>0</v>
      </c>
      <c r="CA449" s="391" t="str">
        <f t="shared" si="527"/>
        <v>0</v>
      </c>
      <c r="CB449" s="391" t="str">
        <f t="shared" si="528"/>
        <v>0</v>
      </c>
      <c r="CC449" s="405">
        <f t="shared" si="529"/>
        <v>0</v>
      </c>
      <c r="CD449" s="405" t="str">
        <f t="shared" si="530"/>
        <v>0m0</v>
      </c>
      <c r="CE449" s="392">
        <f t="shared" si="531"/>
        <v>0</v>
      </c>
      <c r="CF449" s="392">
        <f t="shared" si="532"/>
        <v>0</v>
      </c>
      <c r="CG449" s="405">
        <f t="shared" si="533"/>
        <v>0</v>
      </c>
      <c r="CH449" s="406">
        <f t="shared" si="534"/>
        <v>0</v>
      </c>
      <c r="CI449" s="391" t="str">
        <f t="shared" si="535"/>
        <v>0</v>
      </c>
      <c r="CJ449" s="391" t="str">
        <f t="shared" si="536"/>
        <v>0</v>
      </c>
      <c r="CK449" s="405">
        <f t="shared" si="537"/>
        <v>0</v>
      </c>
      <c r="CL449" s="405" t="str">
        <f t="shared" si="538"/>
        <v>0m0</v>
      </c>
      <c r="CM449" s="392">
        <f t="shared" si="539"/>
        <v>0</v>
      </c>
      <c r="CN449" s="392">
        <f t="shared" si="540"/>
        <v>0</v>
      </c>
      <c r="CO449" s="405">
        <f t="shared" si="541"/>
        <v>0</v>
      </c>
      <c r="CP449" s="406">
        <f t="shared" si="542"/>
        <v>0</v>
      </c>
      <c r="CQ449" s="391" t="str">
        <f t="shared" si="543"/>
        <v>0</v>
      </c>
      <c r="CR449" s="391" t="str">
        <f t="shared" si="544"/>
        <v>0</v>
      </c>
      <c r="CS449" s="405">
        <f t="shared" si="545"/>
        <v>0</v>
      </c>
      <c r="CT449" s="405" t="str">
        <f t="shared" si="546"/>
        <v>0m0</v>
      </c>
      <c r="CU449" s="405">
        <f t="shared" si="547"/>
        <v>0</v>
      </c>
      <c r="CV449" s="405">
        <f t="shared" si="548"/>
        <v>0</v>
      </c>
      <c r="CW449" s="405">
        <f t="shared" si="549"/>
        <v>0</v>
      </c>
      <c r="CX449" s="405">
        <f t="shared" si="550"/>
        <v>0</v>
      </c>
      <c r="CY449" s="405">
        <f t="shared" si="551"/>
        <v>0</v>
      </c>
      <c r="CZ449" s="405" t="str">
        <f t="shared" si="552"/>
        <v/>
      </c>
      <c r="DA449" s="405" t="str">
        <f t="shared" si="553"/>
        <v/>
      </c>
      <c r="DB449" s="405" t="str">
        <f t="shared" si="554"/>
        <v/>
      </c>
      <c r="DC449" s="405" t="str">
        <f t="shared" si="555"/>
        <v/>
      </c>
      <c r="DD449" s="405" t="str">
        <f t="shared" si="556"/>
        <v/>
      </c>
      <c r="DE449" s="405"/>
      <c r="DF449" s="404"/>
      <c r="DG449" s="405" t="str">
        <f t="shared" si="557"/>
        <v/>
      </c>
      <c r="DH449" s="405" t="str">
        <f t="shared" si="558"/>
        <v/>
      </c>
      <c r="DI449" s="405">
        <f t="shared" si="559"/>
        <v>0</v>
      </c>
      <c r="DJ449" s="405" t="str">
        <f t="shared" si="560"/>
        <v/>
      </c>
      <c r="DK449" s="405" t="str">
        <f t="shared" si="561"/>
        <v/>
      </c>
      <c r="DL449" s="405" t="str">
        <f t="shared" si="562"/>
        <v/>
      </c>
      <c r="DM449" s="405" t="str">
        <f t="shared" si="563"/>
        <v/>
      </c>
      <c r="DN449" s="405" t="str">
        <f t="shared" si="564"/>
        <v/>
      </c>
      <c r="DO449" s="405" t="str">
        <f t="shared" si="565"/>
        <v/>
      </c>
    </row>
    <row r="450" spans="1:119" s="152" customFormat="1" ht="18" hidden="1" customHeight="1">
      <c r="A450" s="156" t="str">
        <f t="shared" si="574"/>
        <v/>
      </c>
      <c r="B450" s="153"/>
      <c r="C450" s="31" t="str">
        <f>IF(B450="","",VLOOKUP(B450,学連登録!$C$2:$G$3000,2,FALSE))</f>
        <v/>
      </c>
      <c r="D450" s="32" t="str">
        <f>IF(B450="","",VLOOKUP(B450,学連登録!$C$2:$G$3000,3,FALSE))</f>
        <v/>
      </c>
      <c r="E450" s="33" t="str">
        <f>IF(B450="","",VLOOKUP(B450,学連登録!$C$2:$G$3000,4,FALSE))</f>
        <v/>
      </c>
      <c r="F450" s="376" t="str">
        <f>IF(B450="","",VLOOKUP(B450,学連登録!$C$2:$I$3000,7,FALSE))</f>
        <v/>
      </c>
      <c r="G450" s="155"/>
      <c r="H450" s="926"/>
      <c r="I450" s="928"/>
      <c r="J450" s="155"/>
      <c r="K450" s="926"/>
      <c r="L450" s="927"/>
      <c r="M450" s="155"/>
      <c r="N450" s="881"/>
      <c r="O450" s="882"/>
      <c r="P450" s="154"/>
      <c r="Q450" s="926"/>
      <c r="R450" s="927"/>
      <c r="S450" s="154"/>
      <c r="T450" s="926"/>
      <c r="U450" s="927"/>
      <c r="V450" s="101" t="str">
        <f>IF(B450="","",VLOOKUP(B450,学連登録!$C$2:$H$3000,6,FALSE))</f>
        <v/>
      </c>
      <c r="Y450" s="116" t="str">
        <f t="shared" si="566"/>
        <v/>
      </c>
      <c r="Z450" s="97" t="str">
        <f>IF(G450="","",VLOOKUP(G450,種目名!$R$5:$T$104,3,0))</f>
        <v/>
      </c>
      <c r="AA450" s="98" t="str">
        <f>IF(J450="","",VLOOKUP(J450,種目名!$R$5:$T$104,3,0))</f>
        <v/>
      </c>
      <c r="AB450" s="117" t="str">
        <f>IF(M450="","",VLOOKUP(M450,種目名!$R$5:$T$104,3,0))</f>
        <v/>
      </c>
      <c r="AC450" s="117" t="str">
        <f>IF(P450="","",VLOOKUP(AF450,種目名!$R$5:$T$104,3,0))</f>
        <v/>
      </c>
      <c r="AD450" s="118" t="str">
        <f>IF(S450="","",VLOOKUP(AI450,種目名!$R$5:$T$104,3,0))</f>
        <v/>
      </c>
      <c r="AE450" s="115">
        <f t="shared" si="567"/>
        <v>0</v>
      </c>
      <c r="AF450" s="152" t="str">
        <f t="shared" si="568"/>
        <v/>
      </c>
      <c r="AG450" s="152" t="str">
        <f t="shared" si="569"/>
        <v/>
      </c>
      <c r="AH450" s="152">
        <f t="shared" si="570"/>
        <v>0</v>
      </c>
      <c r="AI450" s="152" t="str">
        <f t="shared" si="571"/>
        <v/>
      </c>
      <c r="AJ450" s="152" t="str">
        <f t="shared" si="572"/>
        <v/>
      </c>
      <c r="AK450" s="383"/>
      <c r="AL450" s="166">
        <f t="shared" si="500"/>
        <v>0</v>
      </c>
      <c r="AM450" s="392">
        <f t="shared" si="501"/>
        <v>0</v>
      </c>
      <c r="AN450" s="392">
        <f>COUNTIF($B$12:B450,B450)</f>
        <v>0</v>
      </c>
      <c r="AO450" s="392"/>
      <c r="AP450" s="392" t="str">
        <f t="shared" si="502"/>
        <v/>
      </c>
      <c r="AQ450" s="392" t="str">
        <f t="shared" si="502"/>
        <v/>
      </c>
      <c r="AR450" s="392" t="str">
        <f t="shared" si="502"/>
        <v/>
      </c>
      <c r="AS450" s="392" t="str">
        <f t="shared" si="502"/>
        <v/>
      </c>
      <c r="AT450" s="392">
        <f t="shared" si="503"/>
        <v>0</v>
      </c>
      <c r="AU450" s="392" t="str">
        <f t="shared" si="504"/>
        <v/>
      </c>
      <c r="AV450" s="392" t="str">
        <f t="shared" si="505"/>
        <v/>
      </c>
      <c r="AW450" s="392" t="str">
        <f t="shared" si="506"/>
        <v/>
      </c>
      <c r="AX450" s="392" t="str">
        <f t="shared" si="507"/>
        <v/>
      </c>
      <c r="AY450" s="392" t="str">
        <f t="shared" si="508"/>
        <v/>
      </c>
      <c r="AZ450" s="392" t="str">
        <f t="shared" si="573"/>
        <v/>
      </c>
      <c r="BA450" s="392" t="str">
        <f t="shared" si="573"/>
        <v/>
      </c>
      <c r="BB450" s="392" t="str">
        <f t="shared" si="573"/>
        <v/>
      </c>
      <c r="BC450" s="392" t="str">
        <f t="shared" si="573"/>
        <v/>
      </c>
      <c r="BD450" s="396" t="str">
        <f t="shared" si="573"/>
        <v/>
      </c>
      <c r="BE450" s="386">
        <f t="shared" si="509"/>
        <v>0</v>
      </c>
      <c r="BG450" s="392">
        <f t="shared" si="510"/>
        <v>0</v>
      </c>
      <c r="BH450" s="392">
        <f t="shared" si="511"/>
        <v>0</v>
      </c>
      <c r="BI450" s="405">
        <f t="shared" si="512"/>
        <v>0</v>
      </c>
      <c r="BJ450" s="406">
        <f t="shared" si="497"/>
        <v>0</v>
      </c>
      <c r="BK450" s="391" t="str">
        <f t="shared" si="498"/>
        <v>0</v>
      </c>
      <c r="BL450" s="391" t="str">
        <f t="shared" si="499"/>
        <v>0</v>
      </c>
      <c r="BM450" s="405">
        <f t="shared" si="513"/>
        <v>0</v>
      </c>
      <c r="BN450" s="405" t="str">
        <f t="shared" si="514"/>
        <v>0m0</v>
      </c>
      <c r="BO450" s="392">
        <f t="shared" si="515"/>
        <v>0</v>
      </c>
      <c r="BP450" s="392">
        <f t="shared" si="516"/>
        <v>0</v>
      </c>
      <c r="BQ450" s="405">
        <f t="shared" si="517"/>
        <v>0</v>
      </c>
      <c r="BR450" s="406">
        <f t="shared" si="518"/>
        <v>0</v>
      </c>
      <c r="BS450" s="391" t="str">
        <f t="shared" si="519"/>
        <v>0</v>
      </c>
      <c r="BT450" s="391" t="str">
        <f t="shared" si="520"/>
        <v>0</v>
      </c>
      <c r="BU450" s="405">
        <f t="shared" si="521"/>
        <v>0</v>
      </c>
      <c r="BV450" s="405" t="str">
        <f t="shared" si="522"/>
        <v>0m0</v>
      </c>
      <c r="BW450" s="392">
        <f t="shared" si="523"/>
        <v>0</v>
      </c>
      <c r="BX450" s="392">
        <f t="shared" si="524"/>
        <v>0</v>
      </c>
      <c r="BY450" s="405">
        <f t="shared" si="525"/>
        <v>0</v>
      </c>
      <c r="BZ450" s="406">
        <f t="shared" si="526"/>
        <v>0</v>
      </c>
      <c r="CA450" s="391" t="str">
        <f t="shared" si="527"/>
        <v>0</v>
      </c>
      <c r="CB450" s="391" t="str">
        <f t="shared" si="528"/>
        <v>0</v>
      </c>
      <c r="CC450" s="405">
        <f t="shared" si="529"/>
        <v>0</v>
      </c>
      <c r="CD450" s="405" t="str">
        <f t="shared" si="530"/>
        <v>0m0</v>
      </c>
      <c r="CE450" s="392">
        <f t="shared" si="531"/>
        <v>0</v>
      </c>
      <c r="CF450" s="392">
        <f t="shared" si="532"/>
        <v>0</v>
      </c>
      <c r="CG450" s="405">
        <f t="shared" si="533"/>
        <v>0</v>
      </c>
      <c r="CH450" s="406">
        <f t="shared" si="534"/>
        <v>0</v>
      </c>
      <c r="CI450" s="391" t="str">
        <f t="shared" si="535"/>
        <v>0</v>
      </c>
      <c r="CJ450" s="391" t="str">
        <f t="shared" si="536"/>
        <v>0</v>
      </c>
      <c r="CK450" s="405">
        <f t="shared" si="537"/>
        <v>0</v>
      </c>
      <c r="CL450" s="405" t="str">
        <f t="shared" si="538"/>
        <v>0m0</v>
      </c>
      <c r="CM450" s="392">
        <f t="shared" si="539"/>
        <v>0</v>
      </c>
      <c r="CN450" s="392">
        <f t="shared" si="540"/>
        <v>0</v>
      </c>
      <c r="CO450" s="405">
        <f t="shared" si="541"/>
        <v>0</v>
      </c>
      <c r="CP450" s="406">
        <f t="shared" si="542"/>
        <v>0</v>
      </c>
      <c r="CQ450" s="391" t="str">
        <f t="shared" si="543"/>
        <v>0</v>
      </c>
      <c r="CR450" s="391" t="str">
        <f t="shared" si="544"/>
        <v>0</v>
      </c>
      <c r="CS450" s="405">
        <f t="shared" si="545"/>
        <v>0</v>
      </c>
      <c r="CT450" s="405" t="str">
        <f t="shared" si="546"/>
        <v>0m0</v>
      </c>
      <c r="CU450" s="405">
        <f t="shared" si="547"/>
        <v>0</v>
      </c>
      <c r="CV450" s="405">
        <f t="shared" si="548"/>
        <v>0</v>
      </c>
      <c r="CW450" s="405">
        <f t="shared" si="549"/>
        <v>0</v>
      </c>
      <c r="CX450" s="405">
        <f t="shared" si="550"/>
        <v>0</v>
      </c>
      <c r="CY450" s="405">
        <f t="shared" si="551"/>
        <v>0</v>
      </c>
      <c r="CZ450" s="405" t="str">
        <f t="shared" si="552"/>
        <v/>
      </c>
      <c r="DA450" s="405" t="str">
        <f t="shared" si="553"/>
        <v/>
      </c>
      <c r="DB450" s="405" t="str">
        <f t="shared" si="554"/>
        <v/>
      </c>
      <c r="DC450" s="405" t="str">
        <f t="shared" si="555"/>
        <v/>
      </c>
      <c r="DD450" s="405" t="str">
        <f t="shared" si="556"/>
        <v/>
      </c>
      <c r="DE450" s="405"/>
      <c r="DF450" s="404"/>
      <c r="DG450" s="405" t="str">
        <f t="shared" si="557"/>
        <v/>
      </c>
      <c r="DH450" s="405" t="str">
        <f t="shared" si="558"/>
        <v/>
      </c>
      <c r="DI450" s="405">
        <f t="shared" si="559"/>
        <v>0</v>
      </c>
      <c r="DJ450" s="405" t="str">
        <f t="shared" si="560"/>
        <v/>
      </c>
      <c r="DK450" s="405" t="str">
        <f t="shared" si="561"/>
        <v/>
      </c>
      <c r="DL450" s="405" t="str">
        <f t="shared" si="562"/>
        <v/>
      </c>
      <c r="DM450" s="405" t="str">
        <f t="shared" si="563"/>
        <v/>
      </c>
      <c r="DN450" s="405" t="str">
        <f t="shared" si="564"/>
        <v/>
      </c>
      <c r="DO450" s="405" t="str">
        <f t="shared" si="565"/>
        <v/>
      </c>
    </row>
    <row r="451" spans="1:119" s="152" customFormat="1" ht="18" hidden="1" customHeight="1">
      <c r="A451" s="156" t="str">
        <f t="shared" si="574"/>
        <v/>
      </c>
      <c r="B451" s="153"/>
      <c r="C451" s="31" t="str">
        <f>IF(B451="","",VLOOKUP(B451,学連登録!$C$2:$G$3000,2,FALSE))</f>
        <v/>
      </c>
      <c r="D451" s="32" t="str">
        <f>IF(B451="","",VLOOKUP(B451,学連登録!$C$2:$G$3000,3,FALSE))</f>
        <v/>
      </c>
      <c r="E451" s="33" t="str">
        <f>IF(B451="","",VLOOKUP(B451,学連登録!$C$2:$G$3000,4,FALSE))</f>
        <v/>
      </c>
      <c r="F451" s="376" t="str">
        <f>IF(B451="","",VLOOKUP(B451,学連登録!$C$2:$I$3000,7,FALSE))</f>
        <v/>
      </c>
      <c r="G451" s="155"/>
      <c r="H451" s="926"/>
      <c r="I451" s="928"/>
      <c r="J451" s="155"/>
      <c r="K451" s="926"/>
      <c r="L451" s="927"/>
      <c r="M451" s="155"/>
      <c r="N451" s="881"/>
      <c r="O451" s="882"/>
      <c r="P451" s="154"/>
      <c r="Q451" s="926"/>
      <c r="R451" s="927"/>
      <c r="S451" s="154"/>
      <c r="T451" s="926"/>
      <c r="U451" s="927"/>
      <c r="V451" s="101" t="str">
        <f>IF(B451="","",VLOOKUP(B451,学連登録!$C$2:$H$3000,6,FALSE))</f>
        <v/>
      </c>
      <c r="Y451" s="116" t="str">
        <f t="shared" si="566"/>
        <v/>
      </c>
      <c r="Z451" s="97" t="str">
        <f>IF(G451="","",VLOOKUP(G451,種目名!$R$5:$T$104,3,0))</f>
        <v/>
      </c>
      <c r="AA451" s="98" t="str">
        <f>IF(J451="","",VLOOKUP(J451,種目名!$R$5:$T$104,3,0))</f>
        <v/>
      </c>
      <c r="AB451" s="117" t="str">
        <f>IF(M451="","",VLOOKUP(M451,種目名!$R$5:$T$104,3,0))</f>
        <v/>
      </c>
      <c r="AC451" s="117" t="str">
        <f>IF(P451="","",VLOOKUP(AF451,種目名!$R$5:$T$104,3,0))</f>
        <v/>
      </c>
      <c r="AD451" s="118" t="str">
        <f>IF(S451="","",VLOOKUP(AI451,種目名!$R$5:$T$104,3,0))</f>
        <v/>
      </c>
      <c r="AE451" s="115">
        <f t="shared" si="567"/>
        <v>0</v>
      </c>
      <c r="AF451" s="152" t="str">
        <f t="shared" si="568"/>
        <v/>
      </c>
      <c r="AG451" s="152" t="str">
        <f t="shared" si="569"/>
        <v/>
      </c>
      <c r="AH451" s="152">
        <f t="shared" si="570"/>
        <v>0</v>
      </c>
      <c r="AI451" s="152" t="str">
        <f t="shared" si="571"/>
        <v/>
      </c>
      <c r="AJ451" s="152" t="str">
        <f t="shared" si="572"/>
        <v/>
      </c>
      <c r="AK451" s="383"/>
      <c r="AL451" s="166">
        <f t="shared" si="500"/>
        <v>0</v>
      </c>
      <c r="AM451" s="392">
        <f t="shared" si="501"/>
        <v>0</v>
      </c>
      <c r="AN451" s="392">
        <f>COUNTIF($B$12:B451,B451)</f>
        <v>0</v>
      </c>
      <c r="AO451" s="392"/>
      <c r="AP451" s="392" t="str">
        <f t="shared" si="502"/>
        <v/>
      </c>
      <c r="AQ451" s="392" t="str">
        <f t="shared" si="502"/>
        <v/>
      </c>
      <c r="AR451" s="392" t="str">
        <f t="shared" si="502"/>
        <v/>
      </c>
      <c r="AS451" s="392" t="str">
        <f t="shared" si="502"/>
        <v/>
      </c>
      <c r="AT451" s="392">
        <f t="shared" si="503"/>
        <v>0</v>
      </c>
      <c r="AU451" s="392" t="str">
        <f t="shared" si="504"/>
        <v/>
      </c>
      <c r="AV451" s="392" t="str">
        <f t="shared" si="505"/>
        <v/>
      </c>
      <c r="AW451" s="392" t="str">
        <f t="shared" si="506"/>
        <v/>
      </c>
      <c r="AX451" s="392" t="str">
        <f t="shared" si="507"/>
        <v/>
      </c>
      <c r="AY451" s="392" t="str">
        <f t="shared" si="508"/>
        <v/>
      </c>
      <c r="AZ451" s="392" t="str">
        <f t="shared" si="573"/>
        <v/>
      </c>
      <c r="BA451" s="392" t="str">
        <f t="shared" si="573"/>
        <v/>
      </c>
      <c r="BB451" s="392" t="str">
        <f t="shared" si="573"/>
        <v/>
      </c>
      <c r="BC451" s="392" t="str">
        <f t="shared" si="573"/>
        <v/>
      </c>
      <c r="BD451" s="396" t="str">
        <f t="shared" si="573"/>
        <v/>
      </c>
      <c r="BE451" s="386">
        <f t="shared" si="509"/>
        <v>0</v>
      </c>
      <c r="BG451" s="392">
        <f t="shared" si="510"/>
        <v>0</v>
      </c>
      <c r="BH451" s="392">
        <f t="shared" si="511"/>
        <v>0</v>
      </c>
      <c r="BI451" s="405">
        <f t="shared" si="512"/>
        <v>0</v>
      </c>
      <c r="BJ451" s="406">
        <f t="shared" si="497"/>
        <v>0</v>
      </c>
      <c r="BK451" s="391" t="str">
        <f t="shared" si="498"/>
        <v>0</v>
      </c>
      <c r="BL451" s="391" t="str">
        <f t="shared" si="499"/>
        <v>0</v>
      </c>
      <c r="BM451" s="405">
        <f t="shared" si="513"/>
        <v>0</v>
      </c>
      <c r="BN451" s="405" t="str">
        <f t="shared" si="514"/>
        <v>0m0</v>
      </c>
      <c r="BO451" s="392">
        <f t="shared" si="515"/>
        <v>0</v>
      </c>
      <c r="BP451" s="392">
        <f t="shared" si="516"/>
        <v>0</v>
      </c>
      <c r="BQ451" s="405">
        <f t="shared" si="517"/>
        <v>0</v>
      </c>
      <c r="BR451" s="406">
        <f t="shared" si="518"/>
        <v>0</v>
      </c>
      <c r="BS451" s="391" t="str">
        <f t="shared" si="519"/>
        <v>0</v>
      </c>
      <c r="BT451" s="391" t="str">
        <f t="shared" si="520"/>
        <v>0</v>
      </c>
      <c r="BU451" s="405">
        <f t="shared" si="521"/>
        <v>0</v>
      </c>
      <c r="BV451" s="405" t="str">
        <f t="shared" si="522"/>
        <v>0m0</v>
      </c>
      <c r="BW451" s="392">
        <f t="shared" si="523"/>
        <v>0</v>
      </c>
      <c r="BX451" s="392">
        <f t="shared" si="524"/>
        <v>0</v>
      </c>
      <c r="BY451" s="405">
        <f t="shared" si="525"/>
        <v>0</v>
      </c>
      <c r="BZ451" s="406">
        <f t="shared" si="526"/>
        <v>0</v>
      </c>
      <c r="CA451" s="391" t="str">
        <f t="shared" si="527"/>
        <v>0</v>
      </c>
      <c r="CB451" s="391" t="str">
        <f t="shared" si="528"/>
        <v>0</v>
      </c>
      <c r="CC451" s="405">
        <f t="shared" si="529"/>
        <v>0</v>
      </c>
      <c r="CD451" s="405" t="str">
        <f t="shared" si="530"/>
        <v>0m0</v>
      </c>
      <c r="CE451" s="392">
        <f t="shared" si="531"/>
        <v>0</v>
      </c>
      <c r="CF451" s="392">
        <f t="shared" si="532"/>
        <v>0</v>
      </c>
      <c r="CG451" s="405">
        <f t="shared" si="533"/>
        <v>0</v>
      </c>
      <c r="CH451" s="406">
        <f t="shared" si="534"/>
        <v>0</v>
      </c>
      <c r="CI451" s="391" t="str">
        <f t="shared" si="535"/>
        <v>0</v>
      </c>
      <c r="CJ451" s="391" t="str">
        <f t="shared" si="536"/>
        <v>0</v>
      </c>
      <c r="CK451" s="405">
        <f t="shared" si="537"/>
        <v>0</v>
      </c>
      <c r="CL451" s="405" t="str">
        <f t="shared" si="538"/>
        <v>0m0</v>
      </c>
      <c r="CM451" s="392">
        <f t="shared" si="539"/>
        <v>0</v>
      </c>
      <c r="CN451" s="392">
        <f t="shared" si="540"/>
        <v>0</v>
      </c>
      <c r="CO451" s="405">
        <f t="shared" si="541"/>
        <v>0</v>
      </c>
      <c r="CP451" s="406">
        <f t="shared" si="542"/>
        <v>0</v>
      </c>
      <c r="CQ451" s="391" t="str">
        <f t="shared" si="543"/>
        <v>0</v>
      </c>
      <c r="CR451" s="391" t="str">
        <f t="shared" si="544"/>
        <v>0</v>
      </c>
      <c r="CS451" s="405">
        <f t="shared" si="545"/>
        <v>0</v>
      </c>
      <c r="CT451" s="405" t="str">
        <f t="shared" si="546"/>
        <v>0m0</v>
      </c>
      <c r="CU451" s="405">
        <f t="shared" si="547"/>
        <v>0</v>
      </c>
      <c r="CV451" s="405">
        <f t="shared" si="548"/>
        <v>0</v>
      </c>
      <c r="CW451" s="405">
        <f t="shared" si="549"/>
        <v>0</v>
      </c>
      <c r="CX451" s="405">
        <f t="shared" si="550"/>
        <v>0</v>
      </c>
      <c r="CY451" s="405">
        <f t="shared" si="551"/>
        <v>0</v>
      </c>
      <c r="CZ451" s="405" t="str">
        <f t="shared" si="552"/>
        <v/>
      </c>
      <c r="DA451" s="405" t="str">
        <f t="shared" si="553"/>
        <v/>
      </c>
      <c r="DB451" s="405" t="str">
        <f t="shared" si="554"/>
        <v/>
      </c>
      <c r="DC451" s="405" t="str">
        <f t="shared" si="555"/>
        <v/>
      </c>
      <c r="DD451" s="405" t="str">
        <f t="shared" si="556"/>
        <v/>
      </c>
      <c r="DE451" s="405"/>
      <c r="DF451" s="404"/>
      <c r="DG451" s="405" t="str">
        <f t="shared" si="557"/>
        <v/>
      </c>
      <c r="DH451" s="405" t="str">
        <f t="shared" si="558"/>
        <v/>
      </c>
      <c r="DI451" s="405">
        <f t="shared" si="559"/>
        <v>0</v>
      </c>
      <c r="DJ451" s="405" t="str">
        <f t="shared" si="560"/>
        <v/>
      </c>
      <c r="DK451" s="405" t="str">
        <f t="shared" si="561"/>
        <v/>
      </c>
      <c r="DL451" s="405" t="str">
        <f t="shared" si="562"/>
        <v/>
      </c>
      <c r="DM451" s="405" t="str">
        <f t="shared" si="563"/>
        <v/>
      </c>
      <c r="DN451" s="405" t="str">
        <f t="shared" si="564"/>
        <v/>
      </c>
      <c r="DO451" s="405" t="str">
        <f t="shared" si="565"/>
        <v/>
      </c>
    </row>
    <row r="452" spans="1:119" s="152" customFormat="1" ht="18" hidden="1" customHeight="1">
      <c r="A452" s="156" t="str">
        <f t="shared" si="574"/>
        <v/>
      </c>
      <c r="B452" s="153"/>
      <c r="C452" s="31" t="str">
        <f>IF(B452="","",VLOOKUP(B452,学連登録!$C$2:$G$3000,2,FALSE))</f>
        <v/>
      </c>
      <c r="D452" s="32" t="str">
        <f>IF(B452="","",VLOOKUP(B452,学連登録!$C$2:$G$3000,3,FALSE))</f>
        <v/>
      </c>
      <c r="E452" s="33" t="str">
        <f>IF(B452="","",VLOOKUP(B452,学連登録!$C$2:$G$3000,4,FALSE))</f>
        <v/>
      </c>
      <c r="F452" s="376" t="str">
        <f>IF(B452="","",VLOOKUP(B452,学連登録!$C$2:$I$3000,7,FALSE))</f>
        <v/>
      </c>
      <c r="G452" s="155"/>
      <c r="H452" s="926"/>
      <c r="I452" s="928"/>
      <c r="J452" s="155"/>
      <c r="K452" s="926"/>
      <c r="L452" s="927"/>
      <c r="M452" s="155"/>
      <c r="N452" s="881"/>
      <c r="O452" s="882"/>
      <c r="P452" s="154"/>
      <c r="Q452" s="926"/>
      <c r="R452" s="927"/>
      <c r="S452" s="154"/>
      <c r="T452" s="926"/>
      <c r="U452" s="927"/>
      <c r="V452" s="101" t="str">
        <f>IF(B452="","",VLOOKUP(B452,学連登録!$C$2:$H$3000,6,FALSE))</f>
        <v/>
      </c>
      <c r="Y452" s="116" t="str">
        <f t="shared" si="566"/>
        <v/>
      </c>
      <c r="Z452" s="97" t="str">
        <f>IF(G452="","",VLOOKUP(G452,種目名!$R$5:$T$104,3,0))</f>
        <v/>
      </c>
      <c r="AA452" s="98" t="str">
        <f>IF(J452="","",VLOOKUP(J452,種目名!$R$5:$T$104,3,0))</f>
        <v/>
      </c>
      <c r="AB452" s="117" t="str">
        <f>IF(M452="","",VLOOKUP(M452,種目名!$R$5:$T$104,3,0))</f>
        <v/>
      </c>
      <c r="AC452" s="117" t="str">
        <f>IF(P452="","",VLOOKUP(AF452,種目名!$R$5:$T$104,3,0))</f>
        <v/>
      </c>
      <c r="AD452" s="118" t="str">
        <f>IF(S452="","",VLOOKUP(AI452,種目名!$R$5:$T$104,3,0))</f>
        <v/>
      </c>
      <c r="AE452" s="115">
        <f t="shared" si="567"/>
        <v>0</v>
      </c>
      <c r="AF452" s="152" t="str">
        <f t="shared" si="568"/>
        <v/>
      </c>
      <c r="AG452" s="152" t="str">
        <f t="shared" si="569"/>
        <v/>
      </c>
      <c r="AH452" s="152">
        <f t="shared" si="570"/>
        <v>0</v>
      </c>
      <c r="AI452" s="152" t="str">
        <f t="shared" si="571"/>
        <v/>
      </c>
      <c r="AJ452" s="152" t="str">
        <f t="shared" si="572"/>
        <v/>
      </c>
      <c r="AK452" s="383"/>
      <c r="AL452" s="166">
        <f t="shared" si="500"/>
        <v>0</v>
      </c>
      <c r="AM452" s="392">
        <f t="shared" si="501"/>
        <v>0</v>
      </c>
      <c r="AN452" s="392">
        <f>COUNTIF($B$12:B452,B452)</f>
        <v>0</v>
      </c>
      <c r="AO452" s="392"/>
      <c r="AP452" s="392" t="str">
        <f t="shared" si="502"/>
        <v/>
      </c>
      <c r="AQ452" s="392" t="str">
        <f t="shared" si="502"/>
        <v/>
      </c>
      <c r="AR452" s="392" t="str">
        <f t="shared" si="502"/>
        <v/>
      </c>
      <c r="AS452" s="392" t="str">
        <f t="shared" si="502"/>
        <v/>
      </c>
      <c r="AT452" s="392">
        <f t="shared" si="503"/>
        <v>0</v>
      </c>
      <c r="AU452" s="392" t="str">
        <f t="shared" si="504"/>
        <v/>
      </c>
      <c r="AV452" s="392" t="str">
        <f t="shared" si="505"/>
        <v/>
      </c>
      <c r="AW452" s="392" t="str">
        <f t="shared" si="506"/>
        <v/>
      </c>
      <c r="AX452" s="392" t="str">
        <f t="shared" si="507"/>
        <v/>
      </c>
      <c r="AY452" s="392" t="str">
        <f t="shared" si="508"/>
        <v/>
      </c>
      <c r="AZ452" s="392" t="str">
        <f t="shared" si="573"/>
        <v/>
      </c>
      <c r="BA452" s="392" t="str">
        <f t="shared" si="573"/>
        <v/>
      </c>
      <c r="BB452" s="392" t="str">
        <f t="shared" si="573"/>
        <v/>
      </c>
      <c r="BC452" s="392" t="str">
        <f t="shared" si="573"/>
        <v/>
      </c>
      <c r="BD452" s="396" t="str">
        <f t="shared" si="573"/>
        <v/>
      </c>
      <c r="BE452" s="386">
        <f t="shared" si="509"/>
        <v>0</v>
      </c>
      <c r="BG452" s="392">
        <f t="shared" si="510"/>
        <v>0</v>
      </c>
      <c r="BH452" s="392">
        <f t="shared" si="511"/>
        <v>0</v>
      </c>
      <c r="BI452" s="405">
        <f t="shared" si="512"/>
        <v>0</v>
      </c>
      <c r="BJ452" s="406">
        <f t="shared" si="497"/>
        <v>0</v>
      </c>
      <c r="BK452" s="391" t="str">
        <f t="shared" si="498"/>
        <v>0</v>
      </c>
      <c r="BL452" s="391" t="str">
        <f t="shared" si="499"/>
        <v>0</v>
      </c>
      <c r="BM452" s="405">
        <f t="shared" si="513"/>
        <v>0</v>
      </c>
      <c r="BN452" s="405" t="str">
        <f t="shared" si="514"/>
        <v>0m0</v>
      </c>
      <c r="BO452" s="392">
        <f t="shared" si="515"/>
        <v>0</v>
      </c>
      <c r="BP452" s="392">
        <f t="shared" si="516"/>
        <v>0</v>
      </c>
      <c r="BQ452" s="405">
        <f t="shared" si="517"/>
        <v>0</v>
      </c>
      <c r="BR452" s="406">
        <f t="shared" si="518"/>
        <v>0</v>
      </c>
      <c r="BS452" s="391" t="str">
        <f t="shared" si="519"/>
        <v>0</v>
      </c>
      <c r="BT452" s="391" t="str">
        <f t="shared" si="520"/>
        <v>0</v>
      </c>
      <c r="BU452" s="405">
        <f t="shared" si="521"/>
        <v>0</v>
      </c>
      <c r="BV452" s="405" t="str">
        <f t="shared" si="522"/>
        <v>0m0</v>
      </c>
      <c r="BW452" s="392">
        <f t="shared" si="523"/>
        <v>0</v>
      </c>
      <c r="BX452" s="392">
        <f t="shared" si="524"/>
        <v>0</v>
      </c>
      <c r="BY452" s="405">
        <f t="shared" si="525"/>
        <v>0</v>
      </c>
      <c r="BZ452" s="406">
        <f t="shared" si="526"/>
        <v>0</v>
      </c>
      <c r="CA452" s="391" t="str">
        <f t="shared" si="527"/>
        <v>0</v>
      </c>
      <c r="CB452" s="391" t="str">
        <f t="shared" si="528"/>
        <v>0</v>
      </c>
      <c r="CC452" s="405">
        <f t="shared" si="529"/>
        <v>0</v>
      </c>
      <c r="CD452" s="405" t="str">
        <f t="shared" si="530"/>
        <v>0m0</v>
      </c>
      <c r="CE452" s="392">
        <f t="shared" si="531"/>
        <v>0</v>
      </c>
      <c r="CF452" s="392">
        <f t="shared" si="532"/>
        <v>0</v>
      </c>
      <c r="CG452" s="405">
        <f t="shared" si="533"/>
        <v>0</v>
      </c>
      <c r="CH452" s="406">
        <f t="shared" si="534"/>
        <v>0</v>
      </c>
      <c r="CI452" s="391" t="str">
        <f t="shared" si="535"/>
        <v>0</v>
      </c>
      <c r="CJ452" s="391" t="str">
        <f t="shared" si="536"/>
        <v>0</v>
      </c>
      <c r="CK452" s="405">
        <f t="shared" si="537"/>
        <v>0</v>
      </c>
      <c r="CL452" s="405" t="str">
        <f t="shared" si="538"/>
        <v>0m0</v>
      </c>
      <c r="CM452" s="392">
        <f t="shared" si="539"/>
        <v>0</v>
      </c>
      <c r="CN452" s="392">
        <f t="shared" si="540"/>
        <v>0</v>
      </c>
      <c r="CO452" s="405">
        <f t="shared" si="541"/>
        <v>0</v>
      </c>
      <c r="CP452" s="406">
        <f t="shared" si="542"/>
        <v>0</v>
      </c>
      <c r="CQ452" s="391" t="str">
        <f t="shared" si="543"/>
        <v>0</v>
      </c>
      <c r="CR452" s="391" t="str">
        <f t="shared" si="544"/>
        <v>0</v>
      </c>
      <c r="CS452" s="405">
        <f t="shared" si="545"/>
        <v>0</v>
      </c>
      <c r="CT452" s="405" t="str">
        <f t="shared" si="546"/>
        <v>0m0</v>
      </c>
      <c r="CU452" s="405">
        <f t="shared" si="547"/>
        <v>0</v>
      </c>
      <c r="CV452" s="405">
        <f t="shared" si="548"/>
        <v>0</v>
      </c>
      <c r="CW452" s="405">
        <f t="shared" si="549"/>
        <v>0</v>
      </c>
      <c r="CX452" s="405">
        <f t="shared" si="550"/>
        <v>0</v>
      </c>
      <c r="CY452" s="405">
        <f t="shared" si="551"/>
        <v>0</v>
      </c>
      <c r="CZ452" s="405" t="str">
        <f t="shared" si="552"/>
        <v/>
      </c>
      <c r="DA452" s="405" t="str">
        <f t="shared" si="553"/>
        <v/>
      </c>
      <c r="DB452" s="405" t="str">
        <f t="shared" si="554"/>
        <v/>
      </c>
      <c r="DC452" s="405" t="str">
        <f t="shared" si="555"/>
        <v/>
      </c>
      <c r="DD452" s="405" t="str">
        <f t="shared" si="556"/>
        <v/>
      </c>
      <c r="DE452" s="405"/>
      <c r="DF452" s="404"/>
      <c r="DG452" s="405" t="str">
        <f t="shared" si="557"/>
        <v/>
      </c>
      <c r="DH452" s="405" t="str">
        <f t="shared" si="558"/>
        <v/>
      </c>
      <c r="DI452" s="405">
        <f t="shared" si="559"/>
        <v>0</v>
      </c>
      <c r="DJ452" s="405" t="str">
        <f t="shared" si="560"/>
        <v/>
      </c>
      <c r="DK452" s="405" t="str">
        <f t="shared" si="561"/>
        <v/>
      </c>
      <c r="DL452" s="405" t="str">
        <f t="shared" si="562"/>
        <v/>
      </c>
      <c r="DM452" s="405" t="str">
        <f t="shared" si="563"/>
        <v/>
      </c>
      <c r="DN452" s="405" t="str">
        <f t="shared" si="564"/>
        <v/>
      </c>
      <c r="DO452" s="405" t="str">
        <f t="shared" si="565"/>
        <v/>
      </c>
    </row>
    <row r="453" spans="1:119" s="152" customFormat="1" ht="18" hidden="1" customHeight="1">
      <c r="A453" s="156" t="str">
        <f t="shared" si="574"/>
        <v/>
      </c>
      <c r="B453" s="153"/>
      <c r="C453" s="31" t="str">
        <f>IF(B453="","",VLOOKUP(B453,学連登録!$C$2:$G$3000,2,FALSE))</f>
        <v/>
      </c>
      <c r="D453" s="32" t="str">
        <f>IF(B453="","",VLOOKUP(B453,学連登録!$C$2:$G$3000,3,FALSE))</f>
        <v/>
      </c>
      <c r="E453" s="33" t="str">
        <f>IF(B453="","",VLOOKUP(B453,学連登録!$C$2:$G$3000,4,FALSE))</f>
        <v/>
      </c>
      <c r="F453" s="376" t="str">
        <f>IF(B453="","",VLOOKUP(B453,学連登録!$C$2:$I$3000,7,FALSE))</f>
        <v/>
      </c>
      <c r="G453" s="155"/>
      <c r="H453" s="926"/>
      <c r="I453" s="928"/>
      <c r="J453" s="155"/>
      <c r="K453" s="926"/>
      <c r="L453" s="927"/>
      <c r="M453" s="155"/>
      <c r="N453" s="881"/>
      <c r="O453" s="882"/>
      <c r="P453" s="154"/>
      <c r="Q453" s="926"/>
      <c r="R453" s="927"/>
      <c r="S453" s="154"/>
      <c r="T453" s="926"/>
      <c r="U453" s="927"/>
      <c r="V453" s="101" t="str">
        <f>IF(B453="","",VLOOKUP(B453,学連登録!$C$2:$H$3000,6,FALSE))</f>
        <v/>
      </c>
      <c r="Y453" s="116" t="str">
        <f t="shared" si="566"/>
        <v/>
      </c>
      <c r="Z453" s="97" t="str">
        <f>IF(G453="","",VLOOKUP(G453,種目名!$R$5:$T$104,3,0))</f>
        <v/>
      </c>
      <c r="AA453" s="98" t="str">
        <f>IF(J453="","",VLOOKUP(J453,種目名!$R$5:$T$104,3,0))</f>
        <v/>
      </c>
      <c r="AB453" s="117" t="str">
        <f>IF(M453="","",VLOOKUP(M453,種目名!$R$5:$T$104,3,0))</f>
        <v/>
      </c>
      <c r="AC453" s="117" t="str">
        <f>IF(P453="","",VLOOKUP(AF453,種目名!$R$5:$T$104,3,0))</f>
        <v/>
      </c>
      <c r="AD453" s="118" t="str">
        <f>IF(S453="","",VLOOKUP(AI453,種目名!$R$5:$T$104,3,0))</f>
        <v/>
      </c>
      <c r="AE453" s="115">
        <f t="shared" si="567"/>
        <v>0</v>
      </c>
      <c r="AF453" s="152" t="str">
        <f t="shared" si="568"/>
        <v/>
      </c>
      <c r="AG453" s="152" t="str">
        <f t="shared" si="569"/>
        <v/>
      </c>
      <c r="AH453" s="152">
        <f t="shared" si="570"/>
        <v>0</v>
      </c>
      <c r="AI453" s="152" t="str">
        <f t="shared" si="571"/>
        <v/>
      </c>
      <c r="AJ453" s="152" t="str">
        <f t="shared" si="572"/>
        <v/>
      </c>
      <c r="AK453" s="383"/>
      <c r="AL453" s="166">
        <f t="shared" si="500"/>
        <v>0</v>
      </c>
      <c r="AM453" s="392">
        <f t="shared" si="501"/>
        <v>0</v>
      </c>
      <c r="AN453" s="392">
        <f>COUNTIF($B$12:B453,B453)</f>
        <v>0</v>
      </c>
      <c r="AO453" s="392"/>
      <c r="AP453" s="392" t="str">
        <f t="shared" si="502"/>
        <v/>
      </c>
      <c r="AQ453" s="392" t="str">
        <f t="shared" si="502"/>
        <v/>
      </c>
      <c r="AR453" s="392" t="str">
        <f t="shared" si="502"/>
        <v/>
      </c>
      <c r="AS453" s="392" t="str">
        <f t="shared" si="502"/>
        <v/>
      </c>
      <c r="AT453" s="392">
        <f t="shared" si="503"/>
        <v>0</v>
      </c>
      <c r="AU453" s="392" t="str">
        <f t="shared" si="504"/>
        <v/>
      </c>
      <c r="AV453" s="392" t="str">
        <f t="shared" si="505"/>
        <v/>
      </c>
      <c r="AW453" s="392" t="str">
        <f t="shared" si="506"/>
        <v/>
      </c>
      <c r="AX453" s="392" t="str">
        <f t="shared" si="507"/>
        <v/>
      </c>
      <c r="AY453" s="392" t="str">
        <f t="shared" si="508"/>
        <v/>
      </c>
      <c r="AZ453" s="392" t="str">
        <f t="shared" si="573"/>
        <v/>
      </c>
      <c r="BA453" s="392" t="str">
        <f t="shared" si="573"/>
        <v/>
      </c>
      <c r="BB453" s="392" t="str">
        <f t="shared" si="573"/>
        <v/>
      </c>
      <c r="BC453" s="392" t="str">
        <f t="shared" si="573"/>
        <v/>
      </c>
      <c r="BD453" s="396" t="str">
        <f t="shared" si="573"/>
        <v/>
      </c>
      <c r="BE453" s="386">
        <f t="shared" si="509"/>
        <v>0</v>
      </c>
      <c r="BG453" s="392">
        <f t="shared" si="510"/>
        <v>0</v>
      </c>
      <c r="BH453" s="392">
        <f t="shared" si="511"/>
        <v>0</v>
      </c>
      <c r="BI453" s="405">
        <f t="shared" si="512"/>
        <v>0</v>
      </c>
      <c r="BJ453" s="406">
        <f t="shared" si="497"/>
        <v>0</v>
      </c>
      <c r="BK453" s="391" t="str">
        <f t="shared" si="498"/>
        <v>0</v>
      </c>
      <c r="BL453" s="391" t="str">
        <f t="shared" si="499"/>
        <v>0</v>
      </c>
      <c r="BM453" s="405">
        <f t="shared" si="513"/>
        <v>0</v>
      </c>
      <c r="BN453" s="405" t="str">
        <f t="shared" si="514"/>
        <v>0m0</v>
      </c>
      <c r="BO453" s="392">
        <f t="shared" si="515"/>
        <v>0</v>
      </c>
      <c r="BP453" s="392">
        <f t="shared" si="516"/>
        <v>0</v>
      </c>
      <c r="BQ453" s="405">
        <f t="shared" si="517"/>
        <v>0</v>
      </c>
      <c r="BR453" s="406">
        <f t="shared" si="518"/>
        <v>0</v>
      </c>
      <c r="BS453" s="391" t="str">
        <f t="shared" si="519"/>
        <v>0</v>
      </c>
      <c r="BT453" s="391" t="str">
        <f t="shared" si="520"/>
        <v>0</v>
      </c>
      <c r="BU453" s="405">
        <f t="shared" si="521"/>
        <v>0</v>
      </c>
      <c r="BV453" s="405" t="str">
        <f t="shared" si="522"/>
        <v>0m0</v>
      </c>
      <c r="BW453" s="392">
        <f t="shared" si="523"/>
        <v>0</v>
      </c>
      <c r="BX453" s="392">
        <f t="shared" si="524"/>
        <v>0</v>
      </c>
      <c r="BY453" s="405">
        <f t="shared" si="525"/>
        <v>0</v>
      </c>
      <c r="BZ453" s="406">
        <f t="shared" si="526"/>
        <v>0</v>
      </c>
      <c r="CA453" s="391" t="str">
        <f t="shared" si="527"/>
        <v>0</v>
      </c>
      <c r="CB453" s="391" t="str">
        <f t="shared" si="528"/>
        <v>0</v>
      </c>
      <c r="CC453" s="405">
        <f t="shared" si="529"/>
        <v>0</v>
      </c>
      <c r="CD453" s="405" t="str">
        <f t="shared" si="530"/>
        <v>0m0</v>
      </c>
      <c r="CE453" s="392">
        <f t="shared" si="531"/>
        <v>0</v>
      </c>
      <c r="CF453" s="392">
        <f t="shared" si="532"/>
        <v>0</v>
      </c>
      <c r="CG453" s="405">
        <f t="shared" si="533"/>
        <v>0</v>
      </c>
      <c r="CH453" s="406">
        <f t="shared" si="534"/>
        <v>0</v>
      </c>
      <c r="CI453" s="391" t="str">
        <f t="shared" si="535"/>
        <v>0</v>
      </c>
      <c r="CJ453" s="391" t="str">
        <f t="shared" si="536"/>
        <v>0</v>
      </c>
      <c r="CK453" s="405">
        <f t="shared" si="537"/>
        <v>0</v>
      </c>
      <c r="CL453" s="405" t="str">
        <f t="shared" si="538"/>
        <v>0m0</v>
      </c>
      <c r="CM453" s="392">
        <f t="shared" si="539"/>
        <v>0</v>
      </c>
      <c r="CN453" s="392">
        <f t="shared" si="540"/>
        <v>0</v>
      </c>
      <c r="CO453" s="405">
        <f t="shared" si="541"/>
        <v>0</v>
      </c>
      <c r="CP453" s="406">
        <f t="shared" si="542"/>
        <v>0</v>
      </c>
      <c r="CQ453" s="391" t="str">
        <f t="shared" si="543"/>
        <v>0</v>
      </c>
      <c r="CR453" s="391" t="str">
        <f t="shared" si="544"/>
        <v>0</v>
      </c>
      <c r="CS453" s="405">
        <f t="shared" si="545"/>
        <v>0</v>
      </c>
      <c r="CT453" s="405" t="str">
        <f t="shared" si="546"/>
        <v>0m0</v>
      </c>
      <c r="CU453" s="405">
        <f t="shared" si="547"/>
        <v>0</v>
      </c>
      <c r="CV453" s="405">
        <f t="shared" si="548"/>
        <v>0</v>
      </c>
      <c r="CW453" s="405">
        <f t="shared" si="549"/>
        <v>0</v>
      </c>
      <c r="CX453" s="405">
        <f t="shared" si="550"/>
        <v>0</v>
      </c>
      <c r="CY453" s="405">
        <f t="shared" si="551"/>
        <v>0</v>
      </c>
      <c r="CZ453" s="405" t="str">
        <f t="shared" si="552"/>
        <v/>
      </c>
      <c r="DA453" s="405" t="str">
        <f t="shared" si="553"/>
        <v/>
      </c>
      <c r="DB453" s="405" t="str">
        <f t="shared" si="554"/>
        <v/>
      </c>
      <c r="DC453" s="405" t="str">
        <f t="shared" si="555"/>
        <v/>
      </c>
      <c r="DD453" s="405" t="str">
        <f t="shared" si="556"/>
        <v/>
      </c>
      <c r="DE453" s="405"/>
      <c r="DF453" s="404"/>
      <c r="DG453" s="405" t="str">
        <f t="shared" si="557"/>
        <v/>
      </c>
      <c r="DH453" s="405" t="str">
        <f t="shared" si="558"/>
        <v/>
      </c>
      <c r="DI453" s="405">
        <f t="shared" si="559"/>
        <v>0</v>
      </c>
      <c r="DJ453" s="405" t="str">
        <f t="shared" si="560"/>
        <v/>
      </c>
      <c r="DK453" s="405" t="str">
        <f t="shared" si="561"/>
        <v/>
      </c>
      <c r="DL453" s="405" t="str">
        <f t="shared" si="562"/>
        <v/>
      </c>
      <c r="DM453" s="405" t="str">
        <f t="shared" si="563"/>
        <v/>
      </c>
      <c r="DN453" s="405" t="str">
        <f t="shared" si="564"/>
        <v/>
      </c>
      <c r="DO453" s="405" t="str">
        <f t="shared" si="565"/>
        <v/>
      </c>
    </row>
    <row r="454" spans="1:119" s="152" customFormat="1" ht="18" hidden="1" customHeight="1">
      <c r="A454" s="156" t="str">
        <f t="shared" si="574"/>
        <v/>
      </c>
      <c r="B454" s="153"/>
      <c r="C454" s="31" t="str">
        <f>IF(B454="","",VLOOKUP(B454,学連登録!$C$2:$G$3000,2,FALSE))</f>
        <v/>
      </c>
      <c r="D454" s="32" t="str">
        <f>IF(B454="","",VLOOKUP(B454,学連登録!$C$2:$G$3000,3,FALSE))</f>
        <v/>
      </c>
      <c r="E454" s="33" t="str">
        <f>IF(B454="","",VLOOKUP(B454,学連登録!$C$2:$G$3000,4,FALSE))</f>
        <v/>
      </c>
      <c r="F454" s="376" t="str">
        <f>IF(B454="","",VLOOKUP(B454,学連登録!$C$2:$I$3000,7,FALSE))</f>
        <v/>
      </c>
      <c r="G454" s="155"/>
      <c r="H454" s="926"/>
      <c r="I454" s="928"/>
      <c r="J454" s="155"/>
      <c r="K454" s="926"/>
      <c r="L454" s="927"/>
      <c r="M454" s="155"/>
      <c r="N454" s="881"/>
      <c r="O454" s="882"/>
      <c r="P454" s="154"/>
      <c r="Q454" s="926"/>
      <c r="R454" s="927"/>
      <c r="S454" s="154"/>
      <c r="T454" s="926"/>
      <c r="U454" s="927"/>
      <c r="V454" s="101" t="str">
        <f>IF(B454="","",VLOOKUP(B454,学連登録!$C$2:$H$3000,6,FALSE))</f>
        <v/>
      </c>
      <c r="Y454" s="116" t="str">
        <f t="shared" si="566"/>
        <v/>
      </c>
      <c r="Z454" s="97" t="str">
        <f>IF(G454="","",VLOOKUP(G454,種目名!$R$5:$T$104,3,0))</f>
        <v/>
      </c>
      <c r="AA454" s="98" t="str">
        <f>IF(J454="","",VLOOKUP(J454,種目名!$R$5:$T$104,3,0))</f>
        <v/>
      </c>
      <c r="AB454" s="117" t="str">
        <f>IF(M454="","",VLOOKUP(M454,種目名!$R$5:$T$104,3,0))</f>
        <v/>
      </c>
      <c r="AC454" s="117" t="str">
        <f>IF(P454="","",VLOOKUP(AF454,種目名!$R$5:$T$104,3,0))</f>
        <v/>
      </c>
      <c r="AD454" s="118" t="str">
        <f>IF(S454="","",VLOOKUP(AI454,種目名!$R$5:$T$104,3,0))</f>
        <v/>
      </c>
      <c r="AE454" s="115">
        <f t="shared" si="567"/>
        <v>0</v>
      </c>
      <c r="AF454" s="152" t="str">
        <f t="shared" si="568"/>
        <v/>
      </c>
      <c r="AG454" s="152" t="str">
        <f t="shared" si="569"/>
        <v/>
      </c>
      <c r="AH454" s="152">
        <f t="shared" si="570"/>
        <v>0</v>
      </c>
      <c r="AI454" s="152" t="str">
        <f t="shared" si="571"/>
        <v/>
      </c>
      <c r="AJ454" s="152" t="str">
        <f t="shared" si="572"/>
        <v/>
      </c>
      <c r="AK454" s="383"/>
      <c r="AL454" s="166">
        <f t="shared" si="500"/>
        <v>0</v>
      </c>
      <c r="AM454" s="392">
        <f t="shared" si="501"/>
        <v>0</v>
      </c>
      <c r="AN454" s="392">
        <f>COUNTIF($B$12:B454,B454)</f>
        <v>0</v>
      </c>
      <c r="AO454" s="392"/>
      <c r="AP454" s="392" t="str">
        <f t="shared" si="502"/>
        <v/>
      </c>
      <c r="AQ454" s="392" t="str">
        <f t="shared" si="502"/>
        <v/>
      </c>
      <c r="AR454" s="392" t="str">
        <f t="shared" si="502"/>
        <v/>
      </c>
      <c r="AS454" s="392" t="str">
        <f t="shared" si="502"/>
        <v/>
      </c>
      <c r="AT454" s="392">
        <f t="shared" si="503"/>
        <v>0</v>
      </c>
      <c r="AU454" s="392" t="str">
        <f t="shared" si="504"/>
        <v/>
      </c>
      <c r="AV454" s="392" t="str">
        <f t="shared" si="505"/>
        <v/>
      </c>
      <c r="AW454" s="392" t="str">
        <f t="shared" si="506"/>
        <v/>
      </c>
      <c r="AX454" s="392" t="str">
        <f t="shared" si="507"/>
        <v/>
      </c>
      <c r="AY454" s="392" t="str">
        <f t="shared" si="508"/>
        <v/>
      </c>
      <c r="AZ454" s="392" t="str">
        <f t="shared" si="573"/>
        <v/>
      </c>
      <c r="BA454" s="392" t="str">
        <f t="shared" si="573"/>
        <v/>
      </c>
      <c r="BB454" s="392" t="str">
        <f t="shared" si="573"/>
        <v/>
      </c>
      <c r="BC454" s="392" t="str">
        <f t="shared" si="573"/>
        <v/>
      </c>
      <c r="BD454" s="396" t="str">
        <f t="shared" si="573"/>
        <v/>
      </c>
      <c r="BE454" s="386">
        <f t="shared" si="509"/>
        <v>0</v>
      </c>
      <c r="BG454" s="392">
        <f t="shared" si="510"/>
        <v>0</v>
      </c>
      <c r="BH454" s="392">
        <f t="shared" si="511"/>
        <v>0</v>
      </c>
      <c r="BI454" s="405">
        <f t="shared" si="512"/>
        <v>0</v>
      </c>
      <c r="BJ454" s="406">
        <f t="shared" si="497"/>
        <v>0</v>
      </c>
      <c r="BK454" s="391" t="str">
        <f t="shared" si="498"/>
        <v>0</v>
      </c>
      <c r="BL454" s="391" t="str">
        <f t="shared" si="499"/>
        <v>0</v>
      </c>
      <c r="BM454" s="405">
        <f t="shared" si="513"/>
        <v>0</v>
      </c>
      <c r="BN454" s="405" t="str">
        <f t="shared" si="514"/>
        <v>0m0</v>
      </c>
      <c r="BO454" s="392">
        <f t="shared" si="515"/>
        <v>0</v>
      </c>
      <c r="BP454" s="392">
        <f t="shared" si="516"/>
        <v>0</v>
      </c>
      <c r="BQ454" s="405">
        <f t="shared" si="517"/>
        <v>0</v>
      </c>
      <c r="BR454" s="406">
        <f t="shared" si="518"/>
        <v>0</v>
      </c>
      <c r="BS454" s="391" t="str">
        <f t="shared" si="519"/>
        <v>0</v>
      </c>
      <c r="BT454" s="391" t="str">
        <f t="shared" si="520"/>
        <v>0</v>
      </c>
      <c r="BU454" s="405">
        <f t="shared" si="521"/>
        <v>0</v>
      </c>
      <c r="BV454" s="405" t="str">
        <f t="shared" si="522"/>
        <v>0m0</v>
      </c>
      <c r="BW454" s="392">
        <f t="shared" si="523"/>
        <v>0</v>
      </c>
      <c r="BX454" s="392">
        <f t="shared" si="524"/>
        <v>0</v>
      </c>
      <c r="BY454" s="405">
        <f t="shared" si="525"/>
        <v>0</v>
      </c>
      <c r="BZ454" s="406">
        <f t="shared" si="526"/>
        <v>0</v>
      </c>
      <c r="CA454" s="391" t="str">
        <f t="shared" si="527"/>
        <v>0</v>
      </c>
      <c r="CB454" s="391" t="str">
        <f t="shared" si="528"/>
        <v>0</v>
      </c>
      <c r="CC454" s="405">
        <f t="shared" si="529"/>
        <v>0</v>
      </c>
      <c r="CD454" s="405" t="str">
        <f t="shared" si="530"/>
        <v>0m0</v>
      </c>
      <c r="CE454" s="392">
        <f t="shared" si="531"/>
        <v>0</v>
      </c>
      <c r="CF454" s="392">
        <f t="shared" si="532"/>
        <v>0</v>
      </c>
      <c r="CG454" s="405">
        <f t="shared" si="533"/>
        <v>0</v>
      </c>
      <c r="CH454" s="406">
        <f t="shared" si="534"/>
        <v>0</v>
      </c>
      <c r="CI454" s="391" t="str">
        <f t="shared" si="535"/>
        <v>0</v>
      </c>
      <c r="CJ454" s="391" t="str">
        <f t="shared" si="536"/>
        <v>0</v>
      </c>
      <c r="CK454" s="405">
        <f t="shared" si="537"/>
        <v>0</v>
      </c>
      <c r="CL454" s="405" t="str">
        <f t="shared" si="538"/>
        <v>0m0</v>
      </c>
      <c r="CM454" s="392">
        <f t="shared" si="539"/>
        <v>0</v>
      </c>
      <c r="CN454" s="392">
        <f t="shared" si="540"/>
        <v>0</v>
      </c>
      <c r="CO454" s="405">
        <f t="shared" si="541"/>
        <v>0</v>
      </c>
      <c r="CP454" s="406">
        <f t="shared" si="542"/>
        <v>0</v>
      </c>
      <c r="CQ454" s="391" t="str">
        <f t="shared" si="543"/>
        <v>0</v>
      </c>
      <c r="CR454" s="391" t="str">
        <f t="shared" si="544"/>
        <v>0</v>
      </c>
      <c r="CS454" s="405">
        <f t="shared" si="545"/>
        <v>0</v>
      </c>
      <c r="CT454" s="405" t="str">
        <f t="shared" si="546"/>
        <v>0m0</v>
      </c>
      <c r="CU454" s="405">
        <f t="shared" si="547"/>
        <v>0</v>
      </c>
      <c r="CV454" s="405">
        <f t="shared" si="548"/>
        <v>0</v>
      </c>
      <c r="CW454" s="405">
        <f t="shared" si="549"/>
        <v>0</v>
      </c>
      <c r="CX454" s="405">
        <f t="shared" si="550"/>
        <v>0</v>
      </c>
      <c r="CY454" s="405">
        <f t="shared" si="551"/>
        <v>0</v>
      </c>
      <c r="CZ454" s="405" t="str">
        <f t="shared" si="552"/>
        <v/>
      </c>
      <c r="DA454" s="405" t="str">
        <f t="shared" si="553"/>
        <v/>
      </c>
      <c r="DB454" s="405" t="str">
        <f t="shared" si="554"/>
        <v/>
      </c>
      <c r="DC454" s="405" t="str">
        <f t="shared" si="555"/>
        <v/>
      </c>
      <c r="DD454" s="405" t="str">
        <f t="shared" si="556"/>
        <v/>
      </c>
      <c r="DE454" s="405"/>
      <c r="DF454" s="404"/>
      <c r="DG454" s="405" t="str">
        <f t="shared" si="557"/>
        <v/>
      </c>
      <c r="DH454" s="405" t="str">
        <f t="shared" si="558"/>
        <v/>
      </c>
      <c r="DI454" s="405">
        <f t="shared" si="559"/>
        <v>0</v>
      </c>
      <c r="DJ454" s="405" t="str">
        <f t="shared" si="560"/>
        <v/>
      </c>
      <c r="DK454" s="405" t="str">
        <f t="shared" si="561"/>
        <v/>
      </c>
      <c r="DL454" s="405" t="str">
        <f t="shared" si="562"/>
        <v/>
      </c>
      <c r="DM454" s="405" t="str">
        <f t="shared" si="563"/>
        <v/>
      </c>
      <c r="DN454" s="405" t="str">
        <f t="shared" si="564"/>
        <v/>
      </c>
      <c r="DO454" s="405" t="str">
        <f t="shared" si="565"/>
        <v/>
      </c>
    </row>
    <row r="455" spans="1:119" s="152" customFormat="1" ht="18" hidden="1" customHeight="1">
      <c r="A455" s="156" t="str">
        <f t="shared" si="574"/>
        <v/>
      </c>
      <c r="B455" s="153"/>
      <c r="C455" s="31" t="str">
        <f>IF(B455="","",VLOOKUP(B455,学連登録!$C$2:$G$3000,2,FALSE))</f>
        <v/>
      </c>
      <c r="D455" s="32" t="str">
        <f>IF(B455="","",VLOOKUP(B455,学連登録!$C$2:$G$3000,3,FALSE))</f>
        <v/>
      </c>
      <c r="E455" s="33" t="str">
        <f>IF(B455="","",VLOOKUP(B455,学連登録!$C$2:$G$3000,4,FALSE))</f>
        <v/>
      </c>
      <c r="F455" s="376" t="str">
        <f>IF(B455="","",VLOOKUP(B455,学連登録!$C$2:$I$3000,7,FALSE))</f>
        <v/>
      </c>
      <c r="G455" s="155"/>
      <c r="H455" s="926"/>
      <c r="I455" s="928"/>
      <c r="J455" s="155"/>
      <c r="K455" s="926"/>
      <c r="L455" s="927"/>
      <c r="M455" s="155"/>
      <c r="N455" s="881"/>
      <c r="O455" s="882"/>
      <c r="P455" s="154"/>
      <c r="Q455" s="926"/>
      <c r="R455" s="927"/>
      <c r="S455" s="154"/>
      <c r="T455" s="926"/>
      <c r="U455" s="927"/>
      <c r="V455" s="101" t="str">
        <f>IF(B455="","",VLOOKUP(B455,学連登録!$C$2:$H$3000,6,FALSE))</f>
        <v/>
      </c>
      <c r="Y455" s="116" t="str">
        <f t="shared" si="566"/>
        <v/>
      </c>
      <c r="Z455" s="97" t="str">
        <f>IF(G455="","",VLOOKUP(G455,種目名!$R$5:$T$104,3,0))</f>
        <v/>
      </c>
      <c r="AA455" s="98" t="str">
        <f>IF(J455="","",VLOOKUP(J455,種目名!$R$5:$T$104,3,0))</f>
        <v/>
      </c>
      <c r="AB455" s="117" t="str">
        <f>IF(M455="","",VLOOKUP(M455,種目名!$R$5:$T$104,3,0))</f>
        <v/>
      </c>
      <c r="AC455" s="117" t="str">
        <f>IF(P455="","",VLOOKUP(AF455,種目名!$R$5:$T$104,3,0))</f>
        <v/>
      </c>
      <c r="AD455" s="118" t="str">
        <f>IF(S455="","",VLOOKUP(AI455,種目名!$R$5:$T$104,3,0))</f>
        <v/>
      </c>
      <c r="AE455" s="115">
        <f t="shared" si="567"/>
        <v>0</v>
      </c>
      <c r="AF455" s="152" t="str">
        <f t="shared" si="568"/>
        <v/>
      </c>
      <c r="AG455" s="152" t="str">
        <f t="shared" si="569"/>
        <v/>
      </c>
      <c r="AH455" s="152">
        <f t="shared" si="570"/>
        <v>0</v>
      </c>
      <c r="AI455" s="152" t="str">
        <f t="shared" si="571"/>
        <v/>
      </c>
      <c r="AJ455" s="152" t="str">
        <f t="shared" si="572"/>
        <v/>
      </c>
      <c r="AK455" s="383"/>
      <c r="AL455" s="166">
        <f t="shared" si="500"/>
        <v>0</v>
      </c>
      <c r="AM455" s="392">
        <f t="shared" si="501"/>
        <v>0</v>
      </c>
      <c r="AN455" s="392">
        <f>COUNTIF($B$12:B455,B455)</f>
        <v>0</v>
      </c>
      <c r="AO455" s="392"/>
      <c r="AP455" s="392" t="str">
        <f t="shared" si="502"/>
        <v/>
      </c>
      <c r="AQ455" s="392" t="str">
        <f t="shared" si="502"/>
        <v/>
      </c>
      <c r="AR455" s="392" t="str">
        <f t="shared" si="502"/>
        <v/>
      </c>
      <c r="AS455" s="392" t="str">
        <f t="shared" si="502"/>
        <v/>
      </c>
      <c r="AT455" s="392">
        <f t="shared" si="503"/>
        <v>0</v>
      </c>
      <c r="AU455" s="392" t="str">
        <f t="shared" si="504"/>
        <v/>
      </c>
      <c r="AV455" s="392" t="str">
        <f t="shared" si="505"/>
        <v/>
      </c>
      <c r="AW455" s="392" t="str">
        <f t="shared" si="506"/>
        <v/>
      </c>
      <c r="AX455" s="392" t="str">
        <f t="shared" si="507"/>
        <v/>
      </c>
      <c r="AY455" s="392" t="str">
        <f t="shared" si="508"/>
        <v/>
      </c>
      <c r="AZ455" s="392" t="str">
        <f t="shared" si="573"/>
        <v/>
      </c>
      <c r="BA455" s="392" t="str">
        <f t="shared" si="573"/>
        <v/>
      </c>
      <c r="BB455" s="392" t="str">
        <f t="shared" si="573"/>
        <v/>
      </c>
      <c r="BC455" s="392" t="str">
        <f t="shared" si="573"/>
        <v/>
      </c>
      <c r="BD455" s="396" t="str">
        <f t="shared" si="573"/>
        <v/>
      </c>
      <c r="BE455" s="386">
        <f t="shared" si="509"/>
        <v>0</v>
      </c>
      <c r="BG455" s="392">
        <f t="shared" si="510"/>
        <v>0</v>
      </c>
      <c r="BH455" s="392">
        <f t="shared" si="511"/>
        <v>0</v>
      </c>
      <c r="BI455" s="405">
        <f t="shared" si="512"/>
        <v>0</v>
      </c>
      <c r="BJ455" s="406">
        <f t="shared" si="497"/>
        <v>0</v>
      </c>
      <c r="BK455" s="391" t="str">
        <f t="shared" si="498"/>
        <v>0</v>
      </c>
      <c r="BL455" s="391" t="str">
        <f t="shared" si="499"/>
        <v>0</v>
      </c>
      <c r="BM455" s="405">
        <f t="shared" si="513"/>
        <v>0</v>
      </c>
      <c r="BN455" s="405" t="str">
        <f t="shared" si="514"/>
        <v>0m0</v>
      </c>
      <c r="BO455" s="392">
        <f t="shared" si="515"/>
        <v>0</v>
      </c>
      <c r="BP455" s="392">
        <f t="shared" si="516"/>
        <v>0</v>
      </c>
      <c r="BQ455" s="405">
        <f t="shared" si="517"/>
        <v>0</v>
      </c>
      <c r="BR455" s="406">
        <f t="shared" si="518"/>
        <v>0</v>
      </c>
      <c r="BS455" s="391" t="str">
        <f t="shared" si="519"/>
        <v>0</v>
      </c>
      <c r="BT455" s="391" t="str">
        <f t="shared" si="520"/>
        <v>0</v>
      </c>
      <c r="BU455" s="405">
        <f t="shared" si="521"/>
        <v>0</v>
      </c>
      <c r="BV455" s="405" t="str">
        <f t="shared" si="522"/>
        <v>0m0</v>
      </c>
      <c r="BW455" s="392">
        <f t="shared" si="523"/>
        <v>0</v>
      </c>
      <c r="BX455" s="392">
        <f t="shared" si="524"/>
        <v>0</v>
      </c>
      <c r="BY455" s="405">
        <f t="shared" si="525"/>
        <v>0</v>
      </c>
      <c r="BZ455" s="406">
        <f t="shared" si="526"/>
        <v>0</v>
      </c>
      <c r="CA455" s="391" t="str">
        <f t="shared" si="527"/>
        <v>0</v>
      </c>
      <c r="CB455" s="391" t="str">
        <f t="shared" si="528"/>
        <v>0</v>
      </c>
      <c r="CC455" s="405">
        <f t="shared" si="529"/>
        <v>0</v>
      </c>
      <c r="CD455" s="405" t="str">
        <f t="shared" si="530"/>
        <v>0m0</v>
      </c>
      <c r="CE455" s="392">
        <f t="shared" si="531"/>
        <v>0</v>
      </c>
      <c r="CF455" s="392">
        <f t="shared" si="532"/>
        <v>0</v>
      </c>
      <c r="CG455" s="405">
        <f t="shared" si="533"/>
        <v>0</v>
      </c>
      <c r="CH455" s="406">
        <f t="shared" si="534"/>
        <v>0</v>
      </c>
      <c r="CI455" s="391" t="str">
        <f t="shared" si="535"/>
        <v>0</v>
      </c>
      <c r="CJ455" s="391" t="str">
        <f t="shared" si="536"/>
        <v>0</v>
      </c>
      <c r="CK455" s="405">
        <f t="shared" si="537"/>
        <v>0</v>
      </c>
      <c r="CL455" s="405" t="str">
        <f t="shared" si="538"/>
        <v>0m0</v>
      </c>
      <c r="CM455" s="392">
        <f t="shared" si="539"/>
        <v>0</v>
      </c>
      <c r="CN455" s="392">
        <f t="shared" si="540"/>
        <v>0</v>
      </c>
      <c r="CO455" s="405">
        <f t="shared" si="541"/>
        <v>0</v>
      </c>
      <c r="CP455" s="406">
        <f t="shared" si="542"/>
        <v>0</v>
      </c>
      <c r="CQ455" s="391" t="str">
        <f t="shared" si="543"/>
        <v>0</v>
      </c>
      <c r="CR455" s="391" t="str">
        <f t="shared" si="544"/>
        <v>0</v>
      </c>
      <c r="CS455" s="405">
        <f t="shared" si="545"/>
        <v>0</v>
      </c>
      <c r="CT455" s="405" t="str">
        <f t="shared" si="546"/>
        <v>0m0</v>
      </c>
      <c r="CU455" s="405">
        <f t="shared" si="547"/>
        <v>0</v>
      </c>
      <c r="CV455" s="405">
        <f t="shared" si="548"/>
        <v>0</v>
      </c>
      <c r="CW455" s="405">
        <f t="shared" si="549"/>
        <v>0</v>
      </c>
      <c r="CX455" s="405">
        <f t="shared" si="550"/>
        <v>0</v>
      </c>
      <c r="CY455" s="405">
        <f t="shared" si="551"/>
        <v>0</v>
      </c>
      <c r="CZ455" s="405" t="str">
        <f t="shared" si="552"/>
        <v/>
      </c>
      <c r="DA455" s="405" t="str">
        <f t="shared" si="553"/>
        <v/>
      </c>
      <c r="DB455" s="405" t="str">
        <f t="shared" si="554"/>
        <v/>
      </c>
      <c r="DC455" s="405" t="str">
        <f t="shared" si="555"/>
        <v/>
      </c>
      <c r="DD455" s="405" t="str">
        <f t="shared" si="556"/>
        <v/>
      </c>
      <c r="DE455" s="405"/>
      <c r="DF455" s="404"/>
      <c r="DG455" s="405" t="str">
        <f t="shared" si="557"/>
        <v/>
      </c>
      <c r="DH455" s="405" t="str">
        <f t="shared" si="558"/>
        <v/>
      </c>
      <c r="DI455" s="405">
        <f t="shared" si="559"/>
        <v>0</v>
      </c>
      <c r="DJ455" s="405" t="str">
        <f t="shared" si="560"/>
        <v/>
      </c>
      <c r="DK455" s="405" t="str">
        <f t="shared" si="561"/>
        <v/>
      </c>
      <c r="DL455" s="405" t="str">
        <f t="shared" si="562"/>
        <v/>
      </c>
      <c r="DM455" s="405" t="str">
        <f t="shared" si="563"/>
        <v/>
      </c>
      <c r="DN455" s="405" t="str">
        <f t="shared" si="564"/>
        <v/>
      </c>
      <c r="DO455" s="405" t="str">
        <f t="shared" si="565"/>
        <v/>
      </c>
    </row>
    <row r="456" spans="1:119" s="152" customFormat="1" ht="18" hidden="1" customHeight="1">
      <c r="A456" s="156" t="str">
        <f t="shared" si="574"/>
        <v/>
      </c>
      <c r="B456" s="153"/>
      <c r="C456" s="31" t="str">
        <f>IF(B456="","",VLOOKUP(B456,学連登録!$C$2:$G$3000,2,FALSE))</f>
        <v/>
      </c>
      <c r="D456" s="32" t="str">
        <f>IF(B456="","",VLOOKUP(B456,学連登録!$C$2:$G$3000,3,FALSE))</f>
        <v/>
      </c>
      <c r="E456" s="33" t="str">
        <f>IF(B456="","",VLOOKUP(B456,学連登録!$C$2:$G$3000,4,FALSE))</f>
        <v/>
      </c>
      <c r="F456" s="376" t="str">
        <f>IF(B456="","",VLOOKUP(B456,学連登録!$C$2:$I$3000,7,FALSE))</f>
        <v/>
      </c>
      <c r="G456" s="155"/>
      <c r="H456" s="926"/>
      <c r="I456" s="928"/>
      <c r="J456" s="155"/>
      <c r="K456" s="926"/>
      <c r="L456" s="927"/>
      <c r="M456" s="155"/>
      <c r="N456" s="881"/>
      <c r="O456" s="882"/>
      <c r="P456" s="154"/>
      <c r="Q456" s="926"/>
      <c r="R456" s="927"/>
      <c r="S456" s="154"/>
      <c r="T456" s="926"/>
      <c r="U456" s="927"/>
      <c r="V456" s="101" t="str">
        <f>IF(B456="","",VLOOKUP(B456,学連登録!$C$2:$H$3000,6,FALSE))</f>
        <v/>
      </c>
      <c r="Y456" s="116" t="str">
        <f t="shared" si="566"/>
        <v/>
      </c>
      <c r="Z456" s="97" t="str">
        <f>IF(G456="","",VLOOKUP(G456,種目名!$R$5:$T$104,3,0))</f>
        <v/>
      </c>
      <c r="AA456" s="98" t="str">
        <f>IF(J456="","",VLOOKUP(J456,種目名!$R$5:$T$104,3,0))</f>
        <v/>
      </c>
      <c r="AB456" s="117" t="str">
        <f>IF(M456="","",VLOOKUP(M456,種目名!$R$5:$T$104,3,0))</f>
        <v/>
      </c>
      <c r="AC456" s="117" t="str">
        <f>IF(P456="","",VLOOKUP(AF456,種目名!$R$5:$T$104,3,0))</f>
        <v/>
      </c>
      <c r="AD456" s="118" t="str">
        <f>IF(S456="","",VLOOKUP(AI456,種目名!$R$5:$T$104,3,0))</f>
        <v/>
      </c>
      <c r="AE456" s="115">
        <f t="shared" si="567"/>
        <v>0</v>
      </c>
      <c r="AF456" s="152" t="str">
        <f t="shared" si="568"/>
        <v/>
      </c>
      <c r="AG456" s="152" t="str">
        <f t="shared" si="569"/>
        <v/>
      </c>
      <c r="AH456" s="152">
        <f t="shared" si="570"/>
        <v>0</v>
      </c>
      <c r="AI456" s="152" t="str">
        <f t="shared" si="571"/>
        <v/>
      </c>
      <c r="AJ456" s="152" t="str">
        <f t="shared" si="572"/>
        <v/>
      </c>
      <c r="AK456" s="383"/>
      <c r="AL456" s="166">
        <f t="shared" si="500"/>
        <v>0</v>
      </c>
      <c r="AM456" s="392">
        <f t="shared" si="501"/>
        <v>0</v>
      </c>
      <c r="AN456" s="392">
        <f>COUNTIF($B$12:B456,B456)</f>
        <v>0</v>
      </c>
      <c r="AO456" s="392"/>
      <c r="AP456" s="392" t="str">
        <f t="shared" si="502"/>
        <v/>
      </c>
      <c r="AQ456" s="392" t="str">
        <f t="shared" si="502"/>
        <v/>
      </c>
      <c r="AR456" s="392" t="str">
        <f t="shared" si="502"/>
        <v/>
      </c>
      <c r="AS456" s="392" t="str">
        <f t="shared" si="502"/>
        <v/>
      </c>
      <c r="AT456" s="392">
        <f t="shared" si="503"/>
        <v>0</v>
      </c>
      <c r="AU456" s="392" t="str">
        <f t="shared" si="504"/>
        <v/>
      </c>
      <c r="AV456" s="392" t="str">
        <f t="shared" si="505"/>
        <v/>
      </c>
      <c r="AW456" s="392" t="str">
        <f t="shared" si="506"/>
        <v/>
      </c>
      <c r="AX456" s="392" t="str">
        <f t="shared" si="507"/>
        <v/>
      </c>
      <c r="AY456" s="392" t="str">
        <f t="shared" si="508"/>
        <v/>
      </c>
      <c r="AZ456" s="392" t="str">
        <f t="shared" si="573"/>
        <v/>
      </c>
      <c r="BA456" s="392" t="str">
        <f t="shared" si="573"/>
        <v/>
      </c>
      <c r="BB456" s="392" t="str">
        <f t="shared" si="573"/>
        <v/>
      </c>
      <c r="BC456" s="392" t="str">
        <f t="shared" si="573"/>
        <v/>
      </c>
      <c r="BD456" s="396" t="str">
        <f t="shared" si="573"/>
        <v/>
      </c>
      <c r="BE456" s="386">
        <f t="shared" si="509"/>
        <v>0</v>
      </c>
      <c r="BG456" s="392">
        <f t="shared" si="510"/>
        <v>0</v>
      </c>
      <c r="BH456" s="392">
        <f t="shared" si="511"/>
        <v>0</v>
      </c>
      <c r="BI456" s="405">
        <f t="shared" si="512"/>
        <v>0</v>
      </c>
      <c r="BJ456" s="406">
        <f t="shared" si="497"/>
        <v>0</v>
      </c>
      <c r="BK456" s="391" t="str">
        <f t="shared" si="498"/>
        <v>0</v>
      </c>
      <c r="BL456" s="391" t="str">
        <f t="shared" si="499"/>
        <v>0</v>
      </c>
      <c r="BM456" s="405">
        <f t="shared" si="513"/>
        <v>0</v>
      </c>
      <c r="BN456" s="405" t="str">
        <f t="shared" si="514"/>
        <v>0m0</v>
      </c>
      <c r="BO456" s="392">
        <f t="shared" si="515"/>
        <v>0</v>
      </c>
      <c r="BP456" s="392">
        <f t="shared" si="516"/>
        <v>0</v>
      </c>
      <c r="BQ456" s="405">
        <f t="shared" si="517"/>
        <v>0</v>
      </c>
      <c r="BR456" s="406">
        <f t="shared" si="518"/>
        <v>0</v>
      </c>
      <c r="BS456" s="391" t="str">
        <f t="shared" si="519"/>
        <v>0</v>
      </c>
      <c r="BT456" s="391" t="str">
        <f t="shared" si="520"/>
        <v>0</v>
      </c>
      <c r="BU456" s="405">
        <f t="shared" si="521"/>
        <v>0</v>
      </c>
      <c r="BV456" s="405" t="str">
        <f t="shared" si="522"/>
        <v>0m0</v>
      </c>
      <c r="BW456" s="392">
        <f t="shared" si="523"/>
        <v>0</v>
      </c>
      <c r="BX456" s="392">
        <f t="shared" si="524"/>
        <v>0</v>
      </c>
      <c r="BY456" s="405">
        <f t="shared" si="525"/>
        <v>0</v>
      </c>
      <c r="BZ456" s="406">
        <f t="shared" si="526"/>
        <v>0</v>
      </c>
      <c r="CA456" s="391" t="str">
        <f t="shared" si="527"/>
        <v>0</v>
      </c>
      <c r="CB456" s="391" t="str">
        <f t="shared" si="528"/>
        <v>0</v>
      </c>
      <c r="CC456" s="405">
        <f t="shared" si="529"/>
        <v>0</v>
      </c>
      <c r="CD456" s="405" t="str">
        <f t="shared" si="530"/>
        <v>0m0</v>
      </c>
      <c r="CE456" s="392">
        <f t="shared" si="531"/>
        <v>0</v>
      </c>
      <c r="CF456" s="392">
        <f t="shared" si="532"/>
        <v>0</v>
      </c>
      <c r="CG456" s="405">
        <f t="shared" si="533"/>
        <v>0</v>
      </c>
      <c r="CH456" s="406">
        <f t="shared" si="534"/>
        <v>0</v>
      </c>
      <c r="CI456" s="391" t="str">
        <f t="shared" si="535"/>
        <v>0</v>
      </c>
      <c r="CJ456" s="391" t="str">
        <f t="shared" si="536"/>
        <v>0</v>
      </c>
      <c r="CK456" s="405">
        <f t="shared" si="537"/>
        <v>0</v>
      </c>
      <c r="CL456" s="405" t="str">
        <f t="shared" si="538"/>
        <v>0m0</v>
      </c>
      <c r="CM456" s="392">
        <f t="shared" si="539"/>
        <v>0</v>
      </c>
      <c r="CN456" s="392">
        <f t="shared" si="540"/>
        <v>0</v>
      </c>
      <c r="CO456" s="405">
        <f t="shared" si="541"/>
        <v>0</v>
      </c>
      <c r="CP456" s="406">
        <f t="shared" si="542"/>
        <v>0</v>
      </c>
      <c r="CQ456" s="391" t="str">
        <f t="shared" si="543"/>
        <v>0</v>
      </c>
      <c r="CR456" s="391" t="str">
        <f t="shared" si="544"/>
        <v>0</v>
      </c>
      <c r="CS456" s="405">
        <f t="shared" si="545"/>
        <v>0</v>
      </c>
      <c r="CT456" s="405" t="str">
        <f t="shared" si="546"/>
        <v>0m0</v>
      </c>
      <c r="CU456" s="405">
        <f t="shared" si="547"/>
        <v>0</v>
      </c>
      <c r="CV456" s="405">
        <f t="shared" si="548"/>
        <v>0</v>
      </c>
      <c r="CW456" s="405">
        <f t="shared" si="549"/>
        <v>0</v>
      </c>
      <c r="CX456" s="405">
        <f t="shared" si="550"/>
        <v>0</v>
      </c>
      <c r="CY456" s="405">
        <f t="shared" si="551"/>
        <v>0</v>
      </c>
      <c r="CZ456" s="405" t="str">
        <f t="shared" si="552"/>
        <v/>
      </c>
      <c r="DA456" s="405" t="str">
        <f t="shared" si="553"/>
        <v/>
      </c>
      <c r="DB456" s="405" t="str">
        <f t="shared" si="554"/>
        <v/>
      </c>
      <c r="DC456" s="405" t="str">
        <f t="shared" si="555"/>
        <v/>
      </c>
      <c r="DD456" s="405" t="str">
        <f t="shared" si="556"/>
        <v/>
      </c>
      <c r="DE456" s="405"/>
      <c r="DF456" s="404"/>
      <c r="DG456" s="405" t="str">
        <f t="shared" si="557"/>
        <v/>
      </c>
      <c r="DH456" s="405" t="str">
        <f t="shared" si="558"/>
        <v/>
      </c>
      <c r="DI456" s="405">
        <f t="shared" si="559"/>
        <v>0</v>
      </c>
      <c r="DJ456" s="405" t="str">
        <f t="shared" si="560"/>
        <v/>
      </c>
      <c r="DK456" s="405" t="str">
        <f t="shared" si="561"/>
        <v/>
      </c>
      <c r="DL456" s="405" t="str">
        <f t="shared" si="562"/>
        <v/>
      </c>
      <c r="DM456" s="405" t="str">
        <f t="shared" si="563"/>
        <v/>
      </c>
      <c r="DN456" s="405" t="str">
        <f t="shared" si="564"/>
        <v/>
      </c>
      <c r="DO456" s="405" t="str">
        <f t="shared" si="565"/>
        <v/>
      </c>
    </row>
    <row r="457" spans="1:119" s="152" customFormat="1" ht="18" hidden="1" customHeight="1">
      <c r="A457" s="156" t="str">
        <f t="shared" si="574"/>
        <v/>
      </c>
      <c r="B457" s="153"/>
      <c r="C457" s="31" t="str">
        <f>IF(B457="","",VLOOKUP(B457,学連登録!$C$2:$G$3000,2,FALSE))</f>
        <v/>
      </c>
      <c r="D457" s="32" t="str">
        <f>IF(B457="","",VLOOKUP(B457,学連登録!$C$2:$G$3000,3,FALSE))</f>
        <v/>
      </c>
      <c r="E457" s="33" t="str">
        <f>IF(B457="","",VLOOKUP(B457,学連登録!$C$2:$G$3000,4,FALSE))</f>
        <v/>
      </c>
      <c r="F457" s="376" t="str">
        <f>IF(B457="","",VLOOKUP(B457,学連登録!$C$2:$I$3000,7,FALSE))</f>
        <v/>
      </c>
      <c r="G457" s="155"/>
      <c r="H457" s="926"/>
      <c r="I457" s="928"/>
      <c r="J457" s="155"/>
      <c r="K457" s="926"/>
      <c r="L457" s="927"/>
      <c r="M457" s="155"/>
      <c r="N457" s="881"/>
      <c r="O457" s="882"/>
      <c r="P457" s="154"/>
      <c r="Q457" s="926"/>
      <c r="R457" s="927"/>
      <c r="S457" s="154"/>
      <c r="T457" s="926"/>
      <c r="U457" s="927"/>
      <c r="V457" s="101" t="str">
        <f>IF(B457="","",VLOOKUP(B457,学連登録!$C$2:$H$3000,6,FALSE))</f>
        <v/>
      </c>
      <c r="Y457" s="116" t="str">
        <f t="shared" si="566"/>
        <v/>
      </c>
      <c r="Z457" s="97" t="str">
        <f>IF(G457="","",VLOOKUP(G457,種目名!$R$5:$T$104,3,0))</f>
        <v/>
      </c>
      <c r="AA457" s="98" t="str">
        <f>IF(J457="","",VLOOKUP(J457,種目名!$R$5:$T$104,3,0))</f>
        <v/>
      </c>
      <c r="AB457" s="117" t="str">
        <f>IF(M457="","",VLOOKUP(M457,種目名!$R$5:$T$104,3,0))</f>
        <v/>
      </c>
      <c r="AC457" s="117" t="str">
        <f>IF(P457="","",VLOOKUP(AF457,種目名!$R$5:$T$104,3,0))</f>
        <v/>
      </c>
      <c r="AD457" s="118" t="str">
        <f>IF(S457="","",VLOOKUP(AI457,種目名!$R$5:$T$104,3,0))</f>
        <v/>
      </c>
      <c r="AE457" s="115">
        <f t="shared" si="567"/>
        <v>0</v>
      </c>
      <c r="AF457" s="152" t="str">
        <f t="shared" si="568"/>
        <v/>
      </c>
      <c r="AG457" s="152" t="str">
        <f t="shared" si="569"/>
        <v/>
      </c>
      <c r="AH457" s="152">
        <f t="shared" si="570"/>
        <v>0</v>
      </c>
      <c r="AI457" s="152" t="str">
        <f t="shared" si="571"/>
        <v/>
      </c>
      <c r="AJ457" s="152" t="str">
        <f t="shared" si="572"/>
        <v/>
      </c>
      <c r="AK457" s="383"/>
      <c r="AL457" s="166">
        <f t="shared" si="500"/>
        <v>0</v>
      </c>
      <c r="AM457" s="392">
        <f t="shared" si="501"/>
        <v>0</v>
      </c>
      <c r="AN457" s="392">
        <f>COUNTIF($B$12:B457,B457)</f>
        <v>0</v>
      </c>
      <c r="AO457" s="392"/>
      <c r="AP457" s="392" t="str">
        <f t="shared" si="502"/>
        <v/>
      </c>
      <c r="AQ457" s="392" t="str">
        <f t="shared" si="502"/>
        <v/>
      </c>
      <c r="AR457" s="392" t="str">
        <f t="shared" si="502"/>
        <v/>
      </c>
      <c r="AS457" s="392" t="str">
        <f t="shared" si="502"/>
        <v/>
      </c>
      <c r="AT457" s="392">
        <f t="shared" si="503"/>
        <v>0</v>
      </c>
      <c r="AU457" s="392" t="str">
        <f t="shared" si="504"/>
        <v/>
      </c>
      <c r="AV457" s="392" t="str">
        <f t="shared" si="505"/>
        <v/>
      </c>
      <c r="AW457" s="392" t="str">
        <f t="shared" si="506"/>
        <v/>
      </c>
      <c r="AX457" s="392" t="str">
        <f t="shared" si="507"/>
        <v/>
      </c>
      <c r="AY457" s="392" t="str">
        <f t="shared" si="508"/>
        <v/>
      </c>
      <c r="AZ457" s="392" t="str">
        <f t="shared" si="573"/>
        <v/>
      </c>
      <c r="BA457" s="392" t="str">
        <f t="shared" si="573"/>
        <v/>
      </c>
      <c r="BB457" s="392" t="str">
        <f t="shared" si="573"/>
        <v/>
      </c>
      <c r="BC457" s="392" t="str">
        <f t="shared" si="573"/>
        <v/>
      </c>
      <c r="BD457" s="396" t="str">
        <f t="shared" si="573"/>
        <v/>
      </c>
      <c r="BE457" s="386">
        <f t="shared" si="509"/>
        <v>0</v>
      </c>
      <c r="BG457" s="392">
        <f t="shared" si="510"/>
        <v>0</v>
      </c>
      <c r="BH457" s="392">
        <f t="shared" si="511"/>
        <v>0</v>
      </c>
      <c r="BI457" s="405">
        <f t="shared" si="512"/>
        <v>0</v>
      </c>
      <c r="BJ457" s="406">
        <f t="shared" si="497"/>
        <v>0</v>
      </c>
      <c r="BK457" s="391" t="str">
        <f t="shared" si="498"/>
        <v>0</v>
      </c>
      <c r="BL457" s="391" t="str">
        <f t="shared" si="499"/>
        <v>0</v>
      </c>
      <c r="BM457" s="405">
        <f t="shared" si="513"/>
        <v>0</v>
      </c>
      <c r="BN457" s="405" t="str">
        <f t="shared" si="514"/>
        <v>0m0</v>
      </c>
      <c r="BO457" s="392">
        <f t="shared" si="515"/>
        <v>0</v>
      </c>
      <c r="BP457" s="392">
        <f t="shared" si="516"/>
        <v>0</v>
      </c>
      <c r="BQ457" s="405">
        <f t="shared" si="517"/>
        <v>0</v>
      </c>
      <c r="BR457" s="406">
        <f t="shared" si="518"/>
        <v>0</v>
      </c>
      <c r="BS457" s="391" t="str">
        <f t="shared" si="519"/>
        <v>0</v>
      </c>
      <c r="BT457" s="391" t="str">
        <f t="shared" si="520"/>
        <v>0</v>
      </c>
      <c r="BU457" s="405">
        <f t="shared" si="521"/>
        <v>0</v>
      </c>
      <c r="BV457" s="405" t="str">
        <f t="shared" si="522"/>
        <v>0m0</v>
      </c>
      <c r="BW457" s="392">
        <f t="shared" si="523"/>
        <v>0</v>
      </c>
      <c r="BX457" s="392">
        <f t="shared" si="524"/>
        <v>0</v>
      </c>
      <c r="BY457" s="405">
        <f t="shared" si="525"/>
        <v>0</v>
      </c>
      <c r="BZ457" s="406">
        <f t="shared" si="526"/>
        <v>0</v>
      </c>
      <c r="CA457" s="391" t="str">
        <f t="shared" si="527"/>
        <v>0</v>
      </c>
      <c r="CB457" s="391" t="str">
        <f t="shared" si="528"/>
        <v>0</v>
      </c>
      <c r="CC457" s="405">
        <f t="shared" si="529"/>
        <v>0</v>
      </c>
      <c r="CD457" s="405" t="str">
        <f t="shared" si="530"/>
        <v>0m0</v>
      </c>
      <c r="CE457" s="392">
        <f t="shared" si="531"/>
        <v>0</v>
      </c>
      <c r="CF457" s="392">
        <f t="shared" si="532"/>
        <v>0</v>
      </c>
      <c r="CG457" s="405">
        <f t="shared" si="533"/>
        <v>0</v>
      </c>
      <c r="CH457" s="406">
        <f t="shared" si="534"/>
        <v>0</v>
      </c>
      <c r="CI457" s="391" t="str">
        <f t="shared" si="535"/>
        <v>0</v>
      </c>
      <c r="CJ457" s="391" t="str">
        <f t="shared" si="536"/>
        <v>0</v>
      </c>
      <c r="CK457" s="405">
        <f t="shared" si="537"/>
        <v>0</v>
      </c>
      <c r="CL457" s="405" t="str">
        <f t="shared" si="538"/>
        <v>0m0</v>
      </c>
      <c r="CM457" s="392">
        <f t="shared" si="539"/>
        <v>0</v>
      </c>
      <c r="CN457" s="392">
        <f t="shared" si="540"/>
        <v>0</v>
      </c>
      <c r="CO457" s="405">
        <f t="shared" si="541"/>
        <v>0</v>
      </c>
      <c r="CP457" s="406">
        <f t="shared" si="542"/>
        <v>0</v>
      </c>
      <c r="CQ457" s="391" t="str">
        <f t="shared" si="543"/>
        <v>0</v>
      </c>
      <c r="CR457" s="391" t="str">
        <f t="shared" si="544"/>
        <v>0</v>
      </c>
      <c r="CS457" s="405">
        <f t="shared" si="545"/>
        <v>0</v>
      </c>
      <c r="CT457" s="405" t="str">
        <f t="shared" si="546"/>
        <v>0m0</v>
      </c>
      <c r="CU457" s="405">
        <f t="shared" si="547"/>
        <v>0</v>
      </c>
      <c r="CV457" s="405">
        <f t="shared" si="548"/>
        <v>0</v>
      </c>
      <c r="CW457" s="405">
        <f t="shared" si="549"/>
        <v>0</v>
      </c>
      <c r="CX457" s="405">
        <f t="shared" si="550"/>
        <v>0</v>
      </c>
      <c r="CY457" s="405">
        <f t="shared" si="551"/>
        <v>0</v>
      </c>
      <c r="CZ457" s="405" t="str">
        <f t="shared" si="552"/>
        <v/>
      </c>
      <c r="DA457" s="405" t="str">
        <f t="shared" si="553"/>
        <v/>
      </c>
      <c r="DB457" s="405" t="str">
        <f t="shared" si="554"/>
        <v/>
      </c>
      <c r="DC457" s="405" t="str">
        <f t="shared" si="555"/>
        <v/>
      </c>
      <c r="DD457" s="405" t="str">
        <f t="shared" si="556"/>
        <v/>
      </c>
      <c r="DE457" s="405"/>
      <c r="DF457" s="404"/>
      <c r="DG457" s="405" t="str">
        <f t="shared" si="557"/>
        <v/>
      </c>
      <c r="DH457" s="405" t="str">
        <f t="shared" si="558"/>
        <v/>
      </c>
      <c r="DI457" s="405">
        <f t="shared" si="559"/>
        <v>0</v>
      </c>
      <c r="DJ457" s="405" t="str">
        <f t="shared" si="560"/>
        <v/>
      </c>
      <c r="DK457" s="405" t="str">
        <f t="shared" si="561"/>
        <v/>
      </c>
      <c r="DL457" s="405" t="str">
        <f t="shared" si="562"/>
        <v/>
      </c>
      <c r="DM457" s="405" t="str">
        <f t="shared" si="563"/>
        <v/>
      </c>
      <c r="DN457" s="405" t="str">
        <f t="shared" si="564"/>
        <v/>
      </c>
      <c r="DO457" s="405" t="str">
        <f t="shared" si="565"/>
        <v/>
      </c>
    </row>
    <row r="458" spans="1:119" s="152" customFormat="1" ht="18" hidden="1" customHeight="1">
      <c r="A458" s="156" t="str">
        <f t="shared" si="574"/>
        <v/>
      </c>
      <c r="B458" s="153"/>
      <c r="C458" s="31" t="str">
        <f>IF(B458="","",VLOOKUP(B458,学連登録!$C$2:$G$3000,2,FALSE))</f>
        <v/>
      </c>
      <c r="D458" s="32" t="str">
        <f>IF(B458="","",VLOOKUP(B458,学連登録!$C$2:$G$3000,3,FALSE))</f>
        <v/>
      </c>
      <c r="E458" s="33" t="str">
        <f>IF(B458="","",VLOOKUP(B458,学連登録!$C$2:$G$3000,4,FALSE))</f>
        <v/>
      </c>
      <c r="F458" s="376" t="str">
        <f>IF(B458="","",VLOOKUP(B458,学連登録!$C$2:$I$3000,7,FALSE))</f>
        <v/>
      </c>
      <c r="G458" s="155"/>
      <c r="H458" s="926"/>
      <c r="I458" s="928"/>
      <c r="J458" s="155"/>
      <c r="K458" s="926"/>
      <c r="L458" s="927"/>
      <c r="M458" s="155"/>
      <c r="N458" s="881"/>
      <c r="O458" s="882"/>
      <c r="P458" s="154"/>
      <c r="Q458" s="926"/>
      <c r="R458" s="927"/>
      <c r="S458" s="154"/>
      <c r="T458" s="926"/>
      <c r="U458" s="927"/>
      <c r="V458" s="101" t="str">
        <f>IF(B458="","",VLOOKUP(B458,学連登録!$C$2:$H$3000,6,FALSE))</f>
        <v/>
      </c>
      <c r="Y458" s="116" t="str">
        <f t="shared" si="566"/>
        <v/>
      </c>
      <c r="Z458" s="97" t="str">
        <f>IF(G458="","",VLOOKUP(G458,種目名!$R$5:$T$104,3,0))</f>
        <v/>
      </c>
      <c r="AA458" s="98" t="str">
        <f>IF(J458="","",VLOOKUP(J458,種目名!$R$5:$T$104,3,0))</f>
        <v/>
      </c>
      <c r="AB458" s="117" t="str">
        <f>IF(M458="","",VLOOKUP(M458,種目名!$R$5:$T$104,3,0))</f>
        <v/>
      </c>
      <c r="AC458" s="117" t="str">
        <f>IF(P458="","",VLOOKUP(AF458,種目名!$R$5:$T$104,3,0))</f>
        <v/>
      </c>
      <c r="AD458" s="118" t="str">
        <f>IF(S458="","",VLOOKUP(AI458,種目名!$R$5:$T$104,3,0))</f>
        <v/>
      </c>
      <c r="AE458" s="115">
        <f t="shared" si="567"/>
        <v>0</v>
      </c>
      <c r="AF458" s="152" t="str">
        <f t="shared" si="568"/>
        <v/>
      </c>
      <c r="AG458" s="152" t="str">
        <f t="shared" si="569"/>
        <v/>
      </c>
      <c r="AH458" s="152">
        <f t="shared" si="570"/>
        <v>0</v>
      </c>
      <c r="AI458" s="152" t="str">
        <f t="shared" si="571"/>
        <v/>
      </c>
      <c r="AJ458" s="152" t="str">
        <f t="shared" si="572"/>
        <v/>
      </c>
      <c r="AK458" s="383"/>
      <c r="AL458" s="166">
        <f t="shared" si="500"/>
        <v>0</v>
      </c>
      <c r="AM458" s="392">
        <f t="shared" si="501"/>
        <v>0</v>
      </c>
      <c r="AN458" s="392">
        <f>COUNTIF($B$12:B458,B458)</f>
        <v>0</v>
      </c>
      <c r="AO458" s="392"/>
      <c r="AP458" s="392" t="str">
        <f t="shared" si="502"/>
        <v/>
      </c>
      <c r="AQ458" s="392" t="str">
        <f t="shared" si="502"/>
        <v/>
      </c>
      <c r="AR458" s="392" t="str">
        <f t="shared" si="502"/>
        <v/>
      </c>
      <c r="AS458" s="392" t="str">
        <f t="shared" si="502"/>
        <v/>
      </c>
      <c r="AT458" s="392">
        <f t="shared" si="503"/>
        <v>0</v>
      </c>
      <c r="AU458" s="392" t="str">
        <f t="shared" si="504"/>
        <v/>
      </c>
      <c r="AV458" s="392" t="str">
        <f t="shared" si="505"/>
        <v/>
      </c>
      <c r="AW458" s="392" t="str">
        <f t="shared" si="506"/>
        <v/>
      </c>
      <c r="AX458" s="392" t="str">
        <f t="shared" si="507"/>
        <v/>
      </c>
      <c r="AY458" s="392" t="str">
        <f t="shared" si="508"/>
        <v/>
      </c>
      <c r="AZ458" s="392" t="str">
        <f t="shared" si="573"/>
        <v/>
      </c>
      <c r="BA458" s="392" t="str">
        <f t="shared" si="573"/>
        <v/>
      </c>
      <c r="BB458" s="392" t="str">
        <f t="shared" si="573"/>
        <v/>
      </c>
      <c r="BC458" s="392" t="str">
        <f t="shared" si="573"/>
        <v/>
      </c>
      <c r="BD458" s="396" t="str">
        <f t="shared" si="573"/>
        <v/>
      </c>
      <c r="BE458" s="386">
        <f t="shared" si="509"/>
        <v>0</v>
      </c>
      <c r="BG458" s="392">
        <f t="shared" si="510"/>
        <v>0</v>
      </c>
      <c r="BH458" s="392">
        <f t="shared" si="511"/>
        <v>0</v>
      </c>
      <c r="BI458" s="405">
        <f t="shared" si="512"/>
        <v>0</v>
      </c>
      <c r="BJ458" s="406">
        <f t="shared" si="497"/>
        <v>0</v>
      </c>
      <c r="BK458" s="391" t="str">
        <f t="shared" si="498"/>
        <v>0</v>
      </c>
      <c r="BL458" s="391" t="str">
        <f t="shared" si="499"/>
        <v>0</v>
      </c>
      <c r="BM458" s="405">
        <f t="shared" si="513"/>
        <v>0</v>
      </c>
      <c r="BN458" s="405" t="str">
        <f t="shared" si="514"/>
        <v>0m0</v>
      </c>
      <c r="BO458" s="392">
        <f t="shared" si="515"/>
        <v>0</v>
      </c>
      <c r="BP458" s="392">
        <f t="shared" si="516"/>
        <v>0</v>
      </c>
      <c r="BQ458" s="405">
        <f t="shared" si="517"/>
        <v>0</v>
      </c>
      <c r="BR458" s="406">
        <f t="shared" si="518"/>
        <v>0</v>
      </c>
      <c r="BS458" s="391" t="str">
        <f t="shared" si="519"/>
        <v>0</v>
      </c>
      <c r="BT458" s="391" t="str">
        <f t="shared" si="520"/>
        <v>0</v>
      </c>
      <c r="BU458" s="405">
        <f t="shared" si="521"/>
        <v>0</v>
      </c>
      <c r="BV458" s="405" t="str">
        <f t="shared" si="522"/>
        <v>0m0</v>
      </c>
      <c r="BW458" s="392">
        <f t="shared" si="523"/>
        <v>0</v>
      </c>
      <c r="BX458" s="392">
        <f t="shared" si="524"/>
        <v>0</v>
      </c>
      <c r="BY458" s="405">
        <f t="shared" si="525"/>
        <v>0</v>
      </c>
      <c r="BZ458" s="406">
        <f t="shared" si="526"/>
        <v>0</v>
      </c>
      <c r="CA458" s="391" t="str">
        <f t="shared" si="527"/>
        <v>0</v>
      </c>
      <c r="CB458" s="391" t="str">
        <f t="shared" si="528"/>
        <v>0</v>
      </c>
      <c r="CC458" s="405">
        <f t="shared" si="529"/>
        <v>0</v>
      </c>
      <c r="CD458" s="405" t="str">
        <f t="shared" si="530"/>
        <v>0m0</v>
      </c>
      <c r="CE458" s="392">
        <f t="shared" si="531"/>
        <v>0</v>
      </c>
      <c r="CF458" s="392">
        <f t="shared" si="532"/>
        <v>0</v>
      </c>
      <c r="CG458" s="405">
        <f t="shared" si="533"/>
        <v>0</v>
      </c>
      <c r="CH458" s="406">
        <f t="shared" si="534"/>
        <v>0</v>
      </c>
      <c r="CI458" s="391" t="str">
        <f t="shared" si="535"/>
        <v>0</v>
      </c>
      <c r="CJ458" s="391" t="str">
        <f t="shared" si="536"/>
        <v>0</v>
      </c>
      <c r="CK458" s="405">
        <f t="shared" si="537"/>
        <v>0</v>
      </c>
      <c r="CL458" s="405" t="str">
        <f t="shared" si="538"/>
        <v>0m0</v>
      </c>
      <c r="CM458" s="392">
        <f t="shared" si="539"/>
        <v>0</v>
      </c>
      <c r="CN458" s="392">
        <f t="shared" si="540"/>
        <v>0</v>
      </c>
      <c r="CO458" s="405">
        <f t="shared" si="541"/>
        <v>0</v>
      </c>
      <c r="CP458" s="406">
        <f t="shared" si="542"/>
        <v>0</v>
      </c>
      <c r="CQ458" s="391" t="str">
        <f t="shared" si="543"/>
        <v>0</v>
      </c>
      <c r="CR458" s="391" t="str">
        <f t="shared" si="544"/>
        <v>0</v>
      </c>
      <c r="CS458" s="405">
        <f t="shared" si="545"/>
        <v>0</v>
      </c>
      <c r="CT458" s="405" t="str">
        <f t="shared" si="546"/>
        <v>0m0</v>
      </c>
      <c r="CU458" s="405">
        <f t="shared" si="547"/>
        <v>0</v>
      </c>
      <c r="CV458" s="405">
        <f t="shared" si="548"/>
        <v>0</v>
      </c>
      <c r="CW458" s="405">
        <f t="shared" si="549"/>
        <v>0</v>
      </c>
      <c r="CX458" s="405">
        <f t="shared" si="550"/>
        <v>0</v>
      </c>
      <c r="CY458" s="405">
        <f t="shared" si="551"/>
        <v>0</v>
      </c>
      <c r="CZ458" s="405" t="str">
        <f t="shared" si="552"/>
        <v/>
      </c>
      <c r="DA458" s="405" t="str">
        <f t="shared" si="553"/>
        <v/>
      </c>
      <c r="DB458" s="405" t="str">
        <f t="shared" si="554"/>
        <v/>
      </c>
      <c r="DC458" s="405" t="str">
        <f t="shared" si="555"/>
        <v/>
      </c>
      <c r="DD458" s="405" t="str">
        <f t="shared" si="556"/>
        <v/>
      </c>
      <c r="DE458" s="405"/>
      <c r="DF458" s="404"/>
      <c r="DG458" s="405" t="str">
        <f t="shared" si="557"/>
        <v/>
      </c>
      <c r="DH458" s="405" t="str">
        <f t="shared" si="558"/>
        <v/>
      </c>
      <c r="DI458" s="405">
        <f t="shared" si="559"/>
        <v>0</v>
      </c>
      <c r="DJ458" s="405" t="str">
        <f t="shared" si="560"/>
        <v/>
      </c>
      <c r="DK458" s="405" t="str">
        <f t="shared" si="561"/>
        <v/>
      </c>
      <c r="DL458" s="405" t="str">
        <f t="shared" si="562"/>
        <v/>
      </c>
      <c r="DM458" s="405" t="str">
        <f t="shared" si="563"/>
        <v/>
      </c>
      <c r="DN458" s="405" t="str">
        <f t="shared" si="564"/>
        <v/>
      </c>
      <c r="DO458" s="405" t="str">
        <f t="shared" si="565"/>
        <v/>
      </c>
    </row>
    <row r="459" spans="1:119" s="152" customFormat="1" ht="18" hidden="1" customHeight="1">
      <c r="A459" s="156" t="str">
        <f t="shared" si="574"/>
        <v/>
      </c>
      <c r="B459" s="153"/>
      <c r="C459" s="31" t="str">
        <f>IF(B459="","",VLOOKUP(B459,学連登録!$C$2:$G$3000,2,FALSE))</f>
        <v/>
      </c>
      <c r="D459" s="32" t="str">
        <f>IF(B459="","",VLOOKUP(B459,学連登録!$C$2:$G$3000,3,FALSE))</f>
        <v/>
      </c>
      <c r="E459" s="33" t="str">
        <f>IF(B459="","",VLOOKUP(B459,学連登録!$C$2:$G$3000,4,FALSE))</f>
        <v/>
      </c>
      <c r="F459" s="376" t="str">
        <f>IF(B459="","",VLOOKUP(B459,学連登録!$C$2:$I$3000,7,FALSE))</f>
        <v/>
      </c>
      <c r="G459" s="155"/>
      <c r="H459" s="926"/>
      <c r="I459" s="928"/>
      <c r="J459" s="155"/>
      <c r="K459" s="926"/>
      <c r="L459" s="927"/>
      <c r="M459" s="155"/>
      <c r="N459" s="881"/>
      <c r="O459" s="882"/>
      <c r="P459" s="154"/>
      <c r="Q459" s="926"/>
      <c r="R459" s="927"/>
      <c r="S459" s="154"/>
      <c r="T459" s="926"/>
      <c r="U459" s="927"/>
      <c r="V459" s="101" t="str">
        <f>IF(B459="","",VLOOKUP(B459,学連登録!$C$2:$H$3000,6,FALSE))</f>
        <v/>
      </c>
      <c r="Y459" s="116" t="str">
        <f t="shared" si="566"/>
        <v/>
      </c>
      <c r="Z459" s="97" t="str">
        <f>IF(G459="","",VLOOKUP(G459,種目名!$R$5:$T$104,3,0))</f>
        <v/>
      </c>
      <c r="AA459" s="98" t="str">
        <f>IF(J459="","",VLOOKUP(J459,種目名!$R$5:$T$104,3,0))</f>
        <v/>
      </c>
      <c r="AB459" s="117" t="str">
        <f>IF(M459="","",VLOOKUP(M459,種目名!$R$5:$T$104,3,0))</f>
        <v/>
      </c>
      <c r="AC459" s="117" t="str">
        <f>IF(P459="","",VLOOKUP(AF459,種目名!$R$5:$T$104,3,0))</f>
        <v/>
      </c>
      <c r="AD459" s="118" t="str">
        <f>IF(S459="","",VLOOKUP(AI459,種目名!$R$5:$T$104,3,0))</f>
        <v/>
      </c>
      <c r="AE459" s="115">
        <f t="shared" si="567"/>
        <v>0</v>
      </c>
      <c r="AF459" s="152" t="str">
        <f t="shared" si="568"/>
        <v/>
      </c>
      <c r="AG459" s="152" t="str">
        <f t="shared" si="569"/>
        <v/>
      </c>
      <c r="AH459" s="152">
        <f t="shared" si="570"/>
        <v>0</v>
      </c>
      <c r="AI459" s="152" t="str">
        <f t="shared" si="571"/>
        <v/>
      </c>
      <c r="AJ459" s="152" t="str">
        <f t="shared" si="572"/>
        <v/>
      </c>
      <c r="AK459" s="383"/>
      <c r="AL459" s="166">
        <f t="shared" si="500"/>
        <v>0</v>
      </c>
      <c r="AM459" s="392">
        <f t="shared" si="501"/>
        <v>0</v>
      </c>
      <c r="AN459" s="392">
        <f>COUNTIF($B$12:B459,B459)</f>
        <v>0</v>
      </c>
      <c r="AO459" s="392"/>
      <c r="AP459" s="392" t="str">
        <f t="shared" si="502"/>
        <v/>
      </c>
      <c r="AQ459" s="392" t="str">
        <f t="shared" si="502"/>
        <v/>
      </c>
      <c r="AR459" s="392" t="str">
        <f t="shared" si="502"/>
        <v/>
      </c>
      <c r="AS459" s="392" t="str">
        <f t="shared" si="502"/>
        <v/>
      </c>
      <c r="AT459" s="392">
        <f t="shared" si="503"/>
        <v>0</v>
      </c>
      <c r="AU459" s="392" t="str">
        <f t="shared" si="504"/>
        <v/>
      </c>
      <c r="AV459" s="392" t="str">
        <f t="shared" si="505"/>
        <v/>
      </c>
      <c r="AW459" s="392" t="str">
        <f t="shared" si="506"/>
        <v/>
      </c>
      <c r="AX459" s="392" t="str">
        <f t="shared" si="507"/>
        <v/>
      </c>
      <c r="AY459" s="392" t="str">
        <f t="shared" si="508"/>
        <v/>
      </c>
      <c r="AZ459" s="392" t="str">
        <f t="shared" si="573"/>
        <v/>
      </c>
      <c r="BA459" s="392" t="str">
        <f t="shared" si="573"/>
        <v/>
      </c>
      <c r="BB459" s="392" t="str">
        <f t="shared" si="573"/>
        <v/>
      </c>
      <c r="BC459" s="392" t="str">
        <f t="shared" si="573"/>
        <v/>
      </c>
      <c r="BD459" s="396" t="str">
        <f t="shared" si="573"/>
        <v/>
      </c>
      <c r="BE459" s="386">
        <f t="shared" si="509"/>
        <v>0</v>
      </c>
      <c r="BG459" s="392">
        <f t="shared" si="510"/>
        <v>0</v>
      </c>
      <c r="BH459" s="392">
        <f t="shared" si="511"/>
        <v>0</v>
      </c>
      <c r="BI459" s="405">
        <f t="shared" si="512"/>
        <v>0</v>
      </c>
      <c r="BJ459" s="406">
        <f t="shared" si="497"/>
        <v>0</v>
      </c>
      <c r="BK459" s="391" t="str">
        <f t="shared" si="498"/>
        <v>0</v>
      </c>
      <c r="BL459" s="391" t="str">
        <f t="shared" si="499"/>
        <v>0</v>
      </c>
      <c r="BM459" s="405">
        <f t="shared" si="513"/>
        <v>0</v>
      </c>
      <c r="BN459" s="405" t="str">
        <f t="shared" si="514"/>
        <v>0m0</v>
      </c>
      <c r="BO459" s="392">
        <f t="shared" si="515"/>
        <v>0</v>
      </c>
      <c r="BP459" s="392">
        <f t="shared" si="516"/>
        <v>0</v>
      </c>
      <c r="BQ459" s="405">
        <f t="shared" si="517"/>
        <v>0</v>
      </c>
      <c r="BR459" s="406">
        <f t="shared" si="518"/>
        <v>0</v>
      </c>
      <c r="BS459" s="391" t="str">
        <f t="shared" si="519"/>
        <v>0</v>
      </c>
      <c r="BT459" s="391" t="str">
        <f t="shared" si="520"/>
        <v>0</v>
      </c>
      <c r="BU459" s="405">
        <f t="shared" si="521"/>
        <v>0</v>
      </c>
      <c r="BV459" s="405" t="str">
        <f t="shared" si="522"/>
        <v>0m0</v>
      </c>
      <c r="BW459" s="392">
        <f t="shared" si="523"/>
        <v>0</v>
      </c>
      <c r="BX459" s="392">
        <f t="shared" si="524"/>
        <v>0</v>
      </c>
      <c r="BY459" s="405">
        <f t="shared" si="525"/>
        <v>0</v>
      </c>
      <c r="BZ459" s="406">
        <f t="shared" si="526"/>
        <v>0</v>
      </c>
      <c r="CA459" s="391" t="str">
        <f t="shared" si="527"/>
        <v>0</v>
      </c>
      <c r="CB459" s="391" t="str">
        <f t="shared" si="528"/>
        <v>0</v>
      </c>
      <c r="CC459" s="405">
        <f t="shared" si="529"/>
        <v>0</v>
      </c>
      <c r="CD459" s="405" t="str">
        <f t="shared" si="530"/>
        <v>0m0</v>
      </c>
      <c r="CE459" s="392">
        <f t="shared" si="531"/>
        <v>0</v>
      </c>
      <c r="CF459" s="392">
        <f t="shared" si="532"/>
        <v>0</v>
      </c>
      <c r="CG459" s="405">
        <f t="shared" si="533"/>
        <v>0</v>
      </c>
      <c r="CH459" s="406">
        <f t="shared" si="534"/>
        <v>0</v>
      </c>
      <c r="CI459" s="391" t="str">
        <f t="shared" si="535"/>
        <v>0</v>
      </c>
      <c r="CJ459" s="391" t="str">
        <f t="shared" si="536"/>
        <v>0</v>
      </c>
      <c r="CK459" s="405">
        <f t="shared" si="537"/>
        <v>0</v>
      </c>
      <c r="CL459" s="405" t="str">
        <f t="shared" si="538"/>
        <v>0m0</v>
      </c>
      <c r="CM459" s="392">
        <f t="shared" si="539"/>
        <v>0</v>
      </c>
      <c r="CN459" s="392">
        <f t="shared" si="540"/>
        <v>0</v>
      </c>
      <c r="CO459" s="405">
        <f t="shared" si="541"/>
        <v>0</v>
      </c>
      <c r="CP459" s="406">
        <f t="shared" si="542"/>
        <v>0</v>
      </c>
      <c r="CQ459" s="391" t="str">
        <f t="shared" si="543"/>
        <v>0</v>
      </c>
      <c r="CR459" s="391" t="str">
        <f t="shared" si="544"/>
        <v>0</v>
      </c>
      <c r="CS459" s="405">
        <f t="shared" si="545"/>
        <v>0</v>
      </c>
      <c r="CT459" s="405" t="str">
        <f t="shared" si="546"/>
        <v>0m0</v>
      </c>
      <c r="CU459" s="405">
        <f t="shared" si="547"/>
        <v>0</v>
      </c>
      <c r="CV459" s="405">
        <f t="shared" si="548"/>
        <v>0</v>
      </c>
      <c r="CW459" s="405">
        <f t="shared" si="549"/>
        <v>0</v>
      </c>
      <c r="CX459" s="405">
        <f t="shared" si="550"/>
        <v>0</v>
      </c>
      <c r="CY459" s="405">
        <f t="shared" si="551"/>
        <v>0</v>
      </c>
      <c r="CZ459" s="405" t="str">
        <f t="shared" si="552"/>
        <v/>
      </c>
      <c r="DA459" s="405" t="str">
        <f t="shared" si="553"/>
        <v/>
      </c>
      <c r="DB459" s="405" t="str">
        <f t="shared" si="554"/>
        <v/>
      </c>
      <c r="DC459" s="405" t="str">
        <f t="shared" si="555"/>
        <v/>
      </c>
      <c r="DD459" s="405" t="str">
        <f t="shared" si="556"/>
        <v/>
      </c>
      <c r="DE459" s="405"/>
      <c r="DF459" s="404"/>
      <c r="DG459" s="405" t="str">
        <f t="shared" si="557"/>
        <v/>
      </c>
      <c r="DH459" s="405" t="str">
        <f t="shared" si="558"/>
        <v/>
      </c>
      <c r="DI459" s="405">
        <f t="shared" si="559"/>
        <v>0</v>
      </c>
      <c r="DJ459" s="405" t="str">
        <f t="shared" si="560"/>
        <v/>
      </c>
      <c r="DK459" s="405" t="str">
        <f t="shared" si="561"/>
        <v/>
      </c>
      <c r="DL459" s="405" t="str">
        <f t="shared" si="562"/>
        <v/>
      </c>
      <c r="DM459" s="405" t="str">
        <f t="shared" si="563"/>
        <v/>
      </c>
      <c r="DN459" s="405" t="str">
        <f t="shared" si="564"/>
        <v/>
      </c>
      <c r="DO459" s="405" t="str">
        <f t="shared" si="565"/>
        <v/>
      </c>
    </row>
    <row r="460" spans="1:119" s="152" customFormat="1" ht="18" hidden="1" customHeight="1">
      <c r="A460" s="156" t="str">
        <f t="shared" si="574"/>
        <v/>
      </c>
      <c r="B460" s="153"/>
      <c r="C460" s="31" t="str">
        <f>IF(B460="","",VLOOKUP(B460,学連登録!$C$2:$G$3000,2,FALSE))</f>
        <v/>
      </c>
      <c r="D460" s="32" t="str">
        <f>IF(B460="","",VLOOKUP(B460,学連登録!$C$2:$G$3000,3,FALSE))</f>
        <v/>
      </c>
      <c r="E460" s="33" t="str">
        <f>IF(B460="","",VLOOKUP(B460,学連登録!$C$2:$G$3000,4,FALSE))</f>
        <v/>
      </c>
      <c r="F460" s="376" t="str">
        <f>IF(B460="","",VLOOKUP(B460,学連登録!$C$2:$I$3000,7,FALSE))</f>
        <v/>
      </c>
      <c r="G460" s="155"/>
      <c r="H460" s="926"/>
      <c r="I460" s="928"/>
      <c r="J460" s="155"/>
      <c r="K460" s="926"/>
      <c r="L460" s="927"/>
      <c r="M460" s="155"/>
      <c r="N460" s="881"/>
      <c r="O460" s="882"/>
      <c r="P460" s="154"/>
      <c r="Q460" s="926"/>
      <c r="R460" s="927"/>
      <c r="S460" s="154"/>
      <c r="T460" s="926"/>
      <c r="U460" s="927"/>
      <c r="V460" s="101" t="str">
        <f>IF(B460="","",VLOOKUP(B460,学連登録!$C$2:$H$3000,6,FALSE))</f>
        <v/>
      </c>
      <c r="Y460" s="116" t="str">
        <f t="shared" si="566"/>
        <v/>
      </c>
      <c r="Z460" s="97" t="str">
        <f>IF(G460="","",VLOOKUP(G460,種目名!$R$5:$T$104,3,0))</f>
        <v/>
      </c>
      <c r="AA460" s="98" t="str">
        <f>IF(J460="","",VLOOKUP(J460,種目名!$R$5:$T$104,3,0))</f>
        <v/>
      </c>
      <c r="AB460" s="117" t="str">
        <f>IF(M460="","",VLOOKUP(M460,種目名!$R$5:$T$104,3,0))</f>
        <v/>
      </c>
      <c r="AC460" s="117" t="str">
        <f>IF(P460="","",VLOOKUP(AF460,種目名!$R$5:$T$104,3,0))</f>
        <v/>
      </c>
      <c r="AD460" s="118" t="str">
        <f>IF(S460="","",VLOOKUP(AI460,種目名!$R$5:$T$104,3,0))</f>
        <v/>
      </c>
      <c r="AE460" s="115">
        <f t="shared" si="567"/>
        <v>0</v>
      </c>
      <c r="AF460" s="152" t="str">
        <f t="shared" si="568"/>
        <v/>
      </c>
      <c r="AG460" s="152" t="str">
        <f t="shared" si="569"/>
        <v/>
      </c>
      <c r="AH460" s="152">
        <f t="shared" si="570"/>
        <v>0</v>
      </c>
      <c r="AI460" s="152" t="str">
        <f t="shared" si="571"/>
        <v/>
      </c>
      <c r="AJ460" s="152" t="str">
        <f t="shared" si="572"/>
        <v/>
      </c>
      <c r="AK460" s="383"/>
      <c r="AL460" s="166">
        <f t="shared" si="500"/>
        <v>0</v>
      </c>
      <c r="AM460" s="392">
        <f t="shared" si="501"/>
        <v>0</v>
      </c>
      <c r="AN460" s="392">
        <f>COUNTIF($B$12:B460,B460)</f>
        <v>0</v>
      </c>
      <c r="AO460" s="392"/>
      <c r="AP460" s="392" t="str">
        <f t="shared" si="502"/>
        <v/>
      </c>
      <c r="AQ460" s="392" t="str">
        <f t="shared" si="502"/>
        <v/>
      </c>
      <c r="AR460" s="392" t="str">
        <f t="shared" si="502"/>
        <v/>
      </c>
      <c r="AS460" s="392" t="str">
        <f t="shared" ref="AS460:AS520" si="575">IF($B460="","",IF(F460="",1,0))</f>
        <v/>
      </c>
      <c r="AT460" s="392">
        <f t="shared" si="503"/>
        <v>0</v>
      </c>
      <c r="AU460" s="392" t="str">
        <f t="shared" si="504"/>
        <v/>
      </c>
      <c r="AV460" s="392" t="str">
        <f t="shared" si="505"/>
        <v/>
      </c>
      <c r="AW460" s="392" t="str">
        <f t="shared" si="506"/>
        <v/>
      </c>
      <c r="AX460" s="392" t="str">
        <f t="shared" si="507"/>
        <v/>
      </c>
      <c r="AY460" s="392" t="str">
        <f t="shared" si="508"/>
        <v/>
      </c>
      <c r="AZ460" s="392" t="str">
        <f t="shared" si="573"/>
        <v/>
      </c>
      <c r="BA460" s="392" t="str">
        <f t="shared" si="573"/>
        <v/>
      </c>
      <c r="BB460" s="392" t="str">
        <f t="shared" si="573"/>
        <v/>
      </c>
      <c r="BC460" s="392" t="str">
        <f t="shared" si="573"/>
        <v/>
      </c>
      <c r="BD460" s="396" t="str">
        <f t="shared" si="573"/>
        <v/>
      </c>
      <c r="BE460" s="386">
        <f t="shared" si="509"/>
        <v>0</v>
      </c>
      <c r="BG460" s="392">
        <f t="shared" si="510"/>
        <v>0</v>
      </c>
      <c r="BH460" s="392">
        <f t="shared" si="511"/>
        <v>0</v>
      </c>
      <c r="BI460" s="405">
        <f t="shared" si="512"/>
        <v>0</v>
      </c>
      <c r="BJ460" s="406">
        <f t="shared" ref="BJ460:BJ520" si="576">INT(BI460/10000)</f>
        <v>0</v>
      </c>
      <c r="BK460" s="391" t="str">
        <f t="shared" ref="BK460:BK520" si="577">RIGHT(INT(BI460/100),2)</f>
        <v>0</v>
      </c>
      <c r="BL460" s="391" t="str">
        <f t="shared" ref="BL460:BL520" si="578">RIGHT(INT(BI460/1),2)</f>
        <v>0</v>
      </c>
      <c r="BM460" s="405">
        <f t="shared" si="513"/>
        <v>0</v>
      </c>
      <c r="BN460" s="405" t="str">
        <f t="shared" si="514"/>
        <v>0m0</v>
      </c>
      <c r="BO460" s="392">
        <f t="shared" si="515"/>
        <v>0</v>
      </c>
      <c r="BP460" s="392">
        <f t="shared" si="516"/>
        <v>0</v>
      </c>
      <c r="BQ460" s="405">
        <f t="shared" si="517"/>
        <v>0</v>
      </c>
      <c r="BR460" s="406">
        <f t="shared" si="518"/>
        <v>0</v>
      </c>
      <c r="BS460" s="391" t="str">
        <f t="shared" si="519"/>
        <v>0</v>
      </c>
      <c r="BT460" s="391" t="str">
        <f t="shared" si="520"/>
        <v>0</v>
      </c>
      <c r="BU460" s="405">
        <f t="shared" si="521"/>
        <v>0</v>
      </c>
      <c r="BV460" s="405" t="str">
        <f t="shared" si="522"/>
        <v>0m0</v>
      </c>
      <c r="BW460" s="392">
        <f t="shared" si="523"/>
        <v>0</v>
      </c>
      <c r="BX460" s="392">
        <f t="shared" si="524"/>
        <v>0</v>
      </c>
      <c r="BY460" s="405">
        <f t="shared" si="525"/>
        <v>0</v>
      </c>
      <c r="BZ460" s="406">
        <f t="shared" si="526"/>
        <v>0</v>
      </c>
      <c r="CA460" s="391" t="str">
        <f t="shared" si="527"/>
        <v>0</v>
      </c>
      <c r="CB460" s="391" t="str">
        <f t="shared" si="528"/>
        <v>0</v>
      </c>
      <c r="CC460" s="405">
        <f t="shared" si="529"/>
        <v>0</v>
      </c>
      <c r="CD460" s="405" t="str">
        <f t="shared" si="530"/>
        <v>0m0</v>
      </c>
      <c r="CE460" s="392">
        <f t="shared" si="531"/>
        <v>0</v>
      </c>
      <c r="CF460" s="392">
        <f t="shared" si="532"/>
        <v>0</v>
      </c>
      <c r="CG460" s="405">
        <f t="shared" si="533"/>
        <v>0</v>
      </c>
      <c r="CH460" s="406">
        <f t="shared" si="534"/>
        <v>0</v>
      </c>
      <c r="CI460" s="391" t="str">
        <f t="shared" si="535"/>
        <v>0</v>
      </c>
      <c r="CJ460" s="391" t="str">
        <f t="shared" si="536"/>
        <v>0</v>
      </c>
      <c r="CK460" s="405">
        <f t="shared" si="537"/>
        <v>0</v>
      </c>
      <c r="CL460" s="405" t="str">
        <f t="shared" si="538"/>
        <v>0m0</v>
      </c>
      <c r="CM460" s="392">
        <f t="shared" si="539"/>
        <v>0</v>
      </c>
      <c r="CN460" s="392">
        <f t="shared" si="540"/>
        <v>0</v>
      </c>
      <c r="CO460" s="405">
        <f t="shared" si="541"/>
        <v>0</v>
      </c>
      <c r="CP460" s="406">
        <f t="shared" si="542"/>
        <v>0</v>
      </c>
      <c r="CQ460" s="391" t="str">
        <f t="shared" si="543"/>
        <v>0</v>
      </c>
      <c r="CR460" s="391" t="str">
        <f t="shared" si="544"/>
        <v>0</v>
      </c>
      <c r="CS460" s="405">
        <f t="shared" si="545"/>
        <v>0</v>
      </c>
      <c r="CT460" s="405" t="str">
        <f t="shared" si="546"/>
        <v>0m0</v>
      </c>
      <c r="CU460" s="405">
        <f t="shared" si="547"/>
        <v>0</v>
      </c>
      <c r="CV460" s="405">
        <f t="shared" si="548"/>
        <v>0</v>
      </c>
      <c r="CW460" s="405">
        <f t="shared" si="549"/>
        <v>0</v>
      </c>
      <c r="CX460" s="405">
        <f t="shared" si="550"/>
        <v>0</v>
      </c>
      <c r="CY460" s="405">
        <f t="shared" si="551"/>
        <v>0</v>
      </c>
      <c r="CZ460" s="405" t="str">
        <f t="shared" si="552"/>
        <v/>
      </c>
      <c r="DA460" s="405" t="str">
        <f t="shared" si="553"/>
        <v/>
      </c>
      <c r="DB460" s="405" t="str">
        <f t="shared" si="554"/>
        <v/>
      </c>
      <c r="DC460" s="405" t="str">
        <f t="shared" si="555"/>
        <v/>
      </c>
      <c r="DD460" s="405" t="str">
        <f t="shared" si="556"/>
        <v/>
      </c>
      <c r="DE460" s="405"/>
      <c r="DF460" s="404"/>
      <c r="DG460" s="405" t="str">
        <f t="shared" si="557"/>
        <v/>
      </c>
      <c r="DH460" s="405" t="str">
        <f t="shared" si="558"/>
        <v/>
      </c>
      <c r="DI460" s="405">
        <f t="shared" si="559"/>
        <v>0</v>
      </c>
      <c r="DJ460" s="405" t="str">
        <f t="shared" si="560"/>
        <v/>
      </c>
      <c r="DK460" s="405" t="str">
        <f t="shared" si="561"/>
        <v/>
      </c>
      <c r="DL460" s="405" t="str">
        <f t="shared" si="562"/>
        <v/>
      </c>
      <c r="DM460" s="405" t="str">
        <f t="shared" si="563"/>
        <v/>
      </c>
      <c r="DN460" s="405" t="str">
        <f t="shared" si="564"/>
        <v/>
      </c>
      <c r="DO460" s="405" t="str">
        <f t="shared" si="565"/>
        <v/>
      </c>
    </row>
    <row r="461" spans="1:119" s="152" customFormat="1" ht="18" hidden="1" customHeight="1">
      <c r="A461" s="156" t="str">
        <f t="shared" si="574"/>
        <v/>
      </c>
      <c r="B461" s="153"/>
      <c r="C461" s="31" t="str">
        <f>IF(B461="","",VLOOKUP(B461,学連登録!$C$2:$G$3000,2,FALSE))</f>
        <v/>
      </c>
      <c r="D461" s="32" t="str">
        <f>IF(B461="","",VLOOKUP(B461,学連登録!$C$2:$G$3000,3,FALSE))</f>
        <v/>
      </c>
      <c r="E461" s="33" t="str">
        <f>IF(B461="","",VLOOKUP(B461,学連登録!$C$2:$G$3000,4,FALSE))</f>
        <v/>
      </c>
      <c r="F461" s="376" t="str">
        <f>IF(B461="","",VLOOKUP(B461,学連登録!$C$2:$I$3000,7,FALSE))</f>
        <v/>
      </c>
      <c r="G461" s="155"/>
      <c r="H461" s="926"/>
      <c r="I461" s="928"/>
      <c r="J461" s="155"/>
      <c r="K461" s="926"/>
      <c r="L461" s="927"/>
      <c r="M461" s="155"/>
      <c r="N461" s="881"/>
      <c r="O461" s="882"/>
      <c r="P461" s="154"/>
      <c r="Q461" s="926"/>
      <c r="R461" s="927"/>
      <c r="S461" s="154"/>
      <c r="T461" s="926"/>
      <c r="U461" s="927"/>
      <c r="V461" s="101" t="str">
        <f>IF(B461="","",VLOOKUP(B461,学連登録!$C$2:$H$3000,6,FALSE))</f>
        <v/>
      </c>
      <c r="Y461" s="116" t="str">
        <f t="shared" si="566"/>
        <v/>
      </c>
      <c r="Z461" s="97" t="str">
        <f>IF(G461="","",VLOOKUP(G461,種目名!$R$5:$T$104,3,0))</f>
        <v/>
      </c>
      <c r="AA461" s="98" t="str">
        <f>IF(J461="","",VLOOKUP(J461,種目名!$R$5:$T$104,3,0))</f>
        <v/>
      </c>
      <c r="AB461" s="117" t="str">
        <f>IF(M461="","",VLOOKUP(M461,種目名!$R$5:$T$104,3,0))</f>
        <v/>
      </c>
      <c r="AC461" s="117" t="str">
        <f>IF(P461="","",VLOOKUP(AF461,種目名!$R$5:$T$104,3,0))</f>
        <v/>
      </c>
      <c r="AD461" s="118" t="str">
        <f>IF(S461="","",VLOOKUP(AI461,種目名!$R$5:$T$104,3,0))</f>
        <v/>
      </c>
      <c r="AE461" s="115">
        <f t="shared" si="567"/>
        <v>0</v>
      </c>
      <c r="AF461" s="152" t="str">
        <f t="shared" si="568"/>
        <v/>
      </c>
      <c r="AG461" s="152" t="str">
        <f t="shared" si="569"/>
        <v/>
      </c>
      <c r="AH461" s="152">
        <f t="shared" si="570"/>
        <v>0</v>
      </c>
      <c r="AI461" s="152" t="str">
        <f t="shared" si="571"/>
        <v/>
      </c>
      <c r="AJ461" s="152" t="str">
        <f t="shared" si="572"/>
        <v/>
      </c>
      <c r="AK461" s="383"/>
      <c r="AL461" s="166">
        <f t="shared" ref="AL461:AL520" si="579">IF(AND(B461&gt;0,B461&lt;2001),1,0)</f>
        <v>0</v>
      </c>
      <c r="AM461" s="392">
        <f t="shared" ref="AM461:AM520" si="580">IF(B461="",0,IF(F461=$P$3,0,1))</f>
        <v>0</v>
      </c>
      <c r="AN461" s="392">
        <f>COUNTIF($B$12:B461,B461)</f>
        <v>0</v>
      </c>
      <c r="AO461" s="392"/>
      <c r="AP461" s="392" t="str">
        <f t="shared" ref="AP461:AR520" si="581">IF($B461="","",IF(C461="",1,0))</f>
        <v/>
      </c>
      <c r="AQ461" s="392" t="str">
        <f t="shared" si="581"/>
        <v/>
      </c>
      <c r="AR461" s="392" t="str">
        <f t="shared" si="581"/>
        <v/>
      </c>
      <c r="AS461" s="392" t="str">
        <f t="shared" si="575"/>
        <v/>
      </c>
      <c r="AT461" s="392">
        <f t="shared" ref="AT461:AT520" si="582">IF(ISNA(OR(AO461:AS461)),1,SUM(AO461:AS461))</f>
        <v>0</v>
      </c>
      <c r="AU461" s="392" t="str">
        <f t="shared" ref="AU461:AU520" si="583">IF($B461="","",IF(G461="","",$B461&amp;"-"&amp;Z461))</f>
        <v/>
      </c>
      <c r="AV461" s="392" t="str">
        <f t="shared" ref="AV461:AV520" si="584">IF($B461="","",IF(J461="","",$B461&amp;"-"&amp;AA461))</f>
        <v/>
      </c>
      <c r="AW461" s="392" t="str">
        <f t="shared" ref="AW461:AW520" si="585">IF($B461="","",IF(M461="","",$B461&amp;"-"&amp;AB461))</f>
        <v/>
      </c>
      <c r="AX461" s="392" t="str">
        <f t="shared" ref="AX461:AX520" si="586">IF($B461="","",IF(P461="","",$B461&amp;"-"&amp;AC461))</f>
        <v/>
      </c>
      <c r="AY461" s="392" t="str">
        <f t="shared" ref="AY461:AY520" si="587">IF($B461="","",IF(S461="","",$B461&amp;"-"&amp;AD461))</f>
        <v/>
      </c>
      <c r="AZ461" s="392" t="str">
        <f t="shared" si="573"/>
        <v/>
      </c>
      <c r="BA461" s="392" t="str">
        <f t="shared" si="573"/>
        <v/>
      </c>
      <c r="BB461" s="392" t="str">
        <f t="shared" si="573"/>
        <v/>
      </c>
      <c r="BC461" s="392" t="str">
        <f t="shared" si="573"/>
        <v/>
      </c>
      <c r="BD461" s="396" t="str">
        <f t="shared" si="573"/>
        <v/>
      </c>
      <c r="BE461" s="386">
        <f t="shared" ref="BE461:BE520" si="588">IF(MAX(AZ461:BD461)&gt;1,1,0)</f>
        <v>0</v>
      </c>
      <c r="BG461" s="392">
        <f t="shared" ref="BG461:BG520" si="589">IF(H461="",0,VALUE(SUBSTITUTE(H461,".","")))</f>
        <v>0</v>
      </c>
      <c r="BH461" s="392">
        <f t="shared" ref="BH461:BH520" si="590">IF(H461="",0,SUBSTITUTE(H461,"m",""))</f>
        <v>0</v>
      </c>
      <c r="BI461" s="405">
        <f t="shared" ref="BI461:BI520" si="591">VALUE(IF(COUNTIF(H461,"*.*")&gt;0,BG461,BH461))</f>
        <v>0</v>
      </c>
      <c r="BJ461" s="406">
        <f t="shared" si="576"/>
        <v>0</v>
      </c>
      <c r="BK461" s="391" t="str">
        <f t="shared" si="577"/>
        <v>0</v>
      </c>
      <c r="BL461" s="391" t="str">
        <f t="shared" si="578"/>
        <v>0</v>
      </c>
      <c r="BM461" s="405">
        <f t="shared" ref="BM461:BM520" si="592">IF(COUNTIF(H461,"*m*")&gt;0,"",IF(VALUE(BK461)&lt;60,0,1))</f>
        <v>0</v>
      </c>
      <c r="BN461" s="405" t="str">
        <f t="shared" ref="BN461:BN524" si="593">BK461&amp;"m"&amp;BL461</f>
        <v>0m0</v>
      </c>
      <c r="BO461" s="392">
        <f t="shared" ref="BO461:BO520" si="594">IF(K461="",0,VALUE(SUBSTITUTE(K461,".","")))</f>
        <v>0</v>
      </c>
      <c r="BP461" s="392">
        <f t="shared" ref="BP461:BP520" si="595">IF(K461="",0,SUBSTITUTE(K461,"m",""))</f>
        <v>0</v>
      </c>
      <c r="BQ461" s="405">
        <f t="shared" ref="BQ461:BQ520" si="596">VALUE(IF(COUNTIF(K461,"*.*")&gt;0,BO461,BP461))</f>
        <v>0</v>
      </c>
      <c r="BR461" s="406">
        <f t="shared" ref="BR461:BR520" si="597">INT(BQ461/10000)</f>
        <v>0</v>
      </c>
      <c r="BS461" s="391" t="str">
        <f t="shared" ref="BS461:BS520" si="598">RIGHT(INT(BQ461/100),2)</f>
        <v>0</v>
      </c>
      <c r="BT461" s="391" t="str">
        <f t="shared" ref="BT461:BT520" si="599">RIGHT(INT(BQ461/1),2)</f>
        <v>0</v>
      </c>
      <c r="BU461" s="405">
        <f t="shared" ref="BU461:BU520" si="600">IF(COUNTIF(K461,"*m*")&gt;0,"",IF(VALUE(BS461)&lt;60,0,1))</f>
        <v>0</v>
      </c>
      <c r="BV461" s="405" t="str">
        <f t="shared" ref="BV461:BV520" si="601">BS461&amp;"m"&amp;BT461</f>
        <v>0m0</v>
      </c>
      <c r="BW461" s="392">
        <f t="shared" ref="BW461:BW520" si="602">IF(N461="",0,VALUE(SUBSTITUTE(N461,".","")))</f>
        <v>0</v>
      </c>
      <c r="BX461" s="392">
        <f t="shared" ref="BX461:BX520" si="603">IF(N461="",0,SUBSTITUTE(N461,"m",""))</f>
        <v>0</v>
      </c>
      <c r="BY461" s="405">
        <f t="shared" ref="BY461:BY520" si="604">VALUE(IF(COUNTIF(N461,"*.*")&gt;0,BW461,BX461))</f>
        <v>0</v>
      </c>
      <c r="BZ461" s="406">
        <f t="shared" ref="BZ461:BZ520" si="605">INT(BY461/10000)</f>
        <v>0</v>
      </c>
      <c r="CA461" s="391" t="str">
        <f t="shared" ref="CA461:CA520" si="606">RIGHT(INT(BY461/100),2)</f>
        <v>0</v>
      </c>
      <c r="CB461" s="391" t="str">
        <f t="shared" ref="CB461:CB520" si="607">RIGHT(INT(BY461/1),2)</f>
        <v>0</v>
      </c>
      <c r="CC461" s="405">
        <f t="shared" ref="CC461:CC520" si="608">IF(COUNTIF(N461,"*m*")&gt;0,"",IF(VALUE(CA461)&lt;60,0,1))</f>
        <v>0</v>
      </c>
      <c r="CD461" s="405" t="str">
        <f t="shared" ref="CD461:CD520" si="609">CA461&amp;"m"&amp;CB461</f>
        <v>0m0</v>
      </c>
      <c r="CE461" s="392">
        <f t="shared" ref="CE461:CE520" si="610">IF(Q461="",0,VALUE(SUBSTITUTE(Q461,".","")))</f>
        <v>0</v>
      </c>
      <c r="CF461" s="392">
        <f t="shared" ref="CF461:CF520" si="611">IF(Q461="",0,SUBSTITUTE(Q461,"m",""))</f>
        <v>0</v>
      </c>
      <c r="CG461" s="405">
        <f t="shared" ref="CG461:CG520" si="612">VALUE(IF(COUNTIF(Q461,"*.*")&gt;0,CE461,CF461))</f>
        <v>0</v>
      </c>
      <c r="CH461" s="406">
        <f t="shared" ref="CH461:CH520" si="613">INT(CG461/10000)</f>
        <v>0</v>
      </c>
      <c r="CI461" s="391" t="str">
        <f t="shared" ref="CI461:CI520" si="614">RIGHT(INT(CG461/100),2)</f>
        <v>0</v>
      </c>
      <c r="CJ461" s="391" t="str">
        <f t="shared" ref="CJ461:CJ520" si="615">RIGHT(INT(CG461/1),2)</f>
        <v>0</v>
      </c>
      <c r="CK461" s="405">
        <f t="shared" ref="CK461:CK520" si="616">IF(COUNTIF(Q461,"*m*")&gt;0,"",IF(VALUE(CI461)&lt;60,0,1))</f>
        <v>0</v>
      </c>
      <c r="CL461" s="405" t="str">
        <f t="shared" ref="CL461:CL520" si="617">CI461&amp;"m"&amp;CJ461</f>
        <v>0m0</v>
      </c>
      <c r="CM461" s="392">
        <f t="shared" ref="CM461:CM520" si="618">IF(T461="",0,VALUE(SUBSTITUTE(T461,".","")))</f>
        <v>0</v>
      </c>
      <c r="CN461" s="392">
        <f t="shared" ref="CN461:CN520" si="619">IF(T461="",0,SUBSTITUTE(T461,"m",""))</f>
        <v>0</v>
      </c>
      <c r="CO461" s="405">
        <f t="shared" ref="CO461:CO520" si="620">VALUE(IF(COUNTIF(T461,"*.*")&gt;0,CM461,CN461))</f>
        <v>0</v>
      </c>
      <c r="CP461" s="406">
        <f t="shared" ref="CP461:CP520" si="621">INT(CO461/10000)</f>
        <v>0</v>
      </c>
      <c r="CQ461" s="391" t="str">
        <f t="shared" ref="CQ461:CQ520" si="622">RIGHT(INT(CO461/100),2)</f>
        <v>0</v>
      </c>
      <c r="CR461" s="391" t="str">
        <f t="shared" ref="CR461:CR520" si="623">RIGHT(INT(CO461/1),2)</f>
        <v>0</v>
      </c>
      <c r="CS461" s="405">
        <f t="shared" ref="CS461:CS520" si="624">IF(COUNTIF(T461,"*m*")&gt;0,"",IF(VALUE(CQ461)&lt;60,0,1))</f>
        <v>0</v>
      </c>
      <c r="CT461" s="405" t="str">
        <f t="shared" ref="CT461:CT520" si="625">CQ461&amp;"m"&amp;CR461</f>
        <v>0m0</v>
      </c>
      <c r="CU461" s="405">
        <f t="shared" ref="CU461:CU520" si="626">IF(AND($C461="",G461&gt;0),1,IF(AND($C461="",H461&gt;0),1,0))</f>
        <v>0</v>
      </c>
      <c r="CV461" s="405">
        <f t="shared" ref="CV461:CV520" si="627">IF(AND($C461="",J461&gt;0),1,IF(AND($C461="",K461&gt;0),1,0))</f>
        <v>0</v>
      </c>
      <c r="CW461" s="405">
        <f t="shared" ref="CW461:CW520" si="628">IF(AND($C461="",M461&gt;0),1,IF(AND($C461="",N461&gt;0),1,0))</f>
        <v>0</v>
      </c>
      <c r="CX461" s="405">
        <f t="shared" ref="CX461:CX520" si="629">IF(AND($C461="",P461&gt;0),1,IF(AND($C461="",Q461&gt;0),1,0))</f>
        <v>0</v>
      </c>
      <c r="CY461" s="405">
        <f t="shared" ref="CY461:CY520" si="630">IF(AND($C461="",S461&gt;0),1,IF(AND($C461="",T461&gt;0),1,0))</f>
        <v>0</v>
      </c>
      <c r="CZ461" s="405" t="str">
        <f t="shared" ref="CZ461:CZ520" si="631">IF(AND(G461="",H461&gt;0),1,"")</f>
        <v/>
      </c>
      <c r="DA461" s="405" t="str">
        <f t="shared" ref="DA461:DA520" si="632">IF(AND(J461="",K461&gt;0),1,"")</f>
        <v/>
      </c>
      <c r="DB461" s="405" t="str">
        <f t="shared" ref="DB461:DB520" si="633">IF(AND(M461="",N461&gt;0),1,"")</f>
        <v/>
      </c>
      <c r="DC461" s="405" t="str">
        <f t="shared" ref="DC461:DC520" si="634">IF(AND(P461="",Q461&gt;0),1,"")</f>
        <v/>
      </c>
      <c r="DD461" s="405" t="str">
        <f t="shared" ref="DD461:DD520" si="635">IF(AND(S461="",T461&gt;0),1,"")</f>
        <v/>
      </c>
      <c r="DE461" s="405"/>
      <c r="DF461" s="404"/>
      <c r="DG461" s="405" t="str">
        <f t="shared" ref="DG461:DG520" si="636">IF(B461="","",VALUE(Q461))</f>
        <v/>
      </c>
      <c r="DH461" s="405" t="str">
        <f t="shared" ref="DH461:DH520" si="637">IF(B461="","",VALUE(T461))</f>
        <v/>
      </c>
      <c r="DI461" s="405">
        <f t="shared" ref="DI461:DI520" si="638">IF(AND(B461&gt;0,COUNTA(G461:U461)=0),1,0)</f>
        <v>0</v>
      </c>
      <c r="DJ461" s="405" t="str">
        <f t="shared" ref="DJ461:DJ520" si="639">IF(AND(COUNTIF(G461,"*m*")&gt;0,COUNTIF(H461,"*m*")&gt;0),1,"")</f>
        <v/>
      </c>
      <c r="DK461" s="405" t="str">
        <f t="shared" ref="DK461:DK520" si="640">IF(AND(COUNTIF(J461,"*m*")&gt;0,COUNTIF(K461,"*m*")&gt;0),1,"")</f>
        <v/>
      </c>
      <c r="DL461" s="405" t="str">
        <f t="shared" ref="DL461:DL520" si="641">IF(AND(COUNTIF(M461,"*m*")&gt;0,COUNTIF(N461,"*m*")&gt;0),1,"")</f>
        <v/>
      </c>
      <c r="DM461" s="405" t="str">
        <f t="shared" ref="DM461:DM520" si="642">IF(AND(COUNTIF(G461,"*跳*")&gt;0,COUNTIF(H461,"*.*")&gt;0),1,IF(AND(COUNTIF(G461,"*投*")&gt;0,COUNTIF(H461,"*.*")&gt;0),1,""))</f>
        <v/>
      </c>
      <c r="DN461" s="405" t="str">
        <f t="shared" ref="DN461:DN520" si="643">IF(AND(COUNTIF(J461,"*跳*")&gt;0,COUNTIF(K461,"*.*")&gt;0),1,IF(AND(COUNTIF(J461,"*投*")&gt;0,COUNTIF(K461,"*.*")&gt;0),1,""))</f>
        <v/>
      </c>
      <c r="DO461" s="405" t="str">
        <f t="shared" ref="DO461:DO520" si="644">IF(AND(COUNTIF(M461,"*跳*")&gt;0,COUNTIF(N461,"*.*")&gt;0),1,IF(AND(COUNTIF(M461,"*投*")&gt;0,COUNTIF(N461,"*.*")&gt;0),1,""))</f>
        <v/>
      </c>
    </row>
    <row r="462" spans="1:119" s="152" customFormat="1" ht="18" hidden="1" customHeight="1">
      <c r="A462" s="156" t="str">
        <f t="shared" si="574"/>
        <v/>
      </c>
      <c r="B462" s="153"/>
      <c r="C462" s="31" t="str">
        <f>IF(B462="","",VLOOKUP(B462,学連登録!$C$2:$G$3000,2,FALSE))</f>
        <v/>
      </c>
      <c r="D462" s="32" t="str">
        <f>IF(B462="","",VLOOKUP(B462,学連登録!$C$2:$G$3000,3,FALSE))</f>
        <v/>
      </c>
      <c r="E462" s="33" t="str">
        <f>IF(B462="","",VLOOKUP(B462,学連登録!$C$2:$G$3000,4,FALSE))</f>
        <v/>
      </c>
      <c r="F462" s="376" t="str">
        <f>IF(B462="","",VLOOKUP(B462,学連登録!$C$2:$I$3000,7,FALSE))</f>
        <v/>
      </c>
      <c r="G462" s="155"/>
      <c r="H462" s="926"/>
      <c r="I462" s="928"/>
      <c r="J462" s="155"/>
      <c r="K462" s="926"/>
      <c r="L462" s="927"/>
      <c r="M462" s="155"/>
      <c r="N462" s="881"/>
      <c r="O462" s="882"/>
      <c r="P462" s="154"/>
      <c r="Q462" s="926"/>
      <c r="R462" s="927"/>
      <c r="S462" s="154"/>
      <c r="T462" s="926"/>
      <c r="U462" s="927"/>
      <c r="V462" s="101" t="str">
        <f>IF(B462="","",VLOOKUP(B462,学連登録!$C$2:$H$3000,6,FALSE))</f>
        <v/>
      </c>
      <c r="Y462" s="116" t="str">
        <f t="shared" si="566"/>
        <v/>
      </c>
      <c r="Z462" s="97" t="str">
        <f>IF(G462="","",VLOOKUP(G462,種目名!$R$5:$T$104,3,0))</f>
        <v/>
      </c>
      <c r="AA462" s="98" t="str">
        <f>IF(J462="","",VLOOKUP(J462,種目名!$R$5:$T$104,3,0))</f>
        <v/>
      </c>
      <c r="AB462" s="117" t="str">
        <f>IF(M462="","",VLOOKUP(M462,種目名!$R$5:$T$104,3,0))</f>
        <v/>
      </c>
      <c r="AC462" s="117" t="str">
        <f>IF(P462="","",VLOOKUP(AF462,種目名!$R$5:$T$104,3,0))</f>
        <v/>
      </c>
      <c r="AD462" s="118" t="str">
        <f>IF(S462="","",VLOOKUP(AI462,種目名!$R$5:$T$104,3,0))</f>
        <v/>
      </c>
      <c r="AE462" s="115">
        <f t="shared" si="567"/>
        <v>0</v>
      </c>
      <c r="AF462" s="152" t="str">
        <f t="shared" si="568"/>
        <v/>
      </c>
      <c r="AG462" s="152" t="str">
        <f t="shared" si="569"/>
        <v/>
      </c>
      <c r="AH462" s="152">
        <f t="shared" si="570"/>
        <v>0</v>
      </c>
      <c r="AI462" s="152" t="str">
        <f t="shared" si="571"/>
        <v/>
      </c>
      <c r="AJ462" s="152" t="str">
        <f t="shared" si="572"/>
        <v/>
      </c>
      <c r="AK462" s="383"/>
      <c r="AL462" s="166">
        <f t="shared" si="579"/>
        <v>0</v>
      </c>
      <c r="AM462" s="392">
        <f t="shared" si="580"/>
        <v>0</v>
      </c>
      <c r="AN462" s="392">
        <f>COUNTIF($B$12:B462,B462)</f>
        <v>0</v>
      </c>
      <c r="AO462" s="392"/>
      <c r="AP462" s="392" t="str">
        <f t="shared" si="581"/>
        <v/>
      </c>
      <c r="AQ462" s="392" t="str">
        <f t="shared" si="581"/>
        <v/>
      </c>
      <c r="AR462" s="392" t="str">
        <f t="shared" si="581"/>
        <v/>
      </c>
      <c r="AS462" s="392" t="str">
        <f t="shared" si="575"/>
        <v/>
      </c>
      <c r="AT462" s="392">
        <f t="shared" si="582"/>
        <v>0</v>
      </c>
      <c r="AU462" s="392" t="str">
        <f t="shared" si="583"/>
        <v/>
      </c>
      <c r="AV462" s="392" t="str">
        <f t="shared" si="584"/>
        <v/>
      </c>
      <c r="AW462" s="392" t="str">
        <f t="shared" si="585"/>
        <v/>
      </c>
      <c r="AX462" s="392" t="str">
        <f t="shared" si="586"/>
        <v/>
      </c>
      <c r="AY462" s="392" t="str">
        <f t="shared" si="587"/>
        <v/>
      </c>
      <c r="AZ462" s="392" t="str">
        <f t="shared" si="573"/>
        <v/>
      </c>
      <c r="BA462" s="392" t="str">
        <f t="shared" si="573"/>
        <v/>
      </c>
      <c r="BB462" s="392" t="str">
        <f t="shared" si="573"/>
        <v/>
      </c>
      <c r="BC462" s="392" t="str">
        <f t="shared" si="573"/>
        <v/>
      </c>
      <c r="BD462" s="396" t="str">
        <f t="shared" si="573"/>
        <v/>
      </c>
      <c r="BE462" s="386">
        <f t="shared" si="588"/>
        <v>0</v>
      </c>
      <c r="BG462" s="392">
        <f t="shared" si="589"/>
        <v>0</v>
      </c>
      <c r="BH462" s="392">
        <f t="shared" si="590"/>
        <v>0</v>
      </c>
      <c r="BI462" s="405">
        <f t="shared" si="591"/>
        <v>0</v>
      </c>
      <c r="BJ462" s="406">
        <f t="shared" si="576"/>
        <v>0</v>
      </c>
      <c r="BK462" s="391" t="str">
        <f t="shared" si="577"/>
        <v>0</v>
      </c>
      <c r="BL462" s="391" t="str">
        <f t="shared" si="578"/>
        <v>0</v>
      </c>
      <c r="BM462" s="405">
        <f t="shared" si="592"/>
        <v>0</v>
      </c>
      <c r="BN462" s="405" t="str">
        <f t="shared" si="593"/>
        <v>0m0</v>
      </c>
      <c r="BO462" s="392">
        <f t="shared" si="594"/>
        <v>0</v>
      </c>
      <c r="BP462" s="392">
        <f t="shared" si="595"/>
        <v>0</v>
      </c>
      <c r="BQ462" s="405">
        <f t="shared" si="596"/>
        <v>0</v>
      </c>
      <c r="BR462" s="406">
        <f t="shared" si="597"/>
        <v>0</v>
      </c>
      <c r="BS462" s="391" t="str">
        <f t="shared" si="598"/>
        <v>0</v>
      </c>
      <c r="BT462" s="391" t="str">
        <f t="shared" si="599"/>
        <v>0</v>
      </c>
      <c r="BU462" s="405">
        <f t="shared" si="600"/>
        <v>0</v>
      </c>
      <c r="BV462" s="405" t="str">
        <f t="shared" si="601"/>
        <v>0m0</v>
      </c>
      <c r="BW462" s="392">
        <f t="shared" si="602"/>
        <v>0</v>
      </c>
      <c r="BX462" s="392">
        <f t="shared" si="603"/>
        <v>0</v>
      </c>
      <c r="BY462" s="405">
        <f t="shared" si="604"/>
        <v>0</v>
      </c>
      <c r="BZ462" s="406">
        <f t="shared" si="605"/>
        <v>0</v>
      </c>
      <c r="CA462" s="391" t="str">
        <f t="shared" si="606"/>
        <v>0</v>
      </c>
      <c r="CB462" s="391" t="str">
        <f t="shared" si="607"/>
        <v>0</v>
      </c>
      <c r="CC462" s="405">
        <f t="shared" si="608"/>
        <v>0</v>
      </c>
      <c r="CD462" s="405" t="str">
        <f t="shared" si="609"/>
        <v>0m0</v>
      </c>
      <c r="CE462" s="392">
        <f t="shared" si="610"/>
        <v>0</v>
      </c>
      <c r="CF462" s="392">
        <f t="shared" si="611"/>
        <v>0</v>
      </c>
      <c r="CG462" s="405">
        <f t="shared" si="612"/>
        <v>0</v>
      </c>
      <c r="CH462" s="406">
        <f t="shared" si="613"/>
        <v>0</v>
      </c>
      <c r="CI462" s="391" t="str">
        <f t="shared" si="614"/>
        <v>0</v>
      </c>
      <c r="CJ462" s="391" t="str">
        <f t="shared" si="615"/>
        <v>0</v>
      </c>
      <c r="CK462" s="405">
        <f t="shared" si="616"/>
        <v>0</v>
      </c>
      <c r="CL462" s="405" t="str">
        <f t="shared" si="617"/>
        <v>0m0</v>
      </c>
      <c r="CM462" s="392">
        <f t="shared" si="618"/>
        <v>0</v>
      </c>
      <c r="CN462" s="392">
        <f t="shared" si="619"/>
        <v>0</v>
      </c>
      <c r="CO462" s="405">
        <f t="shared" si="620"/>
        <v>0</v>
      </c>
      <c r="CP462" s="406">
        <f t="shared" si="621"/>
        <v>0</v>
      </c>
      <c r="CQ462" s="391" t="str">
        <f t="shared" si="622"/>
        <v>0</v>
      </c>
      <c r="CR462" s="391" t="str">
        <f t="shared" si="623"/>
        <v>0</v>
      </c>
      <c r="CS462" s="405">
        <f t="shared" si="624"/>
        <v>0</v>
      </c>
      <c r="CT462" s="405" t="str">
        <f t="shared" si="625"/>
        <v>0m0</v>
      </c>
      <c r="CU462" s="405">
        <f t="shared" si="626"/>
        <v>0</v>
      </c>
      <c r="CV462" s="405">
        <f t="shared" si="627"/>
        <v>0</v>
      </c>
      <c r="CW462" s="405">
        <f t="shared" si="628"/>
        <v>0</v>
      </c>
      <c r="CX462" s="405">
        <f t="shared" si="629"/>
        <v>0</v>
      </c>
      <c r="CY462" s="405">
        <f t="shared" si="630"/>
        <v>0</v>
      </c>
      <c r="CZ462" s="405" t="str">
        <f t="shared" si="631"/>
        <v/>
      </c>
      <c r="DA462" s="405" t="str">
        <f t="shared" si="632"/>
        <v/>
      </c>
      <c r="DB462" s="405" t="str">
        <f t="shared" si="633"/>
        <v/>
      </c>
      <c r="DC462" s="405" t="str">
        <f t="shared" si="634"/>
        <v/>
      </c>
      <c r="DD462" s="405" t="str">
        <f t="shared" si="635"/>
        <v/>
      </c>
      <c r="DE462" s="405"/>
      <c r="DF462" s="404"/>
      <c r="DG462" s="405" t="str">
        <f t="shared" si="636"/>
        <v/>
      </c>
      <c r="DH462" s="405" t="str">
        <f t="shared" si="637"/>
        <v/>
      </c>
      <c r="DI462" s="405">
        <f t="shared" si="638"/>
        <v>0</v>
      </c>
      <c r="DJ462" s="405" t="str">
        <f t="shared" si="639"/>
        <v/>
      </c>
      <c r="DK462" s="405" t="str">
        <f t="shared" si="640"/>
        <v/>
      </c>
      <c r="DL462" s="405" t="str">
        <f t="shared" si="641"/>
        <v/>
      </c>
      <c r="DM462" s="405" t="str">
        <f t="shared" si="642"/>
        <v/>
      </c>
      <c r="DN462" s="405" t="str">
        <f t="shared" si="643"/>
        <v/>
      </c>
      <c r="DO462" s="405" t="str">
        <f t="shared" si="644"/>
        <v/>
      </c>
    </row>
    <row r="463" spans="1:119" s="152" customFormat="1" ht="18" hidden="1" customHeight="1">
      <c r="A463" s="156" t="str">
        <f t="shared" si="574"/>
        <v/>
      </c>
      <c r="B463" s="153"/>
      <c r="C463" s="31" t="str">
        <f>IF(B463="","",VLOOKUP(B463,学連登録!$C$2:$G$3000,2,FALSE))</f>
        <v/>
      </c>
      <c r="D463" s="32" t="str">
        <f>IF(B463="","",VLOOKUP(B463,学連登録!$C$2:$G$3000,3,FALSE))</f>
        <v/>
      </c>
      <c r="E463" s="33" t="str">
        <f>IF(B463="","",VLOOKUP(B463,学連登録!$C$2:$G$3000,4,FALSE))</f>
        <v/>
      </c>
      <c r="F463" s="376" t="str">
        <f>IF(B463="","",VLOOKUP(B463,学連登録!$C$2:$I$3000,7,FALSE))</f>
        <v/>
      </c>
      <c r="G463" s="155"/>
      <c r="H463" s="926"/>
      <c r="I463" s="928"/>
      <c r="J463" s="155"/>
      <c r="K463" s="926"/>
      <c r="L463" s="927"/>
      <c r="M463" s="155"/>
      <c r="N463" s="881"/>
      <c r="O463" s="882"/>
      <c r="P463" s="154"/>
      <c r="Q463" s="926"/>
      <c r="R463" s="927"/>
      <c r="S463" s="154"/>
      <c r="T463" s="926"/>
      <c r="U463" s="927"/>
      <c r="V463" s="101" t="str">
        <f>IF(B463="","",VLOOKUP(B463,学連登録!$C$2:$H$3000,6,FALSE))</f>
        <v/>
      </c>
      <c r="Y463" s="116" t="str">
        <f t="shared" si="566"/>
        <v/>
      </c>
      <c r="Z463" s="97" t="str">
        <f>IF(G463="","",VLOOKUP(G463,種目名!$R$5:$T$104,3,0))</f>
        <v/>
      </c>
      <c r="AA463" s="98" t="str">
        <f>IF(J463="","",VLOOKUP(J463,種目名!$R$5:$T$104,3,0))</f>
        <v/>
      </c>
      <c r="AB463" s="117" t="str">
        <f>IF(M463="","",VLOOKUP(M463,種目名!$R$5:$T$104,3,0))</f>
        <v/>
      </c>
      <c r="AC463" s="117" t="str">
        <f>IF(P463="","",VLOOKUP(AF463,種目名!$R$5:$T$104,3,0))</f>
        <v/>
      </c>
      <c r="AD463" s="118" t="str">
        <f>IF(S463="","",VLOOKUP(AI463,種目名!$R$5:$T$104,3,0))</f>
        <v/>
      </c>
      <c r="AE463" s="115">
        <f t="shared" si="567"/>
        <v>0</v>
      </c>
      <c r="AF463" s="152" t="str">
        <f t="shared" si="568"/>
        <v/>
      </c>
      <c r="AG463" s="152" t="str">
        <f t="shared" si="569"/>
        <v/>
      </c>
      <c r="AH463" s="152">
        <f t="shared" si="570"/>
        <v>0</v>
      </c>
      <c r="AI463" s="152" t="str">
        <f t="shared" si="571"/>
        <v/>
      </c>
      <c r="AJ463" s="152" t="str">
        <f t="shared" si="572"/>
        <v/>
      </c>
      <c r="AK463" s="383"/>
      <c r="AL463" s="166">
        <f t="shared" si="579"/>
        <v>0</v>
      </c>
      <c r="AM463" s="392">
        <f t="shared" si="580"/>
        <v>0</v>
      </c>
      <c r="AN463" s="392">
        <f>COUNTIF($B$12:B463,B463)</f>
        <v>0</v>
      </c>
      <c r="AO463" s="392"/>
      <c r="AP463" s="392" t="str">
        <f t="shared" si="581"/>
        <v/>
      </c>
      <c r="AQ463" s="392" t="str">
        <f t="shared" si="581"/>
        <v/>
      </c>
      <c r="AR463" s="392" t="str">
        <f t="shared" si="581"/>
        <v/>
      </c>
      <c r="AS463" s="392" t="str">
        <f t="shared" si="575"/>
        <v/>
      </c>
      <c r="AT463" s="392">
        <f t="shared" si="582"/>
        <v>0</v>
      </c>
      <c r="AU463" s="392" t="str">
        <f t="shared" si="583"/>
        <v/>
      </c>
      <c r="AV463" s="392" t="str">
        <f t="shared" si="584"/>
        <v/>
      </c>
      <c r="AW463" s="392" t="str">
        <f t="shared" si="585"/>
        <v/>
      </c>
      <c r="AX463" s="392" t="str">
        <f t="shared" si="586"/>
        <v/>
      </c>
      <c r="AY463" s="392" t="str">
        <f t="shared" si="587"/>
        <v/>
      </c>
      <c r="AZ463" s="392" t="str">
        <f t="shared" si="573"/>
        <v/>
      </c>
      <c r="BA463" s="392" t="str">
        <f t="shared" si="573"/>
        <v/>
      </c>
      <c r="BB463" s="392" t="str">
        <f t="shared" si="573"/>
        <v/>
      </c>
      <c r="BC463" s="392" t="str">
        <f t="shared" si="573"/>
        <v/>
      </c>
      <c r="BD463" s="396" t="str">
        <f t="shared" si="573"/>
        <v/>
      </c>
      <c r="BE463" s="386">
        <f t="shared" si="588"/>
        <v>0</v>
      </c>
      <c r="BG463" s="392">
        <f t="shared" si="589"/>
        <v>0</v>
      </c>
      <c r="BH463" s="392">
        <f t="shared" si="590"/>
        <v>0</v>
      </c>
      <c r="BI463" s="405">
        <f t="shared" si="591"/>
        <v>0</v>
      </c>
      <c r="BJ463" s="406">
        <f t="shared" si="576"/>
        <v>0</v>
      </c>
      <c r="BK463" s="391" t="str">
        <f t="shared" si="577"/>
        <v>0</v>
      </c>
      <c r="BL463" s="391" t="str">
        <f t="shared" si="578"/>
        <v>0</v>
      </c>
      <c r="BM463" s="405">
        <f t="shared" si="592"/>
        <v>0</v>
      </c>
      <c r="BN463" s="405" t="str">
        <f t="shared" si="593"/>
        <v>0m0</v>
      </c>
      <c r="BO463" s="392">
        <f t="shared" si="594"/>
        <v>0</v>
      </c>
      <c r="BP463" s="392">
        <f t="shared" si="595"/>
        <v>0</v>
      </c>
      <c r="BQ463" s="405">
        <f t="shared" si="596"/>
        <v>0</v>
      </c>
      <c r="BR463" s="406">
        <f t="shared" si="597"/>
        <v>0</v>
      </c>
      <c r="BS463" s="391" t="str">
        <f t="shared" si="598"/>
        <v>0</v>
      </c>
      <c r="BT463" s="391" t="str">
        <f t="shared" si="599"/>
        <v>0</v>
      </c>
      <c r="BU463" s="405">
        <f t="shared" si="600"/>
        <v>0</v>
      </c>
      <c r="BV463" s="405" t="str">
        <f t="shared" si="601"/>
        <v>0m0</v>
      </c>
      <c r="BW463" s="392">
        <f t="shared" si="602"/>
        <v>0</v>
      </c>
      <c r="BX463" s="392">
        <f t="shared" si="603"/>
        <v>0</v>
      </c>
      <c r="BY463" s="405">
        <f t="shared" si="604"/>
        <v>0</v>
      </c>
      <c r="BZ463" s="406">
        <f t="shared" si="605"/>
        <v>0</v>
      </c>
      <c r="CA463" s="391" t="str">
        <f t="shared" si="606"/>
        <v>0</v>
      </c>
      <c r="CB463" s="391" t="str">
        <f t="shared" si="607"/>
        <v>0</v>
      </c>
      <c r="CC463" s="405">
        <f t="shared" si="608"/>
        <v>0</v>
      </c>
      <c r="CD463" s="405" t="str">
        <f t="shared" si="609"/>
        <v>0m0</v>
      </c>
      <c r="CE463" s="392">
        <f t="shared" si="610"/>
        <v>0</v>
      </c>
      <c r="CF463" s="392">
        <f t="shared" si="611"/>
        <v>0</v>
      </c>
      <c r="CG463" s="405">
        <f t="shared" si="612"/>
        <v>0</v>
      </c>
      <c r="CH463" s="406">
        <f t="shared" si="613"/>
        <v>0</v>
      </c>
      <c r="CI463" s="391" t="str">
        <f t="shared" si="614"/>
        <v>0</v>
      </c>
      <c r="CJ463" s="391" t="str">
        <f t="shared" si="615"/>
        <v>0</v>
      </c>
      <c r="CK463" s="405">
        <f t="shared" si="616"/>
        <v>0</v>
      </c>
      <c r="CL463" s="405" t="str">
        <f t="shared" si="617"/>
        <v>0m0</v>
      </c>
      <c r="CM463" s="392">
        <f t="shared" si="618"/>
        <v>0</v>
      </c>
      <c r="CN463" s="392">
        <f t="shared" si="619"/>
        <v>0</v>
      </c>
      <c r="CO463" s="405">
        <f t="shared" si="620"/>
        <v>0</v>
      </c>
      <c r="CP463" s="406">
        <f t="shared" si="621"/>
        <v>0</v>
      </c>
      <c r="CQ463" s="391" t="str">
        <f t="shared" si="622"/>
        <v>0</v>
      </c>
      <c r="CR463" s="391" t="str">
        <f t="shared" si="623"/>
        <v>0</v>
      </c>
      <c r="CS463" s="405">
        <f t="shared" si="624"/>
        <v>0</v>
      </c>
      <c r="CT463" s="405" t="str">
        <f t="shared" si="625"/>
        <v>0m0</v>
      </c>
      <c r="CU463" s="405">
        <f t="shared" si="626"/>
        <v>0</v>
      </c>
      <c r="CV463" s="405">
        <f t="shared" si="627"/>
        <v>0</v>
      </c>
      <c r="CW463" s="405">
        <f t="shared" si="628"/>
        <v>0</v>
      </c>
      <c r="CX463" s="405">
        <f t="shared" si="629"/>
        <v>0</v>
      </c>
      <c r="CY463" s="405">
        <f t="shared" si="630"/>
        <v>0</v>
      </c>
      <c r="CZ463" s="405" t="str">
        <f t="shared" si="631"/>
        <v/>
      </c>
      <c r="DA463" s="405" t="str">
        <f t="shared" si="632"/>
        <v/>
      </c>
      <c r="DB463" s="405" t="str">
        <f t="shared" si="633"/>
        <v/>
      </c>
      <c r="DC463" s="405" t="str">
        <f t="shared" si="634"/>
        <v/>
      </c>
      <c r="DD463" s="405" t="str">
        <f t="shared" si="635"/>
        <v/>
      </c>
      <c r="DE463" s="405"/>
      <c r="DF463" s="404"/>
      <c r="DG463" s="405" t="str">
        <f t="shared" si="636"/>
        <v/>
      </c>
      <c r="DH463" s="405" t="str">
        <f t="shared" si="637"/>
        <v/>
      </c>
      <c r="DI463" s="405">
        <f t="shared" si="638"/>
        <v>0</v>
      </c>
      <c r="DJ463" s="405" t="str">
        <f t="shared" si="639"/>
        <v/>
      </c>
      <c r="DK463" s="405" t="str">
        <f t="shared" si="640"/>
        <v/>
      </c>
      <c r="DL463" s="405" t="str">
        <f t="shared" si="641"/>
        <v/>
      </c>
      <c r="DM463" s="405" t="str">
        <f t="shared" si="642"/>
        <v/>
      </c>
      <c r="DN463" s="405" t="str">
        <f t="shared" si="643"/>
        <v/>
      </c>
      <c r="DO463" s="405" t="str">
        <f t="shared" si="644"/>
        <v/>
      </c>
    </row>
    <row r="464" spans="1:119" s="152" customFormat="1" ht="18" hidden="1" customHeight="1">
      <c r="A464" s="156" t="str">
        <f t="shared" si="574"/>
        <v/>
      </c>
      <c r="B464" s="153"/>
      <c r="C464" s="31" t="str">
        <f>IF(B464="","",VLOOKUP(B464,学連登録!$C$2:$G$3000,2,FALSE))</f>
        <v/>
      </c>
      <c r="D464" s="32" t="str">
        <f>IF(B464="","",VLOOKUP(B464,学連登録!$C$2:$G$3000,3,FALSE))</f>
        <v/>
      </c>
      <c r="E464" s="33" t="str">
        <f>IF(B464="","",VLOOKUP(B464,学連登録!$C$2:$G$3000,4,FALSE))</f>
        <v/>
      </c>
      <c r="F464" s="376" t="str">
        <f>IF(B464="","",VLOOKUP(B464,学連登録!$C$2:$I$3000,7,FALSE))</f>
        <v/>
      </c>
      <c r="G464" s="155"/>
      <c r="H464" s="926"/>
      <c r="I464" s="928"/>
      <c r="J464" s="155"/>
      <c r="K464" s="926"/>
      <c r="L464" s="927"/>
      <c r="M464" s="155"/>
      <c r="N464" s="881"/>
      <c r="O464" s="882"/>
      <c r="P464" s="154"/>
      <c r="Q464" s="926"/>
      <c r="R464" s="927"/>
      <c r="S464" s="154"/>
      <c r="T464" s="926"/>
      <c r="U464" s="927"/>
      <c r="V464" s="101" t="str">
        <f>IF(B464="","",VLOOKUP(B464,学連登録!$C$2:$H$3000,6,FALSE))</f>
        <v/>
      </c>
      <c r="Y464" s="116" t="str">
        <f t="shared" si="566"/>
        <v/>
      </c>
      <c r="Z464" s="97" t="str">
        <f>IF(G464="","",VLOOKUP(G464,種目名!$R$5:$T$104,3,0))</f>
        <v/>
      </c>
      <c r="AA464" s="98" t="str">
        <f>IF(J464="","",VLOOKUP(J464,種目名!$R$5:$T$104,3,0))</f>
        <v/>
      </c>
      <c r="AB464" s="117" t="str">
        <f>IF(M464="","",VLOOKUP(M464,種目名!$R$5:$T$104,3,0))</f>
        <v/>
      </c>
      <c r="AC464" s="117" t="str">
        <f>IF(P464="","",VLOOKUP(AF464,種目名!$R$5:$T$104,3,0))</f>
        <v/>
      </c>
      <c r="AD464" s="118" t="str">
        <f>IF(S464="","",VLOOKUP(AI464,種目名!$R$5:$T$104,3,0))</f>
        <v/>
      </c>
      <c r="AE464" s="115">
        <f t="shared" si="567"/>
        <v>0</v>
      </c>
      <c r="AF464" s="152" t="str">
        <f t="shared" si="568"/>
        <v/>
      </c>
      <c r="AG464" s="152" t="str">
        <f t="shared" si="569"/>
        <v/>
      </c>
      <c r="AH464" s="152">
        <f t="shared" si="570"/>
        <v>0</v>
      </c>
      <c r="AI464" s="152" t="str">
        <f t="shared" si="571"/>
        <v/>
      </c>
      <c r="AJ464" s="152" t="str">
        <f t="shared" si="572"/>
        <v/>
      </c>
      <c r="AK464" s="383"/>
      <c r="AL464" s="166">
        <f t="shared" si="579"/>
        <v>0</v>
      </c>
      <c r="AM464" s="392">
        <f t="shared" si="580"/>
        <v>0</v>
      </c>
      <c r="AN464" s="392">
        <f>COUNTIF($B$12:B464,B464)</f>
        <v>0</v>
      </c>
      <c r="AO464" s="392"/>
      <c r="AP464" s="392" t="str">
        <f t="shared" si="581"/>
        <v/>
      </c>
      <c r="AQ464" s="392" t="str">
        <f t="shared" si="581"/>
        <v/>
      </c>
      <c r="AR464" s="392" t="str">
        <f t="shared" si="581"/>
        <v/>
      </c>
      <c r="AS464" s="392" t="str">
        <f t="shared" si="575"/>
        <v/>
      </c>
      <c r="AT464" s="392">
        <f t="shared" si="582"/>
        <v>0</v>
      </c>
      <c r="AU464" s="392" t="str">
        <f t="shared" si="583"/>
        <v/>
      </c>
      <c r="AV464" s="392" t="str">
        <f t="shared" si="584"/>
        <v/>
      </c>
      <c r="AW464" s="392" t="str">
        <f t="shared" si="585"/>
        <v/>
      </c>
      <c r="AX464" s="392" t="str">
        <f t="shared" si="586"/>
        <v/>
      </c>
      <c r="AY464" s="392" t="str">
        <f t="shared" si="587"/>
        <v/>
      </c>
      <c r="AZ464" s="392" t="str">
        <f t="shared" si="573"/>
        <v/>
      </c>
      <c r="BA464" s="392" t="str">
        <f t="shared" si="573"/>
        <v/>
      </c>
      <c r="BB464" s="392" t="str">
        <f t="shared" si="573"/>
        <v/>
      </c>
      <c r="BC464" s="392" t="str">
        <f t="shared" si="573"/>
        <v/>
      </c>
      <c r="BD464" s="396" t="str">
        <f t="shared" si="573"/>
        <v/>
      </c>
      <c r="BE464" s="386">
        <f t="shared" si="588"/>
        <v>0</v>
      </c>
      <c r="BG464" s="392">
        <f t="shared" si="589"/>
        <v>0</v>
      </c>
      <c r="BH464" s="392">
        <f t="shared" si="590"/>
        <v>0</v>
      </c>
      <c r="BI464" s="405">
        <f t="shared" si="591"/>
        <v>0</v>
      </c>
      <c r="BJ464" s="406">
        <f t="shared" si="576"/>
        <v>0</v>
      </c>
      <c r="BK464" s="391" t="str">
        <f t="shared" si="577"/>
        <v>0</v>
      </c>
      <c r="BL464" s="391" t="str">
        <f t="shared" si="578"/>
        <v>0</v>
      </c>
      <c r="BM464" s="405">
        <f t="shared" si="592"/>
        <v>0</v>
      </c>
      <c r="BN464" s="405" t="str">
        <f t="shared" si="593"/>
        <v>0m0</v>
      </c>
      <c r="BO464" s="392">
        <f t="shared" si="594"/>
        <v>0</v>
      </c>
      <c r="BP464" s="392">
        <f t="shared" si="595"/>
        <v>0</v>
      </c>
      <c r="BQ464" s="405">
        <f t="shared" si="596"/>
        <v>0</v>
      </c>
      <c r="BR464" s="406">
        <f t="shared" si="597"/>
        <v>0</v>
      </c>
      <c r="BS464" s="391" t="str">
        <f t="shared" si="598"/>
        <v>0</v>
      </c>
      <c r="BT464" s="391" t="str">
        <f t="shared" si="599"/>
        <v>0</v>
      </c>
      <c r="BU464" s="405">
        <f t="shared" si="600"/>
        <v>0</v>
      </c>
      <c r="BV464" s="405" t="str">
        <f t="shared" si="601"/>
        <v>0m0</v>
      </c>
      <c r="BW464" s="392">
        <f t="shared" si="602"/>
        <v>0</v>
      </c>
      <c r="BX464" s="392">
        <f t="shared" si="603"/>
        <v>0</v>
      </c>
      <c r="BY464" s="405">
        <f t="shared" si="604"/>
        <v>0</v>
      </c>
      <c r="BZ464" s="406">
        <f t="shared" si="605"/>
        <v>0</v>
      </c>
      <c r="CA464" s="391" t="str">
        <f t="shared" si="606"/>
        <v>0</v>
      </c>
      <c r="CB464" s="391" t="str">
        <f t="shared" si="607"/>
        <v>0</v>
      </c>
      <c r="CC464" s="405">
        <f t="shared" si="608"/>
        <v>0</v>
      </c>
      <c r="CD464" s="405" t="str">
        <f t="shared" si="609"/>
        <v>0m0</v>
      </c>
      <c r="CE464" s="392">
        <f t="shared" si="610"/>
        <v>0</v>
      </c>
      <c r="CF464" s="392">
        <f t="shared" si="611"/>
        <v>0</v>
      </c>
      <c r="CG464" s="405">
        <f t="shared" si="612"/>
        <v>0</v>
      </c>
      <c r="CH464" s="406">
        <f t="shared" si="613"/>
        <v>0</v>
      </c>
      <c r="CI464" s="391" t="str">
        <f t="shared" si="614"/>
        <v>0</v>
      </c>
      <c r="CJ464" s="391" t="str">
        <f t="shared" si="615"/>
        <v>0</v>
      </c>
      <c r="CK464" s="405">
        <f t="shared" si="616"/>
        <v>0</v>
      </c>
      <c r="CL464" s="405" t="str">
        <f t="shared" si="617"/>
        <v>0m0</v>
      </c>
      <c r="CM464" s="392">
        <f t="shared" si="618"/>
        <v>0</v>
      </c>
      <c r="CN464" s="392">
        <f t="shared" si="619"/>
        <v>0</v>
      </c>
      <c r="CO464" s="405">
        <f t="shared" si="620"/>
        <v>0</v>
      </c>
      <c r="CP464" s="406">
        <f t="shared" si="621"/>
        <v>0</v>
      </c>
      <c r="CQ464" s="391" t="str">
        <f t="shared" si="622"/>
        <v>0</v>
      </c>
      <c r="CR464" s="391" t="str">
        <f t="shared" si="623"/>
        <v>0</v>
      </c>
      <c r="CS464" s="405">
        <f t="shared" si="624"/>
        <v>0</v>
      </c>
      <c r="CT464" s="405" t="str">
        <f t="shared" si="625"/>
        <v>0m0</v>
      </c>
      <c r="CU464" s="405">
        <f t="shared" si="626"/>
        <v>0</v>
      </c>
      <c r="CV464" s="405">
        <f t="shared" si="627"/>
        <v>0</v>
      </c>
      <c r="CW464" s="405">
        <f t="shared" si="628"/>
        <v>0</v>
      </c>
      <c r="CX464" s="405">
        <f t="shared" si="629"/>
        <v>0</v>
      </c>
      <c r="CY464" s="405">
        <f t="shared" si="630"/>
        <v>0</v>
      </c>
      <c r="CZ464" s="405" t="str">
        <f t="shared" si="631"/>
        <v/>
      </c>
      <c r="DA464" s="405" t="str">
        <f t="shared" si="632"/>
        <v/>
      </c>
      <c r="DB464" s="405" t="str">
        <f t="shared" si="633"/>
        <v/>
      </c>
      <c r="DC464" s="405" t="str">
        <f t="shared" si="634"/>
        <v/>
      </c>
      <c r="DD464" s="405" t="str">
        <f t="shared" si="635"/>
        <v/>
      </c>
      <c r="DE464" s="405"/>
      <c r="DF464" s="404"/>
      <c r="DG464" s="405" t="str">
        <f t="shared" si="636"/>
        <v/>
      </c>
      <c r="DH464" s="405" t="str">
        <f t="shared" si="637"/>
        <v/>
      </c>
      <c r="DI464" s="405">
        <f t="shared" si="638"/>
        <v>0</v>
      </c>
      <c r="DJ464" s="405" t="str">
        <f t="shared" si="639"/>
        <v/>
      </c>
      <c r="DK464" s="405" t="str">
        <f t="shared" si="640"/>
        <v/>
      </c>
      <c r="DL464" s="405" t="str">
        <f t="shared" si="641"/>
        <v/>
      </c>
      <c r="DM464" s="405" t="str">
        <f t="shared" si="642"/>
        <v/>
      </c>
      <c r="DN464" s="405" t="str">
        <f t="shared" si="643"/>
        <v/>
      </c>
      <c r="DO464" s="405" t="str">
        <f t="shared" si="644"/>
        <v/>
      </c>
    </row>
    <row r="465" spans="1:119" s="152" customFormat="1" ht="18" hidden="1" customHeight="1">
      <c r="A465" s="156" t="str">
        <f t="shared" si="574"/>
        <v/>
      </c>
      <c r="B465" s="153"/>
      <c r="C465" s="31" t="str">
        <f>IF(B465="","",VLOOKUP(B465,学連登録!$C$2:$G$3000,2,FALSE))</f>
        <v/>
      </c>
      <c r="D465" s="32" t="str">
        <f>IF(B465="","",VLOOKUP(B465,学連登録!$C$2:$G$3000,3,FALSE))</f>
        <v/>
      </c>
      <c r="E465" s="33" t="str">
        <f>IF(B465="","",VLOOKUP(B465,学連登録!$C$2:$G$3000,4,FALSE))</f>
        <v/>
      </c>
      <c r="F465" s="376" t="str">
        <f>IF(B465="","",VLOOKUP(B465,学連登録!$C$2:$I$3000,7,FALSE))</f>
        <v/>
      </c>
      <c r="G465" s="155"/>
      <c r="H465" s="926"/>
      <c r="I465" s="928"/>
      <c r="J465" s="155"/>
      <c r="K465" s="926"/>
      <c r="L465" s="927"/>
      <c r="M465" s="155"/>
      <c r="N465" s="881"/>
      <c r="O465" s="882"/>
      <c r="P465" s="154"/>
      <c r="Q465" s="926"/>
      <c r="R465" s="927"/>
      <c r="S465" s="154"/>
      <c r="T465" s="926"/>
      <c r="U465" s="927"/>
      <c r="V465" s="101" t="str">
        <f>IF(B465="","",VLOOKUP(B465,学連登録!$C$2:$H$3000,6,FALSE))</f>
        <v/>
      </c>
      <c r="Y465" s="116" t="str">
        <f t="shared" si="566"/>
        <v/>
      </c>
      <c r="Z465" s="97" t="str">
        <f>IF(G465="","",VLOOKUP(G465,種目名!$R$5:$T$104,3,0))</f>
        <v/>
      </c>
      <c r="AA465" s="98" t="str">
        <f>IF(J465="","",VLOOKUP(J465,種目名!$R$5:$T$104,3,0))</f>
        <v/>
      </c>
      <c r="AB465" s="117" t="str">
        <f>IF(M465="","",VLOOKUP(M465,種目名!$R$5:$T$104,3,0))</f>
        <v/>
      </c>
      <c r="AC465" s="117" t="str">
        <f>IF(P465="","",VLOOKUP(AF465,種目名!$R$5:$T$104,3,0))</f>
        <v/>
      </c>
      <c r="AD465" s="118" t="str">
        <f>IF(S465="","",VLOOKUP(AI465,種目名!$R$5:$T$104,3,0))</f>
        <v/>
      </c>
      <c r="AE465" s="115">
        <f t="shared" si="567"/>
        <v>0</v>
      </c>
      <c r="AF465" s="152" t="str">
        <f t="shared" si="568"/>
        <v/>
      </c>
      <c r="AG465" s="152" t="str">
        <f t="shared" si="569"/>
        <v/>
      </c>
      <c r="AH465" s="152">
        <f t="shared" si="570"/>
        <v>0</v>
      </c>
      <c r="AI465" s="152" t="str">
        <f t="shared" si="571"/>
        <v/>
      </c>
      <c r="AJ465" s="152" t="str">
        <f t="shared" si="572"/>
        <v/>
      </c>
      <c r="AK465" s="383"/>
      <c r="AL465" s="166">
        <f t="shared" si="579"/>
        <v>0</v>
      </c>
      <c r="AM465" s="392">
        <f t="shared" si="580"/>
        <v>0</v>
      </c>
      <c r="AN465" s="392">
        <f>COUNTIF($B$12:B465,B465)</f>
        <v>0</v>
      </c>
      <c r="AO465" s="392"/>
      <c r="AP465" s="392" t="str">
        <f t="shared" si="581"/>
        <v/>
      </c>
      <c r="AQ465" s="392" t="str">
        <f t="shared" si="581"/>
        <v/>
      </c>
      <c r="AR465" s="392" t="str">
        <f t="shared" si="581"/>
        <v/>
      </c>
      <c r="AS465" s="392" t="str">
        <f t="shared" si="575"/>
        <v/>
      </c>
      <c r="AT465" s="392">
        <f t="shared" si="582"/>
        <v>0</v>
      </c>
      <c r="AU465" s="392" t="str">
        <f t="shared" si="583"/>
        <v/>
      </c>
      <c r="AV465" s="392" t="str">
        <f t="shared" si="584"/>
        <v/>
      </c>
      <c r="AW465" s="392" t="str">
        <f t="shared" si="585"/>
        <v/>
      </c>
      <c r="AX465" s="392" t="str">
        <f t="shared" si="586"/>
        <v/>
      </c>
      <c r="AY465" s="392" t="str">
        <f t="shared" si="587"/>
        <v/>
      </c>
      <c r="AZ465" s="392" t="str">
        <f t="shared" si="573"/>
        <v/>
      </c>
      <c r="BA465" s="392" t="str">
        <f t="shared" si="573"/>
        <v/>
      </c>
      <c r="BB465" s="392" t="str">
        <f t="shared" si="573"/>
        <v/>
      </c>
      <c r="BC465" s="392" t="str">
        <f t="shared" si="573"/>
        <v/>
      </c>
      <c r="BD465" s="396" t="str">
        <f t="shared" si="573"/>
        <v/>
      </c>
      <c r="BE465" s="386">
        <f t="shared" si="588"/>
        <v>0</v>
      </c>
      <c r="BG465" s="392">
        <f t="shared" si="589"/>
        <v>0</v>
      </c>
      <c r="BH465" s="392">
        <f t="shared" si="590"/>
        <v>0</v>
      </c>
      <c r="BI465" s="405">
        <f t="shared" si="591"/>
        <v>0</v>
      </c>
      <c r="BJ465" s="406">
        <f t="shared" si="576"/>
        <v>0</v>
      </c>
      <c r="BK465" s="391" t="str">
        <f t="shared" si="577"/>
        <v>0</v>
      </c>
      <c r="BL465" s="391" t="str">
        <f t="shared" si="578"/>
        <v>0</v>
      </c>
      <c r="BM465" s="405">
        <f t="shared" si="592"/>
        <v>0</v>
      </c>
      <c r="BN465" s="405" t="str">
        <f t="shared" si="593"/>
        <v>0m0</v>
      </c>
      <c r="BO465" s="392">
        <f t="shared" si="594"/>
        <v>0</v>
      </c>
      <c r="BP465" s="392">
        <f t="shared" si="595"/>
        <v>0</v>
      </c>
      <c r="BQ465" s="405">
        <f t="shared" si="596"/>
        <v>0</v>
      </c>
      <c r="BR465" s="406">
        <f t="shared" si="597"/>
        <v>0</v>
      </c>
      <c r="BS465" s="391" t="str">
        <f t="shared" si="598"/>
        <v>0</v>
      </c>
      <c r="BT465" s="391" t="str">
        <f t="shared" si="599"/>
        <v>0</v>
      </c>
      <c r="BU465" s="405">
        <f t="shared" si="600"/>
        <v>0</v>
      </c>
      <c r="BV465" s="405" t="str">
        <f t="shared" si="601"/>
        <v>0m0</v>
      </c>
      <c r="BW465" s="392">
        <f t="shared" si="602"/>
        <v>0</v>
      </c>
      <c r="BX465" s="392">
        <f t="shared" si="603"/>
        <v>0</v>
      </c>
      <c r="BY465" s="405">
        <f t="shared" si="604"/>
        <v>0</v>
      </c>
      <c r="BZ465" s="406">
        <f t="shared" si="605"/>
        <v>0</v>
      </c>
      <c r="CA465" s="391" t="str">
        <f t="shared" si="606"/>
        <v>0</v>
      </c>
      <c r="CB465" s="391" t="str">
        <f t="shared" si="607"/>
        <v>0</v>
      </c>
      <c r="CC465" s="405">
        <f t="shared" si="608"/>
        <v>0</v>
      </c>
      <c r="CD465" s="405" t="str">
        <f t="shared" si="609"/>
        <v>0m0</v>
      </c>
      <c r="CE465" s="392">
        <f t="shared" si="610"/>
        <v>0</v>
      </c>
      <c r="CF465" s="392">
        <f t="shared" si="611"/>
        <v>0</v>
      </c>
      <c r="CG465" s="405">
        <f t="shared" si="612"/>
        <v>0</v>
      </c>
      <c r="CH465" s="406">
        <f t="shared" si="613"/>
        <v>0</v>
      </c>
      <c r="CI465" s="391" t="str">
        <f t="shared" si="614"/>
        <v>0</v>
      </c>
      <c r="CJ465" s="391" t="str">
        <f t="shared" si="615"/>
        <v>0</v>
      </c>
      <c r="CK465" s="405">
        <f t="shared" si="616"/>
        <v>0</v>
      </c>
      <c r="CL465" s="405" t="str">
        <f t="shared" si="617"/>
        <v>0m0</v>
      </c>
      <c r="CM465" s="392">
        <f t="shared" si="618"/>
        <v>0</v>
      </c>
      <c r="CN465" s="392">
        <f t="shared" si="619"/>
        <v>0</v>
      </c>
      <c r="CO465" s="405">
        <f t="shared" si="620"/>
        <v>0</v>
      </c>
      <c r="CP465" s="406">
        <f t="shared" si="621"/>
        <v>0</v>
      </c>
      <c r="CQ465" s="391" t="str">
        <f t="shared" si="622"/>
        <v>0</v>
      </c>
      <c r="CR465" s="391" t="str">
        <f t="shared" si="623"/>
        <v>0</v>
      </c>
      <c r="CS465" s="405">
        <f t="shared" si="624"/>
        <v>0</v>
      </c>
      <c r="CT465" s="405" t="str">
        <f t="shared" si="625"/>
        <v>0m0</v>
      </c>
      <c r="CU465" s="405">
        <f t="shared" si="626"/>
        <v>0</v>
      </c>
      <c r="CV465" s="405">
        <f t="shared" si="627"/>
        <v>0</v>
      </c>
      <c r="CW465" s="405">
        <f t="shared" si="628"/>
        <v>0</v>
      </c>
      <c r="CX465" s="405">
        <f t="shared" si="629"/>
        <v>0</v>
      </c>
      <c r="CY465" s="405">
        <f t="shared" si="630"/>
        <v>0</v>
      </c>
      <c r="CZ465" s="405" t="str">
        <f t="shared" si="631"/>
        <v/>
      </c>
      <c r="DA465" s="405" t="str">
        <f t="shared" si="632"/>
        <v/>
      </c>
      <c r="DB465" s="405" t="str">
        <f t="shared" si="633"/>
        <v/>
      </c>
      <c r="DC465" s="405" t="str">
        <f t="shared" si="634"/>
        <v/>
      </c>
      <c r="DD465" s="405" t="str">
        <f t="shared" si="635"/>
        <v/>
      </c>
      <c r="DE465" s="405"/>
      <c r="DF465" s="404"/>
      <c r="DG465" s="405" t="str">
        <f t="shared" si="636"/>
        <v/>
      </c>
      <c r="DH465" s="405" t="str">
        <f t="shared" si="637"/>
        <v/>
      </c>
      <c r="DI465" s="405">
        <f t="shared" si="638"/>
        <v>0</v>
      </c>
      <c r="DJ465" s="405" t="str">
        <f t="shared" si="639"/>
        <v/>
      </c>
      <c r="DK465" s="405" t="str">
        <f t="shared" si="640"/>
        <v/>
      </c>
      <c r="DL465" s="405" t="str">
        <f t="shared" si="641"/>
        <v/>
      </c>
      <c r="DM465" s="405" t="str">
        <f t="shared" si="642"/>
        <v/>
      </c>
      <c r="DN465" s="405" t="str">
        <f t="shared" si="643"/>
        <v/>
      </c>
      <c r="DO465" s="405" t="str">
        <f t="shared" si="644"/>
        <v/>
      </c>
    </row>
    <row r="466" spans="1:119" s="152" customFormat="1" ht="18" hidden="1" customHeight="1">
      <c r="A466" s="156" t="str">
        <f t="shared" si="574"/>
        <v/>
      </c>
      <c r="B466" s="153"/>
      <c r="C466" s="31" t="str">
        <f>IF(B466="","",VLOOKUP(B466,学連登録!$C$2:$G$3000,2,FALSE))</f>
        <v/>
      </c>
      <c r="D466" s="32" t="str">
        <f>IF(B466="","",VLOOKUP(B466,学連登録!$C$2:$G$3000,3,FALSE))</f>
        <v/>
      </c>
      <c r="E466" s="33" t="str">
        <f>IF(B466="","",VLOOKUP(B466,学連登録!$C$2:$G$3000,4,FALSE))</f>
        <v/>
      </c>
      <c r="F466" s="376" t="str">
        <f>IF(B466="","",VLOOKUP(B466,学連登録!$C$2:$I$3000,7,FALSE))</f>
        <v/>
      </c>
      <c r="G466" s="155"/>
      <c r="H466" s="926"/>
      <c r="I466" s="928"/>
      <c r="J466" s="155"/>
      <c r="K466" s="926"/>
      <c r="L466" s="927"/>
      <c r="M466" s="155"/>
      <c r="N466" s="881"/>
      <c r="O466" s="882"/>
      <c r="P466" s="154"/>
      <c r="Q466" s="926"/>
      <c r="R466" s="927"/>
      <c r="S466" s="154"/>
      <c r="T466" s="926"/>
      <c r="U466" s="927"/>
      <c r="V466" s="101" t="str">
        <f>IF(B466="","",VLOOKUP(B466,学連登録!$C$2:$H$3000,6,FALSE))</f>
        <v/>
      </c>
      <c r="Y466" s="116" t="str">
        <f t="shared" si="566"/>
        <v/>
      </c>
      <c r="Z466" s="97" t="str">
        <f>IF(G466="","",VLOOKUP(G466,種目名!$R$5:$T$104,3,0))</f>
        <v/>
      </c>
      <c r="AA466" s="98" t="str">
        <f>IF(J466="","",VLOOKUP(J466,種目名!$R$5:$T$104,3,0))</f>
        <v/>
      </c>
      <c r="AB466" s="117" t="str">
        <f>IF(M466="","",VLOOKUP(M466,種目名!$R$5:$T$104,3,0))</f>
        <v/>
      </c>
      <c r="AC466" s="117" t="str">
        <f>IF(P466="","",VLOOKUP(AF466,種目名!$R$5:$T$104,3,0))</f>
        <v/>
      </c>
      <c r="AD466" s="118" t="str">
        <f>IF(S466="","",VLOOKUP(AI466,種目名!$R$5:$T$104,3,0))</f>
        <v/>
      </c>
      <c r="AE466" s="115">
        <f t="shared" si="567"/>
        <v>0</v>
      </c>
      <c r="AF466" s="152" t="str">
        <f t="shared" si="568"/>
        <v/>
      </c>
      <c r="AG466" s="152" t="str">
        <f t="shared" si="569"/>
        <v/>
      </c>
      <c r="AH466" s="152">
        <f t="shared" si="570"/>
        <v>0</v>
      </c>
      <c r="AI466" s="152" t="str">
        <f t="shared" si="571"/>
        <v/>
      </c>
      <c r="AJ466" s="152" t="str">
        <f t="shared" si="572"/>
        <v/>
      </c>
      <c r="AK466" s="383"/>
      <c r="AL466" s="166">
        <f t="shared" si="579"/>
        <v>0</v>
      </c>
      <c r="AM466" s="392">
        <f t="shared" si="580"/>
        <v>0</v>
      </c>
      <c r="AN466" s="392">
        <f>COUNTIF($B$12:B466,B466)</f>
        <v>0</v>
      </c>
      <c r="AO466" s="392"/>
      <c r="AP466" s="392" t="str">
        <f t="shared" si="581"/>
        <v/>
      </c>
      <c r="AQ466" s="392" t="str">
        <f t="shared" si="581"/>
        <v/>
      </c>
      <c r="AR466" s="392" t="str">
        <f t="shared" si="581"/>
        <v/>
      </c>
      <c r="AS466" s="392" t="str">
        <f t="shared" si="575"/>
        <v/>
      </c>
      <c r="AT466" s="392">
        <f t="shared" si="582"/>
        <v>0</v>
      </c>
      <c r="AU466" s="392" t="str">
        <f t="shared" si="583"/>
        <v/>
      </c>
      <c r="AV466" s="392" t="str">
        <f t="shared" si="584"/>
        <v/>
      </c>
      <c r="AW466" s="392" t="str">
        <f t="shared" si="585"/>
        <v/>
      </c>
      <c r="AX466" s="392" t="str">
        <f t="shared" si="586"/>
        <v/>
      </c>
      <c r="AY466" s="392" t="str">
        <f t="shared" si="587"/>
        <v/>
      </c>
      <c r="AZ466" s="392" t="str">
        <f t="shared" si="573"/>
        <v/>
      </c>
      <c r="BA466" s="392" t="str">
        <f t="shared" si="573"/>
        <v/>
      </c>
      <c r="BB466" s="392" t="str">
        <f t="shared" si="573"/>
        <v/>
      </c>
      <c r="BC466" s="392" t="str">
        <f t="shared" si="573"/>
        <v/>
      </c>
      <c r="BD466" s="396" t="str">
        <f t="shared" si="573"/>
        <v/>
      </c>
      <c r="BE466" s="386">
        <f t="shared" si="588"/>
        <v>0</v>
      </c>
      <c r="BG466" s="392">
        <f t="shared" si="589"/>
        <v>0</v>
      </c>
      <c r="BH466" s="392">
        <f t="shared" si="590"/>
        <v>0</v>
      </c>
      <c r="BI466" s="405">
        <f t="shared" si="591"/>
        <v>0</v>
      </c>
      <c r="BJ466" s="406">
        <f t="shared" si="576"/>
        <v>0</v>
      </c>
      <c r="BK466" s="391" t="str">
        <f t="shared" si="577"/>
        <v>0</v>
      </c>
      <c r="BL466" s="391" t="str">
        <f t="shared" si="578"/>
        <v>0</v>
      </c>
      <c r="BM466" s="405">
        <f t="shared" si="592"/>
        <v>0</v>
      </c>
      <c r="BN466" s="405" t="str">
        <f t="shared" si="593"/>
        <v>0m0</v>
      </c>
      <c r="BO466" s="392">
        <f t="shared" si="594"/>
        <v>0</v>
      </c>
      <c r="BP466" s="392">
        <f t="shared" si="595"/>
        <v>0</v>
      </c>
      <c r="BQ466" s="405">
        <f t="shared" si="596"/>
        <v>0</v>
      </c>
      <c r="BR466" s="406">
        <f t="shared" si="597"/>
        <v>0</v>
      </c>
      <c r="BS466" s="391" t="str">
        <f t="shared" si="598"/>
        <v>0</v>
      </c>
      <c r="BT466" s="391" t="str">
        <f t="shared" si="599"/>
        <v>0</v>
      </c>
      <c r="BU466" s="405">
        <f t="shared" si="600"/>
        <v>0</v>
      </c>
      <c r="BV466" s="405" t="str">
        <f t="shared" si="601"/>
        <v>0m0</v>
      </c>
      <c r="BW466" s="392">
        <f t="shared" si="602"/>
        <v>0</v>
      </c>
      <c r="BX466" s="392">
        <f t="shared" si="603"/>
        <v>0</v>
      </c>
      <c r="BY466" s="405">
        <f t="shared" si="604"/>
        <v>0</v>
      </c>
      <c r="BZ466" s="406">
        <f t="shared" si="605"/>
        <v>0</v>
      </c>
      <c r="CA466" s="391" t="str">
        <f t="shared" si="606"/>
        <v>0</v>
      </c>
      <c r="CB466" s="391" t="str">
        <f t="shared" si="607"/>
        <v>0</v>
      </c>
      <c r="CC466" s="405">
        <f t="shared" si="608"/>
        <v>0</v>
      </c>
      <c r="CD466" s="405" t="str">
        <f t="shared" si="609"/>
        <v>0m0</v>
      </c>
      <c r="CE466" s="392">
        <f t="shared" si="610"/>
        <v>0</v>
      </c>
      <c r="CF466" s="392">
        <f t="shared" si="611"/>
        <v>0</v>
      </c>
      <c r="CG466" s="405">
        <f t="shared" si="612"/>
        <v>0</v>
      </c>
      <c r="CH466" s="406">
        <f t="shared" si="613"/>
        <v>0</v>
      </c>
      <c r="CI466" s="391" t="str">
        <f t="shared" si="614"/>
        <v>0</v>
      </c>
      <c r="CJ466" s="391" t="str">
        <f t="shared" si="615"/>
        <v>0</v>
      </c>
      <c r="CK466" s="405">
        <f t="shared" si="616"/>
        <v>0</v>
      </c>
      <c r="CL466" s="405" t="str">
        <f t="shared" si="617"/>
        <v>0m0</v>
      </c>
      <c r="CM466" s="392">
        <f t="shared" si="618"/>
        <v>0</v>
      </c>
      <c r="CN466" s="392">
        <f t="shared" si="619"/>
        <v>0</v>
      </c>
      <c r="CO466" s="405">
        <f t="shared" si="620"/>
        <v>0</v>
      </c>
      <c r="CP466" s="406">
        <f t="shared" si="621"/>
        <v>0</v>
      </c>
      <c r="CQ466" s="391" t="str">
        <f t="shared" si="622"/>
        <v>0</v>
      </c>
      <c r="CR466" s="391" t="str">
        <f t="shared" si="623"/>
        <v>0</v>
      </c>
      <c r="CS466" s="405">
        <f t="shared" si="624"/>
        <v>0</v>
      </c>
      <c r="CT466" s="405" t="str">
        <f t="shared" si="625"/>
        <v>0m0</v>
      </c>
      <c r="CU466" s="405">
        <f t="shared" si="626"/>
        <v>0</v>
      </c>
      <c r="CV466" s="405">
        <f t="shared" si="627"/>
        <v>0</v>
      </c>
      <c r="CW466" s="405">
        <f t="shared" si="628"/>
        <v>0</v>
      </c>
      <c r="CX466" s="405">
        <f t="shared" si="629"/>
        <v>0</v>
      </c>
      <c r="CY466" s="405">
        <f t="shared" si="630"/>
        <v>0</v>
      </c>
      <c r="CZ466" s="405" t="str">
        <f t="shared" si="631"/>
        <v/>
      </c>
      <c r="DA466" s="405" t="str">
        <f t="shared" si="632"/>
        <v/>
      </c>
      <c r="DB466" s="405" t="str">
        <f t="shared" si="633"/>
        <v/>
      </c>
      <c r="DC466" s="405" t="str">
        <f t="shared" si="634"/>
        <v/>
      </c>
      <c r="DD466" s="405" t="str">
        <f t="shared" si="635"/>
        <v/>
      </c>
      <c r="DE466" s="405"/>
      <c r="DF466" s="404"/>
      <c r="DG466" s="405" t="str">
        <f t="shared" si="636"/>
        <v/>
      </c>
      <c r="DH466" s="405" t="str">
        <f t="shared" si="637"/>
        <v/>
      </c>
      <c r="DI466" s="405">
        <f t="shared" si="638"/>
        <v>0</v>
      </c>
      <c r="DJ466" s="405" t="str">
        <f t="shared" si="639"/>
        <v/>
      </c>
      <c r="DK466" s="405" t="str">
        <f t="shared" si="640"/>
        <v/>
      </c>
      <c r="DL466" s="405" t="str">
        <f t="shared" si="641"/>
        <v/>
      </c>
      <c r="DM466" s="405" t="str">
        <f t="shared" si="642"/>
        <v/>
      </c>
      <c r="DN466" s="405" t="str">
        <f t="shared" si="643"/>
        <v/>
      </c>
      <c r="DO466" s="405" t="str">
        <f t="shared" si="644"/>
        <v/>
      </c>
    </row>
    <row r="467" spans="1:119" s="152" customFormat="1" ht="18" hidden="1" customHeight="1">
      <c r="A467" s="156" t="str">
        <f t="shared" si="574"/>
        <v/>
      </c>
      <c r="B467" s="153"/>
      <c r="C467" s="31" t="str">
        <f>IF(B467="","",VLOOKUP(B467,学連登録!$C$2:$G$3000,2,FALSE))</f>
        <v/>
      </c>
      <c r="D467" s="32" t="str">
        <f>IF(B467="","",VLOOKUP(B467,学連登録!$C$2:$G$3000,3,FALSE))</f>
        <v/>
      </c>
      <c r="E467" s="33" t="str">
        <f>IF(B467="","",VLOOKUP(B467,学連登録!$C$2:$G$3000,4,FALSE))</f>
        <v/>
      </c>
      <c r="F467" s="376" t="str">
        <f>IF(B467="","",VLOOKUP(B467,学連登録!$C$2:$I$3000,7,FALSE))</f>
        <v/>
      </c>
      <c r="G467" s="155"/>
      <c r="H467" s="926"/>
      <c r="I467" s="928"/>
      <c r="J467" s="155"/>
      <c r="K467" s="926"/>
      <c r="L467" s="927"/>
      <c r="M467" s="155"/>
      <c r="N467" s="881"/>
      <c r="O467" s="882"/>
      <c r="P467" s="154"/>
      <c r="Q467" s="926"/>
      <c r="R467" s="927"/>
      <c r="S467" s="154"/>
      <c r="T467" s="926"/>
      <c r="U467" s="927"/>
      <c r="V467" s="101" t="str">
        <f>IF(B467="","",VLOOKUP(B467,学連登録!$C$2:$H$3000,6,FALSE))</f>
        <v/>
      </c>
      <c r="Y467" s="116" t="str">
        <f t="shared" si="566"/>
        <v/>
      </c>
      <c r="Z467" s="97" t="str">
        <f>IF(G467="","",VLOOKUP(G467,種目名!$R$5:$T$104,3,0))</f>
        <v/>
      </c>
      <c r="AA467" s="98" t="str">
        <f>IF(J467="","",VLOOKUP(J467,種目名!$R$5:$T$104,3,0))</f>
        <v/>
      </c>
      <c r="AB467" s="117" t="str">
        <f>IF(M467="","",VLOOKUP(M467,種目名!$R$5:$T$104,3,0))</f>
        <v/>
      </c>
      <c r="AC467" s="117" t="str">
        <f>IF(P467="","",VLOOKUP(AF467,種目名!$R$5:$T$104,3,0))</f>
        <v/>
      </c>
      <c r="AD467" s="118" t="str">
        <f>IF(S467="","",VLOOKUP(AI467,種目名!$R$5:$T$104,3,0))</f>
        <v/>
      </c>
      <c r="AE467" s="115">
        <f t="shared" si="567"/>
        <v>0</v>
      </c>
      <c r="AF467" s="152" t="str">
        <f t="shared" si="568"/>
        <v/>
      </c>
      <c r="AG467" s="152" t="str">
        <f t="shared" si="569"/>
        <v/>
      </c>
      <c r="AH467" s="152">
        <f t="shared" si="570"/>
        <v>0</v>
      </c>
      <c r="AI467" s="152" t="str">
        <f t="shared" si="571"/>
        <v/>
      </c>
      <c r="AJ467" s="152" t="str">
        <f t="shared" si="572"/>
        <v/>
      </c>
      <c r="AK467" s="383"/>
      <c r="AL467" s="166">
        <f t="shared" si="579"/>
        <v>0</v>
      </c>
      <c r="AM467" s="392">
        <f t="shared" si="580"/>
        <v>0</v>
      </c>
      <c r="AN467" s="392">
        <f>COUNTIF($B$12:B467,B467)</f>
        <v>0</v>
      </c>
      <c r="AO467" s="392"/>
      <c r="AP467" s="392" t="str">
        <f t="shared" si="581"/>
        <v/>
      </c>
      <c r="AQ467" s="392" t="str">
        <f t="shared" si="581"/>
        <v/>
      </c>
      <c r="AR467" s="392" t="str">
        <f t="shared" si="581"/>
        <v/>
      </c>
      <c r="AS467" s="392" t="str">
        <f t="shared" si="575"/>
        <v/>
      </c>
      <c r="AT467" s="392">
        <f t="shared" si="582"/>
        <v>0</v>
      </c>
      <c r="AU467" s="392" t="str">
        <f t="shared" si="583"/>
        <v/>
      </c>
      <c r="AV467" s="392" t="str">
        <f t="shared" si="584"/>
        <v/>
      </c>
      <c r="AW467" s="392" t="str">
        <f t="shared" si="585"/>
        <v/>
      </c>
      <c r="AX467" s="392" t="str">
        <f t="shared" si="586"/>
        <v/>
      </c>
      <c r="AY467" s="392" t="str">
        <f t="shared" si="587"/>
        <v/>
      </c>
      <c r="AZ467" s="392" t="str">
        <f t="shared" si="573"/>
        <v/>
      </c>
      <c r="BA467" s="392" t="str">
        <f t="shared" si="573"/>
        <v/>
      </c>
      <c r="BB467" s="392" t="str">
        <f t="shared" si="573"/>
        <v/>
      </c>
      <c r="BC467" s="392" t="str">
        <f t="shared" si="573"/>
        <v/>
      </c>
      <c r="BD467" s="396" t="str">
        <f t="shared" si="573"/>
        <v/>
      </c>
      <c r="BE467" s="386">
        <f t="shared" si="588"/>
        <v>0</v>
      </c>
      <c r="BG467" s="392">
        <f t="shared" si="589"/>
        <v>0</v>
      </c>
      <c r="BH467" s="392">
        <f t="shared" si="590"/>
        <v>0</v>
      </c>
      <c r="BI467" s="405">
        <f t="shared" si="591"/>
        <v>0</v>
      </c>
      <c r="BJ467" s="406">
        <f t="shared" si="576"/>
        <v>0</v>
      </c>
      <c r="BK467" s="391" t="str">
        <f t="shared" si="577"/>
        <v>0</v>
      </c>
      <c r="BL467" s="391" t="str">
        <f t="shared" si="578"/>
        <v>0</v>
      </c>
      <c r="BM467" s="405">
        <f t="shared" si="592"/>
        <v>0</v>
      </c>
      <c r="BN467" s="405" t="str">
        <f t="shared" si="593"/>
        <v>0m0</v>
      </c>
      <c r="BO467" s="392">
        <f t="shared" si="594"/>
        <v>0</v>
      </c>
      <c r="BP467" s="392">
        <f t="shared" si="595"/>
        <v>0</v>
      </c>
      <c r="BQ467" s="405">
        <f t="shared" si="596"/>
        <v>0</v>
      </c>
      <c r="BR467" s="406">
        <f t="shared" si="597"/>
        <v>0</v>
      </c>
      <c r="BS467" s="391" t="str">
        <f t="shared" si="598"/>
        <v>0</v>
      </c>
      <c r="BT467" s="391" t="str">
        <f t="shared" si="599"/>
        <v>0</v>
      </c>
      <c r="BU467" s="405">
        <f t="shared" si="600"/>
        <v>0</v>
      </c>
      <c r="BV467" s="405" t="str">
        <f t="shared" si="601"/>
        <v>0m0</v>
      </c>
      <c r="BW467" s="392">
        <f t="shared" si="602"/>
        <v>0</v>
      </c>
      <c r="BX467" s="392">
        <f t="shared" si="603"/>
        <v>0</v>
      </c>
      <c r="BY467" s="405">
        <f t="shared" si="604"/>
        <v>0</v>
      </c>
      <c r="BZ467" s="406">
        <f t="shared" si="605"/>
        <v>0</v>
      </c>
      <c r="CA467" s="391" t="str">
        <f t="shared" si="606"/>
        <v>0</v>
      </c>
      <c r="CB467" s="391" t="str">
        <f t="shared" si="607"/>
        <v>0</v>
      </c>
      <c r="CC467" s="405">
        <f t="shared" si="608"/>
        <v>0</v>
      </c>
      <c r="CD467" s="405" t="str">
        <f t="shared" si="609"/>
        <v>0m0</v>
      </c>
      <c r="CE467" s="392">
        <f t="shared" si="610"/>
        <v>0</v>
      </c>
      <c r="CF467" s="392">
        <f t="shared" si="611"/>
        <v>0</v>
      </c>
      <c r="CG467" s="405">
        <f t="shared" si="612"/>
        <v>0</v>
      </c>
      <c r="CH467" s="406">
        <f t="shared" si="613"/>
        <v>0</v>
      </c>
      <c r="CI467" s="391" t="str">
        <f t="shared" si="614"/>
        <v>0</v>
      </c>
      <c r="CJ467" s="391" t="str">
        <f t="shared" si="615"/>
        <v>0</v>
      </c>
      <c r="CK467" s="405">
        <f t="shared" si="616"/>
        <v>0</v>
      </c>
      <c r="CL467" s="405" t="str">
        <f t="shared" si="617"/>
        <v>0m0</v>
      </c>
      <c r="CM467" s="392">
        <f t="shared" si="618"/>
        <v>0</v>
      </c>
      <c r="CN467" s="392">
        <f t="shared" si="619"/>
        <v>0</v>
      </c>
      <c r="CO467" s="405">
        <f t="shared" si="620"/>
        <v>0</v>
      </c>
      <c r="CP467" s="406">
        <f t="shared" si="621"/>
        <v>0</v>
      </c>
      <c r="CQ467" s="391" t="str">
        <f t="shared" si="622"/>
        <v>0</v>
      </c>
      <c r="CR467" s="391" t="str">
        <f t="shared" si="623"/>
        <v>0</v>
      </c>
      <c r="CS467" s="405">
        <f t="shared" si="624"/>
        <v>0</v>
      </c>
      <c r="CT467" s="405" t="str">
        <f t="shared" si="625"/>
        <v>0m0</v>
      </c>
      <c r="CU467" s="405">
        <f t="shared" si="626"/>
        <v>0</v>
      </c>
      <c r="CV467" s="405">
        <f t="shared" si="627"/>
        <v>0</v>
      </c>
      <c r="CW467" s="405">
        <f t="shared" si="628"/>
        <v>0</v>
      </c>
      <c r="CX467" s="405">
        <f t="shared" si="629"/>
        <v>0</v>
      </c>
      <c r="CY467" s="405">
        <f t="shared" si="630"/>
        <v>0</v>
      </c>
      <c r="CZ467" s="405" t="str">
        <f t="shared" si="631"/>
        <v/>
      </c>
      <c r="DA467" s="405" t="str">
        <f t="shared" si="632"/>
        <v/>
      </c>
      <c r="DB467" s="405" t="str">
        <f t="shared" si="633"/>
        <v/>
      </c>
      <c r="DC467" s="405" t="str">
        <f t="shared" si="634"/>
        <v/>
      </c>
      <c r="DD467" s="405" t="str">
        <f t="shared" si="635"/>
        <v/>
      </c>
      <c r="DE467" s="405"/>
      <c r="DF467" s="404"/>
      <c r="DG467" s="405" t="str">
        <f t="shared" si="636"/>
        <v/>
      </c>
      <c r="DH467" s="405" t="str">
        <f t="shared" si="637"/>
        <v/>
      </c>
      <c r="DI467" s="405">
        <f t="shared" si="638"/>
        <v>0</v>
      </c>
      <c r="DJ467" s="405" t="str">
        <f t="shared" si="639"/>
        <v/>
      </c>
      <c r="DK467" s="405" t="str">
        <f t="shared" si="640"/>
        <v/>
      </c>
      <c r="DL467" s="405" t="str">
        <f t="shared" si="641"/>
        <v/>
      </c>
      <c r="DM467" s="405" t="str">
        <f t="shared" si="642"/>
        <v/>
      </c>
      <c r="DN467" s="405" t="str">
        <f t="shared" si="643"/>
        <v/>
      </c>
      <c r="DO467" s="405" t="str">
        <f t="shared" si="644"/>
        <v/>
      </c>
    </row>
    <row r="468" spans="1:119" s="152" customFormat="1" ht="18" hidden="1" customHeight="1">
      <c r="A468" s="156" t="str">
        <f t="shared" si="574"/>
        <v/>
      </c>
      <c r="B468" s="153"/>
      <c r="C468" s="31" t="str">
        <f>IF(B468="","",VLOOKUP(B468,学連登録!$C$2:$G$3000,2,FALSE))</f>
        <v/>
      </c>
      <c r="D468" s="32" t="str">
        <f>IF(B468="","",VLOOKUP(B468,学連登録!$C$2:$G$3000,3,FALSE))</f>
        <v/>
      </c>
      <c r="E468" s="33" t="str">
        <f>IF(B468="","",VLOOKUP(B468,学連登録!$C$2:$G$3000,4,FALSE))</f>
        <v/>
      </c>
      <c r="F468" s="376" t="str">
        <f>IF(B468="","",VLOOKUP(B468,学連登録!$C$2:$I$3000,7,FALSE))</f>
        <v/>
      </c>
      <c r="G468" s="155"/>
      <c r="H468" s="926"/>
      <c r="I468" s="928"/>
      <c r="J468" s="155"/>
      <c r="K468" s="926"/>
      <c r="L468" s="927"/>
      <c r="M468" s="155"/>
      <c r="N468" s="881"/>
      <c r="O468" s="882"/>
      <c r="P468" s="154"/>
      <c r="Q468" s="926"/>
      <c r="R468" s="927"/>
      <c r="S468" s="154"/>
      <c r="T468" s="926"/>
      <c r="U468" s="927"/>
      <c r="V468" s="101" t="str">
        <f>IF(B468="","",VLOOKUP(B468,学連登録!$C$2:$H$3000,6,FALSE))</f>
        <v/>
      </c>
      <c r="Y468" s="116" t="str">
        <f t="shared" si="566"/>
        <v/>
      </c>
      <c r="Z468" s="97" t="str">
        <f>IF(G468="","",VLOOKUP(G468,種目名!$R$5:$T$104,3,0))</f>
        <v/>
      </c>
      <c r="AA468" s="98" t="str">
        <f>IF(J468="","",VLOOKUP(J468,種目名!$R$5:$T$104,3,0))</f>
        <v/>
      </c>
      <c r="AB468" s="117" t="str">
        <f>IF(M468="","",VLOOKUP(M468,種目名!$R$5:$T$104,3,0))</f>
        <v/>
      </c>
      <c r="AC468" s="117" t="str">
        <f>IF(P468="","",VLOOKUP(AF468,種目名!$R$5:$T$104,3,0))</f>
        <v/>
      </c>
      <c r="AD468" s="118" t="str">
        <f>IF(S468="","",VLOOKUP(AI468,種目名!$R$5:$T$104,3,0))</f>
        <v/>
      </c>
      <c r="AE468" s="115">
        <f t="shared" si="567"/>
        <v>0</v>
      </c>
      <c r="AF468" s="152" t="str">
        <f t="shared" si="568"/>
        <v/>
      </c>
      <c r="AG468" s="152" t="str">
        <f t="shared" si="569"/>
        <v/>
      </c>
      <c r="AH468" s="152">
        <f t="shared" si="570"/>
        <v>0</v>
      </c>
      <c r="AI468" s="152" t="str">
        <f t="shared" si="571"/>
        <v/>
      </c>
      <c r="AJ468" s="152" t="str">
        <f t="shared" si="572"/>
        <v/>
      </c>
      <c r="AK468" s="383"/>
      <c r="AL468" s="166">
        <f t="shared" si="579"/>
        <v>0</v>
      </c>
      <c r="AM468" s="392">
        <f t="shared" si="580"/>
        <v>0</v>
      </c>
      <c r="AN468" s="392">
        <f>COUNTIF($B$12:B468,B468)</f>
        <v>0</v>
      </c>
      <c r="AO468" s="392"/>
      <c r="AP468" s="392" t="str">
        <f t="shared" si="581"/>
        <v/>
      </c>
      <c r="AQ468" s="392" t="str">
        <f t="shared" si="581"/>
        <v/>
      </c>
      <c r="AR468" s="392" t="str">
        <f t="shared" si="581"/>
        <v/>
      </c>
      <c r="AS468" s="392" t="str">
        <f t="shared" si="575"/>
        <v/>
      </c>
      <c r="AT468" s="392">
        <f t="shared" si="582"/>
        <v>0</v>
      </c>
      <c r="AU468" s="392" t="str">
        <f t="shared" si="583"/>
        <v/>
      </c>
      <c r="AV468" s="392" t="str">
        <f t="shared" si="584"/>
        <v/>
      </c>
      <c r="AW468" s="392" t="str">
        <f t="shared" si="585"/>
        <v/>
      </c>
      <c r="AX468" s="392" t="str">
        <f t="shared" si="586"/>
        <v/>
      </c>
      <c r="AY468" s="392" t="str">
        <f t="shared" si="587"/>
        <v/>
      </c>
      <c r="AZ468" s="392" t="str">
        <f t="shared" si="573"/>
        <v/>
      </c>
      <c r="BA468" s="392" t="str">
        <f t="shared" si="573"/>
        <v/>
      </c>
      <c r="BB468" s="392" t="str">
        <f t="shared" si="573"/>
        <v/>
      </c>
      <c r="BC468" s="392" t="str">
        <f t="shared" si="573"/>
        <v/>
      </c>
      <c r="BD468" s="396" t="str">
        <f t="shared" si="573"/>
        <v/>
      </c>
      <c r="BE468" s="386">
        <f t="shared" si="588"/>
        <v>0</v>
      </c>
      <c r="BG468" s="392">
        <f t="shared" si="589"/>
        <v>0</v>
      </c>
      <c r="BH468" s="392">
        <f t="shared" si="590"/>
        <v>0</v>
      </c>
      <c r="BI468" s="405">
        <f t="shared" si="591"/>
        <v>0</v>
      </c>
      <c r="BJ468" s="406">
        <f t="shared" si="576"/>
        <v>0</v>
      </c>
      <c r="BK468" s="391" t="str">
        <f t="shared" si="577"/>
        <v>0</v>
      </c>
      <c r="BL468" s="391" t="str">
        <f t="shared" si="578"/>
        <v>0</v>
      </c>
      <c r="BM468" s="405">
        <f t="shared" si="592"/>
        <v>0</v>
      </c>
      <c r="BN468" s="405" t="str">
        <f t="shared" si="593"/>
        <v>0m0</v>
      </c>
      <c r="BO468" s="392">
        <f t="shared" si="594"/>
        <v>0</v>
      </c>
      <c r="BP468" s="392">
        <f t="shared" si="595"/>
        <v>0</v>
      </c>
      <c r="BQ468" s="405">
        <f t="shared" si="596"/>
        <v>0</v>
      </c>
      <c r="BR468" s="406">
        <f t="shared" si="597"/>
        <v>0</v>
      </c>
      <c r="BS468" s="391" t="str">
        <f t="shared" si="598"/>
        <v>0</v>
      </c>
      <c r="BT468" s="391" t="str">
        <f t="shared" si="599"/>
        <v>0</v>
      </c>
      <c r="BU468" s="405">
        <f t="shared" si="600"/>
        <v>0</v>
      </c>
      <c r="BV468" s="405" t="str">
        <f t="shared" si="601"/>
        <v>0m0</v>
      </c>
      <c r="BW468" s="392">
        <f t="shared" si="602"/>
        <v>0</v>
      </c>
      <c r="BX468" s="392">
        <f t="shared" si="603"/>
        <v>0</v>
      </c>
      <c r="BY468" s="405">
        <f t="shared" si="604"/>
        <v>0</v>
      </c>
      <c r="BZ468" s="406">
        <f t="shared" si="605"/>
        <v>0</v>
      </c>
      <c r="CA468" s="391" t="str">
        <f t="shared" si="606"/>
        <v>0</v>
      </c>
      <c r="CB468" s="391" t="str">
        <f t="shared" si="607"/>
        <v>0</v>
      </c>
      <c r="CC468" s="405">
        <f t="shared" si="608"/>
        <v>0</v>
      </c>
      <c r="CD468" s="405" t="str">
        <f t="shared" si="609"/>
        <v>0m0</v>
      </c>
      <c r="CE468" s="392">
        <f t="shared" si="610"/>
        <v>0</v>
      </c>
      <c r="CF468" s="392">
        <f t="shared" si="611"/>
        <v>0</v>
      </c>
      <c r="CG468" s="405">
        <f t="shared" si="612"/>
        <v>0</v>
      </c>
      <c r="CH468" s="406">
        <f t="shared" si="613"/>
        <v>0</v>
      </c>
      <c r="CI468" s="391" t="str">
        <f t="shared" si="614"/>
        <v>0</v>
      </c>
      <c r="CJ468" s="391" t="str">
        <f t="shared" si="615"/>
        <v>0</v>
      </c>
      <c r="CK468" s="405">
        <f t="shared" si="616"/>
        <v>0</v>
      </c>
      <c r="CL468" s="405" t="str">
        <f t="shared" si="617"/>
        <v>0m0</v>
      </c>
      <c r="CM468" s="392">
        <f t="shared" si="618"/>
        <v>0</v>
      </c>
      <c r="CN468" s="392">
        <f t="shared" si="619"/>
        <v>0</v>
      </c>
      <c r="CO468" s="405">
        <f t="shared" si="620"/>
        <v>0</v>
      </c>
      <c r="CP468" s="406">
        <f t="shared" si="621"/>
        <v>0</v>
      </c>
      <c r="CQ468" s="391" t="str">
        <f t="shared" si="622"/>
        <v>0</v>
      </c>
      <c r="CR468" s="391" t="str">
        <f t="shared" si="623"/>
        <v>0</v>
      </c>
      <c r="CS468" s="405">
        <f t="shared" si="624"/>
        <v>0</v>
      </c>
      <c r="CT468" s="405" t="str">
        <f t="shared" si="625"/>
        <v>0m0</v>
      </c>
      <c r="CU468" s="405">
        <f t="shared" si="626"/>
        <v>0</v>
      </c>
      <c r="CV468" s="405">
        <f t="shared" si="627"/>
        <v>0</v>
      </c>
      <c r="CW468" s="405">
        <f t="shared" si="628"/>
        <v>0</v>
      </c>
      <c r="CX468" s="405">
        <f t="shared" si="629"/>
        <v>0</v>
      </c>
      <c r="CY468" s="405">
        <f t="shared" si="630"/>
        <v>0</v>
      </c>
      <c r="CZ468" s="405" t="str">
        <f t="shared" si="631"/>
        <v/>
      </c>
      <c r="DA468" s="405" t="str">
        <f t="shared" si="632"/>
        <v/>
      </c>
      <c r="DB468" s="405" t="str">
        <f t="shared" si="633"/>
        <v/>
      </c>
      <c r="DC468" s="405" t="str">
        <f t="shared" si="634"/>
        <v/>
      </c>
      <c r="DD468" s="405" t="str">
        <f t="shared" si="635"/>
        <v/>
      </c>
      <c r="DE468" s="405"/>
      <c r="DF468" s="404"/>
      <c r="DG468" s="405" t="str">
        <f t="shared" si="636"/>
        <v/>
      </c>
      <c r="DH468" s="405" t="str">
        <f t="shared" si="637"/>
        <v/>
      </c>
      <c r="DI468" s="405">
        <f t="shared" si="638"/>
        <v>0</v>
      </c>
      <c r="DJ468" s="405" t="str">
        <f t="shared" si="639"/>
        <v/>
      </c>
      <c r="DK468" s="405" t="str">
        <f t="shared" si="640"/>
        <v/>
      </c>
      <c r="DL468" s="405" t="str">
        <f t="shared" si="641"/>
        <v/>
      </c>
      <c r="DM468" s="405" t="str">
        <f t="shared" si="642"/>
        <v/>
      </c>
      <c r="DN468" s="405" t="str">
        <f t="shared" si="643"/>
        <v/>
      </c>
      <c r="DO468" s="405" t="str">
        <f t="shared" si="644"/>
        <v/>
      </c>
    </row>
    <row r="469" spans="1:119" s="152" customFormat="1" ht="18" hidden="1" customHeight="1">
      <c r="A469" s="156" t="str">
        <f t="shared" si="574"/>
        <v/>
      </c>
      <c r="B469" s="153"/>
      <c r="C469" s="31" t="str">
        <f>IF(B469="","",VLOOKUP(B469,学連登録!$C$2:$G$3000,2,FALSE))</f>
        <v/>
      </c>
      <c r="D469" s="32" t="str">
        <f>IF(B469="","",VLOOKUP(B469,学連登録!$C$2:$G$3000,3,FALSE))</f>
        <v/>
      </c>
      <c r="E469" s="33" t="str">
        <f>IF(B469="","",VLOOKUP(B469,学連登録!$C$2:$G$3000,4,FALSE))</f>
        <v/>
      </c>
      <c r="F469" s="376" t="str">
        <f>IF(B469="","",VLOOKUP(B469,学連登録!$C$2:$I$3000,7,FALSE))</f>
        <v/>
      </c>
      <c r="G469" s="155"/>
      <c r="H469" s="926"/>
      <c r="I469" s="928"/>
      <c r="J469" s="155"/>
      <c r="K469" s="926"/>
      <c r="L469" s="927"/>
      <c r="M469" s="155"/>
      <c r="N469" s="881"/>
      <c r="O469" s="882"/>
      <c r="P469" s="154"/>
      <c r="Q469" s="926"/>
      <c r="R469" s="927"/>
      <c r="S469" s="154"/>
      <c r="T469" s="926"/>
      <c r="U469" s="927"/>
      <c r="V469" s="101" t="str">
        <f>IF(B469="","",VLOOKUP(B469,学連登録!$C$2:$H$3000,6,FALSE))</f>
        <v/>
      </c>
      <c r="Y469" s="116" t="str">
        <f t="shared" si="566"/>
        <v/>
      </c>
      <c r="Z469" s="97" t="str">
        <f>IF(G469="","",VLOOKUP(G469,種目名!$R$5:$T$104,3,0))</f>
        <v/>
      </c>
      <c r="AA469" s="98" t="str">
        <f>IF(J469="","",VLOOKUP(J469,種目名!$R$5:$T$104,3,0))</f>
        <v/>
      </c>
      <c r="AB469" s="117" t="str">
        <f>IF(M469="","",VLOOKUP(M469,種目名!$R$5:$T$104,3,0))</f>
        <v/>
      </c>
      <c r="AC469" s="117" t="str">
        <f>IF(P469="","",VLOOKUP(AF469,種目名!$R$5:$T$104,3,0))</f>
        <v/>
      </c>
      <c r="AD469" s="118" t="str">
        <f>IF(S469="","",VLOOKUP(AI469,種目名!$R$5:$T$104,3,0))</f>
        <v/>
      </c>
      <c r="AE469" s="115">
        <f t="shared" si="567"/>
        <v>0</v>
      </c>
      <c r="AF469" s="152" t="str">
        <f t="shared" si="568"/>
        <v/>
      </c>
      <c r="AG469" s="152" t="str">
        <f t="shared" si="569"/>
        <v/>
      </c>
      <c r="AH469" s="152">
        <f t="shared" si="570"/>
        <v>0</v>
      </c>
      <c r="AI469" s="152" t="str">
        <f t="shared" si="571"/>
        <v/>
      </c>
      <c r="AJ469" s="152" t="str">
        <f t="shared" si="572"/>
        <v/>
      </c>
      <c r="AK469" s="383"/>
      <c r="AL469" s="166">
        <f t="shared" si="579"/>
        <v>0</v>
      </c>
      <c r="AM469" s="392">
        <f t="shared" si="580"/>
        <v>0</v>
      </c>
      <c r="AN469" s="392">
        <f>COUNTIF($B$12:B469,B469)</f>
        <v>0</v>
      </c>
      <c r="AO469" s="392"/>
      <c r="AP469" s="392" t="str">
        <f t="shared" si="581"/>
        <v/>
      </c>
      <c r="AQ469" s="392" t="str">
        <f t="shared" si="581"/>
        <v/>
      </c>
      <c r="AR469" s="392" t="str">
        <f t="shared" si="581"/>
        <v/>
      </c>
      <c r="AS469" s="392" t="str">
        <f t="shared" si="575"/>
        <v/>
      </c>
      <c r="AT469" s="392">
        <f t="shared" si="582"/>
        <v>0</v>
      </c>
      <c r="AU469" s="392" t="str">
        <f t="shared" si="583"/>
        <v/>
      </c>
      <c r="AV469" s="392" t="str">
        <f t="shared" si="584"/>
        <v/>
      </c>
      <c r="AW469" s="392" t="str">
        <f t="shared" si="585"/>
        <v/>
      </c>
      <c r="AX469" s="392" t="str">
        <f t="shared" si="586"/>
        <v/>
      </c>
      <c r="AY469" s="392" t="str">
        <f t="shared" si="587"/>
        <v/>
      </c>
      <c r="AZ469" s="392" t="str">
        <f t="shared" si="573"/>
        <v/>
      </c>
      <c r="BA469" s="392" t="str">
        <f t="shared" si="573"/>
        <v/>
      </c>
      <c r="BB469" s="392" t="str">
        <f t="shared" si="573"/>
        <v/>
      </c>
      <c r="BC469" s="392" t="str">
        <f t="shared" si="573"/>
        <v/>
      </c>
      <c r="BD469" s="396" t="str">
        <f t="shared" si="573"/>
        <v/>
      </c>
      <c r="BE469" s="386">
        <f t="shared" si="588"/>
        <v>0</v>
      </c>
      <c r="BG469" s="392">
        <f t="shared" si="589"/>
        <v>0</v>
      </c>
      <c r="BH469" s="392">
        <f t="shared" si="590"/>
        <v>0</v>
      </c>
      <c r="BI469" s="405">
        <f t="shared" si="591"/>
        <v>0</v>
      </c>
      <c r="BJ469" s="406">
        <f t="shared" si="576"/>
        <v>0</v>
      </c>
      <c r="BK469" s="391" t="str">
        <f t="shared" si="577"/>
        <v>0</v>
      </c>
      <c r="BL469" s="391" t="str">
        <f t="shared" si="578"/>
        <v>0</v>
      </c>
      <c r="BM469" s="405">
        <f t="shared" si="592"/>
        <v>0</v>
      </c>
      <c r="BN469" s="405" t="str">
        <f t="shared" si="593"/>
        <v>0m0</v>
      </c>
      <c r="BO469" s="392">
        <f t="shared" si="594"/>
        <v>0</v>
      </c>
      <c r="BP469" s="392">
        <f t="shared" si="595"/>
        <v>0</v>
      </c>
      <c r="BQ469" s="405">
        <f t="shared" si="596"/>
        <v>0</v>
      </c>
      <c r="BR469" s="406">
        <f t="shared" si="597"/>
        <v>0</v>
      </c>
      <c r="BS469" s="391" t="str">
        <f t="shared" si="598"/>
        <v>0</v>
      </c>
      <c r="BT469" s="391" t="str">
        <f t="shared" si="599"/>
        <v>0</v>
      </c>
      <c r="BU469" s="405">
        <f t="shared" si="600"/>
        <v>0</v>
      </c>
      <c r="BV469" s="405" t="str">
        <f t="shared" si="601"/>
        <v>0m0</v>
      </c>
      <c r="BW469" s="392">
        <f t="shared" si="602"/>
        <v>0</v>
      </c>
      <c r="BX469" s="392">
        <f t="shared" si="603"/>
        <v>0</v>
      </c>
      <c r="BY469" s="405">
        <f t="shared" si="604"/>
        <v>0</v>
      </c>
      <c r="BZ469" s="406">
        <f t="shared" si="605"/>
        <v>0</v>
      </c>
      <c r="CA469" s="391" t="str">
        <f t="shared" si="606"/>
        <v>0</v>
      </c>
      <c r="CB469" s="391" t="str">
        <f t="shared" si="607"/>
        <v>0</v>
      </c>
      <c r="CC469" s="405">
        <f t="shared" si="608"/>
        <v>0</v>
      </c>
      <c r="CD469" s="405" t="str">
        <f t="shared" si="609"/>
        <v>0m0</v>
      </c>
      <c r="CE469" s="392">
        <f t="shared" si="610"/>
        <v>0</v>
      </c>
      <c r="CF469" s="392">
        <f t="shared" si="611"/>
        <v>0</v>
      </c>
      <c r="CG469" s="405">
        <f t="shared" si="612"/>
        <v>0</v>
      </c>
      <c r="CH469" s="406">
        <f t="shared" si="613"/>
        <v>0</v>
      </c>
      <c r="CI469" s="391" t="str">
        <f t="shared" si="614"/>
        <v>0</v>
      </c>
      <c r="CJ469" s="391" t="str">
        <f t="shared" si="615"/>
        <v>0</v>
      </c>
      <c r="CK469" s="405">
        <f t="shared" si="616"/>
        <v>0</v>
      </c>
      <c r="CL469" s="405" t="str">
        <f t="shared" si="617"/>
        <v>0m0</v>
      </c>
      <c r="CM469" s="392">
        <f t="shared" si="618"/>
        <v>0</v>
      </c>
      <c r="CN469" s="392">
        <f t="shared" si="619"/>
        <v>0</v>
      </c>
      <c r="CO469" s="405">
        <f t="shared" si="620"/>
        <v>0</v>
      </c>
      <c r="CP469" s="406">
        <f t="shared" si="621"/>
        <v>0</v>
      </c>
      <c r="CQ469" s="391" t="str">
        <f t="shared" si="622"/>
        <v>0</v>
      </c>
      <c r="CR469" s="391" t="str">
        <f t="shared" si="623"/>
        <v>0</v>
      </c>
      <c r="CS469" s="405">
        <f t="shared" si="624"/>
        <v>0</v>
      </c>
      <c r="CT469" s="405" t="str">
        <f t="shared" si="625"/>
        <v>0m0</v>
      </c>
      <c r="CU469" s="405">
        <f t="shared" si="626"/>
        <v>0</v>
      </c>
      <c r="CV469" s="405">
        <f t="shared" si="627"/>
        <v>0</v>
      </c>
      <c r="CW469" s="405">
        <f t="shared" si="628"/>
        <v>0</v>
      </c>
      <c r="CX469" s="405">
        <f t="shared" si="629"/>
        <v>0</v>
      </c>
      <c r="CY469" s="405">
        <f t="shared" si="630"/>
        <v>0</v>
      </c>
      <c r="CZ469" s="405" t="str">
        <f t="shared" si="631"/>
        <v/>
      </c>
      <c r="DA469" s="405" t="str">
        <f t="shared" si="632"/>
        <v/>
      </c>
      <c r="DB469" s="405" t="str">
        <f t="shared" si="633"/>
        <v/>
      </c>
      <c r="DC469" s="405" t="str">
        <f t="shared" si="634"/>
        <v/>
      </c>
      <c r="DD469" s="405" t="str">
        <f t="shared" si="635"/>
        <v/>
      </c>
      <c r="DE469" s="405"/>
      <c r="DF469" s="404"/>
      <c r="DG469" s="405" t="str">
        <f t="shared" si="636"/>
        <v/>
      </c>
      <c r="DH469" s="405" t="str">
        <f t="shared" si="637"/>
        <v/>
      </c>
      <c r="DI469" s="405">
        <f t="shared" si="638"/>
        <v>0</v>
      </c>
      <c r="DJ469" s="405" t="str">
        <f t="shared" si="639"/>
        <v/>
      </c>
      <c r="DK469" s="405" t="str">
        <f t="shared" si="640"/>
        <v/>
      </c>
      <c r="DL469" s="405" t="str">
        <f t="shared" si="641"/>
        <v/>
      </c>
      <c r="DM469" s="405" t="str">
        <f t="shared" si="642"/>
        <v/>
      </c>
      <c r="DN469" s="405" t="str">
        <f t="shared" si="643"/>
        <v/>
      </c>
      <c r="DO469" s="405" t="str">
        <f t="shared" si="644"/>
        <v/>
      </c>
    </row>
    <row r="470" spans="1:119" s="152" customFormat="1" ht="18" hidden="1" customHeight="1">
      <c r="A470" s="156" t="str">
        <f t="shared" si="574"/>
        <v/>
      </c>
      <c r="B470" s="153"/>
      <c r="C470" s="31" t="str">
        <f>IF(B470="","",VLOOKUP(B470,学連登録!$C$2:$G$3000,2,FALSE))</f>
        <v/>
      </c>
      <c r="D470" s="32" t="str">
        <f>IF(B470="","",VLOOKUP(B470,学連登録!$C$2:$G$3000,3,FALSE))</f>
        <v/>
      </c>
      <c r="E470" s="33" t="str">
        <f>IF(B470="","",VLOOKUP(B470,学連登録!$C$2:$G$3000,4,FALSE))</f>
        <v/>
      </c>
      <c r="F470" s="376" t="str">
        <f>IF(B470="","",VLOOKUP(B470,学連登録!$C$2:$I$3000,7,FALSE))</f>
        <v/>
      </c>
      <c r="G470" s="155"/>
      <c r="H470" s="926"/>
      <c r="I470" s="928"/>
      <c r="J470" s="155"/>
      <c r="K470" s="926"/>
      <c r="L470" s="927"/>
      <c r="M470" s="155"/>
      <c r="N470" s="881"/>
      <c r="O470" s="882"/>
      <c r="P470" s="154"/>
      <c r="Q470" s="926"/>
      <c r="R470" s="927"/>
      <c r="S470" s="154"/>
      <c r="T470" s="926"/>
      <c r="U470" s="927"/>
      <c r="V470" s="101" t="str">
        <f>IF(B470="","",VLOOKUP(B470,学連登録!$C$2:$H$3000,6,FALSE))</f>
        <v/>
      </c>
      <c r="Y470" s="116" t="str">
        <f t="shared" ref="Y470:Y520" si="645">IF(C470="","",$S$3)</f>
        <v/>
      </c>
      <c r="Z470" s="97" t="str">
        <f>IF(G470="","",VLOOKUP(G470,種目名!$R$5:$T$104,3,0))</f>
        <v/>
      </c>
      <c r="AA470" s="98" t="str">
        <f>IF(J470="","",VLOOKUP(J470,種目名!$R$5:$T$104,3,0))</f>
        <v/>
      </c>
      <c r="AB470" s="117" t="str">
        <f>IF(M470="","",VLOOKUP(M470,種目名!$R$5:$T$104,3,0))</f>
        <v/>
      </c>
      <c r="AC470" s="117" t="str">
        <f>IF(P470="","",VLOOKUP(AF470,種目名!$R$5:$T$104,3,0))</f>
        <v/>
      </c>
      <c r="AD470" s="118" t="str">
        <f>IF(S470="","",VLOOKUP(AI470,種目名!$R$5:$T$104,3,0))</f>
        <v/>
      </c>
      <c r="AE470" s="115">
        <f t="shared" ref="AE470:AE520" si="646">LENB(P470)</f>
        <v>0</v>
      </c>
      <c r="AF470" s="152" t="str">
        <f t="shared" ref="AF470:AF520" si="647">IF(AE470,LEFTB(P470,AE470-1),"")</f>
        <v/>
      </c>
      <c r="AG470" s="152" t="str">
        <f t="shared" ref="AG470:AG520" si="648">IF(AE470,MIDB(P470,AE470,1),"")</f>
        <v/>
      </c>
      <c r="AH470" s="152">
        <f t="shared" ref="AH470:AH520" si="649">LENB(S470)</f>
        <v>0</v>
      </c>
      <c r="AI470" s="152" t="str">
        <f t="shared" ref="AI470:AI520" si="650">IF(AH470,LEFTB(S470,AH470-1),"")</f>
        <v/>
      </c>
      <c r="AJ470" s="152" t="str">
        <f t="shared" ref="AJ470:AJ520" si="651">IF(AH470,MIDB(S470,AH470,1),"")</f>
        <v/>
      </c>
      <c r="AK470" s="383"/>
      <c r="AL470" s="166">
        <f t="shared" si="579"/>
        <v>0</v>
      </c>
      <c r="AM470" s="392">
        <f t="shared" si="580"/>
        <v>0</v>
      </c>
      <c r="AN470" s="392">
        <f>COUNTIF($B$12:B470,B470)</f>
        <v>0</v>
      </c>
      <c r="AO470" s="392"/>
      <c r="AP470" s="392" t="str">
        <f t="shared" si="581"/>
        <v/>
      </c>
      <c r="AQ470" s="392" t="str">
        <f t="shared" si="581"/>
        <v/>
      </c>
      <c r="AR470" s="392" t="str">
        <f t="shared" si="581"/>
        <v/>
      </c>
      <c r="AS470" s="392" t="str">
        <f t="shared" si="575"/>
        <v/>
      </c>
      <c r="AT470" s="392">
        <f t="shared" si="582"/>
        <v>0</v>
      </c>
      <c r="AU470" s="392" t="str">
        <f t="shared" si="583"/>
        <v/>
      </c>
      <c r="AV470" s="392" t="str">
        <f t="shared" si="584"/>
        <v/>
      </c>
      <c r="AW470" s="392" t="str">
        <f t="shared" si="585"/>
        <v/>
      </c>
      <c r="AX470" s="392" t="str">
        <f t="shared" si="586"/>
        <v/>
      </c>
      <c r="AY470" s="392" t="str">
        <f t="shared" si="587"/>
        <v/>
      </c>
      <c r="AZ470" s="392" t="str">
        <f t="shared" si="573"/>
        <v/>
      </c>
      <c r="BA470" s="392" t="str">
        <f t="shared" si="573"/>
        <v/>
      </c>
      <c r="BB470" s="392" t="str">
        <f t="shared" si="573"/>
        <v/>
      </c>
      <c r="BC470" s="392" t="str">
        <f t="shared" si="573"/>
        <v/>
      </c>
      <c r="BD470" s="396" t="str">
        <f t="shared" si="573"/>
        <v/>
      </c>
      <c r="BE470" s="386">
        <f t="shared" si="588"/>
        <v>0</v>
      </c>
      <c r="BG470" s="392">
        <f t="shared" si="589"/>
        <v>0</v>
      </c>
      <c r="BH470" s="392">
        <f t="shared" si="590"/>
        <v>0</v>
      </c>
      <c r="BI470" s="405">
        <f t="shared" si="591"/>
        <v>0</v>
      </c>
      <c r="BJ470" s="406">
        <f t="shared" si="576"/>
        <v>0</v>
      </c>
      <c r="BK470" s="391" t="str">
        <f t="shared" si="577"/>
        <v>0</v>
      </c>
      <c r="BL470" s="391" t="str">
        <f t="shared" si="578"/>
        <v>0</v>
      </c>
      <c r="BM470" s="405">
        <f t="shared" si="592"/>
        <v>0</v>
      </c>
      <c r="BN470" s="405" t="str">
        <f t="shared" si="593"/>
        <v>0m0</v>
      </c>
      <c r="BO470" s="392">
        <f t="shared" si="594"/>
        <v>0</v>
      </c>
      <c r="BP470" s="392">
        <f t="shared" si="595"/>
        <v>0</v>
      </c>
      <c r="BQ470" s="405">
        <f t="shared" si="596"/>
        <v>0</v>
      </c>
      <c r="BR470" s="406">
        <f t="shared" si="597"/>
        <v>0</v>
      </c>
      <c r="BS470" s="391" t="str">
        <f t="shared" si="598"/>
        <v>0</v>
      </c>
      <c r="BT470" s="391" t="str">
        <f t="shared" si="599"/>
        <v>0</v>
      </c>
      <c r="BU470" s="405">
        <f t="shared" si="600"/>
        <v>0</v>
      </c>
      <c r="BV470" s="405" t="str">
        <f t="shared" si="601"/>
        <v>0m0</v>
      </c>
      <c r="BW470" s="392">
        <f t="shared" si="602"/>
        <v>0</v>
      </c>
      <c r="BX470" s="392">
        <f t="shared" si="603"/>
        <v>0</v>
      </c>
      <c r="BY470" s="405">
        <f t="shared" si="604"/>
        <v>0</v>
      </c>
      <c r="BZ470" s="406">
        <f t="shared" si="605"/>
        <v>0</v>
      </c>
      <c r="CA470" s="391" t="str">
        <f t="shared" si="606"/>
        <v>0</v>
      </c>
      <c r="CB470" s="391" t="str">
        <f t="shared" si="607"/>
        <v>0</v>
      </c>
      <c r="CC470" s="405">
        <f t="shared" si="608"/>
        <v>0</v>
      </c>
      <c r="CD470" s="405" t="str">
        <f t="shared" si="609"/>
        <v>0m0</v>
      </c>
      <c r="CE470" s="392">
        <f t="shared" si="610"/>
        <v>0</v>
      </c>
      <c r="CF470" s="392">
        <f t="shared" si="611"/>
        <v>0</v>
      </c>
      <c r="CG470" s="405">
        <f t="shared" si="612"/>
        <v>0</v>
      </c>
      <c r="CH470" s="406">
        <f t="shared" si="613"/>
        <v>0</v>
      </c>
      <c r="CI470" s="391" t="str">
        <f t="shared" si="614"/>
        <v>0</v>
      </c>
      <c r="CJ470" s="391" t="str">
        <f t="shared" si="615"/>
        <v>0</v>
      </c>
      <c r="CK470" s="405">
        <f t="shared" si="616"/>
        <v>0</v>
      </c>
      <c r="CL470" s="405" t="str">
        <f t="shared" si="617"/>
        <v>0m0</v>
      </c>
      <c r="CM470" s="392">
        <f t="shared" si="618"/>
        <v>0</v>
      </c>
      <c r="CN470" s="392">
        <f t="shared" si="619"/>
        <v>0</v>
      </c>
      <c r="CO470" s="405">
        <f t="shared" si="620"/>
        <v>0</v>
      </c>
      <c r="CP470" s="406">
        <f t="shared" si="621"/>
        <v>0</v>
      </c>
      <c r="CQ470" s="391" t="str">
        <f t="shared" si="622"/>
        <v>0</v>
      </c>
      <c r="CR470" s="391" t="str">
        <f t="shared" si="623"/>
        <v>0</v>
      </c>
      <c r="CS470" s="405">
        <f t="shared" si="624"/>
        <v>0</v>
      </c>
      <c r="CT470" s="405" t="str">
        <f t="shared" si="625"/>
        <v>0m0</v>
      </c>
      <c r="CU470" s="405">
        <f t="shared" si="626"/>
        <v>0</v>
      </c>
      <c r="CV470" s="405">
        <f t="shared" si="627"/>
        <v>0</v>
      </c>
      <c r="CW470" s="405">
        <f t="shared" si="628"/>
        <v>0</v>
      </c>
      <c r="CX470" s="405">
        <f t="shared" si="629"/>
        <v>0</v>
      </c>
      <c r="CY470" s="405">
        <f t="shared" si="630"/>
        <v>0</v>
      </c>
      <c r="CZ470" s="405" t="str">
        <f t="shared" si="631"/>
        <v/>
      </c>
      <c r="DA470" s="405" t="str">
        <f t="shared" si="632"/>
        <v/>
      </c>
      <c r="DB470" s="405" t="str">
        <f t="shared" si="633"/>
        <v/>
      </c>
      <c r="DC470" s="405" t="str">
        <f t="shared" si="634"/>
        <v/>
      </c>
      <c r="DD470" s="405" t="str">
        <f t="shared" si="635"/>
        <v/>
      </c>
      <c r="DE470" s="405"/>
      <c r="DF470" s="404"/>
      <c r="DG470" s="405" t="str">
        <f t="shared" si="636"/>
        <v/>
      </c>
      <c r="DH470" s="405" t="str">
        <f t="shared" si="637"/>
        <v/>
      </c>
      <c r="DI470" s="405">
        <f t="shared" si="638"/>
        <v>0</v>
      </c>
      <c r="DJ470" s="405" t="str">
        <f t="shared" si="639"/>
        <v/>
      </c>
      <c r="DK470" s="405" t="str">
        <f t="shared" si="640"/>
        <v/>
      </c>
      <c r="DL470" s="405" t="str">
        <f t="shared" si="641"/>
        <v/>
      </c>
      <c r="DM470" s="405" t="str">
        <f t="shared" si="642"/>
        <v/>
      </c>
      <c r="DN470" s="405" t="str">
        <f t="shared" si="643"/>
        <v/>
      </c>
      <c r="DO470" s="405" t="str">
        <f t="shared" si="644"/>
        <v/>
      </c>
    </row>
    <row r="471" spans="1:119" s="152" customFormat="1" ht="18" hidden="1" customHeight="1">
      <c r="A471" s="156" t="str">
        <f t="shared" si="574"/>
        <v/>
      </c>
      <c r="B471" s="153"/>
      <c r="C471" s="31" t="str">
        <f>IF(B471="","",VLOOKUP(B471,学連登録!$C$2:$G$3000,2,FALSE))</f>
        <v/>
      </c>
      <c r="D471" s="32" t="str">
        <f>IF(B471="","",VLOOKUP(B471,学連登録!$C$2:$G$3000,3,FALSE))</f>
        <v/>
      </c>
      <c r="E471" s="33" t="str">
        <f>IF(B471="","",VLOOKUP(B471,学連登録!$C$2:$G$3000,4,FALSE))</f>
        <v/>
      </c>
      <c r="F471" s="376" t="str">
        <f>IF(B471="","",VLOOKUP(B471,学連登録!$C$2:$I$3000,7,FALSE))</f>
        <v/>
      </c>
      <c r="G471" s="155"/>
      <c r="H471" s="926"/>
      <c r="I471" s="928"/>
      <c r="J471" s="155"/>
      <c r="K471" s="926"/>
      <c r="L471" s="927"/>
      <c r="M471" s="155"/>
      <c r="N471" s="881"/>
      <c r="O471" s="882"/>
      <c r="P471" s="154"/>
      <c r="Q471" s="926"/>
      <c r="R471" s="927"/>
      <c r="S471" s="154"/>
      <c r="T471" s="926"/>
      <c r="U471" s="927"/>
      <c r="V471" s="101" t="str">
        <f>IF(B471="","",VLOOKUP(B471,学連登録!$C$2:$H$3000,6,FALSE))</f>
        <v/>
      </c>
      <c r="Y471" s="116" t="str">
        <f t="shared" si="645"/>
        <v/>
      </c>
      <c r="Z471" s="97" t="str">
        <f>IF(G471="","",VLOOKUP(G471,種目名!$R$5:$T$104,3,0))</f>
        <v/>
      </c>
      <c r="AA471" s="98" t="str">
        <f>IF(J471="","",VLOOKUP(J471,種目名!$R$5:$T$104,3,0))</f>
        <v/>
      </c>
      <c r="AB471" s="117" t="str">
        <f>IF(M471="","",VLOOKUP(M471,種目名!$R$5:$T$104,3,0))</f>
        <v/>
      </c>
      <c r="AC471" s="117" t="str">
        <f>IF(P471="","",VLOOKUP(AF471,種目名!$R$5:$T$104,3,0))</f>
        <v/>
      </c>
      <c r="AD471" s="118" t="str">
        <f>IF(S471="","",VLOOKUP(AI471,種目名!$R$5:$T$104,3,0))</f>
        <v/>
      </c>
      <c r="AE471" s="115">
        <f t="shared" si="646"/>
        <v>0</v>
      </c>
      <c r="AF471" s="152" t="str">
        <f t="shared" si="647"/>
        <v/>
      </c>
      <c r="AG471" s="152" t="str">
        <f t="shared" si="648"/>
        <v/>
      </c>
      <c r="AH471" s="152">
        <f t="shared" si="649"/>
        <v>0</v>
      </c>
      <c r="AI471" s="152" t="str">
        <f t="shared" si="650"/>
        <v/>
      </c>
      <c r="AJ471" s="152" t="str">
        <f t="shared" si="651"/>
        <v/>
      </c>
      <c r="AK471" s="383"/>
      <c r="AL471" s="166">
        <f t="shared" si="579"/>
        <v>0</v>
      </c>
      <c r="AM471" s="392">
        <f t="shared" si="580"/>
        <v>0</v>
      </c>
      <c r="AN471" s="392">
        <f>COUNTIF($B$12:B471,B471)</f>
        <v>0</v>
      </c>
      <c r="AO471" s="392"/>
      <c r="AP471" s="392" t="str">
        <f t="shared" si="581"/>
        <v/>
      </c>
      <c r="AQ471" s="392" t="str">
        <f t="shared" si="581"/>
        <v/>
      </c>
      <c r="AR471" s="392" t="str">
        <f t="shared" si="581"/>
        <v/>
      </c>
      <c r="AS471" s="392" t="str">
        <f t="shared" si="575"/>
        <v/>
      </c>
      <c r="AT471" s="392">
        <f t="shared" si="582"/>
        <v>0</v>
      </c>
      <c r="AU471" s="392" t="str">
        <f t="shared" si="583"/>
        <v/>
      </c>
      <c r="AV471" s="392" t="str">
        <f t="shared" si="584"/>
        <v/>
      </c>
      <c r="AW471" s="392" t="str">
        <f t="shared" si="585"/>
        <v/>
      </c>
      <c r="AX471" s="392" t="str">
        <f t="shared" si="586"/>
        <v/>
      </c>
      <c r="AY471" s="392" t="str">
        <f t="shared" si="587"/>
        <v/>
      </c>
      <c r="AZ471" s="392" t="str">
        <f t="shared" si="573"/>
        <v/>
      </c>
      <c r="BA471" s="392" t="str">
        <f t="shared" si="573"/>
        <v/>
      </c>
      <c r="BB471" s="392" t="str">
        <f t="shared" si="573"/>
        <v/>
      </c>
      <c r="BC471" s="392" t="str">
        <f t="shared" si="573"/>
        <v/>
      </c>
      <c r="BD471" s="396" t="str">
        <f t="shared" si="573"/>
        <v/>
      </c>
      <c r="BE471" s="386">
        <f t="shared" si="588"/>
        <v>0</v>
      </c>
      <c r="BG471" s="392">
        <f t="shared" si="589"/>
        <v>0</v>
      </c>
      <c r="BH471" s="392">
        <f t="shared" si="590"/>
        <v>0</v>
      </c>
      <c r="BI471" s="405">
        <f t="shared" si="591"/>
        <v>0</v>
      </c>
      <c r="BJ471" s="406">
        <f t="shared" si="576"/>
        <v>0</v>
      </c>
      <c r="BK471" s="391" t="str">
        <f t="shared" si="577"/>
        <v>0</v>
      </c>
      <c r="BL471" s="391" t="str">
        <f t="shared" si="578"/>
        <v>0</v>
      </c>
      <c r="BM471" s="405">
        <f t="shared" si="592"/>
        <v>0</v>
      </c>
      <c r="BN471" s="405" t="str">
        <f t="shared" si="593"/>
        <v>0m0</v>
      </c>
      <c r="BO471" s="392">
        <f t="shared" si="594"/>
        <v>0</v>
      </c>
      <c r="BP471" s="392">
        <f t="shared" si="595"/>
        <v>0</v>
      </c>
      <c r="BQ471" s="405">
        <f t="shared" si="596"/>
        <v>0</v>
      </c>
      <c r="BR471" s="406">
        <f t="shared" si="597"/>
        <v>0</v>
      </c>
      <c r="BS471" s="391" t="str">
        <f t="shared" si="598"/>
        <v>0</v>
      </c>
      <c r="BT471" s="391" t="str">
        <f t="shared" si="599"/>
        <v>0</v>
      </c>
      <c r="BU471" s="405">
        <f t="shared" si="600"/>
        <v>0</v>
      </c>
      <c r="BV471" s="405" t="str">
        <f t="shared" si="601"/>
        <v>0m0</v>
      </c>
      <c r="BW471" s="392">
        <f t="shared" si="602"/>
        <v>0</v>
      </c>
      <c r="BX471" s="392">
        <f t="shared" si="603"/>
        <v>0</v>
      </c>
      <c r="BY471" s="405">
        <f t="shared" si="604"/>
        <v>0</v>
      </c>
      <c r="BZ471" s="406">
        <f t="shared" si="605"/>
        <v>0</v>
      </c>
      <c r="CA471" s="391" t="str">
        <f t="shared" si="606"/>
        <v>0</v>
      </c>
      <c r="CB471" s="391" t="str">
        <f t="shared" si="607"/>
        <v>0</v>
      </c>
      <c r="CC471" s="405">
        <f t="shared" si="608"/>
        <v>0</v>
      </c>
      <c r="CD471" s="405" t="str">
        <f t="shared" si="609"/>
        <v>0m0</v>
      </c>
      <c r="CE471" s="392">
        <f t="shared" si="610"/>
        <v>0</v>
      </c>
      <c r="CF471" s="392">
        <f t="shared" si="611"/>
        <v>0</v>
      </c>
      <c r="CG471" s="405">
        <f t="shared" si="612"/>
        <v>0</v>
      </c>
      <c r="CH471" s="406">
        <f t="shared" si="613"/>
        <v>0</v>
      </c>
      <c r="CI471" s="391" t="str">
        <f t="shared" si="614"/>
        <v>0</v>
      </c>
      <c r="CJ471" s="391" t="str">
        <f t="shared" si="615"/>
        <v>0</v>
      </c>
      <c r="CK471" s="405">
        <f t="shared" si="616"/>
        <v>0</v>
      </c>
      <c r="CL471" s="405" t="str">
        <f t="shared" si="617"/>
        <v>0m0</v>
      </c>
      <c r="CM471" s="392">
        <f t="shared" si="618"/>
        <v>0</v>
      </c>
      <c r="CN471" s="392">
        <f t="shared" si="619"/>
        <v>0</v>
      </c>
      <c r="CO471" s="405">
        <f t="shared" si="620"/>
        <v>0</v>
      </c>
      <c r="CP471" s="406">
        <f t="shared" si="621"/>
        <v>0</v>
      </c>
      <c r="CQ471" s="391" t="str">
        <f t="shared" si="622"/>
        <v>0</v>
      </c>
      <c r="CR471" s="391" t="str">
        <f t="shared" si="623"/>
        <v>0</v>
      </c>
      <c r="CS471" s="405">
        <f t="shared" si="624"/>
        <v>0</v>
      </c>
      <c r="CT471" s="405" t="str">
        <f t="shared" si="625"/>
        <v>0m0</v>
      </c>
      <c r="CU471" s="405">
        <f t="shared" si="626"/>
        <v>0</v>
      </c>
      <c r="CV471" s="405">
        <f t="shared" si="627"/>
        <v>0</v>
      </c>
      <c r="CW471" s="405">
        <f t="shared" si="628"/>
        <v>0</v>
      </c>
      <c r="CX471" s="405">
        <f t="shared" si="629"/>
        <v>0</v>
      </c>
      <c r="CY471" s="405">
        <f t="shared" si="630"/>
        <v>0</v>
      </c>
      <c r="CZ471" s="405" t="str">
        <f t="shared" si="631"/>
        <v/>
      </c>
      <c r="DA471" s="405" t="str">
        <f t="shared" si="632"/>
        <v/>
      </c>
      <c r="DB471" s="405" t="str">
        <f t="shared" si="633"/>
        <v/>
      </c>
      <c r="DC471" s="405" t="str">
        <f t="shared" si="634"/>
        <v/>
      </c>
      <c r="DD471" s="405" t="str">
        <f t="shared" si="635"/>
        <v/>
      </c>
      <c r="DE471" s="405"/>
      <c r="DF471" s="404"/>
      <c r="DG471" s="405" t="str">
        <f t="shared" si="636"/>
        <v/>
      </c>
      <c r="DH471" s="405" t="str">
        <f t="shared" si="637"/>
        <v/>
      </c>
      <c r="DI471" s="405">
        <f t="shared" si="638"/>
        <v>0</v>
      </c>
      <c r="DJ471" s="405" t="str">
        <f t="shared" si="639"/>
        <v/>
      </c>
      <c r="DK471" s="405" t="str">
        <f t="shared" si="640"/>
        <v/>
      </c>
      <c r="DL471" s="405" t="str">
        <f t="shared" si="641"/>
        <v/>
      </c>
      <c r="DM471" s="405" t="str">
        <f t="shared" si="642"/>
        <v/>
      </c>
      <c r="DN471" s="405" t="str">
        <f t="shared" si="643"/>
        <v/>
      </c>
      <c r="DO471" s="405" t="str">
        <f t="shared" si="644"/>
        <v/>
      </c>
    </row>
    <row r="472" spans="1:119" s="152" customFormat="1" ht="18" hidden="1" customHeight="1">
      <c r="A472" s="156" t="str">
        <f t="shared" si="574"/>
        <v/>
      </c>
      <c r="B472" s="153"/>
      <c r="C472" s="31" t="str">
        <f>IF(B472="","",VLOOKUP(B472,学連登録!$C$2:$G$3000,2,FALSE))</f>
        <v/>
      </c>
      <c r="D472" s="32" t="str">
        <f>IF(B472="","",VLOOKUP(B472,学連登録!$C$2:$G$3000,3,FALSE))</f>
        <v/>
      </c>
      <c r="E472" s="33" t="str">
        <f>IF(B472="","",VLOOKUP(B472,学連登録!$C$2:$G$3000,4,FALSE))</f>
        <v/>
      </c>
      <c r="F472" s="376" t="str">
        <f>IF(B472="","",VLOOKUP(B472,学連登録!$C$2:$I$3000,7,FALSE))</f>
        <v/>
      </c>
      <c r="G472" s="155"/>
      <c r="H472" s="926"/>
      <c r="I472" s="928"/>
      <c r="J472" s="155"/>
      <c r="K472" s="926"/>
      <c r="L472" s="927"/>
      <c r="M472" s="155"/>
      <c r="N472" s="881"/>
      <c r="O472" s="882"/>
      <c r="P472" s="154"/>
      <c r="Q472" s="926"/>
      <c r="R472" s="927"/>
      <c r="S472" s="154"/>
      <c r="T472" s="926"/>
      <c r="U472" s="927"/>
      <c r="V472" s="101" t="str">
        <f>IF(B472="","",VLOOKUP(B472,学連登録!$C$2:$H$3000,6,FALSE))</f>
        <v/>
      </c>
      <c r="Y472" s="116" t="str">
        <f t="shared" si="645"/>
        <v/>
      </c>
      <c r="Z472" s="97" t="str">
        <f>IF(G472="","",VLOOKUP(G472,種目名!$R$5:$T$104,3,0))</f>
        <v/>
      </c>
      <c r="AA472" s="98" t="str">
        <f>IF(J472="","",VLOOKUP(J472,種目名!$R$5:$T$104,3,0))</f>
        <v/>
      </c>
      <c r="AB472" s="117" t="str">
        <f>IF(M472="","",VLOOKUP(M472,種目名!$R$5:$T$104,3,0))</f>
        <v/>
      </c>
      <c r="AC472" s="117" t="str">
        <f>IF(P472="","",VLOOKUP(AF472,種目名!$R$5:$T$104,3,0))</f>
        <v/>
      </c>
      <c r="AD472" s="118" t="str">
        <f>IF(S472="","",VLOOKUP(AI472,種目名!$R$5:$T$104,3,0))</f>
        <v/>
      </c>
      <c r="AE472" s="115">
        <f t="shared" si="646"/>
        <v>0</v>
      </c>
      <c r="AF472" s="152" t="str">
        <f t="shared" si="647"/>
        <v/>
      </c>
      <c r="AG472" s="152" t="str">
        <f t="shared" si="648"/>
        <v/>
      </c>
      <c r="AH472" s="152">
        <f t="shared" si="649"/>
        <v>0</v>
      </c>
      <c r="AI472" s="152" t="str">
        <f t="shared" si="650"/>
        <v/>
      </c>
      <c r="AJ472" s="152" t="str">
        <f t="shared" si="651"/>
        <v/>
      </c>
      <c r="AK472" s="383"/>
      <c r="AL472" s="166">
        <f t="shared" si="579"/>
        <v>0</v>
      </c>
      <c r="AM472" s="392">
        <f t="shared" si="580"/>
        <v>0</v>
      </c>
      <c r="AN472" s="392">
        <f>COUNTIF($B$12:B472,B472)</f>
        <v>0</v>
      </c>
      <c r="AO472" s="392"/>
      <c r="AP472" s="392" t="str">
        <f t="shared" si="581"/>
        <v/>
      </c>
      <c r="AQ472" s="392" t="str">
        <f t="shared" si="581"/>
        <v/>
      </c>
      <c r="AR472" s="392" t="str">
        <f t="shared" si="581"/>
        <v/>
      </c>
      <c r="AS472" s="392" t="str">
        <f t="shared" si="575"/>
        <v/>
      </c>
      <c r="AT472" s="392">
        <f t="shared" si="582"/>
        <v>0</v>
      </c>
      <c r="AU472" s="392" t="str">
        <f t="shared" si="583"/>
        <v/>
      </c>
      <c r="AV472" s="392" t="str">
        <f t="shared" si="584"/>
        <v/>
      </c>
      <c r="AW472" s="392" t="str">
        <f t="shared" si="585"/>
        <v/>
      </c>
      <c r="AX472" s="392" t="str">
        <f t="shared" si="586"/>
        <v/>
      </c>
      <c r="AY472" s="392" t="str">
        <f t="shared" si="587"/>
        <v/>
      </c>
      <c r="AZ472" s="392" t="str">
        <f t="shared" ref="AZ472:BD520" si="652">IF(AU472="","",COUNTIF($AU$12:$AY$520,AU472))</f>
        <v/>
      </c>
      <c r="BA472" s="392" t="str">
        <f t="shared" si="652"/>
        <v/>
      </c>
      <c r="BB472" s="392" t="str">
        <f t="shared" si="652"/>
        <v/>
      </c>
      <c r="BC472" s="392" t="str">
        <f t="shared" si="652"/>
        <v/>
      </c>
      <c r="BD472" s="396" t="str">
        <f t="shared" si="652"/>
        <v/>
      </c>
      <c r="BE472" s="386">
        <f t="shared" si="588"/>
        <v>0</v>
      </c>
      <c r="BG472" s="392">
        <f t="shared" si="589"/>
        <v>0</v>
      </c>
      <c r="BH472" s="392">
        <f t="shared" si="590"/>
        <v>0</v>
      </c>
      <c r="BI472" s="405">
        <f t="shared" si="591"/>
        <v>0</v>
      </c>
      <c r="BJ472" s="406">
        <f t="shared" si="576"/>
        <v>0</v>
      </c>
      <c r="BK472" s="391" t="str">
        <f t="shared" si="577"/>
        <v>0</v>
      </c>
      <c r="BL472" s="391" t="str">
        <f t="shared" si="578"/>
        <v>0</v>
      </c>
      <c r="BM472" s="405">
        <f t="shared" si="592"/>
        <v>0</v>
      </c>
      <c r="BN472" s="405" t="str">
        <f t="shared" si="593"/>
        <v>0m0</v>
      </c>
      <c r="BO472" s="392">
        <f t="shared" si="594"/>
        <v>0</v>
      </c>
      <c r="BP472" s="392">
        <f t="shared" si="595"/>
        <v>0</v>
      </c>
      <c r="BQ472" s="405">
        <f t="shared" si="596"/>
        <v>0</v>
      </c>
      <c r="BR472" s="406">
        <f t="shared" si="597"/>
        <v>0</v>
      </c>
      <c r="BS472" s="391" t="str">
        <f t="shared" si="598"/>
        <v>0</v>
      </c>
      <c r="BT472" s="391" t="str">
        <f t="shared" si="599"/>
        <v>0</v>
      </c>
      <c r="BU472" s="405">
        <f t="shared" si="600"/>
        <v>0</v>
      </c>
      <c r="BV472" s="405" t="str">
        <f t="shared" si="601"/>
        <v>0m0</v>
      </c>
      <c r="BW472" s="392">
        <f t="shared" si="602"/>
        <v>0</v>
      </c>
      <c r="BX472" s="392">
        <f t="shared" si="603"/>
        <v>0</v>
      </c>
      <c r="BY472" s="405">
        <f t="shared" si="604"/>
        <v>0</v>
      </c>
      <c r="BZ472" s="406">
        <f t="shared" si="605"/>
        <v>0</v>
      </c>
      <c r="CA472" s="391" t="str">
        <f t="shared" si="606"/>
        <v>0</v>
      </c>
      <c r="CB472" s="391" t="str">
        <f t="shared" si="607"/>
        <v>0</v>
      </c>
      <c r="CC472" s="405">
        <f t="shared" si="608"/>
        <v>0</v>
      </c>
      <c r="CD472" s="405" t="str">
        <f t="shared" si="609"/>
        <v>0m0</v>
      </c>
      <c r="CE472" s="392">
        <f t="shared" si="610"/>
        <v>0</v>
      </c>
      <c r="CF472" s="392">
        <f t="shared" si="611"/>
        <v>0</v>
      </c>
      <c r="CG472" s="405">
        <f t="shared" si="612"/>
        <v>0</v>
      </c>
      <c r="CH472" s="406">
        <f t="shared" si="613"/>
        <v>0</v>
      </c>
      <c r="CI472" s="391" t="str">
        <f t="shared" si="614"/>
        <v>0</v>
      </c>
      <c r="CJ472" s="391" t="str">
        <f t="shared" si="615"/>
        <v>0</v>
      </c>
      <c r="CK472" s="405">
        <f t="shared" si="616"/>
        <v>0</v>
      </c>
      <c r="CL472" s="405" t="str">
        <f t="shared" si="617"/>
        <v>0m0</v>
      </c>
      <c r="CM472" s="392">
        <f t="shared" si="618"/>
        <v>0</v>
      </c>
      <c r="CN472" s="392">
        <f t="shared" si="619"/>
        <v>0</v>
      </c>
      <c r="CO472" s="405">
        <f t="shared" si="620"/>
        <v>0</v>
      </c>
      <c r="CP472" s="406">
        <f t="shared" si="621"/>
        <v>0</v>
      </c>
      <c r="CQ472" s="391" t="str">
        <f t="shared" si="622"/>
        <v>0</v>
      </c>
      <c r="CR472" s="391" t="str">
        <f t="shared" si="623"/>
        <v>0</v>
      </c>
      <c r="CS472" s="405">
        <f t="shared" si="624"/>
        <v>0</v>
      </c>
      <c r="CT472" s="405" t="str">
        <f t="shared" si="625"/>
        <v>0m0</v>
      </c>
      <c r="CU472" s="405">
        <f t="shared" si="626"/>
        <v>0</v>
      </c>
      <c r="CV472" s="405">
        <f t="shared" si="627"/>
        <v>0</v>
      </c>
      <c r="CW472" s="405">
        <f t="shared" si="628"/>
        <v>0</v>
      </c>
      <c r="CX472" s="405">
        <f t="shared" si="629"/>
        <v>0</v>
      </c>
      <c r="CY472" s="405">
        <f t="shared" si="630"/>
        <v>0</v>
      </c>
      <c r="CZ472" s="405" t="str">
        <f t="shared" si="631"/>
        <v/>
      </c>
      <c r="DA472" s="405" t="str">
        <f t="shared" si="632"/>
        <v/>
      </c>
      <c r="DB472" s="405" t="str">
        <f t="shared" si="633"/>
        <v/>
      </c>
      <c r="DC472" s="405" t="str">
        <f t="shared" si="634"/>
        <v/>
      </c>
      <c r="DD472" s="405" t="str">
        <f t="shared" si="635"/>
        <v/>
      </c>
      <c r="DE472" s="405"/>
      <c r="DF472" s="404"/>
      <c r="DG472" s="405" t="str">
        <f t="shared" si="636"/>
        <v/>
      </c>
      <c r="DH472" s="405" t="str">
        <f t="shared" si="637"/>
        <v/>
      </c>
      <c r="DI472" s="405">
        <f t="shared" si="638"/>
        <v>0</v>
      </c>
      <c r="DJ472" s="405" t="str">
        <f t="shared" si="639"/>
        <v/>
      </c>
      <c r="DK472" s="405" t="str">
        <f t="shared" si="640"/>
        <v/>
      </c>
      <c r="DL472" s="405" t="str">
        <f t="shared" si="641"/>
        <v/>
      </c>
      <c r="DM472" s="405" t="str">
        <f t="shared" si="642"/>
        <v/>
      </c>
      <c r="DN472" s="405" t="str">
        <f t="shared" si="643"/>
        <v/>
      </c>
      <c r="DO472" s="405" t="str">
        <f t="shared" si="644"/>
        <v/>
      </c>
    </row>
    <row r="473" spans="1:119" s="152" customFormat="1" ht="18" hidden="1" customHeight="1">
      <c r="A473" s="156" t="str">
        <f t="shared" si="574"/>
        <v/>
      </c>
      <c r="B473" s="153"/>
      <c r="C473" s="31" t="str">
        <f>IF(B473="","",VLOOKUP(B473,学連登録!$C$2:$G$3000,2,FALSE))</f>
        <v/>
      </c>
      <c r="D473" s="32" t="str">
        <f>IF(B473="","",VLOOKUP(B473,学連登録!$C$2:$G$3000,3,FALSE))</f>
        <v/>
      </c>
      <c r="E473" s="33" t="str">
        <f>IF(B473="","",VLOOKUP(B473,学連登録!$C$2:$G$3000,4,FALSE))</f>
        <v/>
      </c>
      <c r="F473" s="376" t="str">
        <f>IF(B473="","",VLOOKUP(B473,学連登録!$C$2:$I$3000,7,FALSE))</f>
        <v/>
      </c>
      <c r="G473" s="155"/>
      <c r="H473" s="926"/>
      <c r="I473" s="928"/>
      <c r="J473" s="155"/>
      <c r="K473" s="926"/>
      <c r="L473" s="927"/>
      <c r="M473" s="155"/>
      <c r="N473" s="881"/>
      <c r="O473" s="882"/>
      <c r="P473" s="154"/>
      <c r="Q473" s="926"/>
      <c r="R473" s="927"/>
      <c r="S473" s="154"/>
      <c r="T473" s="926"/>
      <c r="U473" s="927"/>
      <c r="V473" s="101" t="str">
        <f>IF(B473="","",VLOOKUP(B473,学連登録!$C$2:$H$3000,6,FALSE))</f>
        <v/>
      </c>
      <c r="Y473" s="116" t="str">
        <f t="shared" si="645"/>
        <v/>
      </c>
      <c r="Z473" s="97" t="str">
        <f>IF(G473="","",VLOOKUP(G473,種目名!$R$5:$T$104,3,0))</f>
        <v/>
      </c>
      <c r="AA473" s="98" t="str">
        <f>IF(J473="","",VLOOKUP(J473,種目名!$R$5:$T$104,3,0))</f>
        <v/>
      </c>
      <c r="AB473" s="117" t="str">
        <f>IF(M473="","",VLOOKUP(M473,種目名!$R$5:$T$104,3,0))</f>
        <v/>
      </c>
      <c r="AC473" s="117" t="str">
        <f>IF(P473="","",VLOOKUP(AF473,種目名!$R$5:$T$104,3,0))</f>
        <v/>
      </c>
      <c r="AD473" s="118" t="str">
        <f>IF(S473="","",VLOOKUP(AI473,種目名!$R$5:$T$104,3,0))</f>
        <v/>
      </c>
      <c r="AE473" s="115">
        <f t="shared" si="646"/>
        <v>0</v>
      </c>
      <c r="AF473" s="152" t="str">
        <f t="shared" si="647"/>
        <v/>
      </c>
      <c r="AG473" s="152" t="str">
        <f t="shared" si="648"/>
        <v/>
      </c>
      <c r="AH473" s="152">
        <f t="shared" si="649"/>
        <v>0</v>
      </c>
      <c r="AI473" s="152" t="str">
        <f t="shared" si="650"/>
        <v/>
      </c>
      <c r="AJ473" s="152" t="str">
        <f t="shared" si="651"/>
        <v/>
      </c>
      <c r="AK473" s="383"/>
      <c r="AL473" s="166">
        <f t="shared" si="579"/>
        <v>0</v>
      </c>
      <c r="AM473" s="392">
        <f t="shared" si="580"/>
        <v>0</v>
      </c>
      <c r="AN473" s="392">
        <f>COUNTIF($B$12:B473,B473)</f>
        <v>0</v>
      </c>
      <c r="AO473" s="392"/>
      <c r="AP473" s="392" t="str">
        <f t="shared" si="581"/>
        <v/>
      </c>
      <c r="AQ473" s="392" t="str">
        <f t="shared" si="581"/>
        <v/>
      </c>
      <c r="AR473" s="392" t="str">
        <f t="shared" si="581"/>
        <v/>
      </c>
      <c r="AS473" s="392" t="str">
        <f t="shared" si="575"/>
        <v/>
      </c>
      <c r="AT473" s="392">
        <f t="shared" si="582"/>
        <v>0</v>
      </c>
      <c r="AU473" s="392" t="str">
        <f t="shared" si="583"/>
        <v/>
      </c>
      <c r="AV473" s="392" t="str">
        <f t="shared" si="584"/>
        <v/>
      </c>
      <c r="AW473" s="392" t="str">
        <f t="shared" si="585"/>
        <v/>
      </c>
      <c r="AX473" s="392" t="str">
        <f t="shared" si="586"/>
        <v/>
      </c>
      <c r="AY473" s="392" t="str">
        <f t="shared" si="587"/>
        <v/>
      </c>
      <c r="AZ473" s="392" t="str">
        <f t="shared" si="652"/>
        <v/>
      </c>
      <c r="BA473" s="392" t="str">
        <f t="shared" si="652"/>
        <v/>
      </c>
      <c r="BB473" s="392" t="str">
        <f t="shared" si="652"/>
        <v/>
      </c>
      <c r="BC473" s="392" t="str">
        <f t="shared" si="652"/>
        <v/>
      </c>
      <c r="BD473" s="396" t="str">
        <f t="shared" si="652"/>
        <v/>
      </c>
      <c r="BE473" s="386">
        <f t="shared" si="588"/>
        <v>0</v>
      </c>
      <c r="BG473" s="392">
        <f t="shared" si="589"/>
        <v>0</v>
      </c>
      <c r="BH473" s="392">
        <f t="shared" si="590"/>
        <v>0</v>
      </c>
      <c r="BI473" s="405">
        <f t="shared" si="591"/>
        <v>0</v>
      </c>
      <c r="BJ473" s="406">
        <f t="shared" si="576"/>
        <v>0</v>
      </c>
      <c r="BK473" s="391" t="str">
        <f t="shared" si="577"/>
        <v>0</v>
      </c>
      <c r="BL473" s="391" t="str">
        <f t="shared" si="578"/>
        <v>0</v>
      </c>
      <c r="BM473" s="405">
        <f t="shared" si="592"/>
        <v>0</v>
      </c>
      <c r="BN473" s="405" t="str">
        <f t="shared" si="593"/>
        <v>0m0</v>
      </c>
      <c r="BO473" s="392">
        <f t="shared" si="594"/>
        <v>0</v>
      </c>
      <c r="BP473" s="392">
        <f t="shared" si="595"/>
        <v>0</v>
      </c>
      <c r="BQ473" s="405">
        <f t="shared" si="596"/>
        <v>0</v>
      </c>
      <c r="BR473" s="406">
        <f t="shared" si="597"/>
        <v>0</v>
      </c>
      <c r="BS473" s="391" t="str">
        <f t="shared" si="598"/>
        <v>0</v>
      </c>
      <c r="BT473" s="391" t="str">
        <f t="shared" si="599"/>
        <v>0</v>
      </c>
      <c r="BU473" s="405">
        <f t="shared" si="600"/>
        <v>0</v>
      </c>
      <c r="BV473" s="405" t="str">
        <f t="shared" si="601"/>
        <v>0m0</v>
      </c>
      <c r="BW473" s="392">
        <f t="shared" si="602"/>
        <v>0</v>
      </c>
      <c r="BX473" s="392">
        <f t="shared" si="603"/>
        <v>0</v>
      </c>
      <c r="BY473" s="405">
        <f t="shared" si="604"/>
        <v>0</v>
      </c>
      <c r="BZ473" s="406">
        <f t="shared" si="605"/>
        <v>0</v>
      </c>
      <c r="CA473" s="391" t="str">
        <f t="shared" si="606"/>
        <v>0</v>
      </c>
      <c r="CB473" s="391" t="str">
        <f t="shared" si="607"/>
        <v>0</v>
      </c>
      <c r="CC473" s="405">
        <f t="shared" si="608"/>
        <v>0</v>
      </c>
      <c r="CD473" s="405" t="str">
        <f t="shared" si="609"/>
        <v>0m0</v>
      </c>
      <c r="CE473" s="392">
        <f t="shared" si="610"/>
        <v>0</v>
      </c>
      <c r="CF473" s="392">
        <f t="shared" si="611"/>
        <v>0</v>
      </c>
      <c r="CG473" s="405">
        <f t="shared" si="612"/>
        <v>0</v>
      </c>
      <c r="CH473" s="406">
        <f t="shared" si="613"/>
        <v>0</v>
      </c>
      <c r="CI473" s="391" t="str">
        <f t="shared" si="614"/>
        <v>0</v>
      </c>
      <c r="CJ473" s="391" t="str">
        <f t="shared" si="615"/>
        <v>0</v>
      </c>
      <c r="CK473" s="405">
        <f t="shared" si="616"/>
        <v>0</v>
      </c>
      <c r="CL473" s="405" t="str">
        <f t="shared" si="617"/>
        <v>0m0</v>
      </c>
      <c r="CM473" s="392">
        <f t="shared" si="618"/>
        <v>0</v>
      </c>
      <c r="CN473" s="392">
        <f t="shared" si="619"/>
        <v>0</v>
      </c>
      <c r="CO473" s="405">
        <f t="shared" si="620"/>
        <v>0</v>
      </c>
      <c r="CP473" s="406">
        <f t="shared" si="621"/>
        <v>0</v>
      </c>
      <c r="CQ473" s="391" t="str">
        <f t="shared" si="622"/>
        <v>0</v>
      </c>
      <c r="CR473" s="391" t="str">
        <f t="shared" si="623"/>
        <v>0</v>
      </c>
      <c r="CS473" s="405">
        <f t="shared" si="624"/>
        <v>0</v>
      </c>
      <c r="CT473" s="405" t="str">
        <f t="shared" si="625"/>
        <v>0m0</v>
      </c>
      <c r="CU473" s="405">
        <f t="shared" si="626"/>
        <v>0</v>
      </c>
      <c r="CV473" s="405">
        <f t="shared" si="627"/>
        <v>0</v>
      </c>
      <c r="CW473" s="405">
        <f t="shared" si="628"/>
        <v>0</v>
      </c>
      <c r="CX473" s="405">
        <f t="shared" si="629"/>
        <v>0</v>
      </c>
      <c r="CY473" s="405">
        <f t="shared" si="630"/>
        <v>0</v>
      </c>
      <c r="CZ473" s="405" t="str">
        <f t="shared" si="631"/>
        <v/>
      </c>
      <c r="DA473" s="405" t="str">
        <f t="shared" si="632"/>
        <v/>
      </c>
      <c r="DB473" s="405" t="str">
        <f t="shared" si="633"/>
        <v/>
      </c>
      <c r="DC473" s="405" t="str">
        <f t="shared" si="634"/>
        <v/>
      </c>
      <c r="DD473" s="405" t="str">
        <f t="shared" si="635"/>
        <v/>
      </c>
      <c r="DE473" s="405"/>
      <c r="DF473" s="404"/>
      <c r="DG473" s="405" t="str">
        <f t="shared" si="636"/>
        <v/>
      </c>
      <c r="DH473" s="405" t="str">
        <f t="shared" si="637"/>
        <v/>
      </c>
      <c r="DI473" s="405">
        <f t="shared" si="638"/>
        <v>0</v>
      </c>
      <c r="DJ473" s="405" t="str">
        <f t="shared" si="639"/>
        <v/>
      </c>
      <c r="DK473" s="405" t="str">
        <f t="shared" si="640"/>
        <v/>
      </c>
      <c r="DL473" s="405" t="str">
        <f t="shared" si="641"/>
        <v/>
      </c>
      <c r="DM473" s="405" t="str">
        <f t="shared" si="642"/>
        <v/>
      </c>
      <c r="DN473" s="405" t="str">
        <f t="shared" si="643"/>
        <v/>
      </c>
      <c r="DO473" s="405" t="str">
        <f t="shared" si="644"/>
        <v/>
      </c>
    </row>
    <row r="474" spans="1:119" s="152" customFormat="1" ht="18" hidden="1" customHeight="1">
      <c r="A474" s="156" t="str">
        <f t="shared" si="574"/>
        <v/>
      </c>
      <c r="B474" s="153"/>
      <c r="C474" s="31" t="str">
        <f>IF(B474="","",VLOOKUP(B474,学連登録!$C$2:$G$3000,2,FALSE))</f>
        <v/>
      </c>
      <c r="D474" s="32" t="str">
        <f>IF(B474="","",VLOOKUP(B474,学連登録!$C$2:$G$3000,3,FALSE))</f>
        <v/>
      </c>
      <c r="E474" s="33" t="str">
        <f>IF(B474="","",VLOOKUP(B474,学連登録!$C$2:$G$3000,4,FALSE))</f>
        <v/>
      </c>
      <c r="F474" s="376" t="str">
        <f>IF(B474="","",VLOOKUP(B474,学連登録!$C$2:$I$3000,7,FALSE))</f>
        <v/>
      </c>
      <c r="G474" s="155"/>
      <c r="H474" s="926"/>
      <c r="I474" s="928"/>
      <c r="J474" s="155"/>
      <c r="K474" s="926"/>
      <c r="L474" s="927"/>
      <c r="M474" s="155"/>
      <c r="N474" s="881"/>
      <c r="O474" s="882"/>
      <c r="P474" s="154"/>
      <c r="Q474" s="926"/>
      <c r="R474" s="927"/>
      <c r="S474" s="154"/>
      <c r="T474" s="926"/>
      <c r="U474" s="927"/>
      <c r="V474" s="101" t="str">
        <f>IF(B474="","",VLOOKUP(B474,学連登録!$C$2:$H$3000,6,FALSE))</f>
        <v/>
      </c>
      <c r="Y474" s="116" t="str">
        <f t="shared" si="645"/>
        <v/>
      </c>
      <c r="Z474" s="97" t="str">
        <f>IF(G474="","",VLOOKUP(G474,種目名!$R$5:$T$104,3,0))</f>
        <v/>
      </c>
      <c r="AA474" s="98" t="str">
        <f>IF(J474="","",VLOOKUP(J474,種目名!$R$5:$T$104,3,0))</f>
        <v/>
      </c>
      <c r="AB474" s="117" t="str">
        <f>IF(M474="","",VLOOKUP(M474,種目名!$R$5:$T$104,3,0))</f>
        <v/>
      </c>
      <c r="AC474" s="117" t="str">
        <f>IF(P474="","",VLOOKUP(AF474,種目名!$R$5:$T$104,3,0))</f>
        <v/>
      </c>
      <c r="AD474" s="118" t="str">
        <f>IF(S474="","",VLOOKUP(AI474,種目名!$R$5:$T$104,3,0))</f>
        <v/>
      </c>
      <c r="AE474" s="115">
        <f t="shared" si="646"/>
        <v>0</v>
      </c>
      <c r="AF474" s="152" t="str">
        <f t="shared" si="647"/>
        <v/>
      </c>
      <c r="AG474" s="152" t="str">
        <f t="shared" si="648"/>
        <v/>
      </c>
      <c r="AH474" s="152">
        <f t="shared" si="649"/>
        <v>0</v>
      </c>
      <c r="AI474" s="152" t="str">
        <f t="shared" si="650"/>
        <v/>
      </c>
      <c r="AJ474" s="152" t="str">
        <f t="shared" si="651"/>
        <v/>
      </c>
      <c r="AK474" s="383"/>
      <c r="AL474" s="166">
        <f t="shared" si="579"/>
        <v>0</v>
      </c>
      <c r="AM474" s="392">
        <f t="shared" si="580"/>
        <v>0</v>
      </c>
      <c r="AN474" s="392">
        <f>COUNTIF($B$12:B474,B474)</f>
        <v>0</v>
      </c>
      <c r="AO474" s="392"/>
      <c r="AP474" s="392" t="str">
        <f t="shared" si="581"/>
        <v/>
      </c>
      <c r="AQ474" s="392" t="str">
        <f t="shared" si="581"/>
        <v/>
      </c>
      <c r="AR474" s="392" t="str">
        <f t="shared" si="581"/>
        <v/>
      </c>
      <c r="AS474" s="392" t="str">
        <f t="shared" si="575"/>
        <v/>
      </c>
      <c r="AT474" s="392">
        <f t="shared" si="582"/>
        <v>0</v>
      </c>
      <c r="AU474" s="392" t="str">
        <f t="shared" si="583"/>
        <v/>
      </c>
      <c r="AV474" s="392" t="str">
        <f t="shared" si="584"/>
        <v/>
      </c>
      <c r="AW474" s="392" t="str">
        <f t="shared" si="585"/>
        <v/>
      </c>
      <c r="AX474" s="392" t="str">
        <f t="shared" si="586"/>
        <v/>
      </c>
      <c r="AY474" s="392" t="str">
        <f t="shared" si="587"/>
        <v/>
      </c>
      <c r="AZ474" s="392" t="str">
        <f t="shared" si="652"/>
        <v/>
      </c>
      <c r="BA474" s="392" t="str">
        <f t="shared" si="652"/>
        <v/>
      </c>
      <c r="BB474" s="392" t="str">
        <f t="shared" si="652"/>
        <v/>
      </c>
      <c r="BC474" s="392" t="str">
        <f t="shared" si="652"/>
        <v/>
      </c>
      <c r="BD474" s="396" t="str">
        <f t="shared" si="652"/>
        <v/>
      </c>
      <c r="BE474" s="386">
        <f t="shared" si="588"/>
        <v>0</v>
      </c>
      <c r="BG474" s="392">
        <f t="shared" si="589"/>
        <v>0</v>
      </c>
      <c r="BH474" s="392">
        <f t="shared" si="590"/>
        <v>0</v>
      </c>
      <c r="BI474" s="405">
        <f t="shared" si="591"/>
        <v>0</v>
      </c>
      <c r="BJ474" s="406">
        <f t="shared" si="576"/>
        <v>0</v>
      </c>
      <c r="BK474" s="391" t="str">
        <f t="shared" si="577"/>
        <v>0</v>
      </c>
      <c r="BL474" s="391" t="str">
        <f t="shared" si="578"/>
        <v>0</v>
      </c>
      <c r="BM474" s="405">
        <f t="shared" si="592"/>
        <v>0</v>
      </c>
      <c r="BN474" s="405" t="str">
        <f t="shared" si="593"/>
        <v>0m0</v>
      </c>
      <c r="BO474" s="392">
        <f t="shared" si="594"/>
        <v>0</v>
      </c>
      <c r="BP474" s="392">
        <f t="shared" si="595"/>
        <v>0</v>
      </c>
      <c r="BQ474" s="405">
        <f t="shared" si="596"/>
        <v>0</v>
      </c>
      <c r="BR474" s="406">
        <f t="shared" si="597"/>
        <v>0</v>
      </c>
      <c r="BS474" s="391" t="str">
        <f t="shared" si="598"/>
        <v>0</v>
      </c>
      <c r="BT474" s="391" t="str">
        <f t="shared" si="599"/>
        <v>0</v>
      </c>
      <c r="BU474" s="405">
        <f t="shared" si="600"/>
        <v>0</v>
      </c>
      <c r="BV474" s="405" t="str">
        <f t="shared" si="601"/>
        <v>0m0</v>
      </c>
      <c r="BW474" s="392">
        <f t="shared" si="602"/>
        <v>0</v>
      </c>
      <c r="BX474" s="392">
        <f t="shared" si="603"/>
        <v>0</v>
      </c>
      <c r="BY474" s="405">
        <f t="shared" si="604"/>
        <v>0</v>
      </c>
      <c r="BZ474" s="406">
        <f t="shared" si="605"/>
        <v>0</v>
      </c>
      <c r="CA474" s="391" t="str">
        <f t="shared" si="606"/>
        <v>0</v>
      </c>
      <c r="CB474" s="391" t="str">
        <f t="shared" si="607"/>
        <v>0</v>
      </c>
      <c r="CC474" s="405">
        <f t="shared" si="608"/>
        <v>0</v>
      </c>
      <c r="CD474" s="405" t="str">
        <f t="shared" si="609"/>
        <v>0m0</v>
      </c>
      <c r="CE474" s="392">
        <f t="shared" si="610"/>
        <v>0</v>
      </c>
      <c r="CF474" s="392">
        <f t="shared" si="611"/>
        <v>0</v>
      </c>
      <c r="CG474" s="405">
        <f t="shared" si="612"/>
        <v>0</v>
      </c>
      <c r="CH474" s="406">
        <f t="shared" si="613"/>
        <v>0</v>
      </c>
      <c r="CI474" s="391" t="str">
        <f t="shared" si="614"/>
        <v>0</v>
      </c>
      <c r="CJ474" s="391" t="str">
        <f t="shared" si="615"/>
        <v>0</v>
      </c>
      <c r="CK474" s="405">
        <f t="shared" si="616"/>
        <v>0</v>
      </c>
      <c r="CL474" s="405" t="str">
        <f t="shared" si="617"/>
        <v>0m0</v>
      </c>
      <c r="CM474" s="392">
        <f t="shared" si="618"/>
        <v>0</v>
      </c>
      <c r="CN474" s="392">
        <f t="shared" si="619"/>
        <v>0</v>
      </c>
      <c r="CO474" s="405">
        <f t="shared" si="620"/>
        <v>0</v>
      </c>
      <c r="CP474" s="406">
        <f t="shared" si="621"/>
        <v>0</v>
      </c>
      <c r="CQ474" s="391" t="str">
        <f t="shared" si="622"/>
        <v>0</v>
      </c>
      <c r="CR474" s="391" t="str">
        <f t="shared" si="623"/>
        <v>0</v>
      </c>
      <c r="CS474" s="405">
        <f t="shared" si="624"/>
        <v>0</v>
      </c>
      <c r="CT474" s="405" t="str">
        <f t="shared" si="625"/>
        <v>0m0</v>
      </c>
      <c r="CU474" s="405">
        <f t="shared" si="626"/>
        <v>0</v>
      </c>
      <c r="CV474" s="405">
        <f t="shared" si="627"/>
        <v>0</v>
      </c>
      <c r="CW474" s="405">
        <f t="shared" si="628"/>
        <v>0</v>
      </c>
      <c r="CX474" s="405">
        <f t="shared" si="629"/>
        <v>0</v>
      </c>
      <c r="CY474" s="405">
        <f t="shared" si="630"/>
        <v>0</v>
      </c>
      <c r="CZ474" s="405" t="str">
        <f t="shared" si="631"/>
        <v/>
      </c>
      <c r="DA474" s="405" t="str">
        <f t="shared" si="632"/>
        <v/>
      </c>
      <c r="DB474" s="405" t="str">
        <f t="shared" si="633"/>
        <v/>
      </c>
      <c r="DC474" s="405" t="str">
        <f t="shared" si="634"/>
        <v/>
      </c>
      <c r="DD474" s="405" t="str">
        <f t="shared" si="635"/>
        <v/>
      </c>
      <c r="DE474" s="405"/>
      <c r="DF474" s="404"/>
      <c r="DG474" s="405" t="str">
        <f t="shared" si="636"/>
        <v/>
      </c>
      <c r="DH474" s="405" t="str">
        <f t="shared" si="637"/>
        <v/>
      </c>
      <c r="DI474" s="405">
        <f t="shared" si="638"/>
        <v>0</v>
      </c>
      <c r="DJ474" s="405" t="str">
        <f t="shared" si="639"/>
        <v/>
      </c>
      <c r="DK474" s="405" t="str">
        <f t="shared" si="640"/>
        <v/>
      </c>
      <c r="DL474" s="405" t="str">
        <f t="shared" si="641"/>
        <v/>
      </c>
      <c r="DM474" s="405" t="str">
        <f t="shared" si="642"/>
        <v/>
      </c>
      <c r="DN474" s="405" t="str">
        <f t="shared" si="643"/>
        <v/>
      </c>
      <c r="DO474" s="405" t="str">
        <f t="shared" si="644"/>
        <v/>
      </c>
    </row>
    <row r="475" spans="1:119" s="152" customFormat="1" ht="18" hidden="1" customHeight="1">
      <c r="A475" s="156" t="str">
        <f t="shared" si="574"/>
        <v/>
      </c>
      <c r="B475" s="153"/>
      <c r="C475" s="31" t="str">
        <f>IF(B475="","",VLOOKUP(B475,学連登録!$C$2:$G$3000,2,FALSE))</f>
        <v/>
      </c>
      <c r="D475" s="32" t="str">
        <f>IF(B475="","",VLOOKUP(B475,学連登録!$C$2:$G$3000,3,FALSE))</f>
        <v/>
      </c>
      <c r="E475" s="33" t="str">
        <f>IF(B475="","",VLOOKUP(B475,学連登録!$C$2:$G$3000,4,FALSE))</f>
        <v/>
      </c>
      <c r="F475" s="376" t="str">
        <f>IF(B475="","",VLOOKUP(B475,学連登録!$C$2:$I$3000,7,FALSE))</f>
        <v/>
      </c>
      <c r="G475" s="155"/>
      <c r="H475" s="926"/>
      <c r="I475" s="928"/>
      <c r="J475" s="155"/>
      <c r="K475" s="926"/>
      <c r="L475" s="927"/>
      <c r="M475" s="155"/>
      <c r="N475" s="881"/>
      <c r="O475" s="882"/>
      <c r="P475" s="154"/>
      <c r="Q475" s="926"/>
      <c r="R475" s="927"/>
      <c r="S475" s="154"/>
      <c r="T475" s="926"/>
      <c r="U475" s="927"/>
      <c r="V475" s="101" t="str">
        <f>IF(B475="","",VLOOKUP(B475,学連登録!$C$2:$H$3000,6,FALSE))</f>
        <v/>
      </c>
      <c r="Y475" s="116" t="str">
        <f t="shared" si="645"/>
        <v/>
      </c>
      <c r="Z475" s="97" t="str">
        <f>IF(G475="","",VLOOKUP(G475,種目名!$R$5:$T$104,3,0))</f>
        <v/>
      </c>
      <c r="AA475" s="98" t="str">
        <f>IF(J475="","",VLOOKUP(J475,種目名!$R$5:$T$104,3,0))</f>
        <v/>
      </c>
      <c r="AB475" s="117" t="str">
        <f>IF(M475="","",VLOOKUP(M475,種目名!$R$5:$T$104,3,0))</f>
        <v/>
      </c>
      <c r="AC475" s="117" t="str">
        <f>IF(P475="","",VLOOKUP(AF475,種目名!$R$5:$T$104,3,0))</f>
        <v/>
      </c>
      <c r="AD475" s="118" t="str">
        <f>IF(S475="","",VLOOKUP(AI475,種目名!$R$5:$T$104,3,0))</f>
        <v/>
      </c>
      <c r="AE475" s="115">
        <f t="shared" si="646"/>
        <v>0</v>
      </c>
      <c r="AF475" s="152" t="str">
        <f t="shared" si="647"/>
        <v/>
      </c>
      <c r="AG475" s="152" t="str">
        <f t="shared" si="648"/>
        <v/>
      </c>
      <c r="AH475" s="152">
        <f t="shared" si="649"/>
        <v>0</v>
      </c>
      <c r="AI475" s="152" t="str">
        <f t="shared" si="650"/>
        <v/>
      </c>
      <c r="AJ475" s="152" t="str">
        <f t="shared" si="651"/>
        <v/>
      </c>
      <c r="AK475" s="383"/>
      <c r="AL475" s="166">
        <f t="shared" si="579"/>
        <v>0</v>
      </c>
      <c r="AM475" s="392">
        <f t="shared" si="580"/>
        <v>0</v>
      </c>
      <c r="AN475" s="392">
        <f>COUNTIF($B$12:B475,B475)</f>
        <v>0</v>
      </c>
      <c r="AO475" s="392"/>
      <c r="AP475" s="392" t="str">
        <f t="shared" si="581"/>
        <v/>
      </c>
      <c r="AQ475" s="392" t="str">
        <f t="shared" si="581"/>
        <v/>
      </c>
      <c r="AR475" s="392" t="str">
        <f t="shared" si="581"/>
        <v/>
      </c>
      <c r="AS475" s="392" t="str">
        <f t="shared" si="575"/>
        <v/>
      </c>
      <c r="AT475" s="392">
        <f t="shared" si="582"/>
        <v>0</v>
      </c>
      <c r="AU475" s="392" t="str">
        <f t="shared" si="583"/>
        <v/>
      </c>
      <c r="AV475" s="392" t="str">
        <f t="shared" si="584"/>
        <v/>
      </c>
      <c r="AW475" s="392" t="str">
        <f t="shared" si="585"/>
        <v/>
      </c>
      <c r="AX475" s="392" t="str">
        <f t="shared" si="586"/>
        <v/>
      </c>
      <c r="AY475" s="392" t="str">
        <f t="shared" si="587"/>
        <v/>
      </c>
      <c r="AZ475" s="392" t="str">
        <f t="shared" si="652"/>
        <v/>
      </c>
      <c r="BA475" s="392" t="str">
        <f t="shared" si="652"/>
        <v/>
      </c>
      <c r="BB475" s="392" t="str">
        <f t="shared" si="652"/>
        <v/>
      </c>
      <c r="BC475" s="392" t="str">
        <f t="shared" si="652"/>
        <v/>
      </c>
      <c r="BD475" s="396" t="str">
        <f t="shared" si="652"/>
        <v/>
      </c>
      <c r="BE475" s="386">
        <f t="shared" si="588"/>
        <v>0</v>
      </c>
      <c r="BG475" s="392">
        <f t="shared" si="589"/>
        <v>0</v>
      </c>
      <c r="BH475" s="392">
        <f t="shared" si="590"/>
        <v>0</v>
      </c>
      <c r="BI475" s="405">
        <f t="shared" si="591"/>
        <v>0</v>
      </c>
      <c r="BJ475" s="406">
        <f t="shared" si="576"/>
        <v>0</v>
      </c>
      <c r="BK475" s="391" t="str">
        <f t="shared" si="577"/>
        <v>0</v>
      </c>
      <c r="BL475" s="391" t="str">
        <f t="shared" si="578"/>
        <v>0</v>
      </c>
      <c r="BM475" s="405">
        <f t="shared" si="592"/>
        <v>0</v>
      </c>
      <c r="BN475" s="405" t="str">
        <f t="shared" si="593"/>
        <v>0m0</v>
      </c>
      <c r="BO475" s="392">
        <f t="shared" si="594"/>
        <v>0</v>
      </c>
      <c r="BP475" s="392">
        <f t="shared" si="595"/>
        <v>0</v>
      </c>
      <c r="BQ475" s="405">
        <f t="shared" si="596"/>
        <v>0</v>
      </c>
      <c r="BR475" s="406">
        <f t="shared" si="597"/>
        <v>0</v>
      </c>
      <c r="BS475" s="391" t="str">
        <f t="shared" si="598"/>
        <v>0</v>
      </c>
      <c r="BT475" s="391" t="str">
        <f t="shared" si="599"/>
        <v>0</v>
      </c>
      <c r="BU475" s="405">
        <f t="shared" si="600"/>
        <v>0</v>
      </c>
      <c r="BV475" s="405" t="str">
        <f t="shared" si="601"/>
        <v>0m0</v>
      </c>
      <c r="BW475" s="392">
        <f t="shared" si="602"/>
        <v>0</v>
      </c>
      <c r="BX475" s="392">
        <f t="shared" si="603"/>
        <v>0</v>
      </c>
      <c r="BY475" s="405">
        <f t="shared" si="604"/>
        <v>0</v>
      </c>
      <c r="BZ475" s="406">
        <f t="shared" si="605"/>
        <v>0</v>
      </c>
      <c r="CA475" s="391" t="str">
        <f t="shared" si="606"/>
        <v>0</v>
      </c>
      <c r="CB475" s="391" t="str">
        <f t="shared" si="607"/>
        <v>0</v>
      </c>
      <c r="CC475" s="405">
        <f t="shared" si="608"/>
        <v>0</v>
      </c>
      <c r="CD475" s="405" t="str">
        <f t="shared" si="609"/>
        <v>0m0</v>
      </c>
      <c r="CE475" s="392">
        <f t="shared" si="610"/>
        <v>0</v>
      </c>
      <c r="CF475" s="392">
        <f t="shared" si="611"/>
        <v>0</v>
      </c>
      <c r="CG475" s="405">
        <f t="shared" si="612"/>
        <v>0</v>
      </c>
      <c r="CH475" s="406">
        <f t="shared" si="613"/>
        <v>0</v>
      </c>
      <c r="CI475" s="391" t="str">
        <f t="shared" si="614"/>
        <v>0</v>
      </c>
      <c r="CJ475" s="391" t="str">
        <f t="shared" si="615"/>
        <v>0</v>
      </c>
      <c r="CK475" s="405">
        <f t="shared" si="616"/>
        <v>0</v>
      </c>
      <c r="CL475" s="405" t="str">
        <f t="shared" si="617"/>
        <v>0m0</v>
      </c>
      <c r="CM475" s="392">
        <f t="shared" si="618"/>
        <v>0</v>
      </c>
      <c r="CN475" s="392">
        <f t="shared" si="619"/>
        <v>0</v>
      </c>
      <c r="CO475" s="405">
        <f t="shared" si="620"/>
        <v>0</v>
      </c>
      <c r="CP475" s="406">
        <f t="shared" si="621"/>
        <v>0</v>
      </c>
      <c r="CQ475" s="391" t="str">
        <f t="shared" si="622"/>
        <v>0</v>
      </c>
      <c r="CR475" s="391" t="str">
        <f t="shared" si="623"/>
        <v>0</v>
      </c>
      <c r="CS475" s="405">
        <f t="shared" si="624"/>
        <v>0</v>
      </c>
      <c r="CT475" s="405" t="str">
        <f t="shared" si="625"/>
        <v>0m0</v>
      </c>
      <c r="CU475" s="405">
        <f t="shared" si="626"/>
        <v>0</v>
      </c>
      <c r="CV475" s="405">
        <f t="shared" si="627"/>
        <v>0</v>
      </c>
      <c r="CW475" s="405">
        <f t="shared" si="628"/>
        <v>0</v>
      </c>
      <c r="CX475" s="405">
        <f t="shared" si="629"/>
        <v>0</v>
      </c>
      <c r="CY475" s="405">
        <f t="shared" si="630"/>
        <v>0</v>
      </c>
      <c r="CZ475" s="405" t="str">
        <f t="shared" si="631"/>
        <v/>
      </c>
      <c r="DA475" s="405" t="str">
        <f t="shared" si="632"/>
        <v/>
      </c>
      <c r="DB475" s="405" t="str">
        <f t="shared" si="633"/>
        <v/>
      </c>
      <c r="DC475" s="405" t="str">
        <f t="shared" si="634"/>
        <v/>
      </c>
      <c r="DD475" s="405" t="str">
        <f t="shared" si="635"/>
        <v/>
      </c>
      <c r="DE475" s="405"/>
      <c r="DF475" s="404"/>
      <c r="DG475" s="405" t="str">
        <f t="shared" si="636"/>
        <v/>
      </c>
      <c r="DH475" s="405" t="str">
        <f t="shared" si="637"/>
        <v/>
      </c>
      <c r="DI475" s="405">
        <f t="shared" si="638"/>
        <v>0</v>
      </c>
      <c r="DJ475" s="405" t="str">
        <f t="shared" si="639"/>
        <v/>
      </c>
      <c r="DK475" s="405" t="str">
        <f t="shared" si="640"/>
        <v/>
      </c>
      <c r="DL475" s="405" t="str">
        <f t="shared" si="641"/>
        <v/>
      </c>
      <c r="DM475" s="405" t="str">
        <f t="shared" si="642"/>
        <v/>
      </c>
      <c r="DN475" s="405" t="str">
        <f t="shared" si="643"/>
        <v/>
      </c>
      <c r="DO475" s="405" t="str">
        <f t="shared" si="644"/>
        <v/>
      </c>
    </row>
    <row r="476" spans="1:119" s="152" customFormat="1" ht="18" hidden="1" customHeight="1">
      <c r="A476" s="156" t="str">
        <f t="shared" si="574"/>
        <v/>
      </c>
      <c r="B476" s="153"/>
      <c r="C476" s="31" t="str">
        <f>IF(B476="","",VLOOKUP(B476,学連登録!$C$2:$G$3000,2,FALSE))</f>
        <v/>
      </c>
      <c r="D476" s="32" t="str">
        <f>IF(B476="","",VLOOKUP(B476,学連登録!$C$2:$G$3000,3,FALSE))</f>
        <v/>
      </c>
      <c r="E476" s="33" t="str">
        <f>IF(B476="","",VLOOKUP(B476,学連登録!$C$2:$G$3000,4,FALSE))</f>
        <v/>
      </c>
      <c r="F476" s="376" t="str">
        <f>IF(B476="","",VLOOKUP(B476,学連登録!$C$2:$I$3000,7,FALSE))</f>
        <v/>
      </c>
      <c r="G476" s="155"/>
      <c r="H476" s="926"/>
      <c r="I476" s="928"/>
      <c r="J476" s="155"/>
      <c r="K476" s="926"/>
      <c r="L476" s="927"/>
      <c r="M476" s="155"/>
      <c r="N476" s="881"/>
      <c r="O476" s="882"/>
      <c r="P476" s="154"/>
      <c r="Q476" s="926"/>
      <c r="R476" s="927"/>
      <c r="S476" s="154"/>
      <c r="T476" s="926"/>
      <c r="U476" s="927"/>
      <c r="V476" s="101" t="str">
        <f>IF(B476="","",VLOOKUP(B476,学連登録!$C$2:$H$3000,6,FALSE))</f>
        <v/>
      </c>
      <c r="Y476" s="116" t="str">
        <f t="shared" si="645"/>
        <v/>
      </c>
      <c r="Z476" s="97" t="str">
        <f>IF(G476="","",VLOOKUP(G476,種目名!$R$5:$T$104,3,0))</f>
        <v/>
      </c>
      <c r="AA476" s="98" t="str">
        <f>IF(J476="","",VLOOKUP(J476,種目名!$R$5:$T$104,3,0))</f>
        <v/>
      </c>
      <c r="AB476" s="117" t="str">
        <f>IF(M476="","",VLOOKUP(M476,種目名!$R$5:$T$104,3,0))</f>
        <v/>
      </c>
      <c r="AC476" s="117" t="str">
        <f>IF(P476="","",VLOOKUP(AF476,種目名!$R$5:$T$104,3,0))</f>
        <v/>
      </c>
      <c r="AD476" s="118" t="str">
        <f>IF(S476="","",VLOOKUP(AI476,種目名!$R$5:$T$104,3,0))</f>
        <v/>
      </c>
      <c r="AE476" s="115">
        <f t="shared" si="646"/>
        <v>0</v>
      </c>
      <c r="AF476" s="152" t="str">
        <f t="shared" si="647"/>
        <v/>
      </c>
      <c r="AG476" s="152" t="str">
        <f t="shared" si="648"/>
        <v/>
      </c>
      <c r="AH476" s="152">
        <f t="shared" si="649"/>
        <v>0</v>
      </c>
      <c r="AI476" s="152" t="str">
        <f t="shared" si="650"/>
        <v/>
      </c>
      <c r="AJ476" s="152" t="str">
        <f t="shared" si="651"/>
        <v/>
      </c>
      <c r="AK476" s="383"/>
      <c r="AL476" s="166">
        <f t="shared" si="579"/>
        <v>0</v>
      </c>
      <c r="AM476" s="392">
        <f t="shared" si="580"/>
        <v>0</v>
      </c>
      <c r="AN476" s="392">
        <f>COUNTIF($B$12:B476,B476)</f>
        <v>0</v>
      </c>
      <c r="AO476" s="392"/>
      <c r="AP476" s="392" t="str">
        <f t="shared" si="581"/>
        <v/>
      </c>
      <c r="AQ476" s="392" t="str">
        <f t="shared" si="581"/>
        <v/>
      </c>
      <c r="AR476" s="392" t="str">
        <f t="shared" si="581"/>
        <v/>
      </c>
      <c r="AS476" s="392" t="str">
        <f t="shared" si="575"/>
        <v/>
      </c>
      <c r="AT476" s="392">
        <f t="shared" si="582"/>
        <v>0</v>
      </c>
      <c r="AU476" s="392" t="str">
        <f t="shared" si="583"/>
        <v/>
      </c>
      <c r="AV476" s="392" t="str">
        <f t="shared" si="584"/>
        <v/>
      </c>
      <c r="AW476" s="392" t="str">
        <f t="shared" si="585"/>
        <v/>
      </c>
      <c r="AX476" s="392" t="str">
        <f t="shared" si="586"/>
        <v/>
      </c>
      <c r="AY476" s="392" t="str">
        <f t="shared" si="587"/>
        <v/>
      </c>
      <c r="AZ476" s="392" t="str">
        <f t="shared" si="652"/>
        <v/>
      </c>
      <c r="BA476" s="392" t="str">
        <f t="shared" si="652"/>
        <v/>
      </c>
      <c r="BB476" s="392" t="str">
        <f t="shared" si="652"/>
        <v/>
      </c>
      <c r="BC476" s="392" t="str">
        <f t="shared" si="652"/>
        <v/>
      </c>
      <c r="BD476" s="396" t="str">
        <f t="shared" si="652"/>
        <v/>
      </c>
      <c r="BE476" s="386">
        <f t="shared" si="588"/>
        <v>0</v>
      </c>
      <c r="BG476" s="392">
        <f t="shared" si="589"/>
        <v>0</v>
      </c>
      <c r="BH476" s="392">
        <f t="shared" si="590"/>
        <v>0</v>
      </c>
      <c r="BI476" s="405">
        <f t="shared" si="591"/>
        <v>0</v>
      </c>
      <c r="BJ476" s="406">
        <f t="shared" si="576"/>
        <v>0</v>
      </c>
      <c r="BK476" s="391" t="str">
        <f t="shared" si="577"/>
        <v>0</v>
      </c>
      <c r="BL476" s="391" t="str">
        <f t="shared" si="578"/>
        <v>0</v>
      </c>
      <c r="BM476" s="405">
        <f t="shared" si="592"/>
        <v>0</v>
      </c>
      <c r="BN476" s="405" t="str">
        <f t="shared" si="593"/>
        <v>0m0</v>
      </c>
      <c r="BO476" s="392">
        <f t="shared" si="594"/>
        <v>0</v>
      </c>
      <c r="BP476" s="392">
        <f t="shared" si="595"/>
        <v>0</v>
      </c>
      <c r="BQ476" s="405">
        <f t="shared" si="596"/>
        <v>0</v>
      </c>
      <c r="BR476" s="406">
        <f t="shared" si="597"/>
        <v>0</v>
      </c>
      <c r="BS476" s="391" t="str">
        <f t="shared" si="598"/>
        <v>0</v>
      </c>
      <c r="BT476" s="391" t="str">
        <f t="shared" si="599"/>
        <v>0</v>
      </c>
      <c r="BU476" s="405">
        <f t="shared" si="600"/>
        <v>0</v>
      </c>
      <c r="BV476" s="405" t="str">
        <f t="shared" si="601"/>
        <v>0m0</v>
      </c>
      <c r="BW476" s="392">
        <f t="shared" si="602"/>
        <v>0</v>
      </c>
      <c r="BX476" s="392">
        <f t="shared" si="603"/>
        <v>0</v>
      </c>
      <c r="BY476" s="405">
        <f t="shared" si="604"/>
        <v>0</v>
      </c>
      <c r="BZ476" s="406">
        <f t="shared" si="605"/>
        <v>0</v>
      </c>
      <c r="CA476" s="391" t="str">
        <f t="shared" si="606"/>
        <v>0</v>
      </c>
      <c r="CB476" s="391" t="str">
        <f t="shared" si="607"/>
        <v>0</v>
      </c>
      <c r="CC476" s="405">
        <f t="shared" si="608"/>
        <v>0</v>
      </c>
      <c r="CD476" s="405" t="str">
        <f t="shared" si="609"/>
        <v>0m0</v>
      </c>
      <c r="CE476" s="392">
        <f t="shared" si="610"/>
        <v>0</v>
      </c>
      <c r="CF476" s="392">
        <f t="shared" si="611"/>
        <v>0</v>
      </c>
      <c r="CG476" s="405">
        <f t="shared" si="612"/>
        <v>0</v>
      </c>
      <c r="CH476" s="406">
        <f t="shared" si="613"/>
        <v>0</v>
      </c>
      <c r="CI476" s="391" t="str">
        <f t="shared" si="614"/>
        <v>0</v>
      </c>
      <c r="CJ476" s="391" t="str">
        <f t="shared" si="615"/>
        <v>0</v>
      </c>
      <c r="CK476" s="405">
        <f t="shared" si="616"/>
        <v>0</v>
      </c>
      <c r="CL476" s="405" t="str">
        <f t="shared" si="617"/>
        <v>0m0</v>
      </c>
      <c r="CM476" s="392">
        <f t="shared" si="618"/>
        <v>0</v>
      </c>
      <c r="CN476" s="392">
        <f t="shared" si="619"/>
        <v>0</v>
      </c>
      <c r="CO476" s="405">
        <f t="shared" si="620"/>
        <v>0</v>
      </c>
      <c r="CP476" s="406">
        <f t="shared" si="621"/>
        <v>0</v>
      </c>
      <c r="CQ476" s="391" t="str">
        <f t="shared" si="622"/>
        <v>0</v>
      </c>
      <c r="CR476" s="391" t="str">
        <f t="shared" si="623"/>
        <v>0</v>
      </c>
      <c r="CS476" s="405">
        <f t="shared" si="624"/>
        <v>0</v>
      </c>
      <c r="CT476" s="405" t="str">
        <f t="shared" si="625"/>
        <v>0m0</v>
      </c>
      <c r="CU476" s="405">
        <f t="shared" si="626"/>
        <v>0</v>
      </c>
      <c r="CV476" s="405">
        <f t="shared" si="627"/>
        <v>0</v>
      </c>
      <c r="CW476" s="405">
        <f t="shared" si="628"/>
        <v>0</v>
      </c>
      <c r="CX476" s="405">
        <f t="shared" si="629"/>
        <v>0</v>
      </c>
      <c r="CY476" s="405">
        <f t="shared" si="630"/>
        <v>0</v>
      </c>
      <c r="CZ476" s="405" t="str">
        <f t="shared" si="631"/>
        <v/>
      </c>
      <c r="DA476" s="405" t="str">
        <f t="shared" si="632"/>
        <v/>
      </c>
      <c r="DB476" s="405" t="str">
        <f t="shared" si="633"/>
        <v/>
      </c>
      <c r="DC476" s="405" t="str">
        <f t="shared" si="634"/>
        <v/>
      </c>
      <c r="DD476" s="405" t="str">
        <f t="shared" si="635"/>
        <v/>
      </c>
      <c r="DE476" s="405"/>
      <c r="DF476" s="404"/>
      <c r="DG476" s="405" t="str">
        <f t="shared" si="636"/>
        <v/>
      </c>
      <c r="DH476" s="405" t="str">
        <f t="shared" si="637"/>
        <v/>
      </c>
      <c r="DI476" s="405">
        <f t="shared" si="638"/>
        <v>0</v>
      </c>
      <c r="DJ476" s="405" t="str">
        <f t="shared" si="639"/>
        <v/>
      </c>
      <c r="DK476" s="405" t="str">
        <f t="shared" si="640"/>
        <v/>
      </c>
      <c r="DL476" s="405" t="str">
        <f t="shared" si="641"/>
        <v/>
      </c>
      <c r="DM476" s="405" t="str">
        <f t="shared" si="642"/>
        <v/>
      </c>
      <c r="DN476" s="405" t="str">
        <f t="shared" si="643"/>
        <v/>
      </c>
      <c r="DO476" s="405" t="str">
        <f t="shared" si="644"/>
        <v/>
      </c>
    </row>
    <row r="477" spans="1:119" s="152" customFormat="1" ht="18" hidden="1" customHeight="1">
      <c r="A477" s="156" t="str">
        <f t="shared" si="574"/>
        <v/>
      </c>
      <c r="B477" s="153"/>
      <c r="C477" s="31" t="str">
        <f>IF(B477="","",VLOOKUP(B477,学連登録!$C$2:$G$3000,2,FALSE))</f>
        <v/>
      </c>
      <c r="D477" s="32" t="str">
        <f>IF(B477="","",VLOOKUP(B477,学連登録!$C$2:$G$3000,3,FALSE))</f>
        <v/>
      </c>
      <c r="E477" s="33" t="str">
        <f>IF(B477="","",VLOOKUP(B477,学連登録!$C$2:$G$3000,4,FALSE))</f>
        <v/>
      </c>
      <c r="F477" s="376" t="str">
        <f>IF(B477="","",VLOOKUP(B477,学連登録!$C$2:$I$3000,7,FALSE))</f>
        <v/>
      </c>
      <c r="G477" s="155"/>
      <c r="H477" s="926"/>
      <c r="I477" s="928"/>
      <c r="J477" s="155"/>
      <c r="K477" s="926"/>
      <c r="L477" s="927"/>
      <c r="M477" s="155"/>
      <c r="N477" s="881"/>
      <c r="O477" s="882"/>
      <c r="P477" s="154"/>
      <c r="Q477" s="926"/>
      <c r="R477" s="927"/>
      <c r="S477" s="154"/>
      <c r="T477" s="926"/>
      <c r="U477" s="927"/>
      <c r="V477" s="101" t="str">
        <f>IF(B477="","",VLOOKUP(B477,学連登録!$C$2:$H$3000,6,FALSE))</f>
        <v/>
      </c>
      <c r="Y477" s="116" t="str">
        <f t="shared" si="645"/>
        <v/>
      </c>
      <c r="Z477" s="97" t="str">
        <f>IF(G477="","",VLOOKUP(G477,種目名!$R$5:$T$104,3,0))</f>
        <v/>
      </c>
      <c r="AA477" s="98" t="str">
        <f>IF(J477="","",VLOOKUP(J477,種目名!$R$5:$T$104,3,0))</f>
        <v/>
      </c>
      <c r="AB477" s="117" t="str">
        <f>IF(M477="","",VLOOKUP(M477,種目名!$R$5:$T$104,3,0))</f>
        <v/>
      </c>
      <c r="AC477" s="117" t="str">
        <f>IF(P477="","",VLOOKUP(AF477,種目名!$R$5:$T$104,3,0))</f>
        <v/>
      </c>
      <c r="AD477" s="118" t="str">
        <f>IF(S477="","",VLOOKUP(AI477,種目名!$R$5:$T$104,3,0))</f>
        <v/>
      </c>
      <c r="AE477" s="115">
        <f t="shared" si="646"/>
        <v>0</v>
      </c>
      <c r="AF477" s="152" t="str">
        <f t="shared" si="647"/>
        <v/>
      </c>
      <c r="AG477" s="152" t="str">
        <f t="shared" si="648"/>
        <v/>
      </c>
      <c r="AH477" s="152">
        <f t="shared" si="649"/>
        <v>0</v>
      </c>
      <c r="AI477" s="152" t="str">
        <f t="shared" si="650"/>
        <v/>
      </c>
      <c r="AJ477" s="152" t="str">
        <f t="shared" si="651"/>
        <v/>
      </c>
      <c r="AK477" s="383"/>
      <c r="AL477" s="166">
        <f t="shared" si="579"/>
        <v>0</v>
      </c>
      <c r="AM477" s="392">
        <f t="shared" si="580"/>
        <v>0</v>
      </c>
      <c r="AN477" s="392">
        <f>COUNTIF($B$12:B477,B477)</f>
        <v>0</v>
      </c>
      <c r="AO477" s="392"/>
      <c r="AP477" s="392" t="str">
        <f t="shared" si="581"/>
        <v/>
      </c>
      <c r="AQ477" s="392" t="str">
        <f t="shared" si="581"/>
        <v/>
      </c>
      <c r="AR477" s="392" t="str">
        <f t="shared" si="581"/>
        <v/>
      </c>
      <c r="AS477" s="392" t="str">
        <f t="shared" si="575"/>
        <v/>
      </c>
      <c r="AT477" s="392">
        <f t="shared" si="582"/>
        <v>0</v>
      </c>
      <c r="AU477" s="392" t="str">
        <f t="shared" si="583"/>
        <v/>
      </c>
      <c r="AV477" s="392" t="str">
        <f t="shared" si="584"/>
        <v/>
      </c>
      <c r="AW477" s="392" t="str">
        <f t="shared" si="585"/>
        <v/>
      </c>
      <c r="AX477" s="392" t="str">
        <f t="shared" si="586"/>
        <v/>
      </c>
      <c r="AY477" s="392" t="str">
        <f t="shared" si="587"/>
        <v/>
      </c>
      <c r="AZ477" s="392" t="str">
        <f t="shared" si="652"/>
        <v/>
      </c>
      <c r="BA477" s="392" t="str">
        <f t="shared" si="652"/>
        <v/>
      </c>
      <c r="BB477" s="392" t="str">
        <f t="shared" si="652"/>
        <v/>
      </c>
      <c r="BC477" s="392" t="str">
        <f t="shared" si="652"/>
        <v/>
      </c>
      <c r="BD477" s="396" t="str">
        <f t="shared" si="652"/>
        <v/>
      </c>
      <c r="BE477" s="386">
        <f t="shared" si="588"/>
        <v>0</v>
      </c>
      <c r="BG477" s="392">
        <f t="shared" si="589"/>
        <v>0</v>
      </c>
      <c r="BH477" s="392">
        <f t="shared" si="590"/>
        <v>0</v>
      </c>
      <c r="BI477" s="405">
        <f t="shared" si="591"/>
        <v>0</v>
      </c>
      <c r="BJ477" s="406">
        <f t="shared" si="576"/>
        <v>0</v>
      </c>
      <c r="BK477" s="391" t="str">
        <f t="shared" si="577"/>
        <v>0</v>
      </c>
      <c r="BL477" s="391" t="str">
        <f t="shared" si="578"/>
        <v>0</v>
      </c>
      <c r="BM477" s="405">
        <f t="shared" si="592"/>
        <v>0</v>
      </c>
      <c r="BN477" s="405" t="str">
        <f t="shared" si="593"/>
        <v>0m0</v>
      </c>
      <c r="BO477" s="392">
        <f t="shared" si="594"/>
        <v>0</v>
      </c>
      <c r="BP477" s="392">
        <f t="shared" si="595"/>
        <v>0</v>
      </c>
      <c r="BQ477" s="405">
        <f t="shared" si="596"/>
        <v>0</v>
      </c>
      <c r="BR477" s="406">
        <f t="shared" si="597"/>
        <v>0</v>
      </c>
      <c r="BS477" s="391" t="str">
        <f t="shared" si="598"/>
        <v>0</v>
      </c>
      <c r="BT477" s="391" t="str">
        <f t="shared" si="599"/>
        <v>0</v>
      </c>
      <c r="BU477" s="405">
        <f t="shared" si="600"/>
        <v>0</v>
      </c>
      <c r="BV477" s="405" t="str">
        <f t="shared" si="601"/>
        <v>0m0</v>
      </c>
      <c r="BW477" s="392">
        <f t="shared" si="602"/>
        <v>0</v>
      </c>
      <c r="BX477" s="392">
        <f t="shared" si="603"/>
        <v>0</v>
      </c>
      <c r="BY477" s="405">
        <f t="shared" si="604"/>
        <v>0</v>
      </c>
      <c r="BZ477" s="406">
        <f t="shared" si="605"/>
        <v>0</v>
      </c>
      <c r="CA477" s="391" t="str">
        <f t="shared" si="606"/>
        <v>0</v>
      </c>
      <c r="CB477" s="391" t="str">
        <f t="shared" si="607"/>
        <v>0</v>
      </c>
      <c r="CC477" s="405">
        <f t="shared" si="608"/>
        <v>0</v>
      </c>
      <c r="CD477" s="405" t="str">
        <f t="shared" si="609"/>
        <v>0m0</v>
      </c>
      <c r="CE477" s="392">
        <f t="shared" si="610"/>
        <v>0</v>
      </c>
      <c r="CF477" s="392">
        <f t="shared" si="611"/>
        <v>0</v>
      </c>
      <c r="CG477" s="405">
        <f t="shared" si="612"/>
        <v>0</v>
      </c>
      <c r="CH477" s="406">
        <f t="shared" si="613"/>
        <v>0</v>
      </c>
      <c r="CI477" s="391" t="str">
        <f t="shared" si="614"/>
        <v>0</v>
      </c>
      <c r="CJ477" s="391" t="str">
        <f t="shared" si="615"/>
        <v>0</v>
      </c>
      <c r="CK477" s="405">
        <f t="shared" si="616"/>
        <v>0</v>
      </c>
      <c r="CL477" s="405" t="str">
        <f t="shared" si="617"/>
        <v>0m0</v>
      </c>
      <c r="CM477" s="392">
        <f t="shared" si="618"/>
        <v>0</v>
      </c>
      <c r="CN477" s="392">
        <f t="shared" si="619"/>
        <v>0</v>
      </c>
      <c r="CO477" s="405">
        <f t="shared" si="620"/>
        <v>0</v>
      </c>
      <c r="CP477" s="406">
        <f t="shared" si="621"/>
        <v>0</v>
      </c>
      <c r="CQ477" s="391" t="str">
        <f t="shared" si="622"/>
        <v>0</v>
      </c>
      <c r="CR477" s="391" t="str">
        <f t="shared" si="623"/>
        <v>0</v>
      </c>
      <c r="CS477" s="405">
        <f t="shared" si="624"/>
        <v>0</v>
      </c>
      <c r="CT477" s="405" t="str">
        <f t="shared" si="625"/>
        <v>0m0</v>
      </c>
      <c r="CU477" s="405">
        <f t="shared" si="626"/>
        <v>0</v>
      </c>
      <c r="CV477" s="405">
        <f t="shared" si="627"/>
        <v>0</v>
      </c>
      <c r="CW477" s="405">
        <f t="shared" si="628"/>
        <v>0</v>
      </c>
      <c r="CX477" s="405">
        <f t="shared" si="629"/>
        <v>0</v>
      </c>
      <c r="CY477" s="405">
        <f t="shared" si="630"/>
        <v>0</v>
      </c>
      <c r="CZ477" s="405" t="str">
        <f t="shared" si="631"/>
        <v/>
      </c>
      <c r="DA477" s="405" t="str">
        <f t="shared" si="632"/>
        <v/>
      </c>
      <c r="DB477" s="405" t="str">
        <f t="shared" si="633"/>
        <v/>
      </c>
      <c r="DC477" s="405" t="str">
        <f t="shared" si="634"/>
        <v/>
      </c>
      <c r="DD477" s="405" t="str">
        <f t="shared" si="635"/>
        <v/>
      </c>
      <c r="DE477" s="405"/>
      <c r="DF477" s="404"/>
      <c r="DG477" s="405" t="str">
        <f t="shared" si="636"/>
        <v/>
      </c>
      <c r="DH477" s="405" t="str">
        <f t="shared" si="637"/>
        <v/>
      </c>
      <c r="DI477" s="405">
        <f t="shared" si="638"/>
        <v>0</v>
      </c>
      <c r="DJ477" s="405" t="str">
        <f t="shared" si="639"/>
        <v/>
      </c>
      <c r="DK477" s="405" t="str">
        <f t="shared" si="640"/>
        <v/>
      </c>
      <c r="DL477" s="405" t="str">
        <f t="shared" si="641"/>
        <v/>
      </c>
      <c r="DM477" s="405" t="str">
        <f t="shared" si="642"/>
        <v/>
      </c>
      <c r="DN477" s="405" t="str">
        <f t="shared" si="643"/>
        <v/>
      </c>
      <c r="DO477" s="405" t="str">
        <f t="shared" si="644"/>
        <v/>
      </c>
    </row>
    <row r="478" spans="1:119" s="152" customFormat="1" ht="18" hidden="1" customHeight="1">
      <c r="A478" s="156" t="str">
        <f t="shared" si="574"/>
        <v/>
      </c>
      <c r="B478" s="153"/>
      <c r="C478" s="31" t="str">
        <f>IF(B478="","",VLOOKUP(B478,学連登録!$C$2:$G$3000,2,FALSE))</f>
        <v/>
      </c>
      <c r="D478" s="32" t="str">
        <f>IF(B478="","",VLOOKUP(B478,学連登録!$C$2:$G$3000,3,FALSE))</f>
        <v/>
      </c>
      <c r="E478" s="33" t="str">
        <f>IF(B478="","",VLOOKUP(B478,学連登録!$C$2:$G$3000,4,FALSE))</f>
        <v/>
      </c>
      <c r="F478" s="376" t="str">
        <f>IF(B478="","",VLOOKUP(B478,学連登録!$C$2:$I$3000,7,FALSE))</f>
        <v/>
      </c>
      <c r="G478" s="155"/>
      <c r="H478" s="926"/>
      <c r="I478" s="928"/>
      <c r="J478" s="155"/>
      <c r="K478" s="926"/>
      <c r="L478" s="927"/>
      <c r="M478" s="155"/>
      <c r="N478" s="881"/>
      <c r="O478" s="882"/>
      <c r="P478" s="154"/>
      <c r="Q478" s="926"/>
      <c r="R478" s="927"/>
      <c r="S478" s="154"/>
      <c r="T478" s="926"/>
      <c r="U478" s="927"/>
      <c r="V478" s="101" t="str">
        <f>IF(B478="","",VLOOKUP(B478,学連登録!$C$2:$H$3000,6,FALSE))</f>
        <v/>
      </c>
      <c r="Y478" s="116" t="str">
        <f t="shared" si="645"/>
        <v/>
      </c>
      <c r="Z478" s="97" t="str">
        <f>IF(G478="","",VLOOKUP(G478,種目名!$R$5:$T$104,3,0))</f>
        <v/>
      </c>
      <c r="AA478" s="98" t="str">
        <f>IF(J478="","",VLOOKUP(J478,種目名!$R$5:$T$104,3,0))</f>
        <v/>
      </c>
      <c r="AB478" s="117" t="str">
        <f>IF(M478="","",VLOOKUP(M478,種目名!$R$5:$T$104,3,0))</f>
        <v/>
      </c>
      <c r="AC478" s="117" t="str">
        <f>IF(P478="","",VLOOKUP(AF478,種目名!$R$5:$T$104,3,0))</f>
        <v/>
      </c>
      <c r="AD478" s="118" t="str">
        <f>IF(S478="","",VLOOKUP(AI478,種目名!$R$5:$T$104,3,0))</f>
        <v/>
      </c>
      <c r="AE478" s="115">
        <f t="shared" si="646"/>
        <v>0</v>
      </c>
      <c r="AF478" s="152" t="str">
        <f t="shared" si="647"/>
        <v/>
      </c>
      <c r="AG478" s="152" t="str">
        <f t="shared" si="648"/>
        <v/>
      </c>
      <c r="AH478" s="152">
        <f t="shared" si="649"/>
        <v>0</v>
      </c>
      <c r="AI478" s="152" t="str">
        <f t="shared" si="650"/>
        <v/>
      </c>
      <c r="AJ478" s="152" t="str">
        <f t="shared" si="651"/>
        <v/>
      </c>
      <c r="AK478" s="383"/>
      <c r="AL478" s="166">
        <f t="shared" si="579"/>
        <v>0</v>
      </c>
      <c r="AM478" s="392">
        <f t="shared" si="580"/>
        <v>0</v>
      </c>
      <c r="AN478" s="392">
        <f>COUNTIF($B$12:B478,B478)</f>
        <v>0</v>
      </c>
      <c r="AO478" s="392"/>
      <c r="AP478" s="392" t="str">
        <f t="shared" si="581"/>
        <v/>
      </c>
      <c r="AQ478" s="392" t="str">
        <f t="shared" si="581"/>
        <v/>
      </c>
      <c r="AR478" s="392" t="str">
        <f t="shared" si="581"/>
        <v/>
      </c>
      <c r="AS478" s="392" t="str">
        <f t="shared" si="575"/>
        <v/>
      </c>
      <c r="AT478" s="392">
        <f t="shared" si="582"/>
        <v>0</v>
      </c>
      <c r="AU478" s="392" t="str">
        <f t="shared" si="583"/>
        <v/>
      </c>
      <c r="AV478" s="392" t="str">
        <f t="shared" si="584"/>
        <v/>
      </c>
      <c r="AW478" s="392" t="str">
        <f t="shared" si="585"/>
        <v/>
      </c>
      <c r="AX478" s="392" t="str">
        <f t="shared" si="586"/>
        <v/>
      </c>
      <c r="AY478" s="392" t="str">
        <f t="shared" si="587"/>
        <v/>
      </c>
      <c r="AZ478" s="392" t="str">
        <f t="shared" si="652"/>
        <v/>
      </c>
      <c r="BA478" s="392" t="str">
        <f t="shared" si="652"/>
        <v/>
      </c>
      <c r="BB478" s="392" t="str">
        <f t="shared" si="652"/>
        <v/>
      </c>
      <c r="BC478" s="392" t="str">
        <f t="shared" si="652"/>
        <v/>
      </c>
      <c r="BD478" s="396" t="str">
        <f t="shared" si="652"/>
        <v/>
      </c>
      <c r="BE478" s="386">
        <f t="shared" si="588"/>
        <v>0</v>
      </c>
      <c r="BG478" s="392">
        <f t="shared" si="589"/>
        <v>0</v>
      </c>
      <c r="BH478" s="392">
        <f t="shared" si="590"/>
        <v>0</v>
      </c>
      <c r="BI478" s="405">
        <f t="shared" si="591"/>
        <v>0</v>
      </c>
      <c r="BJ478" s="406">
        <f t="shared" si="576"/>
        <v>0</v>
      </c>
      <c r="BK478" s="391" t="str">
        <f t="shared" si="577"/>
        <v>0</v>
      </c>
      <c r="BL478" s="391" t="str">
        <f t="shared" si="578"/>
        <v>0</v>
      </c>
      <c r="BM478" s="405">
        <f t="shared" si="592"/>
        <v>0</v>
      </c>
      <c r="BN478" s="405" t="str">
        <f t="shared" si="593"/>
        <v>0m0</v>
      </c>
      <c r="BO478" s="392">
        <f t="shared" si="594"/>
        <v>0</v>
      </c>
      <c r="BP478" s="392">
        <f t="shared" si="595"/>
        <v>0</v>
      </c>
      <c r="BQ478" s="405">
        <f t="shared" si="596"/>
        <v>0</v>
      </c>
      <c r="BR478" s="406">
        <f t="shared" si="597"/>
        <v>0</v>
      </c>
      <c r="BS478" s="391" t="str">
        <f t="shared" si="598"/>
        <v>0</v>
      </c>
      <c r="BT478" s="391" t="str">
        <f t="shared" si="599"/>
        <v>0</v>
      </c>
      <c r="BU478" s="405">
        <f t="shared" si="600"/>
        <v>0</v>
      </c>
      <c r="BV478" s="405" t="str">
        <f t="shared" si="601"/>
        <v>0m0</v>
      </c>
      <c r="BW478" s="392">
        <f t="shared" si="602"/>
        <v>0</v>
      </c>
      <c r="BX478" s="392">
        <f t="shared" si="603"/>
        <v>0</v>
      </c>
      <c r="BY478" s="405">
        <f t="shared" si="604"/>
        <v>0</v>
      </c>
      <c r="BZ478" s="406">
        <f t="shared" si="605"/>
        <v>0</v>
      </c>
      <c r="CA478" s="391" t="str">
        <f t="shared" si="606"/>
        <v>0</v>
      </c>
      <c r="CB478" s="391" t="str">
        <f t="shared" si="607"/>
        <v>0</v>
      </c>
      <c r="CC478" s="405">
        <f t="shared" si="608"/>
        <v>0</v>
      </c>
      <c r="CD478" s="405" t="str">
        <f t="shared" si="609"/>
        <v>0m0</v>
      </c>
      <c r="CE478" s="392">
        <f t="shared" si="610"/>
        <v>0</v>
      </c>
      <c r="CF478" s="392">
        <f t="shared" si="611"/>
        <v>0</v>
      </c>
      <c r="CG478" s="405">
        <f t="shared" si="612"/>
        <v>0</v>
      </c>
      <c r="CH478" s="406">
        <f t="shared" si="613"/>
        <v>0</v>
      </c>
      <c r="CI478" s="391" t="str">
        <f t="shared" si="614"/>
        <v>0</v>
      </c>
      <c r="CJ478" s="391" t="str">
        <f t="shared" si="615"/>
        <v>0</v>
      </c>
      <c r="CK478" s="405">
        <f t="shared" si="616"/>
        <v>0</v>
      </c>
      <c r="CL478" s="405" t="str">
        <f t="shared" si="617"/>
        <v>0m0</v>
      </c>
      <c r="CM478" s="392">
        <f t="shared" si="618"/>
        <v>0</v>
      </c>
      <c r="CN478" s="392">
        <f t="shared" si="619"/>
        <v>0</v>
      </c>
      <c r="CO478" s="405">
        <f t="shared" si="620"/>
        <v>0</v>
      </c>
      <c r="CP478" s="406">
        <f t="shared" si="621"/>
        <v>0</v>
      </c>
      <c r="CQ478" s="391" t="str">
        <f t="shared" si="622"/>
        <v>0</v>
      </c>
      <c r="CR478" s="391" t="str">
        <f t="shared" si="623"/>
        <v>0</v>
      </c>
      <c r="CS478" s="405">
        <f t="shared" si="624"/>
        <v>0</v>
      </c>
      <c r="CT478" s="405" t="str">
        <f t="shared" si="625"/>
        <v>0m0</v>
      </c>
      <c r="CU478" s="405">
        <f t="shared" si="626"/>
        <v>0</v>
      </c>
      <c r="CV478" s="405">
        <f t="shared" si="627"/>
        <v>0</v>
      </c>
      <c r="CW478" s="405">
        <f t="shared" si="628"/>
        <v>0</v>
      </c>
      <c r="CX478" s="405">
        <f t="shared" si="629"/>
        <v>0</v>
      </c>
      <c r="CY478" s="405">
        <f t="shared" si="630"/>
        <v>0</v>
      </c>
      <c r="CZ478" s="405" t="str">
        <f t="shared" si="631"/>
        <v/>
      </c>
      <c r="DA478" s="405" t="str">
        <f t="shared" si="632"/>
        <v/>
      </c>
      <c r="DB478" s="405" t="str">
        <f t="shared" si="633"/>
        <v/>
      </c>
      <c r="DC478" s="405" t="str">
        <f t="shared" si="634"/>
        <v/>
      </c>
      <c r="DD478" s="405" t="str">
        <f t="shared" si="635"/>
        <v/>
      </c>
      <c r="DE478" s="405"/>
      <c r="DF478" s="404"/>
      <c r="DG478" s="405" t="str">
        <f t="shared" si="636"/>
        <v/>
      </c>
      <c r="DH478" s="405" t="str">
        <f t="shared" si="637"/>
        <v/>
      </c>
      <c r="DI478" s="405">
        <f t="shared" si="638"/>
        <v>0</v>
      </c>
      <c r="DJ478" s="405" t="str">
        <f t="shared" si="639"/>
        <v/>
      </c>
      <c r="DK478" s="405" t="str">
        <f t="shared" si="640"/>
        <v/>
      </c>
      <c r="DL478" s="405" t="str">
        <f t="shared" si="641"/>
        <v/>
      </c>
      <c r="DM478" s="405" t="str">
        <f t="shared" si="642"/>
        <v/>
      </c>
      <c r="DN478" s="405" t="str">
        <f t="shared" si="643"/>
        <v/>
      </c>
      <c r="DO478" s="405" t="str">
        <f t="shared" si="644"/>
        <v/>
      </c>
    </row>
    <row r="479" spans="1:119" s="152" customFormat="1" ht="18" hidden="1" customHeight="1">
      <c r="A479" s="156" t="str">
        <f t="shared" si="574"/>
        <v/>
      </c>
      <c r="B479" s="153"/>
      <c r="C479" s="31" t="str">
        <f>IF(B479="","",VLOOKUP(B479,学連登録!$C$2:$G$3000,2,FALSE))</f>
        <v/>
      </c>
      <c r="D479" s="32" t="str">
        <f>IF(B479="","",VLOOKUP(B479,学連登録!$C$2:$G$3000,3,FALSE))</f>
        <v/>
      </c>
      <c r="E479" s="33" t="str">
        <f>IF(B479="","",VLOOKUP(B479,学連登録!$C$2:$G$3000,4,FALSE))</f>
        <v/>
      </c>
      <c r="F479" s="376" t="str">
        <f>IF(B479="","",VLOOKUP(B479,学連登録!$C$2:$I$3000,7,FALSE))</f>
        <v/>
      </c>
      <c r="G479" s="155"/>
      <c r="H479" s="926"/>
      <c r="I479" s="928"/>
      <c r="J479" s="155"/>
      <c r="K479" s="926"/>
      <c r="L479" s="927"/>
      <c r="M479" s="155"/>
      <c r="N479" s="881"/>
      <c r="O479" s="882"/>
      <c r="P479" s="154"/>
      <c r="Q479" s="926"/>
      <c r="R479" s="927"/>
      <c r="S479" s="154"/>
      <c r="T479" s="926"/>
      <c r="U479" s="927"/>
      <c r="V479" s="101" t="str">
        <f>IF(B479="","",VLOOKUP(B479,学連登録!$C$2:$H$3000,6,FALSE))</f>
        <v/>
      </c>
      <c r="Y479" s="116" t="str">
        <f t="shared" si="645"/>
        <v/>
      </c>
      <c r="Z479" s="97" t="str">
        <f>IF(G479="","",VLOOKUP(G479,種目名!$R$5:$T$104,3,0))</f>
        <v/>
      </c>
      <c r="AA479" s="98" t="str">
        <f>IF(J479="","",VLOOKUP(J479,種目名!$R$5:$T$104,3,0))</f>
        <v/>
      </c>
      <c r="AB479" s="117" t="str">
        <f>IF(M479="","",VLOOKUP(M479,種目名!$R$5:$T$104,3,0))</f>
        <v/>
      </c>
      <c r="AC479" s="117" t="str">
        <f>IF(P479="","",VLOOKUP(AF479,種目名!$R$5:$T$104,3,0))</f>
        <v/>
      </c>
      <c r="AD479" s="118" t="str">
        <f>IF(S479="","",VLOOKUP(AI479,種目名!$R$5:$T$104,3,0))</f>
        <v/>
      </c>
      <c r="AE479" s="115">
        <f t="shared" si="646"/>
        <v>0</v>
      </c>
      <c r="AF479" s="152" t="str">
        <f t="shared" si="647"/>
        <v/>
      </c>
      <c r="AG479" s="152" t="str">
        <f t="shared" si="648"/>
        <v/>
      </c>
      <c r="AH479" s="152">
        <f t="shared" si="649"/>
        <v>0</v>
      </c>
      <c r="AI479" s="152" t="str">
        <f t="shared" si="650"/>
        <v/>
      </c>
      <c r="AJ479" s="152" t="str">
        <f t="shared" si="651"/>
        <v/>
      </c>
      <c r="AK479" s="383"/>
      <c r="AL479" s="166">
        <f t="shared" si="579"/>
        <v>0</v>
      </c>
      <c r="AM479" s="392">
        <f t="shared" si="580"/>
        <v>0</v>
      </c>
      <c r="AN479" s="392">
        <f>COUNTIF($B$12:B479,B479)</f>
        <v>0</v>
      </c>
      <c r="AO479" s="392"/>
      <c r="AP479" s="392" t="str">
        <f t="shared" si="581"/>
        <v/>
      </c>
      <c r="AQ479" s="392" t="str">
        <f t="shared" si="581"/>
        <v/>
      </c>
      <c r="AR479" s="392" t="str">
        <f t="shared" si="581"/>
        <v/>
      </c>
      <c r="AS479" s="392" t="str">
        <f t="shared" si="575"/>
        <v/>
      </c>
      <c r="AT479" s="392">
        <f t="shared" si="582"/>
        <v>0</v>
      </c>
      <c r="AU479" s="392" t="str">
        <f t="shared" si="583"/>
        <v/>
      </c>
      <c r="AV479" s="392" t="str">
        <f t="shared" si="584"/>
        <v/>
      </c>
      <c r="AW479" s="392" t="str">
        <f t="shared" si="585"/>
        <v/>
      </c>
      <c r="AX479" s="392" t="str">
        <f t="shared" si="586"/>
        <v/>
      </c>
      <c r="AY479" s="392" t="str">
        <f t="shared" si="587"/>
        <v/>
      </c>
      <c r="AZ479" s="392" t="str">
        <f t="shared" si="652"/>
        <v/>
      </c>
      <c r="BA479" s="392" t="str">
        <f t="shared" si="652"/>
        <v/>
      </c>
      <c r="BB479" s="392" t="str">
        <f t="shared" si="652"/>
        <v/>
      </c>
      <c r="BC479" s="392" t="str">
        <f t="shared" si="652"/>
        <v/>
      </c>
      <c r="BD479" s="396" t="str">
        <f t="shared" si="652"/>
        <v/>
      </c>
      <c r="BE479" s="386">
        <f t="shared" si="588"/>
        <v>0</v>
      </c>
      <c r="BG479" s="392">
        <f t="shared" si="589"/>
        <v>0</v>
      </c>
      <c r="BH479" s="392">
        <f t="shared" si="590"/>
        <v>0</v>
      </c>
      <c r="BI479" s="405">
        <f t="shared" si="591"/>
        <v>0</v>
      </c>
      <c r="BJ479" s="406">
        <f t="shared" si="576"/>
        <v>0</v>
      </c>
      <c r="BK479" s="391" t="str">
        <f t="shared" si="577"/>
        <v>0</v>
      </c>
      <c r="BL479" s="391" t="str">
        <f t="shared" si="578"/>
        <v>0</v>
      </c>
      <c r="BM479" s="405">
        <f t="shared" si="592"/>
        <v>0</v>
      </c>
      <c r="BN479" s="405" t="str">
        <f t="shared" si="593"/>
        <v>0m0</v>
      </c>
      <c r="BO479" s="392">
        <f t="shared" si="594"/>
        <v>0</v>
      </c>
      <c r="BP479" s="392">
        <f t="shared" si="595"/>
        <v>0</v>
      </c>
      <c r="BQ479" s="405">
        <f t="shared" si="596"/>
        <v>0</v>
      </c>
      <c r="BR479" s="406">
        <f t="shared" si="597"/>
        <v>0</v>
      </c>
      <c r="BS479" s="391" t="str">
        <f t="shared" si="598"/>
        <v>0</v>
      </c>
      <c r="BT479" s="391" t="str">
        <f t="shared" si="599"/>
        <v>0</v>
      </c>
      <c r="BU479" s="405">
        <f t="shared" si="600"/>
        <v>0</v>
      </c>
      <c r="BV479" s="405" t="str">
        <f t="shared" si="601"/>
        <v>0m0</v>
      </c>
      <c r="BW479" s="392">
        <f t="shared" si="602"/>
        <v>0</v>
      </c>
      <c r="BX479" s="392">
        <f t="shared" si="603"/>
        <v>0</v>
      </c>
      <c r="BY479" s="405">
        <f t="shared" si="604"/>
        <v>0</v>
      </c>
      <c r="BZ479" s="406">
        <f t="shared" si="605"/>
        <v>0</v>
      </c>
      <c r="CA479" s="391" t="str">
        <f t="shared" si="606"/>
        <v>0</v>
      </c>
      <c r="CB479" s="391" t="str">
        <f t="shared" si="607"/>
        <v>0</v>
      </c>
      <c r="CC479" s="405">
        <f t="shared" si="608"/>
        <v>0</v>
      </c>
      <c r="CD479" s="405" t="str">
        <f t="shared" si="609"/>
        <v>0m0</v>
      </c>
      <c r="CE479" s="392">
        <f t="shared" si="610"/>
        <v>0</v>
      </c>
      <c r="CF479" s="392">
        <f t="shared" si="611"/>
        <v>0</v>
      </c>
      <c r="CG479" s="405">
        <f t="shared" si="612"/>
        <v>0</v>
      </c>
      <c r="CH479" s="406">
        <f t="shared" si="613"/>
        <v>0</v>
      </c>
      <c r="CI479" s="391" t="str">
        <f t="shared" si="614"/>
        <v>0</v>
      </c>
      <c r="CJ479" s="391" t="str">
        <f t="shared" si="615"/>
        <v>0</v>
      </c>
      <c r="CK479" s="405">
        <f t="shared" si="616"/>
        <v>0</v>
      </c>
      <c r="CL479" s="405" t="str">
        <f t="shared" si="617"/>
        <v>0m0</v>
      </c>
      <c r="CM479" s="392">
        <f t="shared" si="618"/>
        <v>0</v>
      </c>
      <c r="CN479" s="392">
        <f t="shared" si="619"/>
        <v>0</v>
      </c>
      <c r="CO479" s="405">
        <f t="shared" si="620"/>
        <v>0</v>
      </c>
      <c r="CP479" s="406">
        <f t="shared" si="621"/>
        <v>0</v>
      </c>
      <c r="CQ479" s="391" t="str">
        <f t="shared" si="622"/>
        <v>0</v>
      </c>
      <c r="CR479" s="391" t="str">
        <f t="shared" si="623"/>
        <v>0</v>
      </c>
      <c r="CS479" s="405">
        <f t="shared" si="624"/>
        <v>0</v>
      </c>
      <c r="CT479" s="405" t="str">
        <f t="shared" si="625"/>
        <v>0m0</v>
      </c>
      <c r="CU479" s="405">
        <f t="shared" si="626"/>
        <v>0</v>
      </c>
      <c r="CV479" s="405">
        <f t="shared" si="627"/>
        <v>0</v>
      </c>
      <c r="CW479" s="405">
        <f t="shared" si="628"/>
        <v>0</v>
      </c>
      <c r="CX479" s="405">
        <f t="shared" si="629"/>
        <v>0</v>
      </c>
      <c r="CY479" s="405">
        <f t="shared" si="630"/>
        <v>0</v>
      </c>
      <c r="CZ479" s="405" t="str">
        <f t="shared" si="631"/>
        <v/>
      </c>
      <c r="DA479" s="405" t="str">
        <f t="shared" si="632"/>
        <v/>
      </c>
      <c r="DB479" s="405" t="str">
        <f t="shared" si="633"/>
        <v/>
      </c>
      <c r="DC479" s="405" t="str">
        <f t="shared" si="634"/>
        <v/>
      </c>
      <c r="DD479" s="405" t="str">
        <f t="shared" si="635"/>
        <v/>
      </c>
      <c r="DE479" s="405"/>
      <c r="DF479" s="404"/>
      <c r="DG479" s="405" t="str">
        <f t="shared" si="636"/>
        <v/>
      </c>
      <c r="DH479" s="405" t="str">
        <f t="shared" si="637"/>
        <v/>
      </c>
      <c r="DI479" s="405">
        <f t="shared" si="638"/>
        <v>0</v>
      </c>
      <c r="DJ479" s="405" t="str">
        <f t="shared" si="639"/>
        <v/>
      </c>
      <c r="DK479" s="405" t="str">
        <f t="shared" si="640"/>
        <v/>
      </c>
      <c r="DL479" s="405" t="str">
        <f t="shared" si="641"/>
        <v/>
      </c>
      <c r="DM479" s="405" t="str">
        <f t="shared" si="642"/>
        <v/>
      </c>
      <c r="DN479" s="405" t="str">
        <f t="shared" si="643"/>
        <v/>
      </c>
      <c r="DO479" s="405" t="str">
        <f t="shared" si="644"/>
        <v/>
      </c>
    </row>
    <row r="480" spans="1:119" s="152" customFormat="1" ht="18" hidden="1" customHeight="1">
      <c r="A480" s="156" t="str">
        <f t="shared" si="574"/>
        <v/>
      </c>
      <c r="B480" s="153"/>
      <c r="C480" s="31" t="str">
        <f>IF(B480="","",VLOOKUP(B480,学連登録!$C$2:$G$3000,2,FALSE))</f>
        <v/>
      </c>
      <c r="D480" s="32" t="str">
        <f>IF(B480="","",VLOOKUP(B480,学連登録!$C$2:$G$3000,3,FALSE))</f>
        <v/>
      </c>
      <c r="E480" s="33" t="str">
        <f>IF(B480="","",VLOOKUP(B480,学連登録!$C$2:$G$3000,4,FALSE))</f>
        <v/>
      </c>
      <c r="F480" s="376" t="str">
        <f>IF(B480="","",VLOOKUP(B480,学連登録!$C$2:$I$3000,7,FALSE))</f>
        <v/>
      </c>
      <c r="G480" s="155"/>
      <c r="H480" s="926"/>
      <c r="I480" s="928"/>
      <c r="J480" s="155"/>
      <c r="K480" s="926"/>
      <c r="L480" s="927"/>
      <c r="M480" s="155"/>
      <c r="N480" s="881"/>
      <c r="O480" s="882"/>
      <c r="P480" s="154"/>
      <c r="Q480" s="926"/>
      <c r="R480" s="927"/>
      <c r="S480" s="154"/>
      <c r="T480" s="926"/>
      <c r="U480" s="927"/>
      <c r="V480" s="101" t="str">
        <f>IF(B480="","",VLOOKUP(B480,学連登録!$C$2:$H$3000,6,FALSE))</f>
        <v/>
      </c>
      <c r="Y480" s="116" t="str">
        <f t="shared" si="645"/>
        <v/>
      </c>
      <c r="Z480" s="97" t="str">
        <f>IF(G480="","",VLOOKUP(G480,種目名!$R$5:$T$104,3,0))</f>
        <v/>
      </c>
      <c r="AA480" s="98" t="str">
        <f>IF(J480="","",VLOOKUP(J480,種目名!$R$5:$T$104,3,0))</f>
        <v/>
      </c>
      <c r="AB480" s="117" t="str">
        <f>IF(M480="","",VLOOKUP(M480,種目名!$R$5:$T$104,3,0))</f>
        <v/>
      </c>
      <c r="AC480" s="117" t="str">
        <f>IF(P480="","",VLOOKUP(AF480,種目名!$R$5:$T$104,3,0))</f>
        <v/>
      </c>
      <c r="AD480" s="118" t="str">
        <f>IF(S480="","",VLOOKUP(AI480,種目名!$R$5:$T$104,3,0))</f>
        <v/>
      </c>
      <c r="AE480" s="115">
        <f t="shared" si="646"/>
        <v>0</v>
      </c>
      <c r="AF480" s="152" t="str">
        <f t="shared" si="647"/>
        <v/>
      </c>
      <c r="AG480" s="152" t="str">
        <f t="shared" si="648"/>
        <v/>
      </c>
      <c r="AH480" s="152">
        <f t="shared" si="649"/>
        <v>0</v>
      </c>
      <c r="AI480" s="152" t="str">
        <f t="shared" si="650"/>
        <v/>
      </c>
      <c r="AJ480" s="152" t="str">
        <f t="shared" si="651"/>
        <v/>
      </c>
      <c r="AK480" s="383"/>
      <c r="AL480" s="166">
        <f t="shared" si="579"/>
        <v>0</v>
      </c>
      <c r="AM480" s="392">
        <f t="shared" si="580"/>
        <v>0</v>
      </c>
      <c r="AN480" s="392">
        <f>COUNTIF($B$12:B480,B480)</f>
        <v>0</v>
      </c>
      <c r="AO480" s="392"/>
      <c r="AP480" s="392" t="str">
        <f t="shared" si="581"/>
        <v/>
      </c>
      <c r="AQ480" s="392" t="str">
        <f t="shared" si="581"/>
        <v/>
      </c>
      <c r="AR480" s="392" t="str">
        <f t="shared" si="581"/>
        <v/>
      </c>
      <c r="AS480" s="392" t="str">
        <f t="shared" si="575"/>
        <v/>
      </c>
      <c r="AT480" s="392">
        <f t="shared" si="582"/>
        <v>0</v>
      </c>
      <c r="AU480" s="392" t="str">
        <f t="shared" si="583"/>
        <v/>
      </c>
      <c r="AV480" s="392" t="str">
        <f t="shared" si="584"/>
        <v/>
      </c>
      <c r="AW480" s="392" t="str">
        <f t="shared" si="585"/>
        <v/>
      </c>
      <c r="AX480" s="392" t="str">
        <f t="shared" si="586"/>
        <v/>
      </c>
      <c r="AY480" s="392" t="str">
        <f t="shared" si="587"/>
        <v/>
      </c>
      <c r="AZ480" s="392" t="str">
        <f t="shared" si="652"/>
        <v/>
      </c>
      <c r="BA480" s="392" t="str">
        <f t="shared" si="652"/>
        <v/>
      </c>
      <c r="BB480" s="392" t="str">
        <f t="shared" si="652"/>
        <v/>
      </c>
      <c r="BC480" s="392" t="str">
        <f t="shared" si="652"/>
        <v/>
      </c>
      <c r="BD480" s="396" t="str">
        <f t="shared" si="652"/>
        <v/>
      </c>
      <c r="BE480" s="386">
        <f t="shared" si="588"/>
        <v>0</v>
      </c>
      <c r="BG480" s="392">
        <f t="shared" si="589"/>
        <v>0</v>
      </c>
      <c r="BH480" s="392">
        <f t="shared" si="590"/>
        <v>0</v>
      </c>
      <c r="BI480" s="405">
        <f t="shared" si="591"/>
        <v>0</v>
      </c>
      <c r="BJ480" s="406">
        <f t="shared" si="576"/>
        <v>0</v>
      </c>
      <c r="BK480" s="391" t="str">
        <f t="shared" si="577"/>
        <v>0</v>
      </c>
      <c r="BL480" s="391" t="str">
        <f t="shared" si="578"/>
        <v>0</v>
      </c>
      <c r="BM480" s="405">
        <f t="shared" si="592"/>
        <v>0</v>
      </c>
      <c r="BN480" s="405" t="str">
        <f t="shared" si="593"/>
        <v>0m0</v>
      </c>
      <c r="BO480" s="392">
        <f t="shared" si="594"/>
        <v>0</v>
      </c>
      <c r="BP480" s="392">
        <f t="shared" si="595"/>
        <v>0</v>
      </c>
      <c r="BQ480" s="405">
        <f t="shared" si="596"/>
        <v>0</v>
      </c>
      <c r="BR480" s="406">
        <f t="shared" si="597"/>
        <v>0</v>
      </c>
      <c r="BS480" s="391" t="str">
        <f t="shared" si="598"/>
        <v>0</v>
      </c>
      <c r="BT480" s="391" t="str">
        <f t="shared" si="599"/>
        <v>0</v>
      </c>
      <c r="BU480" s="405">
        <f t="shared" si="600"/>
        <v>0</v>
      </c>
      <c r="BV480" s="405" t="str">
        <f t="shared" si="601"/>
        <v>0m0</v>
      </c>
      <c r="BW480" s="392">
        <f t="shared" si="602"/>
        <v>0</v>
      </c>
      <c r="BX480" s="392">
        <f t="shared" si="603"/>
        <v>0</v>
      </c>
      <c r="BY480" s="405">
        <f t="shared" si="604"/>
        <v>0</v>
      </c>
      <c r="BZ480" s="406">
        <f t="shared" si="605"/>
        <v>0</v>
      </c>
      <c r="CA480" s="391" t="str">
        <f t="shared" si="606"/>
        <v>0</v>
      </c>
      <c r="CB480" s="391" t="str">
        <f t="shared" si="607"/>
        <v>0</v>
      </c>
      <c r="CC480" s="405">
        <f t="shared" si="608"/>
        <v>0</v>
      </c>
      <c r="CD480" s="405" t="str">
        <f t="shared" si="609"/>
        <v>0m0</v>
      </c>
      <c r="CE480" s="392">
        <f t="shared" si="610"/>
        <v>0</v>
      </c>
      <c r="CF480" s="392">
        <f t="shared" si="611"/>
        <v>0</v>
      </c>
      <c r="CG480" s="405">
        <f t="shared" si="612"/>
        <v>0</v>
      </c>
      <c r="CH480" s="406">
        <f t="shared" si="613"/>
        <v>0</v>
      </c>
      <c r="CI480" s="391" t="str">
        <f t="shared" si="614"/>
        <v>0</v>
      </c>
      <c r="CJ480" s="391" t="str">
        <f t="shared" si="615"/>
        <v>0</v>
      </c>
      <c r="CK480" s="405">
        <f t="shared" si="616"/>
        <v>0</v>
      </c>
      <c r="CL480" s="405" t="str">
        <f t="shared" si="617"/>
        <v>0m0</v>
      </c>
      <c r="CM480" s="392">
        <f t="shared" si="618"/>
        <v>0</v>
      </c>
      <c r="CN480" s="392">
        <f t="shared" si="619"/>
        <v>0</v>
      </c>
      <c r="CO480" s="405">
        <f t="shared" si="620"/>
        <v>0</v>
      </c>
      <c r="CP480" s="406">
        <f t="shared" si="621"/>
        <v>0</v>
      </c>
      <c r="CQ480" s="391" t="str">
        <f t="shared" si="622"/>
        <v>0</v>
      </c>
      <c r="CR480" s="391" t="str">
        <f t="shared" si="623"/>
        <v>0</v>
      </c>
      <c r="CS480" s="405">
        <f t="shared" si="624"/>
        <v>0</v>
      </c>
      <c r="CT480" s="405" t="str">
        <f t="shared" si="625"/>
        <v>0m0</v>
      </c>
      <c r="CU480" s="405">
        <f t="shared" si="626"/>
        <v>0</v>
      </c>
      <c r="CV480" s="405">
        <f t="shared" si="627"/>
        <v>0</v>
      </c>
      <c r="CW480" s="405">
        <f t="shared" si="628"/>
        <v>0</v>
      </c>
      <c r="CX480" s="405">
        <f t="shared" si="629"/>
        <v>0</v>
      </c>
      <c r="CY480" s="405">
        <f t="shared" si="630"/>
        <v>0</v>
      </c>
      <c r="CZ480" s="405" t="str">
        <f t="shared" si="631"/>
        <v/>
      </c>
      <c r="DA480" s="405" t="str">
        <f t="shared" si="632"/>
        <v/>
      </c>
      <c r="DB480" s="405" t="str">
        <f t="shared" si="633"/>
        <v/>
      </c>
      <c r="DC480" s="405" t="str">
        <f t="shared" si="634"/>
        <v/>
      </c>
      <c r="DD480" s="405" t="str">
        <f t="shared" si="635"/>
        <v/>
      </c>
      <c r="DE480" s="405"/>
      <c r="DF480" s="404"/>
      <c r="DG480" s="405" t="str">
        <f t="shared" si="636"/>
        <v/>
      </c>
      <c r="DH480" s="405" t="str">
        <f t="shared" si="637"/>
        <v/>
      </c>
      <c r="DI480" s="405">
        <f t="shared" si="638"/>
        <v>0</v>
      </c>
      <c r="DJ480" s="405" t="str">
        <f t="shared" si="639"/>
        <v/>
      </c>
      <c r="DK480" s="405" t="str">
        <f t="shared" si="640"/>
        <v/>
      </c>
      <c r="DL480" s="405" t="str">
        <f t="shared" si="641"/>
        <v/>
      </c>
      <c r="DM480" s="405" t="str">
        <f t="shared" si="642"/>
        <v/>
      </c>
      <c r="DN480" s="405" t="str">
        <f t="shared" si="643"/>
        <v/>
      </c>
      <c r="DO480" s="405" t="str">
        <f t="shared" si="644"/>
        <v/>
      </c>
    </row>
    <row r="481" spans="1:119" s="152" customFormat="1" ht="18" hidden="1" customHeight="1">
      <c r="A481" s="156" t="str">
        <f t="shared" si="574"/>
        <v/>
      </c>
      <c r="B481" s="153"/>
      <c r="C481" s="31" t="str">
        <f>IF(B481="","",VLOOKUP(B481,学連登録!$C$2:$G$3000,2,FALSE))</f>
        <v/>
      </c>
      <c r="D481" s="32" t="str">
        <f>IF(B481="","",VLOOKUP(B481,学連登録!$C$2:$G$3000,3,FALSE))</f>
        <v/>
      </c>
      <c r="E481" s="33" t="str">
        <f>IF(B481="","",VLOOKUP(B481,学連登録!$C$2:$G$3000,4,FALSE))</f>
        <v/>
      </c>
      <c r="F481" s="376" t="str">
        <f>IF(B481="","",VLOOKUP(B481,学連登録!$C$2:$I$3000,7,FALSE))</f>
        <v/>
      </c>
      <c r="G481" s="155"/>
      <c r="H481" s="926"/>
      <c r="I481" s="928"/>
      <c r="J481" s="155"/>
      <c r="K481" s="926"/>
      <c r="L481" s="927"/>
      <c r="M481" s="155"/>
      <c r="N481" s="881"/>
      <c r="O481" s="882"/>
      <c r="P481" s="154"/>
      <c r="Q481" s="926"/>
      <c r="R481" s="927"/>
      <c r="S481" s="154"/>
      <c r="T481" s="926"/>
      <c r="U481" s="927"/>
      <c r="V481" s="101" t="str">
        <f>IF(B481="","",VLOOKUP(B481,学連登録!$C$2:$H$3000,6,FALSE))</f>
        <v/>
      </c>
      <c r="Y481" s="116" t="str">
        <f t="shared" si="645"/>
        <v/>
      </c>
      <c r="Z481" s="97" t="str">
        <f>IF(G481="","",VLOOKUP(G481,種目名!$R$5:$T$104,3,0))</f>
        <v/>
      </c>
      <c r="AA481" s="98" t="str">
        <f>IF(J481="","",VLOOKUP(J481,種目名!$R$5:$T$104,3,0))</f>
        <v/>
      </c>
      <c r="AB481" s="117" t="str">
        <f>IF(M481="","",VLOOKUP(M481,種目名!$R$5:$T$104,3,0))</f>
        <v/>
      </c>
      <c r="AC481" s="117" t="str">
        <f>IF(P481="","",VLOOKUP(AF481,種目名!$R$5:$T$104,3,0))</f>
        <v/>
      </c>
      <c r="AD481" s="118" t="str">
        <f>IF(S481="","",VLOOKUP(AI481,種目名!$R$5:$T$104,3,0))</f>
        <v/>
      </c>
      <c r="AE481" s="115">
        <f t="shared" si="646"/>
        <v>0</v>
      </c>
      <c r="AF481" s="152" t="str">
        <f t="shared" si="647"/>
        <v/>
      </c>
      <c r="AG481" s="152" t="str">
        <f t="shared" si="648"/>
        <v/>
      </c>
      <c r="AH481" s="152">
        <f t="shared" si="649"/>
        <v>0</v>
      </c>
      <c r="AI481" s="152" t="str">
        <f t="shared" si="650"/>
        <v/>
      </c>
      <c r="AJ481" s="152" t="str">
        <f t="shared" si="651"/>
        <v/>
      </c>
      <c r="AK481" s="383"/>
      <c r="AL481" s="166">
        <f t="shared" si="579"/>
        <v>0</v>
      </c>
      <c r="AM481" s="392">
        <f t="shared" si="580"/>
        <v>0</v>
      </c>
      <c r="AN481" s="392">
        <f>COUNTIF($B$12:B481,B481)</f>
        <v>0</v>
      </c>
      <c r="AO481" s="392"/>
      <c r="AP481" s="392" t="str">
        <f t="shared" si="581"/>
        <v/>
      </c>
      <c r="AQ481" s="392" t="str">
        <f t="shared" si="581"/>
        <v/>
      </c>
      <c r="AR481" s="392" t="str">
        <f t="shared" si="581"/>
        <v/>
      </c>
      <c r="AS481" s="392" t="str">
        <f t="shared" si="575"/>
        <v/>
      </c>
      <c r="AT481" s="392">
        <f t="shared" si="582"/>
        <v>0</v>
      </c>
      <c r="AU481" s="392" t="str">
        <f t="shared" si="583"/>
        <v/>
      </c>
      <c r="AV481" s="392" t="str">
        <f t="shared" si="584"/>
        <v/>
      </c>
      <c r="AW481" s="392" t="str">
        <f t="shared" si="585"/>
        <v/>
      </c>
      <c r="AX481" s="392" t="str">
        <f t="shared" si="586"/>
        <v/>
      </c>
      <c r="AY481" s="392" t="str">
        <f t="shared" si="587"/>
        <v/>
      </c>
      <c r="AZ481" s="392" t="str">
        <f t="shared" si="652"/>
        <v/>
      </c>
      <c r="BA481" s="392" t="str">
        <f t="shared" si="652"/>
        <v/>
      </c>
      <c r="BB481" s="392" t="str">
        <f t="shared" si="652"/>
        <v/>
      </c>
      <c r="BC481" s="392" t="str">
        <f t="shared" si="652"/>
        <v/>
      </c>
      <c r="BD481" s="396" t="str">
        <f t="shared" si="652"/>
        <v/>
      </c>
      <c r="BE481" s="386">
        <f t="shared" si="588"/>
        <v>0</v>
      </c>
      <c r="BG481" s="392">
        <f t="shared" si="589"/>
        <v>0</v>
      </c>
      <c r="BH481" s="392">
        <f t="shared" si="590"/>
        <v>0</v>
      </c>
      <c r="BI481" s="405">
        <f t="shared" si="591"/>
        <v>0</v>
      </c>
      <c r="BJ481" s="406">
        <f t="shared" si="576"/>
        <v>0</v>
      </c>
      <c r="BK481" s="391" t="str">
        <f t="shared" si="577"/>
        <v>0</v>
      </c>
      <c r="BL481" s="391" t="str">
        <f t="shared" si="578"/>
        <v>0</v>
      </c>
      <c r="BM481" s="405">
        <f t="shared" si="592"/>
        <v>0</v>
      </c>
      <c r="BN481" s="405" t="str">
        <f t="shared" si="593"/>
        <v>0m0</v>
      </c>
      <c r="BO481" s="392">
        <f t="shared" si="594"/>
        <v>0</v>
      </c>
      <c r="BP481" s="392">
        <f t="shared" si="595"/>
        <v>0</v>
      </c>
      <c r="BQ481" s="405">
        <f t="shared" si="596"/>
        <v>0</v>
      </c>
      <c r="BR481" s="406">
        <f t="shared" si="597"/>
        <v>0</v>
      </c>
      <c r="BS481" s="391" t="str">
        <f t="shared" si="598"/>
        <v>0</v>
      </c>
      <c r="BT481" s="391" t="str">
        <f t="shared" si="599"/>
        <v>0</v>
      </c>
      <c r="BU481" s="405">
        <f t="shared" si="600"/>
        <v>0</v>
      </c>
      <c r="BV481" s="405" t="str">
        <f t="shared" si="601"/>
        <v>0m0</v>
      </c>
      <c r="BW481" s="392">
        <f t="shared" si="602"/>
        <v>0</v>
      </c>
      <c r="BX481" s="392">
        <f t="shared" si="603"/>
        <v>0</v>
      </c>
      <c r="BY481" s="405">
        <f t="shared" si="604"/>
        <v>0</v>
      </c>
      <c r="BZ481" s="406">
        <f t="shared" si="605"/>
        <v>0</v>
      </c>
      <c r="CA481" s="391" t="str">
        <f t="shared" si="606"/>
        <v>0</v>
      </c>
      <c r="CB481" s="391" t="str">
        <f t="shared" si="607"/>
        <v>0</v>
      </c>
      <c r="CC481" s="405">
        <f t="shared" si="608"/>
        <v>0</v>
      </c>
      <c r="CD481" s="405" t="str">
        <f t="shared" si="609"/>
        <v>0m0</v>
      </c>
      <c r="CE481" s="392">
        <f t="shared" si="610"/>
        <v>0</v>
      </c>
      <c r="CF481" s="392">
        <f t="shared" si="611"/>
        <v>0</v>
      </c>
      <c r="CG481" s="405">
        <f t="shared" si="612"/>
        <v>0</v>
      </c>
      <c r="CH481" s="406">
        <f t="shared" si="613"/>
        <v>0</v>
      </c>
      <c r="CI481" s="391" t="str">
        <f t="shared" si="614"/>
        <v>0</v>
      </c>
      <c r="CJ481" s="391" t="str">
        <f t="shared" si="615"/>
        <v>0</v>
      </c>
      <c r="CK481" s="405">
        <f t="shared" si="616"/>
        <v>0</v>
      </c>
      <c r="CL481" s="405" t="str">
        <f t="shared" si="617"/>
        <v>0m0</v>
      </c>
      <c r="CM481" s="392">
        <f t="shared" si="618"/>
        <v>0</v>
      </c>
      <c r="CN481" s="392">
        <f t="shared" si="619"/>
        <v>0</v>
      </c>
      <c r="CO481" s="405">
        <f t="shared" si="620"/>
        <v>0</v>
      </c>
      <c r="CP481" s="406">
        <f t="shared" si="621"/>
        <v>0</v>
      </c>
      <c r="CQ481" s="391" t="str">
        <f t="shared" si="622"/>
        <v>0</v>
      </c>
      <c r="CR481" s="391" t="str">
        <f t="shared" si="623"/>
        <v>0</v>
      </c>
      <c r="CS481" s="405">
        <f t="shared" si="624"/>
        <v>0</v>
      </c>
      <c r="CT481" s="405" t="str">
        <f t="shared" si="625"/>
        <v>0m0</v>
      </c>
      <c r="CU481" s="405">
        <f t="shared" si="626"/>
        <v>0</v>
      </c>
      <c r="CV481" s="405">
        <f t="shared" si="627"/>
        <v>0</v>
      </c>
      <c r="CW481" s="405">
        <f t="shared" si="628"/>
        <v>0</v>
      </c>
      <c r="CX481" s="405">
        <f t="shared" si="629"/>
        <v>0</v>
      </c>
      <c r="CY481" s="405">
        <f t="shared" si="630"/>
        <v>0</v>
      </c>
      <c r="CZ481" s="405" t="str">
        <f t="shared" si="631"/>
        <v/>
      </c>
      <c r="DA481" s="405" t="str">
        <f t="shared" si="632"/>
        <v/>
      </c>
      <c r="DB481" s="405" t="str">
        <f t="shared" si="633"/>
        <v/>
      </c>
      <c r="DC481" s="405" t="str">
        <f t="shared" si="634"/>
        <v/>
      </c>
      <c r="DD481" s="405" t="str">
        <f t="shared" si="635"/>
        <v/>
      </c>
      <c r="DE481" s="405"/>
      <c r="DF481" s="404"/>
      <c r="DG481" s="405" t="str">
        <f t="shared" si="636"/>
        <v/>
      </c>
      <c r="DH481" s="405" t="str">
        <f t="shared" si="637"/>
        <v/>
      </c>
      <c r="DI481" s="405">
        <f t="shared" si="638"/>
        <v>0</v>
      </c>
      <c r="DJ481" s="405" t="str">
        <f t="shared" si="639"/>
        <v/>
      </c>
      <c r="DK481" s="405" t="str">
        <f t="shared" si="640"/>
        <v/>
      </c>
      <c r="DL481" s="405" t="str">
        <f t="shared" si="641"/>
        <v/>
      </c>
      <c r="DM481" s="405" t="str">
        <f t="shared" si="642"/>
        <v/>
      </c>
      <c r="DN481" s="405" t="str">
        <f t="shared" si="643"/>
        <v/>
      </c>
      <c r="DO481" s="405" t="str">
        <f t="shared" si="644"/>
        <v/>
      </c>
    </row>
    <row r="482" spans="1:119" s="152" customFormat="1" ht="18" hidden="1" customHeight="1">
      <c r="A482" s="156" t="str">
        <f t="shared" si="574"/>
        <v/>
      </c>
      <c r="B482" s="153"/>
      <c r="C482" s="31" t="str">
        <f>IF(B482="","",VLOOKUP(B482,学連登録!$C$2:$G$3000,2,FALSE))</f>
        <v/>
      </c>
      <c r="D482" s="32" t="str">
        <f>IF(B482="","",VLOOKUP(B482,学連登録!$C$2:$G$3000,3,FALSE))</f>
        <v/>
      </c>
      <c r="E482" s="33" t="str">
        <f>IF(B482="","",VLOOKUP(B482,学連登録!$C$2:$G$3000,4,FALSE))</f>
        <v/>
      </c>
      <c r="F482" s="376" t="str">
        <f>IF(B482="","",VLOOKUP(B482,学連登録!$C$2:$I$3000,7,FALSE))</f>
        <v/>
      </c>
      <c r="G482" s="155"/>
      <c r="H482" s="926"/>
      <c r="I482" s="928"/>
      <c r="J482" s="155"/>
      <c r="K482" s="926"/>
      <c r="L482" s="927"/>
      <c r="M482" s="155"/>
      <c r="N482" s="881"/>
      <c r="O482" s="882"/>
      <c r="P482" s="154"/>
      <c r="Q482" s="926"/>
      <c r="R482" s="927"/>
      <c r="S482" s="154"/>
      <c r="T482" s="926"/>
      <c r="U482" s="927"/>
      <c r="V482" s="101" t="str">
        <f>IF(B482="","",VLOOKUP(B482,学連登録!$C$2:$H$3000,6,FALSE))</f>
        <v/>
      </c>
      <c r="Y482" s="116" t="str">
        <f t="shared" si="645"/>
        <v/>
      </c>
      <c r="Z482" s="97" t="str">
        <f>IF(G482="","",VLOOKUP(G482,種目名!$R$5:$T$104,3,0))</f>
        <v/>
      </c>
      <c r="AA482" s="98" t="str">
        <f>IF(J482="","",VLOOKUP(J482,種目名!$R$5:$T$104,3,0))</f>
        <v/>
      </c>
      <c r="AB482" s="117" t="str">
        <f>IF(M482="","",VLOOKUP(M482,種目名!$R$5:$T$104,3,0))</f>
        <v/>
      </c>
      <c r="AC482" s="117" t="str">
        <f>IF(P482="","",VLOOKUP(AF482,種目名!$R$5:$T$104,3,0))</f>
        <v/>
      </c>
      <c r="AD482" s="118" t="str">
        <f>IF(S482="","",VLOOKUP(AI482,種目名!$R$5:$T$104,3,0))</f>
        <v/>
      </c>
      <c r="AE482" s="115">
        <f t="shared" si="646"/>
        <v>0</v>
      </c>
      <c r="AF482" s="152" t="str">
        <f t="shared" si="647"/>
        <v/>
      </c>
      <c r="AG482" s="152" t="str">
        <f t="shared" si="648"/>
        <v/>
      </c>
      <c r="AH482" s="152">
        <f t="shared" si="649"/>
        <v>0</v>
      </c>
      <c r="AI482" s="152" t="str">
        <f t="shared" si="650"/>
        <v/>
      </c>
      <c r="AJ482" s="152" t="str">
        <f t="shared" si="651"/>
        <v/>
      </c>
      <c r="AK482" s="383"/>
      <c r="AL482" s="166">
        <f t="shared" si="579"/>
        <v>0</v>
      </c>
      <c r="AM482" s="392">
        <f t="shared" si="580"/>
        <v>0</v>
      </c>
      <c r="AN482" s="392">
        <f>COUNTIF($B$12:B482,B482)</f>
        <v>0</v>
      </c>
      <c r="AO482" s="392"/>
      <c r="AP482" s="392" t="str">
        <f t="shared" si="581"/>
        <v/>
      </c>
      <c r="AQ482" s="392" t="str">
        <f t="shared" si="581"/>
        <v/>
      </c>
      <c r="AR482" s="392" t="str">
        <f t="shared" si="581"/>
        <v/>
      </c>
      <c r="AS482" s="392" t="str">
        <f t="shared" si="575"/>
        <v/>
      </c>
      <c r="AT482" s="392">
        <f t="shared" si="582"/>
        <v>0</v>
      </c>
      <c r="AU482" s="392" t="str">
        <f t="shared" si="583"/>
        <v/>
      </c>
      <c r="AV482" s="392" t="str">
        <f t="shared" si="584"/>
        <v/>
      </c>
      <c r="AW482" s="392" t="str">
        <f t="shared" si="585"/>
        <v/>
      </c>
      <c r="AX482" s="392" t="str">
        <f t="shared" si="586"/>
        <v/>
      </c>
      <c r="AY482" s="392" t="str">
        <f t="shared" si="587"/>
        <v/>
      </c>
      <c r="AZ482" s="392" t="str">
        <f t="shared" si="652"/>
        <v/>
      </c>
      <c r="BA482" s="392" t="str">
        <f t="shared" si="652"/>
        <v/>
      </c>
      <c r="BB482" s="392" t="str">
        <f t="shared" si="652"/>
        <v/>
      </c>
      <c r="BC482" s="392" t="str">
        <f t="shared" si="652"/>
        <v/>
      </c>
      <c r="BD482" s="396" t="str">
        <f t="shared" si="652"/>
        <v/>
      </c>
      <c r="BE482" s="386">
        <f t="shared" si="588"/>
        <v>0</v>
      </c>
      <c r="BG482" s="392">
        <f t="shared" si="589"/>
        <v>0</v>
      </c>
      <c r="BH482" s="392">
        <f t="shared" si="590"/>
        <v>0</v>
      </c>
      <c r="BI482" s="405">
        <f t="shared" si="591"/>
        <v>0</v>
      </c>
      <c r="BJ482" s="406">
        <f t="shared" si="576"/>
        <v>0</v>
      </c>
      <c r="BK482" s="391" t="str">
        <f t="shared" si="577"/>
        <v>0</v>
      </c>
      <c r="BL482" s="391" t="str">
        <f t="shared" si="578"/>
        <v>0</v>
      </c>
      <c r="BM482" s="405">
        <f t="shared" si="592"/>
        <v>0</v>
      </c>
      <c r="BN482" s="405" t="str">
        <f t="shared" si="593"/>
        <v>0m0</v>
      </c>
      <c r="BO482" s="392">
        <f t="shared" si="594"/>
        <v>0</v>
      </c>
      <c r="BP482" s="392">
        <f t="shared" si="595"/>
        <v>0</v>
      </c>
      <c r="BQ482" s="405">
        <f t="shared" si="596"/>
        <v>0</v>
      </c>
      <c r="BR482" s="406">
        <f t="shared" si="597"/>
        <v>0</v>
      </c>
      <c r="BS482" s="391" t="str">
        <f t="shared" si="598"/>
        <v>0</v>
      </c>
      <c r="BT482" s="391" t="str">
        <f t="shared" si="599"/>
        <v>0</v>
      </c>
      <c r="BU482" s="405">
        <f t="shared" si="600"/>
        <v>0</v>
      </c>
      <c r="BV482" s="405" t="str">
        <f t="shared" si="601"/>
        <v>0m0</v>
      </c>
      <c r="BW482" s="392">
        <f t="shared" si="602"/>
        <v>0</v>
      </c>
      <c r="BX482" s="392">
        <f t="shared" si="603"/>
        <v>0</v>
      </c>
      <c r="BY482" s="405">
        <f t="shared" si="604"/>
        <v>0</v>
      </c>
      <c r="BZ482" s="406">
        <f t="shared" si="605"/>
        <v>0</v>
      </c>
      <c r="CA482" s="391" t="str">
        <f t="shared" si="606"/>
        <v>0</v>
      </c>
      <c r="CB482" s="391" t="str">
        <f t="shared" si="607"/>
        <v>0</v>
      </c>
      <c r="CC482" s="405">
        <f t="shared" si="608"/>
        <v>0</v>
      </c>
      <c r="CD482" s="405" t="str">
        <f t="shared" si="609"/>
        <v>0m0</v>
      </c>
      <c r="CE482" s="392">
        <f t="shared" si="610"/>
        <v>0</v>
      </c>
      <c r="CF482" s="392">
        <f t="shared" si="611"/>
        <v>0</v>
      </c>
      <c r="CG482" s="405">
        <f t="shared" si="612"/>
        <v>0</v>
      </c>
      <c r="CH482" s="406">
        <f t="shared" si="613"/>
        <v>0</v>
      </c>
      <c r="CI482" s="391" t="str">
        <f t="shared" si="614"/>
        <v>0</v>
      </c>
      <c r="CJ482" s="391" t="str">
        <f t="shared" si="615"/>
        <v>0</v>
      </c>
      <c r="CK482" s="405">
        <f t="shared" si="616"/>
        <v>0</v>
      </c>
      <c r="CL482" s="405" t="str">
        <f t="shared" si="617"/>
        <v>0m0</v>
      </c>
      <c r="CM482" s="392">
        <f t="shared" si="618"/>
        <v>0</v>
      </c>
      <c r="CN482" s="392">
        <f t="shared" si="619"/>
        <v>0</v>
      </c>
      <c r="CO482" s="405">
        <f t="shared" si="620"/>
        <v>0</v>
      </c>
      <c r="CP482" s="406">
        <f t="shared" si="621"/>
        <v>0</v>
      </c>
      <c r="CQ482" s="391" t="str">
        <f t="shared" si="622"/>
        <v>0</v>
      </c>
      <c r="CR482" s="391" t="str">
        <f t="shared" si="623"/>
        <v>0</v>
      </c>
      <c r="CS482" s="405">
        <f t="shared" si="624"/>
        <v>0</v>
      </c>
      <c r="CT482" s="405" t="str">
        <f t="shared" si="625"/>
        <v>0m0</v>
      </c>
      <c r="CU482" s="405">
        <f t="shared" si="626"/>
        <v>0</v>
      </c>
      <c r="CV482" s="405">
        <f t="shared" si="627"/>
        <v>0</v>
      </c>
      <c r="CW482" s="405">
        <f t="shared" si="628"/>
        <v>0</v>
      </c>
      <c r="CX482" s="405">
        <f t="shared" si="629"/>
        <v>0</v>
      </c>
      <c r="CY482" s="405">
        <f t="shared" si="630"/>
        <v>0</v>
      </c>
      <c r="CZ482" s="405" t="str">
        <f t="shared" si="631"/>
        <v/>
      </c>
      <c r="DA482" s="405" t="str">
        <f t="shared" si="632"/>
        <v/>
      </c>
      <c r="DB482" s="405" t="str">
        <f t="shared" si="633"/>
        <v/>
      </c>
      <c r="DC482" s="405" t="str">
        <f t="shared" si="634"/>
        <v/>
      </c>
      <c r="DD482" s="405" t="str">
        <f t="shared" si="635"/>
        <v/>
      </c>
      <c r="DE482" s="405"/>
      <c r="DF482" s="404"/>
      <c r="DG482" s="405" t="str">
        <f t="shared" si="636"/>
        <v/>
      </c>
      <c r="DH482" s="405" t="str">
        <f t="shared" si="637"/>
        <v/>
      </c>
      <c r="DI482" s="405">
        <f t="shared" si="638"/>
        <v>0</v>
      </c>
      <c r="DJ482" s="405" t="str">
        <f t="shared" si="639"/>
        <v/>
      </c>
      <c r="DK482" s="405" t="str">
        <f t="shared" si="640"/>
        <v/>
      </c>
      <c r="DL482" s="405" t="str">
        <f t="shared" si="641"/>
        <v/>
      </c>
      <c r="DM482" s="405" t="str">
        <f t="shared" si="642"/>
        <v/>
      </c>
      <c r="DN482" s="405" t="str">
        <f t="shared" si="643"/>
        <v/>
      </c>
      <c r="DO482" s="405" t="str">
        <f t="shared" si="644"/>
        <v/>
      </c>
    </row>
    <row r="483" spans="1:119" s="152" customFormat="1" ht="18" hidden="1" customHeight="1">
      <c r="A483" s="156" t="str">
        <f t="shared" si="574"/>
        <v/>
      </c>
      <c r="B483" s="153"/>
      <c r="C483" s="31" t="str">
        <f>IF(B483="","",VLOOKUP(B483,学連登録!$C$2:$G$3000,2,FALSE))</f>
        <v/>
      </c>
      <c r="D483" s="32" t="str">
        <f>IF(B483="","",VLOOKUP(B483,学連登録!$C$2:$G$3000,3,FALSE))</f>
        <v/>
      </c>
      <c r="E483" s="33" t="str">
        <f>IF(B483="","",VLOOKUP(B483,学連登録!$C$2:$G$3000,4,FALSE))</f>
        <v/>
      </c>
      <c r="F483" s="376" t="str">
        <f>IF(B483="","",VLOOKUP(B483,学連登録!$C$2:$I$3000,7,FALSE))</f>
        <v/>
      </c>
      <c r="G483" s="155"/>
      <c r="H483" s="926"/>
      <c r="I483" s="928"/>
      <c r="J483" s="155"/>
      <c r="K483" s="926"/>
      <c r="L483" s="927"/>
      <c r="M483" s="155"/>
      <c r="N483" s="881"/>
      <c r="O483" s="882"/>
      <c r="P483" s="154"/>
      <c r="Q483" s="926"/>
      <c r="R483" s="927"/>
      <c r="S483" s="154"/>
      <c r="T483" s="926"/>
      <c r="U483" s="927"/>
      <c r="V483" s="101" t="str">
        <f>IF(B483="","",VLOOKUP(B483,学連登録!$C$2:$H$3000,6,FALSE))</f>
        <v/>
      </c>
      <c r="Y483" s="116" t="str">
        <f t="shared" si="645"/>
        <v/>
      </c>
      <c r="Z483" s="97" t="str">
        <f>IF(G483="","",VLOOKUP(G483,種目名!$R$5:$T$104,3,0))</f>
        <v/>
      </c>
      <c r="AA483" s="98" t="str">
        <f>IF(J483="","",VLOOKUP(J483,種目名!$R$5:$T$104,3,0))</f>
        <v/>
      </c>
      <c r="AB483" s="117" t="str">
        <f>IF(M483="","",VLOOKUP(M483,種目名!$R$5:$T$104,3,0))</f>
        <v/>
      </c>
      <c r="AC483" s="117" t="str">
        <f>IF(P483="","",VLOOKUP(AF483,種目名!$R$5:$T$104,3,0))</f>
        <v/>
      </c>
      <c r="AD483" s="118" t="str">
        <f>IF(S483="","",VLOOKUP(AI483,種目名!$R$5:$T$104,3,0))</f>
        <v/>
      </c>
      <c r="AE483" s="115">
        <f t="shared" si="646"/>
        <v>0</v>
      </c>
      <c r="AF483" s="152" t="str">
        <f t="shared" si="647"/>
        <v/>
      </c>
      <c r="AG483" s="152" t="str">
        <f t="shared" si="648"/>
        <v/>
      </c>
      <c r="AH483" s="152">
        <f t="shared" si="649"/>
        <v>0</v>
      </c>
      <c r="AI483" s="152" t="str">
        <f t="shared" si="650"/>
        <v/>
      </c>
      <c r="AJ483" s="152" t="str">
        <f t="shared" si="651"/>
        <v/>
      </c>
      <c r="AK483" s="383"/>
      <c r="AL483" s="166">
        <f t="shared" si="579"/>
        <v>0</v>
      </c>
      <c r="AM483" s="392">
        <f t="shared" si="580"/>
        <v>0</v>
      </c>
      <c r="AN483" s="392">
        <f>COUNTIF($B$12:B483,B483)</f>
        <v>0</v>
      </c>
      <c r="AO483" s="392"/>
      <c r="AP483" s="392" t="str">
        <f t="shared" si="581"/>
        <v/>
      </c>
      <c r="AQ483" s="392" t="str">
        <f t="shared" si="581"/>
        <v/>
      </c>
      <c r="AR483" s="392" t="str">
        <f t="shared" si="581"/>
        <v/>
      </c>
      <c r="AS483" s="392" t="str">
        <f t="shared" si="575"/>
        <v/>
      </c>
      <c r="AT483" s="392">
        <f t="shared" si="582"/>
        <v>0</v>
      </c>
      <c r="AU483" s="392" t="str">
        <f t="shared" si="583"/>
        <v/>
      </c>
      <c r="AV483" s="392" t="str">
        <f t="shared" si="584"/>
        <v/>
      </c>
      <c r="AW483" s="392" t="str">
        <f t="shared" si="585"/>
        <v/>
      </c>
      <c r="AX483" s="392" t="str">
        <f t="shared" si="586"/>
        <v/>
      </c>
      <c r="AY483" s="392" t="str">
        <f t="shared" si="587"/>
        <v/>
      </c>
      <c r="AZ483" s="392" t="str">
        <f t="shared" si="652"/>
        <v/>
      </c>
      <c r="BA483" s="392" t="str">
        <f t="shared" si="652"/>
        <v/>
      </c>
      <c r="BB483" s="392" t="str">
        <f t="shared" si="652"/>
        <v/>
      </c>
      <c r="BC483" s="392" t="str">
        <f t="shared" si="652"/>
        <v/>
      </c>
      <c r="BD483" s="396" t="str">
        <f t="shared" si="652"/>
        <v/>
      </c>
      <c r="BE483" s="386">
        <f t="shared" si="588"/>
        <v>0</v>
      </c>
      <c r="BG483" s="392">
        <f t="shared" si="589"/>
        <v>0</v>
      </c>
      <c r="BH483" s="392">
        <f t="shared" si="590"/>
        <v>0</v>
      </c>
      <c r="BI483" s="405">
        <f t="shared" si="591"/>
        <v>0</v>
      </c>
      <c r="BJ483" s="406">
        <f t="shared" si="576"/>
        <v>0</v>
      </c>
      <c r="BK483" s="391" t="str">
        <f t="shared" si="577"/>
        <v>0</v>
      </c>
      <c r="BL483" s="391" t="str">
        <f t="shared" si="578"/>
        <v>0</v>
      </c>
      <c r="BM483" s="405">
        <f t="shared" si="592"/>
        <v>0</v>
      </c>
      <c r="BN483" s="405" t="str">
        <f t="shared" si="593"/>
        <v>0m0</v>
      </c>
      <c r="BO483" s="392">
        <f t="shared" si="594"/>
        <v>0</v>
      </c>
      <c r="BP483" s="392">
        <f t="shared" si="595"/>
        <v>0</v>
      </c>
      <c r="BQ483" s="405">
        <f t="shared" si="596"/>
        <v>0</v>
      </c>
      <c r="BR483" s="406">
        <f t="shared" si="597"/>
        <v>0</v>
      </c>
      <c r="BS483" s="391" t="str">
        <f t="shared" si="598"/>
        <v>0</v>
      </c>
      <c r="BT483" s="391" t="str">
        <f t="shared" si="599"/>
        <v>0</v>
      </c>
      <c r="BU483" s="405">
        <f t="shared" si="600"/>
        <v>0</v>
      </c>
      <c r="BV483" s="405" t="str">
        <f t="shared" si="601"/>
        <v>0m0</v>
      </c>
      <c r="BW483" s="392">
        <f t="shared" si="602"/>
        <v>0</v>
      </c>
      <c r="BX483" s="392">
        <f t="shared" si="603"/>
        <v>0</v>
      </c>
      <c r="BY483" s="405">
        <f t="shared" si="604"/>
        <v>0</v>
      </c>
      <c r="BZ483" s="406">
        <f t="shared" si="605"/>
        <v>0</v>
      </c>
      <c r="CA483" s="391" t="str">
        <f t="shared" si="606"/>
        <v>0</v>
      </c>
      <c r="CB483" s="391" t="str">
        <f t="shared" si="607"/>
        <v>0</v>
      </c>
      <c r="CC483" s="405">
        <f t="shared" si="608"/>
        <v>0</v>
      </c>
      <c r="CD483" s="405" t="str">
        <f t="shared" si="609"/>
        <v>0m0</v>
      </c>
      <c r="CE483" s="392">
        <f t="shared" si="610"/>
        <v>0</v>
      </c>
      <c r="CF483" s="392">
        <f t="shared" si="611"/>
        <v>0</v>
      </c>
      <c r="CG483" s="405">
        <f t="shared" si="612"/>
        <v>0</v>
      </c>
      <c r="CH483" s="406">
        <f t="shared" si="613"/>
        <v>0</v>
      </c>
      <c r="CI483" s="391" t="str">
        <f t="shared" si="614"/>
        <v>0</v>
      </c>
      <c r="CJ483" s="391" t="str">
        <f t="shared" si="615"/>
        <v>0</v>
      </c>
      <c r="CK483" s="405">
        <f t="shared" si="616"/>
        <v>0</v>
      </c>
      <c r="CL483" s="405" t="str">
        <f t="shared" si="617"/>
        <v>0m0</v>
      </c>
      <c r="CM483" s="392">
        <f t="shared" si="618"/>
        <v>0</v>
      </c>
      <c r="CN483" s="392">
        <f t="shared" si="619"/>
        <v>0</v>
      </c>
      <c r="CO483" s="405">
        <f t="shared" si="620"/>
        <v>0</v>
      </c>
      <c r="CP483" s="406">
        <f t="shared" si="621"/>
        <v>0</v>
      </c>
      <c r="CQ483" s="391" t="str">
        <f t="shared" si="622"/>
        <v>0</v>
      </c>
      <c r="CR483" s="391" t="str">
        <f t="shared" si="623"/>
        <v>0</v>
      </c>
      <c r="CS483" s="405">
        <f t="shared" si="624"/>
        <v>0</v>
      </c>
      <c r="CT483" s="405" t="str">
        <f t="shared" si="625"/>
        <v>0m0</v>
      </c>
      <c r="CU483" s="405">
        <f t="shared" si="626"/>
        <v>0</v>
      </c>
      <c r="CV483" s="405">
        <f t="shared" si="627"/>
        <v>0</v>
      </c>
      <c r="CW483" s="405">
        <f t="shared" si="628"/>
        <v>0</v>
      </c>
      <c r="CX483" s="405">
        <f t="shared" si="629"/>
        <v>0</v>
      </c>
      <c r="CY483" s="405">
        <f t="shared" si="630"/>
        <v>0</v>
      </c>
      <c r="CZ483" s="405" t="str">
        <f t="shared" si="631"/>
        <v/>
      </c>
      <c r="DA483" s="405" t="str">
        <f t="shared" si="632"/>
        <v/>
      </c>
      <c r="DB483" s="405" t="str">
        <f t="shared" si="633"/>
        <v/>
      </c>
      <c r="DC483" s="405" t="str">
        <f t="shared" si="634"/>
        <v/>
      </c>
      <c r="DD483" s="405" t="str">
        <f t="shared" si="635"/>
        <v/>
      </c>
      <c r="DE483" s="405"/>
      <c r="DF483" s="404"/>
      <c r="DG483" s="405" t="str">
        <f t="shared" si="636"/>
        <v/>
      </c>
      <c r="DH483" s="405" t="str">
        <f t="shared" si="637"/>
        <v/>
      </c>
      <c r="DI483" s="405">
        <f t="shared" si="638"/>
        <v>0</v>
      </c>
      <c r="DJ483" s="405" t="str">
        <f t="shared" si="639"/>
        <v/>
      </c>
      <c r="DK483" s="405" t="str">
        <f t="shared" si="640"/>
        <v/>
      </c>
      <c r="DL483" s="405" t="str">
        <f t="shared" si="641"/>
        <v/>
      </c>
      <c r="DM483" s="405" t="str">
        <f t="shared" si="642"/>
        <v/>
      </c>
      <c r="DN483" s="405" t="str">
        <f t="shared" si="643"/>
        <v/>
      </c>
      <c r="DO483" s="405" t="str">
        <f t="shared" si="644"/>
        <v/>
      </c>
    </row>
    <row r="484" spans="1:119" s="152" customFormat="1" ht="18" hidden="1" customHeight="1">
      <c r="A484" s="156" t="str">
        <f t="shared" si="574"/>
        <v/>
      </c>
      <c r="B484" s="153"/>
      <c r="C484" s="31" t="str">
        <f>IF(B484="","",VLOOKUP(B484,学連登録!$C$2:$G$3000,2,FALSE))</f>
        <v/>
      </c>
      <c r="D484" s="32" t="str">
        <f>IF(B484="","",VLOOKUP(B484,学連登録!$C$2:$G$3000,3,FALSE))</f>
        <v/>
      </c>
      <c r="E484" s="33" t="str">
        <f>IF(B484="","",VLOOKUP(B484,学連登録!$C$2:$G$3000,4,FALSE))</f>
        <v/>
      </c>
      <c r="F484" s="376" t="str">
        <f>IF(B484="","",VLOOKUP(B484,学連登録!$C$2:$I$3000,7,FALSE))</f>
        <v/>
      </c>
      <c r="G484" s="155"/>
      <c r="H484" s="926"/>
      <c r="I484" s="928"/>
      <c r="J484" s="155"/>
      <c r="K484" s="926"/>
      <c r="L484" s="927"/>
      <c r="M484" s="155"/>
      <c r="N484" s="881"/>
      <c r="O484" s="882"/>
      <c r="P484" s="154"/>
      <c r="Q484" s="926"/>
      <c r="R484" s="927"/>
      <c r="S484" s="154"/>
      <c r="T484" s="926"/>
      <c r="U484" s="927"/>
      <c r="V484" s="101" t="str">
        <f>IF(B484="","",VLOOKUP(B484,学連登録!$C$2:$H$3000,6,FALSE))</f>
        <v/>
      </c>
      <c r="Y484" s="116" t="str">
        <f t="shared" si="645"/>
        <v/>
      </c>
      <c r="Z484" s="97" t="str">
        <f>IF(G484="","",VLOOKUP(G484,種目名!$R$5:$T$104,3,0))</f>
        <v/>
      </c>
      <c r="AA484" s="98" t="str">
        <f>IF(J484="","",VLOOKUP(J484,種目名!$R$5:$T$104,3,0))</f>
        <v/>
      </c>
      <c r="AB484" s="117" t="str">
        <f>IF(M484="","",VLOOKUP(M484,種目名!$R$5:$T$104,3,0))</f>
        <v/>
      </c>
      <c r="AC484" s="117" t="str">
        <f>IF(P484="","",VLOOKUP(AF484,種目名!$R$5:$T$104,3,0))</f>
        <v/>
      </c>
      <c r="AD484" s="118" t="str">
        <f>IF(S484="","",VLOOKUP(AI484,種目名!$R$5:$T$104,3,0))</f>
        <v/>
      </c>
      <c r="AE484" s="115">
        <f t="shared" si="646"/>
        <v>0</v>
      </c>
      <c r="AF484" s="152" t="str">
        <f t="shared" si="647"/>
        <v/>
      </c>
      <c r="AG484" s="152" t="str">
        <f t="shared" si="648"/>
        <v/>
      </c>
      <c r="AH484" s="152">
        <f t="shared" si="649"/>
        <v>0</v>
      </c>
      <c r="AI484" s="152" t="str">
        <f t="shared" si="650"/>
        <v/>
      </c>
      <c r="AJ484" s="152" t="str">
        <f t="shared" si="651"/>
        <v/>
      </c>
      <c r="AK484" s="383"/>
      <c r="AL484" s="166">
        <f t="shared" si="579"/>
        <v>0</v>
      </c>
      <c r="AM484" s="392">
        <f t="shared" si="580"/>
        <v>0</v>
      </c>
      <c r="AN484" s="392">
        <f>COUNTIF($B$12:B484,B484)</f>
        <v>0</v>
      </c>
      <c r="AO484" s="392"/>
      <c r="AP484" s="392" t="str">
        <f t="shared" si="581"/>
        <v/>
      </c>
      <c r="AQ484" s="392" t="str">
        <f t="shared" si="581"/>
        <v/>
      </c>
      <c r="AR484" s="392" t="str">
        <f t="shared" si="581"/>
        <v/>
      </c>
      <c r="AS484" s="392" t="str">
        <f t="shared" si="575"/>
        <v/>
      </c>
      <c r="AT484" s="392">
        <f t="shared" si="582"/>
        <v>0</v>
      </c>
      <c r="AU484" s="392" t="str">
        <f t="shared" si="583"/>
        <v/>
      </c>
      <c r="AV484" s="392" t="str">
        <f t="shared" si="584"/>
        <v/>
      </c>
      <c r="AW484" s="392" t="str">
        <f t="shared" si="585"/>
        <v/>
      </c>
      <c r="AX484" s="392" t="str">
        <f t="shared" si="586"/>
        <v/>
      </c>
      <c r="AY484" s="392" t="str">
        <f t="shared" si="587"/>
        <v/>
      </c>
      <c r="AZ484" s="392" t="str">
        <f t="shared" si="652"/>
        <v/>
      </c>
      <c r="BA484" s="392" t="str">
        <f t="shared" si="652"/>
        <v/>
      </c>
      <c r="BB484" s="392" t="str">
        <f t="shared" si="652"/>
        <v/>
      </c>
      <c r="BC484" s="392" t="str">
        <f t="shared" si="652"/>
        <v/>
      </c>
      <c r="BD484" s="396" t="str">
        <f t="shared" si="652"/>
        <v/>
      </c>
      <c r="BE484" s="386">
        <f t="shared" si="588"/>
        <v>0</v>
      </c>
      <c r="BG484" s="392">
        <f t="shared" si="589"/>
        <v>0</v>
      </c>
      <c r="BH484" s="392">
        <f t="shared" si="590"/>
        <v>0</v>
      </c>
      <c r="BI484" s="405">
        <f t="shared" si="591"/>
        <v>0</v>
      </c>
      <c r="BJ484" s="406">
        <f t="shared" si="576"/>
        <v>0</v>
      </c>
      <c r="BK484" s="391" t="str">
        <f t="shared" si="577"/>
        <v>0</v>
      </c>
      <c r="BL484" s="391" t="str">
        <f t="shared" si="578"/>
        <v>0</v>
      </c>
      <c r="BM484" s="405">
        <f t="shared" si="592"/>
        <v>0</v>
      </c>
      <c r="BN484" s="405" t="str">
        <f t="shared" si="593"/>
        <v>0m0</v>
      </c>
      <c r="BO484" s="392">
        <f t="shared" si="594"/>
        <v>0</v>
      </c>
      <c r="BP484" s="392">
        <f t="shared" si="595"/>
        <v>0</v>
      </c>
      <c r="BQ484" s="405">
        <f t="shared" si="596"/>
        <v>0</v>
      </c>
      <c r="BR484" s="406">
        <f t="shared" si="597"/>
        <v>0</v>
      </c>
      <c r="BS484" s="391" t="str">
        <f t="shared" si="598"/>
        <v>0</v>
      </c>
      <c r="BT484" s="391" t="str">
        <f t="shared" si="599"/>
        <v>0</v>
      </c>
      <c r="BU484" s="405">
        <f t="shared" si="600"/>
        <v>0</v>
      </c>
      <c r="BV484" s="405" t="str">
        <f t="shared" si="601"/>
        <v>0m0</v>
      </c>
      <c r="BW484" s="392">
        <f t="shared" si="602"/>
        <v>0</v>
      </c>
      <c r="BX484" s="392">
        <f t="shared" si="603"/>
        <v>0</v>
      </c>
      <c r="BY484" s="405">
        <f t="shared" si="604"/>
        <v>0</v>
      </c>
      <c r="BZ484" s="406">
        <f t="shared" si="605"/>
        <v>0</v>
      </c>
      <c r="CA484" s="391" t="str">
        <f t="shared" si="606"/>
        <v>0</v>
      </c>
      <c r="CB484" s="391" t="str">
        <f t="shared" si="607"/>
        <v>0</v>
      </c>
      <c r="CC484" s="405">
        <f t="shared" si="608"/>
        <v>0</v>
      </c>
      <c r="CD484" s="405" t="str">
        <f t="shared" si="609"/>
        <v>0m0</v>
      </c>
      <c r="CE484" s="392">
        <f t="shared" si="610"/>
        <v>0</v>
      </c>
      <c r="CF484" s="392">
        <f t="shared" si="611"/>
        <v>0</v>
      </c>
      <c r="CG484" s="405">
        <f t="shared" si="612"/>
        <v>0</v>
      </c>
      <c r="CH484" s="406">
        <f t="shared" si="613"/>
        <v>0</v>
      </c>
      <c r="CI484" s="391" t="str">
        <f t="shared" si="614"/>
        <v>0</v>
      </c>
      <c r="CJ484" s="391" t="str">
        <f t="shared" si="615"/>
        <v>0</v>
      </c>
      <c r="CK484" s="405">
        <f t="shared" si="616"/>
        <v>0</v>
      </c>
      <c r="CL484" s="405" t="str">
        <f t="shared" si="617"/>
        <v>0m0</v>
      </c>
      <c r="CM484" s="392">
        <f t="shared" si="618"/>
        <v>0</v>
      </c>
      <c r="CN484" s="392">
        <f t="shared" si="619"/>
        <v>0</v>
      </c>
      <c r="CO484" s="405">
        <f t="shared" si="620"/>
        <v>0</v>
      </c>
      <c r="CP484" s="406">
        <f t="shared" si="621"/>
        <v>0</v>
      </c>
      <c r="CQ484" s="391" t="str">
        <f t="shared" si="622"/>
        <v>0</v>
      </c>
      <c r="CR484" s="391" t="str">
        <f t="shared" si="623"/>
        <v>0</v>
      </c>
      <c r="CS484" s="405">
        <f t="shared" si="624"/>
        <v>0</v>
      </c>
      <c r="CT484" s="405" t="str">
        <f t="shared" si="625"/>
        <v>0m0</v>
      </c>
      <c r="CU484" s="405">
        <f t="shared" si="626"/>
        <v>0</v>
      </c>
      <c r="CV484" s="405">
        <f t="shared" si="627"/>
        <v>0</v>
      </c>
      <c r="CW484" s="405">
        <f t="shared" si="628"/>
        <v>0</v>
      </c>
      <c r="CX484" s="405">
        <f t="shared" si="629"/>
        <v>0</v>
      </c>
      <c r="CY484" s="405">
        <f t="shared" si="630"/>
        <v>0</v>
      </c>
      <c r="CZ484" s="405" t="str">
        <f t="shared" si="631"/>
        <v/>
      </c>
      <c r="DA484" s="405" t="str">
        <f t="shared" si="632"/>
        <v/>
      </c>
      <c r="DB484" s="405" t="str">
        <f t="shared" si="633"/>
        <v/>
      </c>
      <c r="DC484" s="405" t="str">
        <f t="shared" si="634"/>
        <v/>
      </c>
      <c r="DD484" s="405" t="str">
        <f t="shared" si="635"/>
        <v/>
      </c>
      <c r="DE484" s="405"/>
      <c r="DF484" s="404"/>
      <c r="DG484" s="405" t="str">
        <f t="shared" si="636"/>
        <v/>
      </c>
      <c r="DH484" s="405" t="str">
        <f t="shared" si="637"/>
        <v/>
      </c>
      <c r="DI484" s="405">
        <f t="shared" si="638"/>
        <v>0</v>
      </c>
      <c r="DJ484" s="405" t="str">
        <f t="shared" si="639"/>
        <v/>
      </c>
      <c r="DK484" s="405" t="str">
        <f t="shared" si="640"/>
        <v/>
      </c>
      <c r="DL484" s="405" t="str">
        <f t="shared" si="641"/>
        <v/>
      </c>
      <c r="DM484" s="405" t="str">
        <f t="shared" si="642"/>
        <v/>
      </c>
      <c r="DN484" s="405" t="str">
        <f t="shared" si="643"/>
        <v/>
      </c>
      <c r="DO484" s="405" t="str">
        <f t="shared" si="644"/>
        <v/>
      </c>
    </row>
    <row r="485" spans="1:119" s="152" customFormat="1" ht="18" hidden="1" customHeight="1">
      <c r="A485" s="156" t="str">
        <f t="shared" si="574"/>
        <v/>
      </c>
      <c r="B485" s="153"/>
      <c r="C485" s="31" t="str">
        <f>IF(B485="","",VLOOKUP(B485,学連登録!$C$2:$G$3000,2,FALSE))</f>
        <v/>
      </c>
      <c r="D485" s="32" t="str">
        <f>IF(B485="","",VLOOKUP(B485,学連登録!$C$2:$G$3000,3,FALSE))</f>
        <v/>
      </c>
      <c r="E485" s="33" t="str">
        <f>IF(B485="","",VLOOKUP(B485,学連登録!$C$2:$G$3000,4,FALSE))</f>
        <v/>
      </c>
      <c r="F485" s="376" t="str">
        <f>IF(B485="","",VLOOKUP(B485,学連登録!$C$2:$I$3000,7,FALSE))</f>
        <v/>
      </c>
      <c r="G485" s="155"/>
      <c r="H485" s="926"/>
      <c r="I485" s="928"/>
      <c r="J485" s="155"/>
      <c r="K485" s="926"/>
      <c r="L485" s="927"/>
      <c r="M485" s="155"/>
      <c r="N485" s="881"/>
      <c r="O485" s="882"/>
      <c r="P485" s="154"/>
      <c r="Q485" s="926"/>
      <c r="R485" s="927"/>
      <c r="S485" s="154"/>
      <c r="T485" s="926"/>
      <c r="U485" s="927"/>
      <c r="V485" s="101" t="str">
        <f>IF(B485="","",VLOOKUP(B485,学連登録!$C$2:$H$3000,6,FALSE))</f>
        <v/>
      </c>
      <c r="Y485" s="116" t="str">
        <f t="shared" si="645"/>
        <v/>
      </c>
      <c r="Z485" s="97" t="str">
        <f>IF(G485="","",VLOOKUP(G485,種目名!$R$5:$T$104,3,0))</f>
        <v/>
      </c>
      <c r="AA485" s="98" t="str">
        <f>IF(J485="","",VLOOKUP(J485,種目名!$R$5:$T$104,3,0))</f>
        <v/>
      </c>
      <c r="AB485" s="117" t="str">
        <f>IF(M485="","",VLOOKUP(M485,種目名!$R$5:$T$104,3,0))</f>
        <v/>
      </c>
      <c r="AC485" s="117" t="str">
        <f>IF(P485="","",VLOOKUP(AF485,種目名!$R$5:$T$104,3,0))</f>
        <v/>
      </c>
      <c r="AD485" s="118" t="str">
        <f>IF(S485="","",VLOOKUP(AI485,種目名!$R$5:$T$104,3,0))</f>
        <v/>
      </c>
      <c r="AE485" s="115">
        <f t="shared" si="646"/>
        <v>0</v>
      </c>
      <c r="AF485" s="152" t="str">
        <f t="shared" si="647"/>
        <v/>
      </c>
      <c r="AG485" s="152" t="str">
        <f t="shared" si="648"/>
        <v/>
      </c>
      <c r="AH485" s="152">
        <f t="shared" si="649"/>
        <v>0</v>
      </c>
      <c r="AI485" s="152" t="str">
        <f t="shared" si="650"/>
        <v/>
      </c>
      <c r="AJ485" s="152" t="str">
        <f t="shared" si="651"/>
        <v/>
      </c>
      <c r="AK485" s="383"/>
      <c r="AL485" s="166">
        <f t="shared" si="579"/>
        <v>0</v>
      </c>
      <c r="AM485" s="392">
        <f t="shared" si="580"/>
        <v>0</v>
      </c>
      <c r="AN485" s="392">
        <f>COUNTIF($B$12:B485,B485)</f>
        <v>0</v>
      </c>
      <c r="AO485" s="392"/>
      <c r="AP485" s="392" t="str">
        <f t="shared" si="581"/>
        <v/>
      </c>
      <c r="AQ485" s="392" t="str">
        <f t="shared" si="581"/>
        <v/>
      </c>
      <c r="AR485" s="392" t="str">
        <f t="shared" si="581"/>
        <v/>
      </c>
      <c r="AS485" s="392" t="str">
        <f t="shared" si="575"/>
        <v/>
      </c>
      <c r="AT485" s="392">
        <f t="shared" si="582"/>
        <v>0</v>
      </c>
      <c r="AU485" s="392" t="str">
        <f t="shared" si="583"/>
        <v/>
      </c>
      <c r="AV485" s="392" t="str">
        <f t="shared" si="584"/>
        <v/>
      </c>
      <c r="AW485" s="392" t="str">
        <f t="shared" si="585"/>
        <v/>
      </c>
      <c r="AX485" s="392" t="str">
        <f t="shared" si="586"/>
        <v/>
      </c>
      <c r="AY485" s="392" t="str">
        <f t="shared" si="587"/>
        <v/>
      </c>
      <c r="AZ485" s="392" t="str">
        <f t="shared" si="652"/>
        <v/>
      </c>
      <c r="BA485" s="392" t="str">
        <f t="shared" si="652"/>
        <v/>
      </c>
      <c r="BB485" s="392" t="str">
        <f t="shared" si="652"/>
        <v/>
      </c>
      <c r="BC485" s="392" t="str">
        <f t="shared" si="652"/>
        <v/>
      </c>
      <c r="BD485" s="396" t="str">
        <f t="shared" si="652"/>
        <v/>
      </c>
      <c r="BE485" s="386">
        <f t="shared" si="588"/>
        <v>0</v>
      </c>
      <c r="BG485" s="392">
        <f t="shared" si="589"/>
        <v>0</v>
      </c>
      <c r="BH485" s="392">
        <f t="shared" si="590"/>
        <v>0</v>
      </c>
      <c r="BI485" s="405">
        <f t="shared" si="591"/>
        <v>0</v>
      </c>
      <c r="BJ485" s="406">
        <f t="shared" si="576"/>
        <v>0</v>
      </c>
      <c r="BK485" s="391" t="str">
        <f t="shared" si="577"/>
        <v>0</v>
      </c>
      <c r="BL485" s="391" t="str">
        <f t="shared" si="578"/>
        <v>0</v>
      </c>
      <c r="BM485" s="405">
        <f t="shared" si="592"/>
        <v>0</v>
      </c>
      <c r="BN485" s="405" t="str">
        <f t="shared" si="593"/>
        <v>0m0</v>
      </c>
      <c r="BO485" s="392">
        <f t="shared" si="594"/>
        <v>0</v>
      </c>
      <c r="BP485" s="392">
        <f t="shared" si="595"/>
        <v>0</v>
      </c>
      <c r="BQ485" s="405">
        <f t="shared" si="596"/>
        <v>0</v>
      </c>
      <c r="BR485" s="406">
        <f t="shared" si="597"/>
        <v>0</v>
      </c>
      <c r="BS485" s="391" t="str">
        <f t="shared" si="598"/>
        <v>0</v>
      </c>
      <c r="BT485" s="391" t="str">
        <f t="shared" si="599"/>
        <v>0</v>
      </c>
      <c r="BU485" s="405">
        <f t="shared" si="600"/>
        <v>0</v>
      </c>
      <c r="BV485" s="405" t="str">
        <f t="shared" si="601"/>
        <v>0m0</v>
      </c>
      <c r="BW485" s="392">
        <f t="shared" si="602"/>
        <v>0</v>
      </c>
      <c r="BX485" s="392">
        <f t="shared" si="603"/>
        <v>0</v>
      </c>
      <c r="BY485" s="405">
        <f t="shared" si="604"/>
        <v>0</v>
      </c>
      <c r="BZ485" s="406">
        <f t="shared" si="605"/>
        <v>0</v>
      </c>
      <c r="CA485" s="391" t="str">
        <f t="shared" si="606"/>
        <v>0</v>
      </c>
      <c r="CB485" s="391" t="str">
        <f t="shared" si="607"/>
        <v>0</v>
      </c>
      <c r="CC485" s="405">
        <f t="shared" si="608"/>
        <v>0</v>
      </c>
      <c r="CD485" s="405" t="str">
        <f t="shared" si="609"/>
        <v>0m0</v>
      </c>
      <c r="CE485" s="392">
        <f t="shared" si="610"/>
        <v>0</v>
      </c>
      <c r="CF485" s="392">
        <f t="shared" si="611"/>
        <v>0</v>
      </c>
      <c r="CG485" s="405">
        <f t="shared" si="612"/>
        <v>0</v>
      </c>
      <c r="CH485" s="406">
        <f t="shared" si="613"/>
        <v>0</v>
      </c>
      <c r="CI485" s="391" t="str">
        <f t="shared" si="614"/>
        <v>0</v>
      </c>
      <c r="CJ485" s="391" t="str">
        <f t="shared" si="615"/>
        <v>0</v>
      </c>
      <c r="CK485" s="405">
        <f t="shared" si="616"/>
        <v>0</v>
      </c>
      <c r="CL485" s="405" t="str">
        <f t="shared" si="617"/>
        <v>0m0</v>
      </c>
      <c r="CM485" s="392">
        <f t="shared" si="618"/>
        <v>0</v>
      </c>
      <c r="CN485" s="392">
        <f t="shared" si="619"/>
        <v>0</v>
      </c>
      <c r="CO485" s="405">
        <f t="shared" si="620"/>
        <v>0</v>
      </c>
      <c r="CP485" s="406">
        <f t="shared" si="621"/>
        <v>0</v>
      </c>
      <c r="CQ485" s="391" t="str">
        <f t="shared" si="622"/>
        <v>0</v>
      </c>
      <c r="CR485" s="391" t="str">
        <f t="shared" si="623"/>
        <v>0</v>
      </c>
      <c r="CS485" s="405">
        <f t="shared" si="624"/>
        <v>0</v>
      </c>
      <c r="CT485" s="405" t="str">
        <f t="shared" si="625"/>
        <v>0m0</v>
      </c>
      <c r="CU485" s="405">
        <f t="shared" si="626"/>
        <v>0</v>
      </c>
      <c r="CV485" s="405">
        <f t="shared" si="627"/>
        <v>0</v>
      </c>
      <c r="CW485" s="405">
        <f t="shared" si="628"/>
        <v>0</v>
      </c>
      <c r="CX485" s="405">
        <f t="shared" si="629"/>
        <v>0</v>
      </c>
      <c r="CY485" s="405">
        <f t="shared" si="630"/>
        <v>0</v>
      </c>
      <c r="CZ485" s="405" t="str">
        <f t="shared" si="631"/>
        <v/>
      </c>
      <c r="DA485" s="405" t="str">
        <f t="shared" si="632"/>
        <v/>
      </c>
      <c r="DB485" s="405" t="str">
        <f t="shared" si="633"/>
        <v/>
      </c>
      <c r="DC485" s="405" t="str">
        <f t="shared" si="634"/>
        <v/>
      </c>
      <c r="DD485" s="405" t="str">
        <f t="shared" si="635"/>
        <v/>
      </c>
      <c r="DE485" s="405"/>
      <c r="DF485" s="404"/>
      <c r="DG485" s="405" t="str">
        <f t="shared" si="636"/>
        <v/>
      </c>
      <c r="DH485" s="405" t="str">
        <f t="shared" si="637"/>
        <v/>
      </c>
      <c r="DI485" s="405">
        <f t="shared" si="638"/>
        <v>0</v>
      </c>
      <c r="DJ485" s="405" t="str">
        <f t="shared" si="639"/>
        <v/>
      </c>
      <c r="DK485" s="405" t="str">
        <f t="shared" si="640"/>
        <v/>
      </c>
      <c r="DL485" s="405" t="str">
        <f t="shared" si="641"/>
        <v/>
      </c>
      <c r="DM485" s="405" t="str">
        <f t="shared" si="642"/>
        <v/>
      </c>
      <c r="DN485" s="405" t="str">
        <f t="shared" si="643"/>
        <v/>
      </c>
      <c r="DO485" s="405" t="str">
        <f t="shared" si="644"/>
        <v/>
      </c>
    </row>
    <row r="486" spans="1:119" s="152" customFormat="1" ht="18" hidden="1" customHeight="1">
      <c r="A486" s="156" t="str">
        <f t="shared" si="574"/>
        <v/>
      </c>
      <c r="B486" s="153"/>
      <c r="C486" s="31" t="str">
        <f>IF(B486="","",VLOOKUP(B486,学連登録!$C$2:$G$3000,2,FALSE))</f>
        <v/>
      </c>
      <c r="D486" s="32" t="str">
        <f>IF(B486="","",VLOOKUP(B486,学連登録!$C$2:$G$3000,3,FALSE))</f>
        <v/>
      </c>
      <c r="E486" s="33" t="str">
        <f>IF(B486="","",VLOOKUP(B486,学連登録!$C$2:$G$3000,4,FALSE))</f>
        <v/>
      </c>
      <c r="F486" s="376" t="str">
        <f>IF(B486="","",VLOOKUP(B486,学連登録!$C$2:$I$3000,7,FALSE))</f>
        <v/>
      </c>
      <c r="G486" s="155"/>
      <c r="H486" s="926"/>
      <c r="I486" s="928"/>
      <c r="J486" s="155"/>
      <c r="K486" s="926"/>
      <c r="L486" s="927"/>
      <c r="M486" s="155"/>
      <c r="N486" s="881"/>
      <c r="O486" s="882"/>
      <c r="P486" s="154"/>
      <c r="Q486" s="926"/>
      <c r="R486" s="927"/>
      <c r="S486" s="154"/>
      <c r="T486" s="926"/>
      <c r="U486" s="927"/>
      <c r="V486" s="101" t="str">
        <f>IF(B486="","",VLOOKUP(B486,学連登録!$C$2:$H$3000,6,FALSE))</f>
        <v/>
      </c>
      <c r="Y486" s="116" t="str">
        <f t="shared" si="645"/>
        <v/>
      </c>
      <c r="Z486" s="97" t="str">
        <f>IF(G486="","",VLOOKUP(G486,種目名!$R$5:$T$104,3,0))</f>
        <v/>
      </c>
      <c r="AA486" s="98" t="str">
        <f>IF(J486="","",VLOOKUP(J486,種目名!$R$5:$T$104,3,0))</f>
        <v/>
      </c>
      <c r="AB486" s="117" t="str">
        <f>IF(M486="","",VLOOKUP(M486,種目名!$R$5:$T$104,3,0))</f>
        <v/>
      </c>
      <c r="AC486" s="117" t="str">
        <f>IF(P486="","",VLOOKUP(AF486,種目名!$R$5:$T$104,3,0))</f>
        <v/>
      </c>
      <c r="AD486" s="118" t="str">
        <f>IF(S486="","",VLOOKUP(AI486,種目名!$R$5:$T$104,3,0))</f>
        <v/>
      </c>
      <c r="AE486" s="115">
        <f t="shared" si="646"/>
        <v>0</v>
      </c>
      <c r="AF486" s="152" t="str">
        <f t="shared" si="647"/>
        <v/>
      </c>
      <c r="AG486" s="152" t="str">
        <f t="shared" si="648"/>
        <v/>
      </c>
      <c r="AH486" s="152">
        <f t="shared" si="649"/>
        <v>0</v>
      </c>
      <c r="AI486" s="152" t="str">
        <f t="shared" si="650"/>
        <v/>
      </c>
      <c r="AJ486" s="152" t="str">
        <f t="shared" si="651"/>
        <v/>
      </c>
      <c r="AK486" s="383"/>
      <c r="AL486" s="166">
        <f t="shared" si="579"/>
        <v>0</v>
      </c>
      <c r="AM486" s="392">
        <f t="shared" si="580"/>
        <v>0</v>
      </c>
      <c r="AN486" s="392">
        <f>COUNTIF($B$12:B486,B486)</f>
        <v>0</v>
      </c>
      <c r="AO486" s="392"/>
      <c r="AP486" s="392" t="str">
        <f t="shared" si="581"/>
        <v/>
      </c>
      <c r="AQ486" s="392" t="str">
        <f t="shared" si="581"/>
        <v/>
      </c>
      <c r="AR486" s="392" t="str">
        <f t="shared" si="581"/>
        <v/>
      </c>
      <c r="AS486" s="392" t="str">
        <f t="shared" si="575"/>
        <v/>
      </c>
      <c r="AT486" s="392">
        <f t="shared" si="582"/>
        <v>0</v>
      </c>
      <c r="AU486" s="392" t="str">
        <f t="shared" si="583"/>
        <v/>
      </c>
      <c r="AV486" s="392" t="str">
        <f t="shared" si="584"/>
        <v/>
      </c>
      <c r="AW486" s="392" t="str">
        <f t="shared" si="585"/>
        <v/>
      </c>
      <c r="AX486" s="392" t="str">
        <f t="shared" si="586"/>
        <v/>
      </c>
      <c r="AY486" s="392" t="str">
        <f t="shared" si="587"/>
        <v/>
      </c>
      <c r="AZ486" s="392" t="str">
        <f t="shared" si="652"/>
        <v/>
      </c>
      <c r="BA486" s="392" t="str">
        <f t="shared" si="652"/>
        <v/>
      </c>
      <c r="BB486" s="392" t="str">
        <f t="shared" si="652"/>
        <v/>
      </c>
      <c r="BC486" s="392" t="str">
        <f t="shared" si="652"/>
        <v/>
      </c>
      <c r="BD486" s="396" t="str">
        <f t="shared" si="652"/>
        <v/>
      </c>
      <c r="BE486" s="386">
        <f t="shared" si="588"/>
        <v>0</v>
      </c>
      <c r="BG486" s="392">
        <f t="shared" si="589"/>
        <v>0</v>
      </c>
      <c r="BH486" s="392">
        <f t="shared" si="590"/>
        <v>0</v>
      </c>
      <c r="BI486" s="405">
        <f t="shared" si="591"/>
        <v>0</v>
      </c>
      <c r="BJ486" s="406">
        <f t="shared" si="576"/>
        <v>0</v>
      </c>
      <c r="BK486" s="391" t="str">
        <f t="shared" si="577"/>
        <v>0</v>
      </c>
      <c r="BL486" s="391" t="str">
        <f t="shared" si="578"/>
        <v>0</v>
      </c>
      <c r="BM486" s="405">
        <f t="shared" si="592"/>
        <v>0</v>
      </c>
      <c r="BN486" s="405" t="str">
        <f t="shared" si="593"/>
        <v>0m0</v>
      </c>
      <c r="BO486" s="392">
        <f t="shared" si="594"/>
        <v>0</v>
      </c>
      <c r="BP486" s="392">
        <f t="shared" si="595"/>
        <v>0</v>
      </c>
      <c r="BQ486" s="405">
        <f t="shared" si="596"/>
        <v>0</v>
      </c>
      <c r="BR486" s="406">
        <f t="shared" si="597"/>
        <v>0</v>
      </c>
      <c r="BS486" s="391" t="str">
        <f t="shared" si="598"/>
        <v>0</v>
      </c>
      <c r="BT486" s="391" t="str">
        <f t="shared" si="599"/>
        <v>0</v>
      </c>
      <c r="BU486" s="405">
        <f t="shared" si="600"/>
        <v>0</v>
      </c>
      <c r="BV486" s="405" t="str">
        <f t="shared" si="601"/>
        <v>0m0</v>
      </c>
      <c r="BW486" s="392">
        <f t="shared" si="602"/>
        <v>0</v>
      </c>
      <c r="BX486" s="392">
        <f t="shared" si="603"/>
        <v>0</v>
      </c>
      <c r="BY486" s="405">
        <f t="shared" si="604"/>
        <v>0</v>
      </c>
      <c r="BZ486" s="406">
        <f t="shared" si="605"/>
        <v>0</v>
      </c>
      <c r="CA486" s="391" t="str">
        <f t="shared" si="606"/>
        <v>0</v>
      </c>
      <c r="CB486" s="391" t="str">
        <f t="shared" si="607"/>
        <v>0</v>
      </c>
      <c r="CC486" s="405">
        <f t="shared" si="608"/>
        <v>0</v>
      </c>
      <c r="CD486" s="405" t="str">
        <f t="shared" si="609"/>
        <v>0m0</v>
      </c>
      <c r="CE486" s="392">
        <f t="shared" si="610"/>
        <v>0</v>
      </c>
      <c r="CF486" s="392">
        <f t="shared" si="611"/>
        <v>0</v>
      </c>
      <c r="CG486" s="405">
        <f t="shared" si="612"/>
        <v>0</v>
      </c>
      <c r="CH486" s="406">
        <f t="shared" si="613"/>
        <v>0</v>
      </c>
      <c r="CI486" s="391" t="str">
        <f t="shared" si="614"/>
        <v>0</v>
      </c>
      <c r="CJ486" s="391" t="str">
        <f t="shared" si="615"/>
        <v>0</v>
      </c>
      <c r="CK486" s="405">
        <f t="shared" si="616"/>
        <v>0</v>
      </c>
      <c r="CL486" s="405" t="str">
        <f t="shared" si="617"/>
        <v>0m0</v>
      </c>
      <c r="CM486" s="392">
        <f t="shared" si="618"/>
        <v>0</v>
      </c>
      <c r="CN486" s="392">
        <f t="shared" si="619"/>
        <v>0</v>
      </c>
      <c r="CO486" s="405">
        <f t="shared" si="620"/>
        <v>0</v>
      </c>
      <c r="CP486" s="406">
        <f t="shared" si="621"/>
        <v>0</v>
      </c>
      <c r="CQ486" s="391" t="str">
        <f t="shared" si="622"/>
        <v>0</v>
      </c>
      <c r="CR486" s="391" t="str">
        <f t="shared" si="623"/>
        <v>0</v>
      </c>
      <c r="CS486" s="405">
        <f t="shared" si="624"/>
        <v>0</v>
      </c>
      <c r="CT486" s="405" t="str">
        <f t="shared" si="625"/>
        <v>0m0</v>
      </c>
      <c r="CU486" s="405">
        <f t="shared" si="626"/>
        <v>0</v>
      </c>
      <c r="CV486" s="405">
        <f t="shared" si="627"/>
        <v>0</v>
      </c>
      <c r="CW486" s="405">
        <f t="shared" si="628"/>
        <v>0</v>
      </c>
      <c r="CX486" s="405">
        <f t="shared" si="629"/>
        <v>0</v>
      </c>
      <c r="CY486" s="405">
        <f t="shared" si="630"/>
        <v>0</v>
      </c>
      <c r="CZ486" s="405" t="str">
        <f t="shared" si="631"/>
        <v/>
      </c>
      <c r="DA486" s="405" t="str">
        <f t="shared" si="632"/>
        <v/>
      </c>
      <c r="DB486" s="405" t="str">
        <f t="shared" si="633"/>
        <v/>
      </c>
      <c r="DC486" s="405" t="str">
        <f t="shared" si="634"/>
        <v/>
      </c>
      <c r="DD486" s="405" t="str">
        <f t="shared" si="635"/>
        <v/>
      </c>
      <c r="DE486" s="405"/>
      <c r="DF486" s="404"/>
      <c r="DG486" s="405" t="str">
        <f t="shared" si="636"/>
        <v/>
      </c>
      <c r="DH486" s="405" t="str">
        <f t="shared" si="637"/>
        <v/>
      </c>
      <c r="DI486" s="405">
        <f t="shared" si="638"/>
        <v>0</v>
      </c>
      <c r="DJ486" s="405" t="str">
        <f t="shared" si="639"/>
        <v/>
      </c>
      <c r="DK486" s="405" t="str">
        <f t="shared" si="640"/>
        <v/>
      </c>
      <c r="DL486" s="405" t="str">
        <f t="shared" si="641"/>
        <v/>
      </c>
      <c r="DM486" s="405" t="str">
        <f t="shared" si="642"/>
        <v/>
      </c>
      <c r="DN486" s="405" t="str">
        <f t="shared" si="643"/>
        <v/>
      </c>
      <c r="DO486" s="405" t="str">
        <f t="shared" si="644"/>
        <v/>
      </c>
    </row>
    <row r="487" spans="1:119" s="152" customFormat="1" ht="18" hidden="1" customHeight="1">
      <c r="A487" s="156" t="str">
        <f t="shared" si="574"/>
        <v/>
      </c>
      <c r="B487" s="153"/>
      <c r="C487" s="31" t="str">
        <f>IF(B487="","",VLOOKUP(B487,学連登録!$C$2:$G$3000,2,FALSE))</f>
        <v/>
      </c>
      <c r="D487" s="32" t="str">
        <f>IF(B487="","",VLOOKUP(B487,学連登録!$C$2:$G$3000,3,FALSE))</f>
        <v/>
      </c>
      <c r="E487" s="33" t="str">
        <f>IF(B487="","",VLOOKUP(B487,学連登録!$C$2:$G$3000,4,FALSE))</f>
        <v/>
      </c>
      <c r="F487" s="376" t="str">
        <f>IF(B487="","",VLOOKUP(B487,学連登録!$C$2:$I$3000,7,FALSE))</f>
        <v/>
      </c>
      <c r="G487" s="155"/>
      <c r="H487" s="926"/>
      <c r="I487" s="928"/>
      <c r="J487" s="155"/>
      <c r="K487" s="926"/>
      <c r="L487" s="927"/>
      <c r="M487" s="155"/>
      <c r="N487" s="881"/>
      <c r="O487" s="882"/>
      <c r="P487" s="154"/>
      <c r="Q487" s="926"/>
      <c r="R487" s="927"/>
      <c r="S487" s="154"/>
      <c r="T487" s="926"/>
      <c r="U487" s="927"/>
      <c r="V487" s="101" t="str">
        <f>IF(B487="","",VLOOKUP(B487,学連登録!$C$2:$H$3000,6,FALSE))</f>
        <v/>
      </c>
      <c r="Y487" s="116" t="str">
        <f t="shared" si="645"/>
        <v/>
      </c>
      <c r="Z487" s="97" t="str">
        <f>IF(G487="","",VLOOKUP(G487,種目名!$R$5:$T$104,3,0))</f>
        <v/>
      </c>
      <c r="AA487" s="98" t="str">
        <f>IF(J487="","",VLOOKUP(J487,種目名!$R$5:$T$104,3,0))</f>
        <v/>
      </c>
      <c r="AB487" s="117" t="str">
        <f>IF(M487="","",VLOOKUP(M487,種目名!$R$5:$T$104,3,0))</f>
        <v/>
      </c>
      <c r="AC487" s="117" t="str">
        <f>IF(P487="","",VLOOKUP(AF487,種目名!$R$5:$T$104,3,0))</f>
        <v/>
      </c>
      <c r="AD487" s="118" t="str">
        <f>IF(S487="","",VLOOKUP(AI487,種目名!$R$5:$T$104,3,0))</f>
        <v/>
      </c>
      <c r="AE487" s="115">
        <f t="shared" si="646"/>
        <v>0</v>
      </c>
      <c r="AF487" s="152" t="str">
        <f t="shared" si="647"/>
        <v/>
      </c>
      <c r="AG487" s="152" t="str">
        <f t="shared" si="648"/>
        <v/>
      </c>
      <c r="AH487" s="152">
        <f t="shared" si="649"/>
        <v>0</v>
      </c>
      <c r="AI487" s="152" t="str">
        <f t="shared" si="650"/>
        <v/>
      </c>
      <c r="AJ487" s="152" t="str">
        <f t="shared" si="651"/>
        <v/>
      </c>
      <c r="AK487" s="383"/>
      <c r="AL487" s="166">
        <f t="shared" si="579"/>
        <v>0</v>
      </c>
      <c r="AM487" s="392">
        <f t="shared" si="580"/>
        <v>0</v>
      </c>
      <c r="AN487" s="392">
        <f>COUNTIF($B$12:B487,B487)</f>
        <v>0</v>
      </c>
      <c r="AO487" s="392"/>
      <c r="AP487" s="392" t="str">
        <f t="shared" si="581"/>
        <v/>
      </c>
      <c r="AQ487" s="392" t="str">
        <f t="shared" si="581"/>
        <v/>
      </c>
      <c r="AR487" s="392" t="str">
        <f t="shared" si="581"/>
        <v/>
      </c>
      <c r="AS487" s="392" t="str">
        <f t="shared" si="575"/>
        <v/>
      </c>
      <c r="AT487" s="392">
        <f t="shared" si="582"/>
        <v>0</v>
      </c>
      <c r="AU487" s="392" t="str">
        <f t="shared" si="583"/>
        <v/>
      </c>
      <c r="AV487" s="392" t="str">
        <f t="shared" si="584"/>
        <v/>
      </c>
      <c r="AW487" s="392" t="str">
        <f t="shared" si="585"/>
        <v/>
      </c>
      <c r="AX487" s="392" t="str">
        <f t="shared" si="586"/>
        <v/>
      </c>
      <c r="AY487" s="392" t="str">
        <f t="shared" si="587"/>
        <v/>
      </c>
      <c r="AZ487" s="392" t="str">
        <f t="shared" si="652"/>
        <v/>
      </c>
      <c r="BA487" s="392" t="str">
        <f t="shared" si="652"/>
        <v/>
      </c>
      <c r="BB487" s="392" t="str">
        <f t="shared" si="652"/>
        <v/>
      </c>
      <c r="BC487" s="392" t="str">
        <f t="shared" si="652"/>
        <v/>
      </c>
      <c r="BD487" s="396" t="str">
        <f t="shared" si="652"/>
        <v/>
      </c>
      <c r="BE487" s="386">
        <f t="shared" si="588"/>
        <v>0</v>
      </c>
      <c r="BG487" s="392">
        <f t="shared" si="589"/>
        <v>0</v>
      </c>
      <c r="BH487" s="392">
        <f t="shared" si="590"/>
        <v>0</v>
      </c>
      <c r="BI487" s="405">
        <f t="shared" si="591"/>
        <v>0</v>
      </c>
      <c r="BJ487" s="406">
        <f t="shared" si="576"/>
        <v>0</v>
      </c>
      <c r="BK487" s="391" t="str">
        <f t="shared" si="577"/>
        <v>0</v>
      </c>
      <c r="BL487" s="391" t="str">
        <f t="shared" si="578"/>
        <v>0</v>
      </c>
      <c r="BM487" s="405">
        <f t="shared" si="592"/>
        <v>0</v>
      </c>
      <c r="BN487" s="405" t="str">
        <f t="shared" si="593"/>
        <v>0m0</v>
      </c>
      <c r="BO487" s="392">
        <f t="shared" si="594"/>
        <v>0</v>
      </c>
      <c r="BP487" s="392">
        <f t="shared" si="595"/>
        <v>0</v>
      </c>
      <c r="BQ487" s="405">
        <f t="shared" si="596"/>
        <v>0</v>
      </c>
      <c r="BR487" s="406">
        <f t="shared" si="597"/>
        <v>0</v>
      </c>
      <c r="BS487" s="391" t="str">
        <f t="shared" si="598"/>
        <v>0</v>
      </c>
      <c r="BT487" s="391" t="str">
        <f t="shared" si="599"/>
        <v>0</v>
      </c>
      <c r="BU487" s="405">
        <f t="shared" si="600"/>
        <v>0</v>
      </c>
      <c r="BV487" s="405" t="str">
        <f t="shared" si="601"/>
        <v>0m0</v>
      </c>
      <c r="BW487" s="392">
        <f t="shared" si="602"/>
        <v>0</v>
      </c>
      <c r="BX487" s="392">
        <f t="shared" si="603"/>
        <v>0</v>
      </c>
      <c r="BY487" s="405">
        <f t="shared" si="604"/>
        <v>0</v>
      </c>
      <c r="BZ487" s="406">
        <f t="shared" si="605"/>
        <v>0</v>
      </c>
      <c r="CA487" s="391" t="str">
        <f t="shared" si="606"/>
        <v>0</v>
      </c>
      <c r="CB487" s="391" t="str">
        <f t="shared" si="607"/>
        <v>0</v>
      </c>
      <c r="CC487" s="405">
        <f t="shared" si="608"/>
        <v>0</v>
      </c>
      <c r="CD487" s="405" t="str">
        <f t="shared" si="609"/>
        <v>0m0</v>
      </c>
      <c r="CE487" s="392">
        <f t="shared" si="610"/>
        <v>0</v>
      </c>
      <c r="CF487" s="392">
        <f t="shared" si="611"/>
        <v>0</v>
      </c>
      <c r="CG487" s="405">
        <f t="shared" si="612"/>
        <v>0</v>
      </c>
      <c r="CH487" s="406">
        <f t="shared" si="613"/>
        <v>0</v>
      </c>
      <c r="CI487" s="391" t="str">
        <f t="shared" si="614"/>
        <v>0</v>
      </c>
      <c r="CJ487" s="391" t="str">
        <f t="shared" si="615"/>
        <v>0</v>
      </c>
      <c r="CK487" s="405">
        <f t="shared" si="616"/>
        <v>0</v>
      </c>
      <c r="CL487" s="405" t="str">
        <f t="shared" si="617"/>
        <v>0m0</v>
      </c>
      <c r="CM487" s="392">
        <f t="shared" si="618"/>
        <v>0</v>
      </c>
      <c r="CN487" s="392">
        <f t="shared" si="619"/>
        <v>0</v>
      </c>
      <c r="CO487" s="405">
        <f t="shared" si="620"/>
        <v>0</v>
      </c>
      <c r="CP487" s="406">
        <f t="shared" si="621"/>
        <v>0</v>
      </c>
      <c r="CQ487" s="391" t="str">
        <f t="shared" si="622"/>
        <v>0</v>
      </c>
      <c r="CR487" s="391" t="str">
        <f t="shared" si="623"/>
        <v>0</v>
      </c>
      <c r="CS487" s="405">
        <f t="shared" si="624"/>
        <v>0</v>
      </c>
      <c r="CT487" s="405" t="str">
        <f t="shared" si="625"/>
        <v>0m0</v>
      </c>
      <c r="CU487" s="405">
        <f t="shared" si="626"/>
        <v>0</v>
      </c>
      <c r="CV487" s="405">
        <f t="shared" si="627"/>
        <v>0</v>
      </c>
      <c r="CW487" s="405">
        <f t="shared" si="628"/>
        <v>0</v>
      </c>
      <c r="CX487" s="405">
        <f t="shared" si="629"/>
        <v>0</v>
      </c>
      <c r="CY487" s="405">
        <f t="shared" si="630"/>
        <v>0</v>
      </c>
      <c r="CZ487" s="405" t="str">
        <f t="shared" si="631"/>
        <v/>
      </c>
      <c r="DA487" s="405" t="str">
        <f t="shared" si="632"/>
        <v/>
      </c>
      <c r="DB487" s="405" t="str">
        <f t="shared" si="633"/>
        <v/>
      </c>
      <c r="DC487" s="405" t="str">
        <f t="shared" si="634"/>
        <v/>
      </c>
      <c r="DD487" s="405" t="str">
        <f t="shared" si="635"/>
        <v/>
      </c>
      <c r="DE487" s="405"/>
      <c r="DF487" s="404"/>
      <c r="DG487" s="405" t="str">
        <f t="shared" si="636"/>
        <v/>
      </c>
      <c r="DH487" s="405" t="str">
        <f t="shared" si="637"/>
        <v/>
      </c>
      <c r="DI487" s="405">
        <f t="shared" si="638"/>
        <v>0</v>
      </c>
      <c r="DJ487" s="405" t="str">
        <f t="shared" si="639"/>
        <v/>
      </c>
      <c r="DK487" s="405" t="str">
        <f t="shared" si="640"/>
        <v/>
      </c>
      <c r="DL487" s="405" t="str">
        <f t="shared" si="641"/>
        <v/>
      </c>
      <c r="DM487" s="405" t="str">
        <f t="shared" si="642"/>
        <v/>
      </c>
      <c r="DN487" s="405" t="str">
        <f t="shared" si="643"/>
        <v/>
      </c>
      <c r="DO487" s="405" t="str">
        <f t="shared" si="644"/>
        <v/>
      </c>
    </row>
    <row r="488" spans="1:119" s="152" customFormat="1" ht="18" hidden="1" customHeight="1">
      <c r="A488" s="156" t="str">
        <f t="shared" si="574"/>
        <v/>
      </c>
      <c r="B488" s="153"/>
      <c r="C488" s="31" t="str">
        <f>IF(B488="","",VLOOKUP(B488,学連登録!$C$2:$G$3000,2,FALSE))</f>
        <v/>
      </c>
      <c r="D488" s="32" t="str">
        <f>IF(B488="","",VLOOKUP(B488,学連登録!$C$2:$G$3000,3,FALSE))</f>
        <v/>
      </c>
      <c r="E488" s="33" t="str">
        <f>IF(B488="","",VLOOKUP(B488,学連登録!$C$2:$G$3000,4,FALSE))</f>
        <v/>
      </c>
      <c r="F488" s="376" t="str">
        <f>IF(B488="","",VLOOKUP(B488,学連登録!$C$2:$I$3000,7,FALSE))</f>
        <v/>
      </c>
      <c r="G488" s="155"/>
      <c r="H488" s="926"/>
      <c r="I488" s="928"/>
      <c r="J488" s="155"/>
      <c r="K488" s="926"/>
      <c r="L488" s="927"/>
      <c r="M488" s="155"/>
      <c r="N488" s="881"/>
      <c r="O488" s="882"/>
      <c r="P488" s="154"/>
      <c r="Q488" s="926"/>
      <c r="R488" s="927"/>
      <c r="S488" s="154"/>
      <c r="T488" s="926"/>
      <c r="U488" s="927"/>
      <c r="V488" s="101" t="str">
        <f>IF(B488="","",VLOOKUP(B488,学連登録!$C$2:$H$3000,6,FALSE))</f>
        <v/>
      </c>
      <c r="Y488" s="116" t="str">
        <f t="shared" si="645"/>
        <v/>
      </c>
      <c r="Z488" s="97" t="str">
        <f>IF(G488="","",VLOOKUP(G488,種目名!$R$5:$T$104,3,0))</f>
        <v/>
      </c>
      <c r="AA488" s="98" t="str">
        <f>IF(J488="","",VLOOKUP(J488,種目名!$R$5:$T$104,3,0))</f>
        <v/>
      </c>
      <c r="AB488" s="117" t="str">
        <f>IF(M488="","",VLOOKUP(M488,種目名!$R$5:$T$104,3,0))</f>
        <v/>
      </c>
      <c r="AC488" s="117" t="str">
        <f>IF(P488="","",VLOOKUP(AF488,種目名!$R$5:$T$104,3,0))</f>
        <v/>
      </c>
      <c r="AD488" s="118" t="str">
        <f>IF(S488="","",VLOOKUP(AI488,種目名!$R$5:$T$104,3,0))</f>
        <v/>
      </c>
      <c r="AE488" s="115">
        <f t="shared" si="646"/>
        <v>0</v>
      </c>
      <c r="AF488" s="152" t="str">
        <f t="shared" si="647"/>
        <v/>
      </c>
      <c r="AG488" s="152" t="str">
        <f t="shared" si="648"/>
        <v/>
      </c>
      <c r="AH488" s="152">
        <f t="shared" si="649"/>
        <v>0</v>
      </c>
      <c r="AI488" s="152" t="str">
        <f t="shared" si="650"/>
        <v/>
      </c>
      <c r="AJ488" s="152" t="str">
        <f t="shared" si="651"/>
        <v/>
      </c>
      <c r="AK488" s="383"/>
      <c r="AL488" s="166">
        <f t="shared" si="579"/>
        <v>0</v>
      </c>
      <c r="AM488" s="392">
        <f t="shared" si="580"/>
        <v>0</v>
      </c>
      <c r="AN488" s="392">
        <f>COUNTIF($B$12:B488,B488)</f>
        <v>0</v>
      </c>
      <c r="AO488" s="392"/>
      <c r="AP488" s="392" t="str">
        <f t="shared" si="581"/>
        <v/>
      </c>
      <c r="AQ488" s="392" t="str">
        <f t="shared" si="581"/>
        <v/>
      </c>
      <c r="AR488" s="392" t="str">
        <f t="shared" si="581"/>
        <v/>
      </c>
      <c r="AS488" s="392" t="str">
        <f t="shared" si="575"/>
        <v/>
      </c>
      <c r="AT488" s="392">
        <f t="shared" si="582"/>
        <v>0</v>
      </c>
      <c r="AU488" s="392" t="str">
        <f t="shared" si="583"/>
        <v/>
      </c>
      <c r="AV488" s="392" t="str">
        <f t="shared" si="584"/>
        <v/>
      </c>
      <c r="AW488" s="392" t="str">
        <f t="shared" si="585"/>
        <v/>
      </c>
      <c r="AX488" s="392" t="str">
        <f t="shared" si="586"/>
        <v/>
      </c>
      <c r="AY488" s="392" t="str">
        <f t="shared" si="587"/>
        <v/>
      </c>
      <c r="AZ488" s="392" t="str">
        <f t="shared" si="652"/>
        <v/>
      </c>
      <c r="BA488" s="392" t="str">
        <f t="shared" si="652"/>
        <v/>
      </c>
      <c r="BB488" s="392" t="str">
        <f t="shared" si="652"/>
        <v/>
      </c>
      <c r="BC488" s="392" t="str">
        <f t="shared" si="652"/>
        <v/>
      </c>
      <c r="BD488" s="396" t="str">
        <f t="shared" si="652"/>
        <v/>
      </c>
      <c r="BE488" s="386">
        <f t="shared" si="588"/>
        <v>0</v>
      </c>
      <c r="BG488" s="392">
        <f t="shared" si="589"/>
        <v>0</v>
      </c>
      <c r="BH488" s="392">
        <f t="shared" si="590"/>
        <v>0</v>
      </c>
      <c r="BI488" s="405">
        <f t="shared" si="591"/>
        <v>0</v>
      </c>
      <c r="BJ488" s="406">
        <f t="shared" si="576"/>
        <v>0</v>
      </c>
      <c r="BK488" s="391" t="str">
        <f t="shared" si="577"/>
        <v>0</v>
      </c>
      <c r="BL488" s="391" t="str">
        <f t="shared" si="578"/>
        <v>0</v>
      </c>
      <c r="BM488" s="405">
        <f t="shared" si="592"/>
        <v>0</v>
      </c>
      <c r="BN488" s="405" t="str">
        <f t="shared" si="593"/>
        <v>0m0</v>
      </c>
      <c r="BO488" s="392">
        <f t="shared" si="594"/>
        <v>0</v>
      </c>
      <c r="BP488" s="392">
        <f t="shared" si="595"/>
        <v>0</v>
      </c>
      <c r="BQ488" s="405">
        <f t="shared" si="596"/>
        <v>0</v>
      </c>
      <c r="BR488" s="406">
        <f t="shared" si="597"/>
        <v>0</v>
      </c>
      <c r="BS488" s="391" t="str">
        <f t="shared" si="598"/>
        <v>0</v>
      </c>
      <c r="BT488" s="391" t="str">
        <f t="shared" si="599"/>
        <v>0</v>
      </c>
      <c r="BU488" s="405">
        <f t="shared" si="600"/>
        <v>0</v>
      </c>
      <c r="BV488" s="405" t="str">
        <f t="shared" si="601"/>
        <v>0m0</v>
      </c>
      <c r="BW488" s="392">
        <f t="shared" si="602"/>
        <v>0</v>
      </c>
      <c r="BX488" s="392">
        <f t="shared" si="603"/>
        <v>0</v>
      </c>
      <c r="BY488" s="405">
        <f t="shared" si="604"/>
        <v>0</v>
      </c>
      <c r="BZ488" s="406">
        <f t="shared" si="605"/>
        <v>0</v>
      </c>
      <c r="CA488" s="391" t="str">
        <f t="shared" si="606"/>
        <v>0</v>
      </c>
      <c r="CB488" s="391" t="str">
        <f t="shared" si="607"/>
        <v>0</v>
      </c>
      <c r="CC488" s="405">
        <f t="shared" si="608"/>
        <v>0</v>
      </c>
      <c r="CD488" s="405" t="str">
        <f t="shared" si="609"/>
        <v>0m0</v>
      </c>
      <c r="CE488" s="392">
        <f t="shared" si="610"/>
        <v>0</v>
      </c>
      <c r="CF488" s="392">
        <f t="shared" si="611"/>
        <v>0</v>
      </c>
      <c r="CG488" s="405">
        <f t="shared" si="612"/>
        <v>0</v>
      </c>
      <c r="CH488" s="406">
        <f t="shared" si="613"/>
        <v>0</v>
      </c>
      <c r="CI488" s="391" t="str">
        <f t="shared" si="614"/>
        <v>0</v>
      </c>
      <c r="CJ488" s="391" t="str">
        <f t="shared" si="615"/>
        <v>0</v>
      </c>
      <c r="CK488" s="405">
        <f t="shared" si="616"/>
        <v>0</v>
      </c>
      <c r="CL488" s="405" t="str">
        <f t="shared" si="617"/>
        <v>0m0</v>
      </c>
      <c r="CM488" s="392">
        <f t="shared" si="618"/>
        <v>0</v>
      </c>
      <c r="CN488" s="392">
        <f t="shared" si="619"/>
        <v>0</v>
      </c>
      <c r="CO488" s="405">
        <f t="shared" si="620"/>
        <v>0</v>
      </c>
      <c r="CP488" s="406">
        <f t="shared" si="621"/>
        <v>0</v>
      </c>
      <c r="CQ488" s="391" t="str">
        <f t="shared" si="622"/>
        <v>0</v>
      </c>
      <c r="CR488" s="391" t="str">
        <f t="shared" si="623"/>
        <v>0</v>
      </c>
      <c r="CS488" s="405">
        <f t="shared" si="624"/>
        <v>0</v>
      </c>
      <c r="CT488" s="405" t="str">
        <f t="shared" si="625"/>
        <v>0m0</v>
      </c>
      <c r="CU488" s="405">
        <f t="shared" si="626"/>
        <v>0</v>
      </c>
      <c r="CV488" s="405">
        <f t="shared" si="627"/>
        <v>0</v>
      </c>
      <c r="CW488" s="405">
        <f t="shared" si="628"/>
        <v>0</v>
      </c>
      <c r="CX488" s="405">
        <f t="shared" si="629"/>
        <v>0</v>
      </c>
      <c r="CY488" s="405">
        <f t="shared" si="630"/>
        <v>0</v>
      </c>
      <c r="CZ488" s="405" t="str">
        <f t="shared" si="631"/>
        <v/>
      </c>
      <c r="DA488" s="405" t="str">
        <f t="shared" si="632"/>
        <v/>
      </c>
      <c r="DB488" s="405" t="str">
        <f t="shared" si="633"/>
        <v/>
      </c>
      <c r="DC488" s="405" t="str">
        <f t="shared" si="634"/>
        <v/>
      </c>
      <c r="DD488" s="405" t="str">
        <f t="shared" si="635"/>
        <v/>
      </c>
      <c r="DE488" s="405"/>
      <c r="DF488" s="404"/>
      <c r="DG488" s="405" t="str">
        <f t="shared" si="636"/>
        <v/>
      </c>
      <c r="DH488" s="405" t="str">
        <f t="shared" si="637"/>
        <v/>
      </c>
      <c r="DI488" s="405">
        <f t="shared" si="638"/>
        <v>0</v>
      </c>
      <c r="DJ488" s="405" t="str">
        <f t="shared" si="639"/>
        <v/>
      </c>
      <c r="DK488" s="405" t="str">
        <f t="shared" si="640"/>
        <v/>
      </c>
      <c r="DL488" s="405" t="str">
        <f t="shared" si="641"/>
        <v/>
      </c>
      <c r="DM488" s="405" t="str">
        <f t="shared" si="642"/>
        <v/>
      </c>
      <c r="DN488" s="405" t="str">
        <f t="shared" si="643"/>
        <v/>
      </c>
      <c r="DO488" s="405" t="str">
        <f t="shared" si="644"/>
        <v/>
      </c>
    </row>
    <row r="489" spans="1:119" s="152" customFormat="1" ht="18" hidden="1" customHeight="1">
      <c r="A489" s="156" t="str">
        <f t="shared" si="574"/>
        <v/>
      </c>
      <c r="B489" s="153"/>
      <c r="C489" s="31" t="str">
        <f>IF(B489="","",VLOOKUP(B489,学連登録!$C$2:$G$3000,2,FALSE))</f>
        <v/>
      </c>
      <c r="D489" s="32" t="str">
        <f>IF(B489="","",VLOOKUP(B489,学連登録!$C$2:$G$3000,3,FALSE))</f>
        <v/>
      </c>
      <c r="E489" s="33" t="str">
        <f>IF(B489="","",VLOOKUP(B489,学連登録!$C$2:$G$3000,4,FALSE))</f>
        <v/>
      </c>
      <c r="F489" s="376" t="str">
        <f>IF(B489="","",VLOOKUP(B489,学連登録!$C$2:$I$3000,7,FALSE))</f>
        <v/>
      </c>
      <c r="G489" s="155"/>
      <c r="H489" s="926"/>
      <c r="I489" s="928"/>
      <c r="J489" s="155"/>
      <c r="K489" s="926"/>
      <c r="L489" s="927"/>
      <c r="M489" s="155"/>
      <c r="N489" s="881"/>
      <c r="O489" s="882"/>
      <c r="P489" s="154"/>
      <c r="Q489" s="926"/>
      <c r="R489" s="927"/>
      <c r="S489" s="154"/>
      <c r="T489" s="926"/>
      <c r="U489" s="927"/>
      <c r="V489" s="101" t="str">
        <f>IF(B489="","",VLOOKUP(B489,学連登録!$C$2:$H$3000,6,FALSE))</f>
        <v/>
      </c>
      <c r="Y489" s="116" t="str">
        <f t="shared" si="645"/>
        <v/>
      </c>
      <c r="Z489" s="97" t="str">
        <f>IF(G489="","",VLOOKUP(G489,種目名!$R$5:$T$104,3,0))</f>
        <v/>
      </c>
      <c r="AA489" s="98" t="str">
        <f>IF(J489="","",VLOOKUP(J489,種目名!$R$5:$T$104,3,0))</f>
        <v/>
      </c>
      <c r="AB489" s="117" t="str">
        <f>IF(M489="","",VLOOKUP(M489,種目名!$R$5:$T$104,3,0))</f>
        <v/>
      </c>
      <c r="AC489" s="117" t="str">
        <f>IF(P489="","",VLOOKUP(AF489,種目名!$R$5:$T$104,3,0))</f>
        <v/>
      </c>
      <c r="AD489" s="118" t="str">
        <f>IF(S489="","",VLOOKUP(AI489,種目名!$R$5:$T$104,3,0))</f>
        <v/>
      </c>
      <c r="AE489" s="115">
        <f t="shared" si="646"/>
        <v>0</v>
      </c>
      <c r="AF489" s="152" t="str">
        <f t="shared" si="647"/>
        <v/>
      </c>
      <c r="AG489" s="152" t="str">
        <f t="shared" si="648"/>
        <v/>
      </c>
      <c r="AH489" s="152">
        <f t="shared" si="649"/>
        <v>0</v>
      </c>
      <c r="AI489" s="152" t="str">
        <f t="shared" si="650"/>
        <v/>
      </c>
      <c r="AJ489" s="152" t="str">
        <f t="shared" si="651"/>
        <v/>
      </c>
      <c r="AK489" s="383"/>
      <c r="AL489" s="166">
        <f t="shared" si="579"/>
        <v>0</v>
      </c>
      <c r="AM489" s="392">
        <f t="shared" si="580"/>
        <v>0</v>
      </c>
      <c r="AN489" s="392">
        <f>COUNTIF($B$12:B489,B489)</f>
        <v>0</v>
      </c>
      <c r="AO489" s="392"/>
      <c r="AP489" s="392" t="str">
        <f t="shared" si="581"/>
        <v/>
      </c>
      <c r="AQ489" s="392" t="str">
        <f t="shared" si="581"/>
        <v/>
      </c>
      <c r="AR489" s="392" t="str">
        <f t="shared" si="581"/>
        <v/>
      </c>
      <c r="AS489" s="392" t="str">
        <f t="shared" si="575"/>
        <v/>
      </c>
      <c r="AT489" s="392">
        <f t="shared" si="582"/>
        <v>0</v>
      </c>
      <c r="AU489" s="392" t="str">
        <f t="shared" si="583"/>
        <v/>
      </c>
      <c r="AV489" s="392" t="str">
        <f t="shared" si="584"/>
        <v/>
      </c>
      <c r="AW489" s="392" t="str">
        <f t="shared" si="585"/>
        <v/>
      </c>
      <c r="AX489" s="392" t="str">
        <f t="shared" si="586"/>
        <v/>
      </c>
      <c r="AY489" s="392" t="str">
        <f t="shared" si="587"/>
        <v/>
      </c>
      <c r="AZ489" s="392" t="str">
        <f t="shared" si="652"/>
        <v/>
      </c>
      <c r="BA489" s="392" t="str">
        <f t="shared" si="652"/>
        <v/>
      </c>
      <c r="BB489" s="392" t="str">
        <f t="shared" si="652"/>
        <v/>
      </c>
      <c r="BC489" s="392" t="str">
        <f t="shared" si="652"/>
        <v/>
      </c>
      <c r="BD489" s="396" t="str">
        <f t="shared" si="652"/>
        <v/>
      </c>
      <c r="BE489" s="386">
        <f t="shared" si="588"/>
        <v>0</v>
      </c>
      <c r="BG489" s="392">
        <f t="shared" si="589"/>
        <v>0</v>
      </c>
      <c r="BH489" s="392">
        <f t="shared" si="590"/>
        <v>0</v>
      </c>
      <c r="BI489" s="405">
        <f t="shared" si="591"/>
        <v>0</v>
      </c>
      <c r="BJ489" s="406">
        <f t="shared" si="576"/>
        <v>0</v>
      </c>
      <c r="BK489" s="391" t="str">
        <f t="shared" si="577"/>
        <v>0</v>
      </c>
      <c r="BL489" s="391" t="str">
        <f t="shared" si="578"/>
        <v>0</v>
      </c>
      <c r="BM489" s="405">
        <f t="shared" si="592"/>
        <v>0</v>
      </c>
      <c r="BN489" s="405" t="str">
        <f t="shared" si="593"/>
        <v>0m0</v>
      </c>
      <c r="BO489" s="392">
        <f t="shared" si="594"/>
        <v>0</v>
      </c>
      <c r="BP489" s="392">
        <f t="shared" si="595"/>
        <v>0</v>
      </c>
      <c r="BQ489" s="405">
        <f t="shared" si="596"/>
        <v>0</v>
      </c>
      <c r="BR489" s="406">
        <f t="shared" si="597"/>
        <v>0</v>
      </c>
      <c r="BS489" s="391" t="str">
        <f t="shared" si="598"/>
        <v>0</v>
      </c>
      <c r="BT489" s="391" t="str">
        <f t="shared" si="599"/>
        <v>0</v>
      </c>
      <c r="BU489" s="405">
        <f t="shared" si="600"/>
        <v>0</v>
      </c>
      <c r="BV489" s="405" t="str">
        <f t="shared" si="601"/>
        <v>0m0</v>
      </c>
      <c r="BW489" s="392">
        <f t="shared" si="602"/>
        <v>0</v>
      </c>
      <c r="BX489" s="392">
        <f t="shared" si="603"/>
        <v>0</v>
      </c>
      <c r="BY489" s="405">
        <f t="shared" si="604"/>
        <v>0</v>
      </c>
      <c r="BZ489" s="406">
        <f t="shared" si="605"/>
        <v>0</v>
      </c>
      <c r="CA489" s="391" t="str">
        <f t="shared" si="606"/>
        <v>0</v>
      </c>
      <c r="CB489" s="391" t="str">
        <f t="shared" si="607"/>
        <v>0</v>
      </c>
      <c r="CC489" s="405">
        <f t="shared" si="608"/>
        <v>0</v>
      </c>
      <c r="CD489" s="405" t="str">
        <f t="shared" si="609"/>
        <v>0m0</v>
      </c>
      <c r="CE489" s="392">
        <f t="shared" si="610"/>
        <v>0</v>
      </c>
      <c r="CF489" s="392">
        <f t="shared" si="611"/>
        <v>0</v>
      </c>
      <c r="CG489" s="405">
        <f t="shared" si="612"/>
        <v>0</v>
      </c>
      <c r="CH489" s="406">
        <f t="shared" si="613"/>
        <v>0</v>
      </c>
      <c r="CI489" s="391" t="str">
        <f t="shared" si="614"/>
        <v>0</v>
      </c>
      <c r="CJ489" s="391" t="str">
        <f t="shared" si="615"/>
        <v>0</v>
      </c>
      <c r="CK489" s="405">
        <f t="shared" si="616"/>
        <v>0</v>
      </c>
      <c r="CL489" s="405" t="str">
        <f t="shared" si="617"/>
        <v>0m0</v>
      </c>
      <c r="CM489" s="392">
        <f t="shared" si="618"/>
        <v>0</v>
      </c>
      <c r="CN489" s="392">
        <f t="shared" si="619"/>
        <v>0</v>
      </c>
      <c r="CO489" s="405">
        <f t="shared" si="620"/>
        <v>0</v>
      </c>
      <c r="CP489" s="406">
        <f t="shared" si="621"/>
        <v>0</v>
      </c>
      <c r="CQ489" s="391" t="str">
        <f t="shared" si="622"/>
        <v>0</v>
      </c>
      <c r="CR489" s="391" t="str">
        <f t="shared" si="623"/>
        <v>0</v>
      </c>
      <c r="CS489" s="405">
        <f t="shared" si="624"/>
        <v>0</v>
      </c>
      <c r="CT489" s="405" t="str">
        <f t="shared" si="625"/>
        <v>0m0</v>
      </c>
      <c r="CU489" s="405">
        <f t="shared" si="626"/>
        <v>0</v>
      </c>
      <c r="CV489" s="405">
        <f t="shared" si="627"/>
        <v>0</v>
      </c>
      <c r="CW489" s="405">
        <f t="shared" si="628"/>
        <v>0</v>
      </c>
      <c r="CX489" s="405">
        <f t="shared" si="629"/>
        <v>0</v>
      </c>
      <c r="CY489" s="405">
        <f t="shared" si="630"/>
        <v>0</v>
      </c>
      <c r="CZ489" s="405" t="str">
        <f t="shared" si="631"/>
        <v/>
      </c>
      <c r="DA489" s="405" t="str">
        <f t="shared" si="632"/>
        <v/>
      </c>
      <c r="DB489" s="405" t="str">
        <f t="shared" si="633"/>
        <v/>
      </c>
      <c r="DC489" s="405" t="str">
        <f t="shared" si="634"/>
        <v/>
      </c>
      <c r="DD489" s="405" t="str">
        <f t="shared" si="635"/>
        <v/>
      </c>
      <c r="DE489" s="405"/>
      <c r="DF489" s="404"/>
      <c r="DG489" s="405" t="str">
        <f t="shared" si="636"/>
        <v/>
      </c>
      <c r="DH489" s="405" t="str">
        <f t="shared" si="637"/>
        <v/>
      </c>
      <c r="DI489" s="405">
        <f t="shared" si="638"/>
        <v>0</v>
      </c>
      <c r="DJ489" s="405" t="str">
        <f t="shared" si="639"/>
        <v/>
      </c>
      <c r="DK489" s="405" t="str">
        <f t="shared" si="640"/>
        <v/>
      </c>
      <c r="DL489" s="405" t="str">
        <f t="shared" si="641"/>
        <v/>
      </c>
      <c r="DM489" s="405" t="str">
        <f t="shared" si="642"/>
        <v/>
      </c>
      <c r="DN489" s="405" t="str">
        <f t="shared" si="643"/>
        <v/>
      </c>
      <c r="DO489" s="405" t="str">
        <f t="shared" si="644"/>
        <v/>
      </c>
    </row>
    <row r="490" spans="1:119" s="152" customFormat="1" ht="18" hidden="1" customHeight="1">
      <c r="A490" s="156" t="str">
        <f t="shared" si="574"/>
        <v/>
      </c>
      <c r="B490" s="153"/>
      <c r="C490" s="31" t="str">
        <f>IF(B490="","",VLOOKUP(B490,学連登録!$C$2:$G$3000,2,FALSE))</f>
        <v/>
      </c>
      <c r="D490" s="32" t="str">
        <f>IF(B490="","",VLOOKUP(B490,学連登録!$C$2:$G$3000,3,FALSE))</f>
        <v/>
      </c>
      <c r="E490" s="33" t="str">
        <f>IF(B490="","",VLOOKUP(B490,学連登録!$C$2:$G$3000,4,FALSE))</f>
        <v/>
      </c>
      <c r="F490" s="376" t="str">
        <f>IF(B490="","",VLOOKUP(B490,学連登録!$C$2:$I$3000,7,FALSE))</f>
        <v/>
      </c>
      <c r="G490" s="155"/>
      <c r="H490" s="926"/>
      <c r="I490" s="928"/>
      <c r="J490" s="155"/>
      <c r="K490" s="926"/>
      <c r="L490" s="927"/>
      <c r="M490" s="155"/>
      <c r="N490" s="881"/>
      <c r="O490" s="882"/>
      <c r="P490" s="154"/>
      <c r="Q490" s="926"/>
      <c r="R490" s="927"/>
      <c r="S490" s="154"/>
      <c r="T490" s="926"/>
      <c r="U490" s="927"/>
      <c r="V490" s="101" t="str">
        <f>IF(B490="","",VLOOKUP(B490,学連登録!$C$2:$H$3000,6,FALSE))</f>
        <v/>
      </c>
      <c r="Y490" s="116" t="str">
        <f t="shared" si="645"/>
        <v/>
      </c>
      <c r="Z490" s="97" t="str">
        <f>IF(G490="","",VLOOKUP(G490,種目名!$R$5:$T$104,3,0))</f>
        <v/>
      </c>
      <c r="AA490" s="98" t="str">
        <f>IF(J490="","",VLOOKUP(J490,種目名!$R$5:$T$104,3,0))</f>
        <v/>
      </c>
      <c r="AB490" s="117" t="str">
        <f>IF(M490="","",VLOOKUP(M490,種目名!$R$5:$T$104,3,0))</f>
        <v/>
      </c>
      <c r="AC490" s="117" t="str">
        <f>IF(P490="","",VLOOKUP(AF490,種目名!$R$5:$T$104,3,0))</f>
        <v/>
      </c>
      <c r="AD490" s="118" t="str">
        <f>IF(S490="","",VLOOKUP(AI490,種目名!$R$5:$T$104,3,0))</f>
        <v/>
      </c>
      <c r="AE490" s="115">
        <f t="shared" si="646"/>
        <v>0</v>
      </c>
      <c r="AF490" s="152" t="str">
        <f t="shared" si="647"/>
        <v/>
      </c>
      <c r="AG490" s="152" t="str">
        <f t="shared" si="648"/>
        <v/>
      </c>
      <c r="AH490" s="152">
        <f t="shared" si="649"/>
        <v>0</v>
      </c>
      <c r="AI490" s="152" t="str">
        <f t="shared" si="650"/>
        <v/>
      </c>
      <c r="AJ490" s="152" t="str">
        <f t="shared" si="651"/>
        <v/>
      </c>
      <c r="AK490" s="383"/>
      <c r="AL490" s="166">
        <f t="shared" si="579"/>
        <v>0</v>
      </c>
      <c r="AM490" s="392">
        <f t="shared" si="580"/>
        <v>0</v>
      </c>
      <c r="AN490" s="392">
        <f>COUNTIF($B$12:B490,B490)</f>
        <v>0</v>
      </c>
      <c r="AO490" s="392"/>
      <c r="AP490" s="392" t="str">
        <f t="shared" si="581"/>
        <v/>
      </c>
      <c r="AQ490" s="392" t="str">
        <f t="shared" si="581"/>
        <v/>
      </c>
      <c r="AR490" s="392" t="str">
        <f t="shared" si="581"/>
        <v/>
      </c>
      <c r="AS490" s="392" t="str">
        <f t="shared" si="575"/>
        <v/>
      </c>
      <c r="AT490" s="392">
        <f t="shared" si="582"/>
        <v>0</v>
      </c>
      <c r="AU490" s="392" t="str">
        <f t="shared" si="583"/>
        <v/>
      </c>
      <c r="AV490" s="392" t="str">
        <f t="shared" si="584"/>
        <v/>
      </c>
      <c r="AW490" s="392" t="str">
        <f t="shared" si="585"/>
        <v/>
      </c>
      <c r="AX490" s="392" t="str">
        <f t="shared" si="586"/>
        <v/>
      </c>
      <c r="AY490" s="392" t="str">
        <f t="shared" si="587"/>
        <v/>
      </c>
      <c r="AZ490" s="392" t="str">
        <f t="shared" si="652"/>
        <v/>
      </c>
      <c r="BA490" s="392" t="str">
        <f t="shared" si="652"/>
        <v/>
      </c>
      <c r="BB490" s="392" t="str">
        <f t="shared" si="652"/>
        <v/>
      </c>
      <c r="BC490" s="392" t="str">
        <f t="shared" si="652"/>
        <v/>
      </c>
      <c r="BD490" s="396" t="str">
        <f t="shared" si="652"/>
        <v/>
      </c>
      <c r="BE490" s="386">
        <f t="shared" si="588"/>
        <v>0</v>
      </c>
      <c r="BG490" s="392">
        <f t="shared" si="589"/>
        <v>0</v>
      </c>
      <c r="BH490" s="392">
        <f t="shared" si="590"/>
        <v>0</v>
      </c>
      <c r="BI490" s="405">
        <f t="shared" si="591"/>
        <v>0</v>
      </c>
      <c r="BJ490" s="406">
        <f t="shared" si="576"/>
        <v>0</v>
      </c>
      <c r="BK490" s="391" t="str">
        <f t="shared" si="577"/>
        <v>0</v>
      </c>
      <c r="BL490" s="391" t="str">
        <f t="shared" si="578"/>
        <v>0</v>
      </c>
      <c r="BM490" s="405">
        <f t="shared" si="592"/>
        <v>0</v>
      </c>
      <c r="BN490" s="405" t="str">
        <f t="shared" si="593"/>
        <v>0m0</v>
      </c>
      <c r="BO490" s="392">
        <f t="shared" si="594"/>
        <v>0</v>
      </c>
      <c r="BP490" s="392">
        <f t="shared" si="595"/>
        <v>0</v>
      </c>
      <c r="BQ490" s="405">
        <f t="shared" si="596"/>
        <v>0</v>
      </c>
      <c r="BR490" s="406">
        <f t="shared" si="597"/>
        <v>0</v>
      </c>
      <c r="BS490" s="391" t="str">
        <f t="shared" si="598"/>
        <v>0</v>
      </c>
      <c r="BT490" s="391" t="str">
        <f t="shared" si="599"/>
        <v>0</v>
      </c>
      <c r="BU490" s="405">
        <f t="shared" si="600"/>
        <v>0</v>
      </c>
      <c r="BV490" s="405" t="str">
        <f t="shared" si="601"/>
        <v>0m0</v>
      </c>
      <c r="BW490" s="392">
        <f t="shared" si="602"/>
        <v>0</v>
      </c>
      <c r="BX490" s="392">
        <f t="shared" si="603"/>
        <v>0</v>
      </c>
      <c r="BY490" s="405">
        <f t="shared" si="604"/>
        <v>0</v>
      </c>
      <c r="BZ490" s="406">
        <f t="shared" si="605"/>
        <v>0</v>
      </c>
      <c r="CA490" s="391" t="str">
        <f t="shared" si="606"/>
        <v>0</v>
      </c>
      <c r="CB490" s="391" t="str">
        <f t="shared" si="607"/>
        <v>0</v>
      </c>
      <c r="CC490" s="405">
        <f t="shared" si="608"/>
        <v>0</v>
      </c>
      <c r="CD490" s="405" t="str">
        <f t="shared" si="609"/>
        <v>0m0</v>
      </c>
      <c r="CE490" s="392">
        <f t="shared" si="610"/>
        <v>0</v>
      </c>
      <c r="CF490" s="392">
        <f t="shared" si="611"/>
        <v>0</v>
      </c>
      <c r="CG490" s="405">
        <f t="shared" si="612"/>
        <v>0</v>
      </c>
      <c r="CH490" s="406">
        <f t="shared" si="613"/>
        <v>0</v>
      </c>
      <c r="CI490" s="391" t="str">
        <f t="shared" si="614"/>
        <v>0</v>
      </c>
      <c r="CJ490" s="391" t="str">
        <f t="shared" si="615"/>
        <v>0</v>
      </c>
      <c r="CK490" s="405">
        <f t="shared" si="616"/>
        <v>0</v>
      </c>
      <c r="CL490" s="405" t="str">
        <f t="shared" si="617"/>
        <v>0m0</v>
      </c>
      <c r="CM490" s="392">
        <f t="shared" si="618"/>
        <v>0</v>
      </c>
      <c r="CN490" s="392">
        <f t="shared" si="619"/>
        <v>0</v>
      </c>
      <c r="CO490" s="405">
        <f t="shared" si="620"/>
        <v>0</v>
      </c>
      <c r="CP490" s="406">
        <f t="shared" si="621"/>
        <v>0</v>
      </c>
      <c r="CQ490" s="391" t="str">
        <f t="shared" si="622"/>
        <v>0</v>
      </c>
      <c r="CR490" s="391" t="str">
        <f t="shared" si="623"/>
        <v>0</v>
      </c>
      <c r="CS490" s="405">
        <f t="shared" si="624"/>
        <v>0</v>
      </c>
      <c r="CT490" s="405" t="str">
        <f t="shared" si="625"/>
        <v>0m0</v>
      </c>
      <c r="CU490" s="405">
        <f t="shared" si="626"/>
        <v>0</v>
      </c>
      <c r="CV490" s="405">
        <f t="shared" si="627"/>
        <v>0</v>
      </c>
      <c r="CW490" s="405">
        <f t="shared" si="628"/>
        <v>0</v>
      </c>
      <c r="CX490" s="405">
        <f t="shared" si="629"/>
        <v>0</v>
      </c>
      <c r="CY490" s="405">
        <f t="shared" si="630"/>
        <v>0</v>
      </c>
      <c r="CZ490" s="405" t="str">
        <f t="shared" si="631"/>
        <v/>
      </c>
      <c r="DA490" s="405" t="str">
        <f t="shared" si="632"/>
        <v/>
      </c>
      <c r="DB490" s="405" t="str">
        <f t="shared" si="633"/>
        <v/>
      </c>
      <c r="DC490" s="405" t="str">
        <f t="shared" si="634"/>
        <v/>
      </c>
      <c r="DD490" s="405" t="str">
        <f t="shared" si="635"/>
        <v/>
      </c>
      <c r="DE490" s="405"/>
      <c r="DF490" s="404"/>
      <c r="DG490" s="405" t="str">
        <f t="shared" si="636"/>
        <v/>
      </c>
      <c r="DH490" s="405" t="str">
        <f t="shared" si="637"/>
        <v/>
      </c>
      <c r="DI490" s="405">
        <f t="shared" si="638"/>
        <v>0</v>
      </c>
      <c r="DJ490" s="405" t="str">
        <f t="shared" si="639"/>
        <v/>
      </c>
      <c r="DK490" s="405" t="str">
        <f t="shared" si="640"/>
        <v/>
      </c>
      <c r="DL490" s="405" t="str">
        <f t="shared" si="641"/>
        <v/>
      </c>
      <c r="DM490" s="405" t="str">
        <f t="shared" si="642"/>
        <v/>
      </c>
      <c r="DN490" s="405" t="str">
        <f t="shared" si="643"/>
        <v/>
      </c>
      <c r="DO490" s="405" t="str">
        <f t="shared" si="644"/>
        <v/>
      </c>
    </row>
    <row r="491" spans="1:119" s="152" customFormat="1" ht="18" hidden="1" customHeight="1">
      <c r="A491" s="156" t="str">
        <f t="shared" si="574"/>
        <v/>
      </c>
      <c r="B491" s="153"/>
      <c r="C491" s="31" t="str">
        <f>IF(B491="","",VLOOKUP(B491,学連登録!$C$2:$G$3000,2,FALSE))</f>
        <v/>
      </c>
      <c r="D491" s="32" t="str">
        <f>IF(B491="","",VLOOKUP(B491,学連登録!$C$2:$G$3000,3,FALSE))</f>
        <v/>
      </c>
      <c r="E491" s="33" t="str">
        <f>IF(B491="","",VLOOKUP(B491,学連登録!$C$2:$G$3000,4,FALSE))</f>
        <v/>
      </c>
      <c r="F491" s="376" t="str">
        <f>IF(B491="","",VLOOKUP(B491,学連登録!$C$2:$I$3000,7,FALSE))</f>
        <v/>
      </c>
      <c r="G491" s="155"/>
      <c r="H491" s="926"/>
      <c r="I491" s="928"/>
      <c r="J491" s="155"/>
      <c r="K491" s="926"/>
      <c r="L491" s="927"/>
      <c r="M491" s="155"/>
      <c r="N491" s="881"/>
      <c r="O491" s="882"/>
      <c r="P491" s="154"/>
      <c r="Q491" s="926"/>
      <c r="R491" s="927"/>
      <c r="S491" s="154"/>
      <c r="T491" s="926"/>
      <c r="U491" s="927"/>
      <c r="V491" s="101" t="str">
        <f>IF(B491="","",VLOOKUP(B491,学連登録!$C$2:$H$3000,6,FALSE))</f>
        <v/>
      </c>
      <c r="Y491" s="116" t="str">
        <f t="shared" si="645"/>
        <v/>
      </c>
      <c r="Z491" s="97" t="str">
        <f>IF(G491="","",VLOOKUP(G491,種目名!$R$5:$T$104,3,0))</f>
        <v/>
      </c>
      <c r="AA491" s="98" t="str">
        <f>IF(J491="","",VLOOKUP(J491,種目名!$R$5:$T$104,3,0))</f>
        <v/>
      </c>
      <c r="AB491" s="117" t="str">
        <f>IF(M491="","",VLOOKUP(M491,種目名!$R$5:$T$104,3,0))</f>
        <v/>
      </c>
      <c r="AC491" s="117" t="str">
        <f>IF(P491="","",VLOOKUP(AF491,種目名!$R$5:$T$104,3,0))</f>
        <v/>
      </c>
      <c r="AD491" s="118" t="str">
        <f>IF(S491="","",VLOOKUP(AI491,種目名!$R$5:$T$104,3,0))</f>
        <v/>
      </c>
      <c r="AE491" s="115">
        <f t="shared" si="646"/>
        <v>0</v>
      </c>
      <c r="AF491" s="152" t="str">
        <f t="shared" si="647"/>
        <v/>
      </c>
      <c r="AG491" s="152" t="str">
        <f t="shared" si="648"/>
        <v/>
      </c>
      <c r="AH491" s="152">
        <f t="shared" si="649"/>
        <v>0</v>
      </c>
      <c r="AI491" s="152" t="str">
        <f t="shared" si="650"/>
        <v/>
      </c>
      <c r="AJ491" s="152" t="str">
        <f t="shared" si="651"/>
        <v/>
      </c>
      <c r="AK491" s="383"/>
      <c r="AL491" s="166">
        <f t="shared" si="579"/>
        <v>0</v>
      </c>
      <c r="AM491" s="392">
        <f t="shared" si="580"/>
        <v>0</v>
      </c>
      <c r="AN491" s="392">
        <f>COUNTIF($B$12:B491,B491)</f>
        <v>0</v>
      </c>
      <c r="AO491" s="392"/>
      <c r="AP491" s="392" t="str">
        <f t="shared" si="581"/>
        <v/>
      </c>
      <c r="AQ491" s="392" t="str">
        <f t="shared" si="581"/>
        <v/>
      </c>
      <c r="AR491" s="392" t="str">
        <f t="shared" si="581"/>
        <v/>
      </c>
      <c r="AS491" s="392" t="str">
        <f t="shared" si="575"/>
        <v/>
      </c>
      <c r="AT491" s="392">
        <f t="shared" si="582"/>
        <v>0</v>
      </c>
      <c r="AU491" s="392" t="str">
        <f t="shared" si="583"/>
        <v/>
      </c>
      <c r="AV491" s="392" t="str">
        <f t="shared" si="584"/>
        <v/>
      </c>
      <c r="AW491" s="392" t="str">
        <f t="shared" si="585"/>
        <v/>
      </c>
      <c r="AX491" s="392" t="str">
        <f t="shared" si="586"/>
        <v/>
      </c>
      <c r="AY491" s="392" t="str">
        <f t="shared" si="587"/>
        <v/>
      </c>
      <c r="AZ491" s="392" t="str">
        <f t="shared" si="652"/>
        <v/>
      </c>
      <c r="BA491" s="392" t="str">
        <f t="shared" si="652"/>
        <v/>
      </c>
      <c r="BB491" s="392" t="str">
        <f t="shared" si="652"/>
        <v/>
      </c>
      <c r="BC491" s="392" t="str">
        <f t="shared" si="652"/>
        <v/>
      </c>
      <c r="BD491" s="396" t="str">
        <f t="shared" si="652"/>
        <v/>
      </c>
      <c r="BE491" s="386">
        <f t="shared" si="588"/>
        <v>0</v>
      </c>
      <c r="BG491" s="392">
        <f t="shared" si="589"/>
        <v>0</v>
      </c>
      <c r="BH491" s="392">
        <f t="shared" si="590"/>
        <v>0</v>
      </c>
      <c r="BI491" s="405">
        <f t="shared" si="591"/>
        <v>0</v>
      </c>
      <c r="BJ491" s="406">
        <f t="shared" si="576"/>
        <v>0</v>
      </c>
      <c r="BK491" s="391" t="str">
        <f t="shared" si="577"/>
        <v>0</v>
      </c>
      <c r="BL491" s="391" t="str">
        <f t="shared" si="578"/>
        <v>0</v>
      </c>
      <c r="BM491" s="405">
        <f t="shared" si="592"/>
        <v>0</v>
      </c>
      <c r="BN491" s="405" t="str">
        <f t="shared" si="593"/>
        <v>0m0</v>
      </c>
      <c r="BO491" s="392">
        <f t="shared" si="594"/>
        <v>0</v>
      </c>
      <c r="BP491" s="392">
        <f t="shared" si="595"/>
        <v>0</v>
      </c>
      <c r="BQ491" s="405">
        <f t="shared" si="596"/>
        <v>0</v>
      </c>
      <c r="BR491" s="406">
        <f t="shared" si="597"/>
        <v>0</v>
      </c>
      <c r="BS491" s="391" t="str">
        <f t="shared" si="598"/>
        <v>0</v>
      </c>
      <c r="BT491" s="391" t="str">
        <f t="shared" si="599"/>
        <v>0</v>
      </c>
      <c r="BU491" s="405">
        <f t="shared" si="600"/>
        <v>0</v>
      </c>
      <c r="BV491" s="405" t="str">
        <f t="shared" si="601"/>
        <v>0m0</v>
      </c>
      <c r="BW491" s="392">
        <f t="shared" si="602"/>
        <v>0</v>
      </c>
      <c r="BX491" s="392">
        <f t="shared" si="603"/>
        <v>0</v>
      </c>
      <c r="BY491" s="405">
        <f t="shared" si="604"/>
        <v>0</v>
      </c>
      <c r="BZ491" s="406">
        <f t="shared" si="605"/>
        <v>0</v>
      </c>
      <c r="CA491" s="391" t="str">
        <f t="shared" si="606"/>
        <v>0</v>
      </c>
      <c r="CB491" s="391" t="str">
        <f t="shared" si="607"/>
        <v>0</v>
      </c>
      <c r="CC491" s="405">
        <f t="shared" si="608"/>
        <v>0</v>
      </c>
      <c r="CD491" s="405" t="str">
        <f t="shared" si="609"/>
        <v>0m0</v>
      </c>
      <c r="CE491" s="392">
        <f t="shared" si="610"/>
        <v>0</v>
      </c>
      <c r="CF491" s="392">
        <f t="shared" si="611"/>
        <v>0</v>
      </c>
      <c r="CG491" s="405">
        <f t="shared" si="612"/>
        <v>0</v>
      </c>
      <c r="CH491" s="406">
        <f t="shared" si="613"/>
        <v>0</v>
      </c>
      <c r="CI491" s="391" t="str">
        <f t="shared" si="614"/>
        <v>0</v>
      </c>
      <c r="CJ491" s="391" t="str">
        <f t="shared" si="615"/>
        <v>0</v>
      </c>
      <c r="CK491" s="405">
        <f t="shared" si="616"/>
        <v>0</v>
      </c>
      <c r="CL491" s="405" t="str">
        <f t="shared" si="617"/>
        <v>0m0</v>
      </c>
      <c r="CM491" s="392">
        <f t="shared" si="618"/>
        <v>0</v>
      </c>
      <c r="CN491" s="392">
        <f t="shared" si="619"/>
        <v>0</v>
      </c>
      <c r="CO491" s="405">
        <f t="shared" si="620"/>
        <v>0</v>
      </c>
      <c r="CP491" s="406">
        <f t="shared" si="621"/>
        <v>0</v>
      </c>
      <c r="CQ491" s="391" t="str">
        <f t="shared" si="622"/>
        <v>0</v>
      </c>
      <c r="CR491" s="391" t="str">
        <f t="shared" si="623"/>
        <v>0</v>
      </c>
      <c r="CS491" s="405">
        <f t="shared" si="624"/>
        <v>0</v>
      </c>
      <c r="CT491" s="405" t="str">
        <f t="shared" si="625"/>
        <v>0m0</v>
      </c>
      <c r="CU491" s="405">
        <f t="shared" si="626"/>
        <v>0</v>
      </c>
      <c r="CV491" s="405">
        <f t="shared" si="627"/>
        <v>0</v>
      </c>
      <c r="CW491" s="405">
        <f t="shared" si="628"/>
        <v>0</v>
      </c>
      <c r="CX491" s="405">
        <f t="shared" si="629"/>
        <v>0</v>
      </c>
      <c r="CY491" s="405">
        <f t="shared" si="630"/>
        <v>0</v>
      </c>
      <c r="CZ491" s="405" t="str">
        <f t="shared" si="631"/>
        <v/>
      </c>
      <c r="DA491" s="405" t="str">
        <f t="shared" si="632"/>
        <v/>
      </c>
      <c r="DB491" s="405" t="str">
        <f t="shared" si="633"/>
        <v/>
      </c>
      <c r="DC491" s="405" t="str">
        <f t="shared" si="634"/>
        <v/>
      </c>
      <c r="DD491" s="405" t="str">
        <f t="shared" si="635"/>
        <v/>
      </c>
      <c r="DE491" s="405"/>
      <c r="DF491" s="404"/>
      <c r="DG491" s="405" t="str">
        <f t="shared" si="636"/>
        <v/>
      </c>
      <c r="DH491" s="405" t="str">
        <f t="shared" si="637"/>
        <v/>
      </c>
      <c r="DI491" s="405">
        <f t="shared" si="638"/>
        <v>0</v>
      </c>
      <c r="DJ491" s="405" t="str">
        <f t="shared" si="639"/>
        <v/>
      </c>
      <c r="DK491" s="405" t="str">
        <f t="shared" si="640"/>
        <v/>
      </c>
      <c r="DL491" s="405" t="str">
        <f t="shared" si="641"/>
        <v/>
      </c>
      <c r="DM491" s="405" t="str">
        <f t="shared" si="642"/>
        <v/>
      </c>
      <c r="DN491" s="405" t="str">
        <f t="shared" si="643"/>
        <v/>
      </c>
      <c r="DO491" s="405" t="str">
        <f t="shared" si="644"/>
        <v/>
      </c>
    </row>
    <row r="492" spans="1:119" s="152" customFormat="1" ht="18" hidden="1" customHeight="1">
      <c r="A492" s="156" t="str">
        <f t="shared" si="574"/>
        <v/>
      </c>
      <c r="B492" s="153"/>
      <c r="C492" s="31" t="str">
        <f>IF(B492="","",VLOOKUP(B492,学連登録!$C$2:$G$3000,2,FALSE))</f>
        <v/>
      </c>
      <c r="D492" s="32" t="str">
        <f>IF(B492="","",VLOOKUP(B492,学連登録!$C$2:$G$3000,3,FALSE))</f>
        <v/>
      </c>
      <c r="E492" s="33" t="str">
        <f>IF(B492="","",VLOOKUP(B492,学連登録!$C$2:$G$3000,4,FALSE))</f>
        <v/>
      </c>
      <c r="F492" s="376" t="str">
        <f>IF(B492="","",VLOOKUP(B492,学連登録!$C$2:$I$3000,7,FALSE))</f>
        <v/>
      </c>
      <c r="G492" s="155"/>
      <c r="H492" s="926"/>
      <c r="I492" s="928"/>
      <c r="J492" s="155"/>
      <c r="K492" s="926"/>
      <c r="L492" s="927"/>
      <c r="M492" s="155"/>
      <c r="N492" s="881"/>
      <c r="O492" s="882"/>
      <c r="P492" s="154"/>
      <c r="Q492" s="926"/>
      <c r="R492" s="927"/>
      <c r="S492" s="154"/>
      <c r="T492" s="926"/>
      <c r="U492" s="927"/>
      <c r="V492" s="101" t="str">
        <f>IF(B492="","",VLOOKUP(B492,学連登録!$C$2:$H$3000,6,FALSE))</f>
        <v/>
      </c>
      <c r="Y492" s="116" t="str">
        <f t="shared" si="645"/>
        <v/>
      </c>
      <c r="Z492" s="97" t="str">
        <f>IF(G492="","",VLOOKUP(G492,種目名!$R$5:$T$104,3,0))</f>
        <v/>
      </c>
      <c r="AA492" s="98" t="str">
        <f>IF(J492="","",VLOOKUP(J492,種目名!$R$5:$T$104,3,0))</f>
        <v/>
      </c>
      <c r="AB492" s="117" t="str">
        <f>IF(M492="","",VLOOKUP(M492,種目名!$R$5:$T$104,3,0))</f>
        <v/>
      </c>
      <c r="AC492" s="117" t="str">
        <f>IF(P492="","",VLOOKUP(AF492,種目名!$R$5:$T$104,3,0))</f>
        <v/>
      </c>
      <c r="AD492" s="118" t="str">
        <f>IF(S492="","",VLOOKUP(AI492,種目名!$R$5:$T$104,3,0))</f>
        <v/>
      </c>
      <c r="AE492" s="115">
        <f t="shared" si="646"/>
        <v>0</v>
      </c>
      <c r="AF492" s="152" t="str">
        <f t="shared" si="647"/>
        <v/>
      </c>
      <c r="AG492" s="152" t="str">
        <f t="shared" si="648"/>
        <v/>
      </c>
      <c r="AH492" s="152">
        <f t="shared" si="649"/>
        <v>0</v>
      </c>
      <c r="AI492" s="152" t="str">
        <f t="shared" si="650"/>
        <v/>
      </c>
      <c r="AJ492" s="152" t="str">
        <f t="shared" si="651"/>
        <v/>
      </c>
      <c r="AK492" s="383"/>
      <c r="AL492" s="166">
        <f t="shared" si="579"/>
        <v>0</v>
      </c>
      <c r="AM492" s="392">
        <f t="shared" si="580"/>
        <v>0</v>
      </c>
      <c r="AN492" s="392">
        <f>COUNTIF($B$12:B492,B492)</f>
        <v>0</v>
      </c>
      <c r="AO492" s="392"/>
      <c r="AP492" s="392" t="str">
        <f t="shared" si="581"/>
        <v/>
      </c>
      <c r="AQ492" s="392" t="str">
        <f t="shared" si="581"/>
        <v/>
      </c>
      <c r="AR492" s="392" t="str">
        <f t="shared" si="581"/>
        <v/>
      </c>
      <c r="AS492" s="392" t="str">
        <f t="shared" si="575"/>
        <v/>
      </c>
      <c r="AT492" s="392">
        <f t="shared" si="582"/>
        <v>0</v>
      </c>
      <c r="AU492" s="392" t="str">
        <f t="shared" si="583"/>
        <v/>
      </c>
      <c r="AV492" s="392" t="str">
        <f t="shared" si="584"/>
        <v/>
      </c>
      <c r="AW492" s="392" t="str">
        <f t="shared" si="585"/>
        <v/>
      </c>
      <c r="AX492" s="392" t="str">
        <f t="shared" si="586"/>
        <v/>
      </c>
      <c r="AY492" s="392" t="str">
        <f t="shared" si="587"/>
        <v/>
      </c>
      <c r="AZ492" s="392" t="str">
        <f t="shared" si="652"/>
        <v/>
      </c>
      <c r="BA492" s="392" t="str">
        <f t="shared" si="652"/>
        <v/>
      </c>
      <c r="BB492" s="392" t="str">
        <f t="shared" si="652"/>
        <v/>
      </c>
      <c r="BC492" s="392" t="str">
        <f t="shared" si="652"/>
        <v/>
      </c>
      <c r="BD492" s="396" t="str">
        <f t="shared" si="652"/>
        <v/>
      </c>
      <c r="BE492" s="386">
        <f t="shared" si="588"/>
        <v>0</v>
      </c>
      <c r="BG492" s="392">
        <f t="shared" si="589"/>
        <v>0</v>
      </c>
      <c r="BH492" s="392">
        <f t="shared" si="590"/>
        <v>0</v>
      </c>
      <c r="BI492" s="405">
        <f t="shared" si="591"/>
        <v>0</v>
      </c>
      <c r="BJ492" s="406">
        <f t="shared" si="576"/>
        <v>0</v>
      </c>
      <c r="BK492" s="391" t="str">
        <f t="shared" si="577"/>
        <v>0</v>
      </c>
      <c r="BL492" s="391" t="str">
        <f t="shared" si="578"/>
        <v>0</v>
      </c>
      <c r="BM492" s="405">
        <f t="shared" si="592"/>
        <v>0</v>
      </c>
      <c r="BN492" s="405" t="str">
        <f t="shared" si="593"/>
        <v>0m0</v>
      </c>
      <c r="BO492" s="392">
        <f t="shared" si="594"/>
        <v>0</v>
      </c>
      <c r="BP492" s="392">
        <f t="shared" si="595"/>
        <v>0</v>
      </c>
      <c r="BQ492" s="405">
        <f t="shared" si="596"/>
        <v>0</v>
      </c>
      <c r="BR492" s="406">
        <f t="shared" si="597"/>
        <v>0</v>
      </c>
      <c r="BS492" s="391" t="str">
        <f t="shared" si="598"/>
        <v>0</v>
      </c>
      <c r="BT492" s="391" t="str">
        <f t="shared" si="599"/>
        <v>0</v>
      </c>
      <c r="BU492" s="405">
        <f t="shared" si="600"/>
        <v>0</v>
      </c>
      <c r="BV492" s="405" t="str">
        <f t="shared" si="601"/>
        <v>0m0</v>
      </c>
      <c r="BW492" s="392">
        <f t="shared" si="602"/>
        <v>0</v>
      </c>
      <c r="BX492" s="392">
        <f t="shared" si="603"/>
        <v>0</v>
      </c>
      <c r="BY492" s="405">
        <f t="shared" si="604"/>
        <v>0</v>
      </c>
      <c r="BZ492" s="406">
        <f t="shared" si="605"/>
        <v>0</v>
      </c>
      <c r="CA492" s="391" t="str">
        <f t="shared" si="606"/>
        <v>0</v>
      </c>
      <c r="CB492" s="391" t="str">
        <f t="shared" si="607"/>
        <v>0</v>
      </c>
      <c r="CC492" s="405">
        <f t="shared" si="608"/>
        <v>0</v>
      </c>
      <c r="CD492" s="405" t="str">
        <f t="shared" si="609"/>
        <v>0m0</v>
      </c>
      <c r="CE492" s="392">
        <f t="shared" si="610"/>
        <v>0</v>
      </c>
      <c r="CF492" s="392">
        <f t="shared" si="611"/>
        <v>0</v>
      </c>
      <c r="CG492" s="405">
        <f t="shared" si="612"/>
        <v>0</v>
      </c>
      <c r="CH492" s="406">
        <f t="shared" si="613"/>
        <v>0</v>
      </c>
      <c r="CI492" s="391" t="str">
        <f t="shared" si="614"/>
        <v>0</v>
      </c>
      <c r="CJ492" s="391" t="str">
        <f t="shared" si="615"/>
        <v>0</v>
      </c>
      <c r="CK492" s="405">
        <f t="shared" si="616"/>
        <v>0</v>
      </c>
      <c r="CL492" s="405" t="str">
        <f t="shared" si="617"/>
        <v>0m0</v>
      </c>
      <c r="CM492" s="392">
        <f t="shared" si="618"/>
        <v>0</v>
      </c>
      <c r="CN492" s="392">
        <f t="shared" si="619"/>
        <v>0</v>
      </c>
      <c r="CO492" s="405">
        <f t="shared" si="620"/>
        <v>0</v>
      </c>
      <c r="CP492" s="406">
        <f t="shared" si="621"/>
        <v>0</v>
      </c>
      <c r="CQ492" s="391" t="str">
        <f t="shared" si="622"/>
        <v>0</v>
      </c>
      <c r="CR492" s="391" t="str">
        <f t="shared" si="623"/>
        <v>0</v>
      </c>
      <c r="CS492" s="405">
        <f t="shared" si="624"/>
        <v>0</v>
      </c>
      <c r="CT492" s="405" t="str">
        <f t="shared" si="625"/>
        <v>0m0</v>
      </c>
      <c r="CU492" s="405">
        <f t="shared" si="626"/>
        <v>0</v>
      </c>
      <c r="CV492" s="405">
        <f t="shared" si="627"/>
        <v>0</v>
      </c>
      <c r="CW492" s="405">
        <f t="shared" si="628"/>
        <v>0</v>
      </c>
      <c r="CX492" s="405">
        <f t="shared" si="629"/>
        <v>0</v>
      </c>
      <c r="CY492" s="405">
        <f t="shared" si="630"/>
        <v>0</v>
      </c>
      <c r="CZ492" s="405" t="str">
        <f t="shared" si="631"/>
        <v/>
      </c>
      <c r="DA492" s="405" t="str">
        <f t="shared" si="632"/>
        <v/>
      </c>
      <c r="DB492" s="405" t="str">
        <f t="shared" si="633"/>
        <v/>
      </c>
      <c r="DC492" s="405" t="str">
        <f t="shared" si="634"/>
        <v/>
      </c>
      <c r="DD492" s="405" t="str">
        <f t="shared" si="635"/>
        <v/>
      </c>
      <c r="DE492" s="405"/>
      <c r="DF492" s="404"/>
      <c r="DG492" s="405" t="str">
        <f t="shared" si="636"/>
        <v/>
      </c>
      <c r="DH492" s="405" t="str">
        <f t="shared" si="637"/>
        <v/>
      </c>
      <c r="DI492" s="405">
        <f t="shared" si="638"/>
        <v>0</v>
      </c>
      <c r="DJ492" s="405" t="str">
        <f t="shared" si="639"/>
        <v/>
      </c>
      <c r="DK492" s="405" t="str">
        <f t="shared" si="640"/>
        <v/>
      </c>
      <c r="DL492" s="405" t="str">
        <f t="shared" si="641"/>
        <v/>
      </c>
      <c r="DM492" s="405" t="str">
        <f t="shared" si="642"/>
        <v/>
      </c>
      <c r="DN492" s="405" t="str">
        <f t="shared" si="643"/>
        <v/>
      </c>
      <c r="DO492" s="405" t="str">
        <f t="shared" si="644"/>
        <v/>
      </c>
    </row>
    <row r="493" spans="1:119" s="152" customFormat="1" ht="18" hidden="1" customHeight="1">
      <c r="A493" s="156" t="str">
        <f t="shared" si="574"/>
        <v/>
      </c>
      <c r="B493" s="153"/>
      <c r="C493" s="31" t="str">
        <f>IF(B493="","",VLOOKUP(B493,学連登録!$C$2:$G$3000,2,FALSE))</f>
        <v/>
      </c>
      <c r="D493" s="32" t="str">
        <f>IF(B493="","",VLOOKUP(B493,学連登録!$C$2:$G$3000,3,FALSE))</f>
        <v/>
      </c>
      <c r="E493" s="33" t="str">
        <f>IF(B493="","",VLOOKUP(B493,学連登録!$C$2:$G$3000,4,FALSE))</f>
        <v/>
      </c>
      <c r="F493" s="376" t="str">
        <f>IF(B493="","",VLOOKUP(B493,学連登録!$C$2:$I$3000,7,FALSE))</f>
        <v/>
      </c>
      <c r="G493" s="155"/>
      <c r="H493" s="926"/>
      <c r="I493" s="928"/>
      <c r="J493" s="155"/>
      <c r="K493" s="926"/>
      <c r="L493" s="927"/>
      <c r="M493" s="155"/>
      <c r="N493" s="881"/>
      <c r="O493" s="882"/>
      <c r="P493" s="154"/>
      <c r="Q493" s="926"/>
      <c r="R493" s="927"/>
      <c r="S493" s="154"/>
      <c r="T493" s="926"/>
      <c r="U493" s="927"/>
      <c r="V493" s="101" t="str">
        <f>IF(B493="","",VLOOKUP(B493,学連登録!$C$2:$H$3000,6,FALSE))</f>
        <v/>
      </c>
      <c r="Y493" s="116" t="str">
        <f t="shared" si="645"/>
        <v/>
      </c>
      <c r="Z493" s="97" t="str">
        <f>IF(G493="","",VLOOKUP(G493,種目名!$R$5:$T$104,3,0))</f>
        <v/>
      </c>
      <c r="AA493" s="98" t="str">
        <f>IF(J493="","",VLOOKUP(J493,種目名!$R$5:$T$104,3,0))</f>
        <v/>
      </c>
      <c r="AB493" s="117" t="str">
        <f>IF(M493="","",VLOOKUP(M493,種目名!$R$5:$T$104,3,0))</f>
        <v/>
      </c>
      <c r="AC493" s="117" t="str">
        <f>IF(P493="","",VLOOKUP(AF493,種目名!$R$5:$T$104,3,0))</f>
        <v/>
      </c>
      <c r="AD493" s="118" t="str">
        <f>IF(S493="","",VLOOKUP(AI493,種目名!$R$5:$T$104,3,0))</f>
        <v/>
      </c>
      <c r="AE493" s="115">
        <f t="shared" si="646"/>
        <v>0</v>
      </c>
      <c r="AF493" s="152" t="str">
        <f t="shared" si="647"/>
        <v/>
      </c>
      <c r="AG493" s="152" t="str">
        <f t="shared" si="648"/>
        <v/>
      </c>
      <c r="AH493" s="152">
        <f t="shared" si="649"/>
        <v>0</v>
      </c>
      <c r="AI493" s="152" t="str">
        <f t="shared" si="650"/>
        <v/>
      </c>
      <c r="AJ493" s="152" t="str">
        <f t="shared" si="651"/>
        <v/>
      </c>
      <c r="AK493" s="383"/>
      <c r="AL493" s="166">
        <f t="shared" si="579"/>
        <v>0</v>
      </c>
      <c r="AM493" s="392">
        <f t="shared" si="580"/>
        <v>0</v>
      </c>
      <c r="AN493" s="392">
        <f>COUNTIF($B$12:B493,B493)</f>
        <v>0</v>
      </c>
      <c r="AO493" s="392"/>
      <c r="AP493" s="392" t="str">
        <f t="shared" si="581"/>
        <v/>
      </c>
      <c r="AQ493" s="392" t="str">
        <f t="shared" si="581"/>
        <v/>
      </c>
      <c r="AR493" s="392" t="str">
        <f t="shared" si="581"/>
        <v/>
      </c>
      <c r="AS493" s="392" t="str">
        <f t="shared" si="575"/>
        <v/>
      </c>
      <c r="AT493" s="392">
        <f t="shared" si="582"/>
        <v>0</v>
      </c>
      <c r="AU493" s="392" t="str">
        <f t="shared" si="583"/>
        <v/>
      </c>
      <c r="AV493" s="392" t="str">
        <f t="shared" si="584"/>
        <v/>
      </c>
      <c r="AW493" s="392" t="str">
        <f t="shared" si="585"/>
        <v/>
      </c>
      <c r="AX493" s="392" t="str">
        <f t="shared" si="586"/>
        <v/>
      </c>
      <c r="AY493" s="392" t="str">
        <f t="shared" si="587"/>
        <v/>
      </c>
      <c r="AZ493" s="392" t="str">
        <f t="shared" si="652"/>
        <v/>
      </c>
      <c r="BA493" s="392" t="str">
        <f t="shared" si="652"/>
        <v/>
      </c>
      <c r="BB493" s="392" t="str">
        <f t="shared" si="652"/>
        <v/>
      </c>
      <c r="BC493" s="392" t="str">
        <f t="shared" si="652"/>
        <v/>
      </c>
      <c r="BD493" s="396" t="str">
        <f t="shared" si="652"/>
        <v/>
      </c>
      <c r="BE493" s="386">
        <f t="shared" si="588"/>
        <v>0</v>
      </c>
      <c r="BG493" s="392">
        <f t="shared" si="589"/>
        <v>0</v>
      </c>
      <c r="BH493" s="392">
        <f t="shared" si="590"/>
        <v>0</v>
      </c>
      <c r="BI493" s="405">
        <f t="shared" si="591"/>
        <v>0</v>
      </c>
      <c r="BJ493" s="406">
        <f t="shared" si="576"/>
        <v>0</v>
      </c>
      <c r="BK493" s="391" t="str">
        <f t="shared" si="577"/>
        <v>0</v>
      </c>
      <c r="BL493" s="391" t="str">
        <f t="shared" si="578"/>
        <v>0</v>
      </c>
      <c r="BM493" s="405">
        <f t="shared" si="592"/>
        <v>0</v>
      </c>
      <c r="BN493" s="405" t="str">
        <f t="shared" si="593"/>
        <v>0m0</v>
      </c>
      <c r="BO493" s="392">
        <f t="shared" si="594"/>
        <v>0</v>
      </c>
      <c r="BP493" s="392">
        <f t="shared" si="595"/>
        <v>0</v>
      </c>
      <c r="BQ493" s="405">
        <f t="shared" si="596"/>
        <v>0</v>
      </c>
      <c r="BR493" s="406">
        <f t="shared" si="597"/>
        <v>0</v>
      </c>
      <c r="BS493" s="391" t="str">
        <f t="shared" si="598"/>
        <v>0</v>
      </c>
      <c r="BT493" s="391" t="str">
        <f t="shared" si="599"/>
        <v>0</v>
      </c>
      <c r="BU493" s="405">
        <f t="shared" si="600"/>
        <v>0</v>
      </c>
      <c r="BV493" s="405" t="str">
        <f t="shared" si="601"/>
        <v>0m0</v>
      </c>
      <c r="BW493" s="392">
        <f t="shared" si="602"/>
        <v>0</v>
      </c>
      <c r="BX493" s="392">
        <f t="shared" si="603"/>
        <v>0</v>
      </c>
      <c r="BY493" s="405">
        <f t="shared" si="604"/>
        <v>0</v>
      </c>
      <c r="BZ493" s="406">
        <f t="shared" si="605"/>
        <v>0</v>
      </c>
      <c r="CA493" s="391" t="str">
        <f t="shared" si="606"/>
        <v>0</v>
      </c>
      <c r="CB493" s="391" t="str">
        <f t="shared" si="607"/>
        <v>0</v>
      </c>
      <c r="CC493" s="405">
        <f t="shared" si="608"/>
        <v>0</v>
      </c>
      <c r="CD493" s="405" t="str">
        <f t="shared" si="609"/>
        <v>0m0</v>
      </c>
      <c r="CE493" s="392">
        <f t="shared" si="610"/>
        <v>0</v>
      </c>
      <c r="CF493" s="392">
        <f t="shared" si="611"/>
        <v>0</v>
      </c>
      <c r="CG493" s="405">
        <f t="shared" si="612"/>
        <v>0</v>
      </c>
      <c r="CH493" s="406">
        <f t="shared" si="613"/>
        <v>0</v>
      </c>
      <c r="CI493" s="391" t="str">
        <f t="shared" si="614"/>
        <v>0</v>
      </c>
      <c r="CJ493" s="391" t="str">
        <f t="shared" si="615"/>
        <v>0</v>
      </c>
      <c r="CK493" s="405">
        <f t="shared" si="616"/>
        <v>0</v>
      </c>
      <c r="CL493" s="405" t="str">
        <f t="shared" si="617"/>
        <v>0m0</v>
      </c>
      <c r="CM493" s="392">
        <f t="shared" si="618"/>
        <v>0</v>
      </c>
      <c r="CN493" s="392">
        <f t="shared" si="619"/>
        <v>0</v>
      </c>
      <c r="CO493" s="405">
        <f t="shared" si="620"/>
        <v>0</v>
      </c>
      <c r="CP493" s="406">
        <f t="shared" si="621"/>
        <v>0</v>
      </c>
      <c r="CQ493" s="391" t="str">
        <f t="shared" si="622"/>
        <v>0</v>
      </c>
      <c r="CR493" s="391" t="str">
        <f t="shared" si="623"/>
        <v>0</v>
      </c>
      <c r="CS493" s="405">
        <f t="shared" si="624"/>
        <v>0</v>
      </c>
      <c r="CT493" s="405" t="str">
        <f t="shared" si="625"/>
        <v>0m0</v>
      </c>
      <c r="CU493" s="405">
        <f t="shared" si="626"/>
        <v>0</v>
      </c>
      <c r="CV493" s="405">
        <f t="shared" si="627"/>
        <v>0</v>
      </c>
      <c r="CW493" s="405">
        <f t="shared" si="628"/>
        <v>0</v>
      </c>
      <c r="CX493" s="405">
        <f t="shared" si="629"/>
        <v>0</v>
      </c>
      <c r="CY493" s="405">
        <f t="shared" si="630"/>
        <v>0</v>
      </c>
      <c r="CZ493" s="405" t="str">
        <f t="shared" si="631"/>
        <v/>
      </c>
      <c r="DA493" s="405" t="str">
        <f t="shared" si="632"/>
        <v/>
      </c>
      <c r="DB493" s="405" t="str">
        <f t="shared" si="633"/>
        <v/>
      </c>
      <c r="DC493" s="405" t="str">
        <f t="shared" si="634"/>
        <v/>
      </c>
      <c r="DD493" s="405" t="str">
        <f t="shared" si="635"/>
        <v/>
      </c>
      <c r="DE493" s="405"/>
      <c r="DF493" s="404"/>
      <c r="DG493" s="405" t="str">
        <f t="shared" si="636"/>
        <v/>
      </c>
      <c r="DH493" s="405" t="str">
        <f t="shared" si="637"/>
        <v/>
      </c>
      <c r="DI493" s="405">
        <f t="shared" si="638"/>
        <v>0</v>
      </c>
      <c r="DJ493" s="405" t="str">
        <f t="shared" si="639"/>
        <v/>
      </c>
      <c r="DK493" s="405" t="str">
        <f t="shared" si="640"/>
        <v/>
      </c>
      <c r="DL493" s="405" t="str">
        <f t="shared" si="641"/>
        <v/>
      </c>
      <c r="DM493" s="405" t="str">
        <f t="shared" si="642"/>
        <v/>
      </c>
      <c r="DN493" s="405" t="str">
        <f t="shared" si="643"/>
        <v/>
      </c>
      <c r="DO493" s="405" t="str">
        <f t="shared" si="644"/>
        <v/>
      </c>
    </row>
    <row r="494" spans="1:119" s="152" customFormat="1" ht="18" hidden="1" customHeight="1">
      <c r="A494" s="156" t="str">
        <f t="shared" si="574"/>
        <v/>
      </c>
      <c r="B494" s="153"/>
      <c r="C494" s="31" t="str">
        <f>IF(B494="","",VLOOKUP(B494,学連登録!$C$2:$G$3000,2,FALSE))</f>
        <v/>
      </c>
      <c r="D494" s="32" t="str">
        <f>IF(B494="","",VLOOKUP(B494,学連登録!$C$2:$G$3000,3,FALSE))</f>
        <v/>
      </c>
      <c r="E494" s="33" t="str">
        <f>IF(B494="","",VLOOKUP(B494,学連登録!$C$2:$G$3000,4,FALSE))</f>
        <v/>
      </c>
      <c r="F494" s="376" t="str">
        <f>IF(B494="","",VLOOKUP(B494,学連登録!$C$2:$I$3000,7,FALSE))</f>
        <v/>
      </c>
      <c r="G494" s="155"/>
      <c r="H494" s="926"/>
      <c r="I494" s="928"/>
      <c r="J494" s="155"/>
      <c r="K494" s="926"/>
      <c r="L494" s="927"/>
      <c r="M494" s="155"/>
      <c r="N494" s="881"/>
      <c r="O494" s="882"/>
      <c r="P494" s="154"/>
      <c r="Q494" s="926"/>
      <c r="R494" s="927"/>
      <c r="S494" s="154"/>
      <c r="T494" s="926"/>
      <c r="U494" s="927"/>
      <c r="V494" s="101" t="str">
        <f>IF(B494="","",VLOOKUP(B494,学連登録!$C$2:$H$3000,6,FALSE))</f>
        <v/>
      </c>
      <c r="Y494" s="116" t="str">
        <f t="shared" si="645"/>
        <v/>
      </c>
      <c r="Z494" s="97" t="str">
        <f>IF(G494="","",VLOOKUP(G494,種目名!$R$5:$T$104,3,0))</f>
        <v/>
      </c>
      <c r="AA494" s="98" t="str">
        <f>IF(J494="","",VLOOKUP(J494,種目名!$R$5:$T$104,3,0))</f>
        <v/>
      </c>
      <c r="AB494" s="117" t="str">
        <f>IF(M494="","",VLOOKUP(M494,種目名!$R$5:$T$104,3,0))</f>
        <v/>
      </c>
      <c r="AC494" s="117" t="str">
        <f>IF(P494="","",VLOOKUP(AF494,種目名!$R$5:$T$104,3,0))</f>
        <v/>
      </c>
      <c r="AD494" s="118" t="str">
        <f>IF(S494="","",VLOOKUP(AI494,種目名!$R$5:$T$104,3,0))</f>
        <v/>
      </c>
      <c r="AE494" s="115">
        <f t="shared" si="646"/>
        <v>0</v>
      </c>
      <c r="AF494" s="152" t="str">
        <f t="shared" si="647"/>
        <v/>
      </c>
      <c r="AG494" s="152" t="str">
        <f t="shared" si="648"/>
        <v/>
      </c>
      <c r="AH494" s="152">
        <f t="shared" si="649"/>
        <v>0</v>
      </c>
      <c r="AI494" s="152" t="str">
        <f t="shared" si="650"/>
        <v/>
      </c>
      <c r="AJ494" s="152" t="str">
        <f t="shared" si="651"/>
        <v/>
      </c>
      <c r="AK494" s="383"/>
      <c r="AL494" s="166">
        <f t="shared" si="579"/>
        <v>0</v>
      </c>
      <c r="AM494" s="392">
        <f t="shared" si="580"/>
        <v>0</v>
      </c>
      <c r="AN494" s="392">
        <f>COUNTIF($B$12:B494,B494)</f>
        <v>0</v>
      </c>
      <c r="AO494" s="392"/>
      <c r="AP494" s="392" t="str">
        <f t="shared" si="581"/>
        <v/>
      </c>
      <c r="AQ494" s="392" t="str">
        <f t="shared" si="581"/>
        <v/>
      </c>
      <c r="AR494" s="392" t="str">
        <f t="shared" si="581"/>
        <v/>
      </c>
      <c r="AS494" s="392" t="str">
        <f t="shared" si="575"/>
        <v/>
      </c>
      <c r="AT494" s="392">
        <f t="shared" si="582"/>
        <v>0</v>
      </c>
      <c r="AU494" s="392" t="str">
        <f t="shared" si="583"/>
        <v/>
      </c>
      <c r="AV494" s="392" t="str">
        <f t="shared" si="584"/>
        <v/>
      </c>
      <c r="AW494" s="392" t="str">
        <f t="shared" si="585"/>
        <v/>
      </c>
      <c r="AX494" s="392" t="str">
        <f t="shared" si="586"/>
        <v/>
      </c>
      <c r="AY494" s="392" t="str">
        <f t="shared" si="587"/>
        <v/>
      </c>
      <c r="AZ494" s="392" t="str">
        <f t="shared" si="652"/>
        <v/>
      </c>
      <c r="BA494" s="392" t="str">
        <f t="shared" si="652"/>
        <v/>
      </c>
      <c r="BB494" s="392" t="str">
        <f t="shared" si="652"/>
        <v/>
      </c>
      <c r="BC494" s="392" t="str">
        <f t="shared" si="652"/>
        <v/>
      </c>
      <c r="BD494" s="396" t="str">
        <f t="shared" si="652"/>
        <v/>
      </c>
      <c r="BE494" s="386">
        <f t="shared" si="588"/>
        <v>0</v>
      </c>
      <c r="BG494" s="392">
        <f t="shared" si="589"/>
        <v>0</v>
      </c>
      <c r="BH494" s="392">
        <f t="shared" si="590"/>
        <v>0</v>
      </c>
      <c r="BI494" s="405">
        <f t="shared" si="591"/>
        <v>0</v>
      </c>
      <c r="BJ494" s="406">
        <f t="shared" si="576"/>
        <v>0</v>
      </c>
      <c r="BK494" s="391" t="str">
        <f t="shared" si="577"/>
        <v>0</v>
      </c>
      <c r="BL494" s="391" t="str">
        <f t="shared" si="578"/>
        <v>0</v>
      </c>
      <c r="BM494" s="405">
        <f t="shared" si="592"/>
        <v>0</v>
      </c>
      <c r="BN494" s="405" t="str">
        <f t="shared" si="593"/>
        <v>0m0</v>
      </c>
      <c r="BO494" s="392">
        <f t="shared" si="594"/>
        <v>0</v>
      </c>
      <c r="BP494" s="392">
        <f t="shared" si="595"/>
        <v>0</v>
      </c>
      <c r="BQ494" s="405">
        <f t="shared" si="596"/>
        <v>0</v>
      </c>
      <c r="BR494" s="406">
        <f t="shared" si="597"/>
        <v>0</v>
      </c>
      <c r="BS494" s="391" t="str">
        <f t="shared" si="598"/>
        <v>0</v>
      </c>
      <c r="BT494" s="391" t="str">
        <f t="shared" si="599"/>
        <v>0</v>
      </c>
      <c r="BU494" s="405">
        <f t="shared" si="600"/>
        <v>0</v>
      </c>
      <c r="BV494" s="405" t="str">
        <f t="shared" si="601"/>
        <v>0m0</v>
      </c>
      <c r="BW494" s="392">
        <f t="shared" si="602"/>
        <v>0</v>
      </c>
      <c r="BX494" s="392">
        <f t="shared" si="603"/>
        <v>0</v>
      </c>
      <c r="BY494" s="405">
        <f t="shared" si="604"/>
        <v>0</v>
      </c>
      <c r="BZ494" s="406">
        <f t="shared" si="605"/>
        <v>0</v>
      </c>
      <c r="CA494" s="391" t="str">
        <f t="shared" si="606"/>
        <v>0</v>
      </c>
      <c r="CB494" s="391" t="str">
        <f t="shared" si="607"/>
        <v>0</v>
      </c>
      <c r="CC494" s="405">
        <f t="shared" si="608"/>
        <v>0</v>
      </c>
      <c r="CD494" s="405" t="str">
        <f t="shared" si="609"/>
        <v>0m0</v>
      </c>
      <c r="CE494" s="392">
        <f t="shared" si="610"/>
        <v>0</v>
      </c>
      <c r="CF494" s="392">
        <f t="shared" si="611"/>
        <v>0</v>
      </c>
      <c r="CG494" s="405">
        <f t="shared" si="612"/>
        <v>0</v>
      </c>
      <c r="CH494" s="406">
        <f t="shared" si="613"/>
        <v>0</v>
      </c>
      <c r="CI494" s="391" t="str">
        <f t="shared" si="614"/>
        <v>0</v>
      </c>
      <c r="CJ494" s="391" t="str">
        <f t="shared" si="615"/>
        <v>0</v>
      </c>
      <c r="CK494" s="405">
        <f t="shared" si="616"/>
        <v>0</v>
      </c>
      <c r="CL494" s="405" t="str">
        <f t="shared" si="617"/>
        <v>0m0</v>
      </c>
      <c r="CM494" s="392">
        <f t="shared" si="618"/>
        <v>0</v>
      </c>
      <c r="CN494" s="392">
        <f t="shared" si="619"/>
        <v>0</v>
      </c>
      <c r="CO494" s="405">
        <f t="shared" si="620"/>
        <v>0</v>
      </c>
      <c r="CP494" s="406">
        <f t="shared" si="621"/>
        <v>0</v>
      </c>
      <c r="CQ494" s="391" t="str">
        <f t="shared" si="622"/>
        <v>0</v>
      </c>
      <c r="CR494" s="391" t="str">
        <f t="shared" si="623"/>
        <v>0</v>
      </c>
      <c r="CS494" s="405">
        <f t="shared" si="624"/>
        <v>0</v>
      </c>
      <c r="CT494" s="405" t="str">
        <f t="shared" si="625"/>
        <v>0m0</v>
      </c>
      <c r="CU494" s="405">
        <f t="shared" si="626"/>
        <v>0</v>
      </c>
      <c r="CV494" s="405">
        <f t="shared" si="627"/>
        <v>0</v>
      </c>
      <c r="CW494" s="405">
        <f t="shared" si="628"/>
        <v>0</v>
      </c>
      <c r="CX494" s="405">
        <f t="shared" si="629"/>
        <v>0</v>
      </c>
      <c r="CY494" s="405">
        <f t="shared" si="630"/>
        <v>0</v>
      </c>
      <c r="CZ494" s="405" t="str">
        <f t="shared" si="631"/>
        <v/>
      </c>
      <c r="DA494" s="405" t="str">
        <f t="shared" si="632"/>
        <v/>
      </c>
      <c r="DB494" s="405" t="str">
        <f t="shared" si="633"/>
        <v/>
      </c>
      <c r="DC494" s="405" t="str">
        <f t="shared" si="634"/>
        <v/>
      </c>
      <c r="DD494" s="405" t="str">
        <f t="shared" si="635"/>
        <v/>
      </c>
      <c r="DE494" s="405"/>
      <c r="DF494" s="404"/>
      <c r="DG494" s="405" t="str">
        <f t="shared" si="636"/>
        <v/>
      </c>
      <c r="DH494" s="405" t="str">
        <f t="shared" si="637"/>
        <v/>
      </c>
      <c r="DI494" s="405">
        <f t="shared" si="638"/>
        <v>0</v>
      </c>
      <c r="DJ494" s="405" t="str">
        <f t="shared" si="639"/>
        <v/>
      </c>
      <c r="DK494" s="405" t="str">
        <f t="shared" si="640"/>
        <v/>
      </c>
      <c r="DL494" s="405" t="str">
        <f t="shared" si="641"/>
        <v/>
      </c>
      <c r="DM494" s="405" t="str">
        <f t="shared" si="642"/>
        <v/>
      </c>
      <c r="DN494" s="405" t="str">
        <f t="shared" si="643"/>
        <v/>
      </c>
      <c r="DO494" s="405" t="str">
        <f t="shared" si="644"/>
        <v/>
      </c>
    </row>
    <row r="495" spans="1:119" s="152" customFormat="1" ht="18" hidden="1" customHeight="1">
      <c r="A495" s="156" t="str">
        <f t="shared" si="574"/>
        <v/>
      </c>
      <c r="B495" s="153"/>
      <c r="C495" s="31" t="str">
        <f>IF(B495="","",VLOOKUP(B495,学連登録!$C$2:$G$3000,2,FALSE))</f>
        <v/>
      </c>
      <c r="D495" s="32" t="str">
        <f>IF(B495="","",VLOOKUP(B495,学連登録!$C$2:$G$3000,3,FALSE))</f>
        <v/>
      </c>
      <c r="E495" s="33" t="str">
        <f>IF(B495="","",VLOOKUP(B495,学連登録!$C$2:$G$3000,4,FALSE))</f>
        <v/>
      </c>
      <c r="F495" s="376" t="str">
        <f>IF(B495="","",VLOOKUP(B495,学連登録!$C$2:$I$3000,7,FALSE))</f>
        <v/>
      </c>
      <c r="G495" s="155"/>
      <c r="H495" s="926"/>
      <c r="I495" s="928"/>
      <c r="J495" s="155"/>
      <c r="K495" s="926"/>
      <c r="L495" s="927"/>
      <c r="M495" s="155"/>
      <c r="N495" s="881"/>
      <c r="O495" s="882"/>
      <c r="P495" s="154"/>
      <c r="Q495" s="926"/>
      <c r="R495" s="927"/>
      <c r="S495" s="154"/>
      <c r="T495" s="926"/>
      <c r="U495" s="927"/>
      <c r="V495" s="101" t="str">
        <f>IF(B495="","",VLOOKUP(B495,学連登録!$C$2:$H$3000,6,FALSE))</f>
        <v/>
      </c>
      <c r="Y495" s="116" t="str">
        <f t="shared" si="645"/>
        <v/>
      </c>
      <c r="Z495" s="97" t="str">
        <f>IF(G495="","",VLOOKUP(G495,種目名!$R$5:$T$104,3,0))</f>
        <v/>
      </c>
      <c r="AA495" s="98" t="str">
        <f>IF(J495="","",VLOOKUP(J495,種目名!$R$5:$T$104,3,0))</f>
        <v/>
      </c>
      <c r="AB495" s="117" t="str">
        <f>IF(M495="","",VLOOKUP(M495,種目名!$R$5:$T$104,3,0))</f>
        <v/>
      </c>
      <c r="AC495" s="117" t="str">
        <f>IF(P495="","",VLOOKUP(AF495,種目名!$R$5:$T$104,3,0))</f>
        <v/>
      </c>
      <c r="AD495" s="118" t="str">
        <f>IF(S495="","",VLOOKUP(AI495,種目名!$R$5:$T$104,3,0))</f>
        <v/>
      </c>
      <c r="AE495" s="115">
        <f t="shared" si="646"/>
        <v>0</v>
      </c>
      <c r="AF495" s="152" t="str">
        <f t="shared" si="647"/>
        <v/>
      </c>
      <c r="AG495" s="152" t="str">
        <f t="shared" si="648"/>
        <v/>
      </c>
      <c r="AH495" s="152">
        <f t="shared" si="649"/>
        <v>0</v>
      </c>
      <c r="AI495" s="152" t="str">
        <f t="shared" si="650"/>
        <v/>
      </c>
      <c r="AJ495" s="152" t="str">
        <f t="shared" si="651"/>
        <v/>
      </c>
      <c r="AK495" s="383"/>
      <c r="AL495" s="166">
        <f t="shared" si="579"/>
        <v>0</v>
      </c>
      <c r="AM495" s="392">
        <f t="shared" si="580"/>
        <v>0</v>
      </c>
      <c r="AN495" s="392">
        <f>COUNTIF($B$12:B495,B495)</f>
        <v>0</v>
      </c>
      <c r="AO495" s="392"/>
      <c r="AP495" s="392" t="str">
        <f t="shared" si="581"/>
        <v/>
      </c>
      <c r="AQ495" s="392" t="str">
        <f t="shared" si="581"/>
        <v/>
      </c>
      <c r="AR495" s="392" t="str">
        <f t="shared" si="581"/>
        <v/>
      </c>
      <c r="AS495" s="392" t="str">
        <f t="shared" si="575"/>
        <v/>
      </c>
      <c r="AT495" s="392">
        <f t="shared" si="582"/>
        <v>0</v>
      </c>
      <c r="AU495" s="392" t="str">
        <f t="shared" si="583"/>
        <v/>
      </c>
      <c r="AV495" s="392" t="str">
        <f t="shared" si="584"/>
        <v/>
      </c>
      <c r="AW495" s="392" t="str">
        <f t="shared" si="585"/>
        <v/>
      </c>
      <c r="AX495" s="392" t="str">
        <f t="shared" si="586"/>
        <v/>
      </c>
      <c r="AY495" s="392" t="str">
        <f t="shared" si="587"/>
        <v/>
      </c>
      <c r="AZ495" s="392" t="str">
        <f t="shared" si="652"/>
        <v/>
      </c>
      <c r="BA495" s="392" t="str">
        <f t="shared" si="652"/>
        <v/>
      </c>
      <c r="BB495" s="392" t="str">
        <f t="shared" si="652"/>
        <v/>
      </c>
      <c r="BC495" s="392" t="str">
        <f t="shared" si="652"/>
        <v/>
      </c>
      <c r="BD495" s="396" t="str">
        <f t="shared" si="652"/>
        <v/>
      </c>
      <c r="BE495" s="386">
        <f t="shared" si="588"/>
        <v>0</v>
      </c>
      <c r="BG495" s="392">
        <f t="shared" si="589"/>
        <v>0</v>
      </c>
      <c r="BH495" s="392">
        <f t="shared" si="590"/>
        <v>0</v>
      </c>
      <c r="BI495" s="405">
        <f t="shared" si="591"/>
        <v>0</v>
      </c>
      <c r="BJ495" s="406">
        <f t="shared" si="576"/>
        <v>0</v>
      </c>
      <c r="BK495" s="391" t="str">
        <f t="shared" si="577"/>
        <v>0</v>
      </c>
      <c r="BL495" s="391" t="str">
        <f t="shared" si="578"/>
        <v>0</v>
      </c>
      <c r="BM495" s="405">
        <f t="shared" si="592"/>
        <v>0</v>
      </c>
      <c r="BN495" s="405" t="str">
        <f t="shared" si="593"/>
        <v>0m0</v>
      </c>
      <c r="BO495" s="392">
        <f t="shared" si="594"/>
        <v>0</v>
      </c>
      <c r="BP495" s="392">
        <f t="shared" si="595"/>
        <v>0</v>
      </c>
      <c r="BQ495" s="405">
        <f t="shared" si="596"/>
        <v>0</v>
      </c>
      <c r="BR495" s="406">
        <f t="shared" si="597"/>
        <v>0</v>
      </c>
      <c r="BS495" s="391" t="str">
        <f t="shared" si="598"/>
        <v>0</v>
      </c>
      <c r="BT495" s="391" t="str">
        <f t="shared" si="599"/>
        <v>0</v>
      </c>
      <c r="BU495" s="405">
        <f t="shared" si="600"/>
        <v>0</v>
      </c>
      <c r="BV495" s="405" t="str">
        <f t="shared" si="601"/>
        <v>0m0</v>
      </c>
      <c r="BW495" s="392">
        <f t="shared" si="602"/>
        <v>0</v>
      </c>
      <c r="BX495" s="392">
        <f t="shared" si="603"/>
        <v>0</v>
      </c>
      <c r="BY495" s="405">
        <f t="shared" si="604"/>
        <v>0</v>
      </c>
      <c r="BZ495" s="406">
        <f t="shared" si="605"/>
        <v>0</v>
      </c>
      <c r="CA495" s="391" t="str">
        <f t="shared" si="606"/>
        <v>0</v>
      </c>
      <c r="CB495" s="391" t="str">
        <f t="shared" si="607"/>
        <v>0</v>
      </c>
      <c r="CC495" s="405">
        <f t="shared" si="608"/>
        <v>0</v>
      </c>
      <c r="CD495" s="405" t="str">
        <f t="shared" si="609"/>
        <v>0m0</v>
      </c>
      <c r="CE495" s="392">
        <f t="shared" si="610"/>
        <v>0</v>
      </c>
      <c r="CF495" s="392">
        <f t="shared" si="611"/>
        <v>0</v>
      </c>
      <c r="CG495" s="405">
        <f t="shared" si="612"/>
        <v>0</v>
      </c>
      <c r="CH495" s="406">
        <f t="shared" si="613"/>
        <v>0</v>
      </c>
      <c r="CI495" s="391" t="str">
        <f t="shared" si="614"/>
        <v>0</v>
      </c>
      <c r="CJ495" s="391" t="str">
        <f t="shared" si="615"/>
        <v>0</v>
      </c>
      <c r="CK495" s="405">
        <f t="shared" si="616"/>
        <v>0</v>
      </c>
      <c r="CL495" s="405" t="str">
        <f t="shared" si="617"/>
        <v>0m0</v>
      </c>
      <c r="CM495" s="392">
        <f t="shared" si="618"/>
        <v>0</v>
      </c>
      <c r="CN495" s="392">
        <f t="shared" si="619"/>
        <v>0</v>
      </c>
      <c r="CO495" s="405">
        <f t="shared" si="620"/>
        <v>0</v>
      </c>
      <c r="CP495" s="406">
        <f t="shared" si="621"/>
        <v>0</v>
      </c>
      <c r="CQ495" s="391" t="str">
        <f t="shared" si="622"/>
        <v>0</v>
      </c>
      <c r="CR495" s="391" t="str">
        <f t="shared" si="623"/>
        <v>0</v>
      </c>
      <c r="CS495" s="405">
        <f t="shared" si="624"/>
        <v>0</v>
      </c>
      <c r="CT495" s="405" t="str">
        <f t="shared" si="625"/>
        <v>0m0</v>
      </c>
      <c r="CU495" s="405">
        <f t="shared" si="626"/>
        <v>0</v>
      </c>
      <c r="CV495" s="405">
        <f t="shared" si="627"/>
        <v>0</v>
      </c>
      <c r="CW495" s="405">
        <f t="shared" si="628"/>
        <v>0</v>
      </c>
      <c r="CX495" s="405">
        <f t="shared" si="629"/>
        <v>0</v>
      </c>
      <c r="CY495" s="405">
        <f t="shared" si="630"/>
        <v>0</v>
      </c>
      <c r="CZ495" s="405" t="str">
        <f t="shared" si="631"/>
        <v/>
      </c>
      <c r="DA495" s="405" t="str">
        <f t="shared" si="632"/>
        <v/>
      </c>
      <c r="DB495" s="405" t="str">
        <f t="shared" si="633"/>
        <v/>
      </c>
      <c r="DC495" s="405" t="str">
        <f t="shared" si="634"/>
        <v/>
      </c>
      <c r="DD495" s="405" t="str">
        <f t="shared" si="635"/>
        <v/>
      </c>
      <c r="DE495" s="405"/>
      <c r="DF495" s="404"/>
      <c r="DG495" s="405" t="str">
        <f t="shared" si="636"/>
        <v/>
      </c>
      <c r="DH495" s="405" t="str">
        <f t="shared" si="637"/>
        <v/>
      </c>
      <c r="DI495" s="405">
        <f t="shared" si="638"/>
        <v>0</v>
      </c>
      <c r="DJ495" s="405" t="str">
        <f t="shared" si="639"/>
        <v/>
      </c>
      <c r="DK495" s="405" t="str">
        <f t="shared" si="640"/>
        <v/>
      </c>
      <c r="DL495" s="405" t="str">
        <f t="shared" si="641"/>
        <v/>
      </c>
      <c r="DM495" s="405" t="str">
        <f t="shared" si="642"/>
        <v/>
      </c>
      <c r="DN495" s="405" t="str">
        <f t="shared" si="643"/>
        <v/>
      </c>
      <c r="DO495" s="405" t="str">
        <f t="shared" si="644"/>
        <v/>
      </c>
    </row>
    <row r="496" spans="1:119" s="152" customFormat="1" ht="18" hidden="1" customHeight="1">
      <c r="A496" s="156" t="str">
        <f t="shared" si="574"/>
        <v/>
      </c>
      <c r="B496" s="153"/>
      <c r="C496" s="31" t="str">
        <f>IF(B496="","",VLOOKUP(B496,学連登録!$C$2:$G$3000,2,FALSE))</f>
        <v/>
      </c>
      <c r="D496" s="32" t="str">
        <f>IF(B496="","",VLOOKUP(B496,学連登録!$C$2:$G$3000,3,FALSE))</f>
        <v/>
      </c>
      <c r="E496" s="33" t="str">
        <f>IF(B496="","",VLOOKUP(B496,学連登録!$C$2:$G$3000,4,FALSE))</f>
        <v/>
      </c>
      <c r="F496" s="376" t="str">
        <f>IF(B496="","",VLOOKUP(B496,学連登録!$C$2:$I$3000,7,FALSE))</f>
        <v/>
      </c>
      <c r="G496" s="155"/>
      <c r="H496" s="926"/>
      <c r="I496" s="928"/>
      <c r="J496" s="155"/>
      <c r="K496" s="926"/>
      <c r="L496" s="927"/>
      <c r="M496" s="155"/>
      <c r="N496" s="881"/>
      <c r="O496" s="882"/>
      <c r="P496" s="154"/>
      <c r="Q496" s="926"/>
      <c r="R496" s="927"/>
      <c r="S496" s="154"/>
      <c r="T496" s="926"/>
      <c r="U496" s="927"/>
      <c r="V496" s="101" t="str">
        <f>IF(B496="","",VLOOKUP(B496,学連登録!$C$2:$H$3000,6,FALSE))</f>
        <v/>
      </c>
      <c r="Y496" s="116" t="str">
        <f t="shared" si="645"/>
        <v/>
      </c>
      <c r="Z496" s="97" t="str">
        <f>IF(G496="","",VLOOKUP(G496,種目名!$R$5:$T$104,3,0))</f>
        <v/>
      </c>
      <c r="AA496" s="98" t="str">
        <f>IF(J496="","",VLOOKUP(J496,種目名!$R$5:$T$104,3,0))</f>
        <v/>
      </c>
      <c r="AB496" s="117" t="str">
        <f>IF(M496="","",VLOOKUP(M496,種目名!$R$5:$T$104,3,0))</f>
        <v/>
      </c>
      <c r="AC496" s="117" t="str">
        <f>IF(P496="","",VLOOKUP(AF496,種目名!$R$5:$T$104,3,0))</f>
        <v/>
      </c>
      <c r="AD496" s="118" t="str">
        <f>IF(S496="","",VLOOKUP(AI496,種目名!$R$5:$T$104,3,0))</f>
        <v/>
      </c>
      <c r="AE496" s="115">
        <f t="shared" si="646"/>
        <v>0</v>
      </c>
      <c r="AF496" s="152" t="str">
        <f t="shared" si="647"/>
        <v/>
      </c>
      <c r="AG496" s="152" t="str">
        <f t="shared" si="648"/>
        <v/>
      </c>
      <c r="AH496" s="152">
        <f t="shared" si="649"/>
        <v>0</v>
      </c>
      <c r="AI496" s="152" t="str">
        <f t="shared" si="650"/>
        <v/>
      </c>
      <c r="AJ496" s="152" t="str">
        <f t="shared" si="651"/>
        <v/>
      </c>
      <c r="AK496" s="383"/>
      <c r="AL496" s="166">
        <f t="shared" si="579"/>
        <v>0</v>
      </c>
      <c r="AM496" s="392">
        <f t="shared" si="580"/>
        <v>0</v>
      </c>
      <c r="AN496" s="392">
        <f>COUNTIF($B$12:B496,B496)</f>
        <v>0</v>
      </c>
      <c r="AO496" s="392"/>
      <c r="AP496" s="392" t="str">
        <f t="shared" si="581"/>
        <v/>
      </c>
      <c r="AQ496" s="392" t="str">
        <f t="shared" si="581"/>
        <v/>
      </c>
      <c r="AR496" s="392" t="str">
        <f t="shared" si="581"/>
        <v/>
      </c>
      <c r="AS496" s="392" t="str">
        <f t="shared" si="575"/>
        <v/>
      </c>
      <c r="AT496" s="392">
        <f t="shared" si="582"/>
        <v>0</v>
      </c>
      <c r="AU496" s="392" t="str">
        <f t="shared" si="583"/>
        <v/>
      </c>
      <c r="AV496" s="392" t="str">
        <f t="shared" si="584"/>
        <v/>
      </c>
      <c r="AW496" s="392" t="str">
        <f t="shared" si="585"/>
        <v/>
      </c>
      <c r="AX496" s="392" t="str">
        <f t="shared" si="586"/>
        <v/>
      </c>
      <c r="AY496" s="392" t="str">
        <f t="shared" si="587"/>
        <v/>
      </c>
      <c r="AZ496" s="392" t="str">
        <f t="shared" si="652"/>
        <v/>
      </c>
      <c r="BA496" s="392" t="str">
        <f t="shared" si="652"/>
        <v/>
      </c>
      <c r="BB496" s="392" t="str">
        <f t="shared" si="652"/>
        <v/>
      </c>
      <c r="BC496" s="392" t="str">
        <f t="shared" si="652"/>
        <v/>
      </c>
      <c r="BD496" s="396" t="str">
        <f t="shared" si="652"/>
        <v/>
      </c>
      <c r="BE496" s="386">
        <f t="shared" si="588"/>
        <v>0</v>
      </c>
      <c r="BG496" s="392">
        <f t="shared" si="589"/>
        <v>0</v>
      </c>
      <c r="BH496" s="392">
        <f t="shared" si="590"/>
        <v>0</v>
      </c>
      <c r="BI496" s="405">
        <f t="shared" si="591"/>
        <v>0</v>
      </c>
      <c r="BJ496" s="406">
        <f t="shared" si="576"/>
        <v>0</v>
      </c>
      <c r="BK496" s="391" t="str">
        <f t="shared" si="577"/>
        <v>0</v>
      </c>
      <c r="BL496" s="391" t="str">
        <f t="shared" si="578"/>
        <v>0</v>
      </c>
      <c r="BM496" s="405">
        <f t="shared" si="592"/>
        <v>0</v>
      </c>
      <c r="BN496" s="405" t="str">
        <f t="shared" si="593"/>
        <v>0m0</v>
      </c>
      <c r="BO496" s="392">
        <f t="shared" si="594"/>
        <v>0</v>
      </c>
      <c r="BP496" s="392">
        <f t="shared" si="595"/>
        <v>0</v>
      </c>
      <c r="BQ496" s="405">
        <f t="shared" si="596"/>
        <v>0</v>
      </c>
      <c r="BR496" s="406">
        <f t="shared" si="597"/>
        <v>0</v>
      </c>
      <c r="BS496" s="391" t="str">
        <f t="shared" si="598"/>
        <v>0</v>
      </c>
      <c r="BT496" s="391" t="str">
        <f t="shared" si="599"/>
        <v>0</v>
      </c>
      <c r="BU496" s="405">
        <f t="shared" si="600"/>
        <v>0</v>
      </c>
      <c r="BV496" s="405" t="str">
        <f t="shared" si="601"/>
        <v>0m0</v>
      </c>
      <c r="BW496" s="392">
        <f t="shared" si="602"/>
        <v>0</v>
      </c>
      <c r="BX496" s="392">
        <f t="shared" si="603"/>
        <v>0</v>
      </c>
      <c r="BY496" s="405">
        <f t="shared" si="604"/>
        <v>0</v>
      </c>
      <c r="BZ496" s="406">
        <f t="shared" si="605"/>
        <v>0</v>
      </c>
      <c r="CA496" s="391" t="str">
        <f t="shared" si="606"/>
        <v>0</v>
      </c>
      <c r="CB496" s="391" t="str">
        <f t="shared" si="607"/>
        <v>0</v>
      </c>
      <c r="CC496" s="405">
        <f t="shared" si="608"/>
        <v>0</v>
      </c>
      <c r="CD496" s="405" t="str">
        <f t="shared" si="609"/>
        <v>0m0</v>
      </c>
      <c r="CE496" s="392">
        <f t="shared" si="610"/>
        <v>0</v>
      </c>
      <c r="CF496" s="392">
        <f t="shared" si="611"/>
        <v>0</v>
      </c>
      <c r="CG496" s="405">
        <f t="shared" si="612"/>
        <v>0</v>
      </c>
      <c r="CH496" s="406">
        <f t="shared" si="613"/>
        <v>0</v>
      </c>
      <c r="CI496" s="391" t="str">
        <f t="shared" si="614"/>
        <v>0</v>
      </c>
      <c r="CJ496" s="391" t="str">
        <f t="shared" si="615"/>
        <v>0</v>
      </c>
      <c r="CK496" s="405">
        <f t="shared" si="616"/>
        <v>0</v>
      </c>
      <c r="CL496" s="405" t="str">
        <f t="shared" si="617"/>
        <v>0m0</v>
      </c>
      <c r="CM496" s="392">
        <f t="shared" si="618"/>
        <v>0</v>
      </c>
      <c r="CN496" s="392">
        <f t="shared" si="619"/>
        <v>0</v>
      </c>
      <c r="CO496" s="405">
        <f t="shared" si="620"/>
        <v>0</v>
      </c>
      <c r="CP496" s="406">
        <f t="shared" si="621"/>
        <v>0</v>
      </c>
      <c r="CQ496" s="391" t="str">
        <f t="shared" si="622"/>
        <v>0</v>
      </c>
      <c r="CR496" s="391" t="str">
        <f t="shared" si="623"/>
        <v>0</v>
      </c>
      <c r="CS496" s="405">
        <f t="shared" si="624"/>
        <v>0</v>
      </c>
      <c r="CT496" s="405" t="str">
        <f t="shared" si="625"/>
        <v>0m0</v>
      </c>
      <c r="CU496" s="405">
        <f t="shared" si="626"/>
        <v>0</v>
      </c>
      <c r="CV496" s="405">
        <f t="shared" si="627"/>
        <v>0</v>
      </c>
      <c r="CW496" s="405">
        <f t="shared" si="628"/>
        <v>0</v>
      </c>
      <c r="CX496" s="405">
        <f t="shared" si="629"/>
        <v>0</v>
      </c>
      <c r="CY496" s="405">
        <f t="shared" si="630"/>
        <v>0</v>
      </c>
      <c r="CZ496" s="405" t="str">
        <f t="shared" si="631"/>
        <v/>
      </c>
      <c r="DA496" s="405" t="str">
        <f t="shared" si="632"/>
        <v/>
      </c>
      <c r="DB496" s="405" t="str">
        <f t="shared" si="633"/>
        <v/>
      </c>
      <c r="DC496" s="405" t="str">
        <f t="shared" si="634"/>
        <v/>
      </c>
      <c r="DD496" s="405" t="str">
        <f t="shared" si="635"/>
        <v/>
      </c>
      <c r="DE496" s="405"/>
      <c r="DF496" s="404"/>
      <c r="DG496" s="405" t="str">
        <f t="shared" si="636"/>
        <v/>
      </c>
      <c r="DH496" s="405" t="str">
        <f t="shared" si="637"/>
        <v/>
      </c>
      <c r="DI496" s="405">
        <f t="shared" si="638"/>
        <v>0</v>
      </c>
      <c r="DJ496" s="405" t="str">
        <f t="shared" si="639"/>
        <v/>
      </c>
      <c r="DK496" s="405" t="str">
        <f t="shared" si="640"/>
        <v/>
      </c>
      <c r="DL496" s="405" t="str">
        <f t="shared" si="641"/>
        <v/>
      </c>
      <c r="DM496" s="405" t="str">
        <f t="shared" si="642"/>
        <v/>
      </c>
      <c r="DN496" s="405" t="str">
        <f t="shared" si="643"/>
        <v/>
      </c>
      <c r="DO496" s="405" t="str">
        <f t="shared" si="644"/>
        <v/>
      </c>
    </row>
    <row r="497" spans="1:119" s="152" customFormat="1" ht="18" hidden="1" customHeight="1">
      <c r="A497" s="156" t="str">
        <f t="shared" si="574"/>
        <v/>
      </c>
      <c r="B497" s="153"/>
      <c r="C497" s="31" t="str">
        <f>IF(B497="","",VLOOKUP(B497,学連登録!$C$2:$G$3000,2,FALSE))</f>
        <v/>
      </c>
      <c r="D497" s="32" t="str">
        <f>IF(B497="","",VLOOKUP(B497,学連登録!$C$2:$G$3000,3,FALSE))</f>
        <v/>
      </c>
      <c r="E497" s="33" t="str">
        <f>IF(B497="","",VLOOKUP(B497,学連登録!$C$2:$G$3000,4,FALSE))</f>
        <v/>
      </c>
      <c r="F497" s="376" t="str">
        <f>IF(B497="","",VLOOKUP(B497,学連登録!$C$2:$I$3000,7,FALSE))</f>
        <v/>
      </c>
      <c r="G497" s="155"/>
      <c r="H497" s="926"/>
      <c r="I497" s="928"/>
      <c r="J497" s="155"/>
      <c r="K497" s="926"/>
      <c r="L497" s="927"/>
      <c r="M497" s="155"/>
      <c r="N497" s="881"/>
      <c r="O497" s="882"/>
      <c r="P497" s="154"/>
      <c r="Q497" s="926"/>
      <c r="R497" s="927"/>
      <c r="S497" s="154"/>
      <c r="T497" s="926"/>
      <c r="U497" s="927"/>
      <c r="V497" s="101" t="str">
        <f>IF(B497="","",VLOOKUP(B497,学連登録!$C$2:$H$3000,6,FALSE))</f>
        <v/>
      </c>
      <c r="Y497" s="116" t="str">
        <f t="shared" si="645"/>
        <v/>
      </c>
      <c r="Z497" s="97" t="str">
        <f>IF(G497="","",VLOOKUP(G497,種目名!$R$5:$T$104,3,0))</f>
        <v/>
      </c>
      <c r="AA497" s="98" t="str">
        <f>IF(J497="","",VLOOKUP(J497,種目名!$R$5:$T$104,3,0))</f>
        <v/>
      </c>
      <c r="AB497" s="117" t="str">
        <f>IF(M497="","",VLOOKUP(M497,種目名!$R$5:$T$104,3,0))</f>
        <v/>
      </c>
      <c r="AC497" s="117" t="str">
        <f>IF(P497="","",VLOOKUP(AF497,種目名!$R$5:$T$104,3,0))</f>
        <v/>
      </c>
      <c r="AD497" s="118" t="str">
        <f>IF(S497="","",VLOOKUP(AI497,種目名!$R$5:$T$104,3,0))</f>
        <v/>
      </c>
      <c r="AE497" s="115">
        <f t="shared" si="646"/>
        <v>0</v>
      </c>
      <c r="AF497" s="152" t="str">
        <f t="shared" si="647"/>
        <v/>
      </c>
      <c r="AG497" s="152" t="str">
        <f t="shared" si="648"/>
        <v/>
      </c>
      <c r="AH497" s="152">
        <f t="shared" si="649"/>
        <v>0</v>
      </c>
      <c r="AI497" s="152" t="str">
        <f t="shared" si="650"/>
        <v/>
      </c>
      <c r="AJ497" s="152" t="str">
        <f t="shared" si="651"/>
        <v/>
      </c>
      <c r="AK497" s="383"/>
      <c r="AL497" s="166">
        <f t="shared" si="579"/>
        <v>0</v>
      </c>
      <c r="AM497" s="392">
        <f t="shared" si="580"/>
        <v>0</v>
      </c>
      <c r="AN497" s="392">
        <f>COUNTIF($B$12:B497,B497)</f>
        <v>0</v>
      </c>
      <c r="AO497" s="392"/>
      <c r="AP497" s="392" t="str">
        <f t="shared" si="581"/>
        <v/>
      </c>
      <c r="AQ497" s="392" t="str">
        <f t="shared" si="581"/>
        <v/>
      </c>
      <c r="AR497" s="392" t="str">
        <f t="shared" si="581"/>
        <v/>
      </c>
      <c r="AS497" s="392" t="str">
        <f t="shared" si="575"/>
        <v/>
      </c>
      <c r="AT497" s="392">
        <f t="shared" si="582"/>
        <v>0</v>
      </c>
      <c r="AU497" s="392" t="str">
        <f t="shared" si="583"/>
        <v/>
      </c>
      <c r="AV497" s="392" t="str">
        <f t="shared" si="584"/>
        <v/>
      </c>
      <c r="AW497" s="392" t="str">
        <f t="shared" si="585"/>
        <v/>
      </c>
      <c r="AX497" s="392" t="str">
        <f t="shared" si="586"/>
        <v/>
      </c>
      <c r="AY497" s="392" t="str">
        <f t="shared" si="587"/>
        <v/>
      </c>
      <c r="AZ497" s="392" t="str">
        <f t="shared" si="652"/>
        <v/>
      </c>
      <c r="BA497" s="392" t="str">
        <f t="shared" si="652"/>
        <v/>
      </c>
      <c r="BB497" s="392" t="str">
        <f t="shared" si="652"/>
        <v/>
      </c>
      <c r="BC497" s="392" t="str">
        <f t="shared" si="652"/>
        <v/>
      </c>
      <c r="BD497" s="396" t="str">
        <f t="shared" si="652"/>
        <v/>
      </c>
      <c r="BE497" s="386">
        <f t="shared" si="588"/>
        <v>0</v>
      </c>
      <c r="BG497" s="392">
        <f t="shared" si="589"/>
        <v>0</v>
      </c>
      <c r="BH497" s="392">
        <f t="shared" si="590"/>
        <v>0</v>
      </c>
      <c r="BI497" s="405">
        <f t="shared" si="591"/>
        <v>0</v>
      </c>
      <c r="BJ497" s="406">
        <f t="shared" si="576"/>
        <v>0</v>
      </c>
      <c r="BK497" s="391" t="str">
        <f t="shared" si="577"/>
        <v>0</v>
      </c>
      <c r="BL497" s="391" t="str">
        <f t="shared" si="578"/>
        <v>0</v>
      </c>
      <c r="BM497" s="405">
        <f t="shared" si="592"/>
        <v>0</v>
      </c>
      <c r="BN497" s="405" t="str">
        <f t="shared" si="593"/>
        <v>0m0</v>
      </c>
      <c r="BO497" s="392">
        <f t="shared" si="594"/>
        <v>0</v>
      </c>
      <c r="BP497" s="392">
        <f t="shared" si="595"/>
        <v>0</v>
      </c>
      <c r="BQ497" s="405">
        <f t="shared" si="596"/>
        <v>0</v>
      </c>
      <c r="BR497" s="406">
        <f t="shared" si="597"/>
        <v>0</v>
      </c>
      <c r="BS497" s="391" t="str">
        <f t="shared" si="598"/>
        <v>0</v>
      </c>
      <c r="BT497" s="391" t="str">
        <f t="shared" si="599"/>
        <v>0</v>
      </c>
      <c r="BU497" s="405">
        <f t="shared" si="600"/>
        <v>0</v>
      </c>
      <c r="BV497" s="405" t="str">
        <f t="shared" si="601"/>
        <v>0m0</v>
      </c>
      <c r="BW497" s="392">
        <f t="shared" si="602"/>
        <v>0</v>
      </c>
      <c r="BX497" s="392">
        <f t="shared" si="603"/>
        <v>0</v>
      </c>
      <c r="BY497" s="405">
        <f t="shared" si="604"/>
        <v>0</v>
      </c>
      <c r="BZ497" s="406">
        <f t="shared" si="605"/>
        <v>0</v>
      </c>
      <c r="CA497" s="391" t="str">
        <f t="shared" si="606"/>
        <v>0</v>
      </c>
      <c r="CB497" s="391" t="str">
        <f t="shared" si="607"/>
        <v>0</v>
      </c>
      <c r="CC497" s="405">
        <f t="shared" si="608"/>
        <v>0</v>
      </c>
      <c r="CD497" s="405" t="str">
        <f t="shared" si="609"/>
        <v>0m0</v>
      </c>
      <c r="CE497" s="392">
        <f t="shared" si="610"/>
        <v>0</v>
      </c>
      <c r="CF497" s="392">
        <f t="shared" si="611"/>
        <v>0</v>
      </c>
      <c r="CG497" s="405">
        <f t="shared" si="612"/>
        <v>0</v>
      </c>
      <c r="CH497" s="406">
        <f t="shared" si="613"/>
        <v>0</v>
      </c>
      <c r="CI497" s="391" t="str">
        <f t="shared" si="614"/>
        <v>0</v>
      </c>
      <c r="CJ497" s="391" t="str">
        <f t="shared" si="615"/>
        <v>0</v>
      </c>
      <c r="CK497" s="405">
        <f t="shared" si="616"/>
        <v>0</v>
      </c>
      <c r="CL497" s="405" t="str">
        <f t="shared" si="617"/>
        <v>0m0</v>
      </c>
      <c r="CM497" s="392">
        <f t="shared" si="618"/>
        <v>0</v>
      </c>
      <c r="CN497" s="392">
        <f t="shared" si="619"/>
        <v>0</v>
      </c>
      <c r="CO497" s="405">
        <f t="shared" si="620"/>
        <v>0</v>
      </c>
      <c r="CP497" s="406">
        <f t="shared" si="621"/>
        <v>0</v>
      </c>
      <c r="CQ497" s="391" t="str">
        <f t="shared" si="622"/>
        <v>0</v>
      </c>
      <c r="CR497" s="391" t="str">
        <f t="shared" si="623"/>
        <v>0</v>
      </c>
      <c r="CS497" s="405">
        <f t="shared" si="624"/>
        <v>0</v>
      </c>
      <c r="CT497" s="405" t="str">
        <f t="shared" si="625"/>
        <v>0m0</v>
      </c>
      <c r="CU497" s="405">
        <f t="shared" si="626"/>
        <v>0</v>
      </c>
      <c r="CV497" s="405">
        <f t="shared" si="627"/>
        <v>0</v>
      </c>
      <c r="CW497" s="405">
        <f t="shared" si="628"/>
        <v>0</v>
      </c>
      <c r="CX497" s="405">
        <f t="shared" si="629"/>
        <v>0</v>
      </c>
      <c r="CY497" s="405">
        <f t="shared" si="630"/>
        <v>0</v>
      </c>
      <c r="CZ497" s="405" t="str">
        <f t="shared" si="631"/>
        <v/>
      </c>
      <c r="DA497" s="405" t="str">
        <f t="shared" si="632"/>
        <v/>
      </c>
      <c r="DB497" s="405" t="str">
        <f t="shared" si="633"/>
        <v/>
      </c>
      <c r="DC497" s="405" t="str">
        <f t="shared" si="634"/>
        <v/>
      </c>
      <c r="DD497" s="405" t="str">
        <f t="shared" si="635"/>
        <v/>
      </c>
      <c r="DE497" s="405"/>
      <c r="DF497" s="404"/>
      <c r="DG497" s="405" t="str">
        <f t="shared" si="636"/>
        <v/>
      </c>
      <c r="DH497" s="405" t="str">
        <f t="shared" si="637"/>
        <v/>
      </c>
      <c r="DI497" s="405">
        <f t="shared" si="638"/>
        <v>0</v>
      </c>
      <c r="DJ497" s="405" t="str">
        <f t="shared" si="639"/>
        <v/>
      </c>
      <c r="DK497" s="405" t="str">
        <f t="shared" si="640"/>
        <v/>
      </c>
      <c r="DL497" s="405" t="str">
        <f t="shared" si="641"/>
        <v/>
      </c>
      <c r="DM497" s="405" t="str">
        <f t="shared" si="642"/>
        <v/>
      </c>
      <c r="DN497" s="405" t="str">
        <f t="shared" si="643"/>
        <v/>
      </c>
      <c r="DO497" s="405" t="str">
        <f t="shared" si="644"/>
        <v/>
      </c>
    </row>
    <row r="498" spans="1:119" s="152" customFormat="1" ht="18" hidden="1" customHeight="1">
      <c r="A498" s="156" t="str">
        <f t="shared" si="574"/>
        <v/>
      </c>
      <c r="B498" s="153"/>
      <c r="C498" s="31" t="str">
        <f>IF(B498="","",VLOOKUP(B498,学連登録!$C$2:$G$3000,2,FALSE))</f>
        <v/>
      </c>
      <c r="D498" s="32" t="str">
        <f>IF(B498="","",VLOOKUP(B498,学連登録!$C$2:$G$3000,3,FALSE))</f>
        <v/>
      </c>
      <c r="E498" s="33" t="str">
        <f>IF(B498="","",VLOOKUP(B498,学連登録!$C$2:$G$3000,4,FALSE))</f>
        <v/>
      </c>
      <c r="F498" s="376" t="str">
        <f>IF(B498="","",VLOOKUP(B498,学連登録!$C$2:$I$3000,7,FALSE))</f>
        <v/>
      </c>
      <c r="G498" s="155"/>
      <c r="H498" s="926"/>
      <c r="I498" s="928"/>
      <c r="J498" s="155"/>
      <c r="K498" s="926"/>
      <c r="L498" s="927"/>
      <c r="M498" s="155"/>
      <c r="N498" s="881"/>
      <c r="O498" s="882"/>
      <c r="P498" s="154"/>
      <c r="Q498" s="926"/>
      <c r="R498" s="927"/>
      <c r="S498" s="154"/>
      <c r="T498" s="926"/>
      <c r="U498" s="927"/>
      <c r="V498" s="101" t="str">
        <f>IF(B498="","",VLOOKUP(B498,学連登録!$C$2:$H$3000,6,FALSE))</f>
        <v/>
      </c>
      <c r="Y498" s="116" t="str">
        <f t="shared" si="645"/>
        <v/>
      </c>
      <c r="Z498" s="97" t="str">
        <f>IF(G498="","",VLOOKUP(G498,種目名!$R$5:$T$104,3,0))</f>
        <v/>
      </c>
      <c r="AA498" s="98" t="str">
        <f>IF(J498="","",VLOOKUP(J498,種目名!$R$5:$T$104,3,0))</f>
        <v/>
      </c>
      <c r="AB498" s="117" t="str">
        <f>IF(M498="","",VLOOKUP(M498,種目名!$R$5:$T$104,3,0))</f>
        <v/>
      </c>
      <c r="AC498" s="117" t="str">
        <f>IF(P498="","",VLOOKUP(AF498,種目名!$R$5:$T$104,3,0))</f>
        <v/>
      </c>
      <c r="AD498" s="118" t="str">
        <f>IF(S498="","",VLOOKUP(AI498,種目名!$R$5:$T$104,3,0))</f>
        <v/>
      </c>
      <c r="AE498" s="115">
        <f t="shared" si="646"/>
        <v>0</v>
      </c>
      <c r="AF498" s="152" t="str">
        <f t="shared" si="647"/>
        <v/>
      </c>
      <c r="AG498" s="152" t="str">
        <f t="shared" si="648"/>
        <v/>
      </c>
      <c r="AH498" s="152">
        <f t="shared" si="649"/>
        <v>0</v>
      </c>
      <c r="AI498" s="152" t="str">
        <f t="shared" si="650"/>
        <v/>
      </c>
      <c r="AJ498" s="152" t="str">
        <f t="shared" si="651"/>
        <v/>
      </c>
      <c r="AK498" s="383"/>
      <c r="AL498" s="166">
        <f t="shared" si="579"/>
        <v>0</v>
      </c>
      <c r="AM498" s="392">
        <f t="shared" si="580"/>
        <v>0</v>
      </c>
      <c r="AN498" s="392">
        <f>COUNTIF($B$12:B498,B498)</f>
        <v>0</v>
      </c>
      <c r="AO498" s="392"/>
      <c r="AP498" s="392" t="str">
        <f t="shared" si="581"/>
        <v/>
      </c>
      <c r="AQ498" s="392" t="str">
        <f t="shared" si="581"/>
        <v/>
      </c>
      <c r="AR498" s="392" t="str">
        <f t="shared" si="581"/>
        <v/>
      </c>
      <c r="AS498" s="392" t="str">
        <f t="shared" si="575"/>
        <v/>
      </c>
      <c r="AT498" s="392">
        <f t="shared" si="582"/>
        <v>0</v>
      </c>
      <c r="AU498" s="392" t="str">
        <f t="shared" si="583"/>
        <v/>
      </c>
      <c r="AV498" s="392" t="str">
        <f t="shared" si="584"/>
        <v/>
      </c>
      <c r="AW498" s="392" t="str">
        <f t="shared" si="585"/>
        <v/>
      </c>
      <c r="AX498" s="392" t="str">
        <f t="shared" si="586"/>
        <v/>
      </c>
      <c r="AY498" s="392" t="str">
        <f t="shared" si="587"/>
        <v/>
      </c>
      <c r="AZ498" s="392" t="str">
        <f t="shared" si="652"/>
        <v/>
      </c>
      <c r="BA498" s="392" t="str">
        <f t="shared" si="652"/>
        <v/>
      </c>
      <c r="BB498" s="392" t="str">
        <f t="shared" si="652"/>
        <v/>
      </c>
      <c r="BC498" s="392" t="str">
        <f t="shared" si="652"/>
        <v/>
      </c>
      <c r="BD498" s="396" t="str">
        <f t="shared" si="652"/>
        <v/>
      </c>
      <c r="BE498" s="386">
        <f t="shared" si="588"/>
        <v>0</v>
      </c>
      <c r="BG498" s="392">
        <f t="shared" si="589"/>
        <v>0</v>
      </c>
      <c r="BH498" s="392">
        <f t="shared" si="590"/>
        <v>0</v>
      </c>
      <c r="BI498" s="405">
        <f t="shared" si="591"/>
        <v>0</v>
      </c>
      <c r="BJ498" s="406">
        <f t="shared" si="576"/>
        <v>0</v>
      </c>
      <c r="BK498" s="391" t="str">
        <f t="shared" si="577"/>
        <v>0</v>
      </c>
      <c r="BL498" s="391" t="str">
        <f t="shared" si="578"/>
        <v>0</v>
      </c>
      <c r="BM498" s="405">
        <f t="shared" si="592"/>
        <v>0</v>
      </c>
      <c r="BN498" s="405" t="str">
        <f t="shared" si="593"/>
        <v>0m0</v>
      </c>
      <c r="BO498" s="392">
        <f t="shared" si="594"/>
        <v>0</v>
      </c>
      <c r="BP498" s="392">
        <f t="shared" si="595"/>
        <v>0</v>
      </c>
      <c r="BQ498" s="405">
        <f t="shared" si="596"/>
        <v>0</v>
      </c>
      <c r="BR498" s="406">
        <f t="shared" si="597"/>
        <v>0</v>
      </c>
      <c r="BS498" s="391" t="str">
        <f t="shared" si="598"/>
        <v>0</v>
      </c>
      <c r="BT498" s="391" t="str">
        <f t="shared" si="599"/>
        <v>0</v>
      </c>
      <c r="BU498" s="405">
        <f t="shared" si="600"/>
        <v>0</v>
      </c>
      <c r="BV498" s="405" t="str">
        <f t="shared" si="601"/>
        <v>0m0</v>
      </c>
      <c r="BW498" s="392">
        <f t="shared" si="602"/>
        <v>0</v>
      </c>
      <c r="BX498" s="392">
        <f t="shared" si="603"/>
        <v>0</v>
      </c>
      <c r="BY498" s="405">
        <f t="shared" si="604"/>
        <v>0</v>
      </c>
      <c r="BZ498" s="406">
        <f t="shared" si="605"/>
        <v>0</v>
      </c>
      <c r="CA498" s="391" t="str">
        <f t="shared" si="606"/>
        <v>0</v>
      </c>
      <c r="CB498" s="391" t="str">
        <f t="shared" si="607"/>
        <v>0</v>
      </c>
      <c r="CC498" s="405">
        <f t="shared" si="608"/>
        <v>0</v>
      </c>
      <c r="CD498" s="405" t="str">
        <f t="shared" si="609"/>
        <v>0m0</v>
      </c>
      <c r="CE498" s="392">
        <f t="shared" si="610"/>
        <v>0</v>
      </c>
      <c r="CF498" s="392">
        <f t="shared" si="611"/>
        <v>0</v>
      </c>
      <c r="CG498" s="405">
        <f t="shared" si="612"/>
        <v>0</v>
      </c>
      <c r="CH498" s="406">
        <f t="shared" si="613"/>
        <v>0</v>
      </c>
      <c r="CI498" s="391" t="str">
        <f t="shared" si="614"/>
        <v>0</v>
      </c>
      <c r="CJ498" s="391" t="str">
        <f t="shared" si="615"/>
        <v>0</v>
      </c>
      <c r="CK498" s="405">
        <f t="shared" si="616"/>
        <v>0</v>
      </c>
      <c r="CL498" s="405" t="str">
        <f t="shared" si="617"/>
        <v>0m0</v>
      </c>
      <c r="CM498" s="392">
        <f t="shared" si="618"/>
        <v>0</v>
      </c>
      <c r="CN498" s="392">
        <f t="shared" si="619"/>
        <v>0</v>
      </c>
      <c r="CO498" s="405">
        <f t="shared" si="620"/>
        <v>0</v>
      </c>
      <c r="CP498" s="406">
        <f t="shared" si="621"/>
        <v>0</v>
      </c>
      <c r="CQ498" s="391" t="str">
        <f t="shared" si="622"/>
        <v>0</v>
      </c>
      <c r="CR498" s="391" t="str">
        <f t="shared" si="623"/>
        <v>0</v>
      </c>
      <c r="CS498" s="405">
        <f t="shared" si="624"/>
        <v>0</v>
      </c>
      <c r="CT498" s="405" t="str">
        <f t="shared" si="625"/>
        <v>0m0</v>
      </c>
      <c r="CU498" s="405">
        <f t="shared" si="626"/>
        <v>0</v>
      </c>
      <c r="CV498" s="405">
        <f t="shared" si="627"/>
        <v>0</v>
      </c>
      <c r="CW498" s="405">
        <f t="shared" si="628"/>
        <v>0</v>
      </c>
      <c r="CX498" s="405">
        <f t="shared" si="629"/>
        <v>0</v>
      </c>
      <c r="CY498" s="405">
        <f t="shared" si="630"/>
        <v>0</v>
      </c>
      <c r="CZ498" s="405" t="str">
        <f t="shared" si="631"/>
        <v/>
      </c>
      <c r="DA498" s="405" t="str">
        <f t="shared" si="632"/>
        <v/>
      </c>
      <c r="DB498" s="405" t="str">
        <f t="shared" si="633"/>
        <v/>
      </c>
      <c r="DC498" s="405" t="str">
        <f t="shared" si="634"/>
        <v/>
      </c>
      <c r="DD498" s="405" t="str">
        <f t="shared" si="635"/>
        <v/>
      </c>
      <c r="DE498" s="405"/>
      <c r="DF498" s="404"/>
      <c r="DG498" s="405" t="str">
        <f t="shared" si="636"/>
        <v/>
      </c>
      <c r="DH498" s="405" t="str">
        <f t="shared" si="637"/>
        <v/>
      </c>
      <c r="DI498" s="405">
        <f t="shared" si="638"/>
        <v>0</v>
      </c>
      <c r="DJ498" s="405" t="str">
        <f t="shared" si="639"/>
        <v/>
      </c>
      <c r="DK498" s="405" t="str">
        <f t="shared" si="640"/>
        <v/>
      </c>
      <c r="DL498" s="405" t="str">
        <f t="shared" si="641"/>
        <v/>
      </c>
      <c r="DM498" s="405" t="str">
        <f t="shared" si="642"/>
        <v/>
      </c>
      <c r="DN498" s="405" t="str">
        <f t="shared" si="643"/>
        <v/>
      </c>
      <c r="DO498" s="405" t="str">
        <f t="shared" si="644"/>
        <v/>
      </c>
    </row>
    <row r="499" spans="1:119" s="152" customFormat="1" ht="18" hidden="1" customHeight="1">
      <c r="A499" s="156" t="str">
        <f t="shared" ref="A499:A520" si="653">IF(C499="","",A498+1)</f>
        <v/>
      </c>
      <c r="B499" s="153"/>
      <c r="C499" s="31" t="str">
        <f>IF(B499="","",VLOOKUP(B499,学連登録!$C$2:$G$3000,2,FALSE))</f>
        <v/>
      </c>
      <c r="D499" s="32" t="str">
        <f>IF(B499="","",VLOOKUP(B499,学連登録!$C$2:$G$3000,3,FALSE))</f>
        <v/>
      </c>
      <c r="E499" s="33" t="str">
        <f>IF(B499="","",VLOOKUP(B499,学連登録!$C$2:$G$3000,4,FALSE))</f>
        <v/>
      </c>
      <c r="F499" s="376" t="str">
        <f>IF(B499="","",VLOOKUP(B499,学連登録!$C$2:$I$3000,7,FALSE))</f>
        <v/>
      </c>
      <c r="G499" s="155"/>
      <c r="H499" s="926"/>
      <c r="I499" s="928"/>
      <c r="J499" s="155"/>
      <c r="K499" s="926"/>
      <c r="L499" s="927"/>
      <c r="M499" s="155"/>
      <c r="N499" s="881"/>
      <c r="O499" s="882"/>
      <c r="P499" s="154"/>
      <c r="Q499" s="926"/>
      <c r="R499" s="927"/>
      <c r="S499" s="154"/>
      <c r="T499" s="926"/>
      <c r="U499" s="927"/>
      <c r="V499" s="101" t="str">
        <f>IF(B499="","",VLOOKUP(B499,学連登録!$C$2:$H$3000,6,FALSE))</f>
        <v/>
      </c>
      <c r="Y499" s="116" t="str">
        <f t="shared" si="645"/>
        <v/>
      </c>
      <c r="Z499" s="97" t="str">
        <f>IF(G499="","",VLOOKUP(G499,種目名!$R$5:$T$104,3,0))</f>
        <v/>
      </c>
      <c r="AA499" s="98" t="str">
        <f>IF(J499="","",VLOOKUP(J499,種目名!$R$5:$T$104,3,0))</f>
        <v/>
      </c>
      <c r="AB499" s="117" t="str">
        <f>IF(M499="","",VLOOKUP(M499,種目名!$R$5:$T$104,3,0))</f>
        <v/>
      </c>
      <c r="AC499" s="117" t="str">
        <f>IF(P499="","",VLOOKUP(AF499,種目名!$R$5:$T$104,3,0))</f>
        <v/>
      </c>
      <c r="AD499" s="118" t="str">
        <f>IF(S499="","",VLOOKUP(AI499,種目名!$R$5:$T$104,3,0))</f>
        <v/>
      </c>
      <c r="AE499" s="115">
        <f t="shared" si="646"/>
        <v>0</v>
      </c>
      <c r="AF499" s="152" t="str">
        <f t="shared" si="647"/>
        <v/>
      </c>
      <c r="AG499" s="152" t="str">
        <f t="shared" si="648"/>
        <v/>
      </c>
      <c r="AH499" s="152">
        <f t="shared" si="649"/>
        <v>0</v>
      </c>
      <c r="AI499" s="152" t="str">
        <f t="shared" si="650"/>
        <v/>
      </c>
      <c r="AJ499" s="152" t="str">
        <f t="shared" si="651"/>
        <v/>
      </c>
      <c r="AK499" s="383"/>
      <c r="AL499" s="166">
        <f t="shared" si="579"/>
        <v>0</v>
      </c>
      <c r="AM499" s="392">
        <f t="shared" si="580"/>
        <v>0</v>
      </c>
      <c r="AN499" s="392">
        <f>COUNTIF($B$12:B499,B499)</f>
        <v>0</v>
      </c>
      <c r="AO499" s="392"/>
      <c r="AP499" s="392" t="str">
        <f t="shared" si="581"/>
        <v/>
      </c>
      <c r="AQ499" s="392" t="str">
        <f t="shared" si="581"/>
        <v/>
      </c>
      <c r="AR499" s="392" t="str">
        <f t="shared" si="581"/>
        <v/>
      </c>
      <c r="AS499" s="392" t="str">
        <f t="shared" si="575"/>
        <v/>
      </c>
      <c r="AT499" s="392">
        <f t="shared" si="582"/>
        <v>0</v>
      </c>
      <c r="AU499" s="392" t="str">
        <f t="shared" si="583"/>
        <v/>
      </c>
      <c r="AV499" s="392" t="str">
        <f t="shared" si="584"/>
        <v/>
      </c>
      <c r="AW499" s="392" t="str">
        <f t="shared" si="585"/>
        <v/>
      </c>
      <c r="AX499" s="392" t="str">
        <f t="shared" si="586"/>
        <v/>
      </c>
      <c r="AY499" s="392" t="str">
        <f t="shared" si="587"/>
        <v/>
      </c>
      <c r="AZ499" s="392" t="str">
        <f t="shared" si="652"/>
        <v/>
      </c>
      <c r="BA499" s="392" t="str">
        <f t="shared" si="652"/>
        <v/>
      </c>
      <c r="BB499" s="392" t="str">
        <f t="shared" si="652"/>
        <v/>
      </c>
      <c r="BC499" s="392" t="str">
        <f t="shared" si="652"/>
        <v/>
      </c>
      <c r="BD499" s="396" t="str">
        <f t="shared" si="652"/>
        <v/>
      </c>
      <c r="BE499" s="386">
        <f t="shared" si="588"/>
        <v>0</v>
      </c>
      <c r="BG499" s="392">
        <f t="shared" si="589"/>
        <v>0</v>
      </c>
      <c r="BH499" s="392">
        <f t="shared" si="590"/>
        <v>0</v>
      </c>
      <c r="BI499" s="405">
        <f t="shared" si="591"/>
        <v>0</v>
      </c>
      <c r="BJ499" s="406">
        <f t="shared" si="576"/>
        <v>0</v>
      </c>
      <c r="BK499" s="391" t="str">
        <f t="shared" si="577"/>
        <v>0</v>
      </c>
      <c r="BL499" s="391" t="str">
        <f t="shared" si="578"/>
        <v>0</v>
      </c>
      <c r="BM499" s="405">
        <f t="shared" si="592"/>
        <v>0</v>
      </c>
      <c r="BN499" s="405" t="str">
        <f t="shared" si="593"/>
        <v>0m0</v>
      </c>
      <c r="BO499" s="392">
        <f t="shared" si="594"/>
        <v>0</v>
      </c>
      <c r="BP499" s="392">
        <f t="shared" si="595"/>
        <v>0</v>
      </c>
      <c r="BQ499" s="405">
        <f t="shared" si="596"/>
        <v>0</v>
      </c>
      <c r="BR499" s="406">
        <f t="shared" si="597"/>
        <v>0</v>
      </c>
      <c r="BS499" s="391" t="str">
        <f t="shared" si="598"/>
        <v>0</v>
      </c>
      <c r="BT499" s="391" t="str">
        <f t="shared" si="599"/>
        <v>0</v>
      </c>
      <c r="BU499" s="405">
        <f t="shared" si="600"/>
        <v>0</v>
      </c>
      <c r="BV499" s="405" t="str">
        <f t="shared" si="601"/>
        <v>0m0</v>
      </c>
      <c r="BW499" s="392">
        <f t="shared" si="602"/>
        <v>0</v>
      </c>
      <c r="BX499" s="392">
        <f t="shared" si="603"/>
        <v>0</v>
      </c>
      <c r="BY499" s="405">
        <f t="shared" si="604"/>
        <v>0</v>
      </c>
      <c r="BZ499" s="406">
        <f t="shared" si="605"/>
        <v>0</v>
      </c>
      <c r="CA499" s="391" t="str">
        <f t="shared" si="606"/>
        <v>0</v>
      </c>
      <c r="CB499" s="391" t="str">
        <f t="shared" si="607"/>
        <v>0</v>
      </c>
      <c r="CC499" s="405">
        <f t="shared" si="608"/>
        <v>0</v>
      </c>
      <c r="CD499" s="405" t="str">
        <f t="shared" si="609"/>
        <v>0m0</v>
      </c>
      <c r="CE499" s="392">
        <f t="shared" si="610"/>
        <v>0</v>
      </c>
      <c r="CF499" s="392">
        <f t="shared" si="611"/>
        <v>0</v>
      </c>
      <c r="CG499" s="405">
        <f t="shared" si="612"/>
        <v>0</v>
      </c>
      <c r="CH499" s="406">
        <f t="shared" si="613"/>
        <v>0</v>
      </c>
      <c r="CI499" s="391" t="str">
        <f t="shared" si="614"/>
        <v>0</v>
      </c>
      <c r="CJ499" s="391" t="str">
        <f t="shared" si="615"/>
        <v>0</v>
      </c>
      <c r="CK499" s="405">
        <f t="shared" si="616"/>
        <v>0</v>
      </c>
      <c r="CL499" s="405" t="str">
        <f t="shared" si="617"/>
        <v>0m0</v>
      </c>
      <c r="CM499" s="392">
        <f t="shared" si="618"/>
        <v>0</v>
      </c>
      <c r="CN499" s="392">
        <f t="shared" si="619"/>
        <v>0</v>
      </c>
      <c r="CO499" s="405">
        <f t="shared" si="620"/>
        <v>0</v>
      </c>
      <c r="CP499" s="406">
        <f t="shared" si="621"/>
        <v>0</v>
      </c>
      <c r="CQ499" s="391" t="str">
        <f t="shared" si="622"/>
        <v>0</v>
      </c>
      <c r="CR499" s="391" t="str">
        <f t="shared" si="623"/>
        <v>0</v>
      </c>
      <c r="CS499" s="405">
        <f t="shared" si="624"/>
        <v>0</v>
      </c>
      <c r="CT499" s="405" t="str">
        <f t="shared" si="625"/>
        <v>0m0</v>
      </c>
      <c r="CU499" s="405">
        <f t="shared" si="626"/>
        <v>0</v>
      </c>
      <c r="CV499" s="405">
        <f t="shared" si="627"/>
        <v>0</v>
      </c>
      <c r="CW499" s="405">
        <f t="shared" si="628"/>
        <v>0</v>
      </c>
      <c r="CX499" s="405">
        <f t="shared" si="629"/>
        <v>0</v>
      </c>
      <c r="CY499" s="405">
        <f t="shared" si="630"/>
        <v>0</v>
      </c>
      <c r="CZ499" s="405" t="str">
        <f t="shared" si="631"/>
        <v/>
      </c>
      <c r="DA499" s="405" t="str">
        <f t="shared" si="632"/>
        <v/>
      </c>
      <c r="DB499" s="405" t="str">
        <f t="shared" si="633"/>
        <v/>
      </c>
      <c r="DC499" s="405" t="str">
        <f t="shared" si="634"/>
        <v/>
      </c>
      <c r="DD499" s="405" t="str">
        <f t="shared" si="635"/>
        <v/>
      </c>
      <c r="DE499" s="405"/>
      <c r="DF499" s="404"/>
      <c r="DG499" s="405" t="str">
        <f t="shared" si="636"/>
        <v/>
      </c>
      <c r="DH499" s="405" t="str">
        <f t="shared" si="637"/>
        <v/>
      </c>
      <c r="DI499" s="405">
        <f t="shared" si="638"/>
        <v>0</v>
      </c>
      <c r="DJ499" s="405" t="str">
        <f t="shared" si="639"/>
        <v/>
      </c>
      <c r="DK499" s="405" t="str">
        <f t="shared" si="640"/>
        <v/>
      </c>
      <c r="DL499" s="405" t="str">
        <f t="shared" si="641"/>
        <v/>
      </c>
      <c r="DM499" s="405" t="str">
        <f t="shared" si="642"/>
        <v/>
      </c>
      <c r="DN499" s="405" t="str">
        <f t="shared" si="643"/>
        <v/>
      </c>
      <c r="DO499" s="405" t="str">
        <f t="shared" si="644"/>
        <v/>
      </c>
    </row>
    <row r="500" spans="1:119" s="152" customFormat="1" ht="18" hidden="1" customHeight="1">
      <c r="A500" s="156" t="str">
        <f t="shared" si="653"/>
        <v/>
      </c>
      <c r="B500" s="153"/>
      <c r="C500" s="31" t="str">
        <f>IF(B500="","",VLOOKUP(B500,学連登録!$C$2:$G$3000,2,FALSE))</f>
        <v/>
      </c>
      <c r="D500" s="32" t="str">
        <f>IF(B500="","",VLOOKUP(B500,学連登録!$C$2:$G$3000,3,FALSE))</f>
        <v/>
      </c>
      <c r="E500" s="33" t="str">
        <f>IF(B500="","",VLOOKUP(B500,学連登録!$C$2:$G$3000,4,FALSE))</f>
        <v/>
      </c>
      <c r="F500" s="376" t="str">
        <f>IF(B500="","",VLOOKUP(B500,学連登録!$C$2:$I$3000,7,FALSE))</f>
        <v/>
      </c>
      <c r="G500" s="155"/>
      <c r="H500" s="926"/>
      <c r="I500" s="928"/>
      <c r="J500" s="155"/>
      <c r="K500" s="926"/>
      <c r="L500" s="927"/>
      <c r="M500" s="155"/>
      <c r="N500" s="881"/>
      <c r="O500" s="882"/>
      <c r="P500" s="154"/>
      <c r="Q500" s="926"/>
      <c r="R500" s="927"/>
      <c r="S500" s="154"/>
      <c r="T500" s="926"/>
      <c r="U500" s="927"/>
      <c r="V500" s="101" t="str">
        <f>IF(B500="","",VLOOKUP(B500,学連登録!$C$2:$H$3000,6,FALSE))</f>
        <v/>
      </c>
      <c r="Y500" s="116" t="str">
        <f t="shared" si="645"/>
        <v/>
      </c>
      <c r="Z500" s="97" t="str">
        <f>IF(G500="","",VLOOKUP(G500,種目名!$R$5:$T$104,3,0))</f>
        <v/>
      </c>
      <c r="AA500" s="98" t="str">
        <f>IF(J500="","",VLOOKUP(J500,種目名!$R$5:$T$104,3,0))</f>
        <v/>
      </c>
      <c r="AB500" s="117" t="str">
        <f>IF(M500="","",VLOOKUP(M500,種目名!$R$5:$T$104,3,0))</f>
        <v/>
      </c>
      <c r="AC500" s="117" t="str">
        <f>IF(P500="","",VLOOKUP(AF500,種目名!$R$5:$T$104,3,0))</f>
        <v/>
      </c>
      <c r="AD500" s="118" t="str">
        <f>IF(S500="","",VLOOKUP(AI500,種目名!$R$5:$T$104,3,0))</f>
        <v/>
      </c>
      <c r="AE500" s="115">
        <f t="shared" si="646"/>
        <v>0</v>
      </c>
      <c r="AF500" s="152" t="str">
        <f t="shared" si="647"/>
        <v/>
      </c>
      <c r="AG500" s="152" t="str">
        <f t="shared" si="648"/>
        <v/>
      </c>
      <c r="AH500" s="152">
        <f t="shared" si="649"/>
        <v>0</v>
      </c>
      <c r="AI500" s="152" t="str">
        <f t="shared" si="650"/>
        <v/>
      </c>
      <c r="AJ500" s="152" t="str">
        <f t="shared" si="651"/>
        <v/>
      </c>
      <c r="AK500" s="383"/>
      <c r="AL500" s="166">
        <f t="shared" si="579"/>
        <v>0</v>
      </c>
      <c r="AM500" s="392">
        <f t="shared" si="580"/>
        <v>0</v>
      </c>
      <c r="AN500" s="392">
        <f>COUNTIF($B$12:B500,B500)</f>
        <v>0</v>
      </c>
      <c r="AO500" s="392"/>
      <c r="AP500" s="392" t="str">
        <f t="shared" si="581"/>
        <v/>
      </c>
      <c r="AQ500" s="392" t="str">
        <f t="shared" si="581"/>
        <v/>
      </c>
      <c r="AR500" s="392" t="str">
        <f t="shared" si="581"/>
        <v/>
      </c>
      <c r="AS500" s="392" t="str">
        <f t="shared" si="575"/>
        <v/>
      </c>
      <c r="AT500" s="392">
        <f t="shared" si="582"/>
        <v>0</v>
      </c>
      <c r="AU500" s="392" t="str">
        <f t="shared" si="583"/>
        <v/>
      </c>
      <c r="AV500" s="392" t="str">
        <f t="shared" si="584"/>
        <v/>
      </c>
      <c r="AW500" s="392" t="str">
        <f t="shared" si="585"/>
        <v/>
      </c>
      <c r="AX500" s="392" t="str">
        <f t="shared" si="586"/>
        <v/>
      </c>
      <c r="AY500" s="392" t="str">
        <f t="shared" si="587"/>
        <v/>
      </c>
      <c r="AZ500" s="392" t="str">
        <f t="shared" si="652"/>
        <v/>
      </c>
      <c r="BA500" s="392" t="str">
        <f t="shared" si="652"/>
        <v/>
      </c>
      <c r="BB500" s="392" t="str">
        <f t="shared" si="652"/>
        <v/>
      </c>
      <c r="BC500" s="392" t="str">
        <f t="shared" si="652"/>
        <v/>
      </c>
      <c r="BD500" s="396" t="str">
        <f t="shared" si="652"/>
        <v/>
      </c>
      <c r="BE500" s="386">
        <f t="shared" si="588"/>
        <v>0</v>
      </c>
      <c r="BG500" s="392">
        <f t="shared" si="589"/>
        <v>0</v>
      </c>
      <c r="BH500" s="392">
        <f t="shared" si="590"/>
        <v>0</v>
      </c>
      <c r="BI500" s="405">
        <f t="shared" si="591"/>
        <v>0</v>
      </c>
      <c r="BJ500" s="406">
        <f t="shared" si="576"/>
        <v>0</v>
      </c>
      <c r="BK500" s="391" t="str">
        <f t="shared" si="577"/>
        <v>0</v>
      </c>
      <c r="BL500" s="391" t="str">
        <f t="shared" si="578"/>
        <v>0</v>
      </c>
      <c r="BM500" s="405">
        <f t="shared" si="592"/>
        <v>0</v>
      </c>
      <c r="BN500" s="405" t="str">
        <f t="shared" si="593"/>
        <v>0m0</v>
      </c>
      <c r="BO500" s="392">
        <f t="shared" si="594"/>
        <v>0</v>
      </c>
      <c r="BP500" s="392">
        <f t="shared" si="595"/>
        <v>0</v>
      </c>
      <c r="BQ500" s="405">
        <f t="shared" si="596"/>
        <v>0</v>
      </c>
      <c r="BR500" s="406">
        <f t="shared" si="597"/>
        <v>0</v>
      </c>
      <c r="BS500" s="391" t="str">
        <f t="shared" si="598"/>
        <v>0</v>
      </c>
      <c r="BT500" s="391" t="str">
        <f t="shared" si="599"/>
        <v>0</v>
      </c>
      <c r="BU500" s="405">
        <f t="shared" si="600"/>
        <v>0</v>
      </c>
      <c r="BV500" s="405" t="str">
        <f t="shared" si="601"/>
        <v>0m0</v>
      </c>
      <c r="BW500" s="392">
        <f t="shared" si="602"/>
        <v>0</v>
      </c>
      <c r="BX500" s="392">
        <f t="shared" si="603"/>
        <v>0</v>
      </c>
      <c r="BY500" s="405">
        <f t="shared" si="604"/>
        <v>0</v>
      </c>
      <c r="BZ500" s="406">
        <f t="shared" si="605"/>
        <v>0</v>
      </c>
      <c r="CA500" s="391" t="str">
        <f t="shared" si="606"/>
        <v>0</v>
      </c>
      <c r="CB500" s="391" t="str">
        <f t="shared" si="607"/>
        <v>0</v>
      </c>
      <c r="CC500" s="405">
        <f t="shared" si="608"/>
        <v>0</v>
      </c>
      <c r="CD500" s="405" t="str">
        <f t="shared" si="609"/>
        <v>0m0</v>
      </c>
      <c r="CE500" s="392">
        <f t="shared" si="610"/>
        <v>0</v>
      </c>
      <c r="CF500" s="392">
        <f t="shared" si="611"/>
        <v>0</v>
      </c>
      <c r="CG500" s="405">
        <f t="shared" si="612"/>
        <v>0</v>
      </c>
      <c r="CH500" s="406">
        <f t="shared" si="613"/>
        <v>0</v>
      </c>
      <c r="CI500" s="391" t="str">
        <f t="shared" si="614"/>
        <v>0</v>
      </c>
      <c r="CJ500" s="391" t="str">
        <f t="shared" si="615"/>
        <v>0</v>
      </c>
      <c r="CK500" s="405">
        <f t="shared" si="616"/>
        <v>0</v>
      </c>
      <c r="CL500" s="405" t="str">
        <f t="shared" si="617"/>
        <v>0m0</v>
      </c>
      <c r="CM500" s="392">
        <f t="shared" si="618"/>
        <v>0</v>
      </c>
      <c r="CN500" s="392">
        <f t="shared" si="619"/>
        <v>0</v>
      </c>
      <c r="CO500" s="405">
        <f t="shared" si="620"/>
        <v>0</v>
      </c>
      <c r="CP500" s="406">
        <f t="shared" si="621"/>
        <v>0</v>
      </c>
      <c r="CQ500" s="391" t="str">
        <f t="shared" si="622"/>
        <v>0</v>
      </c>
      <c r="CR500" s="391" t="str">
        <f t="shared" si="623"/>
        <v>0</v>
      </c>
      <c r="CS500" s="405">
        <f t="shared" si="624"/>
        <v>0</v>
      </c>
      <c r="CT500" s="405" t="str">
        <f t="shared" si="625"/>
        <v>0m0</v>
      </c>
      <c r="CU500" s="405">
        <f t="shared" si="626"/>
        <v>0</v>
      </c>
      <c r="CV500" s="405">
        <f t="shared" si="627"/>
        <v>0</v>
      </c>
      <c r="CW500" s="405">
        <f t="shared" si="628"/>
        <v>0</v>
      </c>
      <c r="CX500" s="405">
        <f t="shared" si="629"/>
        <v>0</v>
      </c>
      <c r="CY500" s="405">
        <f t="shared" si="630"/>
        <v>0</v>
      </c>
      <c r="CZ500" s="405" t="str">
        <f t="shared" si="631"/>
        <v/>
      </c>
      <c r="DA500" s="405" t="str">
        <f t="shared" si="632"/>
        <v/>
      </c>
      <c r="DB500" s="405" t="str">
        <f t="shared" si="633"/>
        <v/>
      </c>
      <c r="DC500" s="405" t="str">
        <f t="shared" si="634"/>
        <v/>
      </c>
      <c r="DD500" s="405" t="str">
        <f t="shared" si="635"/>
        <v/>
      </c>
      <c r="DE500" s="405"/>
      <c r="DF500" s="404"/>
      <c r="DG500" s="405" t="str">
        <f t="shared" si="636"/>
        <v/>
      </c>
      <c r="DH500" s="405" t="str">
        <f t="shared" si="637"/>
        <v/>
      </c>
      <c r="DI500" s="405">
        <f t="shared" si="638"/>
        <v>0</v>
      </c>
      <c r="DJ500" s="405" t="str">
        <f t="shared" si="639"/>
        <v/>
      </c>
      <c r="DK500" s="405" t="str">
        <f t="shared" si="640"/>
        <v/>
      </c>
      <c r="DL500" s="405" t="str">
        <f t="shared" si="641"/>
        <v/>
      </c>
      <c r="DM500" s="405" t="str">
        <f t="shared" si="642"/>
        <v/>
      </c>
      <c r="DN500" s="405" t="str">
        <f t="shared" si="643"/>
        <v/>
      </c>
      <c r="DO500" s="405" t="str">
        <f t="shared" si="644"/>
        <v/>
      </c>
    </row>
    <row r="501" spans="1:119" s="152" customFormat="1" ht="18" hidden="1" customHeight="1">
      <c r="A501" s="156" t="str">
        <f t="shared" si="653"/>
        <v/>
      </c>
      <c r="B501" s="153"/>
      <c r="C501" s="31" t="str">
        <f>IF(B501="","",VLOOKUP(B501,学連登録!$C$2:$G$3000,2,FALSE))</f>
        <v/>
      </c>
      <c r="D501" s="32" t="str">
        <f>IF(B501="","",VLOOKUP(B501,学連登録!$C$2:$G$3000,3,FALSE))</f>
        <v/>
      </c>
      <c r="E501" s="33" t="str">
        <f>IF(B501="","",VLOOKUP(B501,学連登録!$C$2:$G$3000,4,FALSE))</f>
        <v/>
      </c>
      <c r="F501" s="376" t="str">
        <f>IF(B501="","",VLOOKUP(B501,学連登録!$C$2:$I$3000,7,FALSE))</f>
        <v/>
      </c>
      <c r="G501" s="155"/>
      <c r="H501" s="926"/>
      <c r="I501" s="928"/>
      <c r="J501" s="155"/>
      <c r="K501" s="926"/>
      <c r="L501" s="927"/>
      <c r="M501" s="155"/>
      <c r="N501" s="881"/>
      <c r="O501" s="882"/>
      <c r="P501" s="154"/>
      <c r="Q501" s="926"/>
      <c r="R501" s="927"/>
      <c r="S501" s="154"/>
      <c r="T501" s="926"/>
      <c r="U501" s="927"/>
      <c r="V501" s="101" t="str">
        <f>IF(B501="","",VLOOKUP(B501,学連登録!$C$2:$H$3000,6,FALSE))</f>
        <v/>
      </c>
      <c r="Y501" s="116" t="str">
        <f t="shared" si="645"/>
        <v/>
      </c>
      <c r="Z501" s="97" t="str">
        <f>IF(G501="","",VLOOKUP(G501,種目名!$R$5:$T$104,3,0))</f>
        <v/>
      </c>
      <c r="AA501" s="98" t="str">
        <f>IF(J501="","",VLOOKUP(J501,種目名!$R$5:$T$104,3,0))</f>
        <v/>
      </c>
      <c r="AB501" s="117" t="str">
        <f>IF(M501="","",VLOOKUP(M501,種目名!$R$5:$T$104,3,0))</f>
        <v/>
      </c>
      <c r="AC501" s="117" t="str">
        <f>IF(P501="","",VLOOKUP(AF501,種目名!$R$5:$T$104,3,0))</f>
        <v/>
      </c>
      <c r="AD501" s="118" t="str">
        <f>IF(S501="","",VLOOKUP(AI501,種目名!$R$5:$T$104,3,0))</f>
        <v/>
      </c>
      <c r="AE501" s="115">
        <f t="shared" si="646"/>
        <v>0</v>
      </c>
      <c r="AF501" s="152" t="str">
        <f t="shared" si="647"/>
        <v/>
      </c>
      <c r="AG501" s="152" t="str">
        <f t="shared" si="648"/>
        <v/>
      </c>
      <c r="AH501" s="152">
        <f t="shared" si="649"/>
        <v>0</v>
      </c>
      <c r="AI501" s="152" t="str">
        <f t="shared" si="650"/>
        <v/>
      </c>
      <c r="AJ501" s="152" t="str">
        <f t="shared" si="651"/>
        <v/>
      </c>
      <c r="AK501" s="383"/>
      <c r="AL501" s="166">
        <f t="shared" si="579"/>
        <v>0</v>
      </c>
      <c r="AM501" s="392">
        <f t="shared" si="580"/>
        <v>0</v>
      </c>
      <c r="AN501" s="392">
        <f>COUNTIF($B$12:B501,B501)</f>
        <v>0</v>
      </c>
      <c r="AO501" s="392"/>
      <c r="AP501" s="392" t="str">
        <f t="shared" si="581"/>
        <v/>
      </c>
      <c r="AQ501" s="392" t="str">
        <f t="shared" si="581"/>
        <v/>
      </c>
      <c r="AR501" s="392" t="str">
        <f t="shared" si="581"/>
        <v/>
      </c>
      <c r="AS501" s="392" t="str">
        <f t="shared" si="575"/>
        <v/>
      </c>
      <c r="AT501" s="392">
        <f t="shared" si="582"/>
        <v>0</v>
      </c>
      <c r="AU501" s="392" t="str">
        <f t="shared" si="583"/>
        <v/>
      </c>
      <c r="AV501" s="392" t="str">
        <f t="shared" si="584"/>
        <v/>
      </c>
      <c r="AW501" s="392" t="str">
        <f t="shared" si="585"/>
        <v/>
      </c>
      <c r="AX501" s="392" t="str">
        <f t="shared" si="586"/>
        <v/>
      </c>
      <c r="AY501" s="392" t="str">
        <f t="shared" si="587"/>
        <v/>
      </c>
      <c r="AZ501" s="392" t="str">
        <f t="shared" si="652"/>
        <v/>
      </c>
      <c r="BA501" s="392" t="str">
        <f t="shared" si="652"/>
        <v/>
      </c>
      <c r="BB501" s="392" t="str">
        <f t="shared" si="652"/>
        <v/>
      </c>
      <c r="BC501" s="392" t="str">
        <f t="shared" si="652"/>
        <v/>
      </c>
      <c r="BD501" s="396" t="str">
        <f t="shared" si="652"/>
        <v/>
      </c>
      <c r="BE501" s="386">
        <f t="shared" si="588"/>
        <v>0</v>
      </c>
      <c r="BG501" s="392">
        <f t="shared" si="589"/>
        <v>0</v>
      </c>
      <c r="BH501" s="392">
        <f t="shared" si="590"/>
        <v>0</v>
      </c>
      <c r="BI501" s="405">
        <f t="shared" si="591"/>
        <v>0</v>
      </c>
      <c r="BJ501" s="406">
        <f t="shared" si="576"/>
        <v>0</v>
      </c>
      <c r="BK501" s="391" t="str">
        <f t="shared" si="577"/>
        <v>0</v>
      </c>
      <c r="BL501" s="391" t="str">
        <f t="shared" si="578"/>
        <v>0</v>
      </c>
      <c r="BM501" s="405">
        <f t="shared" si="592"/>
        <v>0</v>
      </c>
      <c r="BN501" s="405" t="str">
        <f t="shared" si="593"/>
        <v>0m0</v>
      </c>
      <c r="BO501" s="392">
        <f t="shared" si="594"/>
        <v>0</v>
      </c>
      <c r="BP501" s="392">
        <f t="shared" si="595"/>
        <v>0</v>
      </c>
      <c r="BQ501" s="405">
        <f t="shared" si="596"/>
        <v>0</v>
      </c>
      <c r="BR501" s="406">
        <f t="shared" si="597"/>
        <v>0</v>
      </c>
      <c r="BS501" s="391" t="str">
        <f t="shared" si="598"/>
        <v>0</v>
      </c>
      <c r="BT501" s="391" t="str">
        <f t="shared" si="599"/>
        <v>0</v>
      </c>
      <c r="BU501" s="405">
        <f t="shared" si="600"/>
        <v>0</v>
      </c>
      <c r="BV501" s="405" t="str">
        <f t="shared" si="601"/>
        <v>0m0</v>
      </c>
      <c r="BW501" s="392">
        <f t="shared" si="602"/>
        <v>0</v>
      </c>
      <c r="BX501" s="392">
        <f t="shared" si="603"/>
        <v>0</v>
      </c>
      <c r="BY501" s="405">
        <f t="shared" si="604"/>
        <v>0</v>
      </c>
      <c r="BZ501" s="406">
        <f t="shared" si="605"/>
        <v>0</v>
      </c>
      <c r="CA501" s="391" t="str">
        <f t="shared" si="606"/>
        <v>0</v>
      </c>
      <c r="CB501" s="391" t="str">
        <f t="shared" si="607"/>
        <v>0</v>
      </c>
      <c r="CC501" s="405">
        <f t="shared" si="608"/>
        <v>0</v>
      </c>
      <c r="CD501" s="405" t="str">
        <f t="shared" si="609"/>
        <v>0m0</v>
      </c>
      <c r="CE501" s="392">
        <f t="shared" si="610"/>
        <v>0</v>
      </c>
      <c r="CF501" s="392">
        <f t="shared" si="611"/>
        <v>0</v>
      </c>
      <c r="CG501" s="405">
        <f t="shared" si="612"/>
        <v>0</v>
      </c>
      <c r="CH501" s="406">
        <f t="shared" si="613"/>
        <v>0</v>
      </c>
      <c r="CI501" s="391" t="str">
        <f t="shared" si="614"/>
        <v>0</v>
      </c>
      <c r="CJ501" s="391" t="str">
        <f t="shared" si="615"/>
        <v>0</v>
      </c>
      <c r="CK501" s="405">
        <f t="shared" si="616"/>
        <v>0</v>
      </c>
      <c r="CL501" s="405" t="str">
        <f t="shared" si="617"/>
        <v>0m0</v>
      </c>
      <c r="CM501" s="392">
        <f t="shared" si="618"/>
        <v>0</v>
      </c>
      <c r="CN501" s="392">
        <f t="shared" si="619"/>
        <v>0</v>
      </c>
      <c r="CO501" s="405">
        <f t="shared" si="620"/>
        <v>0</v>
      </c>
      <c r="CP501" s="406">
        <f t="shared" si="621"/>
        <v>0</v>
      </c>
      <c r="CQ501" s="391" t="str">
        <f t="shared" si="622"/>
        <v>0</v>
      </c>
      <c r="CR501" s="391" t="str">
        <f t="shared" si="623"/>
        <v>0</v>
      </c>
      <c r="CS501" s="405">
        <f t="shared" si="624"/>
        <v>0</v>
      </c>
      <c r="CT501" s="405" t="str">
        <f t="shared" si="625"/>
        <v>0m0</v>
      </c>
      <c r="CU501" s="405">
        <f t="shared" si="626"/>
        <v>0</v>
      </c>
      <c r="CV501" s="405">
        <f t="shared" si="627"/>
        <v>0</v>
      </c>
      <c r="CW501" s="405">
        <f t="shared" si="628"/>
        <v>0</v>
      </c>
      <c r="CX501" s="405">
        <f t="shared" si="629"/>
        <v>0</v>
      </c>
      <c r="CY501" s="405">
        <f t="shared" si="630"/>
        <v>0</v>
      </c>
      <c r="CZ501" s="405" t="str">
        <f t="shared" si="631"/>
        <v/>
      </c>
      <c r="DA501" s="405" t="str">
        <f t="shared" si="632"/>
        <v/>
      </c>
      <c r="DB501" s="405" t="str">
        <f t="shared" si="633"/>
        <v/>
      </c>
      <c r="DC501" s="405" t="str">
        <f t="shared" si="634"/>
        <v/>
      </c>
      <c r="DD501" s="405" t="str">
        <f t="shared" si="635"/>
        <v/>
      </c>
      <c r="DE501" s="405"/>
      <c r="DF501" s="404"/>
      <c r="DG501" s="405" t="str">
        <f t="shared" si="636"/>
        <v/>
      </c>
      <c r="DH501" s="405" t="str">
        <f t="shared" si="637"/>
        <v/>
      </c>
      <c r="DI501" s="405">
        <f t="shared" si="638"/>
        <v>0</v>
      </c>
      <c r="DJ501" s="405" t="str">
        <f t="shared" si="639"/>
        <v/>
      </c>
      <c r="DK501" s="405" t="str">
        <f t="shared" si="640"/>
        <v/>
      </c>
      <c r="DL501" s="405" t="str">
        <f t="shared" si="641"/>
        <v/>
      </c>
      <c r="DM501" s="405" t="str">
        <f t="shared" si="642"/>
        <v/>
      </c>
      <c r="DN501" s="405" t="str">
        <f t="shared" si="643"/>
        <v/>
      </c>
      <c r="DO501" s="405" t="str">
        <f t="shared" si="644"/>
        <v/>
      </c>
    </row>
    <row r="502" spans="1:119" s="152" customFormat="1" ht="18" hidden="1" customHeight="1">
      <c r="A502" s="156" t="str">
        <f t="shared" si="653"/>
        <v/>
      </c>
      <c r="B502" s="153"/>
      <c r="C502" s="31" t="str">
        <f>IF(B502="","",VLOOKUP(B502,学連登録!$C$2:$G$3000,2,FALSE))</f>
        <v/>
      </c>
      <c r="D502" s="32" t="str">
        <f>IF(B502="","",VLOOKUP(B502,学連登録!$C$2:$G$3000,3,FALSE))</f>
        <v/>
      </c>
      <c r="E502" s="33" t="str">
        <f>IF(B502="","",VLOOKUP(B502,学連登録!$C$2:$G$3000,4,FALSE))</f>
        <v/>
      </c>
      <c r="F502" s="376" t="str">
        <f>IF(B502="","",VLOOKUP(B502,学連登録!$C$2:$I$3000,7,FALSE))</f>
        <v/>
      </c>
      <c r="G502" s="155"/>
      <c r="H502" s="926"/>
      <c r="I502" s="928"/>
      <c r="J502" s="155"/>
      <c r="K502" s="926"/>
      <c r="L502" s="927"/>
      <c r="M502" s="155"/>
      <c r="N502" s="881"/>
      <c r="O502" s="882"/>
      <c r="P502" s="154"/>
      <c r="Q502" s="926"/>
      <c r="R502" s="927"/>
      <c r="S502" s="154"/>
      <c r="T502" s="926"/>
      <c r="U502" s="927"/>
      <c r="V502" s="101" t="str">
        <f>IF(B502="","",VLOOKUP(B502,学連登録!$C$2:$H$3000,6,FALSE))</f>
        <v/>
      </c>
      <c r="Y502" s="116" t="str">
        <f t="shared" si="645"/>
        <v/>
      </c>
      <c r="Z502" s="97" t="str">
        <f>IF(G502="","",VLOOKUP(G502,種目名!$R$5:$T$104,3,0))</f>
        <v/>
      </c>
      <c r="AA502" s="98" t="str">
        <f>IF(J502="","",VLOOKUP(J502,種目名!$R$5:$T$104,3,0))</f>
        <v/>
      </c>
      <c r="AB502" s="117" t="str">
        <f>IF(M502="","",VLOOKUP(M502,種目名!$R$5:$T$104,3,0))</f>
        <v/>
      </c>
      <c r="AC502" s="117" t="str">
        <f>IF(P502="","",VLOOKUP(AF502,種目名!$R$5:$T$104,3,0))</f>
        <v/>
      </c>
      <c r="AD502" s="118" t="str">
        <f>IF(S502="","",VLOOKUP(AI502,種目名!$R$5:$T$104,3,0))</f>
        <v/>
      </c>
      <c r="AE502" s="115">
        <f t="shared" si="646"/>
        <v>0</v>
      </c>
      <c r="AF502" s="152" t="str">
        <f t="shared" si="647"/>
        <v/>
      </c>
      <c r="AG502" s="152" t="str">
        <f t="shared" si="648"/>
        <v/>
      </c>
      <c r="AH502" s="152">
        <f t="shared" si="649"/>
        <v>0</v>
      </c>
      <c r="AI502" s="152" t="str">
        <f t="shared" si="650"/>
        <v/>
      </c>
      <c r="AJ502" s="152" t="str">
        <f t="shared" si="651"/>
        <v/>
      </c>
      <c r="AK502" s="383"/>
      <c r="AL502" s="166">
        <f t="shared" si="579"/>
        <v>0</v>
      </c>
      <c r="AM502" s="392">
        <f t="shared" si="580"/>
        <v>0</v>
      </c>
      <c r="AN502" s="392">
        <f>COUNTIF($B$12:B502,B502)</f>
        <v>0</v>
      </c>
      <c r="AO502" s="392"/>
      <c r="AP502" s="392" t="str">
        <f t="shared" si="581"/>
        <v/>
      </c>
      <c r="AQ502" s="392" t="str">
        <f t="shared" si="581"/>
        <v/>
      </c>
      <c r="AR502" s="392" t="str">
        <f t="shared" si="581"/>
        <v/>
      </c>
      <c r="AS502" s="392" t="str">
        <f t="shared" si="575"/>
        <v/>
      </c>
      <c r="AT502" s="392">
        <f t="shared" si="582"/>
        <v>0</v>
      </c>
      <c r="AU502" s="392" t="str">
        <f t="shared" si="583"/>
        <v/>
      </c>
      <c r="AV502" s="392" t="str">
        <f t="shared" si="584"/>
        <v/>
      </c>
      <c r="AW502" s="392" t="str">
        <f t="shared" si="585"/>
        <v/>
      </c>
      <c r="AX502" s="392" t="str">
        <f t="shared" si="586"/>
        <v/>
      </c>
      <c r="AY502" s="392" t="str">
        <f t="shared" si="587"/>
        <v/>
      </c>
      <c r="AZ502" s="392" t="str">
        <f t="shared" si="652"/>
        <v/>
      </c>
      <c r="BA502" s="392" t="str">
        <f t="shared" si="652"/>
        <v/>
      </c>
      <c r="BB502" s="392" t="str">
        <f t="shared" si="652"/>
        <v/>
      </c>
      <c r="BC502" s="392" t="str">
        <f t="shared" si="652"/>
        <v/>
      </c>
      <c r="BD502" s="396" t="str">
        <f t="shared" si="652"/>
        <v/>
      </c>
      <c r="BE502" s="386">
        <f t="shared" si="588"/>
        <v>0</v>
      </c>
      <c r="BG502" s="392">
        <f t="shared" si="589"/>
        <v>0</v>
      </c>
      <c r="BH502" s="392">
        <f t="shared" si="590"/>
        <v>0</v>
      </c>
      <c r="BI502" s="405">
        <f t="shared" si="591"/>
        <v>0</v>
      </c>
      <c r="BJ502" s="406">
        <f t="shared" si="576"/>
        <v>0</v>
      </c>
      <c r="BK502" s="391" t="str">
        <f t="shared" si="577"/>
        <v>0</v>
      </c>
      <c r="BL502" s="391" t="str">
        <f t="shared" si="578"/>
        <v>0</v>
      </c>
      <c r="BM502" s="405">
        <f t="shared" si="592"/>
        <v>0</v>
      </c>
      <c r="BN502" s="405" t="str">
        <f t="shared" si="593"/>
        <v>0m0</v>
      </c>
      <c r="BO502" s="392">
        <f t="shared" si="594"/>
        <v>0</v>
      </c>
      <c r="BP502" s="392">
        <f t="shared" si="595"/>
        <v>0</v>
      </c>
      <c r="BQ502" s="405">
        <f t="shared" si="596"/>
        <v>0</v>
      </c>
      <c r="BR502" s="406">
        <f t="shared" si="597"/>
        <v>0</v>
      </c>
      <c r="BS502" s="391" t="str">
        <f t="shared" si="598"/>
        <v>0</v>
      </c>
      <c r="BT502" s="391" t="str">
        <f t="shared" si="599"/>
        <v>0</v>
      </c>
      <c r="BU502" s="405">
        <f t="shared" si="600"/>
        <v>0</v>
      </c>
      <c r="BV502" s="405" t="str">
        <f t="shared" si="601"/>
        <v>0m0</v>
      </c>
      <c r="BW502" s="392">
        <f t="shared" si="602"/>
        <v>0</v>
      </c>
      <c r="BX502" s="392">
        <f t="shared" si="603"/>
        <v>0</v>
      </c>
      <c r="BY502" s="405">
        <f t="shared" si="604"/>
        <v>0</v>
      </c>
      <c r="BZ502" s="406">
        <f t="shared" si="605"/>
        <v>0</v>
      </c>
      <c r="CA502" s="391" t="str">
        <f t="shared" si="606"/>
        <v>0</v>
      </c>
      <c r="CB502" s="391" t="str">
        <f t="shared" si="607"/>
        <v>0</v>
      </c>
      <c r="CC502" s="405">
        <f t="shared" si="608"/>
        <v>0</v>
      </c>
      <c r="CD502" s="405" t="str">
        <f t="shared" si="609"/>
        <v>0m0</v>
      </c>
      <c r="CE502" s="392">
        <f t="shared" si="610"/>
        <v>0</v>
      </c>
      <c r="CF502" s="392">
        <f t="shared" si="611"/>
        <v>0</v>
      </c>
      <c r="CG502" s="405">
        <f t="shared" si="612"/>
        <v>0</v>
      </c>
      <c r="CH502" s="406">
        <f t="shared" si="613"/>
        <v>0</v>
      </c>
      <c r="CI502" s="391" t="str">
        <f t="shared" si="614"/>
        <v>0</v>
      </c>
      <c r="CJ502" s="391" t="str">
        <f t="shared" si="615"/>
        <v>0</v>
      </c>
      <c r="CK502" s="405">
        <f t="shared" si="616"/>
        <v>0</v>
      </c>
      <c r="CL502" s="405" t="str">
        <f t="shared" si="617"/>
        <v>0m0</v>
      </c>
      <c r="CM502" s="392">
        <f t="shared" si="618"/>
        <v>0</v>
      </c>
      <c r="CN502" s="392">
        <f t="shared" si="619"/>
        <v>0</v>
      </c>
      <c r="CO502" s="405">
        <f t="shared" si="620"/>
        <v>0</v>
      </c>
      <c r="CP502" s="406">
        <f t="shared" si="621"/>
        <v>0</v>
      </c>
      <c r="CQ502" s="391" t="str">
        <f t="shared" si="622"/>
        <v>0</v>
      </c>
      <c r="CR502" s="391" t="str">
        <f t="shared" si="623"/>
        <v>0</v>
      </c>
      <c r="CS502" s="405">
        <f t="shared" si="624"/>
        <v>0</v>
      </c>
      <c r="CT502" s="405" t="str">
        <f t="shared" si="625"/>
        <v>0m0</v>
      </c>
      <c r="CU502" s="405">
        <f t="shared" si="626"/>
        <v>0</v>
      </c>
      <c r="CV502" s="405">
        <f t="shared" si="627"/>
        <v>0</v>
      </c>
      <c r="CW502" s="405">
        <f t="shared" si="628"/>
        <v>0</v>
      </c>
      <c r="CX502" s="405">
        <f t="shared" si="629"/>
        <v>0</v>
      </c>
      <c r="CY502" s="405">
        <f t="shared" si="630"/>
        <v>0</v>
      </c>
      <c r="CZ502" s="405" t="str">
        <f t="shared" si="631"/>
        <v/>
      </c>
      <c r="DA502" s="405" t="str">
        <f t="shared" si="632"/>
        <v/>
      </c>
      <c r="DB502" s="405" t="str">
        <f t="shared" si="633"/>
        <v/>
      </c>
      <c r="DC502" s="405" t="str">
        <f t="shared" si="634"/>
        <v/>
      </c>
      <c r="DD502" s="405" t="str">
        <f t="shared" si="635"/>
        <v/>
      </c>
      <c r="DE502" s="405"/>
      <c r="DF502" s="404"/>
      <c r="DG502" s="405" t="str">
        <f t="shared" si="636"/>
        <v/>
      </c>
      <c r="DH502" s="405" t="str">
        <f t="shared" si="637"/>
        <v/>
      </c>
      <c r="DI502" s="405">
        <f t="shared" si="638"/>
        <v>0</v>
      </c>
      <c r="DJ502" s="405" t="str">
        <f t="shared" si="639"/>
        <v/>
      </c>
      <c r="DK502" s="405" t="str">
        <f t="shared" si="640"/>
        <v/>
      </c>
      <c r="DL502" s="405" t="str">
        <f t="shared" si="641"/>
        <v/>
      </c>
      <c r="DM502" s="405" t="str">
        <f t="shared" si="642"/>
        <v/>
      </c>
      <c r="DN502" s="405" t="str">
        <f t="shared" si="643"/>
        <v/>
      </c>
      <c r="DO502" s="405" t="str">
        <f t="shared" si="644"/>
        <v/>
      </c>
    </row>
    <row r="503" spans="1:119" s="152" customFormat="1" ht="18" hidden="1" customHeight="1">
      <c r="A503" s="156" t="str">
        <f t="shared" si="653"/>
        <v/>
      </c>
      <c r="B503" s="153"/>
      <c r="C503" s="31" t="str">
        <f>IF(B503="","",VLOOKUP(B503,学連登録!$C$2:$G$3000,2,FALSE))</f>
        <v/>
      </c>
      <c r="D503" s="32" t="str">
        <f>IF(B503="","",VLOOKUP(B503,学連登録!$C$2:$G$3000,3,FALSE))</f>
        <v/>
      </c>
      <c r="E503" s="33" t="str">
        <f>IF(B503="","",VLOOKUP(B503,学連登録!$C$2:$G$3000,4,FALSE))</f>
        <v/>
      </c>
      <c r="F503" s="376" t="str">
        <f>IF(B503="","",VLOOKUP(B503,学連登録!$C$2:$I$3000,7,FALSE))</f>
        <v/>
      </c>
      <c r="G503" s="155"/>
      <c r="H503" s="926"/>
      <c r="I503" s="928"/>
      <c r="J503" s="155"/>
      <c r="K503" s="926"/>
      <c r="L503" s="927"/>
      <c r="M503" s="155"/>
      <c r="N503" s="881"/>
      <c r="O503" s="882"/>
      <c r="P503" s="154"/>
      <c r="Q503" s="926"/>
      <c r="R503" s="927"/>
      <c r="S503" s="154"/>
      <c r="T503" s="926"/>
      <c r="U503" s="927"/>
      <c r="V503" s="101" t="str">
        <f>IF(B503="","",VLOOKUP(B503,学連登録!$C$2:$H$3000,6,FALSE))</f>
        <v/>
      </c>
      <c r="Y503" s="116" t="str">
        <f t="shared" si="645"/>
        <v/>
      </c>
      <c r="Z503" s="97" t="str">
        <f>IF(G503="","",VLOOKUP(G503,種目名!$R$5:$T$104,3,0))</f>
        <v/>
      </c>
      <c r="AA503" s="98" t="str">
        <f>IF(J503="","",VLOOKUP(J503,種目名!$R$5:$T$104,3,0))</f>
        <v/>
      </c>
      <c r="AB503" s="117" t="str">
        <f>IF(M503="","",VLOOKUP(M503,種目名!$R$5:$T$104,3,0))</f>
        <v/>
      </c>
      <c r="AC503" s="117" t="str">
        <f>IF(P503="","",VLOOKUP(AF503,種目名!$R$5:$T$104,3,0))</f>
        <v/>
      </c>
      <c r="AD503" s="118" t="str">
        <f>IF(S503="","",VLOOKUP(AI503,種目名!$R$5:$T$104,3,0))</f>
        <v/>
      </c>
      <c r="AE503" s="115">
        <f t="shared" si="646"/>
        <v>0</v>
      </c>
      <c r="AF503" s="152" t="str">
        <f t="shared" si="647"/>
        <v/>
      </c>
      <c r="AG503" s="152" t="str">
        <f t="shared" si="648"/>
        <v/>
      </c>
      <c r="AH503" s="152">
        <f t="shared" si="649"/>
        <v>0</v>
      </c>
      <c r="AI503" s="152" t="str">
        <f t="shared" si="650"/>
        <v/>
      </c>
      <c r="AJ503" s="152" t="str">
        <f t="shared" si="651"/>
        <v/>
      </c>
      <c r="AK503" s="383"/>
      <c r="AL503" s="166">
        <f t="shared" si="579"/>
        <v>0</v>
      </c>
      <c r="AM503" s="392">
        <f t="shared" si="580"/>
        <v>0</v>
      </c>
      <c r="AN503" s="392">
        <f>COUNTIF($B$12:B503,B503)</f>
        <v>0</v>
      </c>
      <c r="AO503" s="392"/>
      <c r="AP503" s="392" t="str">
        <f t="shared" si="581"/>
        <v/>
      </c>
      <c r="AQ503" s="392" t="str">
        <f t="shared" si="581"/>
        <v/>
      </c>
      <c r="AR503" s="392" t="str">
        <f t="shared" si="581"/>
        <v/>
      </c>
      <c r="AS503" s="392" t="str">
        <f t="shared" si="575"/>
        <v/>
      </c>
      <c r="AT503" s="392">
        <f t="shared" si="582"/>
        <v>0</v>
      </c>
      <c r="AU503" s="392" t="str">
        <f t="shared" si="583"/>
        <v/>
      </c>
      <c r="AV503" s="392" t="str">
        <f t="shared" si="584"/>
        <v/>
      </c>
      <c r="AW503" s="392" t="str">
        <f t="shared" si="585"/>
        <v/>
      </c>
      <c r="AX503" s="392" t="str">
        <f t="shared" si="586"/>
        <v/>
      </c>
      <c r="AY503" s="392" t="str">
        <f t="shared" si="587"/>
        <v/>
      </c>
      <c r="AZ503" s="392" t="str">
        <f t="shared" si="652"/>
        <v/>
      </c>
      <c r="BA503" s="392" t="str">
        <f t="shared" si="652"/>
        <v/>
      </c>
      <c r="BB503" s="392" t="str">
        <f t="shared" si="652"/>
        <v/>
      </c>
      <c r="BC503" s="392" t="str">
        <f t="shared" si="652"/>
        <v/>
      </c>
      <c r="BD503" s="396" t="str">
        <f t="shared" si="652"/>
        <v/>
      </c>
      <c r="BE503" s="386">
        <f t="shared" si="588"/>
        <v>0</v>
      </c>
      <c r="BG503" s="392">
        <f t="shared" si="589"/>
        <v>0</v>
      </c>
      <c r="BH503" s="392">
        <f t="shared" si="590"/>
        <v>0</v>
      </c>
      <c r="BI503" s="405">
        <f t="shared" si="591"/>
        <v>0</v>
      </c>
      <c r="BJ503" s="406">
        <f t="shared" si="576"/>
        <v>0</v>
      </c>
      <c r="BK503" s="391" t="str">
        <f t="shared" si="577"/>
        <v>0</v>
      </c>
      <c r="BL503" s="391" t="str">
        <f t="shared" si="578"/>
        <v>0</v>
      </c>
      <c r="BM503" s="405">
        <f t="shared" si="592"/>
        <v>0</v>
      </c>
      <c r="BN503" s="405" t="str">
        <f t="shared" si="593"/>
        <v>0m0</v>
      </c>
      <c r="BO503" s="392">
        <f t="shared" si="594"/>
        <v>0</v>
      </c>
      <c r="BP503" s="392">
        <f t="shared" si="595"/>
        <v>0</v>
      </c>
      <c r="BQ503" s="405">
        <f t="shared" si="596"/>
        <v>0</v>
      </c>
      <c r="BR503" s="406">
        <f t="shared" si="597"/>
        <v>0</v>
      </c>
      <c r="BS503" s="391" t="str">
        <f t="shared" si="598"/>
        <v>0</v>
      </c>
      <c r="BT503" s="391" t="str">
        <f t="shared" si="599"/>
        <v>0</v>
      </c>
      <c r="BU503" s="405">
        <f t="shared" si="600"/>
        <v>0</v>
      </c>
      <c r="BV503" s="405" t="str">
        <f t="shared" si="601"/>
        <v>0m0</v>
      </c>
      <c r="BW503" s="392">
        <f t="shared" si="602"/>
        <v>0</v>
      </c>
      <c r="BX503" s="392">
        <f t="shared" si="603"/>
        <v>0</v>
      </c>
      <c r="BY503" s="405">
        <f t="shared" si="604"/>
        <v>0</v>
      </c>
      <c r="BZ503" s="406">
        <f t="shared" si="605"/>
        <v>0</v>
      </c>
      <c r="CA503" s="391" t="str">
        <f t="shared" si="606"/>
        <v>0</v>
      </c>
      <c r="CB503" s="391" t="str">
        <f t="shared" si="607"/>
        <v>0</v>
      </c>
      <c r="CC503" s="405">
        <f t="shared" si="608"/>
        <v>0</v>
      </c>
      <c r="CD503" s="405" t="str">
        <f t="shared" si="609"/>
        <v>0m0</v>
      </c>
      <c r="CE503" s="392">
        <f t="shared" si="610"/>
        <v>0</v>
      </c>
      <c r="CF503" s="392">
        <f t="shared" si="611"/>
        <v>0</v>
      </c>
      <c r="CG503" s="405">
        <f t="shared" si="612"/>
        <v>0</v>
      </c>
      <c r="CH503" s="406">
        <f t="shared" si="613"/>
        <v>0</v>
      </c>
      <c r="CI503" s="391" t="str">
        <f t="shared" si="614"/>
        <v>0</v>
      </c>
      <c r="CJ503" s="391" t="str">
        <f t="shared" si="615"/>
        <v>0</v>
      </c>
      <c r="CK503" s="405">
        <f t="shared" si="616"/>
        <v>0</v>
      </c>
      <c r="CL503" s="405" t="str">
        <f t="shared" si="617"/>
        <v>0m0</v>
      </c>
      <c r="CM503" s="392">
        <f t="shared" si="618"/>
        <v>0</v>
      </c>
      <c r="CN503" s="392">
        <f t="shared" si="619"/>
        <v>0</v>
      </c>
      <c r="CO503" s="405">
        <f t="shared" si="620"/>
        <v>0</v>
      </c>
      <c r="CP503" s="406">
        <f t="shared" si="621"/>
        <v>0</v>
      </c>
      <c r="CQ503" s="391" t="str">
        <f t="shared" si="622"/>
        <v>0</v>
      </c>
      <c r="CR503" s="391" t="str">
        <f t="shared" si="623"/>
        <v>0</v>
      </c>
      <c r="CS503" s="405">
        <f t="shared" si="624"/>
        <v>0</v>
      </c>
      <c r="CT503" s="405" t="str">
        <f t="shared" si="625"/>
        <v>0m0</v>
      </c>
      <c r="CU503" s="405">
        <f t="shared" si="626"/>
        <v>0</v>
      </c>
      <c r="CV503" s="405">
        <f t="shared" si="627"/>
        <v>0</v>
      </c>
      <c r="CW503" s="405">
        <f t="shared" si="628"/>
        <v>0</v>
      </c>
      <c r="CX503" s="405">
        <f t="shared" si="629"/>
        <v>0</v>
      </c>
      <c r="CY503" s="405">
        <f t="shared" si="630"/>
        <v>0</v>
      </c>
      <c r="CZ503" s="405" t="str">
        <f t="shared" si="631"/>
        <v/>
      </c>
      <c r="DA503" s="405" t="str">
        <f t="shared" si="632"/>
        <v/>
      </c>
      <c r="DB503" s="405" t="str">
        <f t="shared" si="633"/>
        <v/>
      </c>
      <c r="DC503" s="405" t="str">
        <f t="shared" si="634"/>
        <v/>
      </c>
      <c r="DD503" s="405" t="str">
        <f t="shared" si="635"/>
        <v/>
      </c>
      <c r="DE503" s="405"/>
      <c r="DF503" s="404"/>
      <c r="DG503" s="405" t="str">
        <f t="shared" si="636"/>
        <v/>
      </c>
      <c r="DH503" s="405" t="str">
        <f t="shared" si="637"/>
        <v/>
      </c>
      <c r="DI503" s="405">
        <f t="shared" si="638"/>
        <v>0</v>
      </c>
      <c r="DJ503" s="405" t="str">
        <f t="shared" si="639"/>
        <v/>
      </c>
      <c r="DK503" s="405" t="str">
        <f t="shared" si="640"/>
        <v/>
      </c>
      <c r="DL503" s="405" t="str">
        <f t="shared" si="641"/>
        <v/>
      </c>
      <c r="DM503" s="405" t="str">
        <f t="shared" si="642"/>
        <v/>
      </c>
      <c r="DN503" s="405" t="str">
        <f t="shared" si="643"/>
        <v/>
      </c>
      <c r="DO503" s="405" t="str">
        <f t="shared" si="644"/>
        <v/>
      </c>
    </row>
    <row r="504" spans="1:119" s="152" customFormat="1" ht="18" hidden="1" customHeight="1">
      <c r="A504" s="156" t="str">
        <f t="shared" si="653"/>
        <v/>
      </c>
      <c r="B504" s="153"/>
      <c r="C504" s="31" t="str">
        <f>IF(B504="","",VLOOKUP(B504,学連登録!$C$2:$G$3000,2,FALSE))</f>
        <v/>
      </c>
      <c r="D504" s="32" t="str">
        <f>IF(B504="","",VLOOKUP(B504,学連登録!$C$2:$G$3000,3,FALSE))</f>
        <v/>
      </c>
      <c r="E504" s="33" t="str">
        <f>IF(B504="","",VLOOKUP(B504,学連登録!$C$2:$G$3000,4,FALSE))</f>
        <v/>
      </c>
      <c r="F504" s="376" t="str">
        <f>IF(B504="","",VLOOKUP(B504,学連登録!$C$2:$I$3000,7,FALSE))</f>
        <v/>
      </c>
      <c r="G504" s="155"/>
      <c r="H504" s="926"/>
      <c r="I504" s="928"/>
      <c r="J504" s="155"/>
      <c r="K504" s="926"/>
      <c r="L504" s="927"/>
      <c r="M504" s="155"/>
      <c r="N504" s="881"/>
      <c r="O504" s="882"/>
      <c r="P504" s="154"/>
      <c r="Q504" s="926"/>
      <c r="R504" s="927"/>
      <c r="S504" s="154"/>
      <c r="T504" s="926"/>
      <c r="U504" s="927"/>
      <c r="V504" s="101" t="str">
        <f>IF(B504="","",VLOOKUP(B504,学連登録!$C$2:$H$3000,6,FALSE))</f>
        <v/>
      </c>
      <c r="Y504" s="116" t="str">
        <f t="shared" si="645"/>
        <v/>
      </c>
      <c r="Z504" s="97" t="str">
        <f>IF(G504="","",VLOOKUP(G504,種目名!$R$5:$T$104,3,0))</f>
        <v/>
      </c>
      <c r="AA504" s="98" t="str">
        <f>IF(J504="","",VLOOKUP(J504,種目名!$R$5:$T$104,3,0))</f>
        <v/>
      </c>
      <c r="AB504" s="117" t="str">
        <f>IF(M504="","",VLOOKUP(M504,種目名!$R$5:$T$104,3,0))</f>
        <v/>
      </c>
      <c r="AC504" s="117" t="str">
        <f>IF(P504="","",VLOOKUP(AF504,種目名!$R$5:$T$104,3,0))</f>
        <v/>
      </c>
      <c r="AD504" s="118" t="str">
        <f>IF(S504="","",VLOOKUP(AI504,種目名!$R$5:$T$104,3,0))</f>
        <v/>
      </c>
      <c r="AE504" s="115">
        <f t="shared" si="646"/>
        <v>0</v>
      </c>
      <c r="AF504" s="152" t="str">
        <f t="shared" si="647"/>
        <v/>
      </c>
      <c r="AG504" s="152" t="str">
        <f t="shared" si="648"/>
        <v/>
      </c>
      <c r="AH504" s="152">
        <f t="shared" si="649"/>
        <v>0</v>
      </c>
      <c r="AI504" s="152" t="str">
        <f t="shared" si="650"/>
        <v/>
      </c>
      <c r="AJ504" s="152" t="str">
        <f t="shared" si="651"/>
        <v/>
      </c>
      <c r="AK504" s="383"/>
      <c r="AL504" s="166">
        <f t="shared" si="579"/>
        <v>0</v>
      </c>
      <c r="AM504" s="392">
        <f t="shared" si="580"/>
        <v>0</v>
      </c>
      <c r="AN504" s="392">
        <f>COUNTIF($B$12:B504,B504)</f>
        <v>0</v>
      </c>
      <c r="AO504" s="392"/>
      <c r="AP504" s="392" t="str">
        <f t="shared" si="581"/>
        <v/>
      </c>
      <c r="AQ504" s="392" t="str">
        <f t="shared" si="581"/>
        <v/>
      </c>
      <c r="AR504" s="392" t="str">
        <f t="shared" si="581"/>
        <v/>
      </c>
      <c r="AS504" s="392" t="str">
        <f t="shared" si="575"/>
        <v/>
      </c>
      <c r="AT504" s="392">
        <f t="shared" si="582"/>
        <v>0</v>
      </c>
      <c r="AU504" s="392" t="str">
        <f t="shared" si="583"/>
        <v/>
      </c>
      <c r="AV504" s="392" t="str">
        <f t="shared" si="584"/>
        <v/>
      </c>
      <c r="AW504" s="392" t="str">
        <f t="shared" si="585"/>
        <v/>
      </c>
      <c r="AX504" s="392" t="str">
        <f t="shared" si="586"/>
        <v/>
      </c>
      <c r="AY504" s="392" t="str">
        <f t="shared" si="587"/>
        <v/>
      </c>
      <c r="AZ504" s="392" t="str">
        <f t="shared" si="652"/>
        <v/>
      </c>
      <c r="BA504" s="392" t="str">
        <f t="shared" si="652"/>
        <v/>
      </c>
      <c r="BB504" s="392" t="str">
        <f t="shared" si="652"/>
        <v/>
      </c>
      <c r="BC504" s="392" t="str">
        <f t="shared" si="652"/>
        <v/>
      </c>
      <c r="BD504" s="396" t="str">
        <f t="shared" si="652"/>
        <v/>
      </c>
      <c r="BE504" s="386">
        <f t="shared" si="588"/>
        <v>0</v>
      </c>
      <c r="BG504" s="392">
        <f t="shared" si="589"/>
        <v>0</v>
      </c>
      <c r="BH504" s="392">
        <f t="shared" si="590"/>
        <v>0</v>
      </c>
      <c r="BI504" s="405">
        <f t="shared" si="591"/>
        <v>0</v>
      </c>
      <c r="BJ504" s="406">
        <f t="shared" si="576"/>
        <v>0</v>
      </c>
      <c r="BK504" s="391" t="str">
        <f t="shared" si="577"/>
        <v>0</v>
      </c>
      <c r="BL504" s="391" t="str">
        <f t="shared" si="578"/>
        <v>0</v>
      </c>
      <c r="BM504" s="405">
        <f t="shared" si="592"/>
        <v>0</v>
      </c>
      <c r="BN504" s="405" t="str">
        <f t="shared" si="593"/>
        <v>0m0</v>
      </c>
      <c r="BO504" s="392">
        <f t="shared" si="594"/>
        <v>0</v>
      </c>
      <c r="BP504" s="392">
        <f t="shared" si="595"/>
        <v>0</v>
      </c>
      <c r="BQ504" s="405">
        <f t="shared" si="596"/>
        <v>0</v>
      </c>
      <c r="BR504" s="406">
        <f t="shared" si="597"/>
        <v>0</v>
      </c>
      <c r="BS504" s="391" t="str">
        <f t="shared" si="598"/>
        <v>0</v>
      </c>
      <c r="BT504" s="391" t="str">
        <f t="shared" si="599"/>
        <v>0</v>
      </c>
      <c r="BU504" s="405">
        <f t="shared" si="600"/>
        <v>0</v>
      </c>
      <c r="BV504" s="405" t="str">
        <f t="shared" si="601"/>
        <v>0m0</v>
      </c>
      <c r="BW504" s="392">
        <f t="shared" si="602"/>
        <v>0</v>
      </c>
      <c r="BX504" s="392">
        <f t="shared" si="603"/>
        <v>0</v>
      </c>
      <c r="BY504" s="405">
        <f t="shared" si="604"/>
        <v>0</v>
      </c>
      <c r="BZ504" s="406">
        <f t="shared" si="605"/>
        <v>0</v>
      </c>
      <c r="CA504" s="391" t="str">
        <f t="shared" si="606"/>
        <v>0</v>
      </c>
      <c r="CB504" s="391" t="str">
        <f t="shared" si="607"/>
        <v>0</v>
      </c>
      <c r="CC504" s="405">
        <f t="shared" si="608"/>
        <v>0</v>
      </c>
      <c r="CD504" s="405" t="str">
        <f t="shared" si="609"/>
        <v>0m0</v>
      </c>
      <c r="CE504" s="392">
        <f t="shared" si="610"/>
        <v>0</v>
      </c>
      <c r="CF504" s="392">
        <f t="shared" si="611"/>
        <v>0</v>
      </c>
      <c r="CG504" s="405">
        <f t="shared" si="612"/>
        <v>0</v>
      </c>
      <c r="CH504" s="406">
        <f t="shared" si="613"/>
        <v>0</v>
      </c>
      <c r="CI504" s="391" t="str">
        <f t="shared" si="614"/>
        <v>0</v>
      </c>
      <c r="CJ504" s="391" t="str">
        <f t="shared" si="615"/>
        <v>0</v>
      </c>
      <c r="CK504" s="405">
        <f t="shared" si="616"/>
        <v>0</v>
      </c>
      <c r="CL504" s="405" t="str">
        <f t="shared" si="617"/>
        <v>0m0</v>
      </c>
      <c r="CM504" s="392">
        <f t="shared" si="618"/>
        <v>0</v>
      </c>
      <c r="CN504" s="392">
        <f t="shared" si="619"/>
        <v>0</v>
      </c>
      <c r="CO504" s="405">
        <f t="shared" si="620"/>
        <v>0</v>
      </c>
      <c r="CP504" s="406">
        <f t="shared" si="621"/>
        <v>0</v>
      </c>
      <c r="CQ504" s="391" t="str">
        <f t="shared" si="622"/>
        <v>0</v>
      </c>
      <c r="CR504" s="391" t="str">
        <f t="shared" si="623"/>
        <v>0</v>
      </c>
      <c r="CS504" s="405">
        <f t="shared" si="624"/>
        <v>0</v>
      </c>
      <c r="CT504" s="405" t="str">
        <f t="shared" si="625"/>
        <v>0m0</v>
      </c>
      <c r="CU504" s="405">
        <f t="shared" si="626"/>
        <v>0</v>
      </c>
      <c r="CV504" s="405">
        <f t="shared" si="627"/>
        <v>0</v>
      </c>
      <c r="CW504" s="405">
        <f t="shared" si="628"/>
        <v>0</v>
      </c>
      <c r="CX504" s="405">
        <f t="shared" si="629"/>
        <v>0</v>
      </c>
      <c r="CY504" s="405">
        <f t="shared" si="630"/>
        <v>0</v>
      </c>
      <c r="CZ504" s="405" t="str">
        <f t="shared" si="631"/>
        <v/>
      </c>
      <c r="DA504" s="405" t="str">
        <f t="shared" si="632"/>
        <v/>
      </c>
      <c r="DB504" s="405" t="str">
        <f t="shared" si="633"/>
        <v/>
      </c>
      <c r="DC504" s="405" t="str">
        <f t="shared" si="634"/>
        <v/>
      </c>
      <c r="DD504" s="405" t="str">
        <f t="shared" si="635"/>
        <v/>
      </c>
      <c r="DE504" s="405"/>
      <c r="DF504" s="404"/>
      <c r="DG504" s="405" t="str">
        <f t="shared" si="636"/>
        <v/>
      </c>
      <c r="DH504" s="405" t="str">
        <f t="shared" si="637"/>
        <v/>
      </c>
      <c r="DI504" s="405">
        <f t="shared" si="638"/>
        <v>0</v>
      </c>
      <c r="DJ504" s="405" t="str">
        <f t="shared" si="639"/>
        <v/>
      </c>
      <c r="DK504" s="405" t="str">
        <f t="shared" si="640"/>
        <v/>
      </c>
      <c r="DL504" s="405" t="str">
        <f t="shared" si="641"/>
        <v/>
      </c>
      <c r="DM504" s="405" t="str">
        <f t="shared" si="642"/>
        <v/>
      </c>
      <c r="DN504" s="405" t="str">
        <f t="shared" si="643"/>
        <v/>
      </c>
      <c r="DO504" s="405" t="str">
        <f t="shared" si="644"/>
        <v/>
      </c>
    </row>
    <row r="505" spans="1:119" s="152" customFormat="1" ht="18" hidden="1" customHeight="1">
      <c r="A505" s="156" t="str">
        <f t="shared" si="653"/>
        <v/>
      </c>
      <c r="B505" s="153"/>
      <c r="C505" s="31" t="str">
        <f>IF(B505="","",VLOOKUP(B505,学連登録!$C$2:$G$3000,2,FALSE))</f>
        <v/>
      </c>
      <c r="D505" s="32" t="str">
        <f>IF(B505="","",VLOOKUP(B505,学連登録!$C$2:$G$3000,3,FALSE))</f>
        <v/>
      </c>
      <c r="E505" s="33" t="str">
        <f>IF(B505="","",VLOOKUP(B505,学連登録!$C$2:$G$3000,4,FALSE))</f>
        <v/>
      </c>
      <c r="F505" s="376" t="str">
        <f>IF(B505="","",VLOOKUP(B505,学連登録!$C$2:$I$3000,7,FALSE))</f>
        <v/>
      </c>
      <c r="G505" s="155"/>
      <c r="H505" s="926"/>
      <c r="I505" s="928"/>
      <c r="J505" s="155"/>
      <c r="K505" s="926"/>
      <c r="L505" s="927"/>
      <c r="M505" s="155"/>
      <c r="N505" s="881"/>
      <c r="O505" s="882"/>
      <c r="P505" s="154"/>
      <c r="Q505" s="926"/>
      <c r="R505" s="927"/>
      <c r="S505" s="154"/>
      <c r="T505" s="926"/>
      <c r="U505" s="927"/>
      <c r="V505" s="101" t="str">
        <f>IF(B505="","",VLOOKUP(B505,学連登録!$C$2:$H$3000,6,FALSE))</f>
        <v/>
      </c>
      <c r="Y505" s="116" t="str">
        <f t="shared" si="645"/>
        <v/>
      </c>
      <c r="Z505" s="97" t="str">
        <f>IF(G505="","",VLOOKUP(G505,種目名!$R$5:$T$104,3,0))</f>
        <v/>
      </c>
      <c r="AA505" s="98" t="str">
        <f>IF(J505="","",VLOOKUP(J505,種目名!$R$5:$T$104,3,0))</f>
        <v/>
      </c>
      <c r="AB505" s="117" t="str">
        <f>IF(M505="","",VLOOKUP(M505,種目名!$R$5:$T$104,3,0))</f>
        <v/>
      </c>
      <c r="AC505" s="117" t="str">
        <f>IF(P505="","",VLOOKUP(AF505,種目名!$R$5:$T$104,3,0))</f>
        <v/>
      </c>
      <c r="AD505" s="118" t="str">
        <f>IF(S505="","",VLOOKUP(AI505,種目名!$R$5:$T$104,3,0))</f>
        <v/>
      </c>
      <c r="AE505" s="115">
        <f t="shared" si="646"/>
        <v>0</v>
      </c>
      <c r="AF505" s="152" t="str">
        <f t="shared" si="647"/>
        <v/>
      </c>
      <c r="AG505" s="152" t="str">
        <f t="shared" si="648"/>
        <v/>
      </c>
      <c r="AH505" s="152">
        <f t="shared" si="649"/>
        <v>0</v>
      </c>
      <c r="AI505" s="152" t="str">
        <f t="shared" si="650"/>
        <v/>
      </c>
      <c r="AJ505" s="152" t="str">
        <f t="shared" si="651"/>
        <v/>
      </c>
      <c r="AK505" s="383"/>
      <c r="AL505" s="166">
        <f t="shared" si="579"/>
        <v>0</v>
      </c>
      <c r="AM505" s="392">
        <f t="shared" si="580"/>
        <v>0</v>
      </c>
      <c r="AN505" s="392">
        <f>COUNTIF($B$12:B505,B505)</f>
        <v>0</v>
      </c>
      <c r="AO505" s="392"/>
      <c r="AP505" s="392" t="str">
        <f t="shared" si="581"/>
        <v/>
      </c>
      <c r="AQ505" s="392" t="str">
        <f t="shared" si="581"/>
        <v/>
      </c>
      <c r="AR505" s="392" t="str">
        <f t="shared" si="581"/>
        <v/>
      </c>
      <c r="AS505" s="392" t="str">
        <f t="shared" si="575"/>
        <v/>
      </c>
      <c r="AT505" s="392">
        <f t="shared" si="582"/>
        <v>0</v>
      </c>
      <c r="AU505" s="392" t="str">
        <f t="shared" si="583"/>
        <v/>
      </c>
      <c r="AV505" s="392" t="str">
        <f t="shared" si="584"/>
        <v/>
      </c>
      <c r="AW505" s="392" t="str">
        <f t="shared" si="585"/>
        <v/>
      </c>
      <c r="AX505" s="392" t="str">
        <f t="shared" si="586"/>
        <v/>
      </c>
      <c r="AY505" s="392" t="str">
        <f t="shared" si="587"/>
        <v/>
      </c>
      <c r="AZ505" s="392" t="str">
        <f t="shared" si="652"/>
        <v/>
      </c>
      <c r="BA505" s="392" t="str">
        <f t="shared" si="652"/>
        <v/>
      </c>
      <c r="BB505" s="392" t="str">
        <f t="shared" si="652"/>
        <v/>
      </c>
      <c r="BC505" s="392" t="str">
        <f t="shared" si="652"/>
        <v/>
      </c>
      <c r="BD505" s="396" t="str">
        <f t="shared" si="652"/>
        <v/>
      </c>
      <c r="BE505" s="386">
        <f t="shared" si="588"/>
        <v>0</v>
      </c>
      <c r="BG505" s="392">
        <f t="shared" si="589"/>
        <v>0</v>
      </c>
      <c r="BH505" s="392">
        <f t="shared" si="590"/>
        <v>0</v>
      </c>
      <c r="BI505" s="405">
        <f t="shared" si="591"/>
        <v>0</v>
      </c>
      <c r="BJ505" s="406">
        <f t="shared" si="576"/>
        <v>0</v>
      </c>
      <c r="BK505" s="391" t="str">
        <f t="shared" si="577"/>
        <v>0</v>
      </c>
      <c r="BL505" s="391" t="str">
        <f t="shared" si="578"/>
        <v>0</v>
      </c>
      <c r="BM505" s="405">
        <f t="shared" si="592"/>
        <v>0</v>
      </c>
      <c r="BN505" s="405" t="str">
        <f t="shared" si="593"/>
        <v>0m0</v>
      </c>
      <c r="BO505" s="392">
        <f t="shared" si="594"/>
        <v>0</v>
      </c>
      <c r="BP505" s="392">
        <f t="shared" si="595"/>
        <v>0</v>
      </c>
      <c r="BQ505" s="405">
        <f t="shared" si="596"/>
        <v>0</v>
      </c>
      <c r="BR505" s="406">
        <f t="shared" si="597"/>
        <v>0</v>
      </c>
      <c r="BS505" s="391" t="str">
        <f t="shared" si="598"/>
        <v>0</v>
      </c>
      <c r="BT505" s="391" t="str">
        <f t="shared" si="599"/>
        <v>0</v>
      </c>
      <c r="BU505" s="405">
        <f t="shared" si="600"/>
        <v>0</v>
      </c>
      <c r="BV505" s="405" t="str">
        <f t="shared" si="601"/>
        <v>0m0</v>
      </c>
      <c r="BW505" s="392">
        <f t="shared" si="602"/>
        <v>0</v>
      </c>
      <c r="BX505" s="392">
        <f t="shared" si="603"/>
        <v>0</v>
      </c>
      <c r="BY505" s="405">
        <f t="shared" si="604"/>
        <v>0</v>
      </c>
      <c r="BZ505" s="406">
        <f t="shared" si="605"/>
        <v>0</v>
      </c>
      <c r="CA505" s="391" t="str">
        <f t="shared" si="606"/>
        <v>0</v>
      </c>
      <c r="CB505" s="391" t="str">
        <f t="shared" si="607"/>
        <v>0</v>
      </c>
      <c r="CC505" s="405">
        <f t="shared" si="608"/>
        <v>0</v>
      </c>
      <c r="CD505" s="405" t="str">
        <f t="shared" si="609"/>
        <v>0m0</v>
      </c>
      <c r="CE505" s="392">
        <f t="shared" si="610"/>
        <v>0</v>
      </c>
      <c r="CF505" s="392">
        <f t="shared" si="611"/>
        <v>0</v>
      </c>
      <c r="CG505" s="405">
        <f t="shared" si="612"/>
        <v>0</v>
      </c>
      <c r="CH505" s="406">
        <f t="shared" si="613"/>
        <v>0</v>
      </c>
      <c r="CI505" s="391" t="str">
        <f t="shared" si="614"/>
        <v>0</v>
      </c>
      <c r="CJ505" s="391" t="str">
        <f t="shared" si="615"/>
        <v>0</v>
      </c>
      <c r="CK505" s="405">
        <f t="shared" si="616"/>
        <v>0</v>
      </c>
      <c r="CL505" s="405" t="str">
        <f t="shared" si="617"/>
        <v>0m0</v>
      </c>
      <c r="CM505" s="392">
        <f t="shared" si="618"/>
        <v>0</v>
      </c>
      <c r="CN505" s="392">
        <f t="shared" si="619"/>
        <v>0</v>
      </c>
      <c r="CO505" s="405">
        <f t="shared" si="620"/>
        <v>0</v>
      </c>
      <c r="CP505" s="406">
        <f t="shared" si="621"/>
        <v>0</v>
      </c>
      <c r="CQ505" s="391" t="str">
        <f t="shared" si="622"/>
        <v>0</v>
      </c>
      <c r="CR505" s="391" t="str">
        <f t="shared" si="623"/>
        <v>0</v>
      </c>
      <c r="CS505" s="405">
        <f t="shared" si="624"/>
        <v>0</v>
      </c>
      <c r="CT505" s="405" t="str">
        <f t="shared" si="625"/>
        <v>0m0</v>
      </c>
      <c r="CU505" s="405">
        <f t="shared" si="626"/>
        <v>0</v>
      </c>
      <c r="CV505" s="405">
        <f t="shared" si="627"/>
        <v>0</v>
      </c>
      <c r="CW505" s="405">
        <f t="shared" si="628"/>
        <v>0</v>
      </c>
      <c r="CX505" s="405">
        <f t="shared" si="629"/>
        <v>0</v>
      </c>
      <c r="CY505" s="405">
        <f t="shared" si="630"/>
        <v>0</v>
      </c>
      <c r="CZ505" s="405" t="str">
        <f t="shared" si="631"/>
        <v/>
      </c>
      <c r="DA505" s="405" t="str">
        <f t="shared" si="632"/>
        <v/>
      </c>
      <c r="DB505" s="405" t="str">
        <f t="shared" si="633"/>
        <v/>
      </c>
      <c r="DC505" s="405" t="str">
        <f t="shared" si="634"/>
        <v/>
      </c>
      <c r="DD505" s="405" t="str">
        <f t="shared" si="635"/>
        <v/>
      </c>
      <c r="DE505" s="405"/>
      <c r="DF505" s="404"/>
      <c r="DG505" s="405" t="str">
        <f t="shared" si="636"/>
        <v/>
      </c>
      <c r="DH505" s="405" t="str">
        <f t="shared" si="637"/>
        <v/>
      </c>
      <c r="DI505" s="405">
        <f t="shared" si="638"/>
        <v>0</v>
      </c>
      <c r="DJ505" s="405" t="str">
        <f t="shared" si="639"/>
        <v/>
      </c>
      <c r="DK505" s="405" t="str">
        <f t="shared" si="640"/>
        <v/>
      </c>
      <c r="DL505" s="405" t="str">
        <f t="shared" si="641"/>
        <v/>
      </c>
      <c r="DM505" s="405" t="str">
        <f t="shared" si="642"/>
        <v/>
      </c>
      <c r="DN505" s="405" t="str">
        <f t="shared" si="643"/>
        <v/>
      </c>
      <c r="DO505" s="405" t="str">
        <f t="shared" si="644"/>
        <v/>
      </c>
    </row>
    <row r="506" spans="1:119" s="152" customFormat="1" ht="18" hidden="1" customHeight="1">
      <c r="A506" s="156" t="str">
        <f t="shared" si="653"/>
        <v/>
      </c>
      <c r="B506" s="153"/>
      <c r="C506" s="31" t="str">
        <f>IF(B506="","",VLOOKUP(B506,学連登録!$C$2:$G$3000,2,FALSE))</f>
        <v/>
      </c>
      <c r="D506" s="32" t="str">
        <f>IF(B506="","",VLOOKUP(B506,学連登録!$C$2:$G$3000,3,FALSE))</f>
        <v/>
      </c>
      <c r="E506" s="33" t="str">
        <f>IF(B506="","",VLOOKUP(B506,学連登録!$C$2:$G$3000,4,FALSE))</f>
        <v/>
      </c>
      <c r="F506" s="376" t="str">
        <f>IF(B506="","",VLOOKUP(B506,学連登録!$C$2:$I$3000,7,FALSE))</f>
        <v/>
      </c>
      <c r="G506" s="155"/>
      <c r="H506" s="926"/>
      <c r="I506" s="928"/>
      <c r="J506" s="155"/>
      <c r="K506" s="926"/>
      <c r="L506" s="927"/>
      <c r="M506" s="155"/>
      <c r="N506" s="881"/>
      <c r="O506" s="882"/>
      <c r="P506" s="154"/>
      <c r="Q506" s="926"/>
      <c r="R506" s="927"/>
      <c r="S506" s="154"/>
      <c r="T506" s="926"/>
      <c r="U506" s="927"/>
      <c r="V506" s="101" t="str">
        <f>IF(B506="","",VLOOKUP(B506,学連登録!$C$2:$H$3000,6,FALSE))</f>
        <v/>
      </c>
      <c r="Y506" s="116" t="str">
        <f t="shared" si="645"/>
        <v/>
      </c>
      <c r="Z506" s="97" t="str">
        <f>IF(G506="","",VLOOKUP(G506,種目名!$R$5:$T$104,3,0))</f>
        <v/>
      </c>
      <c r="AA506" s="98" t="str">
        <f>IF(J506="","",VLOOKUP(J506,種目名!$R$5:$T$104,3,0))</f>
        <v/>
      </c>
      <c r="AB506" s="117" t="str">
        <f>IF(M506="","",VLOOKUP(M506,種目名!$R$5:$T$104,3,0))</f>
        <v/>
      </c>
      <c r="AC506" s="117" t="str">
        <f>IF(P506="","",VLOOKUP(AF506,種目名!$R$5:$T$104,3,0))</f>
        <v/>
      </c>
      <c r="AD506" s="118" t="str">
        <f>IF(S506="","",VLOOKUP(AI506,種目名!$R$5:$T$104,3,0))</f>
        <v/>
      </c>
      <c r="AE506" s="115">
        <f t="shared" si="646"/>
        <v>0</v>
      </c>
      <c r="AF506" s="152" t="str">
        <f t="shared" si="647"/>
        <v/>
      </c>
      <c r="AG506" s="152" t="str">
        <f t="shared" si="648"/>
        <v/>
      </c>
      <c r="AH506" s="152">
        <f t="shared" si="649"/>
        <v>0</v>
      </c>
      <c r="AI506" s="152" t="str">
        <f t="shared" si="650"/>
        <v/>
      </c>
      <c r="AJ506" s="152" t="str">
        <f t="shared" si="651"/>
        <v/>
      </c>
      <c r="AK506" s="383"/>
      <c r="AL506" s="166">
        <f t="shared" si="579"/>
        <v>0</v>
      </c>
      <c r="AM506" s="392">
        <f t="shared" si="580"/>
        <v>0</v>
      </c>
      <c r="AN506" s="392">
        <f>COUNTIF($B$12:B506,B506)</f>
        <v>0</v>
      </c>
      <c r="AO506" s="392"/>
      <c r="AP506" s="392" t="str">
        <f t="shared" si="581"/>
        <v/>
      </c>
      <c r="AQ506" s="392" t="str">
        <f t="shared" si="581"/>
        <v/>
      </c>
      <c r="AR506" s="392" t="str">
        <f t="shared" si="581"/>
        <v/>
      </c>
      <c r="AS506" s="392" t="str">
        <f t="shared" si="575"/>
        <v/>
      </c>
      <c r="AT506" s="392">
        <f t="shared" si="582"/>
        <v>0</v>
      </c>
      <c r="AU506" s="392" t="str">
        <f t="shared" si="583"/>
        <v/>
      </c>
      <c r="AV506" s="392" t="str">
        <f t="shared" si="584"/>
        <v/>
      </c>
      <c r="AW506" s="392" t="str">
        <f t="shared" si="585"/>
        <v/>
      </c>
      <c r="AX506" s="392" t="str">
        <f t="shared" si="586"/>
        <v/>
      </c>
      <c r="AY506" s="392" t="str">
        <f t="shared" si="587"/>
        <v/>
      </c>
      <c r="AZ506" s="392" t="str">
        <f t="shared" si="652"/>
        <v/>
      </c>
      <c r="BA506" s="392" t="str">
        <f t="shared" si="652"/>
        <v/>
      </c>
      <c r="BB506" s="392" t="str">
        <f t="shared" si="652"/>
        <v/>
      </c>
      <c r="BC506" s="392" t="str">
        <f t="shared" si="652"/>
        <v/>
      </c>
      <c r="BD506" s="396" t="str">
        <f t="shared" si="652"/>
        <v/>
      </c>
      <c r="BE506" s="386">
        <f t="shared" si="588"/>
        <v>0</v>
      </c>
      <c r="BG506" s="392">
        <f t="shared" si="589"/>
        <v>0</v>
      </c>
      <c r="BH506" s="392">
        <f t="shared" si="590"/>
        <v>0</v>
      </c>
      <c r="BI506" s="405">
        <f t="shared" si="591"/>
        <v>0</v>
      </c>
      <c r="BJ506" s="406">
        <f t="shared" si="576"/>
        <v>0</v>
      </c>
      <c r="BK506" s="391" t="str">
        <f t="shared" si="577"/>
        <v>0</v>
      </c>
      <c r="BL506" s="391" t="str">
        <f t="shared" si="578"/>
        <v>0</v>
      </c>
      <c r="BM506" s="405">
        <f t="shared" si="592"/>
        <v>0</v>
      </c>
      <c r="BN506" s="405" t="str">
        <f t="shared" si="593"/>
        <v>0m0</v>
      </c>
      <c r="BO506" s="392">
        <f t="shared" si="594"/>
        <v>0</v>
      </c>
      <c r="BP506" s="392">
        <f t="shared" si="595"/>
        <v>0</v>
      </c>
      <c r="BQ506" s="405">
        <f t="shared" si="596"/>
        <v>0</v>
      </c>
      <c r="BR506" s="406">
        <f t="shared" si="597"/>
        <v>0</v>
      </c>
      <c r="BS506" s="391" t="str">
        <f t="shared" si="598"/>
        <v>0</v>
      </c>
      <c r="BT506" s="391" t="str">
        <f t="shared" si="599"/>
        <v>0</v>
      </c>
      <c r="BU506" s="405">
        <f t="shared" si="600"/>
        <v>0</v>
      </c>
      <c r="BV506" s="405" t="str">
        <f t="shared" si="601"/>
        <v>0m0</v>
      </c>
      <c r="BW506" s="392">
        <f t="shared" si="602"/>
        <v>0</v>
      </c>
      <c r="BX506" s="392">
        <f t="shared" si="603"/>
        <v>0</v>
      </c>
      <c r="BY506" s="405">
        <f t="shared" si="604"/>
        <v>0</v>
      </c>
      <c r="BZ506" s="406">
        <f t="shared" si="605"/>
        <v>0</v>
      </c>
      <c r="CA506" s="391" t="str">
        <f t="shared" si="606"/>
        <v>0</v>
      </c>
      <c r="CB506" s="391" t="str">
        <f t="shared" si="607"/>
        <v>0</v>
      </c>
      <c r="CC506" s="405">
        <f t="shared" si="608"/>
        <v>0</v>
      </c>
      <c r="CD506" s="405" t="str">
        <f t="shared" si="609"/>
        <v>0m0</v>
      </c>
      <c r="CE506" s="392">
        <f t="shared" si="610"/>
        <v>0</v>
      </c>
      <c r="CF506" s="392">
        <f t="shared" si="611"/>
        <v>0</v>
      </c>
      <c r="CG506" s="405">
        <f t="shared" si="612"/>
        <v>0</v>
      </c>
      <c r="CH506" s="406">
        <f t="shared" si="613"/>
        <v>0</v>
      </c>
      <c r="CI506" s="391" t="str">
        <f t="shared" si="614"/>
        <v>0</v>
      </c>
      <c r="CJ506" s="391" t="str">
        <f t="shared" si="615"/>
        <v>0</v>
      </c>
      <c r="CK506" s="405">
        <f t="shared" si="616"/>
        <v>0</v>
      </c>
      <c r="CL506" s="405" t="str">
        <f t="shared" si="617"/>
        <v>0m0</v>
      </c>
      <c r="CM506" s="392">
        <f t="shared" si="618"/>
        <v>0</v>
      </c>
      <c r="CN506" s="392">
        <f t="shared" si="619"/>
        <v>0</v>
      </c>
      <c r="CO506" s="405">
        <f t="shared" si="620"/>
        <v>0</v>
      </c>
      <c r="CP506" s="406">
        <f t="shared" si="621"/>
        <v>0</v>
      </c>
      <c r="CQ506" s="391" t="str">
        <f t="shared" si="622"/>
        <v>0</v>
      </c>
      <c r="CR506" s="391" t="str">
        <f t="shared" si="623"/>
        <v>0</v>
      </c>
      <c r="CS506" s="405">
        <f t="shared" si="624"/>
        <v>0</v>
      </c>
      <c r="CT506" s="405" t="str">
        <f t="shared" si="625"/>
        <v>0m0</v>
      </c>
      <c r="CU506" s="405">
        <f t="shared" si="626"/>
        <v>0</v>
      </c>
      <c r="CV506" s="405">
        <f t="shared" si="627"/>
        <v>0</v>
      </c>
      <c r="CW506" s="405">
        <f t="shared" si="628"/>
        <v>0</v>
      </c>
      <c r="CX506" s="405">
        <f t="shared" si="629"/>
        <v>0</v>
      </c>
      <c r="CY506" s="405">
        <f t="shared" si="630"/>
        <v>0</v>
      </c>
      <c r="CZ506" s="405" t="str">
        <f t="shared" si="631"/>
        <v/>
      </c>
      <c r="DA506" s="405" t="str">
        <f t="shared" si="632"/>
        <v/>
      </c>
      <c r="DB506" s="405" t="str">
        <f t="shared" si="633"/>
        <v/>
      </c>
      <c r="DC506" s="405" t="str">
        <f t="shared" si="634"/>
        <v/>
      </c>
      <c r="DD506" s="405" t="str">
        <f t="shared" si="635"/>
        <v/>
      </c>
      <c r="DE506" s="405"/>
      <c r="DF506" s="404"/>
      <c r="DG506" s="405" t="str">
        <f t="shared" si="636"/>
        <v/>
      </c>
      <c r="DH506" s="405" t="str">
        <f t="shared" si="637"/>
        <v/>
      </c>
      <c r="DI506" s="405">
        <f t="shared" si="638"/>
        <v>0</v>
      </c>
      <c r="DJ506" s="405" t="str">
        <f t="shared" si="639"/>
        <v/>
      </c>
      <c r="DK506" s="405" t="str">
        <f t="shared" si="640"/>
        <v/>
      </c>
      <c r="DL506" s="405" t="str">
        <f t="shared" si="641"/>
        <v/>
      </c>
      <c r="DM506" s="405" t="str">
        <f t="shared" si="642"/>
        <v/>
      </c>
      <c r="DN506" s="405" t="str">
        <f t="shared" si="643"/>
        <v/>
      </c>
      <c r="DO506" s="405" t="str">
        <f t="shared" si="644"/>
        <v/>
      </c>
    </row>
    <row r="507" spans="1:119" s="152" customFormat="1" ht="18" hidden="1" customHeight="1">
      <c r="A507" s="156" t="str">
        <f t="shared" si="653"/>
        <v/>
      </c>
      <c r="B507" s="153"/>
      <c r="C507" s="31" t="str">
        <f>IF(B507="","",VLOOKUP(B507,学連登録!$C$2:$G$3000,2,FALSE))</f>
        <v/>
      </c>
      <c r="D507" s="32" t="str">
        <f>IF(B507="","",VLOOKUP(B507,学連登録!$C$2:$G$3000,3,FALSE))</f>
        <v/>
      </c>
      <c r="E507" s="33" t="str">
        <f>IF(B507="","",VLOOKUP(B507,学連登録!$C$2:$G$3000,4,FALSE))</f>
        <v/>
      </c>
      <c r="F507" s="376" t="str">
        <f>IF(B507="","",VLOOKUP(B507,学連登録!$C$2:$I$3000,7,FALSE))</f>
        <v/>
      </c>
      <c r="G507" s="155"/>
      <c r="H507" s="926"/>
      <c r="I507" s="928"/>
      <c r="J507" s="155"/>
      <c r="K507" s="926"/>
      <c r="L507" s="927"/>
      <c r="M507" s="155"/>
      <c r="N507" s="881"/>
      <c r="O507" s="882"/>
      <c r="P507" s="154"/>
      <c r="Q507" s="926"/>
      <c r="R507" s="927"/>
      <c r="S507" s="154"/>
      <c r="T507" s="926"/>
      <c r="U507" s="927"/>
      <c r="V507" s="101" t="str">
        <f>IF(B507="","",VLOOKUP(B507,学連登録!$C$2:$H$3000,6,FALSE))</f>
        <v/>
      </c>
      <c r="Y507" s="116" t="str">
        <f t="shared" si="645"/>
        <v/>
      </c>
      <c r="Z507" s="97" t="str">
        <f>IF(G507="","",VLOOKUP(G507,種目名!$R$5:$T$104,3,0))</f>
        <v/>
      </c>
      <c r="AA507" s="98" t="str">
        <f>IF(J507="","",VLOOKUP(J507,種目名!$R$5:$T$104,3,0))</f>
        <v/>
      </c>
      <c r="AB507" s="117" t="str">
        <f>IF(M507="","",VLOOKUP(M507,種目名!$R$5:$T$104,3,0))</f>
        <v/>
      </c>
      <c r="AC507" s="117" t="str">
        <f>IF(P507="","",VLOOKUP(AF507,種目名!$R$5:$T$104,3,0))</f>
        <v/>
      </c>
      <c r="AD507" s="118" t="str">
        <f>IF(S507="","",VLOOKUP(AI507,種目名!$R$5:$T$104,3,0))</f>
        <v/>
      </c>
      <c r="AE507" s="115">
        <f t="shared" si="646"/>
        <v>0</v>
      </c>
      <c r="AF507" s="152" t="str">
        <f t="shared" si="647"/>
        <v/>
      </c>
      <c r="AG507" s="152" t="str">
        <f t="shared" si="648"/>
        <v/>
      </c>
      <c r="AH507" s="152">
        <f t="shared" si="649"/>
        <v>0</v>
      </c>
      <c r="AI507" s="152" t="str">
        <f t="shared" si="650"/>
        <v/>
      </c>
      <c r="AJ507" s="152" t="str">
        <f t="shared" si="651"/>
        <v/>
      </c>
      <c r="AK507" s="383"/>
      <c r="AL507" s="166">
        <f t="shared" si="579"/>
        <v>0</v>
      </c>
      <c r="AM507" s="392">
        <f t="shared" si="580"/>
        <v>0</v>
      </c>
      <c r="AN507" s="392">
        <f>COUNTIF($B$12:B507,B507)</f>
        <v>0</v>
      </c>
      <c r="AO507" s="392"/>
      <c r="AP507" s="392" t="str">
        <f t="shared" si="581"/>
        <v/>
      </c>
      <c r="AQ507" s="392" t="str">
        <f t="shared" si="581"/>
        <v/>
      </c>
      <c r="AR507" s="392" t="str">
        <f t="shared" si="581"/>
        <v/>
      </c>
      <c r="AS507" s="392" t="str">
        <f t="shared" si="575"/>
        <v/>
      </c>
      <c r="AT507" s="392">
        <f t="shared" si="582"/>
        <v>0</v>
      </c>
      <c r="AU507" s="392" t="str">
        <f t="shared" si="583"/>
        <v/>
      </c>
      <c r="AV507" s="392" t="str">
        <f t="shared" si="584"/>
        <v/>
      </c>
      <c r="AW507" s="392" t="str">
        <f t="shared" si="585"/>
        <v/>
      </c>
      <c r="AX507" s="392" t="str">
        <f t="shared" si="586"/>
        <v/>
      </c>
      <c r="AY507" s="392" t="str">
        <f t="shared" si="587"/>
        <v/>
      </c>
      <c r="AZ507" s="392" t="str">
        <f t="shared" si="652"/>
        <v/>
      </c>
      <c r="BA507" s="392" t="str">
        <f t="shared" si="652"/>
        <v/>
      </c>
      <c r="BB507" s="392" t="str">
        <f t="shared" si="652"/>
        <v/>
      </c>
      <c r="BC507" s="392" t="str">
        <f t="shared" si="652"/>
        <v/>
      </c>
      <c r="BD507" s="396" t="str">
        <f t="shared" si="652"/>
        <v/>
      </c>
      <c r="BE507" s="386">
        <f t="shared" si="588"/>
        <v>0</v>
      </c>
      <c r="BG507" s="392">
        <f t="shared" si="589"/>
        <v>0</v>
      </c>
      <c r="BH507" s="392">
        <f t="shared" si="590"/>
        <v>0</v>
      </c>
      <c r="BI507" s="405">
        <f t="shared" si="591"/>
        <v>0</v>
      </c>
      <c r="BJ507" s="406">
        <f t="shared" si="576"/>
        <v>0</v>
      </c>
      <c r="BK507" s="391" t="str">
        <f t="shared" si="577"/>
        <v>0</v>
      </c>
      <c r="BL507" s="391" t="str">
        <f t="shared" si="578"/>
        <v>0</v>
      </c>
      <c r="BM507" s="405">
        <f t="shared" si="592"/>
        <v>0</v>
      </c>
      <c r="BN507" s="405" t="str">
        <f t="shared" si="593"/>
        <v>0m0</v>
      </c>
      <c r="BO507" s="392">
        <f t="shared" si="594"/>
        <v>0</v>
      </c>
      <c r="BP507" s="392">
        <f t="shared" si="595"/>
        <v>0</v>
      </c>
      <c r="BQ507" s="405">
        <f t="shared" si="596"/>
        <v>0</v>
      </c>
      <c r="BR507" s="406">
        <f t="shared" si="597"/>
        <v>0</v>
      </c>
      <c r="BS507" s="391" t="str">
        <f t="shared" si="598"/>
        <v>0</v>
      </c>
      <c r="BT507" s="391" t="str">
        <f t="shared" si="599"/>
        <v>0</v>
      </c>
      <c r="BU507" s="405">
        <f t="shared" si="600"/>
        <v>0</v>
      </c>
      <c r="BV507" s="405" t="str">
        <f t="shared" si="601"/>
        <v>0m0</v>
      </c>
      <c r="BW507" s="392">
        <f t="shared" si="602"/>
        <v>0</v>
      </c>
      <c r="BX507" s="392">
        <f t="shared" si="603"/>
        <v>0</v>
      </c>
      <c r="BY507" s="405">
        <f t="shared" si="604"/>
        <v>0</v>
      </c>
      <c r="BZ507" s="406">
        <f t="shared" si="605"/>
        <v>0</v>
      </c>
      <c r="CA507" s="391" t="str">
        <f t="shared" si="606"/>
        <v>0</v>
      </c>
      <c r="CB507" s="391" t="str">
        <f t="shared" si="607"/>
        <v>0</v>
      </c>
      <c r="CC507" s="405">
        <f t="shared" si="608"/>
        <v>0</v>
      </c>
      <c r="CD507" s="405" t="str">
        <f t="shared" si="609"/>
        <v>0m0</v>
      </c>
      <c r="CE507" s="392">
        <f t="shared" si="610"/>
        <v>0</v>
      </c>
      <c r="CF507" s="392">
        <f t="shared" si="611"/>
        <v>0</v>
      </c>
      <c r="CG507" s="405">
        <f t="shared" si="612"/>
        <v>0</v>
      </c>
      <c r="CH507" s="406">
        <f t="shared" si="613"/>
        <v>0</v>
      </c>
      <c r="CI507" s="391" t="str">
        <f t="shared" si="614"/>
        <v>0</v>
      </c>
      <c r="CJ507" s="391" t="str">
        <f t="shared" si="615"/>
        <v>0</v>
      </c>
      <c r="CK507" s="405">
        <f t="shared" si="616"/>
        <v>0</v>
      </c>
      <c r="CL507" s="405" t="str">
        <f t="shared" si="617"/>
        <v>0m0</v>
      </c>
      <c r="CM507" s="392">
        <f t="shared" si="618"/>
        <v>0</v>
      </c>
      <c r="CN507" s="392">
        <f t="shared" si="619"/>
        <v>0</v>
      </c>
      <c r="CO507" s="405">
        <f t="shared" si="620"/>
        <v>0</v>
      </c>
      <c r="CP507" s="406">
        <f t="shared" si="621"/>
        <v>0</v>
      </c>
      <c r="CQ507" s="391" t="str">
        <f t="shared" si="622"/>
        <v>0</v>
      </c>
      <c r="CR507" s="391" t="str">
        <f t="shared" si="623"/>
        <v>0</v>
      </c>
      <c r="CS507" s="405">
        <f t="shared" si="624"/>
        <v>0</v>
      </c>
      <c r="CT507" s="405" t="str">
        <f t="shared" si="625"/>
        <v>0m0</v>
      </c>
      <c r="CU507" s="405">
        <f t="shared" si="626"/>
        <v>0</v>
      </c>
      <c r="CV507" s="405">
        <f t="shared" si="627"/>
        <v>0</v>
      </c>
      <c r="CW507" s="405">
        <f t="shared" si="628"/>
        <v>0</v>
      </c>
      <c r="CX507" s="405">
        <f t="shared" si="629"/>
        <v>0</v>
      </c>
      <c r="CY507" s="405">
        <f t="shared" si="630"/>
        <v>0</v>
      </c>
      <c r="CZ507" s="405" t="str">
        <f t="shared" si="631"/>
        <v/>
      </c>
      <c r="DA507" s="405" t="str">
        <f t="shared" si="632"/>
        <v/>
      </c>
      <c r="DB507" s="405" t="str">
        <f t="shared" si="633"/>
        <v/>
      </c>
      <c r="DC507" s="405" t="str">
        <f t="shared" si="634"/>
        <v/>
      </c>
      <c r="DD507" s="405" t="str">
        <f t="shared" si="635"/>
        <v/>
      </c>
      <c r="DE507" s="405"/>
      <c r="DF507" s="404"/>
      <c r="DG507" s="405" t="str">
        <f t="shared" si="636"/>
        <v/>
      </c>
      <c r="DH507" s="405" t="str">
        <f t="shared" si="637"/>
        <v/>
      </c>
      <c r="DI507" s="405">
        <f t="shared" si="638"/>
        <v>0</v>
      </c>
      <c r="DJ507" s="405" t="str">
        <f t="shared" si="639"/>
        <v/>
      </c>
      <c r="DK507" s="405" t="str">
        <f t="shared" si="640"/>
        <v/>
      </c>
      <c r="DL507" s="405" t="str">
        <f t="shared" si="641"/>
        <v/>
      </c>
      <c r="DM507" s="405" t="str">
        <f t="shared" si="642"/>
        <v/>
      </c>
      <c r="DN507" s="405" t="str">
        <f t="shared" si="643"/>
        <v/>
      </c>
      <c r="DO507" s="405" t="str">
        <f t="shared" si="644"/>
        <v/>
      </c>
    </row>
    <row r="508" spans="1:119" s="152" customFormat="1" ht="18" hidden="1" customHeight="1">
      <c r="A508" s="156" t="str">
        <f t="shared" si="653"/>
        <v/>
      </c>
      <c r="B508" s="153"/>
      <c r="C508" s="31" t="str">
        <f>IF(B508="","",VLOOKUP(B508,学連登録!$C$2:$G$3000,2,FALSE))</f>
        <v/>
      </c>
      <c r="D508" s="32" t="str">
        <f>IF(B508="","",VLOOKUP(B508,学連登録!$C$2:$G$3000,3,FALSE))</f>
        <v/>
      </c>
      <c r="E508" s="33" t="str">
        <f>IF(B508="","",VLOOKUP(B508,学連登録!$C$2:$G$3000,4,FALSE))</f>
        <v/>
      </c>
      <c r="F508" s="376" t="str">
        <f>IF(B508="","",VLOOKUP(B508,学連登録!$C$2:$I$3000,7,FALSE))</f>
        <v/>
      </c>
      <c r="G508" s="155"/>
      <c r="H508" s="926"/>
      <c r="I508" s="928"/>
      <c r="J508" s="155"/>
      <c r="K508" s="926"/>
      <c r="L508" s="927"/>
      <c r="M508" s="155"/>
      <c r="N508" s="881"/>
      <c r="O508" s="882"/>
      <c r="P508" s="154"/>
      <c r="Q508" s="926"/>
      <c r="R508" s="927"/>
      <c r="S508" s="154"/>
      <c r="T508" s="926"/>
      <c r="U508" s="927"/>
      <c r="V508" s="101" t="str">
        <f>IF(B508="","",VLOOKUP(B508,学連登録!$C$2:$H$3000,6,FALSE))</f>
        <v/>
      </c>
      <c r="Y508" s="116" t="str">
        <f t="shared" si="645"/>
        <v/>
      </c>
      <c r="Z508" s="97" t="str">
        <f>IF(G508="","",VLOOKUP(G508,種目名!$R$5:$T$104,3,0))</f>
        <v/>
      </c>
      <c r="AA508" s="98" t="str">
        <f>IF(J508="","",VLOOKUP(J508,種目名!$R$5:$T$104,3,0))</f>
        <v/>
      </c>
      <c r="AB508" s="117" t="str">
        <f>IF(M508="","",VLOOKUP(M508,種目名!$R$5:$T$104,3,0))</f>
        <v/>
      </c>
      <c r="AC508" s="117" t="str">
        <f>IF(P508="","",VLOOKUP(AF508,種目名!$R$5:$T$104,3,0))</f>
        <v/>
      </c>
      <c r="AD508" s="118" t="str">
        <f>IF(S508="","",VLOOKUP(AI508,種目名!$R$5:$T$104,3,0))</f>
        <v/>
      </c>
      <c r="AE508" s="115">
        <f t="shared" si="646"/>
        <v>0</v>
      </c>
      <c r="AF508" s="152" t="str">
        <f t="shared" si="647"/>
        <v/>
      </c>
      <c r="AG508" s="152" t="str">
        <f t="shared" si="648"/>
        <v/>
      </c>
      <c r="AH508" s="152">
        <f t="shared" si="649"/>
        <v>0</v>
      </c>
      <c r="AI508" s="152" t="str">
        <f t="shared" si="650"/>
        <v/>
      </c>
      <c r="AJ508" s="152" t="str">
        <f t="shared" si="651"/>
        <v/>
      </c>
      <c r="AK508" s="383"/>
      <c r="AL508" s="166">
        <f t="shared" si="579"/>
        <v>0</v>
      </c>
      <c r="AM508" s="392">
        <f t="shared" si="580"/>
        <v>0</v>
      </c>
      <c r="AN508" s="392">
        <f>COUNTIF($B$12:B508,B508)</f>
        <v>0</v>
      </c>
      <c r="AO508" s="392"/>
      <c r="AP508" s="392" t="str">
        <f t="shared" si="581"/>
        <v/>
      </c>
      <c r="AQ508" s="392" t="str">
        <f t="shared" si="581"/>
        <v/>
      </c>
      <c r="AR508" s="392" t="str">
        <f t="shared" si="581"/>
        <v/>
      </c>
      <c r="AS508" s="392" t="str">
        <f t="shared" si="575"/>
        <v/>
      </c>
      <c r="AT508" s="392">
        <f t="shared" si="582"/>
        <v>0</v>
      </c>
      <c r="AU508" s="392" t="str">
        <f t="shared" si="583"/>
        <v/>
      </c>
      <c r="AV508" s="392" t="str">
        <f t="shared" si="584"/>
        <v/>
      </c>
      <c r="AW508" s="392" t="str">
        <f t="shared" si="585"/>
        <v/>
      </c>
      <c r="AX508" s="392" t="str">
        <f t="shared" si="586"/>
        <v/>
      </c>
      <c r="AY508" s="392" t="str">
        <f t="shared" si="587"/>
        <v/>
      </c>
      <c r="AZ508" s="392" t="str">
        <f t="shared" si="652"/>
        <v/>
      </c>
      <c r="BA508" s="392" t="str">
        <f t="shared" si="652"/>
        <v/>
      </c>
      <c r="BB508" s="392" t="str">
        <f t="shared" si="652"/>
        <v/>
      </c>
      <c r="BC508" s="392" t="str">
        <f t="shared" si="652"/>
        <v/>
      </c>
      <c r="BD508" s="396" t="str">
        <f t="shared" si="652"/>
        <v/>
      </c>
      <c r="BE508" s="386">
        <f t="shared" si="588"/>
        <v>0</v>
      </c>
      <c r="BG508" s="392">
        <f t="shared" si="589"/>
        <v>0</v>
      </c>
      <c r="BH508" s="392">
        <f t="shared" si="590"/>
        <v>0</v>
      </c>
      <c r="BI508" s="405">
        <f t="shared" si="591"/>
        <v>0</v>
      </c>
      <c r="BJ508" s="406">
        <f t="shared" si="576"/>
        <v>0</v>
      </c>
      <c r="BK508" s="391" t="str">
        <f t="shared" si="577"/>
        <v>0</v>
      </c>
      <c r="BL508" s="391" t="str">
        <f t="shared" si="578"/>
        <v>0</v>
      </c>
      <c r="BM508" s="405">
        <f t="shared" si="592"/>
        <v>0</v>
      </c>
      <c r="BN508" s="405" t="str">
        <f t="shared" si="593"/>
        <v>0m0</v>
      </c>
      <c r="BO508" s="392">
        <f t="shared" si="594"/>
        <v>0</v>
      </c>
      <c r="BP508" s="392">
        <f t="shared" si="595"/>
        <v>0</v>
      </c>
      <c r="BQ508" s="405">
        <f t="shared" si="596"/>
        <v>0</v>
      </c>
      <c r="BR508" s="406">
        <f t="shared" si="597"/>
        <v>0</v>
      </c>
      <c r="BS508" s="391" t="str">
        <f t="shared" si="598"/>
        <v>0</v>
      </c>
      <c r="BT508" s="391" t="str">
        <f t="shared" si="599"/>
        <v>0</v>
      </c>
      <c r="BU508" s="405">
        <f t="shared" si="600"/>
        <v>0</v>
      </c>
      <c r="BV508" s="405" t="str">
        <f t="shared" si="601"/>
        <v>0m0</v>
      </c>
      <c r="BW508" s="392">
        <f t="shared" si="602"/>
        <v>0</v>
      </c>
      <c r="BX508" s="392">
        <f t="shared" si="603"/>
        <v>0</v>
      </c>
      <c r="BY508" s="405">
        <f t="shared" si="604"/>
        <v>0</v>
      </c>
      <c r="BZ508" s="406">
        <f t="shared" si="605"/>
        <v>0</v>
      </c>
      <c r="CA508" s="391" t="str">
        <f t="shared" si="606"/>
        <v>0</v>
      </c>
      <c r="CB508" s="391" t="str">
        <f t="shared" si="607"/>
        <v>0</v>
      </c>
      <c r="CC508" s="405">
        <f t="shared" si="608"/>
        <v>0</v>
      </c>
      <c r="CD508" s="405" t="str">
        <f t="shared" si="609"/>
        <v>0m0</v>
      </c>
      <c r="CE508" s="392">
        <f t="shared" si="610"/>
        <v>0</v>
      </c>
      <c r="CF508" s="392">
        <f t="shared" si="611"/>
        <v>0</v>
      </c>
      <c r="CG508" s="405">
        <f t="shared" si="612"/>
        <v>0</v>
      </c>
      <c r="CH508" s="406">
        <f t="shared" si="613"/>
        <v>0</v>
      </c>
      <c r="CI508" s="391" t="str">
        <f t="shared" si="614"/>
        <v>0</v>
      </c>
      <c r="CJ508" s="391" t="str">
        <f t="shared" si="615"/>
        <v>0</v>
      </c>
      <c r="CK508" s="405">
        <f t="shared" si="616"/>
        <v>0</v>
      </c>
      <c r="CL508" s="405" t="str">
        <f t="shared" si="617"/>
        <v>0m0</v>
      </c>
      <c r="CM508" s="392">
        <f t="shared" si="618"/>
        <v>0</v>
      </c>
      <c r="CN508" s="392">
        <f t="shared" si="619"/>
        <v>0</v>
      </c>
      <c r="CO508" s="405">
        <f t="shared" si="620"/>
        <v>0</v>
      </c>
      <c r="CP508" s="406">
        <f t="shared" si="621"/>
        <v>0</v>
      </c>
      <c r="CQ508" s="391" t="str">
        <f t="shared" si="622"/>
        <v>0</v>
      </c>
      <c r="CR508" s="391" t="str">
        <f t="shared" si="623"/>
        <v>0</v>
      </c>
      <c r="CS508" s="405">
        <f t="shared" si="624"/>
        <v>0</v>
      </c>
      <c r="CT508" s="405" t="str">
        <f t="shared" si="625"/>
        <v>0m0</v>
      </c>
      <c r="CU508" s="405">
        <f t="shared" si="626"/>
        <v>0</v>
      </c>
      <c r="CV508" s="405">
        <f t="shared" si="627"/>
        <v>0</v>
      </c>
      <c r="CW508" s="405">
        <f t="shared" si="628"/>
        <v>0</v>
      </c>
      <c r="CX508" s="405">
        <f t="shared" si="629"/>
        <v>0</v>
      </c>
      <c r="CY508" s="405">
        <f t="shared" si="630"/>
        <v>0</v>
      </c>
      <c r="CZ508" s="405" t="str">
        <f t="shared" si="631"/>
        <v/>
      </c>
      <c r="DA508" s="405" t="str">
        <f t="shared" si="632"/>
        <v/>
      </c>
      <c r="DB508" s="405" t="str">
        <f t="shared" si="633"/>
        <v/>
      </c>
      <c r="DC508" s="405" t="str">
        <f t="shared" si="634"/>
        <v/>
      </c>
      <c r="DD508" s="405" t="str">
        <f t="shared" si="635"/>
        <v/>
      </c>
      <c r="DE508" s="405"/>
      <c r="DF508" s="404"/>
      <c r="DG508" s="405" t="str">
        <f t="shared" si="636"/>
        <v/>
      </c>
      <c r="DH508" s="405" t="str">
        <f t="shared" si="637"/>
        <v/>
      </c>
      <c r="DI508" s="405">
        <f t="shared" si="638"/>
        <v>0</v>
      </c>
      <c r="DJ508" s="405" t="str">
        <f t="shared" si="639"/>
        <v/>
      </c>
      <c r="DK508" s="405" t="str">
        <f t="shared" si="640"/>
        <v/>
      </c>
      <c r="DL508" s="405" t="str">
        <f t="shared" si="641"/>
        <v/>
      </c>
      <c r="DM508" s="405" t="str">
        <f t="shared" si="642"/>
        <v/>
      </c>
      <c r="DN508" s="405" t="str">
        <f t="shared" si="643"/>
        <v/>
      </c>
      <c r="DO508" s="405" t="str">
        <f t="shared" si="644"/>
        <v/>
      </c>
    </row>
    <row r="509" spans="1:119" s="152" customFormat="1" ht="18" hidden="1" customHeight="1">
      <c r="A509" s="156" t="str">
        <f t="shared" si="653"/>
        <v/>
      </c>
      <c r="B509" s="153"/>
      <c r="C509" s="31" t="str">
        <f>IF(B509="","",VLOOKUP(B509,学連登録!$C$2:$G$3000,2,FALSE))</f>
        <v/>
      </c>
      <c r="D509" s="32" t="str">
        <f>IF(B509="","",VLOOKUP(B509,学連登録!$C$2:$G$3000,3,FALSE))</f>
        <v/>
      </c>
      <c r="E509" s="33" t="str">
        <f>IF(B509="","",VLOOKUP(B509,学連登録!$C$2:$G$3000,4,FALSE))</f>
        <v/>
      </c>
      <c r="F509" s="376" t="str">
        <f>IF(B509="","",VLOOKUP(B509,学連登録!$C$2:$I$3000,7,FALSE))</f>
        <v/>
      </c>
      <c r="G509" s="155"/>
      <c r="H509" s="926"/>
      <c r="I509" s="928"/>
      <c r="J509" s="155"/>
      <c r="K509" s="926"/>
      <c r="L509" s="927"/>
      <c r="M509" s="155"/>
      <c r="N509" s="881"/>
      <c r="O509" s="882"/>
      <c r="P509" s="154"/>
      <c r="Q509" s="926"/>
      <c r="R509" s="927"/>
      <c r="S509" s="154"/>
      <c r="T509" s="926"/>
      <c r="U509" s="927"/>
      <c r="V509" s="101" t="str">
        <f>IF(B509="","",VLOOKUP(B509,学連登録!$C$2:$H$3000,6,FALSE))</f>
        <v/>
      </c>
      <c r="Y509" s="116" t="str">
        <f t="shared" si="645"/>
        <v/>
      </c>
      <c r="Z509" s="97" t="str">
        <f>IF(G509="","",VLOOKUP(G509,種目名!$R$5:$T$104,3,0))</f>
        <v/>
      </c>
      <c r="AA509" s="98" t="str">
        <f>IF(J509="","",VLOOKUP(J509,種目名!$R$5:$T$104,3,0))</f>
        <v/>
      </c>
      <c r="AB509" s="117" t="str">
        <f>IF(M509="","",VLOOKUP(M509,種目名!$R$5:$T$104,3,0))</f>
        <v/>
      </c>
      <c r="AC509" s="117" t="str">
        <f>IF(P509="","",VLOOKUP(AF509,種目名!$R$5:$T$104,3,0))</f>
        <v/>
      </c>
      <c r="AD509" s="118" t="str">
        <f>IF(S509="","",VLOOKUP(AI509,種目名!$R$5:$T$104,3,0))</f>
        <v/>
      </c>
      <c r="AE509" s="115">
        <f t="shared" si="646"/>
        <v>0</v>
      </c>
      <c r="AF509" s="152" t="str">
        <f t="shared" si="647"/>
        <v/>
      </c>
      <c r="AG509" s="152" t="str">
        <f t="shared" si="648"/>
        <v/>
      </c>
      <c r="AH509" s="152">
        <f t="shared" si="649"/>
        <v>0</v>
      </c>
      <c r="AI509" s="152" t="str">
        <f t="shared" si="650"/>
        <v/>
      </c>
      <c r="AJ509" s="152" t="str">
        <f t="shared" si="651"/>
        <v/>
      </c>
      <c r="AK509" s="383"/>
      <c r="AL509" s="166">
        <f t="shared" si="579"/>
        <v>0</v>
      </c>
      <c r="AM509" s="392">
        <f t="shared" si="580"/>
        <v>0</v>
      </c>
      <c r="AN509" s="392">
        <f>COUNTIF($B$12:B509,B509)</f>
        <v>0</v>
      </c>
      <c r="AO509" s="392"/>
      <c r="AP509" s="392" t="str">
        <f t="shared" si="581"/>
        <v/>
      </c>
      <c r="AQ509" s="392" t="str">
        <f t="shared" si="581"/>
        <v/>
      </c>
      <c r="AR509" s="392" t="str">
        <f t="shared" si="581"/>
        <v/>
      </c>
      <c r="AS509" s="392" t="str">
        <f t="shared" si="575"/>
        <v/>
      </c>
      <c r="AT509" s="392">
        <f t="shared" si="582"/>
        <v>0</v>
      </c>
      <c r="AU509" s="392" t="str">
        <f t="shared" si="583"/>
        <v/>
      </c>
      <c r="AV509" s="392" t="str">
        <f t="shared" si="584"/>
        <v/>
      </c>
      <c r="AW509" s="392" t="str">
        <f t="shared" si="585"/>
        <v/>
      </c>
      <c r="AX509" s="392" t="str">
        <f t="shared" si="586"/>
        <v/>
      </c>
      <c r="AY509" s="392" t="str">
        <f t="shared" si="587"/>
        <v/>
      </c>
      <c r="AZ509" s="392" t="str">
        <f t="shared" si="652"/>
        <v/>
      </c>
      <c r="BA509" s="392" t="str">
        <f t="shared" si="652"/>
        <v/>
      </c>
      <c r="BB509" s="392" t="str">
        <f t="shared" si="652"/>
        <v/>
      </c>
      <c r="BC509" s="392" t="str">
        <f t="shared" si="652"/>
        <v/>
      </c>
      <c r="BD509" s="396" t="str">
        <f t="shared" si="652"/>
        <v/>
      </c>
      <c r="BE509" s="386">
        <f t="shared" si="588"/>
        <v>0</v>
      </c>
      <c r="BG509" s="392">
        <f t="shared" si="589"/>
        <v>0</v>
      </c>
      <c r="BH509" s="392">
        <f t="shared" si="590"/>
        <v>0</v>
      </c>
      <c r="BI509" s="405">
        <f t="shared" si="591"/>
        <v>0</v>
      </c>
      <c r="BJ509" s="406">
        <f t="shared" si="576"/>
        <v>0</v>
      </c>
      <c r="BK509" s="391" t="str">
        <f t="shared" si="577"/>
        <v>0</v>
      </c>
      <c r="BL509" s="391" t="str">
        <f t="shared" si="578"/>
        <v>0</v>
      </c>
      <c r="BM509" s="405">
        <f t="shared" si="592"/>
        <v>0</v>
      </c>
      <c r="BN509" s="405" t="str">
        <f t="shared" si="593"/>
        <v>0m0</v>
      </c>
      <c r="BO509" s="392">
        <f t="shared" si="594"/>
        <v>0</v>
      </c>
      <c r="BP509" s="392">
        <f t="shared" si="595"/>
        <v>0</v>
      </c>
      <c r="BQ509" s="405">
        <f t="shared" si="596"/>
        <v>0</v>
      </c>
      <c r="BR509" s="406">
        <f t="shared" si="597"/>
        <v>0</v>
      </c>
      <c r="BS509" s="391" t="str">
        <f t="shared" si="598"/>
        <v>0</v>
      </c>
      <c r="BT509" s="391" t="str">
        <f t="shared" si="599"/>
        <v>0</v>
      </c>
      <c r="BU509" s="405">
        <f t="shared" si="600"/>
        <v>0</v>
      </c>
      <c r="BV509" s="405" t="str">
        <f t="shared" si="601"/>
        <v>0m0</v>
      </c>
      <c r="BW509" s="392">
        <f t="shared" si="602"/>
        <v>0</v>
      </c>
      <c r="BX509" s="392">
        <f t="shared" si="603"/>
        <v>0</v>
      </c>
      <c r="BY509" s="405">
        <f t="shared" si="604"/>
        <v>0</v>
      </c>
      <c r="BZ509" s="406">
        <f t="shared" si="605"/>
        <v>0</v>
      </c>
      <c r="CA509" s="391" t="str">
        <f t="shared" si="606"/>
        <v>0</v>
      </c>
      <c r="CB509" s="391" t="str">
        <f t="shared" si="607"/>
        <v>0</v>
      </c>
      <c r="CC509" s="405">
        <f t="shared" si="608"/>
        <v>0</v>
      </c>
      <c r="CD509" s="405" t="str">
        <f t="shared" si="609"/>
        <v>0m0</v>
      </c>
      <c r="CE509" s="392">
        <f t="shared" si="610"/>
        <v>0</v>
      </c>
      <c r="CF509" s="392">
        <f t="shared" si="611"/>
        <v>0</v>
      </c>
      <c r="CG509" s="405">
        <f t="shared" si="612"/>
        <v>0</v>
      </c>
      <c r="CH509" s="406">
        <f t="shared" si="613"/>
        <v>0</v>
      </c>
      <c r="CI509" s="391" t="str">
        <f t="shared" si="614"/>
        <v>0</v>
      </c>
      <c r="CJ509" s="391" t="str">
        <f t="shared" si="615"/>
        <v>0</v>
      </c>
      <c r="CK509" s="405">
        <f t="shared" si="616"/>
        <v>0</v>
      </c>
      <c r="CL509" s="405" t="str">
        <f t="shared" si="617"/>
        <v>0m0</v>
      </c>
      <c r="CM509" s="392">
        <f t="shared" si="618"/>
        <v>0</v>
      </c>
      <c r="CN509" s="392">
        <f t="shared" si="619"/>
        <v>0</v>
      </c>
      <c r="CO509" s="405">
        <f t="shared" si="620"/>
        <v>0</v>
      </c>
      <c r="CP509" s="406">
        <f t="shared" si="621"/>
        <v>0</v>
      </c>
      <c r="CQ509" s="391" t="str">
        <f t="shared" si="622"/>
        <v>0</v>
      </c>
      <c r="CR509" s="391" t="str">
        <f t="shared" si="623"/>
        <v>0</v>
      </c>
      <c r="CS509" s="405">
        <f t="shared" si="624"/>
        <v>0</v>
      </c>
      <c r="CT509" s="405" t="str">
        <f t="shared" si="625"/>
        <v>0m0</v>
      </c>
      <c r="CU509" s="405">
        <f t="shared" si="626"/>
        <v>0</v>
      </c>
      <c r="CV509" s="405">
        <f t="shared" si="627"/>
        <v>0</v>
      </c>
      <c r="CW509" s="405">
        <f t="shared" si="628"/>
        <v>0</v>
      </c>
      <c r="CX509" s="405">
        <f t="shared" si="629"/>
        <v>0</v>
      </c>
      <c r="CY509" s="405">
        <f t="shared" si="630"/>
        <v>0</v>
      </c>
      <c r="CZ509" s="405" t="str">
        <f t="shared" si="631"/>
        <v/>
      </c>
      <c r="DA509" s="405" t="str">
        <f t="shared" si="632"/>
        <v/>
      </c>
      <c r="DB509" s="405" t="str">
        <f t="shared" si="633"/>
        <v/>
      </c>
      <c r="DC509" s="405" t="str">
        <f t="shared" si="634"/>
        <v/>
      </c>
      <c r="DD509" s="405" t="str">
        <f t="shared" si="635"/>
        <v/>
      </c>
      <c r="DE509" s="405"/>
      <c r="DF509" s="404"/>
      <c r="DG509" s="405" t="str">
        <f t="shared" si="636"/>
        <v/>
      </c>
      <c r="DH509" s="405" t="str">
        <f t="shared" si="637"/>
        <v/>
      </c>
      <c r="DI509" s="405">
        <f t="shared" si="638"/>
        <v>0</v>
      </c>
      <c r="DJ509" s="405" t="str">
        <f t="shared" si="639"/>
        <v/>
      </c>
      <c r="DK509" s="405" t="str">
        <f t="shared" si="640"/>
        <v/>
      </c>
      <c r="DL509" s="405" t="str">
        <f t="shared" si="641"/>
        <v/>
      </c>
      <c r="DM509" s="405" t="str">
        <f t="shared" si="642"/>
        <v/>
      </c>
      <c r="DN509" s="405" t="str">
        <f t="shared" si="643"/>
        <v/>
      </c>
      <c r="DO509" s="405" t="str">
        <f t="shared" si="644"/>
        <v/>
      </c>
    </row>
    <row r="510" spans="1:119" s="152" customFormat="1" ht="18" hidden="1" customHeight="1">
      <c r="A510" s="156" t="str">
        <f t="shared" si="653"/>
        <v/>
      </c>
      <c r="B510" s="153"/>
      <c r="C510" s="31" t="str">
        <f>IF(B510="","",VLOOKUP(B510,学連登録!$C$2:$G$3000,2,FALSE))</f>
        <v/>
      </c>
      <c r="D510" s="32" t="str">
        <f>IF(B510="","",VLOOKUP(B510,学連登録!$C$2:$G$3000,3,FALSE))</f>
        <v/>
      </c>
      <c r="E510" s="33" t="str">
        <f>IF(B510="","",VLOOKUP(B510,学連登録!$C$2:$G$3000,4,FALSE))</f>
        <v/>
      </c>
      <c r="F510" s="376" t="str">
        <f>IF(B510="","",VLOOKUP(B510,学連登録!$C$2:$I$3000,7,FALSE))</f>
        <v/>
      </c>
      <c r="G510" s="155"/>
      <c r="H510" s="926"/>
      <c r="I510" s="928"/>
      <c r="J510" s="155"/>
      <c r="K510" s="926"/>
      <c r="L510" s="927"/>
      <c r="M510" s="155"/>
      <c r="N510" s="881"/>
      <c r="O510" s="882"/>
      <c r="P510" s="154"/>
      <c r="Q510" s="926"/>
      <c r="R510" s="927"/>
      <c r="S510" s="154"/>
      <c r="T510" s="926"/>
      <c r="U510" s="927"/>
      <c r="V510" s="101" t="str">
        <f>IF(B510="","",VLOOKUP(B510,学連登録!$C$2:$H$3000,6,FALSE))</f>
        <v/>
      </c>
      <c r="Y510" s="116" t="str">
        <f t="shared" si="645"/>
        <v/>
      </c>
      <c r="Z510" s="97" t="str">
        <f>IF(G510="","",VLOOKUP(G510,種目名!$R$5:$T$104,3,0))</f>
        <v/>
      </c>
      <c r="AA510" s="98" t="str">
        <f>IF(J510="","",VLOOKUP(J510,種目名!$R$5:$T$104,3,0))</f>
        <v/>
      </c>
      <c r="AB510" s="117" t="str">
        <f>IF(M510="","",VLOOKUP(M510,種目名!$R$5:$T$104,3,0))</f>
        <v/>
      </c>
      <c r="AC510" s="117" t="str">
        <f>IF(P510="","",VLOOKUP(AF510,種目名!$R$5:$T$104,3,0))</f>
        <v/>
      </c>
      <c r="AD510" s="118" t="str">
        <f>IF(S510="","",VLOOKUP(AI510,種目名!$R$5:$T$104,3,0))</f>
        <v/>
      </c>
      <c r="AE510" s="115">
        <f t="shared" si="646"/>
        <v>0</v>
      </c>
      <c r="AF510" s="152" t="str">
        <f t="shared" si="647"/>
        <v/>
      </c>
      <c r="AG510" s="152" t="str">
        <f t="shared" si="648"/>
        <v/>
      </c>
      <c r="AH510" s="152">
        <f t="shared" si="649"/>
        <v>0</v>
      </c>
      <c r="AI510" s="152" t="str">
        <f t="shared" si="650"/>
        <v/>
      </c>
      <c r="AJ510" s="152" t="str">
        <f t="shared" si="651"/>
        <v/>
      </c>
      <c r="AK510" s="383"/>
      <c r="AL510" s="166">
        <f t="shared" si="579"/>
        <v>0</v>
      </c>
      <c r="AM510" s="392">
        <f t="shared" si="580"/>
        <v>0</v>
      </c>
      <c r="AN510" s="392">
        <f>COUNTIF($B$12:B510,B510)</f>
        <v>0</v>
      </c>
      <c r="AO510" s="392"/>
      <c r="AP510" s="392" t="str">
        <f t="shared" si="581"/>
        <v/>
      </c>
      <c r="AQ510" s="392" t="str">
        <f t="shared" si="581"/>
        <v/>
      </c>
      <c r="AR510" s="392" t="str">
        <f t="shared" si="581"/>
        <v/>
      </c>
      <c r="AS510" s="392" t="str">
        <f t="shared" si="575"/>
        <v/>
      </c>
      <c r="AT510" s="392">
        <f t="shared" si="582"/>
        <v>0</v>
      </c>
      <c r="AU510" s="392" t="str">
        <f t="shared" si="583"/>
        <v/>
      </c>
      <c r="AV510" s="392" t="str">
        <f t="shared" si="584"/>
        <v/>
      </c>
      <c r="AW510" s="392" t="str">
        <f t="shared" si="585"/>
        <v/>
      </c>
      <c r="AX510" s="392" t="str">
        <f t="shared" si="586"/>
        <v/>
      </c>
      <c r="AY510" s="392" t="str">
        <f t="shared" si="587"/>
        <v/>
      </c>
      <c r="AZ510" s="392" t="str">
        <f t="shared" si="652"/>
        <v/>
      </c>
      <c r="BA510" s="392" t="str">
        <f t="shared" si="652"/>
        <v/>
      </c>
      <c r="BB510" s="392" t="str">
        <f t="shared" si="652"/>
        <v/>
      </c>
      <c r="BC510" s="392" t="str">
        <f t="shared" si="652"/>
        <v/>
      </c>
      <c r="BD510" s="396" t="str">
        <f t="shared" si="652"/>
        <v/>
      </c>
      <c r="BE510" s="386">
        <f t="shared" si="588"/>
        <v>0</v>
      </c>
      <c r="BG510" s="392">
        <f t="shared" si="589"/>
        <v>0</v>
      </c>
      <c r="BH510" s="392">
        <f t="shared" si="590"/>
        <v>0</v>
      </c>
      <c r="BI510" s="405">
        <f t="shared" si="591"/>
        <v>0</v>
      </c>
      <c r="BJ510" s="406">
        <f t="shared" si="576"/>
        <v>0</v>
      </c>
      <c r="BK510" s="391" t="str">
        <f t="shared" si="577"/>
        <v>0</v>
      </c>
      <c r="BL510" s="391" t="str">
        <f t="shared" si="578"/>
        <v>0</v>
      </c>
      <c r="BM510" s="405">
        <f t="shared" si="592"/>
        <v>0</v>
      </c>
      <c r="BN510" s="405" t="str">
        <f t="shared" si="593"/>
        <v>0m0</v>
      </c>
      <c r="BO510" s="392">
        <f t="shared" si="594"/>
        <v>0</v>
      </c>
      <c r="BP510" s="392">
        <f t="shared" si="595"/>
        <v>0</v>
      </c>
      <c r="BQ510" s="405">
        <f t="shared" si="596"/>
        <v>0</v>
      </c>
      <c r="BR510" s="406">
        <f t="shared" si="597"/>
        <v>0</v>
      </c>
      <c r="BS510" s="391" t="str">
        <f t="shared" si="598"/>
        <v>0</v>
      </c>
      <c r="BT510" s="391" t="str">
        <f t="shared" si="599"/>
        <v>0</v>
      </c>
      <c r="BU510" s="405">
        <f t="shared" si="600"/>
        <v>0</v>
      </c>
      <c r="BV510" s="405" t="str">
        <f t="shared" si="601"/>
        <v>0m0</v>
      </c>
      <c r="BW510" s="392">
        <f t="shared" si="602"/>
        <v>0</v>
      </c>
      <c r="BX510" s="392">
        <f t="shared" si="603"/>
        <v>0</v>
      </c>
      <c r="BY510" s="405">
        <f t="shared" si="604"/>
        <v>0</v>
      </c>
      <c r="BZ510" s="406">
        <f t="shared" si="605"/>
        <v>0</v>
      </c>
      <c r="CA510" s="391" t="str">
        <f t="shared" si="606"/>
        <v>0</v>
      </c>
      <c r="CB510" s="391" t="str">
        <f t="shared" si="607"/>
        <v>0</v>
      </c>
      <c r="CC510" s="405">
        <f t="shared" si="608"/>
        <v>0</v>
      </c>
      <c r="CD510" s="405" t="str">
        <f t="shared" si="609"/>
        <v>0m0</v>
      </c>
      <c r="CE510" s="392">
        <f t="shared" si="610"/>
        <v>0</v>
      </c>
      <c r="CF510" s="392">
        <f t="shared" si="611"/>
        <v>0</v>
      </c>
      <c r="CG510" s="405">
        <f t="shared" si="612"/>
        <v>0</v>
      </c>
      <c r="CH510" s="406">
        <f t="shared" si="613"/>
        <v>0</v>
      </c>
      <c r="CI510" s="391" t="str">
        <f t="shared" si="614"/>
        <v>0</v>
      </c>
      <c r="CJ510" s="391" t="str">
        <f t="shared" si="615"/>
        <v>0</v>
      </c>
      <c r="CK510" s="405">
        <f t="shared" si="616"/>
        <v>0</v>
      </c>
      <c r="CL510" s="405" t="str">
        <f t="shared" si="617"/>
        <v>0m0</v>
      </c>
      <c r="CM510" s="392">
        <f t="shared" si="618"/>
        <v>0</v>
      </c>
      <c r="CN510" s="392">
        <f t="shared" si="619"/>
        <v>0</v>
      </c>
      <c r="CO510" s="405">
        <f t="shared" si="620"/>
        <v>0</v>
      </c>
      <c r="CP510" s="406">
        <f t="shared" si="621"/>
        <v>0</v>
      </c>
      <c r="CQ510" s="391" t="str">
        <f t="shared" si="622"/>
        <v>0</v>
      </c>
      <c r="CR510" s="391" t="str">
        <f t="shared" si="623"/>
        <v>0</v>
      </c>
      <c r="CS510" s="405">
        <f t="shared" si="624"/>
        <v>0</v>
      </c>
      <c r="CT510" s="405" t="str">
        <f t="shared" si="625"/>
        <v>0m0</v>
      </c>
      <c r="CU510" s="405">
        <f t="shared" si="626"/>
        <v>0</v>
      </c>
      <c r="CV510" s="405">
        <f t="shared" si="627"/>
        <v>0</v>
      </c>
      <c r="CW510" s="405">
        <f t="shared" si="628"/>
        <v>0</v>
      </c>
      <c r="CX510" s="405">
        <f t="shared" si="629"/>
        <v>0</v>
      </c>
      <c r="CY510" s="405">
        <f t="shared" si="630"/>
        <v>0</v>
      </c>
      <c r="CZ510" s="405" t="str">
        <f t="shared" si="631"/>
        <v/>
      </c>
      <c r="DA510" s="405" t="str">
        <f t="shared" si="632"/>
        <v/>
      </c>
      <c r="DB510" s="405" t="str">
        <f t="shared" si="633"/>
        <v/>
      </c>
      <c r="DC510" s="405" t="str">
        <f t="shared" si="634"/>
        <v/>
      </c>
      <c r="DD510" s="405" t="str">
        <f t="shared" si="635"/>
        <v/>
      </c>
      <c r="DE510" s="405"/>
      <c r="DF510" s="404"/>
      <c r="DG510" s="405" t="str">
        <f t="shared" si="636"/>
        <v/>
      </c>
      <c r="DH510" s="405" t="str">
        <f t="shared" si="637"/>
        <v/>
      </c>
      <c r="DI510" s="405">
        <f t="shared" si="638"/>
        <v>0</v>
      </c>
      <c r="DJ510" s="405" t="str">
        <f t="shared" si="639"/>
        <v/>
      </c>
      <c r="DK510" s="405" t="str">
        <f t="shared" si="640"/>
        <v/>
      </c>
      <c r="DL510" s="405" t="str">
        <f t="shared" si="641"/>
        <v/>
      </c>
      <c r="DM510" s="405" t="str">
        <f t="shared" si="642"/>
        <v/>
      </c>
      <c r="DN510" s="405" t="str">
        <f t="shared" si="643"/>
        <v/>
      </c>
      <c r="DO510" s="405" t="str">
        <f t="shared" si="644"/>
        <v/>
      </c>
    </row>
    <row r="511" spans="1:119" s="152" customFormat="1" ht="18" hidden="1" customHeight="1">
      <c r="A511" s="156" t="str">
        <f t="shared" si="653"/>
        <v/>
      </c>
      <c r="B511" s="153"/>
      <c r="C511" s="31" t="str">
        <f>IF(B511="","",VLOOKUP(B511,学連登録!$C$2:$G$3000,2,FALSE))</f>
        <v/>
      </c>
      <c r="D511" s="32" t="str">
        <f>IF(B511="","",VLOOKUP(B511,学連登録!$C$2:$G$3000,3,FALSE))</f>
        <v/>
      </c>
      <c r="E511" s="33" t="str">
        <f>IF(B511="","",VLOOKUP(B511,学連登録!$C$2:$G$3000,4,FALSE))</f>
        <v/>
      </c>
      <c r="F511" s="376" t="str">
        <f>IF(B511="","",VLOOKUP(B511,学連登録!$C$2:$I$3000,7,FALSE))</f>
        <v/>
      </c>
      <c r="G511" s="155"/>
      <c r="H511" s="926"/>
      <c r="I511" s="928"/>
      <c r="J511" s="155"/>
      <c r="K511" s="926"/>
      <c r="L511" s="927"/>
      <c r="M511" s="155"/>
      <c r="N511" s="881"/>
      <c r="O511" s="882"/>
      <c r="P511" s="154"/>
      <c r="Q511" s="926"/>
      <c r="R511" s="927"/>
      <c r="S511" s="154"/>
      <c r="T511" s="926"/>
      <c r="U511" s="927"/>
      <c r="V511" s="101" t="str">
        <f>IF(B511="","",VLOOKUP(B511,学連登録!$C$2:$H$3000,6,FALSE))</f>
        <v/>
      </c>
      <c r="Y511" s="116" t="str">
        <f t="shared" si="645"/>
        <v/>
      </c>
      <c r="Z511" s="97" t="str">
        <f>IF(G511="","",VLOOKUP(G511,種目名!$R$5:$T$104,3,0))</f>
        <v/>
      </c>
      <c r="AA511" s="98" t="str">
        <f>IF(J511="","",VLOOKUP(J511,種目名!$R$5:$T$104,3,0))</f>
        <v/>
      </c>
      <c r="AB511" s="117" t="str">
        <f>IF(M511="","",VLOOKUP(M511,種目名!$R$5:$T$104,3,0))</f>
        <v/>
      </c>
      <c r="AC511" s="117" t="str">
        <f>IF(P511="","",VLOOKUP(AF511,種目名!$R$5:$T$104,3,0))</f>
        <v/>
      </c>
      <c r="AD511" s="118" t="str">
        <f>IF(S511="","",VLOOKUP(AI511,種目名!$R$5:$T$104,3,0))</f>
        <v/>
      </c>
      <c r="AE511" s="115">
        <f t="shared" si="646"/>
        <v>0</v>
      </c>
      <c r="AF511" s="152" t="str">
        <f t="shared" si="647"/>
        <v/>
      </c>
      <c r="AG511" s="152" t="str">
        <f t="shared" si="648"/>
        <v/>
      </c>
      <c r="AH511" s="152">
        <f t="shared" si="649"/>
        <v>0</v>
      </c>
      <c r="AI511" s="152" t="str">
        <f t="shared" si="650"/>
        <v/>
      </c>
      <c r="AJ511" s="152" t="str">
        <f t="shared" si="651"/>
        <v/>
      </c>
      <c r="AK511" s="383"/>
      <c r="AL511" s="166">
        <f t="shared" si="579"/>
        <v>0</v>
      </c>
      <c r="AM511" s="392">
        <f t="shared" si="580"/>
        <v>0</v>
      </c>
      <c r="AN511" s="392">
        <f>COUNTIF($B$12:B511,B511)</f>
        <v>0</v>
      </c>
      <c r="AO511" s="392"/>
      <c r="AP511" s="392" t="str">
        <f t="shared" si="581"/>
        <v/>
      </c>
      <c r="AQ511" s="392" t="str">
        <f t="shared" si="581"/>
        <v/>
      </c>
      <c r="AR511" s="392" t="str">
        <f t="shared" si="581"/>
        <v/>
      </c>
      <c r="AS511" s="392" t="str">
        <f t="shared" si="575"/>
        <v/>
      </c>
      <c r="AT511" s="392">
        <f t="shared" si="582"/>
        <v>0</v>
      </c>
      <c r="AU511" s="392" t="str">
        <f t="shared" si="583"/>
        <v/>
      </c>
      <c r="AV511" s="392" t="str">
        <f t="shared" si="584"/>
        <v/>
      </c>
      <c r="AW511" s="392" t="str">
        <f t="shared" si="585"/>
        <v/>
      </c>
      <c r="AX511" s="392" t="str">
        <f t="shared" si="586"/>
        <v/>
      </c>
      <c r="AY511" s="392" t="str">
        <f t="shared" si="587"/>
        <v/>
      </c>
      <c r="AZ511" s="392" t="str">
        <f t="shared" si="652"/>
        <v/>
      </c>
      <c r="BA511" s="392" t="str">
        <f t="shared" si="652"/>
        <v/>
      </c>
      <c r="BB511" s="392" t="str">
        <f t="shared" si="652"/>
        <v/>
      </c>
      <c r="BC511" s="392" t="str">
        <f t="shared" si="652"/>
        <v/>
      </c>
      <c r="BD511" s="396" t="str">
        <f t="shared" si="652"/>
        <v/>
      </c>
      <c r="BE511" s="386">
        <f t="shared" si="588"/>
        <v>0</v>
      </c>
      <c r="BG511" s="392">
        <f t="shared" si="589"/>
        <v>0</v>
      </c>
      <c r="BH511" s="392">
        <f t="shared" si="590"/>
        <v>0</v>
      </c>
      <c r="BI511" s="405">
        <f t="shared" si="591"/>
        <v>0</v>
      </c>
      <c r="BJ511" s="406">
        <f t="shared" si="576"/>
        <v>0</v>
      </c>
      <c r="BK511" s="391" t="str">
        <f t="shared" si="577"/>
        <v>0</v>
      </c>
      <c r="BL511" s="391" t="str">
        <f t="shared" si="578"/>
        <v>0</v>
      </c>
      <c r="BM511" s="405">
        <f t="shared" si="592"/>
        <v>0</v>
      </c>
      <c r="BN511" s="405" t="str">
        <f t="shared" si="593"/>
        <v>0m0</v>
      </c>
      <c r="BO511" s="392">
        <f t="shared" si="594"/>
        <v>0</v>
      </c>
      <c r="BP511" s="392">
        <f t="shared" si="595"/>
        <v>0</v>
      </c>
      <c r="BQ511" s="405">
        <f t="shared" si="596"/>
        <v>0</v>
      </c>
      <c r="BR511" s="406">
        <f t="shared" si="597"/>
        <v>0</v>
      </c>
      <c r="BS511" s="391" t="str">
        <f t="shared" si="598"/>
        <v>0</v>
      </c>
      <c r="BT511" s="391" t="str">
        <f t="shared" si="599"/>
        <v>0</v>
      </c>
      <c r="BU511" s="405">
        <f t="shared" si="600"/>
        <v>0</v>
      </c>
      <c r="BV511" s="405" t="str">
        <f t="shared" si="601"/>
        <v>0m0</v>
      </c>
      <c r="BW511" s="392">
        <f t="shared" si="602"/>
        <v>0</v>
      </c>
      <c r="BX511" s="392">
        <f t="shared" si="603"/>
        <v>0</v>
      </c>
      <c r="BY511" s="405">
        <f t="shared" si="604"/>
        <v>0</v>
      </c>
      <c r="BZ511" s="406">
        <f t="shared" si="605"/>
        <v>0</v>
      </c>
      <c r="CA511" s="391" t="str">
        <f t="shared" si="606"/>
        <v>0</v>
      </c>
      <c r="CB511" s="391" t="str">
        <f t="shared" si="607"/>
        <v>0</v>
      </c>
      <c r="CC511" s="405">
        <f t="shared" si="608"/>
        <v>0</v>
      </c>
      <c r="CD511" s="405" t="str">
        <f t="shared" si="609"/>
        <v>0m0</v>
      </c>
      <c r="CE511" s="392">
        <f t="shared" si="610"/>
        <v>0</v>
      </c>
      <c r="CF511" s="392">
        <f t="shared" si="611"/>
        <v>0</v>
      </c>
      <c r="CG511" s="405">
        <f t="shared" si="612"/>
        <v>0</v>
      </c>
      <c r="CH511" s="406">
        <f t="shared" si="613"/>
        <v>0</v>
      </c>
      <c r="CI511" s="391" t="str">
        <f t="shared" si="614"/>
        <v>0</v>
      </c>
      <c r="CJ511" s="391" t="str">
        <f t="shared" si="615"/>
        <v>0</v>
      </c>
      <c r="CK511" s="405">
        <f t="shared" si="616"/>
        <v>0</v>
      </c>
      <c r="CL511" s="405" t="str">
        <f t="shared" si="617"/>
        <v>0m0</v>
      </c>
      <c r="CM511" s="392">
        <f t="shared" si="618"/>
        <v>0</v>
      </c>
      <c r="CN511" s="392">
        <f t="shared" si="619"/>
        <v>0</v>
      </c>
      <c r="CO511" s="405">
        <f t="shared" si="620"/>
        <v>0</v>
      </c>
      <c r="CP511" s="406">
        <f t="shared" si="621"/>
        <v>0</v>
      </c>
      <c r="CQ511" s="391" t="str">
        <f t="shared" si="622"/>
        <v>0</v>
      </c>
      <c r="CR511" s="391" t="str">
        <f t="shared" si="623"/>
        <v>0</v>
      </c>
      <c r="CS511" s="405">
        <f t="shared" si="624"/>
        <v>0</v>
      </c>
      <c r="CT511" s="405" t="str">
        <f t="shared" si="625"/>
        <v>0m0</v>
      </c>
      <c r="CU511" s="405">
        <f t="shared" si="626"/>
        <v>0</v>
      </c>
      <c r="CV511" s="405">
        <f t="shared" si="627"/>
        <v>0</v>
      </c>
      <c r="CW511" s="405">
        <f t="shared" si="628"/>
        <v>0</v>
      </c>
      <c r="CX511" s="405">
        <f t="shared" si="629"/>
        <v>0</v>
      </c>
      <c r="CY511" s="405">
        <f t="shared" si="630"/>
        <v>0</v>
      </c>
      <c r="CZ511" s="405" t="str">
        <f t="shared" si="631"/>
        <v/>
      </c>
      <c r="DA511" s="405" t="str">
        <f t="shared" si="632"/>
        <v/>
      </c>
      <c r="DB511" s="405" t="str">
        <f t="shared" si="633"/>
        <v/>
      </c>
      <c r="DC511" s="405" t="str">
        <f t="shared" si="634"/>
        <v/>
      </c>
      <c r="DD511" s="405" t="str">
        <f t="shared" si="635"/>
        <v/>
      </c>
      <c r="DE511" s="405"/>
      <c r="DF511" s="404"/>
      <c r="DG511" s="405" t="str">
        <f t="shared" si="636"/>
        <v/>
      </c>
      <c r="DH511" s="405" t="str">
        <f t="shared" si="637"/>
        <v/>
      </c>
      <c r="DI511" s="405">
        <f t="shared" si="638"/>
        <v>0</v>
      </c>
      <c r="DJ511" s="405" t="str">
        <f t="shared" si="639"/>
        <v/>
      </c>
      <c r="DK511" s="405" t="str">
        <f t="shared" si="640"/>
        <v/>
      </c>
      <c r="DL511" s="405" t="str">
        <f t="shared" si="641"/>
        <v/>
      </c>
      <c r="DM511" s="405" t="str">
        <f t="shared" si="642"/>
        <v/>
      </c>
      <c r="DN511" s="405" t="str">
        <f t="shared" si="643"/>
        <v/>
      </c>
      <c r="DO511" s="405" t="str">
        <f t="shared" si="644"/>
        <v/>
      </c>
    </row>
    <row r="512" spans="1:119" s="152" customFormat="1" ht="18" hidden="1" customHeight="1">
      <c r="A512" s="156" t="str">
        <f t="shared" si="653"/>
        <v/>
      </c>
      <c r="B512" s="153"/>
      <c r="C512" s="31" t="str">
        <f>IF(B512="","",VLOOKUP(B512,学連登録!$C$2:$G$3000,2,FALSE))</f>
        <v/>
      </c>
      <c r="D512" s="32" t="str">
        <f>IF(B512="","",VLOOKUP(B512,学連登録!$C$2:$G$3000,3,FALSE))</f>
        <v/>
      </c>
      <c r="E512" s="33" t="str">
        <f>IF(B512="","",VLOOKUP(B512,学連登録!$C$2:$G$3000,4,FALSE))</f>
        <v/>
      </c>
      <c r="F512" s="376" t="str">
        <f>IF(B512="","",VLOOKUP(B512,学連登録!$C$2:$I$3000,7,FALSE))</f>
        <v/>
      </c>
      <c r="G512" s="155"/>
      <c r="H512" s="926"/>
      <c r="I512" s="928"/>
      <c r="J512" s="155"/>
      <c r="K512" s="926"/>
      <c r="L512" s="927"/>
      <c r="M512" s="155"/>
      <c r="N512" s="881"/>
      <c r="O512" s="882"/>
      <c r="P512" s="154"/>
      <c r="Q512" s="926"/>
      <c r="R512" s="927"/>
      <c r="S512" s="154"/>
      <c r="T512" s="926"/>
      <c r="U512" s="927"/>
      <c r="V512" s="101" t="str">
        <f>IF(B512="","",VLOOKUP(B512,学連登録!$C$2:$H$3000,6,FALSE))</f>
        <v/>
      </c>
      <c r="Y512" s="116" t="str">
        <f t="shared" si="645"/>
        <v/>
      </c>
      <c r="Z512" s="97" t="str">
        <f>IF(G512="","",VLOOKUP(G512,種目名!$R$5:$T$104,3,0))</f>
        <v/>
      </c>
      <c r="AA512" s="98" t="str">
        <f>IF(J512="","",VLOOKUP(J512,種目名!$R$5:$T$104,3,0))</f>
        <v/>
      </c>
      <c r="AB512" s="117" t="str">
        <f>IF(M512="","",VLOOKUP(M512,種目名!$R$5:$T$104,3,0))</f>
        <v/>
      </c>
      <c r="AC512" s="117" t="str">
        <f>IF(P512="","",VLOOKUP(AF512,種目名!$R$5:$T$104,3,0))</f>
        <v/>
      </c>
      <c r="AD512" s="118" t="str">
        <f>IF(S512="","",VLOOKUP(AI512,種目名!$R$5:$T$104,3,0))</f>
        <v/>
      </c>
      <c r="AE512" s="115">
        <f t="shared" si="646"/>
        <v>0</v>
      </c>
      <c r="AF512" s="152" t="str">
        <f t="shared" si="647"/>
        <v/>
      </c>
      <c r="AG512" s="152" t="str">
        <f t="shared" si="648"/>
        <v/>
      </c>
      <c r="AH512" s="152">
        <f t="shared" si="649"/>
        <v>0</v>
      </c>
      <c r="AI512" s="152" t="str">
        <f t="shared" si="650"/>
        <v/>
      </c>
      <c r="AJ512" s="152" t="str">
        <f t="shared" si="651"/>
        <v/>
      </c>
      <c r="AK512" s="383"/>
      <c r="AL512" s="166">
        <f t="shared" si="579"/>
        <v>0</v>
      </c>
      <c r="AM512" s="392">
        <f t="shared" si="580"/>
        <v>0</v>
      </c>
      <c r="AN512" s="392">
        <f>COUNTIF($B$12:B512,B512)</f>
        <v>0</v>
      </c>
      <c r="AO512" s="392"/>
      <c r="AP512" s="392" t="str">
        <f t="shared" si="581"/>
        <v/>
      </c>
      <c r="AQ512" s="392" t="str">
        <f t="shared" si="581"/>
        <v/>
      </c>
      <c r="AR512" s="392" t="str">
        <f t="shared" si="581"/>
        <v/>
      </c>
      <c r="AS512" s="392" t="str">
        <f t="shared" si="575"/>
        <v/>
      </c>
      <c r="AT512" s="392">
        <f t="shared" si="582"/>
        <v>0</v>
      </c>
      <c r="AU512" s="392" t="str">
        <f t="shared" si="583"/>
        <v/>
      </c>
      <c r="AV512" s="392" t="str">
        <f t="shared" si="584"/>
        <v/>
      </c>
      <c r="AW512" s="392" t="str">
        <f t="shared" si="585"/>
        <v/>
      </c>
      <c r="AX512" s="392" t="str">
        <f t="shared" si="586"/>
        <v/>
      </c>
      <c r="AY512" s="392" t="str">
        <f t="shared" si="587"/>
        <v/>
      </c>
      <c r="AZ512" s="392" t="str">
        <f t="shared" si="652"/>
        <v/>
      </c>
      <c r="BA512" s="392" t="str">
        <f t="shared" si="652"/>
        <v/>
      </c>
      <c r="BB512" s="392" t="str">
        <f t="shared" si="652"/>
        <v/>
      </c>
      <c r="BC512" s="392" t="str">
        <f t="shared" si="652"/>
        <v/>
      </c>
      <c r="BD512" s="396" t="str">
        <f t="shared" si="652"/>
        <v/>
      </c>
      <c r="BE512" s="386">
        <f t="shared" si="588"/>
        <v>0</v>
      </c>
      <c r="BG512" s="392">
        <f t="shared" si="589"/>
        <v>0</v>
      </c>
      <c r="BH512" s="392">
        <f t="shared" si="590"/>
        <v>0</v>
      </c>
      <c r="BI512" s="405">
        <f t="shared" si="591"/>
        <v>0</v>
      </c>
      <c r="BJ512" s="406">
        <f t="shared" si="576"/>
        <v>0</v>
      </c>
      <c r="BK512" s="391" t="str">
        <f t="shared" si="577"/>
        <v>0</v>
      </c>
      <c r="BL512" s="391" t="str">
        <f t="shared" si="578"/>
        <v>0</v>
      </c>
      <c r="BM512" s="405">
        <f t="shared" si="592"/>
        <v>0</v>
      </c>
      <c r="BN512" s="405" t="str">
        <f t="shared" si="593"/>
        <v>0m0</v>
      </c>
      <c r="BO512" s="392">
        <f t="shared" si="594"/>
        <v>0</v>
      </c>
      <c r="BP512" s="392">
        <f t="shared" si="595"/>
        <v>0</v>
      </c>
      <c r="BQ512" s="405">
        <f t="shared" si="596"/>
        <v>0</v>
      </c>
      <c r="BR512" s="406">
        <f t="shared" si="597"/>
        <v>0</v>
      </c>
      <c r="BS512" s="391" t="str">
        <f t="shared" si="598"/>
        <v>0</v>
      </c>
      <c r="BT512" s="391" t="str">
        <f t="shared" si="599"/>
        <v>0</v>
      </c>
      <c r="BU512" s="405">
        <f t="shared" si="600"/>
        <v>0</v>
      </c>
      <c r="BV512" s="405" t="str">
        <f t="shared" si="601"/>
        <v>0m0</v>
      </c>
      <c r="BW512" s="392">
        <f t="shared" si="602"/>
        <v>0</v>
      </c>
      <c r="BX512" s="392">
        <f t="shared" si="603"/>
        <v>0</v>
      </c>
      <c r="BY512" s="405">
        <f t="shared" si="604"/>
        <v>0</v>
      </c>
      <c r="BZ512" s="406">
        <f t="shared" si="605"/>
        <v>0</v>
      </c>
      <c r="CA512" s="391" t="str">
        <f t="shared" si="606"/>
        <v>0</v>
      </c>
      <c r="CB512" s="391" t="str">
        <f t="shared" si="607"/>
        <v>0</v>
      </c>
      <c r="CC512" s="405">
        <f t="shared" si="608"/>
        <v>0</v>
      </c>
      <c r="CD512" s="405" t="str">
        <f t="shared" si="609"/>
        <v>0m0</v>
      </c>
      <c r="CE512" s="392">
        <f t="shared" si="610"/>
        <v>0</v>
      </c>
      <c r="CF512" s="392">
        <f t="shared" si="611"/>
        <v>0</v>
      </c>
      <c r="CG512" s="405">
        <f t="shared" si="612"/>
        <v>0</v>
      </c>
      <c r="CH512" s="406">
        <f t="shared" si="613"/>
        <v>0</v>
      </c>
      <c r="CI512" s="391" t="str">
        <f t="shared" si="614"/>
        <v>0</v>
      </c>
      <c r="CJ512" s="391" t="str">
        <f t="shared" si="615"/>
        <v>0</v>
      </c>
      <c r="CK512" s="405">
        <f t="shared" si="616"/>
        <v>0</v>
      </c>
      <c r="CL512" s="405" t="str">
        <f t="shared" si="617"/>
        <v>0m0</v>
      </c>
      <c r="CM512" s="392">
        <f t="shared" si="618"/>
        <v>0</v>
      </c>
      <c r="CN512" s="392">
        <f t="shared" si="619"/>
        <v>0</v>
      </c>
      <c r="CO512" s="405">
        <f t="shared" si="620"/>
        <v>0</v>
      </c>
      <c r="CP512" s="406">
        <f t="shared" si="621"/>
        <v>0</v>
      </c>
      <c r="CQ512" s="391" t="str">
        <f t="shared" si="622"/>
        <v>0</v>
      </c>
      <c r="CR512" s="391" t="str">
        <f t="shared" si="623"/>
        <v>0</v>
      </c>
      <c r="CS512" s="405">
        <f t="shared" si="624"/>
        <v>0</v>
      </c>
      <c r="CT512" s="405" t="str">
        <f t="shared" si="625"/>
        <v>0m0</v>
      </c>
      <c r="CU512" s="405">
        <f t="shared" si="626"/>
        <v>0</v>
      </c>
      <c r="CV512" s="405">
        <f t="shared" si="627"/>
        <v>0</v>
      </c>
      <c r="CW512" s="405">
        <f t="shared" si="628"/>
        <v>0</v>
      </c>
      <c r="CX512" s="405">
        <f t="shared" si="629"/>
        <v>0</v>
      </c>
      <c r="CY512" s="405">
        <f t="shared" si="630"/>
        <v>0</v>
      </c>
      <c r="CZ512" s="405" t="str">
        <f t="shared" si="631"/>
        <v/>
      </c>
      <c r="DA512" s="405" t="str">
        <f t="shared" si="632"/>
        <v/>
      </c>
      <c r="DB512" s="405" t="str">
        <f t="shared" si="633"/>
        <v/>
      </c>
      <c r="DC512" s="405" t="str">
        <f t="shared" si="634"/>
        <v/>
      </c>
      <c r="DD512" s="405" t="str">
        <f t="shared" si="635"/>
        <v/>
      </c>
      <c r="DE512" s="405"/>
      <c r="DF512" s="404"/>
      <c r="DG512" s="405" t="str">
        <f t="shared" si="636"/>
        <v/>
      </c>
      <c r="DH512" s="405" t="str">
        <f t="shared" si="637"/>
        <v/>
      </c>
      <c r="DI512" s="405">
        <f t="shared" si="638"/>
        <v>0</v>
      </c>
      <c r="DJ512" s="405" t="str">
        <f t="shared" si="639"/>
        <v/>
      </c>
      <c r="DK512" s="405" t="str">
        <f t="shared" si="640"/>
        <v/>
      </c>
      <c r="DL512" s="405" t="str">
        <f t="shared" si="641"/>
        <v/>
      </c>
      <c r="DM512" s="405" t="str">
        <f t="shared" si="642"/>
        <v/>
      </c>
      <c r="DN512" s="405" t="str">
        <f t="shared" si="643"/>
        <v/>
      </c>
      <c r="DO512" s="405" t="str">
        <f t="shared" si="644"/>
        <v/>
      </c>
    </row>
    <row r="513" spans="1:121" s="152" customFormat="1" ht="18" hidden="1" customHeight="1">
      <c r="A513" s="156" t="str">
        <f t="shared" si="653"/>
        <v/>
      </c>
      <c r="B513" s="153"/>
      <c r="C513" s="31" t="str">
        <f>IF(B513="","",VLOOKUP(B513,学連登録!$C$2:$G$3000,2,FALSE))</f>
        <v/>
      </c>
      <c r="D513" s="32" t="str">
        <f>IF(B513="","",VLOOKUP(B513,学連登録!$C$2:$G$3000,3,FALSE))</f>
        <v/>
      </c>
      <c r="E513" s="33" t="str">
        <f>IF(B513="","",VLOOKUP(B513,学連登録!$C$2:$G$3000,4,FALSE))</f>
        <v/>
      </c>
      <c r="F513" s="376" t="str">
        <f>IF(B513="","",VLOOKUP(B513,学連登録!$C$2:$I$3000,7,FALSE))</f>
        <v/>
      </c>
      <c r="G513" s="155"/>
      <c r="H513" s="926"/>
      <c r="I513" s="928"/>
      <c r="J513" s="155"/>
      <c r="K513" s="926"/>
      <c r="L513" s="927"/>
      <c r="M513" s="155"/>
      <c r="N513" s="881"/>
      <c r="O513" s="882"/>
      <c r="P513" s="154"/>
      <c r="Q513" s="926"/>
      <c r="R513" s="927"/>
      <c r="S513" s="154"/>
      <c r="T513" s="926"/>
      <c r="U513" s="927"/>
      <c r="V513" s="101" t="str">
        <f>IF(B513="","",VLOOKUP(B513,学連登録!$C$2:$H$3000,6,FALSE))</f>
        <v/>
      </c>
      <c r="Y513" s="116" t="str">
        <f t="shared" si="645"/>
        <v/>
      </c>
      <c r="Z513" s="97" t="str">
        <f>IF(G513="","",VLOOKUP(G513,種目名!$R$5:$T$104,3,0))</f>
        <v/>
      </c>
      <c r="AA513" s="98" t="str">
        <f>IF(J513="","",VLOOKUP(J513,種目名!$R$5:$T$104,3,0))</f>
        <v/>
      </c>
      <c r="AB513" s="117" t="str">
        <f>IF(M513="","",VLOOKUP(M513,種目名!$R$5:$T$104,3,0))</f>
        <v/>
      </c>
      <c r="AC513" s="117" t="str">
        <f>IF(P513="","",VLOOKUP(AF513,種目名!$R$5:$T$104,3,0))</f>
        <v/>
      </c>
      <c r="AD513" s="118" t="str">
        <f>IF(S513="","",VLOOKUP(AI513,種目名!$R$5:$T$104,3,0))</f>
        <v/>
      </c>
      <c r="AE513" s="115">
        <f t="shared" si="646"/>
        <v>0</v>
      </c>
      <c r="AF513" s="152" t="str">
        <f t="shared" si="647"/>
        <v/>
      </c>
      <c r="AG513" s="152" t="str">
        <f t="shared" si="648"/>
        <v/>
      </c>
      <c r="AH513" s="152">
        <f t="shared" si="649"/>
        <v>0</v>
      </c>
      <c r="AI513" s="152" t="str">
        <f t="shared" si="650"/>
        <v/>
      </c>
      <c r="AJ513" s="152" t="str">
        <f t="shared" si="651"/>
        <v/>
      </c>
      <c r="AK513" s="383"/>
      <c r="AL513" s="166">
        <f t="shared" si="579"/>
        <v>0</v>
      </c>
      <c r="AM513" s="392">
        <f t="shared" si="580"/>
        <v>0</v>
      </c>
      <c r="AN513" s="392">
        <f>COUNTIF($B$12:B513,B513)</f>
        <v>0</v>
      </c>
      <c r="AO513" s="392"/>
      <c r="AP513" s="392" t="str">
        <f t="shared" si="581"/>
        <v/>
      </c>
      <c r="AQ513" s="392" t="str">
        <f t="shared" si="581"/>
        <v/>
      </c>
      <c r="AR513" s="392" t="str">
        <f t="shared" si="581"/>
        <v/>
      </c>
      <c r="AS513" s="392" t="str">
        <f t="shared" si="575"/>
        <v/>
      </c>
      <c r="AT513" s="392">
        <f t="shared" si="582"/>
        <v>0</v>
      </c>
      <c r="AU513" s="392" t="str">
        <f t="shared" si="583"/>
        <v/>
      </c>
      <c r="AV513" s="392" t="str">
        <f t="shared" si="584"/>
        <v/>
      </c>
      <c r="AW513" s="392" t="str">
        <f t="shared" si="585"/>
        <v/>
      </c>
      <c r="AX513" s="392" t="str">
        <f t="shared" si="586"/>
        <v/>
      </c>
      <c r="AY513" s="392" t="str">
        <f t="shared" si="587"/>
        <v/>
      </c>
      <c r="AZ513" s="392" t="str">
        <f t="shared" si="652"/>
        <v/>
      </c>
      <c r="BA513" s="392" t="str">
        <f t="shared" si="652"/>
        <v/>
      </c>
      <c r="BB513" s="392" t="str">
        <f t="shared" si="652"/>
        <v/>
      </c>
      <c r="BC513" s="392" t="str">
        <f t="shared" si="652"/>
        <v/>
      </c>
      <c r="BD513" s="396" t="str">
        <f t="shared" si="652"/>
        <v/>
      </c>
      <c r="BE513" s="386">
        <f t="shared" si="588"/>
        <v>0</v>
      </c>
      <c r="BG513" s="392">
        <f t="shared" si="589"/>
        <v>0</v>
      </c>
      <c r="BH513" s="392">
        <f t="shared" si="590"/>
        <v>0</v>
      </c>
      <c r="BI513" s="405">
        <f t="shared" si="591"/>
        <v>0</v>
      </c>
      <c r="BJ513" s="406">
        <f t="shared" si="576"/>
        <v>0</v>
      </c>
      <c r="BK513" s="391" t="str">
        <f t="shared" si="577"/>
        <v>0</v>
      </c>
      <c r="BL513" s="391" t="str">
        <f t="shared" si="578"/>
        <v>0</v>
      </c>
      <c r="BM513" s="405">
        <f t="shared" si="592"/>
        <v>0</v>
      </c>
      <c r="BN513" s="405" t="str">
        <f t="shared" si="593"/>
        <v>0m0</v>
      </c>
      <c r="BO513" s="392">
        <f t="shared" si="594"/>
        <v>0</v>
      </c>
      <c r="BP513" s="392">
        <f t="shared" si="595"/>
        <v>0</v>
      </c>
      <c r="BQ513" s="405">
        <f t="shared" si="596"/>
        <v>0</v>
      </c>
      <c r="BR513" s="406">
        <f t="shared" si="597"/>
        <v>0</v>
      </c>
      <c r="BS513" s="391" t="str">
        <f t="shared" si="598"/>
        <v>0</v>
      </c>
      <c r="BT513" s="391" t="str">
        <f t="shared" si="599"/>
        <v>0</v>
      </c>
      <c r="BU513" s="405">
        <f t="shared" si="600"/>
        <v>0</v>
      </c>
      <c r="BV513" s="405" t="str">
        <f t="shared" si="601"/>
        <v>0m0</v>
      </c>
      <c r="BW513" s="392">
        <f t="shared" si="602"/>
        <v>0</v>
      </c>
      <c r="BX513" s="392">
        <f t="shared" si="603"/>
        <v>0</v>
      </c>
      <c r="BY513" s="405">
        <f t="shared" si="604"/>
        <v>0</v>
      </c>
      <c r="BZ513" s="406">
        <f t="shared" si="605"/>
        <v>0</v>
      </c>
      <c r="CA513" s="391" t="str">
        <f t="shared" si="606"/>
        <v>0</v>
      </c>
      <c r="CB513" s="391" t="str">
        <f t="shared" si="607"/>
        <v>0</v>
      </c>
      <c r="CC513" s="405">
        <f t="shared" si="608"/>
        <v>0</v>
      </c>
      <c r="CD513" s="405" t="str">
        <f t="shared" si="609"/>
        <v>0m0</v>
      </c>
      <c r="CE513" s="392">
        <f t="shared" si="610"/>
        <v>0</v>
      </c>
      <c r="CF513" s="392">
        <f t="shared" si="611"/>
        <v>0</v>
      </c>
      <c r="CG513" s="405">
        <f t="shared" si="612"/>
        <v>0</v>
      </c>
      <c r="CH513" s="406">
        <f t="shared" si="613"/>
        <v>0</v>
      </c>
      <c r="CI513" s="391" t="str">
        <f t="shared" si="614"/>
        <v>0</v>
      </c>
      <c r="CJ513" s="391" t="str">
        <f t="shared" si="615"/>
        <v>0</v>
      </c>
      <c r="CK513" s="405">
        <f t="shared" si="616"/>
        <v>0</v>
      </c>
      <c r="CL513" s="405" t="str">
        <f t="shared" si="617"/>
        <v>0m0</v>
      </c>
      <c r="CM513" s="392">
        <f t="shared" si="618"/>
        <v>0</v>
      </c>
      <c r="CN513" s="392">
        <f t="shared" si="619"/>
        <v>0</v>
      </c>
      <c r="CO513" s="405">
        <f t="shared" si="620"/>
        <v>0</v>
      </c>
      <c r="CP513" s="406">
        <f t="shared" si="621"/>
        <v>0</v>
      </c>
      <c r="CQ513" s="391" t="str">
        <f t="shared" si="622"/>
        <v>0</v>
      </c>
      <c r="CR513" s="391" t="str">
        <f t="shared" si="623"/>
        <v>0</v>
      </c>
      <c r="CS513" s="405">
        <f t="shared" si="624"/>
        <v>0</v>
      </c>
      <c r="CT513" s="405" t="str">
        <f t="shared" si="625"/>
        <v>0m0</v>
      </c>
      <c r="CU513" s="405">
        <f t="shared" si="626"/>
        <v>0</v>
      </c>
      <c r="CV513" s="405">
        <f t="shared" si="627"/>
        <v>0</v>
      </c>
      <c r="CW513" s="405">
        <f t="shared" si="628"/>
        <v>0</v>
      </c>
      <c r="CX513" s="405">
        <f t="shared" si="629"/>
        <v>0</v>
      </c>
      <c r="CY513" s="405">
        <f t="shared" si="630"/>
        <v>0</v>
      </c>
      <c r="CZ513" s="405" t="str">
        <f t="shared" si="631"/>
        <v/>
      </c>
      <c r="DA513" s="405" t="str">
        <f t="shared" si="632"/>
        <v/>
      </c>
      <c r="DB513" s="405" t="str">
        <f t="shared" si="633"/>
        <v/>
      </c>
      <c r="DC513" s="405" t="str">
        <f t="shared" si="634"/>
        <v/>
      </c>
      <c r="DD513" s="405" t="str">
        <f t="shared" si="635"/>
        <v/>
      </c>
      <c r="DE513" s="405"/>
      <c r="DF513" s="404"/>
      <c r="DG513" s="405" t="str">
        <f t="shared" si="636"/>
        <v/>
      </c>
      <c r="DH513" s="405" t="str">
        <f t="shared" si="637"/>
        <v/>
      </c>
      <c r="DI513" s="405">
        <f t="shared" si="638"/>
        <v>0</v>
      </c>
      <c r="DJ513" s="405" t="str">
        <f t="shared" si="639"/>
        <v/>
      </c>
      <c r="DK513" s="405" t="str">
        <f t="shared" si="640"/>
        <v/>
      </c>
      <c r="DL513" s="405" t="str">
        <f t="shared" si="641"/>
        <v/>
      </c>
      <c r="DM513" s="405" t="str">
        <f t="shared" si="642"/>
        <v/>
      </c>
      <c r="DN513" s="405" t="str">
        <f t="shared" si="643"/>
        <v/>
      </c>
      <c r="DO513" s="405" t="str">
        <f t="shared" si="644"/>
        <v/>
      </c>
    </row>
    <row r="514" spans="1:121" s="152" customFormat="1" ht="18" hidden="1" customHeight="1">
      <c r="A514" s="156" t="str">
        <f t="shared" si="653"/>
        <v/>
      </c>
      <c r="B514" s="153"/>
      <c r="C514" s="31" t="str">
        <f>IF(B514="","",VLOOKUP(B514,学連登録!$C$2:$G$3000,2,FALSE))</f>
        <v/>
      </c>
      <c r="D514" s="32" t="str">
        <f>IF(B514="","",VLOOKUP(B514,学連登録!$C$2:$G$3000,3,FALSE))</f>
        <v/>
      </c>
      <c r="E514" s="33" t="str">
        <f>IF(B514="","",VLOOKUP(B514,学連登録!$C$2:$G$3000,4,FALSE))</f>
        <v/>
      </c>
      <c r="F514" s="376" t="str">
        <f>IF(B514="","",VLOOKUP(B514,学連登録!$C$2:$I$3000,7,FALSE))</f>
        <v/>
      </c>
      <c r="G514" s="155"/>
      <c r="H514" s="926"/>
      <c r="I514" s="928"/>
      <c r="J514" s="155"/>
      <c r="K514" s="926"/>
      <c r="L514" s="927"/>
      <c r="M514" s="155"/>
      <c r="N514" s="881"/>
      <c r="O514" s="882"/>
      <c r="P514" s="154"/>
      <c r="Q514" s="926"/>
      <c r="R514" s="927"/>
      <c r="S514" s="154"/>
      <c r="T514" s="926"/>
      <c r="U514" s="927"/>
      <c r="V514" s="101" t="str">
        <f>IF(B514="","",VLOOKUP(B514,学連登録!$C$2:$H$3000,6,FALSE))</f>
        <v/>
      </c>
      <c r="Y514" s="116" t="str">
        <f t="shared" si="645"/>
        <v/>
      </c>
      <c r="Z514" s="97" t="str">
        <f>IF(G514="","",VLOOKUP(G514,種目名!$R$5:$T$104,3,0))</f>
        <v/>
      </c>
      <c r="AA514" s="98" t="str">
        <f>IF(J514="","",VLOOKUP(J514,種目名!$R$5:$T$104,3,0))</f>
        <v/>
      </c>
      <c r="AB514" s="117" t="str">
        <f>IF(M514="","",VLOOKUP(M514,種目名!$R$5:$T$104,3,0))</f>
        <v/>
      </c>
      <c r="AC514" s="117" t="str">
        <f>IF(P514="","",VLOOKUP(AF514,種目名!$R$5:$T$104,3,0))</f>
        <v/>
      </c>
      <c r="AD514" s="118" t="str">
        <f>IF(S514="","",VLOOKUP(AI514,種目名!$R$5:$T$104,3,0))</f>
        <v/>
      </c>
      <c r="AE514" s="115">
        <f t="shared" si="646"/>
        <v>0</v>
      </c>
      <c r="AF514" s="152" t="str">
        <f t="shared" si="647"/>
        <v/>
      </c>
      <c r="AG514" s="152" t="str">
        <f t="shared" si="648"/>
        <v/>
      </c>
      <c r="AH514" s="152">
        <f t="shared" si="649"/>
        <v>0</v>
      </c>
      <c r="AI514" s="152" t="str">
        <f t="shared" si="650"/>
        <v/>
      </c>
      <c r="AJ514" s="152" t="str">
        <f t="shared" si="651"/>
        <v/>
      </c>
      <c r="AK514" s="383"/>
      <c r="AL514" s="166">
        <f t="shared" si="579"/>
        <v>0</v>
      </c>
      <c r="AM514" s="392">
        <f t="shared" si="580"/>
        <v>0</v>
      </c>
      <c r="AN514" s="392">
        <f>COUNTIF($B$12:B514,B514)</f>
        <v>0</v>
      </c>
      <c r="AO514" s="392"/>
      <c r="AP514" s="392" t="str">
        <f t="shared" si="581"/>
        <v/>
      </c>
      <c r="AQ514" s="392" t="str">
        <f t="shared" si="581"/>
        <v/>
      </c>
      <c r="AR514" s="392" t="str">
        <f t="shared" si="581"/>
        <v/>
      </c>
      <c r="AS514" s="392" t="str">
        <f t="shared" si="575"/>
        <v/>
      </c>
      <c r="AT514" s="392">
        <f t="shared" si="582"/>
        <v>0</v>
      </c>
      <c r="AU514" s="392" t="str">
        <f t="shared" si="583"/>
        <v/>
      </c>
      <c r="AV514" s="392" t="str">
        <f t="shared" si="584"/>
        <v/>
      </c>
      <c r="AW514" s="392" t="str">
        <f t="shared" si="585"/>
        <v/>
      </c>
      <c r="AX514" s="392" t="str">
        <f t="shared" si="586"/>
        <v/>
      </c>
      <c r="AY514" s="392" t="str">
        <f t="shared" si="587"/>
        <v/>
      </c>
      <c r="AZ514" s="392" t="str">
        <f t="shared" si="652"/>
        <v/>
      </c>
      <c r="BA514" s="392" t="str">
        <f t="shared" si="652"/>
        <v/>
      </c>
      <c r="BB514" s="392" t="str">
        <f t="shared" si="652"/>
        <v/>
      </c>
      <c r="BC514" s="392" t="str">
        <f t="shared" si="652"/>
        <v/>
      </c>
      <c r="BD514" s="396" t="str">
        <f t="shared" si="652"/>
        <v/>
      </c>
      <c r="BE514" s="386">
        <f t="shared" si="588"/>
        <v>0</v>
      </c>
      <c r="BG514" s="392">
        <f t="shared" si="589"/>
        <v>0</v>
      </c>
      <c r="BH514" s="392">
        <f t="shared" si="590"/>
        <v>0</v>
      </c>
      <c r="BI514" s="405">
        <f t="shared" si="591"/>
        <v>0</v>
      </c>
      <c r="BJ514" s="406">
        <f t="shared" si="576"/>
        <v>0</v>
      </c>
      <c r="BK514" s="391" t="str">
        <f t="shared" si="577"/>
        <v>0</v>
      </c>
      <c r="BL514" s="391" t="str">
        <f t="shared" si="578"/>
        <v>0</v>
      </c>
      <c r="BM514" s="405">
        <f t="shared" si="592"/>
        <v>0</v>
      </c>
      <c r="BN514" s="405" t="str">
        <f t="shared" si="593"/>
        <v>0m0</v>
      </c>
      <c r="BO514" s="392">
        <f t="shared" si="594"/>
        <v>0</v>
      </c>
      <c r="BP514" s="392">
        <f t="shared" si="595"/>
        <v>0</v>
      </c>
      <c r="BQ514" s="405">
        <f t="shared" si="596"/>
        <v>0</v>
      </c>
      <c r="BR514" s="406">
        <f t="shared" si="597"/>
        <v>0</v>
      </c>
      <c r="BS514" s="391" t="str">
        <f t="shared" si="598"/>
        <v>0</v>
      </c>
      <c r="BT514" s="391" t="str">
        <f t="shared" si="599"/>
        <v>0</v>
      </c>
      <c r="BU514" s="405">
        <f t="shared" si="600"/>
        <v>0</v>
      </c>
      <c r="BV514" s="405" t="str">
        <f t="shared" si="601"/>
        <v>0m0</v>
      </c>
      <c r="BW514" s="392">
        <f t="shared" si="602"/>
        <v>0</v>
      </c>
      <c r="BX514" s="392">
        <f t="shared" si="603"/>
        <v>0</v>
      </c>
      <c r="BY514" s="405">
        <f t="shared" si="604"/>
        <v>0</v>
      </c>
      <c r="BZ514" s="406">
        <f t="shared" si="605"/>
        <v>0</v>
      </c>
      <c r="CA514" s="391" t="str">
        <f t="shared" si="606"/>
        <v>0</v>
      </c>
      <c r="CB514" s="391" t="str">
        <f t="shared" si="607"/>
        <v>0</v>
      </c>
      <c r="CC514" s="405">
        <f t="shared" si="608"/>
        <v>0</v>
      </c>
      <c r="CD514" s="405" t="str">
        <f t="shared" si="609"/>
        <v>0m0</v>
      </c>
      <c r="CE514" s="392">
        <f t="shared" si="610"/>
        <v>0</v>
      </c>
      <c r="CF514" s="392">
        <f t="shared" si="611"/>
        <v>0</v>
      </c>
      <c r="CG514" s="405">
        <f t="shared" si="612"/>
        <v>0</v>
      </c>
      <c r="CH514" s="406">
        <f t="shared" si="613"/>
        <v>0</v>
      </c>
      <c r="CI514" s="391" t="str">
        <f t="shared" si="614"/>
        <v>0</v>
      </c>
      <c r="CJ514" s="391" t="str">
        <f t="shared" si="615"/>
        <v>0</v>
      </c>
      <c r="CK514" s="405">
        <f t="shared" si="616"/>
        <v>0</v>
      </c>
      <c r="CL514" s="405" t="str">
        <f t="shared" si="617"/>
        <v>0m0</v>
      </c>
      <c r="CM514" s="392">
        <f t="shared" si="618"/>
        <v>0</v>
      </c>
      <c r="CN514" s="392">
        <f t="shared" si="619"/>
        <v>0</v>
      </c>
      <c r="CO514" s="405">
        <f t="shared" si="620"/>
        <v>0</v>
      </c>
      <c r="CP514" s="406">
        <f t="shared" si="621"/>
        <v>0</v>
      </c>
      <c r="CQ514" s="391" t="str">
        <f t="shared" si="622"/>
        <v>0</v>
      </c>
      <c r="CR514" s="391" t="str">
        <f t="shared" si="623"/>
        <v>0</v>
      </c>
      <c r="CS514" s="405">
        <f t="shared" si="624"/>
        <v>0</v>
      </c>
      <c r="CT514" s="405" t="str">
        <f t="shared" si="625"/>
        <v>0m0</v>
      </c>
      <c r="CU514" s="405">
        <f t="shared" si="626"/>
        <v>0</v>
      </c>
      <c r="CV514" s="405">
        <f t="shared" si="627"/>
        <v>0</v>
      </c>
      <c r="CW514" s="405">
        <f t="shared" si="628"/>
        <v>0</v>
      </c>
      <c r="CX514" s="405">
        <f t="shared" si="629"/>
        <v>0</v>
      </c>
      <c r="CY514" s="405">
        <f t="shared" si="630"/>
        <v>0</v>
      </c>
      <c r="CZ514" s="405" t="str">
        <f t="shared" si="631"/>
        <v/>
      </c>
      <c r="DA514" s="405" t="str">
        <f t="shared" si="632"/>
        <v/>
      </c>
      <c r="DB514" s="405" t="str">
        <f t="shared" si="633"/>
        <v/>
      </c>
      <c r="DC514" s="405" t="str">
        <f t="shared" si="634"/>
        <v/>
      </c>
      <c r="DD514" s="405" t="str">
        <f t="shared" si="635"/>
        <v/>
      </c>
      <c r="DE514" s="405"/>
      <c r="DF514" s="404"/>
      <c r="DG514" s="405" t="str">
        <f t="shared" si="636"/>
        <v/>
      </c>
      <c r="DH514" s="405" t="str">
        <f t="shared" si="637"/>
        <v/>
      </c>
      <c r="DI514" s="405">
        <f t="shared" si="638"/>
        <v>0</v>
      </c>
      <c r="DJ514" s="405" t="str">
        <f t="shared" si="639"/>
        <v/>
      </c>
      <c r="DK514" s="405" t="str">
        <f t="shared" si="640"/>
        <v/>
      </c>
      <c r="DL514" s="405" t="str">
        <f t="shared" si="641"/>
        <v/>
      </c>
      <c r="DM514" s="405" t="str">
        <f t="shared" si="642"/>
        <v/>
      </c>
      <c r="DN514" s="405" t="str">
        <f t="shared" si="643"/>
        <v/>
      </c>
      <c r="DO514" s="405" t="str">
        <f t="shared" si="644"/>
        <v/>
      </c>
    </row>
    <row r="515" spans="1:121" s="152" customFormat="1" ht="18" hidden="1" customHeight="1">
      <c r="A515" s="156" t="str">
        <f t="shared" si="653"/>
        <v/>
      </c>
      <c r="B515" s="153"/>
      <c r="C515" s="31" t="str">
        <f>IF(B515="","",VLOOKUP(B515,学連登録!$C$2:$G$3000,2,FALSE))</f>
        <v/>
      </c>
      <c r="D515" s="32" t="str">
        <f>IF(B515="","",VLOOKUP(B515,学連登録!$C$2:$G$3000,3,FALSE))</f>
        <v/>
      </c>
      <c r="E515" s="33" t="str">
        <f>IF(B515="","",VLOOKUP(B515,学連登録!$C$2:$G$3000,4,FALSE))</f>
        <v/>
      </c>
      <c r="F515" s="376" t="str">
        <f>IF(B515="","",VLOOKUP(B515,学連登録!$C$2:$I$3000,7,FALSE))</f>
        <v/>
      </c>
      <c r="G515" s="155"/>
      <c r="H515" s="926"/>
      <c r="I515" s="928"/>
      <c r="J515" s="155"/>
      <c r="K515" s="926"/>
      <c r="L515" s="927"/>
      <c r="M515" s="155"/>
      <c r="N515" s="881"/>
      <c r="O515" s="882"/>
      <c r="P515" s="154"/>
      <c r="Q515" s="926"/>
      <c r="R515" s="927"/>
      <c r="S515" s="154"/>
      <c r="T515" s="926"/>
      <c r="U515" s="927"/>
      <c r="V515" s="101" t="str">
        <f>IF(B515="","",VLOOKUP(B515,学連登録!$C$2:$H$3000,6,FALSE))</f>
        <v/>
      </c>
      <c r="Y515" s="116" t="str">
        <f t="shared" si="645"/>
        <v/>
      </c>
      <c r="Z515" s="97" t="str">
        <f>IF(G515="","",VLOOKUP(G515,種目名!$R$5:$T$104,3,0))</f>
        <v/>
      </c>
      <c r="AA515" s="98" t="str">
        <f>IF(J515="","",VLOOKUP(J515,種目名!$R$5:$T$104,3,0))</f>
        <v/>
      </c>
      <c r="AB515" s="117" t="str">
        <f>IF(M515="","",VLOOKUP(M515,種目名!$R$5:$T$104,3,0))</f>
        <v/>
      </c>
      <c r="AC515" s="117" t="str">
        <f>IF(P515="","",VLOOKUP(AF515,種目名!$R$5:$T$104,3,0))</f>
        <v/>
      </c>
      <c r="AD515" s="118" t="str">
        <f>IF(S515="","",VLOOKUP(AI515,種目名!$R$5:$T$104,3,0))</f>
        <v/>
      </c>
      <c r="AE515" s="115">
        <f t="shared" si="646"/>
        <v>0</v>
      </c>
      <c r="AF515" s="152" t="str">
        <f t="shared" si="647"/>
        <v/>
      </c>
      <c r="AG515" s="152" t="str">
        <f t="shared" si="648"/>
        <v/>
      </c>
      <c r="AH515" s="152">
        <f t="shared" si="649"/>
        <v>0</v>
      </c>
      <c r="AI515" s="152" t="str">
        <f t="shared" si="650"/>
        <v/>
      </c>
      <c r="AJ515" s="152" t="str">
        <f t="shared" si="651"/>
        <v/>
      </c>
      <c r="AK515" s="383"/>
      <c r="AL515" s="166">
        <f t="shared" si="579"/>
        <v>0</v>
      </c>
      <c r="AM515" s="392">
        <f t="shared" si="580"/>
        <v>0</v>
      </c>
      <c r="AN515" s="392">
        <f>COUNTIF($B$12:B515,B515)</f>
        <v>0</v>
      </c>
      <c r="AO515" s="392"/>
      <c r="AP515" s="392" t="str">
        <f t="shared" si="581"/>
        <v/>
      </c>
      <c r="AQ515" s="392" t="str">
        <f t="shared" si="581"/>
        <v/>
      </c>
      <c r="AR515" s="392" t="str">
        <f t="shared" si="581"/>
        <v/>
      </c>
      <c r="AS515" s="392" t="str">
        <f t="shared" si="575"/>
        <v/>
      </c>
      <c r="AT515" s="392">
        <f t="shared" si="582"/>
        <v>0</v>
      </c>
      <c r="AU515" s="392" t="str">
        <f t="shared" si="583"/>
        <v/>
      </c>
      <c r="AV515" s="392" t="str">
        <f t="shared" si="584"/>
        <v/>
      </c>
      <c r="AW515" s="392" t="str">
        <f t="shared" si="585"/>
        <v/>
      </c>
      <c r="AX515" s="392" t="str">
        <f t="shared" si="586"/>
        <v/>
      </c>
      <c r="AY515" s="392" t="str">
        <f t="shared" si="587"/>
        <v/>
      </c>
      <c r="AZ515" s="392" t="str">
        <f t="shared" si="652"/>
        <v/>
      </c>
      <c r="BA515" s="392" t="str">
        <f t="shared" si="652"/>
        <v/>
      </c>
      <c r="BB515" s="392" t="str">
        <f t="shared" si="652"/>
        <v/>
      </c>
      <c r="BC515" s="392" t="str">
        <f t="shared" si="652"/>
        <v/>
      </c>
      <c r="BD515" s="396" t="str">
        <f t="shared" si="652"/>
        <v/>
      </c>
      <c r="BE515" s="386">
        <f t="shared" si="588"/>
        <v>0</v>
      </c>
      <c r="BG515" s="392">
        <f t="shared" si="589"/>
        <v>0</v>
      </c>
      <c r="BH515" s="392">
        <f t="shared" si="590"/>
        <v>0</v>
      </c>
      <c r="BI515" s="405">
        <f t="shared" si="591"/>
        <v>0</v>
      </c>
      <c r="BJ515" s="406">
        <f t="shared" si="576"/>
        <v>0</v>
      </c>
      <c r="BK515" s="391" t="str">
        <f t="shared" si="577"/>
        <v>0</v>
      </c>
      <c r="BL515" s="391" t="str">
        <f t="shared" si="578"/>
        <v>0</v>
      </c>
      <c r="BM515" s="405">
        <f t="shared" si="592"/>
        <v>0</v>
      </c>
      <c r="BN515" s="405" t="str">
        <f t="shared" si="593"/>
        <v>0m0</v>
      </c>
      <c r="BO515" s="392">
        <f t="shared" si="594"/>
        <v>0</v>
      </c>
      <c r="BP515" s="392">
        <f t="shared" si="595"/>
        <v>0</v>
      </c>
      <c r="BQ515" s="405">
        <f t="shared" si="596"/>
        <v>0</v>
      </c>
      <c r="BR515" s="406">
        <f t="shared" si="597"/>
        <v>0</v>
      </c>
      <c r="BS515" s="391" t="str">
        <f t="shared" si="598"/>
        <v>0</v>
      </c>
      <c r="BT515" s="391" t="str">
        <f t="shared" si="599"/>
        <v>0</v>
      </c>
      <c r="BU515" s="405">
        <f t="shared" si="600"/>
        <v>0</v>
      </c>
      <c r="BV515" s="405" t="str">
        <f t="shared" si="601"/>
        <v>0m0</v>
      </c>
      <c r="BW515" s="392">
        <f t="shared" si="602"/>
        <v>0</v>
      </c>
      <c r="BX515" s="392">
        <f t="shared" si="603"/>
        <v>0</v>
      </c>
      <c r="BY515" s="405">
        <f t="shared" si="604"/>
        <v>0</v>
      </c>
      <c r="BZ515" s="406">
        <f t="shared" si="605"/>
        <v>0</v>
      </c>
      <c r="CA515" s="391" t="str">
        <f t="shared" si="606"/>
        <v>0</v>
      </c>
      <c r="CB515" s="391" t="str">
        <f t="shared" si="607"/>
        <v>0</v>
      </c>
      <c r="CC515" s="405">
        <f t="shared" si="608"/>
        <v>0</v>
      </c>
      <c r="CD515" s="405" t="str">
        <f t="shared" si="609"/>
        <v>0m0</v>
      </c>
      <c r="CE515" s="392">
        <f t="shared" si="610"/>
        <v>0</v>
      </c>
      <c r="CF515" s="392">
        <f t="shared" si="611"/>
        <v>0</v>
      </c>
      <c r="CG515" s="405">
        <f t="shared" si="612"/>
        <v>0</v>
      </c>
      <c r="CH515" s="406">
        <f t="shared" si="613"/>
        <v>0</v>
      </c>
      <c r="CI515" s="391" t="str">
        <f t="shared" si="614"/>
        <v>0</v>
      </c>
      <c r="CJ515" s="391" t="str">
        <f t="shared" si="615"/>
        <v>0</v>
      </c>
      <c r="CK515" s="405">
        <f t="shared" si="616"/>
        <v>0</v>
      </c>
      <c r="CL515" s="405" t="str">
        <f t="shared" si="617"/>
        <v>0m0</v>
      </c>
      <c r="CM515" s="392">
        <f t="shared" si="618"/>
        <v>0</v>
      </c>
      <c r="CN515" s="392">
        <f t="shared" si="619"/>
        <v>0</v>
      </c>
      <c r="CO515" s="405">
        <f t="shared" si="620"/>
        <v>0</v>
      </c>
      <c r="CP515" s="406">
        <f t="shared" si="621"/>
        <v>0</v>
      </c>
      <c r="CQ515" s="391" t="str">
        <f t="shared" si="622"/>
        <v>0</v>
      </c>
      <c r="CR515" s="391" t="str">
        <f t="shared" si="623"/>
        <v>0</v>
      </c>
      <c r="CS515" s="405">
        <f t="shared" si="624"/>
        <v>0</v>
      </c>
      <c r="CT515" s="405" t="str">
        <f t="shared" si="625"/>
        <v>0m0</v>
      </c>
      <c r="CU515" s="405">
        <f t="shared" si="626"/>
        <v>0</v>
      </c>
      <c r="CV515" s="405">
        <f t="shared" si="627"/>
        <v>0</v>
      </c>
      <c r="CW515" s="405">
        <f t="shared" si="628"/>
        <v>0</v>
      </c>
      <c r="CX515" s="405">
        <f t="shared" si="629"/>
        <v>0</v>
      </c>
      <c r="CY515" s="405">
        <f t="shared" si="630"/>
        <v>0</v>
      </c>
      <c r="CZ515" s="405" t="str">
        <f t="shared" si="631"/>
        <v/>
      </c>
      <c r="DA515" s="405" t="str">
        <f t="shared" si="632"/>
        <v/>
      </c>
      <c r="DB515" s="405" t="str">
        <f t="shared" si="633"/>
        <v/>
      </c>
      <c r="DC515" s="405" t="str">
        <f t="shared" si="634"/>
        <v/>
      </c>
      <c r="DD515" s="405" t="str">
        <f t="shared" si="635"/>
        <v/>
      </c>
      <c r="DE515" s="405"/>
      <c r="DF515" s="404"/>
      <c r="DG515" s="405" t="str">
        <f t="shared" si="636"/>
        <v/>
      </c>
      <c r="DH515" s="405" t="str">
        <f t="shared" si="637"/>
        <v/>
      </c>
      <c r="DI515" s="405">
        <f t="shared" si="638"/>
        <v>0</v>
      </c>
      <c r="DJ515" s="405" t="str">
        <f t="shared" si="639"/>
        <v/>
      </c>
      <c r="DK515" s="405" t="str">
        <f t="shared" si="640"/>
        <v/>
      </c>
      <c r="DL515" s="405" t="str">
        <f t="shared" si="641"/>
        <v/>
      </c>
      <c r="DM515" s="405" t="str">
        <f t="shared" si="642"/>
        <v/>
      </c>
      <c r="DN515" s="405" t="str">
        <f t="shared" si="643"/>
        <v/>
      </c>
      <c r="DO515" s="405" t="str">
        <f t="shared" si="644"/>
        <v/>
      </c>
    </row>
    <row r="516" spans="1:121" s="152" customFormat="1" ht="18" hidden="1" customHeight="1">
      <c r="A516" s="156" t="str">
        <f t="shared" si="653"/>
        <v/>
      </c>
      <c r="B516" s="153"/>
      <c r="C516" s="31" t="str">
        <f>IF(B516="","",VLOOKUP(B516,学連登録!$C$2:$G$3000,2,FALSE))</f>
        <v/>
      </c>
      <c r="D516" s="32" t="str">
        <f>IF(B516="","",VLOOKUP(B516,学連登録!$C$2:$G$3000,3,FALSE))</f>
        <v/>
      </c>
      <c r="E516" s="33" t="str">
        <f>IF(B516="","",VLOOKUP(B516,学連登録!$C$2:$G$3000,4,FALSE))</f>
        <v/>
      </c>
      <c r="F516" s="376" t="str">
        <f>IF(B516="","",VLOOKUP(B516,学連登録!$C$2:$I$3000,7,FALSE))</f>
        <v/>
      </c>
      <c r="G516" s="155"/>
      <c r="H516" s="926"/>
      <c r="I516" s="928"/>
      <c r="J516" s="155"/>
      <c r="K516" s="926"/>
      <c r="L516" s="927"/>
      <c r="M516" s="155"/>
      <c r="N516" s="881"/>
      <c r="O516" s="882"/>
      <c r="P516" s="154"/>
      <c r="Q516" s="926"/>
      <c r="R516" s="927"/>
      <c r="S516" s="154"/>
      <c r="T516" s="926"/>
      <c r="U516" s="927"/>
      <c r="V516" s="101" t="str">
        <f>IF(B516="","",VLOOKUP(B516,学連登録!$C$2:$H$3000,6,FALSE))</f>
        <v/>
      </c>
      <c r="Y516" s="116" t="str">
        <f t="shared" si="645"/>
        <v/>
      </c>
      <c r="Z516" s="97" t="str">
        <f>IF(G516="","",VLOOKUP(G516,種目名!$R$5:$T$104,3,0))</f>
        <v/>
      </c>
      <c r="AA516" s="98" t="str">
        <f>IF(J516="","",VLOOKUP(J516,種目名!$R$5:$T$104,3,0))</f>
        <v/>
      </c>
      <c r="AB516" s="117" t="str">
        <f>IF(M516="","",VLOOKUP(M516,種目名!$R$5:$T$104,3,0))</f>
        <v/>
      </c>
      <c r="AC516" s="117" t="str">
        <f>IF(P516="","",VLOOKUP(AF516,種目名!$R$5:$T$104,3,0))</f>
        <v/>
      </c>
      <c r="AD516" s="118" t="str">
        <f>IF(S516="","",VLOOKUP(AI516,種目名!$R$5:$T$104,3,0))</f>
        <v/>
      </c>
      <c r="AE516" s="115">
        <f t="shared" si="646"/>
        <v>0</v>
      </c>
      <c r="AF516" s="152" t="str">
        <f t="shared" si="647"/>
        <v/>
      </c>
      <c r="AG516" s="152" t="str">
        <f t="shared" si="648"/>
        <v/>
      </c>
      <c r="AH516" s="152">
        <f t="shared" si="649"/>
        <v>0</v>
      </c>
      <c r="AI516" s="152" t="str">
        <f t="shared" si="650"/>
        <v/>
      </c>
      <c r="AJ516" s="152" t="str">
        <f t="shared" si="651"/>
        <v/>
      </c>
      <c r="AK516" s="383"/>
      <c r="AL516" s="166">
        <f t="shared" si="579"/>
        <v>0</v>
      </c>
      <c r="AM516" s="392">
        <f t="shared" si="580"/>
        <v>0</v>
      </c>
      <c r="AN516" s="392">
        <f>COUNTIF($B$12:B516,B516)</f>
        <v>0</v>
      </c>
      <c r="AO516" s="392"/>
      <c r="AP516" s="392" t="str">
        <f t="shared" si="581"/>
        <v/>
      </c>
      <c r="AQ516" s="392" t="str">
        <f t="shared" si="581"/>
        <v/>
      </c>
      <c r="AR516" s="392" t="str">
        <f t="shared" si="581"/>
        <v/>
      </c>
      <c r="AS516" s="392" t="str">
        <f t="shared" si="575"/>
        <v/>
      </c>
      <c r="AT516" s="392">
        <f t="shared" si="582"/>
        <v>0</v>
      </c>
      <c r="AU516" s="392" t="str">
        <f t="shared" si="583"/>
        <v/>
      </c>
      <c r="AV516" s="392" t="str">
        <f t="shared" si="584"/>
        <v/>
      </c>
      <c r="AW516" s="392" t="str">
        <f t="shared" si="585"/>
        <v/>
      </c>
      <c r="AX516" s="392" t="str">
        <f t="shared" si="586"/>
        <v/>
      </c>
      <c r="AY516" s="392" t="str">
        <f t="shared" si="587"/>
        <v/>
      </c>
      <c r="AZ516" s="392" t="str">
        <f t="shared" si="652"/>
        <v/>
      </c>
      <c r="BA516" s="392" t="str">
        <f t="shared" si="652"/>
        <v/>
      </c>
      <c r="BB516" s="392" t="str">
        <f t="shared" si="652"/>
        <v/>
      </c>
      <c r="BC516" s="392" t="str">
        <f t="shared" si="652"/>
        <v/>
      </c>
      <c r="BD516" s="396" t="str">
        <f t="shared" si="652"/>
        <v/>
      </c>
      <c r="BE516" s="386">
        <f t="shared" si="588"/>
        <v>0</v>
      </c>
      <c r="BG516" s="392">
        <f t="shared" si="589"/>
        <v>0</v>
      </c>
      <c r="BH516" s="392">
        <f t="shared" si="590"/>
        <v>0</v>
      </c>
      <c r="BI516" s="405">
        <f t="shared" si="591"/>
        <v>0</v>
      </c>
      <c r="BJ516" s="406">
        <f t="shared" si="576"/>
        <v>0</v>
      </c>
      <c r="BK516" s="391" t="str">
        <f t="shared" si="577"/>
        <v>0</v>
      </c>
      <c r="BL516" s="391" t="str">
        <f t="shared" si="578"/>
        <v>0</v>
      </c>
      <c r="BM516" s="405">
        <f t="shared" si="592"/>
        <v>0</v>
      </c>
      <c r="BN516" s="405" t="str">
        <f t="shared" si="593"/>
        <v>0m0</v>
      </c>
      <c r="BO516" s="392">
        <f t="shared" si="594"/>
        <v>0</v>
      </c>
      <c r="BP516" s="392">
        <f t="shared" si="595"/>
        <v>0</v>
      </c>
      <c r="BQ516" s="405">
        <f t="shared" si="596"/>
        <v>0</v>
      </c>
      <c r="BR516" s="406">
        <f t="shared" si="597"/>
        <v>0</v>
      </c>
      <c r="BS516" s="391" t="str">
        <f t="shared" si="598"/>
        <v>0</v>
      </c>
      <c r="BT516" s="391" t="str">
        <f t="shared" si="599"/>
        <v>0</v>
      </c>
      <c r="BU516" s="405">
        <f t="shared" si="600"/>
        <v>0</v>
      </c>
      <c r="BV516" s="405" t="str">
        <f t="shared" si="601"/>
        <v>0m0</v>
      </c>
      <c r="BW516" s="392">
        <f t="shared" si="602"/>
        <v>0</v>
      </c>
      <c r="BX516" s="392">
        <f t="shared" si="603"/>
        <v>0</v>
      </c>
      <c r="BY516" s="405">
        <f t="shared" si="604"/>
        <v>0</v>
      </c>
      <c r="BZ516" s="406">
        <f t="shared" si="605"/>
        <v>0</v>
      </c>
      <c r="CA516" s="391" t="str">
        <f t="shared" si="606"/>
        <v>0</v>
      </c>
      <c r="CB516" s="391" t="str">
        <f t="shared" si="607"/>
        <v>0</v>
      </c>
      <c r="CC516" s="405">
        <f t="shared" si="608"/>
        <v>0</v>
      </c>
      <c r="CD516" s="405" t="str">
        <f t="shared" si="609"/>
        <v>0m0</v>
      </c>
      <c r="CE516" s="392">
        <f t="shared" si="610"/>
        <v>0</v>
      </c>
      <c r="CF516" s="392">
        <f t="shared" si="611"/>
        <v>0</v>
      </c>
      <c r="CG516" s="405">
        <f t="shared" si="612"/>
        <v>0</v>
      </c>
      <c r="CH516" s="406">
        <f t="shared" si="613"/>
        <v>0</v>
      </c>
      <c r="CI516" s="391" t="str">
        <f t="shared" si="614"/>
        <v>0</v>
      </c>
      <c r="CJ516" s="391" t="str">
        <f t="shared" si="615"/>
        <v>0</v>
      </c>
      <c r="CK516" s="405">
        <f t="shared" si="616"/>
        <v>0</v>
      </c>
      <c r="CL516" s="405" t="str">
        <f t="shared" si="617"/>
        <v>0m0</v>
      </c>
      <c r="CM516" s="392">
        <f t="shared" si="618"/>
        <v>0</v>
      </c>
      <c r="CN516" s="392">
        <f t="shared" si="619"/>
        <v>0</v>
      </c>
      <c r="CO516" s="405">
        <f t="shared" si="620"/>
        <v>0</v>
      </c>
      <c r="CP516" s="406">
        <f t="shared" si="621"/>
        <v>0</v>
      </c>
      <c r="CQ516" s="391" t="str">
        <f t="shared" si="622"/>
        <v>0</v>
      </c>
      <c r="CR516" s="391" t="str">
        <f t="shared" si="623"/>
        <v>0</v>
      </c>
      <c r="CS516" s="405">
        <f t="shared" si="624"/>
        <v>0</v>
      </c>
      <c r="CT516" s="405" t="str">
        <f t="shared" si="625"/>
        <v>0m0</v>
      </c>
      <c r="CU516" s="405">
        <f t="shared" si="626"/>
        <v>0</v>
      </c>
      <c r="CV516" s="405">
        <f t="shared" si="627"/>
        <v>0</v>
      </c>
      <c r="CW516" s="405">
        <f t="shared" si="628"/>
        <v>0</v>
      </c>
      <c r="CX516" s="405">
        <f t="shared" si="629"/>
        <v>0</v>
      </c>
      <c r="CY516" s="405">
        <f t="shared" si="630"/>
        <v>0</v>
      </c>
      <c r="CZ516" s="405" t="str">
        <f t="shared" si="631"/>
        <v/>
      </c>
      <c r="DA516" s="405" t="str">
        <f t="shared" si="632"/>
        <v/>
      </c>
      <c r="DB516" s="405" t="str">
        <f t="shared" si="633"/>
        <v/>
      </c>
      <c r="DC516" s="405" t="str">
        <f t="shared" si="634"/>
        <v/>
      </c>
      <c r="DD516" s="405" t="str">
        <f t="shared" si="635"/>
        <v/>
      </c>
      <c r="DE516" s="405"/>
      <c r="DF516" s="404"/>
      <c r="DG516" s="405" t="str">
        <f t="shared" si="636"/>
        <v/>
      </c>
      <c r="DH516" s="405" t="str">
        <f t="shared" si="637"/>
        <v/>
      </c>
      <c r="DI516" s="405">
        <f t="shared" si="638"/>
        <v>0</v>
      </c>
      <c r="DJ516" s="405" t="str">
        <f t="shared" si="639"/>
        <v/>
      </c>
      <c r="DK516" s="405" t="str">
        <f t="shared" si="640"/>
        <v/>
      </c>
      <c r="DL516" s="405" t="str">
        <f t="shared" si="641"/>
        <v/>
      </c>
      <c r="DM516" s="405" t="str">
        <f t="shared" si="642"/>
        <v/>
      </c>
      <c r="DN516" s="405" t="str">
        <f t="shared" si="643"/>
        <v/>
      </c>
      <c r="DO516" s="405" t="str">
        <f t="shared" si="644"/>
        <v/>
      </c>
    </row>
    <row r="517" spans="1:121" s="152" customFormat="1" ht="18" hidden="1" customHeight="1">
      <c r="A517" s="156" t="str">
        <f t="shared" si="653"/>
        <v/>
      </c>
      <c r="B517" s="153"/>
      <c r="C517" s="31" t="str">
        <f>IF(B517="","",VLOOKUP(B517,学連登録!$C$2:$G$3000,2,FALSE))</f>
        <v/>
      </c>
      <c r="D517" s="32" t="str">
        <f>IF(B517="","",VLOOKUP(B517,学連登録!$C$2:$G$3000,3,FALSE))</f>
        <v/>
      </c>
      <c r="E517" s="33" t="str">
        <f>IF(B517="","",VLOOKUP(B517,学連登録!$C$2:$G$3000,4,FALSE))</f>
        <v/>
      </c>
      <c r="F517" s="376" t="str">
        <f>IF(B517="","",VLOOKUP(B517,学連登録!$C$2:$I$3000,7,FALSE))</f>
        <v/>
      </c>
      <c r="G517" s="155"/>
      <c r="H517" s="926"/>
      <c r="I517" s="928"/>
      <c r="J517" s="155"/>
      <c r="K517" s="926"/>
      <c r="L517" s="927"/>
      <c r="M517" s="155"/>
      <c r="N517" s="881"/>
      <c r="O517" s="882"/>
      <c r="P517" s="154"/>
      <c r="Q517" s="926"/>
      <c r="R517" s="927"/>
      <c r="S517" s="154"/>
      <c r="T517" s="926"/>
      <c r="U517" s="927"/>
      <c r="V517" s="101" t="str">
        <f>IF(B517="","",VLOOKUP(B517,学連登録!$C$2:$H$3000,6,FALSE))</f>
        <v/>
      </c>
      <c r="Y517" s="116" t="str">
        <f t="shared" si="645"/>
        <v/>
      </c>
      <c r="Z517" s="97" t="str">
        <f>IF(G517="","",VLOOKUP(G517,種目名!$R$5:$T$104,3,0))</f>
        <v/>
      </c>
      <c r="AA517" s="98" t="str">
        <f>IF(J517="","",VLOOKUP(J517,種目名!$R$5:$T$104,3,0))</f>
        <v/>
      </c>
      <c r="AB517" s="117" t="str">
        <f>IF(M517="","",VLOOKUP(M517,種目名!$R$5:$T$104,3,0))</f>
        <v/>
      </c>
      <c r="AC517" s="117" t="str">
        <f>IF(P517="","",VLOOKUP(AF517,種目名!$R$5:$T$104,3,0))</f>
        <v/>
      </c>
      <c r="AD517" s="118" t="str">
        <f>IF(S517="","",VLOOKUP(AI517,種目名!$R$5:$T$104,3,0))</f>
        <v/>
      </c>
      <c r="AE517" s="115">
        <f t="shared" si="646"/>
        <v>0</v>
      </c>
      <c r="AF517" s="152" t="str">
        <f t="shared" si="647"/>
        <v/>
      </c>
      <c r="AG517" s="152" t="str">
        <f t="shared" si="648"/>
        <v/>
      </c>
      <c r="AH517" s="152">
        <f t="shared" si="649"/>
        <v>0</v>
      </c>
      <c r="AI517" s="152" t="str">
        <f t="shared" si="650"/>
        <v/>
      </c>
      <c r="AJ517" s="152" t="str">
        <f t="shared" si="651"/>
        <v/>
      </c>
      <c r="AK517" s="383"/>
      <c r="AL517" s="166">
        <f t="shared" si="579"/>
        <v>0</v>
      </c>
      <c r="AM517" s="392">
        <f t="shared" si="580"/>
        <v>0</v>
      </c>
      <c r="AN517" s="392">
        <f>COUNTIF($B$12:B517,B517)</f>
        <v>0</v>
      </c>
      <c r="AO517" s="392"/>
      <c r="AP517" s="392" t="str">
        <f t="shared" si="581"/>
        <v/>
      </c>
      <c r="AQ517" s="392" t="str">
        <f t="shared" si="581"/>
        <v/>
      </c>
      <c r="AR517" s="392" t="str">
        <f t="shared" si="581"/>
        <v/>
      </c>
      <c r="AS517" s="392" t="str">
        <f t="shared" si="575"/>
        <v/>
      </c>
      <c r="AT517" s="392">
        <f t="shared" si="582"/>
        <v>0</v>
      </c>
      <c r="AU517" s="392" t="str">
        <f t="shared" si="583"/>
        <v/>
      </c>
      <c r="AV517" s="392" t="str">
        <f t="shared" si="584"/>
        <v/>
      </c>
      <c r="AW517" s="392" t="str">
        <f t="shared" si="585"/>
        <v/>
      </c>
      <c r="AX517" s="392" t="str">
        <f t="shared" si="586"/>
        <v/>
      </c>
      <c r="AY517" s="392" t="str">
        <f t="shared" si="587"/>
        <v/>
      </c>
      <c r="AZ517" s="392" t="str">
        <f t="shared" si="652"/>
        <v/>
      </c>
      <c r="BA517" s="392" t="str">
        <f t="shared" si="652"/>
        <v/>
      </c>
      <c r="BB517" s="392" t="str">
        <f t="shared" si="652"/>
        <v/>
      </c>
      <c r="BC517" s="392" t="str">
        <f t="shared" si="652"/>
        <v/>
      </c>
      <c r="BD517" s="396" t="str">
        <f t="shared" si="652"/>
        <v/>
      </c>
      <c r="BE517" s="386">
        <f t="shared" si="588"/>
        <v>0</v>
      </c>
      <c r="BG517" s="392">
        <f t="shared" si="589"/>
        <v>0</v>
      </c>
      <c r="BH517" s="392">
        <f t="shared" si="590"/>
        <v>0</v>
      </c>
      <c r="BI517" s="405">
        <f t="shared" si="591"/>
        <v>0</v>
      </c>
      <c r="BJ517" s="406">
        <f t="shared" si="576"/>
        <v>0</v>
      </c>
      <c r="BK517" s="391" t="str">
        <f t="shared" si="577"/>
        <v>0</v>
      </c>
      <c r="BL517" s="391" t="str">
        <f t="shared" si="578"/>
        <v>0</v>
      </c>
      <c r="BM517" s="405">
        <f t="shared" si="592"/>
        <v>0</v>
      </c>
      <c r="BN517" s="405" t="str">
        <f t="shared" si="593"/>
        <v>0m0</v>
      </c>
      <c r="BO517" s="392">
        <f t="shared" si="594"/>
        <v>0</v>
      </c>
      <c r="BP517" s="392">
        <f t="shared" si="595"/>
        <v>0</v>
      </c>
      <c r="BQ517" s="405">
        <f t="shared" si="596"/>
        <v>0</v>
      </c>
      <c r="BR517" s="406">
        <f t="shared" si="597"/>
        <v>0</v>
      </c>
      <c r="BS517" s="391" t="str">
        <f t="shared" si="598"/>
        <v>0</v>
      </c>
      <c r="BT517" s="391" t="str">
        <f t="shared" si="599"/>
        <v>0</v>
      </c>
      <c r="BU517" s="405">
        <f t="shared" si="600"/>
        <v>0</v>
      </c>
      <c r="BV517" s="405" t="str">
        <f t="shared" si="601"/>
        <v>0m0</v>
      </c>
      <c r="BW517" s="392">
        <f t="shared" si="602"/>
        <v>0</v>
      </c>
      <c r="BX517" s="392">
        <f t="shared" si="603"/>
        <v>0</v>
      </c>
      <c r="BY517" s="405">
        <f t="shared" si="604"/>
        <v>0</v>
      </c>
      <c r="BZ517" s="406">
        <f t="shared" si="605"/>
        <v>0</v>
      </c>
      <c r="CA517" s="391" t="str">
        <f t="shared" si="606"/>
        <v>0</v>
      </c>
      <c r="CB517" s="391" t="str">
        <f t="shared" si="607"/>
        <v>0</v>
      </c>
      <c r="CC517" s="405">
        <f t="shared" si="608"/>
        <v>0</v>
      </c>
      <c r="CD517" s="405" t="str">
        <f t="shared" si="609"/>
        <v>0m0</v>
      </c>
      <c r="CE517" s="392">
        <f t="shared" si="610"/>
        <v>0</v>
      </c>
      <c r="CF517" s="392">
        <f t="shared" si="611"/>
        <v>0</v>
      </c>
      <c r="CG517" s="405">
        <f t="shared" si="612"/>
        <v>0</v>
      </c>
      <c r="CH517" s="406">
        <f t="shared" si="613"/>
        <v>0</v>
      </c>
      <c r="CI517" s="391" t="str">
        <f t="shared" si="614"/>
        <v>0</v>
      </c>
      <c r="CJ517" s="391" t="str">
        <f t="shared" si="615"/>
        <v>0</v>
      </c>
      <c r="CK517" s="405">
        <f t="shared" si="616"/>
        <v>0</v>
      </c>
      <c r="CL517" s="405" t="str">
        <f t="shared" si="617"/>
        <v>0m0</v>
      </c>
      <c r="CM517" s="392">
        <f t="shared" si="618"/>
        <v>0</v>
      </c>
      <c r="CN517" s="392">
        <f t="shared" si="619"/>
        <v>0</v>
      </c>
      <c r="CO517" s="405">
        <f t="shared" si="620"/>
        <v>0</v>
      </c>
      <c r="CP517" s="406">
        <f t="shared" si="621"/>
        <v>0</v>
      </c>
      <c r="CQ517" s="391" t="str">
        <f t="shared" si="622"/>
        <v>0</v>
      </c>
      <c r="CR517" s="391" t="str">
        <f t="shared" si="623"/>
        <v>0</v>
      </c>
      <c r="CS517" s="405">
        <f t="shared" si="624"/>
        <v>0</v>
      </c>
      <c r="CT517" s="405" t="str">
        <f t="shared" si="625"/>
        <v>0m0</v>
      </c>
      <c r="CU517" s="405">
        <f t="shared" si="626"/>
        <v>0</v>
      </c>
      <c r="CV517" s="405">
        <f t="shared" si="627"/>
        <v>0</v>
      </c>
      <c r="CW517" s="405">
        <f t="shared" si="628"/>
        <v>0</v>
      </c>
      <c r="CX517" s="405">
        <f t="shared" si="629"/>
        <v>0</v>
      </c>
      <c r="CY517" s="405">
        <f t="shared" si="630"/>
        <v>0</v>
      </c>
      <c r="CZ517" s="405" t="str">
        <f t="shared" si="631"/>
        <v/>
      </c>
      <c r="DA517" s="405" t="str">
        <f t="shared" si="632"/>
        <v/>
      </c>
      <c r="DB517" s="405" t="str">
        <f t="shared" si="633"/>
        <v/>
      </c>
      <c r="DC517" s="405" t="str">
        <f t="shared" si="634"/>
        <v/>
      </c>
      <c r="DD517" s="405" t="str">
        <f t="shared" si="635"/>
        <v/>
      </c>
      <c r="DE517" s="405"/>
      <c r="DF517" s="404"/>
      <c r="DG517" s="405" t="str">
        <f t="shared" si="636"/>
        <v/>
      </c>
      <c r="DH517" s="405" t="str">
        <f t="shared" si="637"/>
        <v/>
      </c>
      <c r="DI517" s="405">
        <f t="shared" si="638"/>
        <v>0</v>
      </c>
      <c r="DJ517" s="405" t="str">
        <f t="shared" si="639"/>
        <v/>
      </c>
      <c r="DK517" s="405" t="str">
        <f t="shared" si="640"/>
        <v/>
      </c>
      <c r="DL517" s="405" t="str">
        <f t="shared" si="641"/>
        <v/>
      </c>
      <c r="DM517" s="405" t="str">
        <f t="shared" si="642"/>
        <v/>
      </c>
      <c r="DN517" s="405" t="str">
        <f t="shared" si="643"/>
        <v/>
      </c>
      <c r="DO517" s="405" t="str">
        <f t="shared" si="644"/>
        <v/>
      </c>
    </row>
    <row r="518" spans="1:121" s="152" customFormat="1" ht="18" hidden="1" customHeight="1">
      <c r="A518" s="156" t="str">
        <f t="shared" si="653"/>
        <v/>
      </c>
      <c r="B518" s="153"/>
      <c r="C518" s="31" t="str">
        <f>IF(B518="","",VLOOKUP(B518,学連登録!$C$2:$G$3000,2,FALSE))</f>
        <v/>
      </c>
      <c r="D518" s="32" t="str">
        <f>IF(B518="","",VLOOKUP(B518,学連登録!$C$2:$G$3000,3,FALSE))</f>
        <v/>
      </c>
      <c r="E518" s="33" t="str">
        <f>IF(B518="","",VLOOKUP(B518,学連登録!$C$2:$G$3000,4,FALSE))</f>
        <v/>
      </c>
      <c r="F518" s="376" t="str">
        <f>IF(B518="","",VLOOKUP(B518,学連登録!$C$2:$I$3000,7,FALSE))</f>
        <v/>
      </c>
      <c r="G518" s="155"/>
      <c r="H518" s="926"/>
      <c r="I518" s="928"/>
      <c r="J518" s="155"/>
      <c r="K518" s="926"/>
      <c r="L518" s="927"/>
      <c r="M518" s="155"/>
      <c r="N518" s="881"/>
      <c r="O518" s="882"/>
      <c r="P518" s="154"/>
      <c r="Q518" s="926"/>
      <c r="R518" s="927"/>
      <c r="S518" s="154"/>
      <c r="T518" s="926"/>
      <c r="U518" s="927"/>
      <c r="V518" s="101" t="str">
        <f>IF(B518="","",VLOOKUP(B518,学連登録!$C$2:$H$3000,6,FALSE))</f>
        <v/>
      </c>
      <c r="Y518" s="116" t="str">
        <f t="shared" si="645"/>
        <v/>
      </c>
      <c r="Z518" s="97" t="str">
        <f>IF(G518="","",VLOOKUP(G518,種目名!$R$5:$T$104,3,0))</f>
        <v/>
      </c>
      <c r="AA518" s="98" t="str">
        <f>IF(J518="","",VLOOKUP(J518,種目名!$R$5:$T$104,3,0))</f>
        <v/>
      </c>
      <c r="AB518" s="117" t="str">
        <f>IF(M518="","",VLOOKUP(M518,種目名!$R$5:$T$104,3,0))</f>
        <v/>
      </c>
      <c r="AC518" s="117" t="str">
        <f>IF(P518="","",VLOOKUP(AF518,種目名!$R$5:$T$104,3,0))</f>
        <v/>
      </c>
      <c r="AD518" s="118" t="str">
        <f>IF(S518="","",VLOOKUP(AI518,種目名!$R$5:$T$104,3,0))</f>
        <v/>
      </c>
      <c r="AE518" s="115">
        <f t="shared" si="646"/>
        <v>0</v>
      </c>
      <c r="AF518" s="152" t="str">
        <f t="shared" si="647"/>
        <v/>
      </c>
      <c r="AG518" s="152" t="str">
        <f t="shared" si="648"/>
        <v/>
      </c>
      <c r="AH518" s="152">
        <f t="shared" si="649"/>
        <v>0</v>
      </c>
      <c r="AI518" s="152" t="str">
        <f t="shared" si="650"/>
        <v/>
      </c>
      <c r="AJ518" s="152" t="str">
        <f t="shared" si="651"/>
        <v/>
      </c>
      <c r="AK518" s="383"/>
      <c r="AL518" s="166">
        <f t="shared" si="579"/>
        <v>0</v>
      </c>
      <c r="AM518" s="392">
        <f t="shared" si="580"/>
        <v>0</v>
      </c>
      <c r="AN518" s="392">
        <f>COUNTIF($B$12:B518,B518)</f>
        <v>0</v>
      </c>
      <c r="AO518" s="392"/>
      <c r="AP518" s="392" t="str">
        <f t="shared" si="581"/>
        <v/>
      </c>
      <c r="AQ518" s="392" t="str">
        <f t="shared" si="581"/>
        <v/>
      </c>
      <c r="AR518" s="392" t="str">
        <f t="shared" si="581"/>
        <v/>
      </c>
      <c r="AS518" s="392" t="str">
        <f t="shared" si="575"/>
        <v/>
      </c>
      <c r="AT518" s="392">
        <f t="shared" si="582"/>
        <v>0</v>
      </c>
      <c r="AU518" s="392" t="str">
        <f t="shared" si="583"/>
        <v/>
      </c>
      <c r="AV518" s="392" t="str">
        <f t="shared" si="584"/>
        <v/>
      </c>
      <c r="AW518" s="392" t="str">
        <f t="shared" si="585"/>
        <v/>
      </c>
      <c r="AX518" s="392" t="str">
        <f t="shared" si="586"/>
        <v/>
      </c>
      <c r="AY518" s="392" t="str">
        <f t="shared" si="587"/>
        <v/>
      </c>
      <c r="AZ518" s="392" t="str">
        <f t="shared" si="652"/>
        <v/>
      </c>
      <c r="BA518" s="392" t="str">
        <f t="shared" si="652"/>
        <v/>
      </c>
      <c r="BB518" s="392" t="str">
        <f t="shared" si="652"/>
        <v/>
      </c>
      <c r="BC518" s="392" t="str">
        <f t="shared" si="652"/>
        <v/>
      </c>
      <c r="BD518" s="396" t="str">
        <f t="shared" si="652"/>
        <v/>
      </c>
      <c r="BE518" s="386">
        <f t="shared" si="588"/>
        <v>0</v>
      </c>
      <c r="BG518" s="392">
        <f t="shared" si="589"/>
        <v>0</v>
      </c>
      <c r="BH518" s="392">
        <f t="shared" si="590"/>
        <v>0</v>
      </c>
      <c r="BI518" s="405">
        <f t="shared" si="591"/>
        <v>0</v>
      </c>
      <c r="BJ518" s="406">
        <f t="shared" si="576"/>
        <v>0</v>
      </c>
      <c r="BK518" s="391" t="str">
        <f t="shared" si="577"/>
        <v>0</v>
      </c>
      <c r="BL518" s="391" t="str">
        <f t="shared" si="578"/>
        <v>0</v>
      </c>
      <c r="BM518" s="405">
        <f t="shared" si="592"/>
        <v>0</v>
      </c>
      <c r="BN518" s="405" t="str">
        <f t="shared" si="593"/>
        <v>0m0</v>
      </c>
      <c r="BO518" s="392">
        <f t="shared" si="594"/>
        <v>0</v>
      </c>
      <c r="BP518" s="392">
        <f t="shared" si="595"/>
        <v>0</v>
      </c>
      <c r="BQ518" s="405">
        <f t="shared" si="596"/>
        <v>0</v>
      </c>
      <c r="BR518" s="406">
        <f t="shared" si="597"/>
        <v>0</v>
      </c>
      <c r="BS518" s="391" t="str">
        <f t="shared" si="598"/>
        <v>0</v>
      </c>
      <c r="BT518" s="391" t="str">
        <f t="shared" si="599"/>
        <v>0</v>
      </c>
      <c r="BU518" s="405">
        <f t="shared" si="600"/>
        <v>0</v>
      </c>
      <c r="BV518" s="405" t="str">
        <f t="shared" si="601"/>
        <v>0m0</v>
      </c>
      <c r="BW518" s="392">
        <f t="shared" si="602"/>
        <v>0</v>
      </c>
      <c r="BX518" s="392">
        <f t="shared" si="603"/>
        <v>0</v>
      </c>
      <c r="BY518" s="405">
        <f t="shared" si="604"/>
        <v>0</v>
      </c>
      <c r="BZ518" s="406">
        <f t="shared" si="605"/>
        <v>0</v>
      </c>
      <c r="CA518" s="391" t="str">
        <f t="shared" si="606"/>
        <v>0</v>
      </c>
      <c r="CB518" s="391" t="str">
        <f t="shared" si="607"/>
        <v>0</v>
      </c>
      <c r="CC518" s="405">
        <f t="shared" si="608"/>
        <v>0</v>
      </c>
      <c r="CD518" s="405" t="str">
        <f t="shared" si="609"/>
        <v>0m0</v>
      </c>
      <c r="CE518" s="392">
        <f t="shared" si="610"/>
        <v>0</v>
      </c>
      <c r="CF518" s="392">
        <f t="shared" si="611"/>
        <v>0</v>
      </c>
      <c r="CG518" s="405">
        <f t="shared" si="612"/>
        <v>0</v>
      </c>
      <c r="CH518" s="406">
        <f t="shared" si="613"/>
        <v>0</v>
      </c>
      <c r="CI518" s="391" t="str">
        <f t="shared" si="614"/>
        <v>0</v>
      </c>
      <c r="CJ518" s="391" t="str">
        <f t="shared" si="615"/>
        <v>0</v>
      </c>
      <c r="CK518" s="405">
        <f t="shared" si="616"/>
        <v>0</v>
      </c>
      <c r="CL518" s="405" t="str">
        <f t="shared" si="617"/>
        <v>0m0</v>
      </c>
      <c r="CM518" s="392">
        <f t="shared" si="618"/>
        <v>0</v>
      </c>
      <c r="CN518" s="392">
        <f t="shared" si="619"/>
        <v>0</v>
      </c>
      <c r="CO518" s="405">
        <f t="shared" si="620"/>
        <v>0</v>
      </c>
      <c r="CP518" s="406">
        <f t="shared" si="621"/>
        <v>0</v>
      </c>
      <c r="CQ518" s="391" t="str">
        <f t="shared" si="622"/>
        <v>0</v>
      </c>
      <c r="CR518" s="391" t="str">
        <f t="shared" si="623"/>
        <v>0</v>
      </c>
      <c r="CS518" s="405">
        <f t="shared" si="624"/>
        <v>0</v>
      </c>
      <c r="CT518" s="405" t="str">
        <f t="shared" si="625"/>
        <v>0m0</v>
      </c>
      <c r="CU518" s="405">
        <f t="shared" si="626"/>
        <v>0</v>
      </c>
      <c r="CV518" s="405">
        <f t="shared" si="627"/>
        <v>0</v>
      </c>
      <c r="CW518" s="405">
        <f t="shared" si="628"/>
        <v>0</v>
      </c>
      <c r="CX518" s="405">
        <f t="shared" si="629"/>
        <v>0</v>
      </c>
      <c r="CY518" s="405">
        <f t="shared" si="630"/>
        <v>0</v>
      </c>
      <c r="CZ518" s="405" t="str">
        <f t="shared" si="631"/>
        <v/>
      </c>
      <c r="DA518" s="405" t="str">
        <f t="shared" si="632"/>
        <v/>
      </c>
      <c r="DB518" s="405" t="str">
        <f t="shared" si="633"/>
        <v/>
      </c>
      <c r="DC518" s="405" t="str">
        <f t="shared" si="634"/>
        <v/>
      </c>
      <c r="DD518" s="405" t="str">
        <f t="shared" si="635"/>
        <v/>
      </c>
      <c r="DE518" s="405"/>
      <c r="DF518" s="404"/>
      <c r="DG518" s="405" t="str">
        <f t="shared" si="636"/>
        <v/>
      </c>
      <c r="DH518" s="405" t="str">
        <f t="shared" si="637"/>
        <v/>
      </c>
      <c r="DI518" s="405">
        <f t="shared" si="638"/>
        <v>0</v>
      </c>
      <c r="DJ518" s="405" t="str">
        <f t="shared" si="639"/>
        <v/>
      </c>
      <c r="DK518" s="405" t="str">
        <f t="shared" si="640"/>
        <v/>
      </c>
      <c r="DL518" s="405" t="str">
        <f t="shared" si="641"/>
        <v/>
      </c>
      <c r="DM518" s="405" t="str">
        <f t="shared" si="642"/>
        <v/>
      </c>
      <c r="DN518" s="405" t="str">
        <f t="shared" si="643"/>
        <v/>
      </c>
      <c r="DO518" s="405" t="str">
        <f t="shared" si="644"/>
        <v/>
      </c>
    </row>
    <row r="519" spans="1:121" s="152" customFormat="1" ht="18" hidden="1" customHeight="1">
      <c r="A519" s="156" t="str">
        <f t="shared" si="653"/>
        <v/>
      </c>
      <c r="B519" s="153"/>
      <c r="C519" s="31" t="str">
        <f>IF(B519="","",VLOOKUP(B519,学連登録!$C$2:$G$3000,2,FALSE))</f>
        <v/>
      </c>
      <c r="D519" s="32" t="str">
        <f>IF(B519="","",VLOOKUP(B519,学連登録!$C$2:$G$3000,3,FALSE))</f>
        <v/>
      </c>
      <c r="E519" s="33" t="str">
        <f>IF(B519="","",VLOOKUP(B519,学連登録!$C$2:$G$3000,4,FALSE))</f>
        <v/>
      </c>
      <c r="F519" s="376" t="str">
        <f>IF(B519="","",VLOOKUP(B519,学連登録!$C$2:$I$3000,7,FALSE))</f>
        <v/>
      </c>
      <c r="G519" s="155"/>
      <c r="H519" s="926"/>
      <c r="I519" s="928"/>
      <c r="J519" s="155"/>
      <c r="K519" s="926"/>
      <c r="L519" s="927"/>
      <c r="M519" s="155"/>
      <c r="N519" s="881"/>
      <c r="O519" s="882"/>
      <c r="P519" s="154"/>
      <c r="Q519" s="926"/>
      <c r="R519" s="927"/>
      <c r="S519" s="154"/>
      <c r="T519" s="926"/>
      <c r="U519" s="927"/>
      <c r="V519" s="101" t="str">
        <f>IF(B519="","",VLOOKUP(B519,学連登録!$C$2:$H$3000,6,FALSE))</f>
        <v/>
      </c>
      <c r="Y519" s="116" t="str">
        <f t="shared" si="645"/>
        <v/>
      </c>
      <c r="Z519" s="97" t="str">
        <f>IF(G519="","",VLOOKUP(G519,種目名!$R$5:$T$104,3,0))</f>
        <v/>
      </c>
      <c r="AA519" s="98" t="str">
        <f>IF(J519="","",VLOOKUP(J519,種目名!$R$5:$T$104,3,0))</f>
        <v/>
      </c>
      <c r="AB519" s="117" t="str">
        <f>IF(M519="","",VLOOKUP(M519,種目名!$R$5:$T$104,3,0))</f>
        <v/>
      </c>
      <c r="AC519" s="117" t="str">
        <f>IF(P519="","",VLOOKUP(AF519,種目名!$R$5:$T$104,3,0))</f>
        <v/>
      </c>
      <c r="AD519" s="118" t="str">
        <f>IF(S519="","",VLOOKUP(AI519,種目名!$R$5:$T$104,3,0))</f>
        <v/>
      </c>
      <c r="AE519" s="115">
        <f t="shared" si="646"/>
        <v>0</v>
      </c>
      <c r="AF519" s="152" t="str">
        <f t="shared" si="647"/>
        <v/>
      </c>
      <c r="AG519" s="152" t="str">
        <f t="shared" si="648"/>
        <v/>
      </c>
      <c r="AH519" s="152">
        <f t="shared" si="649"/>
        <v>0</v>
      </c>
      <c r="AI519" s="152" t="str">
        <f t="shared" si="650"/>
        <v/>
      </c>
      <c r="AJ519" s="152" t="str">
        <f t="shared" si="651"/>
        <v/>
      </c>
      <c r="AK519" s="383"/>
      <c r="AL519" s="166">
        <f t="shared" si="579"/>
        <v>0</v>
      </c>
      <c r="AM519" s="392">
        <f t="shared" si="580"/>
        <v>0</v>
      </c>
      <c r="AN519" s="392">
        <f>COUNTIF($B$12:B519,B519)</f>
        <v>0</v>
      </c>
      <c r="AO519" s="392"/>
      <c r="AP519" s="392" t="str">
        <f t="shared" si="581"/>
        <v/>
      </c>
      <c r="AQ519" s="392" t="str">
        <f t="shared" si="581"/>
        <v/>
      </c>
      <c r="AR519" s="392" t="str">
        <f t="shared" si="581"/>
        <v/>
      </c>
      <c r="AS519" s="392" t="str">
        <f t="shared" si="575"/>
        <v/>
      </c>
      <c r="AT519" s="392">
        <f t="shared" si="582"/>
        <v>0</v>
      </c>
      <c r="AU519" s="392" t="str">
        <f t="shared" si="583"/>
        <v/>
      </c>
      <c r="AV519" s="392" t="str">
        <f t="shared" si="584"/>
        <v/>
      </c>
      <c r="AW519" s="392" t="str">
        <f t="shared" si="585"/>
        <v/>
      </c>
      <c r="AX519" s="392" t="str">
        <f t="shared" si="586"/>
        <v/>
      </c>
      <c r="AY519" s="392" t="str">
        <f t="shared" si="587"/>
        <v/>
      </c>
      <c r="AZ519" s="392" t="str">
        <f t="shared" si="652"/>
        <v/>
      </c>
      <c r="BA519" s="392" t="str">
        <f t="shared" si="652"/>
        <v/>
      </c>
      <c r="BB519" s="392" t="str">
        <f t="shared" si="652"/>
        <v/>
      </c>
      <c r="BC519" s="392" t="str">
        <f t="shared" si="652"/>
        <v/>
      </c>
      <c r="BD519" s="396" t="str">
        <f t="shared" si="652"/>
        <v/>
      </c>
      <c r="BE519" s="386">
        <f t="shared" si="588"/>
        <v>0</v>
      </c>
      <c r="BG519" s="392">
        <f t="shared" si="589"/>
        <v>0</v>
      </c>
      <c r="BH519" s="392">
        <f t="shared" si="590"/>
        <v>0</v>
      </c>
      <c r="BI519" s="405">
        <f t="shared" si="591"/>
        <v>0</v>
      </c>
      <c r="BJ519" s="406">
        <f t="shared" si="576"/>
        <v>0</v>
      </c>
      <c r="BK519" s="391" t="str">
        <f t="shared" si="577"/>
        <v>0</v>
      </c>
      <c r="BL519" s="391" t="str">
        <f t="shared" si="578"/>
        <v>0</v>
      </c>
      <c r="BM519" s="405">
        <f t="shared" si="592"/>
        <v>0</v>
      </c>
      <c r="BN519" s="405" t="str">
        <f t="shared" si="593"/>
        <v>0m0</v>
      </c>
      <c r="BO519" s="392">
        <f t="shared" si="594"/>
        <v>0</v>
      </c>
      <c r="BP519" s="392">
        <f t="shared" si="595"/>
        <v>0</v>
      </c>
      <c r="BQ519" s="405">
        <f t="shared" si="596"/>
        <v>0</v>
      </c>
      <c r="BR519" s="406">
        <f t="shared" si="597"/>
        <v>0</v>
      </c>
      <c r="BS519" s="391" t="str">
        <f t="shared" si="598"/>
        <v>0</v>
      </c>
      <c r="BT519" s="391" t="str">
        <f t="shared" si="599"/>
        <v>0</v>
      </c>
      <c r="BU519" s="405">
        <f t="shared" si="600"/>
        <v>0</v>
      </c>
      <c r="BV519" s="405" t="str">
        <f t="shared" si="601"/>
        <v>0m0</v>
      </c>
      <c r="BW519" s="392">
        <f t="shared" si="602"/>
        <v>0</v>
      </c>
      <c r="BX519" s="392">
        <f t="shared" si="603"/>
        <v>0</v>
      </c>
      <c r="BY519" s="405">
        <f t="shared" si="604"/>
        <v>0</v>
      </c>
      <c r="BZ519" s="406">
        <f t="shared" si="605"/>
        <v>0</v>
      </c>
      <c r="CA519" s="391" t="str">
        <f t="shared" si="606"/>
        <v>0</v>
      </c>
      <c r="CB519" s="391" t="str">
        <f t="shared" si="607"/>
        <v>0</v>
      </c>
      <c r="CC519" s="405">
        <f t="shared" si="608"/>
        <v>0</v>
      </c>
      <c r="CD519" s="405" t="str">
        <f t="shared" si="609"/>
        <v>0m0</v>
      </c>
      <c r="CE519" s="392">
        <f t="shared" si="610"/>
        <v>0</v>
      </c>
      <c r="CF519" s="392">
        <f t="shared" si="611"/>
        <v>0</v>
      </c>
      <c r="CG519" s="405">
        <f t="shared" si="612"/>
        <v>0</v>
      </c>
      <c r="CH519" s="406">
        <f t="shared" si="613"/>
        <v>0</v>
      </c>
      <c r="CI519" s="391" t="str">
        <f t="shared" si="614"/>
        <v>0</v>
      </c>
      <c r="CJ519" s="391" t="str">
        <f t="shared" si="615"/>
        <v>0</v>
      </c>
      <c r="CK519" s="405">
        <f t="shared" si="616"/>
        <v>0</v>
      </c>
      <c r="CL519" s="405" t="str">
        <f t="shared" si="617"/>
        <v>0m0</v>
      </c>
      <c r="CM519" s="392">
        <f t="shared" si="618"/>
        <v>0</v>
      </c>
      <c r="CN519" s="392">
        <f t="shared" si="619"/>
        <v>0</v>
      </c>
      <c r="CO519" s="405">
        <f t="shared" si="620"/>
        <v>0</v>
      </c>
      <c r="CP519" s="406">
        <f t="shared" si="621"/>
        <v>0</v>
      </c>
      <c r="CQ519" s="391" t="str">
        <f t="shared" si="622"/>
        <v>0</v>
      </c>
      <c r="CR519" s="391" t="str">
        <f t="shared" si="623"/>
        <v>0</v>
      </c>
      <c r="CS519" s="405">
        <f t="shared" si="624"/>
        <v>0</v>
      </c>
      <c r="CT519" s="405" t="str">
        <f t="shared" si="625"/>
        <v>0m0</v>
      </c>
      <c r="CU519" s="405">
        <f t="shared" si="626"/>
        <v>0</v>
      </c>
      <c r="CV519" s="405">
        <f t="shared" si="627"/>
        <v>0</v>
      </c>
      <c r="CW519" s="405">
        <f t="shared" si="628"/>
        <v>0</v>
      </c>
      <c r="CX519" s="405">
        <f t="shared" si="629"/>
        <v>0</v>
      </c>
      <c r="CY519" s="405">
        <f t="shared" si="630"/>
        <v>0</v>
      </c>
      <c r="CZ519" s="405" t="str">
        <f t="shared" si="631"/>
        <v/>
      </c>
      <c r="DA519" s="405" t="str">
        <f t="shared" si="632"/>
        <v/>
      </c>
      <c r="DB519" s="405" t="str">
        <f t="shared" si="633"/>
        <v/>
      </c>
      <c r="DC519" s="405" t="str">
        <f t="shared" si="634"/>
        <v/>
      </c>
      <c r="DD519" s="405" t="str">
        <f t="shared" si="635"/>
        <v/>
      </c>
      <c r="DE519" s="405"/>
      <c r="DF519" s="404"/>
      <c r="DG519" s="405" t="str">
        <f t="shared" si="636"/>
        <v/>
      </c>
      <c r="DH519" s="405" t="str">
        <f t="shared" si="637"/>
        <v/>
      </c>
      <c r="DI519" s="405">
        <f t="shared" si="638"/>
        <v>0</v>
      </c>
      <c r="DJ519" s="405" t="str">
        <f t="shared" si="639"/>
        <v/>
      </c>
      <c r="DK519" s="405" t="str">
        <f t="shared" si="640"/>
        <v/>
      </c>
      <c r="DL519" s="405" t="str">
        <f t="shared" si="641"/>
        <v/>
      </c>
      <c r="DM519" s="405" t="str">
        <f t="shared" si="642"/>
        <v/>
      </c>
      <c r="DN519" s="405" t="str">
        <f t="shared" si="643"/>
        <v/>
      </c>
      <c r="DO519" s="405" t="str">
        <f t="shared" si="644"/>
        <v/>
      </c>
    </row>
    <row r="520" spans="1:121" s="152" customFormat="1" ht="18" hidden="1" customHeight="1">
      <c r="A520" s="156" t="str">
        <f t="shared" si="653"/>
        <v/>
      </c>
      <c r="B520" s="153"/>
      <c r="C520" s="31" t="str">
        <f>IF(B520="","",VLOOKUP(B520,学連登録!$C$2:$G$3000,2,FALSE))</f>
        <v/>
      </c>
      <c r="D520" s="32" t="str">
        <f>IF(B520="","",VLOOKUP(B520,学連登録!$C$2:$G$3000,3,FALSE))</f>
        <v/>
      </c>
      <c r="E520" s="33" t="str">
        <f>IF(B520="","",VLOOKUP(B520,学連登録!$C$2:$G$3000,4,FALSE))</f>
        <v/>
      </c>
      <c r="F520" s="376" t="str">
        <f>IF(B520="","",VLOOKUP(B520,学連登録!$C$2:$I$3000,7,FALSE))</f>
        <v/>
      </c>
      <c r="G520" s="155"/>
      <c r="H520" s="926"/>
      <c r="I520" s="928"/>
      <c r="J520" s="155"/>
      <c r="K520" s="926"/>
      <c r="L520" s="927"/>
      <c r="M520" s="155"/>
      <c r="N520" s="881"/>
      <c r="O520" s="882"/>
      <c r="P520" s="154"/>
      <c r="Q520" s="926"/>
      <c r="R520" s="927"/>
      <c r="S520" s="154"/>
      <c r="T520" s="926"/>
      <c r="U520" s="927"/>
      <c r="V520" s="101" t="str">
        <f>IF(B520="","",VLOOKUP(B520,学連登録!$C$2:$H$3000,6,FALSE))</f>
        <v/>
      </c>
      <c r="Y520" s="116" t="str">
        <f t="shared" si="645"/>
        <v/>
      </c>
      <c r="Z520" s="97" t="str">
        <f>IF(G520="","",VLOOKUP(G520,種目名!$R$5:$T$104,3,0))</f>
        <v/>
      </c>
      <c r="AA520" s="98" t="str">
        <f>IF(J520="","",VLOOKUP(J520,種目名!$R$5:$T$104,3,0))</f>
        <v/>
      </c>
      <c r="AB520" s="117" t="str">
        <f>IF(M520="","",VLOOKUP(M520,種目名!$R$5:$T$104,3,0))</f>
        <v/>
      </c>
      <c r="AC520" s="117" t="str">
        <f>IF(P520="","",VLOOKUP(AF520,種目名!$R$5:$T$104,3,0))</f>
        <v/>
      </c>
      <c r="AD520" s="118" t="str">
        <f>IF(S520="","",VLOOKUP(AI520,種目名!$R$5:$T$104,3,0))</f>
        <v/>
      </c>
      <c r="AE520" s="115">
        <f t="shared" si="646"/>
        <v>0</v>
      </c>
      <c r="AF520" s="152" t="str">
        <f t="shared" si="647"/>
        <v/>
      </c>
      <c r="AG520" s="152" t="str">
        <f t="shared" si="648"/>
        <v/>
      </c>
      <c r="AH520" s="152">
        <f t="shared" si="649"/>
        <v>0</v>
      </c>
      <c r="AI520" s="152" t="str">
        <f t="shared" si="650"/>
        <v/>
      </c>
      <c r="AJ520" s="152" t="str">
        <f t="shared" si="651"/>
        <v/>
      </c>
      <c r="AK520" s="383"/>
      <c r="AL520" s="166">
        <f t="shared" si="579"/>
        <v>0</v>
      </c>
      <c r="AM520" s="392">
        <f t="shared" si="580"/>
        <v>0</v>
      </c>
      <c r="AN520" s="392">
        <f>COUNTIF($B$12:B520,B520)</f>
        <v>0</v>
      </c>
      <c r="AO520" s="392"/>
      <c r="AP520" s="392" t="str">
        <f t="shared" si="581"/>
        <v/>
      </c>
      <c r="AQ520" s="392" t="str">
        <f t="shared" si="581"/>
        <v/>
      </c>
      <c r="AR520" s="392" t="str">
        <f t="shared" si="581"/>
        <v/>
      </c>
      <c r="AS520" s="392" t="str">
        <f t="shared" si="575"/>
        <v/>
      </c>
      <c r="AT520" s="392">
        <f t="shared" si="582"/>
        <v>0</v>
      </c>
      <c r="AU520" s="392" t="str">
        <f t="shared" si="583"/>
        <v/>
      </c>
      <c r="AV520" s="392" t="str">
        <f t="shared" si="584"/>
        <v/>
      </c>
      <c r="AW520" s="392" t="str">
        <f t="shared" si="585"/>
        <v/>
      </c>
      <c r="AX520" s="392" t="str">
        <f t="shared" si="586"/>
        <v/>
      </c>
      <c r="AY520" s="392" t="str">
        <f t="shared" si="587"/>
        <v/>
      </c>
      <c r="AZ520" s="392" t="str">
        <f t="shared" si="652"/>
        <v/>
      </c>
      <c r="BA520" s="392" t="str">
        <f t="shared" si="652"/>
        <v/>
      </c>
      <c r="BB520" s="392" t="str">
        <f t="shared" si="652"/>
        <v/>
      </c>
      <c r="BC520" s="392" t="str">
        <f t="shared" si="652"/>
        <v/>
      </c>
      <c r="BD520" s="396" t="str">
        <f t="shared" si="652"/>
        <v/>
      </c>
      <c r="BE520" s="386">
        <f t="shared" si="588"/>
        <v>0</v>
      </c>
      <c r="BG520" s="392">
        <f t="shared" si="589"/>
        <v>0</v>
      </c>
      <c r="BH520" s="392">
        <f t="shared" si="590"/>
        <v>0</v>
      </c>
      <c r="BI520" s="405">
        <f t="shared" si="591"/>
        <v>0</v>
      </c>
      <c r="BJ520" s="406">
        <f t="shared" si="576"/>
        <v>0</v>
      </c>
      <c r="BK520" s="391" t="str">
        <f t="shared" si="577"/>
        <v>0</v>
      </c>
      <c r="BL520" s="391" t="str">
        <f t="shared" si="578"/>
        <v>0</v>
      </c>
      <c r="BM520" s="405">
        <f t="shared" si="592"/>
        <v>0</v>
      </c>
      <c r="BN520" s="405" t="str">
        <f t="shared" si="593"/>
        <v>0m0</v>
      </c>
      <c r="BO520" s="392">
        <f t="shared" si="594"/>
        <v>0</v>
      </c>
      <c r="BP520" s="392">
        <f t="shared" si="595"/>
        <v>0</v>
      </c>
      <c r="BQ520" s="405">
        <f t="shared" si="596"/>
        <v>0</v>
      </c>
      <c r="BR520" s="406">
        <f t="shared" si="597"/>
        <v>0</v>
      </c>
      <c r="BS520" s="391" t="str">
        <f t="shared" si="598"/>
        <v>0</v>
      </c>
      <c r="BT520" s="391" t="str">
        <f t="shared" si="599"/>
        <v>0</v>
      </c>
      <c r="BU520" s="405">
        <f t="shared" si="600"/>
        <v>0</v>
      </c>
      <c r="BV520" s="405" t="str">
        <f t="shared" si="601"/>
        <v>0m0</v>
      </c>
      <c r="BW520" s="392">
        <f t="shared" si="602"/>
        <v>0</v>
      </c>
      <c r="BX520" s="392">
        <f t="shared" si="603"/>
        <v>0</v>
      </c>
      <c r="BY520" s="405">
        <f t="shared" si="604"/>
        <v>0</v>
      </c>
      <c r="BZ520" s="406">
        <f t="shared" si="605"/>
        <v>0</v>
      </c>
      <c r="CA520" s="391" t="str">
        <f t="shared" si="606"/>
        <v>0</v>
      </c>
      <c r="CB520" s="391" t="str">
        <f t="shared" si="607"/>
        <v>0</v>
      </c>
      <c r="CC520" s="405">
        <f t="shared" si="608"/>
        <v>0</v>
      </c>
      <c r="CD520" s="405" t="str">
        <f t="shared" si="609"/>
        <v>0m0</v>
      </c>
      <c r="CE520" s="392">
        <f t="shared" si="610"/>
        <v>0</v>
      </c>
      <c r="CF520" s="392">
        <f t="shared" si="611"/>
        <v>0</v>
      </c>
      <c r="CG520" s="405">
        <f t="shared" si="612"/>
        <v>0</v>
      </c>
      <c r="CH520" s="406">
        <f t="shared" si="613"/>
        <v>0</v>
      </c>
      <c r="CI520" s="391" t="str">
        <f t="shared" si="614"/>
        <v>0</v>
      </c>
      <c r="CJ520" s="391" t="str">
        <f t="shared" si="615"/>
        <v>0</v>
      </c>
      <c r="CK520" s="405">
        <f t="shared" si="616"/>
        <v>0</v>
      </c>
      <c r="CL520" s="405" t="str">
        <f t="shared" si="617"/>
        <v>0m0</v>
      </c>
      <c r="CM520" s="392">
        <f t="shared" si="618"/>
        <v>0</v>
      </c>
      <c r="CN520" s="392">
        <f t="shared" si="619"/>
        <v>0</v>
      </c>
      <c r="CO520" s="405">
        <f t="shared" si="620"/>
        <v>0</v>
      </c>
      <c r="CP520" s="406">
        <f t="shared" si="621"/>
        <v>0</v>
      </c>
      <c r="CQ520" s="391" t="str">
        <f t="shared" si="622"/>
        <v>0</v>
      </c>
      <c r="CR520" s="391" t="str">
        <f t="shared" si="623"/>
        <v>0</v>
      </c>
      <c r="CS520" s="405">
        <f t="shared" si="624"/>
        <v>0</v>
      </c>
      <c r="CT520" s="405" t="str">
        <f t="shared" si="625"/>
        <v>0m0</v>
      </c>
      <c r="CU520" s="405">
        <f t="shared" si="626"/>
        <v>0</v>
      </c>
      <c r="CV520" s="405">
        <f t="shared" si="627"/>
        <v>0</v>
      </c>
      <c r="CW520" s="405">
        <f t="shared" si="628"/>
        <v>0</v>
      </c>
      <c r="CX520" s="405">
        <f t="shared" si="629"/>
        <v>0</v>
      </c>
      <c r="CY520" s="405">
        <f t="shared" si="630"/>
        <v>0</v>
      </c>
      <c r="CZ520" s="405" t="str">
        <f t="shared" si="631"/>
        <v/>
      </c>
      <c r="DA520" s="405" t="str">
        <f t="shared" si="632"/>
        <v/>
      </c>
      <c r="DB520" s="405" t="str">
        <f t="shared" si="633"/>
        <v/>
      </c>
      <c r="DC520" s="405" t="str">
        <f t="shared" si="634"/>
        <v/>
      </c>
      <c r="DD520" s="405" t="str">
        <f t="shared" si="635"/>
        <v/>
      </c>
      <c r="DE520" s="405"/>
      <c r="DF520" s="404"/>
      <c r="DG520" s="405" t="str">
        <f t="shared" si="636"/>
        <v/>
      </c>
      <c r="DH520" s="405" t="str">
        <f t="shared" si="637"/>
        <v/>
      </c>
      <c r="DI520" s="405">
        <f t="shared" si="638"/>
        <v>0</v>
      </c>
      <c r="DJ520" s="405" t="str">
        <f t="shared" si="639"/>
        <v/>
      </c>
      <c r="DK520" s="405" t="str">
        <f t="shared" si="640"/>
        <v/>
      </c>
      <c r="DL520" s="405" t="str">
        <f t="shared" si="641"/>
        <v/>
      </c>
      <c r="DM520" s="405" t="str">
        <f t="shared" si="642"/>
        <v/>
      </c>
      <c r="DN520" s="405" t="str">
        <f t="shared" si="643"/>
        <v/>
      </c>
      <c r="DO520" s="405" t="str">
        <f t="shared" si="644"/>
        <v/>
      </c>
    </row>
    <row r="521" spans="1:121" ht="14.25" hidden="1" customHeight="1">
      <c r="C521" s="29">
        <f>COUNTA($C$12:$C$520)</f>
        <v>509</v>
      </c>
      <c r="G521" s="147">
        <f>COUNTA($G$12:$G$520)</f>
        <v>0</v>
      </c>
      <c r="J521" s="147">
        <f>COUNTA($J$12:$J$520)</f>
        <v>0</v>
      </c>
      <c r="M521" s="147">
        <f>COUNTA($M$12:$M$520)</f>
        <v>0</v>
      </c>
      <c r="P521" s="147">
        <f>COUNTA($P$12:$P$520)</f>
        <v>0</v>
      </c>
      <c r="S521" s="147">
        <f>COUNTA($S$12:$S$520)</f>
        <v>0</v>
      </c>
      <c r="AN521" s="392">
        <f>COUNTIF($B$12:B521,B521)</f>
        <v>0</v>
      </c>
      <c r="BN521" s="405" t="str">
        <f t="shared" si="593"/>
        <v>m</v>
      </c>
      <c r="DP521" s="373" t="e">
        <f>#REF!&amp;"-"&amp;#REF!</f>
        <v>#REF!</v>
      </c>
      <c r="DQ521" s="373" t="e">
        <f>#REF!&amp;"-"&amp;#REF!</f>
        <v>#REF!</v>
      </c>
    </row>
    <row r="522" spans="1:121" ht="14.25" hidden="1" customHeight="1">
      <c r="B522" s="29" t="s">
        <v>243</v>
      </c>
      <c r="C522" s="29" t="s">
        <v>244</v>
      </c>
      <c r="D522" s="29" t="s">
        <v>245</v>
      </c>
      <c r="G522" s="147">
        <f>$G$521</f>
        <v>0</v>
      </c>
      <c r="J522" s="147">
        <f>$J$521</f>
        <v>0</v>
      </c>
      <c r="M522" s="147">
        <f>IF($M$521&gt;=4,1,0)</f>
        <v>0</v>
      </c>
      <c r="P522" s="353">
        <f>SUM(Q523:Q544)</f>
        <v>0</v>
      </c>
      <c r="Q522" s="168"/>
      <c r="S522" s="350">
        <f>SUM(T523:T544)</f>
        <v>0</v>
      </c>
      <c r="T522" s="168"/>
      <c r="U522" s="168" t="s">
        <v>240</v>
      </c>
      <c r="AN522" s="392">
        <f>COUNTIF($B$12:B522,B522)</f>
        <v>1</v>
      </c>
      <c r="BN522" s="405" t="str">
        <f t="shared" si="593"/>
        <v>m</v>
      </c>
      <c r="DP522" s="373" t="e">
        <f>#REF!&amp;"-"&amp;#REF!</f>
        <v>#REF!</v>
      </c>
      <c r="DQ522" s="373" t="e">
        <f>#REF!&amp;"-"&amp;#REF!</f>
        <v>#REF!</v>
      </c>
    </row>
    <row r="523" spans="1:121" ht="14.25" hidden="1" customHeight="1">
      <c r="B523" s="29">
        <f>管理者入力!J5</f>
        <v>0</v>
      </c>
      <c r="C523" s="166" t="str">
        <f>総括申込書!F25</f>
        <v>参加人数</v>
      </c>
      <c r="D523" s="29" t="str">
        <f t="shared" ref="D523:D550" si="654">IF(COUNTIF($G$12:$S$520,C523)&gt;B523,"",C523)</f>
        <v>参加人数</v>
      </c>
      <c r="G523" s="169">
        <f>COUNTIF(女子名簿!$G$12:$G$520,$C523)</f>
        <v>0</v>
      </c>
      <c r="H523" s="168"/>
      <c r="I523" s="168"/>
      <c r="J523" s="169">
        <f>COUNTIF(女子名簿!$J$12:$J$520,$C523)</f>
        <v>0</v>
      </c>
      <c r="M523" s="169">
        <f>COUNTIF(女子名簿!$M$12:$M$520,$C523)</f>
        <v>0</v>
      </c>
      <c r="P523" s="167">
        <f>COUNTIF(女子名簿!$P$12:$P$520,管理者入力!$G39)</f>
        <v>0</v>
      </c>
      <c r="Q523" s="166">
        <f>IF(P523&gt;=4,1,0)</f>
        <v>0</v>
      </c>
      <c r="R523" s="166">
        <f>SUM($G523,$J523,$M523)</f>
        <v>0</v>
      </c>
      <c r="S523" s="167">
        <f>COUNTIF(女子名簿!$S$12:$S$520,管理者入力!$H39)</f>
        <v>0</v>
      </c>
      <c r="T523" s="166">
        <f>IF(S523&gt;=4,1,0)</f>
        <v>0</v>
      </c>
      <c r="U523" s="166">
        <f>SUM($G523,$J523,$M523)</f>
        <v>0</v>
      </c>
      <c r="AN523" s="392">
        <f>COUNTIF($B$12:B523,B523)</f>
        <v>1</v>
      </c>
      <c r="BN523" s="405" t="str">
        <f t="shared" si="593"/>
        <v>m</v>
      </c>
      <c r="DP523" s="373" t="e">
        <f>#REF!&amp;"-"&amp;#REF!</f>
        <v>#REF!</v>
      </c>
      <c r="DQ523" s="373" t="e">
        <f>#REF!&amp;"-"&amp;#REF!</f>
        <v>#REF!</v>
      </c>
    </row>
    <row r="524" spans="1:121" ht="14.25" hidden="1" customHeight="1">
      <c r="B524" s="29">
        <f>管理者入力!J6</f>
        <v>0</v>
      </c>
      <c r="C524" s="166">
        <f>総括申込書!F26</f>
        <v>0</v>
      </c>
      <c r="D524" s="29">
        <f t="shared" si="654"/>
        <v>0</v>
      </c>
      <c r="G524" s="169">
        <f>COUNTIF(女子名簿!$G$12:$G$520,$C524)</f>
        <v>0</v>
      </c>
      <c r="H524" s="168"/>
      <c r="I524" s="168"/>
      <c r="J524" s="169">
        <f>COUNTIF(女子名簿!$J$12:$J$520,$C524)</f>
        <v>0</v>
      </c>
      <c r="M524" s="169">
        <f>COUNTIF(女子名簿!$M$12:$M$520,$C524)</f>
        <v>0</v>
      </c>
      <c r="P524" s="167">
        <f>COUNTIF(女子名簿!$P$12:$P$520,管理者入力!$G40)</f>
        <v>0</v>
      </c>
      <c r="Q524" s="166">
        <f t="shared" ref="Q524:Q554" si="655">IF(P524&gt;=4,1,0)</f>
        <v>0</v>
      </c>
      <c r="R524" s="166">
        <f t="shared" ref="R524:R554" si="656">SUM($G524,$J524,$M524)</f>
        <v>0</v>
      </c>
      <c r="S524" s="167">
        <f>COUNTIF(女子名簿!$S$12:$S$520,管理者入力!$H40)</f>
        <v>0</v>
      </c>
      <c r="T524" s="166">
        <f t="shared" ref="T524:T554" si="657">IF(S524&gt;=4,1,0)</f>
        <v>0</v>
      </c>
      <c r="U524" s="166">
        <f t="shared" ref="U524:U554" si="658">SUM($G524,$J524,$M524)</f>
        <v>0</v>
      </c>
      <c r="AN524" s="392">
        <f>COUNTIF($B$12:B524,B524)</f>
        <v>2</v>
      </c>
      <c r="BN524" s="405" t="str">
        <f t="shared" si="593"/>
        <v>m</v>
      </c>
      <c r="DP524" s="373" t="e">
        <f>#REF!&amp;"-"&amp;#REF!</f>
        <v>#REF!</v>
      </c>
      <c r="DQ524" s="373" t="e">
        <f>#REF!&amp;"-"&amp;#REF!</f>
        <v>#REF!</v>
      </c>
    </row>
    <row r="525" spans="1:121" ht="14.25" hidden="1" customHeight="1">
      <c r="B525" s="29">
        <f>管理者入力!J7</f>
        <v>0</v>
      </c>
      <c r="C525" s="166" t="str">
        <f>総括申込書!F27</f>
        <v/>
      </c>
      <c r="D525" s="29" t="str">
        <f t="shared" si="654"/>
        <v/>
      </c>
      <c r="G525" s="169">
        <f>COUNTIF(女子名簿!$G$12:$G$520,$C525)</f>
        <v>509</v>
      </c>
      <c r="H525" s="168"/>
      <c r="I525" s="168"/>
      <c r="J525" s="169">
        <f>COUNTIF(女子名簿!$J$12:$J$520,$C525)</f>
        <v>509</v>
      </c>
      <c r="M525" s="169">
        <f>COUNTIF(女子名簿!$M$12:$M$520,$C525)</f>
        <v>509</v>
      </c>
      <c r="P525" s="167">
        <f>COUNTIF(女子名簿!$P$12:$P$520,管理者入力!$G41)</f>
        <v>0</v>
      </c>
      <c r="Q525" s="166">
        <f t="shared" si="655"/>
        <v>0</v>
      </c>
      <c r="R525" s="166">
        <f t="shared" si="656"/>
        <v>1527</v>
      </c>
      <c r="S525" s="167">
        <f>COUNTIF(女子名簿!$S$12:$S$520,管理者入力!$H41)</f>
        <v>0</v>
      </c>
      <c r="T525" s="166">
        <f t="shared" si="657"/>
        <v>0</v>
      </c>
      <c r="U525" s="166">
        <f t="shared" si="658"/>
        <v>1527</v>
      </c>
      <c r="V525" s="169" t="s">
        <v>333</v>
      </c>
      <c r="AN525" s="392">
        <f>COUNTIF($B$12:B525,B525)</f>
        <v>3</v>
      </c>
      <c r="BN525" s="405" t="str">
        <f t="shared" ref="BN525:BN580" si="659">BK525&amp;"m"&amp;BL525</f>
        <v>m</v>
      </c>
      <c r="DP525" s="373" t="e">
        <f>#REF!&amp;"-"&amp;#REF!</f>
        <v>#REF!</v>
      </c>
      <c r="DQ525" s="373" t="e">
        <f>#REF!&amp;"-"&amp;#REF!</f>
        <v>#REF!</v>
      </c>
    </row>
    <row r="526" spans="1:121" ht="14.25" hidden="1" customHeight="1">
      <c r="B526" s="29">
        <f>管理者入力!J8</f>
        <v>0</v>
      </c>
      <c r="C526" s="166">
        <f>総括申込書!F28</f>
        <v>0</v>
      </c>
      <c r="D526" s="29">
        <f t="shared" si="654"/>
        <v>0</v>
      </c>
      <c r="G526" s="169">
        <f>COUNTIF(女子名簿!$G$12:$G$520,$C526)</f>
        <v>0</v>
      </c>
      <c r="H526" s="168"/>
      <c r="I526" s="168"/>
      <c r="J526" s="169">
        <f>COUNTIF(女子名簿!$J$12:$J$520,$C526)</f>
        <v>0</v>
      </c>
      <c r="M526" s="169">
        <f>COUNTIF(女子名簿!$M$12:$M$520,$C526)</f>
        <v>0</v>
      </c>
      <c r="P526" s="167">
        <f>COUNTIF(女子名簿!$P$12:$P$520,管理者入力!$G42)</f>
        <v>0</v>
      </c>
      <c r="Q526" s="166">
        <f t="shared" si="655"/>
        <v>0</v>
      </c>
      <c r="R526" s="166">
        <f t="shared" si="656"/>
        <v>0</v>
      </c>
      <c r="S526" s="167">
        <f>COUNTIF(女子名簿!$S$12:$S$520,管理者入力!$H42)</f>
        <v>0</v>
      </c>
      <c r="T526" s="166">
        <f t="shared" si="657"/>
        <v>0</v>
      </c>
      <c r="U526" s="166">
        <f t="shared" si="658"/>
        <v>0</v>
      </c>
      <c r="V526" s="166">
        <f>P522+S522</f>
        <v>0</v>
      </c>
      <c r="AN526" s="392">
        <f>COUNTIF($B$12:B526,B526)</f>
        <v>4</v>
      </c>
      <c r="BN526" s="405" t="str">
        <f t="shared" si="659"/>
        <v>m</v>
      </c>
      <c r="DP526" s="373" t="e">
        <f>#REF!&amp;"-"&amp;#REF!</f>
        <v>#REF!</v>
      </c>
      <c r="DQ526" s="373" t="e">
        <f>#REF!&amp;"-"&amp;#REF!</f>
        <v>#REF!</v>
      </c>
    </row>
    <row r="527" spans="1:121" ht="14.25" hidden="1" customHeight="1">
      <c r="B527" s="29">
        <f>管理者入力!J9</f>
        <v>0</v>
      </c>
      <c r="C527" s="166">
        <f>総括申込書!F29</f>
        <v>0</v>
      </c>
      <c r="D527" s="29">
        <f t="shared" si="654"/>
        <v>0</v>
      </c>
      <c r="G527" s="169">
        <f>COUNTIF(女子名簿!$G$12:$G$520,$C527)</f>
        <v>0</v>
      </c>
      <c r="H527" s="168"/>
      <c r="I527" s="168"/>
      <c r="J527" s="169">
        <f>COUNTIF(女子名簿!$J$12:$J$520,$C527)</f>
        <v>0</v>
      </c>
      <c r="M527" s="169">
        <f>COUNTIF(女子名簿!$M$12:$M$520,$C527)</f>
        <v>0</v>
      </c>
      <c r="P527" s="167">
        <f>COUNTIF(女子名簿!$P$12:$P$520,管理者入力!$G43)</f>
        <v>0</v>
      </c>
      <c r="Q527" s="166">
        <f t="shared" si="655"/>
        <v>0</v>
      </c>
      <c r="R527" s="166">
        <f t="shared" si="656"/>
        <v>0</v>
      </c>
      <c r="S527" s="167">
        <f>COUNTIF(女子名簿!$S$12:$S$520,管理者入力!$H43)</f>
        <v>0</v>
      </c>
      <c r="T527" s="166">
        <f t="shared" si="657"/>
        <v>0</v>
      </c>
      <c r="U527" s="166">
        <f t="shared" si="658"/>
        <v>0</v>
      </c>
      <c r="AN527" s="392">
        <f>COUNTIF($B$12:B527,B527)</f>
        <v>5</v>
      </c>
      <c r="BN527" s="405" t="str">
        <f t="shared" si="659"/>
        <v>m</v>
      </c>
      <c r="DP527" s="373" t="e">
        <f>#REF!&amp;"-"&amp;#REF!</f>
        <v>#REF!</v>
      </c>
      <c r="DQ527" s="373" t="e">
        <f>#REF!&amp;"-"&amp;#REF!</f>
        <v>#REF!</v>
      </c>
    </row>
    <row r="528" spans="1:121" ht="14.25" hidden="1" customHeight="1">
      <c r="B528" s="29">
        <f>管理者入力!J10</f>
        <v>0</v>
      </c>
      <c r="C528" s="166">
        <f>総括申込書!F30</f>
        <v>0</v>
      </c>
      <c r="D528" s="29">
        <f t="shared" si="654"/>
        <v>0</v>
      </c>
      <c r="G528" s="169">
        <f>COUNTIF(女子名簿!$G$12:$G$520,$C528)</f>
        <v>0</v>
      </c>
      <c r="H528" s="168"/>
      <c r="I528" s="168"/>
      <c r="J528" s="169">
        <f>COUNTIF(女子名簿!$J$12:$J$520,$C528)</f>
        <v>0</v>
      </c>
      <c r="M528" s="169">
        <f>COUNTIF(女子名簿!$M$12:$M$520,$C528)</f>
        <v>0</v>
      </c>
      <c r="P528" s="167">
        <f>COUNTIF(女子名簿!$P$12:$P$520,管理者入力!$G44)</f>
        <v>0</v>
      </c>
      <c r="Q528" s="166">
        <f t="shared" si="655"/>
        <v>0</v>
      </c>
      <c r="R528" s="166">
        <f t="shared" si="656"/>
        <v>0</v>
      </c>
      <c r="S528" s="167">
        <f>COUNTIF(女子名簿!$S$12:$S$520,管理者入力!$H44)</f>
        <v>0</v>
      </c>
      <c r="T528" s="166">
        <f t="shared" si="657"/>
        <v>0</v>
      </c>
      <c r="U528" s="166">
        <f t="shared" si="658"/>
        <v>0</v>
      </c>
      <c r="AN528" s="392">
        <f>COUNTIF($B$12:B528,B528)</f>
        <v>6</v>
      </c>
      <c r="BN528" s="405" t="str">
        <f t="shared" si="659"/>
        <v>m</v>
      </c>
      <c r="DP528" s="373" t="e">
        <f>#REF!&amp;"-"&amp;#REF!</f>
        <v>#REF!</v>
      </c>
      <c r="DQ528" s="373" t="e">
        <f>#REF!&amp;"-"&amp;#REF!</f>
        <v>#REF!</v>
      </c>
    </row>
    <row r="529" spans="2:121" ht="14.25" hidden="1" customHeight="1">
      <c r="B529" s="29">
        <f>管理者入力!J11</f>
        <v>0</v>
      </c>
      <c r="C529" s="166">
        <f>総括申込書!F31</f>
        <v>0</v>
      </c>
      <c r="D529" s="29">
        <f t="shared" si="654"/>
        <v>0</v>
      </c>
      <c r="G529" s="169">
        <f>COUNTIF(女子名簿!$G$12:$G$520,$C529)</f>
        <v>0</v>
      </c>
      <c r="H529" s="168"/>
      <c r="I529" s="168"/>
      <c r="J529" s="169">
        <f>COUNTIF(女子名簿!$J$12:$J$520,$C529)</f>
        <v>0</v>
      </c>
      <c r="M529" s="169">
        <f>COUNTIF(女子名簿!$M$12:$M$520,$C529)</f>
        <v>0</v>
      </c>
      <c r="P529" s="167">
        <f>COUNTIF(女子名簿!$P$12:$P$520,管理者入力!$G45)</f>
        <v>0</v>
      </c>
      <c r="Q529" s="166">
        <f t="shared" si="655"/>
        <v>0</v>
      </c>
      <c r="R529" s="166">
        <f t="shared" si="656"/>
        <v>0</v>
      </c>
      <c r="S529" s="167">
        <f>COUNTIF(女子名簿!$S$12:$S$520,管理者入力!$H45)</f>
        <v>0</v>
      </c>
      <c r="T529" s="166">
        <f t="shared" si="657"/>
        <v>0</v>
      </c>
      <c r="U529" s="166">
        <f t="shared" si="658"/>
        <v>0</v>
      </c>
      <c r="AN529" s="392">
        <f>COUNTIF($B$12:B529,B529)</f>
        <v>7</v>
      </c>
      <c r="BN529" s="405" t="str">
        <f t="shared" si="659"/>
        <v>m</v>
      </c>
      <c r="DP529" s="373" t="e">
        <f>#REF!&amp;"-"&amp;#REF!</f>
        <v>#REF!</v>
      </c>
      <c r="DQ529" s="373" t="e">
        <f>#REF!&amp;"-"&amp;#REF!</f>
        <v>#REF!</v>
      </c>
    </row>
    <row r="530" spans="2:121" ht="14.25" hidden="1" customHeight="1">
      <c r="B530" s="29">
        <f>管理者入力!J12</f>
        <v>0</v>
      </c>
      <c r="C530" s="166">
        <f>総括申込書!F32</f>
        <v>0</v>
      </c>
      <c r="D530" s="29">
        <f t="shared" si="654"/>
        <v>0</v>
      </c>
      <c r="G530" s="169">
        <f>COUNTIF(女子名簿!$G$12:$G$520,$C530)</f>
        <v>0</v>
      </c>
      <c r="H530" s="168"/>
      <c r="I530" s="168"/>
      <c r="J530" s="169">
        <f>COUNTIF(女子名簿!$J$12:$J$520,$C530)</f>
        <v>0</v>
      </c>
      <c r="M530" s="169">
        <f>COUNTIF(女子名簿!$M$12:$M$520,$C530)</f>
        <v>0</v>
      </c>
      <c r="P530" s="167">
        <f>COUNTIF(女子名簿!$P$12:$P$520,管理者入力!$G46)</f>
        <v>0</v>
      </c>
      <c r="Q530" s="166">
        <f t="shared" si="655"/>
        <v>0</v>
      </c>
      <c r="R530" s="166">
        <f t="shared" si="656"/>
        <v>0</v>
      </c>
      <c r="S530" s="167">
        <f>COUNTIF(女子名簿!$S$12:$S$520,管理者入力!$H46)</f>
        <v>0</v>
      </c>
      <c r="T530" s="166">
        <f t="shared" si="657"/>
        <v>0</v>
      </c>
      <c r="U530" s="166">
        <f t="shared" si="658"/>
        <v>0</v>
      </c>
      <c r="AN530" s="392">
        <f>COUNTIF($B$12:B530,B530)</f>
        <v>8</v>
      </c>
      <c r="BN530" s="405" t="str">
        <f t="shared" si="659"/>
        <v>m</v>
      </c>
      <c r="DP530" s="373" t="e">
        <f>#REF!&amp;"-"&amp;#REF!</f>
        <v>#REF!</v>
      </c>
      <c r="DQ530" s="373" t="e">
        <f>#REF!&amp;"-"&amp;#REF!</f>
        <v>#REF!</v>
      </c>
    </row>
    <row r="531" spans="2:121" ht="14.25" hidden="1" customHeight="1">
      <c r="B531" s="29">
        <f>管理者入力!J13</f>
        <v>0</v>
      </c>
      <c r="C531" s="166">
        <f>総括申込書!F33</f>
        <v>0</v>
      </c>
      <c r="D531" s="29">
        <f t="shared" si="654"/>
        <v>0</v>
      </c>
      <c r="G531" s="169">
        <f>COUNTIF(女子名簿!$G$12:$G$520,$C531)</f>
        <v>0</v>
      </c>
      <c r="H531" s="168"/>
      <c r="I531" s="168"/>
      <c r="J531" s="169">
        <f>COUNTIF(女子名簿!$J$12:$J$520,$C531)</f>
        <v>0</v>
      </c>
      <c r="M531" s="169">
        <f>COUNTIF(女子名簿!$M$12:$M$520,$C531)</f>
        <v>0</v>
      </c>
      <c r="P531" s="167">
        <f>COUNTIF(女子名簿!$P$12:$P$520,管理者入力!$G47)</f>
        <v>0</v>
      </c>
      <c r="Q531" s="166">
        <f t="shared" si="655"/>
        <v>0</v>
      </c>
      <c r="R531" s="166">
        <f t="shared" si="656"/>
        <v>0</v>
      </c>
      <c r="S531" s="167">
        <f>COUNTIF(女子名簿!$S$12:$S$520,管理者入力!$H47)</f>
        <v>0</v>
      </c>
      <c r="T531" s="166">
        <f t="shared" si="657"/>
        <v>0</v>
      </c>
      <c r="U531" s="166">
        <f t="shared" si="658"/>
        <v>0</v>
      </c>
      <c r="AN531" s="392">
        <f>COUNTIF($B$12:B531,B531)</f>
        <v>9</v>
      </c>
      <c r="BN531" s="405" t="str">
        <f t="shared" si="659"/>
        <v>m</v>
      </c>
      <c r="DP531" s="373" t="e">
        <f>#REF!&amp;"-"&amp;#REF!</f>
        <v>#REF!</v>
      </c>
      <c r="DQ531" s="373" t="e">
        <f>#REF!&amp;"-"&amp;#REF!</f>
        <v>#REF!</v>
      </c>
    </row>
    <row r="532" spans="2:121" ht="14.25" hidden="1" customHeight="1">
      <c r="B532" s="29">
        <f>管理者入力!J14</f>
        <v>0</v>
      </c>
      <c r="C532" s="166">
        <f>総括申込書!F34</f>
        <v>0</v>
      </c>
      <c r="D532" s="29">
        <f t="shared" si="654"/>
        <v>0</v>
      </c>
      <c r="G532" s="169">
        <f>COUNTIF(女子名簿!$G$12:$G$520,$C532)</f>
        <v>0</v>
      </c>
      <c r="H532" s="168"/>
      <c r="I532" s="168"/>
      <c r="J532" s="169">
        <f>COUNTIF(女子名簿!$J$12:$J$520,$C532)</f>
        <v>0</v>
      </c>
      <c r="M532" s="169">
        <f>COUNTIF(女子名簿!$M$12:$M$520,$C532)</f>
        <v>0</v>
      </c>
      <c r="P532" s="167">
        <f>COUNTIF(女子名簿!$P$12:$P$520,管理者入力!$G48)</f>
        <v>0</v>
      </c>
      <c r="Q532" s="166">
        <f t="shared" si="655"/>
        <v>0</v>
      </c>
      <c r="R532" s="166">
        <f t="shared" si="656"/>
        <v>0</v>
      </c>
      <c r="S532" s="167">
        <f>COUNTIF(女子名簿!$S$12:$S$520,管理者入力!$H48)</f>
        <v>0</v>
      </c>
      <c r="T532" s="166">
        <f t="shared" si="657"/>
        <v>0</v>
      </c>
      <c r="U532" s="166">
        <f t="shared" si="658"/>
        <v>0</v>
      </c>
      <c r="AN532" s="392">
        <f>COUNTIF($B$12:B532,B532)</f>
        <v>10</v>
      </c>
      <c r="BN532" s="405" t="str">
        <f t="shared" si="659"/>
        <v>m</v>
      </c>
      <c r="DP532" s="373" t="e">
        <f>#REF!&amp;"-"&amp;#REF!</f>
        <v>#REF!</v>
      </c>
      <c r="DQ532" s="373" t="e">
        <f>#REF!&amp;"-"&amp;#REF!</f>
        <v>#REF!</v>
      </c>
    </row>
    <row r="533" spans="2:121" ht="14.25" hidden="1" customHeight="1">
      <c r="B533" s="29">
        <f>管理者入力!J15</f>
        <v>0</v>
      </c>
      <c r="C533" s="166">
        <f>総括申込書!F35</f>
        <v>0</v>
      </c>
      <c r="D533" s="29">
        <f t="shared" si="654"/>
        <v>0</v>
      </c>
      <c r="G533" s="169">
        <f>COUNTIF(女子名簿!$G$12:$G$520,$C533)</f>
        <v>0</v>
      </c>
      <c r="H533" s="168"/>
      <c r="I533" s="168"/>
      <c r="J533" s="169">
        <f>COUNTIF(女子名簿!$J$12:$J$520,$C533)</f>
        <v>0</v>
      </c>
      <c r="M533" s="169">
        <f>COUNTIF(女子名簿!$M$12:$M$520,$C533)</f>
        <v>0</v>
      </c>
      <c r="P533" s="167">
        <f>COUNTIF(女子名簿!$P$12:$P$520,管理者入力!$G49)</f>
        <v>0</v>
      </c>
      <c r="Q533" s="166">
        <f t="shared" si="655"/>
        <v>0</v>
      </c>
      <c r="R533" s="166">
        <f t="shared" si="656"/>
        <v>0</v>
      </c>
      <c r="S533" s="167">
        <f>COUNTIF(女子名簿!$S$12:$S$520,管理者入力!$H49)</f>
        <v>0</v>
      </c>
      <c r="T533" s="166">
        <f t="shared" si="657"/>
        <v>0</v>
      </c>
      <c r="U533" s="166">
        <f t="shared" si="658"/>
        <v>0</v>
      </c>
      <c r="AN533" s="392">
        <f>COUNTIF($B$12:B533,B533)</f>
        <v>11</v>
      </c>
      <c r="BN533" s="405" t="str">
        <f t="shared" si="659"/>
        <v>m</v>
      </c>
      <c r="DP533" s="373" t="e">
        <f>#REF!&amp;"-"&amp;#REF!</f>
        <v>#REF!</v>
      </c>
      <c r="DQ533" s="373" t="e">
        <f>#REF!&amp;"-"&amp;#REF!</f>
        <v>#REF!</v>
      </c>
    </row>
    <row r="534" spans="2:121" ht="14.25" hidden="1" customHeight="1">
      <c r="B534" s="29">
        <f>管理者入力!J16</f>
        <v>0</v>
      </c>
      <c r="C534" s="166">
        <f>総括申込書!F36</f>
        <v>0</v>
      </c>
      <c r="D534" s="29">
        <f t="shared" si="654"/>
        <v>0</v>
      </c>
      <c r="G534" s="169">
        <f>COUNTIF(女子名簿!$G$12:$G$520,$C534)</f>
        <v>0</v>
      </c>
      <c r="H534" s="168"/>
      <c r="I534" s="168"/>
      <c r="J534" s="169">
        <f>COUNTIF(女子名簿!$J$12:$J$520,$C534)</f>
        <v>0</v>
      </c>
      <c r="M534" s="169">
        <f>COUNTIF(女子名簿!$M$12:$M$520,$C534)</f>
        <v>0</v>
      </c>
      <c r="P534" s="167">
        <f>COUNTIF(女子名簿!$P$12:$P$520,管理者入力!$G50)</f>
        <v>0</v>
      </c>
      <c r="Q534" s="166">
        <f t="shared" si="655"/>
        <v>0</v>
      </c>
      <c r="R534" s="166">
        <f t="shared" si="656"/>
        <v>0</v>
      </c>
      <c r="S534" s="167">
        <f>COUNTIF(女子名簿!$S$12:$S$520,管理者入力!$H50)</f>
        <v>0</v>
      </c>
      <c r="T534" s="166">
        <f t="shared" si="657"/>
        <v>0</v>
      </c>
      <c r="U534" s="166">
        <f t="shared" si="658"/>
        <v>0</v>
      </c>
      <c r="AN534" s="392">
        <f>COUNTIF($B$12:B534,B534)</f>
        <v>12</v>
      </c>
      <c r="BN534" s="405" t="str">
        <f t="shared" si="659"/>
        <v>m</v>
      </c>
      <c r="DP534" s="373" t="e">
        <f>#REF!&amp;"-"&amp;#REF!</f>
        <v>#REF!</v>
      </c>
      <c r="DQ534" s="373" t="e">
        <f>#REF!&amp;"-"&amp;#REF!</f>
        <v>#REF!</v>
      </c>
    </row>
    <row r="535" spans="2:121" ht="14.25" hidden="1" customHeight="1">
      <c r="B535" s="29">
        <f>管理者入力!J17</f>
        <v>0</v>
      </c>
      <c r="C535" s="166">
        <f>総括申込書!F37</f>
        <v>0</v>
      </c>
      <c r="D535" s="29">
        <f t="shared" si="654"/>
        <v>0</v>
      </c>
      <c r="G535" s="169">
        <f>COUNTIF(女子名簿!$G$12:$G$520,$C535)</f>
        <v>0</v>
      </c>
      <c r="H535" s="168"/>
      <c r="I535" s="168"/>
      <c r="J535" s="169">
        <f>COUNTIF(女子名簿!$J$12:$J$520,$C535)</f>
        <v>0</v>
      </c>
      <c r="M535" s="169">
        <f>COUNTIF(女子名簿!$M$12:$M$520,$C535)</f>
        <v>0</v>
      </c>
      <c r="P535" s="167">
        <f>COUNTIF(女子名簿!$P$12:$P$520,管理者入力!$G51)</f>
        <v>0</v>
      </c>
      <c r="Q535" s="166">
        <f t="shared" si="655"/>
        <v>0</v>
      </c>
      <c r="R535" s="166">
        <f t="shared" si="656"/>
        <v>0</v>
      </c>
      <c r="S535" s="167">
        <f>COUNTIF(女子名簿!$S$12:$S$520,管理者入力!$H51)</f>
        <v>0</v>
      </c>
      <c r="T535" s="166">
        <f t="shared" si="657"/>
        <v>0</v>
      </c>
      <c r="U535" s="166">
        <f t="shared" si="658"/>
        <v>0</v>
      </c>
      <c r="AN535" s="392">
        <f>COUNTIF($B$12:B535,B535)</f>
        <v>13</v>
      </c>
      <c r="BN535" s="405" t="str">
        <f t="shared" si="659"/>
        <v>m</v>
      </c>
      <c r="DP535" s="373" t="e">
        <f>#REF!&amp;"-"&amp;#REF!</f>
        <v>#REF!</v>
      </c>
      <c r="DQ535" s="373" t="e">
        <f>#REF!&amp;"-"&amp;#REF!</f>
        <v>#REF!</v>
      </c>
    </row>
    <row r="536" spans="2:121" ht="14.25" hidden="1" customHeight="1">
      <c r="B536" s="29">
        <f>管理者入力!J18</f>
        <v>0</v>
      </c>
      <c r="C536" s="166">
        <f>総括申込書!F38</f>
        <v>0</v>
      </c>
      <c r="D536" s="29">
        <f t="shared" si="654"/>
        <v>0</v>
      </c>
      <c r="G536" s="169">
        <f>COUNTIF(女子名簿!$G$12:$G$520,$C536)</f>
        <v>0</v>
      </c>
      <c r="H536" s="168"/>
      <c r="I536" s="168"/>
      <c r="J536" s="169">
        <f>COUNTIF(女子名簿!$J$12:$J$520,$C536)</f>
        <v>0</v>
      </c>
      <c r="M536" s="169">
        <f>COUNTIF(女子名簿!$M$12:$M$520,$C536)</f>
        <v>0</v>
      </c>
      <c r="P536" s="167">
        <f>COUNTIF(女子名簿!$P$12:$P$520,管理者入力!$G52)</f>
        <v>0</v>
      </c>
      <c r="Q536" s="166">
        <f t="shared" si="655"/>
        <v>0</v>
      </c>
      <c r="R536" s="166">
        <f t="shared" si="656"/>
        <v>0</v>
      </c>
      <c r="S536" s="167">
        <f>COUNTIF(女子名簿!$S$12:$S$520,管理者入力!$H52)</f>
        <v>0</v>
      </c>
      <c r="T536" s="166">
        <f t="shared" si="657"/>
        <v>0</v>
      </c>
      <c r="U536" s="166">
        <f t="shared" si="658"/>
        <v>0</v>
      </c>
      <c r="AN536" s="392">
        <f>COUNTIF($B$12:B536,B536)</f>
        <v>14</v>
      </c>
      <c r="BN536" s="405" t="str">
        <f t="shared" si="659"/>
        <v>m</v>
      </c>
      <c r="DP536" s="373" t="e">
        <f>#REF!&amp;"-"&amp;#REF!</f>
        <v>#REF!</v>
      </c>
      <c r="DQ536" s="373" t="e">
        <f>#REF!&amp;"-"&amp;#REF!</f>
        <v>#REF!</v>
      </c>
    </row>
    <row r="537" spans="2:121" ht="14.25" hidden="1" customHeight="1">
      <c r="B537" s="29">
        <f>管理者入力!J19</f>
        <v>0</v>
      </c>
      <c r="C537" s="166">
        <f>総括申込書!F39</f>
        <v>0</v>
      </c>
      <c r="D537" s="29">
        <f t="shared" si="654"/>
        <v>0</v>
      </c>
      <c r="G537" s="169">
        <f>COUNTIF(女子名簿!$G$12:$G$520,$C537)</f>
        <v>0</v>
      </c>
      <c r="H537" s="168"/>
      <c r="I537" s="168"/>
      <c r="J537" s="169">
        <f>COUNTIF(女子名簿!$J$12:$J$520,$C537)</f>
        <v>0</v>
      </c>
      <c r="M537" s="169">
        <f>COUNTIF(女子名簿!$M$12:$M$520,$C537)</f>
        <v>0</v>
      </c>
      <c r="P537" s="167">
        <f>COUNTIF(女子名簿!$P$12:$P$520,管理者入力!$G53)</f>
        <v>0</v>
      </c>
      <c r="Q537" s="166">
        <f t="shared" si="655"/>
        <v>0</v>
      </c>
      <c r="R537" s="166">
        <f t="shared" si="656"/>
        <v>0</v>
      </c>
      <c r="S537" s="167">
        <f>COUNTIF(女子名簿!$S$12:$S$520,管理者入力!$H53)</f>
        <v>0</v>
      </c>
      <c r="T537" s="166">
        <f t="shared" si="657"/>
        <v>0</v>
      </c>
      <c r="U537" s="166">
        <f t="shared" si="658"/>
        <v>0</v>
      </c>
      <c r="AN537" s="392">
        <f>COUNTIF($B$12:B537,B537)</f>
        <v>15</v>
      </c>
      <c r="BN537" s="405" t="str">
        <f t="shared" si="659"/>
        <v>m</v>
      </c>
      <c r="DP537" s="373" t="e">
        <f>#REF!&amp;"-"&amp;#REF!</f>
        <v>#REF!</v>
      </c>
      <c r="DQ537" s="373" t="e">
        <f>#REF!&amp;"-"&amp;#REF!</f>
        <v>#REF!</v>
      </c>
    </row>
    <row r="538" spans="2:121" ht="14.25" hidden="1" customHeight="1">
      <c r="B538" s="29">
        <f>管理者入力!J20</f>
        <v>0</v>
      </c>
      <c r="C538" s="166">
        <f>総括申込書!F40</f>
        <v>0</v>
      </c>
      <c r="D538" s="29">
        <f t="shared" si="654"/>
        <v>0</v>
      </c>
      <c r="G538" s="169">
        <f>COUNTIF(女子名簿!$G$12:$G$520,$C538)</f>
        <v>0</v>
      </c>
      <c r="H538" s="168"/>
      <c r="I538" s="168"/>
      <c r="J538" s="169">
        <f>COUNTIF(女子名簿!$J$12:$J$520,$C538)</f>
        <v>0</v>
      </c>
      <c r="M538" s="169">
        <f>COUNTIF(女子名簿!$M$12:$M$520,$C538)</f>
        <v>0</v>
      </c>
      <c r="P538" s="167">
        <f>COUNTIF(女子名簿!$P$12:$P$520,管理者入力!$G54)</f>
        <v>0</v>
      </c>
      <c r="Q538" s="166">
        <f t="shared" si="655"/>
        <v>0</v>
      </c>
      <c r="R538" s="166">
        <f t="shared" si="656"/>
        <v>0</v>
      </c>
      <c r="S538" s="167">
        <f>COUNTIF(女子名簿!$S$12:$S$520,管理者入力!$H54)</f>
        <v>0</v>
      </c>
      <c r="T538" s="166">
        <f t="shared" si="657"/>
        <v>0</v>
      </c>
      <c r="U538" s="166">
        <f t="shared" si="658"/>
        <v>0</v>
      </c>
      <c r="AN538" s="392">
        <f>COUNTIF($B$12:B538,B538)</f>
        <v>16</v>
      </c>
      <c r="BN538" s="405" t="str">
        <f t="shared" si="659"/>
        <v>m</v>
      </c>
      <c r="DP538" s="373" t="e">
        <f>#REF!&amp;"-"&amp;#REF!</f>
        <v>#REF!</v>
      </c>
      <c r="DQ538" s="373" t="e">
        <f>#REF!&amp;"-"&amp;#REF!</f>
        <v>#REF!</v>
      </c>
    </row>
    <row r="539" spans="2:121" ht="14.25" hidden="1" customHeight="1">
      <c r="B539" s="29">
        <f>管理者入力!J21</f>
        <v>0</v>
      </c>
      <c r="C539" s="166">
        <f>総括申込書!F41</f>
        <v>0</v>
      </c>
      <c r="D539" s="29">
        <f t="shared" si="654"/>
        <v>0</v>
      </c>
      <c r="G539" s="169">
        <f>COUNTIF(女子名簿!$G$12:$G$520,$C539)</f>
        <v>0</v>
      </c>
      <c r="H539" s="168"/>
      <c r="I539" s="168"/>
      <c r="J539" s="169">
        <f>COUNTIF(女子名簿!$J$12:$J$520,$C539)</f>
        <v>0</v>
      </c>
      <c r="M539" s="169">
        <f>COUNTIF(女子名簿!$M$12:$M$520,$C539)</f>
        <v>0</v>
      </c>
      <c r="P539" s="167">
        <f>COUNTIF(女子名簿!$P$12:$P$520,管理者入力!$G55)</f>
        <v>0</v>
      </c>
      <c r="Q539" s="166">
        <f t="shared" si="655"/>
        <v>0</v>
      </c>
      <c r="R539" s="166">
        <f t="shared" si="656"/>
        <v>0</v>
      </c>
      <c r="S539" s="167">
        <f>COUNTIF(女子名簿!$S$12:$S$520,管理者入力!$H55)</f>
        <v>0</v>
      </c>
      <c r="T539" s="166">
        <f t="shared" si="657"/>
        <v>0</v>
      </c>
      <c r="U539" s="166">
        <f t="shared" si="658"/>
        <v>0</v>
      </c>
      <c r="AN539" s="392">
        <f>COUNTIF($B$12:B539,B539)</f>
        <v>17</v>
      </c>
      <c r="BN539" s="405" t="str">
        <f t="shared" si="659"/>
        <v>m</v>
      </c>
      <c r="DP539" s="373" t="e">
        <f>#REF!&amp;"-"&amp;#REF!</f>
        <v>#REF!</v>
      </c>
      <c r="DQ539" s="373" t="e">
        <f>#REF!&amp;"-"&amp;#REF!</f>
        <v>#REF!</v>
      </c>
    </row>
    <row r="540" spans="2:121" ht="14.25" hidden="1" customHeight="1">
      <c r="B540" s="29">
        <f>管理者入力!J22</f>
        <v>0</v>
      </c>
      <c r="C540" s="166">
        <f>総括申込書!F42</f>
        <v>0</v>
      </c>
      <c r="D540" s="29">
        <f t="shared" si="654"/>
        <v>0</v>
      </c>
      <c r="G540" s="169">
        <f>COUNTIF(女子名簿!$G$12:$G$520,$C540)</f>
        <v>0</v>
      </c>
      <c r="H540" s="168"/>
      <c r="I540" s="168"/>
      <c r="J540" s="169">
        <f>COUNTIF(女子名簿!$J$12:$J$520,$C540)</f>
        <v>0</v>
      </c>
      <c r="M540" s="169">
        <f>COUNTIF(女子名簿!$M$12:$M$520,$C540)</f>
        <v>0</v>
      </c>
      <c r="P540" s="167">
        <f>COUNTIF(女子名簿!$P$12:$P$520,管理者入力!$G56)</f>
        <v>0</v>
      </c>
      <c r="Q540" s="166">
        <f t="shared" si="655"/>
        <v>0</v>
      </c>
      <c r="R540" s="166">
        <f t="shared" si="656"/>
        <v>0</v>
      </c>
      <c r="S540" s="167">
        <f>COUNTIF(女子名簿!$S$12:$S$520,管理者入力!$H56)</f>
        <v>0</v>
      </c>
      <c r="T540" s="166">
        <f t="shared" si="657"/>
        <v>0</v>
      </c>
      <c r="U540" s="166">
        <f t="shared" si="658"/>
        <v>0</v>
      </c>
      <c r="AN540" s="392">
        <f>COUNTIF($B$12:B540,B540)</f>
        <v>18</v>
      </c>
      <c r="BN540" s="405" t="str">
        <f t="shared" si="659"/>
        <v>m</v>
      </c>
      <c r="DP540" s="373" t="e">
        <f>#REF!&amp;"-"&amp;#REF!</f>
        <v>#REF!</v>
      </c>
      <c r="DQ540" s="373" t="e">
        <f>#REF!&amp;"-"&amp;#REF!</f>
        <v>#REF!</v>
      </c>
    </row>
    <row r="541" spans="2:121" ht="14.25" hidden="1" customHeight="1">
      <c r="B541" s="29">
        <f>管理者入力!J23</f>
        <v>0</v>
      </c>
      <c r="C541" s="166">
        <f>総括申込書!F43</f>
        <v>0</v>
      </c>
      <c r="D541" s="29">
        <f t="shared" si="654"/>
        <v>0</v>
      </c>
      <c r="G541" s="169">
        <f>COUNTIF(女子名簿!$G$12:$G$520,$C541)</f>
        <v>0</v>
      </c>
      <c r="H541" s="168"/>
      <c r="I541" s="168"/>
      <c r="J541" s="169">
        <f>COUNTIF(女子名簿!$J$12:$J$520,$C541)</f>
        <v>0</v>
      </c>
      <c r="M541" s="169">
        <f>COUNTIF(女子名簿!$M$12:$M$520,$C541)</f>
        <v>0</v>
      </c>
      <c r="P541" s="167">
        <f>COUNTIF(女子名簿!$P$12:$P$520,管理者入力!$G57)</f>
        <v>0</v>
      </c>
      <c r="Q541" s="166">
        <f t="shared" si="655"/>
        <v>0</v>
      </c>
      <c r="R541" s="166">
        <f t="shared" si="656"/>
        <v>0</v>
      </c>
      <c r="S541" s="167">
        <f>COUNTIF(女子名簿!$S$12:$S$520,管理者入力!$H57)</f>
        <v>0</v>
      </c>
      <c r="T541" s="166">
        <f t="shared" si="657"/>
        <v>0</v>
      </c>
      <c r="U541" s="166">
        <f t="shared" si="658"/>
        <v>0</v>
      </c>
      <c r="AN541" s="392">
        <f>COUNTIF($B$12:B541,B541)</f>
        <v>19</v>
      </c>
      <c r="BN541" s="405" t="str">
        <f t="shared" si="659"/>
        <v>m</v>
      </c>
      <c r="DP541" s="373" t="e">
        <f>#REF!&amp;"-"&amp;#REF!</f>
        <v>#REF!</v>
      </c>
      <c r="DQ541" s="373" t="e">
        <f>#REF!&amp;"-"&amp;#REF!</f>
        <v>#REF!</v>
      </c>
    </row>
    <row r="542" spans="2:121" ht="14.25" hidden="1" customHeight="1">
      <c r="B542" s="29">
        <f>管理者入力!J24</f>
        <v>0</v>
      </c>
      <c r="C542" s="166">
        <f>総括申込書!F44</f>
        <v>0</v>
      </c>
      <c r="D542" s="29">
        <f t="shared" si="654"/>
        <v>0</v>
      </c>
      <c r="G542" s="169">
        <f>COUNTIF(女子名簿!$G$12:$G$520,$C542)</f>
        <v>0</v>
      </c>
      <c r="H542" s="168"/>
      <c r="I542" s="168"/>
      <c r="J542" s="169">
        <f>COUNTIF(女子名簿!$J$12:$J$520,$C542)</f>
        <v>0</v>
      </c>
      <c r="M542" s="169">
        <f>COUNTIF(女子名簿!$M$12:$M$520,$C542)</f>
        <v>0</v>
      </c>
      <c r="P542" s="167">
        <f>COUNTIF(女子名簿!$P$12:$P$520,管理者入力!$G58)</f>
        <v>0</v>
      </c>
      <c r="Q542" s="166">
        <f t="shared" si="655"/>
        <v>0</v>
      </c>
      <c r="R542" s="166">
        <f t="shared" si="656"/>
        <v>0</v>
      </c>
      <c r="S542" s="167">
        <f>COUNTIF(女子名簿!$S$12:$S$520,管理者入力!$H58)</f>
        <v>0</v>
      </c>
      <c r="T542" s="166">
        <f t="shared" si="657"/>
        <v>0</v>
      </c>
      <c r="U542" s="166">
        <f t="shared" si="658"/>
        <v>0</v>
      </c>
      <c r="AN542" s="392">
        <f>COUNTIF($B$12:B542,B542)</f>
        <v>20</v>
      </c>
      <c r="BN542" s="405" t="str">
        <f t="shared" si="659"/>
        <v>m</v>
      </c>
      <c r="DP542" s="373" t="e">
        <f>#REF!&amp;"-"&amp;#REF!</f>
        <v>#REF!</v>
      </c>
      <c r="DQ542" s="373" t="e">
        <f>#REF!&amp;"-"&amp;#REF!</f>
        <v>#REF!</v>
      </c>
    </row>
    <row r="543" spans="2:121" ht="14.25" hidden="1" customHeight="1">
      <c r="B543" s="29">
        <f>管理者入力!J25</f>
        <v>0</v>
      </c>
      <c r="C543" s="166">
        <f>総括申込書!F45</f>
        <v>0</v>
      </c>
      <c r="D543" s="29">
        <f t="shared" si="654"/>
        <v>0</v>
      </c>
      <c r="G543" s="169">
        <f>COUNTIF(女子名簿!$G$12:$G$520,$C543)</f>
        <v>0</v>
      </c>
      <c r="H543" s="168"/>
      <c r="I543" s="168"/>
      <c r="J543" s="169">
        <f>COUNTIF(女子名簿!$J$12:$J$520,$C543)</f>
        <v>0</v>
      </c>
      <c r="M543" s="169">
        <f>COUNTIF(女子名簿!$M$12:$M$520,$C543)</f>
        <v>0</v>
      </c>
      <c r="P543" s="167">
        <f>COUNTIF(女子名簿!$P$12:$P$520,管理者入力!$G59)</f>
        <v>0</v>
      </c>
      <c r="Q543" s="166">
        <f t="shared" si="655"/>
        <v>0</v>
      </c>
      <c r="R543" s="166">
        <f t="shared" si="656"/>
        <v>0</v>
      </c>
      <c r="S543" s="167">
        <f>COUNTIF(女子名簿!$S$12:$S$520,管理者入力!$H59)</f>
        <v>0</v>
      </c>
      <c r="T543" s="166">
        <f t="shared" si="657"/>
        <v>0</v>
      </c>
      <c r="U543" s="166">
        <f t="shared" si="658"/>
        <v>0</v>
      </c>
      <c r="AN543" s="392">
        <f>COUNTIF($B$12:B543,B543)</f>
        <v>21</v>
      </c>
      <c r="BN543" s="405" t="str">
        <f t="shared" si="659"/>
        <v>m</v>
      </c>
      <c r="DP543" s="373" t="e">
        <f>#REF!&amp;"-"&amp;#REF!</f>
        <v>#REF!</v>
      </c>
      <c r="DQ543" s="373" t="e">
        <f>#REF!&amp;"-"&amp;#REF!</f>
        <v>#REF!</v>
      </c>
    </row>
    <row r="544" spans="2:121" ht="14.25" hidden="1" customHeight="1">
      <c r="B544" s="29">
        <f>管理者入力!J26</f>
        <v>0</v>
      </c>
      <c r="C544" s="166">
        <f>総括申込書!F46</f>
        <v>0</v>
      </c>
      <c r="D544" s="29">
        <f t="shared" si="654"/>
        <v>0</v>
      </c>
      <c r="G544" s="169">
        <f>COUNTIF(女子名簿!$G$12:$G$520,$C544)</f>
        <v>0</v>
      </c>
      <c r="H544" s="168"/>
      <c r="I544" s="168"/>
      <c r="J544" s="169">
        <f>COUNTIF(女子名簿!$J$12:$J$520,$C544)</f>
        <v>0</v>
      </c>
      <c r="M544" s="169">
        <f>COUNTIF(女子名簿!$M$12:$M$520,$C544)</f>
        <v>0</v>
      </c>
      <c r="P544" s="167">
        <f>COUNTIF(女子名簿!$P$12:$P$520,管理者入力!$G60)</f>
        <v>0</v>
      </c>
      <c r="Q544" s="166">
        <f t="shared" si="655"/>
        <v>0</v>
      </c>
      <c r="R544" s="166">
        <f t="shared" si="656"/>
        <v>0</v>
      </c>
      <c r="S544" s="167">
        <f>COUNTIF(女子名簿!$S$12:$S$520,管理者入力!$H60)</f>
        <v>0</v>
      </c>
      <c r="T544" s="166">
        <f t="shared" si="657"/>
        <v>0</v>
      </c>
      <c r="U544" s="166">
        <f t="shared" si="658"/>
        <v>0</v>
      </c>
      <c r="AN544" s="392">
        <f>COUNTIF($B$12:B544,B544)</f>
        <v>22</v>
      </c>
      <c r="BN544" s="405" t="str">
        <f t="shared" si="659"/>
        <v>m</v>
      </c>
      <c r="DP544" s="373" t="e">
        <f>#REF!&amp;"-"&amp;#REF!</f>
        <v>#REF!</v>
      </c>
      <c r="DQ544" s="373" t="e">
        <f>#REF!&amp;"-"&amp;#REF!</f>
        <v>#REF!</v>
      </c>
    </row>
    <row r="545" spans="2:121" ht="14.25" hidden="1" customHeight="1">
      <c r="B545" s="29">
        <f>管理者入力!J27</f>
        <v>0</v>
      </c>
      <c r="C545" s="166">
        <f>総括申込書!F47</f>
        <v>0</v>
      </c>
      <c r="D545" s="29">
        <f t="shared" si="654"/>
        <v>0</v>
      </c>
      <c r="G545" s="169">
        <f>COUNTIF(女子名簿!$G$12:$G$520,$C545)</f>
        <v>0</v>
      </c>
      <c r="H545" s="168"/>
      <c r="I545" s="168"/>
      <c r="J545" s="169">
        <f>COUNTIF(女子名簿!$J$12:$J$520,$C545)</f>
        <v>0</v>
      </c>
      <c r="M545" s="169">
        <f>COUNTIF(女子名簿!$M$12:$M$520,$C545)</f>
        <v>0</v>
      </c>
      <c r="P545" s="167">
        <f>COUNTIF(女子名簿!$P$12:$P$520,管理者入力!$G61)</f>
        <v>0</v>
      </c>
      <c r="Q545" s="166">
        <f t="shared" si="655"/>
        <v>0</v>
      </c>
      <c r="R545" s="166">
        <f t="shared" si="656"/>
        <v>0</v>
      </c>
      <c r="S545" s="167">
        <f>COUNTIF(女子名簿!$S$12:$S$520,管理者入力!$H61)</f>
        <v>0</v>
      </c>
      <c r="T545" s="166">
        <f t="shared" si="657"/>
        <v>0</v>
      </c>
      <c r="U545" s="166">
        <f t="shared" si="658"/>
        <v>0</v>
      </c>
      <c r="AN545" s="392">
        <f>COUNTIF($B$12:B545,B545)</f>
        <v>23</v>
      </c>
      <c r="BN545" s="405" t="str">
        <f t="shared" si="659"/>
        <v>m</v>
      </c>
      <c r="DP545" s="373" t="e">
        <f>#REF!&amp;"-"&amp;#REF!</f>
        <v>#REF!</v>
      </c>
      <c r="DQ545" s="373" t="e">
        <f>#REF!&amp;"-"&amp;#REF!</f>
        <v>#REF!</v>
      </c>
    </row>
    <row r="546" spans="2:121" ht="14.25" hidden="1" customHeight="1">
      <c r="B546" s="29">
        <f>管理者入力!J28</f>
        <v>0</v>
      </c>
      <c r="C546" s="166">
        <f>総括申込書!F48</f>
        <v>0</v>
      </c>
      <c r="D546" s="29">
        <f t="shared" si="654"/>
        <v>0</v>
      </c>
      <c r="G546" s="169">
        <f>COUNTIF(女子名簿!$G$12:$G$520,$C546)</f>
        <v>0</v>
      </c>
      <c r="H546" s="168"/>
      <c r="I546" s="168"/>
      <c r="J546" s="169">
        <f>COUNTIF(女子名簿!$J$12:$J$520,$C546)</f>
        <v>0</v>
      </c>
      <c r="M546" s="169">
        <f>COUNTIF(女子名簿!$M$12:$M$520,$C546)</f>
        <v>0</v>
      </c>
      <c r="P546" s="167">
        <f>COUNTIF(女子名簿!$P$12:$P$520,管理者入力!$G62)</f>
        <v>0</v>
      </c>
      <c r="Q546" s="166">
        <f t="shared" si="655"/>
        <v>0</v>
      </c>
      <c r="R546" s="166">
        <f t="shared" si="656"/>
        <v>0</v>
      </c>
      <c r="S546" s="167">
        <f>COUNTIF(女子名簿!$S$12:$S$520,管理者入力!$H62)</f>
        <v>0</v>
      </c>
      <c r="T546" s="166">
        <f t="shared" si="657"/>
        <v>0</v>
      </c>
      <c r="U546" s="166">
        <f t="shared" si="658"/>
        <v>0</v>
      </c>
      <c r="AN546" s="392">
        <f>COUNTIF($B$12:B546,B546)</f>
        <v>24</v>
      </c>
      <c r="BN546" s="405" t="str">
        <f t="shared" si="659"/>
        <v>m</v>
      </c>
      <c r="DP546" s="373" t="e">
        <f>#REF!&amp;"-"&amp;#REF!</f>
        <v>#REF!</v>
      </c>
      <c r="DQ546" s="373" t="e">
        <f>#REF!&amp;"-"&amp;#REF!</f>
        <v>#REF!</v>
      </c>
    </row>
    <row r="547" spans="2:121" ht="14.25" hidden="1" customHeight="1">
      <c r="B547" s="29">
        <f>管理者入力!J29</f>
        <v>0</v>
      </c>
      <c r="C547" s="166">
        <f>総括申込書!F49</f>
        <v>0</v>
      </c>
      <c r="D547" s="29">
        <f t="shared" si="654"/>
        <v>0</v>
      </c>
      <c r="G547" s="169">
        <f>COUNTIF(女子名簿!$G$12:$G$520,$C547)</f>
        <v>0</v>
      </c>
      <c r="H547" s="168"/>
      <c r="I547" s="168"/>
      <c r="J547" s="169">
        <f>COUNTIF(女子名簿!$J$12:$J$520,$C547)</f>
        <v>0</v>
      </c>
      <c r="M547" s="169">
        <f>COUNTIF(女子名簿!$M$12:$M$520,$C547)</f>
        <v>0</v>
      </c>
      <c r="P547" s="167">
        <f>COUNTIF(女子名簿!$P$12:$P$520,管理者入力!$G63)</f>
        <v>0</v>
      </c>
      <c r="Q547" s="166">
        <f t="shared" si="655"/>
        <v>0</v>
      </c>
      <c r="R547" s="166">
        <f t="shared" si="656"/>
        <v>0</v>
      </c>
      <c r="S547" s="167">
        <f>COUNTIF(女子名簿!$S$12:$S$520,管理者入力!$H63)</f>
        <v>0</v>
      </c>
      <c r="T547" s="166">
        <f t="shared" si="657"/>
        <v>0</v>
      </c>
      <c r="U547" s="166">
        <f t="shared" si="658"/>
        <v>0</v>
      </c>
      <c r="AN547" s="392">
        <f>COUNTIF($B$12:B547,B547)</f>
        <v>25</v>
      </c>
      <c r="BN547" s="405" t="str">
        <f t="shared" si="659"/>
        <v>m</v>
      </c>
      <c r="DP547" s="373" t="e">
        <f>#REF!&amp;"-"&amp;#REF!</f>
        <v>#REF!</v>
      </c>
      <c r="DQ547" s="373" t="e">
        <f>#REF!&amp;"-"&amp;#REF!</f>
        <v>#REF!</v>
      </c>
    </row>
    <row r="548" spans="2:121" ht="14.25" hidden="1" customHeight="1">
      <c r="B548" s="29">
        <f>管理者入力!J30</f>
        <v>0</v>
      </c>
      <c r="C548" s="166">
        <f>総括申込書!F50</f>
        <v>0</v>
      </c>
      <c r="D548" s="29">
        <f t="shared" si="654"/>
        <v>0</v>
      </c>
      <c r="G548" s="169">
        <f>COUNTIF(女子名簿!$G$12:$G$520,$C548)</f>
        <v>0</v>
      </c>
      <c r="H548" s="168"/>
      <c r="I548" s="168"/>
      <c r="J548" s="169">
        <f>COUNTIF(女子名簿!$J$12:$J$520,$C548)</f>
        <v>0</v>
      </c>
      <c r="M548" s="169">
        <f>COUNTIF(女子名簿!$M$12:$M$520,$C548)</f>
        <v>0</v>
      </c>
      <c r="P548" s="167">
        <f>COUNTIF(女子名簿!$P$12:$P$520,管理者入力!$G64)</f>
        <v>0</v>
      </c>
      <c r="Q548" s="166">
        <f t="shared" si="655"/>
        <v>0</v>
      </c>
      <c r="R548" s="166">
        <f t="shared" si="656"/>
        <v>0</v>
      </c>
      <c r="S548" s="167">
        <f>COUNTIF(女子名簿!$S$12:$S$520,管理者入力!$H64)</f>
        <v>0</v>
      </c>
      <c r="T548" s="166">
        <f t="shared" si="657"/>
        <v>0</v>
      </c>
      <c r="U548" s="166">
        <f t="shared" si="658"/>
        <v>0</v>
      </c>
      <c r="AN548" s="392">
        <f>COUNTIF($B$12:B548,B548)</f>
        <v>26</v>
      </c>
      <c r="BN548" s="405" t="str">
        <f t="shared" si="659"/>
        <v>m</v>
      </c>
      <c r="DP548" s="373" t="e">
        <f>#REF!&amp;"-"&amp;#REF!</f>
        <v>#REF!</v>
      </c>
      <c r="DQ548" s="373" t="e">
        <f>#REF!&amp;"-"&amp;#REF!</f>
        <v>#REF!</v>
      </c>
    </row>
    <row r="549" spans="2:121" ht="14.25" hidden="1" customHeight="1">
      <c r="B549" s="29">
        <f>管理者入力!J31</f>
        <v>0</v>
      </c>
      <c r="C549" s="166">
        <f>総括申込書!F51</f>
        <v>0</v>
      </c>
      <c r="D549" s="29">
        <f t="shared" si="654"/>
        <v>0</v>
      </c>
      <c r="G549" s="169">
        <f>COUNTIF(女子名簿!$G$12:$G$520,$C549)</f>
        <v>0</v>
      </c>
      <c r="H549" s="168"/>
      <c r="I549" s="168"/>
      <c r="J549" s="169">
        <f>COUNTIF(女子名簿!$J$12:$J$520,$C549)</f>
        <v>0</v>
      </c>
      <c r="M549" s="169">
        <f>COUNTIF(女子名簿!$M$12:$M$520,$C549)</f>
        <v>0</v>
      </c>
      <c r="P549" s="167">
        <f>COUNTIF(女子名簿!$P$12:$P$520,管理者入力!$G65)</f>
        <v>0</v>
      </c>
      <c r="Q549" s="166">
        <f t="shared" si="655"/>
        <v>0</v>
      </c>
      <c r="R549" s="166">
        <f t="shared" si="656"/>
        <v>0</v>
      </c>
      <c r="S549" s="167">
        <f>COUNTIF(女子名簿!$S$12:$S$520,管理者入力!$H65)</f>
        <v>0</v>
      </c>
      <c r="T549" s="166">
        <f t="shared" si="657"/>
        <v>0</v>
      </c>
      <c r="U549" s="166">
        <f t="shared" si="658"/>
        <v>0</v>
      </c>
      <c r="AN549" s="392">
        <f>COUNTIF($B$12:B549,B549)</f>
        <v>27</v>
      </c>
      <c r="BN549" s="405" t="str">
        <f t="shared" si="659"/>
        <v>m</v>
      </c>
      <c r="DP549" s="373" t="e">
        <f>#REF!&amp;"-"&amp;#REF!</f>
        <v>#REF!</v>
      </c>
      <c r="DQ549" s="373" t="e">
        <f>#REF!&amp;"-"&amp;#REF!</f>
        <v>#REF!</v>
      </c>
    </row>
    <row r="550" spans="2:121" ht="14.25" hidden="1" customHeight="1">
      <c r="B550" s="29">
        <f>管理者入力!J32</f>
        <v>0</v>
      </c>
      <c r="C550" s="166">
        <f>総括申込書!F52</f>
        <v>0</v>
      </c>
      <c r="D550" s="29">
        <f t="shared" si="654"/>
        <v>0</v>
      </c>
      <c r="G550" s="169">
        <f>COUNTIF(女子名簿!$G$12:$G$520,$C550)</f>
        <v>0</v>
      </c>
      <c r="H550" s="168"/>
      <c r="I550" s="168"/>
      <c r="J550" s="169">
        <f>COUNTIF(女子名簿!$J$12:$J$520,$C550)</f>
        <v>0</v>
      </c>
      <c r="M550" s="169">
        <f>COUNTIF(女子名簿!$M$12:$M$520,$C550)</f>
        <v>0</v>
      </c>
      <c r="P550" s="167">
        <f>COUNTIF(女子名簿!$P$12:$P$520,管理者入力!$G66)</f>
        <v>0</v>
      </c>
      <c r="Q550" s="166">
        <f t="shared" si="655"/>
        <v>0</v>
      </c>
      <c r="R550" s="166">
        <f t="shared" si="656"/>
        <v>0</v>
      </c>
      <c r="S550" s="167">
        <f>COUNTIF(女子名簿!$S$12:$S$520,管理者入力!$H66)</f>
        <v>0</v>
      </c>
      <c r="T550" s="166">
        <f t="shared" si="657"/>
        <v>0</v>
      </c>
      <c r="U550" s="166">
        <f t="shared" si="658"/>
        <v>0</v>
      </c>
      <c r="AN550" s="392">
        <f>COUNTIF($B$12:B550,B550)</f>
        <v>28</v>
      </c>
      <c r="BN550" s="405" t="str">
        <f t="shared" si="659"/>
        <v>m</v>
      </c>
      <c r="DP550" s="373" t="e">
        <f>#REF!&amp;"-"&amp;#REF!</f>
        <v>#REF!</v>
      </c>
      <c r="DQ550" s="373" t="e">
        <f>#REF!&amp;"-"&amp;#REF!</f>
        <v>#REF!</v>
      </c>
    </row>
    <row r="551" spans="2:121" ht="14.25" hidden="1" customHeight="1">
      <c r="B551" s="29">
        <f>管理者入力!J33</f>
        <v>0</v>
      </c>
      <c r="C551" s="166">
        <f>総括申込書!F53</f>
        <v>0</v>
      </c>
      <c r="D551" s="29">
        <f>IF(COUNTIF($G$12:$S$520,C551)&gt;B551,"",C551)</f>
        <v>0</v>
      </c>
      <c r="G551" s="169">
        <f>COUNTIF(女子名簿!$G$12:$G$520,$C551)</f>
        <v>0</v>
      </c>
      <c r="H551" s="168"/>
      <c r="I551" s="168"/>
      <c r="J551" s="169">
        <f>COUNTIF(女子名簿!$J$12:$J$520,$C551)</f>
        <v>0</v>
      </c>
      <c r="M551" s="169">
        <f>COUNTIF(女子名簿!$M$12:$M$520,$C551)</f>
        <v>0</v>
      </c>
      <c r="P551" s="167">
        <f>COUNTIF(女子名簿!$P$12:$P$520,管理者入力!$G67)</f>
        <v>0</v>
      </c>
      <c r="Q551" s="166">
        <f t="shared" si="655"/>
        <v>0</v>
      </c>
      <c r="R551" s="166">
        <f t="shared" si="656"/>
        <v>0</v>
      </c>
      <c r="S551" s="167">
        <f>COUNTIF(女子名簿!$S$12:$S$520,管理者入力!$H67)</f>
        <v>0</v>
      </c>
      <c r="T551" s="166">
        <f t="shared" si="657"/>
        <v>0</v>
      </c>
      <c r="U551" s="166">
        <f t="shared" si="658"/>
        <v>0</v>
      </c>
      <c r="AN551" s="392">
        <f>COUNTIF($B$12:B551,B551)</f>
        <v>29</v>
      </c>
      <c r="BN551" s="405" t="str">
        <f t="shared" si="659"/>
        <v>m</v>
      </c>
      <c r="DP551" s="373" t="e">
        <f>#REF!&amp;"-"&amp;#REF!</f>
        <v>#REF!</v>
      </c>
      <c r="DQ551" s="373" t="e">
        <f>#REF!&amp;"-"&amp;#REF!</f>
        <v>#REF!</v>
      </c>
    </row>
    <row r="552" spans="2:121" ht="14.25" hidden="1" customHeight="1">
      <c r="B552" s="29">
        <f>管理者入力!J34</f>
        <v>0</v>
      </c>
      <c r="C552" s="166" t="str">
        <f>総括申込書!F54</f>
        <v/>
      </c>
      <c r="D552" s="29" t="str">
        <f>IF(COUNTIF($G$12:$S$520,C552)&gt;B552,"",C552)</f>
        <v/>
      </c>
      <c r="G552" s="169">
        <f>COUNTIF(女子名簿!$G$12:$G$520,$C552)</f>
        <v>509</v>
      </c>
      <c r="H552" s="168"/>
      <c r="I552" s="168"/>
      <c r="J552" s="169">
        <f>COUNTIF(女子名簿!$J$12:$J$520,$C552)</f>
        <v>509</v>
      </c>
      <c r="M552" s="169">
        <f>COUNTIF(女子名簿!$M$12:$M$520,$C552)</f>
        <v>509</v>
      </c>
      <c r="P552" s="167">
        <f>COUNTIF(女子名簿!$P$12:$P$520,管理者入力!$G68)</f>
        <v>0</v>
      </c>
      <c r="Q552" s="166">
        <f t="shared" si="655"/>
        <v>0</v>
      </c>
      <c r="R552" s="166">
        <f t="shared" si="656"/>
        <v>1527</v>
      </c>
      <c r="S552" s="167">
        <f>COUNTIF(女子名簿!$S$12:$S$520,管理者入力!$H68)</f>
        <v>0</v>
      </c>
      <c r="T552" s="166">
        <f t="shared" si="657"/>
        <v>0</v>
      </c>
      <c r="U552" s="166">
        <f t="shared" si="658"/>
        <v>1527</v>
      </c>
      <c r="AN552" s="392">
        <f>COUNTIF($B$12:B552,B552)</f>
        <v>30</v>
      </c>
      <c r="BN552" s="405" t="str">
        <f t="shared" si="659"/>
        <v>m</v>
      </c>
      <c r="DP552" s="373" t="e">
        <f>#REF!&amp;"-"&amp;#REF!</f>
        <v>#REF!</v>
      </c>
      <c r="DQ552" s="373" t="e">
        <f>#REF!&amp;"-"&amp;#REF!</f>
        <v>#REF!</v>
      </c>
    </row>
    <row r="553" spans="2:121" ht="14.25" hidden="1" customHeight="1">
      <c r="B553" s="29">
        <f>管理者入力!J35</f>
        <v>0</v>
      </c>
      <c r="C553" s="166" t="str">
        <f>総括申込書!F55</f>
        <v/>
      </c>
      <c r="D553" s="29" t="str">
        <f>IF(COUNTIF($G$12:$S$520,C553)&gt;B553,"",C553)</f>
        <v/>
      </c>
      <c r="G553" s="169">
        <f>COUNTIF(女子名簿!$G$12:$G$520,$C553)</f>
        <v>509</v>
      </c>
      <c r="H553" s="168"/>
      <c r="I553" s="168"/>
      <c r="J553" s="169">
        <f>COUNTIF(女子名簿!$J$12:$J$520,$C553)</f>
        <v>509</v>
      </c>
      <c r="M553" s="169">
        <f>COUNTIF(女子名簿!$M$12:$M$520,$C553)</f>
        <v>509</v>
      </c>
      <c r="P553" s="167">
        <f>COUNTIF(女子名簿!$P$12:$P$520,管理者入力!$G69)</f>
        <v>0</v>
      </c>
      <c r="Q553" s="166">
        <f t="shared" si="655"/>
        <v>0</v>
      </c>
      <c r="R553" s="166">
        <f t="shared" si="656"/>
        <v>1527</v>
      </c>
      <c r="S553" s="167">
        <f>COUNTIF(女子名簿!$S$12:$S$520,管理者入力!$H69)</f>
        <v>0</v>
      </c>
      <c r="T553" s="166">
        <f t="shared" si="657"/>
        <v>0</v>
      </c>
      <c r="U553" s="166">
        <f t="shared" si="658"/>
        <v>1527</v>
      </c>
      <c r="AN553" s="392">
        <f>COUNTIF($B$12:B553,B553)</f>
        <v>31</v>
      </c>
      <c r="BN553" s="405" t="str">
        <f t="shared" si="659"/>
        <v>m</v>
      </c>
      <c r="DP553" s="373" t="e">
        <f>#REF!&amp;"-"&amp;#REF!</f>
        <v>#REF!</v>
      </c>
      <c r="DQ553" s="373" t="e">
        <f>#REF!&amp;"-"&amp;#REF!</f>
        <v>#REF!</v>
      </c>
    </row>
    <row r="554" spans="2:121" ht="14.25" hidden="1" customHeight="1">
      <c r="B554" s="29">
        <f>管理者入力!J36</f>
        <v>0</v>
      </c>
      <c r="C554" s="166" t="s">
        <v>491</v>
      </c>
      <c r="D554" s="29" t="str">
        <f>IF(COUNTIF($G$12:$S$520,C554)&gt;B554,"",C554)</f>
        <v>　</v>
      </c>
      <c r="G554" s="169">
        <f>COUNTIF(女子名簿!$G$12:$G$520,$C554)</f>
        <v>0</v>
      </c>
      <c r="H554" s="168"/>
      <c r="I554" s="168"/>
      <c r="J554" s="169">
        <f>COUNTIF(女子名簿!$J$12:$J$520,$C554)</f>
        <v>0</v>
      </c>
      <c r="M554" s="169">
        <f>COUNTIF(女子名簿!$M$12:$M$520,$C554)</f>
        <v>0</v>
      </c>
      <c r="P554" s="167">
        <f>COUNTIF(女子名簿!$P$12:$P$520,管理者入力!$G70)</f>
        <v>0</v>
      </c>
      <c r="Q554" s="166">
        <f t="shared" si="655"/>
        <v>0</v>
      </c>
      <c r="R554" s="166">
        <f t="shared" si="656"/>
        <v>0</v>
      </c>
      <c r="S554" s="167">
        <f>COUNTIF(女子名簿!$S$12:$S$520,管理者入力!$H70)</f>
        <v>0</v>
      </c>
      <c r="T554" s="166">
        <f t="shared" si="657"/>
        <v>0</v>
      </c>
      <c r="U554" s="166">
        <f t="shared" si="658"/>
        <v>0</v>
      </c>
      <c r="AN554" s="392">
        <f>COUNTIF($B$12:B554,B554)</f>
        <v>32</v>
      </c>
      <c r="BN554" s="405" t="str">
        <f t="shared" si="659"/>
        <v>m</v>
      </c>
      <c r="DP554" s="373" t="e">
        <f>#REF!&amp;"-"&amp;#REF!</f>
        <v>#REF!</v>
      </c>
      <c r="DQ554" s="373" t="e">
        <f>#REF!&amp;"-"&amp;#REF!</f>
        <v>#REF!</v>
      </c>
    </row>
    <row r="555" spans="2:121" ht="14.25" hidden="1" customHeight="1">
      <c r="C555" s="29" t="str">
        <f>管理者入力!G39</f>
        <v>A</v>
      </c>
      <c r="D555" t="str">
        <f>管理者入力!H39</f>
        <v>A</v>
      </c>
      <c r="P555" s="29"/>
      <c r="S555" s="29"/>
      <c r="W555" s="102"/>
      <c r="X555" s="110"/>
      <c r="Z555" s="102"/>
      <c r="AD555" s="29"/>
      <c r="AE555" s="29"/>
      <c r="AN555" s="392">
        <f>COUNTIF($B$12:B555,B555)</f>
        <v>32</v>
      </c>
      <c r="BN555" s="405" t="str">
        <f t="shared" si="659"/>
        <v>m</v>
      </c>
      <c r="DP555" s="373" t="e">
        <f>#REF!&amp;"-"&amp;#REF!</f>
        <v>#REF!</v>
      </c>
      <c r="DQ555" s="373" t="e">
        <f>#REF!&amp;"-"&amp;#REF!</f>
        <v>#REF!</v>
      </c>
    </row>
    <row r="556" spans="2:121" ht="14.25" hidden="1" customHeight="1">
      <c r="C556" s="29" t="str">
        <f>管理者入力!G40</f>
        <v>B</v>
      </c>
      <c r="D556" t="str">
        <f>管理者入力!H40</f>
        <v>B</v>
      </c>
      <c r="P556" s="29"/>
      <c r="S556" s="29"/>
      <c r="W556" s="102"/>
      <c r="X556" s="110"/>
      <c r="Z556" s="102"/>
      <c r="AD556" s="29"/>
      <c r="AE556" s="29"/>
      <c r="AN556" s="392">
        <f>COUNTIF($B$12:B556,B556)</f>
        <v>32</v>
      </c>
      <c r="BN556" s="405" t="str">
        <f t="shared" si="659"/>
        <v>m</v>
      </c>
      <c r="DP556" s="373" t="e">
        <f>#REF!&amp;"-"&amp;#REF!</f>
        <v>#REF!</v>
      </c>
      <c r="DQ556" s="373" t="e">
        <f>#REF!&amp;"-"&amp;#REF!</f>
        <v>#REF!</v>
      </c>
    </row>
    <row r="557" spans="2:121" ht="14.25" hidden="1" customHeight="1">
      <c r="C557" s="29" t="str">
        <f>管理者入力!G41</f>
        <v>C</v>
      </c>
      <c r="D557" t="str">
        <f>管理者入力!H41</f>
        <v>C</v>
      </c>
      <c r="P557" s="29"/>
      <c r="S557" s="29"/>
      <c r="W557" s="102"/>
      <c r="X557" s="110"/>
      <c r="Z557" s="102"/>
      <c r="AD557" s="29"/>
      <c r="AE557" s="29"/>
      <c r="AN557" s="392">
        <f>COUNTIF($B$12:B557,B557)</f>
        <v>32</v>
      </c>
      <c r="BN557" s="405" t="str">
        <f t="shared" si="659"/>
        <v>m</v>
      </c>
      <c r="DP557" s="373" t="e">
        <f>#REF!&amp;"-"&amp;#REF!</f>
        <v>#REF!</v>
      </c>
      <c r="DQ557" s="373" t="e">
        <f>#REF!&amp;"-"&amp;#REF!</f>
        <v>#REF!</v>
      </c>
    </row>
    <row r="558" spans="2:121" ht="14.25" hidden="1" customHeight="1">
      <c r="C558" s="29" t="str">
        <f>管理者入力!G42</f>
        <v>D</v>
      </c>
      <c r="D558" t="str">
        <f>管理者入力!H42</f>
        <v>D</v>
      </c>
      <c r="AN558" s="392">
        <f>COUNTIF($B$12:B558,B558)</f>
        <v>32</v>
      </c>
      <c r="BN558" s="405" t="str">
        <f t="shared" si="659"/>
        <v>m</v>
      </c>
      <c r="DP558" s="373" t="e">
        <f>#REF!&amp;"-"&amp;#REF!</f>
        <v>#REF!</v>
      </c>
      <c r="DQ558" s="373" t="e">
        <f>#REF!&amp;"-"&amp;#REF!</f>
        <v>#REF!</v>
      </c>
    </row>
    <row r="559" spans="2:121" ht="14.25" hidden="1" customHeight="1">
      <c r="C559" s="29" t="str">
        <f>管理者入力!G43</f>
        <v>E</v>
      </c>
      <c r="D559" t="str">
        <f>管理者入力!H43</f>
        <v>E</v>
      </c>
      <c r="AN559" s="392">
        <f>COUNTIF($B$12:B559,B559)</f>
        <v>32</v>
      </c>
      <c r="BN559" s="405" t="str">
        <f t="shared" si="659"/>
        <v>m</v>
      </c>
      <c r="DP559" s="373" t="e">
        <f>#REF!&amp;"-"&amp;#REF!</f>
        <v>#REF!</v>
      </c>
      <c r="DQ559" s="373" t="e">
        <f>#REF!&amp;"-"&amp;#REF!</f>
        <v>#REF!</v>
      </c>
    </row>
    <row r="560" spans="2:121" ht="14.25" hidden="1" customHeight="1">
      <c r="C560" s="29" t="str">
        <f>管理者入力!G44</f>
        <v>F</v>
      </c>
      <c r="D560" t="str">
        <f>管理者入力!H44</f>
        <v>F</v>
      </c>
      <c r="AN560" s="392">
        <f>COUNTIF($B$12:B560,B560)</f>
        <v>32</v>
      </c>
      <c r="BN560" s="405" t="str">
        <f t="shared" si="659"/>
        <v>m</v>
      </c>
      <c r="DP560" s="373" t="e">
        <f>#REF!&amp;"-"&amp;#REF!</f>
        <v>#REF!</v>
      </c>
      <c r="DQ560" s="373" t="e">
        <f>#REF!&amp;"-"&amp;#REF!</f>
        <v>#REF!</v>
      </c>
    </row>
    <row r="561" spans="3:121" ht="14.25" hidden="1" customHeight="1">
      <c r="C561" s="29" t="str">
        <f>管理者入力!G45</f>
        <v>G</v>
      </c>
      <c r="D561" t="str">
        <f>管理者入力!H45</f>
        <v>G</v>
      </c>
      <c r="AN561" s="392">
        <f>COUNTIF($B$12:B561,B561)</f>
        <v>32</v>
      </c>
      <c r="BN561" s="405" t="str">
        <f t="shared" si="659"/>
        <v>m</v>
      </c>
      <c r="DP561" s="373" t="e">
        <f>#REF!&amp;"-"&amp;#REF!</f>
        <v>#REF!</v>
      </c>
      <c r="DQ561" s="373" t="e">
        <f>#REF!&amp;"-"&amp;#REF!</f>
        <v>#REF!</v>
      </c>
    </row>
    <row r="562" spans="3:121" ht="14.25" hidden="1" customHeight="1">
      <c r="C562" s="29" t="str">
        <f>管理者入力!G46</f>
        <v>H</v>
      </c>
      <c r="D562" t="str">
        <f>管理者入力!H46</f>
        <v>H</v>
      </c>
      <c r="AN562" s="392">
        <f>COUNTIF($B$12:B562,B562)</f>
        <v>32</v>
      </c>
      <c r="BN562" s="405" t="str">
        <f t="shared" si="659"/>
        <v>m</v>
      </c>
      <c r="DP562" s="373" t="e">
        <f>#REF!&amp;"-"&amp;#REF!</f>
        <v>#REF!</v>
      </c>
      <c r="DQ562" s="373" t="e">
        <f>#REF!&amp;"-"&amp;#REF!</f>
        <v>#REF!</v>
      </c>
    </row>
    <row r="563" spans="3:121" ht="14.25" hidden="1" customHeight="1">
      <c r="C563" s="29" t="str">
        <f>管理者入力!G47</f>
        <v>I</v>
      </c>
      <c r="D563" t="str">
        <f>管理者入力!H47</f>
        <v>I</v>
      </c>
      <c r="AN563" s="392">
        <f>COUNTIF($B$12:B563,B563)</f>
        <v>32</v>
      </c>
      <c r="BN563" s="405" t="str">
        <f t="shared" si="659"/>
        <v>m</v>
      </c>
      <c r="DP563" s="373" t="e">
        <f>#REF!&amp;"-"&amp;#REF!</f>
        <v>#REF!</v>
      </c>
      <c r="DQ563" s="373" t="e">
        <f>#REF!&amp;"-"&amp;#REF!</f>
        <v>#REF!</v>
      </c>
    </row>
    <row r="564" spans="3:121" ht="14.25" hidden="1" customHeight="1">
      <c r="C564" s="29" t="str">
        <f>管理者入力!G48</f>
        <v>J</v>
      </c>
      <c r="D564" t="str">
        <f>管理者入力!H48</f>
        <v>J</v>
      </c>
      <c r="AN564" s="392">
        <f>COUNTIF($B$12:B564,B564)</f>
        <v>32</v>
      </c>
      <c r="BN564" s="405" t="str">
        <f t="shared" si="659"/>
        <v>m</v>
      </c>
      <c r="DP564" s="373" t="e">
        <f>#REF!&amp;"-"&amp;#REF!</f>
        <v>#REF!</v>
      </c>
      <c r="DQ564" s="373" t="e">
        <f>#REF!&amp;"-"&amp;#REF!</f>
        <v>#REF!</v>
      </c>
    </row>
    <row r="565" spans="3:121" ht="14.25" hidden="1" customHeight="1">
      <c r="C565" s="29" t="str">
        <f>管理者入力!G49</f>
        <v>K</v>
      </c>
      <c r="D565" t="str">
        <f>管理者入力!H49</f>
        <v>K</v>
      </c>
      <c r="AN565" s="392">
        <f>COUNTIF($B$12:B565,B565)</f>
        <v>32</v>
      </c>
      <c r="BN565" s="405" t="str">
        <f t="shared" si="659"/>
        <v>m</v>
      </c>
      <c r="DP565" s="373" t="e">
        <f>#REF!&amp;"-"&amp;#REF!</f>
        <v>#REF!</v>
      </c>
      <c r="DQ565" s="373" t="e">
        <f>#REF!&amp;"-"&amp;#REF!</f>
        <v>#REF!</v>
      </c>
    </row>
    <row r="566" spans="3:121" ht="14.25" hidden="1" customHeight="1">
      <c r="C566" s="29" t="str">
        <f>管理者入力!G50</f>
        <v>L</v>
      </c>
      <c r="D566" t="str">
        <f>管理者入力!H50</f>
        <v>L</v>
      </c>
      <c r="AN566" s="392">
        <f>COUNTIF($B$12:B566,B566)</f>
        <v>32</v>
      </c>
      <c r="BN566" s="405" t="str">
        <f t="shared" si="659"/>
        <v>m</v>
      </c>
      <c r="DP566" s="373" t="e">
        <f>#REF!&amp;"-"&amp;#REF!</f>
        <v>#REF!</v>
      </c>
      <c r="DQ566" s="373" t="e">
        <f>#REF!&amp;"-"&amp;#REF!</f>
        <v>#REF!</v>
      </c>
    </row>
    <row r="567" spans="3:121" ht="14.25" hidden="1" customHeight="1">
      <c r="C567" s="29" t="str">
        <f>管理者入力!G51</f>
        <v>M</v>
      </c>
      <c r="D567" t="str">
        <f>管理者入力!H51</f>
        <v>M</v>
      </c>
      <c r="AN567" s="392">
        <f>COUNTIF($B$12:B567,B567)</f>
        <v>32</v>
      </c>
      <c r="BN567" s="405" t="str">
        <f t="shared" si="659"/>
        <v>m</v>
      </c>
      <c r="DP567" s="373" t="e">
        <f>#REF!&amp;"-"&amp;#REF!</f>
        <v>#REF!</v>
      </c>
      <c r="DQ567" s="373" t="e">
        <f>#REF!&amp;"-"&amp;#REF!</f>
        <v>#REF!</v>
      </c>
    </row>
    <row r="568" spans="3:121" ht="14.25" hidden="1" customHeight="1">
      <c r="C568" s="29" t="str">
        <f>管理者入力!G52</f>
        <v>N</v>
      </c>
      <c r="D568" t="str">
        <f>管理者入力!H52</f>
        <v>N</v>
      </c>
      <c r="AN568" s="392">
        <f>COUNTIF($B$12:B568,B568)</f>
        <v>32</v>
      </c>
      <c r="BN568" s="405" t="str">
        <f t="shared" si="659"/>
        <v>m</v>
      </c>
      <c r="DP568" s="373" t="e">
        <f>#REF!&amp;"-"&amp;#REF!</f>
        <v>#REF!</v>
      </c>
      <c r="DQ568" s="373" t="e">
        <f>#REF!&amp;"-"&amp;#REF!</f>
        <v>#REF!</v>
      </c>
    </row>
    <row r="569" spans="3:121" ht="14.25" hidden="1" customHeight="1">
      <c r="C569" s="29" t="str">
        <f>管理者入力!G53</f>
        <v>O</v>
      </c>
      <c r="D569" t="str">
        <f>管理者入力!H53</f>
        <v>O</v>
      </c>
      <c r="AN569" s="392">
        <f>COUNTIF($B$12:B569,B569)</f>
        <v>32</v>
      </c>
      <c r="BN569" s="405" t="str">
        <f t="shared" si="659"/>
        <v>m</v>
      </c>
      <c r="DP569" s="373" t="e">
        <f>#REF!&amp;"-"&amp;#REF!</f>
        <v>#REF!</v>
      </c>
      <c r="DQ569" s="373" t="e">
        <f>#REF!&amp;"-"&amp;#REF!</f>
        <v>#REF!</v>
      </c>
    </row>
    <row r="570" spans="3:121" ht="14.25" hidden="1" customHeight="1">
      <c r="C570" s="29" t="str">
        <f>管理者入力!G54</f>
        <v>P</v>
      </c>
      <c r="D570" t="str">
        <f>管理者入力!H54</f>
        <v>P</v>
      </c>
      <c r="AN570" s="392">
        <f>COUNTIF($B$12:B570,B570)</f>
        <v>32</v>
      </c>
      <c r="BN570" s="405" t="str">
        <f t="shared" si="659"/>
        <v>m</v>
      </c>
      <c r="DP570" s="373" t="e">
        <f>#REF!&amp;"-"&amp;#REF!</f>
        <v>#REF!</v>
      </c>
      <c r="DQ570" s="373" t="e">
        <f>#REF!&amp;"-"&amp;#REF!</f>
        <v>#REF!</v>
      </c>
    </row>
    <row r="571" spans="3:121" ht="14.25" hidden="1" customHeight="1">
      <c r="C571" s="29" t="str">
        <f>管理者入力!G55</f>
        <v>Q</v>
      </c>
      <c r="D571" t="str">
        <f>管理者入力!H55</f>
        <v>Q</v>
      </c>
      <c r="AN571" s="392">
        <f>COUNTIF($B$12:B571,B571)</f>
        <v>32</v>
      </c>
      <c r="BN571" s="405" t="str">
        <f t="shared" si="659"/>
        <v>m</v>
      </c>
      <c r="DP571" s="373" t="e">
        <f>#REF!&amp;"-"&amp;#REF!</f>
        <v>#REF!</v>
      </c>
      <c r="DQ571" s="373" t="e">
        <f>#REF!&amp;"-"&amp;#REF!</f>
        <v>#REF!</v>
      </c>
    </row>
    <row r="572" spans="3:121" ht="14.25" hidden="1" customHeight="1">
      <c r="C572" s="29" t="str">
        <f>管理者入力!G56</f>
        <v>R</v>
      </c>
      <c r="D572" t="str">
        <f>管理者入力!H56</f>
        <v>R</v>
      </c>
      <c r="AN572" s="392">
        <f>COUNTIF($B$12:B572,B572)</f>
        <v>32</v>
      </c>
      <c r="BN572" s="405" t="str">
        <f t="shared" si="659"/>
        <v>m</v>
      </c>
      <c r="DP572" s="373" t="e">
        <f>#REF!&amp;"-"&amp;#REF!</f>
        <v>#REF!</v>
      </c>
      <c r="DQ572" s="373" t="e">
        <f>#REF!&amp;"-"&amp;#REF!</f>
        <v>#REF!</v>
      </c>
    </row>
    <row r="573" spans="3:121" ht="14.25" hidden="1" customHeight="1">
      <c r="C573" s="29" t="str">
        <f>管理者入力!G57</f>
        <v>S</v>
      </c>
      <c r="D573" t="str">
        <f>管理者入力!H57</f>
        <v>S</v>
      </c>
      <c r="AN573" s="392">
        <f>COUNTIF($B$12:B573,B573)</f>
        <v>32</v>
      </c>
      <c r="BN573" s="405" t="str">
        <f t="shared" si="659"/>
        <v>m</v>
      </c>
      <c r="DP573" s="373" t="e">
        <f>#REF!&amp;"-"&amp;#REF!</f>
        <v>#REF!</v>
      </c>
      <c r="DQ573" s="373" t="e">
        <f>#REF!&amp;"-"&amp;#REF!</f>
        <v>#REF!</v>
      </c>
    </row>
    <row r="574" spans="3:121" ht="14.25" hidden="1" customHeight="1">
      <c r="C574" s="29" t="str">
        <f>管理者入力!G58</f>
        <v>T</v>
      </c>
      <c r="D574" t="str">
        <f>管理者入力!H58</f>
        <v>T</v>
      </c>
      <c r="AN574" s="392">
        <f>COUNTIF($B$12:B574,B574)</f>
        <v>32</v>
      </c>
      <c r="BN574" s="405" t="str">
        <f t="shared" si="659"/>
        <v>m</v>
      </c>
      <c r="DP574" s="373" t="e">
        <f>#REF!&amp;"-"&amp;#REF!</f>
        <v>#REF!</v>
      </c>
      <c r="DQ574" s="373" t="e">
        <f>#REF!&amp;"-"&amp;#REF!</f>
        <v>#REF!</v>
      </c>
    </row>
    <row r="575" spans="3:121" ht="14.25" hidden="1" customHeight="1">
      <c r="C575" s="29" t="str">
        <f>管理者入力!G59</f>
        <v>U</v>
      </c>
      <c r="D575" t="str">
        <f>管理者入力!H59</f>
        <v>U</v>
      </c>
      <c r="AN575" s="392">
        <f>COUNTIF($B$12:B575,B575)</f>
        <v>32</v>
      </c>
      <c r="BN575" s="405" t="str">
        <f t="shared" si="659"/>
        <v>m</v>
      </c>
      <c r="DP575" s="373" t="e">
        <f>#REF!&amp;"-"&amp;#REF!</f>
        <v>#REF!</v>
      </c>
      <c r="DQ575" s="373" t="e">
        <f>#REF!&amp;"-"&amp;#REF!</f>
        <v>#REF!</v>
      </c>
    </row>
    <row r="576" spans="3:121" ht="14.25" hidden="1" customHeight="1">
      <c r="C576" s="29" t="str">
        <f>管理者入力!G60</f>
        <v>V</v>
      </c>
      <c r="D576" t="str">
        <f>管理者入力!H60</f>
        <v>V</v>
      </c>
      <c r="AN576" s="392">
        <f>COUNTIF($B$12:B576,B576)</f>
        <v>32</v>
      </c>
      <c r="BN576" s="405" t="str">
        <f t="shared" si="659"/>
        <v>m</v>
      </c>
      <c r="DP576" s="373" t="e">
        <f>#REF!&amp;"-"&amp;#REF!</f>
        <v>#REF!</v>
      </c>
      <c r="DQ576" s="373" t="e">
        <f>#REF!&amp;"-"&amp;#REF!</f>
        <v>#REF!</v>
      </c>
    </row>
    <row r="577" spans="3:121" ht="14.25" hidden="1" customHeight="1">
      <c r="C577" s="29" t="str">
        <f>管理者入力!G61</f>
        <v>W</v>
      </c>
      <c r="D577" t="str">
        <f>管理者入力!H61</f>
        <v>W</v>
      </c>
      <c r="AN577" s="392">
        <f>COUNTIF($B$12:B577,B577)</f>
        <v>32</v>
      </c>
      <c r="BN577" s="405" t="str">
        <f t="shared" si="659"/>
        <v>m</v>
      </c>
      <c r="DP577" s="373" t="e">
        <f>#REF!&amp;"-"&amp;#REF!</f>
        <v>#REF!</v>
      </c>
      <c r="DQ577" s="373" t="e">
        <f>#REF!&amp;"-"&amp;#REF!</f>
        <v>#REF!</v>
      </c>
    </row>
    <row r="578" spans="3:121" ht="14.25" hidden="1" customHeight="1">
      <c r="C578" s="29" t="str">
        <f>管理者入力!G62</f>
        <v>X</v>
      </c>
      <c r="D578" t="str">
        <f>管理者入力!H62</f>
        <v>X</v>
      </c>
      <c r="AN578" s="392">
        <f>COUNTIF($B$12:B578,B578)</f>
        <v>32</v>
      </c>
      <c r="BN578" s="405" t="str">
        <f t="shared" si="659"/>
        <v>m</v>
      </c>
      <c r="DP578" s="373" t="e">
        <f>#REF!&amp;"-"&amp;#REF!</f>
        <v>#REF!</v>
      </c>
      <c r="DQ578" s="373" t="e">
        <f>#REF!&amp;"-"&amp;#REF!</f>
        <v>#REF!</v>
      </c>
    </row>
    <row r="579" spans="3:121" ht="14.25" hidden="1" customHeight="1">
      <c r="C579" s="29" t="str">
        <f>管理者入力!G63</f>
        <v>Y</v>
      </c>
      <c r="D579" t="str">
        <f>管理者入力!H63</f>
        <v>Y</v>
      </c>
      <c r="AN579" s="392">
        <f>COUNTIF($B$12:B579,B579)</f>
        <v>32</v>
      </c>
      <c r="BN579" s="405" t="str">
        <f t="shared" si="659"/>
        <v>m</v>
      </c>
      <c r="DP579" s="373" t="e">
        <f>#REF!&amp;"-"&amp;#REF!</f>
        <v>#REF!</v>
      </c>
      <c r="DQ579" s="373" t="e">
        <f>#REF!&amp;"-"&amp;#REF!</f>
        <v>#REF!</v>
      </c>
    </row>
    <row r="580" spans="3:121" ht="14.25" hidden="1" customHeight="1">
      <c r="C580" s="29" t="str">
        <f>管理者入力!G64</f>
        <v>Z</v>
      </c>
      <c r="D580" t="str">
        <f>管理者入力!H64</f>
        <v>Z</v>
      </c>
      <c r="AN580" s="392">
        <f>COUNTIF($B$12:B580,B580)</f>
        <v>32</v>
      </c>
      <c r="BN580" s="405" t="str">
        <f t="shared" si="659"/>
        <v>m</v>
      </c>
      <c r="DP580" s="373" t="e">
        <f>#REF!&amp;"-"&amp;#REF!</f>
        <v>#REF!</v>
      </c>
      <c r="DQ580" s="373" t="e">
        <f>#REF!&amp;"-"&amp;#REF!</f>
        <v>#REF!</v>
      </c>
    </row>
    <row r="581" spans="3:121">
      <c r="C581" s="29">
        <f>管理者入力!G65</f>
        <v>0</v>
      </c>
    </row>
    <row r="582" spans="3:121">
      <c r="C582" s="29">
        <f>管理者入力!G66</f>
        <v>0</v>
      </c>
    </row>
    <row r="583" spans="3:121">
      <c r="C583" s="29">
        <f>管理者入力!G67</f>
        <v>0</v>
      </c>
    </row>
    <row r="584" spans="3:121">
      <c r="C584" s="29">
        <f>管理者入力!G68</f>
        <v>0</v>
      </c>
    </row>
    <row r="585" spans="3:121">
      <c r="C585" s="29">
        <f>管理者入力!G69</f>
        <v>0</v>
      </c>
    </row>
    <row r="586" spans="3:121">
      <c r="C586" s="29">
        <f>管理者入力!G70</f>
        <v>0</v>
      </c>
    </row>
    <row r="587" spans="3:121">
      <c r="C587" s="29">
        <f>管理者入力!G71</f>
        <v>0</v>
      </c>
    </row>
    <row r="588" spans="3:121">
      <c r="C588" s="29">
        <f>管理者入力!G72</f>
        <v>0</v>
      </c>
    </row>
    <row r="589" spans="3:121">
      <c r="C589" s="29">
        <f>管理者入力!G73</f>
        <v>0</v>
      </c>
    </row>
    <row r="590" spans="3:121">
      <c r="C590" s="29">
        <f>管理者入力!G74</f>
        <v>0</v>
      </c>
    </row>
    <row r="591" spans="3:121">
      <c r="C591" s="29">
        <f>管理者入力!G75</f>
        <v>0</v>
      </c>
    </row>
    <row r="592" spans="3:121">
      <c r="C592" s="29">
        <f>管理者入力!G76</f>
        <v>0</v>
      </c>
    </row>
    <row r="593" spans="3:3">
      <c r="C593" s="29">
        <f>管理者入力!G77</f>
        <v>0</v>
      </c>
    </row>
    <row r="594" spans="3:3">
      <c r="C594" s="29">
        <f>管理者入力!G78</f>
        <v>0</v>
      </c>
    </row>
    <row r="595" spans="3:3">
      <c r="C595" s="29">
        <f>管理者入力!G79</f>
        <v>0</v>
      </c>
    </row>
    <row r="596" spans="3:3">
      <c r="C596" s="29">
        <f>管理者入力!G80</f>
        <v>0</v>
      </c>
    </row>
    <row r="597" spans="3:3">
      <c r="C597" s="29">
        <f>管理者入力!G81</f>
        <v>0</v>
      </c>
    </row>
    <row r="598" spans="3:3">
      <c r="C598" s="29">
        <f>管理者入力!G82</f>
        <v>0</v>
      </c>
    </row>
    <row r="599" spans="3:3">
      <c r="C599" s="29">
        <f>管理者入力!G83</f>
        <v>0</v>
      </c>
    </row>
    <row r="600" spans="3:3">
      <c r="C600" s="29">
        <f>管理者入力!G84</f>
        <v>0</v>
      </c>
    </row>
    <row r="601" spans="3:3">
      <c r="C601" s="29">
        <f>管理者入力!G85</f>
        <v>0</v>
      </c>
    </row>
    <row r="602" spans="3:3">
      <c r="C602" s="29">
        <f>管理者入力!G86</f>
        <v>0</v>
      </c>
    </row>
    <row r="603" spans="3:3">
      <c r="C603" s="29">
        <f>管理者入力!G87</f>
        <v>0</v>
      </c>
    </row>
    <row r="604" spans="3:3">
      <c r="C604" s="29">
        <f>管理者入力!G88</f>
        <v>0</v>
      </c>
    </row>
    <row r="605" spans="3:3">
      <c r="C605" s="29">
        <f>管理者入力!G89</f>
        <v>0</v>
      </c>
    </row>
    <row r="606" spans="3:3">
      <c r="C606" s="29">
        <f>管理者入力!G90</f>
        <v>0</v>
      </c>
    </row>
    <row r="607" spans="3:3">
      <c r="C607" s="29">
        <f>管理者入力!G91</f>
        <v>0</v>
      </c>
    </row>
    <row r="608" spans="3:3">
      <c r="C608" s="29">
        <f>管理者入力!G92</f>
        <v>0</v>
      </c>
    </row>
    <row r="609" spans="3:3">
      <c r="C609" s="29">
        <f>管理者入力!G93</f>
        <v>0</v>
      </c>
    </row>
    <row r="610" spans="3:3">
      <c r="C610" s="29">
        <f>管理者入力!G94</f>
        <v>0</v>
      </c>
    </row>
  </sheetData>
  <dataConsolidate/>
  <mergeCells count="2562">
    <mergeCell ref="AO10:AT10"/>
    <mergeCell ref="A1:J1"/>
    <mergeCell ref="H509:I509"/>
    <mergeCell ref="H485:I485"/>
    <mergeCell ref="H486:I486"/>
    <mergeCell ref="H483:I483"/>
    <mergeCell ref="H484:I484"/>
    <mergeCell ref="H506:I506"/>
    <mergeCell ref="H491:I491"/>
    <mergeCell ref="H489:I489"/>
    <mergeCell ref="H481:I481"/>
    <mergeCell ref="H488:I488"/>
    <mergeCell ref="H487:I487"/>
    <mergeCell ref="H490:I490"/>
    <mergeCell ref="H477:I477"/>
    <mergeCell ref="H479:I479"/>
    <mergeCell ref="H478:I478"/>
    <mergeCell ref="T7:U7"/>
    <mergeCell ref="H508:I508"/>
    <mergeCell ref="H507:I507"/>
    <mergeCell ref="H502:I502"/>
    <mergeCell ref="H499:I499"/>
    <mergeCell ref="H500:I500"/>
    <mergeCell ref="H505:I505"/>
    <mergeCell ref="H482:I482"/>
    <mergeCell ref="H475:I475"/>
    <mergeCell ref="H474:I474"/>
    <mergeCell ref="H468:I468"/>
    <mergeCell ref="H471:I471"/>
    <mergeCell ref="H470:I470"/>
    <mergeCell ref="H469:I469"/>
    <mergeCell ref="H472:I472"/>
    <mergeCell ref="H473:I473"/>
    <mergeCell ref="H480:I480"/>
    <mergeCell ref="H476:I476"/>
    <mergeCell ref="H442:I442"/>
    <mergeCell ref="H445:I445"/>
    <mergeCell ref="H519:I519"/>
    <mergeCell ref="H516:I516"/>
    <mergeCell ref="H512:I512"/>
    <mergeCell ref="H511:I511"/>
    <mergeCell ref="H492:I492"/>
    <mergeCell ref="H495:I495"/>
    <mergeCell ref="H494:I494"/>
    <mergeCell ref="H493:I493"/>
    <mergeCell ref="H510:I510"/>
    <mergeCell ref="H515:I515"/>
    <mergeCell ref="H496:I496"/>
    <mergeCell ref="H497:I497"/>
    <mergeCell ref="H498:I498"/>
    <mergeCell ref="H504:I504"/>
    <mergeCell ref="H501:I501"/>
    <mergeCell ref="H514:I514"/>
    <mergeCell ref="H467:I467"/>
    <mergeCell ref="H451:I451"/>
    <mergeCell ref="H452:I452"/>
    <mergeCell ref="H444:I444"/>
    <mergeCell ref="H466:I466"/>
    <mergeCell ref="H453:I453"/>
    <mergeCell ref="H465:I465"/>
    <mergeCell ref="H463:I463"/>
    <mergeCell ref="H454:I454"/>
    <mergeCell ref="H464:I464"/>
    <mergeCell ref="H455:I455"/>
    <mergeCell ref="H462:I462"/>
    <mergeCell ref="H461:I461"/>
    <mergeCell ref="H456:I456"/>
    <mergeCell ref="H457:I457"/>
    <mergeCell ref="H460:I460"/>
    <mergeCell ref="H459:I459"/>
    <mergeCell ref="H458:I458"/>
    <mergeCell ref="H425:I425"/>
    <mergeCell ref="H426:I426"/>
    <mergeCell ref="H429:I429"/>
    <mergeCell ref="H443:I443"/>
    <mergeCell ref="H446:I446"/>
    <mergeCell ref="H450:I450"/>
    <mergeCell ref="H448:I448"/>
    <mergeCell ref="H449:I449"/>
    <mergeCell ref="H447:I447"/>
    <mergeCell ref="H431:I431"/>
    <mergeCell ref="H427:I427"/>
    <mergeCell ref="H430:I430"/>
    <mergeCell ref="H428:I428"/>
    <mergeCell ref="H435:I435"/>
    <mergeCell ref="H434:I434"/>
    <mergeCell ref="H433:I433"/>
    <mergeCell ref="H432:I432"/>
    <mergeCell ref="H399:I399"/>
    <mergeCell ref="H406:I406"/>
    <mergeCell ref="H439:I439"/>
    <mergeCell ref="H441:I441"/>
    <mergeCell ref="H438:I438"/>
    <mergeCell ref="H436:I436"/>
    <mergeCell ref="H437:I437"/>
    <mergeCell ref="H401:I401"/>
    <mergeCell ref="H400:I400"/>
    <mergeCell ref="H402:I402"/>
    <mergeCell ref="H440:I440"/>
    <mergeCell ref="H408:I408"/>
    <mergeCell ref="H414:I414"/>
    <mergeCell ref="H412:I412"/>
    <mergeCell ref="H404:I404"/>
    <mergeCell ref="H405:I405"/>
    <mergeCell ref="H403:I403"/>
    <mergeCell ref="H407:I407"/>
    <mergeCell ref="H409:I409"/>
    <mergeCell ref="H410:I410"/>
    <mergeCell ref="H411:I411"/>
    <mergeCell ref="H413:I413"/>
    <mergeCell ref="H415:I415"/>
    <mergeCell ref="H417:I417"/>
    <mergeCell ref="H416:I416"/>
    <mergeCell ref="H418:I418"/>
    <mergeCell ref="H420:I420"/>
    <mergeCell ref="H421:I421"/>
    <mergeCell ref="H419:I419"/>
    <mergeCell ref="H422:I422"/>
    <mergeCell ref="H423:I423"/>
    <mergeCell ref="H424:I424"/>
    <mergeCell ref="H382:I382"/>
    <mergeCell ref="H380:I380"/>
    <mergeCell ref="H372:I372"/>
    <mergeCell ref="H373:I373"/>
    <mergeCell ref="H383:I383"/>
    <mergeCell ref="H390:I390"/>
    <mergeCell ref="H377:I377"/>
    <mergeCell ref="H378:I378"/>
    <mergeCell ref="H379:I379"/>
    <mergeCell ref="H385:I385"/>
    <mergeCell ref="H384:I384"/>
    <mergeCell ref="H386:I386"/>
    <mergeCell ref="H381:I381"/>
    <mergeCell ref="H392:I392"/>
    <mergeCell ref="H398:I398"/>
    <mergeCell ref="H396:I396"/>
    <mergeCell ref="H388:I388"/>
    <mergeCell ref="H389:I389"/>
    <mergeCell ref="H387:I387"/>
    <mergeCell ref="H391:I391"/>
    <mergeCell ref="H393:I393"/>
    <mergeCell ref="H394:I394"/>
    <mergeCell ref="H395:I395"/>
    <mergeCell ref="H397:I397"/>
    <mergeCell ref="H360:I360"/>
    <mergeCell ref="H366:I366"/>
    <mergeCell ref="H364:I364"/>
    <mergeCell ref="H356:I356"/>
    <mergeCell ref="H357:I357"/>
    <mergeCell ref="H355:I355"/>
    <mergeCell ref="H359:I359"/>
    <mergeCell ref="H367:I367"/>
    <mergeCell ref="H374:I374"/>
    <mergeCell ref="H361:I361"/>
    <mergeCell ref="H362:I362"/>
    <mergeCell ref="H363:I363"/>
    <mergeCell ref="H369:I369"/>
    <mergeCell ref="H368:I368"/>
    <mergeCell ref="H370:I370"/>
    <mergeCell ref="H365:I365"/>
    <mergeCell ref="H376:I376"/>
    <mergeCell ref="H371:I371"/>
    <mergeCell ref="H375:I375"/>
    <mergeCell ref="H342:I342"/>
    <mergeCell ref="H329:I329"/>
    <mergeCell ref="H330:I330"/>
    <mergeCell ref="H331:I331"/>
    <mergeCell ref="H337:I337"/>
    <mergeCell ref="H336:I336"/>
    <mergeCell ref="H338:I338"/>
    <mergeCell ref="H333:I333"/>
    <mergeCell ref="H344:I344"/>
    <mergeCell ref="H350:I350"/>
    <mergeCell ref="H348:I348"/>
    <mergeCell ref="H340:I340"/>
    <mergeCell ref="H341:I341"/>
    <mergeCell ref="H339:I339"/>
    <mergeCell ref="H343:I343"/>
    <mergeCell ref="H351:I351"/>
    <mergeCell ref="H358:I358"/>
    <mergeCell ref="H345:I345"/>
    <mergeCell ref="H346:I346"/>
    <mergeCell ref="H347:I347"/>
    <mergeCell ref="H353:I353"/>
    <mergeCell ref="H352:I352"/>
    <mergeCell ref="H354:I354"/>
    <mergeCell ref="H349:I349"/>
    <mergeCell ref="H319:I319"/>
    <mergeCell ref="H326:I326"/>
    <mergeCell ref="H313:I313"/>
    <mergeCell ref="H314:I314"/>
    <mergeCell ref="H315:I315"/>
    <mergeCell ref="H321:I321"/>
    <mergeCell ref="H320:I320"/>
    <mergeCell ref="H322:I322"/>
    <mergeCell ref="H317:I317"/>
    <mergeCell ref="H328:I328"/>
    <mergeCell ref="H334:I334"/>
    <mergeCell ref="H332:I332"/>
    <mergeCell ref="H324:I324"/>
    <mergeCell ref="H325:I325"/>
    <mergeCell ref="H323:I323"/>
    <mergeCell ref="H327:I327"/>
    <mergeCell ref="H335:I335"/>
    <mergeCell ref="H302:I302"/>
    <mergeCell ref="H300:I300"/>
    <mergeCell ref="H292:I292"/>
    <mergeCell ref="H293:I293"/>
    <mergeCell ref="H291:I291"/>
    <mergeCell ref="H295:I295"/>
    <mergeCell ref="H303:I303"/>
    <mergeCell ref="H310:I310"/>
    <mergeCell ref="H297:I297"/>
    <mergeCell ref="H298:I298"/>
    <mergeCell ref="H299:I299"/>
    <mergeCell ref="H305:I305"/>
    <mergeCell ref="H304:I304"/>
    <mergeCell ref="H306:I306"/>
    <mergeCell ref="H301:I301"/>
    <mergeCell ref="H312:I312"/>
    <mergeCell ref="H318:I318"/>
    <mergeCell ref="H316:I316"/>
    <mergeCell ref="H308:I308"/>
    <mergeCell ref="H309:I309"/>
    <mergeCell ref="H307:I307"/>
    <mergeCell ref="H311:I311"/>
    <mergeCell ref="H280:I280"/>
    <mergeCell ref="H286:I286"/>
    <mergeCell ref="H284:I284"/>
    <mergeCell ref="H276:I276"/>
    <mergeCell ref="H277:I277"/>
    <mergeCell ref="H275:I275"/>
    <mergeCell ref="H279:I279"/>
    <mergeCell ref="H287:I287"/>
    <mergeCell ref="H294:I294"/>
    <mergeCell ref="H281:I281"/>
    <mergeCell ref="H282:I282"/>
    <mergeCell ref="H283:I283"/>
    <mergeCell ref="H289:I289"/>
    <mergeCell ref="H288:I288"/>
    <mergeCell ref="H290:I290"/>
    <mergeCell ref="H285:I285"/>
    <mergeCell ref="H296:I296"/>
    <mergeCell ref="H262:I262"/>
    <mergeCell ref="H249:I249"/>
    <mergeCell ref="H250:I250"/>
    <mergeCell ref="H251:I251"/>
    <mergeCell ref="H257:I257"/>
    <mergeCell ref="H256:I256"/>
    <mergeCell ref="H258:I258"/>
    <mergeCell ref="H253:I253"/>
    <mergeCell ref="H264:I264"/>
    <mergeCell ref="H270:I270"/>
    <mergeCell ref="H268:I268"/>
    <mergeCell ref="H260:I260"/>
    <mergeCell ref="H261:I261"/>
    <mergeCell ref="H259:I259"/>
    <mergeCell ref="H263:I263"/>
    <mergeCell ref="H271:I271"/>
    <mergeCell ref="H278:I278"/>
    <mergeCell ref="H265:I265"/>
    <mergeCell ref="H266:I266"/>
    <mergeCell ref="H267:I267"/>
    <mergeCell ref="H273:I273"/>
    <mergeCell ref="H272:I272"/>
    <mergeCell ref="H274:I274"/>
    <mergeCell ref="H269:I269"/>
    <mergeCell ref="H239:I239"/>
    <mergeCell ref="H246:I246"/>
    <mergeCell ref="H233:I233"/>
    <mergeCell ref="H234:I234"/>
    <mergeCell ref="H235:I235"/>
    <mergeCell ref="H241:I241"/>
    <mergeCell ref="H240:I240"/>
    <mergeCell ref="H242:I242"/>
    <mergeCell ref="H237:I237"/>
    <mergeCell ref="H248:I248"/>
    <mergeCell ref="H254:I254"/>
    <mergeCell ref="H252:I252"/>
    <mergeCell ref="H244:I244"/>
    <mergeCell ref="H245:I245"/>
    <mergeCell ref="H243:I243"/>
    <mergeCell ref="H247:I247"/>
    <mergeCell ref="H255:I255"/>
    <mergeCell ref="H222:I222"/>
    <mergeCell ref="H220:I220"/>
    <mergeCell ref="H212:I212"/>
    <mergeCell ref="H213:I213"/>
    <mergeCell ref="H211:I211"/>
    <mergeCell ref="H215:I215"/>
    <mergeCell ref="H223:I223"/>
    <mergeCell ref="H230:I230"/>
    <mergeCell ref="H217:I217"/>
    <mergeCell ref="H218:I218"/>
    <mergeCell ref="H219:I219"/>
    <mergeCell ref="H225:I225"/>
    <mergeCell ref="H224:I224"/>
    <mergeCell ref="H226:I226"/>
    <mergeCell ref="H221:I221"/>
    <mergeCell ref="H232:I232"/>
    <mergeCell ref="H238:I238"/>
    <mergeCell ref="H236:I236"/>
    <mergeCell ref="H228:I228"/>
    <mergeCell ref="H229:I229"/>
    <mergeCell ref="H227:I227"/>
    <mergeCell ref="H231:I231"/>
    <mergeCell ref="H200:I200"/>
    <mergeCell ref="H206:I206"/>
    <mergeCell ref="H204:I204"/>
    <mergeCell ref="H196:I196"/>
    <mergeCell ref="H197:I197"/>
    <mergeCell ref="H195:I195"/>
    <mergeCell ref="H199:I199"/>
    <mergeCell ref="H207:I207"/>
    <mergeCell ref="H214:I214"/>
    <mergeCell ref="H201:I201"/>
    <mergeCell ref="H202:I202"/>
    <mergeCell ref="H203:I203"/>
    <mergeCell ref="H209:I209"/>
    <mergeCell ref="H208:I208"/>
    <mergeCell ref="H210:I210"/>
    <mergeCell ref="H205:I205"/>
    <mergeCell ref="H216:I216"/>
    <mergeCell ref="H182:I182"/>
    <mergeCell ref="H169:I169"/>
    <mergeCell ref="H170:I170"/>
    <mergeCell ref="H171:I171"/>
    <mergeCell ref="H177:I177"/>
    <mergeCell ref="H176:I176"/>
    <mergeCell ref="H178:I178"/>
    <mergeCell ref="H173:I173"/>
    <mergeCell ref="H184:I184"/>
    <mergeCell ref="H190:I190"/>
    <mergeCell ref="H188:I188"/>
    <mergeCell ref="H180:I180"/>
    <mergeCell ref="H181:I181"/>
    <mergeCell ref="H179:I179"/>
    <mergeCell ref="H183:I183"/>
    <mergeCell ref="H191:I191"/>
    <mergeCell ref="H198:I198"/>
    <mergeCell ref="H185:I185"/>
    <mergeCell ref="H186:I186"/>
    <mergeCell ref="H187:I187"/>
    <mergeCell ref="H193:I193"/>
    <mergeCell ref="H192:I192"/>
    <mergeCell ref="H194:I194"/>
    <mergeCell ref="H189:I189"/>
    <mergeCell ref="H159:I159"/>
    <mergeCell ref="H166:I166"/>
    <mergeCell ref="H153:I153"/>
    <mergeCell ref="H154:I154"/>
    <mergeCell ref="H155:I155"/>
    <mergeCell ref="H157:I157"/>
    <mergeCell ref="H161:I161"/>
    <mergeCell ref="H160:I160"/>
    <mergeCell ref="H162:I162"/>
    <mergeCell ref="H168:I168"/>
    <mergeCell ref="H174:I174"/>
    <mergeCell ref="H172:I172"/>
    <mergeCell ref="H164:I164"/>
    <mergeCell ref="H165:I165"/>
    <mergeCell ref="H163:I163"/>
    <mergeCell ref="H167:I167"/>
    <mergeCell ref="H175:I175"/>
    <mergeCell ref="H136:I136"/>
    <mergeCell ref="H132:I132"/>
    <mergeCell ref="H133:I133"/>
    <mergeCell ref="H131:I131"/>
    <mergeCell ref="H130:I130"/>
    <mergeCell ref="H147:I147"/>
    <mergeCell ref="H146:I146"/>
    <mergeCell ref="H137:I137"/>
    <mergeCell ref="H140:I140"/>
    <mergeCell ref="H138:I138"/>
    <mergeCell ref="H139:I139"/>
    <mergeCell ref="H143:I143"/>
    <mergeCell ref="H142:I142"/>
    <mergeCell ref="H152:I152"/>
    <mergeCell ref="H158:I158"/>
    <mergeCell ref="H156:I156"/>
    <mergeCell ref="H150:I150"/>
    <mergeCell ref="H151:I151"/>
    <mergeCell ref="H141:I141"/>
    <mergeCell ref="H145:I145"/>
    <mergeCell ref="H144:I144"/>
    <mergeCell ref="H148:I148"/>
    <mergeCell ref="H149:I149"/>
    <mergeCell ref="H109:I109"/>
    <mergeCell ref="H122:I122"/>
    <mergeCell ref="H120:I120"/>
    <mergeCell ref="H121:I121"/>
    <mergeCell ref="H118:I118"/>
    <mergeCell ref="H119:I119"/>
    <mergeCell ref="H114:I114"/>
    <mergeCell ref="H116:I116"/>
    <mergeCell ref="H117:I117"/>
    <mergeCell ref="H115:I115"/>
    <mergeCell ref="H123:I123"/>
    <mergeCell ref="H134:I134"/>
    <mergeCell ref="H135:I135"/>
    <mergeCell ref="H127:I127"/>
    <mergeCell ref="H129:I129"/>
    <mergeCell ref="H128:I128"/>
    <mergeCell ref="H126:I126"/>
    <mergeCell ref="H124:I124"/>
    <mergeCell ref="H125:I125"/>
    <mergeCell ref="H86:I86"/>
    <mergeCell ref="H85:I85"/>
    <mergeCell ref="H88:I88"/>
    <mergeCell ref="H81:I81"/>
    <mergeCell ref="K81:L81"/>
    <mergeCell ref="N81:O81"/>
    <mergeCell ref="H87:I87"/>
    <mergeCell ref="H503:I503"/>
    <mergeCell ref="H96:I96"/>
    <mergeCell ref="H95:I95"/>
    <mergeCell ref="H99:I99"/>
    <mergeCell ref="H97:I97"/>
    <mergeCell ref="H98:I98"/>
    <mergeCell ref="H93:I93"/>
    <mergeCell ref="H94:I94"/>
    <mergeCell ref="H89:I89"/>
    <mergeCell ref="H104:I104"/>
    <mergeCell ref="H105:I105"/>
    <mergeCell ref="H101:I101"/>
    <mergeCell ref="H103:I103"/>
    <mergeCell ref="H102:I102"/>
    <mergeCell ref="H100:I100"/>
    <mergeCell ref="H90:I90"/>
    <mergeCell ref="H92:I92"/>
    <mergeCell ref="H91:I91"/>
    <mergeCell ref="H106:I106"/>
    <mergeCell ref="H108:I108"/>
    <mergeCell ref="H111:I111"/>
    <mergeCell ref="H110:I110"/>
    <mergeCell ref="H107:I107"/>
    <mergeCell ref="H113:I113"/>
    <mergeCell ref="H112:I112"/>
    <mergeCell ref="H79:I79"/>
    <mergeCell ref="K79:L79"/>
    <mergeCell ref="N79:O79"/>
    <mergeCell ref="Q79:R79"/>
    <mergeCell ref="K78:L78"/>
    <mergeCell ref="H76:I76"/>
    <mergeCell ref="H75:I75"/>
    <mergeCell ref="K75:L75"/>
    <mergeCell ref="H73:I73"/>
    <mergeCell ref="K73:L73"/>
    <mergeCell ref="T81:U81"/>
    <mergeCell ref="K80:L80"/>
    <mergeCell ref="N80:O80"/>
    <mergeCell ref="H83:I83"/>
    <mergeCell ref="T82:U82"/>
    <mergeCell ref="K83:L83"/>
    <mergeCell ref="T80:U80"/>
    <mergeCell ref="T83:U83"/>
    <mergeCell ref="N83:O83"/>
    <mergeCell ref="Q83:R83"/>
    <mergeCell ref="H82:I82"/>
    <mergeCell ref="H80:I80"/>
    <mergeCell ref="K82:L82"/>
    <mergeCell ref="N82:O82"/>
    <mergeCell ref="Q82:R82"/>
    <mergeCell ref="Q80:R80"/>
    <mergeCell ref="Q81:R81"/>
    <mergeCell ref="H78:I78"/>
    <mergeCell ref="N77:O77"/>
    <mergeCell ref="Q77:R77"/>
    <mergeCell ref="T77:U77"/>
    <mergeCell ref="N78:O78"/>
    <mergeCell ref="T78:U78"/>
    <mergeCell ref="T70:U70"/>
    <mergeCell ref="T72:U72"/>
    <mergeCell ref="H74:I74"/>
    <mergeCell ref="H72:I72"/>
    <mergeCell ref="K72:L72"/>
    <mergeCell ref="N72:O72"/>
    <mergeCell ref="N73:O73"/>
    <mergeCell ref="K74:L74"/>
    <mergeCell ref="H77:I77"/>
    <mergeCell ref="K77:L77"/>
    <mergeCell ref="K76:L76"/>
    <mergeCell ref="K71:L71"/>
    <mergeCell ref="N71:O71"/>
    <mergeCell ref="N75:O75"/>
    <mergeCell ref="Q78:R78"/>
    <mergeCell ref="T71:U71"/>
    <mergeCell ref="T76:U76"/>
    <mergeCell ref="Q76:R76"/>
    <mergeCell ref="T74:U74"/>
    <mergeCell ref="T73:U73"/>
    <mergeCell ref="H67:I67"/>
    <mergeCell ref="K67:L67"/>
    <mergeCell ref="N67:O67"/>
    <mergeCell ref="Q67:R67"/>
    <mergeCell ref="Q69:R69"/>
    <mergeCell ref="T67:U67"/>
    <mergeCell ref="T68:U68"/>
    <mergeCell ref="Q68:R68"/>
    <mergeCell ref="N66:O66"/>
    <mergeCell ref="H70:I70"/>
    <mergeCell ref="T75:U75"/>
    <mergeCell ref="Q75:R75"/>
    <mergeCell ref="H65:I65"/>
    <mergeCell ref="H63:I63"/>
    <mergeCell ref="K64:L64"/>
    <mergeCell ref="N64:O64"/>
    <mergeCell ref="H64:I64"/>
    <mergeCell ref="K65:L65"/>
    <mergeCell ref="N65:O65"/>
    <mergeCell ref="Q66:R66"/>
    <mergeCell ref="H68:I68"/>
    <mergeCell ref="K68:L68"/>
    <mergeCell ref="N68:O68"/>
    <mergeCell ref="Q65:R65"/>
    <mergeCell ref="N69:O69"/>
    <mergeCell ref="H520:I520"/>
    <mergeCell ref="H517:I517"/>
    <mergeCell ref="T59:U59"/>
    <mergeCell ref="N61:O61"/>
    <mergeCell ref="K70:L70"/>
    <mergeCell ref="H513:I513"/>
    <mergeCell ref="H69:I69"/>
    <mergeCell ref="K69:L69"/>
    <mergeCell ref="T63:U63"/>
    <mergeCell ref="N70:O70"/>
    <mergeCell ref="Q70:R70"/>
    <mergeCell ref="N76:O76"/>
    <mergeCell ref="Q72:R72"/>
    <mergeCell ref="H71:I71"/>
    <mergeCell ref="Q73:R73"/>
    <mergeCell ref="N74:O74"/>
    <mergeCell ref="Q71:R71"/>
    <mergeCell ref="T79:U79"/>
    <mergeCell ref="Q74:R74"/>
    <mergeCell ref="N62:O62"/>
    <mergeCell ref="H62:I62"/>
    <mergeCell ref="Q63:R63"/>
    <mergeCell ref="K63:L63"/>
    <mergeCell ref="T65:U65"/>
    <mergeCell ref="Q64:R64"/>
    <mergeCell ref="T64:U64"/>
    <mergeCell ref="Q61:R61"/>
    <mergeCell ref="H61:I61"/>
    <mergeCell ref="T69:U69"/>
    <mergeCell ref="T66:U66"/>
    <mergeCell ref="H66:I66"/>
    <mergeCell ref="K66:L66"/>
    <mergeCell ref="Q60:R60"/>
    <mergeCell ref="H60:I60"/>
    <mergeCell ref="T61:U61"/>
    <mergeCell ref="N49:O49"/>
    <mergeCell ref="N46:O46"/>
    <mergeCell ref="N60:O60"/>
    <mergeCell ref="N57:O57"/>
    <mergeCell ref="K60:L60"/>
    <mergeCell ref="Q56:R56"/>
    <mergeCell ref="H52:I52"/>
    <mergeCell ref="K52:L52"/>
    <mergeCell ref="T51:U51"/>
    <mergeCell ref="H58:I58"/>
    <mergeCell ref="K58:L58"/>
    <mergeCell ref="N58:O58"/>
    <mergeCell ref="H53:I53"/>
    <mergeCell ref="K53:L53"/>
    <mergeCell ref="N53:O53"/>
    <mergeCell ref="N52:O52"/>
    <mergeCell ref="K61:L61"/>
    <mergeCell ref="H55:I55"/>
    <mergeCell ref="K54:L54"/>
    <mergeCell ref="N54:O54"/>
    <mergeCell ref="Q55:R55"/>
    <mergeCell ref="Q52:R52"/>
    <mergeCell ref="H54:I54"/>
    <mergeCell ref="H44:I44"/>
    <mergeCell ref="H43:I43"/>
    <mergeCell ref="H56:I56"/>
    <mergeCell ref="K57:L57"/>
    <mergeCell ref="K56:L56"/>
    <mergeCell ref="N56:O56"/>
    <mergeCell ref="T60:U60"/>
    <mergeCell ref="N63:O63"/>
    <mergeCell ref="Q54:R54"/>
    <mergeCell ref="H50:I50"/>
    <mergeCell ref="K62:L62"/>
    <mergeCell ref="H48:I48"/>
    <mergeCell ref="T48:U48"/>
    <mergeCell ref="H45:I45"/>
    <mergeCell ref="H46:I46"/>
    <mergeCell ref="Q48:R48"/>
    <mergeCell ref="Q46:R46"/>
    <mergeCell ref="N48:O48"/>
    <mergeCell ref="T46:U46"/>
    <mergeCell ref="K45:L45"/>
    <mergeCell ref="N45:O45"/>
    <mergeCell ref="H47:I47"/>
    <mergeCell ref="T49:U49"/>
    <mergeCell ref="H49:I49"/>
    <mergeCell ref="K50:L50"/>
    <mergeCell ref="N50:O50"/>
    <mergeCell ref="K49:L49"/>
    <mergeCell ref="Q50:R50"/>
    <mergeCell ref="T50:U50"/>
    <mergeCell ref="Q53:R53"/>
    <mergeCell ref="Q58:R58"/>
    <mergeCell ref="T58:U58"/>
    <mergeCell ref="H41:I41"/>
    <mergeCell ref="K41:L41"/>
    <mergeCell ref="N41:O41"/>
    <mergeCell ref="T41:U41"/>
    <mergeCell ref="H42:I42"/>
    <mergeCell ref="Q43:R43"/>
    <mergeCell ref="T42:U42"/>
    <mergeCell ref="Q39:R39"/>
    <mergeCell ref="N38:O38"/>
    <mergeCell ref="N39:O39"/>
    <mergeCell ref="K37:L37"/>
    <mergeCell ref="T33:U33"/>
    <mergeCell ref="Q33:R33"/>
    <mergeCell ref="H34:I34"/>
    <mergeCell ref="H35:I35"/>
    <mergeCell ref="N42:O42"/>
    <mergeCell ref="Q42:R42"/>
    <mergeCell ref="H40:I40"/>
    <mergeCell ref="N40:O40"/>
    <mergeCell ref="Q40:R40"/>
    <mergeCell ref="K40:L40"/>
    <mergeCell ref="Q37:R37"/>
    <mergeCell ref="T40:U40"/>
    <mergeCell ref="T39:U39"/>
    <mergeCell ref="K39:L39"/>
    <mergeCell ref="H39:I39"/>
    <mergeCell ref="H36:I36"/>
    <mergeCell ref="T34:U34"/>
    <mergeCell ref="T35:U35"/>
    <mergeCell ref="T43:U43"/>
    <mergeCell ref="K43:L43"/>
    <mergeCell ref="N43:O43"/>
    <mergeCell ref="H15:I15"/>
    <mergeCell ref="K20:L20"/>
    <mergeCell ref="H21:I21"/>
    <mergeCell ref="T19:U19"/>
    <mergeCell ref="T17:U17"/>
    <mergeCell ref="Q17:R17"/>
    <mergeCell ref="T15:U15"/>
    <mergeCell ref="T16:U16"/>
    <mergeCell ref="K25:L25"/>
    <mergeCell ref="K18:L18"/>
    <mergeCell ref="Q15:R15"/>
    <mergeCell ref="N18:O18"/>
    <mergeCell ref="N19:O19"/>
    <mergeCell ref="H23:I23"/>
    <mergeCell ref="K21:L21"/>
    <mergeCell ref="K19:L19"/>
    <mergeCell ref="H16:I16"/>
    <mergeCell ref="K17:L17"/>
    <mergeCell ref="Q18:R18"/>
    <mergeCell ref="Q16:R16"/>
    <mergeCell ref="H17:I17"/>
    <mergeCell ref="Q25:R25"/>
    <mergeCell ref="K15:L15"/>
    <mergeCell ref="K16:L16"/>
    <mergeCell ref="T20:U20"/>
    <mergeCell ref="T21:U21"/>
    <mergeCell ref="T18:U18"/>
    <mergeCell ref="H32:I32"/>
    <mergeCell ref="H33:I33"/>
    <mergeCell ref="N36:O36"/>
    <mergeCell ref="Q36:R36"/>
    <mergeCell ref="K35:L35"/>
    <mergeCell ref="H37:I37"/>
    <mergeCell ref="N33:O33"/>
    <mergeCell ref="H38:I38"/>
    <mergeCell ref="N37:O37"/>
    <mergeCell ref="K38:L38"/>
    <mergeCell ref="H18:I18"/>
    <mergeCell ref="K30:L30"/>
    <mergeCell ref="K29:L29"/>
    <mergeCell ref="Q28:R28"/>
    <mergeCell ref="Q29:R29"/>
    <mergeCell ref="K31:L31"/>
    <mergeCell ref="H28:I28"/>
    <mergeCell ref="K28:L28"/>
    <mergeCell ref="H19:I19"/>
    <mergeCell ref="Q20:R20"/>
    <mergeCell ref="H25:I25"/>
    <mergeCell ref="H27:I27"/>
    <mergeCell ref="N26:O26"/>
    <mergeCell ref="Q26:R26"/>
    <mergeCell ref="K22:L22"/>
    <mergeCell ref="K27:L27"/>
    <mergeCell ref="K24:L24"/>
    <mergeCell ref="H20:I20"/>
    <mergeCell ref="K23:L23"/>
    <mergeCell ref="Q30:R30"/>
    <mergeCell ref="Q31:R31"/>
    <mergeCell ref="H26:I26"/>
    <mergeCell ref="A9:C10"/>
    <mergeCell ref="D9:V10"/>
    <mergeCell ref="T12:U12"/>
    <mergeCell ref="K11:L11"/>
    <mergeCell ref="N11:O11"/>
    <mergeCell ref="K12:L12"/>
    <mergeCell ref="N12:O12"/>
    <mergeCell ref="K13:L13"/>
    <mergeCell ref="H12:I12"/>
    <mergeCell ref="N13:O13"/>
    <mergeCell ref="H11:I11"/>
    <mergeCell ref="P2:R2"/>
    <mergeCell ref="P3:R3"/>
    <mergeCell ref="P5:R5"/>
    <mergeCell ref="Q7:S7"/>
    <mergeCell ref="H14:I14"/>
    <mergeCell ref="K14:L14"/>
    <mergeCell ref="Q14:R14"/>
    <mergeCell ref="A2:M7"/>
    <mergeCell ref="N14:O14"/>
    <mergeCell ref="T11:U11"/>
    <mergeCell ref="T13:U13"/>
    <mergeCell ref="Q12:R12"/>
    <mergeCell ref="Q13:R13"/>
    <mergeCell ref="Q11:R11"/>
    <mergeCell ref="H13:I13"/>
    <mergeCell ref="K85:L85"/>
    <mergeCell ref="K86:L86"/>
    <mergeCell ref="K87:L87"/>
    <mergeCell ref="K88:L88"/>
    <mergeCell ref="Q57:R57"/>
    <mergeCell ref="H22:I22"/>
    <mergeCell ref="H51:I51"/>
    <mergeCell ref="H24:I24"/>
    <mergeCell ref="T38:U38"/>
    <mergeCell ref="H31:I31"/>
    <mergeCell ref="H30:I30"/>
    <mergeCell ref="N30:O30"/>
    <mergeCell ref="H84:I84"/>
    <mergeCell ref="T14:U14"/>
    <mergeCell ref="Q21:R21"/>
    <mergeCell ref="N16:O16"/>
    <mergeCell ref="T84:U84"/>
    <mergeCell ref="N20:O20"/>
    <mergeCell ref="T26:U26"/>
    <mergeCell ref="T27:U27"/>
    <mergeCell ref="Q32:R32"/>
    <mergeCell ref="N21:O21"/>
    <mergeCell ref="Q27:R27"/>
    <mergeCell ref="Q24:R24"/>
    <mergeCell ref="Q19:R19"/>
    <mergeCell ref="N15:O15"/>
    <mergeCell ref="K34:L34"/>
    <mergeCell ref="T36:U36"/>
    <mergeCell ref="Q34:R34"/>
    <mergeCell ref="Q45:R45"/>
    <mergeCell ref="Q47:R47"/>
    <mergeCell ref="T29:U29"/>
    <mergeCell ref="H518:I518"/>
    <mergeCell ref="T22:U22"/>
    <mergeCell ref="Q51:R51"/>
    <mergeCell ref="K55:L55"/>
    <mergeCell ref="N55:O55"/>
    <mergeCell ref="K51:L51"/>
    <mergeCell ref="N51:O51"/>
    <mergeCell ref="T56:U56"/>
    <mergeCell ref="Q62:R62"/>
    <mergeCell ref="T62:U62"/>
    <mergeCell ref="T52:U52"/>
    <mergeCell ref="T45:U45"/>
    <mergeCell ref="T25:U25"/>
    <mergeCell ref="T23:U23"/>
    <mergeCell ref="T24:U24"/>
    <mergeCell ref="H29:I29"/>
    <mergeCell ref="N29:O29"/>
    <mergeCell ref="N31:O31"/>
    <mergeCell ref="T32:U32"/>
    <mergeCell ref="N32:O32"/>
    <mergeCell ref="N24:O24"/>
    <mergeCell ref="N25:O25"/>
    <mergeCell ref="Q23:R23"/>
    <mergeCell ref="Q22:R22"/>
    <mergeCell ref="N22:O22"/>
    <mergeCell ref="Q38:R38"/>
    <mergeCell ref="K36:L36"/>
    <mergeCell ref="K47:L47"/>
    <mergeCell ref="N47:O47"/>
    <mergeCell ref="K46:L46"/>
    <mergeCell ref="H59:I59"/>
    <mergeCell ref="H57:I57"/>
    <mergeCell ref="K103:L103"/>
    <mergeCell ref="K104:L104"/>
    <mergeCell ref="K105:L105"/>
    <mergeCell ref="K106:L106"/>
    <mergeCell ref="K89:L89"/>
    <mergeCell ref="K90:L90"/>
    <mergeCell ref="K91:L91"/>
    <mergeCell ref="K92:L92"/>
    <mergeCell ref="K93:L93"/>
    <mergeCell ref="K94:L94"/>
    <mergeCell ref="K95:L95"/>
    <mergeCell ref="K96:L96"/>
    <mergeCell ref="K97:L97"/>
    <mergeCell ref="N102:O102"/>
    <mergeCell ref="Q104:R104"/>
    <mergeCell ref="N35:O35"/>
    <mergeCell ref="N34:O34"/>
    <mergeCell ref="Q35:R35"/>
    <mergeCell ref="K84:L84"/>
    <mergeCell ref="K98:L98"/>
    <mergeCell ref="K99:L99"/>
    <mergeCell ref="K100:L100"/>
    <mergeCell ref="K101:L101"/>
    <mergeCell ref="K102:L102"/>
    <mergeCell ref="N84:O84"/>
    <mergeCell ref="Q84:R84"/>
    <mergeCell ref="Q41:R41"/>
    <mergeCell ref="K42:L42"/>
    <mergeCell ref="K44:L44"/>
    <mergeCell ref="N44:O44"/>
    <mergeCell ref="Q44:R44"/>
    <mergeCell ref="Q49:R49"/>
    <mergeCell ref="T37:U37"/>
    <mergeCell ref="K48:L48"/>
    <mergeCell ref="T55:U55"/>
    <mergeCell ref="T53:U53"/>
    <mergeCell ref="K59:L59"/>
    <mergeCell ref="N59:O59"/>
    <mergeCell ref="Q59:R59"/>
    <mergeCell ref="N23:O23"/>
    <mergeCell ref="K33:L33"/>
    <mergeCell ref="K32:L32"/>
    <mergeCell ref="T30:U30"/>
    <mergeCell ref="T31:U31"/>
    <mergeCell ref="N17:O17"/>
    <mergeCell ref="T28:U28"/>
    <mergeCell ref="N27:O27"/>
    <mergeCell ref="K26:L26"/>
    <mergeCell ref="N28:O28"/>
    <mergeCell ref="T47:U47"/>
    <mergeCell ref="T44:U44"/>
    <mergeCell ref="T54:U54"/>
    <mergeCell ref="T57:U57"/>
    <mergeCell ref="K120:L120"/>
    <mergeCell ref="K121:L121"/>
    <mergeCell ref="K122:L122"/>
    <mergeCell ref="K123:L123"/>
    <mergeCell ref="K124:L124"/>
    <mergeCell ref="K107:L107"/>
    <mergeCell ref="K108:L108"/>
    <mergeCell ref="K109:L109"/>
    <mergeCell ref="K110:L110"/>
    <mergeCell ref="K111:L111"/>
    <mergeCell ref="K112:L112"/>
    <mergeCell ref="K113:L113"/>
    <mergeCell ref="K114:L114"/>
    <mergeCell ref="K115:L115"/>
    <mergeCell ref="K134:L134"/>
    <mergeCell ref="K135:L135"/>
    <mergeCell ref="K136:L136"/>
    <mergeCell ref="K116:L116"/>
    <mergeCell ref="K117:L117"/>
    <mergeCell ref="K118:L118"/>
    <mergeCell ref="K119:L119"/>
    <mergeCell ref="K137:L137"/>
    <mergeCell ref="K138:L138"/>
    <mergeCell ref="K139:L139"/>
    <mergeCell ref="K140:L140"/>
    <mergeCell ref="K141:L141"/>
    <mergeCell ref="K142:L142"/>
    <mergeCell ref="K125:L125"/>
    <mergeCell ref="K126:L126"/>
    <mergeCell ref="K127:L127"/>
    <mergeCell ref="K128:L128"/>
    <mergeCell ref="K129:L129"/>
    <mergeCell ref="K130:L130"/>
    <mergeCell ref="K131:L131"/>
    <mergeCell ref="K132:L132"/>
    <mergeCell ref="K133:L133"/>
    <mergeCell ref="K152:L152"/>
    <mergeCell ref="K153:L153"/>
    <mergeCell ref="K154:L154"/>
    <mergeCell ref="K155:L155"/>
    <mergeCell ref="K156:L156"/>
    <mergeCell ref="K157:L157"/>
    <mergeCell ref="K158:L158"/>
    <mergeCell ref="K159:L159"/>
    <mergeCell ref="K160:L160"/>
    <mergeCell ref="K143:L143"/>
    <mergeCell ref="K144:L144"/>
    <mergeCell ref="K145:L145"/>
    <mergeCell ref="K146:L146"/>
    <mergeCell ref="K147:L147"/>
    <mergeCell ref="K148:L148"/>
    <mergeCell ref="K149:L149"/>
    <mergeCell ref="K150:L150"/>
    <mergeCell ref="K151:L151"/>
    <mergeCell ref="K170:L170"/>
    <mergeCell ref="K171:L171"/>
    <mergeCell ref="K172:L172"/>
    <mergeCell ref="K173:L173"/>
    <mergeCell ref="K174:L174"/>
    <mergeCell ref="K175:L175"/>
    <mergeCell ref="K176:L176"/>
    <mergeCell ref="K177:L177"/>
    <mergeCell ref="K178:L178"/>
    <mergeCell ref="K161:L161"/>
    <mergeCell ref="K162:L162"/>
    <mergeCell ref="K163:L163"/>
    <mergeCell ref="K164:L164"/>
    <mergeCell ref="K165:L165"/>
    <mergeCell ref="K166:L166"/>
    <mergeCell ref="K167:L167"/>
    <mergeCell ref="K168:L168"/>
    <mergeCell ref="K169:L169"/>
    <mergeCell ref="K188:L188"/>
    <mergeCell ref="K189:L189"/>
    <mergeCell ref="K190:L190"/>
    <mergeCell ref="K191:L191"/>
    <mergeCell ref="K192:L192"/>
    <mergeCell ref="K193:L193"/>
    <mergeCell ref="K194:L194"/>
    <mergeCell ref="K195:L195"/>
    <mergeCell ref="K196:L196"/>
    <mergeCell ref="K179:L179"/>
    <mergeCell ref="K180:L180"/>
    <mergeCell ref="K181:L181"/>
    <mergeCell ref="K182:L182"/>
    <mergeCell ref="K183:L183"/>
    <mergeCell ref="K184:L184"/>
    <mergeCell ref="K185:L185"/>
    <mergeCell ref="K186:L186"/>
    <mergeCell ref="K187:L187"/>
    <mergeCell ref="K206:L206"/>
    <mergeCell ref="K207:L207"/>
    <mergeCell ref="K208:L208"/>
    <mergeCell ref="K209:L209"/>
    <mergeCell ref="K210:L210"/>
    <mergeCell ref="K211:L211"/>
    <mergeCell ref="K212:L212"/>
    <mergeCell ref="K213:L213"/>
    <mergeCell ref="K214:L214"/>
    <mergeCell ref="K197:L197"/>
    <mergeCell ref="K198:L198"/>
    <mergeCell ref="K199:L199"/>
    <mergeCell ref="K200:L200"/>
    <mergeCell ref="K201:L201"/>
    <mergeCell ref="K202:L202"/>
    <mergeCell ref="K203:L203"/>
    <mergeCell ref="K204:L204"/>
    <mergeCell ref="K205:L205"/>
    <mergeCell ref="K224:L224"/>
    <mergeCell ref="K225:L225"/>
    <mergeCell ref="K226:L226"/>
    <mergeCell ref="K227:L227"/>
    <mergeCell ref="K228:L228"/>
    <mergeCell ref="K229:L229"/>
    <mergeCell ref="K230:L230"/>
    <mergeCell ref="K231:L231"/>
    <mergeCell ref="K232:L232"/>
    <mergeCell ref="K215:L215"/>
    <mergeCell ref="K216:L216"/>
    <mergeCell ref="K217:L217"/>
    <mergeCell ref="K218:L218"/>
    <mergeCell ref="K219:L219"/>
    <mergeCell ref="K220:L220"/>
    <mergeCell ref="K221:L221"/>
    <mergeCell ref="K222:L222"/>
    <mergeCell ref="K223:L223"/>
    <mergeCell ref="K242:L242"/>
    <mergeCell ref="K243:L243"/>
    <mergeCell ref="K244:L244"/>
    <mergeCell ref="K245:L245"/>
    <mergeCell ref="K246:L246"/>
    <mergeCell ref="K247:L247"/>
    <mergeCell ref="K248:L248"/>
    <mergeCell ref="K249:L249"/>
    <mergeCell ref="K250:L250"/>
    <mergeCell ref="K233:L233"/>
    <mergeCell ref="K234:L234"/>
    <mergeCell ref="K235:L235"/>
    <mergeCell ref="K236:L236"/>
    <mergeCell ref="K237:L237"/>
    <mergeCell ref="K238:L238"/>
    <mergeCell ref="K239:L239"/>
    <mergeCell ref="K240:L240"/>
    <mergeCell ref="K241:L241"/>
    <mergeCell ref="K260:L260"/>
    <mergeCell ref="K261:L261"/>
    <mergeCell ref="K262:L262"/>
    <mergeCell ref="K263:L263"/>
    <mergeCell ref="K264:L264"/>
    <mergeCell ref="K265:L265"/>
    <mergeCell ref="K266:L266"/>
    <mergeCell ref="K267:L267"/>
    <mergeCell ref="K268:L268"/>
    <mergeCell ref="K251:L251"/>
    <mergeCell ref="K252:L252"/>
    <mergeCell ref="K253:L253"/>
    <mergeCell ref="K254:L254"/>
    <mergeCell ref="K255:L255"/>
    <mergeCell ref="K256:L256"/>
    <mergeCell ref="K257:L257"/>
    <mergeCell ref="K258:L258"/>
    <mergeCell ref="K259:L259"/>
    <mergeCell ref="K278:L278"/>
    <mergeCell ref="K279:L279"/>
    <mergeCell ref="K280:L280"/>
    <mergeCell ref="K281:L281"/>
    <mergeCell ref="K282:L282"/>
    <mergeCell ref="K283:L283"/>
    <mergeCell ref="K284:L284"/>
    <mergeCell ref="K285:L285"/>
    <mergeCell ref="K286:L286"/>
    <mergeCell ref="K269:L269"/>
    <mergeCell ref="K270:L270"/>
    <mergeCell ref="K271:L271"/>
    <mergeCell ref="K272:L272"/>
    <mergeCell ref="K273:L273"/>
    <mergeCell ref="K274:L274"/>
    <mergeCell ref="K275:L275"/>
    <mergeCell ref="K276:L276"/>
    <mergeCell ref="K277:L277"/>
    <mergeCell ref="K296:L296"/>
    <mergeCell ref="K297:L297"/>
    <mergeCell ref="K298:L298"/>
    <mergeCell ref="K299:L299"/>
    <mergeCell ref="K300:L300"/>
    <mergeCell ref="K301:L301"/>
    <mergeCell ref="K302:L302"/>
    <mergeCell ref="K303:L303"/>
    <mergeCell ref="K304:L304"/>
    <mergeCell ref="K287:L287"/>
    <mergeCell ref="K288:L288"/>
    <mergeCell ref="K289:L289"/>
    <mergeCell ref="K290:L290"/>
    <mergeCell ref="K291:L291"/>
    <mergeCell ref="K292:L292"/>
    <mergeCell ref="K293:L293"/>
    <mergeCell ref="K294:L294"/>
    <mergeCell ref="K295:L295"/>
    <mergeCell ref="K314:L314"/>
    <mergeCell ref="K315:L315"/>
    <mergeCell ref="K316:L316"/>
    <mergeCell ref="K317:L317"/>
    <mergeCell ref="K318:L318"/>
    <mergeCell ref="K319:L319"/>
    <mergeCell ref="K320:L320"/>
    <mergeCell ref="K321:L321"/>
    <mergeCell ref="K322:L322"/>
    <mergeCell ref="K305:L305"/>
    <mergeCell ref="K306:L306"/>
    <mergeCell ref="K307:L307"/>
    <mergeCell ref="K308:L308"/>
    <mergeCell ref="K309:L309"/>
    <mergeCell ref="K310:L310"/>
    <mergeCell ref="K311:L311"/>
    <mergeCell ref="K312:L312"/>
    <mergeCell ref="K313:L313"/>
    <mergeCell ref="K332:L332"/>
    <mergeCell ref="K333:L333"/>
    <mergeCell ref="K334:L334"/>
    <mergeCell ref="K335:L335"/>
    <mergeCell ref="K336:L336"/>
    <mergeCell ref="K337:L337"/>
    <mergeCell ref="K338:L338"/>
    <mergeCell ref="K339:L339"/>
    <mergeCell ref="K340:L340"/>
    <mergeCell ref="K323:L323"/>
    <mergeCell ref="K324:L324"/>
    <mergeCell ref="K325:L325"/>
    <mergeCell ref="K326:L326"/>
    <mergeCell ref="K327:L327"/>
    <mergeCell ref="K328:L328"/>
    <mergeCell ref="K329:L329"/>
    <mergeCell ref="K330:L330"/>
    <mergeCell ref="K331:L331"/>
    <mergeCell ref="K350:L350"/>
    <mergeCell ref="K351:L351"/>
    <mergeCell ref="K352:L352"/>
    <mergeCell ref="K353:L353"/>
    <mergeCell ref="K354:L354"/>
    <mergeCell ref="K355:L355"/>
    <mergeCell ref="K356:L356"/>
    <mergeCell ref="K357:L357"/>
    <mergeCell ref="K358:L358"/>
    <mergeCell ref="K341:L341"/>
    <mergeCell ref="K342:L342"/>
    <mergeCell ref="K343:L343"/>
    <mergeCell ref="K344:L344"/>
    <mergeCell ref="K345:L345"/>
    <mergeCell ref="K346:L346"/>
    <mergeCell ref="K347:L347"/>
    <mergeCell ref="K348:L348"/>
    <mergeCell ref="K349:L349"/>
    <mergeCell ref="K368:L368"/>
    <mergeCell ref="K369:L369"/>
    <mergeCell ref="K370:L370"/>
    <mergeCell ref="K371:L371"/>
    <mergeCell ref="K372:L372"/>
    <mergeCell ref="K373:L373"/>
    <mergeCell ref="K374:L374"/>
    <mergeCell ref="K375:L375"/>
    <mergeCell ref="K376:L376"/>
    <mergeCell ref="K359:L359"/>
    <mergeCell ref="K360:L360"/>
    <mergeCell ref="K361:L361"/>
    <mergeCell ref="K362:L362"/>
    <mergeCell ref="K363:L363"/>
    <mergeCell ref="K364:L364"/>
    <mergeCell ref="K365:L365"/>
    <mergeCell ref="K366:L366"/>
    <mergeCell ref="K367:L367"/>
    <mergeCell ref="K386:L386"/>
    <mergeCell ref="K387:L387"/>
    <mergeCell ref="K388:L388"/>
    <mergeCell ref="K389:L389"/>
    <mergeCell ref="K390:L390"/>
    <mergeCell ref="K391:L391"/>
    <mergeCell ref="K392:L392"/>
    <mergeCell ref="K393:L393"/>
    <mergeCell ref="K394:L394"/>
    <mergeCell ref="K377:L377"/>
    <mergeCell ref="K378:L378"/>
    <mergeCell ref="K379:L379"/>
    <mergeCell ref="K380:L380"/>
    <mergeCell ref="K381:L381"/>
    <mergeCell ref="K382:L382"/>
    <mergeCell ref="K383:L383"/>
    <mergeCell ref="K384:L384"/>
    <mergeCell ref="K385:L385"/>
    <mergeCell ref="K404:L404"/>
    <mergeCell ref="K405:L405"/>
    <mergeCell ref="K406:L406"/>
    <mergeCell ref="K407:L407"/>
    <mergeCell ref="K408:L408"/>
    <mergeCell ref="K409:L409"/>
    <mergeCell ref="K410:L410"/>
    <mergeCell ref="K411:L411"/>
    <mergeCell ref="K412:L412"/>
    <mergeCell ref="K395:L395"/>
    <mergeCell ref="K396:L396"/>
    <mergeCell ref="K397:L397"/>
    <mergeCell ref="K398:L398"/>
    <mergeCell ref="K399:L399"/>
    <mergeCell ref="K400:L400"/>
    <mergeCell ref="K401:L401"/>
    <mergeCell ref="K402:L402"/>
    <mergeCell ref="K403:L403"/>
    <mergeCell ref="K422:L422"/>
    <mergeCell ref="K423:L423"/>
    <mergeCell ref="K424:L424"/>
    <mergeCell ref="K425:L425"/>
    <mergeCell ref="K426:L426"/>
    <mergeCell ref="K427:L427"/>
    <mergeCell ref="K428:L428"/>
    <mergeCell ref="K429:L429"/>
    <mergeCell ref="K430:L430"/>
    <mergeCell ref="K413:L413"/>
    <mergeCell ref="K414:L414"/>
    <mergeCell ref="K415:L415"/>
    <mergeCell ref="K416:L416"/>
    <mergeCell ref="K417:L417"/>
    <mergeCell ref="K418:L418"/>
    <mergeCell ref="K419:L419"/>
    <mergeCell ref="K420:L420"/>
    <mergeCell ref="K421:L421"/>
    <mergeCell ref="K440:L440"/>
    <mergeCell ref="K441:L441"/>
    <mergeCell ref="K442:L442"/>
    <mergeCell ref="K443:L443"/>
    <mergeCell ref="K444:L444"/>
    <mergeCell ref="K445:L445"/>
    <mergeCell ref="K446:L446"/>
    <mergeCell ref="K447:L447"/>
    <mergeCell ref="K448:L448"/>
    <mergeCell ref="K431:L431"/>
    <mergeCell ref="K432:L432"/>
    <mergeCell ref="K433:L433"/>
    <mergeCell ref="K434:L434"/>
    <mergeCell ref="K435:L435"/>
    <mergeCell ref="K436:L436"/>
    <mergeCell ref="K437:L437"/>
    <mergeCell ref="K438:L438"/>
    <mergeCell ref="K439:L439"/>
    <mergeCell ref="K458:L458"/>
    <mergeCell ref="K459:L459"/>
    <mergeCell ref="K460:L460"/>
    <mergeCell ref="K461:L461"/>
    <mergeCell ref="K462:L462"/>
    <mergeCell ref="K463:L463"/>
    <mergeCell ref="K464:L464"/>
    <mergeCell ref="K465:L465"/>
    <mergeCell ref="K466:L466"/>
    <mergeCell ref="K449:L449"/>
    <mergeCell ref="K450:L450"/>
    <mergeCell ref="K451:L451"/>
    <mergeCell ref="K452:L452"/>
    <mergeCell ref="K453:L453"/>
    <mergeCell ref="K454:L454"/>
    <mergeCell ref="K455:L455"/>
    <mergeCell ref="K456:L456"/>
    <mergeCell ref="K457:L457"/>
    <mergeCell ref="K489:L489"/>
    <mergeCell ref="K490:L490"/>
    <mergeCell ref="K491:L491"/>
    <mergeCell ref="K492:L492"/>
    <mergeCell ref="K493:L493"/>
    <mergeCell ref="K476:L476"/>
    <mergeCell ref="K477:L477"/>
    <mergeCell ref="K478:L478"/>
    <mergeCell ref="K479:L479"/>
    <mergeCell ref="K480:L480"/>
    <mergeCell ref="K481:L481"/>
    <mergeCell ref="K482:L482"/>
    <mergeCell ref="K483:L483"/>
    <mergeCell ref="K484:L484"/>
    <mergeCell ref="K467:L467"/>
    <mergeCell ref="K468:L468"/>
    <mergeCell ref="K469:L469"/>
    <mergeCell ref="K470:L470"/>
    <mergeCell ref="K471:L471"/>
    <mergeCell ref="K472:L472"/>
    <mergeCell ref="K473:L473"/>
    <mergeCell ref="K474:L474"/>
    <mergeCell ref="K475:L475"/>
    <mergeCell ref="K512:L512"/>
    <mergeCell ref="K513:L513"/>
    <mergeCell ref="K514:L514"/>
    <mergeCell ref="K515:L515"/>
    <mergeCell ref="K516:L516"/>
    <mergeCell ref="K517:L517"/>
    <mergeCell ref="K518:L518"/>
    <mergeCell ref="K519:L519"/>
    <mergeCell ref="K520:L520"/>
    <mergeCell ref="K503:L503"/>
    <mergeCell ref="K504:L504"/>
    <mergeCell ref="K505:L505"/>
    <mergeCell ref="K506:L506"/>
    <mergeCell ref="K507:L507"/>
    <mergeCell ref="K508:L508"/>
    <mergeCell ref="K509:L509"/>
    <mergeCell ref="K510:L510"/>
    <mergeCell ref="K511:L511"/>
    <mergeCell ref="K494:L494"/>
    <mergeCell ref="K495:L495"/>
    <mergeCell ref="K496:L496"/>
    <mergeCell ref="K497:L497"/>
    <mergeCell ref="K498:L498"/>
    <mergeCell ref="K499:L499"/>
    <mergeCell ref="K500:L500"/>
    <mergeCell ref="K501:L501"/>
    <mergeCell ref="K502:L502"/>
    <mergeCell ref="K485:L485"/>
    <mergeCell ref="K486:L486"/>
    <mergeCell ref="K487:L487"/>
    <mergeCell ref="K488:L488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12:O112"/>
    <mergeCell ref="N113:O113"/>
    <mergeCell ref="N120:O120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30:O130"/>
    <mergeCell ref="N131:O131"/>
    <mergeCell ref="N132:O132"/>
    <mergeCell ref="N133:O133"/>
    <mergeCell ref="N134:O134"/>
    <mergeCell ref="N135:O135"/>
    <mergeCell ref="N136:O136"/>
    <mergeCell ref="N114:O114"/>
    <mergeCell ref="N115:O115"/>
    <mergeCell ref="N116:O116"/>
    <mergeCell ref="N117:O117"/>
    <mergeCell ref="N118:O118"/>
    <mergeCell ref="N119:O119"/>
    <mergeCell ref="N137:O137"/>
    <mergeCell ref="N138:O138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84:O184"/>
    <mergeCell ref="N185:O185"/>
    <mergeCell ref="N186:O186"/>
    <mergeCell ref="N187:O187"/>
    <mergeCell ref="N188:O188"/>
    <mergeCell ref="N189:O189"/>
    <mergeCell ref="N190:O190"/>
    <mergeCell ref="N191:O191"/>
    <mergeCell ref="N192:O192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202:O202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37:O237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47:O247"/>
    <mergeCell ref="N248:O248"/>
    <mergeCell ref="N249:O249"/>
    <mergeCell ref="N250:O250"/>
    <mergeCell ref="N251:O251"/>
    <mergeCell ref="N252:O252"/>
    <mergeCell ref="N253:O253"/>
    <mergeCell ref="N254:O254"/>
    <mergeCell ref="N255:O255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65:O265"/>
    <mergeCell ref="N266:O266"/>
    <mergeCell ref="N267:O267"/>
    <mergeCell ref="N268:O268"/>
    <mergeCell ref="N269:O269"/>
    <mergeCell ref="N270:O270"/>
    <mergeCell ref="N271:O271"/>
    <mergeCell ref="N272:O272"/>
    <mergeCell ref="N273:O273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283:O283"/>
    <mergeCell ref="N284:O284"/>
    <mergeCell ref="N285:O285"/>
    <mergeCell ref="N286:O286"/>
    <mergeCell ref="N287:O287"/>
    <mergeCell ref="N288:O288"/>
    <mergeCell ref="N289:O289"/>
    <mergeCell ref="N290:O290"/>
    <mergeCell ref="N291:O291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01:O301"/>
    <mergeCell ref="N302:O302"/>
    <mergeCell ref="N303:O303"/>
    <mergeCell ref="N304:O304"/>
    <mergeCell ref="N305:O305"/>
    <mergeCell ref="N306:O306"/>
    <mergeCell ref="N307:O307"/>
    <mergeCell ref="N308:O308"/>
    <mergeCell ref="N309:O309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19:O319"/>
    <mergeCell ref="N320:O320"/>
    <mergeCell ref="N321:O321"/>
    <mergeCell ref="N322:O322"/>
    <mergeCell ref="N323:O323"/>
    <mergeCell ref="N324:O324"/>
    <mergeCell ref="N325:O325"/>
    <mergeCell ref="N326:O326"/>
    <mergeCell ref="N327:O327"/>
    <mergeCell ref="N346:O346"/>
    <mergeCell ref="N347:O347"/>
    <mergeCell ref="N348:O348"/>
    <mergeCell ref="N349:O349"/>
    <mergeCell ref="N350:O350"/>
    <mergeCell ref="N351:O351"/>
    <mergeCell ref="N352:O352"/>
    <mergeCell ref="N353:O353"/>
    <mergeCell ref="N354:O354"/>
    <mergeCell ref="N337:O337"/>
    <mergeCell ref="N338:O338"/>
    <mergeCell ref="N339:O339"/>
    <mergeCell ref="N340:O340"/>
    <mergeCell ref="N341:O341"/>
    <mergeCell ref="N342:O342"/>
    <mergeCell ref="N343:O343"/>
    <mergeCell ref="N344:O344"/>
    <mergeCell ref="N345:O345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55:O355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390:O390"/>
    <mergeCell ref="N373:O373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400:O400"/>
    <mergeCell ref="N401:O401"/>
    <mergeCell ref="N402:O402"/>
    <mergeCell ref="N403:O403"/>
    <mergeCell ref="N404:O404"/>
    <mergeCell ref="N405:O405"/>
    <mergeCell ref="N406:O406"/>
    <mergeCell ref="N407:O407"/>
    <mergeCell ref="N408:O408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18:O418"/>
    <mergeCell ref="N419:O419"/>
    <mergeCell ref="N420:O420"/>
    <mergeCell ref="N421:O421"/>
    <mergeCell ref="N422:O422"/>
    <mergeCell ref="N423:O423"/>
    <mergeCell ref="N424:O424"/>
    <mergeCell ref="N425:O425"/>
    <mergeCell ref="N426:O426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36:O436"/>
    <mergeCell ref="N437:O437"/>
    <mergeCell ref="N438:O438"/>
    <mergeCell ref="N439:O439"/>
    <mergeCell ref="N440:O440"/>
    <mergeCell ref="N441:O441"/>
    <mergeCell ref="N442:O442"/>
    <mergeCell ref="N443:O443"/>
    <mergeCell ref="N444:O444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435:O435"/>
    <mergeCell ref="N454:O454"/>
    <mergeCell ref="N455:O455"/>
    <mergeCell ref="N456:O456"/>
    <mergeCell ref="N457:O457"/>
    <mergeCell ref="N458:O458"/>
    <mergeCell ref="N459:O459"/>
    <mergeCell ref="N460:O460"/>
    <mergeCell ref="N461:O461"/>
    <mergeCell ref="N462:O462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85:O485"/>
    <mergeCell ref="N486:O486"/>
    <mergeCell ref="N487:O487"/>
    <mergeCell ref="N488:O488"/>
    <mergeCell ref="N489:O489"/>
    <mergeCell ref="N472:O472"/>
    <mergeCell ref="N473:O473"/>
    <mergeCell ref="N474:O474"/>
    <mergeCell ref="N475:O475"/>
    <mergeCell ref="N476:O476"/>
    <mergeCell ref="N477:O477"/>
    <mergeCell ref="N478:O478"/>
    <mergeCell ref="N479:O479"/>
    <mergeCell ref="N480:O480"/>
    <mergeCell ref="N463:O463"/>
    <mergeCell ref="N464:O464"/>
    <mergeCell ref="N465:O465"/>
    <mergeCell ref="N466:O466"/>
    <mergeCell ref="N467:O467"/>
    <mergeCell ref="N468:O468"/>
    <mergeCell ref="N469:O469"/>
    <mergeCell ref="N470:O470"/>
    <mergeCell ref="N471:O471"/>
    <mergeCell ref="N508:O508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499:O499"/>
    <mergeCell ref="N500:O500"/>
    <mergeCell ref="N501:O501"/>
    <mergeCell ref="N502:O502"/>
    <mergeCell ref="N503:O503"/>
    <mergeCell ref="N504:O504"/>
    <mergeCell ref="N505:O505"/>
    <mergeCell ref="N506:O506"/>
    <mergeCell ref="N507:O507"/>
    <mergeCell ref="N490:O490"/>
    <mergeCell ref="N491:O491"/>
    <mergeCell ref="N492:O492"/>
    <mergeCell ref="N493:O493"/>
    <mergeCell ref="N494:O494"/>
    <mergeCell ref="N495:O495"/>
    <mergeCell ref="N496:O496"/>
    <mergeCell ref="N497:O497"/>
    <mergeCell ref="N498:O498"/>
    <mergeCell ref="N481:O481"/>
    <mergeCell ref="N482:O482"/>
    <mergeCell ref="N483:O483"/>
    <mergeCell ref="N484:O484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20:R120"/>
    <mergeCell ref="Q121:R121"/>
    <mergeCell ref="Q122:R122"/>
    <mergeCell ref="Q141:R141"/>
    <mergeCell ref="N517:O517"/>
    <mergeCell ref="N518:O518"/>
    <mergeCell ref="N519:O519"/>
    <mergeCell ref="N520:O520"/>
    <mergeCell ref="Q85:R85"/>
    <mergeCell ref="Q86:R86"/>
    <mergeCell ref="Q87:R87"/>
    <mergeCell ref="Q88:R88"/>
    <mergeCell ref="Q89:R89"/>
    <mergeCell ref="Q90:R90"/>
    <mergeCell ref="Q91:R91"/>
    <mergeCell ref="Q92:R92"/>
    <mergeCell ref="Q93:R93"/>
    <mergeCell ref="Q94:R94"/>
    <mergeCell ref="Q95:R95"/>
    <mergeCell ref="Q96:R96"/>
    <mergeCell ref="Q97:R97"/>
    <mergeCell ref="Q98:R98"/>
    <mergeCell ref="Q99:R99"/>
    <mergeCell ref="Q100:R100"/>
    <mergeCell ref="Q101:R101"/>
    <mergeCell ref="Q102:R102"/>
    <mergeCell ref="Q103:R103"/>
    <mergeCell ref="Q123:R123"/>
    <mergeCell ref="Q124:R124"/>
    <mergeCell ref="Q125:R125"/>
    <mergeCell ref="Q126:R126"/>
    <mergeCell ref="Q127:R127"/>
    <mergeCell ref="Q128:R128"/>
    <mergeCell ref="Q129:R129"/>
    <mergeCell ref="Q130:R130"/>
    <mergeCell ref="Q131:R131"/>
    <mergeCell ref="Q142:R142"/>
    <mergeCell ref="Q143:R143"/>
    <mergeCell ref="Q144:R144"/>
    <mergeCell ref="Q145:R145"/>
    <mergeCell ref="Q146:R146"/>
    <mergeCell ref="Q147:R147"/>
    <mergeCell ref="Q148:R148"/>
    <mergeCell ref="Q149:R149"/>
    <mergeCell ref="Q132:R132"/>
    <mergeCell ref="Q133:R133"/>
    <mergeCell ref="Q134:R134"/>
    <mergeCell ref="Q135:R135"/>
    <mergeCell ref="Q136:R136"/>
    <mergeCell ref="Q137:R137"/>
    <mergeCell ref="Q138:R138"/>
    <mergeCell ref="Q139:R139"/>
    <mergeCell ref="Q140:R140"/>
    <mergeCell ref="Q159:R159"/>
    <mergeCell ref="Q160:R160"/>
    <mergeCell ref="Q161:R161"/>
    <mergeCell ref="Q162:R162"/>
    <mergeCell ref="Q163:R163"/>
    <mergeCell ref="Q164:R164"/>
    <mergeCell ref="Q165:R165"/>
    <mergeCell ref="Q166:R166"/>
    <mergeCell ref="Q167:R167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77:R177"/>
    <mergeCell ref="Q178:R178"/>
    <mergeCell ref="Q179:R179"/>
    <mergeCell ref="Q180:R180"/>
    <mergeCell ref="Q181:R181"/>
    <mergeCell ref="Q182:R182"/>
    <mergeCell ref="Q183:R183"/>
    <mergeCell ref="Q184:R184"/>
    <mergeCell ref="Q185:R185"/>
    <mergeCell ref="Q168:R168"/>
    <mergeCell ref="Q169:R169"/>
    <mergeCell ref="Q170:R170"/>
    <mergeCell ref="Q171:R171"/>
    <mergeCell ref="Q172:R172"/>
    <mergeCell ref="Q173:R173"/>
    <mergeCell ref="Q174:R174"/>
    <mergeCell ref="Q175:R175"/>
    <mergeCell ref="Q176:R176"/>
    <mergeCell ref="Q195:R195"/>
    <mergeCell ref="Q196:R196"/>
    <mergeCell ref="Q197:R197"/>
    <mergeCell ref="Q198:R198"/>
    <mergeCell ref="Q199:R199"/>
    <mergeCell ref="Q200:R200"/>
    <mergeCell ref="Q201:R201"/>
    <mergeCell ref="Q202:R202"/>
    <mergeCell ref="Q203:R203"/>
    <mergeCell ref="Q186:R186"/>
    <mergeCell ref="Q187:R187"/>
    <mergeCell ref="Q188:R188"/>
    <mergeCell ref="Q189:R189"/>
    <mergeCell ref="Q190:R190"/>
    <mergeCell ref="Q191:R191"/>
    <mergeCell ref="Q192:R192"/>
    <mergeCell ref="Q193:R193"/>
    <mergeCell ref="Q194:R194"/>
    <mergeCell ref="Q213:R213"/>
    <mergeCell ref="Q214:R214"/>
    <mergeCell ref="Q215:R215"/>
    <mergeCell ref="Q216:R216"/>
    <mergeCell ref="Q217:R217"/>
    <mergeCell ref="Q218:R218"/>
    <mergeCell ref="Q219:R219"/>
    <mergeCell ref="Q220:R220"/>
    <mergeCell ref="Q221:R221"/>
    <mergeCell ref="Q204:R204"/>
    <mergeCell ref="Q205:R205"/>
    <mergeCell ref="Q206:R206"/>
    <mergeCell ref="Q207:R207"/>
    <mergeCell ref="Q208:R208"/>
    <mergeCell ref="Q209:R209"/>
    <mergeCell ref="Q210:R210"/>
    <mergeCell ref="Q211:R211"/>
    <mergeCell ref="Q212:R212"/>
    <mergeCell ref="Q231:R231"/>
    <mergeCell ref="Q232:R232"/>
    <mergeCell ref="Q233:R233"/>
    <mergeCell ref="Q234:R234"/>
    <mergeCell ref="Q235:R235"/>
    <mergeCell ref="Q236:R236"/>
    <mergeCell ref="Q237:R237"/>
    <mergeCell ref="Q238:R238"/>
    <mergeCell ref="Q239:R239"/>
    <mergeCell ref="Q222:R222"/>
    <mergeCell ref="Q223:R223"/>
    <mergeCell ref="Q224:R224"/>
    <mergeCell ref="Q225:R225"/>
    <mergeCell ref="Q226:R226"/>
    <mergeCell ref="Q227:R227"/>
    <mergeCell ref="Q228:R228"/>
    <mergeCell ref="Q229:R229"/>
    <mergeCell ref="Q230:R230"/>
    <mergeCell ref="Q249:R249"/>
    <mergeCell ref="Q250:R250"/>
    <mergeCell ref="Q251:R251"/>
    <mergeCell ref="Q252:R252"/>
    <mergeCell ref="Q253:R253"/>
    <mergeCell ref="Q254:R254"/>
    <mergeCell ref="Q255:R255"/>
    <mergeCell ref="Q256:R256"/>
    <mergeCell ref="Q257:R257"/>
    <mergeCell ref="Q240:R240"/>
    <mergeCell ref="Q241:R241"/>
    <mergeCell ref="Q242:R242"/>
    <mergeCell ref="Q243:R243"/>
    <mergeCell ref="Q244:R244"/>
    <mergeCell ref="Q245:R245"/>
    <mergeCell ref="Q246:R246"/>
    <mergeCell ref="Q247:R247"/>
    <mergeCell ref="Q248:R248"/>
    <mergeCell ref="Q267:R267"/>
    <mergeCell ref="Q268:R268"/>
    <mergeCell ref="Q269:R269"/>
    <mergeCell ref="Q270:R270"/>
    <mergeCell ref="Q271:R271"/>
    <mergeCell ref="Q272:R272"/>
    <mergeCell ref="Q273:R273"/>
    <mergeCell ref="Q274:R274"/>
    <mergeCell ref="Q275:R275"/>
    <mergeCell ref="Q258:R258"/>
    <mergeCell ref="Q259:R259"/>
    <mergeCell ref="Q260:R260"/>
    <mergeCell ref="Q261:R261"/>
    <mergeCell ref="Q262:R262"/>
    <mergeCell ref="Q263:R263"/>
    <mergeCell ref="Q264:R264"/>
    <mergeCell ref="Q265:R265"/>
    <mergeCell ref="Q266:R266"/>
    <mergeCell ref="Q285:R285"/>
    <mergeCell ref="Q286:R286"/>
    <mergeCell ref="Q287:R287"/>
    <mergeCell ref="Q288:R288"/>
    <mergeCell ref="Q289:R289"/>
    <mergeCell ref="Q290:R290"/>
    <mergeCell ref="Q291:R291"/>
    <mergeCell ref="Q292:R292"/>
    <mergeCell ref="Q293:R293"/>
    <mergeCell ref="Q276:R276"/>
    <mergeCell ref="Q277:R277"/>
    <mergeCell ref="Q278:R278"/>
    <mergeCell ref="Q279:R279"/>
    <mergeCell ref="Q280:R280"/>
    <mergeCell ref="Q281:R281"/>
    <mergeCell ref="Q282:R282"/>
    <mergeCell ref="Q283:R283"/>
    <mergeCell ref="Q284:R284"/>
    <mergeCell ref="Q303:R303"/>
    <mergeCell ref="Q304:R304"/>
    <mergeCell ref="Q305:R305"/>
    <mergeCell ref="Q306:R306"/>
    <mergeCell ref="Q307:R307"/>
    <mergeCell ref="Q308:R308"/>
    <mergeCell ref="Q309:R309"/>
    <mergeCell ref="Q310:R310"/>
    <mergeCell ref="Q311:R311"/>
    <mergeCell ref="Q294:R294"/>
    <mergeCell ref="Q295:R295"/>
    <mergeCell ref="Q296:R296"/>
    <mergeCell ref="Q297:R297"/>
    <mergeCell ref="Q298:R298"/>
    <mergeCell ref="Q299:R299"/>
    <mergeCell ref="Q300:R300"/>
    <mergeCell ref="Q301:R301"/>
    <mergeCell ref="Q302:R302"/>
    <mergeCell ref="Q321:R321"/>
    <mergeCell ref="Q322:R322"/>
    <mergeCell ref="Q323:R323"/>
    <mergeCell ref="Q324:R324"/>
    <mergeCell ref="Q325:R325"/>
    <mergeCell ref="Q326:R326"/>
    <mergeCell ref="Q327:R327"/>
    <mergeCell ref="Q328:R328"/>
    <mergeCell ref="Q329:R329"/>
    <mergeCell ref="Q312:R312"/>
    <mergeCell ref="Q313:R313"/>
    <mergeCell ref="Q314:R314"/>
    <mergeCell ref="Q315:R315"/>
    <mergeCell ref="Q316:R316"/>
    <mergeCell ref="Q317:R317"/>
    <mergeCell ref="Q318:R318"/>
    <mergeCell ref="Q319:R319"/>
    <mergeCell ref="Q320:R320"/>
    <mergeCell ref="Q339:R339"/>
    <mergeCell ref="Q340:R340"/>
    <mergeCell ref="Q341:R341"/>
    <mergeCell ref="Q342:R342"/>
    <mergeCell ref="Q343:R343"/>
    <mergeCell ref="Q344:R344"/>
    <mergeCell ref="Q345:R345"/>
    <mergeCell ref="Q346:R346"/>
    <mergeCell ref="Q347:R347"/>
    <mergeCell ref="Q330:R330"/>
    <mergeCell ref="Q331:R331"/>
    <mergeCell ref="Q332:R332"/>
    <mergeCell ref="Q333:R333"/>
    <mergeCell ref="Q334:R334"/>
    <mergeCell ref="Q335:R335"/>
    <mergeCell ref="Q336:R336"/>
    <mergeCell ref="Q337:R337"/>
    <mergeCell ref="Q338:R338"/>
    <mergeCell ref="Q357:R357"/>
    <mergeCell ref="Q358:R358"/>
    <mergeCell ref="Q359:R359"/>
    <mergeCell ref="Q360:R360"/>
    <mergeCell ref="Q361:R361"/>
    <mergeCell ref="Q362:R362"/>
    <mergeCell ref="Q363:R363"/>
    <mergeCell ref="Q364:R364"/>
    <mergeCell ref="Q365:R365"/>
    <mergeCell ref="Q348:R348"/>
    <mergeCell ref="Q349:R349"/>
    <mergeCell ref="Q350:R350"/>
    <mergeCell ref="Q351:R351"/>
    <mergeCell ref="Q352:R352"/>
    <mergeCell ref="Q353:R353"/>
    <mergeCell ref="Q354:R354"/>
    <mergeCell ref="Q355:R355"/>
    <mergeCell ref="Q356:R356"/>
    <mergeCell ref="Q375:R375"/>
    <mergeCell ref="Q376:R376"/>
    <mergeCell ref="Q377:R377"/>
    <mergeCell ref="Q378:R378"/>
    <mergeCell ref="Q379:R379"/>
    <mergeCell ref="Q380:R380"/>
    <mergeCell ref="Q381:R381"/>
    <mergeCell ref="Q382:R382"/>
    <mergeCell ref="Q383:R383"/>
    <mergeCell ref="Q366:R366"/>
    <mergeCell ref="Q367:R367"/>
    <mergeCell ref="Q368:R368"/>
    <mergeCell ref="Q369:R369"/>
    <mergeCell ref="Q370:R370"/>
    <mergeCell ref="Q371:R371"/>
    <mergeCell ref="Q372:R372"/>
    <mergeCell ref="Q373:R373"/>
    <mergeCell ref="Q374:R374"/>
    <mergeCell ref="Q393:R393"/>
    <mergeCell ref="Q394:R394"/>
    <mergeCell ref="Q395:R395"/>
    <mergeCell ref="Q396:R396"/>
    <mergeCell ref="Q397:R397"/>
    <mergeCell ref="Q398:R398"/>
    <mergeCell ref="Q399:R399"/>
    <mergeCell ref="Q400:R400"/>
    <mergeCell ref="Q401:R401"/>
    <mergeCell ref="Q384:R384"/>
    <mergeCell ref="Q385:R385"/>
    <mergeCell ref="Q386:R386"/>
    <mergeCell ref="Q387:R387"/>
    <mergeCell ref="Q388:R388"/>
    <mergeCell ref="Q389:R389"/>
    <mergeCell ref="Q390:R390"/>
    <mergeCell ref="Q391:R391"/>
    <mergeCell ref="Q392:R392"/>
    <mergeCell ref="Q411:R411"/>
    <mergeCell ref="Q412:R412"/>
    <mergeCell ref="Q413:R413"/>
    <mergeCell ref="Q414:R414"/>
    <mergeCell ref="Q415:R415"/>
    <mergeCell ref="Q416:R416"/>
    <mergeCell ref="Q417:R417"/>
    <mergeCell ref="Q418:R418"/>
    <mergeCell ref="Q419:R419"/>
    <mergeCell ref="Q402:R402"/>
    <mergeCell ref="Q403:R403"/>
    <mergeCell ref="Q404:R404"/>
    <mergeCell ref="Q405:R405"/>
    <mergeCell ref="Q406:R406"/>
    <mergeCell ref="Q407:R407"/>
    <mergeCell ref="Q408:R408"/>
    <mergeCell ref="Q409:R409"/>
    <mergeCell ref="Q410:R410"/>
    <mergeCell ref="Q429:R429"/>
    <mergeCell ref="Q430:R430"/>
    <mergeCell ref="Q431:R431"/>
    <mergeCell ref="Q432:R432"/>
    <mergeCell ref="Q433:R433"/>
    <mergeCell ref="Q434:R434"/>
    <mergeCell ref="Q435:R435"/>
    <mergeCell ref="Q436:R436"/>
    <mergeCell ref="Q437:R437"/>
    <mergeCell ref="Q420:R420"/>
    <mergeCell ref="Q421:R421"/>
    <mergeCell ref="Q422:R422"/>
    <mergeCell ref="Q423:R423"/>
    <mergeCell ref="Q424:R424"/>
    <mergeCell ref="Q425:R425"/>
    <mergeCell ref="Q426:R426"/>
    <mergeCell ref="Q427:R427"/>
    <mergeCell ref="Q428:R428"/>
    <mergeCell ref="Q447:R447"/>
    <mergeCell ref="Q448:R448"/>
    <mergeCell ref="Q449:R449"/>
    <mergeCell ref="Q450:R450"/>
    <mergeCell ref="Q451:R451"/>
    <mergeCell ref="Q452:R452"/>
    <mergeCell ref="Q453:R453"/>
    <mergeCell ref="Q454:R454"/>
    <mergeCell ref="Q455:R455"/>
    <mergeCell ref="Q438:R438"/>
    <mergeCell ref="Q439:R439"/>
    <mergeCell ref="Q440:R440"/>
    <mergeCell ref="Q441:R441"/>
    <mergeCell ref="Q442:R442"/>
    <mergeCell ref="Q443:R443"/>
    <mergeCell ref="Q444:R444"/>
    <mergeCell ref="Q445:R445"/>
    <mergeCell ref="Q446:R446"/>
    <mergeCell ref="Q465:R465"/>
    <mergeCell ref="Q466:R466"/>
    <mergeCell ref="Q467:R467"/>
    <mergeCell ref="Q468:R468"/>
    <mergeCell ref="Q469:R469"/>
    <mergeCell ref="Q470:R470"/>
    <mergeCell ref="Q471:R471"/>
    <mergeCell ref="Q472:R472"/>
    <mergeCell ref="Q473:R473"/>
    <mergeCell ref="Q456:R456"/>
    <mergeCell ref="Q457:R457"/>
    <mergeCell ref="Q458:R458"/>
    <mergeCell ref="Q459:R459"/>
    <mergeCell ref="Q460:R460"/>
    <mergeCell ref="Q461:R461"/>
    <mergeCell ref="Q462:R462"/>
    <mergeCell ref="Q463:R463"/>
    <mergeCell ref="Q464:R464"/>
    <mergeCell ref="Q483:R483"/>
    <mergeCell ref="Q484:R484"/>
    <mergeCell ref="Q485:R485"/>
    <mergeCell ref="Q486:R486"/>
    <mergeCell ref="Q487:R487"/>
    <mergeCell ref="Q488:R488"/>
    <mergeCell ref="Q489:R489"/>
    <mergeCell ref="Q490:R490"/>
    <mergeCell ref="Q491:R491"/>
    <mergeCell ref="Q474:R474"/>
    <mergeCell ref="Q475:R475"/>
    <mergeCell ref="Q476:R476"/>
    <mergeCell ref="Q477:R477"/>
    <mergeCell ref="Q478:R478"/>
    <mergeCell ref="Q479:R479"/>
    <mergeCell ref="Q480:R480"/>
    <mergeCell ref="Q481:R481"/>
    <mergeCell ref="Q482:R482"/>
    <mergeCell ref="Q518:R518"/>
    <mergeCell ref="Q501:R501"/>
    <mergeCell ref="Q502:R502"/>
    <mergeCell ref="Q503:R503"/>
    <mergeCell ref="Q504:R504"/>
    <mergeCell ref="Q505:R505"/>
    <mergeCell ref="Q506:R506"/>
    <mergeCell ref="Q507:R507"/>
    <mergeCell ref="Q508:R508"/>
    <mergeCell ref="Q509:R509"/>
    <mergeCell ref="Q492:R492"/>
    <mergeCell ref="Q493:R493"/>
    <mergeCell ref="Q494:R494"/>
    <mergeCell ref="Q495:R495"/>
    <mergeCell ref="Q496:R496"/>
    <mergeCell ref="Q497:R497"/>
    <mergeCell ref="Q498:R498"/>
    <mergeCell ref="Q499:R499"/>
    <mergeCell ref="Q500:R500"/>
    <mergeCell ref="Q519:R519"/>
    <mergeCell ref="Q520:R520"/>
    <mergeCell ref="T85:U85"/>
    <mergeCell ref="T86:U86"/>
    <mergeCell ref="T87:U87"/>
    <mergeCell ref="T88:U88"/>
    <mergeCell ref="T89:U89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99:U99"/>
    <mergeCell ref="T100:U100"/>
    <mergeCell ref="T101:U101"/>
    <mergeCell ref="T102:U102"/>
    <mergeCell ref="T103:U103"/>
    <mergeCell ref="T104:U104"/>
    <mergeCell ref="T105:U105"/>
    <mergeCell ref="T106:U106"/>
    <mergeCell ref="Q510:R510"/>
    <mergeCell ref="Q511:R511"/>
    <mergeCell ref="Q512:R512"/>
    <mergeCell ref="Q513:R513"/>
    <mergeCell ref="Q514:R514"/>
    <mergeCell ref="Q515:R515"/>
    <mergeCell ref="Q516:R516"/>
    <mergeCell ref="Q517:R517"/>
    <mergeCell ref="T120:U120"/>
    <mergeCell ref="T121:U121"/>
    <mergeCell ref="T122:U122"/>
    <mergeCell ref="T123:U123"/>
    <mergeCell ref="T124:U124"/>
    <mergeCell ref="T107:U107"/>
    <mergeCell ref="T108:U108"/>
    <mergeCell ref="T109:U109"/>
    <mergeCell ref="T110:U110"/>
    <mergeCell ref="T111:U111"/>
    <mergeCell ref="T112:U112"/>
    <mergeCell ref="T113:U113"/>
    <mergeCell ref="T114:U114"/>
    <mergeCell ref="T115:U115"/>
    <mergeCell ref="T134:U134"/>
    <mergeCell ref="T135:U135"/>
    <mergeCell ref="T136:U136"/>
    <mergeCell ref="T116:U116"/>
    <mergeCell ref="T117:U117"/>
    <mergeCell ref="T118:U118"/>
    <mergeCell ref="T119:U119"/>
    <mergeCell ref="T137:U137"/>
    <mergeCell ref="T138:U138"/>
    <mergeCell ref="T139:U139"/>
    <mergeCell ref="T140:U140"/>
    <mergeCell ref="T141:U141"/>
    <mergeCell ref="T142:U142"/>
    <mergeCell ref="T125:U125"/>
    <mergeCell ref="T126:U126"/>
    <mergeCell ref="T127:U127"/>
    <mergeCell ref="T128:U128"/>
    <mergeCell ref="T129:U129"/>
    <mergeCell ref="T130:U130"/>
    <mergeCell ref="T131:U131"/>
    <mergeCell ref="T132:U132"/>
    <mergeCell ref="T133:U133"/>
    <mergeCell ref="T152:U152"/>
    <mergeCell ref="T153:U153"/>
    <mergeCell ref="T159:U159"/>
    <mergeCell ref="T160:U160"/>
    <mergeCell ref="T143:U143"/>
    <mergeCell ref="T144:U144"/>
    <mergeCell ref="T145:U145"/>
    <mergeCell ref="T146:U146"/>
    <mergeCell ref="T147:U147"/>
    <mergeCell ref="T148:U148"/>
    <mergeCell ref="T149:U149"/>
    <mergeCell ref="T150:U150"/>
    <mergeCell ref="T151:U151"/>
    <mergeCell ref="T179:U179"/>
    <mergeCell ref="T180:U180"/>
    <mergeCell ref="T181:U181"/>
    <mergeCell ref="T182:U182"/>
    <mergeCell ref="T183:U183"/>
    <mergeCell ref="T184:U184"/>
    <mergeCell ref="T170:U170"/>
    <mergeCell ref="T161:U161"/>
    <mergeCell ref="T162:U162"/>
    <mergeCell ref="T163:U163"/>
    <mergeCell ref="T164:U164"/>
    <mergeCell ref="T165:U165"/>
    <mergeCell ref="T166:U166"/>
    <mergeCell ref="T167:U167"/>
    <mergeCell ref="T168:U168"/>
    <mergeCell ref="T169:U169"/>
    <mergeCell ref="T154:U154"/>
    <mergeCell ref="T155:U155"/>
    <mergeCell ref="T156:U156"/>
    <mergeCell ref="T157:U157"/>
    <mergeCell ref="T158:U158"/>
    <mergeCell ref="T185:U185"/>
    <mergeCell ref="T186:U186"/>
    <mergeCell ref="T187:U187"/>
    <mergeCell ref="T171:U171"/>
    <mergeCell ref="T172:U172"/>
    <mergeCell ref="T173:U173"/>
    <mergeCell ref="T174:U174"/>
    <mergeCell ref="T175:U175"/>
    <mergeCell ref="T176:U176"/>
    <mergeCell ref="T177:U177"/>
    <mergeCell ref="T178:U178"/>
    <mergeCell ref="T197:U197"/>
    <mergeCell ref="T198:U198"/>
    <mergeCell ref="T199:U199"/>
    <mergeCell ref="T200:U200"/>
    <mergeCell ref="T201:U201"/>
    <mergeCell ref="T202:U202"/>
    <mergeCell ref="T203:U203"/>
    <mergeCell ref="T204:U204"/>
    <mergeCell ref="T205:U205"/>
    <mergeCell ref="T188:U188"/>
    <mergeCell ref="T189:U189"/>
    <mergeCell ref="T190:U190"/>
    <mergeCell ref="T191:U191"/>
    <mergeCell ref="T192:U192"/>
    <mergeCell ref="T193:U193"/>
    <mergeCell ref="T194:U194"/>
    <mergeCell ref="T195:U195"/>
    <mergeCell ref="T196:U196"/>
    <mergeCell ref="T215:U215"/>
    <mergeCell ref="T216:U216"/>
    <mergeCell ref="T217:U217"/>
    <mergeCell ref="T218:U218"/>
    <mergeCell ref="T219:U219"/>
    <mergeCell ref="T220:U220"/>
    <mergeCell ref="T221:U221"/>
    <mergeCell ref="T222:U222"/>
    <mergeCell ref="T223:U223"/>
    <mergeCell ref="T206:U206"/>
    <mergeCell ref="T207:U207"/>
    <mergeCell ref="T208:U208"/>
    <mergeCell ref="T209:U209"/>
    <mergeCell ref="T210:U210"/>
    <mergeCell ref="T211:U211"/>
    <mergeCell ref="T212:U212"/>
    <mergeCell ref="T213:U213"/>
    <mergeCell ref="T214:U214"/>
    <mergeCell ref="T233:U233"/>
    <mergeCell ref="T234:U234"/>
    <mergeCell ref="T235:U235"/>
    <mergeCell ref="T236:U236"/>
    <mergeCell ref="T237:U237"/>
    <mergeCell ref="T238:U238"/>
    <mergeCell ref="T239:U239"/>
    <mergeCell ref="T240:U240"/>
    <mergeCell ref="T241:U241"/>
    <mergeCell ref="T224:U224"/>
    <mergeCell ref="T225:U225"/>
    <mergeCell ref="T226:U226"/>
    <mergeCell ref="T227:U227"/>
    <mergeCell ref="T228:U228"/>
    <mergeCell ref="T229:U229"/>
    <mergeCell ref="T230:U230"/>
    <mergeCell ref="T231:U231"/>
    <mergeCell ref="T232:U232"/>
    <mergeCell ref="T251:U251"/>
    <mergeCell ref="T252:U252"/>
    <mergeCell ref="T253:U253"/>
    <mergeCell ref="T254:U254"/>
    <mergeCell ref="T255:U255"/>
    <mergeCell ref="T256:U256"/>
    <mergeCell ref="T257:U257"/>
    <mergeCell ref="T258:U258"/>
    <mergeCell ref="T259:U259"/>
    <mergeCell ref="T242:U242"/>
    <mergeCell ref="T243:U243"/>
    <mergeCell ref="T244:U244"/>
    <mergeCell ref="T245:U245"/>
    <mergeCell ref="T246:U246"/>
    <mergeCell ref="T247:U247"/>
    <mergeCell ref="T248:U248"/>
    <mergeCell ref="T249:U249"/>
    <mergeCell ref="T250:U250"/>
    <mergeCell ref="T269:U269"/>
    <mergeCell ref="T270:U270"/>
    <mergeCell ref="T271:U271"/>
    <mergeCell ref="T272:U272"/>
    <mergeCell ref="T273:U273"/>
    <mergeCell ref="T274:U274"/>
    <mergeCell ref="T275:U275"/>
    <mergeCell ref="T276:U276"/>
    <mergeCell ref="T277:U277"/>
    <mergeCell ref="T260:U260"/>
    <mergeCell ref="T261:U261"/>
    <mergeCell ref="T262:U262"/>
    <mergeCell ref="T263:U263"/>
    <mergeCell ref="T264:U264"/>
    <mergeCell ref="T265:U265"/>
    <mergeCell ref="T266:U266"/>
    <mergeCell ref="T267:U267"/>
    <mergeCell ref="T268:U268"/>
    <mergeCell ref="T287:U287"/>
    <mergeCell ref="T288:U288"/>
    <mergeCell ref="T289:U289"/>
    <mergeCell ref="T290:U290"/>
    <mergeCell ref="T291:U291"/>
    <mergeCell ref="T292:U292"/>
    <mergeCell ref="T293:U293"/>
    <mergeCell ref="T294:U294"/>
    <mergeCell ref="T295:U295"/>
    <mergeCell ref="T278:U278"/>
    <mergeCell ref="T279:U279"/>
    <mergeCell ref="T280:U280"/>
    <mergeCell ref="T281:U281"/>
    <mergeCell ref="T282:U282"/>
    <mergeCell ref="T283:U283"/>
    <mergeCell ref="T284:U284"/>
    <mergeCell ref="T285:U285"/>
    <mergeCell ref="T286:U286"/>
    <mergeCell ref="T305:U305"/>
    <mergeCell ref="T306:U306"/>
    <mergeCell ref="T307:U307"/>
    <mergeCell ref="T308:U308"/>
    <mergeCell ref="T309:U309"/>
    <mergeCell ref="T310:U310"/>
    <mergeCell ref="T311:U311"/>
    <mergeCell ref="T312:U312"/>
    <mergeCell ref="T313:U313"/>
    <mergeCell ref="T296:U296"/>
    <mergeCell ref="T297:U297"/>
    <mergeCell ref="T298:U298"/>
    <mergeCell ref="T299:U299"/>
    <mergeCell ref="T300:U300"/>
    <mergeCell ref="T301:U301"/>
    <mergeCell ref="T302:U302"/>
    <mergeCell ref="T303:U303"/>
    <mergeCell ref="T304:U304"/>
    <mergeCell ref="T323:U323"/>
    <mergeCell ref="T324:U324"/>
    <mergeCell ref="T325:U325"/>
    <mergeCell ref="T326:U326"/>
    <mergeCell ref="T327:U327"/>
    <mergeCell ref="T328:U328"/>
    <mergeCell ref="T329:U329"/>
    <mergeCell ref="T330:U330"/>
    <mergeCell ref="T331:U331"/>
    <mergeCell ref="T314:U314"/>
    <mergeCell ref="T315:U315"/>
    <mergeCell ref="T316:U316"/>
    <mergeCell ref="T317:U317"/>
    <mergeCell ref="T318:U318"/>
    <mergeCell ref="T319:U319"/>
    <mergeCell ref="T320:U320"/>
    <mergeCell ref="T321:U321"/>
    <mergeCell ref="T322:U322"/>
    <mergeCell ref="T341:U341"/>
    <mergeCell ref="T342:U342"/>
    <mergeCell ref="T343:U343"/>
    <mergeCell ref="T344:U344"/>
    <mergeCell ref="T345:U345"/>
    <mergeCell ref="T346:U346"/>
    <mergeCell ref="T347:U347"/>
    <mergeCell ref="T348:U348"/>
    <mergeCell ref="T349:U349"/>
    <mergeCell ref="T332:U332"/>
    <mergeCell ref="T333:U333"/>
    <mergeCell ref="T334:U334"/>
    <mergeCell ref="T335:U335"/>
    <mergeCell ref="T336:U336"/>
    <mergeCell ref="T337:U337"/>
    <mergeCell ref="T338:U338"/>
    <mergeCell ref="T339:U339"/>
    <mergeCell ref="T340:U340"/>
    <mergeCell ref="T359:U359"/>
    <mergeCell ref="T360:U360"/>
    <mergeCell ref="T361:U361"/>
    <mergeCell ref="T362:U362"/>
    <mergeCell ref="T363:U363"/>
    <mergeCell ref="T364:U364"/>
    <mergeCell ref="T365:U365"/>
    <mergeCell ref="T366:U366"/>
    <mergeCell ref="T367:U367"/>
    <mergeCell ref="T350:U350"/>
    <mergeCell ref="T351:U351"/>
    <mergeCell ref="T352:U352"/>
    <mergeCell ref="T353:U353"/>
    <mergeCell ref="T354:U354"/>
    <mergeCell ref="T355:U355"/>
    <mergeCell ref="T356:U356"/>
    <mergeCell ref="T357:U357"/>
    <mergeCell ref="T358:U358"/>
    <mergeCell ref="T377:U377"/>
    <mergeCell ref="T378:U378"/>
    <mergeCell ref="T379:U379"/>
    <mergeCell ref="T380:U380"/>
    <mergeCell ref="T381:U381"/>
    <mergeCell ref="T382:U382"/>
    <mergeCell ref="T383:U383"/>
    <mergeCell ref="T384:U384"/>
    <mergeCell ref="T385:U385"/>
    <mergeCell ref="T368:U368"/>
    <mergeCell ref="T369:U369"/>
    <mergeCell ref="T370:U370"/>
    <mergeCell ref="T371:U371"/>
    <mergeCell ref="T372:U372"/>
    <mergeCell ref="T373:U373"/>
    <mergeCell ref="T374:U374"/>
    <mergeCell ref="T375:U375"/>
    <mergeCell ref="T376:U376"/>
    <mergeCell ref="T395:U395"/>
    <mergeCell ref="T396:U396"/>
    <mergeCell ref="T397:U397"/>
    <mergeCell ref="T398:U398"/>
    <mergeCell ref="T399:U399"/>
    <mergeCell ref="T400:U400"/>
    <mergeCell ref="T401:U401"/>
    <mergeCell ref="T402:U402"/>
    <mergeCell ref="T403:U403"/>
    <mergeCell ref="T386:U386"/>
    <mergeCell ref="T387:U387"/>
    <mergeCell ref="T388:U388"/>
    <mergeCell ref="T389:U389"/>
    <mergeCell ref="T390:U390"/>
    <mergeCell ref="T391:U391"/>
    <mergeCell ref="T392:U392"/>
    <mergeCell ref="T393:U393"/>
    <mergeCell ref="T394:U394"/>
    <mergeCell ref="T413:U413"/>
    <mergeCell ref="T414:U414"/>
    <mergeCell ref="T415:U415"/>
    <mergeCell ref="T416:U416"/>
    <mergeCell ref="T417:U417"/>
    <mergeCell ref="T418:U418"/>
    <mergeCell ref="T419:U419"/>
    <mergeCell ref="T420:U420"/>
    <mergeCell ref="T421:U421"/>
    <mergeCell ref="T404:U404"/>
    <mergeCell ref="T405:U405"/>
    <mergeCell ref="T406:U406"/>
    <mergeCell ref="T407:U407"/>
    <mergeCell ref="T408:U408"/>
    <mergeCell ref="T409:U409"/>
    <mergeCell ref="T410:U410"/>
    <mergeCell ref="T411:U411"/>
    <mergeCell ref="T412:U412"/>
    <mergeCell ref="T431:U431"/>
    <mergeCell ref="T432:U432"/>
    <mergeCell ref="T433:U433"/>
    <mergeCell ref="T434:U434"/>
    <mergeCell ref="T435:U435"/>
    <mergeCell ref="T436:U436"/>
    <mergeCell ref="T437:U437"/>
    <mergeCell ref="T438:U438"/>
    <mergeCell ref="T439:U439"/>
    <mergeCell ref="T422:U422"/>
    <mergeCell ref="T423:U423"/>
    <mergeCell ref="T424:U424"/>
    <mergeCell ref="T425:U425"/>
    <mergeCell ref="T426:U426"/>
    <mergeCell ref="T427:U427"/>
    <mergeCell ref="T428:U428"/>
    <mergeCell ref="T429:U429"/>
    <mergeCell ref="T430:U430"/>
    <mergeCell ref="T465:U465"/>
    <mergeCell ref="T466:U466"/>
    <mergeCell ref="T449:U449"/>
    <mergeCell ref="T450:U450"/>
    <mergeCell ref="T451:U451"/>
    <mergeCell ref="T452:U452"/>
    <mergeCell ref="T453:U453"/>
    <mergeCell ref="T454:U454"/>
    <mergeCell ref="T455:U455"/>
    <mergeCell ref="T456:U456"/>
    <mergeCell ref="T457:U457"/>
    <mergeCell ref="T440:U440"/>
    <mergeCell ref="T441:U441"/>
    <mergeCell ref="T442:U442"/>
    <mergeCell ref="T443:U443"/>
    <mergeCell ref="T444:U444"/>
    <mergeCell ref="T445:U445"/>
    <mergeCell ref="T446:U446"/>
    <mergeCell ref="T447:U447"/>
    <mergeCell ref="T448:U448"/>
    <mergeCell ref="T514:U514"/>
    <mergeCell ref="T515:U515"/>
    <mergeCell ref="T516:U516"/>
    <mergeCell ref="T517:U517"/>
    <mergeCell ref="T518:U518"/>
    <mergeCell ref="T519:U519"/>
    <mergeCell ref="T520:U520"/>
    <mergeCell ref="T503:U503"/>
    <mergeCell ref="T504:U504"/>
    <mergeCell ref="T505:U505"/>
    <mergeCell ref="T506:U506"/>
    <mergeCell ref="T507:U507"/>
    <mergeCell ref="T508:U508"/>
    <mergeCell ref="T509:U509"/>
    <mergeCell ref="T510:U510"/>
    <mergeCell ref="T511:U511"/>
    <mergeCell ref="T488:U488"/>
    <mergeCell ref="T489:U489"/>
    <mergeCell ref="T490:U490"/>
    <mergeCell ref="T491:U491"/>
    <mergeCell ref="T492:U492"/>
    <mergeCell ref="T493:U493"/>
    <mergeCell ref="T494:U494"/>
    <mergeCell ref="T495:U495"/>
    <mergeCell ref="T496:U496"/>
    <mergeCell ref="T497:U497"/>
    <mergeCell ref="T498:U498"/>
    <mergeCell ref="T499:U499"/>
    <mergeCell ref="T500:U500"/>
    <mergeCell ref="T501:U501"/>
    <mergeCell ref="T502:U502"/>
    <mergeCell ref="T485:U485"/>
    <mergeCell ref="T486:U486"/>
    <mergeCell ref="T487:U487"/>
    <mergeCell ref="A8:C8"/>
    <mergeCell ref="D8:V8"/>
    <mergeCell ref="T512:U512"/>
    <mergeCell ref="T513:U513"/>
    <mergeCell ref="T476:U476"/>
    <mergeCell ref="T477:U477"/>
    <mergeCell ref="T478:U478"/>
    <mergeCell ref="T479:U479"/>
    <mergeCell ref="T480:U480"/>
    <mergeCell ref="T481:U481"/>
    <mergeCell ref="T482:U482"/>
    <mergeCell ref="T483:U483"/>
    <mergeCell ref="T484:U484"/>
    <mergeCell ref="T467:U467"/>
    <mergeCell ref="T468:U468"/>
    <mergeCell ref="T469:U469"/>
    <mergeCell ref="T470:U470"/>
    <mergeCell ref="T471:U471"/>
    <mergeCell ref="T472:U472"/>
    <mergeCell ref="T473:U473"/>
    <mergeCell ref="T474:U474"/>
    <mergeCell ref="T475:U475"/>
    <mergeCell ref="T458:U458"/>
    <mergeCell ref="T459:U459"/>
    <mergeCell ref="T460:U460"/>
    <mergeCell ref="T461:U461"/>
    <mergeCell ref="T462:U462"/>
    <mergeCell ref="T463:U463"/>
    <mergeCell ref="T464:U464"/>
  </mergeCells>
  <phoneticPr fontId="29"/>
  <dataValidations count="6">
    <dataValidation imeMode="disabled" allowBlank="1" showInputMessage="1" showErrorMessage="1" sqref="T12:U520 K12:L520 N12:O520 Q12:R520 B12:B520"/>
    <dataValidation imeMode="halfKatakana" allowBlank="1" showInputMessage="1" showErrorMessage="1" sqref="D12:D520"/>
    <dataValidation type="list" allowBlank="1" showInputMessage="1" showErrorMessage="1" sqref="G12:G520 M12:M520 J12:J520">
      <formula1>$D$523:$D$540</formula1>
    </dataValidation>
    <dataValidation type="list" allowBlank="1" showInputMessage="1" showErrorMessage="1" sqref="P12:P520">
      <formula1>$C$555</formula1>
    </dataValidation>
    <dataValidation type="list" allowBlank="1" showInputMessage="1" showErrorMessage="1" sqref="S12:S520">
      <formula1>$D$555</formula1>
    </dataValidation>
    <dataValidation imeMode="disabled" allowBlank="1" showInputMessage="1" showErrorMessage="1" errorTitle="半角のみ" error="半角英数字のみを入力してください。" sqref="H12:I520"/>
  </dataValidations>
  <pageMargins left="0.3" right="0.2" top="0.36" bottom="0.21" header="0.3" footer="0.21"/>
  <pageSetup paperSize="9" scale="41" orientation="portrait" horizontalDpi="1200" verticalDpi="1200" r:id="rId1"/>
  <rowBreaks count="5" manualBreakCount="5">
    <brk id="100" max="16383" man="1"/>
    <brk id="200" max="16383" man="1"/>
    <brk id="300" max="16383" man="1"/>
    <brk id="400" max="16383" man="1"/>
    <brk id="500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52"/>
  <sheetViews>
    <sheetView showGridLines="0" showRowColHeaders="0" view="pageBreakPreview" zoomScale="70" zoomScaleNormal="100" zoomScaleSheetLayoutView="70" workbookViewId="0">
      <selection activeCell="C6" sqref="C6:I7"/>
    </sheetView>
  </sheetViews>
  <sheetFormatPr defaultRowHeight="13.5"/>
  <cols>
    <col min="5" max="5" width="10.5" customWidth="1"/>
    <col min="6" max="6" width="12.5" customWidth="1"/>
  </cols>
  <sheetData>
    <row r="1" spans="1:9">
      <c r="A1" s="935" t="s">
        <v>5196</v>
      </c>
      <c r="B1" s="935"/>
      <c r="C1" s="935"/>
      <c r="D1" s="935"/>
      <c r="E1" s="935"/>
      <c r="F1" s="935"/>
      <c r="G1" s="935"/>
      <c r="H1" s="935"/>
      <c r="I1" s="935"/>
    </row>
    <row r="2" spans="1:9">
      <c r="A2" s="935"/>
      <c r="B2" s="935"/>
      <c r="C2" s="935"/>
      <c r="D2" s="935"/>
      <c r="E2" s="935"/>
      <c r="F2" s="935"/>
      <c r="G2" s="935"/>
      <c r="H2" s="935"/>
      <c r="I2" s="935"/>
    </row>
    <row r="3" spans="1:9">
      <c r="A3" s="935" t="s">
        <v>1709</v>
      </c>
      <c r="B3" s="935"/>
      <c r="C3" s="935"/>
      <c r="D3" s="935"/>
      <c r="E3" s="935"/>
      <c r="F3" s="935"/>
      <c r="G3" s="935"/>
      <c r="H3" s="935"/>
      <c r="I3" s="935"/>
    </row>
    <row r="4" spans="1:9">
      <c r="A4" s="935"/>
      <c r="B4" s="935"/>
      <c r="C4" s="935"/>
      <c r="D4" s="935"/>
      <c r="E4" s="935"/>
      <c r="F4" s="935"/>
      <c r="G4" s="935"/>
      <c r="H4" s="935"/>
      <c r="I4" s="935"/>
    </row>
    <row r="6" spans="1:9">
      <c r="A6" s="936" t="s">
        <v>1710</v>
      </c>
      <c r="B6" s="936"/>
      <c r="C6" s="938">
        <f>基本情報!E8</f>
        <v>0</v>
      </c>
      <c r="D6" s="938"/>
      <c r="E6" s="938"/>
      <c r="F6" s="938"/>
      <c r="G6" s="938"/>
      <c r="H6" s="938"/>
      <c r="I6" s="938"/>
    </row>
    <row r="7" spans="1:9">
      <c r="A7" s="937"/>
      <c r="B7" s="937"/>
      <c r="C7" s="939"/>
      <c r="D7" s="939"/>
      <c r="E7" s="939"/>
      <c r="F7" s="939"/>
      <c r="G7" s="939"/>
      <c r="H7" s="939"/>
      <c r="I7" s="939"/>
    </row>
    <row r="9" spans="1:9" ht="18.75">
      <c r="A9" s="936" t="s">
        <v>1711</v>
      </c>
      <c r="B9" s="936"/>
      <c r="C9" s="940" t="str">
        <f>IF(基本情報!I24="","",基本情報!I24)</f>
        <v/>
      </c>
      <c r="D9" s="940"/>
      <c r="E9" s="940"/>
      <c r="F9" s="940"/>
      <c r="G9" s="940"/>
      <c r="H9" s="940"/>
      <c r="I9" s="468"/>
    </row>
    <row r="10" spans="1:9" ht="22.5">
      <c r="A10" s="937"/>
      <c r="B10" s="937"/>
      <c r="C10" s="941"/>
      <c r="D10" s="941"/>
      <c r="E10" s="941"/>
      <c r="F10" s="941"/>
      <c r="G10" s="941"/>
      <c r="H10" s="941"/>
      <c r="I10" s="557"/>
    </row>
    <row r="12" spans="1:9" ht="18.75">
      <c r="A12" s="936" t="s">
        <v>1713</v>
      </c>
      <c r="B12" s="936"/>
      <c r="C12" s="940" t="str">
        <f>IF(基本情報!A24="","",基本情報!A24)</f>
        <v/>
      </c>
      <c r="D12" s="940"/>
      <c r="E12" s="940"/>
      <c r="F12" s="940"/>
      <c r="G12" s="940"/>
      <c r="H12" s="940"/>
      <c r="I12" s="468"/>
    </row>
    <row r="13" spans="1:9" ht="22.5">
      <c r="A13" s="937"/>
      <c r="B13" s="937"/>
      <c r="C13" s="941"/>
      <c r="D13" s="941"/>
      <c r="E13" s="941"/>
      <c r="F13" s="941"/>
      <c r="G13" s="941"/>
      <c r="H13" s="941"/>
      <c r="I13" s="557"/>
    </row>
    <row r="14" spans="1:9" ht="18.75">
      <c r="I14" s="558"/>
    </row>
    <row r="15" spans="1:9">
      <c r="A15" s="936" t="s">
        <v>1714</v>
      </c>
      <c r="B15" s="936"/>
      <c r="C15" s="942" t="str">
        <f>IF(基本情報!A34="","",基本情報!A34)</f>
        <v/>
      </c>
      <c r="D15" s="942"/>
      <c r="E15" s="942"/>
      <c r="F15" s="942"/>
      <c r="G15" s="942"/>
      <c r="H15" s="942"/>
      <c r="I15" s="942"/>
    </row>
    <row r="16" spans="1:9">
      <c r="A16" s="937"/>
      <c r="B16" s="937"/>
      <c r="C16" s="943"/>
      <c r="D16" s="943"/>
      <c r="E16" s="943"/>
      <c r="F16" s="943"/>
      <c r="G16" s="943"/>
      <c r="H16" s="943"/>
      <c r="I16" s="943"/>
    </row>
    <row r="18" spans="1:9" hidden="1">
      <c r="B18" s="317" t="s">
        <v>1715</v>
      </c>
      <c r="C18" s="944" t="s">
        <v>1716</v>
      </c>
      <c r="D18" s="944"/>
      <c r="E18" s="470"/>
      <c r="F18" s="471" t="s">
        <v>1717</v>
      </c>
      <c r="G18" s="944" t="s">
        <v>1718</v>
      </c>
      <c r="H18" s="944"/>
      <c r="I18" s="944"/>
    </row>
    <row r="19" spans="1:9" hidden="1">
      <c r="A19" s="945" t="s">
        <v>1734</v>
      </c>
      <c r="B19" s="936"/>
      <c r="C19" s="946"/>
      <c r="D19" s="946"/>
      <c r="E19" s="472" t="s">
        <v>1719</v>
      </c>
      <c r="F19" s="946"/>
      <c r="G19" s="946"/>
      <c r="H19" s="946"/>
      <c r="I19" s="472" t="s">
        <v>1720</v>
      </c>
    </row>
    <row r="20" spans="1:9" hidden="1">
      <c r="A20" s="937"/>
      <c r="B20" s="937"/>
      <c r="C20" s="946"/>
      <c r="D20" s="946"/>
      <c r="E20" s="946"/>
      <c r="F20" s="946"/>
      <c r="G20" s="946"/>
      <c r="H20" s="946"/>
      <c r="I20" s="946"/>
    </row>
    <row r="23" spans="1:9">
      <c r="A23" s="947" t="s">
        <v>1721</v>
      </c>
      <c r="B23" s="948" t="s">
        <v>1722</v>
      </c>
      <c r="C23" s="949"/>
      <c r="D23" s="950"/>
      <c r="E23" s="954" t="s">
        <v>1723</v>
      </c>
      <c r="F23" s="956" t="str">
        <f>IF(男子名簿!D9="","","男子名簿にミス有り")</f>
        <v/>
      </c>
      <c r="G23" s="957"/>
      <c r="H23" s="957"/>
      <c r="I23" s="958"/>
    </row>
    <row r="24" spans="1:9">
      <c r="A24" s="947"/>
      <c r="B24" s="951"/>
      <c r="C24" s="952"/>
      <c r="D24" s="953"/>
      <c r="E24" s="955"/>
      <c r="F24" s="959"/>
      <c r="G24" s="960"/>
      <c r="H24" s="960"/>
      <c r="I24" s="961"/>
    </row>
    <row r="25" spans="1:9">
      <c r="A25" s="962"/>
      <c r="B25" s="964" t="s">
        <v>5113</v>
      </c>
      <c r="C25" s="957"/>
      <c r="D25" s="958"/>
      <c r="E25" s="473" t="s">
        <v>556</v>
      </c>
      <c r="F25" s="964" t="s">
        <v>1742</v>
      </c>
      <c r="G25" s="965" t="s">
        <v>5195</v>
      </c>
      <c r="H25" s="965"/>
      <c r="I25" s="965"/>
    </row>
    <row r="26" spans="1:9">
      <c r="A26" s="963"/>
      <c r="B26" s="959"/>
      <c r="C26" s="960"/>
      <c r="D26" s="961"/>
      <c r="E26" s="474" t="s">
        <v>1726</v>
      </c>
      <c r="F26" s="959"/>
      <c r="G26" s="965" t="s">
        <v>3099</v>
      </c>
      <c r="H26" s="965"/>
      <c r="I26" s="965"/>
    </row>
    <row r="27" spans="1:9">
      <c r="A27" s="967">
        <v>1</v>
      </c>
      <c r="B27" s="956" t="str">
        <f>男子名簿!D12</f>
        <v/>
      </c>
      <c r="C27" s="957"/>
      <c r="D27" s="958"/>
      <c r="E27" s="475" t="str">
        <f>男子名簿!E12</f>
        <v/>
      </c>
      <c r="F27" s="969" t="str">
        <f>IF(男子名簿!H12="","",IF(男子名簿!DX12="",男子名簿!H12,"("&amp;男子名簿!H12&amp;")"))</f>
        <v/>
      </c>
      <c r="G27" s="971" t="str">
        <f>IF(男子名簿!DQ12="","",男子名簿!DQ12)</f>
        <v/>
      </c>
      <c r="H27" s="971"/>
      <c r="I27" s="971"/>
    </row>
    <row r="28" spans="1:9">
      <c r="A28" s="968"/>
      <c r="B28" s="959" t="str">
        <f>男子名簿!C12</f>
        <v/>
      </c>
      <c r="C28" s="960"/>
      <c r="D28" s="961"/>
      <c r="E28" s="476" t="str">
        <f>男子名簿!V12</f>
        <v/>
      </c>
      <c r="F28" s="970"/>
      <c r="G28" s="966" t="str">
        <f>IF(男子名簿!DR12="","",男子名簿!DR12)</f>
        <v/>
      </c>
      <c r="H28" s="966"/>
      <c r="I28" s="966"/>
    </row>
    <row r="29" spans="1:9">
      <c r="A29" s="967">
        <v>2</v>
      </c>
      <c r="B29" s="956" t="str">
        <f>男子名簿!D13</f>
        <v/>
      </c>
      <c r="C29" s="957"/>
      <c r="D29" s="958"/>
      <c r="E29" s="475" t="str">
        <f>男子名簿!E13</f>
        <v/>
      </c>
      <c r="F29" s="969" t="str">
        <f>IF(男子名簿!H13="","",IF(男子名簿!DX13="",男子名簿!H13,"("&amp;男子名簿!H13&amp;")"))</f>
        <v/>
      </c>
      <c r="G29" s="971" t="str">
        <f>IF(男子名簿!DQ13="","",男子名簿!DQ13)</f>
        <v/>
      </c>
      <c r="H29" s="971"/>
      <c r="I29" s="971"/>
    </row>
    <row r="30" spans="1:9">
      <c r="A30" s="968"/>
      <c r="B30" s="959" t="str">
        <f>男子名簿!C13</f>
        <v/>
      </c>
      <c r="C30" s="960"/>
      <c r="D30" s="961"/>
      <c r="E30" s="476" t="str">
        <f>男子名簿!V13</f>
        <v/>
      </c>
      <c r="F30" s="970"/>
      <c r="G30" s="966" t="str">
        <f>IF(男子名簿!DR13="","",男子名簿!DR13)</f>
        <v/>
      </c>
      <c r="H30" s="966"/>
      <c r="I30" s="966"/>
    </row>
    <row r="31" spans="1:9">
      <c r="A31" s="967">
        <v>3</v>
      </c>
      <c r="B31" s="956" t="str">
        <f>男子名簿!D14</f>
        <v/>
      </c>
      <c r="C31" s="957"/>
      <c r="D31" s="958"/>
      <c r="E31" s="475" t="str">
        <f>男子名簿!E14</f>
        <v/>
      </c>
      <c r="F31" s="969" t="str">
        <f>IF(男子名簿!H14="","",IF(男子名簿!DX14="",男子名簿!H14,"("&amp;男子名簿!H14&amp;")"))</f>
        <v/>
      </c>
      <c r="G31" s="971" t="str">
        <f>IF(男子名簿!DQ14="","",男子名簿!DQ14)</f>
        <v/>
      </c>
      <c r="H31" s="971"/>
      <c r="I31" s="971"/>
    </row>
    <row r="32" spans="1:9">
      <c r="A32" s="968"/>
      <c r="B32" s="959" t="str">
        <f>男子名簿!C14</f>
        <v/>
      </c>
      <c r="C32" s="960"/>
      <c r="D32" s="961"/>
      <c r="E32" s="476" t="str">
        <f>男子名簿!V14</f>
        <v/>
      </c>
      <c r="F32" s="970"/>
      <c r="G32" s="966" t="str">
        <f>IF(男子名簿!DR14="","",男子名簿!DR14)</f>
        <v/>
      </c>
      <c r="H32" s="966"/>
      <c r="I32" s="966"/>
    </row>
    <row r="33" spans="1:9">
      <c r="A33" s="967">
        <v>4</v>
      </c>
      <c r="B33" s="956" t="str">
        <f>男子名簿!D15</f>
        <v/>
      </c>
      <c r="C33" s="957"/>
      <c r="D33" s="958"/>
      <c r="E33" s="475" t="str">
        <f>男子名簿!E15</f>
        <v/>
      </c>
      <c r="F33" s="969" t="str">
        <f>IF(男子名簿!H15="","",IF(男子名簿!DX15="",男子名簿!H15,"("&amp;男子名簿!H15&amp;")"))</f>
        <v/>
      </c>
      <c r="G33" s="971" t="str">
        <f>IF(男子名簿!DQ15="","",男子名簿!DQ15)</f>
        <v/>
      </c>
      <c r="H33" s="971"/>
      <c r="I33" s="971"/>
    </row>
    <row r="34" spans="1:9">
      <c r="A34" s="968"/>
      <c r="B34" s="959" t="str">
        <f>男子名簿!C15</f>
        <v/>
      </c>
      <c r="C34" s="960"/>
      <c r="D34" s="961"/>
      <c r="E34" s="476" t="str">
        <f>男子名簿!V15</f>
        <v/>
      </c>
      <c r="F34" s="970"/>
      <c r="G34" s="966" t="str">
        <f>IF(男子名簿!DR15="","",男子名簿!DR15)</f>
        <v/>
      </c>
      <c r="H34" s="966"/>
      <c r="I34" s="966"/>
    </row>
    <row r="35" spans="1:9">
      <c r="A35" s="967">
        <v>5</v>
      </c>
      <c r="B35" s="956" t="str">
        <f>男子名簿!D16</f>
        <v/>
      </c>
      <c r="C35" s="957"/>
      <c r="D35" s="958"/>
      <c r="E35" s="475" t="str">
        <f>男子名簿!E16</f>
        <v/>
      </c>
      <c r="F35" s="969" t="str">
        <f>IF(男子名簿!H16="","",IF(男子名簿!DX16="",男子名簿!H16,"("&amp;男子名簿!H16&amp;")"))</f>
        <v/>
      </c>
      <c r="G35" s="971" t="str">
        <f>IF(男子名簿!DQ16="","",男子名簿!DQ16)</f>
        <v/>
      </c>
      <c r="H35" s="971"/>
      <c r="I35" s="971"/>
    </row>
    <row r="36" spans="1:9">
      <c r="A36" s="968"/>
      <c r="B36" s="959" t="str">
        <f>男子名簿!C16</f>
        <v/>
      </c>
      <c r="C36" s="960"/>
      <c r="D36" s="961"/>
      <c r="E36" s="476" t="str">
        <f>男子名簿!V16</f>
        <v/>
      </c>
      <c r="F36" s="970"/>
      <c r="G36" s="966" t="str">
        <f>IF(男子名簿!DR16="","",男子名簿!DR16)</f>
        <v/>
      </c>
      <c r="H36" s="966"/>
      <c r="I36" s="966"/>
    </row>
    <row r="37" spans="1:9">
      <c r="A37" s="967">
        <v>6</v>
      </c>
      <c r="B37" s="956" t="str">
        <f>男子名簿!D17</f>
        <v/>
      </c>
      <c r="C37" s="957"/>
      <c r="D37" s="958"/>
      <c r="E37" s="475" t="str">
        <f>男子名簿!E17</f>
        <v/>
      </c>
      <c r="F37" s="969" t="str">
        <f>IF(男子名簿!H17="","",IF(男子名簿!DX17="",男子名簿!H17,"("&amp;男子名簿!H17&amp;")"))</f>
        <v/>
      </c>
      <c r="G37" s="971" t="str">
        <f>IF(男子名簿!DQ17="","",男子名簿!DQ17)</f>
        <v/>
      </c>
      <c r="H37" s="971"/>
      <c r="I37" s="971"/>
    </row>
    <row r="38" spans="1:9">
      <c r="A38" s="968"/>
      <c r="B38" s="959" t="str">
        <f>男子名簿!C17</f>
        <v/>
      </c>
      <c r="C38" s="960"/>
      <c r="D38" s="961"/>
      <c r="E38" s="476" t="str">
        <f>男子名簿!V17</f>
        <v/>
      </c>
      <c r="F38" s="970"/>
      <c r="G38" s="966" t="str">
        <f>IF(男子名簿!DR17="","",男子名簿!DR17)</f>
        <v/>
      </c>
      <c r="H38" s="966"/>
      <c r="I38" s="966"/>
    </row>
    <row r="39" spans="1:9">
      <c r="A39" s="967">
        <v>7</v>
      </c>
      <c r="B39" s="956" t="str">
        <f>男子名簿!D18</f>
        <v/>
      </c>
      <c r="C39" s="957"/>
      <c r="D39" s="958"/>
      <c r="E39" s="475" t="str">
        <f>男子名簿!E18</f>
        <v/>
      </c>
      <c r="F39" s="969" t="str">
        <f>IF(男子名簿!H18="","",IF(男子名簿!DX18="",男子名簿!H18,"("&amp;男子名簿!H18&amp;")"))</f>
        <v/>
      </c>
      <c r="G39" s="971" t="str">
        <f>IF(男子名簿!DQ18="","",男子名簿!DQ18)</f>
        <v/>
      </c>
      <c r="H39" s="971"/>
      <c r="I39" s="971"/>
    </row>
    <row r="40" spans="1:9">
      <c r="A40" s="968"/>
      <c r="B40" s="959" t="str">
        <f>男子名簿!C18</f>
        <v/>
      </c>
      <c r="C40" s="960"/>
      <c r="D40" s="961"/>
      <c r="E40" s="476" t="str">
        <f>男子名簿!V18</f>
        <v/>
      </c>
      <c r="F40" s="970"/>
      <c r="G40" s="966" t="str">
        <f>IF(男子名簿!DR18="","",男子名簿!DR18)</f>
        <v/>
      </c>
      <c r="H40" s="966"/>
      <c r="I40" s="966"/>
    </row>
    <row r="41" spans="1:9">
      <c r="A41" s="967">
        <v>8</v>
      </c>
      <c r="B41" s="956" t="str">
        <f>男子名簿!D19</f>
        <v/>
      </c>
      <c r="C41" s="957"/>
      <c r="D41" s="958"/>
      <c r="E41" s="475" t="str">
        <f>男子名簿!E19</f>
        <v/>
      </c>
      <c r="F41" s="969" t="str">
        <f>IF(男子名簿!H19="","",IF(男子名簿!DX19="",男子名簿!H19,"("&amp;男子名簿!H19&amp;")"))</f>
        <v/>
      </c>
      <c r="G41" s="971" t="str">
        <f>IF(男子名簿!DQ19="","",男子名簿!DQ19)</f>
        <v/>
      </c>
      <c r="H41" s="971"/>
      <c r="I41" s="971"/>
    </row>
    <row r="42" spans="1:9">
      <c r="A42" s="968"/>
      <c r="B42" s="959" t="str">
        <f>男子名簿!C19</f>
        <v/>
      </c>
      <c r="C42" s="960"/>
      <c r="D42" s="961"/>
      <c r="E42" s="476" t="str">
        <f>男子名簿!V19</f>
        <v/>
      </c>
      <c r="F42" s="970"/>
      <c r="G42" s="966" t="str">
        <f>IF(男子名簿!DR19="","",男子名簿!DR19)</f>
        <v/>
      </c>
      <c r="H42" s="966"/>
      <c r="I42" s="966"/>
    </row>
    <row r="43" spans="1:9">
      <c r="A43" s="967">
        <v>9</v>
      </c>
      <c r="B43" s="956" t="str">
        <f>男子名簿!D20</f>
        <v/>
      </c>
      <c r="C43" s="957"/>
      <c r="D43" s="958"/>
      <c r="E43" s="475" t="str">
        <f>男子名簿!E20</f>
        <v/>
      </c>
      <c r="F43" s="969" t="str">
        <f>IF(男子名簿!H20="","",IF(男子名簿!DX20="",男子名簿!H20,"("&amp;男子名簿!H20&amp;")"))</f>
        <v/>
      </c>
      <c r="G43" s="971" t="str">
        <f>IF(男子名簿!DQ20="","",男子名簿!DQ20)</f>
        <v/>
      </c>
      <c r="H43" s="971"/>
      <c r="I43" s="971"/>
    </row>
    <row r="44" spans="1:9">
      <c r="A44" s="968"/>
      <c r="B44" s="959" t="str">
        <f>男子名簿!C20</f>
        <v/>
      </c>
      <c r="C44" s="960"/>
      <c r="D44" s="961"/>
      <c r="E44" s="476" t="str">
        <f>男子名簿!V20</f>
        <v/>
      </c>
      <c r="F44" s="970"/>
      <c r="G44" s="966" t="str">
        <f>IF(男子名簿!DR20="","",男子名簿!DR20)</f>
        <v/>
      </c>
      <c r="H44" s="966"/>
      <c r="I44" s="966"/>
    </row>
    <row r="45" spans="1:9">
      <c r="A45" s="967">
        <v>10</v>
      </c>
      <c r="B45" s="956" t="str">
        <f>男子名簿!D21</f>
        <v/>
      </c>
      <c r="C45" s="957"/>
      <c r="D45" s="958"/>
      <c r="E45" s="475" t="str">
        <f>男子名簿!E21</f>
        <v/>
      </c>
      <c r="F45" s="969" t="str">
        <f>IF(男子名簿!H21="","",IF(男子名簿!DX21="",男子名簿!H21,"("&amp;男子名簿!H21&amp;")"))</f>
        <v/>
      </c>
      <c r="G45" s="971" t="str">
        <f>IF(男子名簿!DQ21="","",男子名簿!DQ21)</f>
        <v/>
      </c>
      <c r="H45" s="971"/>
      <c r="I45" s="971"/>
    </row>
    <row r="46" spans="1:9">
      <c r="A46" s="968"/>
      <c r="B46" s="959" t="str">
        <f>男子名簿!C21</f>
        <v/>
      </c>
      <c r="C46" s="960"/>
      <c r="D46" s="961"/>
      <c r="E46" s="476" t="str">
        <f>男子名簿!V21</f>
        <v/>
      </c>
      <c r="F46" s="970"/>
      <c r="G46" s="966" t="str">
        <f>IF(男子名簿!DR21="","",男子名簿!DR21)</f>
        <v/>
      </c>
      <c r="H46" s="966"/>
      <c r="I46" s="966"/>
    </row>
    <row r="47" spans="1:9">
      <c r="A47" s="967">
        <v>11</v>
      </c>
      <c r="B47" s="956" t="str">
        <f>男子名簿!D22</f>
        <v/>
      </c>
      <c r="C47" s="957"/>
      <c r="D47" s="958"/>
      <c r="E47" s="475" t="str">
        <f>男子名簿!E22</f>
        <v/>
      </c>
      <c r="F47" s="969" t="str">
        <f>IF(男子名簿!H22="","",IF(男子名簿!DX22="",男子名簿!H22,"("&amp;男子名簿!H22&amp;")"))</f>
        <v/>
      </c>
      <c r="G47" s="971" t="str">
        <f>IF(男子名簿!DQ22="","",男子名簿!DQ22)</f>
        <v/>
      </c>
      <c r="H47" s="971"/>
      <c r="I47" s="971"/>
    </row>
    <row r="48" spans="1:9">
      <c r="A48" s="968"/>
      <c r="B48" s="959" t="str">
        <f>男子名簿!C22</f>
        <v/>
      </c>
      <c r="C48" s="960"/>
      <c r="D48" s="961"/>
      <c r="E48" s="476" t="str">
        <f>男子名簿!V22</f>
        <v/>
      </c>
      <c r="F48" s="970"/>
      <c r="G48" s="638" t="str">
        <f>IF(男子名簿!DR22="","",男子名簿!DR22)</f>
        <v/>
      </c>
      <c r="H48" s="638"/>
      <c r="I48" s="638"/>
    </row>
    <row r="49" spans="1:9">
      <c r="A49" s="477" t="s">
        <v>1728</v>
      </c>
      <c r="B49" s="972" t="s">
        <v>1729</v>
      </c>
      <c r="C49" s="972"/>
      <c r="D49" s="972"/>
      <c r="E49" s="478"/>
      <c r="F49" s="478"/>
      <c r="G49" s="478"/>
      <c r="H49" s="478"/>
      <c r="I49" s="478"/>
    </row>
    <row r="50" spans="1:9">
      <c r="A50" s="479"/>
      <c r="B50" s="972"/>
      <c r="C50" s="972"/>
      <c r="D50" s="972"/>
      <c r="E50" s="972"/>
      <c r="F50" s="972"/>
      <c r="G50" s="972"/>
      <c r="H50" s="972"/>
      <c r="I50" s="972"/>
    </row>
    <row r="51" spans="1:9">
      <c r="A51" s="480"/>
      <c r="G51" s="973" t="s">
        <v>1730</v>
      </c>
      <c r="H51" s="973"/>
      <c r="I51" s="973"/>
    </row>
    <row r="52" spans="1:9">
      <c r="A52" s="480"/>
      <c r="F52" s="481"/>
      <c r="G52" s="973"/>
      <c r="H52" s="973"/>
      <c r="I52" s="973"/>
    </row>
  </sheetData>
  <sheetProtection algorithmName="SHA-512" hashValue="B6W1G1jScY3PxuZvM/mIN/TF9+Ob7uEUeFtP+3MtheFfORhDlgN/WpcYZ90zj1YSDMnDtUQXa2Wo/M5CxYmHUw==" saltValue="Hp77YVO51Oa3B8tqcWyBVQ==" spinCount="100000" sheet="1" objects="1" scenarios="1"/>
  <mergeCells count="94">
    <mergeCell ref="B49:D49"/>
    <mergeCell ref="B50:I50"/>
    <mergeCell ref="G51:I52"/>
    <mergeCell ref="A47:A48"/>
    <mergeCell ref="B47:D47"/>
    <mergeCell ref="F47:F48"/>
    <mergeCell ref="G47:I47"/>
    <mergeCell ref="B48:D48"/>
    <mergeCell ref="G48:I48"/>
    <mergeCell ref="A45:A46"/>
    <mergeCell ref="B45:D45"/>
    <mergeCell ref="F45:F46"/>
    <mergeCell ref="G45:I45"/>
    <mergeCell ref="B46:D46"/>
    <mergeCell ref="G46:I46"/>
    <mergeCell ref="A43:A44"/>
    <mergeCell ref="B43:D43"/>
    <mergeCell ref="F43:F44"/>
    <mergeCell ref="G43:I43"/>
    <mergeCell ref="B44:D44"/>
    <mergeCell ref="G44:I44"/>
    <mergeCell ref="A41:A42"/>
    <mergeCell ref="B41:D41"/>
    <mergeCell ref="F41:F42"/>
    <mergeCell ref="G41:I41"/>
    <mergeCell ref="B42:D42"/>
    <mergeCell ref="G42:I42"/>
    <mergeCell ref="A39:A40"/>
    <mergeCell ref="B39:D39"/>
    <mergeCell ref="F39:F40"/>
    <mergeCell ref="G39:I39"/>
    <mergeCell ref="B40:D40"/>
    <mergeCell ref="G40:I40"/>
    <mergeCell ref="A37:A38"/>
    <mergeCell ref="B37:D37"/>
    <mergeCell ref="F37:F38"/>
    <mergeCell ref="G37:I37"/>
    <mergeCell ref="B38:D38"/>
    <mergeCell ref="G38:I38"/>
    <mergeCell ref="A35:A36"/>
    <mergeCell ref="B35:D35"/>
    <mergeCell ref="F35:F36"/>
    <mergeCell ref="G35:I35"/>
    <mergeCell ref="B36:D36"/>
    <mergeCell ref="G36:I36"/>
    <mergeCell ref="A33:A34"/>
    <mergeCell ref="B33:D33"/>
    <mergeCell ref="F33:F34"/>
    <mergeCell ref="G33:I33"/>
    <mergeCell ref="B34:D34"/>
    <mergeCell ref="G34:I34"/>
    <mergeCell ref="A31:A32"/>
    <mergeCell ref="B31:D31"/>
    <mergeCell ref="F31:F32"/>
    <mergeCell ref="G31:I31"/>
    <mergeCell ref="B32:D32"/>
    <mergeCell ref="G32:I32"/>
    <mergeCell ref="G28:I28"/>
    <mergeCell ref="A29:A30"/>
    <mergeCell ref="B29:D29"/>
    <mergeCell ref="F29:F30"/>
    <mergeCell ref="G29:I29"/>
    <mergeCell ref="B30:D30"/>
    <mergeCell ref="G30:I30"/>
    <mergeCell ref="A27:A28"/>
    <mergeCell ref="B27:D27"/>
    <mergeCell ref="F27:F28"/>
    <mergeCell ref="G27:I27"/>
    <mergeCell ref="B28:D28"/>
    <mergeCell ref="A25:A26"/>
    <mergeCell ref="B25:D26"/>
    <mergeCell ref="F25:F26"/>
    <mergeCell ref="G25:I25"/>
    <mergeCell ref="G26:I26"/>
    <mergeCell ref="A19:B20"/>
    <mergeCell ref="C19:D19"/>
    <mergeCell ref="F19:H19"/>
    <mergeCell ref="C20:I20"/>
    <mergeCell ref="A23:A24"/>
    <mergeCell ref="B23:D24"/>
    <mergeCell ref="E23:E24"/>
    <mergeCell ref="F23:I24"/>
    <mergeCell ref="A12:B13"/>
    <mergeCell ref="C12:H13"/>
    <mergeCell ref="A15:B16"/>
    <mergeCell ref="C15:I16"/>
    <mergeCell ref="C18:D18"/>
    <mergeCell ref="G18:I18"/>
    <mergeCell ref="A1:I2"/>
    <mergeCell ref="A3:I4"/>
    <mergeCell ref="A6:B7"/>
    <mergeCell ref="C6:I7"/>
    <mergeCell ref="A9:B10"/>
    <mergeCell ref="C9:H10"/>
  </mergeCells>
  <phoneticPr fontId="159"/>
  <pageMargins left="0.7" right="0.7" top="0.75" bottom="0.75" header="0.3" footer="0.3"/>
  <pageSetup paperSize="9" orientation="portrait" horizontalDpi="4294967293" r:id="rId1"/>
  <ignoredErrors>
    <ignoredError sqref="F27 F29:F48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BAFA"/>
  </sheetPr>
  <dimension ref="A1:I52"/>
  <sheetViews>
    <sheetView view="pageBreakPreview" zoomScale="60" zoomScaleNormal="100" workbookViewId="0">
      <selection activeCell="F23" sqref="F23:I24"/>
    </sheetView>
  </sheetViews>
  <sheetFormatPr defaultRowHeight="13.5"/>
  <sheetData>
    <row r="1" spans="1:9">
      <c r="A1" s="935" t="s">
        <v>1708</v>
      </c>
      <c r="B1" s="935"/>
      <c r="C1" s="935"/>
      <c r="D1" s="935"/>
      <c r="E1" s="935"/>
      <c r="F1" s="935"/>
      <c r="G1" s="935"/>
      <c r="H1" s="935"/>
      <c r="I1" s="935"/>
    </row>
    <row r="2" spans="1:9">
      <c r="A2" s="935"/>
      <c r="B2" s="935"/>
      <c r="C2" s="935"/>
      <c r="D2" s="935"/>
      <c r="E2" s="935"/>
      <c r="F2" s="935"/>
      <c r="G2" s="935"/>
      <c r="H2" s="935"/>
      <c r="I2" s="935"/>
    </row>
    <row r="3" spans="1:9">
      <c r="A3" s="935" t="s">
        <v>1709</v>
      </c>
      <c r="B3" s="935"/>
      <c r="C3" s="935"/>
      <c r="D3" s="935"/>
      <c r="E3" s="935"/>
      <c r="F3" s="935"/>
      <c r="G3" s="935"/>
      <c r="H3" s="935"/>
      <c r="I3" s="935"/>
    </row>
    <row r="4" spans="1:9">
      <c r="A4" s="935"/>
      <c r="B4" s="935"/>
      <c r="C4" s="935"/>
      <c r="D4" s="935"/>
      <c r="E4" s="935"/>
      <c r="F4" s="935"/>
      <c r="G4" s="935"/>
      <c r="H4" s="935"/>
      <c r="I4" s="935"/>
    </row>
    <row r="6" spans="1:9">
      <c r="A6" s="936" t="s">
        <v>1710</v>
      </c>
      <c r="B6" s="936"/>
      <c r="C6" s="938">
        <f>基本情報!E8</f>
        <v>0</v>
      </c>
      <c r="D6" s="938"/>
      <c r="E6" s="938"/>
      <c r="F6" s="938"/>
      <c r="G6" s="938"/>
      <c r="H6" s="938"/>
      <c r="I6" s="938"/>
    </row>
    <row r="7" spans="1:9">
      <c r="A7" s="937"/>
      <c r="B7" s="937"/>
      <c r="C7" s="939"/>
      <c r="D7" s="939"/>
      <c r="E7" s="939"/>
      <c r="F7" s="939"/>
      <c r="G7" s="939"/>
      <c r="H7" s="939"/>
      <c r="I7" s="939"/>
    </row>
    <row r="9" spans="1:9" ht="18.75">
      <c r="A9" s="936" t="s">
        <v>1711</v>
      </c>
      <c r="B9" s="936"/>
      <c r="C9" s="940" t="str">
        <f>IF(基本情報!I24="","",基本情報!I24)</f>
        <v/>
      </c>
      <c r="D9" s="940"/>
      <c r="E9" s="940"/>
      <c r="F9" s="940"/>
      <c r="G9" s="940"/>
      <c r="H9" s="940"/>
      <c r="I9" s="468"/>
    </row>
    <row r="10" spans="1:9" ht="16.5">
      <c r="A10" s="937"/>
      <c r="B10" s="937"/>
      <c r="C10" s="941"/>
      <c r="D10" s="941"/>
      <c r="E10" s="941"/>
      <c r="F10" s="941"/>
      <c r="G10" s="941"/>
      <c r="H10" s="941"/>
      <c r="I10" s="469" t="s">
        <v>1712</v>
      </c>
    </row>
    <row r="12" spans="1:9" ht="18.75">
      <c r="A12" s="936" t="s">
        <v>1713</v>
      </c>
      <c r="B12" s="936"/>
      <c r="C12" s="940">
        <f>基本情報!A24</f>
        <v>0</v>
      </c>
      <c r="D12" s="940"/>
      <c r="E12" s="940"/>
      <c r="F12" s="940"/>
      <c r="G12" s="940"/>
      <c r="H12" s="940"/>
      <c r="I12" s="468"/>
    </row>
    <row r="13" spans="1:9" ht="16.5">
      <c r="A13" s="937"/>
      <c r="B13" s="937"/>
      <c r="C13" s="941"/>
      <c r="D13" s="941"/>
      <c r="E13" s="941"/>
      <c r="F13" s="941"/>
      <c r="G13" s="941"/>
      <c r="H13" s="941"/>
      <c r="I13" s="469" t="s">
        <v>1712</v>
      </c>
    </row>
    <row r="15" spans="1:9">
      <c r="A15" s="936" t="s">
        <v>1714</v>
      </c>
      <c r="B15" s="936"/>
      <c r="C15" s="942" t="str">
        <f>IF(基本情報!E34="","",基本情報!E34)</f>
        <v/>
      </c>
      <c r="D15" s="942"/>
      <c r="E15" s="942"/>
      <c r="F15" s="942"/>
      <c r="G15" s="942"/>
      <c r="H15" s="942"/>
      <c r="I15" s="942"/>
    </row>
    <row r="16" spans="1:9">
      <c r="A16" s="937"/>
      <c r="B16" s="937"/>
      <c r="C16" s="943"/>
      <c r="D16" s="943"/>
      <c r="E16" s="943"/>
      <c r="F16" s="943"/>
      <c r="G16" s="943"/>
      <c r="H16" s="943"/>
      <c r="I16" s="943"/>
    </row>
    <row r="18" spans="1:9">
      <c r="B18" s="317" t="s">
        <v>1715</v>
      </c>
      <c r="C18" s="944" t="s">
        <v>1716</v>
      </c>
      <c r="D18" s="944"/>
      <c r="E18" s="470"/>
      <c r="F18" s="471" t="s">
        <v>1717</v>
      </c>
      <c r="G18" s="944" t="s">
        <v>1718</v>
      </c>
      <c r="H18" s="944"/>
      <c r="I18" s="944"/>
    </row>
    <row r="19" spans="1:9">
      <c r="A19" s="945" t="s">
        <v>1734</v>
      </c>
      <c r="B19" s="936"/>
      <c r="C19" s="946"/>
      <c r="D19" s="946"/>
      <c r="E19" s="472" t="s">
        <v>1719</v>
      </c>
      <c r="F19" s="946"/>
      <c r="G19" s="946"/>
      <c r="H19" s="946"/>
      <c r="I19" s="472" t="s">
        <v>1720</v>
      </c>
    </row>
    <row r="20" spans="1:9">
      <c r="A20" s="937"/>
      <c r="B20" s="937"/>
      <c r="C20" s="946"/>
      <c r="D20" s="946"/>
      <c r="E20" s="946"/>
      <c r="F20" s="946"/>
      <c r="G20" s="946"/>
      <c r="H20" s="946"/>
      <c r="I20" s="946"/>
    </row>
    <row r="23" spans="1:9">
      <c r="A23" s="947" t="s">
        <v>1721</v>
      </c>
      <c r="B23" s="948" t="s">
        <v>1722</v>
      </c>
      <c r="C23" s="949"/>
      <c r="D23" s="950"/>
      <c r="E23" s="954" t="s">
        <v>1723</v>
      </c>
      <c r="F23" s="956" t="str">
        <f>IF(女子名簿!D9="","","女子名簿にミス有り")</f>
        <v/>
      </c>
      <c r="G23" s="957"/>
      <c r="H23" s="957"/>
      <c r="I23" s="958"/>
    </row>
    <row r="24" spans="1:9">
      <c r="A24" s="947"/>
      <c r="B24" s="951"/>
      <c r="C24" s="952"/>
      <c r="D24" s="953"/>
      <c r="E24" s="955"/>
      <c r="F24" s="959"/>
      <c r="G24" s="960"/>
      <c r="H24" s="960"/>
      <c r="I24" s="961"/>
    </row>
    <row r="25" spans="1:9">
      <c r="A25" s="962"/>
      <c r="B25" s="964" t="s">
        <v>1724</v>
      </c>
      <c r="C25" s="957"/>
      <c r="D25" s="958"/>
      <c r="E25" s="473" t="s">
        <v>556</v>
      </c>
      <c r="F25" s="964" t="s">
        <v>1731</v>
      </c>
      <c r="G25" s="638" t="s">
        <v>1725</v>
      </c>
      <c r="H25" s="638"/>
      <c r="I25" s="638"/>
    </row>
    <row r="26" spans="1:9">
      <c r="A26" s="963"/>
      <c r="B26" s="959"/>
      <c r="C26" s="960"/>
      <c r="D26" s="961"/>
      <c r="E26" s="474" t="s">
        <v>1726</v>
      </c>
      <c r="F26" s="959"/>
      <c r="G26" s="965" t="s">
        <v>1727</v>
      </c>
      <c r="H26" s="965"/>
      <c r="I26" s="965"/>
    </row>
    <row r="27" spans="1:9">
      <c r="A27" s="967">
        <v>1</v>
      </c>
      <c r="B27" s="956" t="str">
        <f>女子名簿!D12</f>
        <v/>
      </c>
      <c r="C27" s="957"/>
      <c r="D27" s="958"/>
      <c r="E27" s="475" t="str">
        <f>女子名簿!E12</f>
        <v/>
      </c>
      <c r="F27" s="974" t="str">
        <f>IF(女子名簿!H12="","",女子名簿!H12)</f>
        <v/>
      </c>
      <c r="G27" s="966" t="str">
        <f>IF(女子名簿!DQ12="","",女子名簿!DQ12)</f>
        <v/>
      </c>
      <c r="H27" s="966"/>
      <c r="I27" s="966"/>
    </row>
    <row r="28" spans="1:9">
      <c r="A28" s="968"/>
      <c r="B28" s="959" t="str">
        <f>女子名簿!C12</f>
        <v/>
      </c>
      <c r="C28" s="960"/>
      <c r="D28" s="961"/>
      <c r="E28" s="476" t="str">
        <f>女子名簿!V12</f>
        <v/>
      </c>
      <c r="F28" s="975"/>
      <c r="G28" s="966" t="str">
        <f>IF(女子名簿!DR12="","",女子名簿!DR12)</f>
        <v/>
      </c>
      <c r="H28" s="966"/>
      <c r="I28" s="966"/>
    </row>
    <row r="29" spans="1:9">
      <c r="A29" s="967">
        <v>2</v>
      </c>
      <c r="B29" s="956" t="str">
        <f>女子名簿!D13</f>
        <v/>
      </c>
      <c r="C29" s="957"/>
      <c r="D29" s="958"/>
      <c r="E29" s="475" t="str">
        <f>女子名簿!E13</f>
        <v/>
      </c>
      <c r="F29" s="974" t="str">
        <f>IF(女子名簿!H13="","",女子名簿!H13)</f>
        <v/>
      </c>
      <c r="G29" s="966" t="str">
        <f>IF(女子名簿!DQ13="","",女子名簿!DQ13)</f>
        <v/>
      </c>
      <c r="H29" s="966"/>
      <c r="I29" s="966"/>
    </row>
    <row r="30" spans="1:9">
      <c r="A30" s="968"/>
      <c r="B30" s="959" t="str">
        <f>女子名簿!C13</f>
        <v/>
      </c>
      <c r="C30" s="960"/>
      <c r="D30" s="961"/>
      <c r="E30" s="476" t="str">
        <f>女子名簿!V13</f>
        <v/>
      </c>
      <c r="F30" s="975"/>
      <c r="G30" s="966" t="str">
        <f>IF(女子名簿!DR13="","",女子名簿!DR13)</f>
        <v/>
      </c>
      <c r="H30" s="966"/>
      <c r="I30" s="966"/>
    </row>
    <row r="31" spans="1:9">
      <c r="A31" s="967">
        <v>3</v>
      </c>
      <c r="B31" s="956" t="str">
        <f>女子名簿!D14</f>
        <v/>
      </c>
      <c r="C31" s="957"/>
      <c r="D31" s="958"/>
      <c r="E31" s="475" t="str">
        <f>女子名簿!E14</f>
        <v/>
      </c>
      <c r="F31" s="974" t="str">
        <f>IF(女子名簿!H14="","",女子名簿!H14)</f>
        <v/>
      </c>
      <c r="G31" s="966" t="str">
        <f>IF(女子名簿!DQ14="","",女子名簿!DQ14)</f>
        <v/>
      </c>
      <c r="H31" s="966"/>
      <c r="I31" s="966"/>
    </row>
    <row r="32" spans="1:9">
      <c r="A32" s="968"/>
      <c r="B32" s="959" t="str">
        <f>女子名簿!C14</f>
        <v/>
      </c>
      <c r="C32" s="960"/>
      <c r="D32" s="961"/>
      <c r="E32" s="476" t="str">
        <f>女子名簿!V14</f>
        <v/>
      </c>
      <c r="F32" s="975"/>
      <c r="G32" s="966" t="str">
        <f>IF(女子名簿!DR14="","",女子名簿!DR14)</f>
        <v/>
      </c>
      <c r="H32" s="966"/>
      <c r="I32" s="966"/>
    </row>
    <row r="33" spans="1:9">
      <c r="A33" s="967">
        <v>4</v>
      </c>
      <c r="B33" s="956" t="str">
        <f>女子名簿!D15</f>
        <v/>
      </c>
      <c r="C33" s="957"/>
      <c r="D33" s="958"/>
      <c r="E33" s="475" t="str">
        <f>女子名簿!E15</f>
        <v/>
      </c>
      <c r="F33" s="974" t="str">
        <f>IF(女子名簿!H15="","",女子名簿!H15)</f>
        <v/>
      </c>
      <c r="G33" s="966" t="str">
        <f>IF(女子名簿!DQ15="","",女子名簿!DQ15)</f>
        <v/>
      </c>
      <c r="H33" s="966"/>
      <c r="I33" s="966"/>
    </row>
    <row r="34" spans="1:9">
      <c r="A34" s="968"/>
      <c r="B34" s="959" t="str">
        <f>女子名簿!C15</f>
        <v/>
      </c>
      <c r="C34" s="960"/>
      <c r="D34" s="961"/>
      <c r="E34" s="476" t="str">
        <f>女子名簿!V15</f>
        <v/>
      </c>
      <c r="F34" s="975"/>
      <c r="G34" s="966" t="str">
        <f>IF(女子名簿!DR15="","",女子名簿!DR15)</f>
        <v/>
      </c>
      <c r="H34" s="966"/>
      <c r="I34" s="966"/>
    </row>
    <row r="35" spans="1:9">
      <c r="A35" s="967">
        <v>5</v>
      </c>
      <c r="B35" s="956" t="str">
        <f>女子名簿!D16</f>
        <v/>
      </c>
      <c r="C35" s="957"/>
      <c r="D35" s="958"/>
      <c r="E35" s="475" t="str">
        <f>女子名簿!E16</f>
        <v/>
      </c>
      <c r="F35" s="974" t="str">
        <f>IF(女子名簿!H16="","",女子名簿!H16)</f>
        <v/>
      </c>
      <c r="G35" s="966" t="str">
        <f>IF(女子名簿!DQ16="","",女子名簿!DQ16)</f>
        <v/>
      </c>
      <c r="H35" s="966"/>
      <c r="I35" s="966"/>
    </row>
    <row r="36" spans="1:9">
      <c r="A36" s="968"/>
      <c r="B36" s="959" t="str">
        <f>女子名簿!C16</f>
        <v/>
      </c>
      <c r="C36" s="960"/>
      <c r="D36" s="961"/>
      <c r="E36" s="476" t="str">
        <f>女子名簿!V16</f>
        <v/>
      </c>
      <c r="F36" s="975"/>
      <c r="G36" s="966" t="str">
        <f>IF(女子名簿!DR16="","",女子名簿!DR16)</f>
        <v/>
      </c>
      <c r="H36" s="966"/>
      <c r="I36" s="966"/>
    </row>
    <row r="37" spans="1:9">
      <c r="A37" s="967">
        <v>6</v>
      </c>
      <c r="B37" s="956" t="str">
        <f>女子名簿!D17</f>
        <v/>
      </c>
      <c r="C37" s="957"/>
      <c r="D37" s="958"/>
      <c r="E37" s="475" t="str">
        <f>女子名簿!E17</f>
        <v/>
      </c>
      <c r="F37" s="974" t="str">
        <f>IF(女子名簿!H17="","",女子名簿!H17)</f>
        <v/>
      </c>
      <c r="G37" s="966" t="str">
        <f>IF(女子名簿!DQ17="","",女子名簿!DQ17)</f>
        <v/>
      </c>
      <c r="H37" s="966"/>
      <c r="I37" s="966"/>
    </row>
    <row r="38" spans="1:9">
      <c r="A38" s="968"/>
      <c r="B38" s="959" t="str">
        <f>女子名簿!C17</f>
        <v/>
      </c>
      <c r="C38" s="960"/>
      <c r="D38" s="961"/>
      <c r="E38" s="476" t="str">
        <f>女子名簿!V17</f>
        <v/>
      </c>
      <c r="F38" s="975"/>
      <c r="G38" s="966" t="str">
        <f>IF(女子名簿!DR17="","",女子名簿!DR17)</f>
        <v/>
      </c>
      <c r="H38" s="966"/>
      <c r="I38" s="966"/>
    </row>
    <row r="39" spans="1:9">
      <c r="A39" s="967">
        <v>7</v>
      </c>
      <c r="B39" s="956" t="str">
        <f>女子名簿!D18</f>
        <v/>
      </c>
      <c r="C39" s="957"/>
      <c r="D39" s="958"/>
      <c r="E39" s="475" t="str">
        <f>女子名簿!E18</f>
        <v/>
      </c>
      <c r="F39" s="974" t="str">
        <f>IF(女子名簿!H18="","",女子名簿!H18)</f>
        <v/>
      </c>
      <c r="G39" s="966" t="str">
        <f>IF(女子名簿!DQ18="","",女子名簿!DQ18)</f>
        <v/>
      </c>
      <c r="H39" s="966"/>
      <c r="I39" s="966"/>
    </row>
    <row r="40" spans="1:9">
      <c r="A40" s="968"/>
      <c r="B40" s="959" t="str">
        <f>女子名簿!C18</f>
        <v/>
      </c>
      <c r="C40" s="960"/>
      <c r="D40" s="961"/>
      <c r="E40" s="476" t="str">
        <f>女子名簿!V18</f>
        <v/>
      </c>
      <c r="F40" s="975"/>
      <c r="G40" s="966" t="str">
        <f>IF(女子名簿!DR18="","",女子名簿!DR18)</f>
        <v/>
      </c>
      <c r="H40" s="966"/>
      <c r="I40" s="966"/>
    </row>
    <row r="41" spans="1:9">
      <c r="A41" s="967">
        <v>8</v>
      </c>
      <c r="B41" s="956" t="str">
        <f>女子名簿!D19</f>
        <v/>
      </c>
      <c r="C41" s="957"/>
      <c r="D41" s="958"/>
      <c r="E41" s="475" t="str">
        <f>女子名簿!E19</f>
        <v/>
      </c>
      <c r="F41" s="974" t="str">
        <f>IF(女子名簿!H19="","",女子名簿!H19)</f>
        <v/>
      </c>
      <c r="G41" s="966" t="str">
        <f>IF(女子名簿!DQ19="","",女子名簿!DQ19)</f>
        <v/>
      </c>
      <c r="H41" s="966"/>
      <c r="I41" s="966"/>
    </row>
    <row r="42" spans="1:9">
      <c r="A42" s="968"/>
      <c r="B42" s="959" t="str">
        <f>女子名簿!C19</f>
        <v/>
      </c>
      <c r="C42" s="960"/>
      <c r="D42" s="961"/>
      <c r="E42" s="476" t="str">
        <f>女子名簿!V19</f>
        <v/>
      </c>
      <c r="F42" s="975"/>
      <c r="G42" s="966" t="str">
        <f>IF(女子名簿!DR19="","",女子名簿!DR19)</f>
        <v/>
      </c>
      <c r="H42" s="966"/>
      <c r="I42" s="966"/>
    </row>
    <row r="43" spans="1:9">
      <c r="A43" s="967">
        <v>9</v>
      </c>
      <c r="B43" s="956" t="str">
        <f>女子名簿!D20</f>
        <v/>
      </c>
      <c r="C43" s="957"/>
      <c r="D43" s="958"/>
      <c r="E43" s="475" t="str">
        <f>女子名簿!E20</f>
        <v/>
      </c>
      <c r="F43" s="974" t="str">
        <f>IF(女子名簿!H20="","",女子名簿!H20)</f>
        <v/>
      </c>
      <c r="G43" s="966" t="str">
        <f>IF(女子名簿!DQ20="","",女子名簿!DQ20)</f>
        <v/>
      </c>
      <c r="H43" s="966"/>
      <c r="I43" s="966"/>
    </row>
    <row r="44" spans="1:9">
      <c r="A44" s="968"/>
      <c r="B44" s="959" t="str">
        <f>女子名簿!C20</f>
        <v/>
      </c>
      <c r="C44" s="960"/>
      <c r="D44" s="961"/>
      <c r="E44" s="476" t="str">
        <f>女子名簿!V20</f>
        <v/>
      </c>
      <c r="F44" s="975"/>
      <c r="G44" s="966" t="str">
        <f>IF(女子名簿!DR20="","",女子名簿!DR20)</f>
        <v/>
      </c>
      <c r="H44" s="966"/>
      <c r="I44" s="966"/>
    </row>
    <row r="45" spans="1:9">
      <c r="A45" s="967">
        <v>10</v>
      </c>
      <c r="B45" s="956" t="str">
        <f>女子名簿!D21</f>
        <v/>
      </c>
      <c r="C45" s="957"/>
      <c r="D45" s="958"/>
      <c r="E45" s="475" t="str">
        <f>女子名簿!E21</f>
        <v/>
      </c>
      <c r="F45" s="974" t="str">
        <f>IF(女子名簿!H21="","",女子名簿!H21)</f>
        <v/>
      </c>
      <c r="G45" s="966" t="str">
        <f>IF(女子名簿!DQ21="","",女子名簿!DQ21)</f>
        <v/>
      </c>
      <c r="H45" s="966"/>
      <c r="I45" s="966"/>
    </row>
    <row r="46" spans="1:9">
      <c r="A46" s="968"/>
      <c r="B46" s="959" t="str">
        <f>女子名簿!C21</f>
        <v/>
      </c>
      <c r="C46" s="960"/>
      <c r="D46" s="961"/>
      <c r="E46" s="476" t="str">
        <f>女子名簿!V21</f>
        <v/>
      </c>
      <c r="F46" s="975"/>
      <c r="G46" s="966" t="str">
        <f>IF(女子名簿!DR21="","",女子名簿!DR21)</f>
        <v/>
      </c>
      <c r="H46" s="966"/>
      <c r="I46" s="966"/>
    </row>
    <row r="47" spans="1:9">
      <c r="A47" s="967">
        <v>11</v>
      </c>
      <c r="B47" s="956" t="str">
        <f>女子名簿!D22</f>
        <v/>
      </c>
      <c r="C47" s="957"/>
      <c r="D47" s="958"/>
      <c r="E47" s="475" t="str">
        <f>女子名簿!E22</f>
        <v/>
      </c>
      <c r="F47" s="974" t="str">
        <f>IF(女子名簿!H22="","",女子名簿!H22)</f>
        <v/>
      </c>
      <c r="G47" s="966" t="str">
        <f>IF(女子名簿!DQ22="","",女子名簿!DQ22)</f>
        <v/>
      </c>
      <c r="H47" s="966"/>
      <c r="I47" s="966"/>
    </row>
    <row r="48" spans="1:9">
      <c r="A48" s="968"/>
      <c r="B48" s="959" t="str">
        <f>女子名簿!C22</f>
        <v/>
      </c>
      <c r="C48" s="960"/>
      <c r="D48" s="961"/>
      <c r="E48" s="476" t="str">
        <f>女子名簿!V22</f>
        <v/>
      </c>
      <c r="F48" s="975"/>
      <c r="G48" s="966" t="str">
        <f>IF(女子名簿!DR22="","",女子名簿!DR22)</f>
        <v/>
      </c>
      <c r="H48" s="966"/>
      <c r="I48" s="966"/>
    </row>
    <row r="49" spans="1:9">
      <c r="A49" s="477" t="s">
        <v>1728</v>
      </c>
      <c r="B49" s="972" t="s">
        <v>1729</v>
      </c>
      <c r="C49" s="972"/>
      <c r="D49" s="972"/>
      <c r="E49" s="478"/>
      <c r="F49" s="478"/>
      <c r="G49" s="478"/>
      <c r="H49" s="478"/>
      <c r="I49" s="478"/>
    </row>
    <row r="50" spans="1:9">
      <c r="A50" s="479"/>
      <c r="B50" s="972"/>
      <c r="C50" s="972"/>
      <c r="D50" s="972"/>
      <c r="E50" s="972"/>
      <c r="F50" s="972"/>
      <c r="G50" s="972"/>
      <c r="H50" s="972"/>
      <c r="I50" s="972"/>
    </row>
    <row r="51" spans="1:9">
      <c r="A51" s="480"/>
      <c r="G51" s="973" t="s">
        <v>1730</v>
      </c>
      <c r="H51" s="973"/>
      <c r="I51" s="973"/>
    </row>
    <row r="52" spans="1:9">
      <c r="A52" s="480"/>
      <c r="F52" s="481"/>
      <c r="G52" s="973"/>
      <c r="H52" s="973"/>
      <c r="I52" s="973"/>
    </row>
  </sheetData>
  <mergeCells count="94">
    <mergeCell ref="B49:D49"/>
    <mergeCell ref="B50:I50"/>
    <mergeCell ref="G51:I52"/>
    <mergeCell ref="A47:A48"/>
    <mergeCell ref="B47:D47"/>
    <mergeCell ref="F47:F48"/>
    <mergeCell ref="G47:I47"/>
    <mergeCell ref="B48:D48"/>
    <mergeCell ref="G48:I48"/>
    <mergeCell ref="A45:A46"/>
    <mergeCell ref="B45:D45"/>
    <mergeCell ref="F45:F46"/>
    <mergeCell ref="G45:I45"/>
    <mergeCell ref="B46:D46"/>
    <mergeCell ref="G46:I46"/>
    <mergeCell ref="A43:A44"/>
    <mergeCell ref="B43:D43"/>
    <mergeCell ref="F43:F44"/>
    <mergeCell ref="G43:I43"/>
    <mergeCell ref="B44:D44"/>
    <mergeCell ref="G44:I44"/>
    <mergeCell ref="A41:A42"/>
    <mergeCell ref="B41:D41"/>
    <mergeCell ref="F41:F42"/>
    <mergeCell ref="G41:I41"/>
    <mergeCell ref="B42:D42"/>
    <mergeCell ref="G42:I42"/>
    <mergeCell ref="A39:A40"/>
    <mergeCell ref="B39:D39"/>
    <mergeCell ref="F39:F40"/>
    <mergeCell ref="G39:I39"/>
    <mergeCell ref="B40:D40"/>
    <mergeCell ref="G40:I40"/>
    <mergeCell ref="A37:A38"/>
    <mergeCell ref="B37:D37"/>
    <mergeCell ref="F37:F38"/>
    <mergeCell ref="G37:I37"/>
    <mergeCell ref="B38:D38"/>
    <mergeCell ref="G38:I38"/>
    <mergeCell ref="A35:A36"/>
    <mergeCell ref="B35:D35"/>
    <mergeCell ref="F35:F36"/>
    <mergeCell ref="G35:I35"/>
    <mergeCell ref="B36:D36"/>
    <mergeCell ref="G36:I36"/>
    <mergeCell ref="A33:A34"/>
    <mergeCell ref="B33:D33"/>
    <mergeCell ref="F33:F34"/>
    <mergeCell ref="G33:I33"/>
    <mergeCell ref="B34:D34"/>
    <mergeCell ref="G34:I34"/>
    <mergeCell ref="A31:A32"/>
    <mergeCell ref="B31:D31"/>
    <mergeCell ref="F31:F32"/>
    <mergeCell ref="G31:I31"/>
    <mergeCell ref="B32:D32"/>
    <mergeCell ref="G32:I32"/>
    <mergeCell ref="G28:I28"/>
    <mergeCell ref="A29:A30"/>
    <mergeCell ref="B29:D29"/>
    <mergeCell ref="F29:F30"/>
    <mergeCell ref="G29:I29"/>
    <mergeCell ref="B30:D30"/>
    <mergeCell ref="G30:I30"/>
    <mergeCell ref="A27:A28"/>
    <mergeCell ref="B27:D27"/>
    <mergeCell ref="F27:F28"/>
    <mergeCell ref="G27:I27"/>
    <mergeCell ref="B28:D28"/>
    <mergeCell ref="A25:A26"/>
    <mergeCell ref="B25:D26"/>
    <mergeCell ref="F25:F26"/>
    <mergeCell ref="G25:I25"/>
    <mergeCell ref="G26:I26"/>
    <mergeCell ref="A19:B20"/>
    <mergeCell ref="C19:D19"/>
    <mergeCell ref="F19:H19"/>
    <mergeCell ref="C20:I20"/>
    <mergeCell ref="A23:A24"/>
    <mergeCell ref="B23:D24"/>
    <mergeCell ref="E23:E24"/>
    <mergeCell ref="F23:I24"/>
    <mergeCell ref="A12:B13"/>
    <mergeCell ref="C12:H13"/>
    <mergeCell ref="A15:B16"/>
    <mergeCell ref="C15:I16"/>
    <mergeCell ref="C18:D18"/>
    <mergeCell ref="G18:I18"/>
    <mergeCell ref="A1:I2"/>
    <mergeCell ref="A3:I4"/>
    <mergeCell ref="A6:B7"/>
    <mergeCell ref="C6:I7"/>
    <mergeCell ref="A9:B10"/>
    <mergeCell ref="C9:H10"/>
  </mergeCells>
  <phoneticPr fontId="159"/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1433"/>
  <sheetViews>
    <sheetView showZeros="0" zoomScale="55" zoomScaleNormal="100" workbookViewId="0">
      <selection activeCell="C20" sqref="C20"/>
    </sheetView>
  </sheetViews>
  <sheetFormatPr defaultColWidth="9" defaultRowHeight="13.5"/>
  <cols>
    <col min="1" max="1" width="9" style="29"/>
    <col min="2" max="2" width="7.875" style="29" customWidth="1"/>
    <col min="3" max="3" width="19.5" style="29" customWidth="1"/>
    <col min="4" max="4" width="21.5" style="29" customWidth="1"/>
    <col min="5" max="5" width="26.5" style="29" customWidth="1"/>
    <col min="6" max="6" width="18.5" style="29" customWidth="1"/>
    <col min="7" max="8" width="8.5" style="29" customWidth="1"/>
    <col min="9" max="11" width="9" style="29"/>
    <col min="12" max="15" width="9.875" style="29" customWidth="1"/>
    <col min="16" max="16" width="9.125" customWidth="1"/>
    <col min="17" max="18" width="9.75" style="29" hidden="1" customWidth="1"/>
    <col min="19" max="19" width="0" hidden="1" customWidth="1"/>
    <col min="20" max="20" width="9.75" style="29" hidden="1" customWidth="1"/>
    <col min="21" max="21" width="9.75" style="29" customWidth="1"/>
    <col min="22" max="22" width="9.25" style="29" customWidth="1"/>
    <col min="23" max="16384" width="9" style="29"/>
  </cols>
  <sheetData>
    <row r="1" spans="1:21" ht="24">
      <c r="A1" s="34"/>
      <c r="B1" s="1" t="str">
        <f>男子名簿!A1</f>
        <v>秩父宮賜杯　第５３回全日本大学駅伝対校選手権大会　東海地区選考会  男子名簿</v>
      </c>
      <c r="C1" s="34"/>
      <c r="D1" s="34"/>
      <c r="E1" s="7"/>
      <c r="F1" s="34"/>
      <c r="G1" s="35"/>
      <c r="H1" s="35"/>
      <c r="I1" s="35"/>
      <c r="J1" s="35"/>
      <c r="K1" s="35"/>
      <c r="L1" s="34"/>
      <c r="M1" s="34"/>
      <c r="N1" s="34"/>
      <c r="O1" s="34"/>
    </row>
    <row r="2" spans="1:21" ht="24.75" thickBot="1">
      <c r="A2" s="34"/>
      <c r="B2" s="1"/>
      <c r="C2" s="34"/>
      <c r="D2" s="34"/>
      <c r="E2" s="8"/>
      <c r="F2" s="11"/>
      <c r="G2" s="35"/>
      <c r="H2" s="35"/>
      <c r="I2" s="35"/>
      <c r="J2" s="35"/>
      <c r="K2" s="35"/>
      <c r="L2" s="34"/>
      <c r="M2" s="34"/>
      <c r="N2" s="34"/>
      <c r="O2" s="34"/>
    </row>
    <row r="3" spans="1:21" ht="14.25">
      <c r="A3" s="34"/>
      <c r="B3" s="36"/>
      <c r="C3" s="9" t="s">
        <v>30</v>
      </c>
      <c r="D3" s="6"/>
      <c r="E3" s="37"/>
      <c r="F3" s="15"/>
      <c r="G3" s="35"/>
      <c r="H3" s="35"/>
      <c r="I3" s="35"/>
      <c r="J3" s="35"/>
      <c r="K3" s="35"/>
      <c r="L3" s="34"/>
      <c r="M3" s="34"/>
      <c r="N3" s="34"/>
      <c r="O3" s="34"/>
    </row>
    <row r="4" spans="1:21" ht="24.75" thickBot="1">
      <c r="A4" s="34"/>
      <c r="B4" s="4" t="s">
        <v>596</v>
      </c>
      <c r="C4" s="10" t="s">
        <v>580</v>
      </c>
      <c r="D4" s="25"/>
      <c r="F4" s="15"/>
      <c r="G4" s="35"/>
      <c r="H4" s="35"/>
      <c r="I4" s="35"/>
      <c r="J4" s="35"/>
      <c r="K4" s="35"/>
      <c r="L4" s="34"/>
      <c r="M4" s="34"/>
      <c r="N4" s="34"/>
      <c r="O4" s="34"/>
    </row>
    <row r="5" spans="1:21" ht="21">
      <c r="A5" s="34"/>
      <c r="B5" s="38"/>
      <c r="C5" s="2"/>
      <c r="D5" s="2"/>
      <c r="E5" s="13"/>
      <c r="F5" s="12"/>
      <c r="G5" s="35"/>
      <c r="H5" s="35"/>
      <c r="I5" s="35"/>
      <c r="J5" s="35"/>
      <c r="K5" s="35"/>
      <c r="L5" s="34"/>
      <c r="M5" s="34"/>
      <c r="N5" s="34"/>
      <c r="O5" s="34"/>
    </row>
    <row r="6" spans="1:21" ht="21.75" thickBot="1">
      <c r="A6" s="34"/>
      <c r="B6" s="2" t="s">
        <v>32</v>
      </c>
      <c r="C6" s="37"/>
      <c r="D6" s="37"/>
      <c r="E6" s="37"/>
      <c r="F6" s="16"/>
      <c r="G6" s="35"/>
      <c r="H6" s="38"/>
      <c r="I6" s="38"/>
      <c r="J6" s="38"/>
      <c r="K6" s="38"/>
      <c r="L6" s="34"/>
      <c r="M6" s="34"/>
      <c r="N6" s="39">
        <v>22</v>
      </c>
      <c r="O6" s="34"/>
    </row>
    <row r="7" spans="1:21" ht="15" thickBot="1">
      <c r="A7" s="34"/>
      <c r="B7" s="256" t="s">
        <v>33</v>
      </c>
      <c r="C7" s="93" t="s">
        <v>84</v>
      </c>
      <c r="D7" s="94" t="s">
        <v>107</v>
      </c>
      <c r="E7" s="95" t="s">
        <v>85</v>
      </c>
      <c r="F7" s="93" t="s">
        <v>34</v>
      </c>
      <c r="G7" s="93" t="s">
        <v>35</v>
      </c>
      <c r="H7" s="95" t="s">
        <v>36</v>
      </c>
      <c r="I7" s="96" t="s">
        <v>37</v>
      </c>
      <c r="J7" s="6"/>
      <c r="K7" s="6"/>
      <c r="L7" s="6"/>
      <c r="M7" s="6"/>
      <c r="N7" s="40" t="s">
        <v>38</v>
      </c>
      <c r="O7" s="40">
        <v>1</v>
      </c>
    </row>
    <row r="8" spans="1:21" ht="15" thickBot="1">
      <c r="A8" s="41">
        <v>1</v>
      </c>
      <c r="B8" s="257">
        <v>1</v>
      </c>
      <c r="C8" s="220" t="s">
        <v>836</v>
      </c>
      <c r="D8" s="220" t="s">
        <v>494</v>
      </c>
      <c r="E8" s="222" t="s">
        <v>1059</v>
      </c>
      <c r="F8" s="220" t="s">
        <v>836</v>
      </c>
      <c r="G8" s="72">
        <f>IF(学校名!$C8="",0,COUNTIF(男子名簿!$F$12:$F$520,学校名!$C8))</f>
        <v>0</v>
      </c>
      <c r="H8" s="73">
        <f>IF(学校名!$C8="",0,COUNTIF(女子名簿!$F$12:$F$520,学校名!$C8))</f>
        <v>0</v>
      </c>
      <c r="I8" s="74">
        <f>G8+H8</f>
        <v>0</v>
      </c>
      <c r="J8" s="38">
        <f>COUNTIF(男子名簿!$Z$12:$Z$520,)</f>
        <v>0</v>
      </c>
      <c r="K8" s="14"/>
      <c r="L8" s="34"/>
      <c r="M8" s="34"/>
      <c r="N8" s="40" t="s">
        <v>39</v>
      </c>
      <c r="O8" s="40">
        <v>2</v>
      </c>
      <c r="Q8" s="29" t="s">
        <v>579</v>
      </c>
      <c r="R8" s="29" t="s">
        <v>579</v>
      </c>
      <c r="S8">
        <v>777777</v>
      </c>
      <c r="T8" s="40"/>
      <c r="U8" s="34"/>
    </row>
    <row r="9" spans="1:21" ht="15" thickBot="1">
      <c r="A9" s="41">
        <v>1</v>
      </c>
      <c r="B9" s="257">
        <v>2</v>
      </c>
      <c r="C9" s="53" t="s">
        <v>831</v>
      </c>
      <c r="D9" s="53" t="s">
        <v>495</v>
      </c>
      <c r="E9" s="45" t="s">
        <v>1060</v>
      </c>
      <c r="F9" s="53" t="s">
        <v>831</v>
      </c>
      <c r="G9" s="72">
        <f>IF(学校名!$C9="",0,COUNTIF(男子名簿!$F$12:$F$520,学校名!$C9))</f>
        <v>0</v>
      </c>
      <c r="H9" s="73">
        <f>IF(学校名!$C9="",0,COUNTIF(女子名簿!$F$12:$F$520,学校名!$C9))</f>
        <v>0</v>
      </c>
      <c r="I9" s="77">
        <f t="shared" ref="I9:I72" si="0">G9+H9</f>
        <v>0</v>
      </c>
      <c r="J9" s="38"/>
      <c r="K9" s="14"/>
      <c r="L9" s="34"/>
      <c r="M9" s="34"/>
      <c r="N9" s="34" t="s">
        <v>40</v>
      </c>
      <c r="O9" s="40">
        <v>3</v>
      </c>
      <c r="Q9" s="29" t="s">
        <v>577</v>
      </c>
      <c r="R9" s="29" t="s">
        <v>578</v>
      </c>
      <c r="S9">
        <v>40</v>
      </c>
      <c r="T9" s="40"/>
      <c r="U9" s="34"/>
    </row>
    <row r="10" spans="1:21" ht="15" thickBot="1">
      <c r="A10" s="41">
        <v>1</v>
      </c>
      <c r="B10" s="257">
        <v>3</v>
      </c>
      <c r="C10" s="53" t="s">
        <v>855</v>
      </c>
      <c r="D10" s="53" t="s">
        <v>496</v>
      </c>
      <c r="E10" s="45" t="s">
        <v>1061</v>
      </c>
      <c r="F10" s="53" t="s">
        <v>855</v>
      </c>
      <c r="G10" s="72">
        <f>IF(学校名!$C10="",0,COUNTIF(男子名簿!$F$12:$F$520,学校名!$C10))</f>
        <v>0</v>
      </c>
      <c r="H10" s="73">
        <f>IF(学校名!$C10="",0,COUNTIF(女子名簿!$F$12:$F$520,学校名!$C10))</f>
        <v>0</v>
      </c>
      <c r="I10" s="77">
        <f t="shared" si="0"/>
        <v>0</v>
      </c>
      <c r="J10" s="38"/>
      <c r="K10" s="38"/>
      <c r="L10" s="34"/>
      <c r="M10" s="34"/>
      <c r="N10" s="34" t="s">
        <v>41</v>
      </c>
      <c r="O10" s="40">
        <v>4</v>
      </c>
      <c r="Q10" s="29" t="s">
        <v>495</v>
      </c>
      <c r="R10" s="29" t="s">
        <v>495</v>
      </c>
      <c r="S10">
        <v>2</v>
      </c>
      <c r="T10" s="40"/>
      <c r="U10" s="34"/>
    </row>
    <row r="11" spans="1:21" ht="15" thickBot="1">
      <c r="A11" s="41">
        <v>1</v>
      </c>
      <c r="B11" s="257">
        <v>4</v>
      </c>
      <c r="C11" s="53" t="s">
        <v>832</v>
      </c>
      <c r="D11" s="53" t="s">
        <v>497</v>
      </c>
      <c r="E11" s="45" t="s">
        <v>1062</v>
      </c>
      <c r="F11" s="53" t="s">
        <v>832</v>
      </c>
      <c r="G11" s="72">
        <f>IF(学校名!$C11="",0,COUNTIF(男子名簿!$F$12:$F$520,学校名!$C11))</f>
        <v>0</v>
      </c>
      <c r="H11" s="73">
        <f>IF(学校名!$C11="",0,COUNTIF(女子名簿!$F$12:$F$520,学校名!$C11))</f>
        <v>0</v>
      </c>
      <c r="I11" s="77">
        <f t="shared" si="0"/>
        <v>0</v>
      </c>
      <c r="J11" s="38"/>
      <c r="K11" s="38"/>
      <c r="L11" s="34"/>
      <c r="M11" s="34"/>
      <c r="N11" s="34" t="s">
        <v>42</v>
      </c>
      <c r="O11" s="40">
        <v>5</v>
      </c>
      <c r="Q11" s="29" t="s">
        <v>496</v>
      </c>
      <c r="R11" s="29" t="s">
        <v>496</v>
      </c>
      <c r="S11">
        <v>3</v>
      </c>
      <c r="T11" s="40"/>
      <c r="U11" s="34"/>
    </row>
    <row r="12" spans="1:21" ht="15" thickBot="1">
      <c r="A12" s="41">
        <v>0</v>
      </c>
      <c r="B12" s="257">
        <v>5</v>
      </c>
      <c r="C12" s="47" t="s">
        <v>833</v>
      </c>
      <c r="D12" s="47" t="s">
        <v>498</v>
      </c>
      <c r="E12" s="48" t="s">
        <v>1063</v>
      </c>
      <c r="F12" s="47" t="s">
        <v>833</v>
      </c>
      <c r="G12" s="72">
        <f>IF(学校名!$C12="",0,COUNTIF(男子名簿!$F$12:$F$520,学校名!$C12))</f>
        <v>0</v>
      </c>
      <c r="H12" s="73">
        <f>IF(学校名!$C12="",0,COUNTIF(女子名簿!$F$12:$F$520,学校名!$C12))</f>
        <v>0</v>
      </c>
      <c r="I12" s="80">
        <f t="shared" si="0"/>
        <v>0</v>
      </c>
      <c r="J12" s="38"/>
      <c r="K12" s="38"/>
      <c r="L12" s="34"/>
      <c r="M12" s="34"/>
      <c r="N12" s="34" t="s">
        <v>43</v>
      </c>
      <c r="O12" s="40">
        <v>6</v>
      </c>
      <c r="Q12" s="29" t="s">
        <v>497</v>
      </c>
      <c r="R12" s="29" t="s">
        <v>497</v>
      </c>
      <c r="S12">
        <v>4</v>
      </c>
      <c r="T12" s="40"/>
      <c r="U12" s="34"/>
    </row>
    <row r="13" spans="1:21" ht="15" thickBot="1">
      <c r="A13" s="41">
        <v>0</v>
      </c>
      <c r="B13" s="257">
        <v>6</v>
      </c>
      <c r="C13" s="237" t="s">
        <v>834</v>
      </c>
      <c r="D13" s="237" t="s">
        <v>499</v>
      </c>
      <c r="E13" s="238" t="s">
        <v>1064</v>
      </c>
      <c r="F13" s="237" t="s">
        <v>834</v>
      </c>
      <c r="G13" s="72">
        <f>IF(学校名!$C13="",0,COUNTIF(男子名簿!$F$12:$F$520,学校名!$C13))</f>
        <v>0</v>
      </c>
      <c r="H13" s="73">
        <f>IF(学校名!$C13="",0,COUNTIF(女子名簿!$F$12:$F$520,学校名!$C13))</f>
        <v>0</v>
      </c>
      <c r="I13" s="83">
        <f t="shared" si="0"/>
        <v>0</v>
      </c>
      <c r="J13" s="38"/>
      <c r="K13" s="38"/>
      <c r="L13" s="34"/>
      <c r="M13" s="34"/>
      <c r="N13" s="34" t="s">
        <v>44</v>
      </c>
      <c r="O13" s="40">
        <v>7</v>
      </c>
      <c r="Q13" s="29" t="s">
        <v>498</v>
      </c>
      <c r="R13" s="29" t="s">
        <v>498</v>
      </c>
      <c r="S13">
        <v>5</v>
      </c>
      <c r="T13" s="40"/>
      <c r="U13" s="34"/>
    </row>
    <row r="14" spans="1:21" ht="15" thickBot="1">
      <c r="A14" s="41">
        <v>0</v>
      </c>
      <c r="B14" s="257">
        <v>7</v>
      </c>
      <c r="C14" s="43" t="s">
        <v>835</v>
      </c>
      <c r="D14" s="43" t="s">
        <v>500</v>
      </c>
      <c r="E14" s="45" t="s">
        <v>1065</v>
      </c>
      <c r="F14" s="43" t="s">
        <v>835</v>
      </c>
      <c r="G14" s="72">
        <f>IF(学校名!$C14="",0,COUNTIF(男子名簿!$F$12:$F$520,学校名!$C14))</f>
        <v>0</v>
      </c>
      <c r="H14" s="73">
        <f>IF(学校名!$C14="",0,COUNTIF(女子名簿!$F$12:$F$520,学校名!$C14))</f>
        <v>0</v>
      </c>
      <c r="I14" s="77">
        <f t="shared" si="0"/>
        <v>0</v>
      </c>
      <c r="J14" s="38"/>
      <c r="K14" s="38"/>
      <c r="L14" s="34"/>
      <c r="M14" s="34"/>
      <c r="N14" s="34" t="s">
        <v>45</v>
      </c>
      <c r="O14" s="40">
        <v>8</v>
      </c>
      <c r="Q14" s="29" t="s">
        <v>499</v>
      </c>
      <c r="R14" s="29" t="s">
        <v>499</v>
      </c>
      <c r="S14">
        <v>6</v>
      </c>
      <c r="T14" s="40"/>
      <c r="U14" s="34"/>
    </row>
    <row r="15" spans="1:21" ht="15" thickBot="1">
      <c r="A15" s="41">
        <v>0</v>
      </c>
      <c r="B15" s="257">
        <v>8</v>
      </c>
      <c r="C15" s="43" t="s">
        <v>837</v>
      </c>
      <c r="D15" s="43" t="s">
        <v>501</v>
      </c>
      <c r="E15" s="45" t="s">
        <v>1066</v>
      </c>
      <c r="F15" s="43" t="s">
        <v>837</v>
      </c>
      <c r="G15" s="72">
        <f>IF(学校名!$C15="",0,COUNTIF(男子名簿!$F$12:$F$520,学校名!$C15))</f>
        <v>0</v>
      </c>
      <c r="H15" s="73">
        <f>IF(学校名!$C15="",0,COUNTIF(女子名簿!$F$12:$F$520,学校名!$C15))</f>
        <v>0</v>
      </c>
      <c r="I15" s="77">
        <f t="shared" si="0"/>
        <v>0</v>
      </c>
      <c r="J15" s="38"/>
      <c r="K15" s="38"/>
      <c r="L15" s="34"/>
      <c r="M15" s="34"/>
      <c r="N15" s="34" t="s">
        <v>46</v>
      </c>
      <c r="O15" s="40">
        <v>9</v>
      </c>
      <c r="Q15" s="29" t="s">
        <v>500</v>
      </c>
      <c r="R15" s="29" t="s">
        <v>500</v>
      </c>
      <c r="S15">
        <v>7</v>
      </c>
      <c r="T15" s="40"/>
      <c r="U15" s="34"/>
    </row>
    <row r="16" spans="1:21" ht="15" thickBot="1">
      <c r="A16" s="41">
        <v>0</v>
      </c>
      <c r="B16" s="257">
        <v>9</v>
      </c>
      <c r="C16" s="53" t="s">
        <v>838</v>
      </c>
      <c r="D16" s="53" t="s">
        <v>502</v>
      </c>
      <c r="E16" s="45" t="s">
        <v>1067</v>
      </c>
      <c r="F16" s="53" t="s">
        <v>838</v>
      </c>
      <c r="G16" s="72">
        <f>IF(学校名!$C16="",0,COUNTIF(男子名簿!$F$12:$F$520,学校名!$C16))</f>
        <v>0</v>
      </c>
      <c r="H16" s="73">
        <f>IF(学校名!$C16="",0,COUNTIF(女子名簿!$F$12:$F$520,学校名!$C16))</f>
        <v>0</v>
      </c>
      <c r="I16" s="77">
        <f t="shared" si="0"/>
        <v>0</v>
      </c>
      <c r="J16" s="38"/>
      <c r="K16" s="38"/>
      <c r="L16" s="34"/>
      <c r="M16" s="34"/>
      <c r="N16" s="34" t="s">
        <v>47</v>
      </c>
      <c r="O16" s="40">
        <v>10</v>
      </c>
      <c r="Q16" s="29" t="s">
        <v>494</v>
      </c>
      <c r="R16" s="29" t="s">
        <v>494</v>
      </c>
      <c r="S16">
        <v>1</v>
      </c>
      <c r="T16" s="40"/>
      <c r="U16" s="34"/>
    </row>
    <row r="17" spans="1:21" ht="15" thickBot="1">
      <c r="A17" s="41">
        <v>0</v>
      </c>
      <c r="B17" s="257">
        <v>10</v>
      </c>
      <c r="C17" s="62" t="s">
        <v>1068</v>
      </c>
      <c r="D17" s="62" t="s">
        <v>1069</v>
      </c>
      <c r="E17" s="57" t="s">
        <v>1070</v>
      </c>
      <c r="F17" s="62" t="s">
        <v>1068</v>
      </c>
      <c r="G17" s="72">
        <f>IF(学校名!$C17="",0,COUNTIF(男子名簿!$F$12:$F$520,学校名!$C17))</f>
        <v>0</v>
      </c>
      <c r="H17" s="73">
        <f>IF(学校名!$C17="",0,COUNTIF(女子名簿!$F$12:$F$520,学校名!$C17))</f>
        <v>0</v>
      </c>
      <c r="I17" s="86">
        <f t="shared" si="0"/>
        <v>0</v>
      </c>
      <c r="J17" s="38"/>
      <c r="K17" s="38"/>
      <c r="L17" s="34"/>
      <c r="M17" s="34"/>
      <c r="N17" s="34" t="s">
        <v>48</v>
      </c>
      <c r="O17" s="40">
        <v>11</v>
      </c>
      <c r="Q17" s="29" t="s">
        <v>501</v>
      </c>
      <c r="R17" s="29" t="s">
        <v>501</v>
      </c>
      <c r="S17">
        <v>8</v>
      </c>
      <c r="T17" s="40"/>
      <c r="U17" s="34"/>
    </row>
    <row r="18" spans="1:21" ht="15" thickBot="1">
      <c r="A18" s="41">
        <v>0</v>
      </c>
      <c r="B18" s="257">
        <v>11</v>
      </c>
      <c r="C18" s="29" t="s">
        <v>998</v>
      </c>
      <c r="D18" s="283" t="s">
        <v>821</v>
      </c>
      <c r="E18" s="284" t="s">
        <v>1071</v>
      </c>
      <c r="F18" s="29" t="s">
        <v>998</v>
      </c>
      <c r="G18" s="72">
        <f>IF(学校名!$C18="",0,COUNTIF(男子名簿!$F$12:$F$520,学校名!$C18))</f>
        <v>0</v>
      </c>
      <c r="H18" s="73">
        <f>IF(学校名!$C18="",0,COUNTIF(女子名簿!$F$12:$F$520,学校名!$C18))</f>
        <v>0</v>
      </c>
      <c r="I18" s="89">
        <f t="shared" si="0"/>
        <v>0</v>
      </c>
      <c r="J18" s="38"/>
      <c r="K18" s="38"/>
      <c r="L18" s="34"/>
      <c r="M18" s="34"/>
      <c r="N18" s="34" t="s">
        <v>49</v>
      </c>
      <c r="O18" s="40">
        <v>12</v>
      </c>
      <c r="Q18" s="29" t="s">
        <v>503</v>
      </c>
      <c r="R18" s="29" t="s">
        <v>503</v>
      </c>
      <c r="S18">
        <v>10</v>
      </c>
      <c r="T18" s="40"/>
      <c r="U18" s="34"/>
    </row>
    <row r="19" spans="1:21" ht="15" thickBot="1">
      <c r="A19" s="41">
        <v>0</v>
      </c>
      <c r="B19" s="257">
        <v>12</v>
      </c>
      <c r="C19" s="51" t="s">
        <v>6481</v>
      </c>
      <c r="D19" s="51" t="s">
        <v>504</v>
      </c>
      <c r="E19" s="60" t="s">
        <v>1072</v>
      </c>
      <c r="F19" s="51" t="s">
        <v>1006</v>
      </c>
      <c r="G19" s="72">
        <f>IF(学校名!$C19="",0,COUNTIF(男子名簿!$F$12:$F$520,学校名!$C19))</f>
        <v>0</v>
      </c>
      <c r="H19" s="73">
        <f>IF(学校名!$C19="",0,COUNTIF(女子名簿!$F$12:$F$520,学校名!$C19))</f>
        <v>0</v>
      </c>
      <c r="I19" s="77">
        <f t="shared" si="0"/>
        <v>0</v>
      </c>
      <c r="J19" s="38"/>
      <c r="K19" s="38"/>
      <c r="L19" s="34"/>
      <c r="M19" s="34"/>
      <c r="N19" s="34" t="s">
        <v>50</v>
      </c>
      <c r="O19" s="40">
        <v>13</v>
      </c>
      <c r="Q19" s="29" t="s">
        <v>504</v>
      </c>
      <c r="R19" s="29" t="s">
        <v>504</v>
      </c>
      <c r="S19">
        <v>11</v>
      </c>
      <c r="T19" s="40"/>
      <c r="U19" s="34"/>
    </row>
    <row r="20" spans="1:21" ht="15" thickBot="1">
      <c r="A20" s="41">
        <v>0</v>
      </c>
      <c r="B20" s="257">
        <v>13</v>
      </c>
      <c r="C20" s="43" t="s">
        <v>839</v>
      </c>
      <c r="D20" s="43" t="s">
        <v>505</v>
      </c>
      <c r="E20" s="45" t="s">
        <v>1073</v>
      </c>
      <c r="F20" s="43" t="s">
        <v>839</v>
      </c>
      <c r="G20" s="72">
        <f>IF(学校名!$C20="",0,COUNTIF(男子名簿!$F$12:$F$520,学校名!$C20))</f>
        <v>0</v>
      </c>
      <c r="H20" s="73">
        <f>IF(学校名!$C20="",0,COUNTIF(女子名簿!$F$12:$F$520,学校名!$C20))</f>
        <v>0</v>
      </c>
      <c r="I20" s="77">
        <f t="shared" si="0"/>
        <v>0</v>
      </c>
      <c r="J20" s="38"/>
      <c r="K20" s="38"/>
      <c r="L20" s="34"/>
      <c r="M20" s="34"/>
      <c r="N20" s="34" t="s">
        <v>51</v>
      </c>
      <c r="O20" s="40">
        <v>14</v>
      </c>
      <c r="Q20" s="29" t="s">
        <v>502</v>
      </c>
      <c r="R20" s="29" t="s">
        <v>502</v>
      </c>
      <c r="S20">
        <v>9</v>
      </c>
      <c r="T20" s="40"/>
      <c r="U20" s="34"/>
    </row>
    <row r="21" spans="1:21" ht="15" thickBot="1">
      <c r="A21" s="41">
        <v>0</v>
      </c>
      <c r="B21" s="257">
        <v>14</v>
      </c>
      <c r="C21" s="43" t="s">
        <v>999</v>
      </c>
      <c r="D21" s="43" t="s">
        <v>506</v>
      </c>
      <c r="E21" s="45" t="s">
        <v>1074</v>
      </c>
      <c r="F21" s="43" t="s">
        <v>999</v>
      </c>
      <c r="G21" s="72">
        <f>IF(学校名!$C21="",0,COUNTIF(男子名簿!$F$12:$F$520,学校名!$C21))</f>
        <v>0</v>
      </c>
      <c r="H21" s="73">
        <f>IF(学校名!$C21="",0,COUNTIF(女子名簿!$F$12:$F$520,学校名!$C21))</f>
        <v>0</v>
      </c>
      <c r="I21" s="77">
        <f t="shared" si="0"/>
        <v>0</v>
      </c>
      <c r="J21" s="38"/>
      <c r="K21" s="38"/>
      <c r="L21" s="34"/>
      <c r="M21" s="34"/>
      <c r="N21" s="34" t="s">
        <v>52</v>
      </c>
      <c r="O21" s="40">
        <v>15</v>
      </c>
      <c r="Q21" s="29" t="s">
        <v>505</v>
      </c>
      <c r="R21" s="29" t="s">
        <v>505</v>
      </c>
      <c r="S21">
        <v>12</v>
      </c>
      <c r="T21" s="40"/>
      <c r="U21" s="34"/>
    </row>
    <row r="22" spans="1:21" ht="15" thickBot="1">
      <c r="A22" s="41">
        <v>0</v>
      </c>
      <c r="B22" s="257">
        <v>15</v>
      </c>
      <c r="C22" s="43" t="s">
        <v>1000</v>
      </c>
      <c r="D22" s="43" t="s">
        <v>555</v>
      </c>
      <c r="E22" s="45" t="s">
        <v>1075</v>
      </c>
      <c r="F22" s="43" t="s">
        <v>1000</v>
      </c>
      <c r="G22" s="72">
        <f>IF(学校名!$C22="",0,COUNTIF(男子名簿!$F$12:$F$520,学校名!$C22))</f>
        <v>0</v>
      </c>
      <c r="H22" s="73">
        <f>IF(学校名!$C22="",0,COUNTIF(女子名簿!$F$12:$F$520,学校名!$C22))</f>
        <v>0</v>
      </c>
      <c r="I22" s="80">
        <f t="shared" si="0"/>
        <v>0</v>
      </c>
      <c r="J22" s="38"/>
      <c r="K22" s="38"/>
      <c r="L22" s="34"/>
      <c r="M22" s="34"/>
      <c r="N22" s="34" t="s">
        <v>53</v>
      </c>
      <c r="O22" s="40">
        <v>16</v>
      </c>
      <c r="Q22" s="29" t="s">
        <v>506</v>
      </c>
      <c r="R22" s="29" t="s">
        <v>506</v>
      </c>
      <c r="S22">
        <v>13</v>
      </c>
      <c r="T22" s="40"/>
      <c r="U22" s="34"/>
    </row>
    <row r="23" spans="1:21" ht="15" thickBot="1">
      <c r="A23" s="41">
        <v>0</v>
      </c>
      <c r="B23" s="257">
        <v>16</v>
      </c>
      <c r="C23" s="47" t="s">
        <v>840</v>
      </c>
      <c r="D23" s="47" t="s">
        <v>507</v>
      </c>
      <c r="E23" s="48" t="s">
        <v>1076</v>
      </c>
      <c r="F23" s="47" t="s">
        <v>840</v>
      </c>
      <c r="G23" s="72">
        <f>IF(学校名!$C23="",0,COUNTIF(男子名簿!$F$12:$F$520,学校名!$C23))</f>
        <v>0</v>
      </c>
      <c r="H23" s="73">
        <f>IF(学校名!$C23="",0,COUNTIF(女子名簿!$F$12:$F$520,学校名!$C23))</f>
        <v>0</v>
      </c>
      <c r="I23" s="83">
        <f t="shared" si="0"/>
        <v>0</v>
      </c>
      <c r="J23" s="38"/>
      <c r="K23" s="38"/>
      <c r="L23" s="34"/>
      <c r="M23" s="34"/>
      <c r="N23" s="34" t="s">
        <v>54</v>
      </c>
      <c r="O23" s="40">
        <v>17</v>
      </c>
      <c r="Q23" s="29" t="s">
        <v>555</v>
      </c>
      <c r="R23" s="29" t="s">
        <v>555</v>
      </c>
      <c r="S23">
        <v>14</v>
      </c>
      <c r="T23" s="40"/>
      <c r="U23" s="34"/>
    </row>
    <row r="24" spans="1:21" ht="15" thickBot="1">
      <c r="A24" s="41">
        <v>0</v>
      </c>
      <c r="B24" s="257">
        <v>17</v>
      </c>
      <c r="C24" s="64" t="s">
        <v>856</v>
      </c>
      <c r="D24" s="64" t="s">
        <v>508</v>
      </c>
      <c r="E24" s="52" t="s">
        <v>1077</v>
      </c>
      <c r="F24" s="64" t="s">
        <v>856</v>
      </c>
      <c r="G24" s="72">
        <f>IF(学校名!$C24="",0,COUNTIF(男子名簿!$F$12:$F$520,学校名!$C24))</f>
        <v>0</v>
      </c>
      <c r="H24" s="73">
        <f>IF(学校名!$C24="",0,COUNTIF(女子名簿!$F$12:$F$520,学校名!$C24))</f>
        <v>0</v>
      </c>
      <c r="I24" s="77">
        <f t="shared" si="0"/>
        <v>0</v>
      </c>
      <c r="J24" s="38"/>
      <c r="K24" s="38"/>
      <c r="L24" s="34"/>
      <c r="M24" s="34"/>
      <c r="N24" s="34" t="s">
        <v>55</v>
      </c>
      <c r="O24" s="40">
        <v>18</v>
      </c>
      <c r="Q24" s="29" t="s">
        <v>507</v>
      </c>
      <c r="R24" s="29" t="s">
        <v>507</v>
      </c>
      <c r="S24">
        <v>15</v>
      </c>
      <c r="T24" s="40"/>
      <c r="U24" s="34"/>
    </row>
    <row r="25" spans="1:21" ht="15" thickBot="1">
      <c r="A25" s="41">
        <v>0</v>
      </c>
      <c r="B25" s="257">
        <v>18</v>
      </c>
      <c r="C25" s="53" t="s">
        <v>843</v>
      </c>
      <c r="D25" s="53" t="s">
        <v>509</v>
      </c>
      <c r="E25" s="45" t="s">
        <v>1078</v>
      </c>
      <c r="F25" s="53" t="s">
        <v>843</v>
      </c>
      <c r="G25" s="72">
        <f>IF(学校名!$C25="",0,COUNTIF(男子名簿!$F$12:$F$520,学校名!$C25))</f>
        <v>0</v>
      </c>
      <c r="H25" s="73">
        <f>IF(学校名!$C25="",0,COUNTIF(女子名簿!$F$12:$F$520,学校名!$C25))</f>
        <v>0</v>
      </c>
      <c r="I25" s="77">
        <f t="shared" si="0"/>
        <v>0</v>
      </c>
      <c r="J25" s="38"/>
      <c r="K25" s="38"/>
      <c r="L25" s="34"/>
      <c r="M25" s="34"/>
      <c r="N25" s="34" t="s">
        <v>56</v>
      </c>
      <c r="O25" s="40">
        <v>19</v>
      </c>
      <c r="Q25" s="29" t="s">
        <v>529</v>
      </c>
      <c r="R25" s="29" t="s">
        <v>529</v>
      </c>
      <c r="S25">
        <v>38</v>
      </c>
      <c r="T25" s="40"/>
      <c r="U25" s="34"/>
    </row>
    <row r="26" spans="1:21" ht="15" thickBot="1">
      <c r="A26" s="41">
        <v>0</v>
      </c>
      <c r="B26" s="257">
        <v>19</v>
      </c>
      <c r="C26" s="53" t="s">
        <v>841</v>
      </c>
      <c r="D26" s="53" t="s">
        <v>510</v>
      </c>
      <c r="E26" s="45" t="s">
        <v>1079</v>
      </c>
      <c r="F26" s="53" t="s">
        <v>841</v>
      </c>
      <c r="G26" s="72">
        <f>IF(学校名!$C26="",0,COUNTIF(男子名簿!$F$12:$F$520,学校名!$C26))</f>
        <v>0</v>
      </c>
      <c r="H26" s="73">
        <f>IF(学校名!$C26="",0,COUNTIF(女子名簿!$F$12:$F$520,学校名!$C26))</f>
        <v>0</v>
      </c>
      <c r="I26" s="77">
        <f t="shared" si="0"/>
        <v>0</v>
      </c>
      <c r="J26" s="38"/>
      <c r="K26" s="38"/>
      <c r="L26" s="34"/>
      <c r="M26" s="34"/>
      <c r="N26" s="34" t="s">
        <v>57</v>
      </c>
      <c r="O26" s="40">
        <v>20</v>
      </c>
      <c r="Q26" s="29" t="s">
        <v>508</v>
      </c>
      <c r="R26" s="29" t="s">
        <v>508</v>
      </c>
      <c r="S26">
        <v>16</v>
      </c>
    </row>
    <row r="27" spans="1:21" ht="15" thickBot="1">
      <c r="A27" s="41">
        <v>0</v>
      </c>
      <c r="B27" s="257">
        <v>20</v>
      </c>
      <c r="C27" s="43" t="s">
        <v>842</v>
      </c>
      <c r="D27" s="43" t="s">
        <v>511</v>
      </c>
      <c r="E27" s="45" t="s">
        <v>1080</v>
      </c>
      <c r="F27" s="43" t="s">
        <v>842</v>
      </c>
      <c r="G27" s="72">
        <f>IF(学校名!$C27="",0,COUNTIF(男子名簿!$F$12:$F$520,学校名!$C27))</f>
        <v>0</v>
      </c>
      <c r="H27" s="73">
        <f>IF(学校名!$C27="",0,COUNTIF(女子名簿!$F$12:$F$520,学校名!$C27))</f>
        <v>0</v>
      </c>
      <c r="I27" s="86">
        <f t="shared" si="0"/>
        <v>0</v>
      </c>
      <c r="J27" s="38"/>
      <c r="K27" s="38"/>
      <c r="L27" s="34"/>
      <c r="M27" s="34"/>
      <c r="N27" s="34" t="s">
        <v>59</v>
      </c>
      <c r="O27" s="40">
        <v>21</v>
      </c>
      <c r="Q27" s="29" t="s">
        <v>519</v>
      </c>
      <c r="R27" s="29" t="s">
        <v>519</v>
      </c>
      <c r="S27">
        <v>28</v>
      </c>
    </row>
    <row r="28" spans="1:21" ht="15" thickBot="1">
      <c r="A28" s="41">
        <v>0</v>
      </c>
      <c r="B28" s="257">
        <v>21</v>
      </c>
      <c r="C28" s="62" t="s">
        <v>857</v>
      </c>
      <c r="D28" s="62" t="s">
        <v>512</v>
      </c>
      <c r="E28" s="57" t="s">
        <v>1081</v>
      </c>
      <c r="F28" s="62" t="s">
        <v>857</v>
      </c>
      <c r="G28" s="72">
        <f>IF(学校名!$C28="",0,COUNTIF(男子名簿!$F$12:$F$520,学校名!$C28))</f>
        <v>0</v>
      </c>
      <c r="H28" s="73">
        <f>IF(学校名!$C28="",0,COUNTIF(女子名簿!$F$12:$F$520,学校名!$C28))</f>
        <v>0</v>
      </c>
      <c r="I28" s="89">
        <f t="shared" si="0"/>
        <v>0</v>
      </c>
      <c r="J28" s="38"/>
      <c r="K28" s="38"/>
      <c r="L28" s="34"/>
      <c r="M28" s="34"/>
      <c r="N28" s="34" t="s">
        <v>597</v>
      </c>
      <c r="O28" s="40">
        <v>22</v>
      </c>
      <c r="Q28" s="29" t="s">
        <v>512</v>
      </c>
      <c r="R28" s="29" t="s">
        <v>512</v>
      </c>
      <c r="S28">
        <v>20</v>
      </c>
    </row>
    <row r="29" spans="1:21" ht="15" thickBot="1">
      <c r="A29" s="41">
        <v>0</v>
      </c>
      <c r="B29" s="257">
        <v>22</v>
      </c>
      <c r="C29" s="53" t="s">
        <v>1689</v>
      </c>
      <c r="D29" s="53" t="s">
        <v>1688</v>
      </c>
      <c r="E29" s="45" t="s">
        <v>1690</v>
      </c>
      <c r="F29" s="53" t="s">
        <v>1689</v>
      </c>
      <c r="G29" s="72">
        <f>IF(学校名!$C30="",0,COUNTIF(男子名簿!$F$12:$F$520,学校名!$C30))</f>
        <v>0</v>
      </c>
      <c r="H29" s="73">
        <f>IF(学校名!$C30="",0,COUNTIF(女子名簿!$F$12:$F$520,学校名!$C30))</f>
        <v>0</v>
      </c>
      <c r="I29" s="77">
        <f t="shared" si="0"/>
        <v>0</v>
      </c>
      <c r="J29" s="38"/>
      <c r="K29" s="38"/>
      <c r="L29" s="34"/>
      <c r="M29" s="34"/>
      <c r="N29" s="34" t="s">
        <v>60</v>
      </c>
      <c r="O29" s="40">
        <v>23</v>
      </c>
      <c r="Q29" s="29" t="s">
        <v>510</v>
      </c>
      <c r="R29" s="29" t="s">
        <v>510</v>
      </c>
      <c r="S29">
        <v>18</v>
      </c>
    </row>
    <row r="30" spans="1:21" ht="15" thickBot="1">
      <c r="A30" s="41">
        <v>0</v>
      </c>
      <c r="B30" s="257">
        <v>23</v>
      </c>
      <c r="C30" s="64" t="s">
        <v>1001</v>
      </c>
      <c r="D30" s="64" t="s">
        <v>493</v>
      </c>
      <c r="E30" s="60" t="s">
        <v>1082</v>
      </c>
      <c r="F30" s="64" t="s">
        <v>1001</v>
      </c>
      <c r="G30" s="72">
        <f>IF(学校名!$C31="",0,COUNTIF(男子名簿!$F$12:$F$520,学校名!$C31))</f>
        <v>0</v>
      </c>
      <c r="H30" s="73">
        <f>IF(学校名!$C31="",0,COUNTIF(女子名簿!$F$12:$F$520,学校名!$C31))</f>
        <v>0</v>
      </c>
      <c r="I30" s="77">
        <f t="shared" si="0"/>
        <v>0</v>
      </c>
      <c r="J30" s="38"/>
      <c r="K30" s="38"/>
      <c r="L30" s="34"/>
      <c r="M30" s="34"/>
      <c r="N30" s="34" t="s">
        <v>58</v>
      </c>
      <c r="O30" s="40">
        <v>24</v>
      </c>
      <c r="Q30" s="29" t="s">
        <v>511</v>
      </c>
      <c r="R30" s="29" t="s">
        <v>511</v>
      </c>
      <c r="S30">
        <v>19</v>
      </c>
    </row>
    <row r="31" spans="1:21" ht="15" thickBot="1">
      <c r="A31" s="41">
        <v>0</v>
      </c>
      <c r="B31" s="257">
        <v>24</v>
      </c>
      <c r="C31" s="43" t="s">
        <v>858</v>
      </c>
      <c r="D31" s="43" t="s">
        <v>513</v>
      </c>
      <c r="E31" s="45" t="s">
        <v>1083</v>
      </c>
      <c r="F31" s="43" t="s">
        <v>858</v>
      </c>
      <c r="G31" s="72">
        <f>IF(学校名!$C32="",0,COUNTIF(男子名簿!$F$12:$F$520,学校名!$C32))</f>
        <v>0</v>
      </c>
      <c r="H31" s="73">
        <f>IF(学校名!$C32="",0,COUNTIF(女子名簿!$F$12:$F$520,学校名!$C32))</f>
        <v>0</v>
      </c>
      <c r="I31" s="77">
        <f t="shared" si="0"/>
        <v>0</v>
      </c>
      <c r="J31" s="38"/>
      <c r="K31" s="38"/>
      <c r="L31" s="34"/>
      <c r="M31" s="34"/>
      <c r="N31" s="34" t="s">
        <v>61</v>
      </c>
      <c r="O31" s="40">
        <v>25</v>
      </c>
      <c r="Q31" s="29" t="s">
        <v>509</v>
      </c>
      <c r="R31" s="29" t="s">
        <v>509</v>
      </c>
      <c r="S31">
        <v>17</v>
      </c>
    </row>
    <row r="32" spans="1:21" ht="15" thickBot="1">
      <c r="A32" s="41">
        <v>0</v>
      </c>
      <c r="B32" s="257">
        <v>25</v>
      </c>
      <c r="C32" s="43" t="s">
        <v>860</v>
      </c>
      <c r="D32" s="43" t="s">
        <v>514</v>
      </c>
      <c r="E32" s="45" t="s">
        <v>1084</v>
      </c>
      <c r="F32" s="43" t="s">
        <v>860</v>
      </c>
      <c r="G32" s="72">
        <f>IF(学校名!$C33="",0,COUNTIF(男子名簿!$F$12:$F$520,学校名!$C33))</f>
        <v>0</v>
      </c>
      <c r="H32" s="73">
        <f>IF(学校名!$C33="",0,COUNTIF(女子名簿!$F$12:$F$520,学校名!$C33))</f>
        <v>0</v>
      </c>
      <c r="I32" s="80">
        <f t="shared" si="0"/>
        <v>0</v>
      </c>
      <c r="J32" s="38"/>
      <c r="K32" s="38"/>
      <c r="L32" s="34"/>
      <c r="M32" s="34"/>
      <c r="N32" s="34" t="s">
        <v>62</v>
      </c>
      <c r="O32" s="40">
        <v>26</v>
      </c>
      <c r="Q32" s="29" t="s">
        <v>513</v>
      </c>
      <c r="R32" s="29" t="s">
        <v>513</v>
      </c>
      <c r="S32">
        <v>22</v>
      </c>
    </row>
    <row r="33" spans="1:19" ht="15" thickBot="1">
      <c r="A33" s="41">
        <v>0</v>
      </c>
      <c r="B33" s="257">
        <v>26</v>
      </c>
      <c r="C33" s="53" t="s">
        <v>859</v>
      </c>
      <c r="D33" s="53" t="s">
        <v>515</v>
      </c>
      <c r="E33" s="45" t="s">
        <v>1085</v>
      </c>
      <c r="F33" s="53" t="s">
        <v>859</v>
      </c>
      <c r="G33" s="72">
        <f>IF(学校名!$C34="",0,COUNTIF(男子名簿!$F$12:$F$520,学校名!$C34))</f>
        <v>0</v>
      </c>
      <c r="H33" s="73">
        <f>IF(学校名!$C34="",0,COUNTIF(女子名簿!$F$12:$F$520,学校名!$C34))</f>
        <v>0</v>
      </c>
      <c r="I33" s="83">
        <f t="shared" si="0"/>
        <v>0</v>
      </c>
      <c r="J33" s="38"/>
      <c r="K33" s="38"/>
      <c r="L33" s="34"/>
      <c r="M33" s="34"/>
      <c r="N33" s="34" t="s">
        <v>63</v>
      </c>
      <c r="O33" s="40">
        <v>27</v>
      </c>
      <c r="Q33" s="29" t="s">
        <v>515</v>
      </c>
      <c r="R33" s="29" t="s">
        <v>515</v>
      </c>
      <c r="S33">
        <v>24</v>
      </c>
    </row>
    <row r="34" spans="1:19" ht="15" thickBot="1">
      <c r="A34" s="41">
        <v>0</v>
      </c>
      <c r="B34" s="257">
        <v>27</v>
      </c>
      <c r="C34" s="62" t="s">
        <v>862</v>
      </c>
      <c r="D34" s="62" t="s">
        <v>516</v>
      </c>
      <c r="E34" s="48" t="s">
        <v>1086</v>
      </c>
      <c r="F34" s="62" t="s">
        <v>862</v>
      </c>
      <c r="G34" s="72">
        <f>IF(学校名!$C35="",0,COUNTIF(男子名簿!$F$12:$F$520,学校名!$C35))</f>
        <v>0</v>
      </c>
      <c r="H34" s="73">
        <f>IF(学校名!$C35="",0,COUNTIF(女子名簿!$F$12:$F$520,学校名!$C35))</f>
        <v>0</v>
      </c>
      <c r="I34" s="77">
        <f t="shared" si="0"/>
        <v>0</v>
      </c>
      <c r="J34" s="38"/>
      <c r="K34" s="38"/>
      <c r="L34" s="34"/>
      <c r="M34" s="34"/>
      <c r="N34" s="34" t="s">
        <v>64</v>
      </c>
      <c r="O34" s="40">
        <v>28</v>
      </c>
      <c r="Q34" s="29" t="s">
        <v>514</v>
      </c>
      <c r="R34" s="29" t="s">
        <v>514</v>
      </c>
      <c r="S34">
        <v>23</v>
      </c>
    </row>
    <row r="35" spans="1:19" ht="15" thickBot="1">
      <c r="A35" s="41">
        <v>0</v>
      </c>
      <c r="B35" s="257">
        <v>28</v>
      </c>
      <c r="C35" s="64" t="s">
        <v>861</v>
      </c>
      <c r="D35" s="64" t="s">
        <v>517</v>
      </c>
      <c r="E35" s="52" t="s">
        <v>1087</v>
      </c>
      <c r="F35" s="64" t="s">
        <v>861</v>
      </c>
      <c r="G35" s="72">
        <f>IF(学校名!$C36="",0,COUNTIF(男子名簿!$F$12:$F$520,学校名!$C36))</f>
        <v>0</v>
      </c>
      <c r="H35" s="73">
        <f>IF(学校名!$C36="",0,COUNTIF(女子名簿!$F$12:$F$520,学校名!$C36))</f>
        <v>0</v>
      </c>
      <c r="I35" s="77">
        <f t="shared" si="0"/>
        <v>0</v>
      </c>
      <c r="J35" s="38"/>
      <c r="K35" s="38"/>
      <c r="L35" s="34"/>
      <c r="M35" s="34"/>
      <c r="N35" s="34" t="s">
        <v>65</v>
      </c>
      <c r="O35" s="40">
        <v>29</v>
      </c>
      <c r="Q35" s="29" t="s">
        <v>517</v>
      </c>
      <c r="R35" s="29" t="s">
        <v>517</v>
      </c>
      <c r="S35">
        <v>26</v>
      </c>
    </row>
    <row r="36" spans="1:19" ht="15" thickBot="1">
      <c r="A36" s="41">
        <v>0</v>
      </c>
      <c r="B36" s="257">
        <v>29</v>
      </c>
      <c r="C36" s="53" t="s">
        <v>863</v>
      </c>
      <c r="D36" s="53" t="s">
        <v>518</v>
      </c>
      <c r="E36" s="45" t="s">
        <v>1088</v>
      </c>
      <c r="F36" s="53" t="s">
        <v>863</v>
      </c>
      <c r="G36" s="72">
        <f>IF(学校名!$C37="",0,COUNTIF(男子名簿!$F$12:$F$520,学校名!$C37))</f>
        <v>0</v>
      </c>
      <c r="H36" s="73">
        <f>IF(学校名!$C37="",0,COUNTIF(女子名簿!$F$12:$F$520,学校名!$C37))</f>
        <v>0</v>
      </c>
      <c r="I36" s="77">
        <f t="shared" si="0"/>
        <v>0</v>
      </c>
      <c r="J36" s="38"/>
      <c r="K36" s="38"/>
      <c r="L36" s="34"/>
      <c r="M36" s="34"/>
      <c r="N36" s="34" t="s">
        <v>66</v>
      </c>
      <c r="O36" s="40">
        <v>30</v>
      </c>
      <c r="Q36" s="29" t="s">
        <v>516</v>
      </c>
      <c r="R36" s="29" t="s">
        <v>516</v>
      </c>
      <c r="S36">
        <v>25</v>
      </c>
    </row>
    <row r="37" spans="1:19" ht="15" thickBot="1">
      <c r="A37" s="41">
        <v>0</v>
      </c>
      <c r="B37" s="257">
        <v>30</v>
      </c>
      <c r="C37" s="53" t="s">
        <v>850</v>
      </c>
      <c r="D37" s="53" t="s">
        <v>822</v>
      </c>
      <c r="E37" s="45" t="s">
        <v>1089</v>
      </c>
      <c r="F37" s="53" t="s">
        <v>850</v>
      </c>
      <c r="G37" s="72">
        <f>IF(学校名!$C38="",0,COUNTIF(男子名簿!$F$12:$F$520,学校名!$C38))</f>
        <v>0</v>
      </c>
      <c r="H37" s="73">
        <f>IF(学校名!$C38="",0,COUNTIF(女子名簿!$F$12:$F$520,学校名!$C38))</f>
        <v>0</v>
      </c>
      <c r="I37" s="86">
        <f t="shared" si="0"/>
        <v>0</v>
      </c>
      <c r="J37" s="38"/>
      <c r="K37" s="38"/>
      <c r="L37" s="34"/>
      <c r="M37" s="34"/>
      <c r="N37" s="34" t="s">
        <v>67</v>
      </c>
      <c r="O37" s="40">
        <v>31</v>
      </c>
      <c r="Q37" s="29" t="s">
        <v>520</v>
      </c>
      <c r="R37" s="29" t="s">
        <v>520</v>
      </c>
      <c r="S37">
        <v>29</v>
      </c>
    </row>
    <row r="38" spans="1:19" ht="15" thickBot="1">
      <c r="A38" s="41">
        <v>0</v>
      </c>
      <c r="B38" s="257">
        <v>31</v>
      </c>
      <c r="C38" s="53" t="s">
        <v>851</v>
      </c>
      <c r="D38" s="53" t="s">
        <v>519</v>
      </c>
      <c r="E38" s="45" t="s">
        <v>1090</v>
      </c>
      <c r="F38" s="53" t="s">
        <v>851</v>
      </c>
      <c r="G38" s="72">
        <f>IF(学校名!$C39="",0,COUNTIF(男子名簿!$F$12:$F$520,学校名!$C39))</f>
        <v>0</v>
      </c>
      <c r="H38" s="73">
        <f>IF(学校名!$C39="",0,COUNTIF(女子名簿!$F$12:$F$520,学校名!$C39))</f>
        <v>0</v>
      </c>
      <c r="I38" s="89">
        <f t="shared" si="0"/>
        <v>0</v>
      </c>
      <c r="J38" s="38"/>
      <c r="K38" s="38"/>
      <c r="L38" s="34"/>
      <c r="M38" s="34"/>
      <c r="N38" s="34" t="s">
        <v>68</v>
      </c>
      <c r="O38" s="40">
        <v>32</v>
      </c>
      <c r="Q38" s="29" t="s">
        <v>518</v>
      </c>
      <c r="R38" s="29" t="s">
        <v>518</v>
      </c>
      <c r="S38">
        <v>27</v>
      </c>
    </row>
    <row r="39" spans="1:19" ht="15" thickBot="1">
      <c r="A39" s="41">
        <v>0</v>
      </c>
      <c r="B39" s="257">
        <v>32</v>
      </c>
      <c r="C39" s="62" t="s">
        <v>1002</v>
      </c>
      <c r="D39" s="62" t="s">
        <v>520</v>
      </c>
      <c r="E39" s="57" t="s">
        <v>1091</v>
      </c>
      <c r="F39" s="43" t="s">
        <v>1002</v>
      </c>
      <c r="G39" s="72">
        <f>IF(学校名!$C40="",0,COUNTIF(男子名簿!$F$12:$F$520,学校名!$C40))</f>
        <v>0</v>
      </c>
      <c r="H39" s="73">
        <f>IF(学校名!$C40="",0,COUNTIF(女子名簿!$F$12:$F$520,学校名!$C40))</f>
        <v>0</v>
      </c>
      <c r="I39" s="77">
        <f t="shared" si="0"/>
        <v>0</v>
      </c>
      <c r="J39" s="38"/>
      <c r="K39" s="38"/>
      <c r="L39" s="34"/>
      <c r="M39" s="34"/>
      <c r="N39" s="34" t="s">
        <v>69</v>
      </c>
      <c r="O39" s="40">
        <v>33</v>
      </c>
      <c r="Q39" s="29" t="s">
        <v>526</v>
      </c>
      <c r="R39" s="29" t="s">
        <v>526</v>
      </c>
      <c r="S39">
        <v>35</v>
      </c>
    </row>
    <row r="40" spans="1:19" ht="15" thickBot="1">
      <c r="A40" s="41">
        <v>0</v>
      </c>
      <c r="B40" s="257">
        <v>33</v>
      </c>
      <c r="C40" s="43" t="s">
        <v>1003</v>
      </c>
      <c r="D40" s="43" t="s">
        <v>521</v>
      </c>
      <c r="E40" s="45" t="s">
        <v>1092</v>
      </c>
      <c r="F40" s="43" t="s">
        <v>1003</v>
      </c>
      <c r="G40" s="72">
        <f>IF(学校名!$C41="",0,COUNTIF(男子名簿!$F$12:$F$520,学校名!$C41))</f>
        <v>0</v>
      </c>
      <c r="H40" s="73">
        <f>IF(学校名!$C41="",0,COUNTIF(女子名簿!$F$12:$F$520,学校名!$C41))</f>
        <v>0</v>
      </c>
      <c r="I40" s="77">
        <f t="shared" si="0"/>
        <v>0</v>
      </c>
      <c r="J40" s="38"/>
      <c r="K40" s="38"/>
      <c r="L40" s="34"/>
      <c r="M40" s="34"/>
      <c r="N40" s="34" t="s">
        <v>31</v>
      </c>
      <c r="O40" s="40">
        <v>34</v>
      </c>
      <c r="Q40" s="29" t="s">
        <v>527</v>
      </c>
      <c r="R40" s="29" t="s">
        <v>527</v>
      </c>
      <c r="S40">
        <v>36</v>
      </c>
    </row>
    <row r="41" spans="1:19" ht="15" thickBot="1">
      <c r="A41" s="41">
        <v>0</v>
      </c>
      <c r="B41" s="257">
        <v>34</v>
      </c>
      <c r="C41" s="43" t="s">
        <v>1004</v>
      </c>
      <c r="D41" s="43" t="s">
        <v>823</v>
      </c>
      <c r="E41" s="45" t="s">
        <v>1093</v>
      </c>
      <c r="F41" s="43" t="s">
        <v>1004</v>
      </c>
      <c r="G41" s="72">
        <f>IF(学校名!$C42="",0,COUNTIF(男子名簿!$F$12:$F$520,学校名!$C42))</f>
        <v>0</v>
      </c>
      <c r="H41" s="73">
        <f>IF(学校名!$C42="",0,COUNTIF(女子名簿!$F$12:$F$520,学校名!$C42))</f>
        <v>0</v>
      </c>
      <c r="I41" s="77">
        <f t="shared" si="0"/>
        <v>0</v>
      </c>
      <c r="J41" s="38"/>
      <c r="K41" s="38"/>
      <c r="L41" s="34"/>
      <c r="M41" s="34"/>
      <c r="N41" s="34" t="s">
        <v>70</v>
      </c>
      <c r="O41" s="40">
        <v>35</v>
      </c>
      <c r="Q41" s="29" t="s">
        <v>528</v>
      </c>
      <c r="R41" s="29" t="s">
        <v>528</v>
      </c>
      <c r="S41">
        <v>37</v>
      </c>
    </row>
    <row r="42" spans="1:19" ht="15" thickBot="1">
      <c r="A42" s="41">
        <v>0</v>
      </c>
      <c r="B42" s="257">
        <v>35</v>
      </c>
      <c r="C42" s="43" t="s">
        <v>849</v>
      </c>
      <c r="D42" s="43" t="s">
        <v>522</v>
      </c>
      <c r="E42" s="45" t="s">
        <v>1094</v>
      </c>
      <c r="F42" s="43" t="s">
        <v>849</v>
      </c>
      <c r="G42" s="72">
        <f>IF(学校名!$C43="",0,COUNTIF(男子名簿!$F$12:$F$520,学校名!$C43))</f>
        <v>0</v>
      </c>
      <c r="H42" s="73">
        <f>IF(学校名!$C43="",0,COUNTIF(女子名簿!$F$12:$F$520,学校名!$C43))</f>
        <v>0</v>
      </c>
      <c r="I42" s="80">
        <f t="shared" si="0"/>
        <v>0</v>
      </c>
      <c r="J42" s="38"/>
      <c r="K42" s="38"/>
      <c r="L42" s="34"/>
      <c r="M42" s="34"/>
      <c r="N42" s="34" t="s">
        <v>71</v>
      </c>
      <c r="O42" s="40">
        <v>36</v>
      </c>
      <c r="Q42" s="29" t="s">
        <v>521</v>
      </c>
      <c r="R42" s="29" t="s">
        <v>521</v>
      </c>
      <c r="S42">
        <v>30</v>
      </c>
    </row>
    <row r="43" spans="1:19" ht="15" thickBot="1">
      <c r="A43" s="41">
        <v>0</v>
      </c>
      <c r="B43" s="257">
        <v>36</v>
      </c>
      <c r="C43" s="47" t="s">
        <v>852</v>
      </c>
      <c r="D43" s="47" t="s">
        <v>824</v>
      </c>
      <c r="E43" s="48" t="s">
        <v>1095</v>
      </c>
      <c r="F43" s="47" t="s">
        <v>852</v>
      </c>
      <c r="G43" s="72">
        <f>IF(学校名!$C44="",0,COUNTIF(男子名簿!$F$12:$F$520,学校名!$C44))</f>
        <v>0</v>
      </c>
      <c r="H43" s="73">
        <f>IF(学校名!$C44="",0,COUNTIF(女子名簿!$F$12:$F$520,学校名!$C44))</f>
        <v>0</v>
      </c>
      <c r="I43" s="83">
        <f t="shared" si="0"/>
        <v>0</v>
      </c>
      <c r="J43" s="38"/>
      <c r="K43" s="38"/>
      <c r="L43" s="34"/>
      <c r="M43" s="34"/>
      <c r="N43" s="34" t="s">
        <v>72</v>
      </c>
      <c r="O43" s="40">
        <v>37</v>
      </c>
      <c r="Q43" s="29" t="s">
        <v>523</v>
      </c>
      <c r="R43" s="29" t="s">
        <v>523</v>
      </c>
      <c r="S43">
        <v>32</v>
      </c>
    </row>
    <row r="44" spans="1:19" ht="15" thickBot="1">
      <c r="A44" s="41">
        <v>0</v>
      </c>
      <c r="B44" s="257">
        <v>37</v>
      </c>
      <c r="C44" s="64" t="s">
        <v>847</v>
      </c>
      <c r="D44" s="64" t="s">
        <v>825</v>
      </c>
      <c r="E44" s="52" t="s">
        <v>1096</v>
      </c>
      <c r="F44" s="64" t="s">
        <v>847</v>
      </c>
      <c r="G44" s="72">
        <f>IF(学校名!$C45="",0,COUNTIF(男子名簿!$F$12:$F$520,学校名!$C45))</f>
        <v>0</v>
      </c>
      <c r="H44" s="73">
        <f>IF(学校名!$C45="",0,COUNTIF(女子名簿!$F$12:$F$520,学校名!$C45))</f>
        <v>0</v>
      </c>
      <c r="I44" s="77">
        <f t="shared" si="0"/>
        <v>0</v>
      </c>
      <c r="J44" s="38"/>
      <c r="K44" s="38"/>
      <c r="L44" s="34"/>
      <c r="M44" s="34"/>
      <c r="N44" s="34" t="s">
        <v>73</v>
      </c>
      <c r="O44" s="40">
        <v>38</v>
      </c>
      <c r="Q44" s="29" t="s">
        <v>524</v>
      </c>
      <c r="R44" s="29" t="s">
        <v>524</v>
      </c>
      <c r="S44">
        <v>33</v>
      </c>
    </row>
    <row r="45" spans="1:19" ht="15" thickBot="1">
      <c r="A45" s="41">
        <v>0</v>
      </c>
      <c r="B45" s="257">
        <v>38</v>
      </c>
      <c r="C45" s="53" t="s">
        <v>1097</v>
      </c>
      <c r="D45" s="53" t="s">
        <v>1098</v>
      </c>
      <c r="E45" s="45" t="s">
        <v>1099</v>
      </c>
      <c r="F45" s="53" t="s">
        <v>1097</v>
      </c>
      <c r="G45" s="72">
        <f>IF(学校名!$C46="",0,COUNTIF(男子名簿!$F$12:$F$520,学校名!$C46))</f>
        <v>0</v>
      </c>
      <c r="H45" s="73">
        <f>IF(学校名!$C46="",0,COUNTIF(女子名簿!$F$12:$F$520,学校名!$C46))</f>
        <v>0</v>
      </c>
      <c r="I45" s="77">
        <f t="shared" si="0"/>
        <v>0</v>
      </c>
      <c r="J45" s="38"/>
      <c r="K45" s="38"/>
      <c r="L45" s="34"/>
      <c r="M45" s="34"/>
      <c r="N45" s="34" t="s">
        <v>74</v>
      </c>
      <c r="O45" s="40">
        <v>39</v>
      </c>
      <c r="Q45" s="29" t="s">
        <v>525</v>
      </c>
      <c r="R45" s="29" t="s">
        <v>525</v>
      </c>
      <c r="S45">
        <v>34</v>
      </c>
    </row>
    <row r="46" spans="1:19" ht="15" thickBot="1">
      <c r="A46" s="41">
        <v>0</v>
      </c>
      <c r="B46" s="257">
        <v>39</v>
      </c>
      <c r="C46" s="53" t="s">
        <v>848</v>
      </c>
      <c r="D46" s="53" t="s">
        <v>774</v>
      </c>
      <c r="E46" s="45" t="s">
        <v>1100</v>
      </c>
      <c r="F46" s="53" t="s">
        <v>1687</v>
      </c>
      <c r="G46" s="72">
        <f>IF(学校名!$C47="",0,COUNTIF(男子名簿!$F$12:$F$520,学校名!$C47))</f>
        <v>0</v>
      </c>
      <c r="H46" s="73">
        <f>IF(学校名!$C47="",0,COUNTIF(女子名簿!$F$12:$F$520,学校名!$C47))</f>
        <v>0</v>
      </c>
      <c r="I46" s="77">
        <f t="shared" si="0"/>
        <v>0</v>
      </c>
      <c r="J46" s="38"/>
      <c r="K46" s="38"/>
      <c r="L46" s="34"/>
      <c r="M46" s="34"/>
      <c r="N46" s="34" t="s">
        <v>75</v>
      </c>
      <c r="O46" s="40">
        <v>40</v>
      </c>
      <c r="Q46" s="29" t="s">
        <v>522</v>
      </c>
      <c r="R46" s="29" t="s">
        <v>522</v>
      </c>
      <c r="S46">
        <v>31</v>
      </c>
    </row>
    <row r="47" spans="1:19" ht="15" thickBot="1">
      <c r="A47" s="41">
        <v>0</v>
      </c>
      <c r="B47" s="257">
        <v>40</v>
      </c>
      <c r="C47" s="53" t="s">
        <v>853</v>
      </c>
      <c r="D47" s="53" t="s">
        <v>826</v>
      </c>
      <c r="E47" s="45" t="s">
        <v>1101</v>
      </c>
      <c r="F47" s="53" t="s">
        <v>853</v>
      </c>
      <c r="G47" s="72">
        <f>IF(学校名!$C48="",0,COUNTIF(男子名簿!$F$12:$F$520,学校名!$C48))</f>
        <v>0</v>
      </c>
      <c r="H47" s="73">
        <f>IF(学校名!$C48="",0,COUNTIF(女子名簿!$F$12:$F$520,学校名!$C48))</f>
        <v>0</v>
      </c>
      <c r="I47" s="86">
        <f t="shared" si="0"/>
        <v>0</v>
      </c>
      <c r="J47" s="38"/>
      <c r="K47" s="38"/>
      <c r="L47" s="34"/>
      <c r="M47" s="34"/>
      <c r="N47" s="34" t="s">
        <v>76</v>
      </c>
      <c r="O47" s="40">
        <v>41</v>
      </c>
      <c r="Q47" s="29" t="s">
        <v>530</v>
      </c>
      <c r="R47" s="29" t="s">
        <v>530</v>
      </c>
      <c r="S47">
        <v>39</v>
      </c>
    </row>
    <row r="48" spans="1:19" ht="15" thickBot="1">
      <c r="A48" s="41">
        <v>0</v>
      </c>
      <c r="B48" s="257">
        <v>41</v>
      </c>
      <c r="C48" s="53" t="s">
        <v>864</v>
      </c>
      <c r="D48" s="53" t="s">
        <v>827</v>
      </c>
      <c r="E48" s="45" t="s">
        <v>1102</v>
      </c>
      <c r="F48" s="53" t="s">
        <v>864</v>
      </c>
      <c r="G48" s="72">
        <f>IF(学校名!$C49="",0,COUNTIF(男子名簿!$F$12:$F$520,学校名!$C49))</f>
        <v>0</v>
      </c>
      <c r="H48" s="73">
        <f>IF(学校名!$C49="",0,COUNTIF(女子名簿!$F$12:$F$520,学校名!$C49))</f>
        <v>0</v>
      </c>
      <c r="I48" s="89">
        <f t="shared" si="0"/>
        <v>0</v>
      </c>
      <c r="J48" s="38"/>
      <c r="K48" s="38"/>
      <c r="L48" s="34"/>
      <c r="M48" s="34"/>
      <c r="N48" s="34" t="s">
        <v>77</v>
      </c>
      <c r="O48" s="40">
        <v>42</v>
      </c>
      <c r="Q48" s="29" t="s">
        <v>493</v>
      </c>
      <c r="R48" s="29" t="s">
        <v>493</v>
      </c>
      <c r="S48">
        <v>21</v>
      </c>
    </row>
    <row r="49" spans="1:15" ht="15" thickBot="1">
      <c r="A49" s="41">
        <v>0</v>
      </c>
      <c r="B49" s="257">
        <v>42</v>
      </c>
      <c r="C49" s="53" t="s">
        <v>854</v>
      </c>
      <c r="D49" s="53" t="s">
        <v>828</v>
      </c>
      <c r="E49" s="45" t="s">
        <v>1103</v>
      </c>
      <c r="F49" s="53" t="s">
        <v>854</v>
      </c>
      <c r="G49" s="72">
        <f>IF(学校名!$C50="",0,COUNTIF(男子名簿!$F$12:$F$520,学校名!$C50))</f>
        <v>0</v>
      </c>
      <c r="H49" s="73">
        <f>IF(学校名!$C50="",0,COUNTIF(女子名簿!$F$12:$F$520,学校名!$C50))</f>
        <v>0</v>
      </c>
      <c r="I49" s="77">
        <f t="shared" si="0"/>
        <v>0</v>
      </c>
      <c r="J49" s="38"/>
      <c r="K49" s="38"/>
      <c r="L49" s="34"/>
      <c r="M49" s="34"/>
      <c r="N49" s="34" t="s">
        <v>78</v>
      </c>
      <c r="O49" s="40">
        <v>43</v>
      </c>
    </row>
    <row r="50" spans="1:15" ht="15" thickBot="1">
      <c r="A50" s="41">
        <v>0</v>
      </c>
      <c r="B50" s="257">
        <v>43</v>
      </c>
      <c r="C50" s="53" t="s">
        <v>830</v>
      </c>
      <c r="D50" s="53" t="s">
        <v>829</v>
      </c>
      <c r="E50" s="45" t="s">
        <v>1104</v>
      </c>
      <c r="F50" s="53" t="s">
        <v>830</v>
      </c>
      <c r="G50" s="72">
        <f>IF(学校名!$C51="",0,COUNTIF(男子名簿!$F$12:$F$520,学校名!$C51))</f>
        <v>0</v>
      </c>
      <c r="H50" s="73">
        <f>IF(学校名!$C51="",0,COUNTIF(女子名簿!$F$12:$F$520,学校名!$C51))</f>
        <v>0</v>
      </c>
      <c r="I50" s="77">
        <f t="shared" si="0"/>
        <v>0</v>
      </c>
      <c r="J50" s="38"/>
      <c r="K50" s="38"/>
      <c r="L50" s="34"/>
      <c r="M50" s="34"/>
      <c r="N50" s="34" t="s">
        <v>79</v>
      </c>
      <c r="O50" s="40">
        <v>44</v>
      </c>
    </row>
    <row r="51" spans="1:15" ht="15" thickBot="1">
      <c r="A51" s="41">
        <v>0</v>
      </c>
      <c r="B51" s="257">
        <v>44</v>
      </c>
      <c r="C51" s="43" t="s">
        <v>844</v>
      </c>
      <c r="D51" s="43" t="s">
        <v>528</v>
      </c>
      <c r="E51" s="45" t="s">
        <v>1105</v>
      </c>
      <c r="F51" s="43" t="s">
        <v>844</v>
      </c>
      <c r="G51" s="72">
        <f>IF(学校名!$C52="",0,COUNTIF(男子名簿!$F$12:$F$520,学校名!$C52))</f>
        <v>0</v>
      </c>
      <c r="H51" s="73">
        <f>IF(学校名!$C52="",0,COUNTIF(女子名簿!$F$12:$F$520,学校名!$C52))</f>
        <v>0</v>
      </c>
      <c r="I51" s="77">
        <f t="shared" si="0"/>
        <v>0</v>
      </c>
      <c r="J51" s="38"/>
      <c r="K51" s="38"/>
      <c r="L51" s="34"/>
      <c r="M51" s="34"/>
      <c r="N51" s="34" t="s">
        <v>80</v>
      </c>
      <c r="O51" s="40">
        <v>45</v>
      </c>
    </row>
    <row r="52" spans="1:15" ht="15" thickBot="1">
      <c r="A52" s="41">
        <v>0</v>
      </c>
      <c r="B52" s="257">
        <v>45</v>
      </c>
      <c r="C52" s="43" t="s">
        <v>1686</v>
      </c>
      <c r="D52" s="43" t="s">
        <v>1684</v>
      </c>
      <c r="E52" s="45" t="s">
        <v>1685</v>
      </c>
      <c r="F52" s="43" t="s">
        <v>1686</v>
      </c>
      <c r="G52" s="72">
        <f>IF(学校名!$C53="",0,COUNTIF(男子名簿!$F$12:$F$520,学校名!$C53))</f>
        <v>0</v>
      </c>
      <c r="H52" s="73">
        <f>IF(学校名!$C53="",0,COUNTIF(女子名簿!$F$12:$F$520,学校名!$C53))</f>
        <v>0</v>
      </c>
      <c r="I52" s="80">
        <f t="shared" si="0"/>
        <v>0</v>
      </c>
      <c r="J52" s="38"/>
      <c r="K52" s="38"/>
      <c r="L52" s="34"/>
      <c r="M52" s="34"/>
      <c r="N52" s="34" t="s">
        <v>81</v>
      </c>
      <c r="O52" s="40">
        <v>46</v>
      </c>
    </row>
    <row r="53" spans="1:15" ht="15" thickBot="1">
      <c r="A53" s="41">
        <v>0</v>
      </c>
      <c r="B53" s="257">
        <v>46</v>
      </c>
      <c r="C53" s="62" t="s">
        <v>845</v>
      </c>
      <c r="D53" s="62" t="s">
        <v>529</v>
      </c>
      <c r="E53" s="48" t="s">
        <v>1106</v>
      </c>
      <c r="F53" s="62" t="s">
        <v>845</v>
      </c>
      <c r="G53" s="72">
        <f>IF(学校名!$C54="",0,COUNTIF(男子名簿!$F$12:$F$520,学校名!$C54))</f>
        <v>0</v>
      </c>
      <c r="H53" s="73">
        <f>IF(学校名!$C54="",0,COUNTIF(女子名簿!$F$12:$F$520,学校名!$C54))</f>
        <v>0</v>
      </c>
      <c r="I53" s="83">
        <f t="shared" si="0"/>
        <v>0</v>
      </c>
      <c r="J53" s="38"/>
      <c r="K53" s="38"/>
      <c r="L53" s="34"/>
      <c r="M53" s="34"/>
      <c r="N53" s="34" t="s">
        <v>82</v>
      </c>
      <c r="O53" s="40">
        <v>47</v>
      </c>
    </row>
    <row r="54" spans="1:15" ht="15" thickBot="1">
      <c r="A54" s="41">
        <v>0</v>
      </c>
      <c r="B54" s="257">
        <v>47</v>
      </c>
      <c r="C54" s="29" t="s">
        <v>1745</v>
      </c>
      <c r="D54" s="29" t="s">
        <v>1746</v>
      </c>
      <c r="E54" s="29" t="s">
        <v>1747</v>
      </c>
      <c r="F54" s="29" t="s">
        <v>1748</v>
      </c>
      <c r="G54" s="72">
        <f>IF(学校名!$C55="",0,COUNTIF(男子名簿!$F$12:$F$520,学校名!$C55))</f>
        <v>0</v>
      </c>
      <c r="H54" s="73">
        <f>IF(学校名!$C55="",0,COUNTIF(女子名簿!$F$12:$F$520,学校名!$C55))</f>
        <v>0</v>
      </c>
      <c r="I54" s="77">
        <f t="shared" si="0"/>
        <v>0</v>
      </c>
      <c r="J54" s="38"/>
      <c r="K54" s="38"/>
      <c r="L54" s="34"/>
      <c r="M54" s="34"/>
      <c r="N54" s="34" t="s">
        <v>580</v>
      </c>
      <c r="O54" s="40">
        <v>48</v>
      </c>
    </row>
    <row r="55" spans="1:15" ht="15" thickBot="1">
      <c r="A55" s="41">
        <v>0</v>
      </c>
      <c r="B55" s="257">
        <v>48</v>
      </c>
      <c r="C55" s="64" t="s">
        <v>1107</v>
      </c>
      <c r="D55" s="64" t="s">
        <v>1108</v>
      </c>
      <c r="E55" s="52" t="s">
        <v>1109</v>
      </c>
      <c r="F55" s="64" t="s">
        <v>1110</v>
      </c>
      <c r="G55" s="72">
        <f>IF(学校名!$C56="",0,COUNTIF(男子名簿!$F$12:$F$520,学校名!$C56))</f>
        <v>0</v>
      </c>
      <c r="H55" s="73">
        <f>IF(学校名!$C56="",0,COUNTIF(女子名簿!$F$12:$F$520,学校名!$C56))</f>
        <v>0</v>
      </c>
      <c r="I55" s="77">
        <f t="shared" si="0"/>
        <v>0</v>
      </c>
      <c r="J55" s="38"/>
      <c r="K55" s="38"/>
      <c r="L55" s="34"/>
      <c r="M55" s="34"/>
      <c r="N55" s="34"/>
      <c r="O55" s="40"/>
    </row>
    <row r="56" spans="1:15" ht="15" thickBot="1">
      <c r="A56" s="41">
        <v>0</v>
      </c>
      <c r="B56" s="257">
        <v>49</v>
      </c>
      <c r="C56" s="53" t="s">
        <v>846</v>
      </c>
      <c r="D56" s="53" t="s">
        <v>530</v>
      </c>
      <c r="E56" s="45" t="s">
        <v>1111</v>
      </c>
      <c r="F56" s="53" t="s">
        <v>846</v>
      </c>
      <c r="G56" s="72">
        <f>IF(学校名!$C57="",0,COUNTIF(男子名簿!$F$12:$F$520,学校名!$C57))</f>
        <v>0</v>
      </c>
      <c r="H56" s="73">
        <f>IF(学校名!$C57="",0,COUNTIF(女子名簿!$F$12:$F$520,学校名!$C57))</f>
        <v>0</v>
      </c>
      <c r="I56" s="77">
        <f t="shared" si="0"/>
        <v>0</v>
      </c>
      <c r="J56" s="38"/>
      <c r="K56" s="38"/>
      <c r="L56" s="34"/>
      <c r="M56" s="34"/>
      <c r="N56" s="34"/>
      <c r="O56" s="40"/>
    </row>
    <row r="57" spans="1:15" ht="15" thickBot="1">
      <c r="A57" s="41">
        <v>0</v>
      </c>
      <c r="B57" s="257">
        <v>50</v>
      </c>
      <c r="C57" s="62" t="s">
        <v>1749</v>
      </c>
      <c r="D57" s="62" t="s">
        <v>1751</v>
      </c>
      <c r="E57" s="57" t="s">
        <v>1752</v>
      </c>
      <c r="F57" s="62" t="s">
        <v>1753</v>
      </c>
      <c r="G57" s="72">
        <f>IF(学校名!$C58="",0,COUNTIF(男子名簿!$F$12:$F$520,学校名!$C58))</f>
        <v>0</v>
      </c>
      <c r="H57" s="73">
        <f>IF(学校名!$C58="",0,COUNTIF(女子名簿!$F$12:$F$520,学校名!$C58))</f>
        <v>0</v>
      </c>
      <c r="I57" s="86">
        <f>G57+H57</f>
        <v>0</v>
      </c>
      <c r="J57" s="38"/>
      <c r="K57" s="38"/>
      <c r="L57" s="34"/>
      <c r="M57" s="34"/>
      <c r="N57" s="34"/>
      <c r="O57" s="40"/>
    </row>
    <row r="58" spans="1:15" ht="15" thickBot="1">
      <c r="A58" s="41">
        <v>0</v>
      </c>
      <c r="B58" s="257"/>
      <c r="C58" s="51"/>
      <c r="D58" s="51"/>
      <c r="E58" s="60"/>
      <c r="F58" s="51"/>
      <c r="G58" s="72">
        <f>IF(学校名!$C58="",0,COUNTIF(男子名簿!$F$12:$F$520,学校名!$C58))</f>
        <v>0</v>
      </c>
      <c r="H58" s="73">
        <f>IF(学校名!$C58="",0,COUNTIF(女子名簿!$F$12:$F$520,学校名!$C58))</f>
        <v>0</v>
      </c>
      <c r="I58" s="89">
        <f t="shared" si="0"/>
        <v>0</v>
      </c>
      <c r="J58" s="38"/>
      <c r="K58" s="38"/>
      <c r="L58" s="34"/>
      <c r="M58" s="34"/>
      <c r="N58" s="34"/>
      <c r="O58" s="40"/>
    </row>
    <row r="59" spans="1:15" ht="15" thickBot="1">
      <c r="A59" s="41">
        <v>0</v>
      </c>
      <c r="B59" s="257"/>
      <c r="C59" s="43"/>
      <c r="D59" s="43"/>
      <c r="E59" s="45"/>
      <c r="F59" s="43"/>
      <c r="G59" s="72">
        <f>IF(学校名!$C59="",0,COUNTIF(男子名簿!$F$12:$F$520,学校名!$C59))</f>
        <v>0</v>
      </c>
      <c r="H59" s="73">
        <f>IF(学校名!$C59="",0,COUNTIF(女子名簿!$F$12:$F$520,学校名!$C59))</f>
        <v>0</v>
      </c>
      <c r="I59" s="77">
        <f t="shared" si="0"/>
        <v>0</v>
      </c>
      <c r="J59" s="38"/>
      <c r="K59" s="38"/>
      <c r="L59" s="34"/>
      <c r="M59" s="34"/>
      <c r="N59" s="34"/>
      <c r="O59" s="40"/>
    </row>
    <row r="60" spans="1:15" ht="15" thickBot="1">
      <c r="A60" s="41">
        <v>0</v>
      </c>
      <c r="B60" s="257"/>
      <c r="C60" s="43"/>
      <c r="D60" s="43"/>
      <c r="E60" s="45"/>
      <c r="F60" s="43"/>
      <c r="G60" s="72">
        <f>IF(学校名!$C60="",0,COUNTIF(男子名簿!$F$12:$F$520,学校名!$C60))</f>
        <v>0</v>
      </c>
      <c r="H60" s="73">
        <f>IF(学校名!$C60="",0,COUNTIF(女子名簿!$F$12:$F$520,学校名!$C60))</f>
        <v>0</v>
      </c>
      <c r="I60" s="77">
        <f t="shared" si="0"/>
        <v>0</v>
      </c>
      <c r="J60" s="38"/>
      <c r="K60" s="38"/>
      <c r="L60" s="34"/>
      <c r="M60" s="34"/>
      <c r="N60" s="34"/>
      <c r="O60" s="40"/>
    </row>
    <row r="61" spans="1:15" ht="15" thickBot="1">
      <c r="A61" s="41">
        <v>0</v>
      </c>
      <c r="B61" s="257"/>
      <c r="C61" s="43"/>
      <c r="D61" s="43"/>
      <c r="E61" s="45"/>
      <c r="F61" s="43"/>
      <c r="G61" s="72">
        <f>IF(学校名!$C61="",0,COUNTIF(男子名簿!$F$12:$F$520,学校名!$C61))</f>
        <v>0</v>
      </c>
      <c r="H61" s="73">
        <f>IF(学校名!$C61="",0,COUNTIF(女子名簿!$F$12:$F$520,学校名!$C61))</f>
        <v>0</v>
      </c>
      <c r="I61" s="77">
        <f t="shared" si="0"/>
        <v>0</v>
      </c>
      <c r="J61" s="38"/>
      <c r="K61" s="38"/>
      <c r="L61" s="34"/>
      <c r="M61" s="34"/>
      <c r="N61" s="34"/>
      <c r="O61" s="40"/>
    </row>
    <row r="62" spans="1:15" ht="15" thickBot="1">
      <c r="A62" s="41">
        <v>0</v>
      </c>
      <c r="B62" s="257"/>
      <c r="C62" s="47"/>
      <c r="D62" s="47"/>
      <c r="E62" s="48"/>
      <c r="F62" s="47"/>
      <c r="G62" s="72">
        <f>IF(学校名!$C62="",0,COUNTIF(男子名簿!$F$12:$F$520,学校名!$C62))</f>
        <v>0</v>
      </c>
      <c r="H62" s="73">
        <f>IF(学校名!$C62="",0,COUNTIF(女子名簿!$F$12:$F$520,学校名!$C62))</f>
        <v>0</v>
      </c>
      <c r="I62" s="80">
        <f t="shared" si="0"/>
        <v>0</v>
      </c>
      <c r="J62" s="38"/>
      <c r="K62" s="38"/>
      <c r="L62" s="34"/>
      <c r="M62" s="34"/>
      <c r="N62" s="34"/>
      <c r="O62" s="40"/>
    </row>
    <row r="63" spans="1:15" ht="15" thickBot="1">
      <c r="A63" s="41">
        <v>0</v>
      </c>
      <c r="B63" s="257"/>
      <c r="C63" s="64"/>
      <c r="D63" s="64"/>
      <c r="E63" s="52"/>
      <c r="F63" s="64"/>
      <c r="G63" s="72">
        <f>IF(学校名!$C63="",0,COUNTIF(男子名簿!$F$12:$F$520,学校名!$C63))</f>
        <v>0</v>
      </c>
      <c r="H63" s="73">
        <f>IF(学校名!$C63="",0,COUNTIF(女子名簿!$F$12:$F$520,学校名!$C63))</f>
        <v>0</v>
      </c>
      <c r="I63" s="83">
        <f t="shared" si="0"/>
        <v>0</v>
      </c>
      <c r="J63" s="38"/>
      <c r="K63" s="38"/>
      <c r="L63" s="34"/>
      <c r="M63" s="34"/>
      <c r="N63" s="34"/>
      <c r="O63" s="40"/>
    </row>
    <row r="64" spans="1:15" ht="15" thickBot="1">
      <c r="A64" s="41">
        <v>0</v>
      </c>
      <c r="B64" s="257"/>
      <c r="C64" s="53"/>
      <c r="D64" s="54"/>
      <c r="E64" s="45"/>
      <c r="F64" s="43"/>
      <c r="G64" s="72">
        <f>IF(学校名!$C64="",0,COUNTIF(男子名簿!$F$12:$F$520,学校名!$C64))</f>
        <v>0</v>
      </c>
      <c r="H64" s="73">
        <f>IF(学校名!$C64="",0,COUNTIF(女子名簿!$F$12:$F$520,学校名!$C64))</f>
        <v>0</v>
      </c>
      <c r="I64" s="77">
        <f t="shared" si="0"/>
        <v>0</v>
      </c>
      <c r="J64" s="38"/>
      <c r="K64" s="38"/>
      <c r="L64" s="34"/>
      <c r="M64" s="34"/>
      <c r="N64" s="34"/>
      <c r="O64" s="40"/>
    </row>
    <row r="65" spans="1:15" ht="15" thickBot="1">
      <c r="A65" s="41">
        <v>0</v>
      </c>
      <c r="B65" s="257"/>
      <c r="C65" s="53"/>
      <c r="D65" s="44"/>
      <c r="E65" s="45"/>
      <c r="F65" s="43"/>
      <c r="G65" s="72">
        <f>IF(学校名!$C65="",0,COUNTIF(男子名簿!$F$12:$F$520,学校名!$C65))</f>
        <v>0</v>
      </c>
      <c r="H65" s="73">
        <f>IF(学校名!$C65="",0,COUNTIF(女子名簿!$F$12:$F$520,学校名!$C65))</f>
        <v>0</v>
      </c>
      <c r="I65" s="77">
        <f t="shared" si="0"/>
        <v>0</v>
      </c>
      <c r="J65" s="38"/>
      <c r="K65" s="38"/>
      <c r="L65" s="34"/>
      <c r="M65" s="34"/>
      <c r="N65" s="34"/>
      <c r="O65" s="40"/>
    </row>
    <row r="66" spans="1:15" ht="15" thickBot="1">
      <c r="A66" s="41">
        <v>0</v>
      </c>
      <c r="B66" s="257"/>
      <c r="C66" s="43"/>
      <c r="D66" s="44"/>
      <c r="E66" s="45"/>
      <c r="F66" s="43"/>
      <c r="G66" s="72">
        <f>IF(学校名!$C66="",0,COUNTIF(男子名簿!$F$12:$F$520,学校名!$C66))</f>
        <v>0</v>
      </c>
      <c r="H66" s="73">
        <f>IF(学校名!$C66="",0,COUNTIF(女子名簿!$F$12:$F$520,学校名!$C66))</f>
        <v>0</v>
      </c>
      <c r="I66" s="77">
        <f t="shared" si="0"/>
        <v>0</v>
      </c>
      <c r="J66" s="38"/>
      <c r="K66" s="38"/>
      <c r="L66" s="34"/>
      <c r="M66" s="34"/>
      <c r="N66" s="34"/>
      <c r="O66" s="40"/>
    </row>
    <row r="67" spans="1:15" ht="15" thickBot="1">
      <c r="A67" s="41">
        <v>0</v>
      </c>
      <c r="B67" s="257"/>
      <c r="C67" s="62"/>
      <c r="D67" s="63"/>
      <c r="E67" s="57"/>
      <c r="F67" s="47"/>
      <c r="G67" s="72">
        <f>IF(学校名!$C67="",0,COUNTIF(男子名簿!$F$12:$F$520,学校名!$C67))</f>
        <v>0</v>
      </c>
      <c r="H67" s="73">
        <f>IF(学校名!$C67="",0,COUNTIF(女子名簿!$F$12:$F$520,学校名!$C67))</f>
        <v>0</v>
      </c>
      <c r="I67" s="86">
        <f t="shared" si="0"/>
        <v>0</v>
      </c>
      <c r="J67" s="38"/>
      <c r="K67" s="38"/>
      <c r="L67" s="34"/>
      <c r="M67" s="34"/>
      <c r="N67" s="34"/>
      <c r="O67" s="40"/>
    </row>
    <row r="68" spans="1:15" ht="15" thickBot="1">
      <c r="A68" s="41">
        <v>0</v>
      </c>
      <c r="B68" s="257"/>
      <c r="C68" s="64"/>
      <c r="D68" s="130"/>
      <c r="E68" s="223"/>
      <c r="F68" s="122"/>
      <c r="G68" s="72">
        <f>IF(学校名!$C68="",0,COUNTIF(男子名簿!$F$12:$F$520,学校名!$C68))</f>
        <v>0</v>
      </c>
      <c r="H68" s="73">
        <f>IF(学校名!$C68="",0,COUNTIF(女子名簿!$F$12:$F$520,学校名!$C68))</f>
        <v>0</v>
      </c>
      <c r="I68" s="89">
        <f t="shared" si="0"/>
        <v>0</v>
      </c>
      <c r="J68" s="38"/>
      <c r="K68" s="38"/>
      <c r="L68" s="34"/>
      <c r="M68" s="34"/>
      <c r="N68" s="34"/>
      <c r="O68" s="40"/>
    </row>
    <row r="69" spans="1:15" ht="15" thickBot="1">
      <c r="A69" s="41">
        <v>0</v>
      </c>
      <c r="B69" s="257"/>
      <c r="C69" s="43"/>
      <c r="D69" s="124"/>
      <c r="E69" s="225"/>
      <c r="F69" s="126"/>
      <c r="G69" s="72">
        <f>IF(学校名!$C69="",0,COUNTIF(男子名簿!$F$12:$F$520,学校名!$C69))</f>
        <v>0</v>
      </c>
      <c r="H69" s="73">
        <f>IF(学校名!$C69="",0,COUNTIF(女子名簿!$F$12:$F$520,学校名!$C69))</f>
        <v>0</v>
      </c>
      <c r="I69" s="77">
        <f t="shared" si="0"/>
        <v>0</v>
      </c>
      <c r="J69" s="38"/>
      <c r="K69" s="38"/>
      <c r="L69" s="34"/>
      <c r="M69" s="34"/>
      <c r="N69" s="34"/>
      <c r="O69" s="40"/>
    </row>
    <row r="70" spans="1:15" ht="15" thickBot="1">
      <c r="A70" s="41">
        <v>0</v>
      </c>
      <c r="B70" s="257"/>
      <c r="C70" s="43"/>
      <c r="D70" s="124"/>
      <c r="E70" s="225"/>
      <c r="F70" s="126"/>
      <c r="G70" s="72">
        <f>IF(学校名!$C70="",0,COUNTIF(男子名簿!$F$12:$F$520,学校名!$C70))</f>
        <v>0</v>
      </c>
      <c r="H70" s="73">
        <f>IF(学校名!$C70="",0,COUNTIF(女子名簿!$F$12:$F$520,学校名!$C70))</f>
        <v>0</v>
      </c>
      <c r="I70" s="77">
        <f t="shared" si="0"/>
        <v>0</v>
      </c>
      <c r="J70" s="38"/>
      <c r="K70" s="38"/>
      <c r="L70" s="34"/>
      <c r="M70" s="34"/>
      <c r="N70" s="34"/>
      <c r="O70" s="40"/>
    </row>
    <row r="71" spans="1:15" ht="15" thickBot="1">
      <c r="A71" s="41">
        <v>0</v>
      </c>
      <c r="B71" s="257"/>
      <c r="C71" s="43"/>
      <c r="D71" s="124"/>
      <c r="E71" s="225"/>
      <c r="F71" s="126"/>
      <c r="G71" s="72">
        <f>IF(学校名!$C71="",0,COUNTIF(男子名簿!$F$12:$F$520,学校名!$C71))</f>
        <v>0</v>
      </c>
      <c r="H71" s="73">
        <f>IF(学校名!$C71="",0,COUNTIF(女子名簿!$F$12:$F$520,学校名!$C71))</f>
        <v>0</v>
      </c>
      <c r="I71" s="77">
        <f t="shared" si="0"/>
        <v>0</v>
      </c>
      <c r="J71" s="38"/>
      <c r="K71" s="38"/>
      <c r="L71" s="34"/>
      <c r="M71" s="34"/>
      <c r="N71" s="34"/>
      <c r="O71" s="40"/>
    </row>
    <row r="72" spans="1:15" ht="15" thickBot="1">
      <c r="A72" s="41">
        <v>0</v>
      </c>
      <c r="B72" s="257"/>
      <c r="C72" s="47"/>
      <c r="D72" s="128"/>
      <c r="E72" s="227"/>
      <c r="F72" s="129"/>
      <c r="G72" s="72">
        <f>IF(学校名!$C72="",0,COUNTIF(男子名簿!$F$12:$F$520,学校名!$C72))</f>
        <v>0</v>
      </c>
      <c r="H72" s="73">
        <f>IF(学校名!$C72="",0,COUNTIF(女子名簿!$F$12:$F$520,学校名!$C72))</f>
        <v>0</v>
      </c>
      <c r="I72" s="80">
        <f t="shared" si="0"/>
        <v>0</v>
      </c>
      <c r="J72" s="38"/>
      <c r="K72" s="38"/>
      <c r="L72" s="34"/>
      <c r="M72" s="34"/>
      <c r="N72" s="34"/>
      <c r="O72" s="40"/>
    </row>
    <row r="73" spans="1:15" ht="15" thickBot="1">
      <c r="A73" s="41">
        <v>0</v>
      </c>
      <c r="B73" s="257"/>
      <c r="C73" s="51"/>
      <c r="D73" s="120"/>
      <c r="E73" s="223"/>
      <c r="F73" s="122"/>
      <c r="G73" s="72">
        <f>IF(学校名!$C73="",0,COUNTIF(男子名簿!$F$12:$F$520,学校名!$C73))</f>
        <v>0</v>
      </c>
      <c r="H73" s="73">
        <f>IF(学校名!$C73="",0,COUNTIF(女子名簿!$F$12:$F$520,学校名!$C73))</f>
        <v>0</v>
      </c>
      <c r="I73" s="83">
        <f t="shared" ref="I73:I102" si="1">G73+H73</f>
        <v>0</v>
      </c>
      <c r="J73" s="38"/>
      <c r="K73" s="38"/>
      <c r="L73" s="34"/>
      <c r="M73" s="34"/>
      <c r="N73" s="34"/>
      <c r="O73" s="40"/>
    </row>
    <row r="74" spans="1:15" ht="15" thickBot="1">
      <c r="A74" s="41">
        <v>0</v>
      </c>
      <c r="B74" s="257"/>
      <c r="C74" s="53"/>
      <c r="D74" s="131"/>
      <c r="E74" s="225"/>
      <c r="F74" s="126"/>
      <c r="G74" s="72">
        <f>IF(学校名!$C74="",0,COUNTIF(男子名簿!$F$12:$F$520,学校名!$C74))</f>
        <v>0</v>
      </c>
      <c r="H74" s="73">
        <f>IF(学校名!$C74="",0,COUNTIF(女子名簿!$F$12:$F$520,学校名!$C74))</f>
        <v>0</v>
      </c>
      <c r="I74" s="77">
        <f t="shared" si="1"/>
        <v>0</v>
      </c>
      <c r="J74" s="38"/>
      <c r="K74" s="38"/>
      <c r="L74" s="34"/>
      <c r="M74" s="34"/>
      <c r="N74" s="34"/>
      <c r="O74" s="34"/>
    </row>
    <row r="75" spans="1:15" ht="15" thickBot="1">
      <c r="A75" s="41">
        <v>0</v>
      </c>
      <c r="B75" s="257"/>
      <c r="C75" s="43"/>
      <c r="D75" s="124"/>
      <c r="E75" s="225"/>
      <c r="F75" s="126"/>
      <c r="G75" s="72">
        <f>IF(学校名!$C75="",0,COUNTIF(男子名簿!$F$12:$F$520,学校名!$C75))</f>
        <v>0</v>
      </c>
      <c r="H75" s="73">
        <f>IF(学校名!$C75="",0,COUNTIF(女子名簿!$F$12:$F$520,学校名!$C75))</f>
        <v>0</v>
      </c>
      <c r="I75" s="77">
        <f t="shared" si="1"/>
        <v>0</v>
      </c>
      <c r="J75" s="38"/>
      <c r="K75" s="38"/>
      <c r="L75" s="34"/>
      <c r="M75" s="34"/>
      <c r="N75" s="34"/>
      <c r="O75" s="34"/>
    </row>
    <row r="76" spans="1:15" ht="15" thickBot="1">
      <c r="A76" s="41">
        <v>0</v>
      </c>
      <c r="B76" s="257"/>
      <c r="C76" s="43"/>
      <c r="D76" s="124"/>
      <c r="E76" s="225"/>
      <c r="F76" s="126"/>
      <c r="G76" s="72">
        <f>IF(学校名!$C76="",0,COUNTIF(男子名簿!$F$12:$F$520,学校名!$C76))</f>
        <v>0</v>
      </c>
      <c r="H76" s="73">
        <f>IF(学校名!$C76="",0,COUNTIF(女子名簿!$F$12:$F$520,学校名!$C76))</f>
        <v>0</v>
      </c>
      <c r="I76" s="77">
        <f t="shared" si="1"/>
        <v>0</v>
      </c>
      <c r="J76" s="38"/>
      <c r="K76" s="38"/>
      <c r="L76" s="34"/>
      <c r="M76" s="34"/>
      <c r="N76" s="34"/>
      <c r="O76" s="34"/>
    </row>
    <row r="77" spans="1:15" ht="15" thickBot="1">
      <c r="A77" s="41">
        <v>0</v>
      </c>
      <c r="B77" s="257"/>
      <c r="C77" s="47"/>
      <c r="D77" s="128"/>
      <c r="E77" s="227"/>
      <c r="F77" s="129"/>
      <c r="G77" s="72">
        <f>IF(学校名!$C77="",0,COUNTIF(男子名簿!$F$12:$F$520,学校名!$C77))</f>
        <v>0</v>
      </c>
      <c r="H77" s="73">
        <f>IF(学校名!$C77="",0,COUNTIF(女子名簿!$F$12:$F$520,学校名!$C77))</f>
        <v>0</v>
      </c>
      <c r="I77" s="86">
        <f t="shared" si="1"/>
        <v>0</v>
      </c>
      <c r="J77" s="38"/>
      <c r="K77" s="38"/>
      <c r="L77" s="34"/>
      <c r="M77" s="34"/>
      <c r="N77" s="34"/>
      <c r="O77" s="34"/>
    </row>
    <row r="78" spans="1:15" ht="15" thickBot="1">
      <c r="A78" s="41">
        <v>0</v>
      </c>
      <c r="B78" s="257"/>
      <c r="C78" s="51"/>
      <c r="D78" s="120"/>
      <c r="E78" s="223"/>
      <c r="F78" s="122"/>
      <c r="G78" s="72">
        <f>IF(学校名!$C78="",0,COUNTIF(男子名簿!$F$12:$F$520,学校名!$C78))</f>
        <v>0</v>
      </c>
      <c r="H78" s="73">
        <f>IF(学校名!$C78="",0,COUNTIF(女子名簿!$F$12:$F$520,学校名!$C78))</f>
        <v>0</v>
      </c>
      <c r="I78" s="89">
        <f t="shared" si="1"/>
        <v>0</v>
      </c>
      <c r="J78" s="38"/>
      <c r="K78" s="38"/>
      <c r="L78" s="34"/>
      <c r="M78" s="34"/>
      <c r="N78" s="34" t="s">
        <v>77</v>
      </c>
      <c r="O78" s="40">
        <v>42</v>
      </c>
    </row>
    <row r="79" spans="1:15" ht="15" thickBot="1">
      <c r="A79" s="41">
        <v>0</v>
      </c>
      <c r="B79" s="257"/>
      <c r="C79" s="43"/>
      <c r="D79" s="124"/>
      <c r="E79" s="225"/>
      <c r="F79" s="126"/>
      <c r="G79" s="72">
        <f>IF(学校名!$C79="",0,COUNTIF(男子名簿!$F$12:$F$520,学校名!$C79))</f>
        <v>0</v>
      </c>
      <c r="H79" s="73">
        <f>IF(学校名!$C79="",0,COUNTIF(女子名簿!$F$12:$F$520,学校名!$C79))</f>
        <v>0</v>
      </c>
      <c r="I79" s="77">
        <f t="shared" si="1"/>
        <v>0</v>
      </c>
      <c r="J79" s="38"/>
      <c r="K79" s="38"/>
      <c r="L79" s="34"/>
      <c r="M79" s="34"/>
      <c r="N79" s="34" t="s">
        <v>78</v>
      </c>
      <c r="O79" s="40">
        <v>43</v>
      </c>
    </row>
    <row r="80" spans="1:15" ht="15" thickBot="1">
      <c r="A80" s="41">
        <v>0</v>
      </c>
      <c r="B80" s="257"/>
      <c r="C80" s="43"/>
      <c r="D80" s="124"/>
      <c r="E80" s="225"/>
      <c r="F80" s="126"/>
      <c r="G80" s="72">
        <f>IF(学校名!$C80="",0,COUNTIF(男子名簿!$F$12:$F$520,学校名!$C80))</f>
        <v>0</v>
      </c>
      <c r="H80" s="73">
        <f>IF(学校名!$C80="",0,COUNTIF(女子名簿!$F$12:$F$520,学校名!$C80))</f>
        <v>0</v>
      </c>
      <c r="I80" s="77">
        <f t="shared" si="1"/>
        <v>0</v>
      </c>
      <c r="J80" s="38"/>
      <c r="K80" s="38"/>
      <c r="L80" s="34"/>
      <c r="M80" s="34"/>
      <c r="N80" s="34" t="s">
        <v>79</v>
      </c>
      <c r="O80" s="40">
        <v>44</v>
      </c>
    </row>
    <row r="81" spans="1:15" ht="15" thickBot="1">
      <c r="A81" s="41">
        <v>0</v>
      </c>
      <c r="B81" s="257"/>
      <c r="C81" s="43"/>
      <c r="D81" s="124"/>
      <c r="E81" s="225"/>
      <c r="F81" s="126"/>
      <c r="G81" s="72">
        <f>IF(学校名!$C81="",0,COUNTIF(男子名簿!$F$12:$F$520,学校名!$C81))</f>
        <v>0</v>
      </c>
      <c r="H81" s="73">
        <f>IF(学校名!$C81="",0,COUNTIF(女子名簿!$F$12:$F$520,学校名!$C81))</f>
        <v>0</v>
      </c>
      <c r="I81" s="77">
        <f t="shared" si="1"/>
        <v>0</v>
      </c>
      <c r="J81" s="38"/>
      <c r="K81" s="38"/>
      <c r="L81" s="34"/>
      <c r="M81" s="34"/>
      <c r="N81" s="34" t="s">
        <v>80</v>
      </c>
      <c r="O81" s="40">
        <v>45</v>
      </c>
    </row>
    <row r="82" spans="1:15" ht="15" thickBot="1">
      <c r="A82" s="41">
        <v>0</v>
      </c>
      <c r="B82" s="257"/>
      <c r="C82" s="47"/>
      <c r="D82" s="128"/>
      <c r="E82" s="227"/>
      <c r="F82" s="129"/>
      <c r="G82" s="72">
        <f>IF(学校名!$C82="",0,COUNTIF(男子名簿!$F$12:$F$520,学校名!$C82))</f>
        <v>0</v>
      </c>
      <c r="H82" s="73">
        <f>IF(学校名!$C82="",0,COUNTIF(女子名簿!$F$12:$F$520,学校名!$C82))</f>
        <v>0</v>
      </c>
      <c r="I82" s="80">
        <f t="shared" si="1"/>
        <v>0</v>
      </c>
      <c r="J82" s="38"/>
      <c r="K82" s="38"/>
      <c r="L82" s="34"/>
      <c r="M82" s="34"/>
      <c r="N82" s="34" t="s">
        <v>81</v>
      </c>
      <c r="O82" s="40">
        <v>46</v>
      </c>
    </row>
    <row r="83" spans="1:15" ht="15" thickBot="1">
      <c r="A83" s="41">
        <v>0</v>
      </c>
      <c r="B83" s="257"/>
      <c r="C83" s="51"/>
      <c r="D83" s="120"/>
      <c r="E83" s="223"/>
      <c r="F83" s="122"/>
      <c r="G83" s="72">
        <f>IF(学校名!$C83="",0,COUNTIF(男子名簿!$F$12:$F$520,学校名!$C83))</f>
        <v>0</v>
      </c>
      <c r="H83" s="73">
        <f>IF(学校名!$C83="",0,COUNTIF(女子名簿!$F$12:$F$520,学校名!$C83))</f>
        <v>0</v>
      </c>
      <c r="I83" s="83">
        <f t="shared" si="1"/>
        <v>0</v>
      </c>
      <c r="J83" s="38"/>
      <c r="K83" s="38"/>
      <c r="L83" s="34"/>
      <c r="M83" s="34"/>
      <c r="N83" s="34" t="s">
        <v>82</v>
      </c>
      <c r="O83" s="40">
        <v>47</v>
      </c>
    </row>
    <row r="84" spans="1:15" ht="15" thickBot="1">
      <c r="A84" s="41">
        <v>0</v>
      </c>
      <c r="B84" s="257"/>
      <c r="C84" s="43"/>
      <c r="D84" s="131"/>
      <c r="E84" s="225"/>
      <c r="F84" s="126"/>
      <c r="G84" s="72">
        <f>IF(学校名!$C84="",0,COUNTIF(男子名簿!$F$12:$F$520,学校名!$C84))</f>
        <v>0</v>
      </c>
      <c r="H84" s="73">
        <f>IF(学校名!$C84="",0,COUNTIF(女子名簿!$F$12:$F$520,学校名!$C84))</f>
        <v>0</v>
      </c>
      <c r="I84" s="77">
        <f t="shared" si="1"/>
        <v>0</v>
      </c>
      <c r="J84" s="38"/>
      <c r="K84" s="38"/>
      <c r="L84" s="34"/>
      <c r="M84" s="34"/>
      <c r="N84" s="34"/>
      <c r="O84" s="40"/>
    </row>
    <row r="85" spans="1:15" ht="15" thickBot="1">
      <c r="A85" s="41">
        <v>0</v>
      </c>
      <c r="B85" s="257"/>
      <c r="C85" s="43"/>
      <c r="D85" s="131"/>
      <c r="E85" s="225"/>
      <c r="F85" s="126"/>
      <c r="G85" s="72">
        <f>IF(学校名!$C85="",0,COUNTIF(男子名簿!$F$12:$F$520,学校名!$C85))</f>
        <v>0</v>
      </c>
      <c r="H85" s="73">
        <f>IF(学校名!$C85="",0,COUNTIF(女子名簿!$F$12:$F$520,学校名!$C85))</f>
        <v>0</v>
      </c>
      <c r="I85" s="77">
        <f t="shared" si="1"/>
        <v>0</v>
      </c>
      <c r="J85" s="38"/>
      <c r="K85" s="38"/>
      <c r="L85" s="34"/>
      <c r="M85" s="34"/>
      <c r="N85" s="34"/>
      <c r="O85" s="40"/>
    </row>
    <row r="86" spans="1:15" ht="15" thickBot="1">
      <c r="A86" s="41">
        <v>0</v>
      </c>
      <c r="B86" s="257"/>
      <c r="C86" s="43"/>
      <c r="D86" s="124"/>
      <c r="E86" s="225"/>
      <c r="F86" s="126"/>
      <c r="G86" s="72">
        <f>IF(学校名!$C86="",0,COUNTIF(男子名簿!$F$12:$F$520,学校名!$C86))</f>
        <v>0</v>
      </c>
      <c r="H86" s="73">
        <f>IF(学校名!$C86="",0,COUNTIF(女子名簿!$F$12:$F$520,学校名!$C86))</f>
        <v>0</v>
      </c>
      <c r="I86" s="77">
        <f t="shared" si="1"/>
        <v>0</v>
      </c>
      <c r="J86" s="38"/>
      <c r="K86" s="38"/>
      <c r="L86" s="34"/>
      <c r="M86" s="34"/>
      <c r="N86" s="34"/>
      <c r="O86" s="40"/>
    </row>
    <row r="87" spans="1:15" ht="15" thickBot="1">
      <c r="A87" s="41">
        <v>0</v>
      </c>
      <c r="B87" s="257"/>
      <c r="C87" s="62"/>
      <c r="D87" s="68"/>
      <c r="E87" s="227"/>
      <c r="F87" s="129"/>
      <c r="G87" s="72">
        <f>IF(学校名!$C87="",0,COUNTIF(男子名簿!$F$12:$F$520,学校名!$C87))</f>
        <v>0</v>
      </c>
      <c r="H87" s="73">
        <f>IF(学校名!$C87="",0,COUNTIF(女子名簿!$F$12:$F$520,学校名!$C87))</f>
        <v>0</v>
      </c>
      <c r="I87" s="86">
        <f t="shared" si="1"/>
        <v>0</v>
      </c>
      <c r="J87" s="38"/>
      <c r="K87" s="38"/>
      <c r="L87" s="34"/>
      <c r="M87" s="34"/>
      <c r="N87" s="34"/>
      <c r="O87" s="40"/>
    </row>
    <row r="88" spans="1:15" ht="15" thickBot="1">
      <c r="A88" s="41">
        <v>0</v>
      </c>
      <c r="B88" s="257"/>
      <c r="C88" s="64"/>
      <c r="D88" s="130"/>
      <c r="E88" s="223"/>
      <c r="F88" s="122"/>
      <c r="G88" s="72">
        <f>IF(学校名!$C88="",0,COUNTIF(男子名簿!$F$12:$F$520,学校名!$C88))</f>
        <v>0</v>
      </c>
      <c r="H88" s="73">
        <f>IF(学校名!$C88="",0,COUNTIF(女子名簿!$F$12:$F$520,学校名!$C88))</f>
        <v>0</v>
      </c>
      <c r="I88" s="89">
        <f t="shared" si="1"/>
        <v>0</v>
      </c>
      <c r="J88" s="38"/>
      <c r="K88" s="38"/>
      <c r="L88" s="34"/>
      <c r="M88" s="34"/>
      <c r="N88" s="34"/>
      <c r="O88" s="40"/>
    </row>
    <row r="89" spans="1:15" ht="15" thickBot="1">
      <c r="A89" s="41">
        <v>0</v>
      </c>
      <c r="B89" s="257"/>
      <c r="C89" s="53"/>
      <c r="D89" s="131"/>
      <c r="E89" s="225"/>
      <c r="F89" s="126"/>
      <c r="G89" s="72">
        <f>IF(学校名!$C89="",0,COUNTIF(男子名簿!$F$12:$F$520,学校名!$C89))</f>
        <v>0</v>
      </c>
      <c r="H89" s="73">
        <f>IF(学校名!$C89="",0,COUNTIF(女子名簿!$F$12:$F$520,学校名!$C89))</f>
        <v>0</v>
      </c>
      <c r="I89" s="77">
        <f t="shared" si="1"/>
        <v>0</v>
      </c>
      <c r="J89" s="38"/>
      <c r="K89" s="38"/>
      <c r="L89" s="34"/>
      <c r="M89" s="34"/>
      <c r="N89" s="34"/>
      <c r="O89" s="40"/>
    </row>
    <row r="90" spans="1:15" ht="15" thickBot="1">
      <c r="A90" s="41">
        <v>0</v>
      </c>
      <c r="B90" s="257"/>
      <c r="C90" s="53"/>
      <c r="D90" s="131"/>
      <c r="E90" s="225"/>
      <c r="F90" s="126"/>
      <c r="G90" s="72">
        <f>IF(学校名!$C90="",0,COUNTIF(男子名簿!$F$12:$F$520,学校名!$C90))</f>
        <v>0</v>
      </c>
      <c r="H90" s="73">
        <f>IF(学校名!$C90="",0,COUNTIF(女子名簿!$F$12:$F$520,学校名!$C90))</f>
        <v>0</v>
      </c>
      <c r="I90" s="77">
        <f t="shared" si="1"/>
        <v>0</v>
      </c>
      <c r="J90" s="38"/>
      <c r="K90" s="38"/>
      <c r="L90" s="34"/>
      <c r="M90" s="34"/>
      <c r="N90" s="34"/>
      <c r="O90" s="40"/>
    </row>
    <row r="91" spans="1:15" ht="15" thickBot="1">
      <c r="A91" s="41">
        <v>0</v>
      </c>
      <c r="B91" s="257"/>
      <c r="C91" s="53"/>
      <c r="D91" s="130"/>
      <c r="E91" s="223"/>
      <c r="F91" s="126"/>
      <c r="G91" s="72">
        <f>IF(学校名!$C91="",0,COUNTIF(男子名簿!$F$12:$F$520,学校名!$C91))</f>
        <v>0</v>
      </c>
      <c r="H91" s="73">
        <f>IF(学校名!$C91="",0,COUNTIF(女子名簿!$F$12:$F$520,学校名!$C91))</f>
        <v>0</v>
      </c>
      <c r="I91" s="77">
        <f t="shared" si="1"/>
        <v>0</v>
      </c>
      <c r="J91" s="38"/>
      <c r="K91" s="38"/>
      <c r="L91" s="34"/>
      <c r="M91" s="34"/>
      <c r="N91" s="34"/>
      <c r="O91" s="40"/>
    </row>
    <row r="92" spans="1:15" ht="15" thickBot="1">
      <c r="A92" s="41">
        <v>0</v>
      </c>
      <c r="B92" s="257"/>
      <c r="C92" s="62"/>
      <c r="D92" s="68"/>
      <c r="E92" s="227"/>
      <c r="F92" s="129"/>
      <c r="G92" s="72">
        <f>IF(学校名!$C92="",0,COUNTIF(男子名簿!$F$12:$F$520,学校名!$C92))</f>
        <v>0</v>
      </c>
      <c r="H92" s="73">
        <f>IF(学校名!$C92="",0,COUNTIF(女子名簿!$F$12:$F$520,学校名!$C92))</f>
        <v>0</v>
      </c>
      <c r="I92" s="80">
        <f t="shared" si="1"/>
        <v>0</v>
      </c>
      <c r="J92" s="38"/>
      <c r="K92" s="38"/>
      <c r="L92" s="34"/>
      <c r="M92" s="34"/>
      <c r="N92" s="34"/>
      <c r="O92" s="40"/>
    </row>
    <row r="93" spans="1:15" ht="15" thickBot="1">
      <c r="A93" s="41">
        <v>0</v>
      </c>
      <c r="B93" s="257"/>
      <c r="C93" s="64"/>
      <c r="D93" s="68"/>
      <c r="E93" s="227"/>
      <c r="F93" s="122"/>
      <c r="G93" s="72">
        <f>IF(学校名!$C93="",0,COUNTIF(男子名簿!$F$12:$F$520,学校名!$C93))</f>
        <v>0</v>
      </c>
      <c r="H93" s="73">
        <f>IF(学校名!$C93="",0,COUNTIF(女子名簿!$F$12:$F$520,学校名!$C93))</f>
        <v>0</v>
      </c>
      <c r="I93" s="83">
        <f t="shared" si="1"/>
        <v>0</v>
      </c>
      <c r="J93" s="38"/>
      <c r="K93" s="38"/>
      <c r="L93" s="34"/>
      <c r="M93" s="34"/>
      <c r="N93" s="34"/>
      <c r="O93" s="40"/>
    </row>
    <row r="94" spans="1:15" ht="15" thickBot="1">
      <c r="A94" s="41">
        <v>0</v>
      </c>
      <c r="B94" s="257"/>
      <c r="C94" s="53"/>
      <c r="D94" s="131"/>
      <c r="E94" s="225"/>
      <c r="F94" s="126"/>
      <c r="G94" s="72">
        <f>IF(学校名!$C94="",0,COUNTIF(男子名簿!$F$12:$F$520,学校名!$C94))</f>
        <v>0</v>
      </c>
      <c r="H94" s="73">
        <f>IF(学校名!$C94="",0,COUNTIF(女子名簿!$F$12:$F$520,学校名!$C94))</f>
        <v>0</v>
      </c>
      <c r="I94" s="77">
        <f t="shared" si="1"/>
        <v>0</v>
      </c>
      <c r="J94" s="38"/>
      <c r="K94" s="38"/>
      <c r="L94" s="34"/>
      <c r="M94" s="34"/>
      <c r="N94" s="34"/>
      <c r="O94" s="40"/>
    </row>
    <row r="95" spans="1:15" ht="15" thickBot="1">
      <c r="A95" s="41">
        <v>0</v>
      </c>
      <c r="B95" s="257"/>
      <c r="C95" s="53"/>
      <c r="D95" s="131"/>
      <c r="E95" s="225"/>
      <c r="F95" s="126"/>
      <c r="G95" s="72">
        <f>IF(学校名!$C95="",0,COUNTIF(男子名簿!$F$12:$F$520,学校名!$C95))</f>
        <v>0</v>
      </c>
      <c r="H95" s="73">
        <f>IF(学校名!$C95="",0,COUNTIF(女子名簿!$F$12:$F$520,学校名!$C95))</f>
        <v>0</v>
      </c>
      <c r="I95" s="77">
        <f t="shared" si="1"/>
        <v>0</v>
      </c>
      <c r="J95" s="38"/>
      <c r="K95" s="38"/>
      <c r="L95" s="34"/>
      <c r="M95" s="34"/>
      <c r="N95" s="34"/>
      <c r="O95" s="40"/>
    </row>
    <row r="96" spans="1:15" ht="15" thickBot="1">
      <c r="A96" s="41">
        <v>0</v>
      </c>
      <c r="B96" s="257"/>
      <c r="C96" s="53"/>
      <c r="D96" s="131"/>
      <c r="E96" s="225"/>
      <c r="F96" s="126"/>
      <c r="G96" s="72">
        <f>IF(学校名!$C96="",0,COUNTIF(男子名簿!$F$12:$F$520,学校名!$C96))</f>
        <v>0</v>
      </c>
      <c r="H96" s="73">
        <f>IF(学校名!$C96="",0,COUNTIF(女子名簿!$F$12:$F$520,学校名!$C96))</f>
        <v>0</v>
      </c>
      <c r="I96" s="77">
        <f t="shared" si="1"/>
        <v>0</v>
      </c>
      <c r="J96" s="38"/>
      <c r="K96" s="38"/>
      <c r="L96" s="34"/>
      <c r="M96" s="34"/>
      <c r="N96" s="34"/>
      <c r="O96" s="40"/>
    </row>
    <row r="97" spans="1:15" ht="15" thickBot="1">
      <c r="A97" s="41">
        <v>0</v>
      </c>
      <c r="B97" s="257"/>
      <c r="C97" s="62"/>
      <c r="D97" s="68"/>
      <c r="E97" s="227"/>
      <c r="F97" s="129"/>
      <c r="G97" s="72">
        <f>IF(学校名!$C97="",0,COUNTIF(男子名簿!$F$12:$F$520,学校名!$C97))</f>
        <v>0</v>
      </c>
      <c r="H97" s="73">
        <f>IF(学校名!$C97="",0,COUNTIF(女子名簿!$F$12:$F$520,学校名!$C97))</f>
        <v>0</v>
      </c>
      <c r="I97" s="86">
        <f t="shared" si="1"/>
        <v>0</v>
      </c>
      <c r="J97" s="38"/>
      <c r="K97" s="38"/>
      <c r="L97" s="34"/>
      <c r="M97" s="34"/>
      <c r="N97" s="34"/>
      <c r="O97" s="40"/>
    </row>
    <row r="98" spans="1:15" ht="15" thickBot="1">
      <c r="A98" s="41">
        <v>0</v>
      </c>
      <c r="B98" s="257"/>
      <c r="C98" s="64"/>
      <c r="D98" s="130"/>
      <c r="E98" s="223"/>
      <c r="F98" s="122"/>
      <c r="G98" s="72">
        <f>IF(学校名!$C98="",0,COUNTIF(男子名簿!$F$12:$F$520,学校名!$C98))</f>
        <v>0</v>
      </c>
      <c r="H98" s="73">
        <f>IF(学校名!$C98="",0,COUNTIF(女子名簿!$F$12:$F$520,学校名!$C98))</f>
        <v>0</v>
      </c>
      <c r="I98" s="89">
        <f t="shared" si="1"/>
        <v>0</v>
      </c>
      <c r="J98" s="38"/>
      <c r="K98" s="38"/>
      <c r="L98" s="34"/>
      <c r="M98" s="34"/>
      <c r="N98" s="34"/>
      <c r="O98" s="40"/>
    </row>
    <row r="99" spans="1:15" ht="15" thickBot="1">
      <c r="A99" s="41">
        <v>0</v>
      </c>
      <c r="B99" s="257"/>
      <c r="C99" s="53"/>
      <c r="D99" s="131"/>
      <c r="E99" s="225"/>
      <c r="F99" s="126"/>
      <c r="G99" s="72">
        <f>IF(学校名!$C99="",0,COUNTIF(男子名簿!$F$12:$F$520,学校名!$C99))</f>
        <v>0</v>
      </c>
      <c r="H99" s="73">
        <f>IF(学校名!$C99="",0,COUNTIF(女子名簿!$F$12:$F$520,学校名!$C99))</f>
        <v>0</v>
      </c>
      <c r="I99" s="77">
        <f t="shared" si="1"/>
        <v>0</v>
      </c>
      <c r="J99" s="38"/>
      <c r="K99" s="38"/>
      <c r="L99" s="34"/>
      <c r="M99" s="34"/>
      <c r="N99" s="34"/>
      <c r="O99" s="40"/>
    </row>
    <row r="100" spans="1:15" ht="15" thickBot="1">
      <c r="A100" s="41">
        <v>0</v>
      </c>
      <c r="B100" s="257"/>
      <c r="C100" s="53"/>
      <c r="D100" s="131"/>
      <c r="E100" s="225"/>
      <c r="F100" s="126"/>
      <c r="G100" s="72">
        <f>IF(学校名!$C100="",0,COUNTIF(男子名簿!$F$12:$F$520,学校名!$C100))</f>
        <v>0</v>
      </c>
      <c r="H100" s="73">
        <f>IF(学校名!$C100="",0,COUNTIF(女子名簿!$F$12:$F$520,学校名!$C100))</f>
        <v>0</v>
      </c>
      <c r="I100" s="77">
        <f t="shared" si="1"/>
        <v>0</v>
      </c>
      <c r="J100" s="38"/>
      <c r="K100" s="38"/>
      <c r="L100" s="34"/>
      <c r="M100" s="34"/>
      <c r="N100" s="34"/>
      <c r="O100" s="40"/>
    </row>
    <row r="101" spans="1:15" ht="15" thickBot="1">
      <c r="A101" s="41">
        <v>0</v>
      </c>
      <c r="B101" s="257"/>
      <c r="C101" s="53"/>
      <c r="D101" s="131"/>
      <c r="E101" s="225"/>
      <c r="F101" s="126"/>
      <c r="G101" s="72">
        <f>IF(学校名!$C101="",0,COUNTIF(男子名簿!$F$12:$F$520,学校名!$C101))</f>
        <v>0</v>
      </c>
      <c r="H101" s="73">
        <f>IF(学校名!$C101="",0,COUNTIF(女子名簿!$F$12:$F$520,学校名!$C101))</f>
        <v>0</v>
      </c>
      <c r="I101" s="77">
        <f t="shared" si="1"/>
        <v>0</v>
      </c>
      <c r="J101" s="38"/>
      <c r="K101" s="38"/>
      <c r="L101" s="34"/>
      <c r="M101" s="34"/>
      <c r="N101" s="34"/>
      <c r="O101" s="40"/>
    </row>
    <row r="102" spans="1:15" ht="15" thickBot="1">
      <c r="A102" s="41">
        <v>0</v>
      </c>
      <c r="B102" s="257"/>
      <c r="C102" s="62"/>
      <c r="D102" s="68"/>
      <c r="E102" s="227"/>
      <c r="F102" s="129"/>
      <c r="G102" s="72">
        <f>IF(学校名!$C102="",0,COUNTIF(男子名簿!$F$12:$F$520,学校名!$C102))</f>
        <v>0</v>
      </c>
      <c r="H102" s="73">
        <f>IF(学校名!$C102="",0,COUNTIF(女子名簿!$F$12:$F$520,学校名!$C102))</f>
        <v>0</v>
      </c>
      <c r="I102" s="80">
        <f t="shared" si="1"/>
        <v>0</v>
      </c>
      <c r="J102" s="38"/>
      <c r="K102" s="38"/>
      <c r="L102" s="34"/>
      <c r="M102" s="34"/>
      <c r="N102" s="34"/>
      <c r="O102" s="40"/>
    </row>
    <row r="103" spans="1:15" ht="15" thickBot="1">
      <c r="A103" s="41">
        <v>0</v>
      </c>
      <c r="B103" s="257"/>
      <c r="C103" s="64"/>
      <c r="D103" s="130"/>
      <c r="E103" s="223"/>
      <c r="F103" s="122"/>
      <c r="G103" s="72">
        <f>IF(学校名!$C103="",0,COUNTIF(男子名簿!$F$12:$F$520,学校名!$C103))</f>
        <v>0</v>
      </c>
      <c r="H103" s="73">
        <f>IF(学校名!$C103="",0,COUNTIF(女子名簿!$F$12:$F$520,学校名!$C103))</f>
        <v>0</v>
      </c>
      <c r="I103" s="83">
        <f t="shared" ref="I103:I134" si="2">G103+H103</f>
        <v>0</v>
      </c>
      <c r="J103" s="38"/>
      <c r="K103" s="38"/>
      <c r="L103" s="34"/>
      <c r="M103" s="34"/>
      <c r="N103" s="34"/>
      <c r="O103" s="40"/>
    </row>
    <row r="104" spans="1:15" ht="15" thickBot="1">
      <c r="A104" s="41">
        <v>0</v>
      </c>
      <c r="B104" s="257"/>
      <c r="C104" s="53"/>
      <c r="D104" s="131"/>
      <c r="E104" s="225"/>
      <c r="F104" s="126"/>
      <c r="G104" s="72">
        <f>IF(学校名!$C104="",0,COUNTIF(男子名簿!$F$12:$F$520,学校名!$C104))</f>
        <v>0</v>
      </c>
      <c r="H104" s="73">
        <f>IF(学校名!$C104="",0,COUNTIF(女子名簿!$F$12:$F$520,学校名!$C104))</f>
        <v>0</v>
      </c>
      <c r="I104" s="77">
        <f t="shared" si="2"/>
        <v>0</v>
      </c>
      <c r="J104" s="38"/>
      <c r="K104" s="38"/>
      <c r="L104" s="34"/>
      <c r="M104" s="34"/>
      <c r="N104" s="34"/>
      <c r="O104" s="34"/>
    </row>
    <row r="105" spans="1:15" ht="15" thickBot="1">
      <c r="A105" s="41">
        <v>0</v>
      </c>
      <c r="B105" s="257"/>
      <c r="C105" s="53"/>
      <c r="D105" s="131"/>
      <c r="E105" s="225"/>
      <c r="F105" s="126"/>
      <c r="G105" s="72">
        <f>IF(学校名!$C105="",0,COUNTIF(男子名簿!$F$12:$F$520,学校名!$C105))</f>
        <v>0</v>
      </c>
      <c r="H105" s="73">
        <f>IF(学校名!$C105="",0,COUNTIF(女子名簿!$F$12:$F$520,学校名!$C105))</f>
        <v>0</v>
      </c>
      <c r="I105" s="77">
        <f t="shared" si="2"/>
        <v>0</v>
      </c>
      <c r="J105" s="38"/>
      <c r="K105" s="38"/>
      <c r="L105" s="34"/>
      <c r="M105" s="34"/>
      <c r="N105" s="34"/>
      <c r="O105" s="34"/>
    </row>
    <row r="106" spans="1:15" ht="15" thickBot="1">
      <c r="A106" s="41">
        <v>0</v>
      </c>
      <c r="B106" s="257"/>
      <c r="C106" s="53"/>
      <c r="D106" s="131"/>
      <c r="E106" s="225"/>
      <c r="F106" s="126"/>
      <c r="G106" s="72">
        <f>IF(学校名!$C106="",0,COUNTIF(男子名簿!$F$12:$F$520,学校名!$C106))</f>
        <v>0</v>
      </c>
      <c r="H106" s="73">
        <f>IF(学校名!$C106="",0,COUNTIF(女子名簿!$F$12:$F$520,学校名!$C106))</f>
        <v>0</v>
      </c>
      <c r="I106" s="77">
        <f t="shared" si="2"/>
        <v>0</v>
      </c>
      <c r="J106" s="38"/>
      <c r="K106" s="38"/>
      <c r="L106" s="34"/>
      <c r="M106" s="34"/>
      <c r="N106" s="34"/>
      <c r="O106" s="34"/>
    </row>
    <row r="107" spans="1:15" ht="15" thickBot="1">
      <c r="A107" s="41">
        <v>0</v>
      </c>
      <c r="B107" s="257"/>
      <c r="C107" s="62"/>
      <c r="D107" s="68"/>
      <c r="E107" s="227"/>
      <c r="F107" s="129"/>
      <c r="G107" s="72">
        <f>IF(学校名!$C107="",0,COUNTIF(男子名簿!$F$12:$F$520,学校名!$C107))</f>
        <v>0</v>
      </c>
      <c r="H107" s="73">
        <f>IF(学校名!$C107="",0,COUNTIF(女子名簿!$F$12:$F$520,学校名!$C107))</f>
        <v>0</v>
      </c>
      <c r="I107" s="86">
        <f t="shared" si="2"/>
        <v>0</v>
      </c>
      <c r="J107" s="38"/>
      <c r="K107" s="38"/>
      <c r="L107" s="34"/>
      <c r="M107" s="34"/>
      <c r="N107" s="34"/>
      <c r="O107" s="34"/>
    </row>
    <row r="108" spans="1:15" ht="15" thickBot="1">
      <c r="A108" s="41">
        <v>0</v>
      </c>
      <c r="B108" s="257"/>
      <c r="C108" s="64"/>
      <c r="D108" s="130"/>
      <c r="E108" s="223"/>
      <c r="F108" s="122"/>
      <c r="G108" s="72">
        <f>IF(学校名!$C108="",0,COUNTIF(男子名簿!$F$12:$F$520,学校名!$C108))</f>
        <v>0</v>
      </c>
      <c r="H108" s="73">
        <f>IF(学校名!$C108="",0,COUNTIF(女子名簿!$F$12:$F$520,学校名!$C108))</f>
        <v>0</v>
      </c>
      <c r="I108" s="89">
        <f t="shared" si="2"/>
        <v>0</v>
      </c>
      <c r="J108" s="38"/>
      <c r="K108" s="38"/>
      <c r="L108" s="34"/>
      <c r="M108" s="34"/>
      <c r="N108" s="34"/>
      <c r="O108" s="40"/>
    </row>
    <row r="109" spans="1:15" ht="15" thickBot="1">
      <c r="A109" s="41">
        <v>0</v>
      </c>
      <c r="B109" s="257"/>
      <c r="C109" s="53"/>
      <c r="D109" s="131"/>
      <c r="E109" s="225"/>
      <c r="F109" s="126"/>
      <c r="G109" s="72">
        <f>IF(学校名!$C109="",0,COUNTIF(男子名簿!$F$12:$F$520,学校名!$C109))</f>
        <v>0</v>
      </c>
      <c r="H109" s="73">
        <f>IF(学校名!$C109="",0,COUNTIF(女子名簿!$F$12:$F$520,学校名!$C109))</f>
        <v>0</v>
      </c>
      <c r="I109" s="77">
        <f t="shared" si="2"/>
        <v>0</v>
      </c>
      <c r="J109" s="38"/>
      <c r="K109" s="38"/>
      <c r="L109" s="34"/>
      <c r="M109" s="34"/>
      <c r="N109" s="34"/>
      <c r="O109" s="40"/>
    </row>
    <row r="110" spans="1:15" ht="15" thickBot="1">
      <c r="A110" s="41">
        <v>0</v>
      </c>
      <c r="B110" s="257"/>
      <c r="C110" s="53"/>
      <c r="D110" s="131"/>
      <c r="E110" s="225"/>
      <c r="F110" s="126"/>
      <c r="G110" s="72">
        <f>IF(学校名!$C110="",0,COUNTIF(男子名簿!$F$12:$F$520,学校名!$C110))</f>
        <v>0</v>
      </c>
      <c r="H110" s="73">
        <f>IF(学校名!$C110="",0,COUNTIF(女子名簿!$F$12:$F$520,学校名!$C110))</f>
        <v>0</v>
      </c>
      <c r="I110" s="77">
        <f t="shared" si="2"/>
        <v>0</v>
      </c>
      <c r="J110" s="38"/>
      <c r="K110" s="38"/>
      <c r="L110" s="34"/>
      <c r="M110" s="34"/>
      <c r="N110" s="34"/>
      <c r="O110" s="40"/>
    </row>
    <row r="111" spans="1:15" ht="15" thickBot="1">
      <c r="A111" s="41">
        <v>0</v>
      </c>
      <c r="B111" s="257"/>
      <c r="C111" s="53"/>
      <c r="D111" s="131"/>
      <c r="E111" s="225"/>
      <c r="F111" s="126"/>
      <c r="G111" s="72">
        <f>IF(学校名!$C111="",0,COUNTIF(男子名簿!$F$12:$F$520,学校名!$C111))</f>
        <v>0</v>
      </c>
      <c r="H111" s="73">
        <f>IF(学校名!$C111="",0,COUNTIF(女子名簿!$F$12:$F$520,学校名!$C111))</f>
        <v>0</v>
      </c>
      <c r="I111" s="77">
        <f t="shared" si="2"/>
        <v>0</v>
      </c>
      <c r="J111" s="38"/>
      <c r="K111" s="38"/>
      <c r="L111" s="34"/>
      <c r="M111" s="34"/>
      <c r="N111" s="34"/>
      <c r="O111" s="40"/>
    </row>
    <row r="112" spans="1:15" ht="15" thickBot="1">
      <c r="A112" s="41">
        <v>0</v>
      </c>
      <c r="B112" s="257"/>
      <c r="C112" s="47"/>
      <c r="D112" s="128"/>
      <c r="E112" s="227"/>
      <c r="F112" s="129"/>
      <c r="G112" s="72">
        <f>IF(学校名!$C112="",0,COUNTIF(男子名簿!$F$12:$F$520,学校名!$C112))</f>
        <v>0</v>
      </c>
      <c r="H112" s="73">
        <f>IF(学校名!$C112="",0,COUNTIF(女子名簿!$F$12:$F$520,学校名!$C112))</f>
        <v>0</v>
      </c>
      <c r="I112" s="80">
        <f t="shared" si="2"/>
        <v>0</v>
      </c>
      <c r="J112" s="38"/>
      <c r="K112" s="38"/>
      <c r="L112" s="34"/>
      <c r="M112" s="34"/>
      <c r="N112" s="34"/>
      <c r="O112" s="40"/>
    </row>
    <row r="113" spans="1:15" ht="15" thickBot="1">
      <c r="A113" s="41">
        <v>0</v>
      </c>
      <c r="B113" s="257"/>
      <c r="C113" s="64"/>
      <c r="D113" s="130"/>
      <c r="E113" s="223"/>
      <c r="F113" s="122"/>
      <c r="G113" s="72">
        <f>IF(学校名!$C113="",0,COUNTIF(男子名簿!$F$12:$F$520,学校名!$C113))</f>
        <v>0</v>
      </c>
      <c r="H113" s="73">
        <f>IF(学校名!$C113="",0,COUNTIF(女子名簿!$F$12:$F$520,学校名!$C113))</f>
        <v>0</v>
      </c>
      <c r="I113" s="83">
        <f t="shared" si="2"/>
        <v>0</v>
      </c>
      <c r="J113" s="38"/>
      <c r="K113" s="38"/>
      <c r="L113" s="34"/>
      <c r="M113" s="34"/>
      <c r="N113" s="34"/>
      <c r="O113" s="40"/>
    </row>
    <row r="114" spans="1:15" ht="15" thickBot="1">
      <c r="A114" s="41">
        <v>0</v>
      </c>
      <c r="B114" s="257"/>
      <c r="C114" s="53"/>
      <c r="D114" s="131"/>
      <c r="E114" s="225"/>
      <c r="F114" s="126"/>
      <c r="G114" s="72">
        <f>IF(学校名!$C114="",0,COUNTIF(男子名簿!$F$12:$F$520,学校名!$C114))</f>
        <v>0</v>
      </c>
      <c r="H114" s="73">
        <f>IF(学校名!$C114="",0,COUNTIF(女子名簿!$F$12:$F$520,学校名!$C114))</f>
        <v>0</v>
      </c>
      <c r="I114" s="77">
        <f t="shared" si="2"/>
        <v>0</v>
      </c>
      <c r="J114" s="38"/>
      <c r="K114" s="38"/>
      <c r="L114" s="34"/>
      <c r="M114" s="34"/>
      <c r="N114" s="34"/>
      <c r="O114" s="34"/>
    </row>
    <row r="115" spans="1:15" ht="15" thickBot="1">
      <c r="A115" s="41">
        <v>0</v>
      </c>
      <c r="B115" s="257"/>
      <c r="C115" s="53"/>
      <c r="D115" s="131"/>
      <c r="E115" s="225"/>
      <c r="F115" s="126"/>
      <c r="G115" s="72">
        <f>IF(学校名!$C115="",0,COUNTIF(男子名簿!$F$12:$F$520,学校名!$C115))</f>
        <v>0</v>
      </c>
      <c r="H115" s="73">
        <f>IF(学校名!$C115="",0,COUNTIF(女子名簿!$F$12:$F$520,学校名!$C115))</f>
        <v>0</v>
      </c>
      <c r="I115" s="77">
        <f t="shared" si="2"/>
        <v>0</v>
      </c>
      <c r="J115" s="38"/>
      <c r="K115" s="38"/>
      <c r="L115" s="34"/>
      <c r="M115" s="34"/>
      <c r="N115" s="34"/>
      <c r="O115" s="34"/>
    </row>
    <row r="116" spans="1:15" ht="15" thickBot="1">
      <c r="A116" s="41">
        <v>0</v>
      </c>
      <c r="B116" s="257"/>
      <c r="C116" s="43"/>
      <c r="D116" s="131"/>
      <c r="E116" s="225"/>
      <c r="F116" s="126"/>
      <c r="G116" s="72">
        <f>IF(学校名!$C116="",0,COUNTIF(男子名簿!$F$12:$F$520,学校名!$C116))</f>
        <v>0</v>
      </c>
      <c r="H116" s="73">
        <f>IF(学校名!$C116="",0,COUNTIF(女子名簿!$F$12:$F$520,学校名!$C116))</f>
        <v>0</v>
      </c>
      <c r="I116" s="77">
        <f t="shared" si="2"/>
        <v>0</v>
      </c>
      <c r="J116" s="38"/>
      <c r="K116" s="38"/>
      <c r="L116" s="34"/>
      <c r="M116" s="34"/>
      <c r="N116" s="34"/>
      <c r="O116" s="34"/>
    </row>
    <row r="117" spans="1:15" ht="15" thickBot="1">
      <c r="A117" s="41">
        <v>0</v>
      </c>
      <c r="B117" s="257"/>
      <c r="C117" s="62"/>
      <c r="D117" s="68"/>
      <c r="E117" s="227"/>
      <c r="F117" s="129"/>
      <c r="G117" s="72">
        <f>IF(学校名!$C117="",0,COUNTIF(男子名簿!$F$12:$F$520,学校名!$C117))</f>
        <v>0</v>
      </c>
      <c r="H117" s="73">
        <f>IF(学校名!$C117="",0,COUNTIF(女子名簿!$F$12:$F$520,学校名!$C117))</f>
        <v>0</v>
      </c>
      <c r="I117" s="86">
        <f t="shared" si="2"/>
        <v>0</v>
      </c>
      <c r="J117" s="38"/>
      <c r="K117" s="38"/>
      <c r="L117" s="34"/>
      <c r="M117" s="34"/>
      <c r="N117" s="34"/>
      <c r="O117" s="34"/>
    </row>
    <row r="118" spans="1:15" ht="15" thickBot="1">
      <c r="A118" s="41">
        <v>0</v>
      </c>
      <c r="B118" s="257"/>
      <c r="C118" s="51"/>
      <c r="D118" s="120"/>
      <c r="E118" s="223"/>
      <c r="F118" s="122"/>
      <c r="G118" s="72">
        <f>IF(学校名!$C118="",0,COUNTIF(男子名簿!$F$12:$F$520,学校名!$C118))</f>
        <v>0</v>
      </c>
      <c r="H118" s="73">
        <f>IF(学校名!$C118="",0,COUNTIF(女子名簿!$F$12:$F$520,学校名!$C118))</f>
        <v>0</v>
      </c>
      <c r="I118" s="89">
        <f t="shared" si="2"/>
        <v>0</v>
      </c>
      <c r="J118" s="38"/>
      <c r="K118" s="38"/>
      <c r="L118" s="34"/>
      <c r="M118" s="34"/>
      <c r="N118" s="34"/>
      <c r="O118" s="40"/>
    </row>
    <row r="119" spans="1:15" ht="15" thickBot="1">
      <c r="A119" s="41">
        <v>0</v>
      </c>
      <c r="B119" s="257"/>
      <c r="C119" s="53"/>
      <c r="D119" s="131"/>
      <c r="E119" s="225"/>
      <c r="F119" s="126"/>
      <c r="G119" s="72">
        <f>IF(学校名!$C119="",0,COUNTIF(男子名簿!$F$12:$F$520,学校名!$C119))</f>
        <v>0</v>
      </c>
      <c r="H119" s="73">
        <f>IF(学校名!$C119="",0,COUNTIF(女子名簿!$F$12:$F$520,学校名!$C119))</f>
        <v>0</v>
      </c>
      <c r="I119" s="77">
        <f t="shared" si="2"/>
        <v>0</v>
      </c>
      <c r="J119" s="38"/>
      <c r="K119" s="38"/>
      <c r="L119" s="34"/>
      <c r="M119" s="34"/>
      <c r="N119" s="34"/>
      <c r="O119" s="40"/>
    </row>
    <row r="120" spans="1:15" ht="15" thickBot="1">
      <c r="A120" s="41">
        <v>0</v>
      </c>
      <c r="B120" s="257"/>
      <c r="C120" s="53"/>
      <c r="D120" s="131"/>
      <c r="E120" s="225"/>
      <c r="F120" s="126"/>
      <c r="G120" s="72">
        <f>IF(学校名!$C120="",0,COUNTIF(男子名簿!$F$12:$F$520,学校名!$C120))</f>
        <v>0</v>
      </c>
      <c r="H120" s="73">
        <f>IF(学校名!$C120="",0,COUNTIF(女子名簿!$F$12:$F$520,学校名!$C120))</f>
        <v>0</v>
      </c>
      <c r="I120" s="77">
        <f t="shared" si="2"/>
        <v>0</v>
      </c>
      <c r="J120" s="38"/>
      <c r="K120" s="38"/>
      <c r="L120" s="34"/>
      <c r="M120" s="34"/>
      <c r="N120" s="34"/>
      <c r="O120" s="40"/>
    </row>
    <row r="121" spans="1:15" ht="15" thickBot="1">
      <c r="A121" s="41">
        <v>0</v>
      </c>
      <c r="B121" s="257"/>
      <c r="C121" s="53"/>
      <c r="D121" s="131"/>
      <c r="E121" s="225"/>
      <c r="F121" s="126"/>
      <c r="G121" s="72">
        <f>IF(学校名!$C121="",0,COUNTIF(男子名簿!$F$12:$F$520,学校名!$C121))</f>
        <v>0</v>
      </c>
      <c r="H121" s="73">
        <f>IF(学校名!$C121="",0,COUNTIF(女子名簿!$F$12:$F$520,学校名!$C121))</f>
        <v>0</v>
      </c>
      <c r="I121" s="77">
        <f t="shared" si="2"/>
        <v>0</v>
      </c>
      <c r="J121" s="38"/>
      <c r="K121" s="38"/>
      <c r="L121" s="34"/>
      <c r="M121" s="34"/>
      <c r="N121" s="34"/>
      <c r="O121" s="40"/>
    </row>
    <row r="122" spans="1:15" ht="15" thickBot="1">
      <c r="A122" s="41">
        <v>0</v>
      </c>
      <c r="B122" s="257"/>
      <c r="C122" s="62"/>
      <c r="D122" s="68"/>
      <c r="E122" s="227"/>
      <c r="F122" s="129"/>
      <c r="G122" s="72">
        <f>IF(学校名!$C122="",0,COUNTIF(男子名簿!$F$12:$F$520,学校名!$C122))</f>
        <v>0</v>
      </c>
      <c r="H122" s="73">
        <f>IF(学校名!$C122="",0,COUNTIF(女子名簿!$F$12:$F$520,学校名!$C122))</f>
        <v>0</v>
      </c>
      <c r="I122" s="80">
        <f t="shared" si="2"/>
        <v>0</v>
      </c>
      <c r="J122" s="38"/>
      <c r="K122" s="38"/>
      <c r="L122" s="34"/>
      <c r="M122" s="34"/>
      <c r="N122" s="34"/>
      <c r="O122" s="40"/>
    </row>
    <row r="123" spans="1:15" ht="15" thickBot="1">
      <c r="A123" s="41">
        <v>0</v>
      </c>
      <c r="B123" s="257"/>
      <c r="C123" s="64"/>
      <c r="D123" s="130"/>
      <c r="E123" s="223"/>
      <c r="F123" s="122"/>
      <c r="G123" s="72">
        <f>IF(学校名!$C123="",0,COUNTIF(男子名簿!$F$12:$F$520,学校名!$C123))</f>
        <v>0</v>
      </c>
      <c r="H123" s="73">
        <f>IF(学校名!$C123="",0,COUNTIF(女子名簿!$F$12:$F$520,学校名!$C123))</f>
        <v>0</v>
      </c>
      <c r="I123" s="83">
        <f t="shared" si="2"/>
        <v>0</v>
      </c>
      <c r="J123" s="38"/>
      <c r="K123" s="38"/>
      <c r="L123" s="34"/>
      <c r="M123" s="34"/>
      <c r="N123" s="34"/>
      <c r="O123" s="40"/>
    </row>
    <row r="124" spans="1:15" ht="15" thickBot="1">
      <c r="A124" s="41">
        <v>0</v>
      </c>
      <c r="B124" s="257"/>
      <c r="C124" s="53"/>
      <c r="D124" s="131"/>
      <c r="E124" s="225"/>
      <c r="F124" s="126"/>
      <c r="G124" s="72">
        <f>IF(学校名!$C124="",0,COUNTIF(男子名簿!$F$12:$F$520,学校名!$C124))</f>
        <v>0</v>
      </c>
      <c r="H124" s="73">
        <f>IF(学校名!$C124="",0,COUNTIF(女子名簿!$F$12:$F$520,学校名!$C124))</f>
        <v>0</v>
      </c>
      <c r="I124" s="77">
        <f t="shared" si="2"/>
        <v>0</v>
      </c>
      <c r="J124" s="38"/>
      <c r="K124" s="38"/>
      <c r="L124" s="34"/>
      <c r="M124" s="34"/>
      <c r="N124" s="34"/>
      <c r="O124" s="40"/>
    </row>
    <row r="125" spans="1:15" ht="15" thickBot="1">
      <c r="A125" s="41">
        <v>0</v>
      </c>
      <c r="B125" s="257"/>
      <c r="C125" s="53"/>
      <c r="D125" s="131"/>
      <c r="E125" s="225"/>
      <c r="F125" s="126"/>
      <c r="G125" s="72">
        <f>IF(学校名!$C125="",0,COUNTIF(男子名簿!$F$12:$F$520,学校名!$C125))</f>
        <v>0</v>
      </c>
      <c r="H125" s="73">
        <f>IF(学校名!$C125="",0,COUNTIF(女子名簿!$F$12:$F$520,学校名!$C125))</f>
        <v>0</v>
      </c>
      <c r="I125" s="77">
        <f t="shared" si="2"/>
        <v>0</v>
      </c>
      <c r="J125" s="38"/>
      <c r="K125" s="38"/>
      <c r="L125" s="34"/>
      <c r="M125" s="34"/>
      <c r="N125" s="34"/>
      <c r="O125" s="40"/>
    </row>
    <row r="126" spans="1:15" ht="15" thickBot="1">
      <c r="A126" s="41">
        <v>0</v>
      </c>
      <c r="B126" s="257"/>
      <c r="C126" s="43"/>
      <c r="D126" s="124"/>
      <c r="E126" s="225"/>
      <c r="F126" s="126"/>
      <c r="G126" s="72">
        <f>IF(学校名!$C126="",0,COUNTIF(男子名簿!$F$12:$F$520,学校名!$C126))</f>
        <v>0</v>
      </c>
      <c r="H126" s="73">
        <f>IF(学校名!$C126="",0,COUNTIF(女子名簿!$F$12:$F$520,学校名!$C126))</f>
        <v>0</v>
      </c>
      <c r="I126" s="77">
        <f t="shared" si="2"/>
        <v>0</v>
      </c>
      <c r="J126" s="38"/>
      <c r="K126" s="38"/>
      <c r="L126" s="34"/>
      <c r="M126" s="34"/>
      <c r="N126" s="34"/>
      <c r="O126" s="40"/>
    </row>
    <row r="127" spans="1:15" ht="15" thickBot="1">
      <c r="A127" s="41">
        <v>0</v>
      </c>
      <c r="B127" s="257"/>
      <c r="C127" s="62"/>
      <c r="D127" s="68"/>
      <c r="E127" s="227"/>
      <c r="F127" s="129"/>
      <c r="G127" s="72">
        <f>IF(学校名!$C127="",0,COUNTIF(男子名簿!$F$12:$F$520,学校名!$C127))</f>
        <v>0</v>
      </c>
      <c r="H127" s="73">
        <f>IF(学校名!$C127="",0,COUNTIF(女子名簿!$F$12:$F$520,学校名!$C127))</f>
        <v>0</v>
      </c>
      <c r="I127" s="86">
        <f t="shared" si="2"/>
        <v>0</v>
      </c>
      <c r="J127" s="38"/>
      <c r="K127" s="38"/>
      <c r="L127" s="34"/>
      <c r="M127" s="34"/>
      <c r="N127" s="34"/>
      <c r="O127" s="40"/>
    </row>
    <row r="128" spans="1:15" ht="15" thickBot="1">
      <c r="A128" s="41">
        <v>0</v>
      </c>
      <c r="B128" s="257"/>
      <c r="C128" s="119"/>
      <c r="D128" s="124"/>
      <c r="E128" s="121"/>
      <c r="F128" s="122"/>
      <c r="G128" s="72">
        <f>IF(学校名!$C128="",0,COUNTIF(男子名簿!$F$12:$F$520,学校名!$C128))</f>
        <v>0</v>
      </c>
      <c r="H128" s="73">
        <f>IF(学校名!$C128="",0,COUNTIF(女子名簿!$F$12:$F$520,学校名!$C128))</f>
        <v>0</v>
      </c>
      <c r="I128" s="89">
        <f t="shared" si="2"/>
        <v>0</v>
      </c>
      <c r="J128" s="38"/>
      <c r="K128" s="38"/>
      <c r="L128" s="34"/>
      <c r="M128" s="34"/>
      <c r="N128" s="34"/>
      <c r="O128" s="40"/>
    </row>
    <row r="129" spans="1:15" ht="15" thickBot="1">
      <c r="A129" s="41">
        <v>0</v>
      </c>
      <c r="B129" s="257"/>
      <c r="C129" s="123"/>
      <c r="D129" s="124"/>
      <c r="E129" s="125"/>
      <c r="F129" s="126"/>
      <c r="G129" s="72">
        <f>IF(学校名!$C129="",0,COUNTIF(男子名簿!$F$12:$F$520,学校名!$C129))</f>
        <v>0</v>
      </c>
      <c r="H129" s="73">
        <f>IF(学校名!$C129="",0,COUNTIF(女子名簿!$F$12:$F$520,学校名!$C129))</f>
        <v>0</v>
      </c>
      <c r="I129" s="77">
        <f t="shared" si="2"/>
        <v>0</v>
      </c>
      <c r="J129" s="38"/>
      <c r="K129" s="38"/>
      <c r="L129" s="34"/>
      <c r="M129" s="34"/>
      <c r="N129" s="34"/>
      <c r="O129" s="40"/>
    </row>
    <row r="130" spans="1:15" ht="15" thickBot="1">
      <c r="A130" s="41">
        <v>0</v>
      </c>
      <c r="B130" s="257"/>
      <c r="C130" s="123"/>
      <c r="D130" s="124"/>
      <c r="E130" s="125"/>
      <c r="F130" s="126"/>
      <c r="G130" s="72">
        <f>IF(学校名!$C130="",0,COUNTIF(男子名簿!$F$12:$F$520,学校名!$C130))</f>
        <v>0</v>
      </c>
      <c r="H130" s="73">
        <f>IF(学校名!$C130="",0,COUNTIF(女子名簿!$F$12:$F$520,学校名!$C130))</f>
        <v>0</v>
      </c>
      <c r="I130" s="77">
        <f t="shared" si="2"/>
        <v>0</v>
      </c>
      <c r="J130" s="38"/>
      <c r="K130" s="38"/>
      <c r="L130" s="34"/>
      <c r="M130" s="34"/>
      <c r="N130" s="34"/>
      <c r="O130" s="40"/>
    </row>
    <row r="131" spans="1:15" ht="15" thickBot="1">
      <c r="A131" s="41">
        <v>0</v>
      </c>
      <c r="B131" s="257"/>
      <c r="C131" s="123"/>
      <c r="D131" s="124"/>
      <c r="E131" s="125"/>
      <c r="F131" s="126"/>
      <c r="G131" s="72">
        <f>IF(学校名!$C131="",0,COUNTIF(男子名簿!$F$12:$F$520,学校名!$C131))</f>
        <v>0</v>
      </c>
      <c r="H131" s="73">
        <f>IF(学校名!$C131="",0,COUNTIF(女子名簿!$F$12:$F$520,学校名!$C131))</f>
        <v>0</v>
      </c>
      <c r="I131" s="77">
        <f t="shared" si="2"/>
        <v>0</v>
      </c>
      <c r="J131" s="38"/>
      <c r="K131" s="38"/>
      <c r="L131" s="34"/>
      <c r="M131" s="34"/>
      <c r="N131" s="34"/>
      <c r="O131" s="40"/>
    </row>
    <row r="132" spans="1:15" ht="15" thickBot="1">
      <c r="A132" s="41">
        <v>0</v>
      </c>
      <c r="B132" s="257"/>
      <c r="C132" s="127"/>
      <c r="D132" s="56"/>
      <c r="E132" s="226"/>
      <c r="F132" s="47"/>
      <c r="G132" s="72">
        <f>IF(学校名!$C132="",0,COUNTIF(男子名簿!$F$12:$F$520,学校名!$C132))</f>
        <v>0</v>
      </c>
      <c r="H132" s="73">
        <f>IF(学校名!$C132="",0,COUNTIF(女子名簿!$F$12:$F$520,学校名!$C132))</f>
        <v>0</v>
      </c>
      <c r="I132" s="86">
        <f t="shared" si="2"/>
        <v>0</v>
      </c>
      <c r="J132" s="38"/>
      <c r="K132" s="38"/>
      <c r="L132" s="34"/>
      <c r="M132" s="34"/>
      <c r="N132" s="34"/>
      <c r="O132" s="40"/>
    </row>
    <row r="133" spans="1:15" ht="15" thickBot="1">
      <c r="A133" s="41">
        <v>0</v>
      </c>
      <c r="B133" s="257"/>
      <c r="C133" s="221"/>
      <c r="D133" s="59"/>
      <c r="E133" s="230"/>
      <c r="F133" s="61"/>
      <c r="G133" s="72">
        <f>IF(学校名!$C133="",0,COUNTIF(男子名簿!$F$12:$F$520,学校名!$C133))</f>
        <v>0</v>
      </c>
      <c r="H133" s="73">
        <f>IF(学校名!$C133="",0,COUNTIF(女子名簿!$F$12:$F$520,学校名!$C133))</f>
        <v>0</v>
      </c>
      <c r="I133" s="89">
        <f t="shared" si="2"/>
        <v>0</v>
      </c>
      <c r="J133" s="38"/>
      <c r="K133" s="38"/>
      <c r="L133" s="34"/>
      <c r="M133" s="34"/>
      <c r="N133" s="34"/>
      <c r="O133" s="40"/>
    </row>
    <row r="134" spans="1:15" ht="15" thickBot="1">
      <c r="A134" s="41">
        <v>0</v>
      </c>
      <c r="B134" s="257"/>
      <c r="C134" s="123"/>
      <c r="D134" s="44"/>
      <c r="E134" s="224"/>
      <c r="F134" s="43"/>
      <c r="G134" s="72">
        <f>IF(学校名!$C134="",0,COUNTIF(男子名簿!$F$12:$F$520,学校名!$C134))</f>
        <v>0</v>
      </c>
      <c r="H134" s="73">
        <f>IF(学校名!$C134="",0,COUNTIF(女子名簿!$F$12:$F$520,学校名!$C134))</f>
        <v>0</v>
      </c>
      <c r="I134" s="77">
        <f t="shared" si="2"/>
        <v>0</v>
      </c>
      <c r="J134" s="38"/>
      <c r="K134" s="38"/>
      <c r="L134" s="34"/>
      <c r="M134" s="34"/>
      <c r="N134" s="34"/>
      <c r="O134" s="40"/>
    </row>
    <row r="135" spans="1:15" ht="15" thickBot="1">
      <c r="A135" s="41">
        <v>0</v>
      </c>
      <c r="B135" s="257"/>
      <c r="C135" s="123"/>
      <c r="D135" s="44"/>
      <c r="E135" s="224"/>
      <c r="F135" s="43"/>
      <c r="G135" s="72">
        <f>IF(学校名!$C135="",0,COUNTIF(男子名簿!$F$12:$F$520,学校名!$C135))</f>
        <v>0</v>
      </c>
      <c r="H135" s="73">
        <f>IF(学校名!$C135="",0,COUNTIF(女子名簿!$F$12:$F$520,学校名!$C135))</f>
        <v>0</v>
      </c>
      <c r="I135" s="77">
        <f t="shared" ref="I135:I166" si="3">G135+H135</f>
        <v>0</v>
      </c>
      <c r="J135" s="38"/>
      <c r="K135" s="38"/>
      <c r="L135" s="34"/>
      <c r="M135" s="34"/>
      <c r="N135" s="34"/>
      <c r="O135" s="40"/>
    </row>
    <row r="136" spans="1:15" ht="15" thickBot="1">
      <c r="A136" s="41">
        <v>0</v>
      </c>
      <c r="B136" s="257"/>
      <c r="C136" s="123"/>
      <c r="D136" s="44"/>
      <c r="E136" s="224"/>
      <c r="F136" s="43"/>
      <c r="G136" s="72">
        <f>IF(学校名!$C136="",0,COUNTIF(男子名簿!$F$12:$F$520,学校名!$C136))</f>
        <v>0</v>
      </c>
      <c r="H136" s="73">
        <f>IF(学校名!$C136="",0,COUNTIF(女子名簿!$F$12:$F$520,学校名!$C136))</f>
        <v>0</v>
      </c>
      <c r="I136" s="77">
        <f t="shared" si="3"/>
        <v>0</v>
      </c>
      <c r="J136" s="38"/>
      <c r="K136" s="38"/>
      <c r="L136" s="34"/>
      <c r="M136" s="34"/>
      <c r="N136" s="34"/>
      <c r="O136" s="40"/>
    </row>
    <row r="137" spans="1:15" ht="15" thickBot="1">
      <c r="A137" s="41">
        <v>0</v>
      </c>
      <c r="B137" s="257"/>
      <c r="C137" s="127"/>
      <c r="D137" s="128"/>
      <c r="E137" s="229"/>
      <c r="F137" s="49"/>
      <c r="G137" s="72">
        <f>IF(学校名!$C137="",0,COUNTIF(男子名簿!$F$12:$F$520,学校名!$C137))</f>
        <v>0</v>
      </c>
      <c r="H137" s="73">
        <f>IF(学校名!$C137="",0,COUNTIF(女子名簿!$F$12:$F$520,学校名!$C137))</f>
        <v>0</v>
      </c>
      <c r="I137" s="80">
        <f t="shared" si="3"/>
        <v>0</v>
      </c>
      <c r="J137" s="38"/>
      <c r="K137" s="38"/>
      <c r="L137" s="34"/>
      <c r="M137" s="34"/>
      <c r="N137" s="34"/>
      <c r="O137" s="40"/>
    </row>
    <row r="138" spans="1:15" ht="15" thickBot="1">
      <c r="A138" s="41">
        <v>0</v>
      </c>
      <c r="B138" s="257"/>
      <c r="C138" s="221"/>
      <c r="D138" s="59"/>
      <c r="E138" s="228"/>
      <c r="F138" s="51"/>
      <c r="G138" s="81"/>
      <c r="H138" s="73">
        <f>IF(学校名!$C138="",0,COUNTIF(女子名簿!$F$12:$F$520,学校名!$C138))</f>
        <v>0</v>
      </c>
      <c r="I138" s="83">
        <f t="shared" si="3"/>
        <v>0</v>
      </c>
      <c r="J138" s="38"/>
      <c r="K138" s="38"/>
      <c r="L138" s="34"/>
      <c r="M138" s="34"/>
      <c r="N138" s="34"/>
      <c r="O138" s="40"/>
    </row>
    <row r="139" spans="1:15" ht="15" thickBot="1">
      <c r="A139" s="41">
        <v>0</v>
      </c>
      <c r="B139" s="257"/>
      <c r="C139" s="123"/>
      <c r="D139" s="44"/>
      <c r="E139" s="224"/>
      <c r="F139" s="43"/>
      <c r="G139" s="75"/>
      <c r="H139" s="73">
        <f>IF(学校名!$C139="",0,COUNTIF(女子名簿!$F$12:$F$520,学校名!$C139))</f>
        <v>0</v>
      </c>
      <c r="I139" s="77">
        <f t="shared" si="3"/>
        <v>0</v>
      </c>
      <c r="J139" s="38"/>
      <c r="K139" s="38"/>
      <c r="L139" s="34"/>
      <c r="M139" s="34"/>
      <c r="N139" s="34"/>
      <c r="O139" s="34"/>
    </row>
    <row r="140" spans="1:15" ht="15" thickBot="1">
      <c r="A140" s="41">
        <v>0</v>
      </c>
      <c r="B140" s="257"/>
      <c r="C140" s="123"/>
      <c r="D140" s="44"/>
      <c r="E140" s="224"/>
      <c r="F140" s="43"/>
      <c r="G140" s="75"/>
      <c r="H140" s="73">
        <f>IF(学校名!$C140="",0,COUNTIF(女子名簿!$F$12:$F$520,学校名!$C140))</f>
        <v>0</v>
      </c>
      <c r="I140" s="77">
        <f t="shared" si="3"/>
        <v>0</v>
      </c>
      <c r="J140" s="38"/>
      <c r="K140" s="38"/>
      <c r="L140" s="34"/>
      <c r="M140" s="34"/>
      <c r="N140" s="34"/>
      <c r="O140" s="34"/>
    </row>
    <row r="141" spans="1:15" ht="15" thickBot="1">
      <c r="A141" s="41">
        <v>0</v>
      </c>
      <c r="B141" s="257"/>
      <c r="C141" s="123"/>
      <c r="D141" s="44"/>
      <c r="E141" s="224"/>
      <c r="F141" s="43"/>
      <c r="G141" s="75"/>
      <c r="H141" s="73">
        <f>IF(学校名!$C141="",0,COUNTIF(女子名簿!$F$12:$F$520,学校名!$C141))</f>
        <v>0</v>
      </c>
      <c r="I141" s="77">
        <f t="shared" si="3"/>
        <v>0</v>
      </c>
      <c r="J141" s="38"/>
      <c r="K141" s="38"/>
      <c r="L141" s="34"/>
      <c r="M141" s="34"/>
      <c r="N141" s="34"/>
      <c r="O141" s="34"/>
    </row>
    <row r="142" spans="1:15" ht="15" thickBot="1">
      <c r="A142" s="41">
        <v>0</v>
      </c>
      <c r="B142" s="257"/>
      <c r="C142" s="127"/>
      <c r="D142" s="63"/>
      <c r="E142" s="226"/>
      <c r="F142" s="47"/>
      <c r="G142" s="84"/>
      <c r="H142" s="73">
        <f>IF(学校名!$C142="",0,COUNTIF(女子名簿!$F$12:$F$520,学校名!$C142))</f>
        <v>0</v>
      </c>
      <c r="I142" s="86">
        <f t="shared" si="3"/>
        <v>0</v>
      </c>
      <c r="J142" s="38"/>
      <c r="K142" s="38"/>
      <c r="L142" s="34"/>
      <c r="M142" s="34"/>
      <c r="N142" s="34"/>
      <c r="O142" s="34"/>
    </row>
    <row r="143" spans="1:15" ht="15" thickBot="1">
      <c r="A143" s="41">
        <v>0</v>
      </c>
      <c r="B143" s="257"/>
      <c r="C143" s="119"/>
      <c r="D143" s="65"/>
      <c r="E143" s="230"/>
      <c r="F143" s="61"/>
      <c r="G143" s="87"/>
      <c r="H143" s="73">
        <f>IF(学校名!$C143="",0,COUNTIF(女子名簿!$F$12:$F$520,学校名!$C143))</f>
        <v>0</v>
      </c>
      <c r="I143" s="89">
        <f t="shared" si="3"/>
        <v>0</v>
      </c>
      <c r="J143" s="38"/>
      <c r="K143" s="38"/>
      <c r="L143" s="34"/>
      <c r="M143" s="34"/>
      <c r="N143" s="34"/>
      <c r="O143" s="40"/>
    </row>
    <row r="144" spans="1:15" ht="15" thickBot="1">
      <c r="A144" s="41">
        <v>0</v>
      </c>
      <c r="B144" s="257"/>
      <c r="C144" s="123"/>
      <c r="D144" s="44"/>
      <c r="E144" s="224"/>
      <c r="F144" s="43"/>
      <c r="G144" s="75"/>
      <c r="H144" s="73">
        <f>IF(学校名!$C144="",0,COUNTIF(女子名簿!$F$12:$F$520,学校名!$C144))</f>
        <v>0</v>
      </c>
      <c r="I144" s="77">
        <f t="shared" si="3"/>
        <v>0</v>
      </c>
      <c r="J144" s="38"/>
      <c r="K144" s="38"/>
      <c r="L144" s="34"/>
      <c r="M144" s="34"/>
      <c r="N144" s="34"/>
      <c r="O144" s="40"/>
    </row>
    <row r="145" spans="1:15" ht="15" thickBot="1">
      <c r="A145" s="41">
        <v>0</v>
      </c>
      <c r="B145" s="257"/>
      <c r="C145" s="123"/>
      <c r="D145" s="54"/>
      <c r="E145" s="224"/>
      <c r="F145" s="43"/>
      <c r="G145" s="75"/>
      <c r="H145" s="73">
        <f>IF(学校名!$C145="",0,COUNTIF(女子名簿!$F$12:$F$520,学校名!$C145))</f>
        <v>0</v>
      </c>
      <c r="I145" s="77">
        <f t="shared" si="3"/>
        <v>0</v>
      </c>
      <c r="J145" s="38"/>
      <c r="K145" s="38"/>
      <c r="L145" s="34"/>
      <c r="M145" s="34"/>
      <c r="N145" s="34"/>
      <c r="O145" s="40"/>
    </row>
    <row r="146" spans="1:15" ht="15" thickBot="1">
      <c r="A146" s="41">
        <v>0</v>
      </c>
      <c r="B146" s="257"/>
      <c r="C146" s="123"/>
      <c r="D146" s="54"/>
      <c r="E146" s="224"/>
      <c r="F146" s="43"/>
      <c r="G146" s="75"/>
      <c r="H146" s="73">
        <f>IF(学校名!$C146="",0,COUNTIF(女子名簿!$F$12:$F$520,学校名!$C146))</f>
        <v>0</v>
      </c>
      <c r="I146" s="77">
        <f t="shared" si="3"/>
        <v>0</v>
      </c>
      <c r="J146" s="38"/>
      <c r="K146" s="38"/>
      <c r="L146" s="34"/>
      <c r="M146" s="34"/>
      <c r="N146" s="34"/>
      <c r="O146" s="40"/>
    </row>
    <row r="147" spans="1:15" ht="15" thickBot="1">
      <c r="A147" s="41">
        <v>0</v>
      </c>
      <c r="B147" s="257"/>
      <c r="C147" s="127"/>
      <c r="D147" s="66"/>
      <c r="E147" s="229"/>
      <c r="F147" s="49"/>
      <c r="G147" s="78"/>
      <c r="H147" s="73">
        <f>IF(学校名!$C147="",0,COUNTIF(女子名簿!$F$12:$F$520,学校名!$C147))</f>
        <v>0</v>
      </c>
      <c r="I147" s="80">
        <f t="shared" si="3"/>
        <v>0</v>
      </c>
      <c r="J147" s="38"/>
      <c r="K147" s="38"/>
      <c r="L147" s="34"/>
      <c r="M147" s="34"/>
      <c r="N147" s="34"/>
      <c r="O147" s="40"/>
    </row>
    <row r="148" spans="1:15" ht="15" thickBot="1">
      <c r="A148" s="41">
        <v>0</v>
      </c>
      <c r="B148" s="257"/>
      <c r="C148" s="119"/>
      <c r="D148" s="67"/>
      <c r="E148" s="228"/>
      <c r="F148" s="51"/>
      <c r="G148" s="81"/>
      <c r="H148" s="73">
        <f>IF(学校名!$C148="",0,COUNTIF(女子名簿!$F$12:$F$520,学校名!$C148))</f>
        <v>0</v>
      </c>
      <c r="I148" s="83">
        <f t="shared" si="3"/>
        <v>0</v>
      </c>
      <c r="J148" s="38"/>
      <c r="K148" s="38"/>
      <c r="L148" s="34"/>
      <c r="M148" s="34"/>
      <c r="N148" s="34"/>
      <c r="O148" s="40"/>
    </row>
    <row r="149" spans="1:15" ht="15" thickBot="1">
      <c r="A149" s="41">
        <v>0</v>
      </c>
      <c r="B149" s="257"/>
      <c r="C149" s="123"/>
      <c r="D149" s="54"/>
      <c r="E149" s="224"/>
      <c r="F149" s="43"/>
      <c r="G149" s="75"/>
      <c r="H149" s="73">
        <f>IF(学校名!$C149="",0,COUNTIF(女子名簿!$F$12:$F$520,学校名!$C149))</f>
        <v>0</v>
      </c>
      <c r="I149" s="77">
        <f t="shared" si="3"/>
        <v>0</v>
      </c>
      <c r="J149" s="38"/>
      <c r="K149" s="38"/>
      <c r="L149" s="34"/>
      <c r="M149" s="34"/>
      <c r="N149" s="34"/>
      <c r="O149" s="40"/>
    </row>
    <row r="150" spans="1:15" ht="15" thickBot="1">
      <c r="A150" s="41">
        <v>0</v>
      </c>
      <c r="B150" s="257"/>
      <c r="C150" s="123"/>
      <c r="D150" s="54"/>
      <c r="E150" s="224"/>
      <c r="F150" s="43"/>
      <c r="G150" s="75"/>
      <c r="H150" s="73">
        <f>IF(学校名!$C150="",0,COUNTIF(女子名簿!$F$12:$F$520,学校名!$C150))</f>
        <v>0</v>
      </c>
      <c r="I150" s="77">
        <f t="shared" si="3"/>
        <v>0</v>
      </c>
      <c r="J150" s="38"/>
      <c r="K150" s="38"/>
      <c r="L150" s="34"/>
      <c r="M150" s="34"/>
      <c r="N150" s="34"/>
      <c r="O150" s="40"/>
    </row>
    <row r="151" spans="1:15" ht="15" thickBot="1">
      <c r="A151" s="41">
        <v>0</v>
      </c>
      <c r="B151" s="257"/>
      <c r="C151" s="123"/>
      <c r="D151" s="44"/>
      <c r="E151" s="224"/>
      <c r="F151" s="43"/>
      <c r="G151" s="75"/>
      <c r="H151" s="73">
        <f>IF(学校名!$C151="",0,COUNTIF(女子名簿!$F$12:$F$520,学校名!$C151))</f>
        <v>0</v>
      </c>
      <c r="I151" s="77">
        <f t="shared" si="3"/>
        <v>0</v>
      </c>
      <c r="J151" s="38"/>
      <c r="K151" s="38"/>
      <c r="L151" s="34"/>
      <c r="M151" s="34"/>
      <c r="N151" s="34"/>
      <c r="O151" s="40"/>
    </row>
    <row r="152" spans="1:15" ht="15" thickBot="1">
      <c r="A152" s="41">
        <v>0</v>
      </c>
      <c r="B152" s="257"/>
      <c r="C152" s="127"/>
      <c r="D152" s="63"/>
      <c r="E152" s="226"/>
      <c r="F152" s="47"/>
      <c r="G152" s="84"/>
      <c r="H152" s="73">
        <f>IF(学校名!$C152="",0,COUNTIF(女子名簿!$F$12:$F$520,学校名!$C152))</f>
        <v>0</v>
      </c>
      <c r="I152" s="86">
        <f t="shared" si="3"/>
        <v>0</v>
      </c>
      <c r="J152" s="38"/>
      <c r="K152" s="38"/>
      <c r="L152" s="34"/>
      <c r="M152" s="34"/>
      <c r="N152" s="34"/>
      <c r="O152" s="40"/>
    </row>
    <row r="153" spans="1:15" ht="15" thickBot="1">
      <c r="A153" s="41">
        <v>0</v>
      </c>
      <c r="B153" s="257"/>
      <c r="C153" s="119"/>
      <c r="D153" s="65"/>
      <c r="E153" s="230"/>
      <c r="F153" s="61"/>
      <c r="G153" s="87"/>
      <c r="H153" s="73">
        <f>IF(学校名!$C153="",0,COUNTIF(女子名簿!$F$12:$F$520,学校名!$C153))</f>
        <v>0</v>
      </c>
      <c r="I153" s="89">
        <f t="shared" si="3"/>
        <v>0</v>
      </c>
      <c r="J153" s="38"/>
      <c r="K153" s="38"/>
      <c r="L153" s="34"/>
      <c r="M153" s="34"/>
      <c r="N153" s="34"/>
      <c r="O153" s="40"/>
    </row>
    <row r="154" spans="1:15" ht="15" thickBot="1">
      <c r="A154" s="41">
        <v>0</v>
      </c>
      <c r="B154" s="257"/>
      <c r="C154" s="123"/>
      <c r="D154" s="54"/>
      <c r="E154" s="224"/>
      <c r="F154" s="43"/>
      <c r="G154" s="75"/>
      <c r="H154" s="73">
        <f>IF(学校名!$C154="",0,COUNTIF(女子名簿!$F$12:$F$520,学校名!$C154))</f>
        <v>0</v>
      </c>
      <c r="I154" s="77">
        <f t="shared" si="3"/>
        <v>0</v>
      </c>
      <c r="J154" s="38"/>
      <c r="K154" s="38"/>
      <c r="L154" s="34"/>
      <c r="M154" s="34"/>
      <c r="N154" s="34"/>
      <c r="O154" s="40"/>
    </row>
    <row r="155" spans="1:15" ht="15" thickBot="1">
      <c r="A155" s="41">
        <v>0</v>
      </c>
      <c r="B155" s="257"/>
      <c r="C155" s="123"/>
      <c r="D155" s="54"/>
      <c r="E155" s="224"/>
      <c r="F155" s="43"/>
      <c r="G155" s="75"/>
      <c r="H155" s="73">
        <f>IF(学校名!$C155="",0,COUNTIF(女子名簿!$F$12:$F$520,学校名!$C155))</f>
        <v>0</v>
      </c>
      <c r="I155" s="77">
        <f t="shared" si="3"/>
        <v>0</v>
      </c>
      <c r="J155" s="38"/>
      <c r="K155" s="38"/>
      <c r="L155" s="34"/>
      <c r="M155" s="34"/>
      <c r="N155" s="34"/>
      <c r="O155" s="40"/>
    </row>
    <row r="156" spans="1:15" ht="15" thickBot="1">
      <c r="A156" s="41">
        <v>0</v>
      </c>
      <c r="B156" s="257"/>
      <c r="C156" s="123"/>
      <c r="D156" s="54"/>
      <c r="E156" s="224"/>
      <c r="F156" s="43"/>
      <c r="G156" s="75"/>
      <c r="H156" s="73">
        <f>IF(学校名!$C156="",0,COUNTIF(女子名簿!$F$12:$F$520,学校名!$C156))</f>
        <v>0</v>
      </c>
      <c r="I156" s="77">
        <f t="shared" si="3"/>
        <v>0</v>
      </c>
      <c r="J156" s="38"/>
      <c r="K156" s="38"/>
      <c r="L156" s="34"/>
      <c r="M156" s="34"/>
      <c r="N156" s="34"/>
      <c r="O156" s="40"/>
    </row>
    <row r="157" spans="1:15" ht="15" thickBot="1">
      <c r="A157" s="41">
        <v>0</v>
      </c>
      <c r="B157" s="257"/>
      <c r="C157" s="127"/>
      <c r="D157" s="63"/>
      <c r="E157" s="229"/>
      <c r="F157" s="49"/>
      <c r="G157" s="78"/>
      <c r="H157" s="73">
        <f>IF(学校名!$C157="",0,COUNTIF(女子名簿!$F$12:$F$520,学校名!$C157))</f>
        <v>0</v>
      </c>
      <c r="I157" s="80">
        <f t="shared" si="3"/>
        <v>0</v>
      </c>
      <c r="J157" s="38"/>
      <c r="K157" s="38"/>
      <c r="L157" s="34"/>
      <c r="M157" s="34"/>
      <c r="N157" s="34"/>
      <c r="O157" s="40"/>
    </row>
    <row r="158" spans="1:15" ht="15" thickBot="1">
      <c r="A158" s="41">
        <v>0</v>
      </c>
      <c r="B158" s="257"/>
      <c r="C158" s="221"/>
      <c r="D158" s="65"/>
      <c r="E158" s="228"/>
      <c r="F158" s="51"/>
      <c r="G158" s="81"/>
      <c r="H158" s="73">
        <f>IF(学校名!$C158="",0,COUNTIF(女子名簿!$F$12:$F$520,学校名!$C158))</f>
        <v>0</v>
      </c>
      <c r="I158" s="83">
        <f t="shared" si="3"/>
        <v>0</v>
      </c>
      <c r="J158" s="38"/>
      <c r="K158" s="38"/>
      <c r="L158" s="34"/>
      <c r="M158" s="34"/>
      <c r="N158" s="34"/>
      <c r="O158" s="40"/>
    </row>
    <row r="159" spans="1:15" ht="15" thickBot="1">
      <c r="A159" s="41">
        <v>0</v>
      </c>
      <c r="B159" s="257"/>
      <c r="C159" s="123"/>
      <c r="D159" s="54"/>
      <c r="E159" s="224"/>
      <c r="F159" s="43"/>
      <c r="G159" s="75"/>
      <c r="H159" s="73">
        <f>IF(学校名!$C159="",0,COUNTIF(女子名簿!$F$12:$F$520,学校名!$C159))</f>
        <v>0</v>
      </c>
      <c r="I159" s="77">
        <f t="shared" si="3"/>
        <v>0</v>
      </c>
      <c r="J159" s="38"/>
      <c r="K159" s="38"/>
      <c r="L159" s="34"/>
      <c r="M159" s="34"/>
      <c r="N159" s="34"/>
      <c r="O159" s="34"/>
    </row>
    <row r="160" spans="1:15" ht="15" thickBot="1">
      <c r="A160" s="41">
        <v>0</v>
      </c>
      <c r="B160" s="257"/>
      <c r="C160" s="123"/>
      <c r="D160" s="54"/>
      <c r="E160" s="224"/>
      <c r="F160" s="43"/>
      <c r="G160" s="75"/>
      <c r="H160" s="73">
        <f>IF(学校名!$C160="",0,COUNTIF(女子名簿!$F$12:$F$520,学校名!$C160))</f>
        <v>0</v>
      </c>
      <c r="I160" s="77">
        <f t="shared" si="3"/>
        <v>0</v>
      </c>
      <c r="J160" s="38"/>
      <c r="K160" s="38"/>
      <c r="L160" s="34"/>
      <c r="M160" s="34"/>
      <c r="N160" s="34"/>
      <c r="O160" s="34"/>
    </row>
    <row r="161" spans="1:15" ht="15" thickBot="1">
      <c r="A161" s="41">
        <v>0</v>
      </c>
      <c r="B161" s="257"/>
      <c r="C161" s="123"/>
      <c r="D161" s="54"/>
      <c r="E161" s="224"/>
      <c r="F161" s="43"/>
      <c r="G161" s="75"/>
      <c r="H161" s="73">
        <f>IF(学校名!$C161="",0,COUNTIF(女子名簿!$F$12:$F$520,学校名!$C161))</f>
        <v>0</v>
      </c>
      <c r="I161" s="77">
        <f t="shared" si="3"/>
        <v>0</v>
      </c>
      <c r="J161" s="38"/>
      <c r="K161" s="38"/>
      <c r="L161" s="34"/>
      <c r="M161" s="34"/>
      <c r="N161" s="34"/>
      <c r="O161" s="34"/>
    </row>
    <row r="162" spans="1:15" ht="15" thickBot="1">
      <c r="A162" s="41">
        <v>0</v>
      </c>
      <c r="B162" s="257"/>
      <c r="C162" s="127"/>
      <c r="D162" s="63"/>
      <c r="E162" s="226"/>
      <c r="F162" s="47"/>
      <c r="G162" s="84"/>
      <c r="H162" s="73">
        <f>IF(学校名!$C162="",0,COUNTIF(女子名簿!$F$12:$F$520,学校名!$C162))</f>
        <v>0</v>
      </c>
      <c r="I162" s="86">
        <f t="shared" si="3"/>
        <v>0</v>
      </c>
      <c r="J162" s="38"/>
      <c r="K162" s="38"/>
      <c r="L162" s="34"/>
      <c r="M162" s="34"/>
      <c r="N162" s="34"/>
      <c r="O162" s="34"/>
    </row>
    <row r="163" spans="1:15" ht="15" thickBot="1">
      <c r="A163" s="41">
        <v>0</v>
      </c>
      <c r="B163" s="257"/>
      <c r="C163" s="119"/>
      <c r="D163" s="59"/>
      <c r="E163" s="230"/>
      <c r="F163" s="61"/>
      <c r="G163" s="87"/>
      <c r="H163" s="73">
        <f>IF(学校名!$C163="",0,COUNTIF(女子名簿!$F$12:$F$520,学校名!$C163))</f>
        <v>0</v>
      </c>
      <c r="I163" s="89">
        <f t="shared" si="3"/>
        <v>0</v>
      </c>
      <c r="J163" s="38"/>
      <c r="K163" s="38"/>
      <c r="L163" s="34"/>
      <c r="M163" s="34"/>
      <c r="N163" s="34"/>
      <c r="O163" s="40"/>
    </row>
    <row r="164" spans="1:15" ht="15" thickBot="1">
      <c r="A164" s="41">
        <v>0</v>
      </c>
      <c r="B164" s="257"/>
      <c r="C164" s="123"/>
      <c r="D164" s="44"/>
      <c r="E164" s="224"/>
      <c r="F164" s="43"/>
      <c r="G164" s="75"/>
      <c r="H164" s="73">
        <f>IF(学校名!$C164="",0,COUNTIF(女子名簿!$F$12:$F$520,学校名!$C164))</f>
        <v>0</v>
      </c>
      <c r="I164" s="77">
        <f t="shared" si="3"/>
        <v>0</v>
      </c>
      <c r="J164" s="38"/>
      <c r="K164" s="38"/>
      <c r="L164" s="34"/>
      <c r="M164" s="34"/>
      <c r="N164" s="34"/>
      <c r="O164" s="40"/>
    </row>
    <row r="165" spans="1:15" ht="15" thickBot="1">
      <c r="A165" s="41">
        <v>0</v>
      </c>
      <c r="B165" s="257"/>
      <c r="C165" s="123"/>
      <c r="D165" s="44"/>
      <c r="E165" s="224"/>
      <c r="F165" s="43"/>
      <c r="G165" s="75"/>
      <c r="H165" s="73">
        <f>IF(学校名!$C165="",0,COUNTIF(女子名簿!$F$12:$F$520,学校名!$C165))</f>
        <v>0</v>
      </c>
      <c r="I165" s="77">
        <f t="shared" si="3"/>
        <v>0</v>
      </c>
      <c r="J165" s="38"/>
      <c r="K165" s="38"/>
      <c r="L165" s="34"/>
      <c r="M165" s="34"/>
      <c r="N165" s="34"/>
      <c r="O165" s="40"/>
    </row>
    <row r="166" spans="1:15" ht="15" thickBot="1">
      <c r="A166" s="41">
        <v>0</v>
      </c>
      <c r="B166" s="257"/>
      <c r="C166" s="123"/>
      <c r="D166" s="44"/>
      <c r="E166" s="224"/>
      <c r="F166" s="43"/>
      <c r="G166" s="75"/>
      <c r="H166" s="73">
        <f>IF(学校名!$C166="",0,COUNTIF(女子名簿!$F$12:$F$520,学校名!$C166))</f>
        <v>0</v>
      </c>
      <c r="I166" s="77">
        <f t="shared" si="3"/>
        <v>0</v>
      </c>
      <c r="J166" s="38"/>
      <c r="K166" s="38"/>
      <c r="L166" s="34"/>
      <c r="M166" s="34"/>
      <c r="N166" s="34"/>
      <c r="O166" s="40"/>
    </row>
    <row r="167" spans="1:15" ht="15" thickBot="1">
      <c r="A167" s="41">
        <v>0</v>
      </c>
      <c r="B167" s="257"/>
      <c r="C167" s="127"/>
      <c r="D167" s="235"/>
      <c r="E167" s="229"/>
      <c r="F167" s="49"/>
      <c r="G167" s="78"/>
      <c r="H167" s="73">
        <f>IF(学校名!$C167="",0,COUNTIF(女子名簿!$F$12:$F$520,学校名!$C167))</f>
        <v>0</v>
      </c>
      <c r="I167" s="80">
        <f t="shared" ref="I167:I198" si="4">G167+H167</f>
        <v>0</v>
      </c>
      <c r="J167" s="38"/>
      <c r="K167" s="38"/>
      <c r="L167" s="34"/>
      <c r="M167" s="34"/>
      <c r="N167" s="34"/>
      <c r="O167" s="40"/>
    </row>
    <row r="168" spans="1:15" ht="15" thickBot="1">
      <c r="A168" s="41">
        <v>0</v>
      </c>
      <c r="B168" s="257"/>
      <c r="C168" s="119"/>
      <c r="D168" s="67"/>
      <c r="E168" s="228"/>
      <c r="F168" s="51"/>
      <c r="G168" s="81"/>
      <c r="H168" s="73">
        <f>IF(学校名!$C168="",0,COUNTIF(女子名簿!$F$12:$F$520,学校名!$C168))</f>
        <v>0</v>
      </c>
      <c r="I168" s="83">
        <f t="shared" si="4"/>
        <v>0</v>
      </c>
      <c r="J168" s="38"/>
      <c r="K168" s="38"/>
      <c r="L168" s="34"/>
      <c r="M168" s="34"/>
      <c r="N168" s="34"/>
      <c r="O168" s="40"/>
    </row>
    <row r="169" spans="1:15" ht="15" thickBot="1">
      <c r="A169" s="41">
        <v>0</v>
      </c>
      <c r="B169" s="257"/>
      <c r="C169" s="123"/>
      <c r="D169" s="54"/>
      <c r="E169" s="224"/>
      <c r="F169" s="43"/>
      <c r="G169" s="75"/>
      <c r="H169" s="73">
        <f>IF(学校名!$C169="",0,COUNTIF(女子名簿!$F$12:$F$520,学校名!$C169))</f>
        <v>0</v>
      </c>
      <c r="I169" s="77">
        <f t="shared" si="4"/>
        <v>0</v>
      </c>
      <c r="J169" s="38"/>
      <c r="K169" s="38"/>
      <c r="L169" s="34"/>
      <c r="M169" s="34"/>
      <c r="N169" s="34"/>
      <c r="O169" s="40"/>
    </row>
    <row r="170" spans="1:15" ht="15" thickBot="1">
      <c r="A170" s="41">
        <v>0</v>
      </c>
      <c r="B170" s="257"/>
      <c r="C170" s="123"/>
      <c r="D170" s="54"/>
      <c r="E170" s="224"/>
      <c r="F170" s="43"/>
      <c r="G170" s="75"/>
      <c r="H170" s="73">
        <f>IF(学校名!$C170="",0,COUNTIF(女子名簿!$F$12:$F$520,学校名!$C170))</f>
        <v>0</v>
      </c>
      <c r="I170" s="77">
        <f t="shared" si="4"/>
        <v>0</v>
      </c>
      <c r="J170" s="38"/>
      <c r="K170" s="38"/>
      <c r="L170" s="34"/>
      <c r="M170" s="34"/>
      <c r="N170" s="34"/>
      <c r="O170" s="40"/>
    </row>
    <row r="171" spans="1:15" ht="15" thickBot="1">
      <c r="A171" s="41">
        <v>0</v>
      </c>
      <c r="B171" s="257"/>
      <c r="C171" s="123"/>
      <c r="D171" s="54"/>
      <c r="E171" s="224"/>
      <c r="F171" s="43"/>
      <c r="G171" s="75"/>
      <c r="H171" s="73">
        <f>IF(学校名!$C171="",0,COUNTIF(女子名簿!$F$12:$F$520,学校名!$C171))</f>
        <v>0</v>
      </c>
      <c r="I171" s="77">
        <f t="shared" si="4"/>
        <v>0</v>
      </c>
      <c r="J171" s="38"/>
      <c r="K171" s="38"/>
      <c r="L171" s="34"/>
      <c r="M171" s="34"/>
      <c r="N171" s="34"/>
      <c r="O171" s="40"/>
    </row>
    <row r="172" spans="1:15" ht="15" thickBot="1">
      <c r="A172" s="41">
        <v>0</v>
      </c>
      <c r="B172" s="257"/>
      <c r="C172" s="127"/>
      <c r="D172" s="63"/>
      <c r="E172" s="226"/>
      <c r="F172" s="47"/>
      <c r="G172" s="84"/>
      <c r="H172" s="73">
        <f>IF(学校名!$C172="",0,COUNTIF(女子名簿!$F$12:$F$520,学校名!$C172))</f>
        <v>0</v>
      </c>
      <c r="I172" s="86">
        <f t="shared" si="4"/>
        <v>0</v>
      </c>
      <c r="J172" s="38"/>
      <c r="K172" s="38"/>
      <c r="L172" s="34"/>
      <c r="M172" s="34"/>
      <c r="N172" s="34"/>
      <c r="O172" s="40"/>
    </row>
    <row r="173" spans="1:15" ht="15" thickBot="1">
      <c r="A173" s="41">
        <v>0</v>
      </c>
      <c r="B173" s="257"/>
      <c r="C173" s="119"/>
      <c r="D173" s="59"/>
      <c r="E173" s="230"/>
      <c r="F173" s="61"/>
      <c r="G173" s="87"/>
      <c r="H173" s="73">
        <f>IF(学校名!$C173="",0,COUNTIF(女子名簿!$F$12:$F$520,学校名!$C173))</f>
        <v>0</v>
      </c>
      <c r="I173" s="89">
        <f t="shared" si="4"/>
        <v>0</v>
      </c>
      <c r="J173" s="38"/>
      <c r="K173" s="38"/>
      <c r="L173" s="34"/>
      <c r="M173" s="34"/>
      <c r="N173" s="34"/>
      <c r="O173" s="40"/>
    </row>
    <row r="174" spans="1:15" ht="15" thickBot="1">
      <c r="A174" s="41">
        <v>0</v>
      </c>
      <c r="B174" s="257"/>
      <c r="C174" s="123"/>
      <c r="D174" s="44"/>
      <c r="E174" s="224"/>
      <c r="F174" s="43"/>
      <c r="G174" s="75"/>
      <c r="H174" s="73">
        <f>IF(学校名!$C174="",0,COUNTIF(女子名簿!$F$12:$F$520,学校名!$C174))</f>
        <v>0</v>
      </c>
      <c r="I174" s="77">
        <f t="shared" si="4"/>
        <v>0</v>
      </c>
      <c r="J174" s="38"/>
      <c r="K174" s="38"/>
      <c r="L174" s="34"/>
      <c r="M174" s="34"/>
      <c r="N174" s="34"/>
      <c r="O174" s="40"/>
    </row>
    <row r="175" spans="1:15" ht="15" thickBot="1">
      <c r="A175" s="41">
        <v>0</v>
      </c>
      <c r="B175" s="257"/>
      <c r="C175" s="123"/>
      <c r="D175" s="44"/>
      <c r="E175" s="224"/>
      <c r="F175" s="43"/>
      <c r="G175" s="75"/>
      <c r="H175" s="73">
        <f>IF(学校名!$C175="",0,COUNTIF(女子名簿!$F$12:$F$520,学校名!$C175))</f>
        <v>0</v>
      </c>
      <c r="I175" s="77">
        <f t="shared" si="4"/>
        <v>0</v>
      </c>
      <c r="J175" s="38"/>
      <c r="K175" s="38"/>
      <c r="L175" s="34"/>
      <c r="M175" s="34"/>
      <c r="N175" s="34"/>
      <c r="O175" s="40"/>
    </row>
    <row r="176" spans="1:15" ht="15" thickBot="1">
      <c r="A176" s="41">
        <v>0</v>
      </c>
      <c r="B176" s="257"/>
      <c r="C176" s="123"/>
      <c r="D176" s="44"/>
      <c r="E176" s="224"/>
      <c r="F176" s="43"/>
      <c r="G176" s="75"/>
      <c r="H176" s="73">
        <f>IF(学校名!$C176="",0,COUNTIF(女子名簿!$F$12:$F$520,学校名!$C176))</f>
        <v>0</v>
      </c>
      <c r="I176" s="77">
        <f t="shared" si="4"/>
        <v>0</v>
      </c>
      <c r="J176" s="38"/>
      <c r="K176" s="38"/>
      <c r="L176" s="34"/>
      <c r="M176" s="34"/>
      <c r="N176" s="34"/>
      <c r="O176" s="40"/>
    </row>
    <row r="177" spans="1:15" ht="15" thickBot="1">
      <c r="A177" s="41">
        <v>0</v>
      </c>
      <c r="B177" s="257"/>
      <c r="C177" s="47"/>
      <c r="D177" s="56"/>
      <c r="E177" s="48"/>
      <c r="F177" s="43"/>
      <c r="G177" s="78"/>
      <c r="H177" s="73">
        <f>IF(学校名!$C177="",0,COUNTIF(女子名簿!$F$12:$F$520,学校名!$C177))</f>
        <v>0</v>
      </c>
      <c r="I177" s="80">
        <f t="shared" si="4"/>
        <v>0</v>
      </c>
      <c r="J177" s="38"/>
      <c r="K177" s="38"/>
      <c r="L177" s="34"/>
      <c r="M177" s="34"/>
      <c r="N177" s="34"/>
      <c r="O177" s="40"/>
    </row>
    <row r="178" spans="1:15" ht="15" thickBot="1">
      <c r="A178" s="41">
        <v>0</v>
      </c>
      <c r="B178" s="257"/>
      <c r="C178" s="61"/>
      <c r="D178" s="59"/>
      <c r="E178" s="52"/>
      <c r="F178" s="51"/>
      <c r="G178" s="81"/>
      <c r="H178" s="73">
        <f>IF(学校名!$C178="",0,COUNTIF(女子名簿!$F$12:$F$520,学校名!$C178))</f>
        <v>0</v>
      </c>
      <c r="I178" s="83">
        <f t="shared" si="4"/>
        <v>0</v>
      </c>
      <c r="J178" s="38"/>
      <c r="K178" s="38"/>
      <c r="L178" s="34"/>
      <c r="M178" s="34"/>
      <c r="N178" s="34"/>
      <c r="O178" s="40"/>
    </row>
    <row r="179" spans="1:15" ht="15" thickBot="1">
      <c r="A179" s="41">
        <v>0</v>
      </c>
      <c r="B179" s="58"/>
      <c r="C179" s="53"/>
      <c r="D179" s="54"/>
      <c r="E179" s="45"/>
      <c r="F179" s="43"/>
      <c r="G179" s="75"/>
      <c r="H179" s="73">
        <f>IF(学校名!$C179="",0,COUNTIF(女子名簿!$F$12:$F$520,学校名!$C179))</f>
        <v>0</v>
      </c>
      <c r="I179" s="77">
        <f t="shared" si="4"/>
        <v>0</v>
      </c>
      <c r="J179" s="38"/>
      <c r="K179" s="38"/>
      <c r="L179" s="34"/>
      <c r="M179" s="34"/>
      <c r="N179" s="34"/>
      <c r="O179" s="34"/>
    </row>
    <row r="180" spans="1:15" ht="15" thickBot="1">
      <c r="A180" s="41">
        <v>0</v>
      </c>
      <c r="B180" s="42"/>
      <c r="C180" s="53"/>
      <c r="D180" s="54"/>
      <c r="E180" s="45"/>
      <c r="F180" s="43"/>
      <c r="G180" s="75"/>
      <c r="H180" s="73">
        <f>IF(学校名!$C180="",0,COUNTIF(女子名簿!$F$12:$F$520,学校名!$C180))</f>
        <v>0</v>
      </c>
      <c r="I180" s="77">
        <f t="shared" si="4"/>
        <v>0</v>
      </c>
      <c r="J180" s="38"/>
      <c r="K180" s="38"/>
      <c r="L180" s="34"/>
      <c r="M180" s="34"/>
      <c r="N180" s="34"/>
      <c r="O180" s="34"/>
    </row>
    <row r="181" spans="1:15" ht="15" thickBot="1">
      <c r="A181" s="41">
        <v>0</v>
      </c>
      <c r="B181" s="42"/>
      <c r="C181" s="53"/>
      <c r="D181" s="54"/>
      <c r="E181" s="45"/>
      <c r="F181" s="43"/>
      <c r="G181" s="75"/>
      <c r="H181" s="73">
        <f>IF(学校名!$C181="",0,COUNTIF(女子名簿!$F$12:$F$520,学校名!$C181))</f>
        <v>0</v>
      </c>
      <c r="I181" s="77">
        <f t="shared" si="4"/>
        <v>0</v>
      </c>
      <c r="J181" s="38"/>
      <c r="K181" s="38"/>
      <c r="L181" s="34"/>
      <c r="M181" s="34"/>
      <c r="N181" s="34"/>
      <c r="O181" s="34"/>
    </row>
    <row r="182" spans="1:15" ht="15" thickBot="1">
      <c r="A182" s="41">
        <v>0</v>
      </c>
      <c r="B182" s="55"/>
      <c r="C182" s="62"/>
      <c r="D182" s="63"/>
      <c r="E182" s="57"/>
      <c r="F182" s="47"/>
      <c r="G182" s="84"/>
      <c r="H182" s="73">
        <f>IF(学校名!$C182="",0,COUNTIF(女子名簿!$F$12:$F$520,学校名!$C182))</f>
        <v>0</v>
      </c>
      <c r="I182" s="86">
        <f t="shared" si="4"/>
        <v>0</v>
      </c>
      <c r="J182" s="38"/>
      <c r="K182" s="38"/>
      <c r="L182" s="34"/>
      <c r="M182" s="34"/>
      <c r="N182" s="34"/>
      <c r="O182" s="34"/>
    </row>
    <row r="183" spans="1:15" ht="15" thickBot="1">
      <c r="A183" s="41">
        <v>0</v>
      </c>
      <c r="B183" s="58"/>
      <c r="C183" s="64"/>
      <c r="D183" s="65"/>
      <c r="E183" s="60"/>
      <c r="F183" s="61"/>
      <c r="G183" s="87"/>
      <c r="H183" s="73">
        <f>IF(学校名!$C183="",0,COUNTIF(女子名簿!$F$12:$F$520,学校名!$C183))</f>
        <v>0</v>
      </c>
      <c r="I183" s="89">
        <f t="shared" si="4"/>
        <v>0</v>
      </c>
      <c r="J183" s="38"/>
      <c r="K183" s="38"/>
      <c r="L183" s="34"/>
      <c r="M183" s="34"/>
      <c r="N183" s="34"/>
      <c r="O183" s="40"/>
    </row>
    <row r="184" spans="1:15" ht="15" thickBot="1">
      <c r="A184" s="41">
        <v>0</v>
      </c>
      <c r="B184" s="42"/>
      <c r="C184" s="53"/>
      <c r="D184" s="54"/>
      <c r="E184" s="45"/>
      <c r="F184" s="43"/>
      <c r="G184" s="75"/>
      <c r="H184" s="73">
        <f>IF(学校名!$C184="",0,COUNTIF(女子名簿!$F$12:$F$520,学校名!$C184))</f>
        <v>0</v>
      </c>
      <c r="I184" s="77">
        <f t="shared" si="4"/>
        <v>0</v>
      </c>
      <c r="J184" s="38"/>
      <c r="K184" s="38"/>
      <c r="L184" s="34"/>
      <c r="M184" s="34"/>
      <c r="N184" s="34"/>
      <c r="O184" s="40"/>
    </row>
    <row r="185" spans="1:15" ht="15" thickBot="1">
      <c r="A185" s="41">
        <v>0</v>
      </c>
      <c r="B185" s="42"/>
      <c r="C185" s="53"/>
      <c r="D185" s="54"/>
      <c r="E185" s="45"/>
      <c r="F185" s="43"/>
      <c r="G185" s="75"/>
      <c r="H185" s="73">
        <f>IF(学校名!$C185="",0,COUNTIF(女子名簿!$F$12:$F$520,学校名!$C185))</f>
        <v>0</v>
      </c>
      <c r="I185" s="77">
        <f t="shared" si="4"/>
        <v>0</v>
      </c>
      <c r="J185" s="38"/>
      <c r="K185" s="38"/>
      <c r="L185" s="34"/>
      <c r="M185" s="34"/>
      <c r="N185" s="34"/>
      <c r="O185" s="40"/>
    </row>
    <row r="186" spans="1:15" ht="15" thickBot="1">
      <c r="A186" s="41">
        <v>0</v>
      </c>
      <c r="B186" s="42"/>
      <c r="C186" s="53"/>
      <c r="D186" s="54"/>
      <c r="E186" s="45"/>
      <c r="F186" s="43"/>
      <c r="G186" s="75"/>
      <c r="H186" s="73">
        <f>IF(学校名!$C186="",0,COUNTIF(女子名簿!$F$12:$F$520,学校名!$C186))</f>
        <v>0</v>
      </c>
      <c r="I186" s="77">
        <f t="shared" si="4"/>
        <v>0</v>
      </c>
      <c r="J186" s="38"/>
      <c r="K186" s="38"/>
      <c r="L186" s="34"/>
      <c r="M186" s="34"/>
      <c r="N186" s="34"/>
      <c r="O186" s="40"/>
    </row>
    <row r="187" spans="1:15" ht="15" thickBot="1">
      <c r="A187" s="41">
        <v>0</v>
      </c>
      <c r="B187" s="46"/>
      <c r="C187" s="47"/>
      <c r="D187" s="235"/>
      <c r="E187" s="48"/>
      <c r="F187" s="49"/>
      <c r="G187" s="78"/>
      <c r="H187" s="73">
        <f>IF(学校名!$C187="",0,COUNTIF(女子名簿!$F$12:$F$520,学校名!$C187))</f>
        <v>0</v>
      </c>
      <c r="I187" s="80">
        <f t="shared" si="4"/>
        <v>0</v>
      </c>
      <c r="J187" s="38"/>
      <c r="K187" s="38"/>
      <c r="L187" s="34"/>
      <c r="M187" s="34"/>
      <c r="N187" s="34"/>
      <c r="O187" s="40"/>
    </row>
    <row r="188" spans="1:15" ht="15" thickBot="1">
      <c r="A188" s="41">
        <v>0</v>
      </c>
      <c r="B188" s="50"/>
      <c r="C188" s="51"/>
      <c r="D188" s="234"/>
      <c r="E188" s="52"/>
      <c r="F188" s="51"/>
      <c r="G188" s="81"/>
      <c r="H188" s="73">
        <f>IF(学校名!$C188="",0,COUNTIF(女子名簿!$F$12:$F$520,学校名!$C188))</f>
        <v>0</v>
      </c>
      <c r="I188" s="83">
        <f t="shared" si="4"/>
        <v>0</v>
      </c>
      <c r="J188" s="38"/>
      <c r="K188" s="38"/>
      <c r="L188" s="34"/>
      <c r="M188" s="34"/>
      <c r="N188" s="34"/>
      <c r="O188" s="40"/>
    </row>
    <row r="189" spans="1:15" ht="15" thickBot="1">
      <c r="A189" s="41">
        <v>0</v>
      </c>
      <c r="B189" s="42"/>
      <c r="C189" s="43"/>
      <c r="D189" s="44"/>
      <c r="E189" s="45"/>
      <c r="F189" s="43"/>
      <c r="G189" s="75"/>
      <c r="H189" s="73">
        <f>IF(学校名!$C189="",0,COUNTIF(女子名簿!$F$12:$F$520,学校名!$C189))</f>
        <v>0</v>
      </c>
      <c r="I189" s="77">
        <f t="shared" si="4"/>
        <v>0</v>
      </c>
      <c r="J189" s="38"/>
      <c r="K189" s="38"/>
      <c r="L189" s="34"/>
      <c r="M189" s="34"/>
      <c r="N189" s="34"/>
      <c r="O189" s="40"/>
    </row>
    <row r="190" spans="1:15" ht="15" thickBot="1">
      <c r="A190" s="41">
        <v>0</v>
      </c>
      <c r="B190" s="42"/>
      <c r="C190" s="43"/>
      <c r="D190" s="44"/>
      <c r="E190" s="45"/>
      <c r="F190" s="43"/>
      <c r="G190" s="75"/>
      <c r="H190" s="73">
        <f>IF(学校名!$C190="",0,COUNTIF(女子名簿!$F$12:$F$520,学校名!$C190))</f>
        <v>0</v>
      </c>
      <c r="I190" s="77">
        <f t="shared" si="4"/>
        <v>0</v>
      </c>
      <c r="J190" s="38"/>
      <c r="K190" s="38"/>
      <c r="L190" s="34"/>
      <c r="M190" s="34"/>
      <c r="N190" s="34"/>
      <c r="O190" s="40"/>
    </row>
    <row r="191" spans="1:15" ht="15" thickBot="1">
      <c r="A191" s="41">
        <v>0</v>
      </c>
      <c r="B191" s="42"/>
      <c r="C191" s="43"/>
      <c r="D191" s="44"/>
      <c r="E191" s="45"/>
      <c r="F191" s="43"/>
      <c r="G191" s="75"/>
      <c r="H191" s="73">
        <f>IF(学校名!$C191="",0,COUNTIF(女子名簿!$F$12:$F$520,学校名!$C191))</f>
        <v>0</v>
      </c>
      <c r="I191" s="77">
        <f t="shared" si="4"/>
        <v>0</v>
      </c>
      <c r="J191" s="38"/>
      <c r="K191" s="38"/>
      <c r="L191" s="34"/>
      <c r="M191" s="34"/>
      <c r="N191" s="34"/>
      <c r="O191" s="40"/>
    </row>
    <row r="192" spans="1:15" ht="15" thickBot="1">
      <c r="A192" s="41">
        <v>0</v>
      </c>
      <c r="B192" s="55"/>
      <c r="C192" s="62"/>
      <c r="D192" s="63"/>
      <c r="E192" s="57"/>
      <c r="F192" s="47"/>
      <c r="G192" s="84"/>
      <c r="H192" s="73">
        <f>IF(学校名!$C192="",0,COUNTIF(女子名簿!$F$12:$F$520,学校名!$C192))</f>
        <v>0</v>
      </c>
      <c r="I192" s="86">
        <f t="shared" si="4"/>
        <v>0</v>
      </c>
      <c r="J192" s="38"/>
      <c r="K192" s="38"/>
      <c r="L192" s="34"/>
      <c r="M192" s="34"/>
      <c r="N192" s="34"/>
      <c r="O192" s="40"/>
    </row>
    <row r="193" spans="1:15" ht="15" thickBot="1">
      <c r="A193" s="41">
        <v>0</v>
      </c>
      <c r="B193" s="58"/>
      <c r="C193" s="64"/>
      <c r="D193" s="65"/>
      <c r="E193" s="60"/>
      <c r="F193" s="61"/>
      <c r="G193" s="87"/>
      <c r="H193" s="73">
        <f>IF(学校名!$C193="",0,COUNTIF(女子名簿!$F$12:$F$520,学校名!$C193))</f>
        <v>0</v>
      </c>
      <c r="I193" s="89">
        <f t="shared" si="4"/>
        <v>0</v>
      </c>
      <c r="J193" s="38"/>
      <c r="K193" s="38"/>
      <c r="L193" s="34"/>
      <c r="M193" s="34"/>
      <c r="N193" s="34"/>
      <c r="O193" s="40"/>
    </row>
    <row r="194" spans="1:15" ht="15" thickBot="1">
      <c r="A194" s="41">
        <v>0</v>
      </c>
      <c r="B194" s="42"/>
      <c r="C194" s="53"/>
      <c r="D194" s="54"/>
      <c r="E194" s="45"/>
      <c r="F194" s="43"/>
      <c r="G194" s="75"/>
      <c r="H194" s="73">
        <f>IF(学校名!$C194="",0,COUNTIF(女子名簿!$F$12:$F$520,学校名!$C194))</f>
        <v>0</v>
      </c>
      <c r="I194" s="77">
        <f t="shared" si="4"/>
        <v>0</v>
      </c>
      <c r="J194" s="38"/>
      <c r="K194" s="38"/>
      <c r="L194" s="34"/>
      <c r="M194" s="34"/>
      <c r="N194" s="34"/>
      <c r="O194" s="40"/>
    </row>
    <row r="195" spans="1:15" ht="15" thickBot="1">
      <c r="A195" s="41">
        <v>0</v>
      </c>
      <c r="B195" s="42"/>
      <c r="C195" s="43"/>
      <c r="D195" s="44"/>
      <c r="E195" s="45"/>
      <c r="F195" s="43"/>
      <c r="G195" s="75"/>
      <c r="H195" s="73">
        <f>IF(学校名!$C195="",0,COUNTIF(女子名簿!$F$12:$F$520,学校名!$C195))</f>
        <v>0</v>
      </c>
      <c r="I195" s="77">
        <f t="shared" si="4"/>
        <v>0</v>
      </c>
      <c r="J195" s="38"/>
      <c r="K195" s="38"/>
      <c r="L195" s="34"/>
      <c r="M195" s="34"/>
      <c r="N195" s="34"/>
      <c r="O195" s="40"/>
    </row>
    <row r="196" spans="1:15" ht="15" thickBot="1">
      <c r="A196" s="41">
        <v>0</v>
      </c>
      <c r="B196" s="42"/>
      <c r="C196" s="53"/>
      <c r="D196" s="54"/>
      <c r="E196" s="45"/>
      <c r="F196" s="43"/>
      <c r="G196" s="75"/>
      <c r="H196" s="73">
        <f>IF(学校名!$C196="",0,COUNTIF(女子名簿!$F$12:$F$520,学校名!$C196))</f>
        <v>0</v>
      </c>
      <c r="I196" s="77">
        <f t="shared" si="4"/>
        <v>0</v>
      </c>
      <c r="J196" s="38"/>
      <c r="K196" s="38"/>
      <c r="L196" s="34"/>
      <c r="M196" s="34"/>
      <c r="N196" s="34"/>
      <c r="O196" s="40"/>
    </row>
    <row r="197" spans="1:15" ht="15" thickBot="1">
      <c r="A197" s="41">
        <v>0</v>
      </c>
      <c r="B197" s="46"/>
      <c r="C197" s="47"/>
      <c r="D197" s="128"/>
      <c r="E197" s="48"/>
      <c r="F197" s="49"/>
      <c r="G197" s="78"/>
      <c r="H197" s="73">
        <f>IF(学校名!$C197="",0,COUNTIF(女子名簿!$F$12:$F$520,学校名!$C197))</f>
        <v>0</v>
      </c>
      <c r="I197" s="80">
        <f t="shared" si="4"/>
        <v>0</v>
      </c>
      <c r="J197" s="38"/>
      <c r="K197" s="38"/>
      <c r="L197" s="34"/>
      <c r="M197" s="34"/>
      <c r="N197" s="34"/>
      <c r="O197" s="40"/>
    </row>
    <row r="198" spans="1:15" ht="15" thickBot="1">
      <c r="A198" s="41">
        <v>0</v>
      </c>
      <c r="B198" s="50"/>
      <c r="C198" s="236"/>
      <c r="D198" s="65"/>
      <c r="E198" s="52"/>
      <c r="F198" s="51"/>
      <c r="G198" s="81"/>
      <c r="H198" s="73">
        <f>IF(学校名!$C198="",0,COUNTIF(女子名簿!$F$12:$F$520,学校名!$C198))</f>
        <v>0</v>
      </c>
      <c r="I198" s="83">
        <f t="shared" si="4"/>
        <v>0</v>
      </c>
      <c r="J198" s="38"/>
      <c r="K198" s="38"/>
      <c r="L198" s="34"/>
      <c r="M198" s="34"/>
      <c r="N198" s="34"/>
      <c r="O198" s="40"/>
    </row>
    <row r="199" spans="1:15" ht="15" thickBot="1">
      <c r="A199" s="41">
        <v>0</v>
      </c>
      <c r="B199" s="42"/>
      <c r="C199" s="53"/>
      <c r="D199" s="54"/>
      <c r="E199" s="45"/>
      <c r="F199" s="43"/>
      <c r="G199" s="75"/>
      <c r="H199" s="73">
        <f>IF(学校名!$C199="",0,COUNTIF(女子名簿!$F$12:$F$520,学校名!$C199))</f>
        <v>0</v>
      </c>
      <c r="I199" s="77">
        <f t="shared" ref="I199:I230" si="5">G199+H199</f>
        <v>0</v>
      </c>
      <c r="J199" s="38"/>
      <c r="K199" s="38"/>
      <c r="L199" s="34"/>
      <c r="M199" s="34"/>
      <c r="N199" s="34"/>
      <c r="O199" s="34"/>
    </row>
    <row r="200" spans="1:15" ht="15" thickBot="1">
      <c r="A200" s="41">
        <v>0</v>
      </c>
      <c r="B200" s="42"/>
      <c r="C200" s="53"/>
      <c r="D200" s="54"/>
      <c r="E200" s="45"/>
      <c r="F200" s="43"/>
      <c r="G200" s="75"/>
      <c r="H200" s="73">
        <f>IF(学校名!$C200="",0,COUNTIF(女子名簿!$F$12:$F$520,学校名!$C200))</f>
        <v>0</v>
      </c>
      <c r="I200" s="77">
        <f t="shared" si="5"/>
        <v>0</v>
      </c>
      <c r="J200" s="38"/>
      <c r="K200" s="38"/>
      <c r="L200" s="34"/>
      <c r="M200" s="34"/>
      <c r="N200" s="34"/>
      <c r="O200" s="34"/>
    </row>
    <row r="201" spans="1:15" ht="15" thickBot="1">
      <c r="A201" s="41">
        <v>0</v>
      </c>
      <c r="B201" s="42"/>
      <c r="C201" s="53"/>
      <c r="D201" s="54"/>
      <c r="E201" s="45"/>
      <c r="F201" s="43"/>
      <c r="G201" s="75"/>
      <c r="H201" s="73">
        <f>IF(学校名!$C201="",0,COUNTIF(女子名簿!$F$12:$F$520,学校名!$C201))</f>
        <v>0</v>
      </c>
      <c r="I201" s="77">
        <f t="shared" si="5"/>
        <v>0</v>
      </c>
      <c r="J201" s="38"/>
      <c r="K201" s="38"/>
      <c r="L201" s="34"/>
      <c r="M201" s="34"/>
      <c r="N201" s="34"/>
      <c r="O201" s="34"/>
    </row>
    <row r="202" spans="1:15" ht="15" thickBot="1">
      <c r="A202" s="41">
        <v>0</v>
      </c>
      <c r="B202" s="55"/>
      <c r="C202" s="62"/>
      <c r="D202" s="63"/>
      <c r="E202" s="57"/>
      <c r="F202" s="47"/>
      <c r="G202" s="84"/>
      <c r="H202" s="73">
        <f>IF(学校名!$C202="",0,COUNTIF(女子名簿!$F$12:$F$520,学校名!$C202))</f>
        <v>0</v>
      </c>
      <c r="I202" s="86">
        <f t="shared" si="5"/>
        <v>0</v>
      </c>
      <c r="J202" s="38"/>
      <c r="K202" s="38"/>
      <c r="L202" s="34"/>
      <c r="M202" s="34"/>
      <c r="N202" s="34"/>
      <c r="O202" s="34"/>
    </row>
    <row r="203" spans="1:15" ht="15" thickBot="1">
      <c r="A203" s="41">
        <v>0</v>
      </c>
      <c r="B203" s="58"/>
      <c r="C203" s="64"/>
      <c r="D203" s="65"/>
      <c r="E203" s="60"/>
      <c r="F203" s="61"/>
      <c r="G203" s="87"/>
      <c r="H203" s="73">
        <f>IF(学校名!$C203="",0,COUNTIF(女子名簿!$F$12:$F$520,学校名!$C203))</f>
        <v>0</v>
      </c>
      <c r="I203" s="89">
        <f t="shared" si="5"/>
        <v>0</v>
      </c>
      <c r="J203" s="38"/>
      <c r="K203" s="38"/>
      <c r="L203" s="34"/>
      <c r="M203" s="34"/>
      <c r="N203" s="34"/>
      <c r="O203" s="40"/>
    </row>
    <row r="204" spans="1:15" ht="15" thickBot="1">
      <c r="A204" s="41">
        <v>0</v>
      </c>
      <c r="B204" s="42"/>
      <c r="C204" s="53"/>
      <c r="D204" s="54"/>
      <c r="E204" s="45"/>
      <c r="F204" s="43"/>
      <c r="G204" s="75"/>
      <c r="H204" s="73">
        <f>IF(学校名!$C204="",0,COUNTIF(女子名簿!$F$12:$F$520,学校名!$C204))</f>
        <v>0</v>
      </c>
      <c r="I204" s="77">
        <f t="shared" si="5"/>
        <v>0</v>
      </c>
      <c r="J204" s="38"/>
      <c r="K204" s="38"/>
      <c r="L204" s="34"/>
      <c r="M204" s="34"/>
      <c r="N204" s="34"/>
      <c r="O204" s="40"/>
    </row>
    <row r="205" spans="1:15" ht="15" thickBot="1">
      <c r="A205" s="41">
        <v>0</v>
      </c>
      <c r="B205" s="42"/>
      <c r="C205" s="53"/>
      <c r="D205" s="54"/>
      <c r="E205" s="45"/>
      <c r="F205" s="43"/>
      <c r="G205" s="75"/>
      <c r="H205" s="73">
        <f>IF(学校名!$C205="",0,COUNTIF(女子名簿!$F$12:$F$520,学校名!$C205))</f>
        <v>0</v>
      </c>
      <c r="I205" s="77">
        <f t="shared" si="5"/>
        <v>0</v>
      </c>
      <c r="J205" s="38"/>
      <c r="K205" s="38"/>
      <c r="L205" s="34"/>
      <c r="M205" s="34"/>
      <c r="N205" s="34"/>
      <c r="O205" s="40"/>
    </row>
    <row r="206" spans="1:15" ht="15" thickBot="1">
      <c r="A206" s="41">
        <v>0</v>
      </c>
      <c r="B206" s="42"/>
      <c r="C206" s="43"/>
      <c r="D206" s="44"/>
      <c r="E206" s="45"/>
      <c r="F206" s="43"/>
      <c r="G206" s="75"/>
      <c r="H206" s="73">
        <f>IF(学校名!$C206="",0,COUNTIF(女子名簿!$F$12:$F$520,学校名!$C206))</f>
        <v>0</v>
      </c>
      <c r="I206" s="77">
        <f t="shared" si="5"/>
        <v>0</v>
      </c>
      <c r="J206" s="38"/>
      <c r="K206" s="38"/>
      <c r="L206" s="34"/>
      <c r="M206" s="34"/>
      <c r="N206" s="34"/>
      <c r="O206" s="40"/>
    </row>
    <row r="207" spans="1:15" ht="15" thickBot="1">
      <c r="A207" s="41">
        <v>0</v>
      </c>
      <c r="B207" s="46"/>
      <c r="C207" s="47"/>
      <c r="D207" s="235"/>
      <c r="E207" s="48"/>
      <c r="F207" s="49"/>
      <c r="G207" s="78"/>
      <c r="H207" s="73">
        <f>IF(学校名!$C207="",0,COUNTIF(女子名簿!$F$12:$F$520,学校名!$C207))</f>
        <v>0</v>
      </c>
      <c r="I207" s="80">
        <f t="shared" si="5"/>
        <v>0</v>
      </c>
      <c r="J207" s="38"/>
      <c r="K207" s="38"/>
      <c r="L207" s="34"/>
      <c r="M207" s="34"/>
      <c r="N207" s="34"/>
      <c r="O207" s="40"/>
    </row>
    <row r="208" spans="1:15" ht="15" thickBot="1">
      <c r="A208" s="41">
        <v>0</v>
      </c>
      <c r="B208" s="50"/>
      <c r="C208" s="51"/>
      <c r="D208" s="234"/>
      <c r="E208" s="52"/>
      <c r="F208" s="51"/>
      <c r="G208" s="81"/>
      <c r="H208" s="73">
        <f>IF(学校名!$C208="",0,COUNTIF(女子名簿!$F$12:$F$520,学校名!$C208))</f>
        <v>0</v>
      </c>
      <c r="I208" s="83">
        <f t="shared" si="5"/>
        <v>0</v>
      </c>
      <c r="J208" s="38"/>
      <c r="K208" s="38"/>
      <c r="L208" s="34"/>
      <c r="M208" s="34"/>
      <c r="N208" s="34"/>
      <c r="O208" s="40"/>
    </row>
    <row r="209" spans="1:15" ht="15" thickBot="1">
      <c r="A209" s="41">
        <v>0</v>
      </c>
      <c r="B209" s="42"/>
      <c r="C209" s="43"/>
      <c r="D209" s="44"/>
      <c r="E209" s="45"/>
      <c r="F209" s="43"/>
      <c r="G209" s="75"/>
      <c r="H209" s="73">
        <f>IF(学校名!$C209="",0,COUNTIF(女子名簿!$F$12:$F$520,学校名!$C209))</f>
        <v>0</v>
      </c>
      <c r="I209" s="77">
        <f t="shared" si="5"/>
        <v>0</v>
      </c>
      <c r="J209" s="38"/>
      <c r="K209" s="38"/>
      <c r="L209" s="34"/>
      <c r="M209" s="34"/>
      <c r="N209" s="34"/>
      <c r="O209" s="40"/>
    </row>
    <row r="210" spans="1:15" ht="15" thickBot="1">
      <c r="A210" s="41">
        <v>0</v>
      </c>
      <c r="B210" s="42"/>
      <c r="C210" s="43"/>
      <c r="D210" s="44"/>
      <c r="E210" s="45"/>
      <c r="F210" s="43"/>
      <c r="G210" s="75"/>
      <c r="H210" s="73">
        <f>IF(学校名!$C210="",0,COUNTIF(女子名簿!$F$12:$F$520,学校名!$C210))</f>
        <v>0</v>
      </c>
      <c r="I210" s="77">
        <f t="shared" si="5"/>
        <v>0</v>
      </c>
      <c r="J210" s="38"/>
      <c r="K210" s="38"/>
      <c r="L210" s="34"/>
      <c r="M210" s="34"/>
      <c r="N210" s="34"/>
      <c r="O210" s="40"/>
    </row>
    <row r="211" spans="1:15" ht="15" thickBot="1">
      <c r="A211" s="41">
        <v>0</v>
      </c>
      <c r="B211" s="42"/>
      <c r="C211" s="53"/>
      <c r="D211" s="54"/>
      <c r="E211" s="45"/>
      <c r="F211" s="43"/>
      <c r="G211" s="75"/>
      <c r="H211" s="73">
        <f>IF(学校名!$C211="",0,COUNTIF(女子名簿!$F$12:$F$520,学校名!$C211))</f>
        <v>0</v>
      </c>
      <c r="I211" s="77">
        <f t="shared" si="5"/>
        <v>0</v>
      </c>
      <c r="J211" s="38"/>
      <c r="K211" s="38"/>
      <c r="L211" s="34"/>
      <c r="M211" s="34"/>
      <c r="N211" s="34"/>
      <c r="O211" s="40"/>
    </row>
    <row r="212" spans="1:15" ht="15" thickBot="1">
      <c r="A212" s="41">
        <v>0</v>
      </c>
      <c r="B212" s="55"/>
      <c r="C212" s="62"/>
      <c r="D212" s="63"/>
      <c r="E212" s="57"/>
      <c r="F212" s="47"/>
      <c r="G212" s="84"/>
      <c r="H212" s="73">
        <f>IF(学校名!$C212="",0,COUNTIF(女子名簿!$F$12:$F$520,学校名!$C212))</f>
        <v>0</v>
      </c>
      <c r="I212" s="86">
        <f t="shared" si="5"/>
        <v>0</v>
      </c>
      <c r="J212" s="38"/>
      <c r="K212" s="38"/>
      <c r="L212" s="34"/>
      <c r="M212" s="34"/>
      <c r="N212" s="34"/>
      <c r="O212" s="40"/>
    </row>
    <row r="213" spans="1:15" ht="15" thickBot="1">
      <c r="A213" s="41">
        <v>0</v>
      </c>
      <c r="B213" s="58"/>
      <c r="C213" s="64"/>
      <c r="D213" s="65"/>
      <c r="E213" s="60"/>
      <c r="F213" s="61"/>
      <c r="G213" s="87"/>
      <c r="H213" s="73">
        <f>IF(学校名!$C213="",0,COUNTIF(女子名簿!$F$12:$F$520,学校名!$C213))</f>
        <v>0</v>
      </c>
      <c r="I213" s="89">
        <f t="shared" si="5"/>
        <v>0</v>
      </c>
      <c r="J213" s="38"/>
      <c r="K213" s="38"/>
      <c r="L213" s="34"/>
      <c r="M213" s="34"/>
      <c r="N213" s="34"/>
      <c r="O213" s="40"/>
    </row>
    <row r="214" spans="1:15" ht="15" thickBot="1">
      <c r="A214" s="41">
        <v>0</v>
      </c>
      <c r="B214" s="42"/>
      <c r="C214" s="43"/>
      <c r="D214" s="44"/>
      <c r="E214" s="45"/>
      <c r="F214" s="43"/>
      <c r="G214" s="75"/>
      <c r="H214" s="73">
        <f>IF(学校名!$C214="",0,COUNTIF(女子名簿!$F$12:$F$520,学校名!$C214))</f>
        <v>0</v>
      </c>
      <c r="I214" s="77">
        <f t="shared" si="5"/>
        <v>0</v>
      </c>
      <c r="J214" s="38"/>
      <c r="K214" s="38"/>
      <c r="L214" s="34"/>
      <c r="M214" s="34"/>
      <c r="N214" s="34"/>
      <c r="O214" s="40"/>
    </row>
    <row r="215" spans="1:15" ht="15" thickBot="1">
      <c r="A215" s="41">
        <v>0</v>
      </c>
      <c r="B215" s="42"/>
      <c r="C215" s="53"/>
      <c r="D215" s="54"/>
      <c r="E215" s="45"/>
      <c r="F215" s="43"/>
      <c r="G215" s="75"/>
      <c r="H215" s="73">
        <f>IF(学校名!$C215="",0,COUNTIF(女子名簿!$F$12:$F$520,学校名!$C215))</f>
        <v>0</v>
      </c>
      <c r="I215" s="77">
        <f t="shared" si="5"/>
        <v>0</v>
      </c>
      <c r="J215" s="38"/>
      <c r="K215" s="38"/>
      <c r="L215" s="34"/>
      <c r="M215" s="34"/>
      <c r="N215" s="34"/>
      <c r="O215" s="40"/>
    </row>
    <row r="216" spans="1:15" ht="15" thickBot="1">
      <c r="A216" s="41">
        <v>0</v>
      </c>
      <c r="B216" s="42"/>
      <c r="C216" s="53"/>
      <c r="D216" s="54"/>
      <c r="E216" s="45"/>
      <c r="F216" s="43"/>
      <c r="G216" s="75"/>
      <c r="H216" s="73">
        <f>IF(学校名!$C216="",0,COUNTIF(女子名簿!$F$12:$F$520,学校名!$C216))</f>
        <v>0</v>
      </c>
      <c r="I216" s="77">
        <f t="shared" si="5"/>
        <v>0</v>
      </c>
      <c r="J216" s="38"/>
      <c r="K216" s="38"/>
      <c r="L216" s="34"/>
      <c r="M216" s="34"/>
      <c r="N216" s="34"/>
      <c r="O216" s="40"/>
    </row>
    <row r="217" spans="1:15" ht="15" thickBot="1">
      <c r="A217" s="41">
        <v>0</v>
      </c>
      <c r="B217" s="46"/>
      <c r="C217" s="47"/>
      <c r="D217" s="128"/>
      <c r="E217" s="48"/>
      <c r="F217" s="49"/>
      <c r="G217" s="78"/>
      <c r="H217" s="73">
        <f>IF(学校名!$C217="",0,COUNTIF(女子名簿!$F$12:$F$520,学校名!$C217))</f>
        <v>0</v>
      </c>
      <c r="I217" s="80">
        <f t="shared" si="5"/>
        <v>0</v>
      </c>
      <c r="J217" s="38"/>
      <c r="K217" s="38"/>
      <c r="L217" s="34"/>
      <c r="M217" s="34"/>
      <c r="N217" s="34"/>
      <c r="O217" s="40"/>
    </row>
    <row r="218" spans="1:15" ht="15" thickBot="1">
      <c r="A218" s="41">
        <v>0</v>
      </c>
      <c r="B218" s="50"/>
      <c r="C218" s="236"/>
      <c r="D218" s="65"/>
      <c r="E218" s="52"/>
      <c r="F218" s="51"/>
      <c r="G218" s="81"/>
      <c r="H218" s="73">
        <f>IF(学校名!$C218="",0,COUNTIF(女子名簿!$F$12:$F$520,学校名!$C218))</f>
        <v>0</v>
      </c>
      <c r="I218" s="83">
        <f t="shared" si="5"/>
        <v>0</v>
      </c>
      <c r="J218" s="38"/>
      <c r="K218" s="38"/>
      <c r="L218" s="34"/>
      <c r="M218" s="34"/>
      <c r="N218" s="34"/>
      <c r="O218" s="40"/>
    </row>
    <row r="219" spans="1:15" ht="15" thickBot="1">
      <c r="A219" s="41">
        <v>0</v>
      </c>
      <c r="B219" s="42"/>
      <c r="C219" s="53"/>
      <c r="D219" s="54"/>
      <c r="E219" s="45"/>
      <c r="F219" s="43"/>
      <c r="G219" s="75"/>
      <c r="H219" s="73">
        <f>IF(学校名!$C219="",0,COUNTIF(女子名簿!$F$12:$F$520,学校名!$C219))</f>
        <v>0</v>
      </c>
      <c r="I219" s="77">
        <f t="shared" si="5"/>
        <v>0</v>
      </c>
      <c r="J219" s="38"/>
      <c r="K219" s="38"/>
      <c r="L219" s="34"/>
      <c r="M219" s="34"/>
      <c r="N219" s="34"/>
      <c r="O219" s="34"/>
    </row>
    <row r="220" spans="1:15" ht="15" thickBot="1">
      <c r="A220" s="41">
        <v>0</v>
      </c>
      <c r="B220" s="42"/>
      <c r="C220" s="53"/>
      <c r="D220" s="54"/>
      <c r="E220" s="45"/>
      <c r="F220" s="43"/>
      <c r="G220" s="75"/>
      <c r="H220" s="73">
        <f>IF(学校名!$C220="",0,COUNTIF(女子名簿!$F$12:$F$520,学校名!$C220))</f>
        <v>0</v>
      </c>
      <c r="I220" s="77">
        <f t="shared" si="5"/>
        <v>0</v>
      </c>
      <c r="J220" s="38"/>
      <c r="K220" s="38"/>
      <c r="L220" s="34"/>
      <c r="M220" s="34"/>
      <c r="N220" s="34"/>
      <c r="O220" s="34"/>
    </row>
    <row r="221" spans="1:15" ht="15" thickBot="1">
      <c r="A221" s="41">
        <v>0</v>
      </c>
      <c r="B221" s="42"/>
      <c r="C221" s="43"/>
      <c r="D221" s="44"/>
      <c r="E221" s="45"/>
      <c r="F221" s="43"/>
      <c r="G221" s="75"/>
      <c r="H221" s="73">
        <f>IF(学校名!$C221="",0,COUNTIF(女子名簿!$F$12:$F$520,学校名!$C221))</f>
        <v>0</v>
      </c>
      <c r="I221" s="77">
        <f t="shared" si="5"/>
        <v>0</v>
      </c>
      <c r="J221" s="38"/>
      <c r="K221" s="38"/>
      <c r="L221" s="34"/>
      <c r="M221" s="34"/>
      <c r="N221" s="34"/>
      <c r="O221" s="34"/>
    </row>
    <row r="222" spans="1:15" ht="15" thickBot="1">
      <c r="A222" s="41">
        <v>0</v>
      </c>
      <c r="B222" s="55"/>
      <c r="C222" s="62"/>
      <c r="D222" s="63"/>
      <c r="E222" s="57"/>
      <c r="F222" s="47"/>
      <c r="G222" s="84"/>
      <c r="H222" s="73">
        <f>IF(学校名!$C222="",0,COUNTIF(女子名簿!$F$12:$F$520,学校名!$C222))</f>
        <v>0</v>
      </c>
      <c r="I222" s="86">
        <f t="shared" si="5"/>
        <v>0</v>
      </c>
      <c r="J222" s="38"/>
      <c r="K222" s="38"/>
      <c r="L222" s="34"/>
      <c r="M222" s="34"/>
      <c r="N222" s="34"/>
      <c r="O222" s="34"/>
    </row>
    <row r="223" spans="1:15" ht="15" thickBot="1">
      <c r="A223" s="41">
        <v>0</v>
      </c>
      <c r="B223" s="58"/>
      <c r="C223" s="64"/>
      <c r="D223" s="65"/>
      <c r="E223" s="60"/>
      <c r="F223" s="61"/>
      <c r="G223" s="87"/>
      <c r="H223" s="73">
        <f>IF(学校名!$C223="",0,COUNTIF(女子名簿!$F$12:$F$520,学校名!$C223))</f>
        <v>0</v>
      </c>
      <c r="I223" s="89">
        <f t="shared" si="5"/>
        <v>0</v>
      </c>
      <c r="J223" s="38"/>
      <c r="K223" s="38"/>
      <c r="L223" s="34"/>
      <c r="M223" s="34"/>
      <c r="N223" s="34"/>
      <c r="O223" s="40"/>
    </row>
    <row r="224" spans="1:15" ht="15" thickBot="1">
      <c r="A224" s="41">
        <v>0</v>
      </c>
      <c r="B224" s="42"/>
      <c r="C224" s="53"/>
      <c r="D224" s="54"/>
      <c r="E224" s="45"/>
      <c r="F224" s="43"/>
      <c r="G224" s="75"/>
      <c r="H224" s="73">
        <f>IF(学校名!$C224="",0,COUNTIF(女子名簿!$F$12:$F$520,学校名!$C224))</f>
        <v>0</v>
      </c>
      <c r="I224" s="77">
        <f t="shared" si="5"/>
        <v>0</v>
      </c>
      <c r="J224" s="38"/>
      <c r="K224" s="38"/>
      <c r="L224" s="34"/>
      <c r="M224" s="34"/>
      <c r="N224" s="34"/>
      <c r="O224" s="40"/>
    </row>
    <row r="225" spans="1:15" ht="15" thickBot="1">
      <c r="A225" s="41">
        <v>0</v>
      </c>
      <c r="B225" s="42"/>
      <c r="C225" s="53"/>
      <c r="D225" s="54"/>
      <c r="E225" s="45"/>
      <c r="F225" s="43"/>
      <c r="G225" s="75"/>
      <c r="H225" s="73">
        <f>IF(学校名!$C225="",0,COUNTIF(女子名簿!$F$12:$F$520,学校名!$C225))</f>
        <v>0</v>
      </c>
      <c r="I225" s="77">
        <f t="shared" si="5"/>
        <v>0</v>
      </c>
      <c r="J225" s="38"/>
      <c r="K225" s="38"/>
      <c r="L225" s="34"/>
      <c r="M225" s="34"/>
      <c r="N225" s="34"/>
      <c r="O225" s="40"/>
    </row>
    <row r="226" spans="1:15" ht="15" thickBot="1">
      <c r="A226" s="41">
        <v>0</v>
      </c>
      <c r="B226" s="42"/>
      <c r="C226" s="53"/>
      <c r="D226" s="54"/>
      <c r="E226" s="45"/>
      <c r="F226" s="43"/>
      <c r="G226" s="75"/>
      <c r="H226" s="73">
        <f>IF(学校名!$C226="",0,COUNTIF(女子名簿!$F$12:$F$520,学校名!$C226))</f>
        <v>0</v>
      </c>
      <c r="I226" s="77">
        <f t="shared" si="5"/>
        <v>0</v>
      </c>
      <c r="J226" s="38"/>
      <c r="K226" s="38"/>
      <c r="L226" s="34"/>
      <c r="M226" s="34"/>
      <c r="N226" s="34"/>
      <c r="O226" s="40"/>
    </row>
    <row r="227" spans="1:15" ht="15" thickBot="1">
      <c r="A227" s="41">
        <v>0</v>
      </c>
      <c r="B227" s="46"/>
      <c r="C227" s="62"/>
      <c r="D227" s="66"/>
      <c r="E227" s="48"/>
      <c r="F227" s="49"/>
      <c r="G227" s="78"/>
      <c r="H227" s="73">
        <f>IF(学校名!$C227="",0,COUNTIF(女子名簿!$F$12:$F$520,学校名!$C227))</f>
        <v>0</v>
      </c>
      <c r="I227" s="80">
        <f t="shared" si="5"/>
        <v>0</v>
      </c>
      <c r="J227" s="38"/>
      <c r="K227" s="38"/>
      <c r="L227" s="34"/>
      <c r="M227" s="34"/>
      <c r="N227" s="34"/>
      <c r="O227" s="40"/>
    </row>
    <row r="228" spans="1:15" ht="15" thickBot="1">
      <c r="A228" s="41">
        <v>0</v>
      </c>
      <c r="B228" s="50"/>
      <c r="C228" s="64"/>
      <c r="D228" s="67"/>
      <c r="E228" s="52"/>
      <c r="F228" s="51"/>
      <c r="G228" s="81"/>
      <c r="H228" s="73">
        <f>IF(学校名!$C228="",0,COUNTIF(女子名簿!$F$12:$F$520,学校名!$C228))</f>
        <v>0</v>
      </c>
      <c r="I228" s="83">
        <f t="shared" si="5"/>
        <v>0</v>
      </c>
      <c r="J228" s="38"/>
      <c r="K228" s="38"/>
      <c r="L228" s="34"/>
      <c r="M228" s="34"/>
      <c r="N228" s="34"/>
      <c r="O228" s="40"/>
    </row>
    <row r="229" spans="1:15" ht="15" thickBot="1">
      <c r="A229" s="41">
        <v>0</v>
      </c>
      <c r="B229" s="42"/>
      <c r="C229" s="53"/>
      <c r="D229" s="54"/>
      <c r="E229" s="45"/>
      <c r="F229" s="43"/>
      <c r="G229" s="75"/>
      <c r="H229" s="73">
        <f>IF(学校名!$C229="",0,COUNTIF(女子名簿!$F$12:$F$520,学校名!$C229))</f>
        <v>0</v>
      </c>
      <c r="I229" s="77">
        <f t="shared" si="5"/>
        <v>0</v>
      </c>
      <c r="J229" s="38"/>
      <c r="K229" s="38"/>
      <c r="L229" s="34"/>
      <c r="M229" s="34"/>
      <c r="N229" s="34"/>
      <c r="O229" s="40"/>
    </row>
    <row r="230" spans="1:15" ht="15" thickBot="1">
      <c r="A230" s="41">
        <v>0</v>
      </c>
      <c r="B230" s="42"/>
      <c r="C230" s="53"/>
      <c r="D230" s="54"/>
      <c r="E230" s="45"/>
      <c r="F230" s="43"/>
      <c r="G230" s="75"/>
      <c r="H230" s="73">
        <f>IF(学校名!$C230="",0,COUNTIF(女子名簿!$F$12:$F$520,学校名!$C230))</f>
        <v>0</v>
      </c>
      <c r="I230" s="77">
        <f t="shared" si="5"/>
        <v>0</v>
      </c>
      <c r="J230" s="38"/>
      <c r="K230" s="38"/>
      <c r="L230" s="34"/>
      <c r="M230" s="34"/>
      <c r="N230" s="34"/>
      <c r="O230" s="40"/>
    </row>
    <row r="231" spans="1:15" ht="15" thickBot="1">
      <c r="A231" s="41">
        <v>0</v>
      </c>
      <c r="B231" s="42"/>
      <c r="C231" s="53"/>
      <c r="D231" s="54"/>
      <c r="E231" s="45"/>
      <c r="F231" s="43"/>
      <c r="G231" s="75"/>
      <c r="H231" s="73">
        <f>IF(学校名!$C231="",0,COUNTIF(女子名簿!$F$12:$F$520,学校名!$C231))</f>
        <v>0</v>
      </c>
      <c r="I231" s="77">
        <f t="shared" ref="I231:I251" si="6">G231+H231</f>
        <v>0</v>
      </c>
      <c r="J231" s="38"/>
      <c r="K231" s="38"/>
      <c r="L231" s="34"/>
      <c r="M231" s="34"/>
      <c r="N231" s="34"/>
      <c r="O231" s="40"/>
    </row>
    <row r="232" spans="1:15" ht="15" thickBot="1">
      <c r="A232" s="41">
        <v>0</v>
      </c>
      <c r="B232" s="55"/>
      <c r="C232" s="62"/>
      <c r="D232" s="63"/>
      <c r="E232" s="57"/>
      <c r="F232" s="47"/>
      <c r="G232" s="84"/>
      <c r="H232" s="73">
        <f>IF(学校名!$C232="",0,COUNTIF(女子名簿!$F$12:$F$520,学校名!$C232))</f>
        <v>0</v>
      </c>
      <c r="I232" s="86">
        <f t="shared" si="6"/>
        <v>0</v>
      </c>
      <c r="J232" s="38"/>
      <c r="K232" s="38"/>
      <c r="L232" s="34"/>
      <c r="M232" s="34"/>
      <c r="N232" s="34"/>
      <c r="O232" s="40"/>
    </row>
    <row r="233" spans="1:15" ht="15" thickBot="1">
      <c r="A233" s="41">
        <v>0</v>
      </c>
      <c r="B233" s="58"/>
      <c r="C233" s="64"/>
      <c r="D233" s="65"/>
      <c r="E233" s="60"/>
      <c r="F233" s="61"/>
      <c r="G233" s="87"/>
      <c r="H233" s="73">
        <f>IF(学校名!$C233="",0,COUNTIF(女子名簿!$F$12:$F$520,学校名!$C233))</f>
        <v>0</v>
      </c>
      <c r="I233" s="89">
        <f t="shared" si="6"/>
        <v>0</v>
      </c>
      <c r="J233" s="38"/>
      <c r="K233" s="38"/>
      <c r="L233" s="34"/>
      <c r="M233" s="34"/>
      <c r="N233" s="34"/>
      <c r="O233" s="40"/>
    </row>
    <row r="234" spans="1:15" ht="15" thickBot="1">
      <c r="A234" s="41">
        <v>0</v>
      </c>
      <c r="B234" s="42"/>
      <c r="C234" s="53"/>
      <c r="D234" s="54"/>
      <c r="E234" s="45"/>
      <c r="F234" s="43"/>
      <c r="G234" s="75"/>
      <c r="H234" s="73">
        <f>IF(学校名!$C234="",0,COUNTIF(女子名簿!$F$12:$F$520,学校名!$C234))</f>
        <v>0</v>
      </c>
      <c r="I234" s="77">
        <f t="shared" si="6"/>
        <v>0</v>
      </c>
      <c r="J234" s="38"/>
      <c r="K234" s="38"/>
      <c r="L234" s="34"/>
      <c r="M234" s="34"/>
      <c r="N234" s="34"/>
      <c r="O234" s="40"/>
    </row>
    <row r="235" spans="1:15" ht="15" thickBot="1">
      <c r="A235" s="41">
        <v>0</v>
      </c>
      <c r="B235" s="42"/>
      <c r="C235" s="43"/>
      <c r="D235" s="44"/>
      <c r="E235" s="45"/>
      <c r="F235" s="43"/>
      <c r="G235" s="75"/>
      <c r="H235" s="73">
        <f>IF(学校名!$C235="",0,COUNTIF(女子名簿!$F$12:$F$520,学校名!$C235))</f>
        <v>0</v>
      </c>
      <c r="I235" s="77">
        <f t="shared" si="6"/>
        <v>0</v>
      </c>
      <c r="J235" s="38"/>
      <c r="K235" s="38"/>
      <c r="L235" s="34"/>
      <c r="M235" s="34"/>
      <c r="N235" s="34"/>
      <c r="O235" s="40"/>
    </row>
    <row r="236" spans="1:15" ht="15" thickBot="1">
      <c r="A236" s="41">
        <v>0</v>
      </c>
      <c r="B236" s="42"/>
      <c r="C236" s="43"/>
      <c r="D236" s="44"/>
      <c r="E236" s="45"/>
      <c r="F236" s="43"/>
      <c r="G236" s="75"/>
      <c r="H236" s="73">
        <f>IF(学校名!$C236="",0,COUNTIF(女子名簿!$F$12:$F$520,学校名!$C236))</f>
        <v>0</v>
      </c>
      <c r="I236" s="77">
        <f t="shared" si="6"/>
        <v>0</v>
      </c>
      <c r="J236" s="38"/>
      <c r="K236" s="38"/>
      <c r="L236" s="34"/>
      <c r="M236" s="34"/>
      <c r="N236" s="34"/>
      <c r="O236" s="40"/>
    </row>
    <row r="237" spans="1:15" ht="15" thickBot="1">
      <c r="A237" s="41">
        <v>0</v>
      </c>
      <c r="B237" s="46"/>
      <c r="C237" s="47"/>
      <c r="D237" s="128"/>
      <c r="E237" s="48"/>
      <c r="F237" s="49"/>
      <c r="G237" s="78"/>
      <c r="H237" s="73">
        <f>IF(学校名!$C237="",0,COUNTIF(女子名簿!$F$12:$F$520,学校名!$C237))</f>
        <v>0</v>
      </c>
      <c r="I237" s="80">
        <f t="shared" si="6"/>
        <v>0</v>
      </c>
      <c r="J237" s="38"/>
      <c r="K237" s="38"/>
      <c r="L237" s="34"/>
      <c r="M237" s="34"/>
      <c r="N237" s="34"/>
      <c r="O237" s="40"/>
    </row>
    <row r="238" spans="1:15" ht="15" thickBot="1">
      <c r="A238" s="41">
        <v>0</v>
      </c>
      <c r="B238" s="50"/>
      <c r="C238" s="236"/>
      <c r="D238" s="65"/>
      <c r="E238" s="52"/>
      <c r="F238" s="49"/>
      <c r="G238" s="81"/>
      <c r="H238" s="73">
        <f>IF(学校名!$C238="",0,COUNTIF(女子名簿!$F$12:$F$520,学校名!$C238))</f>
        <v>0</v>
      </c>
      <c r="I238" s="83">
        <f t="shared" si="6"/>
        <v>0</v>
      </c>
      <c r="J238" s="38"/>
      <c r="K238" s="38"/>
      <c r="L238" s="34"/>
      <c r="M238" s="34"/>
      <c r="N238" s="34"/>
      <c r="O238" s="40"/>
    </row>
    <row r="239" spans="1:15" ht="15" thickBot="1">
      <c r="A239" s="41">
        <v>0</v>
      </c>
      <c r="B239" s="42"/>
      <c r="C239" s="43"/>
      <c r="D239" s="44"/>
      <c r="E239" s="45"/>
      <c r="F239" s="43"/>
      <c r="G239" s="75"/>
      <c r="H239" s="73">
        <f>IF(学校名!$C239="",0,COUNTIF(女子名簿!$F$12:$F$520,学校名!$C239))</f>
        <v>0</v>
      </c>
      <c r="I239" s="77">
        <f t="shared" si="6"/>
        <v>0</v>
      </c>
      <c r="J239" s="38"/>
      <c r="K239" s="38"/>
      <c r="L239" s="34"/>
      <c r="M239" s="34"/>
      <c r="N239" s="34"/>
      <c r="O239" s="34"/>
    </row>
    <row r="240" spans="1:15" ht="15" thickBot="1">
      <c r="A240" s="41">
        <v>0</v>
      </c>
      <c r="B240" s="42"/>
      <c r="C240" s="43"/>
      <c r="D240" s="44"/>
      <c r="E240" s="45"/>
      <c r="F240" s="43"/>
      <c r="G240" s="75"/>
      <c r="H240" s="73">
        <f>IF(学校名!$C240="",0,COUNTIF(女子名簿!$F$12:$F$520,学校名!$C240))</f>
        <v>0</v>
      </c>
      <c r="I240" s="77">
        <f t="shared" si="6"/>
        <v>0</v>
      </c>
      <c r="J240" s="38"/>
      <c r="K240" s="38"/>
      <c r="L240" s="34"/>
      <c r="M240" s="34"/>
      <c r="N240" s="34"/>
      <c r="O240" s="34"/>
    </row>
    <row r="241" spans="1:15" ht="15" thickBot="1">
      <c r="A241" s="41">
        <v>0</v>
      </c>
      <c r="B241" s="42"/>
      <c r="C241" s="43"/>
      <c r="D241" s="44"/>
      <c r="E241" s="45"/>
      <c r="F241" s="43"/>
      <c r="G241" s="75"/>
      <c r="H241" s="73">
        <f>IF(学校名!$C241="",0,COUNTIF(女子名簿!$F$12:$F$520,学校名!$C241))</f>
        <v>0</v>
      </c>
      <c r="I241" s="77">
        <f t="shared" si="6"/>
        <v>0</v>
      </c>
      <c r="J241" s="38"/>
      <c r="K241" s="38"/>
      <c r="L241" s="34"/>
      <c r="M241" s="34"/>
      <c r="N241" s="34"/>
      <c r="O241" s="34"/>
    </row>
    <row r="242" spans="1:15" ht="15" thickBot="1">
      <c r="A242" s="41">
        <v>0</v>
      </c>
      <c r="B242" s="55"/>
      <c r="C242" s="47"/>
      <c r="D242" s="56"/>
      <c r="E242" s="57"/>
      <c r="F242" s="47"/>
      <c r="G242" s="84"/>
      <c r="H242" s="73">
        <f>IF(学校名!$C242="",0,COUNTIF(女子名簿!$F$12:$F$520,学校名!$C242))</f>
        <v>0</v>
      </c>
      <c r="I242" s="86">
        <f t="shared" si="6"/>
        <v>0</v>
      </c>
      <c r="J242" s="38"/>
      <c r="K242" s="38"/>
      <c r="L242" s="34"/>
      <c r="M242" s="34"/>
      <c r="N242" s="34"/>
      <c r="O242" s="34"/>
    </row>
    <row r="243" spans="1:15" ht="15" thickBot="1">
      <c r="A243" s="41">
        <v>0</v>
      </c>
      <c r="B243" s="58"/>
      <c r="C243" s="51"/>
      <c r="D243" s="59"/>
      <c r="E243" s="60"/>
      <c r="F243" s="61"/>
      <c r="G243" s="87"/>
      <c r="H243" s="73">
        <f>IF(学校名!$C243="",0,COUNTIF(女子名簿!$F$12:$F$520,学校名!$C243))</f>
        <v>0</v>
      </c>
      <c r="I243" s="89">
        <f t="shared" si="6"/>
        <v>0</v>
      </c>
      <c r="J243" s="38"/>
      <c r="K243" s="38"/>
      <c r="L243" s="34"/>
      <c r="M243" s="34"/>
      <c r="N243" s="34"/>
      <c r="O243" s="40"/>
    </row>
    <row r="244" spans="1:15" ht="15" thickBot="1">
      <c r="A244" s="41">
        <v>0</v>
      </c>
      <c r="B244" s="42"/>
      <c r="C244" s="53"/>
      <c r="D244" s="54"/>
      <c r="E244" s="45"/>
      <c r="F244" s="43"/>
      <c r="G244" s="75"/>
      <c r="H244" s="73">
        <f>IF(学校名!$C244="",0,COUNTIF(女子名簿!$F$12:$F$520,学校名!$C244))</f>
        <v>0</v>
      </c>
      <c r="I244" s="77">
        <f t="shared" si="6"/>
        <v>0</v>
      </c>
      <c r="J244" s="38"/>
      <c r="K244" s="38"/>
      <c r="L244" s="34"/>
      <c r="M244" s="34"/>
      <c r="N244" s="34"/>
      <c r="O244" s="40"/>
    </row>
    <row r="245" spans="1:15" ht="15" thickBot="1">
      <c r="A245" s="41">
        <v>0</v>
      </c>
      <c r="B245" s="42"/>
      <c r="C245" s="53"/>
      <c r="D245" s="54"/>
      <c r="E245" s="45"/>
      <c r="F245" s="43"/>
      <c r="G245" s="75"/>
      <c r="H245" s="73">
        <f>IF(学校名!$C245="",0,COUNTIF(女子名簿!$F$12:$F$520,学校名!$C245))</f>
        <v>0</v>
      </c>
      <c r="I245" s="77">
        <f t="shared" si="6"/>
        <v>0</v>
      </c>
      <c r="J245" s="38"/>
      <c r="K245" s="38"/>
      <c r="L245" s="34"/>
      <c r="M245" s="34"/>
      <c r="N245" s="34"/>
      <c r="O245" s="40"/>
    </row>
    <row r="246" spans="1:15" ht="15" thickBot="1">
      <c r="A246" s="41">
        <v>0</v>
      </c>
      <c r="B246" s="42"/>
      <c r="C246" s="53"/>
      <c r="D246" s="54"/>
      <c r="E246" s="45"/>
      <c r="F246" s="43"/>
      <c r="G246" s="75"/>
      <c r="H246" s="73">
        <f>IF(学校名!$C246="",0,COUNTIF(女子名簿!$F$12:$F$520,学校名!$C246))</f>
        <v>0</v>
      </c>
      <c r="I246" s="77">
        <f t="shared" si="6"/>
        <v>0</v>
      </c>
      <c r="J246" s="38"/>
      <c r="K246" s="38"/>
      <c r="L246" s="34"/>
      <c r="M246" s="34"/>
      <c r="N246" s="34"/>
      <c r="O246" s="40"/>
    </row>
    <row r="247" spans="1:15" ht="15" thickBot="1">
      <c r="A247" s="41">
        <v>0</v>
      </c>
      <c r="B247" s="46"/>
      <c r="C247" s="47"/>
      <c r="D247" s="235"/>
      <c r="E247" s="48"/>
      <c r="F247" s="49"/>
      <c r="G247" s="78"/>
      <c r="H247" s="73">
        <f>IF(学校名!$C247="",0,COUNTIF(女子名簿!$F$12:$F$520,学校名!$C247))</f>
        <v>0</v>
      </c>
      <c r="I247" s="80">
        <f t="shared" si="6"/>
        <v>0</v>
      </c>
      <c r="J247" s="38"/>
      <c r="K247" s="38"/>
      <c r="L247" s="34"/>
      <c r="M247" s="34"/>
      <c r="N247" s="34"/>
      <c r="O247" s="40"/>
    </row>
    <row r="248" spans="1:15" ht="15" thickBot="1">
      <c r="A248" s="41">
        <v>0</v>
      </c>
      <c r="B248" s="50"/>
      <c r="C248" s="51"/>
      <c r="D248" s="234"/>
      <c r="E248" s="52"/>
      <c r="F248" s="51"/>
      <c r="G248" s="81"/>
      <c r="H248" s="73">
        <f>IF(学校名!$C248="",0,COUNTIF(女子名簿!$F$12:$F$520,学校名!$C248))</f>
        <v>0</v>
      </c>
      <c r="I248" s="83">
        <f t="shared" si="6"/>
        <v>0</v>
      </c>
      <c r="J248" s="38"/>
      <c r="K248" s="38"/>
      <c r="L248" s="34"/>
      <c r="M248" s="34"/>
      <c r="N248" s="34"/>
      <c r="O248" s="40"/>
    </row>
    <row r="249" spans="1:15" ht="15" thickBot="1">
      <c r="A249" s="41">
        <v>0</v>
      </c>
      <c r="B249" s="42"/>
      <c r="C249" s="53"/>
      <c r="D249" s="54"/>
      <c r="E249" s="45"/>
      <c r="F249" s="43"/>
      <c r="G249" s="75"/>
      <c r="H249" s="73">
        <f>IF(学校名!$C249="",0,COUNTIF(女子名簿!$F$12:$F$520,学校名!$C249))</f>
        <v>0</v>
      </c>
      <c r="I249" s="77">
        <f t="shared" si="6"/>
        <v>0</v>
      </c>
      <c r="J249" s="38"/>
      <c r="K249" s="38"/>
      <c r="L249" s="34"/>
      <c r="M249" s="34"/>
      <c r="N249" s="34"/>
      <c r="O249" s="40"/>
    </row>
    <row r="250" spans="1:15" ht="15" thickBot="1">
      <c r="A250" s="41">
        <v>0</v>
      </c>
      <c r="B250" s="42"/>
      <c r="C250" s="43"/>
      <c r="D250" s="44"/>
      <c r="E250" s="45"/>
      <c r="F250" s="43"/>
      <c r="G250" s="75"/>
      <c r="H250" s="73">
        <f>IF(学校名!$C250="",0,COUNTIF(女子名簿!$F$12:$F$520,学校名!$C250))</f>
        <v>0</v>
      </c>
      <c r="I250" s="77">
        <f t="shared" si="6"/>
        <v>0</v>
      </c>
      <c r="J250" s="38"/>
      <c r="K250" s="38"/>
      <c r="L250" s="34"/>
      <c r="M250" s="34"/>
      <c r="N250" s="34"/>
      <c r="O250" s="40"/>
    </row>
    <row r="251" spans="1:15" ht="15" thickBot="1">
      <c r="A251" s="41">
        <v>0</v>
      </c>
      <c r="B251" s="42"/>
      <c r="C251" s="53"/>
      <c r="D251" s="54"/>
      <c r="E251" s="45"/>
      <c r="F251" s="43"/>
      <c r="G251" s="75"/>
      <c r="H251" s="73">
        <f>IF(学校名!$C251="",0,COUNTIF(女子名簿!$F$12:$F$520,学校名!$C251))</f>
        <v>0</v>
      </c>
      <c r="I251" s="77">
        <f t="shared" si="6"/>
        <v>0</v>
      </c>
      <c r="J251" s="38"/>
      <c r="K251" s="38"/>
      <c r="L251" s="34"/>
      <c r="M251" s="34"/>
      <c r="N251" s="34"/>
      <c r="O251" s="40"/>
    </row>
    <row r="252" spans="1:15" ht="15" thickBot="1">
      <c r="A252" s="41">
        <v>0</v>
      </c>
      <c r="B252" s="55"/>
      <c r="C252" s="62"/>
      <c r="D252" s="63"/>
      <c r="E252" s="57"/>
      <c r="F252" s="47"/>
      <c r="G252" s="84"/>
      <c r="H252" s="73">
        <f>IF(学校名!$C252="",0,COUNTIF(女子名簿!$F$12:$F$520,学校名!$C252))</f>
        <v>0</v>
      </c>
      <c r="I252" s="86">
        <f t="shared" ref="I252:I506" si="7">G252+H252</f>
        <v>0</v>
      </c>
      <c r="J252" s="38"/>
      <c r="K252" s="38"/>
      <c r="L252" s="34"/>
      <c r="M252" s="34"/>
      <c r="N252" s="34"/>
      <c r="O252" s="40"/>
    </row>
    <row r="253" spans="1:15" ht="15" thickBot="1">
      <c r="A253" s="41">
        <v>0</v>
      </c>
      <c r="B253" s="58"/>
      <c r="C253" s="64"/>
      <c r="D253" s="65"/>
      <c r="E253" s="60"/>
      <c r="F253" s="61"/>
      <c r="G253" s="87"/>
      <c r="H253" s="73">
        <f>IF(学校名!$C253="",0,COUNTIF(女子名簿!$F$12:$F$520,学校名!$C253))</f>
        <v>0</v>
      </c>
      <c r="I253" s="89">
        <f t="shared" si="7"/>
        <v>0</v>
      </c>
      <c r="J253" s="38"/>
      <c r="K253" s="38"/>
      <c r="L253" s="34"/>
      <c r="M253" s="34"/>
      <c r="N253" s="34"/>
      <c r="O253" s="40"/>
    </row>
    <row r="254" spans="1:15" ht="15" thickBot="1">
      <c r="A254" s="41">
        <v>0</v>
      </c>
      <c r="B254" s="42"/>
      <c r="C254" s="43"/>
      <c r="D254" s="44"/>
      <c r="E254" s="45"/>
      <c r="F254" s="43"/>
      <c r="G254" s="75"/>
      <c r="H254" s="73">
        <f>IF(学校名!$C254="",0,COUNTIF(女子名簿!$F$12:$F$520,学校名!$C254))</f>
        <v>0</v>
      </c>
      <c r="I254" s="77">
        <f t="shared" si="7"/>
        <v>0</v>
      </c>
      <c r="J254" s="38"/>
      <c r="K254" s="38"/>
      <c r="L254" s="34"/>
      <c r="M254" s="34"/>
      <c r="N254" s="34"/>
      <c r="O254" s="40"/>
    </row>
    <row r="255" spans="1:15" ht="15" thickBot="1">
      <c r="A255" s="41">
        <v>0</v>
      </c>
      <c r="B255" s="42"/>
      <c r="C255" s="53"/>
      <c r="D255" s="54"/>
      <c r="E255" s="45"/>
      <c r="F255" s="43"/>
      <c r="G255" s="75"/>
      <c r="H255" s="73">
        <f>IF(学校名!$C255="",0,COUNTIF(女子名簿!$F$12:$F$520,学校名!$C255))</f>
        <v>0</v>
      </c>
      <c r="I255" s="77">
        <f t="shared" si="7"/>
        <v>0</v>
      </c>
      <c r="J255" s="38"/>
      <c r="K255" s="38"/>
      <c r="L255" s="34"/>
      <c r="M255" s="34"/>
      <c r="N255" s="34"/>
      <c r="O255" s="40"/>
    </row>
    <row r="256" spans="1:15" ht="15" thickBot="1">
      <c r="A256" s="41">
        <v>0</v>
      </c>
      <c r="B256" s="42"/>
      <c r="C256" s="53"/>
      <c r="D256" s="54"/>
      <c r="E256" s="45"/>
      <c r="F256" s="43"/>
      <c r="G256" s="75"/>
      <c r="H256" s="73">
        <f>IF(学校名!$C256="",0,COUNTIF(女子名簿!$F$12:$F$520,学校名!$C256))</f>
        <v>0</v>
      </c>
      <c r="I256" s="77">
        <f t="shared" si="7"/>
        <v>0</v>
      </c>
      <c r="J256" s="38"/>
      <c r="K256" s="38"/>
      <c r="L256" s="34"/>
      <c r="M256" s="34"/>
      <c r="N256" s="34"/>
      <c r="O256" s="40"/>
    </row>
    <row r="257" spans="1:15" ht="15" thickBot="1">
      <c r="A257" s="41">
        <v>0</v>
      </c>
      <c r="B257" s="46"/>
      <c r="C257" s="47"/>
      <c r="D257" s="235"/>
      <c r="E257" s="48"/>
      <c r="F257" s="49"/>
      <c r="G257" s="78"/>
      <c r="H257" s="73">
        <f>IF(学校名!$C257="",0,COUNTIF(女子名簿!$F$12:$F$520,学校名!$C257))</f>
        <v>0</v>
      </c>
      <c r="I257" s="80">
        <f t="shared" si="7"/>
        <v>0</v>
      </c>
      <c r="J257" s="38"/>
      <c r="K257" s="38"/>
      <c r="L257" s="34"/>
      <c r="M257" s="34"/>
      <c r="N257" s="34"/>
      <c r="O257" s="40"/>
    </row>
    <row r="258" spans="1:15" ht="15" thickBot="1">
      <c r="A258" s="41">
        <v>0</v>
      </c>
      <c r="B258" s="50"/>
      <c r="C258" s="236"/>
      <c r="D258" s="65"/>
      <c r="E258" s="52"/>
      <c r="F258" s="49"/>
      <c r="G258" s="81"/>
      <c r="H258" s="73">
        <f>IF(学校名!$C258="",0,COUNTIF(女子名簿!$F$12:$F$520,学校名!$C258))</f>
        <v>0</v>
      </c>
      <c r="I258" s="83">
        <f t="shared" si="7"/>
        <v>0</v>
      </c>
      <c r="J258" s="38"/>
      <c r="K258" s="38"/>
      <c r="L258" s="34"/>
      <c r="M258" s="34"/>
      <c r="N258" s="34"/>
      <c r="O258" s="40"/>
    </row>
    <row r="259" spans="1:15" ht="15" thickBot="1">
      <c r="A259" s="41">
        <v>0</v>
      </c>
      <c r="B259" s="42"/>
      <c r="C259" s="53"/>
      <c r="D259" s="54"/>
      <c r="E259" s="45"/>
      <c r="F259" s="43"/>
      <c r="G259" s="75"/>
      <c r="H259" s="73">
        <f>IF(学校名!$C259="",0,COUNTIF(女子名簿!$F$12:$F$520,学校名!$C259))</f>
        <v>0</v>
      </c>
      <c r="I259" s="77">
        <f t="shared" si="7"/>
        <v>0</v>
      </c>
      <c r="J259" s="38"/>
      <c r="K259" s="38"/>
      <c r="L259" s="34"/>
      <c r="M259" s="34"/>
      <c r="N259" s="34"/>
      <c r="O259" s="34"/>
    </row>
    <row r="260" spans="1:15" ht="15" thickBot="1">
      <c r="A260" s="41">
        <v>0</v>
      </c>
      <c r="B260" s="42"/>
      <c r="C260" s="53"/>
      <c r="D260" s="54"/>
      <c r="E260" s="45"/>
      <c r="F260" s="43"/>
      <c r="G260" s="75"/>
      <c r="H260" s="73">
        <f>IF(学校名!$C260="",0,COUNTIF(女子名簿!$F$12:$F$520,学校名!$C260))</f>
        <v>0</v>
      </c>
      <c r="I260" s="77">
        <f t="shared" si="7"/>
        <v>0</v>
      </c>
      <c r="J260" s="38"/>
      <c r="K260" s="38"/>
      <c r="L260" s="34"/>
      <c r="M260" s="34"/>
      <c r="N260" s="34"/>
      <c r="O260" s="34"/>
    </row>
    <row r="261" spans="1:15" ht="15" thickBot="1">
      <c r="A261" s="41">
        <v>0</v>
      </c>
      <c r="B261" s="42"/>
      <c r="C261" s="53"/>
      <c r="D261" s="54"/>
      <c r="E261" s="45"/>
      <c r="F261" s="43"/>
      <c r="G261" s="75"/>
      <c r="H261" s="73">
        <f>IF(学校名!$C261="",0,COUNTIF(女子名簿!$F$12:$F$520,学校名!$C261))</f>
        <v>0</v>
      </c>
      <c r="I261" s="77">
        <f t="shared" si="7"/>
        <v>0</v>
      </c>
      <c r="J261" s="38"/>
      <c r="K261" s="38"/>
      <c r="L261" s="34"/>
      <c r="M261" s="34"/>
      <c r="N261" s="34"/>
      <c r="O261" s="34"/>
    </row>
    <row r="262" spans="1:15" ht="15" thickBot="1">
      <c r="A262" s="41">
        <v>0</v>
      </c>
      <c r="B262" s="55"/>
      <c r="C262" s="62"/>
      <c r="D262" s="63"/>
      <c r="E262" s="57"/>
      <c r="F262" s="47"/>
      <c r="G262" s="84"/>
      <c r="H262" s="73">
        <f>IF(学校名!$C262="",0,COUNTIF(女子名簿!$F$12:$F$520,学校名!$C262))</f>
        <v>0</v>
      </c>
      <c r="I262" s="86">
        <f t="shared" si="7"/>
        <v>0</v>
      </c>
      <c r="J262" s="38"/>
      <c r="K262" s="38"/>
      <c r="L262" s="34"/>
      <c r="M262" s="34"/>
      <c r="N262" s="34"/>
      <c r="O262" s="34"/>
    </row>
    <row r="263" spans="1:15" ht="15" thickBot="1">
      <c r="A263" s="41">
        <v>0</v>
      </c>
      <c r="B263" s="58"/>
      <c r="C263" s="64"/>
      <c r="D263" s="65"/>
      <c r="E263" s="60"/>
      <c r="F263" s="61"/>
      <c r="G263" s="87"/>
      <c r="H263" s="73">
        <f>IF(学校名!$C263="",0,COUNTIF(女子名簿!$F$12:$F$520,学校名!$C263))</f>
        <v>0</v>
      </c>
      <c r="I263" s="89">
        <f t="shared" si="7"/>
        <v>0</v>
      </c>
      <c r="J263" s="38"/>
      <c r="K263" s="38"/>
      <c r="L263" s="34"/>
      <c r="M263" s="34"/>
      <c r="N263" s="34"/>
      <c r="O263" s="40"/>
    </row>
    <row r="264" spans="1:15" ht="15" thickBot="1">
      <c r="A264" s="41">
        <v>0</v>
      </c>
      <c r="B264" s="42"/>
      <c r="C264" s="53"/>
      <c r="D264" s="54"/>
      <c r="E264" s="45"/>
      <c r="F264" s="43"/>
      <c r="G264" s="75"/>
      <c r="H264" s="73">
        <f>IF(学校名!$C264="",0,COUNTIF(女子名簿!$F$12:$F$520,学校名!$C264))</f>
        <v>0</v>
      </c>
      <c r="I264" s="77">
        <f t="shared" si="7"/>
        <v>0</v>
      </c>
      <c r="J264" s="38"/>
      <c r="K264" s="38"/>
      <c r="L264" s="34"/>
      <c r="M264" s="34"/>
      <c r="N264" s="34"/>
      <c r="O264" s="40"/>
    </row>
    <row r="265" spans="1:15" ht="15" thickBot="1">
      <c r="A265" s="41">
        <v>0</v>
      </c>
      <c r="B265" s="42"/>
      <c r="C265" s="53"/>
      <c r="D265" s="54"/>
      <c r="E265" s="45"/>
      <c r="F265" s="43"/>
      <c r="G265" s="75"/>
      <c r="H265" s="73">
        <f>IF(学校名!$C265="",0,COUNTIF(女子名簿!$F$12:$F$520,学校名!$C265))</f>
        <v>0</v>
      </c>
      <c r="I265" s="77">
        <f t="shared" si="7"/>
        <v>0</v>
      </c>
      <c r="J265" s="38"/>
      <c r="K265" s="38"/>
      <c r="L265" s="34"/>
      <c r="M265" s="34"/>
      <c r="N265" s="34"/>
      <c r="O265" s="40"/>
    </row>
    <row r="266" spans="1:15" ht="15" thickBot="1">
      <c r="A266" s="41">
        <v>0</v>
      </c>
      <c r="B266" s="42"/>
      <c r="C266" s="43"/>
      <c r="D266" s="44"/>
      <c r="E266" s="45"/>
      <c r="F266" s="43"/>
      <c r="G266" s="75"/>
      <c r="H266" s="73">
        <f>IF(学校名!$C266="",0,COUNTIF(女子名簿!$F$12:$F$520,学校名!$C266))</f>
        <v>0</v>
      </c>
      <c r="I266" s="77">
        <f t="shared" si="7"/>
        <v>0</v>
      </c>
      <c r="J266" s="38"/>
      <c r="K266" s="38"/>
      <c r="L266" s="34"/>
      <c r="M266" s="34"/>
      <c r="N266" s="34"/>
      <c r="O266" s="40"/>
    </row>
    <row r="267" spans="1:15" ht="15" thickBot="1">
      <c r="A267" s="41">
        <v>0</v>
      </c>
      <c r="B267" s="46"/>
      <c r="C267" s="47"/>
      <c r="D267" s="235"/>
      <c r="E267" s="48"/>
      <c r="F267" s="49"/>
      <c r="G267" s="78"/>
      <c r="H267" s="73">
        <f>IF(学校名!$C267="",0,COUNTIF(女子名簿!$F$12:$F$520,学校名!$C267))</f>
        <v>0</v>
      </c>
      <c r="I267" s="80">
        <f t="shared" si="7"/>
        <v>0</v>
      </c>
      <c r="J267" s="38"/>
      <c r="K267" s="38"/>
      <c r="L267" s="34"/>
      <c r="M267" s="34"/>
      <c r="N267" s="34"/>
      <c r="O267" s="40"/>
    </row>
    <row r="268" spans="1:15" ht="15" thickBot="1">
      <c r="A268" s="41">
        <v>0</v>
      </c>
      <c r="B268" s="50"/>
      <c r="C268" s="51"/>
      <c r="D268" s="234"/>
      <c r="E268" s="52"/>
      <c r="F268" s="51"/>
      <c r="G268" s="81"/>
      <c r="H268" s="73">
        <f>IF(学校名!$C268="",0,COUNTIF(女子名簿!$F$12:$F$520,学校名!$C268))</f>
        <v>0</v>
      </c>
      <c r="I268" s="83">
        <f t="shared" si="7"/>
        <v>0</v>
      </c>
      <c r="J268" s="38"/>
      <c r="K268" s="38"/>
      <c r="L268" s="34"/>
      <c r="M268" s="34"/>
      <c r="N268" s="34"/>
      <c r="O268" s="40"/>
    </row>
    <row r="269" spans="1:15" ht="15" thickBot="1">
      <c r="A269" s="41">
        <v>0</v>
      </c>
      <c r="B269" s="42"/>
      <c r="C269" s="43"/>
      <c r="D269" s="44"/>
      <c r="E269" s="45"/>
      <c r="F269" s="43"/>
      <c r="G269" s="75"/>
      <c r="H269" s="73">
        <f>IF(学校名!$C269="",0,COUNTIF(女子名簿!$F$12:$F$520,学校名!$C269))</f>
        <v>0</v>
      </c>
      <c r="I269" s="77">
        <f t="shared" si="7"/>
        <v>0</v>
      </c>
      <c r="J269" s="38"/>
      <c r="K269" s="38"/>
      <c r="L269" s="34"/>
      <c r="M269" s="34"/>
      <c r="N269" s="34"/>
      <c r="O269" s="40"/>
    </row>
    <row r="270" spans="1:15" ht="15" thickBot="1">
      <c r="A270" s="41">
        <v>0</v>
      </c>
      <c r="B270" s="42"/>
      <c r="C270" s="43"/>
      <c r="D270" s="44"/>
      <c r="E270" s="45"/>
      <c r="F270" s="43"/>
      <c r="G270" s="75"/>
      <c r="H270" s="73">
        <f>IF(学校名!$C270="",0,COUNTIF(女子名簿!$F$12:$F$520,学校名!$C270))</f>
        <v>0</v>
      </c>
      <c r="I270" s="77">
        <f t="shared" si="7"/>
        <v>0</v>
      </c>
      <c r="J270" s="38"/>
      <c r="K270" s="38"/>
      <c r="L270" s="34"/>
      <c r="M270" s="34"/>
      <c r="N270" s="34"/>
      <c r="O270" s="40"/>
    </row>
    <row r="271" spans="1:15" ht="15" thickBot="1">
      <c r="A271" s="41">
        <v>0</v>
      </c>
      <c r="B271" s="42"/>
      <c r="C271" s="53"/>
      <c r="D271" s="54"/>
      <c r="E271" s="45"/>
      <c r="F271" s="43"/>
      <c r="G271" s="75"/>
      <c r="H271" s="73">
        <f>IF(学校名!$C271="",0,COUNTIF(女子名簿!$F$12:$F$520,学校名!$C271))</f>
        <v>0</v>
      </c>
      <c r="I271" s="77">
        <f t="shared" si="7"/>
        <v>0</v>
      </c>
      <c r="J271" s="38"/>
      <c r="K271" s="38"/>
      <c r="L271" s="34"/>
      <c r="M271" s="34"/>
      <c r="N271" s="34"/>
      <c r="O271" s="40"/>
    </row>
    <row r="272" spans="1:15" ht="15" thickBot="1">
      <c r="A272" s="41">
        <v>0</v>
      </c>
      <c r="B272" s="55"/>
      <c r="C272" s="62"/>
      <c r="D272" s="63"/>
      <c r="E272" s="57"/>
      <c r="F272" s="47"/>
      <c r="G272" s="84"/>
      <c r="H272" s="73">
        <f>IF(学校名!$C272="",0,COUNTIF(女子名簿!$F$12:$F$520,学校名!$C272))</f>
        <v>0</v>
      </c>
      <c r="I272" s="86">
        <f t="shared" si="7"/>
        <v>0</v>
      </c>
      <c r="J272" s="38"/>
      <c r="K272" s="38"/>
      <c r="L272" s="34"/>
      <c r="M272" s="34"/>
      <c r="N272" s="34"/>
      <c r="O272" s="40"/>
    </row>
    <row r="273" spans="1:15" ht="15" thickBot="1">
      <c r="A273" s="41">
        <v>0</v>
      </c>
      <c r="B273" s="58"/>
      <c r="C273" s="64"/>
      <c r="D273" s="65"/>
      <c r="E273" s="60"/>
      <c r="F273" s="61"/>
      <c r="G273" s="87"/>
      <c r="H273" s="73">
        <f>IF(学校名!$C273="",0,COUNTIF(女子名簿!$F$12:$F$520,学校名!$C273))</f>
        <v>0</v>
      </c>
      <c r="I273" s="89">
        <f t="shared" si="7"/>
        <v>0</v>
      </c>
      <c r="J273" s="38"/>
      <c r="K273" s="38"/>
      <c r="L273" s="34"/>
      <c r="M273" s="34"/>
      <c r="N273" s="34"/>
      <c r="O273" s="40"/>
    </row>
    <row r="274" spans="1:15" ht="15" thickBot="1">
      <c r="A274" s="41">
        <v>0</v>
      </c>
      <c r="B274" s="42"/>
      <c r="C274" s="53"/>
      <c r="D274" s="54"/>
      <c r="E274" s="45"/>
      <c r="F274" s="43"/>
      <c r="G274" s="75"/>
      <c r="H274" s="73">
        <f>IF(学校名!$C274="",0,COUNTIF(女子名簿!$F$12:$F$520,学校名!$C274))</f>
        <v>0</v>
      </c>
      <c r="I274" s="77">
        <f t="shared" si="7"/>
        <v>0</v>
      </c>
      <c r="J274" s="38"/>
      <c r="K274" s="38"/>
      <c r="L274" s="34"/>
      <c r="M274" s="34"/>
      <c r="N274" s="34"/>
      <c r="O274" s="40"/>
    </row>
    <row r="275" spans="1:15" ht="15" thickBot="1">
      <c r="A275" s="41">
        <v>0</v>
      </c>
      <c r="B275" s="42"/>
      <c r="C275" s="43"/>
      <c r="D275" s="44"/>
      <c r="E275" s="45"/>
      <c r="F275" s="43"/>
      <c r="G275" s="75"/>
      <c r="H275" s="73">
        <f>IF(学校名!$C275="",0,COUNTIF(女子名簿!$F$12:$F$520,学校名!$C275))</f>
        <v>0</v>
      </c>
      <c r="I275" s="77">
        <f t="shared" si="7"/>
        <v>0</v>
      </c>
      <c r="J275" s="38"/>
      <c r="K275" s="38"/>
      <c r="L275" s="34"/>
      <c r="M275" s="34"/>
      <c r="N275" s="34"/>
      <c r="O275" s="40"/>
    </row>
    <row r="276" spans="1:15" ht="14.25">
      <c r="A276" s="41">
        <v>0</v>
      </c>
      <c r="B276" s="42"/>
      <c r="C276" s="53"/>
      <c r="D276" s="54"/>
      <c r="E276" s="45"/>
      <c r="F276" s="43"/>
      <c r="G276" s="75"/>
      <c r="H276" s="73">
        <f>IF(学校名!$C276="",0,COUNTIF(女子名簿!$F$12:$F$520,学校名!$C276))</f>
        <v>0</v>
      </c>
      <c r="I276" s="77">
        <f t="shared" si="7"/>
        <v>0</v>
      </c>
      <c r="J276" s="38"/>
      <c r="K276" s="38"/>
      <c r="L276" s="34"/>
      <c r="M276" s="34"/>
      <c r="N276" s="34"/>
      <c r="O276" s="40"/>
    </row>
    <row r="277" spans="1:15" ht="14.25">
      <c r="A277" s="41">
        <v>0</v>
      </c>
      <c r="B277" s="46"/>
      <c r="C277" s="62"/>
      <c r="D277" s="66"/>
      <c r="E277" s="48"/>
      <c r="F277" s="49"/>
      <c r="G277" s="78"/>
      <c r="H277" s="79">
        <f>IF($C277="",0,COUNTIF(女子名簿!$F$12:$F$520,$C277))</f>
        <v>0</v>
      </c>
      <c r="I277" s="80">
        <f t="shared" si="7"/>
        <v>0</v>
      </c>
      <c r="J277" s="38"/>
      <c r="K277" s="38"/>
      <c r="L277" s="34"/>
      <c r="M277" s="34"/>
      <c r="N277" s="34"/>
      <c r="O277" s="40"/>
    </row>
    <row r="278" spans="1:15" ht="14.25">
      <c r="A278" s="41">
        <v>0</v>
      </c>
      <c r="B278" s="50"/>
      <c r="C278" s="236"/>
      <c r="D278" s="65"/>
      <c r="E278" s="52"/>
      <c r="F278" s="49"/>
      <c r="G278" s="81"/>
      <c r="H278" s="82">
        <f>IF($C278="",0,COUNTIF(女子名簿!$F$12:$F$520,$C278))</f>
        <v>0</v>
      </c>
      <c r="I278" s="83">
        <f t="shared" si="7"/>
        <v>0</v>
      </c>
      <c r="J278" s="38"/>
      <c r="K278" s="38"/>
      <c r="L278" s="34"/>
      <c r="M278" s="34"/>
      <c r="N278" s="34"/>
      <c r="O278" s="40"/>
    </row>
    <row r="279" spans="1:15" ht="14.25">
      <c r="A279" s="41">
        <v>0</v>
      </c>
      <c r="B279" s="42"/>
      <c r="C279" s="53"/>
      <c r="D279" s="54"/>
      <c r="E279" s="45"/>
      <c r="F279" s="43"/>
      <c r="G279" s="75"/>
      <c r="H279" s="76">
        <f>IF($C279="",0,COUNTIF(女子名簿!$F$12:$F$520,$C279))</f>
        <v>0</v>
      </c>
      <c r="I279" s="77">
        <f t="shared" si="7"/>
        <v>0</v>
      </c>
      <c r="J279" s="38"/>
      <c r="K279" s="38"/>
      <c r="L279" s="34"/>
      <c r="M279" s="34"/>
      <c r="N279" s="34"/>
      <c r="O279" s="34"/>
    </row>
    <row r="280" spans="1:15" ht="14.25">
      <c r="A280" s="41">
        <v>0</v>
      </c>
      <c r="B280" s="42"/>
      <c r="C280" s="53"/>
      <c r="D280" s="54"/>
      <c r="E280" s="45"/>
      <c r="F280" s="43"/>
      <c r="G280" s="75"/>
      <c r="H280" s="76">
        <f>IF($C280="",0,COUNTIF(女子名簿!$F$12:$F$520,$C280))</f>
        <v>0</v>
      </c>
      <c r="I280" s="77">
        <f t="shared" si="7"/>
        <v>0</v>
      </c>
      <c r="J280" s="38"/>
      <c r="K280" s="38"/>
      <c r="L280" s="34"/>
      <c r="M280" s="34"/>
      <c r="N280" s="34"/>
      <c r="O280" s="34"/>
    </row>
    <row r="281" spans="1:15" ht="14.25">
      <c r="A281" s="41">
        <v>0</v>
      </c>
      <c r="B281" s="42"/>
      <c r="C281" s="53"/>
      <c r="D281" s="54"/>
      <c r="E281" s="45"/>
      <c r="F281" s="43"/>
      <c r="G281" s="75"/>
      <c r="H281" s="76">
        <f>IF($C281="",0,COUNTIF(女子名簿!$F$12:$F$520,$C281))</f>
        <v>0</v>
      </c>
      <c r="I281" s="77">
        <f t="shared" si="7"/>
        <v>0</v>
      </c>
      <c r="J281" s="38"/>
      <c r="K281" s="38"/>
      <c r="L281" s="34"/>
      <c r="M281" s="34"/>
      <c r="N281" s="34"/>
      <c r="O281" s="34"/>
    </row>
    <row r="282" spans="1:15" ht="14.25">
      <c r="A282" s="41">
        <v>0</v>
      </c>
      <c r="B282" s="55"/>
      <c r="C282" s="62"/>
      <c r="D282" s="63"/>
      <c r="E282" s="57"/>
      <c r="F282" s="47"/>
      <c r="G282" s="84"/>
      <c r="H282" s="85">
        <f>IF($C282="",0,COUNTIF(女子名簿!$F$12:$F$520,$C282))</f>
        <v>0</v>
      </c>
      <c r="I282" s="86">
        <f t="shared" si="7"/>
        <v>0</v>
      </c>
      <c r="J282" s="38"/>
      <c r="K282" s="38"/>
      <c r="L282" s="34"/>
      <c r="M282" s="34"/>
      <c r="N282" s="34"/>
      <c r="O282" s="34"/>
    </row>
    <row r="283" spans="1:15" ht="14.25">
      <c r="A283" s="41">
        <v>0</v>
      </c>
      <c r="B283" s="58"/>
      <c r="C283" s="64"/>
      <c r="D283" s="65"/>
      <c r="E283" s="60"/>
      <c r="F283" s="61"/>
      <c r="G283" s="87"/>
      <c r="H283" s="88">
        <f>IF($C283="",0,COUNTIF(女子名簿!$F$12:$F$520,$C283))</f>
        <v>0</v>
      </c>
      <c r="I283" s="89">
        <f t="shared" si="7"/>
        <v>0</v>
      </c>
      <c r="J283" s="38"/>
      <c r="K283" s="38"/>
      <c r="L283" s="34"/>
      <c r="M283" s="34"/>
      <c r="N283" s="34"/>
      <c r="O283" s="40"/>
    </row>
    <row r="284" spans="1:15" ht="14.25">
      <c r="A284" s="41">
        <v>0</v>
      </c>
      <c r="B284" s="42"/>
      <c r="C284" s="43"/>
      <c r="D284" s="44"/>
      <c r="E284" s="45"/>
      <c r="F284" s="43"/>
      <c r="G284" s="75"/>
      <c r="H284" s="76">
        <f>IF($C284="",0,COUNTIF(女子名簿!$F$12:$F$520,$C284))</f>
        <v>0</v>
      </c>
      <c r="I284" s="77">
        <f t="shared" si="7"/>
        <v>0</v>
      </c>
      <c r="J284" s="38"/>
      <c r="K284" s="38"/>
      <c r="L284" s="34"/>
      <c r="M284" s="34"/>
      <c r="N284" s="34"/>
      <c r="O284" s="40"/>
    </row>
    <row r="285" spans="1:15" ht="14.25">
      <c r="A285" s="41">
        <v>0</v>
      </c>
      <c r="B285" s="42"/>
      <c r="C285" s="43"/>
      <c r="D285" s="44"/>
      <c r="E285" s="45"/>
      <c r="F285" s="43"/>
      <c r="G285" s="75"/>
      <c r="H285" s="76">
        <f>IF($C285="",0,COUNTIF(女子名簿!$F$12:$F$520,$C285))</f>
        <v>0</v>
      </c>
      <c r="I285" s="77">
        <f t="shared" si="7"/>
        <v>0</v>
      </c>
      <c r="J285" s="38"/>
      <c r="K285" s="38"/>
      <c r="L285" s="34"/>
      <c r="M285" s="34"/>
      <c r="N285" s="34"/>
      <c r="O285" s="40"/>
    </row>
    <row r="286" spans="1:15" ht="14.25">
      <c r="A286" s="41">
        <v>0</v>
      </c>
      <c r="B286" s="42"/>
      <c r="C286" s="43"/>
      <c r="D286" s="44"/>
      <c r="E286" s="45"/>
      <c r="F286" s="43"/>
      <c r="G286" s="75"/>
      <c r="H286" s="76">
        <f>IF($C286="",0,COUNTIF(女子名簿!$F$12:$F$520,$C286))</f>
        <v>0</v>
      </c>
      <c r="I286" s="77">
        <f t="shared" si="7"/>
        <v>0</v>
      </c>
      <c r="J286" s="38"/>
      <c r="K286" s="38"/>
      <c r="L286" s="34"/>
      <c r="M286" s="34"/>
      <c r="N286" s="34"/>
      <c r="O286" s="40"/>
    </row>
    <row r="287" spans="1:15" ht="14.25">
      <c r="A287" s="41">
        <v>0</v>
      </c>
      <c r="B287" s="46"/>
      <c r="C287" s="47"/>
      <c r="D287" s="235"/>
      <c r="E287" s="48"/>
      <c r="F287" s="49"/>
      <c r="G287" s="78"/>
      <c r="H287" s="79">
        <f>IF($C287="",0,COUNTIF(女子名簿!$F$12:$F$520,$C287))</f>
        <v>0</v>
      </c>
      <c r="I287" s="80">
        <f t="shared" si="7"/>
        <v>0</v>
      </c>
      <c r="J287" s="38"/>
      <c r="K287" s="38"/>
      <c r="L287" s="34"/>
      <c r="M287" s="34"/>
      <c r="N287" s="34"/>
      <c r="O287" s="40"/>
    </row>
    <row r="288" spans="1:15" ht="14.25">
      <c r="A288" s="41">
        <v>0</v>
      </c>
      <c r="B288" s="50"/>
      <c r="C288" s="51"/>
      <c r="D288" s="234"/>
      <c r="E288" s="52"/>
      <c r="F288" s="51"/>
      <c r="G288" s="81"/>
      <c r="H288" s="82">
        <f>IF($C288="",0,COUNTIF(女子名簿!$F$12:$F$520,$C288))</f>
        <v>0</v>
      </c>
      <c r="I288" s="83">
        <f t="shared" si="7"/>
        <v>0</v>
      </c>
      <c r="J288" s="38"/>
      <c r="K288" s="38"/>
      <c r="L288" s="34"/>
      <c r="M288" s="34"/>
      <c r="N288" s="34"/>
      <c r="O288" s="40"/>
    </row>
    <row r="289" spans="1:15" ht="14.25">
      <c r="A289" s="41">
        <v>0</v>
      </c>
      <c r="B289" s="42"/>
      <c r="C289" s="53"/>
      <c r="D289" s="54"/>
      <c r="E289" s="45"/>
      <c r="F289" s="43"/>
      <c r="G289" s="75"/>
      <c r="H289" s="76">
        <f>IF($C289="",0,COUNTIF(女子名簿!$F$12:$F$520,$C289))</f>
        <v>0</v>
      </c>
      <c r="I289" s="77">
        <f t="shared" si="7"/>
        <v>0</v>
      </c>
      <c r="J289" s="38"/>
      <c r="K289" s="38"/>
      <c r="L289" s="34"/>
      <c r="M289" s="34"/>
      <c r="N289" s="34"/>
      <c r="O289" s="40"/>
    </row>
    <row r="290" spans="1:15" ht="14.25">
      <c r="A290" s="41">
        <v>0</v>
      </c>
      <c r="B290" s="42"/>
      <c r="C290" s="53"/>
      <c r="D290" s="54"/>
      <c r="E290" s="45"/>
      <c r="F290" s="43"/>
      <c r="G290" s="75"/>
      <c r="H290" s="76">
        <f>IF($C290="",0,COUNTIF(女子名簿!$F$12:$F$520,$C290))</f>
        <v>0</v>
      </c>
      <c r="I290" s="77">
        <f t="shared" si="7"/>
        <v>0</v>
      </c>
      <c r="J290" s="38"/>
      <c r="K290" s="38"/>
      <c r="L290" s="34"/>
      <c r="M290" s="34"/>
      <c r="N290" s="34"/>
      <c r="O290" s="40"/>
    </row>
    <row r="291" spans="1:15" ht="14.25">
      <c r="A291" s="41">
        <v>0</v>
      </c>
      <c r="B291" s="42"/>
      <c r="C291" s="53"/>
      <c r="D291" s="54"/>
      <c r="E291" s="45"/>
      <c r="F291" s="43"/>
      <c r="G291" s="75"/>
      <c r="H291" s="76">
        <f>IF($C291="",0,COUNTIF(女子名簿!$F$12:$F$520,$C291))</f>
        <v>0</v>
      </c>
      <c r="I291" s="77">
        <f t="shared" si="7"/>
        <v>0</v>
      </c>
      <c r="J291" s="38"/>
      <c r="K291" s="38"/>
      <c r="L291" s="34"/>
      <c r="M291" s="34"/>
      <c r="N291" s="34"/>
      <c r="O291" s="40"/>
    </row>
    <row r="292" spans="1:15" ht="14.25">
      <c r="A292" s="41">
        <v>0</v>
      </c>
      <c r="B292" s="55"/>
      <c r="C292" s="47"/>
      <c r="D292" s="56"/>
      <c r="E292" s="57"/>
      <c r="F292" s="47"/>
      <c r="G292" s="84"/>
      <c r="H292" s="85">
        <f>IF($C292="",0,COUNTIF(女子名簿!$F$12:$F$520,$C292))</f>
        <v>0</v>
      </c>
      <c r="I292" s="86">
        <f t="shared" si="7"/>
        <v>0</v>
      </c>
      <c r="J292" s="38"/>
      <c r="K292" s="38"/>
      <c r="L292" s="34"/>
      <c r="M292" s="34"/>
      <c r="N292" s="34"/>
      <c r="O292" s="40"/>
    </row>
    <row r="293" spans="1:15" ht="14.25">
      <c r="A293" s="41">
        <v>0</v>
      </c>
      <c r="B293" s="58"/>
      <c r="C293" s="64"/>
      <c r="D293" s="65"/>
      <c r="E293" s="60"/>
      <c r="F293" s="61"/>
      <c r="G293" s="87"/>
      <c r="H293" s="88">
        <f>IF($C293="",0,COUNTIF(女子名簿!$F$12:$F$520,$C293))</f>
        <v>0</v>
      </c>
      <c r="I293" s="89">
        <f t="shared" si="7"/>
        <v>0</v>
      </c>
      <c r="J293" s="38"/>
      <c r="K293" s="38"/>
      <c r="L293" s="34"/>
      <c r="M293" s="34"/>
      <c r="N293" s="34"/>
      <c r="O293" s="40"/>
    </row>
    <row r="294" spans="1:15" ht="14.25">
      <c r="A294" s="41">
        <v>0</v>
      </c>
      <c r="B294" s="42"/>
      <c r="C294" s="53"/>
      <c r="D294" s="54"/>
      <c r="E294" s="45"/>
      <c r="F294" s="43"/>
      <c r="G294" s="75"/>
      <c r="H294" s="76">
        <f>IF($C294="",0,COUNTIF(女子名簿!$F$12:$F$520,$C294))</f>
        <v>0</v>
      </c>
      <c r="I294" s="77">
        <f t="shared" si="7"/>
        <v>0</v>
      </c>
      <c r="J294" s="38"/>
      <c r="K294" s="38"/>
      <c r="L294" s="34"/>
      <c r="M294" s="34"/>
      <c r="N294" s="34"/>
      <c r="O294" s="40"/>
    </row>
    <row r="295" spans="1:15" ht="14.25">
      <c r="A295" s="41">
        <v>0</v>
      </c>
      <c r="B295" s="42"/>
      <c r="C295" s="43"/>
      <c r="D295" s="44"/>
      <c r="E295" s="45"/>
      <c r="F295" s="43"/>
      <c r="G295" s="75"/>
      <c r="H295" s="76">
        <f>IF($C295="",0,COUNTIF(女子名簿!$F$12:$F$520,$C295))</f>
        <v>0</v>
      </c>
      <c r="I295" s="77">
        <f t="shared" si="7"/>
        <v>0</v>
      </c>
      <c r="J295" s="38"/>
      <c r="K295" s="38"/>
      <c r="L295" s="34"/>
      <c r="M295" s="34"/>
      <c r="N295" s="34"/>
      <c r="O295" s="40"/>
    </row>
    <row r="296" spans="1:15" ht="14.25">
      <c r="A296" s="41">
        <v>0</v>
      </c>
      <c r="B296" s="42"/>
      <c r="C296" s="53"/>
      <c r="D296" s="54"/>
      <c r="E296" s="45"/>
      <c r="F296" s="43"/>
      <c r="G296" s="75"/>
      <c r="H296" s="76">
        <f>IF($C296="",0,COUNTIF(女子名簿!$F$12:$F$520,$C296))</f>
        <v>0</v>
      </c>
      <c r="I296" s="77">
        <f t="shared" si="7"/>
        <v>0</v>
      </c>
      <c r="J296" s="38"/>
      <c r="K296" s="38"/>
      <c r="L296" s="34"/>
      <c r="M296" s="34"/>
      <c r="N296" s="34"/>
      <c r="O296" s="40"/>
    </row>
    <row r="297" spans="1:15" ht="14.25">
      <c r="A297" s="41">
        <v>0</v>
      </c>
      <c r="B297" s="46"/>
      <c r="C297" s="62"/>
      <c r="D297" s="66"/>
      <c r="E297" s="48"/>
      <c r="F297" s="49"/>
      <c r="G297" s="78"/>
      <c r="H297" s="79">
        <f>IF($C297="",0,COUNTIF(女子名簿!$F$12:$F$520,$C297))</f>
        <v>0</v>
      </c>
      <c r="I297" s="80">
        <f t="shared" si="7"/>
        <v>0</v>
      </c>
      <c r="J297" s="38"/>
      <c r="K297" s="38"/>
      <c r="L297" s="34"/>
      <c r="M297" s="34"/>
      <c r="N297" s="34"/>
      <c r="O297" s="40"/>
    </row>
    <row r="298" spans="1:15" ht="14.25">
      <c r="A298" s="41">
        <v>0</v>
      </c>
      <c r="B298" s="50"/>
      <c r="C298" s="236"/>
      <c r="D298" s="65"/>
      <c r="E298" s="52"/>
      <c r="F298" s="49"/>
      <c r="G298" s="81"/>
      <c r="H298" s="82">
        <f>IF($C298="",0,COUNTIF(女子名簿!$F$12:$F$520,$C298))</f>
        <v>0</v>
      </c>
      <c r="I298" s="83">
        <f t="shared" si="7"/>
        <v>0</v>
      </c>
      <c r="J298" s="38"/>
      <c r="K298" s="38"/>
      <c r="L298" s="34"/>
      <c r="M298" s="34"/>
      <c r="N298" s="34"/>
      <c r="O298" s="40"/>
    </row>
    <row r="299" spans="1:15" ht="14.25">
      <c r="A299" s="41">
        <v>0</v>
      </c>
      <c r="B299" s="42"/>
      <c r="C299" s="53"/>
      <c r="D299" s="54"/>
      <c r="E299" s="45"/>
      <c r="F299" s="43"/>
      <c r="G299" s="75"/>
      <c r="H299" s="76">
        <f>IF($C299="",0,COUNTIF(女子名簿!$F$12:$F$520,$C299))</f>
        <v>0</v>
      </c>
      <c r="I299" s="77">
        <f t="shared" si="7"/>
        <v>0</v>
      </c>
      <c r="J299" s="38"/>
      <c r="K299" s="38"/>
      <c r="L299" s="34"/>
      <c r="M299" s="34"/>
      <c r="N299" s="34"/>
      <c r="O299" s="34"/>
    </row>
    <row r="300" spans="1:15" ht="14.25">
      <c r="A300" s="41">
        <v>0</v>
      </c>
      <c r="B300" s="42"/>
      <c r="C300" s="43"/>
      <c r="D300" s="44"/>
      <c r="E300" s="45"/>
      <c r="F300" s="43"/>
      <c r="G300" s="75"/>
      <c r="H300" s="76">
        <f>IF($C300="",0,COUNTIF(女子名簿!$F$12:$F$520,$C300))</f>
        <v>0</v>
      </c>
      <c r="I300" s="77">
        <f t="shared" si="7"/>
        <v>0</v>
      </c>
      <c r="J300" s="38"/>
      <c r="K300" s="38"/>
      <c r="L300" s="34"/>
      <c r="M300" s="34"/>
      <c r="N300" s="34"/>
      <c r="O300" s="34"/>
    </row>
    <row r="301" spans="1:15" ht="14.25">
      <c r="A301" s="41">
        <v>0</v>
      </c>
      <c r="B301" s="42"/>
      <c r="C301" s="43"/>
      <c r="D301" s="44"/>
      <c r="E301" s="45"/>
      <c r="F301" s="43"/>
      <c r="G301" s="75"/>
      <c r="H301" s="76">
        <f>IF($C301="",0,COUNTIF(女子名簿!$F$12:$F$520,$C301))</f>
        <v>0</v>
      </c>
      <c r="I301" s="77">
        <f t="shared" si="7"/>
        <v>0</v>
      </c>
      <c r="J301" s="38"/>
      <c r="K301" s="38"/>
      <c r="L301" s="34"/>
      <c r="M301" s="34"/>
      <c r="N301" s="34"/>
      <c r="O301" s="34"/>
    </row>
    <row r="302" spans="1:15" ht="14.25">
      <c r="A302" s="41">
        <v>0</v>
      </c>
      <c r="B302" s="55"/>
      <c r="C302" s="47"/>
      <c r="D302" s="56"/>
      <c r="E302" s="57"/>
      <c r="F302" s="47"/>
      <c r="G302" s="84"/>
      <c r="H302" s="85">
        <f>IF($C302="",0,COUNTIF(女子名簿!$F$12:$F$520,$C302))</f>
        <v>0</v>
      </c>
      <c r="I302" s="86">
        <f t="shared" si="7"/>
        <v>0</v>
      </c>
      <c r="J302" s="38"/>
      <c r="K302" s="38"/>
      <c r="L302" s="34"/>
      <c r="M302" s="34"/>
      <c r="N302" s="34"/>
      <c r="O302" s="34"/>
    </row>
    <row r="303" spans="1:15" ht="14.25">
      <c r="A303" s="41">
        <v>0</v>
      </c>
      <c r="B303" s="58"/>
      <c r="C303" s="51"/>
      <c r="D303" s="59"/>
      <c r="E303" s="60"/>
      <c r="F303" s="61"/>
      <c r="G303" s="87"/>
      <c r="H303" s="88">
        <f>IF($C303="",0,COUNTIF(女子名簿!$F$12:$F$520,$C303))</f>
        <v>0</v>
      </c>
      <c r="I303" s="89">
        <f t="shared" si="7"/>
        <v>0</v>
      </c>
      <c r="J303" s="38"/>
      <c r="K303" s="38"/>
      <c r="L303" s="34"/>
      <c r="M303" s="34"/>
      <c r="N303" s="34"/>
      <c r="O303" s="40"/>
    </row>
    <row r="304" spans="1:15" ht="14.25">
      <c r="A304" s="41">
        <v>0</v>
      </c>
      <c r="B304" s="42"/>
      <c r="C304" s="43"/>
      <c r="D304" s="44"/>
      <c r="E304" s="45"/>
      <c r="F304" s="43"/>
      <c r="G304" s="75"/>
      <c r="H304" s="76">
        <f>IF($C304="",0,COUNTIF(女子名簿!$F$12:$F$520,$C304))</f>
        <v>0</v>
      </c>
      <c r="I304" s="77">
        <f t="shared" si="7"/>
        <v>0</v>
      </c>
      <c r="J304" s="38"/>
      <c r="K304" s="38"/>
      <c r="L304" s="34"/>
      <c r="M304" s="34"/>
      <c r="N304" s="34"/>
      <c r="O304" s="40"/>
    </row>
    <row r="305" spans="1:15" ht="14.25">
      <c r="A305" s="41">
        <v>0</v>
      </c>
      <c r="B305" s="42"/>
      <c r="C305" s="53"/>
      <c r="D305" s="54"/>
      <c r="E305" s="45"/>
      <c r="F305" s="43"/>
      <c r="G305" s="75"/>
      <c r="H305" s="76">
        <f>IF($C305="",0,COUNTIF(女子名簿!$F$12:$F$520,$C305))</f>
        <v>0</v>
      </c>
      <c r="I305" s="77">
        <f t="shared" si="7"/>
        <v>0</v>
      </c>
      <c r="J305" s="38"/>
      <c r="K305" s="38"/>
      <c r="L305" s="34"/>
      <c r="M305" s="34"/>
      <c r="N305" s="34"/>
      <c r="O305" s="40"/>
    </row>
    <row r="306" spans="1:15" ht="14.25">
      <c r="A306" s="41">
        <v>0</v>
      </c>
      <c r="B306" s="42"/>
      <c r="C306" s="53"/>
      <c r="D306" s="54"/>
      <c r="E306" s="45"/>
      <c r="F306" s="43"/>
      <c r="G306" s="75"/>
      <c r="H306" s="76">
        <f>IF($C306="",0,COUNTIF(女子名簿!$F$12:$F$520,$C306))</f>
        <v>0</v>
      </c>
      <c r="I306" s="77">
        <f t="shared" si="7"/>
        <v>0</v>
      </c>
      <c r="J306" s="38"/>
      <c r="K306" s="38"/>
      <c r="L306" s="34"/>
      <c r="M306" s="34"/>
      <c r="N306" s="34"/>
      <c r="O306" s="40"/>
    </row>
    <row r="307" spans="1:15" ht="14.25">
      <c r="A307" s="41">
        <v>0</v>
      </c>
      <c r="B307" s="46"/>
      <c r="C307" s="62"/>
      <c r="D307" s="66"/>
      <c r="E307" s="48"/>
      <c r="F307" s="49"/>
      <c r="G307" s="78"/>
      <c r="H307" s="79">
        <f>IF($C307="",0,COUNTIF(女子名簿!$F$12:$F$520,$C307))</f>
        <v>0</v>
      </c>
      <c r="I307" s="80">
        <f t="shared" si="7"/>
        <v>0</v>
      </c>
      <c r="J307" s="38"/>
      <c r="K307" s="38"/>
      <c r="L307" s="34"/>
      <c r="M307" s="34"/>
      <c r="N307" s="34"/>
      <c r="O307" s="40"/>
    </row>
    <row r="308" spans="1:15" ht="14.25">
      <c r="A308" s="41">
        <v>0</v>
      </c>
      <c r="B308" s="50"/>
      <c r="C308" s="51"/>
      <c r="D308" s="234"/>
      <c r="E308" s="52"/>
      <c r="F308" s="51"/>
      <c r="G308" s="81"/>
      <c r="H308" s="82">
        <f>IF($C308="",0,COUNTIF(女子名簿!$F$12:$F$520,$C308))</f>
        <v>0</v>
      </c>
      <c r="I308" s="83">
        <f t="shared" si="7"/>
        <v>0</v>
      </c>
      <c r="J308" s="38"/>
      <c r="K308" s="38"/>
      <c r="L308" s="34"/>
      <c r="M308" s="34"/>
      <c r="N308" s="34"/>
      <c r="O308" s="40"/>
    </row>
    <row r="309" spans="1:15" ht="14.25">
      <c r="A309" s="41">
        <v>0</v>
      </c>
      <c r="B309" s="42"/>
      <c r="C309" s="53"/>
      <c r="D309" s="54"/>
      <c r="E309" s="45"/>
      <c r="F309" s="43"/>
      <c r="G309" s="75">
        <f>IF($C309="",0,COUNTIF(男子名簿!$F$12:$F$520,$C309))</f>
        <v>0</v>
      </c>
      <c r="H309" s="76">
        <f>IF($C309="",0,COUNTIF(女子名簿!$F$12:$F$520,$C309))</f>
        <v>0</v>
      </c>
      <c r="I309" s="77">
        <f t="shared" si="7"/>
        <v>0</v>
      </c>
      <c r="J309" s="38"/>
      <c r="K309" s="38"/>
      <c r="L309" s="34"/>
      <c r="M309" s="34"/>
      <c r="N309" s="34"/>
      <c r="O309" s="40"/>
    </row>
    <row r="310" spans="1:15" ht="14.25">
      <c r="A310" s="41">
        <v>0</v>
      </c>
      <c r="B310" s="42"/>
      <c r="C310" s="53"/>
      <c r="D310" s="54"/>
      <c r="E310" s="45"/>
      <c r="F310" s="43"/>
      <c r="G310" s="75">
        <f>IF($C310="",0,COUNTIF(男子名簿!$F$12:$F$520,$C310))</f>
        <v>0</v>
      </c>
      <c r="H310" s="76">
        <f>IF($C310="",0,COUNTIF(女子名簿!$F$12:$F$520,$C310))</f>
        <v>0</v>
      </c>
      <c r="I310" s="77">
        <f t="shared" si="7"/>
        <v>0</v>
      </c>
      <c r="J310" s="38"/>
      <c r="K310" s="38"/>
      <c r="L310" s="34"/>
      <c r="M310" s="34"/>
      <c r="N310" s="34"/>
      <c r="O310" s="40"/>
    </row>
    <row r="311" spans="1:15" ht="14.25">
      <c r="A311" s="41">
        <v>0</v>
      </c>
      <c r="B311" s="42"/>
      <c r="C311" s="43"/>
      <c r="D311" s="44"/>
      <c r="E311" s="45"/>
      <c r="F311" s="43"/>
      <c r="G311" s="75">
        <f>IF($C311="",0,COUNTIF(男子名簿!$F$12:$F$520,$C311))</f>
        <v>0</v>
      </c>
      <c r="H311" s="76">
        <f>IF($C311="",0,COUNTIF(女子名簿!$F$12:$F$520,$C311))</f>
        <v>0</v>
      </c>
      <c r="I311" s="77">
        <f t="shared" si="7"/>
        <v>0</v>
      </c>
      <c r="J311" s="38"/>
      <c r="K311" s="38"/>
      <c r="L311" s="34"/>
      <c r="M311" s="34"/>
      <c r="N311" s="34"/>
      <c r="O311" s="40"/>
    </row>
    <row r="312" spans="1:15" ht="14.25">
      <c r="A312" s="41">
        <v>0</v>
      </c>
      <c r="B312" s="55"/>
      <c r="C312" s="62"/>
      <c r="D312" s="63"/>
      <c r="E312" s="57"/>
      <c r="F312" s="47"/>
      <c r="G312" s="84">
        <f>IF($C312="",0,COUNTIF(男子名簿!$F$12:$F$520,$C312))</f>
        <v>0</v>
      </c>
      <c r="H312" s="85">
        <f>IF($C312="",0,COUNTIF(女子名簿!$F$12:$F$520,$C312))</f>
        <v>0</v>
      </c>
      <c r="I312" s="86">
        <f t="shared" si="7"/>
        <v>0</v>
      </c>
      <c r="J312" s="38"/>
      <c r="K312" s="38"/>
      <c r="L312" s="34"/>
      <c r="M312" s="34"/>
      <c r="N312" s="34"/>
      <c r="O312" s="40"/>
    </row>
    <row r="313" spans="1:15" ht="14.25">
      <c r="A313" s="41">
        <v>0</v>
      </c>
      <c r="B313" s="58"/>
      <c r="C313" s="64"/>
      <c r="D313" s="65"/>
      <c r="E313" s="60"/>
      <c r="F313" s="61"/>
      <c r="G313" s="87">
        <f>IF($C313="",0,COUNTIF(男子名簿!$F$12:$F$520,$C313))</f>
        <v>0</v>
      </c>
      <c r="H313" s="88">
        <f>IF($C313="",0,COUNTIF(女子名簿!$F$12:$F$520,$C313))</f>
        <v>0</v>
      </c>
      <c r="I313" s="89">
        <f t="shared" si="7"/>
        <v>0</v>
      </c>
      <c r="J313" s="38"/>
      <c r="K313" s="38"/>
      <c r="L313" s="34"/>
      <c r="M313" s="34"/>
      <c r="N313" s="34"/>
      <c r="O313" s="40"/>
    </row>
    <row r="314" spans="1:15" ht="14.25">
      <c r="A314" s="41">
        <v>0</v>
      </c>
      <c r="B314" s="42"/>
      <c r="C314" s="53"/>
      <c r="D314" s="54"/>
      <c r="E314" s="45"/>
      <c r="F314" s="43"/>
      <c r="G314" s="75">
        <f>IF($C314="",0,COUNTIF(男子名簿!$F$12:$F$520,$C314))</f>
        <v>0</v>
      </c>
      <c r="H314" s="76">
        <f>IF($C314="",0,COUNTIF(女子名簿!$F$12:$F$520,$C314))</f>
        <v>0</v>
      </c>
      <c r="I314" s="77">
        <f t="shared" si="7"/>
        <v>0</v>
      </c>
      <c r="J314" s="38"/>
      <c r="K314" s="38"/>
      <c r="L314" s="34"/>
      <c r="M314" s="34"/>
      <c r="N314" s="34"/>
      <c r="O314" s="40"/>
    </row>
    <row r="315" spans="1:15" ht="14.25">
      <c r="A315" s="41">
        <v>0</v>
      </c>
      <c r="B315" s="42"/>
      <c r="C315" s="53"/>
      <c r="D315" s="54"/>
      <c r="E315" s="45"/>
      <c r="F315" s="43"/>
      <c r="G315" s="75">
        <f>IF($C315="",0,COUNTIF(男子名簿!$F$12:$F$520,$C315))</f>
        <v>0</v>
      </c>
      <c r="H315" s="76">
        <f>IF($C315="",0,COUNTIF(女子名簿!$F$12:$F$520,$C315))</f>
        <v>0</v>
      </c>
      <c r="I315" s="77">
        <f t="shared" si="7"/>
        <v>0</v>
      </c>
      <c r="J315" s="38"/>
      <c r="K315" s="38"/>
      <c r="L315" s="34"/>
      <c r="M315" s="34"/>
      <c r="N315" s="34"/>
      <c r="O315" s="40"/>
    </row>
    <row r="316" spans="1:15" ht="14.25">
      <c r="A316" s="41">
        <v>0</v>
      </c>
      <c r="B316" s="42"/>
      <c r="C316" s="53"/>
      <c r="D316" s="54"/>
      <c r="E316" s="45"/>
      <c r="F316" s="43"/>
      <c r="G316" s="75">
        <f>IF($C316="",0,COUNTIF(男子名簿!$F$12:$F$520,$C316))</f>
        <v>0</v>
      </c>
      <c r="H316" s="76">
        <f>IF($C316="",0,COUNTIF(女子名簿!$F$12:$F$520,$C316))</f>
        <v>0</v>
      </c>
      <c r="I316" s="77">
        <f t="shared" si="7"/>
        <v>0</v>
      </c>
      <c r="J316" s="38"/>
      <c r="K316" s="38"/>
      <c r="L316" s="34"/>
      <c r="M316" s="34"/>
      <c r="N316" s="34"/>
      <c r="O316" s="40"/>
    </row>
    <row r="317" spans="1:15" ht="14.25">
      <c r="A317" s="41">
        <v>0</v>
      </c>
      <c r="B317" s="46"/>
      <c r="C317" s="62"/>
      <c r="D317" s="66"/>
      <c r="E317" s="48"/>
      <c r="F317" s="49"/>
      <c r="G317" s="78">
        <f>IF($C317="",0,COUNTIF(男子名簿!$F$12:$F$520,$C317))</f>
        <v>0</v>
      </c>
      <c r="H317" s="79">
        <f>IF($C317="",0,COUNTIF(女子名簿!$F$12:$F$520,$C317))</f>
        <v>0</v>
      </c>
      <c r="I317" s="80">
        <f t="shared" si="7"/>
        <v>0</v>
      </c>
      <c r="J317" s="38"/>
      <c r="K317" s="38"/>
      <c r="L317" s="34"/>
      <c r="M317" s="34"/>
      <c r="N317" s="34"/>
      <c r="O317" s="40"/>
    </row>
    <row r="318" spans="1:15" ht="14.25">
      <c r="A318" s="41">
        <v>0</v>
      </c>
      <c r="B318" s="50"/>
      <c r="C318" s="236"/>
      <c r="D318" s="65"/>
      <c r="E318" s="52"/>
      <c r="F318" s="49"/>
      <c r="G318" s="81">
        <f>IF($C318="",0,COUNTIF(男子名簿!$F$12:$F$520,$C318))</f>
        <v>0</v>
      </c>
      <c r="H318" s="82">
        <f>IF($C318="",0,COUNTIF(女子名簿!$F$12:$F$520,$C318))</f>
        <v>0</v>
      </c>
      <c r="I318" s="83">
        <f t="shared" si="7"/>
        <v>0</v>
      </c>
      <c r="J318" s="38"/>
      <c r="K318" s="38"/>
      <c r="L318" s="34"/>
      <c r="M318" s="34"/>
      <c r="N318" s="34"/>
      <c r="O318" s="40"/>
    </row>
    <row r="319" spans="1:15" ht="14.25">
      <c r="A319" s="41">
        <v>0</v>
      </c>
      <c r="B319" s="42"/>
      <c r="C319" s="53"/>
      <c r="D319" s="44"/>
      <c r="E319" s="45"/>
      <c r="F319" s="43"/>
      <c r="G319" s="75">
        <f>IF($C319="",0,COUNTIF(男子名簿!$F$12:$F$520,$C319))</f>
        <v>0</v>
      </c>
      <c r="H319" s="76">
        <f>IF($C319="",0,COUNTIF(女子名簿!$F$12:$F$520,$C319))</f>
        <v>0</v>
      </c>
      <c r="I319" s="77">
        <f t="shared" si="7"/>
        <v>0</v>
      </c>
      <c r="J319" s="38"/>
      <c r="K319" s="38"/>
      <c r="L319" s="34"/>
      <c r="M319" s="34"/>
      <c r="N319" s="34"/>
      <c r="O319" s="34"/>
    </row>
    <row r="320" spans="1:15" ht="14.25">
      <c r="A320" s="41">
        <v>0</v>
      </c>
      <c r="B320" s="42"/>
      <c r="C320" s="43"/>
      <c r="D320" s="54"/>
      <c r="E320" s="45"/>
      <c r="F320" s="43"/>
      <c r="G320" s="75">
        <f>IF($C320="",0,COUNTIF(男子名簿!$F$12:$F$520,$C320))</f>
        <v>0</v>
      </c>
      <c r="H320" s="76">
        <f>IF($C320="",0,COUNTIF(女子名簿!$F$12:$F$520,$C320))</f>
        <v>0</v>
      </c>
      <c r="I320" s="77">
        <f t="shared" si="7"/>
        <v>0</v>
      </c>
      <c r="J320" s="38"/>
      <c r="K320" s="38"/>
      <c r="L320" s="34"/>
      <c r="M320" s="34"/>
      <c r="N320" s="34"/>
      <c r="O320" s="34"/>
    </row>
    <row r="321" spans="1:15" ht="14.25">
      <c r="A321" s="41">
        <v>0</v>
      </c>
      <c r="B321" s="42"/>
      <c r="C321" s="43"/>
      <c r="D321" s="44"/>
      <c r="E321" s="45"/>
      <c r="F321" s="43"/>
      <c r="G321" s="75">
        <f>IF($C321="",0,COUNTIF(男子名簿!$F$12:$F$520,$C321))</f>
        <v>0</v>
      </c>
      <c r="H321" s="76">
        <f>IF($C321="",0,COUNTIF(女子名簿!$F$12:$F$520,$C321))</f>
        <v>0</v>
      </c>
      <c r="I321" s="77">
        <f t="shared" si="7"/>
        <v>0</v>
      </c>
      <c r="J321" s="38"/>
      <c r="K321" s="38"/>
      <c r="L321" s="34"/>
      <c r="M321" s="34"/>
      <c r="N321" s="34"/>
      <c r="O321" s="34"/>
    </row>
    <row r="322" spans="1:15" ht="14.25">
      <c r="A322" s="41">
        <v>0</v>
      </c>
      <c r="B322" s="55"/>
      <c r="C322" s="47"/>
      <c r="D322" s="56"/>
      <c r="E322" s="57"/>
      <c r="F322" s="47"/>
      <c r="G322" s="84">
        <f>IF($C322="",0,COUNTIF(男子名簿!$F$12:$F$520,$C322))</f>
        <v>0</v>
      </c>
      <c r="H322" s="85">
        <f>IF($C322="",0,COUNTIF(女子名簿!$F$12:$F$520,$C322))</f>
        <v>0</v>
      </c>
      <c r="I322" s="86">
        <f t="shared" si="7"/>
        <v>0</v>
      </c>
      <c r="J322" s="38"/>
      <c r="K322" s="38"/>
      <c r="L322" s="34"/>
      <c r="M322" s="34"/>
      <c r="N322" s="34"/>
      <c r="O322" s="34"/>
    </row>
    <row r="323" spans="1:15" ht="14.25">
      <c r="A323" s="41">
        <v>0</v>
      </c>
      <c r="B323" s="58"/>
      <c r="C323" s="51"/>
      <c r="D323" s="59"/>
      <c r="E323" s="60"/>
      <c r="F323" s="61"/>
      <c r="G323" s="87">
        <f>IF($C323="",0,COUNTIF(男子名簿!$F$12:$F$520,$C323))</f>
        <v>0</v>
      </c>
      <c r="H323" s="88">
        <f>IF($C323="",0,COUNTIF(女子名簿!$F$12:$F$520,$C323))</f>
        <v>0</v>
      </c>
      <c r="I323" s="89">
        <f t="shared" si="7"/>
        <v>0</v>
      </c>
      <c r="J323" s="38"/>
      <c r="K323" s="38"/>
      <c r="L323" s="34"/>
      <c r="M323" s="34"/>
      <c r="N323" s="34"/>
      <c r="O323" s="40"/>
    </row>
    <row r="324" spans="1:15" ht="14.25">
      <c r="A324" s="41">
        <v>0</v>
      </c>
      <c r="B324" s="42"/>
      <c r="C324" s="43"/>
      <c r="D324" s="44"/>
      <c r="E324" s="45"/>
      <c r="F324" s="43"/>
      <c r="G324" s="75">
        <f>IF($C324="",0,COUNTIF(男子名簿!$F$12:$F$520,$C324))</f>
        <v>0</v>
      </c>
      <c r="H324" s="76">
        <f>IF($C324="",0,COUNTIF(女子名簿!$F$12:$F$520,$C324))</f>
        <v>0</v>
      </c>
      <c r="I324" s="77">
        <f t="shared" si="7"/>
        <v>0</v>
      </c>
      <c r="J324" s="38"/>
      <c r="K324" s="38"/>
      <c r="L324" s="34"/>
      <c r="M324" s="34"/>
      <c r="N324" s="34"/>
      <c r="O324" s="40"/>
    </row>
    <row r="325" spans="1:15" ht="14.25">
      <c r="A325" s="41">
        <v>0</v>
      </c>
      <c r="B325" s="42"/>
      <c r="C325" s="53"/>
      <c r="D325" s="54"/>
      <c r="E325" s="45"/>
      <c r="F325" s="43"/>
      <c r="G325" s="75">
        <f>IF($C325="",0,COUNTIF(男子名簿!$F$12:$F$520,$C325))</f>
        <v>0</v>
      </c>
      <c r="H325" s="76">
        <f>IF($C325="",0,COUNTIF(女子名簿!$F$12:$F$520,$C325))</f>
        <v>0</v>
      </c>
      <c r="I325" s="77">
        <f t="shared" si="7"/>
        <v>0</v>
      </c>
      <c r="J325" s="38"/>
      <c r="K325" s="38"/>
      <c r="L325" s="34"/>
      <c r="M325" s="34"/>
      <c r="N325" s="34"/>
      <c r="O325" s="40"/>
    </row>
    <row r="326" spans="1:15" ht="14.25">
      <c r="A326" s="41">
        <v>0</v>
      </c>
      <c r="B326" s="42"/>
      <c r="C326" s="53"/>
      <c r="D326" s="54"/>
      <c r="E326" s="45"/>
      <c r="F326" s="43"/>
      <c r="G326" s="75">
        <f>IF($C326="",0,COUNTIF(男子名簿!$F$12:$F$520,$C326))</f>
        <v>0</v>
      </c>
      <c r="H326" s="76">
        <f>IF($C326="",0,COUNTIF(女子名簿!$F$12:$F$520,$C326))</f>
        <v>0</v>
      </c>
      <c r="I326" s="77">
        <f t="shared" si="7"/>
        <v>0</v>
      </c>
      <c r="J326" s="38"/>
      <c r="K326" s="38"/>
      <c r="L326" s="34"/>
      <c r="M326" s="34"/>
      <c r="N326" s="34"/>
      <c r="O326" s="40"/>
    </row>
    <row r="327" spans="1:15" ht="14.25">
      <c r="A327" s="41">
        <v>0</v>
      </c>
      <c r="B327" s="46"/>
      <c r="C327" s="62"/>
      <c r="D327" s="66"/>
      <c r="E327" s="48"/>
      <c r="F327" s="49"/>
      <c r="G327" s="78">
        <f>IF($C327="",0,COUNTIF(男子名簿!$F$12:$F$520,$C327))</f>
        <v>0</v>
      </c>
      <c r="H327" s="79">
        <f>IF($C327="",0,COUNTIF(女子名簿!$F$12:$F$520,$C327))</f>
        <v>0</v>
      </c>
      <c r="I327" s="80">
        <f t="shared" si="7"/>
        <v>0</v>
      </c>
      <c r="J327" s="38"/>
      <c r="K327" s="38"/>
      <c r="L327" s="34"/>
      <c r="M327" s="34"/>
      <c r="N327" s="34"/>
      <c r="O327" s="40"/>
    </row>
    <row r="328" spans="1:15" ht="14.25">
      <c r="A328" s="41">
        <v>0</v>
      </c>
      <c r="B328" s="50"/>
      <c r="C328" s="51"/>
      <c r="D328" s="234"/>
      <c r="E328" s="52"/>
      <c r="F328" s="51"/>
      <c r="G328" s="81">
        <f>IF($C328="",0,COUNTIF(男子名簿!$F$12:$F$520,$C328))</f>
        <v>0</v>
      </c>
      <c r="H328" s="82">
        <f>IF($C328="",0,COUNTIF(女子名簿!$F$12:$F$520,$C328))</f>
        <v>0</v>
      </c>
      <c r="I328" s="83">
        <f t="shared" si="7"/>
        <v>0</v>
      </c>
      <c r="J328" s="38"/>
      <c r="K328" s="38"/>
      <c r="L328" s="34"/>
      <c r="M328" s="34"/>
      <c r="N328" s="34"/>
      <c r="O328" s="40"/>
    </row>
    <row r="329" spans="1:15" ht="14.25">
      <c r="A329" s="41">
        <v>0</v>
      </c>
      <c r="B329" s="42"/>
      <c r="C329" s="53"/>
      <c r="D329" s="54"/>
      <c r="E329" s="45"/>
      <c r="F329" s="43"/>
      <c r="G329" s="75">
        <f>IF($C329="",0,COUNTIF(男子名簿!$F$12:$F$520,$C329))</f>
        <v>0</v>
      </c>
      <c r="H329" s="76">
        <f>IF($C329="",0,COUNTIF(女子名簿!$F$12:$F$520,$C329))</f>
        <v>0</v>
      </c>
      <c r="I329" s="77">
        <f t="shared" si="7"/>
        <v>0</v>
      </c>
      <c r="J329" s="38"/>
      <c r="K329" s="38"/>
      <c r="L329" s="34"/>
      <c r="M329" s="34"/>
      <c r="N329" s="34"/>
      <c r="O329" s="40"/>
    </row>
    <row r="330" spans="1:15" ht="14.25">
      <c r="A330" s="41">
        <v>0</v>
      </c>
      <c r="B330" s="42"/>
      <c r="C330" s="53"/>
      <c r="D330" s="54"/>
      <c r="E330" s="45"/>
      <c r="F330" s="43"/>
      <c r="G330" s="75">
        <f>IF($C330="",0,COUNTIF(男子名簿!$F$12:$F$520,$C330))</f>
        <v>0</v>
      </c>
      <c r="H330" s="76">
        <f>IF($C330="",0,COUNTIF(女子名簿!$F$12:$F$520,$C330))</f>
        <v>0</v>
      </c>
      <c r="I330" s="77">
        <f t="shared" si="7"/>
        <v>0</v>
      </c>
      <c r="J330" s="38"/>
      <c r="K330" s="38"/>
      <c r="L330" s="34"/>
      <c r="M330" s="34"/>
      <c r="N330" s="34"/>
      <c r="O330" s="40"/>
    </row>
    <row r="331" spans="1:15" ht="14.25">
      <c r="A331" s="41">
        <v>0</v>
      </c>
      <c r="B331" s="42"/>
      <c r="C331" s="43"/>
      <c r="D331" s="44"/>
      <c r="E331" s="45"/>
      <c r="F331" s="43"/>
      <c r="G331" s="75">
        <f>IF($C331="",0,COUNTIF(男子名簿!$F$12:$F$520,$C331))</f>
        <v>0</v>
      </c>
      <c r="H331" s="76">
        <f>IF($C331="",0,COUNTIF(女子名簿!$F$12:$F$520,$C331))</f>
        <v>0</v>
      </c>
      <c r="I331" s="77">
        <f t="shared" si="7"/>
        <v>0</v>
      </c>
      <c r="J331" s="38"/>
      <c r="K331" s="38"/>
      <c r="L331" s="34"/>
      <c r="M331" s="34"/>
      <c r="N331" s="34"/>
      <c r="O331" s="40"/>
    </row>
    <row r="332" spans="1:15" ht="14.25">
      <c r="A332" s="41">
        <v>0</v>
      </c>
      <c r="B332" s="55"/>
      <c r="C332" s="62"/>
      <c r="D332" s="63"/>
      <c r="E332" s="57"/>
      <c r="F332" s="47"/>
      <c r="G332" s="84">
        <f>IF($C332="",0,COUNTIF(男子名簿!$F$12:$F$520,$C332))</f>
        <v>0</v>
      </c>
      <c r="H332" s="85">
        <f>IF($C332="",0,COUNTIF(女子名簿!$F$12:$F$520,$C332))</f>
        <v>0</v>
      </c>
      <c r="I332" s="86">
        <f t="shared" si="7"/>
        <v>0</v>
      </c>
      <c r="J332" s="38"/>
      <c r="K332" s="38"/>
      <c r="L332" s="34"/>
      <c r="M332" s="34"/>
      <c r="N332" s="34"/>
      <c r="O332" s="40"/>
    </row>
    <row r="333" spans="1:15" ht="14.25">
      <c r="A333" s="41">
        <v>0</v>
      </c>
      <c r="B333" s="58"/>
      <c r="C333" s="64"/>
      <c r="D333" s="65"/>
      <c r="E333" s="60"/>
      <c r="F333" s="61"/>
      <c r="G333" s="87">
        <f>IF($C333="",0,COUNTIF(男子名簿!$F$12:$F$520,$C333))</f>
        <v>0</v>
      </c>
      <c r="H333" s="88">
        <f>IF($C333="",0,COUNTIF(女子名簿!$F$12:$F$520,$C333))</f>
        <v>0</v>
      </c>
      <c r="I333" s="89">
        <f t="shared" si="7"/>
        <v>0</v>
      </c>
      <c r="J333" s="38"/>
      <c r="K333" s="38"/>
      <c r="L333" s="34"/>
      <c r="M333" s="34"/>
      <c r="N333" s="34"/>
      <c r="O333" s="40"/>
    </row>
    <row r="334" spans="1:15" ht="14.25">
      <c r="A334" s="41">
        <v>0</v>
      </c>
      <c r="B334" s="42"/>
      <c r="C334" s="53"/>
      <c r="D334" s="54"/>
      <c r="E334" s="45"/>
      <c r="F334" s="43"/>
      <c r="G334" s="75">
        <f>IF($C334="",0,COUNTIF(男子名簿!$F$12:$F$520,$C334))</f>
        <v>0</v>
      </c>
      <c r="H334" s="76">
        <f>IF($C334="",0,COUNTIF(女子名簿!$F$12:$F$520,$C334))</f>
        <v>0</v>
      </c>
      <c r="I334" s="77">
        <f t="shared" si="7"/>
        <v>0</v>
      </c>
      <c r="J334" s="38"/>
      <c r="K334" s="38"/>
      <c r="L334" s="34"/>
      <c r="M334" s="34"/>
      <c r="N334" s="34"/>
      <c r="O334" s="40"/>
    </row>
    <row r="335" spans="1:15" ht="14.25">
      <c r="A335" s="41">
        <v>0</v>
      </c>
      <c r="B335" s="42"/>
      <c r="C335" s="123"/>
      <c r="D335" s="44"/>
      <c r="E335" s="224"/>
      <c r="F335" s="43"/>
      <c r="G335" s="75">
        <f>IF($C335="",0,COUNTIF(男子名簿!$F$12:$F$520,$C335))</f>
        <v>0</v>
      </c>
      <c r="H335" s="76">
        <f>IF($C335="",0,COUNTIF(女子名簿!$F$12:$F$520,$C335))</f>
        <v>0</v>
      </c>
      <c r="I335" s="77">
        <f t="shared" si="7"/>
        <v>0</v>
      </c>
      <c r="J335" s="38"/>
      <c r="K335" s="38"/>
      <c r="L335" s="34"/>
      <c r="M335" s="34"/>
      <c r="N335" s="34"/>
      <c r="O335" s="40"/>
    </row>
    <row r="336" spans="1:15" ht="14.25">
      <c r="A336" s="41">
        <v>0</v>
      </c>
      <c r="B336" s="42"/>
      <c r="C336" s="123"/>
      <c r="D336" s="54"/>
      <c r="E336" s="224"/>
      <c r="F336" s="43"/>
      <c r="G336" s="75">
        <f>IF($C336="",0,COUNTIF(男子名簿!$F$12:$F$520,$C336))</f>
        <v>0</v>
      </c>
      <c r="H336" s="76">
        <f>IF($C336="",0,COUNTIF(女子名簿!$F$12:$F$520,$C336))</f>
        <v>0</v>
      </c>
      <c r="I336" s="77">
        <f t="shared" si="7"/>
        <v>0</v>
      </c>
      <c r="J336" s="38"/>
      <c r="K336" s="38"/>
      <c r="L336" s="34"/>
      <c r="M336" s="34"/>
      <c r="N336" s="34"/>
      <c r="O336" s="40"/>
    </row>
    <row r="337" spans="1:15" ht="14.25">
      <c r="A337" s="41">
        <v>0</v>
      </c>
      <c r="B337" s="46"/>
      <c r="C337" s="127"/>
      <c r="D337" s="66"/>
      <c r="E337" s="229"/>
      <c r="F337" s="49"/>
      <c r="G337" s="78">
        <f>IF($C337="",0,COUNTIF(男子名簿!$F$12:$F$520,$C337))</f>
        <v>0</v>
      </c>
      <c r="H337" s="79">
        <f>IF($C337="",0,COUNTIF(女子名簿!$F$12:$F$520,$C337))</f>
        <v>0</v>
      </c>
      <c r="I337" s="80">
        <f t="shared" si="7"/>
        <v>0</v>
      </c>
      <c r="J337" s="38"/>
      <c r="K337" s="38"/>
      <c r="L337" s="34"/>
      <c r="M337" s="34"/>
      <c r="N337" s="34"/>
      <c r="O337" s="40"/>
    </row>
    <row r="338" spans="1:15" ht="14.25">
      <c r="A338" s="41">
        <v>0</v>
      </c>
      <c r="B338" s="50"/>
      <c r="C338" s="221"/>
      <c r="D338" s="59"/>
      <c r="E338" s="228"/>
      <c r="F338" s="49"/>
      <c r="G338" s="81">
        <f>IF($C338="",0,COUNTIF(男子名簿!$F$12:$F$520,$C338))</f>
        <v>0</v>
      </c>
      <c r="H338" s="82">
        <f>IF($C338="",0,COUNTIF(女子名簿!$F$12:$F$520,$C338))</f>
        <v>0</v>
      </c>
      <c r="I338" s="83">
        <f t="shared" si="7"/>
        <v>0</v>
      </c>
      <c r="J338" s="38"/>
      <c r="K338" s="38"/>
      <c r="L338" s="34"/>
      <c r="M338" s="34"/>
      <c r="N338" s="34"/>
      <c r="O338" s="40"/>
    </row>
    <row r="339" spans="1:15" ht="14.25">
      <c r="A339" s="41">
        <v>0</v>
      </c>
      <c r="B339" s="42"/>
      <c r="C339" s="123"/>
      <c r="D339" s="44"/>
      <c r="E339" s="224"/>
      <c r="F339" s="43"/>
      <c r="G339" s="75">
        <f>IF($C339="",0,COUNTIF(男子名簿!$F$12:$F$520,$C339))</f>
        <v>0</v>
      </c>
      <c r="H339" s="76">
        <f>IF($C339="",0,COUNTIF(女子名簿!$F$12:$F$520,$C339))</f>
        <v>0</v>
      </c>
      <c r="I339" s="77">
        <f t="shared" si="7"/>
        <v>0</v>
      </c>
      <c r="J339" s="38"/>
      <c r="K339" s="38"/>
      <c r="L339" s="34"/>
      <c r="M339" s="34"/>
      <c r="N339" s="34"/>
      <c r="O339" s="34"/>
    </row>
    <row r="340" spans="1:15" ht="14.25">
      <c r="A340" s="41">
        <v>0</v>
      </c>
      <c r="B340" s="42"/>
      <c r="C340" s="123"/>
      <c r="D340" s="44"/>
      <c r="E340" s="224"/>
      <c r="F340" s="43"/>
      <c r="G340" s="75">
        <f>IF($C340="",0,COUNTIF(男子名簿!$F$12:$F$520,$C340))</f>
        <v>0</v>
      </c>
      <c r="H340" s="76">
        <f>IF($C340="",0,COUNTIF(女子名簿!$F$12:$F$520,$C340))</f>
        <v>0</v>
      </c>
      <c r="I340" s="77">
        <f t="shared" si="7"/>
        <v>0</v>
      </c>
      <c r="J340" s="38"/>
      <c r="K340" s="38"/>
      <c r="L340" s="34"/>
      <c r="M340" s="34"/>
      <c r="N340" s="34"/>
      <c r="O340" s="34"/>
    </row>
    <row r="341" spans="1:15" ht="14.25">
      <c r="A341" s="41">
        <v>0</v>
      </c>
      <c r="B341" s="42"/>
      <c r="C341" s="123"/>
      <c r="D341" s="44"/>
      <c r="E341" s="224"/>
      <c r="F341" s="43"/>
      <c r="G341" s="75">
        <f>IF($C341="",0,COUNTIF(男子名簿!$F$12:$F$520,$C341))</f>
        <v>0</v>
      </c>
      <c r="H341" s="76">
        <f>IF($C341="",0,COUNTIF(女子名簿!$F$12:$F$520,$C341))</f>
        <v>0</v>
      </c>
      <c r="I341" s="77">
        <f t="shared" si="7"/>
        <v>0</v>
      </c>
      <c r="J341" s="38"/>
      <c r="K341" s="38"/>
      <c r="L341" s="34"/>
      <c r="M341" s="34"/>
      <c r="N341" s="34"/>
      <c r="O341" s="34"/>
    </row>
    <row r="342" spans="1:15" ht="14.25">
      <c r="A342" s="41">
        <v>0</v>
      </c>
      <c r="B342" s="55"/>
      <c r="C342" s="127"/>
      <c r="D342" s="56"/>
      <c r="E342" s="226"/>
      <c r="F342" s="47"/>
      <c r="G342" s="84">
        <f>IF($C342="",0,COUNTIF(男子名簿!$F$12:$F$520,$C342))</f>
        <v>0</v>
      </c>
      <c r="H342" s="85">
        <f>IF($C342="",0,COUNTIF(女子名簿!$F$12:$F$520,$C342))</f>
        <v>0</v>
      </c>
      <c r="I342" s="86">
        <f t="shared" si="7"/>
        <v>0</v>
      </c>
      <c r="J342" s="38"/>
      <c r="K342" s="38"/>
      <c r="L342" s="34"/>
      <c r="M342" s="34"/>
      <c r="N342" s="34"/>
      <c r="O342" s="34"/>
    </row>
    <row r="343" spans="1:15" ht="14.25">
      <c r="A343" s="41">
        <v>0</v>
      </c>
      <c r="B343" s="58"/>
      <c r="C343" s="119"/>
      <c r="D343" s="59"/>
      <c r="E343" s="230"/>
      <c r="F343" s="61"/>
      <c r="G343" s="87">
        <f>IF($C343="",0,COUNTIF(男子名簿!$F$12:$F$520,$C343))</f>
        <v>0</v>
      </c>
      <c r="H343" s="88">
        <f>IF($C343="",0,COUNTIF(女子名簿!$F$12:$F$520,$C343))</f>
        <v>0</v>
      </c>
      <c r="I343" s="89">
        <f t="shared" si="7"/>
        <v>0</v>
      </c>
      <c r="J343" s="38"/>
      <c r="K343" s="38"/>
      <c r="L343" s="34"/>
      <c r="M343" s="34"/>
      <c r="N343" s="34"/>
      <c r="O343" s="40"/>
    </row>
    <row r="344" spans="1:15" ht="14.25">
      <c r="A344" s="41">
        <v>0</v>
      </c>
      <c r="B344" s="42"/>
      <c r="C344" s="123"/>
      <c r="D344" s="44"/>
      <c r="E344" s="224"/>
      <c r="F344" s="43"/>
      <c r="G344" s="75">
        <f>IF($C344="",0,COUNTIF(男子名簿!$F$12:$F$520,$C344))</f>
        <v>0</v>
      </c>
      <c r="H344" s="76">
        <f>IF($C344="",0,COUNTIF(女子名簿!$F$12:$F$520,$C344))</f>
        <v>0</v>
      </c>
      <c r="I344" s="77">
        <f t="shared" si="7"/>
        <v>0</v>
      </c>
      <c r="J344" s="38"/>
      <c r="K344" s="38"/>
      <c r="L344" s="34"/>
      <c r="M344" s="34"/>
      <c r="N344" s="34"/>
      <c r="O344" s="40"/>
    </row>
    <row r="345" spans="1:15" ht="14.25">
      <c r="A345" s="41">
        <v>0</v>
      </c>
      <c r="B345" s="42"/>
      <c r="C345" s="123"/>
      <c r="D345" s="44"/>
      <c r="E345" s="224"/>
      <c r="F345" s="43"/>
      <c r="G345" s="75">
        <f>IF($C345="",0,COUNTIF(男子名簿!$F$12:$F$520,$C345))</f>
        <v>0</v>
      </c>
      <c r="H345" s="76">
        <f>IF($C345="",0,COUNTIF(女子名簿!$F$12:$F$520,$C345))</f>
        <v>0</v>
      </c>
      <c r="I345" s="77">
        <f t="shared" si="7"/>
        <v>0</v>
      </c>
      <c r="J345" s="38"/>
      <c r="K345" s="38"/>
      <c r="L345" s="34"/>
      <c r="M345" s="34"/>
      <c r="N345" s="34"/>
      <c r="O345" s="40"/>
    </row>
    <row r="346" spans="1:15" ht="14.25">
      <c r="A346" s="41">
        <v>0</v>
      </c>
      <c r="B346" s="42"/>
      <c r="C346" s="123"/>
      <c r="D346" s="44"/>
      <c r="E346" s="224"/>
      <c r="F346" s="43"/>
      <c r="G346" s="75">
        <f>IF($C346="",0,COUNTIF(男子名簿!$F$12:$F$520,$C346))</f>
        <v>0</v>
      </c>
      <c r="H346" s="76">
        <f>IF($C346="",0,COUNTIF(女子名簿!$F$12:$F$520,$C346))</f>
        <v>0</v>
      </c>
      <c r="I346" s="77">
        <f t="shared" si="7"/>
        <v>0</v>
      </c>
      <c r="J346" s="38"/>
      <c r="K346" s="38"/>
      <c r="L346" s="34"/>
      <c r="M346" s="34"/>
      <c r="N346" s="34"/>
      <c r="O346" s="40"/>
    </row>
    <row r="347" spans="1:15" ht="14.25">
      <c r="A347" s="41">
        <v>0</v>
      </c>
      <c r="B347" s="46"/>
      <c r="C347" s="127"/>
      <c r="D347" s="235"/>
      <c r="E347" s="229"/>
      <c r="F347" s="49"/>
      <c r="G347" s="78">
        <f>IF($C347="",0,COUNTIF(男子名簿!$F$12:$F$520,$C347))</f>
        <v>0</v>
      </c>
      <c r="H347" s="79">
        <f>IF($C347="",0,COUNTIF(女子名簿!$F$12:$F$520,$C347))</f>
        <v>0</v>
      </c>
      <c r="I347" s="80">
        <f t="shared" si="7"/>
        <v>0</v>
      </c>
      <c r="J347" s="38"/>
      <c r="K347" s="38"/>
      <c r="L347" s="34"/>
      <c r="M347" s="34"/>
      <c r="N347" s="34"/>
      <c r="O347" s="40"/>
    </row>
    <row r="348" spans="1:15" ht="14.25">
      <c r="A348" s="41">
        <v>0</v>
      </c>
      <c r="B348" s="50"/>
      <c r="C348" s="119"/>
      <c r="D348" s="234"/>
      <c r="E348" s="228"/>
      <c r="F348" s="51"/>
      <c r="G348" s="81">
        <f>IF($C348="",0,COUNTIF(男子名簿!$F$12:$F$520,$C348))</f>
        <v>0</v>
      </c>
      <c r="H348" s="82">
        <f>IF($C348="",0,COUNTIF(女子名簿!$F$12:$F$520,$C348))</f>
        <v>0</v>
      </c>
      <c r="I348" s="83">
        <f t="shared" si="7"/>
        <v>0</v>
      </c>
      <c r="J348" s="38"/>
      <c r="K348" s="38"/>
      <c r="L348" s="34"/>
      <c r="M348" s="34"/>
      <c r="N348" s="34"/>
      <c r="O348" s="40"/>
    </row>
    <row r="349" spans="1:15" ht="14.25">
      <c r="A349" s="41">
        <v>0</v>
      </c>
      <c r="B349" s="42"/>
      <c r="C349" s="123"/>
      <c r="D349" s="54"/>
      <c r="E349" s="224"/>
      <c r="F349" s="43"/>
      <c r="G349" s="75">
        <f>IF($C349="",0,COUNTIF(男子名簿!$F$12:$F$520,$C349))</f>
        <v>0</v>
      </c>
      <c r="H349" s="76">
        <f>IF($C349="",0,COUNTIF(女子名簿!$F$12:$F$520,$C349))</f>
        <v>0</v>
      </c>
      <c r="I349" s="77">
        <f t="shared" si="7"/>
        <v>0</v>
      </c>
      <c r="J349" s="38"/>
      <c r="K349" s="38"/>
      <c r="L349" s="34"/>
      <c r="M349" s="34"/>
      <c r="N349" s="34"/>
      <c r="O349" s="40"/>
    </row>
    <row r="350" spans="1:15" ht="14.25">
      <c r="A350" s="41">
        <v>0</v>
      </c>
      <c r="B350" s="42"/>
      <c r="C350" s="53"/>
      <c r="D350" s="54"/>
      <c r="E350" s="45"/>
      <c r="F350" s="43"/>
      <c r="G350" s="75">
        <f>IF($C350="",0,COUNTIF(男子名簿!$F$12:$F$520,$C350))</f>
        <v>0</v>
      </c>
      <c r="H350" s="76">
        <f>IF($C350="",0,COUNTIF(女子名簿!$F$12:$F$520,$C350))</f>
        <v>0</v>
      </c>
      <c r="I350" s="77">
        <f t="shared" si="7"/>
        <v>0</v>
      </c>
      <c r="J350" s="38"/>
      <c r="K350" s="38"/>
      <c r="L350" s="34"/>
      <c r="M350" s="34"/>
      <c r="N350" s="34"/>
      <c r="O350" s="40"/>
    </row>
    <row r="351" spans="1:15" ht="14.25">
      <c r="A351" s="41">
        <v>0</v>
      </c>
      <c r="B351" s="42"/>
      <c r="C351" s="53"/>
      <c r="D351" s="54"/>
      <c r="E351" s="45"/>
      <c r="F351" s="43"/>
      <c r="G351" s="75">
        <f>IF($C351="",0,COUNTIF(男子名簿!$F$12:$F$520,$C351))</f>
        <v>0</v>
      </c>
      <c r="H351" s="76">
        <f>IF($C351="",0,COUNTIF(女子名簿!$F$12:$F$520,$C351))</f>
        <v>0</v>
      </c>
      <c r="I351" s="77">
        <f t="shared" si="7"/>
        <v>0</v>
      </c>
      <c r="J351" s="38"/>
      <c r="K351" s="38"/>
      <c r="L351" s="34"/>
      <c r="M351" s="34"/>
      <c r="N351" s="34"/>
      <c r="O351" s="40"/>
    </row>
    <row r="352" spans="1:15" ht="14.25">
      <c r="A352" s="41">
        <v>0</v>
      </c>
      <c r="B352" s="55"/>
      <c r="C352" s="47"/>
      <c r="D352" s="56"/>
      <c r="E352" s="57"/>
      <c r="F352" s="47"/>
      <c r="G352" s="84">
        <f>IF($C352="",0,COUNTIF(男子名簿!$F$12:$F$520,$C352))</f>
        <v>0</v>
      </c>
      <c r="H352" s="85">
        <f>IF($C352="",0,COUNTIF(女子名簿!$F$12:$F$520,$C352))</f>
        <v>0</v>
      </c>
      <c r="I352" s="86">
        <f t="shared" si="7"/>
        <v>0</v>
      </c>
      <c r="J352" s="38"/>
      <c r="K352" s="38"/>
      <c r="L352" s="34"/>
      <c r="M352" s="34"/>
      <c r="N352" s="34"/>
      <c r="O352" s="40"/>
    </row>
    <row r="353" spans="1:15" ht="14.25">
      <c r="A353" s="41">
        <v>0</v>
      </c>
      <c r="B353" s="58"/>
      <c r="C353" s="64"/>
      <c r="D353" s="65"/>
      <c r="E353" s="60"/>
      <c r="F353" s="61"/>
      <c r="G353" s="87">
        <f>IF($C353="",0,COUNTIF(男子名簿!$F$12:$F$520,$C353))</f>
        <v>0</v>
      </c>
      <c r="H353" s="88">
        <f>IF($C353="",0,COUNTIF(女子名簿!$F$12:$F$520,$C353))</f>
        <v>0</v>
      </c>
      <c r="I353" s="89">
        <f t="shared" si="7"/>
        <v>0</v>
      </c>
      <c r="J353" s="38"/>
      <c r="K353" s="38"/>
      <c r="L353" s="34"/>
      <c r="M353" s="34"/>
      <c r="N353" s="34"/>
      <c r="O353" s="40"/>
    </row>
    <row r="354" spans="1:15" ht="14.25">
      <c r="A354" s="41">
        <v>0</v>
      </c>
      <c r="B354" s="42"/>
      <c r="C354" s="53"/>
      <c r="D354" s="54"/>
      <c r="E354" s="45"/>
      <c r="F354" s="43"/>
      <c r="G354" s="75">
        <f>IF($C354="",0,COUNTIF(男子名簿!$F$12:$F$520,$C354))</f>
        <v>0</v>
      </c>
      <c r="H354" s="76">
        <f>IF($C354="",0,COUNTIF(女子名簿!$F$12:$F$520,$C354))</f>
        <v>0</v>
      </c>
      <c r="I354" s="77">
        <f t="shared" si="7"/>
        <v>0</v>
      </c>
      <c r="J354" s="38"/>
      <c r="K354" s="38"/>
      <c r="L354" s="34"/>
      <c r="M354" s="34"/>
      <c r="N354" s="34"/>
      <c r="O354" s="40"/>
    </row>
    <row r="355" spans="1:15" ht="14.25">
      <c r="A355" s="41">
        <v>0</v>
      </c>
      <c r="B355" s="42"/>
      <c r="C355" s="53"/>
      <c r="D355" s="54"/>
      <c r="E355" s="45"/>
      <c r="F355" s="43"/>
      <c r="G355" s="75">
        <f>IF($C355="",0,COUNTIF(男子名簿!$F$12:$F$520,$C355))</f>
        <v>0</v>
      </c>
      <c r="H355" s="76">
        <f>IF($C355="",0,COUNTIF(女子名簿!$F$12:$F$520,$C355))</f>
        <v>0</v>
      </c>
      <c r="I355" s="77">
        <f t="shared" si="7"/>
        <v>0</v>
      </c>
      <c r="J355" s="38"/>
      <c r="K355" s="38"/>
      <c r="L355" s="34"/>
      <c r="M355" s="34"/>
      <c r="N355" s="34"/>
      <c r="O355" s="40"/>
    </row>
    <row r="356" spans="1:15" ht="14.25">
      <c r="A356" s="41">
        <v>0</v>
      </c>
      <c r="B356" s="42"/>
      <c r="C356" s="53"/>
      <c r="D356" s="54"/>
      <c r="E356" s="45"/>
      <c r="F356" s="43"/>
      <c r="G356" s="75">
        <f>IF($C356="",0,COUNTIF(男子名簿!$F$12:$F$520,$C356))</f>
        <v>0</v>
      </c>
      <c r="H356" s="76">
        <f>IF($C356="",0,COUNTIF(女子名簿!$F$12:$F$520,$C356))</f>
        <v>0</v>
      </c>
      <c r="I356" s="77">
        <f t="shared" si="7"/>
        <v>0</v>
      </c>
      <c r="J356" s="38"/>
      <c r="K356" s="38"/>
      <c r="L356" s="34"/>
      <c r="M356" s="34"/>
      <c r="N356" s="34"/>
      <c r="O356" s="40"/>
    </row>
    <row r="357" spans="1:15" ht="14.25">
      <c r="A357" s="41">
        <v>0</v>
      </c>
      <c r="B357" s="46"/>
      <c r="C357" s="62"/>
      <c r="D357" s="66"/>
      <c r="E357" s="48"/>
      <c r="F357" s="49"/>
      <c r="G357" s="78">
        <f>IF($C357="",0,COUNTIF(男子名簿!$F$12:$F$520,$C357))</f>
        <v>0</v>
      </c>
      <c r="H357" s="79">
        <f>IF($C357="",0,COUNTIF(女子名簿!$F$12:$F$520,$C357))</f>
        <v>0</v>
      </c>
      <c r="I357" s="80">
        <f t="shared" si="7"/>
        <v>0</v>
      </c>
      <c r="J357" s="38"/>
      <c r="K357" s="38"/>
      <c r="L357" s="34"/>
      <c r="M357" s="34"/>
      <c r="N357" s="34"/>
      <c r="O357" s="40"/>
    </row>
    <row r="358" spans="1:15" ht="14.25">
      <c r="A358" s="41">
        <v>0</v>
      </c>
      <c r="B358" s="50"/>
      <c r="C358" s="61"/>
      <c r="D358" s="59"/>
      <c r="E358" s="52"/>
      <c r="F358" s="51"/>
      <c r="G358" s="81">
        <f>IF($C358="",0,COUNTIF(男子名簿!$F$12:$F$520,$C358))</f>
        <v>0</v>
      </c>
      <c r="H358" s="82">
        <f>IF($C358="",0,COUNTIF(女子名簿!$F$12:$F$520,$C358))</f>
        <v>0</v>
      </c>
      <c r="I358" s="83">
        <f t="shared" si="7"/>
        <v>0</v>
      </c>
      <c r="J358" s="38"/>
      <c r="K358" s="38"/>
      <c r="L358" s="34"/>
      <c r="M358" s="34"/>
      <c r="N358" s="34"/>
      <c r="O358" s="40"/>
    </row>
    <row r="359" spans="1:15" ht="14.25">
      <c r="A359" s="41">
        <v>0</v>
      </c>
      <c r="B359" s="42"/>
      <c r="C359" s="43"/>
      <c r="D359" s="44"/>
      <c r="E359" s="45"/>
      <c r="F359" s="43"/>
      <c r="G359" s="75">
        <f>IF($C359="",0,COUNTIF(男子名簿!$F$12:$F$520,$C359))</f>
        <v>0</v>
      </c>
      <c r="H359" s="76">
        <f>IF($C359="",0,COUNTIF(女子名簿!$F$12:$F$520,$C359))</f>
        <v>0</v>
      </c>
      <c r="I359" s="77">
        <f t="shared" si="7"/>
        <v>0</v>
      </c>
      <c r="J359" s="38"/>
      <c r="K359" s="38"/>
      <c r="L359" s="34"/>
      <c r="M359" s="34"/>
      <c r="N359" s="34"/>
      <c r="O359" s="34"/>
    </row>
    <row r="360" spans="1:15" ht="14.25">
      <c r="A360" s="41">
        <v>0</v>
      </c>
      <c r="B360" s="42"/>
      <c r="C360" s="43"/>
      <c r="D360" s="44"/>
      <c r="E360" s="45"/>
      <c r="F360" s="43"/>
      <c r="G360" s="75">
        <f>IF($C360="",0,COUNTIF(男子名簿!$F$12:$F$520,$C360))</f>
        <v>0</v>
      </c>
      <c r="H360" s="76">
        <f>IF($C360="",0,COUNTIF(女子名簿!$F$12:$F$520,$C360))</f>
        <v>0</v>
      </c>
      <c r="I360" s="77">
        <f t="shared" si="7"/>
        <v>0</v>
      </c>
      <c r="J360" s="38"/>
      <c r="K360" s="38"/>
      <c r="L360" s="34"/>
      <c r="M360" s="34"/>
      <c r="N360" s="34"/>
      <c r="O360" s="34"/>
    </row>
    <row r="361" spans="1:15" ht="14.25">
      <c r="A361" s="41">
        <v>0</v>
      </c>
      <c r="B361" s="42"/>
      <c r="C361" s="43"/>
      <c r="D361" s="44"/>
      <c r="E361" s="45"/>
      <c r="F361" s="43"/>
      <c r="G361" s="75">
        <f>IF($C361="",0,COUNTIF(男子名簿!$F$12:$F$520,$C361))</f>
        <v>0</v>
      </c>
      <c r="H361" s="76">
        <f>IF($C361="",0,COUNTIF(女子名簿!$F$12:$F$520,$C361))</f>
        <v>0</v>
      </c>
      <c r="I361" s="77">
        <f t="shared" si="7"/>
        <v>0</v>
      </c>
      <c r="J361" s="38"/>
      <c r="K361" s="38"/>
      <c r="L361" s="34"/>
      <c r="M361" s="34"/>
      <c r="N361" s="34"/>
      <c r="O361" s="34"/>
    </row>
    <row r="362" spans="1:15" ht="14.25">
      <c r="A362" s="41">
        <v>0</v>
      </c>
      <c r="B362" s="55"/>
      <c r="C362" s="47"/>
      <c r="D362" s="56"/>
      <c r="E362" s="57"/>
      <c r="F362" s="47"/>
      <c r="G362" s="84">
        <f>IF($C362="",0,COUNTIF(男子名簿!$F$12:$F$520,$C362))</f>
        <v>0</v>
      </c>
      <c r="H362" s="85">
        <f>IF($C362="",0,COUNTIF(女子名簿!$F$12:$F$520,$C362))</f>
        <v>0</v>
      </c>
      <c r="I362" s="86">
        <f t="shared" si="7"/>
        <v>0</v>
      </c>
      <c r="J362" s="38"/>
      <c r="K362" s="38"/>
      <c r="L362" s="34"/>
      <c r="M362" s="34"/>
      <c r="N362" s="34"/>
      <c r="O362" s="34"/>
    </row>
    <row r="363" spans="1:15" ht="14.25">
      <c r="A363" s="41">
        <v>0</v>
      </c>
      <c r="B363" s="58"/>
      <c r="C363" s="64"/>
      <c r="D363" s="65"/>
      <c r="E363" s="60"/>
      <c r="F363" s="61"/>
      <c r="G363" s="87">
        <f>IF($C363="",0,COUNTIF(男子名簿!$F$12:$F$520,$C363))</f>
        <v>0</v>
      </c>
      <c r="H363" s="88">
        <f>IF($C363="",0,COUNTIF(女子名簿!$F$12:$F$520,$C363))</f>
        <v>0</v>
      </c>
      <c r="I363" s="89">
        <f t="shared" si="7"/>
        <v>0</v>
      </c>
      <c r="J363" s="38"/>
      <c r="K363" s="38"/>
      <c r="L363" s="34"/>
      <c r="M363" s="34"/>
      <c r="N363" s="34"/>
      <c r="O363" s="40"/>
    </row>
    <row r="364" spans="1:15" ht="14.25">
      <c r="A364" s="41">
        <v>0</v>
      </c>
      <c r="B364" s="42"/>
      <c r="C364" s="53"/>
      <c r="D364" s="54"/>
      <c r="E364" s="45"/>
      <c r="F364" s="43"/>
      <c r="G364" s="75">
        <f>IF($C364="",0,COUNTIF(男子名簿!$F$12:$F$520,$C364))</f>
        <v>0</v>
      </c>
      <c r="H364" s="76">
        <f>IF($C364="",0,COUNTIF(女子名簿!$F$12:$F$520,$C364))</f>
        <v>0</v>
      </c>
      <c r="I364" s="77">
        <f t="shared" si="7"/>
        <v>0</v>
      </c>
      <c r="J364" s="38"/>
      <c r="K364" s="38"/>
      <c r="L364" s="34"/>
      <c r="M364" s="34"/>
      <c r="N364" s="34"/>
      <c r="O364" s="40"/>
    </row>
    <row r="365" spans="1:15" ht="14.25">
      <c r="A365" s="41">
        <v>0</v>
      </c>
      <c r="B365" s="42"/>
      <c r="C365" s="53"/>
      <c r="D365" s="54"/>
      <c r="E365" s="45"/>
      <c r="F365" s="43"/>
      <c r="G365" s="75">
        <f>IF($C365="",0,COUNTIF(男子名簿!$F$12:$F$520,$C365))</f>
        <v>0</v>
      </c>
      <c r="H365" s="76">
        <f>IF($C365="",0,COUNTIF(女子名簿!$F$12:$F$520,$C365))</f>
        <v>0</v>
      </c>
      <c r="I365" s="77">
        <f t="shared" si="7"/>
        <v>0</v>
      </c>
      <c r="J365" s="38"/>
      <c r="K365" s="38"/>
      <c r="L365" s="34"/>
      <c r="M365" s="34"/>
      <c r="N365" s="34"/>
      <c r="O365" s="40"/>
    </row>
    <row r="366" spans="1:15" ht="14.25">
      <c r="A366" s="41">
        <v>0</v>
      </c>
      <c r="B366" s="42"/>
      <c r="C366" s="43"/>
      <c r="D366" s="44"/>
      <c r="E366" s="45"/>
      <c r="F366" s="43"/>
      <c r="G366" s="75">
        <f>IF($C366="",0,COUNTIF(男子名簿!$F$12:$F$520,$C366))</f>
        <v>0</v>
      </c>
      <c r="H366" s="76">
        <f>IF($C366="",0,COUNTIF(女子名簿!$F$12:$F$520,$C366))</f>
        <v>0</v>
      </c>
      <c r="I366" s="77">
        <f t="shared" si="7"/>
        <v>0</v>
      </c>
      <c r="J366" s="38"/>
      <c r="K366" s="38"/>
      <c r="L366" s="34"/>
      <c r="M366" s="34"/>
      <c r="N366" s="34"/>
      <c r="O366" s="40"/>
    </row>
    <row r="367" spans="1:15" ht="14.25">
      <c r="A367" s="41">
        <v>0</v>
      </c>
      <c r="B367" s="46"/>
      <c r="C367" s="62"/>
      <c r="D367" s="66"/>
      <c r="E367" s="48"/>
      <c r="F367" s="49"/>
      <c r="G367" s="78">
        <f>IF($C367="",0,COUNTIF(男子名簿!$F$12:$F$520,$C367))</f>
        <v>0</v>
      </c>
      <c r="H367" s="79">
        <f>IF($C367="",0,COUNTIF(女子名簿!$F$12:$F$520,$C367))</f>
        <v>0</v>
      </c>
      <c r="I367" s="80">
        <f t="shared" si="7"/>
        <v>0</v>
      </c>
      <c r="J367" s="38"/>
      <c r="K367" s="38"/>
      <c r="L367" s="34"/>
      <c r="M367" s="34"/>
      <c r="N367" s="34"/>
      <c r="O367" s="40"/>
    </row>
    <row r="368" spans="1:15" ht="14.25">
      <c r="A368" s="41">
        <v>0</v>
      </c>
      <c r="B368" s="50"/>
      <c r="C368" s="64"/>
      <c r="D368" s="67"/>
      <c r="E368" s="52"/>
      <c r="F368" s="51"/>
      <c r="G368" s="81">
        <f>IF($C368="",0,COUNTIF(男子名簿!$F$12:$F$520,$C368))</f>
        <v>0</v>
      </c>
      <c r="H368" s="82">
        <f>IF($C368="",0,COUNTIF(女子名簿!$F$12:$F$520,$C368))</f>
        <v>0</v>
      </c>
      <c r="I368" s="83">
        <f t="shared" si="7"/>
        <v>0</v>
      </c>
      <c r="J368" s="38"/>
      <c r="K368" s="38"/>
      <c r="L368" s="34"/>
      <c r="M368" s="34"/>
      <c r="N368" s="34"/>
      <c r="O368" s="40"/>
    </row>
    <row r="369" spans="1:15" ht="14.25">
      <c r="A369" s="41">
        <v>0</v>
      </c>
      <c r="B369" s="42"/>
      <c r="C369" s="43"/>
      <c r="D369" s="44"/>
      <c r="E369" s="45"/>
      <c r="F369" s="43"/>
      <c r="G369" s="75">
        <f>IF($C369="",0,COUNTIF(男子名簿!$F$12:$F$520,$C369))</f>
        <v>0</v>
      </c>
      <c r="H369" s="76">
        <f>IF($C369="",0,COUNTIF(女子名簿!$F$12:$F$520,$C369))</f>
        <v>0</v>
      </c>
      <c r="I369" s="77">
        <f t="shared" si="7"/>
        <v>0</v>
      </c>
      <c r="J369" s="38"/>
      <c r="K369" s="38"/>
      <c r="L369" s="34"/>
      <c r="M369" s="34"/>
      <c r="N369" s="34"/>
      <c r="O369" s="40"/>
    </row>
    <row r="370" spans="1:15" ht="14.25">
      <c r="A370" s="41">
        <v>0</v>
      </c>
      <c r="B370" s="42"/>
      <c r="C370" s="53"/>
      <c r="D370" s="54"/>
      <c r="E370" s="45"/>
      <c r="F370" s="43"/>
      <c r="G370" s="75">
        <f>IF($C370="",0,COUNTIF(男子名簿!$F$12:$F$520,$C370))</f>
        <v>0</v>
      </c>
      <c r="H370" s="76">
        <f>IF($C370="",0,COUNTIF(女子名簿!$F$12:$F$520,$C370))</f>
        <v>0</v>
      </c>
      <c r="I370" s="77">
        <f t="shared" si="7"/>
        <v>0</v>
      </c>
      <c r="J370" s="38"/>
      <c r="K370" s="38"/>
      <c r="L370" s="34"/>
      <c r="M370" s="34"/>
      <c r="N370" s="34"/>
      <c r="O370" s="40"/>
    </row>
    <row r="371" spans="1:15" ht="14.25">
      <c r="A371" s="41">
        <v>0</v>
      </c>
      <c r="B371" s="42"/>
      <c r="C371" s="53"/>
      <c r="D371" s="54"/>
      <c r="E371" s="45"/>
      <c r="F371" s="43"/>
      <c r="G371" s="75">
        <f>IF($C371="",0,COUNTIF(男子名簿!$F$12:$F$520,$C371))</f>
        <v>0</v>
      </c>
      <c r="H371" s="76">
        <f>IF($C371="",0,COUNTIF(女子名簿!$F$12:$F$520,$C371))</f>
        <v>0</v>
      </c>
      <c r="I371" s="77">
        <f t="shared" si="7"/>
        <v>0</v>
      </c>
      <c r="J371" s="38"/>
      <c r="K371" s="38"/>
      <c r="L371" s="34"/>
      <c r="M371" s="34"/>
      <c r="N371" s="34"/>
      <c r="O371" s="40"/>
    </row>
    <row r="372" spans="1:15" ht="14.25">
      <c r="A372" s="41">
        <v>0</v>
      </c>
      <c r="B372" s="55"/>
      <c r="C372" s="62"/>
      <c r="D372" s="63"/>
      <c r="E372" s="57"/>
      <c r="F372" s="47"/>
      <c r="G372" s="84">
        <f>IF($C372="",0,COUNTIF(男子名簿!$F$12:$F$520,$C372))</f>
        <v>0</v>
      </c>
      <c r="H372" s="85">
        <f>IF($C372="",0,COUNTIF(女子名簿!$F$12:$F$520,$C372))</f>
        <v>0</v>
      </c>
      <c r="I372" s="86">
        <f t="shared" si="7"/>
        <v>0</v>
      </c>
      <c r="J372" s="38"/>
      <c r="K372" s="38"/>
      <c r="L372" s="34"/>
      <c r="M372" s="34"/>
      <c r="N372" s="34"/>
      <c r="O372" s="40"/>
    </row>
    <row r="373" spans="1:15" ht="14.25">
      <c r="A373" s="41">
        <v>0</v>
      </c>
      <c r="B373" s="58"/>
      <c r="C373" s="64"/>
      <c r="D373" s="65"/>
      <c r="E373" s="60"/>
      <c r="F373" s="61"/>
      <c r="G373" s="87">
        <f>IF($C373="",0,COUNTIF(男子名簿!$F$12:$F$520,$C373))</f>
        <v>0</v>
      </c>
      <c r="H373" s="88">
        <f>IF($C373="",0,COUNTIF(女子名簿!$F$12:$F$520,$C373))</f>
        <v>0</v>
      </c>
      <c r="I373" s="89">
        <f t="shared" si="7"/>
        <v>0</v>
      </c>
      <c r="J373" s="38"/>
      <c r="K373" s="38"/>
      <c r="L373" s="34"/>
      <c r="M373" s="34"/>
      <c r="N373" s="34"/>
      <c r="O373" s="40"/>
    </row>
    <row r="374" spans="1:15" ht="14.25">
      <c r="A374" s="41">
        <v>0</v>
      </c>
      <c r="B374" s="42"/>
      <c r="C374" s="53"/>
      <c r="D374" s="54"/>
      <c r="E374" s="45"/>
      <c r="F374" s="43"/>
      <c r="G374" s="75">
        <f>IF($C374="",0,COUNTIF(男子名簿!$F$12:$F$520,$C374))</f>
        <v>0</v>
      </c>
      <c r="H374" s="76">
        <f>IF($C374="",0,COUNTIF(女子名簿!$F$12:$F$520,$C374))</f>
        <v>0</v>
      </c>
      <c r="I374" s="77">
        <f t="shared" si="7"/>
        <v>0</v>
      </c>
      <c r="J374" s="38"/>
      <c r="K374" s="38"/>
      <c r="L374" s="34"/>
      <c r="M374" s="34"/>
      <c r="N374" s="34"/>
      <c r="O374" s="40"/>
    </row>
    <row r="375" spans="1:15" ht="14.25">
      <c r="A375" s="41">
        <v>0</v>
      </c>
      <c r="B375" s="42"/>
      <c r="C375" s="53"/>
      <c r="D375" s="54"/>
      <c r="E375" s="45" t="str">
        <f>IF($C375="","",ASC(PHONETIC($C375)))</f>
        <v/>
      </c>
      <c r="F375" s="43">
        <f>C375</f>
        <v>0</v>
      </c>
      <c r="G375" s="75">
        <f>IF($C375="",0,COUNTIF(男子名簿!$F$12:$F$520,$C375))</f>
        <v>0</v>
      </c>
      <c r="H375" s="76">
        <f>IF($C375="",0,COUNTIF(女子名簿!$F$12:$F$520,$C375))</f>
        <v>0</v>
      </c>
      <c r="I375" s="77">
        <f t="shared" si="7"/>
        <v>0</v>
      </c>
      <c r="J375" s="38"/>
      <c r="K375" s="38"/>
      <c r="L375" s="34"/>
      <c r="M375" s="34"/>
      <c r="N375" s="34"/>
      <c r="O375" s="40"/>
    </row>
    <row r="376" spans="1:15" ht="14.25">
      <c r="A376" s="41">
        <v>0</v>
      </c>
      <c r="B376" s="42"/>
      <c r="C376" s="53"/>
      <c r="D376" s="54"/>
      <c r="E376" s="45" t="str">
        <f>IF($C376="","",ASC(PHONETIC($C376)))</f>
        <v/>
      </c>
      <c r="F376" s="43">
        <f>C376</f>
        <v>0</v>
      </c>
      <c r="G376" s="75">
        <f>IF($C376="",0,COUNTIF(男子名簿!$F$12:$F$520,$C376))</f>
        <v>0</v>
      </c>
      <c r="H376" s="76">
        <f>IF($C376="",0,COUNTIF(女子名簿!$F$12:$F$520,$C376))</f>
        <v>0</v>
      </c>
      <c r="I376" s="77">
        <f t="shared" si="7"/>
        <v>0</v>
      </c>
      <c r="J376" s="38"/>
      <c r="K376" s="38"/>
      <c r="L376" s="34"/>
      <c r="M376" s="34"/>
      <c r="N376" s="34"/>
      <c r="O376" s="40"/>
    </row>
    <row r="377" spans="1:15" ht="14.25">
      <c r="A377" s="41">
        <v>0</v>
      </c>
      <c r="B377" s="46"/>
      <c r="C377" s="62"/>
      <c r="D377" s="66"/>
      <c r="E377" s="48" t="str">
        <f>IF($C377="","",ASC(PHONETIC($C377)))</f>
        <v/>
      </c>
      <c r="F377" s="49">
        <f>C377</f>
        <v>0</v>
      </c>
      <c r="G377" s="78">
        <f>IF($C377="",0,COUNTIF(男子名簿!$F$12:$F$520,$C377))</f>
        <v>0</v>
      </c>
      <c r="H377" s="79">
        <f>IF($C377="",0,COUNTIF(女子名簿!$F$12:$F$520,$C377))</f>
        <v>0</v>
      </c>
      <c r="I377" s="80">
        <f t="shared" si="7"/>
        <v>0</v>
      </c>
      <c r="J377" s="38"/>
      <c r="K377" s="38"/>
      <c r="L377" s="34"/>
      <c r="M377" s="34"/>
      <c r="N377" s="34"/>
      <c r="O377" s="40"/>
    </row>
    <row r="378" spans="1:15" ht="14.25">
      <c r="A378" s="41">
        <v>0</v>
      </c>
      <c r="B378" s="50"/>
      <c r="C378" s="61"/>
      <c r="D378" s="59"/>
      <c r="E378" s="52"/>
      <c r="F378" s="51"/>
      <c r="G378" s="81">
        <f>IF($C378="",0,COUNTIF(男子名簿!$F$12:$F$520,$C378))</f>
        <v>0</v>
      </c>
      <c r="H378" s="82">
        <f>IF($C378="",0,COUNTIF(女子名簿!$F$12:$F$520,$C378))</f>
        <v>0</v>
      </c>
      <c r="I378" s="83">
        <f t="shared" si="7"/>
        <v>0</v>
      </c>
      <c r="J378" s="38"/>
      <c r="K378" s="38"/>
      <c r="L378" s="34"/>
      <c r="M378" s="34"/>
      <c r="N378" s="34"/>
      <c r="O378" s="40"/>
    </row>
    <row r="379" spans="1:15" ht="14.25">
      <c r="A379" s="41">
        <v>0</v>
      </c>
      <c r="B379" s="42"/>
      <c r="C379" s="43"/>
      <c r="D379" s="44"/>
      <c r="E379" s="45" t="str">
        <f t="shared" ref="E379:E397" si="8">IF($C379="","",ASC(PHONETIC($C379)))</f>
        <v/>
      </c>
      <c r="F379" s="43">
        <f t="shared" ref="F379:F397" si="9">C379</f>
        <v>0</v>
      </c>
      <c r="G379" s="75">
        <f>IF($C379="",0,COUNTIF(男子名簿!$F$12:$F$520,$C379))</f>
        <v>0</v>
      </c>
      <c r="H379" s="76">
        <f>IF($C379="",0,COUNTIF(女子名簿!$F$12:$F$520,$C379))</f>
        <v>0</v>
      </c>
      <c r="I379" s="77">
        <f t="shared" si="7"/>
        <v>0</v>
      </c>
      <c r="J379" s="38"/>
      <c r="K379" s="38"/>
      <c r="L379" s="34"/>
      <c r="M379" s="34"/>
      <c r="N379" s="34"/>
      <c r="O379" s="34"/>
    </row>
    <row r="380" spans="1:15" ht="14.25">
      <c r="A380" s="41">
        <v>0</v>
      </c>
      <c r="B380" s="42"/>
      <c r="C380" s="43"/>
      <c r="D380" s="44"/>
      <c r="E380" s="45" t="str">
        <f t="shared" si="8"/>
        <v/>
      </c>
      <c r="F380" s="43">
        <f t="shared" si="9"/>
        <v>0</v>
      </c>
      <c r="G380" s="75">
        <f>IF($C380="",0,COUNTIF(男子名簿!$F$12:$F$520,$C380))</f>
        <v>0</v>
      </c>
      <c r="H380" s="76">
        <f>IF($C380="",0,COUNTIF(女子名簿!$F$12:$F$520,$C380))</f>
        <v>0</v>
      </c>
      <c r="I380" s="77">
        <f t="shared" si="7"/>
        <v>0</v>
      </c>
      <c r="J380" s="38"/>
      <c r="K380" s="38"/>
      <c r="L380" s="34"/>
      <c r="M380" s="34"/>
      <c r="N380" s="34"/>
      <c r="O380" s="34"/>
    </row>
    <row r="381" spans="1:15" ht="14.25">
      <c r="A381" s="41">
        <v>0</v>
      </c>
      <c r="B381" s="42"/>
      <c r="C381" s="43"/>
      <c r="D381" s="44"/>
      <c r="E381" s="45" t="str">
        <f t="shared" si="8"/>
        <v/>
      </c>
      <c r="F381" s="43">
        <f t="shared" si="9"/>
        <v>0</v>
      </c>
      <c r="G381" s="75">
        <f>IF($C381="",0,COUNTIF(男子名簿!$F$12:$F$520,$C381))</f>
        <v>0</v>
      </c>
      <c r="H381" s="76">
        <f>IF($C381="",0,COUNTIF(女子名簿!$F$12:$F$520,$C381))</f>
        <v>0</v>
      </c>
      <c r="I381" s="77">
        <f t="shared" si="7"/>
        <v>0</v>
      </c>
      <c r="J381" s="38"/>
      <c r="K381" s="38"/>
      <c r="L381" s="34"/>
      <c r="M381" s="34"/>
      <c r="N381" s="34"/>
      <c r="O381" s="34"/>
    </row>
    <row r="382" spans="1:15" ht="14.25">
      <c r="A382" s="41">
        <v>0</v>
      </c>
      <c r="B382" s="55"/>
      <c r="C382" s="47"/>
      <c r="D382" s="56"/>
      <c r="E382" s="57" t="str">
        <f t="shared" si="8"/>
        <v/>
      </c>
      <c r="F382" s="47">
        <f t="shared" si="9"/>
        <v>0</v>
      </c>
      <c r="G382" s="84">
        <f>IF($C382="",0,COUNTIF(男子名簿!$F$12:$F$520,$C382))</f>
        <v>0</v>
      </c>
      <c r="H382" s="85">
        <f>IF($C382="",0,COUNTIF(女子名簿!$F$12:$F$520,$C382))</f>
        <v>0</v>
      </c>
      <c r="I382" s="86">
        <f t="shared" si="7"/>
        <v>0</v>
      </c>
      <c r="J382" s="38"/>
      <c r="K382" s="38"/>
      <c r="L382" s="34"/>
      <c r="M382" s="34"/>
      <c r="N382" s="34"/>
      <c r="O382" s="34"/>
    </row>
    <row r="383" spans="1:15" ht="14.25">
      <c r="A383" s="41">
        <v>0</v>
      </c>
      <c r="B383" s="58"/>
      <c r="C383" s="64"/>
      <c r="D383" s="65"/>
      <c r="E383" s="60" t="str">
        <f t="shared" si="8"/>
        <v/>
      </c>
      <c r="F383" s="61">
        <f t="shared" si="9"/>
        <v>0</v>
      </c>
      <c r="G383" s="87">
        <f>IF($C383="",0,COUNTIF(男子名簿!$F$12:$F$520,$C383))</f>
        <v>0</v>
      </c>
      <c r="H383" s="88">
        <f>IF($C383="",0,COUNTIF(女子名簿!$F$12:$F$520,$C383))</f>
        <v>0</v>
      </c>
      <c r="I383" s="89">
        <f t="shared" si="7"/>
        <v>0</v>
      </c>
      <c r="J383" s="38"/>
      <c r="K383" s="38"/>
      <c r="L383" s="34"/>
      <c r="M383" s="34"/>
      <c r="N383" s="34"/>
      <c r="O383" s="40"/>
    </row>
    <row r="384" spans="1:15" ht="14.25">
      <c r="A384" s="41">
        <v>0</v>
      </c>
      <c r="B384" s="42"/>
      <c r="C384" s="53"/>
      <c r="D384" s="54"/>
      <c r="E384" s="45" t="str">
        <f t="shared" si="8"/>
        <v/>
      </c>
      <c r="F384" s="43">
        <f t="shared" si="9"/>
        <v>0</v>
      </c>
      <c r="G384" s="75">
        <f>IF($C384="",0,COUNTIF(男子名簿!$F$12:$F$520,$C384))</f>
        <v>0</v>
      </c>
      <c r="H384" s="76">
        <f>IF($C384="",0,COUNTIF(女子名簿!$F$12:$F$520,$C384))</f>
        <v>0</v>
      </c>
      <c r="I384" s="77">
        <f t="shared" si="7"/>
        <v>0</v>
      </c>
      <c r="J384" s="38"/>
      <c r="K384" s="38"/>
      <c r="L384" s="34"/>
      <c r="M384" s="34"/>
      <c r="N384" s="34"/>
      <c r="O384" s="40"/>
    </row>
    <row r="385" spans="1:15" ht="14.25">
      <c r="A385" s="41">
        <v>0</v>
      </c>
      <c r="B385" s="42"/>
      <c r="C385" s="53"/>
      <c r="D385" s="54"/>
      <c r="E385" s="45" t="str">
        <f t="shared" si="8"/>
        <v/>
      </c>
      <c r="F385" s="43">
        <f t="shared" si="9"/>
        <v>0</v>
      </c>
      <c r="G385" s="75">
        <f>IF($C385="",0,COUNTIF(男子名簿!$F$12:$F$520,$C385))</f>
        <v>0</v>
      </c>
      <c r="H385" s="76">
        <f>IF($C385="",0,COUNTIF(女子名簿!$F$12:$F$520,$C385))</f>
        <v>0</v>
      </c>
      <c r="I385" s="77">
        <f t="shared" si="7"/>
        <v>0</v>
      </c>
      <c r="J385" s="38"/>
      <c r="K385" s="38"/>
      <c r="L385" s="34"/>
      <c r="M385" s="34"/>
      <c r="N385" s="34"/>
      <c r="O385" s="40"/>
    </row>
    <row r="386" spans="1:15" ht="14.25">
      <c r="A386" s="41">
        <v>0</v>
      </c>
      <c r="B386" s="42"/>
      <c r="C386" s="43"/>
      <c r="D386" s="44"/>
      <c r="E386" s="45" t="str">
        <f t="shared" si="8"/>
        <v/>
      </c>
      <c r="F386" s="43">
        <f t="shared" si="9"/>
        <v>0</v>
      </c>
      <c r="G386" s="75">
        <f>IF($C386="",0,COUNTIF(男子名簿!$F$12:$F$520,$C386))</f>
        <v>0</v>
      </c>
      <c r="H386" s="76">
        <f>IF($C386="",0,COUNTIF(女子名簿!$F$12:$F$520,$C386))</f>
        <v>0</v>
      </c>
      <c r="I386" s="77">
        <f t="shared" si="7"/>
        <v>0</v>
      </c>
      <c r="J386" s="38"/>
      <c r="K386" s="38"/>
      <c r="L386" s="34"/>
      <c r="M386" s="34"/>
      <c r="N386" s="34"/>
      <c r="O386" s="40"/>
    </row>
    <row r="387" spans="1:15" ht="14.25">
      <c r="A387" s="41">
        <v>0</v>
      </c>
      <c r="B387" s="46"/>
      <c r="C387" s="62"/>
      <c r="D387" s="66"/>
      <c r="E387" s="48" t="str">
        <f t="shared" si="8"/>
        <v/>
      </c>
      <c r="F387" s="49">
        <f t="shared" si="9"/>
        <v>0</v>
      </c>
      <c r="G387" s="78">
        <f>IF($C387="",0,COUNTIF(男子名簿!$F$12:$F$520,$C387))</f>
        <v>0</v>
      </c>
      <c r="H387" s="79">
        <f>IF($C387="",0,COUNTIF(女子名簿!$F$12:$F$520,$C387))</f>
        <v>0</v>
      </c>
      <c r="I387" s="80">
        <f t="shared" si="7"/>
        <v>0</v>
      </c>
      <c r="J387" s="38"/>
      <c r="K387" s="38"/>
      <c r="L387" s="34"/>
      <c r="M387" s="34"/>
      <c r="N387" s="34"/>
      <c r="O387" s="40"/>
    </row>
    <row r="388" spans="1:15" ht="14.25">
      <c r="A388" s="41">
        <v>0</v>
      </c>
      <c r="B388" s="50"/>
      <c r="C388" s="64"/>
      <c r="D388" s="67"/>
      <c r="E388" s="52" t="str">
        <f t="shared" si="8"/>
        <v/>
      </c>
      <c r="F388" s="51">
        <f t="shared" si="9"/>
        <v>0</v>
      </c>
      <c r="G388" s="81">
        <f>IF($C388="",0,COUNTIF(男子名簿!$F$12:$F$520,$C388))</f>
        <v>0</v>
      </c>
      <c r="H388" s="82">
        <f>IF($C388="",0,COUNTIF(女子名簿!$F$12:$F$520,$C388))</f>
        <v>0</v>
      </c>
      <c r="I388" s="83">
        <f t="shared" si="7"/>
        <v>0</v>
      </c>
      <c r="J388" s="38"/>
      <c r="K388" s="38"/>
      <c r="L388" s="34"/>
      <c r="M388" s="34"/>
      <c r="N388" s="34"/>
      <c r="O388" s="40"/>
    </row>
    <row r="389" spans="1:15" ht="14.25">
      <c r="A389" s="41">
        <v>0</v>
      </c>
      <c r="B389" s="42"/>
      <c r="C389" s="43"/>
      <c r="D389" s="44"/>
      <c r="E389" s="45" t="str">
        <f t="shared" si="8"/>
        <v/>
      </c>
      <c r="F389" s="43">
        <f t="shared" si="9"/>
        <v>0</v>
      </c>
      <c r="G389" s="75">
        <f>IF($C389="",0,COUNTIF(男子名簿!$F$12:$F$520,$C389))</f>
        <v>0</v>
      </c>
      <c r="H389" s="76">
        <f>IF($C389="",0,COUNTIF(女子名簿!$F$12:$F$520,$C389))</f>
        <v>0</v>
      </c>
      <c r="I389" s="77">
        <f t="shared" si="7"/>
        <v>0</v>
      </c>
      <c r="J389" s="38"/>
      <c r="K389" s="38"/>
      <c r="L389" s="34"/>
      <c r="M389" s="34"/>
      <c r="N389" s="34"/>
      <c r="O389" s="40"/>
    </row>
    <row r="390" spans="1:15" ht="14.25">
      <c r="A390" s="41">
        <v>0</v>
      </c>
      <c r="B390" s="42"/>
      <c r="C390" s="53"/>
      <c r="D390" s="54"/>
      <c r="E390" s="45" t="str">
        <f t="shared" si="8"/>
        <v/>
      </c>
      <c r="F390" s="43">
        <f t="shared" si="9"/>
        <v>0</v>
      </c>
      <c r="G390" s="75">
        <f>IF($C390="",0,COUNTIF(男子名簿!$F$12:$F$520,$C390))</f>
        <v>0</v>
      </c>
      <c r="H390" s="76">
        <f>IF($C390="",0,COUNTIF(女子名簿!$F$12:$F$520,$C390))</f>
        <v>0</v>
      </c>
      <c r="I390" s="77">
        <f t="shared" si="7"/>
        <v>0</v>
      </c>
      <c r="J390" s="38"/>
      <c r="K390" s="38"/>
      <c r="L390" s="34"/>
      <c r="M390" s="34"/>
      <c r="N390" s="34"/>
      <c r="O390" s="40"/>
    </row>
    <row r="391" spans="1:15" ht="14.25">
      <c r="A391" s="41">
        <v>0</v>
      </c>
      <c r="B391" s="42"/>
      <c r="C391" s="53"/>
      <c r="D391" s="54"/>
      <c r="E391" s="45" t="str">
        <f t="shared" si="8"/>
        <v/>
      </c>
      <c r="F391" s="43">
        <f t="shared" si="9"/>
        <v>0</v>
      </c>
      <c r="G391" s="75">
        <f>IF($C391="",0,COUNTIF(男子名簿!$F$12:$F$520,$C391))</f>
        <v>0</v>
      </c>
      <c r="H391" s="76">
        <f>IF($C391="",0,COUNTIF(女子名簿!$F$12:$F$520,$C391))</f>
        <v>0</v>
      </c>
      <c r="I391" s="77">
        <f t="shared" si="7"/>
        <v>0</v>
      </c>
      <c r="J391" s="38"/>
      <c r="K391" s="38"/>
      <c r="L391" s="34"/>
      <c r="M391" s="34"/>
      <c r="N391" s="34"/>
      <c r="O391" s="40"/>
    </row>
    <row r="392" spans="1:15" ht="14.25">
      <c r="A392" s="41">
        <v>0</v>
      </c>
      <c r="B392" s="55"/>
      <c r="C392" s="62"/>
      <c r="D392" s="63"/>
      <c r="E392" s="57" t="str">
        <f t="shared" si="8"/>
        <v/>
      </c>
      <c r="F392" s="47">
        <f t="shared" si="9"/>
        <v>0</v>
      </c>
      <c r="G392" s="84">
        <f>IF($C392="",0,COUNTIF(男子名簿!$F$12:$F$520,$C392))</f>
        <v>0</v>
      </c>
      <c r="H392" s="85">
        <f>IF($C392="",0,COUNTIF(女子名簿!$F$12:$F$520,$C392))</f>
        <v>0</v>
      </c>
      <c r="I392" s="86">
        <f t="shared" si="7"/>
        <v>0</v>
      </c>
      <c r="J392" s="38"/>
      <c r="K392" s="38"/>
      <c r="L392" s="34"/>
      <c r="M392" s="34"/>
      <c r="N392" s="34"/>
      <c r="O392" s="40"/>
    </row>
    <row r="393" spans="1:15" ht="14.25">
      <c r="A393" s="41">
        <v>0</v>
      </c>
      <c r="B393" s="58"/>
      <c r="C393" s="64"/>
      <c r="D393" s="65"/>
      <c r="E393" s="60" t="str">
        <f t="shared" si="8"/>
        <v/>
      </c>
      <c r="F393" s="61">
        <f t="shared" si="9"/>
        <v>0</v>
      </c>
      <c r="G393" s="87">
        <f>IF($C393="",0,COUNTIF(男子名簿!$F$12:$F$520,$C393))</f>
        <v>0</v>
      </c>
      <c r="H393" s="88">
        <f>IF($C393="",0,COUNTIF(女子名簿!$F$12:$F$520,$C393))</f>
        <v>0</v>
      </c>
      <c r="I393" s="89">
        <f t="shared" si="7"/>
        <v>0</v>
      </c>
      <c r="J393" s="38"/>
      <c r="K393" s="38"/>
      <c r="L393" s="34"/>
      <c r="M393" s="34"/>
      <c r="N393" s="34"/>
      <c r="O393" s="40"/>
    </row>
    <row r="394" spans="1:15" ht="14.25">
      <c r="A394" s="41">
        <v>0</v>
      </c>
      <c r="B394" s="42"/>
      <c r="C394" s="53"/>
      <c r="D394" s="54"/>
      <c r="E394" s="45" t="str">
        <f t="shared" si="8"/>
        <v/>
      </c>
      <c r="F394" s="43">
        <f t="shared" si="9"/>
        <v>0</v>
      </c>
      <c r="G394" s="75">
        <f>IF($C394="",0,COUNTIF(男子名簿!$F$12:$F$520,$C394))</f>
        <v>0</v>
      </c>
      <c r="H394" s="76">
        <f>IF($C394="",0,COUNTIF(女子名簿!$F$12:$F$520,$C394))</f>
        <v>0</v>
      </c>
      <c r="I394" s="77">
        <f t="shared" si="7"/>
        <v>0</v>
      </c>
      <c r="J394" s="38"/>
      <c r="K394" s="38"/>
      <c r="L394" s="34"/>
      <c r="M394" s="34"/>
      <c r="N394" s="34"/>
      <c r="O394" s="40"/>
    </row>
    <row r="395" spans="1:15" ht="14.25">
      <c r="A395" s="41">
        <v>0</v>
      </c>
      <c r="B395" s="42"/>
      <c r="C395" s="53"/>
      <c r="D395" s="54"/>
      <c r="E395" s="45" t="str">
        <f t="shared" si="8"/>
        <v/>
      </c>
      <c r="F395" s="43">
        <f t="shared" si="9"/>
        <v>0</v>
      </c>
      <c r="G395" s="75">
        <f>IF($C395="",0,COUNTIF(男子名簿!$F$12:$F$520,$C395))</f>
        <v>0</v>
      </c>
      <c r="H395" s="76">
        <f>IF($C395="",0,COUNTIF(女子名簿!$F$12:$F$520,$C395))</f>
        <v>0</v>
      </c>
      <c r="I395" s="77">
        <f t="shared" si="7"/>
        <v>0</v>
      </c>
      <c r="J395" s="38"/>
      <c r="K395" s="38"/>
      <c r="L395" s="34"/>
      <c r="M395" s="34"/>
      <c r="N395" s="34"/>
      <c r="O395" s="40"/>
    </row>
    <row r="396" spans="1:15" ht="14.25">
      <c r="A396" s="41">
        <v>0</v>
      </c>
      <c r="B396" s="42"/>
      <c r="C396" s="53"/>
      <c r="D396" s="54"/>
      <c r="E396" s="45" t="str">
        <f t="shared" si="8"/>
        <v/>
      </c>
      <c r="F396" s="43">
        <f t="shared" si="9"/>
        <v>0</v>
      </c>
      <c r="G396" s="75">
        <f>IF($C396="",0,COUNTIF(男子名簿!$F$12:$F$520,$C396))</f>
        <v>0</v>
      </c>
      <c r="H396" s="76">
        <f>IF($C396="",0,COUNTIF(女子名簿!$F$12:$F$520,$C396))</f>
        <v>0</v>
      </c>
      <c r="I396" s="77">
        <f t="shared" si="7"/>
        <v>0</v>
      </c>
      <c r="J396" s="38"/>
      <c r="K396" s="38"/>
      <c r="L396" s="34"/>
      <c r="M396" s="34"/>
      <c r="N396" s="34"/>
      <c r="O396" s="40"/>
    </row>
    <row r="397" spans="1:15" ht="14.25">
      <c r="A397" s="41">
        <v>0</v>
      </c>
      <c r="B397" s="46"/>
      <c r="C397" s="62"/>
      <c r="D397" s="66"/>
      <c r="E397" s="48" t="str">
        <f t="shared" si="8"/>
        <v/>
      </c>
      <c r="F397" s="49">
        <f t="shared" si="9"/>
        <v>0</v>
      </c>
      <c r="G397" s="78">
        <f>IF($C397="",0,COUNTIF(男子名簿!$F$12:$F$520,$C397))</f>
        <v>0</v>
      </c>
      <c r="H397" s="79">
        <f>IF($C397="",0,COUNTIF(女子名簿!$F$12:$F$520,$C397))</f>
        <v>0</v>
      </c>
      <c r="I397" s="80">
        <f t="shared" si="7"/>
        <v>0</v>
      </c>
      <c r="J397" s="38"/>
      <c r="K397" s="38"/>
      <c r="L397" s="34"/>
      <c r="M397" s="34"/>
      <c r="N397" s="34"/>
      <c r="O397" s="40"/>
    </row>
    <row r="398" spans="1:15" ht="14.25">
      <c r="A398" s="41">
        <v>0</v>
      </c>
      <c r="B398" s="50"/>
      <c r="C398" s="61"/>
      <c r="D398" s="59"/>
      <c r="E398" s="52"/>
      <c r="F398" s="51"/>
      <c r="G398" s="81">
        <f>IF($C398="",0,COUNTIF(男子名簿!$F$12:$F$520,$C398))</f>
        <v>0</v>
      </c>
      <c r="H398" s="82">
        <f>IF($C398="",0,COUNTIF(女子名簿!$F$12:$F$520,$C398))</f>
        <v>0</v>
      </c>
      <c r="I398" s="83">
        <f t="shared" si="7"/>
        <v>0</v>
      </c>
      <c r="J398" s="38"/>
      <c r="K398" s="38"/>
      <c r="L398" s="34"/>
      <c r="M398" s="34"/>
      <c r="N398" s="34"/>
      <c r="O398" s="40"/>
    </row>
    <row r="399" spans="1:15" ht="14.25">
      <c r="A399" s="41">
        <v>0</v>
      </c>
      <c r="B399" s="42"/>
      <c r="C399" s="43"/>
      <c r="D399" s="44"/>
      <c r="E399" s="45" t="str">
        <f t="shared" ref="E399:E417" si="10">IF($C399="","",ASC(PHONETIC($C399)))</f>
        <v/>
      </c>
      <c r="F399" s="43">
        <f t="shared" ref="F399:F417" si="11">C399</f>
        <v>0</v>
      </c>
      <c r="G399" s="75">
        <f>IF($C399="",0,COUNTIF(男子名簿!$F$12:$F$520,$C399))</f>
        <v>0</v>
      </c>
      <c r="H399" s="76">
        <f>IF($C399="",0,COUNTIF(女子名簿!$F$12:$F$520,$C399))</f>
        <v>0</v>
      </c>
      <c r="I399" s="77">
        <f t="shared" si="7"/>
        <v>0</v>
      </c>
      <c r="J399" s="38"/>
      <c r="K399" s="38"/>
      <c r="L399" s="34"/>
      <c r="M399" s="34"/>
      <c r="N399" s="34"/>
      <c r="O399" s="34"/>
    </row>
    <row r="400" spans="1:15" ht="14.25">
      <c r="A400" s="41">
        <v>0</v>
      </c>
      <c r="B400" s="42"/>
      <c r="C400" s="43"/>
      <c r="D400" s="44"/>
      <c r="E400" s="45" t="str">
        <f t="shared" si="10"/>
        <v/>
      </c>
      <c r="F400" s="43">
        <f t="shared" si="11"/>
        <v>0</v>
      </c>
      <c r="G400" s="75">
        <f>IF($C400="",0,COUNTIF(男子名簿!$F$12:$F$520,$C400))</f>
        <v>0</v>
      </c>
      <c r="H400" s="76">
        <f>IF($C400="",0,COUNTIF(女子名簿!$F$12:$F$520,$C400))</f>
        <v>0</v>
      </c>
      <c r="I400" s="77">
        <f t="shared" si="7"/>
        <v>0</v>
      </c>
      <c r="J400" s="38"/>
      <c r="K400" s="38"/>
      <c r="L400" s="34"/>
      <c r="M400" s="34"/>
      <c r="N400" s="34"/>
      <c r="O400" s="34"/>
    </row>
    <row r="401" spans="1:15" ht="14.25">
      <c r="A401" s="41">
        <v>0</v>
      </c>
      <c r="B401" s="42"/>
      <c r="C401" s="43"/>
      <c r="D401" s="44"/>
      <c r="E401" s="45" t="str">
        <f t="shared" si="10"/>
        <v/>
      </c>
      <c r="F401" s="43">
        <f t="shared" si="11"/>
        <v>0</v>
      </c>
      <c r="G401" s="75">
        <f>IF($C401="",0,COUNTIF(男子名簿!$F$12:$F$520,$C401))</f>
        <v>0</v>
      </c>
      <c r="H401" s="76">
        <f>IF($C401="",0,COUNTIF(女子名簿!$F$12:$F$520,$C401))</f>
        <v>0</v>
      </c>
      <c r="I401" s="77">
        <f t="shared" si="7"/>
        <v>0</v>
      </c>
      <c r="J401" s="38"/>
      <c r="K401" s="38"/>
      <c r="L401" s="34"/>
      <c r="M401" s="34"/>
      <c r="N401" s="34"/>
      <c r="O401" s="34"/>
    </row>
    <row r="402" spans="1:15" ht="14.25">
      <c r="A402" s="41">
        <v>0</v>
      </c>
      <c r="B402" s="55"/>
      <c r="C402" s="47"/>
      <c r="D402" s="56"/>
      <c r="E402" s="57" t="str">
        <f t="shared" si="10"/>
        <v/>
      </c>
      <c r="F402" s="47">
        <f t="shared" si="11"/>
        <v>0</v>
      </c>
      <c r="G402" s="84">
        <f>IF($C402="",0,COUNTIF(男子名簿!$F$12:$F$520,$C402))</f>
        <v>0</v>
      </c>
      <c r="H402" s="85">
        <f>IF($C402="",0,COUNTIF(女子名簿!$F$12:$F$520,$C402))</f>
        <v>0</v>
      </c>
      <c r="I402" s="86">
        <f t="shared" si="7"/>
        <v>0</v>
      </c>
      <c r="J402" s="38"/>
      <c r="K402" s="38"/>
      <c r="L402" s="34"/>
      <c r="M402" s="34"/>
      <c r="N402" s="34"/>
      <c r="O402" s="34"/>
    </row>
    <row r="403" spans="1:15" ht="14.25">
      <c r="A403" s="41">
        <v>0</v>
      </c>
      <c r="B403" s="58"/>
      <c r="C403" s="64"/>
      <c r="D403" s="65"/>
      <c r="E403" s="60" t="str">
        <f t="shared" si="10"/>
        <v/>
      </c>
      <c r="F403" s="61">
        <f t="shared" si="11"/>
        <v>0</v>
      </c>
      <c r="G403" s="87">
        <f>IF($C403="",0,COUNTIF(男子名簿!$F$12:$F$520,$C403))</f>
        <v>0</v>
      </c>
      <c r="H403" s="88">
        <f>IF($C403="",0,COUNTIF(女子名簿!$F$12:$F$520,$C403))</f>
        <v>0</v>
      </c>
      <c r="I403" s="89">
        <f t="shared" si="7"/>
        <v>0</v>
      </c>
      <c r="J403" s="38"/>
      <c r="K403" s="38"/>
      <c r="L403" s="34"/>
      <c r="M403" s="34"/>
      <c r="N403" s="34"/>
      <c r="O403" s="40"/>
    </row>
    <row r="404" spans="1:15" ht="14.25">
      <c r="A404" s="41">
        <v>0</v>
      </c>
      <c r="B404" s="42"/>
      <c r="C404" s="53"/>
      <c r="D404" s="54"/>
      <c r="E404" s="45" t="str">
        <f t="shared" si="10"/>
        <v/>
      </c>
      <c r="F404" s="43">
        <f t="shared" si="11"/>
        <v>0</v>
      </c>
      <c r="G404" s="75">
        <f>IF($C404="",0,COUNTIF(男子名簿!$F$12:$F$520,$C404))</f>
        <v>0</v>
      </c>
      <c r="H404" s="76">
        <f>IF($C404="",0,COUNTIF(女子名簿!$F$12:$F$520,$C404))</f>
        <v>0</v>
      </c>
      <c r="I404" s="77">
        <f t="shared" si="7"/>
        <v>0</v>
      </c>
      <c r="J404" s="38"/>
      <c r="K404" s="38"/>
      <c r="L404" s="34"/>
      <c r="M404" s="34"/>
      <c r="N404" s="34"/>
      <c r="O404" s="40"/>
    </row>
    <row r="405" spans="1:15" ht="14.25">
      <c r="A405" s="41">
        <v>0</v>
      </c>
      <c r="B405" s="42"/>
      <c r="C405" s="53"/>
      <c r="D405" s="54"/>
      <c r="E405" s="45" t="str">
        <f t="shared" si="10"/>
        <v/>
      </c>
      <c r="F405" s="43">
        <f t="shared" si="11"/>
        <v>0</v>
      </c>
      <c r="G405" s="75">
        <f>IF($C405="",0,COUNTIF(男子名簿!$F$12:$F$520,$C405))</f>
        <v>0</v>
      </c>
      <c r="H405" s="76">
        <f>IF($C405="",0,COUNTIF(女子名簿!$F$12:$F$520,$C405))</f>
        <v>0</v>
      </c>
      <c r="I405" s="77">
        <f t="shared" si="7"/>
        <v>0</v>
      </c>
      <c r="J405" s="38"/>
      <c r="K405" s="38"/>
      <c r="L405" s="34"/>
      <c r="M405" s="34"/>
      <c r="N405" s="34"/>
      <c r="O405" s="40"/>
    </row>
    <row r="406" spans="1:15" ht="14.25">
      <c r="A406" s="41">
        <v>0</v>
      </c>
      <c r="B406" s="42"/>
      <c r="C406" s="43"/>
      <c r="D406" s="44"/>
      <c r="E406" s="45" t="str">
        <f t="shared" si="10"/>
        <v/>
      </c>
      <c r="F406" s="43">
        <f t="shared" si="11"/>
        <v>0</v>
      </c>
      <c r="G406" s="75">
        <f>IF($C406="",0,COUNTIF(男子名簿!$F$12:$F$520,$C406))</f>
        <v>0</v>
      </c>
      <c r="H406" s="76">
        <f>IF($C406="",0,COUNTIF(女子名簿!$F$12:$F$520,$C406))</f>
        <v>0</v>
      </c>
      <c r="I406" s="77">
        <f t="shared" si="7"/>
        <v>0</v>
      </c>
      <c r="J406" s="38"/>
      <c r="K406" s="38"/>
      <c r="L406" s="34"/>
      <c r="M406" s="34"/>
      <c r="N406" s="34"/>
      <c r="O406" s="40"/>
    </row>
    <row r="407" spans="1:15" ht="14.25">
      <c r="A407" s="41">
        <v>0</v>
      </c>
      <c r="B407" s="46"/>
      <c r="C407" s="62"/>
      <c r="D407" s="66"/>
      <c r="E407" s="48" t="str">
        <f t="shared" si="10"/>
        <v/>
      </c>
      <c r="F407" s="49">
        <f t="shared" si="11"/>
        <v>0</v>
      </c>
      <c r="G407" s="78">
        <f>IF($C407="",0,COUNTIF(男子名簿!$F$12:$F$520,$C407))</f>
        <v>0</v>
      </c>
      <c r="H407" s="79">
        <f>IF($C407="",0,COUNTIF(女子名簿!$F$12:$F$520,$C407))</f>
        <v>0</v>
      </c>
      <c r="I407" s="80">
        <f t="shared" si="7"/>
        <v>0</v>
      </c>
      <c r="J407" s="38"/>
      <c r="K407" s="38"/>
      <c r="L407" s="34"/>
      <c r="M407" s="34"/>
      <c r="N407" s="34"/>
      <c r="O407" s="40"/>
    </row>
    <row r="408" spans="1:15" ht="14.25">
      <c r="A408" s="41">
        <v>0</v>
      </c>
      <c r="B408" s="50"/>
      <c r="C408" s="64"/>
      <c r="D408" s="67"/>
      <c r="E408" s="52" t="str">
        <f t="shared" si="10"/>
        <v/>
      </c>
      <c r="F408" s="51">
        <f t="shared" si="11"/>
        <v>0</v>
      </c>
      <c r="G408" s="81">
        <f>IF($C408="",0,COUNTIF(男子名簿!$F$12:$F$520,$C408))</f>
        <v>0</v>
      </c>
      <c r="H408" s="82">
        <f>IF($C408="",0,COUNTIF(女子名簿!$F$12:$F$520,$C408))</f>
        <v>0</v>
      </c>
      <c r="I408" s="83">
        <f t="shared" si="7"/>
        <v>0</v>
      </c>
      <c r="J408" s="38"/>
      <c r="K408" s="38"/>
      <c r="L408" s="34"/>
      <c r="M408" s="34"/>
      <c r="N408" s="34"/>
      <c r="O408" s="40"/>
    </row>
    <row r="409" spans="1:15" ht="14.25">
      <c r="A409" s="41">
        <v>0</v>
      </c>
      <c r="B409" s="42"/>
      <c r="C409" s="43"/>
      <c r="D409" s="44"/>
      <c r="E409" s="45" t="str">
        <f t="shared" si="10"/>
        <v/>
      </c>
      <c r="F409" s="43">
        <f t="shared" si="11"/>
        <v>0</v>
      </c>
      <c r="G409" s="75">
        <f>IF($C409="",0,COUNTIF(男子名簿!$F$12:$F$520,$C409))</f>
        <v>0</v>
      </c>
      <c r="H409" s="76">
        <f>IF($C409="",0,COUNTIF(女子名簿!$F$12:$F$520,$C409))</f>
        <v>0</v>
      </c>
      <c r="I409" s="77">
        <f t="shared" si="7"/>
        <v>0</v>
      </c>
      <c r="J409" s="38"/>
      <c r="K409" s="38"/>
      <c r="L409" s="34"/>
      <c r="M409" s="34"/>
      <c r="N409" s="34"/>
      <c r="O409" s="40"/>
    </row>
    <row r="410" spans="1:15" ht="14.25">
      <c r="A410" s="41">
        <v>0</v>
      </c>
      <c r="B410" s="42"/>
      <c r="C410" s="53"/>
      <c r="D410" s="54"/>
      <c r="E410" s="45" t="str">
        <f t="shared" si="10"/>
        <v/>
      </c>
      <c r="F410" s="43">
        <f t="shared" si="11"/>
        <v>0</v>
      </c>
      <c r="G410" s="75">
        <f>IF($C410="",0,COUNTIF(男子名簿!$F$12:$F$520,$C410))</f>
        <v>0</v>
      </c>
      <c r="H410" s="76">
        <f>IF($C410="",0,COUNTIF(女子名簿!$F$12:$F$520,$C410))</f>
        <v>0</v>
      </c>
      <c r="I410" s="77">
        <f t="shared" si="7"/>
        <v>0</v>
      </c>
      <c r="J410" s="38"/>
      <c r="K410" s="38"/>
      <c r="L410" s="34"/>
      <c r="M410" s="34"/>
      <c r="N410" s="34"/>
      <c r="O410" s="40"/>
    </row>
    <row r="411" spans="1:15" ht="14.25">
      <c r="A411" s="41">
        <v>0</v>
      </c>
      <c r="B411" s="42"/>
      <c r="C411" s="53"/>
      <c r="D411" s="54"/>
      <c r="E411" s="45" t="str">
        <f t="shared" si="10"/>
        <v/>
      </c>
      <c r="F411" s="43">
        <f t="shared" si="11"/>
        <v>0</v>
      </c>
      <c r="G411" s="75">
        <f>IF($C411="",0,COUNTIF(男子名簿!$F$12:$F$520,$C411))</f>
        <v>0</v>
      </c>
      <c r="H411" s="76">
        <f>IF($C411="",0,COUNTIF(女子名簿!$F$12:$F$520,$C411))</f>
        <v>0</v>
      </c>
      <c r="I411" s="77">
        <f t="shared" si="7"/>
        <v>0</v>
      </c>
      <c r="J411" s="38"/>
      <c r="K411" s="38"/>
      <c r="L411" s="34"/>
      <c r="M411" s="34"/>
      <c r="N411" s="34"/>
      <c r="O411" s="40"/>
    </row>
    <row r="412" spans="1:15" ht="14.25">
      <c r="A412" s="41">
        <v>0</v>
      </c>
      <c r="B412" s="55"/>
      <c r="C412" s="62"/>
      <c r="D412" s="63"/>
      <c r="E412" s="57" t="str">
        <f t="shared" si="10"/>
        <v/>
      </c>
      <c r="F412" s="47">
        <f t="shared" si="11"/>
        <v>0</v>
      </c>
      <c r="G412" s="84">
        <f>IF($C412="",0,COUNTIF(男子名簿!$F$12:$F$520,$C412))</f>
        <v>0</v>
      </c>
      <c r="H412" s="85">
        <f>IF($C412="",0,COUNTIF(女子名簿!$F$12:$F$520,$C412))</f>
        <v>0</v>
      </c>
      <c r="I412" s="86">
        <f t="shared" si="7"/>
        <v>0</v>
      </c>
      <c r="J412" s="38"/>
      <c r="K412" s="38"/>
      <c r="L412" s="34"/>
      <c r="M412" s="34"/>
      <c r="N412" s="34"/>
      <c r="O412" s="40"/>
    </row>
    <row r="413" spans="1:15" ht="14.25">
      <c r="A413" s="41">
        <v>0</v>
      </c>
      <c r="B413" s="58"/>
      <c r="C413" s="64"/>
      <c r="D413" s="65"/>
      <c r="E413" s="60" t="str">
        <f t="shared" si="10"/>
        <v/>
      </c>
      <c r="F413" s="61">
        <f t="shared" si="11"/>
        <v>0</v>
      </c>
      <c r="G413" s="87">
        <f>IF($C413="",0,COUNTIF(男子名簿!$F$12:$F$520,$C413))</f>
        <v>0</v>
      </c>
      <c r="H413" s="88">
        <f>IF($C413="",0,COUNTIF(女子名簿!$F$12:$F$520,$C413))</f>
        <v>0</v>
      </c>
      <c r="I413" s="89">
        <f t="shared" si="7"/>
        <v>0</v>
      </c>
      <c r="J413" s="38"/>
      <c r="K413" s="38"/>
      <c r="L413" s="34"/>
      <c r="M413" s="34"/>
      <c r="N413" s="34"/>
      <c r="O413" s="40"/>
    </row>
    <row r="414" spans="1:15" ht="14.25">
      <c r="A414" s="41">
        <v>0</v>
      </c>
      <c r="B414" s="42"/>
      <c r="C414" s="53"/>
      <c r="D414" s="54"/>
      <c r="E414" s="45" t="str">
        <f t="shared" si="10"/>
        <v/>
      </c>
      <c r="F414" s="43">
        <f t="shared" si="11"/>
        <v>0</v>
      </c>
      <c r="G414" s="75">
        <f>IF($C414="",0,COUNTIF(男子名簿!$F$12:$F$520,$C414))</f>
        <v>0</v>
      </c>
      <c r="H414" s="76">
        <f>IF($C414="",0,COUNTIF(女子名簿!$F$12:$F$520,$C414))</f>
        <v>0</v>
      </c>
      <c r="I414" s="77">
        <f t="shared" si="7"/>
        <v>0</v>
      </c>
      <c r="J414" s="38"/>
      <c r="K414" s="38"/>
      <c r="L414" s="34"/>
      <c r="M414" s="34"/>
      <c r="N414" s="34"/>
      <c r="O414" s="40"/>
    </row>
    <row r="415" spans="1:15" ht="14.25">
      <c r="A415" s="41">
        <v>0</v>
      </c>
      <c r="B415" s="42"/>
      <c r="C415" s="53"/>
      <c r="D415" s="54"/>
      <c r="E415" s="45" t="str">
        <f t="shared" si="10"/>
        <v/>
      </c>
      <c r="F415" s="43">
        <f t="shared" si="11"/>
        <v>0</v>
      </c>
      <c r="G415" s="75">
        <f>IF($C415="",0,COUNTIF(男子名簿!$F$12:$F$520,$C415))</f>
        <v>0</v>
      </c>
      <c r="H415" s="76">
        <f>IF($C415="",0,COUNTIF(女子名簿!$F$12:$F$520,$C415))</f>
        <v>0</v>
      </c>
      <c r="I415" s="77">
        <f t="shared" si="7"/>
        <v>0</v>
      </c>
      <c r="J415" s="38"/>
      <c r="K415" s="38"/>
      <c r="L415" s="34"/>
      <c r="M415" s="34"/>
      <c r="N415" s="34"/>
      <c r="O415" s="40"/>
    </row>
    <row r="416" spans="1:15" ht="14.25">
      <c r="A416" s="41">
        <v>0</v>
      </c>
      <c r="B416" s="42"/>
      <c r="C416" s="53"/>
      <c r="D416" s="54"/>
      <c r="E416" s="45" t="str">
        <f t="shared" si="10"/>
        <v/>
      </c>
      <c r="F416" s="43">
        <f t="shared" si="11"/>
        <v>0</v>
      </c>
      <c r="G416" s="75">
        <f>IF($C416="",0,COUNTIF(男子名簿!$F$12:$F$520,$C416))</f>
        <v>0</v>
      </c>
      <c r="H416" s="76">
        <f>IF($C416="",0,COUNTIF(女子名簿!$F$12:$F$520,$C416))</f>
        <v>0</v>
      </c>
      <c r="I416" s="77">
        <f t="shared" si="7"/>
        <v>0</v>
      </c>
      <c r="J416" s="38"/>
      <c r="K416" s="38"/>
      <c r="L416" s="34"/>
      <c r="M416" s="34"/>
      <c r="N416" s="34"/>
      <c r="O416" s="40"/>
    </row>
    <row r="417" spans="1:15" ht="14.25">
      <c r="A417" s="41">
        <v>0</v>
      </c>
      <c r="B417" s="46"/>
      <c r="C417" s="62"/>
      <c r="D417" s="66"/>
      <c r="E417" s="48" t="str">
        <f t="shared" si="10"/>
        <v/>
      </c>
      <c r="F417" s="49">
        <f t="shared" si="11"/>
        <v>0</v>
      </c>
      <c r="G417" s="78">
        <f>IF($C417="",0,COUNTIF(男子名簿!$F$12:$F$520,$C417))</f>
        <v>0</v>
      </c>
      <c r="H417" s="79">
        <f>IF($C417="",0,COUNTIF(女子名簿!$F$12:$F$520,$C417))</f>
        <v>0</v>
      </c>
      <c r="I417" s="80">
        <f t="shared" si="7"/>
        <v>0</v>
      </c>
      <c r="J417" s="38"/>
      <c r="K417" s="38"/>
      <c r="L417" s="34"/>
      <c r="M417" s="34"/>
      <c r="N417" s="34"/>
      <c r="O417" s="40"/>
    </row>
    <row r="418" spans="1:15" ht="14.25">
      <c r="A418" s="41">
        <v>0</v>
      </c>
      <c r="B418" s="50"/>
      <c r="C418" s="61"/>
      <c r="D418" s="59"/>
      <c r="E418" s="52"/>
      <c r="F418" s="51"/>
      <c r="G418" s="81">
        <f>IF($C418="",0,COUNTIF(男子名簿!$F$12:$F$520,$C418))</f>
        <v>0</v>
      </c>
      <c r="H418" s="82">
        <f>IF($C418="",0,COUNTIF(女子名簿!$F$12:$F$520,$C418))</f>
        <v>0</v>
      </c>
      <c r="I418" s="83">
        <f t="shared" si="7"/>
        <v>0</v>
      </c>
      <c r="J418" s="38"/>
      <c r="K418" s="38"/>
      <c r="L418" s="34"/>
      <c r="M418" s="34"/>
      <c r="N418" s="34"/>
      <c r="O418" s="40"/>
    </row>
    <row r="419" spans="1:15" ht="14.25">
      <c r="A419" s="41">
        <v>0</v>
      </c>
      <c r="B419" s="42"/>
      <c r="C419" s="43"/>
      <c r="D419" s="44"/>
      <c r="E419" s="45" t="str">
        <f t="shared" ref="E419:E437" si="12">IF($C419="","",ASC(PHONETIC($C419)))</f>
        <v/>
      </c>
      <c r="F419" s="43">
        <f t="shared" ref="F419:F437" si="13">C419</f>
        <v>0</v>
      </c>
      <c r="G419" s="75">
        <f>IF($C419="",0,COUNTIF(男子名簿!$F$12:$F$520,$C419))</f>
        <v>0</v>
      </c>
      <c r="H419" s="76">
        <f>IF($C419="",0,COUNTIF(女子名簿!$F$12:$F$520,$C419))</f>
        <v>0</v>
      </c>
      <c r="I419" s="77">
        <f t="shared" si="7"/>
        <v>0</v>
      </c>
      <c r="J419" s="38"/>
      <c r="K419" s="38"/>
      <c r="L419" s="34"/>
      <c r="M419" s="34"/>
      <c r="N419" s="34"/>
      <c r="O419" s="34"/>
    </row>
    <row r="420" spans="1:15" ht="14.25">
      <c r="A420" s="41">
        <v>0</v>
      </c>
      <c r="B420" s="42"/>
      <c r="C420" s="43"/>
      <c r="D420" s="44"/>
      <c r="E420" s="45" t="str">
        <f t="shared" si="12"/>
        <v/>
      </c>
      <c r="F420" s="43">
        <f t="shared" si="13"/>
        <v>0</v>
      </c>
      <c r="G420" s="75">
        <f>IF($C420="",0,COUNTIF(男子名簿!$F$12:$F$520,$C420))</f>
        <v>0</v>
      </c>
      <c r="H420" s="76">
        <f>IF($C420="",0,COUNTIF(女子名簿!$F$12:$F$520,$C420))</f>
        <v>0</v>
      </c>
      <c r="I420" s="77">
        <f t="shared" si="7"/>
        <v>0</v>
      </c>
      <c r="J420" s="38"/>
      <c r="K420" s="38"/>
      <c r="L420" s="34"/>
      <c r="M420" s="34"/>
      <c r="N420" s="34"/>
      <c r="O420" s="34"/>
    </row>
    <row r="421" spans="1:15" ht="14.25">
      <c r="A421" s="41">
        <v>0</v>
      </c>
      <c r="B421" s="42"/>
      <c r="C421" s="43"/>
      <c r="D421" s="44"/>
      <c r="E421" s="45" t="str">
        <f t="shared" si="12"/>
        <v/>
      </c>
      <c r="F421" s="43">
        <f t="shared" si="13"/>
        <v>0</v>
      </c>
      <c r="G421" s="75">
        <f>IF($C421="",0,COUNTIF(男子名簿!$F$12:$F$520,$C421))</f>
        <v>0</v>
      </c>
      <c r="H421" s="76">
        <f>IF($C421="",0,COUNTIF(女子名簿!$F$12:$F$520,$C421))</f>
        <v>0</v>
      </c>
      <c r="I421" s="77">
        <f t="shared" si="7"/>
        <v>0</v>
      </c>
      <c r="J421" s="38"/>
      <c r="K421" s="38"/>
      <c r="L421" s="34"/>
      <c r="M421" s="34"/>
      <c r="N421" s="34"/>
      <c r="O421" s="34"/>
    </row>
    <row r="422" spans="1:15" ht="14.25">
      <c r="A422" s="41">
        <v>0</v>
      </c>
      <c r="B422" s="55"/>
      <c r="C422" s="47"/>
      <c r="D422" s="56"/>
      <c r="E422" s="57" t="str">
        <f t="shared" si="12"/>
        <v/>
      </c>
      <c r="F422" s="47">
        <f t="shared" si="13"/>
        <v>0</v>
      </c>
      <c r="G422" s="84">
        <f>IF($C422="",0,COUNTIF(男子名簿!$F$12:$F$520,$C422))</f>
        <v>0</v>
      </c>
      <c r="H422" s="85">
        <f>IF($C422="",0,COUNTIF(女子名簿!$F$12:$F$520,$C422))</f>
        <v>0</v>
      </c>
      <c r="I422" s="86">
        <f t="shared" si="7"/>
        <v>0</v>
      </c>
      <c r="J422" s="38"/>
      <c r="K422" s="38"/>
      <c r="L422" s="34"/>
      <c r="M422" s="34"/>
      <c r="N422" s="34"/>
      <c r="O422" s="34"/>
    </row>
    <row r="423" spans="1:15" ht="14.25">
      <c r="A423" s="41">
        <v>0</v>
      </c>
      <c r="B423" s="58"/>
      <c r="C423" s="64"/>
      <c r="D423" s="65"/>
      <c r="E423" s="60" t="str">
        <f t="shared" si="12"/>
        <v/>
      </c>
      <c r="F423" s="61">
        <f t="shared" si="13"/>
        <v>0</v>
      </c>
      <c r="G423" s="87">
        <f>IF($C423="",0,COUNTIF(男子名簿!$F$12:$F$520,$C423))</f>
        <v>0</v>
      </c>
      <c r="H423" s="88">
        <f>IF($C423="",0,COUNTIF(女子名簿!$F$12:$F$520,$C423))</f>
        <v>0</v>
      </c>
      <c r="I423" s="89">
        <f t="shared" si="7"/>
        <v>0</v>
      </c>
      <c r="J423" s="38"/>
      <c r="K423" s="38"/>
      <c r="L423" s="34"/>
      <c r="M423" s="34"/>
      <c r="N423" s="34"/>
      <c r="O423" s="40"/>
    </row>
    <row r="424" spans="1:15" ht="14.25">
      <c r="A424" s="41">
        <v>0</v>
      </c>
      <c r="B424" s="42"/>
      <c r="C424" s="53"/>
      <c r="D424" s="54"/>
      <c r="E424" s="45" t="str">
        <f t="shared" si="12"/>
        <v/>
      </c>
      <c r="F424" s="43">
        <f t="shared" si="13"/>
        <v>0</v>
      </c>
      <c r="G424" s="75">
        <f>IF($C424="",0,COUNTIF(男子名簿!$F$12:$F$520,$C424))</f>
        <v>0</v>
      </c>
      <c r="H424" s="76">
        <f>IF($C424="",0,COUNTIF(女子名簿!$F$12:$F$520,$C424))</f>
        <v>0</v>
      </c>
      <c r="I424" s="77">
        <f t="shared" si="7"/>
        <v>0</v>
      </c>
      <c r="J424" s="38"/>
      <c r="K424" s="38"/>
      <c r="L424" s="34"/>
      <c r="M424" s="34"/>
      <c r="N424" s="34"/>
      <c r="O424" s="40"/>
    </row>
    <row r="425" spans="1:15" ht="14.25">
      <c r="A425" s="41">
        <v>0</v>
      </c>
      <c r="B425" s="42"/>
      <c r="C425" s="53"/>
      <c r="D425" s="54"/>
      <c r="E425" s="45" t="str">
        <f t="shared" si="12"/>
        <v/>
      </c>
      <c r="F425" s="43">
        <f t="shared" si="13"/>
        <v>0</v>
      </c>
      <c r="G425" s="75">
        <f>IF($C425="",0,COUNTIF(男子名簿!$F$12:$F$520,$C425))</f>
        <v>0</v>
      </c>
      <c r="H425" s="76">
        <f>IF($C425="",0,COUNTIF(女子名簿!$F$12:$F$520,$C425))</f>
        <v>0</v>
      </c>
      <c r="I425" s="77">
        <f t="shared" si="7"/>
        <v>0</v>
      </c>
      <c r="J425" s="38"/>
      <c r="K425" s="38"/>
      <c r="L425" s="34"/>
      <c r="M425" s="34"/>
      <c r="N425" s="34"/>
      <c r="O425" s="40"/>
    </row>
    <row r="426" spans="1:15" ht="14.25">
      <c r="A426" s="41">
        <v>0</v>
      </c>
      <c r="B426" s="42"/>
      <c r="C426" s="43"/>
      <c r="D426" s="44"/>
      <c r="E426" s="45" t="str">
        <f t="shared" si="12"/>
        <v/>
      </c>
      <c r="F426" s="43">
        <f t="shared" si="13"/>
        <v>0</v>
      </c>
      <c r="G426" s="75">
        <f>IF($C426="",0,COUNTIF(男子名簿!$F$12:$F$520,$C426))</f>
        <v>0</v>
      </c>
      <c r="H426" s="76">
        <f>IF($C426="",0,COUNTIF(女子名簿!$F$12:$F$520,$C426))</f>
        <v>0</v>
      </c>
      <c r="I426" s="77">
        <f t="shared" si="7"/>
        <v>0</v>
      </c>
      <c r="J426" s="38"/>
      <c r="K426" s="38"/>
      <c r="L426" s="34"/>
      <c r="M426" s="34"/>
      <c r="N426" s="34"/>
      <c r="O426" s="40"/>
    </row>
    <row r="427" spans="1:15" ht="14.25">
      <c r="A427" s="41">
        <v>0</v>
      </c>
      <c r="B427" s="46"/>
      <c r="C427" s="62"/>
      <c r="D427" s="66"/>
      <c r="E427" s="48" t="str">
        <f t="shared" si="12"/>
        <v/>
      </c>
      <c r="F427" s="49">
        <f t="shared" si="13"/>
        <v>0</v>
      </c>
      <c r="G427" s="78">
        <f>IF($C427="",0,COUNTIF(男子名簿!$F$12:$F$520,$C427))</f>
        <v>0</v>
      </c>
      <c r="H427" s="79">
        <f>IF($C427="",0,COUNTIF(女子名簿!$F$12:$F$520,$C427))</f>
        <v>0</v>
      </c>
      <c r="I427" s="80">
        <f t="shared" si="7"/>
        <v>0</v>
      </c>
      <c r="J427" s="38"/>
      <c r="K427" s="38"/>
      <c r="L427" s="34"/>
      <c r="M427" s="34"/>
      <c r="N427" s="34"/>
      <c r="O427" s="40"/>
    </row>
    <row r="428" spans="1:15" ht="14.25">
      <c r="A428" s="41">
        <v>0</v>
      </c>
      <c r="B428" s="50"/>
      <c r="C428" s="64"/>
      <c r="D428" s="67"/>
      <c r="E428" s="52" t="str">
        <f t="shared" si="12"/>
        <v/>
      </c>
      <c r="F428" s="51">
        <f t="shared" si="13"/>
        <v>0</v>
      </c>
      <c r="G428" s="81">
        <f>IF($C428="",0,COUNTIF(男子名簿!$F$12:$F$520,$C428))</f>
        <v>0</v>
      </c>
      <c r="H428" s="82">
        <f>IF($C428="",0,COUNTIF(女子名簿!$F$12:$F$520,$C428))</f>
        <v>0</v>
      </c>
      <c r="I428" s="83">
        <f t="shared" si="7"/>
        <v>0</v>
      </c>
      <c r="J428" s="38"/>
      <c r="K428" s="38"/>
      <c r="L428" s="34"/>
      <c r="M428" s="34"/>
      <c r="N428" s="34"/>
      <c r="O428" s="40"/>
    </row>
    <row r="429" spans="1:15" ht="14.25">
      <c r="A429" s="41">
        <v>0</v>
      </c>
      <c r="B429" s="42"/>
      <c r="C429" s="43"/>
      <c r="D429" s="44"/>
      <c r="E429" s="45" t="str">
        <f t="shared" si="12"/>
        <v/>
      </c>
      <c r="F429" s="43">
        <f t="shared" si="13"/>
        <v>0</v>
      </c>
      <c r="G429" s="75">
        <f>IF($C429="",0,COUNTIF(男子名簿!$F$12:$F$520,$C429))</f>
        <v>0</v>
      </c>
      <c r="H429" s="76">
        <f>IF($C429="",0,COUNTIF(女子名簿!$F$12:$F$520,$C429))</f>
        <v>0</v>
      </c>
      <c r="I429" s="77">
        <f t="shared" si="7"/>
        <v>0</v>
      </c>
      <c r="J429" s="38"/>
      <c r="K429" s="38"/>
      <c r="L429" s="34"/>
      <c r="M429" s="34"/>
      <c r="N429" s="34"/>
      <c r="O429" s="40"/>
    </row>
    <row r="430" spans="1:15" ht="14.25">
      <c r="A430" s="41">
        <v>0</v>
      </c>
      <c r="B430" s="42"/>
      <c r="C430" s="53"/>
      <c r="D430" s="54"/>
      <c r="E430" s="45" t="str">
        <f t="shared" si="12"/>
        <v/>
      </c>
      <c r="F430" s="43">
        <f t="shared" si="13"/>
        <v>0</v>
      </c>
      <c r="G430" s="75">
        <f>IF($C430="",0,COUNTIF(男子名簿!$F$12:$F$520,$C430))</f>
        <v>0</v>
      </c>
      <c r="H430" s="76">
        <f>IF($C430="",0,COUNTIF(女子名簿!$F$12:$F$520,$C430))</f>
        <v>0</v>
      </c>
      <c r="I430" s="77">
        <f t="shared" si="7"/>
        <v>0</v>
      </c>
      <c r="J430" s="38"/>
      <c r="K430" s="38"/>
      <c r="L430" s="34"/>
      <c r="M430" s="34"/>
      <c r="N430" s="34"/>
      <c r="O430" s="40"/>
    </row>
    <row r="431" spans="1:15" ht="14.25">
      <c r="A431" s="41">
        <v>0</v>
      </c>
      <c r="B431" s="42"/>
      <c r="C431" s="53"/>
      <c r="D431" s="54"/>
      <c r="E431" s="45" t="str">
        <f t="shared" si="12"/>
        <v/>
      </c>
      <c r="F431" s="43">
        <f t="shared" si="13"/>
        <v>0</v>
      </c>
      <c r="G431" s="75">
        <f>IF($C431="",0,COUNTIF(男子名簿!$F$12:$F$520,$C431))</f>
        <v>0</v>
      </c>
      <c r="H431" s="76">
        <f>IF($C431="",0,COUNTIF(女子名簿!$F$12:$F$520,$C431))</f>
        <v>0</v>
      </c>
      <c r="I431" s="77">
        <f t="shared" si="7"/>
        <v>0</v>
      </c>
      <c r="J431" s="38"/>
      <c r="K431" s="38"/>
      <c r="L431" s="34"/>
      <c r="M431" s="34"/>
      <c r="N431" s="34"/>
      <c r="O431" s="40"/>
    </row>
    <row r="432" spans="1:15" ht="14.25">
      <c r="A432" s="41">
        <v>0</v>
      </c>
      <c r="B432" s="55"/>
      <c r="C432" s="62"/>
      <c r="D432" s="63"/>
      <c r="E432" s="57" t="str">
        <f t="shared" si="12"/>
        <v/>
      </c>
      <c r="F432" s="47">
        <f t="shared" si="13"/>
        <v>0</v>
      </c>
      <c r="G432" s="84">
        <f>IF($C432="",0,COUNTIF(男子名簿!$F$12:$F$520,$C432))</f>
        <v>0</v>
      </c>
      <c r="H432" s="85">
        <f>IF($C432="",0,COUNTIF(女子名簿!$F$12:$F$520,$C432))</f>
        <v>0</v>
      </c>
      <c r="I432" s="86">
        <f t="shared" si="7"/>
        <v>0</v>
      </c>
      <c r="J432" s="38"/>
      <c r="K432" s="38"/>
      <c r="L432" s="34"/>
      <c r="M432" s="34"/>
      <c r="N432" s="34"/>
      <c r="O432" s="40"/>
    </row>
    <row r="433" spans="1:15" ht="14.25">
      <c r="A433" s="41">
        <v>0</v>
      </c>
      <c r="B433" s="58"/>
      <c r="C433" s="64"/>
      <c r="D433" s="65"/>
      <c r="E433" s="60" t="str">
        <f t="shared" si="12"/>
        <v/>
      </c>
      <c r="F433" s="61">
        <f t="shared" si="13"/>
        <v>0</v>
      </c>
      <c r="G433" s="87">
        <f>IF($C433="",0,COUNTIF(男子名簿!$F$12:$F$520,$C433))</f>
        <v>0</v>
      </c>
      <c r="H433" s="88">
        <f>IF($C433="",0,COUNTIF(女子名簿!$F$12:$F$520,$C433))</f>
        <v>0</v>
      </c>
      <c r="I433" s="89">
        <f t="shared" si="7"/>
        <v>0</v>
      </c>
      <c r="J433" s="38"/>
      <c r="K433" s="38"/>
      <c r="L433" s="34"/>
      <c r="M433" s="34"/>
      <c r="N433" s="34"/>
      <c r="O433" s="40"/>
    </row>
    <row r="434" spans="1:15" ht="14.25">
      <c r="A434" s="41">
        <v>0</v>
      </c>
      <c r="B434" s="42"/>
      <c r="C434" s="53"/>
      <c r="D434" s="54"/>
      <c r="E434" s="45" t="str">
        <f t="shared" si="12"/>
        <v/>
      </c>
      <c r="F434" s="43">
        <f t="shared" si="13"/>
        <v>0</v>
      </c>
      <c r="G434" s="75">
        <f>IF($C434="",0,COUNTIF(男子名簿!$F$12:$F$520,$C434))</f>
        <v>0</v>
      </c>
      <c r="H434" s="76">
        <f>IF($C434="",0,COUNTIF(女子名簿!$F$12:$F$520,$C434))</f>
        <v>0</v>
      </c>
      <c r="I434" s="77">
        <f t="shared" si="7"/>
        <v>0</v>
      </c>
      <c r="J434" s="38"/>
      <c r="K434" s="38"/>
      <c r="L434" s="34"/>
      <c r="M434" s="34"/>
      <c r="N434" s="34"/>
      <c r="O434" s="40"/>
    </row>
    <row r="435" spans="1:15" ht="14.25">
      <c r="A435" s="41">
        <v>0</v>
      </c>
      <c r="B435" s="42"/>
      <c r="C435" s="53"/>
      <c r="D435" s="54"/>
      <c r="E435" s="45" t="str">
        <f t="shared" si="12"/>
        <v/>
      </c>
      <c r="F435" s="43">
        <f t="shared" si="13"/>
        <v>0</v>
      </c>
      <c r="G435" s="75">
        <f>IF($C435="",0,COUNTIF(男子名簿!$F$12:$F$520,$C435))</f>
        <v>0</v>
      </c>
      <c r="H435" s="76">
        <f>IF($C435="",0,COUNTIF(女子名簿!$F$12:$F$520,$C435))</f>
        <v>0</v>
      </c>
      <c r="I435" s="77">
        <f t="shared" si="7"/>
        <v>0</v>
      </c>
      <c r="J435" s="38"/>
      <c r="K435" s="38"/>
      <c r="L435" s="34"/>
      <c r="M435" s="34"/>
      <c r="N435" s="34"/>
      <c r="O435" s="40"/>
    </row>
    <row r="436" spans="1:15" ht="14.25">
      <c r="A436" s="41">
        <v>0</v>
      </c>
      <c r="B436" s="42"/>
      <c r="C436" s="53"/>
      <c r="D436" s="54"/>
      <c r="E436" s="45" t="str">
        <f t="shared" si="12"/>
        <v/>
      </c>
      <c r="F436" s="43">
        <f t="shared" si="13"/>
        <v>0</v>
      </c>
      <c r="G436" s="75">
        <f>IF($C436="",0,COUNTIF(男子名簿!$F$12:$F$520,$C436))</f>
        <v>0</v>
      </c>
      <c r="H436" s="76">
        <f>IF($C436="",0,COUNTIF(女子名簿!$F$12:$F$520,$C436))</f>
        <v>0</v>
      </c>
      <c r="I436" s="77">
        <f t="shared" si="7"/>
        <v>0</v>
      </c>
      <c r="J436" s="38"/>
      <c r="K436" s="38"/>
      <c r="L436" s="34"/>
      <c r="M436" s="34"/>
      <c r="N436" s="34"/>
      <c r="O436" s="40"/>
    </row>
    <row r="437" spans="1:15" ht="14.25">
      <c r="A437" s="41">
        <v>0</v>
      </c>
      <c r="B437" s="46"/>
      <c r="C437" s="62"/>
      <c r="D437" s="66"/>
      <c r="E437" s="48" t="str">
        <f t="shared" si="12"/>
        <v/>
      </c>
      <c r="F437" s="49">
        <f t="shared" si="13"/>
        <v>0</v>
      </c>
      <c r="G437" s="78">
        <f>IF($C437="",0,COUNTIF(男子名簿!$F$12:$F$520,$C437))</f>
        <v>0</v>
      </c>
      <c r="H437" s="79">
        <f>IF($C437="",0,COUNTIF(女子名簿!$F$12:$F$520,$C437))</f>
        <v>0</v>
      </c>
      <c r="I437" s="80">
        <f t="shared" si="7"/>
        <v>0</v>
      </c>
      <c r="J437" s="38"/>
      <c r="K437" s="38"/>
      <c r="L437" s="34"/>
      <c r="M437" s="34"/>
      <c r="N437" s="34"/>
      <c r="O437" s="40"/>
    </row>
    <row r="438" spans="1:15" ht="14.25">
      <c r="A438" s="41">
        <v>0</v>
      </c>
      <c r="B438" s="50"/>
      <c r="C438" s="61"/>
      <c r="D438" s="59"/>
      <c r="E438" s="52"/>
      <c r="F438" s="51"/>
      <c r="G438" s="81">
        <f>IF($C438="",0,COUNTIF(男子名簿!$F$12:$F$520,$C438))</f>
        <v>0</v>
      </c>
      <c r="H438" s="82">
        <f>IF($C438="",0,COUNTIF(女子名簿!$F$12:$F$520,$C438))</f>
        <v>0</v>
      </c>
      <c r="I438" s="83">
        <f t="shared" si="7"/>
        <v>0</v>
      </c>
      <c r="J438" s="38"/>
      <c r="K438" s="38"/>
      <c r="L438" s="34"/>
      <c r="M438" s="34"/>
      <c r="N438" s="34"/>
      <c r="O438" s="40"/>
    </row>
    <row r="439" spans="1:15" ht="14.25">
      <c r="A439" s="41">
        <v>0</v>
      </c>
      <c r="B439" s="42"/>
      <c r="C439" s="43"/>
      <c r="D439" s="44"/>
      <c r="E439" s="45" t="str">
        <f t="shared" ref="E439:E457" si="14">IF($C439="","",ASC(PHONETIC($C439)))</f>
        <v/>
      </c>
      <c r="F439" s="43">
        <f t="shared" ref="F439:F457" si="15">C439</f>
        <v>0</v>
      </c>
      <c r="G439" s="75">
        <f>IF($C439="",0,COUNTIF(男子名簿!$F$12:$F$520,$C439))</f>
        <v>0</v>
      </c>
      <c r="H439" s="76">
        <f>IF($C439="",0,COUNTIF(女子名簿!$F$12:$F$520,$C439))</f>
        <v>0</v>
      </c>
      <c r="I439" s="77">
        <f t="shared" si="7"/>
        <v>0</v>
      </c>
      <c r="J439" s="38"/>
      <c r="K439" s="38"/>
      <c r="L439" s="34"/>
      <c r="M439" s="34"/>
      <c r="N439" s="34"/>
      <c r="O439" s="34"/>
    </row>
    <row r="440" spans="1:15" ht="14.25">
      <c r="A440" s="41">
        <v>0</v>
      </c>
      <c r="B440" s="42"/>
      <c r="C440" s="43"/>
      <c r="D440" s="44"/>
      <c r="E440" s="45" t="str">
        <f t="shared" si="14"/>
        <v/>
      </c>
      <c r="F440" s="43">
        <f t="shared" si="15"/>
        <v>0</v>
      </c>
      <c r="G440" s="75">
        <f>IF($C440="",0,COUNTIF(男子名簿!$F$12:$F$520,$C440))</f>
        <v>0</v>
      </c>
      <c r="H440" s="76">
        <f>IF($C440="",0,COUNTIF(女子名簿!$F$12:$F$520,$C440))</f>
        <v>0</v>
      </c>
      <c r="I440" s="77">
        <f t="shared" si="7"/>
        <v>0</v>
      </c>
      <c r="J440" s="38"/>
      <c r="K440" s="38"/>
      <c r="L440" s="34"/>
      <c r="M440" s="34"/>
      <c r="N440" s="34"/>
      <c r="O440" s="34"/>
    </row>
    <row r="441" spans="1:15" ht="14.25">
      <c r="A441" s="41">
        <v>0</v>
      </c>
      <c r="B441" s="42"/>
      <c r="C441" s="43"/>
      <c r="D441" s="44"/>
      <c r="E441" s="45" t="str">
        <f t="shared" si="14"/>
        <v/>
      </c>
      <c r="F441" s="43">
        <f t="shared" si="15"/>
        <v>0</v>
      </c>
      <c r="G441" s="75">
        <f>IF($C441="",0,COUNTIF(男子名簿!$F$12:$F$520,$C441))</f>
        <v>0</v>
      </c>
      <c r="H441" s="76">
        <f>IF($C441="",0,COUNTIF(女子名簿!$F$12:$F$520,$C441))</f>
        <v>0</v>
      </c>
      <c r="I441" s="77">
        <f t="shared" si="7"/>
        <v>0</v>
      </c>
      <c r="J441" s="38"/>
      <c r="K441" s="38"/>
      <c r="L441" s="34"/>
      <c r="M441" s="34"/>
      <c r="N441" s="34"/>
      <c r="O441" s="34"/>
    </row>
    <row r="442" spans="1:15" ht="14.25">
      <c r="A442" s="41">
        <v>0</v>
      </c>
      <c r="B442" s="55"/>
      <c r="C442" s="47"/>
      <c r="D442" s="56"/>
      <c r="E442" s="57" t="str">
        <f t="shared" si="14"/>
        <v/>
      </c>
      <c r="F442" s="47">
        <f t="shared" si="15"/>
        <v>0</v>
      </c>
      <c r="G442" s="84">
        <f>IF($C442="",0,COUNTIF(男子名簿!$F$12:$F$520,$C442))</f>
        <v>0</v>
      </c>
      <c r="H442" s="85">
        <f>IF($C442="",0,COUNTIF(女子名簿!$F$12:$F$520,$C442))</f>
        <v>0</v>
      </c>
      <c r="I442" s="86">
        <f t="shared" si="7"/>
        <v>0</v>
      </c>
      <c r="J442" s="38"/>
      <c r="K442" s="38"/>
      <c r="L442" s="34"/>
      <c r="M442" s="34"/>
      <c r="N442" s="34"/>
      <c r="O442" s="34"/>
    </row>
    <row r="443" spans="1:15" ht="14.25">
      <c r="A443" s="41">
        <v>0</v>
      </c>
      <c r="B443" s="58"/>
      <c r="C443" s="64"/>
      <c r="D443" s="65"/>
      <c r="E443" s="60" t="str">
        <f t="shared" si="14"/>
        <v/>
      </c>
      <c r="F443" s="61">
        <f t="shared" si="15"/>
        <v>0</v>
      </c>
      <c r="G443" s="87">
        <f>IF($C443="",0,COUNTIF(男子名簿!$F$12:$F$520,$C443))</f>
        <v>0</v>
      </c>
      <c r="H443" s="88">
        <f>IF($C443="",0,COUNTIF(女子名簿!$F$12:$F$520,$C443))</f>
        <v>0</v>
      </c>
      <c r="I443" s="89">
        <f t="shared" si="7"/>
        <v>0</v>
      </c>
      <c r="J443" s="38"/>
      <c r="K443" s="38"/>
      <c r="L443" s="34"/>
      <c r="M443" s="34"/>
      <c r="N443" s="34"/>
      <c r="O443" s="40"/>
    </row>
    <row r="444" spans="1:15" ht="14.25">
      <c r="A444" s="41">
        <v>0</v>
      </c>
      <c r="B444" s="42"/>
      <c r="C444" s="53"/>
      <c r="D444" s="54"/>
      <c r="E444" s="45" t="str">
        <f t="shared" si="14"/>
        <v/>
      </c>
      <c r="F444" s="43">
        <f t="shared" si="15"/>
        <v>0</v>
      </c>
      <c r="G444" s="75">
        <f>IF($C444="",0,COUNTIF(男子名簿!$F$12:$F$520,$C444))</f>
        <v>0</v>
      </c>
      <c r="H444" s="76">
        <f>IF($C444="",0,COUNTIF(女子名簿!$F$12:$F$520,$C444))</f>
        <v>0</v>
      </c>
      <c r="I444" s="77">
        <f t="shared" si="7"/>
        <v>0</v>
      </c>
      <c r="J444" s="38"/>
      <c r="K444" s="38"/>
      <c r="L444" s="34"/>
      <c r="M444" s="34"/>
      <c r="N444" s="34"/>
      <c r="O444" s="40"/>
    </row>
    <row r="445" spans="1:15" ht="14.25">
      <c r="A445" s="41">
        <v>0</v>
      </c>
      <c r="B445" s="42"/>
      <c r="C445" s="53"/>
      <c r="D445" s="54"/>
      <c r="E445" s="45" t="str">
        <f t="shared" si="14"/>
        <v/>
      </c>
      <c r="F445" s="43">
        <f t="shared" si="15"/>
        <v>0</v>
      </c>
      <c r="G445" s="75">
        <f>IF($C445="",0,COUNTIF(男子名簿!$F$12:$F$520,$C445))</f>
        <v>0</v>
      </c>
      <c r="H445" s="76">
        <f>IF($C445="",0,COUNTIF(女子名簿!$F$12:$F$520,$C445))</f>
        <v>0</v>
      </c>
      <c r="I445" s="77">
        <f t="shared" si="7"/>
        <v>0</v>
      </c>
      <c r="J445" s="38"/>
      <c r="K445" s="38"/>
      <c r="L445" s="34"/>
      <c r="M445" s="34"/>
      <c r="N445" s="34"/>
      <c r="O445" s="40"/>
    </row>
    <row r="446" spans="1:15" ht="14.25">
      <c r="A446" s="41">
        <v>0</v>
      </c>
      <c r="B446" s="42"/>
      <c r="C446" s="43"/>
      <c r="D446" s="44"/>
      <c r="E446" s="45" t="str">
        <f t="shared" si="14"/>
        <v/>
      </c>
      <c r="F446" s="43">
        <f t="shared" si="15"/>
        <v>0</v>
      </c>
      <c r="G446" s="75">
        <f>IF($C446="",0,COUNTIF(男子名簿!$F$12:$F$520,$C446))</f>
        <v>0</v>
      </c>
      <c r="H446" s="76">
        <f>IF($C446="",0,COUNTIF(女子名簿!$F$12:$F$520,$C446))</f>
        <v>0</v>
      </c>
      <c r="I446" s="77">
        <f t="shared" si="7"/>
        <v>0</v>
      </c>
      <c r="J446" s="38"/>
      <c r="K446" s="38"/>
      <c r="L446" s="34"/>
      <c r="M446" s="34"/>
      <c r="N446" s="34"/>
      <c r="O446" s="40"/>
    </row>
    <row r="447" spans="1:15" ht="14.25">
      <c r="A447" s="41">
        <v>0</v>
      </c>
      <c r="B447" s="46"/>
      <c r="C447" s="62"/>
      <c r="D447" s="66"/>
      <c r="E447" s="48" t="str">
        <f t="shared" si="14"/>
        <v/>
      </c>
      <c r="F447" s="49">
        <f t="shared" si="15"/>
        <v>0</v>
      </c>
      <c r="G447" s="78">
        <f>IF($C447="",0,COUNTIF(男子名簿!$F$12:$F$520,$C447))</f>
        <v>0</v>
      </c>
      <c r="H447" s="79">
        <f>IF($C447="",0,COUNTIF(女子名簿!$F$12:$F$520,$C447))</f>
        <v>0</v>
      </c>
      <c r="I447" s="80">
        <f t="shared" si="7"/>
        <v>0</v>
      </c>
      <c r="J447" s="38"/>
      <c r="K447" s="38"/>
      <c r="L447" s="34"/>
      <c r="M447" s="34"/>
      <c r="N447" s="34"/>
      <c r="O447" s="40"/>
    </row>
    <row r="448" spans="1:15" ht="14.25">
      <c r="A448" s="41">
        <v>0</v>
      </c>
      <c r="B448" s="50"/>
      <c r="C448" s="64"/>
      <c r="D448" s="67"/>
      <c r="E448" s="52" t="str">
        <f t="shared" si="14"/>
        <v/>
      </c>
      <c r="F448" s="51">
        <f t="shared" si="15"/>
        <v>0</v>
      </c>
      <c r="G448" s="81">
        <f>IF($C448="",0,COUNTIF(男子名簿!$F$12:$F$520,$C448))</f>
        <v>0</v>
      </c>
      <c r="H448" s="82">
        <f>IF($C448="",0,COUNTIF(女子名簿!$F$12:$F$520,$C448))</f>
        <v>0</v>
      </c>
      <c r="I448" s="83">
        <f t="shared" si="7"/>
        <v>0</v>
      </c>
      <c r="J448" s="38"/>
      <c r="K448" s="38"/>
      <c r="L448" s="34"/>
      <c r="M448" s="34"/>
      <c r="N448" s="34"/>
      <c r="O448" s="40"/>
    </row>
    <row r="449" spans="1:15" ht="14.25">
      <c r="A449" s="41">
        <v>0</v>
      </c>
      <c r="B449" s="42"/>
      <c r="C449" s="43"/>
      <c r="D449" s="44"/>
      <c r="E449" s="45" t="str">
        <f t="shared" si="14"/>
        <v/>
      </c>
      <c r="F449" s="43">
        <f t="shared" si="15"/>
        <v>0</v>
      </c>
      <c r="G449" s="75">
        <f>IF($C449="",0,COUNTIF(男子名簿!$F$12:$F$520,$C449))</f>
        <v>0</v>
      </c>
      <c r="H449" s="76">
        <f>IF($C449="",0,COUNTIF(女子名簿!$F$12:$F$520,$C449))</f>
        <v>0</v>
      </c>
      <c r="I449" s="77">
        <f t="shared" si="7"/>
        <v>0</v>
      </c>
      <c r="J449" s="38"/>
      <c r="K449" s="38"/>
      <c r="L449" s="34"/>
      <c r="M449" s="34"/>
      <c r="N449" s="34"/>
      <c r="O449" s="40"/>
    </row>
    <row r="450" spans="1:15" ht="14.25">
      <c r="A450" s="41">
        <v>0</v>
      </c>
      <c r="B450" s="42"/>
      <c r="C450" s="53"/>
      <c r="D450" s="54"/>
      <c r="E450" s="45" t="str">
        <f t="shared" si="14"/>
        <v/>
      </c>
      <c r="F450" s="43">
        <f t="shared" si="15"/>
        <v>0</v>
      </c>
      <c r="G450" s="75">
        <f>IF($C450="",0,COUNTIF(男子名簿!$F$12:$F$520,$C450))</f>
        <v>0</v>
      </c>
      <c r="H450" s="76">
        <f>IF($C450="",0,COUNTIF(女子名簿!$F$12:$F$520,$C450))</f>
        <v>0</v>
      </c>
      <c r="I450" s="77">
        <f t="shared" si="7"/>
        <v>0</v>
      </c>
      <c r="J450" s="38"/>
      <c r="K450" s="38"/>
      <c r="L450" s="34"/>
      <c r="M450" s="34"/>
      <c r="N450" s="34"/>
      <c r="O450" s="40"/>
    </row>
    <row r="451" spans="1:15" ht="14.25">
      <c r="A451" s="41">
        <v>0</v>
      </c>
      <c r="B451" s="42"/>
      <c r="C451" s="53"/>
      <c r="D451" s="54"/>
      <c r="E451" s="45" t="str">
        <f t="shared" si="14"/>
        <v/>
      </c>
      <c r="F451" s="43">
        <f t="shared" si="15"/>
        <v>0</v>
      </c>
      <c r="G451" s="75">
        <f>IF($C451="",0,COUNTIF(男子名簿!$F$12:$F$520,$C451))</f>
        <v>0</v>
      </c>
      <c r="H451" s="76">
        <f>IF($C451="",0,COUNTIF(女子名簿!$F$12:$F$520,$C451))</f>
        <v>0</v>
      </c>
      <c r="I451" s="77">
        <f t="shared" si="7"/>
        <v>0</v>
      </c>
      <c r="J451" s="38"/>
      <c r="K451" s="38"/>
      <c r="L451" s="34"/>
      <c r="M451" s="34"/>
      <c r="N451" s="34"/>
      <c r="O451" s="40"/>
    </row>
    <row r="452" spans="1:15" ht="14.25">
      <c r="A452" s="41">
        <v>0</v>
      </c>
      <c r="B452" s="55"/>
      <c r="C452" s="62"/>
      <c r="D452" s="63"/>
      <c r="E452" s="57" t="str">
        <f t="shared" si="14"/>
        <v/>
      </c>
      <c r="F452" s="47">
        <f t="shared" si="15"/>
        <v>0</v>
      </c>
      <c r="G452" s="84">
        <f>IF($C452="",0,COUNTIF(男子名簿!$F$12:$F$520,$C452))</f>
        <v>0</v>
      </c>
      <c r="H452" s="85">
        <f>IF($C452="",0,COUNTIF(女子名簿!$F$12:$F$520,$C452))</f>
        <v>0</v>
      </c>
      <c r="I452" s="86">
        <f t="shared" si="7"/>
        <v>0</v>
      </c>
      <c r="J452" s="38"/>
      <c r="K452" s="38"/>
      <c r="L452" s="34"/>
      <c r="M452" s="34"/>
      <c r="N452" s="34"/>
      <c r="O452" s="40"/>
    </row>
    <row r="453" spans="1:15" ht="14.25">
      <c r="A453" s="41">
        <v>0</v>
      </c>
      <c r="B453" s="58"/>
      <c r="C453" s="64"/>
      <c r="D453" s="65"/>
      <c r="E453" s="60" t="str">
        <f t="shared" si="14"/>
        <v/>
      </c>
      <c r="F453" s="61">
        <f t="shared" si="15"/>
        <v>0</v>
      </c>
      <c r="G453" s="87">
        <f>IF($C453="",0,COUNTIF(男子名簿!$F$12:$F$520,$C453))</f>
        <v>0</v>
      </c>
      <c r="H453" s="88">
        <f>IF($C453="",0,COUNTIF(女子名簿!$F$12:$F$520,$C453))</f>
        <v>0</v>
      </c>
      <c r="I453" s="89">
        <f t="shared" si="7"/>
        <v>0</v>
      </c>
      <c r="J453" s="38"/>
      <c r="K453" s="38"/>
      <c r="L453" s="34"/>
      <c r="M453" s="34"/>
      <c r="N453" s="34"/>
      <c r="O453" s="40"/>
    </row>
    <row r="454" spans="1:15" ht="14.25">
      <c r="A454" s="41">
        <v>0</v>
      </c>
      <c r="B454" s="42"/>
      <c r="C454" s="53"/>
      <c r="D454" s="54"/>
      <c r="E454" s="45" t="str">
        <f t="shared" si="14"/>
        <v/>
      </c>
      <c r="F454" s="43">
        <f t="shared" si="15"/>
        <v>0</v>
      </c>
      <c r="G454" s="75">
        <f>IF($C454="",0,COUNTIF(男子名簿!$F$12:$F$520,$C454))</f>
        <v>0</v>
      </c>
      <c r="H454" s="76">
        <f>IF($C454="",0,COUNTIF(女子名簿!$F$12:$F$520,$C454))</f>
        <v>0</v>
      </c>
      <c r="I454" s="77">
        <f t="shared" si="7"/>
        <v>0</v>
      </c>
      <c r="J454" s="38"/>
      <c r="K454" s="38"/>
      <c r="L454" s="34"/>
      <c r="M454" s="34"/>
      <c r="N454" s="34"/>
      <c r="O454" s="40"/>
    </row>
    <row r="455" spans="1:15" ht="14.25">
      <c r="A455" s="41">
        <v>0</v>
      </c>
      <c r="B455" s="42"/>
      <c r="C455" s="53"/>
      <c r="D455" s="54"/>
      <c r="E455" s="45" t="str">
        <f t="shared" si="14"/>
        <v/>
      </c>
      <c r="F455" s="43">
        <f t="shared" si="15"/>
        <v>0</v>
      </c>
      <c r="G455" s="75">
        <f>IF($C455="",0,COUNTIF(男子名簿!$F$12:$F$520,$C455))</f>
        <v>0</v>
      </c>
      <c r="H455" s="76">
        <f>IF($C455="",0,COUNTIF(女子名簿!$F$12:$F$520,$C455))</f>
        <v>0</v>
      </c>
      <c r="I455" s="77">
        <f t="shared" si="7"/>
        <v>0</v>
      </c>
      <c r="J455" s="38"/>
      <c r="K455" s="38"/>
      <c r="L455" s="34"/>
      <c r="M455" s="34"/>
      <c r="N455" s="34"/>
      <c r="O455" s="40"/>
    </row>
    <row r="456" spans="1:15" ht="14.25">
      <c r="A456" s="41">
        <v>0</v>
      </c>
      <c r="B456" s="42"/>
      <c r="C456" s="53"/>
      <c r="D456" s="54"/>
      <c r="E456" s="45" t="str">
        <f t="shared" si="14"/>
        <v/>
      </c>
      <c r="F456" s="43">
        <f t="shared" si="15"/>
        <v>0</v>
      </c>
      <c r="G456" s="75">
        <f>IF($C456="",0,COUNTIF(男子名簿!$F$12:$F$520,$C456))</f>
        <v>0</v>
      </c>
      <c r="H456" s="76">
        <f>IF($C456="",0,COUNTIF(女子名簿!$F$12:$F$520,$C456))</f>
        <v>0</v>
      </c>
      <c r="I456" s="77">
        <f t="shared" si="7"/>
        <v>0</v>
      </c>
      <c r="J456" s="38"/>
      <c r="K456" s="38"/>
      <c r="L456" s="34"/>
      <c r="M456" s="34"/>
      <c r="N456" s="34"/>
      <c r="O456" s="40"/>
    </row>
    <row r="457" spans="1:15" ht="14.25">
      <c r="A457" s="41">
        <v>0</v>
      </c>
      <c r="B457" s="46"/>
      <c r="C457" s="62"/>
      <c r="D457" s="66"/>
      <c r="E457" s="48" t="str">
        <f t="shared" si="14"/>
        <v/>
      </c>
      <c r="F457" s="49">
        <f t="shared" si="15"/>
        <v>0</v>
      </c>
      <c r="G457" s="78">
        <f>IF($C457="",0,COUNTIF(男子名簿!$F$12:$F$520,$C457))</f>
        <v>0</v>
      </c>
      <c r="H457" s="79">
        <f>IF($C457="",0,COUNTIF(女子名簿!$F$12:$F$520,$C457))</f>
        <v>0</v>
      </c>
      <c r="I457" s="80">
        <f t="shared" si="7"/>
        <v>0</v>
      </c>
      <c r="J457" s="38"/>
      <c r="K457" s="38"/>
      <c r="L457" s="34"/>
      <c r="M457" s="34"/>
      <c r="N457" s="34"/>
      <c r="O457" s="40"/>
    </row>
    <row r="458" spans="1:15" ht="14.25">
      <c r="A458" s="41">
        <v>0</v>
      </c>
      <c r="B458" s="50"/>
      <c r="C458" s="61"/>
      <c r="D458" s="59"/>
      <c r="E458" s="52"/>
      <c r="F458" s="51"/>
      <c r="G458" s="81">
        <f>IF($C458="",0,COUNTIF(男子名簿!$F$12:$F$520,$C458))</f>
        <v>0</v>
      </c>
      <c r="H458" s="82">
        <f>IF($C458="",0,COUNTIF(女子名簿!$F$12:$F$520,$C458))</f>
        <v>0</v>
      </c>
      <c r="I458" s="83">
        <f t="shared" si="7"/>
        <v>0</v>
      </c>
      <c r="J458" s="38"/>
      <c r="K458" s="38"/>
      <c r="L458" s="34"/>
      <c r="M458" s="34"/>
      <c r="N458" s="34"/>
      <c r="O458" s="40"/>
    </row>
    <row r="459" spans="1:15" ht="14.25">
      <c r="A459" s="41">
        <v>0</v>
      </c>
      <c r="B459" s="42"/>
      <c r="C459" s="43"/>
      <c r="D459" s="44"/>
      <c r="E459" s="45" t="str">
        <f t="shared" ref="E459:E477" si="16">IF($C459="","",ASC(PHONETIC($C459)))</f>
        <v/>
      </c>
      <c r="F459" s="43">
        <f t="shared" ref="F459:F477" si="17">C459</f>
        <v>0</v>
      </c>
      <c r="G459" s="75">
        <f>IF($C459="",0,COUNTIF(男子名簿!$F$12:$F$520,$C459))</f>
        <v>0</v>
      </c>
      <c r="H459" s="76">
        <f>IF($C459="",0,COUNTIF(女子名簿!$F$12:$F$520,$C459))</f>
        <v>0</v>
      </c>
      <c r="I459" s="77">
        <f t="shared" si="7"/>
        <v>0</v>
      </c>
      <c r="J459" s="38"/>
      <c r="K459" s="38"/>
      <c r="L459" s="34"/>
      <c r="M459" s="34"/>
      <c r="N459" s="34"/>
      <c r="O459" s="34"/>
    </row>
    <row r="460" spans="1:15" ht="14.25">
      <c r="A460" s="41">
        <v>0</v>
      </c>
      <c r="B460" s="42"/>
      <c r="C460" s="43"/>
      <c r="D460" s="44"/>
      <c r="E460" s="45" t="str">
        <f t="shared" si="16"/>
        <v/>
      </c>
      <c r="F460" s="43">
        <f t="shared" si="17"/>
        <v>0</v>
      </c>
      <c r="G460" s="75">
        <f>IF($C460="",0,COUNTIF(男子名簿!$F$12:$F$520,$C460))</f>
        <v>0</v>
      </c>
      <c r="H460" s="76">
        <f>IF($C460="",0,COUNTIF(女子名簿!$F$12:$F$520,$C460))</f>
        <v>0</v>
      </c>
      <c r="I460" s="77">
        <f t="shared" si="7"/>
        <v>0</v>
      </c>
      <c r="J460" s="38"/>
      <c r="K460" s="38"/>
      <c r="L460" s="34"/>
      <c r="M460" s="34"/>
      <c r="N460" s="34"/>
      <c r="O460" s="34"/>
    </row>
    <row r="461" spans="1:15" ht="14.25">
      <c r="A461" s="41">
        <v>0</v>
      </c>
      <c r="B461" s="42"/>
      <c r="C461" s="43"/>
      <c r="D461" s="44"/>
      <c r="E461" s="45" t="str">
        <f t="shared" si="16"/>
        <v/>
      </c>
      <c r="F461" s="43">
        <f t="shared" si="17"/>
        <v>0</v>
      </c>
      <c r="G461" s="75">
        <f>IF($C461="",0,COUNTIF(男子名簿!$F$12:$F$520,$C461))</f>
        <v>0</v>
      </c>
      <c r="H461" s="76">
        <f>IF($C461="",0,COUNTIF(女子名簿!$F$12:$F$520,$C461))</f>
        <v>0</v>
      </c>
      <c r="I461" s="77">
        <f t="shared" si="7"/>
        <v>0</v>
      </c>
      <c r="J461" s="38"/>
      <c r="K461" s="38"/>
      <c r="L461" s="34"/>
      <c r="M461" s="34"/>
      <c r="N461" s="34"/>
      <c r="O461" s="34"/>
    </row>
    <row r="462" spans="1:15" ht="14.25">
      <c r="A462" s="41">
        <v>0</v>
      </c>
      <c r="B462" s="55"/>
      <c r="C462" s="47"/>
      <c r="D462" s="56"/>
      <c r="E462" s="57" t="str">
        <f t="shared" si="16"/>
        <v/>
      </c>
      <c r="F462" s="47">
        <f t="shared" si="17"/>
        <v>0</v>
      </c>
      <c r="G462" s="84">
        <f>IF($C462="",0,COUNTIF(男子名簿!$F$12:$F$520,$C462))</f>
        <v>0</v>
      </c>
      <c r="H462" s="85">
        <f>IF($C462="",0,COUNTIF(女子名簿!$F$12:$F$520,$C462))</f>
        <v>0</v>
      </c>
      <c r="I462" s="86">
        <f t="shared" si="7"/>
        <v>0</v>
      </c>
      <c r="J462" s="38"/>
      <c r="K462" s="38"/>
      <c r="L462" s="34"/>
      <c r="M462" s="34"/>
      <c r="N462" s="34"/>
      <c r="O462" s="34"/>
    </row>
    <row r="463" spans="1:15" ht="14.25">
      <c r="A463" s="41">
        <v>0</v>
      </c>
      <c r="B463" s="58"/>
      <c r="C463" s="64"/>
      <c r="D463" s="65"/>
      <c r="E463" s="60" t="str">
        <f t="shared" si="16"/>
        <v/>
      </c>
      <c r="F463" s="61">
        <f t="shared" si="17"/>
        <v>0</v>
      </c>
      <c r="G463" s="87">
        <f>IF($C463="",0,COUNTIF(男子名簿!$F$12:$F$520,$C463))</f>
        <v>0</v>
      </c>
      <c r="H463" s="88">
        <f>IF($C463="",0,COUNTIF(女子名簿!$F$12:$F$520,$C463))</f>
        <v>0</v>
      </c>
      <c r="I463" s="89">
        <f t="shared" si="7"/>
        <v>0</v>
      </c>
      <c r="J463" s="38"/>
      <c r="K463" s="38"/>
      <c r="L463" s="34"/>
      <c r="M463" s="34"/>
      <c r="N463" s="34"/>
      <c r="O463" s="40"/>
    </row>
    <row r="464" spans="1:15" ht="14.25">
      <c r="A464" s="41">
        <v>0</v>
      </c>
      <c r="B464" s="42"/>
      <c r="C464" s="53"/>
      <c r="D464" s="54"/>
      <c r="E464" s="45" t="str">
        <f t="shared" si="16"/>
        <v/>
      </c>
      <c r="F464" s="43">
        <f t="shared" si="17"/>
        <v>0</v>
      </c>
      <c r="G464" s="75">
        <f>IF($C464="",0,COUNTIF(男子名簿!$F$12:$F$520,$C464))</f>
        <v>0</v>
      </c>
      <c r="H464" s="76">
        <f>IF($C464="",0,COUNTIF(女子名簿!$F$12:$F$520,$C464))</f>
        <v>0</v>
      </c>
      <c r="I464" s="77">
        <f t="shared" si="7"/>
        <v>0</v>
      </c>
      <c r="J464" s="38"/>
      <c r="K464" s="38"/>
      <c r="L464" s="34"/>
      <c r="M464" s="34"/>
      <c r="N464" s="34"/>
      <c r="O464" s="40"/>
    </row>
    <row r="465" spans="1:15" ht="14.25">
      <c r="A465" s="41">
        <v>0</v>
      </c>
      <c r="B465" s="42"/>
      <c r="C465" s="53"/>
      <c r="D465" s="54"/>
      <c r="E465" s="45" t="str">
        <f t="shared" si="16"/>
        <v/>
      </c>
      <c r="F465" s="43">
        <f t="shared" si="17"/>
        <v>0</v>
      </c>
      <c r="G465" s="75">
        <f>IF($C465="",0,COUNTIF(男子名簿!$F$12:$F$520,$C465))</f>
        <v>0</v>
      </c>
      <c r="H465" s="76">
        <f>IF($C465="",0,COUNTIF(女子名簿!$F$12:$F$520,$C465))</f>
        <v>0</v>
      </c>
      <c r="I465" s="77">
        <f t="shared" si="7"/>
        <v>0</v>
      </c>
      <c r="J465" s="38"/>
      <c r="K465" s="38"/>
      <c r="L465" s="34"/>
      <c r="M465" s="34"/>
      <c r="N465" s="34"/>
      <c r="O465" s="40"/>
    </row>
    <row r="466" spans="1:15" ht="14.25">
      <c r="A466" s="41">
        <v>0</v>
      </c>
      <c r="B466" s="42"/>
      <c r="C466" s="43"/>
      <c r="D466" s="44"/>
      <c r="E466" s="45" t="str">
        <f t="shared" si="16"/>
        <v/>
      </c>
      <c r="F466" s="43">
        <f t="shared" si="17"/>
        <v>0</v>
      </c>
      <c r="G466" s="75">
        <f>IF($C466="",0,COUNTIF(男子名簿!$F$12:$F$520,$C466))</f>
        <v>0</v>
      </c>
      <c r="H466" s="76">
        <f>IF($C466="",0,COUNTIF(女子名簿!$F$12:$F$520,$C466))</f>
        <v>0</v>
      </c>
      <c r="I466" s="77">
        <f t="shared" si="7"/>
        <v>0</v>
      </c>
      <c r="J466" s="38"/>
      <c r="K466" s="38"/>
      <c r="L466" s="34"/>
      <c r="M466" s="34"/>
      <c r="N466" s="34"/>
      <c r="O466" s="40"/>
    </row>
    <row r="467" spans="1:15" ht="14.25">
      <c r="A467" s="41">
        <v>0</v>
      </c>
      <c r="B467" s="46"/>
      <c r="C467" s="62"/>
      <c r="D467" s="66"/>
      <c r="E467" s="48" t="str">
        <f t="shared" si="16"/>
        <v/>
      </c>
      <c r="F467" s="49">
        <f t="shared" si="17"/>
        <v>0</v>
      </c>
      <c r="G467" s="78">
        <f>IF($C467="",0,COUNTIF(男子名簿!$F$12:$F$520,$C467))</f>
        <v>0</v>
      </c>
      <c r="H467" s="79">
        <f>IF($C467="",0,COUNTIF(女子名簿!$F$12:$F$520,$C467))</f>
        <v>0</v>
      </c>
      <c r="I467" s="80">
        <f t="shared" si="7"/>
        <v>0</v>
      </c>
      <c r="J467" s="38"/>
      <c r="K467" s="38"/>
      <c r="L467" s="34"/>
      <c r="M467" s="34"/>
      <c r="N467" s="34"/>
      <c r="O467" s="40"/>
    </row>
    <row r="468" spans="1:15" ht="14.25">
      <c r="A468" s="41">
        <v>0</v>
      </c>
      <c r="B468" s="50"/>
      <c r="C468" s="64"/>
      <c r="D468" s="67"/>
      <c r="E468" s="52" t="str">
        <f t="shared" si="16"/>
        <v/>
      </c>
      <c r="F468" s="51">
        <f t="shared" si="17"/>
        <v>0</v>
      </c>
      <c r="G468" s="81">
        <f>IF($C468="",0,COUNTIF(男子名簿!$F$12:$F$520,$C468))</f>
        <v>0</v>
      </c>
      <c r="H468" s="82">
        <f>IF($C468="",0,COUNTIF(女子名簿!$F$12:$F$520,$C468))</f>
        <v>0</v>
      </c>
      <c r="I468" s="83">
        <f t="shared" si="7"/>
        <v>0</v>
      </c>
      <c r="J468" s="38"/>
      <c r="K468" s="38"/>
      <c r="L468" s="34"/>
      <c r="M468" s="34"/>
      <c r="N468" s="34"/>
      <c r="O468" s="40"/>
    </row>
    <row r="469" spans="1:15" ht="14.25">
      <c r="A469" s="41">
        <v>0</v>
      </c>
      <c r="B469" s="42"/>
      <c r="C469" s="43"/>
      <c r="D469" s="44"/>
      <c r="E469" s="45" t="str">
        <f t="shared" si="16"/>
        <v/>
      </c>
      <c r="F469" s="43">
        <f t="shared" si="17"/>
        <v>0</v>
      </c>
      <c r="G469" s="75">
        <f>IF($C469="",0,COUNTIF(男子名簿!$F$12:$F$520,$C469))</f>
        <v>0</v>
      </c>
      <c r="H469" s="76">
        <f>IF($C469="",0,COUNTIF(女子名簿!$F$12:$F$520,$C469))</f>
        <v>0</v>
      </c>
      <c r="I469" s="77">
        <f t="shared" si="7"/>
        <v>0</v>
      </c>
      <c r="J469" s="38"/>
      <c r="K469" s="38"/>
      <c r="L469" s="34"/>
      <c r="M469" s="34"/>
      <c r="N469" s="34"/>
      <c r="O469" s="40"/>
    </row>
    <row r="470" spans="1:15" ht="14.25">
      <c r="A470" s="41">
        <v>0</v>
      </c>
      <c r="B470" s="42"/>
      <c r="C470" s="53"/>
      <c r="D470" s="54"/>
      <c r="E470" s="45" t="str">
        <f t="shared" si="16"/>
        <v/>
      </c>
      <c r="F470" s="43">
        <f t="shared" si="17"/>
        <v>0</v>
      </c>
      <c r="G470" s="75">
        <f>IF($C470="",0,COUNTIF(男子名簿!$F$12:$F$520,$C470))</f>
        <v>0</v>
      </c>
      <c r="H470" s="76">
        <f>IF($C470="",0,COUNTIF(女子名簿!$F$12:$F$520,$C470))</f>
        <v>0</v>
      </c>
      <c r="I470" s="77">
        <f t="shared" si="7"/>
        <v>0</v>
      </c>
      <c r="J470" s="38"/>
      <c r="K470" s="38"/>
      <c r="L470" s="34"/>
      <c r="M470" s="34"/>
      <c r="N470" s="34"/>
      <c r="O470" s="40"/>
    </row>
    <row r="471" spans="1:15" ht="14.25">
      <c r="A471" s="41">
        <v>0</v>
      </c>
      <c r="B471" s="42"/>
      <c r="C471" s="53"/>
      <c r="D471" s="54"/>
      <c r="E471" s="45" t="str">
        <f t="shared" si="16"/>
        <v/>
      </c>
      <c r="F471" s="43">
        <f t="shared" si="17"/>
        <v>0</v>
      </c>
      <c r="G471" s="75">
        <f>IF($C471="",0,COUNTIF(男子名簿!$F$12:$F$520,$C471))</f>
        <v>0</v>
      </c>
      <c r="H471" s="76">
        <f>IF($C471="",0,COUNTIF(女子名簿!$F$12:$F$520,$C471))</f>
        <v>0</v>
      </c>
      <c r="I471" s="77">
        <f t="shared" si="7"/>
        <v>0</v>
      </c>
      <c r="J471" s="38"/>
      <c r="K471" s="38"/>
      <c r="L471" s="34"/>
      <c r="M471" s="34"/>
      <c r="N471" s="34"/>
      <c r="O471" s="40"/>
    </row>
    <row r="472" spans="1:15" ht="14.25">
      <c r="A472" s="41">
        <v>0</v>
      </c>
      <c r="B472" s="55"/>
      <c r="C472" s="62"/>
      <c r="D472" s="63"/>
      <c r="E472" s="57" t="str">
        <f t="shared" si="16"/>
        <v/>
      </c>
      <c r="F472" s="47">
        <f t="shared" si="17"/>
        <v>0</v>
      </c>
      <c r="G472" s="84">
        <f>IF($C472="",0,COUNTIF(男子名簿!$F$12:$F$520,$C472))</f>
        <v>0</v>
      </c>
      <c r="H472" s="85">
        <f>IF($C472="",0,COUNTIF(女子名簿!$F$12:$F$520,$C472))</f>
        <v>0</v>
      </c>
      <c r="I472" s="86">
        <f t="shared" si="7"/>
        <v>0</v>
      </c>
      <c r="J472" s="38"/>
      <c r="K472" s="38"/>
      <c r="L472" s="34"/>
      <c r="M472" s="34"/>
      <c r="N472" s="34"/>
      <c r="O472" s="40"/>
    </row>
    <row r="473" spans="1:15" ht="14.25">
      <c r="A473" s="41">
        <v>0</v>
      </c>
      <c r="B473" s="58"/>
      <c r="C473" s="64"/>
      <c r="D473" s="65"/>
      <c r="E473" s="60" t="str">
        <f t="shared" si="16"/>
        <v/>
      </c>
      <c r="F473" s="61">
        <f t="shared" si="17"/>
        <v>0</v>
      </c>
      <c r="G473" s="87">
        <f>IF($C473="",0,COUNTIF(男子名簿!$F$12:$F$520,$C473))</f>
        <v>0</v>
      </c>
      <c r="H473" s="88">
        <f>IF($C473="",0,COUNTIF(女子名簿!$F$12:$F$520,$C473))</f>
        <v>0</v>
      </c>
      <c r="I473" s="89">
        <f t="shared" si="7"/>
        <v>0</v>
      </c>
      <c r="J473" s="38"/>
      <c r="K473" s="38"/>
      <c r="L473" s="34"/>
      <c r="M473" s="34"/>
      <c r="N473" s="34"/>
      <c r="O473" s="40"/>
    </row>
    <row r="474" spans="1:15" ht="14.25">
      <c r="A474" s="41">
        <v>0</v>
      </c>
      <c r="B474" s="42"/>
      <c r="C474" s="53"/>
      <c r="D474" s="54"/>
      <c r="E474" s="45" t="str">
        <f t="shared" si="16"/>
        <v/>
      </c>
      <c r="F474" s="43">
        <f t="shared" si="17"/>
        <v>0</v>
      </c>
      <c r="G474" s="75">
        <f>IF($C474="",0,COUNTIF(男子名簿!$F$12:$F$520,$C474))</f>
        <v>0</v>
      </c>
      <c r="H474" s="76">
        <f>IF($C474="",0,COUNTIF(女子名簿!$F$12:$F$520,$C474))</f>
        <v>0</v>
      </c>
      <c r="I474" s="77">
        <f t="shared" si="7"/>
        <v>0</v>
      </c>
      <c r="J474" s="38"/>
      <c r="K474" s="38"/>
      <c r="L474" s="34"/>
      <c r="M474" s="34"/>
      <c r="N474" s="34"/>
      <c r="O474" s="40"/>
    </row>
    <row r="475" spans="1:15" ht="14.25">
      <c r="A475" s="41">
        <v>0</v>
      </c>
      <c r="B475" s="42"/>
      <c r="C475" s="53"/>
      <c r="D475" s="54"/>
      <c r="E475" s="45" t="str">
        <f t="shared" si="16"/>
        <v/>
      </c>
      <c r="F475" s="43">
        <f t="shared" si="17"/>
        <v>0</v>
      </c>
      <c r="G475" s="75">
        <f>IF($C475="",0,COUNTIF(男子名簿!$F$12:$F$520,$C475))</f>
        <v>0</v>
      </c>
      <c r="H475" s="76">
        <f>IF($C475="",0,COUNTIF(女子名簿!$F$12:$F$520,$C475))</f>
        <v>0</v>
      </c>
      <c r="I475" s="77">
        <f t="shared" si="7"/>
        <v>0</v>
      </c>
      <c r="J475" s="38"/>
      <c r="K475" s="38"/>
      <c r="L475" s="34"/>
      <c r="M475" s="34"/>
      <c r="N475" s="34"/>
      <c r="O475" s="40"/>
    </row>
    <row r="476" spans="1:15" ht="14.25">
      <c r="A476" s="41">
        <v>0</v>
      </c>
      <c r="B476" s="42"/>
      <c r="C476" s="53"/>
      <c r="D476" s="54"/>
      <c r="E476" s="45" t="str">
        <f t="shared" si="16"/>
        <v/>
      </c>
      <c r="F476" s="43">
        <f t="shared" si="17"/>
        <v>0</v>
      </c>
      <c r="G476" s="75">
        <f>IF($C476="",0,COUNTIF(男子名簿!$F$12:$F$520,$C476))</f>
        <v>0</v>
      </c>
      <c r="H476" s="76">
        <f>IF($C476="",0,COUNTIF(女子名簿!$F$12:$F$520,$C476))</f>
        <v>0</v>
      </c>
      <c r="I476" s="77">
        <f t="shared" si="7"/>
        <v>0</v>
      </c>
      <c r="J476" s="38"/>
      <c r="K476" s="38"/>
      <c r="L476" s="34"/>
      <c r="M476" s="34"/>
      <c r="N476" s="34"/>
      <c r="O476" s="40"/>
    </row>
    <row r="477" spans="1:15" ht="14.25">
      <c r="A477" s="41">
        <v>0</v>
      </c>
      <c r="B477" s="46"/>
      <c r="C477" s="62"/>
      <c r="D477" s="66"/>
      <c r="E477" s="48" t="str">
        <f t="shared" si="16"/>
        <v/>
      </c>
      <c r="F477" s="49">
        <f t="shared" si="17"/>
        <v>0</v>
      </c>
      <c r="G477" s="78">
        <f>IF($C477="",0,COUNTIF(男子名簿!$F$12:$F$520,$C477))</f>
        <v>0</v>
      </c>
      <c r="H477" s="79">
        <f>IF($C477="",0,COUNTIF(女子名簿!$F$12:$F$520,$C477))</f>
        <v>0</v>
      </c>
      <c r="I477" s="80">
        <f t="shared" si="7"/>
        <v>0</v>
      </c>
      <c r="J477" s="38"/>
      <c r="K477" s="38"/>
      <c r="L477" s="34"/>
      <c r="M477" s="34"/>
      <c r="N477" s="34"/>
      <c r="O477" s="40"/>
    </row>
    <row r="478" spans="1:15" ht="14.25">
      <c r="A478" s="41">
        <v>0</v>
      </c>
      <c r="B478" s="50"/>
      <c r="C478" s="61"/>
      <c r="D478" s="59"/>
      <c r="E478" s="52"/>
      <c r="F478" s="51"/>
      <c r="G478" s="81">
        <f>IF($C478="",0,COUNTIF(男子名簿!$F$12:$F$520,$C478))</f>
        <v>0</v>
      </c>
      <c r="H478" s="82">
        <f>IF($C478="",0,COUNTIF(女子名簿!$F$12:$F$520,$C478))</f>
        <v>0</v>
      </c>
      <c r="I478" s="83">
        <f t="shared" si="7"/>
        <v>0</v>
      </c>
      <c r="J478" s="38"/>
      <c r="K478" s="38"/>
      <c r="L478" s="34"/>
      <c r="M478" s="34"/>
      <c r="N478" s="34"/>
      <c r="O478" s="40"/>
    </row>
    <row r="479" spans="1:15" ht="14.25">
      <c r="A479" s="41">
        <v>0</v>
      </c>
      <c r="B479" s="42"/>
      <c r="C479" s="43"/>
      <c r="D479" s="44"/>
      <c r="E479" s="45" t="str">
        <f t="shared" ref="E479:E497" si="18">IF($C479="","",ASC(PHONETIC($C479)))</f>
        <v/>
      </c>
      <c r="F479" s="43">
        <f t="shared" ref="F479:F497" si="19">C479</f>
        <v>0</v>
      </c>
      <c r="G479" s="75">
        <f>IF($C479="",0,COUNTIF(男子名簿!$F$12:$F$520,$C479))</f>
        <v>0</v>
      </c>
      <c r="H479" s="76">
        <f>IF($C479="",0,COUNTIF(女子名簿!$F$12:$F$520,$C479))</f>
        <v>0</v>
      </c>
      <c r="I479" s="77">
        <f t="shared" si="7"/>
        <v>0</v>
      </c>
      <c r="J479" s="38"/>
      <c r="K479" s="38"/>
      <c r="L479" s="34"/>
      <c r="M479" s="34"/>
      <c r="N479" s="34"/>
      <c r="O479" s="34"/>
    </row>
    <row r="480" spans="1:15" ht="14.25">
      <c r="A480" s="41">
        <v>0</v>
      </c>
      <c r="B480" s="42"/>
      <c r="C480" s="43"/>
      <c r="D480" s="44"/>
      <c r="E480" s="45" t="str">
        <f t="shared" si="18"/>
        <v/>
      </c>
      <c r="F480" s="43">
        <f t="shared" si="19"/>
        <v>0</v>
      </c>
      <c r="G480" s="75">
        <f>IF($C480="",0,COUNTIF(男子名簿!$F$12:$F$520,$C480))</f>
        <v>0</v>
      </c>
      <c r="H480" s="76">
        <f>IF($C480="",0,COUNTIF(女子名簿!$F$12:$F$520,$C480))</f>
        <v>0</v>
      </c>
      <c r="I480" s="77">
        <f t="shared" si="7"/>
        <v>0</v>
      </c>
      <c r="J480" s="38"/>
      <c r="K480" s="38"/>
      <c r="L480" s="34"/>
      <c r="M480" s="34"/>
      <c r="N480" s="34"/>
      <c r="O480" s="34"/>
    </row>
    <row r="481" spans="1:15" ht="14.25">
      <c r="A481" s="41">
        <v>0</v>
      </c>
      <c r="B481" s="42"/>
      <c r="C481" s="43"/>
      <c r="D481" s="44"/>
      <c r="E481" s="45" t="str">
        <f t="shared" si="18"/>
        <v/>
      </c>
      <c r="F481" s="43">
        <f t="shared" si="19"/>
        <v>0</v>
      </c>
      <c r="G481" s="75">
        <f>IF($C481="",0,COUNTIF(男子名簿!$F$12:$F$520,$C481))</f>
        <v>0</v>
      </c>
      <c r="H481" s="76">
        <f>IF($C481="",0,COUNTIF(女子名簿!$F$12:$F$520,$C481))</f>
        <v>0</v>
      </c>
      <c r="I481" s="77">
        <f t="shared" si="7"/>
        <v>0</v>
      </c>
      <c r="J481" s="38"/>
      <c r="K481" s="38"/>
      <c r="L481" s="34"/>
      <c r="M481" s="34"/>
      <c r="N481" s="34"/>
      <c r="O481" s="34"/>
    </row>
    <row r="482" spans="1:15" ht="14.25">
      <c r="A482" s="41">
        <v>0</v>
      </c>
      <c r="B482" s="55"/>
      <c r="C482" s="47"/>
      <c r="D482" s="56"/>
      <c r="E482" s="57" t="str">
        <f t="shared" si="18"/>
        <v/>
      </c>
      <c r="F482" s="47">
        <f t="shared" si="19"/>
        <v>0</v>
      </c>
      <c r="G482" s="84">
        <f>IF($C482="",0,COUNTIF(男子名簿!$F$12:$F$520,$C482))</f>
        <v>0</v>
      </c>
      <c r="H482" s="85">
        <f>IF($C482="",0,COUNTIF(女子名簿!$F$12:$F$520,$C482))</f>
        <v>0</v>
      </c>
      <c r="I482" s="86">
        <f t="shared" si="7"/>
        <v>0</v>
      </c>
      <c r="J482" s="38"/>
      <c r="K482" s="38"/>
      <c r="L482" s="34"/>
      <c r="M482" s="34"/>
      <c r="N482" s="34"/>
      <c r="O482" s="34"/>
    </row>
    <row r="483" spans="1:15" ht="14.25">
      <c r="A483" s="41">
        <v>0</v>
      </c>
      <c r="B483" s="58"/>
      <c r="C483" s="64"/>
      <c r="D483" s="65"/>
      <c r="E483" s="60" t="str">
        <f t="shared" si="18"/>
        <v/>
      </c>
      <c r="F483" s="61">
        <f t="shared" si="19"/>
        <v>0</v>
      </c>
      <c r="G483" s="87">
        <f>IF($C483="",0,COUNTIF(男子名簿!$F$12:$F$520,$C483))</f>
        <v>0</v>
      </c>
      <c r="H483" s="88">
        <f>IF($C483="",0,COUNTIF(女子名簿!$F$12:$F$520,$C483))</f>
        <v>0</v>
      </c>
      <c r="I483" s="89">
        <f t="shared" si="7"/>
        <v>0</v>
      </c>
      <c r="J483" s="38"/>
      <c r="K483" s="38"/>
      <c r="L483" s="34"/>
      <c r="M483" s="34"/>
      <c r="N483" s="34"/>
      <c r="O483" s="40"/>
    </row>
    <row r="484" spans="1:15" ht="14.25">
      <c r="A484" s="41">
        <v>0</v>
      </c>
      <c r="B484" s="42"/>
      <c r="C484" s="53"/>
      <c r="D484" s="54"/>
      <c r="E484" s="45" t="str">
        <f t="shared" si="18"/>
        <v/>
      </c>
      <c r="F484" s="43">
        <f t="shared" si="19"/>
        <v>0</v>
      </c>
      <c r="G484" s="75">
        <f>IF($C484="",0,COUNTIF(男子名簿!$F$12:$F$520,$C484))</f>
        <v>0</v>
      </c>
      <c r="H484" s="76">
        <f>IF($C484="",0,COUNTIF(女子名簿!$F$12:$F$520,$C484))</f>
        <v>0</v>
      </c>
      <c r="I484" s="77">
        <f t="shared" si="7"/>
        <v>0</v>
      </c>
      <c r="J484" s="38"/>
      <c r="K484" s="38"/>
      <c r="L484" s="34"/>
      <c r="M484" s="34"/>
      <c r="N484" s="34"/>
      <c r="O484" s="40"/>
    </row>
    <row r="485" spans="1:15" ht="14.25">
      <c r="A485" s="41">
        <v>0</v>
      </c>
      <c r="B485" s="42"/>
      <c r="C485" s="53"/>
      <c r="D485" s="54"/>
      <c r="E485" s="45" t="str">
        <f t="shared" si="18"/>
        <v/>
      </c>
      <c r="F485" s="43">
        <f t="shared" si="19"/>
        <v>0</v>
      </c>
      <c r="G485" s="75">
        <f>IF($C485="",0,COUNTIF(男子名簿!$F$12:$F$520,$C485))</f>
        <v>0</v>
      </c>
      <c r="H485" s="76">
        <f>IF($C485="",0,COUNTIF(女子名簿!$F$12:$F$520,$C485))</f>
        <v>0</v>
      </c>
      <c r="I485" s="77">
        <f t="shared" si="7"/>
        <v>0</v>
      </c>
      <c r="J485" s="38"/>
      <c r="K485" s="38"/>
      <c r="L485" s="34"/>
      <c r="M485" s="34"/>
      <c r="N485" s="34"/>
      <c r="O485" s="40"/>
    </row>
    <row r="486" spans="1:15" ht="14.25">
      <c r="A486" s="41">
        <v>0</v>
      </c>
      <c r="B486" s="42"/>
      <c r="C486" s="43"/>
      <c r="D486" s="44"/>
      <c r="E486" s="45" t="str">
        <f t="shared" si="18"/>
        <v/>
      </c>
      <c r="F486" s="43">
        <f t="shared" si="19"/>
        <v>0</v>
      </c>
      <c r="G486" s="75">
        <f>IF($C486="",0,COUNTIF(男子名簿!$F$12:$F$520,$C486))</f>
        <v>0</v>
      </c>
      <c r="H486" s="76">
        <f>IF($C486="",0,COUNTIF(女子名簿!$F$12:$F$520,$C486))</f>
        <v>0</v>
      </c>
      <c r="I486" s="77">
        <f t="shared" si="7"/>
        <v>0</v>
      </c>
      <c r="J486" s="38"/>
      <c r="K486" s="38"/>
      <c r="L486" s="34"/>
      <c r="M486" s="34"/>
      <c r="N486" s="34"/>
      <c r="O486" s="40"/>
    </row>
    <row r="487" spans="1:15" ht="14.25">
      <c r="A487" s="41">
        <v>0</v>
      </c>
      <c r="B487" s="46"/>
      <c r="C487" s="62"/>
      <c r="D487" s="66"/>
      <c r="E487" s="48" t="str">
        <f t="shared" si="18"/>
        <v/>
      </c>
      <c r="F487" s="49">
        <f t="shared" si="19"/>
        <v>0</v>
      </c>
      <c r="G487" s="78">
        <f>IF($C487="",0,COUNTIF(男子名簿!$F$12:$F$520,$C487))</f>
        <v>0</v>
      </c>
      <c r="H487" s="79">
        <f>IF($C487="",0,COUNTIF(女子名簿!$F$12:$F$520,$C487))</f>
        <v>0</v>
      </c>
      <c r="I487" s="80">
        <f t="shared" si="7"/>
        <v>0</v>
      </c>
      <c r="J487" s="38"/>
      <c r="K487" s="38"/>
      <c r="L487" s="34"/>
      <c r="M487" s="34"/>
      <c r="N487" s="34"/>
      <c r="O487" s="40"/>
    </row>
    <row r="488" spans="1:15" ht="14.25">
      <c r="A488" s="41">
        <v>0</v>
      </c>
      <c r="B488" s="50"/>
      <c r="C488" s="64"/>
      <c r="D488" s="67"/>
      <c r="E488" s="52" t="str">
        <f t="shared" si="18"/>
        <v/>
      </c>
      <c r="F488" s="51">
        <f t="shared" si="19"/>
        <v>0</v>
      </c>
      <c r="G488" s="81">
        <f>IF($C488="",0,COUNTIF(男子名簿!$F$12:$F$520,$C488))</f>
        <v>0</v>
      </c>
      <c r="H488" s="82">
        <f>IF($C488="",0,COUNTIF(女子名簿!$F$12:$F$520,$C488))</f>
        <v>0</v>
      </c>
      <c r="I488" s="83">
        <f t="shared" si="7"/>
        <v>0</v>
      </c>
      <c r="J488" s="38"/>
      <c r="K488" s="38"/>
      <c r="L488" s="34"/>
      <c r="M488" s="34"/>
      <c r="N488" s="34"/>
      <c r="O488" s="40"/>
    </row>
    <row r="489" spans="1:15" ht="14.25">
      <c r="A489" s="41">
        <v>0</v>
      </c>
      <c r="B489" s="42"/>
      <c r="C489" s="43"/>
      <c r="D489" s="44"/>
      <c r="E489" s="45" t="str">
        <f t="shared" si="18"/>
        <v/>
      </c>
      <c r="F489" s="43">
        <f t="shared" si="19"/>
        <v>0</v>
      </c>
      <c r="G489" s="75">
        <f>IF($C489="",0,COUNTIF(男子名簿!$F$12:$F$520,$C489))</f>
        <v>0</v>
      </c>
      <c r="H489" s="76">
        <f>IF($C489="",0,COUNTIF(女子名簿!$F$12:$F$520,$C489))</f>
        <v>0</v>
      </c>
      <c r="I489" s="77">
        <f t="shared" si="7"/>
        <v>0</v>
      </c>
      <c r="J489" s="38"/>
      <c r="K489" s="38"/>
      <c r="L489" s="34"/>
      <c r="M489" s="34"/>
      <c r="N489" s="34"/>
      <c r="O489" s="40"/>
    </row>
    <row r="490" spans="1:15" ht="14.25">
      <c r="A490" s="41">
        <v>0</v>
      </c>
      <c r="B490" s="42"/>
      <c r="C490" s="53"/>
      <c r="D490" s="54"/>
      <c r="E490" s="45" t="str">
        <f t="shared" si="18"/>
        <v/>
      </c>
      <c r="F490" s="43">
        <f t="shared" si="19"/>
        <v>0</v>
      </c>
      <c r="G490" s="75">
        <f>IF($C490="",0,COUNTIF(男子名簿!$F$12:$F$520,$C490))</f>
        <v>0</v>
      </c>
      <c r="H490" s="76">
        <f>IF($C490="",0,COUNTIF(女子名簿!$F$12:$F$520,$C490))</f>
        <v>0</v>
      </c>
      <c r="I490" s="77">
        <f t="shared" si="7"/>
        <v>0</v>
      </c>
      <c r="J490" s="38"/>
      <c r="K490" s="38"/>
      <c r="L490" s="34"/>
      <c r="M490" s="34"/>
      <c r="N490" s="34"/>
      <c r="O490" s="40"/>
    </row>
    <row r="491" spans="1:15" ht="14.25">
      <c r="A491" s="41">
        <v>0</v>
      </c>
      <c r="B491" s="42"/>
      <c r="C491" s="53"/>
      <c r="D491" s="54"/>
      <c r="E491" s="45" t="str">
        <f t="shared" si="18"/>
        <v/>
      </c>
      <c r="F491" s="43">
        <f t="shared" si="19"/>
        <v>0</v>
      </c>
      <c r="G491" s="75">
        <f>IF($C491="",0,COUNTIF(男子名簿!$F$12:$F$520,$C491))</f>
        <v>0</v>
      </c>
      <c r="H491" s="76">
        <f>IF($C491="",0,COUNTIF(女子名簿!$F$12:$F$520,$C491))</f>
        <v>0</v>
      </c>
      <c r="I491" s="77">
        <f t="shared" si="7"/>
        <v>0</v>
      </c>
      <c r="J491" s="38"/>
      <c r="K491" s="38"/>
      <c r="L491" s="34"/>
      <c r="M491" s="34"/>
      <c r="N491" s="34"/>
      <c r="O491" s="40"/>
    </row>
    <row r="492" spans="1:15" ht="14.25">
      <c r="A492" s="41">
        <v>0</v>
      </c>
      <c r="B492" s="55"/>
      <c r="C492" s="62"/>
      <c r="D492" s="63"/>
      <c r="E492" s="57" t="str">
        <f t="shared" si="18"/>
        <v/>
      </c>
      <c r="F492" s="47">
        <f t="shared" si="19"/>
        <v>0</v>
      </c>
      <c r="G492" s="84">
        <f>IF($C492="",0,COUNTIF(男子名簿!$F$12:$F$520,$C492))</f>
        <v>0</v>
      </c>
      <c r="H492" s="85">
        <f>IF($C492="",0,COUNTIF(女子名簿!$F$12:$F$520,$C492))</f>
        <v>0</v>
      </c>
      <c r="I492" s="86">
        <f t="shared" si="7"/>
        <v>0</v>
      </c>
      <c r="J492" s="38"/>
      <c r="K492" s="38"/>
      <c r="L492" s="34"/>
      <c r="M492" s="34"/>
      <c r="N492" s="34"/>
      <c r="O492" s="40"/>
    </row>
    <row r="493" spans="1:15" ht="14.25">
      <c r="A493" s="41">
        <v>0</v>
      </c>
      <c r="B493" s="58"/>
      <c r="C493" s="64"/>
      <c r="D493" s="65"/>
      <c r="E493" s="60" t="str">
        <f t="shared" si="18"/>
        <v/>
      </c>
      <c r="F493" s="61">
        <f t="shared" si="19"/>
        <v>0</v>
      </c>
      <c r="G493" s="87">
        <f>IF($C493="",0,COUNTIF(男子名簿!$F$12:$F$520,$C493))</f>
        <v>0</v>
      </c>
      <c r="H493" s="88">
        <f>IF($C493="",0,COUNTIF(女子名簿!$F$12:$F$520,$C493))</f>
        <v>0</v>
      </c>
      <c r="I493" s="89">
        <f t="shared" si="7"/>
        <v>0</v>
      </c>
      <c r="J493" s="38"/>
      <c r="K493" s="38"/>
      <c r="L493" s="34"/>
      <c r="M493" s="34"/>
      <c r="N493" s="34"/>
      <c r="O493" s="40"/>
    </row>
    <row r="494" spans="1:15" ht="14.25">
      <c r="A494" s="41">
        <v>0</v>
      </c>
      <c r="B494" s="42"/>
      <c r="C494" s="53"/>
      <c r="D494" s="54"/>
      <c r="E494" s="45" t="str">
        <f t="shared" si="18"/>
        <v/>
      </c>
      <c r="F494" s="43">
        <f t="shared" si="19"/>
        <v>0</v>
      </c>
      <c r="G494" s="75">
        <f>IF($C494="",0,COUNTIF(男子名簿!$F$12:$F$520,$C494))</f>
        <v>0</v>
      </c>
      <c r="H494" s="76">
        <f>IF($C494="",0,COUNTIF(女子名簿!$F$12:$F$520,$C494))</f>
        <v>0</v>
      </c>
      <c r="I494" s="77">
        <f t="shared" si="7"/>
        <v>0</v>
      </c>
      <c r="J494" s="38"/>
      <c r="K494" s="38"/>
      <c r="L494" s="34"/>
      <c r="M494" s="34"/>
      <c r="N494" s="34"/>
      <c r="O494" s="40"/>
    </row>
    <row r="495" spans="1:15" ht="14.25">
      <c r="A495" s="41">
        <v>0</v>
      </c>
      <c r="B495" s="42"/>
      <c r="C495" s="53"/>
      <c r="D495" s="54"/>
      <c r="E495" s="45" t="str">
        <f t="shared" si="18"/>
        <v/>
      </c>
      <c r="F495" s="43">
        <f t="shared" si="19"/>
        <v>0</v>
      </c>
      <c r="G495" s="75">
        <f>IF($C495="",0,COUNTIF(男子名簿!$F$12:$F$520,$C495))</f>
        <v>0</v>
      </c>
      <c r="H495" s="76">
        <f>IF($C495="",0,COUNTIF(女子名簿!$F$12:$F$520,$C495))</f>
        <v>0</v>
      </c>
      <c r="I495" s="77">
        <f t="shared" si="7"/>
        <v>0</v>
      </c>
      <c r="J495" s="38"/>
      <c r="K495" s="38"/>
      <c r="L495" s="34"/>
      <c r="M495" s="34"/>
      <c r="N495" s="34"/>
      <c r="O495" s="40"/>
    </row>
    <row r="496" spans="1:15" ht="14.25">
      <c r="A496" s="41">
        <v>0</v>
      </c>
      <c r="B496" s="42"/>
      <c r="C496" s="53"/>
      <c r="D496" s="54"/>
      <c r="E496" s="45" t="str">
        <f t="shared" si="18"/>
        <v/>
      </c>
      <c r="F496" s="43">
        <f t="shared" si="19"/>
        <v>0</v>
      </c>
      <c r="G496" s="75">
        <f>IF($C496="",0,COUNTIF(男子名簿!$F$12:$F$520,$C496))</f>
        <v>0</v>
      </c>
      <c r="H496" s="76">
        <f>IF($C496="",0,COUNTIF(女子名簿!$F$12:$F$520,$C496))</f>
        <v>0</v>
      </c>
      <c r="I496" s="77">
        <f t="shared" si="7"/>
        <v>0</v>
      </c>
      <c r="J496" s="38"/>
      <c r="K496" s="38"/>
      <c r="L496" s="34"/>
      <c r="M496" s="34"/>
      <c r="N496" s="34"/>
      <c r="O496" s="40"/>
    </row>
    <row r="497" spans="1:15" ht="14.25">
      <c r="A497" s="41">
        <v>0</v>
      </c>
      <c r="B497" s="46"/>
      <c r="C497" s="62"/>
      <c r="D497" s="66"/>
      <c r="E497" s="48" t="str">
        <f t="shared" si="18"/>
        <v/>
      </c>
      <c r="F497" s="49">
        <f t="shared" si="19"/>
        <v>0</v>
      </c>
      <c r="G497" s="78">
        <f>IF($C497="",0,COUNTIF(男子名簿!$F$12:$F$520,$C497))</f>
        <v>0</v>
      </c>
      <c r="H497" s="79">
        <f>IF($C497="",0,COUNTIF(女子名簿!$F$12:$F$520,$C497))</f>
        <v>0</v>
      </c>
      <c r="I497" s="80">
        <f t="shared" si="7"/>
        <v>0</v>
      </c>
      <c r="J497" s="38"/>
      <c r="K497" s="38"/>
      <c r="L497" s="34"/>
      <c r="M497" s="34"/>
      <c r="N497" s="34"/>
      <c r="O497" s="40"/>
    </row>
    <row r="498" spans="1:15" ht="14.25">
      <c r="A498" s="41">
        <v>0</v>
      </c>
      <c r="B498" s="50"/>
      <c r="C498" s="61"/>
      <c r="D498" s="59"/>
      <c r="E498" s="52"/>
      <c r="F498" s="51"/>
      <c r="G498" s="81">
        <f>IF($C498="",0,COUNTIF(男子名簿!$F$12:$F$520,$C498))</f>
        <v>0</v>
      </c>
      <c r="H498" s="82">
        <f>IF($C498="",0,COUNTIF(女子名簿!$F$12:$F$520,$C498))</f>
        <v>0</v>
      </c>
      <c r="I498" s="83">
        <f t="shared" si="7"/>
        <v>0</v>
      </c>
      <c r="J498" s="38"/>
      <c r="K498" s="38"/>
      <c r="L498" s="34"/>
      <c r="M498" s="34"/>
      <c r="N498" s="34"/>
      <c r="O498" s="40"/>
    </row>
    <row r="499" spans="1:15" ht="14.25">
      <c r="A499" s="41">
        <v>0</v>
      </c>
      <c r="B499" s="42"/>
      <c r="C499" s="43"/>
      <c r="D499" s="44"/>
      <c r="E499" s="45" t="str">
        <f t="shared" ref="E499:E517" si="20">IF($C499="","",ASC(PHONETIC($C499)))</f>
        <v/>
      </c>
      <c r="F499" s="43">
        <f t="shared" ref="F499:F517" si="21">C499</f>
        <v>0</v>
      </c>
      <c r="G499" s="75">
        <f>IF($C499="",0,COUNTIF(男子名簿!$F$12:$F$520,$C499))</f>
        <v>0</v>
      </c>
      <c r="H499" s="76">
        <f>IF($C499="",0,COUNTIF(女子名簿!$F$12:$F$520,$C499))</f>
        <v>0</v>
      </c>
      <c r="I499" s="77">
        <f t="shared" si="7"/>
        <v>0</v>
      </c>
      <c r="J499" s="38"/>
      <c r="K499" s="38"/>
      <c r="L499" s="34"/>
      <c r="M499" s="34"/>
      <c r="N499" s="34"/>
      <c r="O499" s="34"/>
    </row>
    <row r="500" spans="1:15" ht="14.25">
      <c r="A500" s="41">
        <v>0</v>
      </c>
      <c r="B500" s="42"/>
      <c r="C500" s="43"/>
      <c r="D500" s="44"/>
      <c r="E500" s="45" t="str">
        <f t="shared" si="20"/>
        <v/>
      </c>
      <c r="F500" s="43">
        <f t="shared" si="21"/>
        <v>0</v>
      </c>
      <c r="G500" s="75">
        <f>IF($C500="",0,COUNTIF(男子名簿!$F$12:$F$520,$C500))</f>
        <v>0</v>
      </c>
      <c r="H500" s="76">
        <f>IF($C500="",0,COUNTIF(女子名簿!$F$12:$F$520,$C500))</f>
        <v>0</v>
      </c>
      <c r="I500" s="77">
        <f t="shared" si="7"/>
        <v>0</v>
      </c>
      <c r="J500" s="38"/>
      <c r="K500" s="38"/>
      <c r="L500" s="34"/>
      <c r="M500" s="34"/>
      <c r="N500" s="34"/>
      <c r="O500" s="34"/>
    </row>
    <row r="501" spans="1:15" ht="14.25">
      <c r="A501" s="41">
        <v>0</v>
      </c>
      <c r="B501" s="42"/>
      <c r="C501" s="43"/>
      <c r="D501" s="44"/>
      <c r="E501" s="45" t="str">
        <f t="shared" si="20"/>
        <v/>
      </c>
      <c r="F501" s="43">
        <f t="shared" si="21"/>
        <v>0</v>
      </c>
      <c r="G501" s="75">
        <f>IF($C501="",0,COUNTIF(男子名簿!$F$12:$F$520,$C501))</f>
        <v>0</v>
      </c>
      <c r="H501" s="76">
        <f>IF($C501="",0,COUNTIF(女子名簿!$F$12:$F$520,$C501))</f>
        <v>0</v>
      </c>
      <c r="I501" s="77">
        <f t="shared" si="7"/>
        <v>0</v>
      </c>
      <c r="J501" s="38"/>
      <c r="K501" s="38"/>
      <c r="L501" s="34"/>
      <c r="M501" s="34"/>
      <c r="N501" s="34"/>
      <c r="O501" s="34"/>
    </row>
    <row r="502" spans="1:15" ht="14.25">
      <c r="A502" s="41">
        <v>0</v>
      </c>
      <c r="B502" s="55"/>
      <c r="C502" s="47"/>
      <c r="D502" s="56"/>
      <c r="E502" s="57" t="str">
        <f t="shared" si="20"/>
        <v/>
      </c>
      <c r="F502" s="47">
        <f t="shared" si="21"/>
        <v>0</v>
      </c>
      <c r="G502" s="84">
        <f>IF($C502="",0,COUNTIF(男子名簿!$F$12:$F$520,$C502))</f>
        <v>0</v>
      </c>
      <c r="H502" s="85">
        <f>IF($C502="",0,COUNTIF(女子名簿!$F$12:$F$520,$C502))</f>
        <v>0</v>
      </c>
      <c r="I502" s="86">
        <f t="shared" si="7"/>
        <v>0</v>
      </c>
      <c r="J502" s="38"/>
      <c r="K502" s="38"/>
      <c r="L502" s="34"/>
      <c r="M502" s="34"/>
      <c r="N502" s="34"/>
      <c r="O502" s="34"/>
    </row>
    <row r="503" spans="1:15" ht="14.25">
      <c r="A503" s="41">
        <v>0</v>
      </c>
      <c r="B503" s="58"/>
      <c r="C503" s="64"/>
      <c r="D503" s="65"/>
      <c r="E503" s="60" t="str">
        <f t="shared" si="20"/>
        <v/>
      </c>
      <c r="F503" s="61">
        <f t="shared" si="21"/>
        <v>0</v>
      </c>
      <c r="G503" s="87">
        <f>IF($C503="",0,COUNTIF(男子名簿!$F$12:$F$520,$C503))</f>
        <v>0</v>
      </c>
      <c r="H503" s="88">
        <f>IF($C503="",0,COUNTIF(女子名簿!$F$12:$F$520,$C503))</f>
        <v>0</v>
      </c>
      <c r="I503" s="89">
        <f t="shared" si="7"/>
        <v>0</v>
      </c>
      <c r="J503" s="38"/>
      <c r="K503" s="38"/>
      <c r="L503" s="34"/>
      <c r="M503" s="34"/>
      <c r="N503" s="34"/>
      <c r="O503" s="40"/>
    </row>
    <row r="504" spans="1:15" ht="14.25">
      <c r="A504" s="41">
        <v>0</v>
      </c>
      <c r="B504" s="42"/>
      <c r="C504" s="53"/>
      <c r="D504" s="54"/>
      <c r="E504" s="45" t="str">
        <f t="shared" si="20"/>
        <v/>
      </c>
      <c r="F504" s="43">
        <f t="shared" si="21"/>
        <v>0</v>
      </c>
      <c r="G504" s="75">
        <f>IF($C504="",0,COUNTIF(男子名簿!$F$12:$F$520,$C504))</f>
        <v>0</v>
      </c>
      <c r="H504" s="76">
        <f>IF($C504="",0,COUNTIF(女子名簿!$F$12:$F$520,$C504))</f>
        <v>0</v>
      </c>
      <c r="I504" s="77">
        <f t="shared" si="7"/>
        <v>0</v>
      </c>
      <c r="J504" s="38"/>
      <c r="K504" s="38"/>
      <c r="L504" s="34"/>
      <c r="M504" s="34"/>
      <c r="N504" s="34"/>
      <c r="O504" s="40"/>
    </row>
    <row r="505" spans="1:15" ht="14.25">
      <c r="A505" s="41">
        <v>0</v>
      </c>
      <c r="B505" s="42"/>
      <c r="C505" s="53"/>
      <c r="D505" s="54"/>
      <c r="E505" s="45" t="str">
        <f t="shared" si="20"/>
        <v/>
      </c>
      <c r="F505" s="43">
        <f t="shared" si="21"/>
        <v>0</v>
      </c>
      <c r="G505" s="75">
        <f>IF($C505="",0,COUNTIF(男子名簿!$F$12:$F$520,$C505))</f>
        <v>0</v>
      </c>
      <c r="H505" s="76">
        <f>IF($C505="",0,COUNTIF(女子名簿!$F$12:$F$520,$C505))</f>
        <v>0</v>
      </c>
      <c r="I505" s="77">
        <f t="shared" si="7"/>
        <v>0</v>
      </c>
      <c r="J505" s="38"/>
      <c r="K505" s="38"/>
      <c r="L505" s="34"/>
      <c r="M505" s="34"/>
      <c r="N505" s="34"/>
      <c r="O505" s="40"/>
    </row>
    <row r="506" spans="1:15" ht="14.25">
      <c r="A506" s="41">
        <v>0</v>
      </c>
      <c r="B506" s="42"/>
      <c r="C506" s="43"/>
      <c r="D506" s="44"/>
      <c r="E506" s="45" t="str">
        <f t="shared" si="20"/>
        <v/>
      </c>
      <c r="F506" s="43">
        <f t="shared" si="21"/>
        <v>0</v>
      </c>
      <c r="G506" s="75">
        <f>IF($C506="",0,COUNTIF(男子名簿!$F$12:$F$520,$C506))</f>
        <v>0</v>
      </c>
      <c r="H506" s="76">
        <f>IF($C506="",0,COUNTIF(女子名簿!$F$12:$F$520,$C506))</f>
        <v>0</v>
      </c>
      <c r="I506" s="77">
        <f t="shared" si="7"/>
        <v>0</v>
      </c>
      <c r="J506" s="38"/>
      <c r="K506" s="38"/>
      <c r="L506" s="34"/>
      <c r="M506" s="34"/>
      <c r="N506" s="34"/>
      <c r="O506" s="40"/>
    </row>
    <row r="507" spans="1:15" ht="14.25">
      <c r="A507" s="41">
        <v>0</v>
      </c>
      <c r="B507" s="46"/>
      <c r="C507" s="62"/>
      <c r="D507" s="66"/>
      <c r="E507" s="48" t="str">
        <f t="shared" si="20"/>
        <v/>
      </c>
      <c r="F507" s="49">
        <f t="shared" si="21"/>
        <v>0</v>
      </c>
      <c r="G507" s="78">
        <f>IF($C507="",0,COUNTIF(男子名簿!$F$12:$F$520,$C507))</f>
        <v>0</v>
      </c>
      <c r="H507" s="79">
        <f>IF($C507="",0,COUNTIF(女子名簿!$F$12:$F$520,$C507))</f>
        <v>0</v>
      </c>
      <c r="I507" s="80">
        <f t="shared" ref="I507:I761" si="22">G507+H507</f>
        <v>0</v>
      </c>
      <c r="J507" s="38"/>
      <c r="K507" s="38"/>
      <c r="L507" s="34"/>
      <c r="M507" s="34"/>
      <c r="N507" s="34"/>
      <c r="O507" s="40"/>
    </row>
    <row r="508" spans="1:15" ht="14.25">
      <c r="A508" s="41">
        <v>0</v>
      </c>
      <c r="B508" s="50"/>
      <c r="C508" s="64"/>
      <c r="D508" s="67"/>
      <c r="E508" s="52" t="str">
        <f t="shared" si="20"/>
        <v/>
      </c>
      <c r="F508" s="51">
        <f t="shared" si="21"/>
        <v>0</v>
      </c>
      <c r="G508" s="81">
        <f>IF($C508="",0,COUNTIF(男子名簿!$F$12:$F$520,$C508))</f>
        <v>0</v>
      </c>
      <c r="H508" s="82">
        <f>IF($C508="",0,COUNTIF(女子名簿!$F$12:$F$520,$C508))</f>
        <v>0</v>
      </c>
      <c r="I508" s="83">
        <f t="shared" si="22"/>
        <v>0</v>
      </c>
      <c r="J508" s="38"/>
      <c r="K508" s="38"/>
      <c r="L508" s="34"/>
      <c r="M508" s="34"/>
      <c r="N508" s="34"/>
      <c r="O508" s="40"/>
    </row>
    <row r="509" spans="1:15" ht="14.25">
      <c r="A509" s="41">
        <v>0</v>
      </c>
      <c r="B509" s="42"/>
      <c r="C509" s="43"/>
      <c r="D509" s="44"/>
      <c r="E509" s="45" t="str">
        <f t="shared" si="20"/>
        <v/>
      </c>
      <c r="F509" s="43">
        <f t="shared" si="21"/>
        <v>0</v>
      </c>
      <c r="G509" s="75">
        <f>IF($C509="",0,COUNTIF(男子名簿!$F$12:$F$520,$C509))</f>
        <v>0</v>
      </c>
      <c r="H509" s="76">
        <f>IF($C509="",0,COUNTIF(女子名簿!$F$12:$F$520,$C509))</f>
        <v>0</v>
      </c>
      <c r="I509" s="77">
        <f t="shared" si="22"/>
        <v>0</v>
      </c>
      <c r="J509" s="38"/>
      <c r="K509" s="38"/>
      <c r="L509" s="34"/>
      <c r="M509" s="34"/>
      <c r="N509" s="34"/>
      <c r="O509" s="40"/>
    </row>
    <row r="510" spans="1:15" ht="14.25">
      <c r="A510" s="41">
        <v>0</v>
      </c>
      <c r="B510" s="42"/>
      <c r="C510" s="53"/>
      <c r="D510" s="54"/>
      <c r="E510" s="45" t="str">
        <f t="shared" si="20"/>
        <v/>
      </c>
      <c r="F510" s="43">
        <f t="shared" si="21"/>
        <v>0</v>
      </c>
      <c r="G510" s="75">
        <f>IF($C510="",0,COUNTIF(男子名簿!$F$12:$F$520,$C510))</f>
        <v>0</v>
      </c>
      <c r="H510" s="76">
        <f>IF($C510="",0,COUNTIF(女子名簿!$F$12:$F$520,$C510))</f>
        <v>0</v>
      </c>
      <c r="I510" s="77">
        <f t="shared" si="22"/>
        <v>0</v>
      </c>
      <c r="J510" s="38"/>
      <c r="K510" s="38"/>
      <c r="L510" s="34"/>
      <c r="M510" s="34"/>
      <c r="N510" s="34"/>
      <c r="O510" s="40"/>
    </row>
    <row r="511" spans="1:15" ht="14.25">
      <c r="A511" s="41">
        <v>0</v>
      </c>
      <c r="B511" s="42"/>
      <c r="C511" s="53"/>
      <c r="D511" s="54"/>
      <c r="E511" s="45" t="str">
        <f t="shared" si="20"/>
        <v/>
      </c>
      <c r="F511" s="43">
        <f t="shared" si="21"/>
        <v>0</v>
      </c>
      <c r="G511" s="75">
        <f>IF($C511="",0,COUNTIF(男子名簿!$F$12:$F$520,$C511))</f>
        <v>0</v>
      </c>
      <c r="H511" s="76">
        <f>IF($C511="",0,COUNTIF(女子名簿!$F$12:$F$520,$C511))</f>
        <v>0</v>
      </c>
      <c r="I511" s="77">
        <f t="shared" si="22"/>
        <v>0</v>
      </c>
      <c r="J511" s="38"/>
      <c r="K511" s="38"/>
      <c r="L511" s="34"/>
      <c r="M511" s="34"/>
      <c r="N511" s="34"/>
      <c r="O511" s="40"/>
    </row>
    <row r="512" spans="1:15" ht="14.25">
      <c r="A512" s="41">
        <v>0</v>
      </c>
      <c r="B512" s="55"/>
      <c r="C512" s="62"/>
      <c r="D512" s="63"/>
      <c r="E512" s="57" t="str">
        <f t="shared" si="20"/>
        <v/>
      </c>
      <c r="F512" s="47">
        <f t="shared" si="21"/>
        <v>0</v>
      </c>
      <c r="G512" s="84">
        <f>IF($C512="",0,COUNTIF(男子名簿!$F$12:$F$520,$C512))</f>
        <v>0</v>
      </c>
      <c r="H512" s="85">
        <f>IF($C512="",0,COUNTIF(女子名簿!$F$12:$F$520,$C512))</f>
        <v>0</v>
      </c>
      <c r="I512" s="86">
        <f t="shared" si="22"/>
        <v>0</v>
      </c>
      <c r="J512" s="38"/>
      <c r="K512" s="38"/>
      <c r="L512" s="34"/>
      <c r="M512" s="34"/>
      <c r="N512" s="34"/>
      <c r="O512" s="40"/>
    </row>
    <row r="513" spans="1:15" ht="14.25">
      <c r="A513" s="41">
        <v>0</v>
      </c>
      <c r="B513" s="58"/>
      <c r="C513" s="64"/>
      <c r="D513" s="65"/>
      <c r="E513" s="60" t="str">
        <f t="shared" si="20"/>
        <v/>
      </c>
      <c r="F513" s="61">
        <f t="shared" si="21"/>
        <v>0</v>
      </c>
      <c r="G513" s="87">
        <f>IF($C513="",0,COUNTIF(男子名簿!$F$12:$F$520,$C513))</f>
        <v>0</v>
      </c>
      <c r="H513" s="88">
        <f>IF($C513="",0,COUNTIF(女子名簿!$F$12:$F$520,$C513))</f>
        <v>0</v>
      </c>
      <c r="I513" s="89">
        <f t="shared" si="22"/>
        <v>0</v>
      </c>
      <c r="J513" s="38"/>
      <c r="K513" s="38"/>
      <c r="L513" s="34"/>
      <c r="M513" s="34"/>
      <c r="N513" s="34"/>
      <c r="O513" s="40"/>
    </row>
    <row r="514" spans="1:15" ht="14.25">
      <c r="A514" s="41">
        <v>0</v>
      </c>
      <c r="B514" s="42"/>
      <c r="C514" s="53"/>
      <c r="D514" s="54"/>
      <c r="E514" s="45" t="str">
        <f t="shared" si="20"/>
        <v/>
      </c>
      <c r="F514" s="43">
        <f t="shared" si="21"/>
        <v>0</v>
      </c>
      <c r="G514" s="75">
        <f>IF($C514="",0,COUNTIF(男子名簿!$F$12:$F$520,$C514))</f>
        <v>0</v>
      </c>
      <c r="H514" s="76">
        <f>IF($C514="",0,COUNTIF(女子名簿!$F$12:$F$520,$C514))</f>
        <v>0</v>
      </c>
      <c r="I514" s="77">
        <f t="shared" si="22"/>
        <v>0</v>
      </c>
      <c r="J514" s="38"/>
      <c r="K514" s="38"/>
      <c r="L514" s="34"/>
      <c r="M514" s="34"/>
      <c r="N514" s="34"/>
      <c r="O514" s="40"/>
    </row>
    <row r="515" spans="1:15" ht="14.25">
      <c r="A515" s="41">
        <v>0</v>
      </c>
      <c r="B515" s="42"/>
      <c r="C515" s="53"/>
      <c r="D515" s="54"/>
      <c r="E515" s="45" t="str">
        <f t="shared" si="20"/>
        <v/>
      </c>
      <c r="F515" s="43">
        <f t="shared" si="21"/>
        <v>0</v>
      </c>
      <c r="G515" s="75">
        <f>IF($C515="",0,COUNTIF(男子名簿!$F$12:$F$520,$C515))</f>
        <v>0</v>
      </c>
      <c r="H515" s="76">
        <f>IF($C515="",0,COUNTIF(女子名簿!$F$12:$F$520,$C515))</f>
        <v>0</v>
      </c>
      <c r="I515" s="77">
        <f t="shared" si="22"/>
        <v>0</v>
      </c>
      <c r="J515" s="38"/>
      <c r="K515" s="38"/>
      <c r="L515" s="34"/>
      <c r="M515" s="34"/>
      <c r="N515" s="34"/>
      <c r="O515" s="40"/>
    </row>
    <row r="516" spans="1:15" ht="14.25">
      <c r="A516" s="41">
        <v>0</v>
      </c>
      <c r="B516" s="42"/>
      <c r="C516" s="53"/>
      <c r="D516" s="54"/>
      <c r="E516" s="45" t="str">
        <f t="shared" si="20"/>
        <v/>
      </c>
      <c r="F516" s="43">
        <f t="shared" si="21"/>
        <v>0</v>
      </c>
      <c r="G516" s="75">
        <f>IF($C516="",0,COUNTIF(男子名簿!$F$12:$F$520,$C516))</f>
        <v>0</v>
      </c>
      <c r="H516" s="76">
        <f>IF($C516="",0,COUNTIF(女子名簿!$F$12:$F$520,$C516))</f>
        <v>0</v>
      </c>
      <c r="I516" s="77">
        <f t="shared" si="22"/>
        <v>0</v>
      </c>
      <c r="J516" s="38"/>
      <c r="K516" s="38"/>
      <c r="L516" s="34"/>
      <c r="M516" s="34"/>
      <c r="N516" s="34"/>
      <c r="O516" s="40"/>
    </row>
    <row r="517" spans="1:15" ht="14.25">
      <c r="A517" s="41">
        <v>0</v>
      </c>
      <c r="B517" s="46"/>
      <c r="C517" s="62"/>
      <c r="D517" s="66"/>
      <c r="E517" s="48" t="str">
        <f t="shared" si="20"/>
        <v/>
      </c>
      <c r="F517" s="49">
        <f t="shared" si="21"/>
        <v>0</v>
      </c>
      <c r="G517" s="78">
        <f>IF($C517="",0,COUNTIF(男子名簿!$F$12:$F$520,$C517))</f>
        <v>0</v>
      </c>
      <c r="H517" s="79">
        <f>IF($C517="",0,COUNTIF(女子名簿!$F$12:$F$520,$C517))</f>
        <v>0</v>
      </c>
      <c r="I517" s="80">
        <f t="shared" si="22"/>
        <v>0</v>
      </c>
      <c r="J517" s="38"/>
      <c r="K517" s="38"/>
      <c r="L517" s="34"/>
      <c r="M517" s="34"/>
      <c r="N517" s="34"/>
      <c r="O517" s="40"/>
    </row>
    <row r="518" spans="1:15" ht="14.25">
      <c r="A518" s="41">
        <v>0</v>
      </c>
      <c r="B518" s="50"/>
      <c r="C518" s="61"/>
      <c r="D518" s="59"/>
      <c r="E518" s="52"/>
      <c r="F518" s="51"/>
      <c r="G518" s="81">
        <f>IF($C518="",0,COUNTIF(男子名簿!$F$12:$F$520,$C518))</f>
        <v>0</v>
      </c>
      <c r="H518" s="82">
        <f>IF($C518="",0,COUNTIF(女子名簿!$F$12:$F$520,$C518))</f>
        <v>0</v>
      </c>
      <c r="I518" s="83">
        <f t="shared" si="22"/>
        <v>0</v>
      </c>
      <c r="J518" s="38"/>
      <c r="K518" s="38"/>
      <c r="L518" s="34"/>
      <c r="M518" s="34"/>
      <c r="N518" s="34"/>
      <c r="O518" s="40"/>
    </row>
    <row r="519" spans="1:15" ht="14.25">
      <c r="A519" s="41">
        <v>0</v>
      </c>
      <c r="B519" s="42"/>
      <c r="C519" s="43"/>
      <c r="D519" s="44"/>
      <c r="E519" s="45" t="str">
        <f t="shared" ref="E519:E537" si="23">IF($C519="","",ASC(PHONETIC($C519)))</f>
        <v/>
      </c>
      <c r="F519" s="43">
        <f t="shared" ref="F519:F537" si="24">C519</f>
        <v>0</v>
      </c>
      <c r="G519" s="75">
        <f>IF($C519="",0,COUNTIF(男子名簿!$F$12:$F$520,$C519))</f>
        <v>0</v>
      </c>
      <c r="H519" s="76">
        <f>IF($C519="",0,COUNTIF(女子名簿!$F$12:$F$520,$C519))</f>
        <v>0</v>
      </c>
      <c r="I519" s="77">
        <f t="shared" si="22"/>
        <v>0</v>
      </c>
      <c r="J519" s="38"/>
      <c r="K519" s="38"/>
      <c r="L519" s="34"/>
      <c r="M519" s="34"/>
      <c r="N519" s="34"/>
      <c r="O519" s="34"/>
    </row>
    <row r="520" spans="1:15" ht="14.25">
      <c r="A520" s="41">
        <v>0</v>
      </c>
      <c r="B520" s="42"/>
      <c r="C520" s="43"/>
      <c r="D520" s="44"/>
      <c r="E520" s="45" t="str">
        <f t="shared" si="23"/>
        <v/>
      </c>
      <c r="F520" s="43">
        <f t="shared" si="24"/>
        <v>0</v>
      </c>
      <c r="G520" s="75">
        <f>IF($C520="",0,COUNTIF(男子名簿!$F$12:$F$520,$C520))</f>
        <v>0</v>
      </c>
      <c r="H520" s="76">
        <f>IF($C520="",0,COUNTIF(女子名簿!$F$12:$F$520,$C520))</f>
        <v>0</v>
      </c>
      <c r="I520" s="77">
        <f t="shared" si="22"/>
        <v>0</v>
      </c>
      <c r="J520" s="38"/>
      <c r="K520" s="38"/>
      <c r="L520" s="34"/>
      <c r="M520" s="34"/>
      <c r="N520" s="34"/>
      <c r="O520" s="34"/>
    </row>
    <row r="521" spans="1:15" ht="14.25">
      <c r="A521" s="41">
        <v>0</v>
      </c>
      <c r="B521" s="42"/>
      <c r="C521" s="43"/>
      <c r="D521" s="44"/>
      <c r="E521" s="45" t="str">
        <f t="shared" si="23"/>
        <v/>
      </c>
      <c r="F521" s="43">
        <f t="shared" si="24"/>
        <v>0</v>
      </c>
      <c r="G521" s="75">
        <f>IF($C521="",0,COUNTIF(男子名簿!$F$12:$F$520,$C521))</f>
        <v>0</v>
      </c>
      <c r="H521" s="76">
        <f>IF($C521="",0,COUNTIF(女子名簿!$F$12:$F$520,$C521))</f>
        <v>0</v>
      </c>
      <c r="I521" s="77">
        <f t="shared" si="22"/>
        <v>0</v>
      </c>
      <c r="J521" s="38"/>
      <c r="K521" s="38"/>
      <c r="L521" s="34"/>
      <c r="M521" s="34"/>
      <c r="N521" s="34"/>
      <c r="O521" s="34"/>
    </row>
    <row r="522" spans="1:15" ht="14.25">
      <c r="A522" s="41">
        <v>0</v>
      </c>
      <c r="B522" s="55"/>
      <c r="C522" s="47"/>
      <c r="D522" s="56"/>
      <c r="E522" s="57" t="str">
        <f t="shared" si="23"/>
        <v/>
      </c>
      <c r="F522" s="47">
        <f t="shared" si="24"/>
        <v>0</v>
      </c>
      <c r="G522" s="84">
        <f>IF($C522="",0,COUNTIF(男子名簿!$F$12:$F$520,$C522))</f>
        <v>0</v>
      </c>
      <c r="H522" s="85">
        <f>IF($C522="",0,COUNTIF(女子名簿!$F$12:$F$520,$C522))</f>
        <v>0</v>
      </c>
      <c r="I522" s="86">
        <f t="shared" si="22"/>
        <v>0</v>
      </c>
      <c r="J522" s="38"/>
      <c r="K522" s="38"/>
      <c r="L522" s="34"/>
      <c r="M522" s="34"/>
      <c r="N522" s="34"/>
      <c r="O522" s="34"/>
    </row>
    <row r="523" spans="1:15" ht="14.25">
      <c r="A523" s="41">
        <v>0</v>
      </c>
      <c r="B523" s="58"/>
      <c r="C523" s="64"/>
      <c r="D523" s="65"/>
      <c r="E523" s="60" t="str">
        <f t="shared" si="23"/>
        <v/>
      </c>
      <c r="F523" s="61">
        <f t="shared" si="24"/>
        <v>0</v>
      </c>
      <c r="G523" s="87">
        <f>IF($C523="",0,COUNTIF(男子名簿!$F$12:$F$520,$C523))</f>
        <v>0</v>
      </c>
      <c r="H523" s="88">
        <f>IF($C523="",0,COUNTIF(女子名簿!$F$12:$F$520,$C523))</f>
        <v>0</v>
      </c>
      <c r="I523" s="89">
        <f t="shared" si="22"/>
        <v>0</v>
      </c>
      <c r="J523" s="38"/>
      <c r="K523" s="38"/>
      <c r="L523" s="34"/>
      <c r="M523" s="34"/>
      <c r="N523" s="34"/>
      <c r="O523" s="40"/>
    </row>
    <row r="524" spans="1:15" ht="14.25">
      <c r="A524" s="41">
        <v>0</v>
      </c>
      <c r="B524" s="42"/>
      <c r="C524" s="53"/>
      <c r="D524" s="54"/>
      <c r="E524" s="45" t="str">
        <f t="shared" si="23"/>
        <v/>
      </c>
      <c r="F524" s="43">
        <f t="shared" si="24"/>
        <v>0</v>
      </c>
      <c r="G524" s="75">
        <f>IF($C524="",0,COUNTIF(男子名簿!$F$12:$F$520,$C524))</f>
        <v>0</v>
      </c>
      <c r="H524" s="76">
        <f>IF($C524="",0,COUNTIF(女子名簿!$F$12:$F$520,$C524))</f>
        <v>0</v>
      </c>
      <c r="I524" s="77">
        <f t="shared" si="22"/>
        <v>0</v>
      </c>
      <c r="J524" s="38"/>
      <c r="K524" s="38"/>
      <c r="L524" s="34"/>
      <c r="M524" s="34"/>
      <c r="N524" s="34"/>
      <c r="O524" s="40"/>
    </row>
    <row r="525" spans="1:15" ht="14.25">
      <c r="A525" s="41">
        <v>0</v>
      </c>
      <c r="B525" s="42"/>
      <c r="C525" s="53"/>
      <c r="D525" s="54"/>
      <c r="E525" s="45" t="str">
        <f t="shared" si="23"/>
        <v/>
      </c>
      <c r="F525" s="43">
        <f t="shared" si="24"/>
        <v>0</v>
      </c>
      <c r="G525" s="75">
        <f>IF($C525="",0,COUNTIF(男子名簿!$F$12:$F$520,$C525))</f>
        <v>0</v>
      </c>
      <c r="H525" s="76">
        <f>IF($C525="",0,COUNTIF(女子名簿!$F$12:$F$520,$C525))</f>
        <v>0</v>
      </c>
      <c r="I525" s="77">
        <f t="shared" si="22"/>
        <v>0</v>
      </c>
      <c r="J525" s="38"/>
      <c r="K525" s="38"/>
      <c r="L525" s="34"/>
      <c r="M525" s="34"/>
      <c r="N525" s="34"/>
      <c r="O525" s="40"/>
    </row>
    <row r="526" spans="1:15" ht="14.25">
      <c r="A526" s="41">
        <v>0</v>
      </c>
      <c r="B526" s="42"/>
      <c r="C526" s="43"/>
      <c r="D526" s="44"/>
      <c r="E526" s="45" t="str">
        <f t="shared" si="23"/>
        <v/>
      </c>
      <c r="F526" s="43">
        <f t="shared" si="24"/>
        <v>0</v>
      </c>
      <c r="G526" s="75">
        <f>IF($C526="",0,COUNTIF(男子名簿!$F$12:$F$520,$C526))</f>
        <v>0</v>
      </c>
      <c r="H526" s="76">
        <f>IF($C526="",0,COUNTIF(女子名簿!$F$12:$F$520,$C526))</f>
        <v>0</v>
      </c>
      <c r="I526" s="77">
        <f t="shared" si="22"/>
        <v>0</v>
      </c>
      <c r="J526" s="38"/>
      <c r="K526" s="38"/>
      <c r="L526" s="34"/>
      <c r="M526" s="34"/>
      <c r="N526" s="34"/>
      <c r="O526" s="40"/>
    </row>
    <row r="527" spans="1:15" ht="14.25">
      <c r="A527" s="41">
        <v>0</v>
      </c>
      <c r="B527" s="46"/>
      <c r="C527" s="62"/>
      <c r="D527" s="66"/>
      <c r="E527" s="48" t="str">
        <f t="shared" si="23"/>
        <v/>
      </c>
      <c r="F527" s="49">
        <f t="shared" si="24"/>
        <v>0</v>
      </c>
      <c r="G527" s="78">
        <f>IF($C527="",0,COUNTIF(男子名簿!$F$12:$F$520,$C527))</f>
        <v>0</v>
      </c>
      <c r="H527" s="79">
        <f>IF($C527="",0,COUNTIF(女子名簿!$F$12:$F$520,$C527))</f>
        <v>0</v>
      </c>
      <c r="I527" s="80">
        <f t="shared" si="22"/>
        <v>0</v>
      </c>
      <c r="J527" s="38"/>
      <c r="K527" s="38"/>
      <c r="L527" s="34"/>
      <c r="M527" s="34"/>
      <c r="N527" s="34"/>
      <c r="O527" s="40"/>
    </row>
    <row r="528" spans="1:15" ht="14.25">
      <c r="A528" s="41">
        <v>0</v>
      </c>
      <c r="B528" s="50"/>
      <c r="C528" s="64"/>
      <c r="D528" s="67"/>
      <c r="E528" s="52" t="str">
        <f t="shared" si="23"/>
        <v/>
      </c>
      <c r="F528" s="51">
        <f t="shared" si="24"/>
        <v>0</v>
      </c>
      <c r="G528" s="81">
        <f>IF($C528="",0,COUNTIF(男子名簿!$F$12:$F$520,$C528))</f>
        <v>0</v>
      </c>
      <c r="H528" s="82">
        <f>IF($C528="",0,COUNTIF(女子名簿!$F$12:$F$520,$C528))</f>
        <v>0</v>
      </c>
      <c r="I528" s="83">
        <f t="shared" si="22"/>
        <v>0</v>
      </c>
      <c r="J528" s="38"/>
      <c r="K528" s="38"/>
      <c r="L528" s="34"/>
      <c r="M528" s="34"/>
      <c r="N528" s="34"/>
      <c r="O528" s="40"/>
    </row>
    <row r="529" spans="1:15" ht="14.25">
      <c r="A529" s="41">
        <v>0</v>
      </c>
      <c r="B529" s="42"/>
      <c r="C529" s="43"/>
      <c r="D529" s="44"/>
      <c r="E529" s="45" t="str">
        <f t="shared" si="23"/>
        <v/>
      </c>
      <c r="F529" s="43">
        <f t="shared" si="24"/>
        <v>0</v>
      </c>
      <c r="G529" s="75">
        <f>IF($C529="",0,COUNTIF(男子名簿!$F$12:$F$520,$C529))</f>
        <v>0</v>
      </c>
      <c r="H529" s="76">
        <f>IF($C529="",0,COUNTIF(女子名簿!$F$12:$F$520,$C529))</f>
        <v>0</v>
      </c>
      <c r="I529" s="77">
        <f t="shared" si="22"/>
        <v>0</v>
      </c>
      <c r="J529" s="38"/>
      <c r="K529" s="38"/>
      <c r="L529" s="34"/>
      <c r="M529" s="34"/>
      <c r="N529" s="34"/>
      <c r="O529" s="40"/>
    </row>
    <row r="530" spans="1:15" ht="14.25">
      <c r="A530" s="41">
        <v>0</v>
      </c>
      <c r="B530" s="42"/>
      <c r="C530" s="53"/>
      <c r="D530" s="54"/>
      <c r="E530" s="45" t="str">
        <f t="shared" si="23"/>
        <v/>
      </c>
      <c r="F530" s="43">
        <f t="shared" si="24"/>
        <v>0</v>
      </c>
      <c r="G530" s="75">
        <f>IF($C530="",0,COUNTIF(男子名簿!$F$12:$F$520,$C530))</f>
        <v>0</v>
      </c>
      <c r="H530" s="76">
        <f>IF($C530="",0,COUNTIF(女子名簿!$F$12:$F$520,$C530))</f>
        <v>0</v>
      </c>
      <c r="I530" s="77">
        <f t="shared" si="22"/>
        <v>0</v>
      </c>
      <c r="J530" s="38"/>
      <c r="K530" s="38"/>
      <c r="L530" s="34"/>
      <c r="M530" s="34"/>
      <c r="N530" s="34"/>
      <c r="O530" s="40"/>
    </row>
    <row r="531" spans="1:15" ht="14.25">
      <c r="A531" s="41">
        <v>0</v>
      </c>
      <c r="B531" s="42"/>
      <c r="C531" s="53"/>
      <c r="D531" s="54"/>
      <c r="E531" s="45" t="str">
        <f t="shared" si="23"/>
        <v/>
      </c>
      <c r="F531" s="43">
        <f t="shared" si="24"/>
        <v>0</v>
      </c>
      <c r="G531" s="75">
        <f>IF($C531="",0,COUNTIF(男子名簿!$F$12:$F$520,$C531))</f>
        <v>0</v>
      </c>
      <c r="H531" s="76">
        <f>IF($C531="",0,COUNTIF(女子名簿!$F$12:$F$520,$C531))</f>
        <v>0</v>
      </c>
      <c r="I531" s="77">
        <f t="shared" si="22"/>
        <v>0</v>
      </c>
      <c r="J531" s="38"/>
      <c r="K531" s="38"/>
      <c r="L531" s="34"/>
      <c r="M531" s="34"/>
      <c r="N531" s="34"/>
      <c r="O531" s="40"/>
    </row>
    <row r="532" spans="1:15" ht="14.25">
      <c r="A532" s="41">
        <v>0</v>
      </c>
      <c r="B532" s="55"/>
      <c r="C532" s="62"/>
      <c r="D532" s="63"/>
      <c r="E532" s="57" t="str">
        <f t="shared" si="23"/>
        <v/>
      </c>
      <c r="F532" s="47">
        <f t="shared" si="24"/>
        <v>0</v>
      </c>
      <c r="G532" s="84">
        <f>IF($C532="",0,COUNTIF(男子名簿!$F$12:$F$520,$C532))</f>
        <v>0</v>
      </c>
      <c r="H532" s="85">
        <f>IF($C532="",0,COUNTIF(女子名簿!$F$12:$F$520,$C532))</f>
        <v>0</v>
      </c>
      <c r="I532" s="86">
        <f t="shared" si="22"/>
        <v>0</v>
      </c>
      <c r="J532" s="38"/>
      <c r="K532" s="38"/>
      <c r="L532" s="34"/>
      <c r="M532" s="34"/>
      <c r="N532" s="34"/>
      <c r="O532" s="40"/>
    </row>
    <row r="533" spans="1:15" ht="14.25">
      <c r="A533" s="41">
        <v>0</v>
      </c>
      <c r="B533" s="58"/>
      <c r="C533" s="64"/>
      <c r="D533" s="65"/>
      <c r="E533" s="60" t="str">
        <f t="shared" si="23"/>
        <v/>
      </c>
      <c r="F533" s="61">
        <f t="shared" si="24"/>
        <v>0</v>
      </c>
      <c r="G533" s="87">
        <f>IF($C533="",0,COUNTIF(男子名簿!$F$12:$F$520,$C533))</f>
        <v>0</v>
      </c>
      <c r="H533" s="88">
        <f>IF($C533="",0,COUNTIF(女子名簿!$F$12:$F$520,$C533))</f>
        <v>0</v>
      </c>
      <c r="I533" s="89">
        <f t="shared" si="22"/>
        <v>0</v>
      </c>
      <c r="J533" s="38"/>
      <c r="K533" s="38"/>
      <c r="L533" s="34"/>
      <c r="M533" s="34"/>
      <c r="N533" s="34"/>
      <c r="O533" s="40"/>
    </row>
    <row r="534" spans="1:15" ht="14.25">
      <c r="A534" s="41">
        <v>0</v>
      </c>
      <c r="B534" s="42"/>
      <c r="C534" s="53"/>
      <c r="D534" s="54"/>
      <c r="E534" s="45" t="str">
        <f t="shared" si="23"/>
        <v/>
      </c>
      <c r="F534" s="43">
        <f t="shared" si="24"/>
        <v>0</v>
      </c>
      <c r="G534" s="75">
        <f>IF($C534="",0,COUNTIF(男子名簿!$F$12:$F$520,$C534))</f>
        <v>0</v>
      </c>
      <c r="H534" s="76">
        <f>IF($C534="",0,COUNTIF(女子名簿!$F$12:$F$520,$C534))</f>
        <v>0</v>
      </c>
      <c r="I534" s="77">
        <f t="shared" si="22"/>
        <v>0</v>
      </c>
      <c r="J534" s="38"/>
      <c r="K534" s="38"/>
      <c r="L534" s="34"/>
      <c r="M534" s="34"/>
      <c r="N534" s="34"/>
      <c r="O534" s="40"/>
    </row>
    <row r="535" spans="1:15" ht="14.25">
      <c r="A535" s="41">
        <v>0</v>
      </c>
      <c r="B535" s="42"/>
      <c r="C535" s="53"/>
      <c r="D535" s="54"/>
      <c r="E535" s="45" t="str">
        <f t="shared" si="23"/>
        <v/>
      </c>
      <c r="F535" s="43">
        <f t="shared" si="24"/>
        <v>0</v>
      </c>
      <c r="G535" s="75">
        <f>IF($C535="",0,COUNTIF(男子名簿!$F$12:$F$520,$C535))</f>
        <v>0</v>
      </c>
      <c r="H535" s="76">
        <f>IF($C535="",0,COUNTIF(女子名簿!$F$12:$F$520,$C535))</f>
        <v>0</v>
      </c>
      <c r="I535" s="77">
        <f t="shared" si="22"/>
        <v>0</v>
      </c>
      <c r="J535" s="38"/>
      <c r="K535" s="38"/>
      <c r="L535" s="34"/>
      <c r="M535" s="34"/>
      <c r="N535" s="34"/>
      <c r="O535" s="40"/>
    </row>
    <row r="536" spans="1:15" ht="14.25">
      <c r="A536" s="41">
        <v>0</v>
      </c>
      <c r="B536" s="42"/>
      <c r="C536" s="53"/>
      <c r="D536" s="54"/>
      <c r="E536" s="45" t="str">
        <f t="shared" si="23"/>
        <v/>
      </c>
      <c r="F536" s="43">
        <f t="shared" si="24"/>
        <v>0</v>
      </c>
      <c r="G536" s="75">
        <f>IF($C536="",0,COUNTIF(男子名簿!$F$12:$F$520,$C536))</f>
        <v>0</v>
      </c>
      <c r="H536" s="76">
        <f>IF($C536="",0,COUNTIF(女子名簿!$F$12:$F$520,$C536))</f>
        <v>0</v>
      </c>
      <c r="I536" s="77">
        <f t="shared" si="22"/>
        <v>0</v>
      </c>
      <c r="J536" s="38"/>
      <c r="K536" s="38"/>
      <c r="L536" s="34"/>
      <c r="M536" s="34"/>
      <c r="N536" s="34"/>
      <c r="O536" s="40"/>
    </row>
    <row r="537" spans="1:15" ht="14.25">
      <c r="A537" s="41">
        <v>0</v>
      </c>
      <c r="B537" s="46"/>
      <c r="C537" s="62"/>
      <c r="D537" s="66"/>
      <c r="E537" s="48" t="str">
        <f t="shared" si="23"/>
        <v/>
      </c>
      <c r="F537" s="49">
        <f t="shared" si="24"/>
        <v>0</v>
      </c>
      <c r="G537" s="78">
        <f>IF($C537="",0,COUNTIF(男子名簿!$F$12:$F$520,$C537))</f>
        <v>0</v>
      </c>
      <c r="H537" s="79">
        <f>IF($C537="",0,COUNTIF(女子名簿!$F$12:$F$520,$C537))</f>
        <v>0</v>
      </c>
      <c r="I537" s="80">
        <f t="shared" si="22"/>
        <v>0</v>
      </c>
      <c r="J537" s="38"/>
      <c r="K537" s="38"/>
      <c r="L537" s="34"/>
      <c r="M537" s="34"/>
      <c r="N537" s="34"/>
      <c r="O537" s="40"/>
    </row>
    <row r="538" spans="1:15" ht="14.25">
      <c r="A538" s="41">
        <v>0</v>
      </c>
      <c r="B538" s="50"/>
      <c r="C538" s="61"/>
      <c r="D538" s="59"/>
      <c r="E538" s="52"/>
      <c r="F538" s="51"/>
      <c r="G538" s="81">
        <f>IF($C538="",0,COUNTIF(男子名簿!$F$12:$F$520,$C538))</f>
        <v>0</v>
      </c>
      <c r="H538" s="82">
        <f>IF($C538="",0,COUNTIF(女子名簿!$F$12:$F$520,$C538))</f>
        <v>0</v>
      </c>
      <c r="I538" s="83">
        <f t="shared" si="22"/>
        <v>0</v>
      </c>
      <c r="J538" s="38"/>
      <c r="K538" s="38"/>
      <c r="L538" s="34"/>
      <c r="M538" s="34"/>
      <c r="N538" s="34"/>
      <c r="O538" s="40"/>
    </row>
    <row r="539" spans="1:15" ht="14.25">
      <c r="A539" s="41">
        <v>0</v>
      </c>
      <c r="B539" s="42"/>
      <c r="C539" s="43"/>
      <c r="D539" s="44"/>
      <c r="E539" s="45" t="str">
        <f t="shared" ref="E539:E557" si="25">IF($C539="","",ASC(PHONETIC($C539)))</f>
        <v/>
      </c>
      <c r="F539" s="43">
        <f t="shared" ref="F539:F557" si="26">C539</f>
        <v>0</v>
      </c>
      <c r="G539" s="75">
        <f>IF($C539="",0,COUNTIF(男子名簿!$F$12:$F$520,$C539))</f>
        <v>0</v>
      </c>
      <c r="H539" s="76">
        <f>IF($C539="",0,COUNTIF(女子名簿!$F$12:$F$520,$C539))</f>
        <v>0</v>
      </c>
      <c r="I539" s="77">
        <f t="shared" si="22"/>
        <v>0</v>
      </c>
      <c r="J539" s="38"/>
      <c r="K539" s="38"/>
      <c r="L539" s="34"/>
      <c r="M539" s="34"/>
      <c r="N539" s="34"/>
      <c r="O539" s="34"/>
    </row>
    <row r="540" spans="1:15" ht="14.25">
      <c r="A540" s="41">
        <v>0</v>
      </c>
      <c r="B540" s="42"/>
      <c r="C540" s="43"/>
      <c r="D540" s="44"/>
      <c r="E540" s="45" t="str">
        <f t="shared" si="25"/>
        <v/>
      </c>
      <c r="F540" s="43">
        <f t="shared" si="26"/>
        <v>0</v>
      </c>
      <c r="G540" s="75">
        <f>IF($C540="",0,COUNTIF(男子名簿!$F$12:$F$520,$C540))</f>
        <v>0</v>
      </c>
      <c r="H540" s="76">
        <f>IF($C540="",0,COUNTIF(女子名簿!$F$12:$F$520,$C540))</f>
        <v>0</v>
      </c>
      <c r="I540" s="77">
        <f t="shared" si="22"/>
        <v>0</v>
      </c>
      <c r="J540" s="38"/>
      <c r="K540" s="38"/>
      <c r="L540" s="34"/>
      <c r="M540" s="34"/>
      <c r="N540" s="34"/>
      <c r="O540" s="34"/>
    </row>
    <row r="541" spans="1:15" ht="14.25">
      <c r="A541" s="41">
        <v>0</v>
      </c>
      <c r="B541" s="42"/>
      <c r="C541" s="43"/>
      <c r="D541" s="44"/>
      <c r="E541" s="45" t="str">
        <f t="shared" si="25"/>
        <v/>
      </c>
      <c r="F541" s="43">
        <f t="shared" si="26"/>
        <v>0</v>
      </c>
      <c r="G541" s="75">
        <f>IF($C541="",0,COUNTIF(男子名簿!$F$12:$F$520,$C541))</f>
        <v>0</v>
      </c>
      <c r="H541" s="76">
        <f>IF($C541="",0,COUNTIF(女子名簿!$F$12:$F$520,$C541))</f>
        <v>0</v>
      </c>
      <c r="I541" s="77">
        <f t="shared" si="22"/>
        <v>0</v>
      </c>
      <c r="J541" s="38"/>
      <c r="K541" s="38"/>
      <c r="L541" s="34"/>
      <c r="M541" s="34"/>
      <c r="N541" s="34"/>
      <c r="O541" s="34"/>
    </row>
    <row r="542" spans="1:15" ht="14.25">
      <c r="A542" s="41">
        <v>0</v>
      </c>
      <c r="B542" s="55"/>
      <c r="C542" s="47"/>
      <c r="D542" s="56"/>
      <c r="E542" s="57" t="str">
        <f t="shared" si="25"/>
        <v/>
      </c>
      <c r="F542" s="47">
        <f t="shared" si="26"/>
        <v>0</v>
      </c>
      <c r="G542" s="84">
        <f>IF($C542="",0,COUNTIF(男子名簿!$F$12:$F$520,$C542))</f>
        <v>0</v>
      </c>
      <c r="H542" s="85">
        <f>IF($C542="",0,COUNTIF(女子名簿!$F$12:$F$520,$C542))</f>
        <v>0</v>
      </c>
      <c r="I542" s="86">
        <f t="shared" si="22"/>
        <v>0</v>
      </c>
      <c r="J542" s="38"/>
      <c r="K542" s="38"/>
      <c r="L542" s="34"/>
      <c r="M542" s="34"/>
      <c r="N542" s="34"/>
      <c r="O542" s="34"/>
    </row>
    <row r="543" spans="1:15" ht="14.25">
      <c r="A543" s="41">
        <v>0</v>
      </c>
      <c r="B543" s="58"/>
      <c r="C543" s="64"/>
      <c r="D543" s="65"/>
      <c r="E543" s="60" t="str">
        <f t="shared" si="25"/>
        <v/>
      </c>
      <c r="F543" s="61">
        <f t="shared" si="26"/>
        <v>0</v>
      </c>
      <c r="G543" s="87">
        <f>IF($C543="",0,COUNTIF(男子名簿!$F$12:$F$520,$C543))</f>
        <v>0</v>
      </c>
      <c r="H543" s="88">
        <f>IF($C543="",0,COUNTIF(女子名簿!$F$12:$F$520,$C543))</f>
        <v>0</v>
      </c>
      <c r="I543" s="89">
        <f t="shared" si="22"/>
        <v>0</v>
      </c>
      <c r="J543" s="38"/>
      <c r="K543" s="38"/>
      <c r="L543" s="34"/>
      <c r="M543" s="34"/>
      <c r="N543" s="34"/>
      <c r="O543" s="40"/>
    </row>
    <row r="544" spans="1:15" ht="14.25">
      <c r="A544" s="41">
        <v>0</v>
      </c>
      <c r="B544" s="42"/>
      <c r="C544" s="53"/>
      <c r="D544" s="54"/>
      <c r="E544" s="45" t="str">
        <f t="shared" si="25"/>
        <v/>
      </c>
      <c r="F544" s="43">
        <f t="shared" si="26"/>
        <v>0</v>
      </c>
      <c r="G544" s="75">
        <f>IF($C544="",0,COUNTIF(男子名簿!$F$12:$F$520,$C544))</f>
        <v>0</v>
      </c>
      <c r="H544" s="76">
        <f>IF($C544="",0,COUNTIF(女子名簿!$F$12:$F$520,$C544))</f>
        <v>0</v>
      </c>
      <c r="I544" s="77">
        <f t="shared" si="22"/>
        <v>0</v>
      </c>
      <c r="J544" s="38"/>
      <c r="K544" s="38"/>
      <c r="L544" s="34"/>
      <c r="M544" s="34"/>
      <c r="N544" s="34"/>
      <c r="O544" s="40"/>
    </row>
    <row r="545" spans="1:15" ht="14.25">
      <c r="A545" s="41">
        <v>0</v>
      </c>
      <c r="B545" s="42"/>
      <c r="C545" s="53"/>
      <c r="D545" s="54"/>
      <c r="E545" s="45" t="str">
        <f t="shared" si="25"/>
        <v/>
      </c>
      <c r="F545" s="43">
        <f t="shared" si="26"/>
        <v>0</v>
      </c>
      <c r="G545" s="75">
        <f>IF($C545="",0,COUNTIF(男子名簿!$F$12:$F$520,$C545))</f>
        <v>0</v>
      </c>
      <c r="H545" s="76">
        <f>IF($C545="",0,COUNTIF(女子名簿!$F$12:$F$520,$C545))</f>
        <v>0</v>
      </c>
      <c r="I545" s="77">
        <f t="shared" si="22"/>
        <v>0</v>
      </c>
      <c r="J545" s="38"/>
      <c r="K545" s="38"/>
      <c r="L545" s="34"/>
      <c r="M545" s="34"/>
      <c r="N545" s="34"/>
      <c r="O545" s="40"/>
    </row>
    <row r="546" spans="1:15" ht="14.25">
      <c r="A546" s="41">
        <v>0</v>
      </c>
      <c r="B546" s="42"/>
      <c r="C546" s="43"/>
      <c r="D546" s="44"/>
      <c r="E546" s="45" t="str">
        <f t="shared" si="25"/>
        <v/>
      </c>
      <c r="F546" s="43">
        <f t="shared" si="26"/>
        <v>0</v>
      </c>
      <c r="G546" s="75">
        <f>IF($C546="",0,COUNTIF(男子名簿!$F$12:$F$520,$C546))</f>
        <v>0</v>
      </c>
      <c r="H546" s="76">
        <f>IF($C546="",0,COUNTIF(女子名簿!$F$12:$F$520,$C546))</f>
        <v>0</v>
      </c>
      <c r="I546" s="77">
        <f t="shared" si="22"/>
        <v>0</v>
      </c>
      <c r="J546" s="38"/>
      <c r="K546" s="38"/>
      <c r="L546" s="34"/>
      <c r="M546" s="34"/>
      <c r="N546" s="34"/>
      <c r="O546" s="40"/>
    </row>
    <row r="547" spans="1:15" ht="14.25">
      <c r="A547" s="41">
        <v>0</v>
      </c>
      <c r="B547" s="46"/>
      <c r="C547" s="62"/>
      <c r="D547" s="66"/>
      <c r="E547" s="48" t="str">
        <f t="shared" si="25"/>
        <v/>
      </c>
      <c r="F547" s="49">
        <f t="shared" si="26"/>
        <v>0</v>
      </c>
      <c r="G547" s="78">
        <f>IF($C547="",0,COUNTIF(男子名簿!$F$12:$F$520,$C547))</f>
        <v>0</v>
      </c>
      <c r="H547" s="79">
        <f>IF($C547="",0,COUNTIF(女子名簿!$F$12:$F$520,$C547))</f>
        <v>0</v>
      </c>
      <c r="I547" s="80">
        <f t="shared" si="22"/>
        <v>0</v>
      </c>
      <c r="J547" s="38"/>
      <c r="K547" s="38"/>
      <c r="L547" s="34"/>
      <c r="M547" s="34"/>
      <c r="N547" s="34"/>
      <c r="O547" s="40"/>
    </row>
    <row r="548" spans="1:15" ht="14.25">
      <c r="A548" s="41">
        <v>0</v>
      </c>
      <c r="B548" s="50"/>
      <c r="C548" s="64"/>
      <c r="D548" s="67"/>
      <c r="E548" s="52" t="str">
        <f t="shared" si="25"/>
        <v/>
      </c>
      <c r="F548" s="51">
        <f t="shared" si="26"/>
        <v>0</v>
      </c>
      <c r="G548" s="81">
        <f>IF($C548="",0,COUNTIF(男子名簿!$F$12:$F$520,$C548))</f>
        <v>0</v>
      </c>
      <c r="H548" s="82">
        <f>IF($C548="",0,COUNTIF(女子名簿!$F$12:$F$520,$C548))</f>
        <v>0</v>
      </c>
      <c r="I548" s="83">
        <f t="shared" si="22"/>
        <v>0</v>
      </c>
      <c r="J548" s="38"/>
      <c r="K548" s="38"/>
      <c r="L548" s="34"/>
      <c r="M548" s="34"/>
      <c r="N548" s="34"/>
      <c r="O548" s="40"/>
    </row>
    <row r="549" spans="1:15" ht="14.25">
      <c r="A549" s="41">
        <v>0</v>
      </c>
      <c r="B549" s="42"/>
      <c r="C549" s="43"/>
      <c r="D549" s="44"/>
      <c r="E549" s="45" t="str">
        <f t="shared" si="25"/>
        <v/>
      </c>
      <c r="F549" s="43">
        <f t="shared" si="26"/>
        <v>0</v>
      </c>
      <c r="G549" s="75">
        <f>IF($C549="",0,COUNTIF(男子名簿!$F$12:$F$520,$C549))</f>
        <v>0</v>
      </c>
      <c r="H549" s="76">
        <f>IF($C549="",0,COUNTIF(女子名簿!$F$12:$F$520,$C549))</f>
        <v>0</v>
      </c>
      <c r="I549" s="77">
        <f t="shared" si="22"/>
        <v>0</v>
      </c>
      <c r="J549" s="38"/>
      <c r="K549" s="38"/>
      <c r="L549" s="34"/>
      <c r="M549" s="34"/>
      <c r="N549" s="34"/>
      <c r="O549" s="40"/>
    </row>
    <row r="550" spans="1:15" ht="14.25">
      <c r="A550" s="41">
        <v>0</v>
      </c>
      <c r="B550" s="42"/>
      <c r="C550" s="53"/>
      <c r="D550" s="54"/>
      <c r="E550" s="45" t="str">
        <f t="shared" si="25"/>
        <v/>
      </c>
      <c r="F550" s="43">
        <f t="shared" si="26"/>
        <v>0</v>
      </c>
      <c r="G550" s="75">
        <f>IF($C550="",0,COUNTIF(男子名簿!$F$12:$F$520,$C550))</f>
        <v>0</v>
      </c>
      <c r="H550" s="76">
        <f>IF($C550="",0,COUNTIF(女子名簿!$F$12:$F$520,$C550))</f>
        <v>0</v>
      </c>
      <c r="I550" s="77">
        <f t="shared" si="22"/>
        <v>0</v>
      </c>
      <c r="J550" s="38"/>
      <c r="K550" s="38"/>
      <c r="L550" s="34"/>
      <c r="M550" s="34"/>
      <c r="N550" s="34"/>
      <c r="O550" s="40"/>
    </row>
    <row r="551" spans="1:15" ht="14.25">
      <c r="A551" s="41">
        <v>0</v>
      </c>
      <c r="B551" s="42"/>
      <c r="C551" s="53"/>
      <c r="D551" s="54"/>
      <c r="E551" s="45" t="str">
        <f t="shared" si="25"/>
        <v/>
      </c>
      <c r="F551" s="43">
        <f t="shared" si="26"/>
        <v>0</v>
      </c>
      <c r="G551" s="75">
        <f>IF($C551="",0,COUNTIF(男子名簿!$F$12:$F$520,$C551))</f>
        <v>0</v>
      </c>
      <c r="H551" s="76">
        <f>IF($C551="",0,COUNTIF(女子名簿!$F$12:$F$520,$C551))</f>
        <v>0</v>
      </c>
      <c r="I551" s="77">
        <f t="shared" si="22"/>
        <v>0</v>
      </c>
      <c r="J551" s="38"/>
      <c r="K551" s="38"/>
      <c r="L551" s="34"/>
      <c r="M551" s="34"/>
      <c r="N551" s="34"/>
      <c r="O551" s="40"/>
    </row>
    <row r="552" spans="1:15" ht="14.25">
      <c r="A552" s="41">
        <v>0</v>
      </c>
      <c r="B552" s="55"/>
      <c r="C552" s="62"/>
      <c r="D552" s="63"/>
      <c r="E552" s="57" t="str">
        <f t="shared" si="25"/>
        <v/>
      </c>
      <c r="F552" s="47">
        <f t="shared" si="26"/>
        <v>0</v>
      </c>
      <c r="G552" s="84">
        <f>IF($C552="",0,COUNTIF(男子名簿!$F$12:$F$520,$C552))</f>
        <v>0</v>
      </c>
      <c r="H552" s="85">
        <f>IF($C552="",0,COUNTIF(女子名簿!$F$12:$F$520,$C552))</f>
        <v>0</v>
      </c>
      <c r="I552" s="86">
        <f t="shared" si="22"/>
        <v>0</v>
      </c>
      <c r="J552" s="38"/>
      <c r="K552" s="38"/>
      <c r="L552" s="34"/>
      <c r="M552" s="34"/>
      <c r="N552" s="34"/>
      <c r="O552" s="40"/>
    </row>
    <row r="553" spans="1:15" ht="14.25">
      <c r="A553" s="41">
        <v>0</v>
      </c>
      <c r="B553" s="58"/>
      <c r="C553" s="64"/>
      <c r="D553" s="65"/>
      <c r="E553" s="60" t="str">
        <f t="shared" si="25"/>
        <v/>
      </c>
      <c r="F553" s="61">
        <f t="shared" si="26"/>
        <v>0</v>
      </c>
      <c r="G553" s="87">
        <f>IF($C553="",0,COUNTIF(男子名簿!$F$12:$F$520,$C553))</f>
        <v>0</v>
      </c>
      <c r="H553" s="88">
        <f>IF($C553="",0,COUNTIF(女子名簿!$F$12:$F$520,$C553))</f>
        <v>0</v>
      </c>
      <c r="I553" s="89">
        <f t="shared" si="22"/>
        <v>0</v>
      </c>
      <c r="J553" s="38"/>
      <c r="K553" s="38"/>
      <c r="L553" s="34"/>
      <c r="M553" s="34"/>
      <c r="N553" s="34"/>
      <c r="O553" s="40"/>
    </row>
    <row r="554" spans="1:15" ht="14.25">
      <c r="A554" s="41">
        <v>0</v>
      </c>
      <c r="B554" s="42"/>
      <c r="C554" s="53"/>
      <c r="D554" s="54"/>
      <c r="E554" s="45" t="str">
        <f t="shared" si="25"/>
        <v/>
      </c>
      <c r="F554" s="43">
        <f t="shared" si="26"/>
        <v>0</v>
      </c>
      <c r="G554" s="75">
        <f>IF($C554="",0,COUNTIF(男子名簿!$F$12:$F$520,$C554))</f>
        <v>0</v>
      </c>
      <c r="H554" s="76">
        <f>IF($C554="",0,COUNTIF(女子名簿!$F$12:$F$520,$C554))</f>
        <v>0</v>
      </c>
      <c r="I554" s="77">
        <f t="shared" si="22"/>
        <v>0</v>
      </c>
      <c r="J554" s="38"/>
      <c r="K554" s="38"/>
      <c r="L554" s="34"/>
      <c r="M554" s="34"/>
      <c r="N554" s="34"/>
      <c r="O554" s="40"/>
    </row>
    <row r="555" spans="1:15" ht="14.25">
      <c r="A555" s="41">
        <v>0</v>
      </c>
      <c r="B555" s="42"/>
      <c r="C555" s="53"/>
      <c r="D555" s="54"/>
      <c r="E555" s="45" t="str">
        <f t="shared" si="25"/>
        <v/>
      </c>
      <c r="F555" s="43">
        <f t="shared" si="26"/>
        <v>0</v>
      </c>
      <c r="G555" s="75">
        <f>IF($C555="",0,COUNTIF(男子名簿!$F$12:$F$520,$C555))</f>
        <v>0</v>
      </c>
      <c r="H555" s="76">
        <f>IF($C555="",0,COUNTIF(女子名簿!$F$12:$F$520,$C555))</f>
        <v>0</v>
      </c>
      <c r="I555" s="77">
        <f t="shared" si="22"/>
        <v>0</v>
      </c>
      <c r="J555" s="38"/>
      <c r="K555" s="38"/>
      <c r="L555" s="34"/>
      <c r="M555" s="34"/>
      <c r="N555" s="34"/>
      <c r="O555" s="40"/>
    </row>
    <row r="556" spans="1:15" ht="14.25">
      <c r="A556" s="41">
        <v>0</v>
      </c>
      <c r="B556" s="42"/>
      <c r="C556" s="53"/>
      <c r="D556" s="54"/>
      <c r="E556" s="45" t="str">
        <f t="shared" si="25"/>
        <v/>
      </c>
      <c r="F556" s="43">
        <f t="shared" si="26"/>
        <v>0</v>
      </c>
      <c r="G556" s="75">
        <f>IF($C556="",0,COUNTIF(男子名簿!$F$12:$F$520,$C556))</f>
        <v>0</v>
      </c>
      <c r="H556" s="76">
        <f>IF($C556="",0,COUNTIF(女子名簿!$F$12:$F$520,$C556))</f>
        <v>0</v>
      </c>
      <c r="I556" s="77">
        <f t="shared" si="22"/>
        <v>0</v>
      </c>
      <c r="J556" s="38"/>
      <c r="K556" s="38"/>
      <c r="L556" s="34"/>
      <c r="M556" s="34"/>
      <c r="N556" s="34"/>
      <c r="O556" s="40"/>
    </row>
    <row r="557" spans="1:15" ht="14.25">
      <c r="A557" s="41">
        <v>0</v>
      </c>
      <c r="B557" s="46"/>
      <c r="C557" s="62"/>
      <c r="D557" s="66"/>
      <c r="E557" s="48" t="str">
        <f t="shared" si="25"/>
        <v/>
      </c>
      <c r="F557" s="49">
        <f t="shared" si="26"/>
        <v>0</v>
      </c>
      <c r="G557" s="78">
        <f>IF($C557="",0,COUNTIF(男子名簿!$F$12:$F$520,$C557))</f>
        <v>0</v>
      </c>
      <c r="H557" s="79">
        <f>IF($C557="",0,COUNTIF(女子名簿!$F$12:$F$520,$C557))</f>
        <v>0</v>
      </c>
      <c r="I557" s="80">
        <f t="shared" si="22"/>
        <v>0</v>
      </c>
      <c r="J557" s="38"/>
      <c r="K557" s="38"/>
      <c r="L557" s="34"/>
      <c r="M557" s="34"/>
      <c r="N557" s="34"/>
      <c r="O557" s="40"/>
    </row>
    <row r="558" spans="1:15" ht="14.25">
      <c r="A558" s="41">
        <v>0</v>
      </c>
      <c r="B558" s="50"/>
      <c r="C558" s="61"/>
      <c r="D558" s="59"/>
      <c r="E558" s="52"/>
      <c r="F558" s="51"/>
      <c r="G558" s="81">
        <f>IF($C558="",0,COUNTIF(男子名簿!$F$12:$F$520,$C558))</f>
        <v>0</v>
      </c>
      <c r="H558" s="82">
        <f>IF($C558="",0,COUNTIF(女子名簿!$F$12:$F$520,$C558))</f>
        <v>0</v>
      </c>
      <c r="I558" s="83">
        <f t="shared" si="22"/>
        <v>0</v>
      </c>
      <c r="J558" s="38"/>
      <c r="K558" s="38"/>
      <c r="L558" s="34"/>
      <c r="M558" s="34"/>
      <c r="N558" s="34"/>
      <c r="O558" s="40"/>
    </row>
    <row r="559" spans="1:15" ht="14.25">
      <c r="A559" s="41">
        <v>0</v>
      </c>
      <c r="B559" s="42"/>
      <c r="C559" s="43"/>
      <c r="D559" s="44"/>
      <c r="E559" s="45" t="str">
        <f t="shared" ref="E559:E577" si="27">IF($C559="","",ASC(PHONETIC($C559)))</f>
        <v/>
      </c>
      <c r="F559" s="43">
        <f t="shared" ref="F559:F577" si="28">C559</f>
        <v>0</v>
      </c>
      <c r="G559" s="75">
        <f>IF($C559="",0,COUNTIF(男子名簿!$F$12:$F$520,$C559))</f>
        <v>0</v>
      </c>
      <c r="H559" s="76">
        <f>IF($C559="",0,COUNTIF(女子名簿!$F$12:$F$520,$C559))</f>
        <v>0</v>
      </c>
      <c r="I559" s="77">
        <f t="shared" si="22"/>
        <v>0</v>
      </c>
      <c r="J559" s="38"/>
      <c r="K559" s="38"/>
      <c r="L559" s="34"/>
      <c r="M559" s="34"/>
      <c r="N559" s="34"/>
      <c r="O559" s="34"/>
    </row>
    <row r="560" spans="1:15" ht="14.25">
      <c r="A560" s="41">
        <v>0</v>
      </c>
      <c r="B560" s="42"/>
      <c r="C560" s="43"/>
      <c r="D560" s="44"/>
      <c r="E560" s="45" t="str">
        <f t="shared" si="27"/>
        <v/>
      </c>
      <c r="F560" s="43">
        <f t="shared" si="28"/>
        <v>0</v>
      </c>
      <c r="G560" s="75">
        <f>IF($C560="",0,COUNTIF(男子名簿!$F$12:$F$520,$C560))</f>
        <v>0</v>
      </c>
      <c r="H560" s="76">
        <f>IF($C560="",0,COUNTIF(女子名簿!$F$12:$F$520,$C560))</f>
        <v>0</v>
      </c>
      <c r="I560" s="77">
        <f t="shared" si="22"/>
        <v>0</v>
      </c>
      <c r="J560" s="38"/>
      <c r="K560" s="38"/>
      <c r="L560" s="34"/>
      <c r="M560" s="34"/>
      <c r="N560" s="34"/>
      <c r="O560" s="34"/>
    </row>
    <row r="561" spans="1:15" ht="14.25">
      <c r="A561" s="41">
        <v>0</v>
      </c>
      <c r="B561" s="42"/>
      <c r="C561" s="43"/>
      <c r="D561" s="44"/>
      <c r="E561" s="45" t="str">
        <f t="shared" si="27"/>
        <v/>
      </c>
      <c r="F561" s="43">
        <f t="shared" si="28"/>
        <v>0</v>
      </c>
      <c r="G561" s="75">
        <f>IF($C561="",0,COUNTIF(男子名簿!$F$12:$F$520,$C561))</f>
        <v>0</v>
      </c>
      <c r="H561" s="76">
        <f>IF($C561="",0,COUNTIF(女子名簿!$F$12:$F$520,$C561))</f>
        <v>0</v>
      </c>
      <c r="I561" s="77">
        <f t="shared" si="22"/>
        <v>0</v>
      </c>
      <c r="J561" s="38"/>
      <c r="K561" s="38"/>
      <c r="L561" s="34"/>
      <c r="M561" s="34"/>
      <c r="N561" s="34"/>
      <c r="O561" s="34"/>
    </row>
    <row r="562" spans="1:15" ht="14.25">
      <c r="A562" s="41">
        <v>0</v>
      </c>
      <c r="B562" s="55"/>
      <c r="C562" s="47"/>
      <c r="D562" s="56"/>
      <c r="E562" s="57" t="str">
        <f t="shared" si="27"/>
        <v/>
      </c>
      <c r="F562" s="47">
        <f t="shared" si="28"/>
        <v>0</v>
      </c>
      <c r="G562" s="84">
        <f>IF($C562="",0,COUNTIF(男子名簿!$F$12:$F$520,$C562))</f>
        <v>0</v>
      </c>
      <c r="H562" s="85">
        <f>IF($C562="",0,COUNTIF(女子名簿!$F$12:$F$520,$C562))</f>
        <v>0</v>
      </c>
      <c r="I562" s="86">
        <f t="shared" si="22"/>
        <v>0</v>
      </c>
      <c r="J562" s="38"/>
      <c r="K562" s="38"/>
      <c r="L562" s="34"/>
      <c r="M562" s="34"/>
      <c r="N562" s="34"/>
      <c r="O562" s="34"/>
    </row>
    <row r="563" spans="1:15" ht="14.25">
      <c r="A563" s="41">
        <v>0</v>
      </c>
      <c r="B563" s="58"/>
      <c r="C563" s="64"/>
      <c r="D563" s="65"/>
      <c r="E563" s="60" t="str">
        <f t="shared" si="27"/>
        <v/>
      </c>
      <c r="F563" s="61">
        <f t="shared" si="28"/>
        <v>0</v>
      </c>
      <c r="G563" s="87">
        <f>IF($C563="",0,COUNTIF(男子名簿!$F$12:$F$520,$C563))</f>
        <v>0</v>
      </c>
      <c r="H563" s="88">
        <f>IF($C563="",0,COUNTIF(女子名簿!$F$12:$F$520,$C563))</f>
        <v>0</v>
      </c>
      <c r="I563" s="89">
        <f t="shared" si="22"/>
        <v>0</v>
      </c>
      <c r="J563" s="38"/>
      <c r="K563" s="38"/>
      <c r="L563" s="34"/>
      <c r="M563" s="34"/>
      <c r="N563" s="34"/>
      <c r="O563" s="40"/>
    </row>
    <row r="564" spans="1:15" ht="14.25">
      <c r="A564" s="41">
        <v>0</v>
      </c>
      <c r="B564" s="42"/>
      <c r="C564" s="53"/>
      <c r="D564" s="54"/>
      <c r="E564" s="45" t="str">
        <f t="shared" si="27"/>
        <v/>
      </c>
      <c r="F564" s="43">
        <f t="shared" si="28"/>
        <v>0</v>
      </c>
      <c r="G564" s="75">
        <f>IF($C564="",0,COUNTIF(男子名簿!$F$12:$F$520,$C564))</f>
        <v>0</v>
      </c>
      <c r="H564" s="76">
        <f>IF($C564="",0,COUNTIF(女子名簿!$F$12:$F$520,$C564))</f>
        <v>0</v>
      </c>
      <c r="I564" s="77">
        <f t="shared" si="22"/>
        <v>0</v>
      </c>
      <c r="J564" s="38"/>
      <c r="K564" s="38"/>
      <c r="L564" s="34"/>
      <c r="M564" s="34"/>
      <c r="N564" s="34"/>
      <c r="O564" s="40"/>
    </row>
    <row r="565" spans="1:15" ht="14.25">
      <c r="A565" s="41">
        <v>0</v>
      </c>
      <c r="B565" s="42"/>
      <c r="C565" s="53"/>
      <c r="D565" s="54"/>
      <c r="E565" s="45" t="str">
        <f t="shared" si="27"/>
        <v/>
      </c>
      <c r="F565" s="43">
        <f t="shared" si="28"/>
        <v>0</v>
      </c>
      <c r="G565" s="75">
        <f>IF($C565="",0,COUNTIF(男子名簿!$F$12:$F$520,$C565))</f>
        <v>0</v>
      </c>
      <c r="H565" s="76">
        <f>IF($C565="",0,COUNTIF(女子名簿!$F$12:$F$520,$C565))</f>
        <v>0</v>
      </c>
      <c r="I565" s="77">
        <f t="shared" si="22"/>
        <v>0</v>
      </c>
      <c r="J565" s="38"/>
      <c r="K565" s="38"/>
      <c r="L565" s="34"/>
      <c r="M565" s="34"/>
      <c r="N565" s="34"/>
      <c r="O565" s="40"/>
    </row>
    <row r="566" spans="1:15" ht="14.25">
      <c r="A566" s="41">
        <v>0</v>
      </c>
      <c r="B566" s="42"/>
      <c r="C566" s="43"/>
      <c r="D566" s="44"/>
      <c r="E566" s="45" t="str">
        <f t="shared" si="27"/>
        <v/>
      </c>
      <c r="F566" s="43">
        <f t="shared" si="28"/>
        <v>0</v>
      </c>
      <c r="G566" s="75">
        <f>IF($C566="",0,COUNTIF(男子名簿!$F$12:$F$520,$C566))</f>
        <v>0</v>
      </c>
      <c r="H566" s="76">
        <f>IF($C566="",0,COUNTIF(女子名簿!$F$12:$F$520,$C566))</f>
        <v>0</v>
      </c>
      <c r="I566" s="77">
        <f t="shared" si="22"/>
        <v>0</v>
      </c>
      <c r="J566" s="38"/>
      <c r="K566" s="38"/>
      <c r="L566" s="34"/>
      <c r="M566" s="34"/>
      <c r="N566" s="34"/>
      <c r="O566" s="40"/>
    </row>
    <row r="567" spans="1:15" ht="14.25">
      <c r="A567" s="41">
        <v>0</v>
      </c>
      <c r="B567" s="46"/>
      <c r="C567" s="62"/>
      <c r="D567" s="66"/>
      <c r="E567" s="48" t="str">
        <f t="shared" si="27"/>
        <v/>
      </c>
      <c r="F567" s="49">
        <f t="shared" si="28"/>
        <v>0</v>
      </c>
      <c r="G567" s="78">
        <f>IF($C567="",0,COUNTIF(男子名簿!$F$12:$F$520,$C567))</f>
        <v>0</v>
      </c>
      <c r="H567" s="79">
        <f>IF($C567="",0,COUNTIF(女子名簿!$F$12:$F$520,$C567))</f>
        <v>0</v>
      </c>
      <c r="I567" s="80">
        <f t="shared" si="22"/>
        <v>0</v>
      </c>
      <c r="J567" s="38"/>
      <c r="K567" s="38"/>
      <c r="L567" s="34"/>
      <c r="M567" s="34"/>
      <c r="N567" s="34"/>
      <c r="O567" s="40"/>
    </row>
    <row r="568" spans="1:15" ht="14.25">
      <c r="A568" s="41">
        <v>0</v>
      </c>
      <c r="B568" s="50"/>
      <c r="C568" s="64"/>
      <c r="D568" s="67"/>
      <c r="E568" s="52" t="str">
        <f t="shared" si="27"/>
        <v/>
      </c>
      <c r="F568" s="51">
        <f t="shared" si="28"/>
        <v>0</v>
      </c>
      <c r="G568" s="81">
        <f>IF($C568="",0,COUNTIF(男子名簿!$F$12:$F$520,$C568))</f>
        <v>0</v>
      </c>
      <c r="H568" s="82">
        <f>IF($C568="",0,COUNTIF(女子名簿!$F$12:$F$520,$C568))</f>
        <v>0</v>
      </c>
      <c r="I568" s="83">
        <f t="shared" si="22"/>
        <v>0</v>
      </c>
      <c r="J568" s="38"/>
      <c r="K568" s="38"/>
      <c r="L568" s="34"/>
      <c r="M568" s="34"/>
      <c r="N568" s="34"/>
      <c r="O568" s="40"/>
    </row>
    <row r="569" spans="1:15" ht="14.25">
      <c r="A569" s="41">
        <v>0</v>
      </c>
      <c r="B569" s="42"/>
      <c r="C569" s="43"/>
      <c r="D569" s="44"/>
      <c r="E569" s="45" t="str">
        <f t="shared" si="27"/>
        <v/>
      </c>
      <c r="F569" s="43">
        <f t="shared" si="28"/>
        <v>0</v>
      </c>
      <c r="G569" s="75">
        <f>IF($C569="",0,COUNTIF(男子名簿!$F$12:$F$520,$C569))</f>
        <v>0</v>
      </c>
      <c r="H569" s="76">
        <f>IF($C569="",0,COUNTIF(女子名簿!$F$12:$F$520,$C569))</f>
        <v>0</v>
      </c>
      <c r="I569" s="77">
        <f t="shared" si="22"/>
        <v>0</v>
      </c>
      <c r="J569" s="38"/>
      <c r="K569" s="38"/>
      <c r="L569" s="34"/>
      <c r="M569" s="34"/>
      <c r="N569" s="34"/>
      <c r="O569" s="40"/>
    </row>
    <row r="570" spans="1:15" ht="14.25">
      <c r="A570" s="41">
        <v>0</v>
      </c>
      <c r="B570" s="42"/>
      <c r="C570" s="53"/>
      <c r="D570" s="54"/>
      <c r="E570" s="45" t="str">
        <f t="shared" si="27"/>
        <v/>
      </c>
      <c r="F570" s="43">
        <f t="shared" si="28"/>
        <v>0</v>
      </c>
      <c r="G570" s="75">
        <f>IF($C570="",0,COUNTIF(男子名簿!$F$12:$F$520,$C570))</f>
        <v>0</v>
      </c>
      <c r="H570" s="76">
        <f>IF($C570="",0,COUNTIF(女子名簿!$F$12:$F$520,$C570))</f>
        <v>0</v>
      </c>
      <c r="I570" s="77">
        <f t="shared" si="22"/>
        <v>0</v>
      </c>
      <c r="J570" s="38"/>
      <c r="K570" s="38"/>
      <c r="L570" s="34"/>
      <c r="M570" s="34"/>
      <c r="N570" s="34"/>
      <c r="O570" s="40"/>
    </row>
    <row r="571" spans="1:15" ht="14.25">
      <c r="A571" s="41">
        <v>0</v>
      </c>
      <c r="B571" s="42"/>
      <c r="C571" s="53"/>
      <c r="D571" s="54"/>
      <c r="E571" s="45" t="str">
        <f t="shared" si="27"/>
        <v/>
      </c>
      <c r="F571" s="43">
        <f t="shared" si="28"/>
        <v>0</v>
      </c>
      <c r="G571" s="75">
        <f>IF($C571="",0,COUNTIF(男子名簿!$F$12:$F$520,$C571))</f>
        <v>0</v>
      </c>
      <c r="H571" s="76">
        <f>IF($C571="",0,COUNTIF(女子名簿!$F$12:$F$520,$C571))</f>
        <v>0</v>
      </c>
      <c r="I571" s="77">
        <f t="shared" si="22"/>
        <v>0</v>
      </c>
      <c r="J571" s="38"/>
      <c r="K571" s="38"/>
      <c r="L571" s="34"/>
      <c r="M571" s="34"/>
      <c r="N571" s="34"/>
      <c r="O571" s="40"/>
    </row>
    <row r="572" spans="1:15" ht="14.25">
      <c r="A572" s="41">
        <v>0</v>
      </c>
      <c r="B572" s="55"/>
      <c r="C572" s="62"/>
      <c r="D572" s="63"/>
      <c r="E572" s="57" t="str">
        <f t="shared" si="27"/>
        <v/>
      </c>
      <c r="F572" s="47">
        <f t="shared" si="28"/>
        <v>0</v>
      </c>
      <c r="G572" s="84">
        <f>IF($C572="",0,COUNTIF(男子名簿!$F$12:$F$520,$C572))</f>
        <v>0</v>
      </c>
      <c r="H572" s="85">
        <f>IF($C572="",0,COUNTIF(女子名簿!$F$12:$F$520,$C572))</f>
        <v>0</v>
      </c>
      <c r="I572" s="86">
        <f t="shared" si="22"/>
        <v>0</v>
      </c>
      <c r="J572" s="38"/>
      <c r="K572" s="38"/>
      <c r="L572" s="34"/>
      <c r="M572" s="34"/>
      <c r="N572" s="34"/>
      <c r="O572" s="40"/>
    </row>
    <row r="573" spans="1:15" ht="14.25">
      <c r="A573" s="41">
        <v>0</v>
      </c>
      <c r="B573" s="58"/>
      <c r="C573" s="64"/>
      <c r="D573" s="65"/>
      <c r="E573" s="60" t="str">
        <f t="shared" si="27"/>
        <v/>
      </c>
      <c r="F573" s="61">
        <f t="shared" si="28"/>
        <v>0</v>
      </c>
      <c r="G573" s="87">
        <f>IF($C573="",0,COUNTIF(男子名簿!$F$12:$F$520,$C573))</f>
        <v>0</v>
      </c>
      <c r="H573" s="88">
        <f>IF($C573="",0,COUNTIF(女子名簿!$F$12:$F$520,$C573))</f>
        <v>0</v>
      </c>
      <c r="I573" s="89">
        <f t="shared" si="22"/>
        <v>0</v>
      </c>
      <c r="J573" s="38"/>
      <c r="K573" s="38"/>
      <c r="L573" s="34"/>
      <c r="M573" s="34"/>
      <c r="N573" s="34"/>
      <c r="O573" s="40"/>
    </row>
    <row r="574" spans="1:15" ht="14.25">
      <c r="A574" s="41">
        <v>0</v>
      </c>
      <c r="B574" s="42"/>
      <c r="C574" s="53"/>
      <c r="D574" s="54"/>
      <c r="E574" s="45" t="str">
        <f t="shared" si="27"/>
        <v/>
      </c>
      <c r="F574" s="43">
        <f t="shared" si="28"/>
        <v>0</v>
      </c>
      <c r="G574" s="75">
        <f>IF($C574="",0,COUNTIF(男子名簿!$F$12:$F$520,$C574))</f>
        <v>0</v>
      </c>
      <c r="H574" s="76">
        <f>IF($C574="",0,COUNTIF(女子名簿!$F$12:$F$520,$C574))</f>
        <v>0</v>
      </c>
      <c r="I574" s="77">
        <f t="shared" si="22"/>
        <v>0</v>
      </c>
      <c r="J574" s="38"/>
      <c r="K574" s="38"/>
      <c r="L574" s="34"/>
      <c r="M574" s="34"/>
      <c r="N574" s="34"/>
      <c r="O574" s="40"/>
    </row>
    <row r="575" spans="1:15" ht="14.25">
      <c r="A575" s="41">
        <v>0</v>
      </c>
      <c r="B575" s="42"/>
      <c r="C575" s="53"/>
      <c r="D575" s="54"/>
      <c r="E575" s="45" t="str">
        <f t="shared" si="27"/>
        <v/>
      </c>
      <c r="F575" s="43">
        <f t="shared" si="28"/>
        <v>0</v>
      </c>
      <c r="G575" s="75">
        <f>IF($C575="",0,COUNTIF(男子名簿!$F$12:$F$520,$C575))</f>
        <v>0</v>
      </c>
      <c r="H575" s="76">
        <f>IF($C575="",0,COUNTIF(女子名簿!$F$12:$F$520,$C575))</f>
        <v>0</v>
      </c>
      <c r="I575" s="77">
        <f t="shared" si="22"/>
        <v>0</v>
      </c>
      <c r="J575" s="38"/>
      <c r="K575" s="38"/>
      <c r="L575" s="34"/>
      <c r="M575" s="34"/>
      <c r="N575" s="34"/>
      <c r="O575" s="40"/>
    </row>
    <row r="576" spans="1:15" ht="14.25">
      <c r="A576" s="41">
        <v>0</v>
      </c>
      <c r="B576" s="42"/>
      <c r="C576" s="53"/>
      <c r="D576" s="54"/>
      <c r="E576" s="45" t="str">
        <f t="shared" si="27"/>
        <v/>
      </c>
      <c r="F576" s="43">
        <f t="shared" si="28"/>
        <v>0</v>
      </c>
      <c r="G576" s="75">
        <f>IF($C576="",0,COUNTIF(男子名簿!$F$12:$F$520,$C576))</f>
        <v>0</v>
      </c>
      <c r="H576" s="76">
        <f>IF($C576="",0,COUNTIF(女子名簿!$F$12:$F$520,$C576))</f>
        <v>0</v>
      </c>
      <c r="I576" s="77">
        <f t="shared" si="22"/>
        <v>0</v>
      </c>
      <c r="J576" s="38"/>
      <c r="K576" s="38"/>
      <c r="L576" s="34"/>
      <c r="M576" s="34"/>
      <c r="N576" s="34"/>
      <c r="O576" s="40"/>
    </row>
    <row r="577" spans="1:15" ht="14.25">
      <c r="A577" s="41">
        <v>0</v>
      </c>
      <c r="B577" s="46"/>
      <c r="C577" s="62"/>
      <c r="D577" s="66"/>
      <c r="E577" s="48" t="str">
        <f t="shared" si="27"/>
        <v/>
      </c>
      <c r="F577" s="49">
        <f t="shared" si="28"/>
        <v>0</v>
      </c>
      <c r="G577" s="78">
        <f>IF($C577="",0,COUNTIF(男子名簿!$F$12:$F$520,$C577))</f>
        <v>0</v>
      </c>
      <c r="H577" s="79">
        <f>IF($C577="",0,COUNTIF(女子名簿!$F$12:$F$520,$C577))</f>
        <v>0</v>
      </c>
      <c r="I577" s="80">
        <f t="shared" si="22"/>
        <v>0</v>
      </c>
      <c r="J577" s="38"/>
      <c r="K577" s="38"/>
      <c r="L577" s="34"/>
      <c r="M577" s="34"/>
      <c r="N577" s="34"/>
      <c r="O577" s="40"/>
    </row>
    <row r="578" spans="1:15" ht="14.25">
      <c r="A578" s="41">
        <v>0</v>
      </c>
      <c r="B578" s="50"/>
      <c r="C578" s="61"/>
      <c r="D578" s="59"/>
      <c r="E578" s="52"/>
      <c r="F578" s="51"/>
      <c r="G578" s="81">
        <f>IF($C578="",0,COUNTIF(男子名簿!$F$12:$F$520,$C578))</f>
        <v>0</v>
      </c>
      <c r="H578" s="82">
        <f>IF($C578="",0,COUNTIF(女子名簿!$F$12:$F$520,$C578))</f>
        <v>0</v>
      </c>
      <c r="I578" s="83">
        <f t="shared" si="22"/>
        <v>0</v>
      </c>
      <c r="J578" s="38"/>
      <c r="K578" s="38"/>
      <c r="L578" s="34"/>
      <c r="M578" s="34"/>
      <c r="N578" s="34"/>
      <c r="O578" s="40"/>
    </row>
    <row r="579" spans="1:15" ht="14.25">
      <c r="A579" s="41">
        <v>0</v>
      </c>
      <c r="B579" s="42"/>
      <c r="C579" s="43"/>
      <c r="D579" s="44"/>
      <c r="E579" s="45" t="str">
        <f t="shared" ref="E579:E597" si="29">IF($C579="","",ASC(PHONETIC($C579)))</f>
        <v/>
      </c>
      <c r="F579" s="43">
        <f t="shared" ref="F579:F597" si="30">C579</f>
        <v>0</v>
      </c>
      <c r="G579" s="75">
        <f>IF($C579="",0,COUNTIF(男子名簿!$F$12:$F$520,$C579))</f>
        <v>0</v>
      </c>
      <c r="H579" s="76">
        <f>IF($C579="",0,COUNTIF(女子名簿!$F$12:$F$520,$C579))</f>
        <v>0</v>
      </c>
      <c r="I579" s="77">
        <f t="shared" si="22"/>
        <v>0</v>
      </c>
      <c r="J579" s="38"/>
      <c r="K579" s="38"/>
      <c r="L579" s="34"/>
      <c r="M579" s="34"/>
      <c r="N579" s="34"/>
      <c r="O579" s="34"/>
    </row>
    <row r="580" spans="1:15" ht="14.25">
      <c r="A580" s="41">
        <v>0</v>
      </c>
      <c r="B580" s="42"/>
      <c r="C580" s="43"/>
      <c r="D580" s="44"/>
      <c r="E580" s="45" t="str">
        <f t="shared" si="29"/>
        <v/>
      </c>
      <c r="F580" s="43">
        <f t="shared" si="30"/>
        <v>0</v>
      </c>
      <c r="G580" s="75">
        <f>IF($C580="",0,COUNTIF(男子名簿!$F$12:$F$520,$C580))</f>
        <v>0</v>
      </c>
      <c r="H580" s="76">
        <f>IF($C580="",0,COUNTIF(女子名簿!$F$12:$F$520,$C580))</f>
        <v>0</v>
      </c>
      <c r="I580" s="77">
        <f t="shared" si="22"/>
        <v>0</v>
      </c>
      <c r="J580" s="38"/>
      <c r="K580" s="38"/>
      <c r="L580" s="34"/>
      <c r="M580" s="34"/>
      <c r="N580" s="34"/>
      <c r="O580" s="34"/>
    </row>
    <row r="581" spans="1:15" ht="14.25">
      <c r="A581" s="41">
        <v>0</v>
      </c>
      <c r="B581" s="42"/>
      <c r="C581" s="43"/>
      <c r="D581" s="44"/>
      <c r="E581" s="45" t="str">
        <f t="shared" si="29"/>
        <v/>
      </c>
      <c r="F581" s="43">
        <f t="shared" si="30"/>
        <v>0</v>
      </c>
      <c r="G581" s="75">
        <f>IF($C581="",0,COUNTIF(男子名簿!$F$12:$F$520,$C581))</f>
        <v>0</v>
      </c>
      <c r="H581" s="76">
        <f>IF($C581="",0,COUNTIF(女子名簿!$F$12:$F$520,$C581))</f>
        <v>0</v>
      </c>
      <c r="I581" s="77">
        <f t="shared" si="22"/>
        <v>0</v>
      </c>
      <c r="J581" s="38"/>
      <c r="K581" s="38"/>
      <c r="L581" s="34"/>
      <c r="M581" s="34"/>
      <c r="N581" s="34"/>
      <c r="O581" s="34"/>
    </row>
    <row r="582" spans="1:15" ht="14.25">
      <c r="A582" s="41">
        <v>0</v>
      </c>
      <c r="B582" s="55"/>
      <c r="C582" s="47"/>
      <c r="D582" s="56"/>
      <c r="E582" s="57" t="str">
        <f t="shared" si="29"/>
        <v/>
      </c>
      <c r="F582" s="47">
        <f t="shared" si="30"/>
        <v>0</v>
      </c>
      <c r="G582" s="84">
        <f>IF($C582="",0,COUNTIF(男子名簿!$F$12:$F$520,$C582))</f>
        <v>0</v>
      </c>
      <c r="H582" s="85">
        <f>IF($C582="",0,COUNTIF(女子名簿!$F$12:$F$520,$C582))</f>
        <v>0</v>
      </c>
      <c r="I582" s="86">
        <f t="shared" si="22"/>
        <v>0</v>
      </c>
      <c r="J582" s="38"/>
      <c r="K582" s="38"/>
      <c r="L582" s="34"/>
      <c r="M582" s="34"/>
      <c r="N582" s="34"/>
      <c r="O582" s="34"/>
    </row>
    <row r="583" spans="1:15" ht="14.25">
      <c r="A583" s="41">
        <v>0</v>
      </c>
      <c r="B583" s="58"/>
      <c r="C583" s="64"/>
      <c r="D583" s="65"/>
      <c r="E583" s="60" t="str">
        <f t="shared" si="29"/>
        <v/>
      </c>
      <c r="F583" s="61">
        <f t="shared" si="30"/>
        <v>0</v>
      </c>
      <c r="G583" s="87">
        <f>IF($C583="",0,COUNTIF(男子名簿!$F$12:$F$520,$C583))</f>
        <v>0</v>
      </c>
      <c r="H583" s="88">
        <f>IF($C583="",0,COUNTIF(女子名簿!$F$12:$F$520,$C583))</f>
        <v>0</v>
      </c>
      <c r="I583" s="89">
        <f t="shared" si="22"/>
        <v>0</v>
      </c>
      <c r="J583" s="38"/>
      <c r="K583" s="38"/>
      <c r="L583" s="34"/>
      <c r="M583" s="34"/>
      <c r="N583" s="34"/>
      <c r="O583" s="40"/>
    </row>
    <row r="584" spans="1:15" ht="14.25">
      <c r="A584" s="41">
        <v>0</v>
      </c>
      <c r="B584" s="42"/>
      <c r="C584" s="53"/>
      <c r="D584" s="54"/>
      <c r="E584" s="45" t="str">
        <f t="shared" si="29"/>
        <v/>
      </c>
      <c r="F584" s="43">
        <f t="shared" si="30"/>
        <v>0</v>
      </c>
      <c r="G584" s="75">
        <f>IF($C584="",0,COUNTIF(男子名簿!$F$12:$F$520,$C584))</f>
        <v>0</v>
      </c>
      <c r="H584" s="76">
        <f>IF($C584="",0,COUNTIF(女子名簿!$F$12:$F$520,$C584))</f>
        <v>0</v>
      </c>
      <c r="I584" s="77">
        <f t="shared" si="22"/>
        <v>0</v>
      </c>
      <c r="J584" s="38"/>
      <c r="K584" s="38"/>
      <c r="L584" s="34"/>
      <c r="M584" s="34"/>
      <c r="N584" s="34"/>
      <c r="O584" s="40"/>
    </row>
    <row r="585" spans="1:15" ht="14.25">
      <c r="A585" s="41">
        <v>0</v>
      </c>
      <c r="B585" s="42"/>
      <c r="C585" s="53"/>
      <c r="D585" s="54"/>
      <c r="E585" s="45" t="str">
        <f t="shared" si="29"/>
        <v/>
      </c>
      <c r="F585" s="43">
        <f t="shared" si="30"/>
        <v>0</v>
      </c>
      <c r="G585" s="75">
        <f>IF($C585="",0,COUNTIF(男子名簿!$F$12:$F$520,$C585))</f>
        <v>0</v>
      </c>
      <c r="H585" s="76">
        <f>IF($C585="",0,COUNTIF(女子名簿!$F$12:$F$520,$C585))</f>
        <v>0</v>
      </c>
      <c r="I585" s="77">
        <f t="shared" si="22"/>
        <v>0</v>
      </c>
      <c r="J585" s="38"/>
      <c r="K585" s="38"/>
      <c r="L585" s="34"/>
      <c r="M585" s="34"/>
      <c r="N585" s="34"/>
      <c r="O585" s="40"/>
    </row>
    <row r="586" spans="1:15" ht="14.25">
      <c r="A586" s="41">
        <v>0</v>
      </c>
      <c r="B586" s="42"/>
      <c r="C586" s="43"/>
      <c r="D586" s="44"/>
      <c r="E586" s="45" t="str">
        <f t="shared" si="29"/>
        <v/>
      </c>
      <c r="F586" s="43">
        <f t="shared" si="30"/>
        <v>0</v>
      </c>
      <c r="G586" s="75">
        <f>IF($C586="",0,COUNTIF(男子名簿!$F$12:$F$520,$C586))</f>
        <v>0</v>
      </c>
      <c r="H586" s="76">
        <f>IF($C586="",0,COUNTIF(女子名簿!$F$12:$F$520,$C586))</f>
        <v>0</v>
      </c>
      <c r="I586" s="77">
        <f t="shared" si="22"/>
        <v>0</v>
      </c>
      <c r="J586" s="38"/>
      <c r="K586" s="38"/>
      <c r="L586" s="34"/>
      <c r="M586" s="34"/>
      <c r="N586" s="34"/>
      <c r="O586" s="40"/>
    </row>
    <row r="587" spans="1:15" ht="14.25">
      <c r="A587" s="41">
        <v>0</v>
      </c>
      <c r="B587" s="46"/>
      <c r="C587" s="62"/>
      <c r="D587" s="66"/>
      <c r="E587" s="48" t="str">
        <f t="shared" si="29"/>
        <v/>
      </c>
      <c r="F587" s="49">
        <f t="shared" si="30"/>
        <v>0</v>
      </c>
      <c r="G587" s="78">
        <f>IF($C587="",0,COUNTIF(男子名簿!$F$12:$F$520,$C587))</f>
        <v>0</v>
      </c>
      <c r="H587" s="79">
        <f>IF($C587="",0,COUNTIF(女子名簿!$F$12:$F$520,$C587))</f>
        <v>0</v>
      </c>
      <c r="I587" s="80">
        <f t="shared" si="22"/>
        <v>0</v>
      </c>
      <c r="J587" s="38"/>
      <c r="K587" s="38"/>
      <c r="L587" s="34"/>
      <c r="M587" s="34"/>
      <c r="N587" s="34"/>
      <c r="O587" s="40"/>
    </row>
    <row r="588" spans="1:15" ht="14.25">
      <c r="A588" s="41">
        <v>0</v>
      </c>
      <c r="B588" s="50"/>
      <c r="C588" s="64"/>
      <c r="D588" s="67"/>
      <c r="E588" s="52" t="str">
        <f t="shared" si="29"/>
        <v/>
      </c>
      <c r="F588" s="51">
        <f t="shared" si="30"/>
        <v>0</v>
      </c>
      <c r="G588" s="81">
        <f>IF($C588="",0,COUNTIF(男子名簿!$F$12:$F$520,$C588))</f>
        <v>0</v>
      </c>
      <c r="H588" s="82">
        <f>IF($C588="",0,COUNTIF(女子名簿!$F$12:$F$520,$C588))</f>
        <v>0</v>
      </c>
      <c r="I588" s="83">
        <f t="shared" si="22"/>
        <v>0</v>
      </c>
      <c r="J588" s="38"/>
      <c r="K588" s="38"/>
      <c r="L588" s="34"/>
      <c r="M588" s="34"/>
      <c r="N588" s="34"/>
      <c r="O588" s="40"/>
    </row>
    <row r="589" spans="1:15" ht="14.25">
      <c r="A589" s="41">
        <v>0</v>
      </c>
      <c r="B589" s="42"/>
      <c r="C589" s="43"/>
      <c r="D589" s="44"/>
      <c r="E589" s="45" t="str">
        <f t="shared" si="29"/>
        <v/>
      </c>
      <c r="F589" s="43">
        <f t="shared" si="30"/>
        <v>0</v>
      </c>
      <c r="G589" s="75">
        <f>IF($C589="",0,COUNTIF(男子名簿!$F$12:$F$520,$C589))</f>
        <v>0</v>
      </c>
      <c r="H589" s="76">
        <f>IF($C589="",0,COUNTIF(女子名簿!$F$12:$F$520,$C589))</f>
        <v>0</v>
      </c>
      <c r="I589" s="77">
        <f t="shared" si="22"/>
        <v>0</v>
      </c>
      <c r="J589" s="38"/>
      <c r="K589" s="38"/>
      <c r="L589" s="34"/>
      <c r="M589" s="34"/>
      <c r="N589" s="34"/>
      <c r="O589" s="40"/>
    </row>
    <row r="590" spans="1:15" ht="14.25">
      <c r="A590" s="41">
        <v>0</v>
      </c>
      <c r="B590" s="42"/>
      <c r="C590" s="53"/>
      <c r="D590" s="54"/>
      <c r="E590" s="45" t="str">
        <f t="shared" si="29"/>
        <v/>
      </c>
      <c r="F590" s="43">
        <f t="shared" si="30"/>
        <v>0</v>
      </c>
      <c r="G590" s="75">
        <f>IF($C590="",0,COUNTIF(男子名簿!$F$12:$F$520,$C590))</f>
        <v>0</v>
      </c>
      <c r="H590" s="76">
        <f>IF($C590="",0,COUNTIF(女子名簿!$F$12:$F$520,$C590))</f>
        <v>0</v>
      </c>
      <c r="I590" s="77">
        <f t="shared" si="22"/>
        <v>0</v>
      </c>
      <c r="J590" s="38"/>
      <c r="K590" s="38"/>
      <c r="L590" s="34"/>
      <c r="M590" s="34"/>
      <c r="N590" s="34"/>
      <c r="O590" s="40"/>
    </row>
    <row r="591" spans="1:15" ht="14.25">
      <c r="A591" s="41">
        <v>0</v>
      </c>
      <c r="B591" s="42"/>
      <c r="C591" s="53"/>
      <c r="D591" s="54"/>
      <c r="E591" s="45" t="str">
        <f t="shared" si="29"/>
        <v/>
      </c>
      <c r="F591" s="43">
        <f t="shared" si="30"/>
        <v>0</v>
      </c>
      <c r="G591" s="75">
        <f>IF($C591="",0,COUNTIF(男子名簿!$F$12:$F$520,$C591))</f>
        <v>0</v>
      </c>
      <c r="H591" s="76">
        <f>IF($C591="",0,COUNTIF(女子名簿!$F$12:$F$520,$C591))</f>
        <v>0</v>
      </c>
      <c r="I591" s="77">
        <f t="shared" si="22"/>
        <v>0</v>
      </c>
      <c r="J591" s="38"/>
      <c r="K591" s="38"/>
      <c r="L591" s="34"/>
      <c r="M591" s="34"/>
      <c r="N591" s="34"/>
      <c r="O591" s="40"/>
    </row>
    <row r="592" spans="1:15" ht="14.25">
      <c r="A592" s="41">
        <v>0</v>
      </c>
      <c r="B592" s="55"/>
      <c r="C592" s="62"/>
      <c r="D592" s="63"/>
      <c r="E592" s="57" t="str">
        <f t="shared" si="29"/>
        <v/>
      </c>
      <c r="F592" s="47">
        <f t="shared" si="30"/>
        <v>0</v>
      </c>
      <c r="G592" s="84">
        <f>IF($C592="",0,COUNTIF(男子名簿!$F$12:$F$520,$C592))</f>
        <v>0</v>
      </c>
      <c r="H592" s="85">
        <f>IF($C592="",0,COUNTIF(女子名簿!$F$12:$F$520,$C592))</f>
        <v>0</v>
      </c>
      <c r="I592" s="86">
        <f t="shared" si="22"/>
        <v>0</v>
      </c>
      <c r="J592" s="38"/>
      <c r="K592" s="38"/>
      <c r="L592" s="34"/>
      <c r="M592" s="34"/>
      <c r="N592" s="34"/>
      <c r="O592" s="40"/>
    </row>
    <row r="593" spans="1:15" ht="14.25">
      <c r="A593" s="41">
        <v>0</v>
      </c>
      <c r="B593" s="58"/>
      <c r="C593" s="64"/>
      <c r="D593" s="65"/>
      <c r="E593" s="60" t="str">
        <f t="shared" si="29"/>
        <v/>
      </c>
      <c r="F593" s="61">
        <f t="shared" si="30"/>
        <v>0</v>
      </c>
      <c r="G593" s="87">
        <f>IF($C593="",0,COUNTIF(男子名簿!$F$12:$F$520,$C593))</f>
        <v>0</v>
      </c>
      <c r="H593" s="88">
        <f>IF($C593="",0,COUNTIF(女子名簿!$F$12:$F$520,$C593))</f>
        <v>0</v>
      </c>
      <c r="I593" s="89">
        <f t="shared" si="22"/>
        <v>0</v>
      </c>
      <c r="J593" s="38"/>
      <c r="K593" s="38"/>
      <c r="L593" s="34"/>
      <c r="M593" s="34"/>
      <c r="N593" s="34"/>
      <c r="O593" s="40"/>
    </row>
    <row r="594" spans="1:15" ht="14.25">
      <c r="A594" s="41">
        <v>0</v>
      </c>
      <c r="B594" s="42"/>
      <c r="C594" s="53"/>
      <c r="D594" s="54"/>
      <c r="E594" s="45" t="str">
        <f t="shared" si="29"/>
        <v/>
      </c>
      <c r="F594" s="43">
        <f t="shared" si="30"/>
        <v>0</v>
      </c>
      <c r="G594" s="75">
        <f>IF($C594="",0,COUNTIF(男子名簿!$F$12:$F$520,$C594))</f>
        <v>0</v>
      </c>
      <c r="H594" s="76">
        <f>IF($C594="",0,COUNTIF(女子名簿!$F$12:$F$520,$C594))</f>
        <v>0</v>
      </c>
      <c r="I594" s="77">
        <f t="shared" si="22"/>
        <v>0</v>
      </c>
      <c r="J594" s="38"/>
      <c r="K594" s="38"/>
      <c r="L594" s="34"/>
      <c r="M594" s="34"/>
      <c r="N594" s="34"/>
      <c r="O594" s="40"/>
    </row>
    <row r="595" spans="1:15" ht="14.25">
      <c r="A595" s="41">
        <v>0</v>
      </c>
      <c r="B595" s="42"/>
      <c r="C595" s="53"/>
      <c r="D595" s="54"/>
      <c r="E595" s="45" t="str">
        <f t="shared" si="29"/>
        <v/>
      </c>
      <c r="F595" s="43">
        <f t="shared" si="30"/>
        <v>0</v>
      </c>
      <c r="G595" s="75">
        <f>IF($C595="",0,COUNTIF(男子名簿!$F$12:$F$520,$C595))</f>
        <v>0</v>
      </c>
      <c r="H595" s="76">
        <f>IF($C595="",0,COUNTIF(女子名簿!$F$12:$F$520,$C595))</f>
        <v>0</v>
      </c>
      <c r="I595" s="77">
        <f t="shared" si="22"/>
        <v>0</v>
      </c>
      <c r="J595" s="38"/>
      <c r="K595" s="38"/>
      <c r="L595" s="34"/>
      <c r="M595" s="34"/>
      <c r="N595" s="34"/>
      <c r="O595" s="40"/>
    </row>
    <row r="596" spans="1:15" ht="14.25">
      <c r="A596" s="41">
        <v>0</v>
      </c>
      <c r="B596" s="42"/>
      <c r="C596" s="53"/>
      <c r="D596" s="54"/>
      <c r="E596" s="45" t="str">
        <f t="shared" si="29"/>
        <v/>
      </c>
      <c r="F596" s="43">
        <f t="shared" si="30"/>
        <v>0</v>
      </c>
      <c r="G596" s="75">
        <f>IF($C596="",0,COUNTIF(男子名簿!$F$12:$F$520,$C596))</f>
        <v>0</v>
      </c>
      <c r="H596" s="76">
        <f>IF($C596="",0,COUNTIF(女子名簿!$F$12:$F$520,$C596))</f>
        <v>0</v>
      </c>
      <c r="I596" s="77">
        <f t="shared" si="22"/>
        <v>0</v>
      </c>
      <c r="J596" s="38"/>
      <c r="K596" s="38"/>
      <c r="L596" s="34"/>
      <c r="M596" s="34"/>
      <c r="N596" s="34"/>
      <c r="O596" s="40"/>
    </row>
    <row r="597" spans="1:15" ht="14.25">
      <c r="A597" s="41">
        <v>0</v>
      </c>
      <c r="B597" s="46"/>
      <c r="C597" s="62"/>
      <c r="D597" s="66"/>
      <c r="E597" s="48" t="str">
        <f t="shared" si="29"/>
        <v/>
      </c>
      <c r="F597" s="49">
        <f t="shared" si="30"/>
        <v>0</v>
      </c>
      <c r="G597" s="78">
        <f>IF($C597="",0,COUNTIF(男子名簿!$F$12:$F$520,$C597))</f>
        <v>0</v>
      </c>
      <c r="H597" s="79">
        <f>IF($C597="",0,COUNTIF(女子名簿!$F$12:$F$520,$C597))</f>
        <v>0</v>
      </c>
      <c r="I597" s="80">
        <f t="shared" si="22"/>
        <v>0</v>
      </c>
      <c r="J597" s="38"/>
      <c r="K597" s="38"/>
      <c r="L597" s="34"/>
      <c r="M597" s="34"/>
      <c r="N597" s="34"/>
      <c r="O597" s="40"/>
    </row>
    <row r="598" spans="1:15" ht="14.25">
      <c r="A598" s="41">
        <v>0</v>
      </c>
      <c r="B598" s="50"/>
      <c r="C598" s="61"/>
      <c r="D598" s="59"/>
      <c r="E598" s="52"/>
      <c r="F598" s="51"/>
      <c r="G598" s="81">
        <f>IF($C598="",0,COUNTIF(男子名簿!$F$12:$F$520,$C598))</f>
        <v>0</v>
      </c>
      <c r="H598" s="82">
        <f>IF($C598="",0,COUNTIF(女子名簿!$F$12:$F$520,$C598))</f>
        <v>0</v>
      </c>
      <c r="I598" s="83">
        <f t="shared" si="22"/>
        <v>0</v>
      </c>
      <c r="J598" s="38"/>
      <c r="K598" s="38"/>
      <c r="L598" s="34"/>
      <c r="M598" s="34"/>
      <c r="N598" s="34"/>
      <c r="O598" s="40"/>
    </row>
    <row r="599" spans="1:15" ht="14.25">
      <c r="A599" s="41">
        <v>0</v>
      </c>
      <c r="B599" s="42"/>
      <c r="C599" s="43"/>
      <c r="D599" s="44"/>
      <c r="E599" s="45" t="str">
        <f t="shared" ref="E599:E617" si="31">IF($C599="","",ASC(PHONETIC($C599)))</f>
        <v/>
      </c>
      <c r="F599" s="43">
        <f t="shared" ref="F599:F617" si="32">C599</f>
        <v>0</v>
      </c>
      <c r="G599" s="75">
        <f>IF($C599="",0,COUNTIF(男子名簿!$F$12:$F$520,$C599))</f>
        <v>0</v>
      </c>
      <c r="H599" s="76">
        <f>IF($C599="",0,COUNTIF(女子名簿!$F$12:$F$520,$C599))</f>
        <v>0</v>
      </c>
      <c r="I599" s="77">
        <f t="shared" si="22"/>
        <v>0</v>
      </c>
      <c r="J599" s="38"/>
      <c r="K599" s="38"/>
      <c r="L599" s="34"/>
      <c r="M599" s="34"/>
      <c r="N599" s="34"/>
      <c r="O599" s="34"/>
    </row>
    <row r="600" spans="1:15" ht="14.25">
      <c r="A600" s="41">
        <v>0</v>
      </c>
      <c r="B600" s="42"/>
      <c r="C600" s="43"/>
      <c r="D600" s="44"/>
      <c r="E600" s="45" t="str">
        <f t="shared" si="31"/>
        <v/>
      </c>
      <c r="F600" s="43">
        <f t="shared" si="32"/>
        <v>0</v>
      </c>
      <c r="G600" s="75">
        <f>IF($C600="",0,COUNTIF(男子名簿!$F$12:$F$520,$C600))</f>
        <v>0</v>
      </c>
      <c r="H600" s="76">
        <f>IF($C600="",0,COUNTIF(女子名簿!$F$12:$F$520,$C600))</f>
        <v>0</v>
      </c>
      <c r="I600" s="77">
        <f t="shared" si="22"/>
        <v>0</v>
      </c>
      <c r="J600" s="38"/>
      <c r="K600" s="38"/>
      <c r="L600" s="34"/>
      <c r="M600" s="34"/>
      <c r="N600" s="34"/>
      <c r="O600" s="34"/>
    </row>
    <row r="601" spans="1:15" ht="14.25">
      <c r="A601" s="41">
        <v>0</v>
      </c>
      <c r="B601" s="42"/>
      <c r="C601" s="43"/>
      <c r="D601" s="44"/>
      <c r="E601" s="45" t="str">
        <f t="shared" si="31"/>
        <v/>
      </c>
      <c r="F601" s="43">
        <f t="shared" si="32"/>
        <v>0</v>
      </c>
      <c r="G601" s="75">
        <f>IF($C601="",0,COUNTIF(男子名簿!$F$12:$F$520,$C601))</f>
        <v>0</v>
      </c>
      <c r="H601" s="76">
        <f>IF($C601="",0,COUNTIF(女子名簿!$F$12:$F$520,$C601))</f>
        <v>0</v>
      </c>
      <c r="I601" s="77">
        <f t="shared" si="22"/>
        <v>0</v>
      </c>
      <c r="J601" s="38"/>
      <c r="K601" s="38"/>
      <c r="L601" s="34"/>
      <c r="M601" s="34"/>
      <c r="N601" s="34"/>
      <c r="O601" s="34"/>
    </row>
    <row r="602" spans="1:15" ht="14.25">
      <c r="A602" s="41">
        <v>0</v>
      </c>
      <c r="B602" s="55"/>
      <c r="C602" s="47"/>
      <c r="D602" s="56"/>
      <c r="E602" s="57" t="str">
        <f t="shared" si="31"/>
        <v/>
      </c>
      <c r="F602" s="47">
        <f t="shared" si="32"/>
        <v>0</v>
      </c>
      <c r="G602" s="84">
        <f>IF($C602="",0,COUNTIF(男子名簿!$F$12:$F$520,$C602))</f>
        <v>0</v>
      </c>
      <c r="H602" s="85">
        <f>IF($C602="",0,COUNTIF(女子名簿!$F$12:$F$520,$C602))</f>
        <v>0</v>
      </c>
      <c r="I602" s="86">
        <f t="shared" si="22"/>
        <v>0</v>
      </c>
      <c r="J602" s="38"/>
      <c r="K602" s="38"/>
      <c r="L602" s="34"/>
      <c r="M602" s="34"/>
      <c r="N602" s="34"/>
      <c r="O602" s="34"/>
    </row>
    <row r="603" spans="1:15" ht="14.25">
      <c r="A603" s="41">
        <v>0</v>
      </c>
      <c r="B603" s="58"/>
      <c r="C603" s="64"/>
      <c r="D603" s="65"/>
      <c r="E603" s="60" t="str">
        <f t="shared" si="31"/>
        <v/>
      </c>
      <c r="F603" s="61">
        <f t="shared" si="32"/>
        <v>0</v>
      </c>
      <c r="G603" s="87">
        <f>IF($C603="",0,COUNTIF(男子名簿!$F$12:$F$520,$C603))</f>
        <v>0</v>
      </c>
      <c r="H603" s="88">
        <f>IF($C603="",0,COUNTIF(女子名簿!$F$12:$F$520,$C603))</f>
        <v>0</v>
      </c>
      <c r="I603" s="89">
        <f t="shared" si="22"/>
        <v>0</v>
      </c>
      <c r="J603" s="38"/>
      <c r="K603" s="38"/>
      <c r="L603" s="34"/>
      <c r="M603" s="34"/>
      <c r="N603" s="34"/>
      <c r="O603" s="40"/>
    </row>
    <row r="604" spans="1:15" ht="14.25">
      <c r="A604" s="41">
        <v>0</v>
      </c>
      <c r="B604" s="42"/>
      <c r="C604" s="53"/>
      <c r="D604" s="54"/>
      <c r="E604" s="45" t="str">
        <f t="shared" si="31"/>
        <v/>
      </c>
      <c r="F604" s="43">
        <f t="shared" si="32"/>
        <v>0</v>
      </c>
      <c r="G604" s="75">
        <f>IF($C604="",0,COUNTIF(男子名簿!$F$12:$F$520,$C604))</f>
        <v>0</v>
      </c>
      <c r="H604" s="76">
        <f>IF($C604="",0,COUNTIF(女子名簿!$F$12:$F$520,$C604))</f>
        <v>0</v>
      </c>
      <c r="I604" s="77">
        <f t="shared" si="22"/>
        <v>0</v>
      </c>
      <c r="J604" s="38"/>
      <c r="K604" s="38"/>
      <c r="L604" s="34"/>
      <c r="M604" s="34"/>
      <c r="N604" s="34"/>
      <c r="O604" s="40"/>
    </row>
    <row r="605" spans="1:15" ht="14.25">
      <c r="A605" s="41">
        <v>0</v>
      </c>
      <c r="B605" s="42"/>
      <c r="C605" s="53"/>
      <c r="D605" s="54"/>
      <c r="E605" s="45" t="str">
        <f t="shared" si="31"/>
        <v/>
      </c>
      <c r="F605" s="43">
        <f t="shared" si="32"/>
        <v>0</v>
      </c>
      <c r="G605" s="75">
        <f>IF($C605="",0,COUNTIF(男子名簿!$F$12:$F$520,$C605))</f>
        <v>0</v>
      </c>
      <c r="H605" s="76">
        <f>IF($C605="",0,COUNTIF(女子名簿!$F$12:$F$520,$C605))</f>
        <v>0</v>
      </c>
      <c r="I605" s="77">
        <f t="shared" si="22"/>
        <v>0</v>
      </c>
      <c r="J605" s="38"/>
      <c r="K605" s="38"/>
      <c r="L605" s="34"/>
      <c r="M605" s="34"/>
      <c r="N605" s="34"/>
      <c r="O605" s="40"/>
    </row>
    <row r="606" spans="1:15" ht="14.25">
      <c r="A606" s="41">
        <v>0</v>
      </c>
      <c r="B606" s="42"/>
      <c r="C606" s="43"/>
      <c r="D606" s="44"/>
      <c r="E606" s="45" t="str">
        <f t="shared" si="31"/>
        <v/>
      </c>
      <c r="F606" s="43">
        <f t="shared" si="32"/>
        <v>0</v>
      </c>
      <c r="G606" s="75">
        <f>IF($C606="",0,COUNTIF(男子名簿!$F$12:$F$520,$C606))</f>
        <v>0</v>
      </c>
      <c r="H606" s="76">
        <f>IF($C606="",0,COUNTIF(女子名簿!$F$12:$F$520,$C606))</f>
        <v>0</v>
      </c>
      <c r="I606" s="77">
        <f t="shared" si="22"/>
        <v>0</v>
      </c>
      <c r="J606" s="38"/>
      <c r="K606" s="38"/>
      <c r="L606" s="34"/>
      <c r="M606" s="34"/>
      <c r="N606" s="34"/>
      <c r="O606" s="40"/>
    </row>
    <row r="607" spans="1:15" ht="14.25">
      <c r="A607" s="41">
        <v>0</v>
      </c>
      <c r="B607" s="46"/>
      <c r="C607" s="62"/>
      <c r="D607" s="66"/>
      <c r="E607" s="48" t="str">
        <f t="shared" si="31"/>
        <v/>
      </c>
      <c r="F607" s="49">
        <f t="shared" si="32"/>
        <v>0</v>
      </c>
      <c r="G607" s="78">
        <f>IF($C607="",0,COUNTIF(男子名簿!$F$12:$F$520,$C607))</f>
        <v>0</v>
      </c>
      <c r="H607" s="79">
        <f>IF($C607="",0,COUNTIF(女子名簿!$F$12:$F$520,$C607))</f>
        <v>0</v>
      </c>
      <c r="I607" s="80">
        <f t="shared" si="22"/>
        <v>0</v>
      </c>
      <c r="J607" s="38"/>
      <c r="K607" s="38"/>
      <c r="L607" s="34"/>
      <c r="M607" s="34"/>
      <c r="N607" s="34"/>
      <c r="O607" s="40"/>
    </row>
    <row r="608" spans="1:15" ht="14.25">
      <c r="A608" s="41">
        <v>0</v>
      </c>
      <c r="B608" s="50"/>
      <c r="C608" s="64"/>
      <c r="D608" s="67"/>
      <c r="E608" s="52" t="str">
        <f t="shared" si="31"/>
        <v/>
      </c>
      <c r="F608" s="51">
        <f t="shared" si="32"/>
        <v>0</v>
      </c>
      <c r="G608" s="81">
        <f>IF($C608="",0,COUNTIF(男子名簿!$F$12:$F$520,$C608))</f>
        <v>0</v>
      </c>
      <c r="H608" s="82">
        <f>IF($C608="",0,COUNTIF(女子名簿!$F$12:$F$520,$C608))</f>
        <v>0</v>
      </c>
      <c r="I608" s="83">
        <f t="shared" si="22"/>
        <v>0</v>
      </c>
      <c r="J608" s="38"/>
      <c r="K608" s="38"/>
      <c r="L608" s="34"/>
      <c r="M608" s="34"/>
      <c r="N608" s="34"/>
      <c r="O608" s="40"/>
    </row>
    <row r="609" spans="1:15" ht="14.25">
      <c r="A609" s="41">
        <v>0</v>
      </c>
      <c r="B609" s="42"/>
      <c r="C609" s="43"/>
      <c r="D609" s="44"/>
      <c r="E609" s="45" t="str">
        <f t="shared" si="31"/>
        <v/>
      </c>
      <c r="F609" s="43">
        <f t="shared" si="32"/>
        <v>0</v>
      </c>
      <c r="G609" s="75">
        <f>IF($C609="",0,COUNTIF(男子名簿!$F$12:$F$520,$C609))</f>
        <v>0</v>
      </c>
      <c r="H609" s="76">
        <f>IF($C609="",0,COUNTIF(女子名簿!$F$12:$F$520,$C609))</f>
        <v>0</v>
      </c>
      <c r="I609" s="77">
        <f t="shared" si="22"/>
        <v>0</v>
      </c>
      <c r="J609" s="38"/>
      <c r="K609" s="38"/>
      <c r="L609" s="34"/>
      <c r="M609" s="34"/>
      <c r="N609" s="34"/>
      <c r="O609" s="40"/>
    </row>
    <row r="610" spans="1:15" ht="14.25">
      <c r="A610" s="41">
        <v>0</v>
      </c>
      <c r="B610" s="42"/>
      <c r="C610" s="53"/>
      <c r="D610" s="54"/>
      <c r="E610" s="45" t="str">
        <f t="shared" si="31"/>
        <v/>
      </c>
      <c r="F610" s="43">
        <f t="shared" si="32"/>
        <v>0</v>
      </c>
      <c r="G610" s="75">
        <f>IF($C610="",0,COUNTIF(男子名簿!$F$12:$F$520,$C610))</f>
        <v>0</v>
      </c>
      <c r="H610" s="76">
        <f>IF($C610="",0,COUNTIF(女子名簿!$F$12:$F$520,$C610))</f>
        <v>0</v>
      </c>
      <c r="I610" s="77">
        <f t="shared" si="22"/>
        <v>0</v>
      </c>
      <c r="J610" s="38"/>
      <c r="K610" s="38"/>
      <c r="L610" s="34"/>
      <c r="M610" s="34"/>
      <c r="N610" s="34"/>
      <c r="O610" s="40"/>
    </row>
    <row r="611" spans="1:15" ht="14.25">
      <c r="A611" s="41">
        <v>0</v>
      </c>
      <c r="B611" s="42"/>
      <c r="C611" s="53"/>
      <c r="D611" s="54"/>
      <c r="E611" s="45" t="str">
        <f t="shared" si="31"/>
        <v/>
      </c>
      <c r="F611" s="43">
        <f t="shared" si="32"/>
        <v>0</v>
      </c>
      <c r="G611" s="75">
        <f>IF($C611="",0,COUNTIF(男子名簿!$F$12:$F$520,$C611))</f>
        <v>0</v>
      </c>
      <c r="H611" s="76">
        <f>IF($C611="",0,COUNTIF(女子名簿!$F$12:$F$520,$C611))</f>
        <v>0</v>
      </c>
      <c r="I611" s="77">
        <f t="shared" si="22"/>
        <v>0</v>
      </c>
      <c r="J611" s="38"/>
      <c r="K611" s="38"/>
      <c r="L611" s="34"/>
      <c r="M611" s="34"/>
      <c r="N611" s="34"/>
      <c r="O611" s="40"/>
    </row>
    <row r="612" spans="1:15" ht="14.25">
      <c r="A612" s="41">
        <v>0</v>
      </c>
      <c r="B612" s="55"/>
      <c r="C612" s="62"/>
      <c r="D612" s="63"/>
      <c r="E612" s="57" t="str">
        <f t="shared" si="31"/>
        <v/>
      </c>
      <c r="F612" s="47">
        <f t="shared" si="32"/>
        <v>0</v>
      </c>
      <c r="G612" s="84">
        <f>IF($C612="",0,COUNTIF(男子名簿!$F$12:$F$520,$C612))</f>
        <v>0</v>
      </c>
      <c r="H612" s="85">
        <f>IF($C612="",0,COUNTIF(女子名簿!$F$12:$F$520,$C612))</f>
        <v>0</v>
      </c>
      <c r="I612" s="86">
        <f t="shared" si="22"/>
        <v>0</v>
      </c>
      <c r="J612" s="38"/>
      <c r="K612" s="38"/>
      <c r="L612" s="34"/>
      <c r="M612" s="34"/>
      <c r="N612" s="34"/>
      <c r="O612" s="40"/>
    </row>
    <row r="613" spans="1:15" ht="14.25">
      <c r="A613" s="41">
        <v>0</v>
      </c>
      <c r="B613" s="58"/>
      <c r="C613" s="64"/>
      <c r="D613" s="65"/>
      <c r="E613" s="60" t="str">
        <f t="shared" si="31"/>
        <v/>
      </c>
      <c r="F613" s="61">
        <f t="shared" si="32"/>
        <v>0</v>
      </c>
      <c r="G613" s="87">
        <f>IF($C613="",0,COUNTIF(男子名簿!$F$12:$F$520,$C613))</f>
        <v>0</v>
      </c>
      <c r="H613" s="88">
        <f>IF($C613="",0,COUNTIF(女子名簿!$F$12:$F$520,$C613))</f>
        <v>0</v>
      </c>
      <c r="I613" s="89">
        <f t="shared" si="22"/>
        <v>0</v>
      </c>
      <c r="J613" s="38"/>
      <c r="K613" s="38"/>
      <c r="L613" s="34"/>
      <c r="M613" s="34"/>
      <c r="N613" s="34"/>
      <c r="O613" s="40"/>
    </row>
    <row r="614" spans="1:15" ht="14.25">
      <c r="A614" s="41">
        <v>0</v>
      </c>
      <c r="B614" s="42"/>
      <c r="C614" s="53"/>
      <c r="D614" s="54"/>
      <c r="E614" s="45" t="str">
        <f t="shared" si="31"/>
        <v/>
      </c>
      <c r="F614" s="43">
        <f t="shared" si="32"/>
        <v>0</v>
      </c>
      <c r="G614" s="75">
        <f>IF($C614="",0,COUNTIF(男子名簿!$F$12:$F$520,$C614))</f>
        <v>0</v>
      </c>
      <c r="H614" s="76">
        <f>IF($C614="",0,COUNTIF(女子名簿!$F$12:$F$520,$C614))</f>
        <v>0</v>
      </c>
      <c r="I614" s="77">
        <f t="shared" si="22"/>
        <v>0</v>
      </c>
      <c r="J614" s="38"/>
      <c r="K614" s="38"/>
      <c r="L614" s="34"/>
      <c r="M614" s="34"/>
      <c r="N614" s="34"/>
      <c r="O614" s="40"/>
    </row>
    <row r="615" spans="1:15" ht="14.25">
      <c r="A615" s="41">
        <v>0</v>
      </c>
      <c r="B615" s="42"/>
      <c r="C615" s="53"/>
      <c r="D615" s="54"/>
      <c r="E615" s="45" t="str">
        <f t="shared" si="31"/>
        <v/>
      </c>
      <c r="F615" s="43">
        <f t="shared" si="32"/>
        <v>0</v>
      </c>
      <c r="G615" s="75">
        <f>IF($C615="",0,COUNTIF(男子名簿!$F$12:$F$520,$C615))</f>
        <v>0</v>
      </c>
      <c r="H615" s="76">
        <f>IF($C615="",0,COUNTIF(女子名簿!$F$12:$F$520,$C615))</f>
        <v>0</v>
      </c>
      <c r="I615" s="77">
        <f t="shared" si="22"/>
        <v>0</v>
      </c>
      <c r="J615" s="38"/>
      <c r="K615" s="38"/>
      <c r="L615" s="34"/>
      <c r="M615" s="34"/>
      <c r="N615" s="34"/>
      <c r="O615" s="40"/>
    </row>
    <row r="616" spans="1:15" ht="14.25">
      <c r="A616" s="41">
        <v>0</v>
      </c>
      <c r="B616" s="42"/>
      <c r="C616" s="53"/>
      <c r="D616" s="54"/>
      <c r="E616" s="45" t="str">
        <f t="shared" si="31"/>
        <v/>
      </c>
      <c r="F616" s="43">
        <f t="shared" si="32"/>
        <v>0</v>
      </c>
      <c r="G616" s="75">
        <f>IF($C616="",0,COUNTIF(男子名簿!$F$12:$F$520,$C616))</f>
        <v>0</v>
      </c>
      <c r="H616" s="76">
        <f>IF($C616="",0,COUNTIF(女子名簿!$F$12:$F$520,$C616))</f>
        <v>0</v>
      </c>
      <c r="I616" s="77">
        <f t="shared" si="22"/>
        <v>0</v>
      </c>
      <c r="J616" s="38"/>
      <c r="K616" s="38"/>
      <c r="L616" s="34"/>
      <c r="M616" s="34"/>
      <c r="N616" s="34"/>
      <c r="O616" s="40"/>
    </row>
    <row r="617" spans="1:15" ht="14.25">
      <c r="A617" s="41">
        <v>0</v>
      </c>
      <c r="B617" s="46"/>
      <c r="C617" s="62"/>
      <c r="D617" s="66"/>
      <c r="E617" s="48" t="str">
        <f t="shared" si="31"/>
        <v/>
      </c>
      <c r="F617" s="49">
        <f t="shared" si="32"/>
        <v>0</v>
      </c>
      <c r="G617" s="78">
        <f>IF($C617="",0,COUNTIF(男子名簿!$F$12:$F$520,$C617))</f>
        <v>0</v>
      </c>
      <c r="H617" s="79">
        <f>IF($C617="",0,COUNTIF(女子名簿!$F$12:$F$520,$C617))</f>
        <v>0</v>
      </c>
      <c r="I617" s="80">
        <f t="shared" si="22"/>
        <v>0</v>
      </c>
      <c r="J617" s="38"/>
      <c r="K617" s="38"/>
      <c r="L617" s="34"/>
      <c r="M617" s="34"/>
      <c r="N617" s="34"/>
      <c r="O617" s="40"/>
    </row>
    <row r="618" spans="1:15" ht="14.25">
      <c r="A618" s="41">
        <v>0</v>
      </c>
      <c r="B618" s="50"/>
      <c r="C618" s="61"/>
      <c r="D618" s="59"/>
      <c r="E618" s="52"/>
      <c r="F618" s="51"/>
      <c r="G618" s="81">
        <f>IF($C618="",0,COUNTIF(男子名簿!$F$12:$F$520,$C618))</f>
        <v>0</v>
      </c>
      <c r="H618" s="82">
        <f>IF($C618="",0,COUNTIF(女子名簿!$F$12:$F$520,$C618))</f>
        <v>0</v>
      </c>
      <c r="I618" s="83">
        <f t="shared" si="22"/>
        <v>0</v>
      </c>
      <c r="J618" s="38"/>
      <c r="K618" s="38"/>
      <c r="L618" s="34"/>
      <c r="M618" s="34"/>
      <c r="N618" s="34"/>
      <c r="O618" s="40"/>
    </row>
    <row r="619" spans="1:15" ht="14.25">
      <c r="A619" s="41">
        <v>0</v>
      </c>
      <c r="B619" s="42"/>
      <c r="C619" s="43"/>
      <c r="D619" s="44"/>
      <c r="E619" s="45" t="str">
        <f t="shared" ref="E619:E637" si="33">IF($C619="","",ASC(PHONETIC($C619)))</f>
        <v/>
      </c>
      <c r="F619" s="43">
        <f t="shared" ref="F619:F637" si="34">C619</f>
        <v>0</v>
      </c>
      <c r="G619" s="75">
        <f>IF($C619="",0,COUNTIF(男子名簿!$F$12:$F$520,$C619))</f>
        <v>0</v>
      </c>
      <c r="H619" s="76">
        <f>IF($C619="",0,COUNTIF(女子名簿!$F$12:$F$520,$C619))</f>
        <v>0</v>
      </c>
      <c r="I619" s="77">
        <f t="shared" si="22"/>
        <v>0</v>
      </c>
      <c r="J619" s="38"/>
      <c r="K619" s="38"/>
      <c r="L619" s="34"/>
      <c r="M619" s="34"/>
      <c r="N619" s="34"/>
      <c r="O619" s="34"/>
    </row>
    <row r="620" spans="1:15" ht="14.25">
      <c r="A620" s="41">
        <v>0</v>
      </c>
      <c r="B620" s="42"/>
      <c r="C620" s="43"/>
      <c r="D620" s="44"/>
      <c r="E620" s="45" t="str">
        <f t="shared" si="33"/>
        <v/>
      </c>
      <c r="F620" s="43">
        <f t="shared" si="34"/>
        <v>0</v>
      </c>
      <c r="G620" s="75">
        <f>IF($C620="",0,COUNTIF(男子名簿!$F$12:$F$520,$C620))</f>
        <v>0</v>
      </c>
      <c r="H620" s="76">
        <f>IF($C620="",0,COUNTIF(女子名簿!$F$12:$F$520,$C620))</f>
        <v>0</v>
      </c>
      <c r="I620" s="77">
        <f t="shared" si="22"/>
        <v>0</v>
      </c>
      <c r="J620" s="38"/>
      <c r="K620" s="38"/>
      <c r="L620" s="34"/>
      <c r="M620" s="34"/>
      <c r="N620" s="34"/>
      <c r="O620" s="34"/>
    </row>
    <row r="621" spans="1:15" ht="14.25">
      <c r="A621" s="41">
        <v>0</v>
      </c>
      <c r="B621" s="42"/>
      <c r="C621" s="43"/>
      <c r="D621" s="44"/>
      <c r="E621" s="45" t="str">
        <f t="shared" si="33"/>
        <v/>
      </c>
      <c r="F621" s="43">
        <f t="shared" si="34"/>
        <v>0</v>
      </c>
      <c r="G621" s="75">
        <f>IF($C621="",0,COUNTIF(男子名簿!$F$12:$F$520,$C621))</f>
        <v>0</v>
      </c>
      <c r="H621" s="76">
        <f>IF($C621="",0,COUNTIF(女子名簿!$F$12:$F$520,$C621))</f>
        <v>0</v>
      </c>
      <c r="I621" s="77">
        <f t="shared" si="22"/>
        <v>0</v>
      </c>
      <c r="J621" s="38"/>
      <c r="K621" s="38"/>
      <c r="L621" s="34"/>
      <c r="M621" s="34"/>
      <c r="N621" s="34"/>
      <c r="O621" s="34"/>
    </row>
    <row r="622" spans="1:15" ht="14.25">
      <c r="A622" s="41">
        <v>0</v>
      </c>
      <c r="B622" s="55"/>
      <c r="C622" s="47"/>
      <c r="D622" s="56"/>
      <c r="E622" s="57" t="str">
        <f t="shared" si="33"/>
        <v/>
      </c>
      <c r="F622" s="47">
        <f t="shared" si="34"/>
        <v>0</v>
      </c>
      <c r="G622" s="84">
        <f>IF($C622="",0,COUNTIF(男子名簿!$F$12:$F$520,$C622))</f>
        <v>0</v>
      </c>
      <c r="H622" s="85">
        <f>IF($C622="",0,COUNTIF(女子名簿!$F$12:$F$520,$C622))</f>
        <v>0</v>
      </c>
      <c r="I622" s="86">
        <f t="shared" si="22"/>
        <v>0</v>
      </c>
      <c r="J622" s="38"/>
      <c r="K622" s="38"/>
      <c r="L622" s="34"/>
      <c r="M622" s="34"/>
      <c r="N622" s="34"/>
      <c r="O622" s="34"/>
    </row>
    <row r="623" spans="1:15" ht="14.25">
      <c r="A623" s="41">
        <v>0</v>
      </c>
      <c r="B623" s="58"/>
      <c r="C623" s="64"/>
      <c r="D623" s="65"/>
      <c r="E623" s="60" t="str">
        <f t="shared" si="33"/>
        <v/>
      </c>
      <c r="F623" s="61">
        <f t="shared" si="34"/>
        <v>0</v>
      </c>
      <c r="G623" s="87">
        <f>IF($C623="",0,COUNTIF(男子名簿!$F$12:$F$520,$C623))</f>
        <v>0</v>
      </c>
      <c r="H623" s="88">
        <f>IF($C623="",0,COUNTIF(女子名簿!$F$12:$F$520,$C623))</f>
        <v>0</v>
      </c>
      <c r="I623" s="89">
        <f t="shared" si="22"/>
        <v>0</v>
      </c>
      <c r="J623" s="38"/>
      <c r="K623" s="38"/>
      <c r="L623" s="34"/>
      <c r="M623" s="34"/>
      <c r="N623" s="34"/>
      <c r="O623" s="40"/>
    </row>
    <row r="624" spans="1:15" ht="14.25">
      <c r="A624" s="41">
        <v>0</v>
      </c>
      <c r="B624" s="42"/>
      <c r="C624" s="53"/>
      <c r="D624" s="54"/>
      <c r="E624" s="45" t="str">
        <f t="shared" si="33"/>
        <v/>
      </c>
      <c r="F624" s="43">
        <f t="shared" si="34"/>
        <v>0</v>
      </c>
      <c r="G624" s="75">
        <f>IF($C624="",0,COUNTIF(男子名簿!$F$12:$F$520,$C624))</f>
        <v>0</v>
      </c>
      <c r="H624" s="76">
        <f>IF($C624="",0,COUNTIF(女子名簿!$F$12:$F$520,$C624))</f>
        <v>0</v>
      </c>
      <c r="I624" s="77">
        <f t="shared" si="22"/>
        <v>0</v>
      </c>
      <c r="J624" s="38"/>
      <c r="K624" s="38"/>
      <c r="L624" s="34"/>
      <c r="M624" s="34"/>
      <c r="N624" s="34"/>
      <c r="O624" s="40"/>
    </row>
    <row r="625" spans="1:15" ht="14.25">
      <c r="A625" s="41">
        <v>0</v>
      </c>
      <c r="B625" s="42"/>
      <c r="C625" s="53"/>
      <c r="D625" s="54"/>
      <c r="E625" s="45" t="str">
        <f t="shared" si="33"/>
        <v/>
      </c>
      <c r="F625" s="43">
        <f t="shared" si="34"/>
        <v>0</v>
      </c>
      <c r="G625" s="75">
        <f>IF($C625="",0,COUNTIF(男子名簿!$F$12:$F$520,$C625))</f>
        <v>0</v>
      </c>
      <c r="H625" s="76">
        <f>IF($C625="",0,COUNTIF(女子名簿!$F$12:$F$520,$C625))</f>
        <v>0</v>
      </c>
      <c r="I625" s="77">
        <f t="shared" si="22"/>
        <v>0</v>
      </c>
      <c r="J625" s="38"/>
      <c r="K625" s="38"/>
      <c r="L625" s="34"/>
      <c r="M625" s="34"/>
      <c r="N625" s="34"/>
      <c r="O625" s="40"/>
    </row>
    <row r="626" spans="1:15" ht="14.25">
      <c r="A626" s="41">
        <v>0</v>
      </c>
      <c r="B626" s="42"/>
      <c r="C626" s="43"/>
      <c r="D626" s="44"/>
      <c r="E626" s="45" t="str">
        <f t="shared" si="33"/>
        <v/>
      </c>
      <c r="F626" s="43">
        <f t="shared" si="34"/>
        <v>0</v>
      </c>
      <c r="G626" s="75">
        <f>IF($C626="",0,COUNTIF(男子名簿!$F$12:$F$520,$C626))</f>
        <v>0</v>
      </c>
      <c r="H626" s="76">
        <f>IF($C626="",0,COUNTIF(女子名簿!$F$12:$F$520,$C626))</f>
        <v>0</v>
      </c>
      <c r="I626" s="77">
        <f t="shared" si="22"/>
        <v>0</v>
      </c>
      <c r="J626" s="38"/>
      <c r="K626" s="38"/>
      <c r="L626" s="34"/>
      <c r="M626" s="34"/>
      <c r="N626" s="34"/>
      <c r="O626" s="40"/>
    </row>
    <row r="627" spans="1:15" ht="14.25">
      <c r="A627" s="41">
        <v>0</v>
      </c>
      <c r="B627" s="46"/>
      <c r="C627" s="62"/>
      <c r="D627" s="66"/>
      <c r="E627" s="48" t="str">
        <f t="shared" si="33"/>
        <v/>
      </c>
      <c r="F627" s="49">
        <f t="shared" si="34"/>
        <v>0</v>
      </c>
      <c r="G627" s="78">
        <f>IF($C627="",0,COUNTIF(男子名簿!$F$12:$F$520,$C627))</f>
        <v>0</v>
      </c>
      <c r="H627" s="79">
        <f>IF($C627="",0,COUNTIF(女子名簿!$F$12:$F$520,$C627))</f>
        <v>0</v>
      </c>
      <c r="I627" s="80">
        <f t="shared" si="22"/>
        <v>0</v>
      </c>
      <c r="J627" s="38"/>
      <c r="K627" s="38"/>
      <c r="L627" s="34"/>
      <c r="M627" s="34"/>
      <c r="N627" s="34"/>
      <c r="O627" s="40"/>
    </row>
    <row r="628" spans="1:15" ht="14.25">
      <c r="A628" s="41">
        <v>0</v>
      </c>
      <c r="B628" s="50"/>
      <c r="C628" s="64"/>
      <c r="D628" s="67"/>
      <c r="E628" s="52" t="str">
        <f t="shared" si="33"/>
        <v/>
      </c>
      <c r="F628" s="51">
        <f t="shared" si="34"/>
        <v>0</v>
      </c>
      <c r="G628" s="81">
        <f>IF($C628="",0,COUNTIF(男子名簿!$F$12:$F$520,$C628))</f>
        <v>0</v>
      </c>
      <c r="H628" s="82">
        <f>IF($C628="",0,COUNTIF(女子名簿!$F$12:$F$520,$C628))</f>
        <v>0</v>
      </c>
      <c r="I628" s="83">
        <f t="shared" si="22"/>
        <v>0</v>
      </c>
      <c r="J628" s="38"/>
      <c r="K628" s="38"/>
      <c r="L628" s="34"/>
      <c r="M628" s="34"/>
      <c r="N628" s="34"/>
      <c r="O628" s="40"/>
    </row>
    <row r="629" spans="1:15" ht="14.25">
      <c r="A629" s="41">
        <v>0</v>
      </c>
      <c r="B629" s="42"/>
      <c r="C629" s="43"/>
      <c r="D629" s="44"/>
      <c r="E629" s="45" t="str">
        <f t="shared" si="33"/>
        <v/>
      </c>
      <c r="F629" s="43">
        <f t="shared" si="34"/>
        <v>0</v>
      </c>
      <c r="G629" s="75">
        <f>IF($C629="",0,COUNTIF(男子名簿!$F$12:$F$520,$C629))</f>
        <v>0</v>
      </c>
      <c r="H629" s="76">
        <f>IF($C629="",0,COUNTIF(女子名簿!$F$12:$F$520,$C629))</f>
        <v>0</v>
      </c>
      <c r="I629" s="77">
        <f t="shared" si="22"/>
        <v>0</v>
      </c>
      <c r="J629" s="38"/>
      <c r="K629" s="38"/>
      <c r="L629" s="34"/>
      <c r="M629" s="34"/>
      <c r="N629" s="34"/>
      <c r="O629" s="40"/>
    </row>
    <row r="630" spans="1:15" ht="14.25">
      <c r="A630" s="41">
        <v>0</v>
      </c>
      <c r="B630" s="42"/>
      <c r="C630" s="53"/>
      <c r="D630" s="54"/>
      <c r="E630" s="45" t="str">
        <f t="shared" si="33"/>
        <v/>
      </c>
      <c r="F630" s="43">
        <f t="shared" si="34"/>
        <v>0</v>
      </c>
      <c r="G630" s="75">
        <f>IF($C630="",0,COUNTIF(男子名簿!$F$12:$F$520,$C630))</f>
        <v>0</v>
      </c>
      <c r="H630" s="76">
        <f>IF($C630="",0,COUNTIF(女子名簿!$F$12:$F$520,$C630))</f>
        <v>0</v>
      </c>
      <c r="I630" s="77">
        <f t="shared" si="22"/>
        <v>0</v>
      </c>
      <c r="J630" s="38"/>
      <c r="K630" s="38"/>
      <c r="L630" s="34"/>
      <c r="M630" s="34"/>
      <c r="N630" s="34"/>
      <c r="O630" s="40"/>
    </row>
    <row r="631" spans="1:15" ht="14.25">
      <c r="A631" s="41">
        <v>0</v>
      </c>
      <c r="B631" s="42"/>
      <c r="C631" s="53"/>
      <c r="D631" s="54"/>
      <c r="E631" s="45" t="str">
        <f t="shared" si="33"/>
        <v/>
      </c>
      <c r="F631" s="43">
        <f t="shared" si="34"/>
        <v>0</v>
      </c>
      <c r="G631" s="75">
        <f>IF($C631="",0,COUNTIF(男子名簿!$F$12:$F$520,$C631))</f>
        <v>0</v>
      </c>
      <c r="H631" s="76">
        <f>IF($C631="",0,COUNTIF(女子名簿!$F$12:$F$520,$C631))</f>
        <v>0</v>
      </c>
      <c r="I631" s="77">
        <f t="shared" si="22"/>
        <v>0</v>
      </c>
      <c r="J631" s="38"/>
      <c r="K631" s="38"/>
      <c r="L631" s="34"/>
      <c r="M631" s="34"/>
      <c r="N631" s="34"/>
      <c r="O631" s="40"/>
    </row>
    <row r="632" spans="1:15" ht="14.25">
      <c r="A632" s="41">
        <v>0</v>
      </c>
      <c r="B632" s="55"/>
      <c r="C632" s="62"/>
      <c r="D632" s="63"/>
      <c r="E632" s="57" t="str">
        <f t="shared" si="33"/>
        <v/>
      </c>
      <c r="F632" s="47">
        <f t="shared" si="34"/>
        <v>0</v>
      </c>
      <c r="G632" s="84">
        <f>IF($C632="",0,COUNTIF(男子名簿!$F$12:$F$520,$C632))</f>
        <v>0</v>
      </c>
      <c r="H632" s="85">
        <f>IF($C632="",0,COUNTIF(女子名簿!$F$12:$F$520,$C632))</f>
        <v>0</v>
      </c>
      <c r="I632" s="86">
        <f t="shared" si="22"/>
        <v>0</v>
      </c>
      <c r="J632" s="38"/>
      <c r="K632" s="38"/>
      <c r="L632" s="34"/>
      <c r="M632" s="34"/>
      <c r="N632" s="34"/>
      <c r="O632" s="40"/>
    </row>
    <row r="633" spans="1:15" ht="14.25">
      <c r="A633" s="41">
        <v>0</v>
      </c>
      <c r="B633" s="58"/>
      <c r="C633" s="64"/>
      <c r="D633" s="65"/>
      <c r="E633" s="60" t="str">
        <f t="shared" si="33"/>
        <v/>
      </c>
      <c r="F633" s="61">
        <f t="shared" si="34"/>
        <v>0</v>
      </c>
      <c r="G633" s="87">
        <f>IF($C633="",0,COUNTIF(男子名簿!$F$12:$F$520,$C633))</f>
        <v>0</v>
      </c>
      <c r="H633" s="88">
        <f>IF($C633="",0,COUNTIF(女子名簿!$F$12:$F$520,$C633))</f>
        <v>0</v>
      </c>
      <c r="I633" s="89">
        <f t="shared" si="22"/>
        <v>0</v>
      </c>
      <c r="J633" s="38"/>
      <c r="K633" s="38"/>
      <c r="L633" s="34"/>
      <c r="M633" s="34"/>
      <c r="N633" s="34"/>
      <c r="O633" s="40"/>
    </row>
    <row r="634" spans="1:15" ht="14.25">
      <c r="A634" s="41">
        <v>0</v>
      </c>
      <c r="B634" s="42"/>
      <c r="C634" s="53"/>
      <c r="D634" s="54"/>
      <c r="E634" s="45" t="str">
        <f t="shared" si="33"/>
        <v/>
      </c>
      <c r="F634" s="43">
        <f t="shared" si="34"/>
        <v>0</v>
      </c>
      <c r="G634" s="75">
        <f>IF($C634="",0,COUNTIF(男子名簿!$F$12:$F$520,$C634))</f>
        <v>0</v>
      </c>
      <c r="H634" s="76">
        <f>IF($C634="",0,COUNTIF(女子名簿!$F$12:$F$520,$C634))</f>
        <v>0</v>
      </c>
      <c r="I634" s="77">
        <f t="shared" si="22"/>
        <v>0</v>
      </c>
      <c r="J634" s="38"/>
      <c r="K634" s="38"/>
      <c r="L634" s="34"/>
      <c r="M634" s="34"/>
      <c r="N634" s="34"/>
      <c r="O634" s="40"/>
    </row>
    <row r="635" spans="1:15" ht="14.25">
      <c r="A635" s="41">
        <v>0</v>
      </c>
      <c r="B635" s="42"/>
      <c r="C635" s="53"/>
      <c r="D635" s="54"/>
      <c r="E635" s="45" t="str">
        <f t="shared" si="33"/>
        <v/>
      </c>
      <c r="F635" s="43">
        <f t="shared" si="34"/>
        <v>0</v>
      </c>
      <c r="G635" s="75">
        <f>IF($C635="",0,COUNTIF(男子名簿!$F$12:$F$520,$C635))</f>
        <v>0</v>
      </c>
      <c r="H635" s="76">
        <f>IF($C635="",0,COUNTIF(女子名簿!$F$12:$F$520,$C635))</f>
        <v>0</v>
      </c>
      <c r="I635" s="77">
        <f t="shared" si="22"/>
        <v>0</v>
      </c>
      <c r="J635" s="38"/>
      <c r="K635" s="38"/>
      <c r="L635" s="34"/>
      <c r="M635" s="34"/>
      <c r="N635" s="34"/>
      <c r="O635" s="40"/>
    </row>
    <row r="636" spans="1:15" ht="14.25">
      <c r="A636" s="41">
        <v>0</v>
      </c>
      <c r="B636" s="42"/>
      <c r="C636" s="53"/>
      <c r="D636" s="54"/>
      <c r="E636" s="45" t="str">
        <f t="shared" si="33"/>
        <v/>
      </c>
      <c r="F636" s="43">
        <f t="shared" si="34"/>
        <v>0</v>
      </c>
      <c r="G636" s="75">
        <f>IF($C636="",0,COUNTIF(男子名簿!$F$12:$F$520,$C636))</f>
        <v>0</v>
      </c>
      <c r="H636" s="76">
        <f>IF($C636="",0,COUNTIF(女子名簿!$F$12:$F$520,$C636))</f>
        <v>0</v>
      </c>
      <c r="I636" s="77">
        <f t="shared" si="22"/>
        <v>0</v>
      </c>
      <c r="J636" s="38"/>
      <c r="K636" s="38"/>
      <c r="L636" s="34"/>
      <c r="M636" s="34"/>
      <c r="N636" s="34"/>
      <c r="O636" s="40"/>
    </row>
    <row r="637" spans="1:15" ht="14.25">
      <c r="A637" s="41">
        <v>0</v>
      </c>
      <c r="B637" s="46"/>
      <c r="C637" s="62"/>
      <c r="D637" s="66"/>
      <c r="E637" s="48" t="str">
        <f t="shared" si="33"/>
        <v/>
      </c>
      <c r="F637" s="49">
        <f t="shared" si="34"/>
        <v>0</v>
      </c>
      <c r="G637" s="78">
        <f>IF($C637="",0,COUNTIF(男子名簿!$F$12:$F$520,$C637))</f>
        <v>0</v>
      </c>
      <c r="H637" s="79">
        <f>IF($C637="",0,COUNTIF(女子名簿!$F$12:$F$520,$C637))</f>
        <v>0</v>
      </c>
      <c r="I637" s="80">
        <f t="shared" si="22"/>
        <v>0</v>
      </c>
      <c r="J637" s="38"/>
      <c r="K637" s="38"/>
      <c r="L637" s="34"/>
      <c r="M637" s="34"/>
      <c r="N637" s="34"/>
      <c r="O637" s="40"/>
    </row>
    <row r="638" spans="1:15" ht="14.25">
      <c r="A638" s="41">
        <v>0</v>
      </c>
      <c r="B638" s="50"/>
      <c r="C638" s="61"/>
      <c r="D638" s="59"/>
      <c r="E638" s="52"/>
      <c r="F638" s="51"/>
      <c r="G638" s="81">
        <f>IF($C638="",0,COUNTIF(男子名簿!$F$12:$F$520,$C638))</f>
        <v>0</v>
      </c>
      <c r="H638" s="82">
        <f>IF($C638="",0,COUNTIF(女子名簿!$F$12:$F$520,$C638))</f>
        <v>0</v>
      </c>
      <c r="I638" s="83">
        <f t="shared" si="22"/>
        <v>0</v>
      </c>
      <c r="J638" s="38"/>
      <c r="K638" s="38"/>
      <c r="L638" s="34"/>
      <c r="M638" s="34"/>
      <c r="N638" s="34"/>
      <c r="O638" s="40"/>
    </row>
    <row r="639" spans="1:15" ht="14.25">
      <c r="A639" s="41">
        <v>0</v>
      </c>
      <c r="B639" s="42"/>
      <c r="C639" s="43"/>
      <c r="D639" s="44"/>
      <c r="E639" s="45" t="str">
        <f t="shared" ref="E639:E657" si="35">IF($C639="","",ASC(PHONETIC($C639)))</f>
        <v/>
      </c>
      <c r="F639" s="43">
        <f t="shared" ref="F639:F657" si="36">C639</f>
        <v>0</v>
      </c>
      <c r="G639" s="75">
        <f>IF($C639="",0,COUNTIF(男子名簿!$F$12:$F$520,$C639))</f>
        <v>0</v>
      </c>
      <c r="H639" s="76">
        <f>IF($C639="",0,COUNTIF(女子名簿!$F$12:$F$520,$C639))</f>
        <v>0</v>
      </c>
      <c r="I639" s="77">
        <f t="shared" si="22"/>
        <v>0</v>
      </c>
      <c r="J639" s="38"/>
      <c r="K639" s="38"/>
      <c r="L639" s="34"/>
      <c r="M639" s="34"/>
      <c r="N639" s="34"/>
      <c r="O639" s="34"/>
    </row>
    <row r="640" spans="1:15" ht="14.25">
      <c r="A640" s="41">
        <v>0</v>
      </c>
      <c r="B640" s="42"/>
      <c r="C640" s="43"/>
      <c r="D640" s="44"/>
      <c r="E640" s="45" t="str">
        <f t="shared" si="35"/>
        <v/>
      </c>
      <c r="F640" s="43">
        <f t="shared" si="36"/>
        <v>0</v>
      </c>
      <c r="G640" s="75">
        <f>IF($C640="",0,COUNTIF(男子名簿!$F$12:$F$520,$C640))</f>
        <v>0</v>
      </c>
      <c r="H640" s="76">
        <f>IF($C640="",0,COUNTIF(女子名簿!$F$12:$F$520,$C640))</f>
        <v>0</v>
      </c>
      <c r="I640" s="77">
        <f t="shared" si="22"/>
        <v>0</v>
      </c>
      <c r="J640" s="38"/>
      <c r="K640" s="38"/>
      <c r="L640" s="34"/>
      <c r="M640" s="34"/>
      <c r="N640" s="34"/>
      <c r="O640" s="34"/>
    </row>
    <row r="641" spans="1:15" ht="14.25">
      <c r="A641" s="41">
        <v>0</v>
      </c>
      <c r="B641" s="42"/>
      <c r="C641" s="43"/>
      <c r="D641" s="44"/>
      <c r="E641" s="45" t="str">
        <f t="shared" si="35"/>
        <v/>
      </c>
      <c r="F641" s="43">
        <f t="shared" si="36"/>
        <v>0</v>
      </c>
      <c r="G641" s="75">
        <f>IF($C641="",0,COUNTIF(男子名簿!$F$12:$F$520,$C641))</f>
        <v>0</v>
      </c>
      <c r="H641" s="76">
        <f>IF($C641="",0,COUNTIF(女子名簿!$F$12:$F$520,$C641))</f>
        <v>0</v>
      </c>
      <c r="I641" s="77">
        <f t="shared" si="22"/>
        <v>0</v>
      </c>
      <c r="J641" s="38"/>
      <c r="K641" s="38"/>
      <c r="L641" s="34"/>
      <c r="M641" s="34"/>
      <c r="N641" s="34"/>
      <c r="O641" s="34"/>
    </row>
    <row r="642" spans="1:15" ht="14.25">
      <c r="A642" s="41">
        <v>0</v>
      </c>
      <c r="B642" s="55"/>
      <c r="C642" s="47"/>
      <c r="D642" s="56"/>
      <c r="E642" s="57" t="str">
        <f t="shared" si="35"/>
        <v/>
      </c>
      <c r="F642" s="47">
        <f t="shared" si="36"/>
        <v>0</v>
      </c>
      <c r="G642" s="84">
        <f>IF($C642="",0,COUNTIF(男子名簿!$F$12:$F$520,$C642))</f>
        <v>0</v>
      </c>
      <c r="H642" s="85">
        <f>IF($C642="",0,COUNTIF(女子名簿!$F$12:$F$520,$C642))</f>
        <v>0</v>
      </c>
      <c r="I642" s="86">
        <f t="shared" si="22"/>
        <v>0</v>
      </c>
      <c r="J642" s="38"/>
      <c r="K642" s="38"/>
      <c r="L642" s="34"/>
      <c r="M642" s="34"/>
      <c r="N642" s="34"/>
      <c r="O642" s="34"/>
    </row>
    <row r="643" spans="1:15" ht="14.25">
      <c r="A643" s="41">
        <v>0</v>
      </c>
      <c r="B643" s="58"/>
      <c r="C643" s="64"/>
      <c r="D643" s="65"/>
      <c r="E643" s="60" t="str">
        <f t="shared" si="35"/>
        <v/>
      </c>
      <c r="F643" s="61">
        <f t="shared" si="36"/>
        <v>0</v>
      </c>
      <c r="G643" s="87">
        <f>IF($C643="",0,COUNTIF(男子名簿!$F$12:$F$520,$C643))</f>
        <v>0</v>
      </c>
      <c r="H643" s="88">
        <f>IF($C643="",0,COUNTIF(女子名簿!$F$12:$F$520,$C643))</f>
        <v>0</v>
      </c>
      <c r="I643" s="89">
        <f t="shared" si="22"/>
        <v>0</v>
      </c>
      <c r="J643" s="38"/>
      <c r="K643" s="38"/>
      <c r="L643" s="34"/>
      <c r="M643" s="34"/>
      <c r="N643" s="34"/>
      <c r="O643" s="40"/>
    </row>
    <row r="644" spans="1:15" ht="14.25">
      <c r="A644" s="41">
        <v>0</v>
      </c>
      <c r="B644" s="42"/>
      <c r="C644" s="53"/>
      <c r="D644" s="54"/>
      <c r="E644" s="45" t="str">
        <f t="shared" si="35"/>
        <v/>
      </c>
      <c r="F644" s="43">
        <f t="shared" si="36"/>
        <v>0</v>
      </c>
      <c r="G644" s="75">
        <f>IF($C644="",0,COUNTIF(男子名簿!$F$12:$F$520,$C644))</f>
        <v>0</v>
      </c>
      <c r="H644" s="76">
        <f>IF($C644="",0,COUNTIF(女子名簿!$F$12:$F$520,$C644))</f>
        <v>0</v>
      </c>
      <c r="I644" s="77">
        <f t="shared" si="22"/>
        <v>0</v>
      </c>
      <c r="J644" s="38"/>
      <c r="K644" s="38"/>
      <c r="L644" s="34"/>
      <c r="M644" s="34"/>
      <c r="N644" s="34"/>
      <c r="O644" s="40"/>
    </row>
    <row r="645" spans="1:15" ht="14.25">
      <c r="A645" s="41">
        <v>0</v>
      </c>
      <c r="B645" s="42"/>
      <c r="C645" s="53"/>
      <c r="D645" s="54"/>
      <c r="E645" s="45" t="str">
        <f t="shared" si="35"/>
        <v/>
      </c>
      <c r="F645" s="43">
        <f t="shared" si="36"/>
        <v>0</v>
      </c>
      <c r="G645" s="75">
        <f>IF($C645="",0,COUNTIF(男子名簿!$F$12:$F$520,$C645))</f>
        <v>0</v>
      </c>
      <c r="H645" s="76">
        <f>IF($C645="",0,COUNTIF(女子名簿!$F$12:$F$520,$C645))</f>
        <v>0</v>
      </c>
      <c r="I645" s="77">
        <f t="shared" si="22"/>
        <v>0</v>
      </c>
      <c r="J645" s="38"/>
      <c r="K645" s="38"/>
      <c r="L645" s="34"/>
      <c r="M645" s="34"/>
      <c r="N645" s="34"/>
      <c r="O645" s="40"/>
    </row>
    <row r="646" spans="1:15" ht="14.25">
      <c r="A646" s="41">
        <v>0</v>
      </c>
      <c r="B646" s="42"/>
      <c r="C646" s="43"/>
      <c r="D646" s="44"/>
      <c r="E646" s="45" t="str">
        <f t="shared" si="35"/>
        <v/>
      </c>
      <c r="F646" s="43">
        <f t="shared" si="36"/>
        <v>0</v>
      </c>
      <c r="G646" s="75">
        <f>IF($C646="",0,COUNTIF(男子名簿!$F$12:$F$520,$C646))</f>
        <v>0</v>
      </c>
      <c r="H646" s="76">
        <f>IF($C646="",0,COUNTIF(女子名簿!$F$12:$F$520,$C646))</f>
        <v>0</v>
      </c>
      <c r="I646" s="77">
        <f t="shared" si="22"/>
        <v>0</v>
      </c>
      <c r="J646" s="38"/>
      <c r="K646" s="38"/>
      <c r="L646" s="34"/>
      <c r="M646" s="34"/>
      <c r="N646" s="34"/>
      <c r="O646" s="40"/>
    </row>
    <row r="647" spans="1:15" ht="14.25">
      <c r="A647" s="41">
        <v>0</v>
      </c>
      <c r="B647" s="46"/>
      <c r="C647" s="62"/>
      <c r="D647" s="66"/>
      <c r="E647" s="48" t="str">
        <f t="shared" si="35"/>
        <v/>
      </c>
      <c r="F647" s="49">
        <f t="shared" si="36"/>
        <v>0</v>
      </c>
      <c r="G647" s="78">
        <f>IF($C647="",0,COUNTIF(男子名簿!$F$12:$F$520,$C647))</f>
        <v>0</v>
      </c>
      <c r="H647" s="79">
        <f>IF($C647="",0,COUNTIF(女子名簿!$F$12:$F$520,$C647))</f>
        <v>0</v>
      </c>
      <c r="I647" s="80">
        <f t="shared" si="22"/>
        <v>0</v>
      </c>
      <c r="J647" s="38"/>
      <c r="K647" s="38"/>
      <c r="L647" s="34"/>
      <c r="M647" s="34"/>
      <c r="N647" s="34"/>
      <c r="O647" s="40"/>
    </row>
    <row r="648" spans="1:15" ht="14.25">
      <c r="A648" s="41">
        <v>0</v>
      </c>
      <c r="B648" s="50"/>
      <c r="C648" s="64"/>
      <c r="D648" s="67"/>
      <c r="E648" s="52" t="str">
        <f t="shared" si="35"/>
        <v/>
      </c>
      <c r="F648" s="51">
        <f t="shared" si="36"/>
        <v>0</v>
      </c>
      <c r="G648" s="81">
        <f>IF($C648="",0,COUNTIF(男子名簿!$F$12:$F$520,$C648))</f>
        <v>0</v>
      </c>
      <c r="H648" s="82">
        <f>IF($C648="",0,COUNTIF(女子名簿!$F$12:$F$520,$C648))</f>
        <v>0</v>
      </c>
      <c r="I648" s="83">
        <f t="shared" si="22"/>
        <v>0</v>
      </c>
      <c r="J648" s="38"/>
      <c r="K648" s="38"/>
      <c r="L648" s="34"/>
      <c r="M648" s="34"/>
      <c r="N648" s="34"/>
      <c r="O648" s="40"/>
    </row>
    <row r="649" spans="1:15" ht="14.25">
      <c r="A649" s="41">
        <v>0</v>
      </c>
      <c r="B649" s="42"/>
      <c r="C649" s="43"/>
      <c r="D649" s="44"/>
      <c r="E649" s="45" t="str">
        <f t="shared" si="35"/>
        <v/>
      </c>
      <c r="F649" s="43">
        <f t="shared" si="36"/>
        <v>0</v>
      </c>
      <c r="G649" s="75">
        <f>IF($C649="",0,COUNTIF(男子名簿!$F$12:$F$520,$C649))</f>
        <v>0</v>
      </c>
      <c r="H649" s="76">
        <f>IF($C649="",0,COUNTIF(女子名簿!$F$12:$F$520,$C649))</f>
        <v>0</v>
      </c>
      <c r="I649" s="77">
        <f t="shared" si="22"/>
        <v>0</v>
      </c>
      <c r="J649" s="38"/>
      <c r="K649" s="38"/>
      <c r="L649" s="34"/>
      <c r="M649" s="34"/>
      <c r="N649" s="34"/>
      <c r="O649" s="40"/>
    </row>
    <row r="650" spans="1:15" ht="14.25">
      <c r="A650" s="41">
        <v>0</v>
      </c>
      <c r="B650" s="42"/>
      <c r="C650" s="53"/>
      <c r="D650" s="54"/>
      <c r="E650" s="45" t="str">
        <f t="shared" si="35"/>
        <v/>
      </c>
      <c r="F650" s="43">
        <f t="shared" si="36"/>
        <v>0</v>
      </c>
      <c r="G650" s="75">
        <f>IF($C650="",0,COUNTIF(男子名簿!$F$12:$F$520,$C650))</f>
        <v>0</v>
      </c>
      <c r="H650" s="76">
        <f>IF($C650="",0,COUNTIF(女子名簿!$F$12:$F$520,$C650))</f>
        <v>0</v>
      </c>
      <c r="I650" s="77">
        <f t="shared" si="22"/>
        <v>0</v>
      </c>
      <c r="J650" s="38"/>
      <c r="K650" s="38"/>
      <c r="L650" s="34"/>
      <c r="M650" s="34"/>
      <c r="N650" s="34"/>
      <c r="O650" s="40"/>
    </row>
    <row r="651" spans="1:15" ht="14.25">
      <c r="A651" s="41">
        <v>0</v>
      </c>
      <c r="B651" s="42"/>
      <c r="C651" s="53"/>
      <c r="D651" s="54"/>
      <c r="E651" s="45" t="str">
        <f t="shared" si="35"/>
        <v/>
      </c>
      <c r="F651" s="43">
        <f t="shared" si="36"/>
        <v>0</v>
      </c>
      <c r="G651" s="75">
        <f>IF($C651="",0,COUNTIF(男子名簿!$F$12:$F$520,$C651))</f>
        <v>0</v>
      </c>
      <c r="H651" s="76">
        <f>IF($C651="",0,COUNTIF(女子名簿!$F$12:$F$520,$C651))</f>
        <v>0</v>
      </c>
      <c r="I651" s="77">
        <f t="shared" si="22"/>
        <v>0</v>
      </c>
      <c r="J651" s="38"/>
      <c r="K651" s="38"/>
      <c r="L651" s="34"/>
      <c r="M651" s="34"/>
      <c r="N651" s="34"/>
      <c r="O651" s="40"/>
    </row>
    <row r="652" spans="1:15" ht="14.25">
      <c r="A652" s="41">
        <v>0</v>
      </c>
      <c r="B652" s="55"/>
      <c r="C652" s="62"/>
      <c r="D652" s="63"/>
      <c r="E652" s="57" t="str">
        <f t="shared" si="35"/>
        <v/>
      </c>
      <c r="F652" s="47">
        <f t="shared" si="36"/>
        <v>0</v>
      </c>
      <c r="G652" s="84">
        <f>IF($C652="",0,COUNTIF(男子名簿!$F$12:$F$520,$C652))</f>
        <v>0</v>
      </c>
      <c r="H652" s="85">
        <f>IF($C652="",0,COUNTIF(女子名簿!$F$12:$F$520,$C652))</f>
        <v>0</v>
      </c>
      <c r="I652" s="86">
        <f t="shared" si="22"/>
        <v>0</v>
      </c>
      <c r="J652" s="38"/>
      <c r="K652" s="38"/>
      <c r="L652" s="34"/>
      <c r="M652" s="34"/>
      <c r="N652" s="34"/>
      <c r="O652" s="40"/>
    </row>
    <row r="653" spans="1:15" ht="14.25">
      <c r="A653" s="41">
        <v>0</v>
      </c>
      <c r="B653" s="58"/>
      <c r="C653" s="64"/>
      <c r="D653" s="65"/>
      <c r="E653" s="60" t="str">
        <f t="shared" si="35"/>
        <v/>
      </c>
      <c r="F653" s="61">
        <f t="shared" si="36"/>
        <v>0</v>
      </c>
      <c r="G653" s="87">
        <f>IF($C653="",0,COUNTIF(男子名簿!$F$12:$F$520,$C653))</f>
        <v>0</v>
      </c>
      <c r="H653" s="88">
        <f>IF($C653="",0,COUNTIF(女子名簿!$F$12:$F$520,$C653))</f>
        <v>0</v>
      </c>
      <c r="I653" s="89">
        <f t="shared" si="22"/>
        <v>0</v>
      </c>
      <c r="J653" s="38"/>
      <c r="K653" s="38"/>
      <c r="L653" s="34"/>
      <c r="M653" s="34"/>
      <c r="N653" s="34"/>
      <c r="O653" s="40"/>
    </row>
    <row r="654" spans="1:15" ht="14.25">
      <c r="A654" s="41">
        <v>0</v>
      </c>
      <c r="B654" s="42"/>
      <c r="C654" s="53"/>
      <c r="D654" s="54"/>
      <c r="E654" s="45" t="str">
        <f t="shared" si="35"/>
        <v/>
      </c>
      <c r="F654" s="43">
        <f t="shared" si="36"/>
        <v>0</v>
      </c>
      <c r="G654" s="75">
        <f>IF($C654="",0,COUNTIF(男子名簿!$F$12:$F$520,$C654))</f>
        <v>0</v>
      </c>
      <c r="H654" s="76">
        <f>IF($C654="",0,COUNTIF(女子名簿!$F$12:$F$520,$C654))</f>
        <v>0</v>
      </c>
      <c r="I654" s="77">
        <f t="shared" si="22"/>
        <v>0</v>
      </c>
      <c r="J654" s="38"/>
      <c r="K654" s="38"/>
      <c r="L654" s="34"/>
      <c r="M654" s="34"/>
      <c r="N654" s="34"/>
      <c r="O654" s="40"/>
    </row>
    <row r="655" spans="1:15" ht="14.25">
      <c r="A655" s="41">
        <v>0</v>
      </c>
      <c r="B655" s="42"/>
      <c r="C655" s="53"/>
      <c r="D655" s="54"/>
      <c r="E655" s="45" t="str">
        <f t="shared" si="35"/>
        <v/>
      </c>
      <c r="F655" s="43">
        <f t="shared" si="36"/>
        <v>0</v>
      </c>
      <c r="G655" s="75">
        <f>IF($C655="",0,COUNTIF(男子名簿!$F$12:$F$520,$C655))</f>
        <v>0</v>
      </c>
      <c r="H655" s="76">
        <f>IF($C655="",0,COUNTIF(女子名簿!$F$12:$F$520,$C655))</f>
        <v>0</v>
      </c>
      <c r="I655" s="77">
        <f t="shared" si="22"/>
        <v>0</v>
      </c>
      <c r="J655" s="38"/>
      <c r="K655" s="38"/>
      <c r="L655" s="34"/>
      <c r="M655" s="34"/>
      <c r="N655" s="34"/>
      <c r="O655" s="40"/>
    </row>
    <row r="656" spans="1:15" ht="14.25">
      <c r="A656" s="41">
        <v>0</v>
      </c>
      <c r="B656" s="42"/>
      <c r="C656" s="53"/>
      <c r="D656" s="54"/>
      <c r="E656" s="45" t="str">
        <f t="shared" si="35"/>
        <v/>
      </c>
      <c r="F656" s="43">
        <f t="shared" si="36"/>
        <v>0</v>
      </c>
      <c r="G656" s="75">
        <f>IF($C656="",0,COUNTIF(男子名簿!$F$12:$F$520,$C656))</f>
        <v>0</v>
      </c>
      <c r="H656" s="76">
        <f>IF($C656="",0,COUNTIF(女子名簿!$F$12:$F$520,$C656))</f>
        <v>0</v>
      </c>
      <c r="I656" s="77">
        <f t="shared" si="22"/>
        <v>0</v>
      </c>
      <c r="J656" s="38"/>
      <c r="K656" s="38"/>
      <c r="L656" s="34"/>
      <c r="M656" s="34"/>
      <c r="N656" s="34"/>
      <c r="O656" s="40"/>
    </row>
    <row r="657" spans="1:15" ht="14.25">
      <c r="A657" s="41">
        <v>0</v>
      </c>
      <c r="B657" s="46"/>
      <c r="C657" s="62"/>
      <c r="D657" s="66"/>
      <c r="E657" s="48" t="str">
        <f t="shared" si="35"/>
        <v/>
      </c>
      <c r="F657" s="49">
        <f t="shared" si="36"/>
        <v>0</v>
      </c>
      <c r="G657" s="78">
        <f>IF($C657="",0,COUNTIF(男子名簿!$F$12:$F$520,$C657))</f>
        <v>0</v>
      </c>
      <c r="H657" s="79">
        <f>IF($C657="",0,COUNTIF(女子名簿!$F$12:$F$520,$C657))</f>
        <v>0</v>
      </c>
      <c r="I657" s="80">
        <f t="shared" si="22"/>
        <v>0</v>
      </c>
      <c r="J657" s="38"/>
      <c r="K657" s="38"/>
      <c r="L657" s="34"/>
      <c r="M657" s="34"/>
      <c r="N657" s="34"/>
      <c r="O657" s="40"/>
    </row>
    <row r="658" spans="1:15" ht="14.25">
      <c r="A658" s="41">
        <v>0</v>
      </c>
      <c r="B658" s="50"/>
      <c r="C658" s="61"/>
      <c r="D658" s="59"/>
      <c r="E658" s="52"/>
      <c r="F658" s="51"/>
      <c r="G658" s="81">
        <f>IF($C658="",0,COUNTIF(男子名簿!$F$12:$F$520,$C658))</f>
        <v>0</v>
      </c>
      <c r="H658" s="82">
        <f>IF($C658="",0,COUNTIF(女子名簿!$F$12:$F$520,$C658))</f>
        <v>0</v>
      </c>
      <c r="I658" s="83">
        <f t="shared" si="22"/>
        <v>0</v>
      </c>
      <c r="J658" s="38"/>
      <c r="K658" s="38"/>
      <c r="L658" s="34"/>
      <c r="M658" s="34"/>
      <c r="N658" s="34"/>
      <c r="O658" s="40"/>
    </row>
    <row r="659" spans="1:15" ht="14.25">
      <c r="A659" s="41">
        <v>0</v>
      </c>
      <c r="B659" s="42"/>
      <c r="C659" s="43"/>
      <c r="D659" s="44"/>
      <c r="E659" s="45" t="str">
        <f t="shared" ref="E659:E677" si="37">IF($C659="","",ASC(PHONETIC($C659)))</f>
        <v/>
      </c>
      <c r="F659" s="43">
        <f t="shared" ref="F659:F677" si="38">C659</f>
        <v>0</v>
      </c>
      <c r="G659" s="75">
        <f>IF($C659="",0,COUNTIF(男子名簿!$F$12:$F$520,$C659))</f>
        <v>0</v>
      </c>
      <c r="H659" s="76">
        <f>IF($C659="",0,COUNTIF(女子名簿!$F$12:$F$520,$C659))</f>
        <v>0</v>
      </c>
      <c r="I659" s="77">
        <f t="shared" si="22"/>
        <v>0</v>
      </c>
      <c r="J659" s="38"/>
      <c r="K659" s="38"/>
      <c r="L659" s="34"/>
      <c r="M659" s="34"/>
      <c r="N659" s="34"/>
      <c r="O659" s="34"/>
    </row>
    <row r="660" spans="1:15" ht="14.25">
      <c r="A660" s="41">
        <v>0</v>
      </c>
      <c r="B660" s="42"/>
      <c r="C660" s="43"/>
      <c r="D660" s="44"/>
      <c r="E660" s="45" t="str">
        <f t="shared" si="37"/>
        <v/>
      </c>
      <c r="F660" s="43">
        <f t="shared" si="38"/>
        <v>0</v>
      </c>
      <c r="G660" s="75">
        <f>IF($C660="",0,COUNTIF(男子名簿!$F$12:$F$520,$C660))</f>
        <v>0</v>
      </c>
      <c r="H660" s="76">
        <f>IF($C660="",0,COUNTIF(女子名簿!$F$12:$F$520,$C660))</f>
        <v>0</v>
      </c>
      <c r="I660" s="77">
        <f t="shared" si="22"/>
        <v>0</v>
      </c>
      <c r="J660" s="38"/>
      <c r="K660" s="38"/>
      <c r="L660" s="34"/>
      <c r="M660" s="34"/>
      <c r="N660" s="34"/>
      <c r="O660" s="34"/>
    </row>
    <row r="661" spans="1:15" ht="14.25">
      <c r="A661" s="41">
        <v>0</v>
      </c>
      <c r="B661" s="42"/>
      <c r="C661" s="43"/>
      <c r="D661" s="44"/>
      <c r="E661" s="45" t="str">
        <f t="shared" si="37"/>
        <v/>
      </c>
      <c r="F661" s="43">
        <f t="shared" si="38"/>
        <v>0</v>
      </c>
      <c r="G661" s="75">
        <f>IF($C661="",0,COUNTIF(男子名簿!$F$12:$F$520,$C661))</f>
        <v>0</v>
      </c>
      <c r="H661" s="76">
        <f>IF($C661="",0,COUNTIF(女子名簿!$F$12:$F$520,$C661))</f>
        <v>0</v>
      </c>
      <c r="I661" s="77">
        <f t="shared" si="22"/>
        <v>0</v>
      </c>
      <c r="J661" s="38"/>
      <c r="K661" s="38"/>
      <c r="L661" s="34"/>
      <c r="M661" s="34"/>
      <c r="N661" s="34"/>
      <c r="O661" s="34"/>
    </row>
    <row r="662" spans="1:15" ht="14.25">
      <c r="A662" s="41">
        <v>0</v>
      </c>
      <c r="B662" s="55"/>
      <c r="C662" s="47"/>
      <c r="D662" s="56"/>
      <c r="E662" s="57" t="str">
        <f t="shared" si="37"/>
        <v/>
      </c>
      <c r="F662" s="47">
        <f t="shared" si="38"/>
        <v>0</v>
      </c>
      <c r="G662" s="84">
        <f>IF($C662="",0,COUNTIF(男子名簿!$F$12:$F$520,$C662))</f>
        <v>0</v>
      </c>
      <c r="H662" s="85">
        <f>IF($C662="",0,COUNTIF(女子名簿!$F$12:$F$520,$C662))</f>
        <v>0</v>
      </c>
      <c r="I662" s="86">
        <f t="shared" si="22"/>
        <v>0</v>
      </c>
      <c r="J662" s="38"/>
      <c r="K662" s="38"/>
      <c r="L662" s="34"/>
      <c r="M662" s="34"/>
      <c r="N662" s="34"/>
      <c r="O662" s="34"/>
    </row>
    <row r="663" spans="1:15" ht="14.25">
      <c r="A663" s="41">
        <v>0</v>
      </c>
      <c r="B663" s="58"/>
      <c r="C663" s="64"/>
      <c r="D663" s="65"/>
      <c r="E663" s="60" t="str">
        <f t="shared" si="37"/>
        <v/>
      </c>
      <c r="F663" s="61">
        <f t="shared" si="38"/>
        <v>0</v>
      </c>
      <c r="G663" s="87">
        <f>IF($C663="",0,COUNTIF(男子名簿!$F$12:$F$520,$C663))</f>
        <v>0</v>
      </c>
      <c r="H663" s="88">
        <f>IF($C663="",0,COUNTIF(女子名簿!$F$12:$F$520,$C663))</f>
        <v>0</v>
      </c>
      <c r="I663" s="89">
        <f t="shared" si="22"/>
        <v>0</v>
      </c>
      <c r="J663" s="38"/>
      <c r="K663" s="38"/>
      <c r="L663" s="34"/>
      <c r="M663" s="34"/>
      <c r="N663" s="34"/>
      <c r="O663" s="40"/>
    </row>
    <row r="664" spans="1:15" ht="14.25">
      <c r="A664" s="41">
        <v>0</v>
      </c>
      <c r="B664" s="42"/>
      <c r="C664" s="53"/>
      <c r="D664" s="54"/>
      <c r="E664" s="45" t="str">
        <f t="shared" si="37"/>
        <v/>
      </c>
      <c r="F664" s="43">
        <f t="shared" si="38"/>
        <v>0</v>
      </c>
      <c r="G664" s="75">
        <f>IF($C664="",0,COUNTIF(男子名簿!$F$12:$F$520,$C664))</f>
        <v>0</v>
      </c>
      <c r="H664" s="76">
        <f>IF($C664="",0,COUNTIF(女子名簿!$F$12:$F$520,$C664))</f>
        <v>0</v>
      </c>
      <c r="I664" s="77">
        <f t="shared" si="22"/>
        <v>0</v>
      </c>
      <c r="J664" s="38"/>
      <c r="K664" s="38"/>
      <c r="L664" s="34"/>
      <c r="M664" s="34"/>
      <c r="N664" s="34"/>
      <c r="O664" s="40"/>
    </row>
    <row r="665" spans="1:15" ht="14.25">
      <c r="A665" s="41">
        <v>0</v>
      </c>
      <c r="B665" s="42"/>
      <c r="C665" s="53"/>
      <c r="D665" s="54"/>
      <c r="E665" s="45" t="str">
        <f t="shared" si="37"/>
        <v/>
      </c>
      <c r="F665" s="43">
        <f t="shared" si="38"/>
        <v>0</v>
      </c>
      <c r="G665" s="75">
        <f>IF($C665="",0,COUNTIF(男子名簿!$F$12:$F$520,$C665))</f>
        <v>0</v>
      </c>
      <c r="H665" s="76">
        <f>IF($C665="",0,COUNTIF(女子名簿!$F$12:$F$520,$C665))</f>
        <v>0</v>
      </c>
      <c r="I665" s="77">
        <f t="shared" si="22"/>
        <v>0</v>
      </c>
      <c r="J665" s="38"/>
      <c r="K665" s="38"/>
      <c r="L665" s="34"/>
      <c r="M665" s="34"/>
      <c r="N665" s="34"/>
      <c r="O665" s="40"/>
    </row>
    <row r="666" spans="1:15" ht="14.25">
      <c r="A666" s="41">
        <v>0</v>
      </c>
      <c r="B666" s="42"/>
      <c r="C666" s="43"/>
      <c r="D666" s="44"/>
      <c r="E666" s="45" t="str">
        <f t="shared" si="37"/>
        <v/>
      </c>
      <c r="F666" s="43">
        <f t="shared" si="38"/>
        <v>0</v>
      </c>
      <c r="G666" s="75">
        <f>IF($C666="",0,COUNTIF(男子名簿!$F$12:$F$520,$C666))</f>
        <v>0</v>
      </c>
      <c r="H666" s="76">
        <f>IF($C666="",0,COUNTIF(女子名簿!$F$12:$F$520,$C666))</f>
        <v>0</v>
      </c>
      <c r="I666" s="77">
        <f t="shared" si="22"/>
        <v>0</v>
      </c>
      <c r="J666" s="38"/>
      <c r="K666" s="38"/>
      <c r="L666" s="34"/>
      <c r="M666" s="34"/>
      <c r="N666" s="34"/>
      <c r="O666" s="40"/>
    </row>
    <row r="667" spans="1:15" ht="14.25">
      <c r="A667" s="41">
        <v>0</v>
      </c>
      <c r="B667" s="46"/>
      <c r="C667" s="62"/>
      <c r="D667" s="66"/>
      <c r="E667" s="48" t="str">
        <f t="shared" si="37"/>
        <v/>
      </c>
      <c r="F667" s="49">
        <f t="shared" si="38"/>
        <v>0</v>
      </c>
      <c r="G667" s="78">
        <f>IF($C667="",0,COUNTIF(男子名簿!$F$12:$F$520,$C667))</f>
        <v>0</v>
      </c>
      <c r="H667" s="79">
        <f>IF($C667="",0,COUNTIF(女子名簿!$F$12:$F$520,$C667))</f>
        <v>0</v>
      </c>
      <c r="I667" s="80">
        <f t="shared" si="22"/>
        <v>0</v>
      </c>
      <c r="J667" s="38"/>
      <c r="K667" s="38"/>
      <c r="L667" s="34"/>
      <c r="M667" s="34"/>
      <c r="N667" s="34"/>
      <c r="O667" s="40"/>
    </row>
    <row r="668" spans="1:15" ht="14.25">
      <c r="A668" s="41">
        <v>0</v>
      </c>
      <c r="B668" s="50"/>
      <c r="C668" s="64"/>
      <c r="D668" s="67"/>
      <c r="E668" s="52" t="str">
        <f t="shared" si="37"/>
        <v/>
      </c>
      <c r="F668" s="51">
        <f t="shared" si="38"/>
        <v>0</v>
      </c>
      <c r="G668" s="81">
        <f>IF($C668="",0,COUNTIF(男子名簿!$F$12:$F$520,$C668))</f>
        <v>0</v>
      </c>
      <c r="H668" s="82">
        <f>IF($C668="",0,COUNTIF(女子名簿!$F$12:$F$520,$C668))</f>
        <v>0</v>
      </c>
      <c r="I668" s="83">
        <f t="shared" si="22"/>
        <v>0</v>
      </c>
      <c r="J668" s="38"/>
      <c r="K668" s="38"/>
      <c r="L668" s="34"/>
      <c r="M668" s="34"/>
      <c r="N668" s="34"/>
      <c r="O668" s="40"/>
    </row>
    <row r="669" spans="1:15" ht="14.25">
      <c r="A669" s="41">
        <v>0</v>
      </c>
      <c r="B669" s="42"/>
      <c r="C669" s="43"/>
      <c r="D669" s="44"/>
      <c r="E669" s="45" t="str">
        <f t="shared" si="37"/>
        <v/>
      </c>
      <c r="F669" s="43">
        <f t="shared" si="38"/>
        <v>0</v>
      </c>
      <c r="G669" s="75">
        <f>IF($C669="",0,COUNTIF(男子名簿!$F$12:$F$520,$C669))</f>
        <v>0</v>
      </c>
      <c r="H669" s="76">
        <f>IF($C669="",0,COUNTIF(女子名簿!$F$12:$F$520,$C669))</f>
        <v>0</v>
      </c>
      <c r="I669" s="77">
        <f t="shared" si="22"/>
        <v>0</v>
      </c>
      <c r="J669" s="38"/>
      <c r="K669" s="38"/>
      <c r="L669" s="34"/>
      <c r="M669" s="34"/>
      <c r="N669" s="34"/>
      <c r="O669" s="40"/>
    </row>
    <row r="670" spans="1:15" ht="14.25">
      <c r="A670" s="41">
        <v>0</v>
      </c>
      <c r="B670" s="42"/>
      <c r="C670" s="53"/>
      <c r="D670" s="54"/>
      <c r="E670" s="45" t="str">
        <f t="shared" si="37"/>
        <v/>
      </c>
      <c r="F670" s="43">
        <f t="shared" si="38"/>
        <v>0</v>
      </c>
      <c r="G670" s="75">
        <f>IF($C670="",0,COUNTIF(男子名簿!$F$12:$F$520,$C670))</f>
        <v>0</v>
      </c>
      <c r="H670" s="76">
        <f>IF($C670="",0,COUNTIF(女子名簿!$F$12:$F$520,$C670))</f>
        <v>0</v>
      </c>
      <c r="I670" s="77">
        <f t="shared" si="22"/>
        <v>0</v>
      </c>
      <c r="J670" s="38"/>
      <c r="K670" s="38"/>
      <c r="L670" s="34"/>
      <c r="M670" s="34"/>
      <c r="N670" s="34"/>
      <c r="O670" s="40"/>
    </row>
    <row r="671" spans="1:15" ht="14.25">
      <c r="A671" s="41">
        <v>0</v>
      </c>
      <c r="B671" s="42"/>
      <c r="C671" s="53"/>
      <c r="D671" s="54"/>
      <c r="E671" s="45" t="str">
        <f t="shared" si="37"/>
        <v/>
      </c>
      <c r="F671" s="43">
        <f t="shared" si="38"/>
        <v>0</v>
      </c>
      <c r="G671" s="75">
        <f>IF($C671="",0,COUNTIF(男子名簿!$F$12:$F$520,$C671))</f>
        <v>0</v>
      </c>
      <c r="H671" s="76">
        <f>IF($C671="",0,COUNTIF(女子名簿!$F$12:$F$520,$C671))</f>
        <v>0</v>
      </c>
      <c r="I671" s="77">
        <f t="shared" si="22"/>
        <v>0</v>
      </c>
      <c r="J671" s="38"/>
      <c r="K671" s="38"/>
      <c r="L671" s="34"/>
      <c r="M671" s="34"/>
      <c r="N671" s="34"/>
      <c r="O671" s="40"/>
    </row>
    <row r="672" spans="1:15" ht="14.25">
      <c r="A672" s="41">
        <v>0</v>
      </c>
      <c r="B672" s="55"/>
      <c r="C672" s="62"/>
      <c r="D672" s="63"/>
      <c r="E672" s="57" t="str">
        <f t="shared" si="37"/>
        <v/>
      </c>
      <c r="F672" s="47">
        <f t="shared" si="38"/>
        <v>0</v>
      </c>
      <c r="G672" s="84">
        <f>IF($C672="",0,COUNTIF(男子名簿!$F$12:$F$520,$C672))</f>
        <v>0</v>
      </c>
      <c r="H672" s="85">
        <f>IF($C672="",0,COUNTIF(女子名簿!$F$12:$F$520,$C672))</f>
        <v>0</v>
      </c>
      <c r="I672" s="86">
        <f t="shared" si="22"/>
        <v>0</v>
      </c>
      <c r="J672" s="38"/>
      <c r="K672" s="38"/>
      <c r="L672" s="34"/>
      <c r="M672" s="34"/>
      <c r="N672" s="34"/>
      <c r="O672" s="40"/>
    </row>
    <row r="673" spans="1:15" ht="14.25">
      <c r="A673" s="41">
        <v>0</v>
      </c>
      <c r="B673" s="58"/>
      <c r="C673" s="64"/>
      <c r="D673" s="65"/>
      <c r="E673" s="60" t="str">
        <f t="shared" si="37"/>
        <v/>
      </c>
      <c r="F673" s="61">
        <f t="shared" si="38"/>
        <v>0</v>
      </c>
      <c r="G673" s="87">
        <f>IF($C673="",0,COUNTIF(男子名簿!$F$12:$F$520,$C673))</f>
        <v>0</v>
      </c>
      <c r="H673" s="88">
        <f>IF($C673="",0,COUNTIF(女子名簿!$F$12:$F$520,$C673))</f>
        <v>0</v>
      </c>
      <c r="I673" s="89">
        <f t="shared" si="22"/>
        <v>0</v>
      </c>
      <c r="J673" s="38"/>
      <c r="K673" s="38"/>
      <c r="L673" s="34"/>
      <c r="M673" s="34"/>
      <c r="N673" s="34"/>
      <c r="O673" s="40"/>
    </row>
    <row r="674" spans="1:15" ht="14.25">
      <c r="A674" s="41">
        <v>0</v>
      </c>
      <c r="B674" s="42"/>
      <c r="C674" s="53"/>
      <c r="D674" s="54"/>
      <c r="E674" s="45" t="str">
        <f t="shared" si="37"/>
        <v/>
      </c>
      <c r="F674" s="43">
        <f t="shared" si="38"/>
        <v>0</v>
      </c>
      <c r="G674" s="75">
        <f>IF($C674="",0,COUNTIF(男子名簿!$F$12:$F$520,$C674))</f>
        <v>0</v>
      </c>
      <c r="H674" s="76">
        <f>IF($C674="",0,COUNTIF(女子名簿!$F$12:$F$520,$C674))</f>
        <v>0</v>
      </c>
      <c r="I674" s="77">
        <f t="shared" si="22"/>
        <v>0</v>
      </c>
      <c r="J674" s="38"/>
      <c r="K674" s="38"/>
      <c r="L674" s="34"/>
      <c r="M674" s="34"/>
      <c r="N674" s="34"/>
      <c r="O674" s="40"/>
    </row>
    <row r="675" spans="1:15" ht="14.25">
      <c r="A675" s="41">
        <v>0</v>
      </c>
      <c r="B675" s="42"/>
      <c r="C675" s="53"/>
      <c r="D675" s="54"/>
      <c r="E675" s="45" t="str">
        <f t="shared" si="37"/>
        <v/>
      </c>
      <c r="F675" s="43">
        <f t="shared" si="38"/>
        <v>0</v>
      </c>
      <c r="G675" s="75">
        <f>IF($C675="",0,COUNTIF(男子名簿!$F$12:$F$520,$C675))</f>
        <v>0</v>
      </c>
      <c r="H675" s="76">
        <f>IF($C675="",0,COUNTIF(女子名簿!$F$12:$F$520,$C675))</f>
        <v>0</v>
      </c>
      <c r="I675" s="77">
        <f t="shared" si="22"/>
        <v>0</v>
      </c>
      <c r="J675" s="38"/>
      <c r="K675" s="38"/>
      <c r="L675" s="34"/>
      <c r="M675" s="34"/>
      <c r="N675" s="34"/>
      <c r="O675" s="40"/>
    </row>
    <row r="676" spans="1:15" ht="14.25">
      <c r="A676" s="41">
        <v>0</v>
      </c>
      <c r="B676" s="42"/>
      <c r="C676" s="53"/>
      <c r="D676" s="54"/>
      <c r="E676" s="45" t="str">
        <f t="shared" si="37"/>
        <v/>
      </c>
      <c r="F676" s="43">
        <f t="shared" si="38"/>
        <v>0</v>
      </c>
      <c r="G676" s="75">
        <f>IF($C676="",0,COUNTIF(男子名簿!$F$12:$F$520,$C676))</f>
        <v>0</v>
      </c>
      <c r="H676" s="76">
        <f>IF($C676="",0,COUNTIF(女子名簿!$F$12:$F$520,$C676))</f>
        <v>0</v>
      </c>
      <c r="I676" s="77">
        <f t="shared" si="22"/>
        <v>0</v>
      </c>
      <c r="J676" s="38"/>
      <c r="K676" s="38"/>
      <c r="L676" s="34"/>
      <c r="M676" s="34"/>
      <c r="N676" s="34"/>
      <c r="O676" s="40"/>
    </row>
    <row r="677" spans="1:15" ht="14.25">
      <c r="A677" s="41">
        <v>0</v>
      </c>
      <c r="B677" s="46"/>
      <c r="C677" s="62"/>
      <c r="D677" s="66"/>
      <c r="E677" s="48" t="str">
        <f t="shared" si="37"/>
        <v/>
      </c>
      <c r="F677" s="49">
        <f t="shared" si="38"/>
        <v>0</v>
      </c>
      <c r="G677" s="78">
        <f>IF($C677="",0,COUNTIF(男子名簿!$F$12:$F$520,$C677))</f>
        <v>0</v>
      </c>
      <c r="H677" s="79">
        <f>IF($C677="",0,COUNTIF(女子名簿!$F$12:$F$520,$C677))</f>
        <v>0</v>
      </c>
      <c r="I677" s="80">
        <f t="shared" si="22"/>
        <v>0</v>
      </c>
      <c r="J677" s="38"/>
      <c r="K677" s="38"/>
      <c r="L677" s="34"/>
      <c r="M677" s="34"/>
      <c r="N677" s="34"/>
      <c r="O677" s="40"/>
    </row>
    <row r="678" spans="1:15" ht="14.25">
      <c r="A678" s="41">
        <v>0</v>
      </c>
      <c r="B678" s="50"/>
      <c r="C678" s="61"/>
      <c r="D678" s="59"/>
      <c r="E678" s="52"/>
      <c r="F678" s="51"/>
      <c r="G678" s="81">
        <f>IF($C678="",0,COUNTIF(男子名簿!$F$12:$F$520,$C678))</f>
        <v>0</v>
      </c>
      <c r="H678" s="82">
        <f>IF($C678="",0,COUNTIF(女子名簿!$F$12:$F$520,$C678))</f>
        <v>0</v>
      </c>
      <c r="I678" s="83">
        <f t="shared" si="22"/>
        <v>0</v>
      </c>
      <c r="J678" s="38"/>
      <c r="K678" s="38"/>
      <c r="L678" s="34"/>
      <c r="M678" s="34"/>
      <c r="N678" s="34"/>
      <c r="O678" s="40"/>
    </row>
    <row r="679" spans="1:15" ht="14.25">
      <c r="A679" s="41">
        <v>0</v>
      </c>
      <c r="B679" s="42"/>
      <c r="C679" s="43"/>
      <c r="D679" s="44"/>
      <c r="E679" s="45" t="str">
        <f t="shared" ref="E679:E697" si="39">IF($C679="","",ASC(PHONETIC($C679)))</f>
        <v/>
      </c>
      <c r="F679" s="43">
        <f t="shared" ref="F679:F697" si="40">C679</f>
        <v>0</v>
      </c>
      <c r="G679" s="75">
        <f>IF($C679="",0,COUNTIF(男子名簿!$F$12:$F$520,$C679))</f>
        <v>0</v>
      </c>
      <c r="H679" s="76">
        <f>IF($C679="",0,COUNTIF(女子名簿!$F$12:$F$520,$C679))</f>
        <v>0</v>
      </c>
      <c r="I679" s="77">
        <f t="shared" si="22"/>
        <v>0</v>
      </c>
      <c r="J679" s="38"/>
      <c r="K679" s="38"/>
      <c r="L679" s="34"/>
      <c r="M679" s="34"/>
      <c r="N679" s="34"/>
      <c r="O679" s="34"/>
    </row>
    <row r="680" spans="1:15" ht="14.25">
      <c r="A680" s="41">
        <v>0</v>
      </c>
      <c r="B680" s="42"/>
      <c r="C680" s="43"/>
      <c r="D680" s="44"/>
      <c r="E680" s="45" t="str">
        <f t="shared" si="39"/>
        <v/>
      </c>
      <c r="F680" s="43">
        <f t="shared" si="40"/>
        <v>0</v>
      </c>
      <c r="G680" s="75">
        <f>IF($C680="",0,COUNTIF(男子名簿!$F$12:$F$520,$C680))</f>
        <v>0</v>
      </c>
      <c r="H680" s="76">
        <f>IF($C680="",0,COUNTIF(女子名簿!$F$12:$F$520,$C680))</f>
        <v>0</v>
      </c>
      <c r="I680" s="77">
        <f t="shared" si="22"/>
        <v>0</v>
      </c>
      <c r="J680" s="38"/>
      <c r="K680" s="38"/>
      <c r="L680" s="34"/>
      <c r="M680" s="34"/>
      <c r="N680" s="34"/>
      <c r="O680" s="34"/>
    </row>
    <row r="681" spans="1:15" ht="14.25">
      <c r="A681" s="41">
        <v>0</v>
      </c>
      <c r="B681" s="42"/>
      <c r="C681" s="43"/>
      <c r="D681" s="44"/>
      <c r="E681" s="45" t="str">
        <f t="shared" si="39"/>
        <v/>
      </c>
      <c r="F681" s="43">
        <f t="shared" si="40"/>
        <v>0</v>
      </c>
      <c r="G681" s="75">
        <f>IF($C681="",0,COUNTIF(男子名簿!$F$12:$F$520,$C681))</f>
        <v>0</v>
      </c>
      <c r="H681" s="76">
        <f>IF($C681="",0,COUNTIF(女子名簿!$F$12:$F$520,$C681))</f>
        <v>0</v>
      </c>
      <c r="I681" s="77">
        <f t="shared" si="22"/>
        <v>0</v>
      </c>
      <c r="J681" s="38"/>
      <c r="K681" s="38"/>
      <c r="L681" s="34"/>
      <c r="M681" s="34"/>
      <c r="N681" s="34"/>
      <c r="O681" s="34"/>
    </row>
    <row r="682" spans="1:15" ht="14.25">
      <c r="A682" s="41">
        <v>0</v>
      </c>
      <c r="B682" s="55"/>
      <c r="C682" s="47"/>
      <c r="D682" s="56"/>
      <c r="E682" s="57" t="str">
        <f t="shared" si="39"/>
        <v/>
      </c>
      <c r="F682" s="47">
        <f t="shared" si="40"/>
        <v>0</v>
      </c>
      <c r="G682" s="84">
        <f>IF($C682="",0,COUNTIF(男子名簿!$F$12:$F$520,$C682))</f>
        <v>0</v>
      </c>
      <c r="H682" s="85">
        <f>IF($C682="",0,COUNTIF(女子名簿!$F$12:$F$520,$C682))</f>
        <v>0</v>
      </c>
      <c r="I682" s="86">
        <f t="shared" si="22"/>
        <v>0</v>
      </c>
      <c r="J682" s="38"/>
      <c r="K682" s="38"/>
      <c r="L682" s="34"/>
      <c r="M682" s="34"/>
      <c r="N682" s="34"/>
      <c r="O682" s="34"/>
    </row>
    <row r="683" spans="1:15" ht="14.25">
      <c r="A683" s="41">
        <v>0</v>
      </c>
      <c r="B683" s="58"/>
      <c r="C683" s="64"/>
      <c r="D683" s="65"/>
      <c r="E683" s="60" t="str">
        <f t="shared" si="39"/>
        <v/>
      </c>
      <c r="F683" s="61">
        <f t="shared" si="40"/>
        <v>0</v>
      </c>
      <c r="G683" s="87">
        <f>IF($C683="",0,COUNTIF(男子名簿!$F$12:$F$520,$C683))</f>
        <v>0</v>
      </c>
      <c r="H683" s="88">
        <f>IF($C683="",0,COUNTIF(女子名簿!$F$12:$F$520,$C683))</f>
        <v>0</v>
      </c>
      <c r="I683" s="89">
        <f t="shared" si="22"/>
        <v>0</v>
      </c>
      <c r="J683" s="38"/>
      <c r="K683" s="38"/>
      <c r="L683" s="34"/>
      <c r="M683" s="34"/>
      <c r="N683" s="34"/>
      <c r="O683" s="40"/>
    </row>
    <row r="684" spans="1:15" ht="14.25">
      <c r="A684" s="41">
        <v>0</v>
      </c>
      <c r="B684" s="42"/>
      <c r="C684" s="53"/>
      <c r="D684" s="54"/>
      <c r="E684" s="45" t="str">
        <f t="shared" si="39"/>
        <v/>
      </c>
      <c r="F684" s="43">
        <f t="shared" si="40"/>
        <v>0</v>
      </c>
      <c r="G684" s="75">
        <f>IF($C684="",0,COUNTIF(男子名簿!$F$12:$F$520,$C684))</f>
        <v>0</v>
      </c>
      <c r="H684" s="76">
        <f>IF($C684="",0,COUNTIF(女子名簿!$F$12:$F$520,$C684))</f>
        <v>0</v>
      </c>
      <c r="I684" s="77">
        <f t="shared" si="22"/>
        <v>0</v>
      </c>
      <c r="J684" s="38"/>
      <c r="K684" s="38"/>
      <c r="L684" s="34"/>
      <c r="M684" s="34"/>
      <c r="N684" s="34"/>
      <c r="O684" s="40"/>
    </row>
    <row r="685" spans="1:15" ht="14.25">
      <c r="A685" s="41">
        <v>0</v>
      </c>
      <c r="B685" s="42"/>
      <c r="C685" s="53"/>
      <c r="D685" s="54"/>
      <c r="E685" s="45" t="str">
        <f t="shared" si="39"/>
        <v/>
      </c>
      <c r="F685" s="43">
        <f t="shared" si="40"/>
        <v>0</v>
      </c>
      <c r="G685" s="75">
        <f>IF($C685="",0,COUNTIF(男子名簿!$F$12:$F$520,$C685))</f>
        <v>0</v>
      </c>
      <c r="H685" s="76">
        <f>IF($C685="",0,COUNTIF(女子名簿!$F$12:$F$520,$C685))</f>
        <v>0</v>
      </c>
      <c r="I685" s="77">
        <f t="shared" si="22"/>
        <v>0</v>
      </c>
      <c r="J685" s="38"/>
      <c r="K685" s="38"/>
      <c r="L685" s="34"/>
      <c r="M685" s="34"/>
      <c r="N685" s="34"/>
      <c r="O685" s="40"/>
    </row>
    <row r="686" spans="1:15" ht="14.25">
      <c r="A686" s="41">
        <v>0</v>
      </c>
      <c r="B686" s="42"/>
      <c r="C686" s="43"/>
      <c r="D686" s="44"/>
      <c r="E686" s="45" t="str">
        <f t="shared" si="39"/>
        <v/>
      </c>
      <c r="F686" s="43">
        <f t="shared" si="40"/>
        <v>0</v>
      </c>
      <c r="G686" s="75">
        <f>IF($C686="",0,COUNTIF(男子名簿!$F$12:$F$520,$C686))</f>
        <v>0</v>
      </c>
      <c r="H686" s="76">
        <f>IF($C686="",0,COUNTIF(女子名簿!$F$12:$F$520,$C686))</f>
        <v>0</v>
      </c>
      <c r="I686" s="77">
        <f t="shared" si="22"/>
        <v>0</v>
      </c>
      <c r="J686" s="38"/>
      <c r="K686" s="38"/>
      <c r="L686" s="34"/>
      <c r="M686" s="34"/>
      <c r="N686" s="34"/>
      <c r="O686" s="40"/>
    </row>
    <row r="687" spans="1:15" ht="14.25">
      <c r="A687" s="41">
        <v>0</v>
      </c>
      <c r="B687" s="46"/>
      <c r="C687" s="62"/>
      <c r="D687" s="66"/>
      <c r="E687" s="48" t="str">
        <f t="shared" si="39"/>
        <v/>
      </c>
      <c r="F687" s="49">
        <f t="shared" si="40"/>
        <v>0</v>
      </c>
      <c r="G687" s="78">
        <f>IF($C687="",0,COUNTIF(男子名簿!$F$12:$F$520,$C687))</f>
        <v>0</v>
      </c>
      <c r="H687" s="79">
        <f>IF($C687="",0,COUNTIF(女子名簿!$F$12:$F$520,$C687))</f>
        <v>0</v>
      </c>
      <c r="I687" s="80">
        <f t="shared" si="22"/>
        <v>0</v>
      </c>
      <c r="J687" s="38"/>
      <c r="K687" s="38"/>
      <c r="L687" s="34"/>
      <c r="M687" s="34"/>
      <c r="N687" s="34"/>
      <c r="O687" s="40"/>
    </row>
    <row r="688" spans="1:15" ht="14.25">
      <c r="A688" s="41">
        <v>0</v>
      </c>
      <c r="B688" s="50"/>
      <c r="C688" s="64"/>
      <c r="D688" s="67"/>
      <c r="E688" s="52" t="str">
        <f t="shared" si="39"/>
        <v/>
      </c>
      <c r="F688" s="51">
        <f t="shared" si="40"/>
        <v>0</v>
      </c>
      <c r="G688" s="81">
        <f>IF($C688="",0,COUNTIF(男子名簿!$F$12:$F$520,$C688))</f>
        <v>0</v>
      </c>
      <c r="H688" s="82">
        <f>IF($C688="",0,COUNTIF(女子名簿!$F$12:$F$520,$C688))</f>
        <v>0</v>
      </c>
      <c r="I688" s="83">
        <f t="shared" si="22"/>
        <v>0</v>
      </c>
      <c r="J688" s="38"/>
      <c r="K688" s="38"/>
      <c r="L688" s="34"/>
      <c r="M688" s="34"/>
      <c r="N688" s="34"/>
      <c r="O688" s="40"/>
    </row>
    <row r="689" spans="1:15" ht="14.25">
      <c r="A689" s="41">
        <v>0</v>
      </c>
      <c r="B689" s="42"/>
      <c r="C689" s="43"/>
      <c r="D689" s="44"/>
      <c r="E689" s="45" t="str">
        <f t="shared" si="39"/>
        <v/>
      </c>
      <c r="F689" s="43">
        <f t="shared" si="40"/>
        <v>0</v>
      </c>
      <c r="G689" s="75">
        <f>IF($C689="",0,COUNTIF(男子名簿!$F$12:$F$520,$C689))</f>
        <v>0</v>
      </c>
      <c r="H689" s="76">
        <f>IF($C689="",0,COUNTIF(女子名簿!$F$12:$F$520,$C689))</f>
        <v>0</v>
      </c>
      <c r="I689" s="77">
        <f t="shared" si="22"/>
        <v>0</v>
      </c>
      <c r="J689" s="38"/>
      <c r="K689" s="38"/>
      <c r="L689" s="34"/>
      <c r="M689" s="34"/>
      <c r="N689" s="34"/>
      <c r="O689" s="40"/>
    </row>
    <row r="690" spans="1:15" ht="14.25">
      <c r="A690" s="41">
        <v>0</v>
      </c>
      <c r="B690" s="42"/>
      <c r="C690" s="53"/>
      <c r="D690" s="54"/>
      <c r="E690" s="45" t="str">
        <f t="shared" si="39"/>
        <v/>
      </c>
      <c r="F690" s="43">
        <f t="shared" si="40"/>
        <v>0</v>
      </c>
      <c r="G690" s="75">
        <f>IF($C690="",0,COUNTIF(男子名簿!$F$12:$F$520,$C690))</f>
        <v>0</v>
      </c>
      <c r="H690" s="76">
        <f>IF($C690="",0,COUNTIF(女子名簿!$F$12:$F$520,$C690))</f>
        <v>0</v>
      </c>
      <c r="I690" s="77">
        <f t="shared" si="22"/>
        <v>0</v>
      </c>
      <c r="J690" s="38"/>
      <c r="K690" s="38"/>
      <c r="L690" s="34"/>
      <c r="M690" s="34"/>
      <c r="N690" s="34"/>
      <c r="O690" s="40"/>
    </row>
    <row r="691" spans="1:15" ht="14.25">
      <c r="A691" s="41">
        <v>0</v>
      </c>
      <c r="B691" s="42"/>
      <c r="C691" s="53"/>
      <c r="D691" s="54"/>
      <c r="E691" s="45" t="str">
        <f t="shared" si="39"/>
        <v/>
      </c>
      <c r="F691" s="43">
        <f t="shared" si="40"/>
        <v>0</v>
      </c>
      <c r="G691" s="75">
        <f>IF($C691="",0,COUNTIF(男子名簿!$F$12:$F$520,$C691))</f>
        <v>0</v>
      </c>
      <c r="H691" s="76">
        <f>IF($C691="",0,COUNTIF(女子名簿!$F$12:$F$520,$C691))</f>
        <v>0</v>
      </c>
      <c r="I691" s="77">
        <f t="shared" si="22"/>
        <v>0</v>
      </c>
      <c r="J691" s="38"/>
      <c r="K691" s="38"/>
      <c r="L691" s="34"/>
      <c r="M691" s="34"/>
      <c r="N691" s="34"/>
      <c r="O691" s="40"/>
    </row>
    <row r="692" spans="1:15" ht="14.25">
      <c r="A692" s="41">
        <v>0</v>
      </c>
      <c r="B692" s="55"/>
      <c r="C692" s="62"/>
      <c r="D692" s="63"/>
      <c r="E692" s="57" t="str">
        <f t="shared" si="39"/>
        <v/>
      </c>
      <c r="F692" s="47">
        <f t="shared" si="40"/>
        <v>0</v>
      </c>
      <c r="G692" s="84">
        <f>IF($C692="",0,COUNTIF(男子名簿!$F$12:$F$520,$C692))</f>
        <v>0</v>
      </c>
      <c r="H692" s="85">
        <f>IF($C692="",0,COUNTIF(女子名簿!$F$12:$F$520,$C692))</f>
        <v>0</v>
      </c>
      <c r="I692" s="86">
        <f t="shared" si="22"/>
        <v>0</v>
      </c>
      <c r="J692" s="38"/>
      <c r="K692" s="38"/>
      <c r="L692" s="34"/>
      <c r="M692" s="34"/>
      <c r="N692" s="34"/>
      <c r="O692" s="40"/>
    </row>
    <row r="693" spans="1:15" ht="14.25">
      <c r="A693" s="41">
        <v>0</v>
      </c>
      <c r="B693" s="58"/>
      <c r="C693" s="64"/>
      <c r="D693" s="65"/>
      <c r="E693" s="60" t="str">
        <f t="shared" si="39"/>
        <v/>
      </c>
      <c r="F693" s="61">
        <f t="shared" si="40"/>
        <v>0</v>
      </c>
      <c r="G693" s="87">
        <f>IF($C693="",0,COUNTIF(男子名簿!$F$12:$F$520,$C693))</f>
        <v>0</v>
      </c>
      <c r="H693" s="88">
        <f>IF($C693="",0,COUNTIF(女子名簿!$F$12:$F$520,$C693))</f>
        <v>0</v>
      </c>
      <c r="I693" s="89">
        <f t="shared" si="22"/>
        <v>0</v>
      </c>
      <c r="J693" s="38"/>
      <c r="K693" s="38"/>
      <c r="L693" s="34"/>
      <c r="M693" s="34"/>
      <c r="N693" s="34"/>
      <c r="O693" s="40"/>
    </row>
    <row r="694" spans="1:15" ht="14.25">
      <c r="A694" s="41">
        <v>0</v>
      </c>
      <c r="B694" s="42"/>
      <c r="C694" s="53"/>
      <c r="D694" s="54"/>
      <c r="E694" s="45" t="str">
        <f t="shared" si="39"/>
        <v/>
      </c>
      <c r="F694" s="43">
        <f t="shared" si="40"/>
        <v>0</v>
      </c>
      <c r="G694" s="75">
        <f>IF($C694="",0,COUNTIF(男子名簿!$F$12:$F$520,$C694))</f>
        <v>0</v>
      </c>
      <c r="H694" s="76">
        <f>IF($C694="",0,COUNTIF(女子名簿!$F$12:$F$520,$C694))</f>
        <v>0</v>
      </c>
      <c r="I694" s="77">
        <f t="shared" si="22"/>
        <v>0</v>
      </c>
      <c r="J694" s="38"/>
      <c r="K694" s="38"/>
      <c r="L694" s="34"/>
      <c r="M694" s="34"/>
      <c r="N694" s="34"/>
      <c r="O694" s="40"/>
    </row>
    <row r="695" spans="1:15" ht="14.25">
      <c r="A695" s="41">
        <v>0</v>
      </c>
      <c r="B695" s="42"/>
      <c r="C695" s="53"/>
      <c r="D695" s="54"/>
      <c r="E695" s="45" t="str">
        <f t="shared" si="39"/>
        <v/>
      </c>
      <c r="F695" s="43">
        <f t="shared" si="40"/>
        <v>0</v>
      </c>
      <c r="G695" s="75">
        <f>IF($C695="",0,COUNTIF(男子名簿!$F$12:$F$520,$C695))</f>
        <v>0</v>
      </c>
      <c r="H695" s="76">
        <f>IF($C695="",0,COUNTIF(女子名簿!$F$12:$F$520,$C695))</f>
        <v>0</v>
      </c>
      <c r="I695" s="77">
        <f t="shared" si="22"/>
        <v>0</v>
      </c>
      <c r="J695" s="38"/>
      <c r="K695" s="38"/>
      <c r="L695" s="34"/>
      <c r="M695" s="34"/>
      <c r="N695" s="34"/>
      <c r="O695" s="40"/>
    </row>
    <row r="696" spans="1:15" ht="14.25">
      <c r="A696" s="41">
        <v>0</v>
      </c>
      <c r="B696" s="42"/>
      <c r="C696" s="53"/>
      <c r="D696" s="54"/>
      <c r="E696" s="45" t="str">
        <f t="shared" si="39"/>
        <v/>
      </c>
      <c r="F696" s="43">
        <f t="shared" si="40"/>
        <v>0</v>
      </c>
      <c r="G696" s="75">
        <f>IF($C696="",0,COUNTIF(男子名簿!$F$12:$F$520,$C696))</f>
        <v>0</v>
      </c>
      <c r="H696" s="76">
        <f>IF($C696="",0,COUNTIF(女子名簿!$F$12:$F$520,$C696))</f>
        <v>0</v>
      </c>
      <c r="I696" s="77">
        <f t="shared" si="22"/>
        <v>0</v>
      </c>
      <c r="J696" s="38"/>
      <c r="K696" s="38"/>
      <c r="L696" s="34"/>
      <c r="M696" s="34"/>
      <c r="N696" s="34"/>
      <c r="O696" s="40"/>
    </row>
    <row r="697" spans="1:15" ht="14.25">
      <c r="A697" s="41">
        <v>0</v>
      </c>
      <c r="B697" s="46"/>
      <c r="C697" s="62"/>
      <c r="D697" s="66"/>
      <c r="E697" s="48" t="str">
        <f t="shared" si="39"/>
        <v/>
      </c>
      <c r="F697" s="49">
        <f t="shared" si="40"/>
        <v>0</v>
      </c>
      <c r="G697" s="78">
        <f>IF($C697="",0,COUNTIF(男子名簿!$F$12:$F$520,$C697))</f>
        <v>0</v>
      </c>
      <c r="H697" s="79">
        <f>IF($C697="",0,COUNTIF(女子名簿!$F$12:$F$520,$C697))</f>
        <v>0</v>
      </c>
      <c r="I697" s="80">
        <f t="shared" si="22"/>
        <v>0</v>
      </c>
      <c r="J697" s="38"/>
      <c r="K697" s="38"/>
      <c r="L697" s="34"/>
      <c r="M697" s="34"/>
      <c r="N697" s="34"/>
      <c r="O697" s="40"/>
    </row>
    <row r="698" spans="1:15" ht="14.25">
      <c r="A698" s="41">
        <v>0</v>
      </c>
      <c r="B698" s="50"/>
      <c r="C698" s="61"/>
      <c r="D698" s="59"/>
      <c r="E698" s="52"/>
      <c r="F698" s="51"/>
      <c r="G698" s="81">
        <f>IF($C698="",0,COUNTIF(男子名簿!$F$12:$F$520,$C698))</f>
        <v>0</v>
      </c>
      <c r="H698" s="82">
        <f>IF($C698="",0,COUNTIF(女子名簿!$F$12:$F$520,$C698))</f>
        <v>0</v>
      </c>
      <c r="I698" s="83">
        <f t="shared" si="22"/>
        <v>0</v>
      </c>
      <c r="J698" s="38"/>
      <c r="K698" s="38"/>
      <c r="L698" s="34"/>
      <c r="M698" s="34"/>
      <c r="N698" s="34"/>
      <c r="O698" s="40"/>
    </row>
    <row r="699" spans="1:15" ht="14.25">
      <c r="A699" s="41">
        <v>0</v>
      </c>
      <c r="B699" s="42"/>
      <c r="C699" s="43"/>
      <c r="D699" s="44"/>
      <c r="E699" s="45" t="str">
        <f t="shared" ref="E699:E717" si="41">IF($C699="","",ASC(PHONETIC($C699)))</f>
        <v/>
      </c>
      <c r="F699" s="43">
        <f t="shared" ref="F699:F717" si="42">C699</f>
        <v>0</v>
      </c>
      <c r="G699" s="75">
        <f>IF($C699="",0,COUNTIF(男子名簿!$F$12:$F$520,$C699))</f>
        <v>0</v>
      </c>
      <c r="H699" s="76">
        <f>IF($C699="",0,COUNTIF(女子名簿!$F$12:$F$520,$C699))</f>
        <v>0</v>
      </c>
      <c r="I699" s="77">
        <f t="shared" si="22"/>
        <v>0</v>
      </c>
      <c r="J699" s="38"/>
      <c r="K699" s="38"/>
      <c r="L699" s="34"/>
      <c r="M699" s="34"/>
      <c r="N699" s="34"/>
      <c r="O699" s="34"/>
    </row>
    <row r="700" spans="1:15" ht="14.25">
      <c r="A700" s="41">
        <v>0</v>
      </c>
      <c r="B700" s="42"/>
      <c r="C700" s="43"/>
      <c r="D700" s="44"/>
      <c r="E700" s="45" t="str">
        <f t="shared" si="41"/>
        <v/>
      </c>
      <c r="F700" s="43">
        <f t="shared" si="42"/>
        <v>0</v>
      </c>
      <c r="G700" s="75">
        <f>IF($C700="",0,COUNTIF(男子名簿!$F$12:$F$520,$C700))</f>
        <v>0</v>
      </c>
      <c r="H700" s="76">
        <f>IF($C700="",0,COUNTIF(女子名簿!$F$12:$F$520,$C700))</f>
        <v>0</v>
      </c>
      <c r="I700" s="77">
        <f t="shared" si="22"/>
        <v>0</v>
      </c>
      <c r="J700" s="38"/>
      <c r="K700" s="38"/>
      <c r="L700" s="34"/>
      <c r="M700" s="34"/>
      <c r="N700" s="34"/>
      <c r="O700" s="34"/>
    </row>
    <row r="701" spans="1:15" ht="14.25">
      <c r="A701" s="41">
        <v>0</v>
      </c>
      <c r="B701" s="42"/>
      <c r="C701" s="43"/>
      <c r="D701" s="44"/>
      <c r="E701" s="45" t="str">
        <f t="shared" si="41"/>
        <v/>
      </c>
      <c r="F701" s="43">
        <f t="shared" si="42"/>
        <v>0</v>
      </c>
      <c r="G701" s="75">
        <f>IF($C701="",0,COUNTIF(男子名簿!$F$12:$F$520,$C701))</f>
        <v>0</v>
      </c>
      <c r="H701" s="76">
        <f>IF($C701="",0,COUNTIF(女子名簿!$F$12:$F$520,$C701))</f>
        <v>0</v>
      </c>
      <c r="I701" s="77">
        <f t="shared" si="22"/>
        <v>0</v>
      </c>
      <c r="J701" s="38"/>
      <c r="K701" s="38"/>
      <c r="L701" s="34"/>
      <c r="M701" s="34"/>
      <c r="N701" s="34"/>
      <c r="O701" s="34"/>
    </row>
    <row r="702" spans="1:15" ht="14.25">
      <c r="A702" s="41">
        <v>0</v>
      </c>
      <c r="B702" s="55"/>
      <c r="C702" s="47"/>
      <c r="D702" s="56"/>
      <c r="E702" s="57" t="str">
        <f t="shared" si="41"/>
        <v/>
      </c>
      <c r="F702" s="47">
        <f t="shared" si="42"/>
        <v>0</v>
      </c>
      <c r="G702" s="84">
        <f>IF($C702="",0,COUNTIF(男子名簿!$F$12:$F$520,$C702))</f>
        <v>0</v>
      </c>
      <c r="H702" s="85">
        <f>IF($C702="",0,COUNTIF(女子名簿!$F$12:$F$520,$C702))</f>
        <v>0</v>
      </c>
      <c r="I702" s="86">
        <f t="shared" si="22"/>
        <v>0</v>
      </c>
      <c r="J702" s="38"/>
      <c r="K702" s="38"/>
      <c r="L702" s="34"/>
      <c r="M702" s="34"/>
      <c r="N702" s="34"/>
      <c r="O702" s="34"/>
    </row>
    <row r="703" spans="1:15" ht="14.25">
      <c r="A703" s="41">
        <v>0</v>
      </c>
      <c r="B703" s="58"/>
      <c r="C703" s="64"/>
      <c r="D703" s="65"/>
      <c r="E703" s="60" t="str">
        <f t="shared" si="41"/>
        <v/>
      </c>
      <c r="F703" s="61">
        <f t="shared" si="42"/>
        <v>0</v>
      </c>
      <c r="G703" s="87">
        <f>IF($C703="",0,COUNTIF(男子名簿!$F$12:$F$520,$C703))</f>
        <v>0</v>
      </c>
      <c r="H703" s="88">
        <f>IF($C703="",0,COUNTIF(女子名簿!$F$12:$F$520,$C703))</f>
        <v>0</v>
      </c>
      <c r="I703" s="89">
        <f t="shared" si="22"/>
        <v>0</v>
      </c>
      <c r="J703" s="38"/>
      <c r="K703" s="38"/>
      <c r="L703" s="34"/>
      <c r="M703" s="34"/>
      <c r="N703" s="34"/>
      <c r="O703" s="40"/>
    </row>
    <row r="704" spans="1:15" ht="14.25">
      <c r="A704" s="41">
        <v>0</v>
      </c>
      <c r="B704" s="42"/>
      <c r="C704" s="53"/>
      <c r="D704" s="54"/>
      <c r="E704" s="45" t="str">
        <f t="shared" si="41"/>
        <v/>
      </c>
      <c r="F704" s="43">
        <f t="shared" si="42"/>
        <v>0</v>
      </c>
      <c r="G704" s="75">
        <f>IF($C704="",0,COUNTIF(男子名簿!$F$12:$F$520,$C704))</f>
        <v>0</v>
      </c>
      <c r="H704" s="76">
        <f>IF($C704="",0,COUNTIF(女子名簿!$F$12:$F$520,$C704))</f>
        <v>0</v>
      </c>
      <c r="I704" s="77">
        <f t="shared" si="22"/>
        <v>0</v>
      </c>
      <c r="J704" s="38"/>
      <c r="K704" s="38"/>
      <c r="L704" s="34"/>
      <c r="M704" s="34"/>
      <c r="N704" s="34"/>
      <c r="O704" s="40"/>
    </row>
    <row r="705" spans="1:15" ht="14.25">
      <c r="A705" s="41">
        <v>0</v>
      </c>
      <c r="B705" s="42"/>
      <c r="C705" s="53"/>
      <c r="D705" s="54"/>
      <c r="E705" s="45" t="str">
        <f t="shared" si="41"/>
        <v/>
      </c>
      <c r="F705" s="43">
        <f t="shared" si="42"/>
        <v>0</v>
      </c>
      <c r="G705" s="75">
        <f>IF($C705="",0,COUNTIF(男子名簿!$F$12:$F$520,$C705))</f>
        <v>0</v>
      </c>
      <c r="H705" s="76">
        <f>IF($C705="",0,COUNTIF(女子名簿!$F$12:$F$520,$C705))</f>
        <v>0</v>
      </c>
      <c r="I705" s="77">
        <f t="shared" si="22"/>
        <v>0</v>
      </c>
      <c r="J705" s="38"/>
      <c r="K705" s="38"/>
      <c r="L705" s="34"/>
      <c r="M705" s="34"/>
      <c r="N705" s="34"/>
      <c r="O705" s="40"/>
    </row>
    <row r="706" spans="1:15" ht="14.25">
      <c r="A706" s="41">
        <v>0</v>
      </c>
      <c r="B706" s="42"/>
      <c r="C706" s="43"/>
      <c r="D706" s="44"/>
      <c r="E706" s="45" t="str">
        <f t="shared" si="41"/>
        <v/>
      </c>
      <c r="F706" s="43">
        <f t="shared" si="42"/>
        <v>0</v>
      </c>
      <c r="G706" s="75">
        <f>IF($C706="",0,COUNTIF(男子名簿!$F$12:$F$520,$C706))</f>
        <v>0</v>
      </c>
      <c r="H706" s="76">
        <f>IF($C706="",0,COUNTIF(女子名簿!$F$12:$F$520,$C706))</f>
        <v>0</v>
      </c>
      <c r="I706" s="77">
        <f t="shared" si="22"/>
        <v>0</v>
      </c>
      <c r="J706" s="38"/>
      <c r="K706" s="38"/>
      <c r="L706" s="34"/>
      <c r="M706" s="34"/>
      <c r="N706" s="34"/>
      <c r="O706" s="40"/>
    </row>
    <row r="707" spans="1:15" ht="14.25">
      <c r="A707" s="41">
        <v>0</v>
      </c>
      <c r="B707" s="46"/>
      <c r="C707" s="62"/>
      <c r="D707" s="66"/>
      <c r="E707" s="48" t="str">
        <f t="shared" si="41"/>
        <v/>
      </c>
      <c r="F707" s="49">
        <f t="shared" si="42"/>
        <v>0</v>
      </c>
      <c r="G707" s="78">
        <f>IF($C707="",0,COUNTIF(男子名簿!$F$12:$F$520,$C707))</f>
        <v>0</v>
      </c>
      <c r="H707" s="79">
        <f>IF($C707="",0,COUNTIF(女子名簿!$F$12:$F$520,$C707))</f>
        <v>0</v>
      </c>
      <c r="I707" s="80">
        <f t="shared" si="22"/>
        <v>0</v>
      </c>
      <c r="J707" s="38"/>
      <c r="K707" s="38"/>
      <c r="L707" s="34"/>
      <c r="M707" s="34"/>
      <c r="N707" s="34"/>
      <c r="O707" s="40"/>
    </row>
    <row r="708" spans="1:15" ht="14.25">
      <c r="A708" s="41">
        <v>0</v>
      </c>
      <c r="B708" s="50"/>
      <c r="C708" s="64"/>
      <c r="D708" s="67"/>
      <c r="E708" s="52" t="str">
        <f t="shared" si="41"/>
        <v/>
      </c>
      <c r="F708" s="51">
        <f t="shared" si="42"/>
        <v>0</v>
      </c>
      <c r="G708" s="81">
        <f>IF($C708="",0,COUNTIF(男子名簿!$F$12:$F$520,$C708))</f>
        <v>0</v>
      </c>
      <c r="H708" s="82">
        <f>IF($C708="",0,COUNTIF(女子名簿!$F$12:$F$520,$C708))</f>
        <v>0</v>
      </c>
      <c r="I708" s="83">
        <f t="shared" si="22"/>
        <v>0</v>
      </c>
      <c r="J708" s="38"/>
      <c r="K708" s="38"/>
      <c r="L708" s="34"/>
      <c r="M708" s="34"/>
      <c r="N708" s="34"/>
      <c r="O708" s="40"/>
    </row>
    <row r="709" spans="1:15" ht="14.25">
      <c r="A709" s="41">
        <v>0</v>
      </c>
      <c r="B709" s="42"/>
      <c r="C709" s="43"/>
      <c r="D709" s="44"/>
      <c r="E709" s="45" t="str">
        <f t="shared" si="41"/>
        <v/>
      </c>
      <c r="F709" s="43">
        <f t="shared" si="42"/>
        <v>0</v>
      </c>
      <c r="G709" s="75">
        <f>IF($C709="",0,COUNTIF(男子名簿!$F$12:$F$520,$C709))</f>
        <v>0</v>
      </c>
      <c r="H709" s="76">
        <f>IF($C709="",0,COUNTIF(女子名簿!$F$12:$F$520,$C709))</f>
        <v>0</v>
      </c>
      <c r="I709" s="77">
        <f t="shared" si="22"/>
        <v>0</v>
      </c>
      <c r="J709" s="38"/>
      <c r="K709" s="38"/>
      <c r="L709" s="34"/>
      <c r="M709" s="34"/>
      <c r="N709" s="34"/>
      <c r="O709" s="40"/>
    </row>
    <row r="710" spans="1:15" ht="14.25">
      <c r="A710" s="41">
        <v>0</v>
      </c>
      <c r="B710" s="42"/>
      <c r="C710" s="53"/>
      <c r="D710" s="54"/>
      <c r="E710" s="45" t="str">
        <f t="shared" si="41"/>
        <v/>
      </c>
      <c r="F710" s="43">
        <f t="shared" si="42"/>
        <v>0</v>
      </c>
      <c r="G710" s="75">
        <f>IF($C710="",0,COUNTIF(男子名簿!$F$12:$F$520,$C710))</f>
        <v>0</v>
      </c>
      <c r="H710" s="76">
        <f>IF($C710="",0,COUNTIF(女子名簿!$F$12:$F$520,$C710))</f>
        <v>0</v>
      </c>
      <c r="I710" s="77">
        <f t="shared" si="22"/>
        <v>0</v>
      </c>
      <c r="J710" s="38"/>
      <c r="K710" s="38"/>
      <c r="L710" s="34"/>
      <c r="M710" s="34"/>
      <c r="N710" s="34"/>
      <c r="O710" s="40"/>
    </row>
    <row r="711" spans="1:15" ht="14.25">
      <c r="A711" s="41">
        <v>0</v>
      </c>
      <c r="B711" s="42"/>
      <c r="C711" s="53"/>
      <c r="D711" s="54"/>
      <c r="E711" s="45" t="str">
        <f t="shared" si="41"/>
        <v/>
      </c>
      <c r="F711" s="43">
        <f t="shared" si="42"/>
        <v>0</v>
      </c>
      <c r="G711" s="75">
        <f>IF($C711="",0,COUNTIF(男子名簿!$F$12:$F$520,$C711))</f>
        <v>0</v>
      </c>
      <c r="H711" s="76">
        <f>IF($C711="",0,COUNTIF(女子名簿!$F$12:$F$520,$C711))</f>
        <v>0</v>
      </c>
      <c r="I711" s="77">
        <f t="shared" si="22"/>
        <v>0</v>
      </c>
      <c r="J711" s="38"/>
      <c r="K711" s="38"/>
      <c r="L711" s="34"/>
      <c r="M711" s="34"/>
      <c r="N711" s="34"/>
      <c r="O711" s="40"/>
    </row>
    <row r="712" spans="1:15" ht="14.25">
      <c r="A712" s="41">
        <v>0</v>
      </c>
      <c r="B712" s="55"/>
      <c r="C712" s="62"/>
      <c r="D712" s="63"/>
      <c r="E712" s="57" t="str">
        <f t="shared" si="41"/>
        <v/>
      </c>
      <c r="F712" s="47">
        <f t="shared" si="42"/>
        <v>0</v>
      </c>
      <c r="G712" s="84">
        <f>IF($C712="",0,COUNTIF(男子名簿!$F$12:$F$520,$C712))</f>
        <v>0</v>
      </c>
      <c r="H712" s="85">
        <f>IF($C712="",0,COUNTIF(女子名簿!$F$12:$F$520,$C712))</f>
        <v>0</v>
      </c>
      <c r="I712" s="86">
        <f t="shared" si="22"/>
        <v>0</v>
      </c>
      <c r="J712" s="38"/>
      <c r="K712" s="38"/>
      <c r="L712" s="34"/>
      <c r="M712" s="34"/>
      <c r="N712" s="34"/>
      <c r="O712" s="40"/>
    </row>
    <row r="713" spans="1:15" ht="14.25">
      <c r="A713" s="41">
        <v>0</v>
      </c>
      <c r="B713" s="58"/>
      <c r="C713" s="64"/>
      <c r="D713" s="65"/>
      <c r="E713" s="60" t="str">
        <f t="shared" si="41"/>
        <v/>
      </c>
      <c r="F713" s="61">
        <f t="shared" si="42"/>
        <v>0</v>
      </c>
      <c r="G713" s="87">
        <f>IF($C713="",0,COUNTIF(男子名簿!$F$12:$F$520,$C713))</f>
        <v>0</v>
      </c>
      <c r="H713" s="88">
        <f>IF($C713="",0,COUNTIF(女子名簿!$F$12:$F$520,$C713))</f>
        <v>0</v>
      </c>
      <c r="I713" s="89">
        <f t="shared" si="22"/>
        <v>0</v>
      </c>
      <c r="J713" s="38"/>
      <c r="K713" s="38"/>
      <c r="L713" s="34"/>
      <c r="M713" s="34"/>
      <c r="N713" s="34"/>
      <c r="O713" s="40"/>
    </row>
    <row r="714" spans="1:15" ht="14.25">
      <c r="A714" s="41">
        <v>0</v>
      </c>
      <c r="B714" s="42"/>
      <c r="C714" s="53"/>
      <c r="D714" s="54"/>
      <c r="E714" s="45" t="str">
        <f t="shared" si="41"/>
        <v/>
      </c>
      <c r="F714" s="43">
        <f t="shared" si="42"/>
        <v>0</v>
      </c>
      <c r="G714" s="75">
        <f>IF($C714="",0,COUNTIF(男子名簿!$F$12:$F$520,$C714))</f>
        <v>0</v>
      </c>
      <c r="H714" s="76">
        <f>IF($C714="",0,COUNTIF(女子名簿!$F$12:$F$520,$C714))</f>
        <v>0</v>
      </c>
      <c r="I714" s="77">
        <f t="shared" si="22"/>
        <v>0</v>
      </c>
      <c r="J714" s="38"/>
      <c r="K714" s="38"/>
      <c r="L714" s="34"/>
      <c r="M714" s="34"/>
      <c r="N714" s="34"/>
      <c r="O714" s="40"/>
    </row>
    <row r="715" spans="1:15" ht="14.25">
      <c r="A715" s="41">
        <v>0</v>
      </c>
      <c r="B715" s="42"/>
      <c r="C715" s="53"/>
      <c r="D715" s="54"/>
      <c r="E715" s="45" t="str">
        <f t="shared" si="41"/>
        <v/>
      </c>
      <c r="F715" s="43">
        <f t="shared" si="42"/>
        <v>0</v>
      </c>
      <c r="G715" s="75">
        <f>IF($C715="",0,COUNTIF(男子名簿!$F$12:$F$520,$C715))</f>
        <v>0</v>
      </c>
      <c r="H715" s="76">
        <f>IF($C715="",0,COUNTIF(女子名簿!$F$12:$F$520,$C715))</f>
        <v>0</v>
      </c>
      <c r="I715" s="77">
        <f t="shared" si="22"/>
        <v>0</v>
      </c>
      <c r="J715" s="38"/>
      <c r="K715" s="38"/>
      <c r="L715" s="34"/>
      <c r="M715" s="34"/>
      <c r="N715" s="34"/>
      <c r="O715" s="40"/>
    </row>
    <row r="716" spans="1:15" ht="14.25">
      <c r="A716" s="41">
        <v>0</v>
      </c>
      <c r="B716" s="42"/>
      <c r="C716" s="53"/>
      <c r="D716" s="54"/>
      <c r="E716" s="45" t="str">
        <f t="shared" si="41"/>
        <v/>
      </c>
      <c r="F716" s="43">
        <f t="shared" si="42"/>
        <v>0</v>
      </c>
      <c r="G716" s="75">
        <f>IF($C716="",0,COUNTIF(男子名簿!$F$12:$F$520,$C716))</f>
        <v>0</v>
      </c>
      <c r="H716" s="76">
        <f>IF($C716="",0,COUNTIF(女子名簿!$F$12:$F$520,$C716))</f>
        <v>0</v>
      </c>
      <c r="I716" s="77">
        <f t="shared" si="22"/>
        <v>0</v>
      </c>
      <c r="J716" s="38"/>
      <c r="K716" s="38"/>
      <c r="L716" s="34"/>
      <c r="M716" s="34"/>
      <c r="N716" s="34"/>
      <c r="O716" s="40"/>
    </row>
    <row r="717" spans="1:15" ht="14.25">
      <c r="A717" s="41">
        <v>0</v>
      </c>
      <c r="B717" s="46"/>
      <c r="C717" s="62"/>
      <c r="D717" s="66"/>
      <c r="E717" s="48" t="str">
        <f t="shared" si="41"/>
        <v/>
      </c>
      <c r="F717" s="49">
        <f t="shared" si="42"/>
        <v>0</v>
      </c>
      <c r="G717" s="78">
        <f>IF($C717="",0,COUNTIF(男子名簿!$F$12:$F$520,$C717))</f>
        <v>0</v>
      </c>
      <c r="H717" s="79">
        <f>IF($C717="",0,COUNTIF(女子名簿!$F$12:$F$520,$C717))</f>
        <v>0</v>
      </c>
      <c r="I717" s="80">
        <f t="shared" si="22"/>
        <v>0</v>
      </c>
      <c r="J717" s="38"/>
      <c r="K717" s="38"/>
      <c r="L717" s="34"/>
      <c r="M717" s="34"/>
      <c r="N717" s="34"/>
      <c r="O717" s="40"/>
    </row>
    <row r="718" spans="1:15" ht="14.25">
      <c r="A718" s="41">
        <v>0</v>
      </c>
      <c r="B718" s="50"/>
      <c r="C718" s="61"/>
      <c r="D718" s="59"/>
      <c r="E718" s="52"/>
      <c r="F718" s="51"/>
      <c r="G718" s="81">
        <f>IF($C718="",0,COUNTIF(男子名簿!$F$12:$F$520,$C718))</f>
        <v>0</v>
      </c>
      <c r="H718" s="82">
        <f>IF($C718="",0,COUNTIF(女子名簿!$F$12:$F$520,$C718))</f>
        <v>0</v>
      </c>
      <c r="I718" s="83">
        <f t="shared" si="22"/>
        <v>0</v>
      </c>
      <c r="J718" s="38"/>
      <c r="K718" s="38"/>
      <c r="L718" s="34"/>
      <c r="M718" s="34"/>
      <c r="N718" s="34"/>
      <c r="O718" s="40"/>
    </row>
    <row r="719" spans="1:15" ht="14.25">
      <c r="A719" s="41">
        <v>0</v>
      </c>
      <c r="B719" s="42"/>
      <c r="C719" s="43"/>
      <c r="D719" s="44"/>
      <c r="E719" s="45" t="str">
        <f t="shared" ref="E719:E737" si="43">IF($C719="","",ASC(PHONETIC($C719)))</f>
        <v/>
      </c>
      <c r="F719" s="43">
        <f t="shared" ref="F719:F737" si="44">C719</f>
        <v>0</v>
      </c>
      <c r="G719" s="75">
        <f>IF($C719="",0,COUNTIF(男子名簿!$F$12:$F$520,$C719))</f>
        <v>0</v>
      </c>
      <c r="H719" s="76">
        <f>IF($C719="",0,COUNTIF(女子名簿!$F$12:$F$520,$C719))</f>
        <v>0</v>
      </c>
      <c r="I719" s="77">
        <f t="shared" si="22"/>
        <v>0</v>
      </c>
      <c r="J719" s="38"/>
      <c r="K719" s="38"/>
      <c r="L719" s="34"/>
      <c r="M719" s="34"/>
      <c r="N719" s="34"/>
      <c r="O719" s="34"/>
    </row>
    <row r="720" spans="1:15" ht="14.25">
      <c r="A720" s="41">
        <v>0</v>
      </c>
      <c r="B720" s="42"/>
      <c r="C720" s="43"/>
      <c r="D720" s="44"/>
      <c r="E720" s="45" t="str">
        <f t="shared" si="43"/>
        <v/>
      </c>
      <c r="F720" s="43">
        <f t="shared" si="44"/>
        <v>0</v>
      </c>
      <c r="G720" s="75">
        <f>IF($C720="",0,COUNTIF(男子名簿!$F$12:$F$520,$C720))</f>
        <v>0</v>
      </c>
      <c r="H720" s="76">
        <f>IF($C720="",0,COUNTIF(女子名簿!$F$12:$F$520,$C720))</f>
        <v>0</v>
      </c>
      <c r="I720" s="77">
        <f t="shared" si="22"/>
        <v>0</v>
      </c>
      <c r="J720" s="38"/>
      <c r="K720" s="38"/>
      <c r="L720" s="34"/>
      <c r="M720" s="34"/>
      <c r="N720" s="34"/>
      <c r="O720" s="34"/>
    </row>
    <row r="721" spans="1:15" ht="14.25">
      <c r="A721" s="41">
        <v>0</v>
      </c>
      <c r="B721" s="42"/>
      <c r="C721" s="43"/>
      <c r="D721" s="44"/>
      <c r="E721" s="45" t="str">
        <f t="shared" si="43"/>
        <v/>
      </c>
      <c r="F721" s="43">
        <f t="shared" si="44"/>
        <v>0</v>
      </c>
      <c r="G721" s="75">
        <f>IF($C721="",0,COUNTIF(男子名簿!$F$12:$F$520,$C721))</f>
        <v>0</v>
      </c>
      <c r="H721" s="76">
        <f>IF($C721="",0,COUNTIF(女子名簿!$F$12:$F$520,$C721))</f>
        <v>0</v>
      </c>
      <c r="I721" s="77">
        <f t="shared" si="22"/>
        <v>0</v>
      </c>
      <c r="J721" s="38"/>
      <c r="K721" s="38"/>
      <c r="L721" s="34"/>
      <c r="M721" s="34"/>
      <c r="N721" s="34"/>
      <c r="O721" s="34"/>
    </row>
    <row r="722" spans="1:15" ht="14.25">
      <c r="A722" s="41">
        <v>0</v>
      </c>
      <c r="B722" s="55"/>
      <c r="C722" s="47"/>
      <c r="D722" s="56"/>
      <c r="E722" s="57" t="str">
        <f t="shared" si="43"/>
        <v/>
      </c>
      <c r="F722" s="47">
        <f t="shared" si="44"/>
        <v>0</v>
      </c>
      <c r="G722" s="84">
        <f>IF($C722="",0,COUNTIF(男子名簿!$F$12:$F$520,$C722))</f>
        <v>0</v>
      </c>
      <c r="H722" s="85">
        <f>IF($C722="",0,COUNTIF(女子名簿!$F$12:$F$520,$C722))</f>
        <v>0</v>
      </c>
      <c r="I722" s="86">
        <f t="shared" si="22"/>
        <v>0</v>
      </c>
      <c r="J722" s="38"/>
      <c r="K722" s="38"/>
      <c r="L722" s="34"/>
      <c r="M722" s="34"/>
      <c r="N722" s="34"/>
      <c r="O722" s="34"/>
    </row>
    <row r="723" spans="1:15" ht="14.25">
      <c r="A723" s="41">
        <v>0</v>
      </c>
      <c r="B723" s="58"/>
      <c r="C723" s="64"/>
      <c r="D723" s="65"/>
      <c r="E723" s="60" t="str">
        <f t="shared" si="43"/>
        <v/>
      </c>
      <c r="F723" s="61">
        <f t="shared" si="44"/>
        <v>0</v>
      </c>
      <c r="G723" s="87">
        <f>IF($C723="",0,COUNTIF(男子名簿!$F$12:$F$520,$C723))</f>
        <v>0</v>
      </c>
      <c r="H723" s="88">
        <f>IF($C723="",0,COUNTIF(女子名簿!$F$12:$F$520,$C723))</f>
        <v>0</v>
      </c>
      <c r="I723" s="89">
        <f t="shared" si="22"/>
        <v>0</v>
      </c>
      <c r="J723" s="38"/>
      <c r="K723" s="38"/>
      <c r="L723" s="34"/>
      <c r="M723" s="34"/>
      <c r="N723" s="34"/>
      <c r="O723" s="40"/>
    </row>
    <row r="724" spans="1:15" ht="14.25">
      <c r="A724" s="41">
        <v>0</v>
      </c>
      <c r="B724" s="42"/>
      <c r="C724" s="53"/>
      <c r="D724" s="54"/>
      <c r="E724" s="45" t="str">
        <f t="shared" si="43"/>
        <v/>
      </c>
      <c r="F724" s="43">
        <f t="shared" si="44"/>
        <v>0</v>
      </c>
      <c r="G724" s="75">
        <f>IF($C724="",0,COUNTIF(男子名簿!$F$12:$F$520,$C724))</f>
        <v>0</v>
      </c>
      <c r="H724" s="76">
        <f>IF($C724="",0,COUNTIF(女子名簿!$F$12:$F$520,$C724))</f>
        <v>0</v>
      </c>
      <c r="I724" s="77">
        <f t="shared" si="22"/>
        <v>0</v>
      </c>
      <c r="J724" s="38"/>
      <c r="K724" s="38"/>
      <c r="L724" s="34"/>
      <c r="M724" s="34"/>
      <c r="N724" s="34"/>
      <c r="O724" s="40"/>
    </row>
    <row r="725" spans="1:15" ht="14.25">
      <c r="A725" s="41">
        <v>0</v>
      </c>
      <c r="B725" s="42"/>
      <c r="C725" s="53"/>
      <c r="D725" s="54"/>
      <c r="E725" s="45" t="str">
        <f t="shared" si="43"/>
        <v/>
      </c>
      <c r="F725" s="43">
        <f t="shared" si="44"/>
        <v>0</v>
      </c>
      <c r="G725" s="75">
        <f>IF($C725="",0,COUNTIF(男子名簿!$F$12:$F$520,$C725))</f>
        <v>0</v>
      </c>
      <c r="H725" s="76">
        <f>IF($C725="",0,COUNTIF(女子名簿!$F$12:$F$520,$C725))</f>
        <v>0</v>
      </c>
      <c r="I725" s="77">
        <f t="shared" si="22"/>
        <v>0</v>
      </c>
      <c r="J725" s="38"/>
      <c r="K725" s="38"/>
      <c r="L725" s="34"/>
      <c r="M725" s="34"/>
      <c r="N725" s="34"/>
      <c r="O725" s="40"/>
    </row>
    <row r="726" spans="1:15" ht="14.25">
      <c r="A726" s="41">
        <v>0</v>
      </c>
      <c r="B726" s="42"/>
      <c r="C726" s="43"/>
      <c r="D726" s="44"/>
      <c r="E726" s="45" t="str">
        <f t="shared" si="43"/>
        <v/>
      </c>
      <c r="F726" s="43">
        <f t="shared" si="44"/>
        <v>0</v>
      </c>
      <c r="G726" s="75">
        <f>IF($C726="",0,COUNTIF(男子名簿!$F$12:$F$520,$C726))</f>
        <v>0</v>
      </c>
      <c r="H726" s="76">
        <f>IF($C726="",0,COUNTIF(女子名簿!$F$12:$F$520,$C726))</f>
        <v>0</v>
      </c>
      <c r="I726" s="77">
        <f t="shared" si="22"/>
        <v>0</v>
      </c>
      <c r="J726" s="38"/>
      <c r="K726" s="38"/>
      <c r="L726" s="34"/>
      <c r="M726" s="34"/>
      <c r="N726" s="34"/>
      <c r="O726" s="40"/>
    </row>
    <row r="727" spans="1:15" ht="14.25">
      <c r="A727" s="41">
        <v>0</v>
      </c>
      <c r="B727" s="46"/>
      <c r="C727" s="62"/>
      <c r="D727" s="66"/>
      <c r="E727" s="48" t="str">
        <f t="shared" si="43"/>
        <v/>
      </c>
      <c r="F727" s="49">
        <f t="shared" si="44"/>
        <v>0</v>
      </c>
      <c r="G727" s="78">
        <f>IF($C727="",0,COUNTIF(男子名簿!$F$12:$F$520,$C727))</f>
        <v>0</v>
      </c>
      <c r="H727" s="79">
        <f>IF($C727="",0,COUNTIF(女子名簿!$F$12:$F$520,$C727))</f>
        <v>0</v>
      </c>
      <c r="I727" s="80">
        <f t="shared" si="22"/>
        <v>0</v>
      </c>
      <c r="J727" s="38"/>
      <c r="K727" s="38"/>
      <c r="L727" s="34"/>
      <c r="M727" s="34"/>
      <c r="N727" s="34"/>
      <c r="O727" s="40"/>
    </row>
    <row r="728" spans="1:15" ht="14.25">
      <c r="A728" s="41">
        <v>0</v>
      </c>
      <c r="B728" s="50"/>
      <c r="C728" s="64"/>
      <c r="D728" s="67"/>
      <c r="E728" s="52" t="str">
        <f t="shared" si="43"/>
        <v/>
      </c>
      <c r="F728" s="51">
        <f t="shared" si="44"/>
        <v>0</v>
      </c>
      <c r="G728" s="81">
        <f>IF($C728="",0,COUNTIF(男子名簿!$F$12:$F$520,$C728))</f>
        <v>0</v>
      </c>
      <c r="H728" s="82">
        <f>IF($C728="",0,COUNTIF(女子名簿!$F$12:$F$520,$C728))</f>
        <v>0</v>
      </c>
      <c r="I728" s="83">
        <f t="shared" si="22"/>
        <v>0</v>
      </c>
      <c r="J728" s="38"/>
      <c r="K728" s="38"/>
      <c r="L728" s="34"/>
      <c r="M728" s="34"/>
      <c r="N728" s="34"/>
      <c r="O728" s="40"/>
    </row>
    <row r="729" spans="1:15" ht="14.25">
      <c r="A729" s="41">
        <v>0</v>
      </c>
      <c r="B729" s="42"/>
      <c r="C729" s="43"/>
      <c r="D729" s="44"/>
      <c r="E729" s="45" t="str">
        <f t="shared" si="43"/>
        <v/>
      </c>
      <c r="F729" s="43">
        <f t="shared" si="44"/>
        <v>0</v>
      </c>
      <c r="G729" s="75">
        <f>IF($C729="",0,COUNTIF(男子名簿!$F$12:$F$520,$C729))</f>
        <v>0</v>
      </c>
      <c r="H729" s="76">
        <f>IF($C729="",0,COUNTIF(女子名簿!$F$12:$F$520,$C729))</f>
        <v>0</v>
      </c>
      <c r="I729" s="77">
        <f t="shared" si="22"/>
        <v>0</v>
      </c>
      <c r="J729" s="38"/>
      <c r="K729" s="38"/>
      <c r="L729" s="34"/>
      <c r="M729" s="34"/>
      <c r="N729" s="34"/>
      <c r="O729" s="40"/>
    </row>
    <row r="730" spans="1:15" ht="14.25">
      <c r="A730" s="41">
        <v>0</v>
      </c>
      <c r="B730" s="42"/>
      <c r="C730" s="53"/>
      <c r="D730" s="54"/>
      <c r="E730" s="45" t="str">
        <f t="shared" si="43"/>
        <v/>
      </c>
      <c r="F730" s="43">
        <f t="shared" si="44"/>
        <v>0</v>
      </c>
      <c r="G730" s="75">
        <f>IF($C730="",0,COUNTIF(男子名簿!$F$12:$F$520,$C730))</f>
        <v>0</v>
      </c>
      <c r="H730" s="76">
        <f>IF($C730="",0,COUNTIF(女子名簿!$F$12:$F$520,$C730))</f>
        <v>0</v>
      </c>
      <c r="I730" s="77">
        <f t="shared" si="22"/>
        <v>0</v>
      </c>
      <c r="J730" s="38"/>
      <c r="K730" s="38"/>
      <c r="L730" s="34"/>
      <c r="M730" s="34"/>
      <c r="N730" s="34"/>
      <c r="O730" s="40"/>
    </row>
    <row r="731" spans="1:15" ht="14.25">
      <c r="A731" s="41">
        <v>0</v>
      </c>
      <c r="B731" s="42"/>
      <c r="C731" s="53"/>
      <c r="D731" s="54"/>
      <c r="E731" s="45" t="str">
        <f t="shared" si="43"/>
        <v/>
      </c>
      <c r="F731" s="43">
        <f t="shared" si="44"/>
        <v>0</v>
      </c>
      <c r="G731" s="75">
        <f>IF($C731="",0,COUNTIF(男子名簿!$F$12:$F$520,$C731))</f>
        <v>0</v>
      </c>
      <c r="H731" s="76">
        <f>IF($C731="",0,COUNTIF(女子名簿!$F$12:$F$520,$C731))</f>
        <v>0</v>
      </c>
      <c r="I731" s="77">
        <f t="shared" si="22"/>
        <v>0</v>
      </c>
      <c r="J731" s="38"/>
      <c r="K731" s="38"/>
      <c r="L731" s="34"/>
      <c r="M731" s="34"/>
      <c r="N731" s="34"/>
      <c r="O731" s="40"/>
    </row>
    <row r="732" spans="1:15" ht="14.25">
      <c r="A732" s="41">
        <v>0</v>
      </c>
      <c r="B732" s="55"/>
      <c r="C732" s="62"/>
      <c r="D732" s="63"/>
      <c r="E732" s="57" t="str">
        <f t="shared" si="43"/>
        <v/>
      </c>
      <c r="F732" s="47">
        <f t="shared" si="44"/>
        <v>0</v>
      </c>
      <c r="G732" s="84">
        <f>IF($C732="",0,COUNTIF(男子名簿!$F$12:$F$520,$C732))</f>
        <v>0</v>
      </c>
      <c r="H732" s="85">
        <f>IF($C732="",0,COUNTIF(女子名簿!$F$12:$F$520,$C732))</f>
        <v>0</v>
      </c>
      <c r="I732" s="86">
        <f t="shared" si="22"/>
        <v>0</v>
      </c>
      <c r="J732" s="38"/>
      <c r="K732" s="38"/>
      <c r="L732" s="34"/>
      <c r="M732" s="34"/>
      <c r="N732" s="34"/>
      <c r="O732" s="40"/>
    </row>
    <row r="733" spans="1:15" ht="14.25">
      <c r="A733" s="41">
        <v>0</v>
      </c>
      <c r="B733" s="58"/>
      <c r="C733" s="64"/>
      <c r="D733" s="65"/>
      <c r="E733" s="60" t="str">
        <f t="shared" si="43"/>
        <v/>
      </c>
      <c r="F733" s="61">
        <f t="shared" si="44"/>
        <v>0</v>
      </c>
      <c r="G733" s="87">
        <f>IF($C733="",0,COUNTIF(男子名簿!$F$12:$F$520,$C733))</f>
        <v>0</v>
      </c>
      <c r="H733" s="88">
        <f>IF($C733="",0,COUNTIF(女子名簿!$F$12:$F$520,$C733))</f>
        <v>0</v>
      </c>
      <c r="I733" s="89">
        <f t="shared" si="22"/>
        <v>0</v>
      </c>
      <c r="J733" s="38"/>
      <c r="K733" s="38"/>
      <c r="L733" s="34"/>
      <c r="M733" s="34"/>
      <c r="N733" s="34"/>
      <c r="O733" s="40"/>
    </row>
    <row r="734" spans="1:15" ht="14.25">
      <c r="A734" s="41">
        <v>0</v>
      </c>
      <c r="B734" s="42"/>
      <c r="C734" s="53"/>
      <c r="D734" s="54"/>
      <c r="E734" s="45" t="str">
        <f t="shared" si="43"/>
        <v/>
      </c>
      <c r="F734" s="43">
        <f t="shared" si="44"/>
        <v>0</v>
      </c>
      <c r="G734" s="75">
        <f>IF($C734="",0,COUNTIF(男子名簿!$F$12:$F$520,$C734))</f>
        <v>0</v>
      </c>
      <c r="H734" s="76">
        <f>IF($C734="",0,COUNTIF(女子名簿!$F$12:$F$520,$C734))</f>
        <v>0</v>
      </c>
      <c r="I734" s="77">
        <f t="shared" si="22"/>
        <v>0</v>
      </c>
      <c r="J734" s="38"/>
      <c r="K734" s="38"/>
      <c r="L734" s="34"/>
      <c r="M734" s="34"/>
      <c r="N734" s="34"/>
      <c r="O734" s="40"/>
    </row>
    <row r="735" spans="1:15" ht="14.25">
      <c r="A735" s="41">
        <v>0</v>
      </c>
      <c r="B735" s="42"/>
      <c r="C735" s="53"/>
      <c r="D735" s="54"/>
      <c r="E735" s="45" t="str">
        <f t="shared" si="43"/>
        <v/>
      </c>
      <c r="F735" s="43">
        <f t="shared" si="44"/>
        <v>0</v>
      </c>
      <c r="G735" s="75">
        <f>IF($C735="",0,COUNTIF(男子名簿!$F$12:$F$520,$C735))</f>
        <v>0</v>
      </c>
      <c r="H735" s="76">
        <f>IF($C735="",0,COUNTIF(女子名簿!$F$12:$F$520,$C735))</f>
        <v>0</v>
      </c>
      <c r="I735" s="77">
        <f t="shared" si="22"/>
        <v>0</v>
      </c>
      <c r="J735" s="38"/>
      <c r="K735" s="38"/>
      <c r="L735" s="34"/>
      <c r="M735" s="34"/>
      <c r="N735" s="34"/>
      <c r="O735" s="40"/>
    </row>
    <row r="736" spans="1:15" ht="14.25">
      <c r="A736" s="41">
        <v>0</v>
      </c>
      <c r="B736" s="42"/>
      <c r="C736" s="53"/>
      <c r="D736" s="54"/>
      <c r="E736" s="45" t="str">
        <f t="shared" si="43"/>
        <v/>
      </c>
      <c r="F736" s="43">
        <f t="shared" si="44"/>
        <v>0</v>
      </c>
      <c r="G736" s="75">
        <f>IF($C736="",0,COUNTIF(男子名簿!$F$12:$F$520,$C736))</f>
        <v>0</v>
      </c>
      <c r="H736" s="76">
        <f>IF($C736="",0,COUNTIF(女子名簿!$F$12:$F$520,$C736))</f>
        <v>0</v>
      </c>
      <c r="I736" s="77">
        <f t="shared" si="22"/>
        <v>0</v>
      </c>
      <c r="J736" s="38"/>
      <c r="K736" s="38"/>
      <c r="L736" s="34"/>
      <c r="M736" s="34"/>
      <c r="N736" s="34"/>
      <c r="O736" s="40"/>
    </row>
    <row r="737" spans="1:15" ht="14.25">
      <c r="A737" s="41">
        <v>0</v>
      </c>
      <c r="B737" s="46"/>
      <c r="C737" s="62"/>
      <c r="D737" s="66"/>
      <c r="E737" s="48" t="str">
        <f t="shared" si="43"/>
        <v/>
      </c>
      <c r="F737" s="49">
        <f t="shared" si="44"/>
        <v>0</v>
      </c>
      <c r="G737" s="78">
        <f>IF($C737="",0,COUNTIF(男子名簿!$F$12:$F$520,$C737))</f>
        <v>0</v>
      </c>
      <c r="H737" s="79">
        <f>IF($C737="",0,COUNTIF(女子名簿!$F$12:$F$520,$C737))</f>
        <v>0</v>
      </c>
      <c r="I737" s="80">
        <f t="shared" si="22"/>
        <v>0</v>
      </c>
      <c r="J737" s="38"/>
      <c r="K737" s="38"/>
      <c r="L737" s="34"/>
      <c r="M737" s="34"/>
      <c r="N737" s="34"/>
      <c r="O737" s="40"/>
    </row>
    <row r="738" spans="1:15" ht="14.25">
      <c r="A738" s="41">
        <v>0</v>
      </c>
      <c r="B738" s="50"/>
      <c r="C738" s="61"/>
      <c r="D738" s="59"/>
      <c r="E738" s="52"/>
      <c r="F738" s="51"/>
      <c r="G738" s="81">
        <f>IF($C738="",0,COUNTIF(男子名簿!$F$12:$F$520,$C738))</f>
        <v>0</v>
      </c>
      <c r="H738" s="82">
        <f>IF($C738="",0,COUNTIF(女子名簿!$F$12:$F$520,$C738))</f>
        <v>0</v>
      </c>
      <c r="I738" s="83">
        <f t="shared" si="22"/>
        <v>0</v>
      </c>
      <c r="J738" s="38"/>
      <c r="K738" s="38"/>
      <c r="L738" s="34"/>
      <c r="M738" s="34"/>
      <c r="N738" s="34"/>
      <c r="O738" s="40"/>
    </row>
    <row r="739" spans="1:15" ht="14.25">
      <c r="A739" s="41">
        <v>0</v>
      </c>
      <c r="B739" s="42"/>
      <c r="C739" s="43"/>
      <c r="D739" s="44"/>
      <c r="E739" s="45" t="str">
        <f t="shared" ref="E739:E757" si="45">IF($C739="","",ASC(PHONETIC($C739)))</f>
        <v/>
      </c>
      <c r="F739" s="43">
        <f t="shared" ref="F739:F757" si="46">C739</f>
        <v>0</v>
      </c>
      <c r="G739" s="75">
        <f>IF($C739="",0,COUNTIF(男子名簿!$F$12:$F$520,$C739))</f>
        <v>0</v>
      </c>
      <c r="H739" s="76">
        <f>IF($C739="",0,COUNTIF(女子名簿!$F$12:$F$520,$C739))</f>
        <v>0</v>
      </c>
      <c r="I739" s="77">
        <f t="shared" si="22"/>
        <v>0</v>
      </c>
      <c r="J739" s="38"/>
      <c r="K739" s="38"/>
      <c r="L739" s="34"/>
      <c r="M739" s="34"/>
      <c r="N739" s="34"/>
      <c r="O739" s="34"/>
    </row>
    <row r="740" spans="1:15" ht="14.25">
      <c r="A740" s="41">
        <v>0</v>
      </c>
      <c r="B740" s="42"/>
      <c r="C740" s="43"/>
      <c r="D740" s="44"/>
      <c r="E740" s="45" t="str">
        <f t="shared" si="45"/>
        <v/>
      </c>
      <c r="F740" s="43">
        <f t="shared" si="46"/>
        <v>0</v>
      </c>
      <c r="G740" s="75">
        <f>IF($C740="",0,COUNTIF(男子名簿!$F$12:$F$520,$C740))</f>
        <v>0</v>
      </c>
      <c r="H740" s="76">
        <f>IF($C740="",0,COUNTIF(女子名簿!$F$12:$F$520,$C740))</f>
        <v>0</v>
      </c>
      <c r="I740" s="77">
        <f t="shared" si="22"/>
        <v>0</v>
      </c>
      <c r="J740" s="38"/>
      <c r="K740" s="38"/>
      <c r="L740" s="34"/>
      <c r="M740" s="34"/>
      <c r="N740" s="34"/>
      <c r="O740" s="34"/>
    </row>
    <row r="741" spans="1:15" ht="14.25">
      <c r="A741" s="41">
        <v>0</v>
      </c>
      <c r="B741" s="42"/>
      <c r="C741" s="43"/>
      <c r="D741" s="44"/>
      <c r="E741" s="45" t="str">
        <f t="shared" si="45"/>
        <v/>
      </c>
      <c r="F741" s="43">
        <f t="shared" si="46"/>
        <v>0</v>
      </c>
      <c r="G741" s="75">
        <f>IF($C741="",0,COUNTIF(男子名簿!$F$12:$F$520,$C741))</f>
        <v>0</v>
      </c>
      <c r="H741" s="76">
        <f>IF($C741="",0,COUNTIF(女子名簿!$F$12:$F$520,$C741))</f>
        <v>0</v>
      </c>
      <c r="I741" s="77">
        <f t="shared" si="22"/>
        <v>0</v>
      </c>
      <c r="J741" s="38"/>
      <c r="K741" s="38"/>
      <c r="L741" s="34"/>
      <c r="M741" s="34"/>
      <c r="N741" s="34"/>
      <c r="O741" s="34"/>
    </row>
    <row r="742" spans="1:15" ht="14.25">
      <c r="A742" s="41">
        <v>0</v>
      </c>
      <c r="B742" s="55"/>
      <c r="C742" s="47"/>
      <c r="D742" s="56"/>
      <c r="E742" s="57" t="str">
        <f t="shared" si="45"/>
        <v/>
      </c>
      <c r="F742" s="47">
        <f t="shared" si="46"/>
        <v>0</v>
      </c>
      <c r="G742" s="84">
        <f>IF($C742="",0,COUNTIF(男子名簿!$F$12:$F$520,$C742))</f>
        <v>0</v>
      </c>
      <c r="H742" s="85">
        <f>IF($C742="",0,COUNTIF(女子名簿!$F$12:$F$520,$C742))</f>
        <v>0</v>
      </c>
      <c r="I742" s="86">
        <f t="shared" si="22"/>
        <v>0</v>
      </c>
      <c r="J742" s="38"/>
      <c r="K742" s="38"/>
      <c r="L742" s="34"/>
      <c r="M742" s="34"/>
      <c r="N742" s="34"/>
      <c r="O742" s="34"/>
    </row>
    <row r="743" spans="1:15" ht="14.25">
      <c r="A743" s="41">
        <v>0</v>
      </c>
      <c r="B743" s="58"/>
      <c r="C743" s="64"/>
      <c r="D743" s="65"/>
      <c r="E743" s="60" t="str">
        <f t="shared" si="45"/>
        <v/>
      </c>
      <c r="F743" s="61">
        <f t="shared" si="46"/>
        <v>0</v>
      </c>
      <c r="G743" s="87">
        <f>IF($C743="",0,COUNTIF(男子名簿!$F$12:$F$520,$C743))</f>
        <v>0</v>
      </c>
      <c r="H743" s="88">
        <f>IF($C743="",0,COUNTIF(女子名簿!$F$12:$F$520,$C743))</f>
        <v>0</v>
      </c>
      <c r="I743" s="89">
        <f t="shared" si="22"/>
        <v>0</v>
      </c>
      <c r="J743" s="38"/>
      <c r="K743" s="38"/>
      <c r="L743" s="34"/>
      <c r="M743" s="34"/>
      <c r="N743" s="34"/>
      <c r="O743" s="40"/>
    </row>
    <row r="744" spans="1:15" ht="14.25">
      <c r="A744" s="41">
        <v>0</v>
      </c>
      <c r="B744" s="42"/>
      <c r="C744" s="53"/>
      <c r="D744" s="54"/>
      <c r="E744" s="45" t="str">
        <f t="shared" si="45"/>
        <v/>
      </c>
      <c r="F744" s="43">
        <f t="shared" si="46"/>
        <v>0</v>
      </c>
      <c r="G744" s="75">
        <f>IF($C744="",0,COUNTIF(男子名簿!$F$12:$F$520,$C744))</f>
        <v>0</v>
      </c>
      <c r="H744" s="76">
        <f>IF($C744="",0,COUNTIF(女子名簿!$F$12:$F$520,$C744))</f>
        <v>0</v>
      </c>
      <c r="I744" s="77">
        <f t="shared" si="22"/>
        <v>0</v>
      </c>
      <c r="J744" s="38"/>
      <c r="K744" s="38"/>
      <c r="L744" s="34"/>
      <c r="M744" s="34"/>
      <c r="N744" s="34"/>
      <c r="O744" s="40"/>
    </row>
    <row r="745" spans="1:15" ht="14.25">
      <c r="A745" s="41">
        <v>0</v>
      </c>
      <c r="B745" s="42"/>
      <c r="C745" s="53"/>
      <c r="D745" s="54"/>
      <c r="E745" s="45" t="str">
        <f t="shared" si="45"/>
        <v/>
      </c>
      <c r="F745" s="43">
        <f t="shared" si="46"/>
        <v>0</v>
      </c>
      <c r="G745" s="75">
        <f>IF($C745="",0,COUNTIF(男子名簿!$F$12:$F$520,$C745))</f>
        <v>0</v>
      </c>
      <c r="H745" s="76">
        <f>IF($C745="",0,COUNTIF(女子名簿!$F$12:$F$520,$C745))</f>
        <v>0</v>
      </c>
      <c r="I745" s="77">
        <f t="shared" si="22"/>
        <v>0</v>
      </c>
      <c r="J745" s="38"/>
      <c r="K745" s="38"/>
      <c r="L745" s="34"/>
      <c r="M745" s="34"/>
      <c r="N745" s="34"/>
      <c r="O745" s="40"/>
    </row>
    <row r="746" spans="1:15" ht="14.25">
      <c r="A746" s="41">
        <v>0</v>
      </c>
      <c r="B746" s="42"/>
      <c r="C746" s="43"/>
      <c r="D746" s="44"/>
      <c r="E746" s="45" t="str">
        <f t="shared" si="45"/>
        <v/>
      </c>
      <c r="F746" s="43">
        <f t="shared" si="46"/>
        <v>0</v>
      </c>
      <c r="G746" s="75">
        <f>IF($C746="",0,COUNTIF(男子名簿!$F$12:$F$520,$C746))</f>
        <v>0</v>
      </c>
      <c r="H746" s="76">
        <f>IF($C746="",0,COUNTIF(女子名簿!$F$12:$F$520,$C746))</f>
        <v>0</v>
      </c>
      <c r="I746" s="77">
        <f t="shared" si="22"/>
        <v>0</v>
      </c>
      <c r="J746" s="38"/>
      <c r="K746" s="38"/>
      <c r="L746" s="34"/>
      <c r="M746" s="34"/>
      <c r="N746" s="34"/>
      <c r="O746" s="40"/>
    </row>
    <row r="747" spans="1:15" ht="14.25">
      <c r="A747" s="41">
        <v>0</v>
      </c>
      <c r="B747" s="46"/>
      <c r="C747" s="62"/>
      <c r="D747" s="66"/>
      <c r="E747" s="48" t="str">
        <f t="shared" si="45"/>
        <v/>
      </c>
      <c r="F747" s="49">
        <f t="shared" si="46"/>
        <v>0</v>
      </c>
      <c r="G747" s="78">
        <f>IF($C747="",0,COUNTIF(男子名簿!$F$12:$F$520,$C747))</f>
        <v>0</v>
      </c>
      <c r="H747" s="79">
        <f>IF($C747="",0,COUNTIF(女子名簿!$F$12:$F$520,$C747))</f>
        <v>0</v>
      </c>
      <c r="I747" s="80">
        <f t="shared" si="22"/>
        <v>0</v>
      </c>
      <c r="J747" s="38"/>
      <c r="K747" s="38"/>
      <c r="L747" s="34"/>
      <c r="M747" s="34"/>
      <c r="N747" s="34"/>
      <c r="O747" s="40"/>
    </row>
    <row r="748" spans="1:15" ht="14.25">
      <c r="A748" s="41">
        <v>0</v>
      </c>
      <c r="B748" s="50"/>
      <c r="C748" s="64"/>
      <c r="D748" s="67"/>
      <c r="E748" s="52" t="str">
        <f t="shared" si="45"/>
        <v/>
      </c>
      <c r="F748" s="51">
        <f t="shared" si="46"/>
        <v>0</v>
      </c>
      <c r="G748" s="81">
        <f>IF($C748="",0,COUNTIF(男子名簿!$F$12:$F$520,$C748))</f>
        <v>0</v>
      </c>
      <c r="H748" s="82">
        <f>IF($C748="",0,COUNTIF(女子名簿!$F$12:$F$520,$C748))</f>
        <v>0</v>
      </c>
      <c r="I748" s="83">
        <f t="shared" si="22"/>
        <v>0</v>
      </c>
      <c r="J748" s="38"/>
      <c r="K748" s="38"/>
      <c r="L748" s="34"/>
      <c r="M748" s="34"/>
      <c r="N748" s="34"/>
      <c r="O748" s="40"/>
    </row>
    <row r="749" spans="1:15" ht="14.25">
      <c r="A749" s="41">
        <v>0</v>
      </c>
      <c r="B749" s="42"/>
      <c r="C749" s="43"/>
      <c r="D749" s="44"/>
      <c r="E749" s="45" t="str">
        <f t="shared" si="45"/>
        <v/>
      </c>
      <c r="F749" s="43">
        <f t="shared" si="46"/>
        <v>0</v>
      </c>
      <c r="G749" s="75">
        <f>IF($C749="",0,COUNTIF(男子名簿!$F$12:$F$520,$C749))</f>
        <v>0</v>
      </c>
      <c r="H749" s="76">
        <f>IF($C749="",0,COUNTIF(女子名簿!$F$12:$F$520,$C749))</f>
        <v>0</v>
      </c>
      <c r="I749" s="77">
        <f t="shared" si="22"/>
        <v>0</v>
      </c>
      <c r="J749" s="38"/>
      <c r="K749" s="38"/>
      <c r="L749" s="34"/>
      <c r="M749" s="34"/>
      <c r="N749" s="34"/>
      <c r="O749" s="40"/>
    </row>
    <row r="750" spans="1:15" ht="14.25">
      <c r="A750" s="41">
        <v>0</v>
      </c>
      <c r="B750" s="42"/>
      <c r="C750" s="53"/>
      <c r="D750" s="54"/>
      <c r="E750" s="45" t="str">
        <f t="shared" si="45"/>
        <v/>
      </c>
      <c r="F750" s="43">
        <f t="shared" si="46"/>
        <v>0</v>
      </c>
      <c r="G750" s="75">
        <f>IF($C750="",0,COUNTIF(男子名簿!$F$12:$F$520,$C750))</f>
        <v>0</v>
      </c>
      <c r="H750" s="76">
        <f>IF($C750="",0,COUNTIF(女子名簿!$F$12:$F$520,$C750))</f>
        <v>0</v>
      </c>
      <c r="I750" s="77">
        <f t="shared" si="22"/>
        <v>0</v>
      </c>
      <c r="J750" s="38"/>
      <c r="K750" s="38"/>
      <c r="L750" s="34"/>
      <c r="M750" s="34"/>
      <c r="N750" s="34"/>
      <c r="O750" s="40"/>
    </row>
    <row r="751" spans="1:15" ht="14.25">
      <c r="A751" s="41">
        <v>0</v>
      </c>
      <c r="B751" s="42"/>
      <c r="C751" s="53"/>
      <c r="D751" s="54"/>
      <c r="E751" s="45" t="str">
        <f t="shared" si="45"/>
        <v/>
      </c>
      <c r="F751" s="43">
        <f t="shared" si="46"/>
        <v>0</v>
      </c>
      <c r="G751" s="75">
        <f>IF($C751="",0,COUNTIF(男子名簿!$F$12:$F$520,$C751))</f>
        <v>0</v>
      </c>
      <c r="H751" s="76">
        <f>IF($C751="",0,COUNTIF(女子名簿!$F$12:$F$520,$C751))</f>
        <v>0</v>
      </c>
      <c r="I751" s="77">
        <f t="shared" si="22"/>
        <v>0</v>
      </c>
      <c r="J751" s="38"/>
      <c r="K751" s="38"/>
      <c r="L751" s="34"/>
      <c r="M751" s="34"/>
      <c r="N751" s="34"/>
      <c r="O751" s="40"/>
    </row>
    <row r="752" spans="1:15" ht="14.25">
      <c r="A752" s="41">
        <v>0</v>
      </c>
      <c r="B752" s="55"/>
      <c r="C752" s="62"/>
      <c r="D752" s="63"/>
      <c r="E752" s="57" t="str">
        <f t="shared" si="45"/>
        <v/>
      </c>
      <c r="F752" s="47">
        <f t="shared" si="46"/>
        <v>0</v>
      </c>
      <c r="G752" s="84">
        <f>IF($C752="",0,COUNTIF(男子名簿!$F$12:$F$520,$C752))</f>
        <v>0</v>
      </c>
      <c r="H752" s="85">
        <f>IF($C752="",0,COUNTIF(女子名簿!$F$12:$F$520,$C752))</f>
        <v>0</v>
      </c>
      <c r="I752" s="86">
        <f t="shared" si="22"/>
        <v>0</v>
      </c>
      <c r="J752" s="38"/>
      <c r="K752" s="38"/>
      <c r="L752" s="34"/>
      <c r="M752" s="34"/>
      <c r="N752" s="34"/>
      <c r="O752" s="40"/>
    </row>
    <row r="753" spans="1:15" ht="14.25">
      <c r="A753" s="41">
        <v>0</v>
      </c>
      <c r="B753" s="58"/>
      <c r="C753" s="64"/>
      <c r="D753" s="65"/>
      <c r="E753" s="60" t="str">
        <f t="shared" si="45"/>
        <v/>
      </c>
      <c r="F753" s="61">
        <f t="shared" si="46"/>
        <v>0</v>
      </c>
      <c r="G753" s="87">
        <f>IF($C753="",0,COUNTIF(男子名簿!$F$12:$F$520,$C753))</f>
        <v>0</v>
      </c>
      <c r="H753" s="88">
        <f>IF($C753="",0,COUNTIF(女子名簿!$F$12:$F$520,$C753))</f>
        <v>0</v>
      </c>
      <c r="I753" s="89">
        <f t="shared" si="22"/>
        <v>0</v>
      </c>
      <c r="J753" s="38"/>
      <c r="K753" s="38"/>
      <c r="L753" s="34"/>
      <c r="M753" s="34"/>
      <c r="N753" s="34"/>
      <c r="O753" s="40"/>
    </row>
    <row r="754" spans="1:15" ht="14.25">
      <c r="A754" s="41">
        <v>0</v>
      </c>
      <c r="B754" s="42"/>
      <c r="C754" s="53"/>
      <c r="D754" s="54"/>
      <c r="E754" s="45" t="str">
        <f t="shared" si="45"/>
        <v/>
      </c>
      <c r="F754" s="43">
        <f t="shared" si="46"/>
        <v>0</v>
      </c>
      <c r="G754" s="75">
        <f>IF($C754="",0,COUNTIF(男子名簿!$F$12:$F$520,$C754))</f>
        <v>0</v>
      </c>
      <c r="H754" s="76">
        <f>IF($C754="",0,COUNTIF(女子名簿!$F$12:$F$520,$C754))</f>
        <v>0</v>
      </c>
      <c r="I754" s="77">
        <f t="shared" si="22"/>
        <v>0</v>
      </c>
      <c r="J754" s="38"/>
      <c r="K754" s="38"/>
      <c r="L754" s="34"/>
      <c r="M754" s="34"/>
      <c r="N754" s="34"/>
      <c r="O754" s="40"/>
    </row>
    <row r="755" spans="1:15" ht="14.25">
      <c r="A755" s="41">
        <v>0</v>
      </c>
      <c r="B755" s="42"/>
      <c r="C755" s="53"/>
      <c r="D755" s="54"/>
      <c r="E755" s="45" t="str">
        <f t="shared" si="45"/>
        <v/>
      </c>
      <c r="F755" s="43">
        <f t="shared" si="46"/>
        <v>0</v>
      </c>
      <c r="G755" s="75">
        <f>IF($C755="",0,COUNTIF(男子名簿!$F$12:$F$520,$C755))</f>
        <v>0</v>
      </c>
      <c r="H755" s="76">
        <f>IF($C755="",0,COUNTIF(女子名簿!$F$12:$F$520,$C755))</f>
        <v>0</v>
      </c>
      <c r="I755" s="77">
        <f t="shared" si="22"/>
        <v>0</v>
      </c>
      <c r="J755" s="38"/>
      <c r="K755" s="38"/>
      <c r="L755" s="34"/>
      <c r="M755" s="34"/>
      <c r="N755" s="34"/>
      <c r="O755" s="40"/>
    </row>
    <row r="756" spans="1:15" ht="14.25">
      <c r="A756" s="41">
        <v>0</v>
      </c>
      <c r="B756" s="42"/>
      <c r="C756" s="53"/>
      <c r="D756" s="54"/>
      <c r="E756" s="45" t="str">
        <f t="shared" si="45"/>
        <v/>
      </c>
      <c r="F756" s="43">
        <f t="shared" si="46"/>
        <v>0</v>
      </c>
      <c r="G756" s="75">
        <f>IF($C756="",0,COUNTIF(男子名簿!$F$12:$F$520,$C756))</f>
        <v>0</v>
      </c>
      <c r="H756" s="76">
        <f>IF($C756="",0,COUNTIF(女子名簿!$F$12:$F$520,$C756))</f>
        <v>0</v>
      </c>
      <c r="I756" s="77">
        <f t="shared" si="22"/>
        <v>0</v>
      </c>
      <c r="J756" s="38"/>
      <c r="K756" s="38"/>
      <c r="L756" s="34"/>
      <c r="M756" s="34"/>
      <c r="N756" s="34"/>
      <c r="O756" s="40"/>
    </row>
    <row r="757" spans="1:15" ht="14.25">
      <c r="A757" s="41">
        <v>0</v>
      </c>
      <c r="B757" s="46"/>
      <c r="C757" s="62"/>
      <c r="D757" s="66"/>
      <c r="E757" s="48" t="str">
        <f t="shared" si="45"/>
        <v/>
      </c>
      <c r="F757" s="49">
        <f t="shared" si="46"/>
        <v>0</v>
      </c>
      <c r="G757" s="78">
        <f>IF($C757="",0,COUNTIF(男子名簿!$F$12:$F$520,$C757))</f>
        <v>0</v>
      </c>
      <c r="H757" s="79">
        <f>IF($C757="",0,COUNTIF(女子名簿!$F$12:$F$520,$C757))</f>
        <v>0</v>
      </c>
      <c r="I757" s="80">
        <f t="shared" si="22"/>
        <v>0</v>
      </c>
      <c r="J757" s="38"/>
      <c r="K757" s="38"/>
      <c r="L757" s="34"/>
      <c r="M757" s="34"/>
      <c r="N757" s="34"/>
      <c r="O757" s="40"/>
    </row>
    <row r="758" spans="1:15" ht="14.25">
      <c r="A758" s="41">
        <v>0</v>
      </c>
      <c r="B758" s="50"/>
      <c r="C758" s="61"/>
      <c r="D758" s="59"/>
      <c r="E758" s="52"/>
      <c r="F758" s="51"/>
      <c r="G758" s="81">
        <f>IF($C758="",0,COUNTIF(男子名簿!$F$12:$F$520,$C758))</f>
        <v>0</v>
      </c>
      <c r="H758" s="82">
        <f>IF($C758="",0,COUNTIF(女子名簿!$F$12:$F$520,$C758))</f>
        <v>0</v>
      </c>
      <c r="I758" s="83">
        <f t="shared" si="22"/>
        <v>0</v>
      </c>
      <c r="J758" s="38"/>
      <c r="K758" s="38"/>
      <c r="L758" s="34"/>
      <c r="M758" s="34"/>
      <c r="N758" s="34"/>
      <c r="O758" s="40"/>
    </row>
    <row r="759" spans="1:15" ht="14.25">
      <c r="A759" s="41">
        <v>0</v>
      </c>
      <c r="B759" s="42"/>
      <c r="C759" s="43"/>
      <c r="D759" s="44"/>
      <c r="E759" s="45" t="str">
        <f t="shared" ref="E759:E777" si="47">IF($C759="","",ASC(PHONETIC($C759)))</f>
        <v/>
      </c>
      <c r="F759" s="43">
        <f t="shared" ref="F759:F777" si="48">C759</f>
        <v>0</v>
      </c>
      <c r="G759" s="75">
        <f>IF($C759="",0,COUNTIF(男子名簿!$F$12:$F$520,$C759))</f>
        <v>0</v>
      </c>
      <c r="H759" s="76">
        <f>IF($C759="",0,COUNTIF(女子名簿!$F$12:$F$520,$C759))</f>
        <v>0</v>
      </c>
      <c r="I759" s="77">
        <f t="shared" si="22"/>
        <v>0</v>
      </c>
      <c r="J759" s="38"/>
      <c r="K759" s="38"/>
      <c r="L759" s="34"/>
      <c r="M759" s="34"/>
      <c r="N759" s="34"/>
      <c r="O759" s="34"/>
    </row>
    <row r="760" spans="1:15" ht="14.25">
      <c r="A760" s="41">
        <v>0</v>
      </c>
      <c r="B760" s="42"/>
      <c r="C760" s="43"/>
      <c r="D760" s="44"/>
      <c r="E760" s="45" t="str">
        <f t="shared" si="47"/>
        <v/>
      </c>
      <c r="F760" s="43">
        <f t="shared" si="48"/>
        <v>0</v>
      </c>
      <c r="G760" s="75">
        <f>IF($C760="",0,COUNTIF(男子名簿!$F$12:$F$520,$C760))</f>
        <v>0</v>
      </c>
      <c r="H760" s="76">
        <f>IF($C760="",0,COUNTIF(女子名簿!$F$12:$F$520,$C760))</f>
        <v>0</v>
      </c>
      <c r="I760" s="77">
        <f t="shared" si="22"/>
        <v>0</v>
      </c>
      <c r="J760" s="38"/>
      <c r="K760" s="38"/>
      <c r="L760" s="34"/>
      <c r="M760" s="34"/>
      <c r="N760" s="34"/>
      <c r="O760" s="34"/>
    </row>
    <row r="761" spans="1:15" ht="14.25">
      <c r="A761" s="41">
        <v>0</v>
      </c>
      <c r="B761" s="42"/>
      <c r="C761" s="43"/>
      <c r="D761" s="44"/>
      <c r="E761" s="45" t="str">
        <f t="shared" si="47"/>
        <v/>
      </c>
      <c r="F761" s="43">
        <f t="shared" si="48"/>
        <v>0</v>
      </c>
      <c r="G761" s="75">
        <f>IF($C761="",0,COUNTIF(男子名簿!$F$12:$F$520,$C761))</f>
        <v>0</v>
      </c>
      <c r="H761" s="76">
        <f>IF($C761="",0,COUNTIF(女子名簿!$F$12:$F$520,$C761))</f>
        <v>0</v>
      </c>
      <c r="I761" s="77">
        <f t="shared" si="22"/>
        <v>0</v>
      </c>
      <c r="J761" s="38"/>
      <c r="K761" s="38"/>
      <c r="L761" s="34"/>
      <c r="M761" s="34"/>
      <c r="N761" s="34"/>
      <c r="O761" s="34"/>
    </row>
    <row r="762" spans="1:15" ht="14.25">
      <c r="A762" s="41">
        <v>0</v>
      </c>
      <c r="B762" s="55"/>
      <c r="C762" s="47"/>
      <c r="D762" s="56"/>
      <c r="E762" s="57" t="str">
        <f t="shared" si="47"/>
        <v/>
      </c>
      <c r="F762" s="47">
        <f t="shared" si="48"/>
        <v>0</v>
      </c>
      <c r="G762" s="84">
        <f>IF($C762="",0,COUNTIF(男子名簿!$F$12:$F$520,$C762))</f>
        <v>0</v>
      </c>
      <c r="H762" s="85">
        <f>IF($C762="",0,COUNTIF(女子名簿!$F$12:$F$520,$C762))</f>
        <v>0</v>
      </c>
      <c r="I762" s="86">
        <f t="shared" ref="I762:I777" si="49">G762+H762</f>
        <v>0</v>
      </c>
      <c r="J762" s="38"/>
      <c r="K762" s="38"/>
      <c r="L762" s="34"/>
      <c r="M762" s="34"/>
      <c r="N762" s="34"/>
      <c r="O762" s="34"/>
    </row>
    <row r="763" spans="1:15" ht="14.25">
      <c r="A763" s="41">
        <v>0</v>
      </c>
      <c r="B763" s="58"/>
      <c r="C763" s="64"/>
      <c r="D763" s="65"/>
      <c r="E763" s="60" t="str">
        <f t="shared" si="47"/>
        <v/>
      </c>
      <c r="F763" s="61">
        <f t="shared" si="48"/>
        <v>0</v>
      </c>
      <c r="G763" s="87">
        <f>IF($C763="",0,COUNTIF(男子名簿!$F$12:$F$520,$C763))</f>
        <v>0</v>
      </c>
      <c r="H763" s="88">
        <f>IF($C763="",0,COUNTIF(女子名簿!$F$12:$F$520,$C763))</f>
        <v>0</v>
      </c>
      <c r="I763" s="89">
        <f t="shared" si="49"/>
        <v>0</v>
      </c>
      <c r="J763" s="38"/>
      <c r="K763" s="38"/>
      <c r="L763" s="34"/>
      <c r="M763" s="34"/>
      <c r="N763" s="34"/>
      <c r="O763" s="40"/>
    </row>
    <row r="764" spans="1:15" ht="14.25">
      <c r="A764" s="41">
        <v>0</v>
      </c>
      <c r="B764" s="42"/>
      <c r="C764" s="53"/>
      <c r="D764" s="54"/>
      <c r="E764" s="45" t="str">
        <f t="shared" si="47"/>
        <v/>
      </c>
      <c r="F764" s="43">
        <f t="shared" si="48"/>
        <v>0</v>
      </c>
      <c r="G764" s="75">
        <f>IF($C764="",0,COUNTIF(男子名簿!$F$12:$F$520,$C764))</f>
        <v>0</v>
      </c>
      <c r="H764" s="76">
        <f>IF($C764="",0,COUNTIF(女子名簿!$F$12:$F$520,$C764))</f>
        <v>0</v>
      </c>
      <c r="I764" s="77">
        <f t="shared" si="49"/>
        <v>0</v>
      </c>
      <c r="J764" s="38"/>
      <c r="K764" s="38"/>
      <c r="L764" s="34"/>
      <c r="M764" s="34"/>
      <c r="N764" s="34"/>
      <c r="O764" s="40"/>
    </row>
    <row r="765" spans="1:15" ht="14.25">
      <c r="A765" s="41">
        <v>0</v>
      </c>
      <c r="B765" s="42"/>
      <c r="C765" s="53"/>
      <c r="D765" s="54"/>
      <c r="E765" s="45" t="str">
        <f t="shared" si="47"/>
        <v/>
      </c>
      <c r="F765" s="43">
        <f t="shared" si="48"/>
        <v>0</v>
      </c>
      <c r="G765" s="75">
        <f>IF($C765="",0,COUNTIF(男子名簿!$F$12:$F$520,$C765))</f>
        <v>0</v>
      </c>
      <c r="H765" s="76">
        <f>IF($C765="",0,COUNTIF(女子名簿!$F$12:$F$520,$C765))</f>
        <v>0</v>
      </c>
      <c r="I765" s="77">
        <f t="shared" si="49"/>
        <v>0</v>
      </c>
      <c r="J765" s="38"/>
      <c r="K765" s="38"/>
      <c r="L765" s="34"/>
      <c r="M765" s="34"/>
      <c r="N765" s="34"/>
      <c r="O765" s="40"/>
    </row>
    <row r="766" spans="1:15" ht="14.25">
      <c r="A766" s="41">
        <v>0</v>
      </c>
      <c r="B766" s="42"/>
      <c r="C766" s="43"/>
      <c r="D766" s="44"/>
      <c r="E766" s="45" t="str">
        <f t="shared" si="47"/>
        <v/>
      </c>
      <c r="F766" s="43">
        <f t="shared" si="48"/>
        <v>0</v>
      </c>
      <c r="G766" s="75">
        <f>IF($C766="",0,COUNTIF(男子名簿!$F$12:$F$520,$C766))</f>
        <v>0</v>
      </c>
      <c r="H766" s="76">
        <f>IF($C766="",0,COUNTIF(女子名簿!$F$12:$F$520,$C766))</f>
        <v>0</v>
      </c>
      <c r="I766" s="77">
        <f t="shared" si="49"/>
        <v>0</v>
      </c>
      <c r="J766" s="38"/>
      <c r="K766" s="38"/>
      <c r="L766" s="34"/>
      <c r="M766" s="34"/>
      <c r="N766" s="34"/>
      <c r="O766" s="40"/>
    </row>
    <row r="767" spans="1:15" ht="14.25">
      <c r="A767" s="41">
        <v>0</v>
      </c>
      <c r="B767" s="46"/>
      <c r="C767" s="62"/>
      <c r="D767" s="66"/>
      <c r="E767" s="48" t="str">
        <f t="shared" si="47"/>
        <v/>
      </c>
      <c r="F767" s="49">
        <f t="shared" si="48"/>
        <v>0</v>
      </c>
      <c r="G767" s="78">
        <f>IF($C767="",0,COUNTIF(男子名簿!$F$12:$F$520,$C767))</f>
        <v>0</v>
      </c>
      <c r="H767" s="79">
        <f>IF($C767="",0,COUNTIF(女子名簿!$F$12:$F$520,$C767))</f>
        <v>0</v>
      </c>
      <c r="I767" s="80">
        <f t="shared" si="49"/>
        <v>0</v>
      </c>
      <c r="J767" s="38"/>
      <c r="K767" s="38"/>
      <c r="L767" s="34"/>
      <c r="M767" s="34"/>
      <c r="N767" s="34"/>
      <c r="O767" s="40"/>
    </row>
    <row r="768" spans="1:15" ht="14.25">
      <c r="A768" s="41">
        <v>0</v>
      </c>
      <c r="B768" s="50"/>
      <c r="C768" s="64"/>
      <c r="D768" s="67"/>
      <c r="E768" s="52" t="str">
        <f t="shared" si="47"/>
        <v/>
      </c>
      <c r="F768" s="51">
        <f t="shared" si="48"/>
        <v>0</v>
      </c>
      <c r="G768" s="81">
        <f>IF($C768="",0,COUNTIF(男子名簿!$F$12:$F$520,$C768))</f>
        <v>0</v>
      </c>
      <c r="H768" s="82">
        <f>IF($C768="",0,COUNTIF(女子名簿!$F$12:$F$520,$C768))</f>
        <v>0</v>
      </c>
      <c r="I768" s="83">
        <f t="shared" si="49"/>
        <v>0</v>
      </c>
      <c r="J768" s="38"/>
      <c r="K768" s="38"/>
      <c r="L768" s="34"/>
      <c r="M768" s="34"/>
      <c r="N768" s="34"/>
      <c r="O768" s="40"/>
    </row>
    <row r="769" spans="1:15" ht="14.25">
      <c r="A769" s="41">
        <v>0</v>
      </c>
      <c r="B769" s="42"/>
      <c r="C769" s="43"/>
      <c r="D769" s="44"/>
      <c r="E769" s="45" t="str">
        <f t="shared" si="47"/>
        <v/>
      </c>
      <c r="F769" s="43">
        <f t="shared" si="48"/>
        <v>0</v>
      </c>
      <c r="G769" s="75">
        <f>IF($C769="",0,COUNTIF(男子名簿!$F$12:$F$520,$C769))</f>
        <v>0</v>
      </c>
      <c r="H769" s="76">
        <f>IF($C769="",0,COUNTIF(女子名簿!$F$12:$F$520,$C769))</f>
        <v>0</v>
      </c>
      <c r="I769" s="77">
        <f t="shared" si="49"/>
        <v>0</v>
      </c>
      <c r="J769" s="38"/>
      <c r="K769" s="38"/>
      <c r="L769" s="34"/>
      <c r="M769" s="34"/>
      <c r="N769" s="34"/>
      <c r="O769" s="40"/>
    </row>
    <row r="770" spans="1:15" ht="14.25">
      <c r="A770" s="41">
        <v>0</v>
      </c>
      <c r="B770" s="42"/>
      <c r="C770" s="53"/>
      <c r="D770" s="54"/>
      <c r="E770" s="45" t="str">
        <f t="shared" si="47"/>
        <v/>
      </c>
      <c r="F770" s="43">
        <f t="shared" si="48"/>
        <v>0</v>
      </c>
      <c r="G770" s="75">
        <f>IF($C770="",0,COUNTIF(男子名簿!$F$12:$F$520,$C770))</f>
        <v>0</v>
      </c>
      <c r="H770" s="76">
        <f>IF($C770="",0,COUNTIF(女子名簿!$F$12:$F$520,$C770))</f>
        <v>0</v>
      </c>
      <c r="I770" s="77">
        <f t="shared" si="49"/>
        <v>0</v>
      </c>
      <c r="J770" s="38"/>
      <c r="K770" s="38"/>
      <c r="L770" s="34"/>
      <c r="M770" s="34"/>
      <c r="N770" s="34"/>
      <c r="O770" s="40"/>
    </row>
    <row r="771" spans="1:15" ht="14.25">
      <c r="A771" s="41">
        <v>0</v>
      </c>
      <c r="B771" s="42"/>
      <c r="C771" s="53"/>
      <c r="D771" s="54"/>
      <c r="E771" s="45" t="str">
        <f t="shared" si="47"/>
        <v/>
      </c>
      <c r="F771" s="43">
        <f t="shared" si="48"/>
        <v>0</v>
      </c>
      <c r="G771" s="75">
        <f>IF($C771="",0,COUNTIF(男子名簿!$F$12:$F$520,$C771))</f>
        <v>0</v>
      </c>
      <c r="H771" s="76">
        <f>IF($C771="",0,COUNTIF(女子名簿!$F$12:$F$520,$C771))</f>
        <v>0</v>
      </c>
      <c r="I771" s="77">
        <f t="shared" si="49"/>
        <v>0</v>
      </c>
      <c r="J771" s="38"/>
      <c r="K771" s="38"/>
      <c r="L771" s="34"/>
      <c r="M771" s="34"/>
      <c r="N771" s="34"/>
      <c r="O771" s="40"/>
    </row>
    <row r="772" spans="1:15" ht="14.25">
      <c r="A772" s="41">
        <v>0</v>
      </c>
      <c r="B772" s="55"/>
      <c r="C772" s="62"/>
      <c r="D772" s="63"/>
      <c r="E772" s="57" t="str">
        <f t="shared" si="47"/>
        <v/>
      </c>
      <c r="F772" s="47">
        <f t="shared" si="48"/>
        <v>0</v>
      </c>
      <c r="G772" s="84">
        <f>IF($C772="",0,COUNTIF(男子名簿!$F$12:$F$520,$C772))</f>
        <v>0</v>
      </c>
      <c r="H772" s="85">
        <f>IF($C772="",0,COUNTIF(女子名簿!$F$12:$F$520,$C772))</f>
        <v>0</v>
      </c>
      <c r="I772" s="86">
        <f t="shared" si="49"/>
        <v>0</v>
      </c>
      <c r="J772" s="38"/>
      <c r="K772" s="38"/>
      <c r="L772" s="34"/>
      <c r="M772" s="34"/>
      <c r="N772" s="34"/>
      <c r="O772" s="40"/>
    </row>
    <row r="773" spans="1:15" ht="14.25">
      <c r="A773" s="41">
        <v>0</v>
      </c>
      <c r="B773" s="58"/>
      <c r="C773" s="64"/>
      <c r="D773" s="65"/>
      <c r="E773" s="60" t="str">
        <f t="shared" si="47"/>
        <v/>
      </c>
      <c r="F773" s="61">
        <f t="shared" si="48"/>
        <v>0</v>
      </c>
      <c r="G773" s="87">
        <f>IF($C773="",0,COUNTIF(男子名簿!$F$12:$F$520,$C773))</f>
        <v>0</v>
      </c>
      <c r="H773" s="88">
        <f>IF($C773="",0,COUNTIF(女子名簿!$F$12:$F$520,$C773))</f>
        <v>0</v>
      </c>
      <c r="I773" s="89">
        <f t="shared" si="49"/>
        <v>0</v>
      </c>
      <c r="J773" s="38"/>
      <c r="K773" s="38"/>
      <c r="L773" s="34"/>
      <c r="M773" s="34"/>
      <c r="N773" s="34"/>
      <c r="O773" s="40"/>
    </row>
    <row r="774" spans="1:15" ht="14.25">
      <c r="A774" s="41">
        <v>0</v>
      </c>
      <c r="B774" s="42"/>
      <c r="C774" s="53"/>
      <c r="D774" s="54"/>
      <c r="E774" s="45" t="str">
        <f t="shared" si="47"/>
        <v/>
      </c>
      <c r="F774" s="43">
        <f t="shared" si="48"/>
        <v>0</v>
      </c>
      <c r="G774" s="75">
        <f>IF($C774="",0,COUNTIF(男子名簿!$F$12:$F$520,$C774))</f>
        <v>0</v>
      </c>
      <c r="H774" s="76">
        <f>IF($C774="",0,COUNTIF(女子名簿!$F$12:$F$520,$C774))</f>
        <v>0</v>
      </c>
      <c r="I774" s="77">
        <f t="shared" si="49"/>
        <v>0</v>
      </c>
      <c r="J774" s="38"/>
      <c r="K774" s="38"/>
      <c r="L774" s="34"/>
      <c r="M774" s="34"/>
      <c r="N774" s="34"/>
      <c r="O774" s="40"/>
    </row>
    <row r="775" spans="1:15" ht="14.25">
      <c r="A775" s="41">
        <v>0</v>
      </c>
      <c r="B775" s="42"/>
      <c r="C775" s="53"/>
      <c r="D775" s="54"/>
      <c r="E775" s="45" t="str">
        <f t="shared" si="47"/>
        <v/>
      </c>
      <c r="F775" s="43">
        <f t="shared" si="48"/>
        <v>0</v>
      </c>
      <c r="G775" s="75">
        <f>IF($C775="",0,COUNTIF(男子名簿!$F$12:$F$520,$C775))</f>
        <v>0</v>
      </c>
      <c r="H775" s="76">
        <f>IF($C775="",0,COUNTIF(女子名簿!$F$12:$F$520,$C775))</f>
        <v>0</v>
      </c>
      <c r="I775" s="77">
        <f t="shared" si="49"/>
        <v>0</v>
      </c>
      <c r="J775" s="38"/>
      <c r="K775" s="38"/>
      <c r="L775" s="34"/>
      <c r="M775" s="34"/>
      <c r="N775" s="34"/>
      <c r="O775" s="40"/>
    </row>
    <row r="776" spans="1:15" ht="14.25">
      <c r="A776" s="41">
        <v>0</v>
      </c>
      <c r="B776" s="42"/>
      <c r="C776" s="53"/>
      <c r="D776" s="54"/>
      <c r="E776" s="45" t="str">
        <f t="shared" si="47"/>
        <v/>
      </c>
      <c r="F776" s="43">
        <f t="shared" si="48"/>
        <v>0</v>
      </c>
      <c r="G776" s="75">
        <f>IF($C776="",0,COUNTIF(男子名簿!$F$12:$F$520,$C776))</f>
        <v>0</v>
      </c>
      <c r="H776" s="76">
        <f>IF($C776="",0,COUNTIF(女子名簿!$F$12:$F$520,$C776))</f>
        <v>0</v>
      </c>
      <c r="I776" s="77">
        <f t="shared" si="49"/>
        <v>0</v>
      </c>
      <c r="J776" s="38"/>
      <c r="K776" s="38"/>
      <c r="L776" s="34"/>
      <c r="M776" s="34"/>
      <c r="N776" s="34"/>
      <c r="O776" s="40"/>
    </row>
    <row r="777" spans="1:15" ht="14.25">
      <c r="A777" s="41">
        <v>0</v>
      </c>
      <c r="B777" s="46"/>
      <c r="C777" s="62"/>
      <c r="D777" s="66"/>
      <c r="E777" s="48" t="str">
        <f t="shared" si="47"/>
        <v/>
      </c>
      <c r="F777" s="49">
        <f t="shared" si="48"/>
        <v>0</v>
      </c>
      <c r="G777" s="78">
        <f>IF($C777="",0,COUNTIF(男子名簿!$F$12:$F$520,$C777))</f>
        <v>0</v>
      </c>
      <c r="H777" s="79">
        <f>IF($C777="",0,COUNTIF(女子名簿!$F$12:$F$520,$C777))</f>
        <v>0</v>
      </c>
      <c r="I777" s="80">
        <f t="shared" si="49"/>
        <v>0</v>
      </c>
      <c r="J777" s="38"/>
      <c r="K777" s="38"/>
      <c r="L777" s="34"/>
      <c r="M777" s="34"/>
      <c r="N777" s="34"/>
      <c r="O777" s="40"/>
    </row>
    <row r="778" spans="1:15" ht="14.25">
      <c r="A778" s="41">
        <v>0</v>
      </c>
      <c r="B778" s="50"/>
      <c r="C778" s="61"/>
      <c r="D778" s="59"/>
      <c r="E778" s="52"/>
      <c r="F778" s="51"/>
      <c r="G778" s="81">
        <f>IF($C778="",0,COUNTIF(男子名簿!$F$12:$F$520,$C778))</f>
        <v>0</v>
      </c>
      <c r="H778" s="82">
        <f>IF($C778="",0,COUNTIF(女子名簿!$F$12:$F$520,$C778))</f>
        <v>0</v>
      </c>
      <c r="I778" s="83">
        <f t="shared" ref="I778:I1032" si="50">G778+H778</f>
        <v>0</v>
      </c>
      <c r="J778" s="38"/>
      <c r="K778" s="38"/>
      <c r="L778" s="34"/>
      <c r="M778" s="34"/>
      <c r="N778" s="34"/>
      <c r="O778" s="40"/>
    </row>
    <row r="779" spans="1:15" ht="14.25">
      <c r="A779" s="41">
        <v>0</v>
      </c>
      <c r="B779" s="42"/>
      <c r="C779" s="43"/>
      <c r="D779" s="44"/>
      <c r="E779" s="45" t="str">
        <f t="shared" ref="E779:E797" si="51">IF($C779="","",ASC(PHONETIC($C779)))</f>
        <v/>
      </c>
      <c r="F779" s="43">
        <f t="shared" ref="F779:F797" si="52">C779</f>
        <v>0</v>
      </c>
      <c r="G779" s="75">
        <f>IF($C779="",0,COUNTIF(男子名簿!$F$12:$F$520,$C779))</f>
        <v>0</v>
      </c>
      <c r="H779" s="76">
        <f>IF($C779="",0,COUNTIF(女子名簿!$F$12:$F$520,$C779))</f>
        <v>0</v>
      </c>
      <c r="I779" s="77">
        <f t="shared" si="50"/>
        <v>0</v>
      </c>
      <c r="J779" s="38"/>
      <c r="K779" s="38"/>
      <c r="L779" s="34"/>
      <c r="M779" s="34"/>
      <c r="N779" s="34"/>
      <c r="O779" s="34"/>
    </row>
    <row r="780" spans="1:15" ht="14.25">
      <c r="A780" s="41">
        <v>0</v>
      </c>
      <c r="B780" s="42"/>
      <c r="C780" s="43"/>
      <c r="D780" s="44"/>
      <c r="E780" s="45" t="str">
        <f t="shared" si="51"/>
        <v/>
      </c>
      <c r="F780" s="43">
        <f t="shared" si="52"/>
        <v>0</v>
      </c>
      <c r="G780" s="75">
        <f>IF($C780="",0,COUNTIF(男子名簿!$F$12:$F$520,$C780))</f>
        <v>0</v>
      </c>
      <c r="H780" s="76">
        <f>IF($C780="",0,COUNTIF(女子名簿!$F$12:$F$520,$C780))</f>
        <v>0</v>
      </c>
      <c r="I780" s="77">
        <f t="shared" si="50"/>
        <v>0</v>
      </c>
      <c r="J780" s="38"/>
      <c r="K780" s="38"/>
      <c r="L780" s="34"/>
      <c r="M780" s="34"/>
      <c r="N780" s="34"/>
      <c r="O780" s="34"/>
    </row>
    <row r="781" spans="1:15" ht="14.25">
      <c r="A781" s="41">
        <v>0</v>
      </c>
      <c r="B781" s="42"/>
      <c r="C781" s="43"/>
      <c r="D781" s="44"/>
      <c r="E781" s="45" t="str">
        <f t="shared" si="51"/>
        <v/>
      </c>
      <c r="F781" s="43">
        <f t="shared" si="52"/>
        <v>0</v>
      </c>
      <c r="G781" s="75">
        <f>IF($C781="",0,COUNTIF(男子名簿!$F$12:$F$520,$C781))</f>
        <v>0</v>
      </c>
      <c r="H781" s="76">
        <f>IF($C781="",0,COUNTIF(女子名簿!$F$12:$F$520,$C781))</f>
        <v>0</v>
      </c>
      <c r="I781" s="77">
        <f t="shared" si="50"/>
        <v>0</v>
      </c>
      <c r="J781" s="38"/>
      <c r="K781" s="38"/>
      <c r="L781" s="34"/>
      <c r="M781" s="34"/>
      <c r="N781" s="34"/>
      <c r="O781" s="34"/>
    </row>
    <row r="782" spans="1:15" ht="14.25">
      <c r="A782" s="41">
        <v>0</v>
      </c>
      <c r="B782" s="55"/>
      <c r="C782" s="47"/>
      <c r="D782" s="56"/>
      <c r="E782" s="57" t="str">
        <f t="shared" si="51"/>
        <v/>
      </c>
      <c r="F782" s="47">
        <f t="shared" si="52"/>
        <v>0</v>
      </c>
      <c r="G782" s="84">
        <f>IF($C782="",0,COUNTIF(男子名簿!$F$12:$F$520,$C782))</f>
        <v>0</v>
      </c>
      <c r="H782" s="85">
        <f>IF($C782="",0,COUNTIF(女子名簿!$F$12:$F$520,$C782))</f>
        <v>0</v>
      </c>
      <c r="I782" s="86">
        <f t="shared" si="50"/>
        <v>0</v>
      </c>
      <c r="J782" s="38"/>
      <c r="K782" s="38"/>
      <c r="L782" s="34"/>
      <c r="M782" s="34"/>
      <c r="N782" s="34"/>
      <c r="O782" s="34"/>
    </row>
    <row r="783" spans="1:15" ht="14.25">
      <c r="A783" s="41">
        <v>0</v>
      </c>
      <c r="B783" s="58"/>
      <c r="C783" s="64"/>
      <c r="D783" s="65"/>
      <c r="E783" s="60" t="str">
        <f t="shared" si="51"/>
        <v/>
      </c>
      <c r="F783" s="61">
        <f t="shared" si="52"/>
        <v>0</v>
      </c>
      <c r="G783" s="87">
        <f>IF($C783="",0,COUNTIF(男子名簿!$F$12:$F$520,$C783))</f>
        <v>0</v>
      </c>
      <c r="H783" s="88">
        <f>IF($C783="",0,COUNTIF(女子名簿!$F$12:$F$520,$C783))</f>
        <v>0</v>
      </c>
      <c r="I783" s="89">
        <f t="shared" si="50"/>
        <v>0</v>
      </c>
      <c r="J783" s="38"/>
      <c r="K783" s="38"/>
      <c r="L783" s="34"/>
      <c r="M783" s="34"/>
      <c r="N783" s="34"/>
      <c r="O783" s="40"/>
    </row>
    <row r="784" spans="1:15" ht="14.25">
      <c r="A784" s="41">
        <v>0</v>
      </c>
      <c r="B784" s="42"/>
      <c r="C784" s="53"/>
      <c r="D784" s="54"/>
      <c r="E784" s="45" t="str">
        <f t="shared" si="51"/>
        <v/>
      </c>
      <c r="F784" s="43">
        <f t="shared" si="52"/>
        <v>0</v>
      </c>
      <c r="G784" s="75">
        <f>IF($C784="",0,COUNTIF(男子名簿!$F$12:$F$520,$C784))</f>
        <v>0</v>
      </c>
      <c r="H784" s="76">
        <f>IF($C784="",0,COUNTIF(女子名簿!$F$12:$F$520,$C784))</f>
        <v>0</v>
      </c>
      <c r="I784" s="77">
        <f t="shared" si="50"/>
        <v>0</v>
      </c>
      <c r="J784" s="38"/>
      <c r="K784" s="38"/>
      <c r="L784" s="34"/>
      <c r="M784" s="34"/>
      <c r="N784" s="34"/>
      <c r="O784" s="40"/>
    </row>
    <row r="785" spans="1:15" ht="14.25">
      <c r="A785" s="41">
        <v>0</v>
      </c>
      <c r="B785" s="42"/>
      <c r="C785" s="53"/>
      <c r="D785" s="54"/>
      <c r="E785" s="45" t="str">
        <f t="shared" si="51"/>
        <v/>
      </c>
      <c r="F785" s="43">
        <f t="shared" si="52"/>
        <v>0</v>
      </c>
      <c r="G785" s="75">
        <f>IF($C785="",0,COUNTIF(男子名簿!$F$12:$F$520,$C785))</f>
        <v>0</v>
      </c>
      <c r="H785" s="76">
        <f>IF($C785="",0,COUNTIF(女子名簿!$F$12:$F$520,$C785))</f>
        <v>0</v>
      </c>
      <c r="I785" s="77">
        <f t="shared" si="50"/>
        <v>0</v>
      </c>
      <c r="J785" s="38"/>
      <c r="K785" s="38"/>
      <c r="L785" s="34"/>
      <c r="M785" s="34"/>
      <c r="N785" s="34"/>
      <c r="O785" s="40"/>
    </row>
    <row r="786" spans="1:15" ht="14.25">
      <c r="A786" s="41">
        <v>0</v>
      </c>
      <c r="B786" s="42"/>
      <c r="C786" s="43"/>
      <c r="D786" s="44"/>
      <c r="E786" s="45" t="str">
        <f t="shared" si="51"/>
        <v/>
      </c>
      <c r="F786" s="43">
        <f t="shared" si="52"/>
        <v>0</v>
      </c>
      <c r="G786" s="75">
        <f>IF($C786="",0,COUNTIF(男子名簿!$F$12:$F$520,$C786))</f>
        <v>0</v>
      </c>
      <c r="H786" s="76">
        <f>IF($C786="",0,COUNTIF(女子名簿!$F$12:$F$520,$C786))</f>
        <v>0</v>
      </c>
      <c r="I786" s="77">
        <f t="shared" si="50"/>
        <v>0</v>
      </c>
      <c r="J786" s="38"/>
      <c r="K786" s="38"/>
      <c r="L786" s="34"/>
      <c r="M786" s="34"/>
      <c r="N786" s="34"/>
      <c r="O786" s="40"/>
    </row>
    <row r="787" spans="1:15" ht="14.25">
      <c r="A787" s="41">
        <v>0</v>
      </c>
      <c r="B787" s="46"/>
      <c r="C787" s="62"/>
      <c r="D787" s="66"/>
      <c r="E787" s="48" t="str">
        <f t="shared" si="51"/>
        <v/>
      </c>
      <c r="F787" s="49">
        <f t="shared" si="52"/>
        <v>0</v>
      </c>
      <c r="G787" s="78">
        <f>IF($C787="",0,COUNTIF(男子名簿!$F$12:$F$520,$C787))</f>
        <v>0</v>
      </c>
      <c r="H787" s="79">
        <f>IF($C787="",0,COUNTIF(女子名簿!$F$12:$F$520,$C787))</f>
        <v>0</v>
      </c>
      <c r="I787" s="80">
        <f t="shared" si="50"/>
        <v>0</v>
      </c>
      <c r="J787" s="38"/>
      <c r="K787" s="38"/>
      <c r="L787" s="34"/>
      <c r="M787" s="34"/>
      <c r="N787" s="34"/>
      <c r="O787" s="40"/>
    </row>
    <row r="788" spans="1:15" ht="14.25">
      <c r="A788" s="41">
        <v>0</v>
      </c>
      <c r="B788" s="50"/>
      <c r="C788" s="64"/>
      <c r="D788" s="67"/>
      <c r="E788" s="52" t="str">
        <f t="shared" si="51"/>
        <v/>
      </c>
      <c r="F788" s="51">
        <f t="shared" si="52"/>
        <v>0</v>
      </c>
      <c r="G788" s="81">
        <f>IF($C788="",0,COUNTIF(男子名簿!$F$12:$F$520,$C788))</f>
        <v>0</v>
      </c>
      <c r="H788" s="82">
        <f>IF($C788="",0,COUNTIF(女子名簿!$F$12:$F$520,$C788))</f>
        <v>0</v>
      </c>
      <c r="I788" s="83">
        <f t="shared" si="50"/>
        <v>0</v>
      </c>
      <c r="J788" s="38"/>
      <c r="K788" s="38"/>
      <c r="L788" s="34"/>
      <c r="M788" s="34"/>
      <c r="N788" s="34"/>
      <c r="O788" s="40"/>
    </row>
    <row r="789" spans="1:15" ht="14.25">
      <c r="A789" s="41">
        <v>0</v>
      </c>
      <c r="B789" s="42"/>
      <c r="C789" s="43"/>
      <c r="D789" s="44"/>
      <c r="E789" s="45" t="str">
        <f t="shared" si="51"/>
        <v/>
      </c>
      <c r="F789" s="43">
        <f t="shared" si="52"/>
        <v>0</v>
      </c>
      <c r="G789" s="75">
        <f>IF($C789="",0,COUNTIF(男子名簿!$F$12:$F$520,$C789))</f>
        <v>0</v>
      </c>
      <c r="H789" s="76">
        <f>IF($C789="",0,COUNTIF(女子名簿!$F$12:$F$520,$C789))</f>
        <v>0</v>
      </c>
      <c r="I789" s="77">
        <f t="shared" si="50"/>
        <v>0</v>
      </c>
      <c r="J789" s="38"/>
      <c r="K789" s="38"/>
      <c r="L789" s="34"/>
      <c r="M789" s="34"/>
      <c r="N789" s="34"/>
      <c r="O789" s="40"/>
    </row>
    <row r="790" spans="1:15" ht="14.25">
      <c r="A790" s="41">
        <v>0</v>
      </c>
      <c r="B790" s="42"/>
      <c r="C790" s="53"/>
      <c r="D790" s="54"/>
      <c r="E790" s="45" t="str">
        <f t="shared" si="51"/>
        <v/>
      </c>
      <c r="F790" s="43">
        <f t="shared" si="52"/>
        <v>0</v>
      </c>
      <c r="G790" s="75">
        <f>IF($C790="",0,COUNTIF(男子名簿!$F$12:$F$520,$C790))</f>
        <v>0</v>
      </c>
      <c r="H790" s="76">
        <f>IF($C790="",0,COUNTIF(女子名簿!$F$12:$F$520,$C790))</f>
        <v>0</v>
      </c>
      <c r="I790" s="77">
        <f t="shared" si="50"/>
        <v>0</v>
      </c>
      <c r="J790" s="38"/>
      <c r="K790" s="38"/>
      <c r="L790" s="34"/>
      <c r="M790" s="34"/>
      <c r="N790" s="34"/>
      <c r="O790" s="40"/>
    </row>
    <row r="791" spans="1:15" ht="14.25">
      <c r="A791" s="41">
        <v>0</v>
      </c>
      <c r="B791" s="42"/>
      <c r="C791" s="53"/>
      <c r="D791" s="54"/>
      <c r="E791" s="45" t="str">
        <f t="shared" si="51"/>
        <v/>
      </c>
      <c r="F791" s="43">
        <f t="shared" si="52"/>
        <v>0</v>
      </c>
      <c r="G791" s="75">
        <f>IF($C791="",0,COUNTIF(男子名簿!$F$12:$F$520,$C791))</f>
        <v>0</v>
      </c>
      <c r="H791" s="76">
        <f>IF($C791="",0,COUNTIF(女子名簿!$F$12:$F$520,$C791))</f>
        <v>0</v>
      </c>
      <c r="I791" s="77">
        <f t="shared" si="50"/>
        <v>0</v>
      </c>
      <c r="J791" s="38"/>
      <c r="K791" s="38"/>
      <c r="L791" s="34"/>
      <c r="M791" s="34"/>
      <c r="N791" s="34"/>
      <c r="O791" s="40"/>
    </row>
    <row r="792" spans="1:15" ht="14.25">
      <c r="A792" s="41">
        <v>0</v>
      </c>
      <c r="B792" s="55"/>
      <c r="C792" s="62"/>
      <c r="D792" s="63"/>
      <c r="E792" s="57" t="str">
        <f t="shared" si="51"/>
        <v/>
      </c>
      <c r="F792" s="47">
        <f t="shared" si="52"/>
        <v>0</v>
      </c>
      <c r="G792" s="84">
        <f>IF($C792="",0,COUNTIF(男子名簿!$F$12:$F$520,$C792))</f>
        <v>0</v>
      </c>
      <c r="H792" s="85">
        <f>IF($C792="",0,COUNTIF(女子名簿!$F$12:$F$520,$C792))</f>
        <v>0</v>
      </c>
      <c r="I792" s="86">
        <f t="shared" si="50"/>
        <v>0</v>
      </c>
      <c r="J792" s="38"/>
      <c r="K792" s="38"/>
      <c r="L792" s="34"/>
      <c r="M792" s="34"/>
      <c r="N792" s="34"/>
      <c r="O792" s="40"/>
    </row>
    <row r="793" spans="1:15" ht="14.25">
      <c r="A793" s="41">
        <v>0</v>
      </c>
      <c r="B793" s="58"/>
      <c r="C793" s="64"/>
      <c r="D793" s="65"/>
      <c r="E793" s="60" t="str">
        <f t="shared" si="51"/>
        <v/>
      </c>
      <c r="F793" s="61">
        <f t="shared" si="52"/>
        <v>0</v>
      </c>
      <c r="G793" s="87">
        <f>IF($C793="",0,COUNTIF(男子名簿!$F$12:$F$520,$C793))</f>
        <v>0</v>
      </c>
      <c r="H793" s="88">
        <f>IF($C793="",0,COUNTIF(女子名簿!$F$12:$F$520,$C793))</f>
        <v>0</v>
      </c>
      <c r="I793" s="89">
        <f t="shared" si="50"/>
        <v>0</v>
      </c>
      <c r="J793" s="38"/>
      <c r="K793" s="38"/>
      <c r="L793" s="34"/>
      <c r="M793" s="34"/>
      <c r="N793" s="34"/>
      <c r="O793" s="40"/>
    </row>
    <row r="794" spans="1:15" ht="14.25">
      <c r="A794" s="41">
        <v>0</v>
      </c>
      <c r="B794" s="42"/>
      <c r="C794" s="53"/>
      <c r="D794" s="54"/>
      <c r="E794" s="45" t="str">
        <f t="shared" si="51"/>
        <v/>
      </c>
      <c r="F794" s="43">
        <f t="shared" si="52"/>
        <v>0</v>
      </c>
      <c r="G794" s="75">
        <f>IF($C794="",0,COUNTIF(男子名簿!$F$12:$F$520,$C794))</f>
        <v>0</v>
      </c>
      <c r="H794" s="76">
        <f>IF($C794="",0,COUNTIF(女子名簿!$F$12:$F$520,$C794))</f>
        <v>0</v>
      </c>
      <c r="I794" s="77">
        <f t="shared" si="50"/>
        <v>0</v>
      </c>
      <c r="J794" s="38"/>
      <c r="K794" s="38"/>
      <c r="L794" s="34"/>
      <c r="M794" s="34"/>
      <c r="N794" s="34"/>
      <c r="O794" s="40"/>
    </row>
    <row r="795" spans="1:15" ht="14.25">
      <c r="A795" s="41">
        <v>0</v>
      </c>
      <c r="B795" s="42"/>
      <c r="C795" s="53"/>
      <c r="D795" s="54"/>
      <c r="E795" s="45" t="str">
        <f t="shared" si="51"/>
        <v/>
      </c>
      <c r="F795" s="43">
        <f t="shared" si="52"/>
        <v>0</v>
      </c>
      <c r="G795" s="75">
        <f>IF($C795="",0,COUNTIF(男子名簿!$F$12:$F$520,$C795))</f>
        <v>0</v>
      </c>
      <c r="H795" s="76">
        <f>IF($C795="",0,COUNTIF(女子名簿!$F$12:$F$520,$C795))</f>
        <v>0</v>
      </c>
      <c r="I795" s="77">
        <f t="shared" si="50"/>
        <v>0</v>
      </c>
      <c r="J795" s="38"/>
      <c r="K795" s="38"/>
      <c r="L795" s="34"/>
      <c r="M795" s="34"/>
      <c r="N795" s="34"/>
      <c r="O795" s="40"/>
    </row>
    <row r="796" spans="1:15" ht="14.25">
      <c r="A796" s="41">
        <v>0</v>
      </c>
      <c r="B796" s="42"/>
      <c r="C796" s="53"/>
      <c r="D796" s="54"/>
      <c r="E796" s="45" t="str">
        <f t="shared" si="51"/>
        <v/>
      </c>
      <c r="F796" s="43">
        <f t="shared" si="52"/>
        <v>0</v>
      </c>
      <c r="G796" s="75">
        <f>IF($C796="",0,COUNTIF(男子名簿!$F$12:$F$520,$C796))</f>
        <v>0</v>
      </c>
      <c r="H796" s="76">
        <f>IF($C796="",0,COUNTIF(女子名簿!$F$12:$F$520,$C796))</f>
        <v>0</v>
      </c>
      <c r="I796" s="77">
        <f t="shared" si="50"/>
        <v>0</v>
      </c>
      <c r="J796" s="38"/>
      <c r="K796" s="38"/>
      <c r="L796" s="34"/>
      <c r="M796" s="34"/>
      <c r="N796" s="34"/>
      <c r="O796" s="40"/>
    </row>
    <row r="797" spans="1:15" ht="14.25">
      <c r="A797" s="41">
        <v>0</v>
      </c>
      <c r="B797" s="46"/>
      <c r="C797" s="62"/>
      <c r="D797" s="66"/>
      <c r="E797" s="48" t="str">
        <f t="shared" si="51"/>
        <v/>
      </c>
      <c r="F797" s="49">
        <f t="shared" si="52"/>
        <v>0</v>
      </c>
      <c r="G797" s="78">
        <f>IF($C797="",0,COUNTIF(男子名簿!$F$12:$F$520,$C797))</f>
        <v>0</v>
      </c>
      <c r="H797" s="79">
        <f>IF($C797="",0,COUNTIF(女子名簿!$F$12:$F$520,$C797))</f>
        <v>0</v>
      </c>
      <c r="I797" s="80">
        <f t="shared" si="50"/>
        <v>0</v>
      </c>
      <c r="J797" s="38"/>
      <c r="K797" s="38"/>
      <c r="L797" s="34"/>
      <c r="M797" s="34"/>
      <c r="N797" s="34"/>
      <c r="O797" s="40"/>
    </row>
    <row r="798" spans="1:15" ht="14.25">
      <c r="A798" s="41">
        <v>0</v>
      </c>
      <c r="B798" s="50"/>
      <c r="C798" s="61"/>
      <c r="D798" s="59"/>
      <c r="E798" s="52"/>
      <c r="F798" s="51"/>
      <c r="G798" s="81">
        <f>IF($C798="",0,COUNTIF(男子名簿!$F$12:$F$520,$C798))</f>
        <v>0</v>
      </c>
      <c r="H798" s="82">
        <f>IF($C798="",0,COUNTIF(女子名簿!$F$12:$F$520,$C798))</f>
        <v>0</v>
      </c>
      <c r="I798" s="83">
        <f t="shared" si="50"/>
        <v>0</v>
      </c>
      <c r="J798" s="38"/>
      <c r="K798" s="38"/>
      <c r="L798" s="34"/>
      <c r="M798" s="34"/>
      <c r="N798" s="34"/>
      <c r="O798" s="40"/>
    </row>
    <row r="799" spans="1:15" ht="14.25">
      <c r="A799" s="41">
        <v>0</v>
      </c>
      <c r="B799" s="42"/>
      <c r="C799" s="43"/>
      <c r="D799" s="44"/>
      <c r="E799" s="45" t="str">
        <f t="shared" ref="E799:E817" si="53">IF($C799="","",ASC(PHONETIC($C799)))</f>
        <v/>
      </c>
      <c r="F799" s="43">
        <f t="shared" ref="F799:F817" si="54">C799</f>
        <v>0</v>
      </c>
      <c r="G799" s="75">
        <f>IF($C799="",0,COUNTIF(男子名簿!$F$12:$F$520,$C799))</f>
        <v>0</v>
      </c>
      <c r="H799" s="76">
        <f>IF($C799="",0,COUNTIF(女子名簿!$F$12:$F$520,$C799))</f>
        <v>0</v>
      </c>
      <c r="I799" s="77">
        <f t="shared" si="50"/>
        <v>0</v>
      </c>
      <c r="J799" s="38"/>
      <c r="K799" s="38"/>
      <c r="L799" s="34"/>
      <c r="M799" s="34"/>
      <c r="N799" s="34"/>
      <c r="O799" s="34"/>
    </row>
    <row r="800" spans="1:15" ht="14.25">
      <c r="A800" s="41">
        <v>0</v>
      </c>
      <c r="B800" s="42"/>
      <c r="C800" s="43"/>
      <c r="D800" s="44"/>
      <c r="E800" s="45" t="str">
        <f t="shared" si="53"/>
        <v/>
      </c>
      <c r="F800" s="43">
        <f t="shared" si="54"/>
        <v>0</v>
      </c>
      <c r="G800" s="75">
        <f>IF($C800="",0,COUNTIF(男子名簿!$F$12:$F$520,$C800))</f>
        <v>0</v>
      </c>
      <c r="H800" s="76">
        <f>IF($C800="",0,COUNTIF(女子名簿!$F$12:$F$520,$C800))</f>
        <v>0</v>
      </c>
      <c r="I800" s="77">
        <f t="shared" si="50"/>
        <v>0</v>
      </c>
      <c r="J800" s="38"/>
      <c r="K800" s="38"/>
      <c r="L800" s="34"/>
      <c r="M800" s="34"/>
      <c r="N800" s="34"/>
      <c r="O800" s="34"/>
    </row>
    <row r="801" spans="1:15" ht="14.25">
      <c r="A801" s="41">
        <v>0</v>
      </c>
      <c r="B801" s="42"/>
      <c r="C801" s="43"/>
      <c r="D801" s="44"/>
      <c r="E801" s="45" t="str">
        <f t="shared" si="53"/>
        <v/>
      </c>
      <c r="F801" s="43">
        <f t="shared" si="54"/>
        <v>0</v>
      </c>
      <c r="G801" s="75">
        <f>IF($C801="",0,COUNTIF(男子名簿!$F$12:$F$520,$C801))</f>
        <v>0</v>
      </c>
      <c r="H801" s="76">
        <f>IF($C801="",0,COUNTIF(女子名簿!$F$12:$F$520,$C801))</f>
        <v>0</v>
      </c>
      <c r="I801" s="77">
        <f t="shared" si="50"/>
        <v>0</v>
      </c>
      <c r="J801" s="38"/>
      <c r="K801" s="38"/>
      <c r="L801" s="34"/>
      <c r="M801" s="34"/>
      <c r="N801" s="34"/>
      <c r="O801" s="34"/>
    </row>
    <row r="802" spans="1:15" ht="14.25">
      <c r="A802" s="41">
        <v>0</v>
      </c>
      <c r="B802" s="55"/>
      <c r="C802" s="47"/>
      <c r="D802" s="56"/>
      <c r="E802" s="57" t="str">
        <f t="shared" si="53"/>
        <v/>
      </c>
      <c r="F802" s="47">
        <f t="shared" si="54"/>
        <v>0</v>
      </c>
      <c r="G802" s="84">
        <f>IF($C802="",0,COUNTIF(男子名簿!$F$12:$F$520,$C802))</f>
        <v>0</v>
      </c>
      <c r="H802" s="85">
        <f>IF($C802="",0,COUNTIF(女子名簿!$F$12:$F$520,$C802))</f>
        <v>0</v>
      </c>
      <c r="I802" s="86">
        <f t="shared" si="50"/>
        <v>0</v>
      </c>
      <c r="J802" s="38"/>
      <c r="K802" s="38"/>
      <c r="L802" s="34"/>
      <c r="M802" s="34"/>
      <c r="N802" s="34"/>
      <c r="O802" s="34"/>
    </row>
    <row r="803" spans="1:15" ht="14.25">
      <c r="A803" s="41">
        <v>0</v>
      </c>
      <c r="B803" s="58"/>
      <c r="C803" s="64"/>
      <c r="D803" s="65"/>
      <c r="E803" s="60" t="str">
        <f t="shared" si="53"/>
        <v/>
      </c>
      <c r="F803" s="61">
        <f t="shared" si="54"/>
        <v>0</v>
      </c>
      <c r="G803" s="87">
        <f>IF($C803="",0,COUNTIF(男子名簿!$F$12:$F$520,$C803))</f>
        <v>0</v>
      </c>
      <c r="H803" s="88">
        <f>IF($C803="",0,COUNTIF(女子名簿!$F$12:$F$520,$C803))</f>
        <v>0</v>
      </c>
      <c r="I803" s="89">
        <f t="shared" si="50"/>
        <v>0</v>
      </c>
      <c r="J803" s="38"/>
      <c r="K803" s="38"/>
      <c r="L803" s="34"/>
      <c r="M803" s="34"/>
      <c r="N803" s="34"/>
      <c r="O803" s="40"/>
    </row>
    <row r="804" spans="1:15" ht="14.25">
      <c r="A804" s="41">
        <v>0</v>
      </c>
      <c r="B804" s="42"/>
      <c r="C804" s="53"/>
      <c r="D804" s="54"/>
      <c r="E804" s="45" t="str">
        <f t="shared" si="53"/>
        <v/>
      </c>
      <c r="F804" s="43">
        <f t="shared" si="54"/>
        <v>0</v>
      </c>
      <c r="G804" s="75">
        <f>IF($C804="",0,COUNTIF(男子名簿!$F$12:$F$520,$C804))</f>
        <v>0</v>
      </c>
      <c r="H804" s="76">
        <f>IF($C804="",0,COUNTIF(女子名簿!$F$12:$F$520,$C804))</f>
        <v>0</v>
      </c>
      <c r="I804" s="77">
        <f t="shared" si="50"/>
        <v>0</v>
      </c>
      <c r="J804" s="38"/>
      <c r="K804" s="38"/>
      <c r="L804" s="34"/>
      <c r="M804" s="34"/>
      <c r="N804" s="34"/>
      <c r="O804" s="40"/>
    </row>
    <row r="805" spans="1:15" ht="14.25">
      <c r="A805" s="41">
        <v>0</v>
      </c>
      <c r="B805" s="42"/>
      <c r="C805" s="53"/>
      <c r="D805" s="54"/>
      <c r="E805" s="45" t="str">
        <f t="shared" si="53"/>
        <v/>
      </c>
      <c r="F805" s="43">
        <f t="shared" si="54"/>
        <v>0</v>
      </c>
      <c r="G805" s="75">
        <f>IF($C805="",0,COUNTIF(男子名簿!$F$12:$F$520,$C805))</f>
        <v>0</v>
      </c>
      <c r="H805" s="76">
        <f>IF($C805="",0,COUNTIF(女子名簿!$F$12:$F$520,$C805))</f>
        <v>0</v>
      </c>
      <c r="I805" s="77">
        <f t="shared" si="50"/>
        <v>0</v>
      </c>
      <c r="J805" s="38"/>
      <c r="K805" s="38"/>
      <c r="L805" s="34"/>
      <c r="M805" s="34"/>
      <c r="N805" s="34"/>
      <c r="O805" s="40"/>
    </row>
    <row r="806" spans="1:15" ht="14.25">
      <c r="A806" s="41">
        <v>0</v>
      </c>
      <c r="B806" s="42"/>
      <c r="C806" s="43"/>
      <c r="D806" s="44"/>
      <c r="E806" s="45" t="str">
        <f t="shared" si="53"/>
        <v/>
      </c>
      <c r="F806" s="43">
        <f t="shared" si="54"/>
        <v>0</v>
      </c>
      <c r="G806" s="75">
        <f>IF($C806="",0,COUNTIF(男子名簿!$F$12:$F$520,$C806))</f>
        <v>0</v>
      </c>
      <c r="H806" s="76">
        <f>IF($C806="",0,COUNTIF(女子名簿!$F$12:$F$520,$C806))</f>
        <v>0</v>
      </c>
      <c r="I806" s="77">
        <f t="shared" si="50"/>
        <v>0</v>
      </c>
      <c r="J806" s="38"/>
      <c r="K806" s="38"/>
      <c r="L806" s="34"/>
      <c r="M806" s="34"/>
      <c r="N806" s="34"/>
      <c r="O806" s="40"/>
    </row>
    <row r="807" spans="1:15" ht="14.25">
      <c r="A807" s="41">
        <v>0</v>
      </c>
      <c r="B807" s="46"/>
      <c r="C807" s="62"/>
      <c r="D807" s="66"/>
      <c r="E807" s="48" t="str">
        <f t="shared" si="53"/>
        <v/>
      </c>
      <c r="F807" s="49">
        <f t="shared" si="54"/>
        <v>0</v>
      </c>
      <c r="G807" s="78">
        <f>IF($C807="",0,COUNTIF(男子名簿!$F$12:$F$520,$C807))</f>
        <v>0</v>
      </c>
      <c r="H807" s="79">
        <f>IF($C807="",0,COUNTIF(女子名簿!$F$12:$F$520,$C807))</f>
        <v>0</v>
      </c>
      <c r="I807" s="80">
        <f t="shared" si="50"/>
        <v>0</v>
      </c>
      <c r="J807" s="38"/>
      <c r="K807" s="38"/>
      <c r="L807" s="34"/>
      <c r="M807" s="34"/>
      <c r="N807" s="34"/>
      <c r="O807" s="40"/>
    </row>
    <row r="808" spans="1:15" ht="14.25">
      <c r="A808" s="41">
        <v>0</v>
      </c>
      <c r="B808" s="50"/>
      <c r="C808" s="64"/>
      <c r="D808" s="67"/>
      <c r="E808" s="52" t="str">
        <f t="shared" si="53"/>
        <v/>
      </c>
      <c r="F808" s="51">
        <f t="shared" si="54"/>
        <v>0</v>
      </c>
      <c r="G808" s="81">
        <f>IF($C808="",0,COUNTIF(男子名簿!$F$12:$F$520,$C808))</f>
        <v>0</v>
      </c>
      <c r="H808" s="82">
        <f>IF($C808="",0,COUNTIF(女子名簿!$F$12:$F$520,$C808))</f>
        <v>0</v>
      </c>
      <c r="I808" s="83">
        <f t="shared" si="50"/>
        <v>0</v>
      </c>
      <c r="J808" s="38"/>
      <c r="K808" s="38"/>
      <c r="L808" s="34"/>
      <c r="M808" s="34"/>
      <c r="N808" s="34"/>
      <c r="O808" s="40"/>
    </row>
    <row r="809" spans="1:15" ht="14.25">
      <c r="A809" s="41">
        <v>0</v>
      </c>
      <c r="B809" s="42"/>
      <c r="C809" s="43"/>
      <c r="D809" s="44"/>
      <c r="E809" s="45" t="str">
        <f t="shared" si="53"/>
        <v/>
      </c>
      <c r="F809" s="43">
        <f t="shared" si="54"/>
        <v>0</v>
      </c>
      <c r="G809" s="75">
        <f>IF($C809="",0,COUNTIF(男子名簿!$F$12:$F$520,$C809))</f>
        <v>0</v>
      </c>
      <c r="H809" s="76">
        <f>IF($C809="",0,COUNTIF(女子名簿!$F$12:$F$520,$C809))</f>
        <v>0</v>
      </c>
      <c r="I809" s="77">
        <f t="shared" si="50"/>
        <v>0</v>
      </c>
      <c r="J809" s="38"/>
      <c r="K809" s="38"/>
      <c r="L809" s="34"/>
      <c r="M809" s="34"/>
      <c r="N809" s="34"/>
      <c r="O809" s="40"/>
    </row>
    <row r="810" spans="1:15" ht="14.25">
      <c r="A810" s="41">
        <v>0</v>
      </c>
      <c r="B810" s="42"/>
      <c r="C810" s="53"/>
      <c r="D810" s="54"/>
      <c r="E810" s="45" t="str">
        <f t="shared" si="53"/>
        <v/>
      </c>
      <c r="F810" s="43">
        <f t="shared" si="54"/>
        <v>0</v>
      </c>
      <c r="G810" s="75">
        <f>IF($C810="",0,COUNTIF(男子名簿!$F$12:$F$520,$C810))</f>
        <v>0</v>
      </c>
      <c r="H810" s="76">
        <f>IF($C810="",0,COUNTIF(女子名簿!$F$12:$F$520,$C810))</f>
        <v>0</v>
      </c>
      <c r="I810" s="77">
        <f t="shared" si="50"/>
        <v>0</v>
      </c>
      <c r="J810" s="38"/>
      <c r="K810" s="38"/>
      <c r="L810" s="34"/>
      <c r="M810" s="34"/>
      <c r="N810" s="34"/>
      <c r="O810" s="40"/>
    </row>
    <row r="811" spans="1:15" ht="14.25">
      <c r="A811" s="41">
        <v>0</v>
      </c>
      <c r="B811" s="42"/>
      <c r="C811" s="53"/>
      <c r="D811" s="54"/>
      <c r="E811" s="45" t="str">
        <f t="shared" si="53"/>
        <v/>
      </c>
      <c r="F811" s="43">
        <f t="shared" si="54"/>
        <v>0</v>
      </c>
      <c r="G811" s="75">
        <f>IF($C811="",0,COUNTIF(男子名簿!$F$12:$F$520,$C811))</f>
        <v>0</v>
      </c>
      <c r="H811" s="76">
        <f>IF($C811="",0,COUNTIF(女子名簿!$F$12:$F$520,$C811))</f>
        <v>0</v>
      </c>
      <c r="I811" s="77">
        <f t="shared" si="50"/>
        <v>0</v>
      </c>
      <c r="J811" s="38"/>
      <c r="K811" s="38"/>
      <c r="L811" s="34"/>
      <c r="M811" s="34"/>
      <c r="N811" s="34"/>
      <c r="O811" s="40"/>
    </row>
    <row r="812" spans="1:15" ht="14.25">
      <c r="A812" s="41">
        <v>0</v>
      </c>
      <c r="B812" s="55"/>
      <c r="C812" s="62"/>
      <c r="D812" s="63"/>
      <c r="E812" s="57" t="str">
        <f t="shared" si="53"/>
        <v/>
      </c>
      <c r="F812" s="47">
        <f t="shared" si="54"/>
        <v>0</v>
      </c>
      <c r="G812" s="84">
        <f>IF($C812="",0,COUNTIF(男子名簿!$F$12:$F$520,$C812))</f>
        <v>0</v>
      </c>
      <c r="H812" s="85">
        <f>IF($C812="",0,COUNTIF(女子名簿!$F$12:$F$520,$C812))</f>
        <v>0</v>
      </c>
      <c r="I812" s="86">
        <f t="shared" si="50"/>
        <v>0</v>
      </c>
      <c r="J812" s="38"/>
      <c r="K812" s="38"/>
      <c r="L812" s="34"/>
      <c r="M812" s="34"/>
      <c r="N812" s="34"/>
      <c r="O812" s="40"/>
    </row>
    <row r="813" spans="1:15" ht="14.25">
      <c r="A813" s="41">
        <v>0</v>
      </c>
      <c r="B813" s="58"/>
      <c r="C813" s="64"/>
      <c r="D813" s="65"/>
      <c r="E813" s="60" t="str">
        <f t="shared" si="53"/>
        <v/>
      </c>
      <c r="F813" s="61">
        <f t="shared" si="54"/>
        <v>0</v>
      </c>
      <c r="G813" s="87">
        <f>IF($C813="",0,COUNTIF(男子名簿!$F$12:$F$520,$C813))</f>
        <v>0</v>
      </c>
      <c r="H813" s="88">
        <f>IF($C813="",0,COUNTIF(女子名簿!$F$12:$F$520,$C813))</f>
        <v>0</v>
      </c>
      <c r="I813" s="89">
        <f t="shared" si="50"/>
        <v>0</v>
      </c>
      <c r="J813" s="38"/>
      <c r="K813" s="38"/>
      <c r="L813" s="34"/>
      <c r="M813" s="34"/>
      <c r="N813" s="34"/>
      <c r="O813" s="40"/>
    </row>
    <row r="814" spans="1:15" ht="14.25">
      <c r="A814" s="41">
        <v>0</v>
      </c>
      <c r="B814" s="42"/>
      <c r="C814" s="53"/>
      <c r="D814" s="54"/>
      <c r="E814" s="45" t="str">
        <f t="shared" si="53"/>
        <v/>
      </c>
      <c r="F814" s="43">
        <f t="shared" si="54"/>
        <v>0</v>
      </c>
      <c r="G814" s="75">
        <f>IF($C814="",0,COUNTIF(男子名簿!$F$12:$F$520,$C814))</f>
        <v>0</v>
      </c>
      <c r="H814" s="76">
        <f>IF($C814="",0,COUNTIF(女子名簿!$F$12:$F$520,$C814))</f>
        <v>0</v>
      </c>
      <c r="I814" s="77">
        <f t="shared" si="50"/>
        <v>0</v>
      </c>
      <c r="J814" s="38"/>
      <c r="K814" s="38"/>
      <c r="L814" s="34"/>
      <c r="M814" s="34"/>
      <c r="N814" s="34"/>
      <c r="O814" s="40"/>
    </row>
    <row r="815" spans="1:15" ht="14.25">
      <c r="A815" s="41">
        <v>0</v>
      </c>
      <c r="B815" s="42"/>
      <c r="C815" s="53"/>
      <c r="D815" s="54"/>
      <c r="E815" s="45" t="str">
        <f t="shared" si="53"/>
        <v/>
      </c>
      <c r="F815" s="43">
        <f t="shared" si="54"/>
        <v>0</v>
      </c>
      <c r="G815" s="75">
        <f>IF($C815="",0,COUNTIF(男子名簿!$F$12:$F$520,$C815))</f>
        <v>0</v>
      </c>
      <c r="H815" s="76">
        <f>IF($C815="",0,COUNTIF(女子名簿!$F$12:$F$520,$C815))</f>
        <v>0</v>
      </c>
      <c r="I815" s="77">
        <f t="shared" si="50"/>
        <v>0</v>
      </c>
      <c r="J815" s="38"/>
      <c r="K815" s="38"/>
      <c r="L815" s="34"/>
      <c r="M815" s="34"/>
      <c r="N815" s="34"/>
      <c r="O815" s="40"/>
    </row>
    <row r="816" spans="1:15" ht="14.25">
      <c r="A816" s="41">
        <v>0</v>
      </c>
      <c r="B816" s="42"/>
      <c r="C816" s="53"/>
      <c r="D816" s="54"/>
      <c r="E816" s="45" t="str">
        <f t="shared" si="53"/>
        <v/>
      </c>
      <c r="F816" s="43">
        <f t="shared" si="54"/>
        <v>0</v>
      </c>
      <c r="G816" s="75">
        <f>IF($C816="",0,COUNTIF(男子名簿!$F$12:$F$520,$C816))</f>
        <v>0</v>
      </c>
      <c r="H816" s="76">
        <f>IF($C816="",0,COUNTIF(女子名簿!$F$12:$F$520,$C816))</f>
        <v>0</v>
      </c>
      <c r="I816" s="77">
        <f t="shared" si="50"/>
        <v>0</v>
      </c>
      <c r="J816" s="38"/>
      <c r="K816" s="38"/>
      <c r="L816" s="34"/>
      <c r="M816" s="34"/>
      <c r="N816" s="34"/>
      <c r="O816" s="40"/>
    </row>
    <row r="817" spans="1:15" ht="14.25">
      <c r="A817" s="41">
        <v>0</v>
      </c>
      <c r="B817" s="46"/>
      <c r="C817" s="62"/>
      <c r="D817" s="66"/>
      <c r="E817" s="48" t="str">
        <f t="shared" si="53"/>
        <v/>
      </c>
      <c r="F817" s="49">
        <f t="shared" si="54"/>
        <v>0</v>
      </c>
      <c r="G817" s="78">
        <f>IF($C817="",0,COUNTIF(男子名簿!$F$12:$F$520,$C817))</f>
        <v>0</v>
      </c>
      <c r="H817" s="79">
        <f>IF($C817="",0,COUNTIF(女子名簿!$F$12:$F$520,$C817))</f>
        <v>0</v>
      </c>
      <c r="I817" s="80">
        <f t="shared" si="50"/>
        <v>0</v>
      </c>
      <c r="J817" s="38"/>
      <c r="K817" s="38"/>
      <c r="L817" s="34"/>
      <c r="M817" s="34"/>
      <c r="N817" s="34"/>
      <c r="O817" s="40"/>
    </row>
    <row r="818" spans="1:15" ht="14.25">
      <c r="A818" s="41">
        <v>0</v>
      </c>
      <c r="B818" s="50"/>
      <c r="C818" s="61"/>
      <c r="D818" s="59"/>
      <c r="E818" s="52"/>
      <c r="F818" s="51"/>
      <c r="G818" s="81">
        <f>IF($C818="",0,COUNTIF(男子名簿!$F$12:$F$520,$C818))</f>
        <v>0</v>
      </c>
      <c r="H818" s="82">
        <f>IF($C818="",0,COUNTIF(女子名簿!$F$12:$F$520,$C818))</f>
        <v>0</v>
      </c>
      <c r="I818" s="83">
        <f t="shared" si="50"/>
        <v>0</v>
      </c>
      <c r="J818" s="38"/>
      <c r="K818" s="38"/>
      <c r="L818" s="34"/>
      <c r="M818" s="34"/>
      <c r="N818" s="34"/>
      <c r="O818" s="40"/>
    </row>
    <row r="819" spans="1:15" ht="14.25">
      <c r="A819" s="41">
        <v>0</v>
      </c>
      <c r="B819" s="42"/>
      <c r="C819" s="43"/>
      <c r="D819" s="44"/>
      <c r="E819" s="45" t="str">
        <f t="shared" ref="E819:E837" si="55">IF($C819="","",ASC(PHONETIC($C819)))</f>
        <v/>
      </c>
      <c r="F819" s="43">
        <f t="shared" ref="F819:F837" si="56">C819</f>
        <v>0</v>
      </c>
      <c r="G819" s="75">
        <f>IF($C819="",0,COUNTIF(男子名簿!$F$12:$F$520,$C819))</f>
        <v>0</v>
      </c>
      <c r="H819" s="76">
        <f>IF($C819="",0,COUNTIF(女子名簿!$F$12:$F$520,$C819))</f>
        <v>0</v>
      </c>
      <c r="I819" s="77">
        <f t="shared" si="50"/>
        <v>0</v>
      </c>
      <c r="J819" s="38"/>
      <c r="K819" s="38"/>
      <c r="L819" s="34"/>
      <c r="M819" s="34"/>
      <c r="N819" s="34"/>
      <c r="O819" s="34"/>
    </row>
    <row r="820" spans="1:15" ht="14.25">
      <c r="A820" s="41">
        <v>0</v>
      </c>
      <c r="B820" s="42"/>
      <c r="C820" s="43"/>
      <c r="D820" s="44"/>
      <c r="E820" s="45" t="str">
        <f t="shared" si="55"/>
        <v/>
      </c>
      <c r="F820" s="43">
        <f t="shared" si="56"/>
        <v>0</v>
      </c>
      <c r="G820" s="75">
        <f>IF($C820="",0,COUNTIF(男子名簿!$F$12:$F$520,$C820))</f>
        <v>0</v>
      </c>
      <c r="H820" s="76">
        <f>IF($C820="",0,COUNTIF(女子名簿!$F$12:$F$520,$C820))</f>
        <v>0</v>
      </c>
      <c r="I820" s="77">
        <f t="shared" si="50"/>
        <v>0</v>
      </c>
      <c r="J820" s="38"/>
      <c r="K820" s="38"/>
      <c r="L820" s="34"/>
      <c r="M820" s="34"/>
      <c r="N820" s="34"/>
      <c r="O820" s="34"/>
    </row>
    <row r="821" spans="1:15" ht="14.25">
      <c r="A821" s="41">
        <v>0</v>
      </c>
      <c r="B821" s="42"/>
      <c r="C821" s="43"/>
      <c r="D821" s="44"/>
      <c r="E821" s="45" t="str">
        <f t="shared" si="55"/>
        <v/>
      </c>
      <c r="F821" s="43">
        <f t="shared" si="56"/>
        <v>0</v>
      </c>
      <c r="G821" s="75">
        <f>IF($C821="",0,COUNTIF(男子名簿!$F$12:$F$520,$C821))</f>
        <v>0</v>
      </c>
      <c r="H821" s="76">
        <f>IF($C821="",0,COUNTIF(女子名簿!$F$12:$F$520,$C821))</f>
        <v>0</v>
      </c>
      <c r="I821" s="77">
        <f t="shared" si="50"/>
        <v>0</v>
      </c>
      <c r="J821" s="38"/>
      <c r="K821" s="38"/>
      <c r="L821" s="34"/>
      <c r="M821" s="34"/>
      <c r="N821" s="34"/>
      <c r="O821" s="34"/>
    </row>
    <row r="822" spans="1:15" ht="14.25">
      <c r="A822" s="41">
        <v>0</v>
      </c>
      <c r="B822" s="55"/>
      <c r="C822" s="47"/>
      <c r="D822" s="56"/>
      <c r="E822" s="57" t="str">
        <f t="shared" si="55"/>
        <v/>
      </c>
      <c r="F822" s="47">
        <f t="shared" si="56"/>
        <v>0</v>
      </c>
      <c r="G822" s="84">
        <f>IF($C822="",0,COUNTIF(男子名簿!$F$12:$F$520,$C822))</f>
        <v>0</v>
      </c>
      <c r="H822" s="85">
        <f>IF($C822="",0,COUNTIF(女子名簿!$F$12:$F$520,$C822))</f>
        <v>0</v>
      </c>
      <c r="I822" s="86">
        <f t="shared" si="50"/>
        <v>0</v>
      </c>
      <c r="J822" s="38"/>
      <c r="K822" s="38"/>
      <c r="L822" s="34"/>
      <c r="M822" s="34"/>
      <c r="N822" s="34"/>
      <c r="O822" s="34"/>
    </row>
    <row r="823" spans="1:15" ht="14.25">
      <c r="A823" s="41">
        <v>0</v>
      </c>
      <c r="B823" s="58"/>
      <c r="C823" s="64"/>
      <c r="D823" s="65"/>
      <c r="E823" s="60" t="str">
        <f t="shared" si="55"/>
        <v/>
      </c>
      <c r="F823" s="61">
        <f t="shared" si="56"/>
        <v>0</v>
      </c>
      <c r="G823" s="87">
        <f>IF($C823="",0,COUNTIF(男子名簿!$F$12:$F$520,$C823))</f>
        <v>0</v>
      </c>
      <c r="H823" s="88">
        <f>IF($C823="",0,COUNTIF(女子名簿!$F$12:$F$520,$C823))</f>
        <v>0</v>
      </c>
      <c r="I823" s="89">
        <f t="shared" si="50"/>
        <v>0</v>
      </c>
      <c r="J823" s="38"/>
      <c r="K823" s="38"/>
      <c r="L823" s="34"/>
      <c r="M823" s="34"/>
      <c r="N823" s="34"/>
      <c r="O823" s="40"/>
    </row>
    <row r="824" spans="1:15" ht="14.25">
      <c r="A824" s="41">
        <v>0</v>
      </c>
      <c r="B824" s="42"/>
      <c r="C824" s="53"/>
      <c r="D824" s="54"/>
      <c r="E824" s="45" t="str">
        <f t="shared" si="55"/>
        <v/>
      </c>
      <c r="F824" s="43">
        <f t="shared" si="56"/>
        <v>0</v>
      </c>
      <c r="G824" s="75">
        <f>IF($C824="",0,COUNTIF(男子名簿!$F$12:$F$520,$C824))</f>
        <v>0</v>
      </c>
      <c r="H824" s="76">
        <f>IF($C824="",0,COUNTIF(女子名簿!$F$12:$F$520,$C824))</f>
        <v>0</v>
      </c>
      <c r="I824" s="77">
        <f t="shared" si="50"/>
        <v>0</v>
      </c>
      <c r="J824" s="38"/>
      <c r="K824" s="38"/>
      <c r="L824" s="34"/>
      <c r="M824" s="34"/>
      <c r="N824" s="34"/>
      <c r="O824" s="40"/>
    </row>
    <row r="825" spans="1:15" ht="14.25">
      <c r="A825" s="41">
        <v>0</v>
      </c>
      <c r="B825" s="42"/>
      <c r="C825" s="53"/>
      <c r="D825" s="54"/>
      <c r="E825" s="45" t="str">
        <f t="shared" si="55"/>
        <v/>
      </c>
      <c r="F825" s="43">
        <f t="shared" si="56"/>
        <v>0</v>
      </c>
      <c r="G825" s="75">
        <f>IF($C825="",0,COUNTIF(男子名簿!$F$12:$F$520,$C825))</f>
        <v>0</v>
      </c>
      <c r="H825" s="76">
        <f>IF($C825="",0,COUNTIF(女子名簿!$F$12:$F$520,$C825))</f>
        <v>0</v>
      </c>
      <c r="I825" s="77">
        <f t="shared" si="50"/>
        <v>0</v>
      </c>
      <c r="J825" s="38"/>
      <c r="K825" s="38"/>
      <c r="L825" s="34"/>
      <c r="M825" s="34"/>
      <c r="N825" s="34"/>
      <c r="O825" s="40"/>
    </row>
    <row r="826" spans="1:15" ht="14.25">
      <c r="A826" s="41">
        <v>0</v>
      </c>
      <c r="B826" s="42"/>
      <c r="C826" s="43"/>
      <c r="D826" s="44"/>
      <c r="E826" s="45" t="str">
        <f t="shared" si="55"/>
        <v/>
      </c>
      <c r="F826" s="43">
        <f t="shared" si="56"/>
        <v>0</v>
      </c>
      <c r="G826" s="75">
        <f>IF($C826="",0,COUNTIF(男子名簿!$F$12:$F$520,$C826))</f>
        <v>0</v>
      </c>
      <c r="H826" s="76">
        <f>IF($C826="",0,COUNTIF(女子名簿!$F$12:$F$520,$C826))</f>
        <v>0</v>
      </c>
      <c r="I826" s="77">
        <f t="shared" si="50"/>
        <v>0</v>
      </c>
      <c r="J826" s="38"/>
      <c r="K826" s="38"/>
      <c r="L826" s="34"/>
      <c r="M826" s="34"/>
      <c r="N826" s="34"/>
      <c r="O826" s="40"/>
    </row>
    <row r="827" spans="1:15" ht="14.25">
      <c r="A827" s="41">
        <v>0</v>
      </c>
      <c r="B827" s="46"/>
      <c r="C827" s="62"/>
      <c r="D827" s="66"/>
      <c r="E827" s="48" t="str">
        <f t="shared" si="55"/>
        <v/>
      </c>
      <c r="F827" s="49">
        <f t="shared" si="56"/>
        <v>0</v>
      </c>
      <c r="G827" s="78">
        <f>IF($C827="",0,COUNTIF(男子名簿!$F$12:$F$520,$C827))</f>
        <v>0</v>
      </c>
      <c r="H827" s="79">
        <f>IF($C827="",0,COUNTIF(女子名簿!$F$12:$F$520,$C827))</f>
        <v>0</v>
      </c>
      <c r="I827" s="80">
        <f t="shared" si="50"/>
        <v>0</v>
      </c>
      <c r="J827" s="38"/>
      <c r="K827" s="38"/>
      <c r="L827" s="34"/>
      <c r="M827" s="34"/>
      <c r="N827" s="34"/>
      <c r="O827" s="40"/>
    </row>
    <row r="828" spans="1:15" ht="14.25">
      <c r="A828" s="41">
        <v>0</v>
      </c>
      <c r="B828" s="50"/>
      <c r="C828" s="64"/>
      <c r="D828" s="67"/>
      <c r="E828" s="52" t="str">
        <f t="shared" si="55"/>
        <v/>
      </c>
      <c r="F828" s="51">
        <f t="shared" si="56"/>
        <v>0</v>
      </c>
      <c r="G828" s="81">
        <f>IF($C828="",0,COUNTIF(男子名簿!$F$12:$F$520,$C828))</f>
        <v>0</v>
      </c>
      <c r="H828" s="82">
        <f>IF($C828="",0,COUNTIF(女子名簿!$F$12:$F$520,$C828))</f>
        <v>0</v>
      </c>
      <c r="I828" s="83">
        <f t="shared" si="50"/>
        <v>0</v>
      </c>
      <c r="J828" s="38"/>
      <c r="K828" s="38"/>
      <c r="L828" s="34"/>
      <c r="M828" s="34"/>
      <c r="N828" s="34"/>
      <c r="O828" s="40"/>
    </row>
    <row r="829" spans="1:15" ht="14.25">
      <c r="A829" s="41">
        <v>0</v>
      </c>
      <c r="B829" s="42"/>
      <c r="C829" s="43"/>
      <c r="D829" s="44"/>
      <c r="E829" s="45" t="str">
        <f t="shared" si="55"/>
        <v/>
      </c>
      <c r="F829" s="43">
        <f t="shared" si="56"/>
        <v>0</v>
      </c>
      <c r="G829" s="75">
        <f>IF($C829="",0,COUNTIF(男子名簿!$F$12:$F$520,$C829))</f>
        <v>0</v>
      </c>
      <c r="H829" s="76">
        <f>IF($C829="",0,COUNTIF(女子名簿!$F$12:$F$520,$C829))</f>
        <v>0</v>
      </c>
      <c r="I829" s="77">
        <f t="shared" si="50"/>
        <v>0</v>
      </c>
      <c r="J829" s="38"/>
      <c r="K829" s="38"/>
      <c r="L829" s="34"/>
      <c r="M829" s="34"/>
      <c r="N829" s="34"/>
      <c r="O829" s="40"/>
    </row>
    <row r="830" spans="1:15" ht="14.25">
      <c r="A830" s="41">
        <v>0</v>
      </c>
      <c r="B830" s="42"/>
      <c r="C830" s="53"/>
      <c r="D830" s="54"/>
      <c r="E830" s="45" t="str">
        <f t="shared" si="55"/>
        <v/>
      </c>
      <c r="F830" s="43">
        <f t="shared" si="56"/>
        <v>0</v>
      </c>
      <c r="G830" s="75">
        <f>IF($C830="",0,COUNTIF(男子名簿!$F$12:$F$520,$C830))</f>
        <v>0</v>
      </c>
      <c r="H830" s="76">
        <f>IF($C830="",0,COUNTIF(女子名簿!$F$12:$F$520,$C830))</f>
        <v>0</v>
      </c>
      <c r="I830" s="77">
        <f t="shared" si="50"/>
        <v>0</v>
      </c>
      <c r="J830" s="38"/>
      <c r="K830" s="38"/>
      <c r="L830" s="34"/>
      <c r="M830" s="34"/>
      <c r="N830" s="34"/>
      <c r="O830" s="40"/>
    </row>
    <row r="831" spans="1:15" ht="14.25">
      <c r="A831" s="41">
        <v>0</v>
      </c>
      <c r="B831" s="42"/>
      <c r="C831" s="53"/>
      <c r="D831" s="54"/>
      <c r="E831" s="45" t="str">
        <f t="shared" si="55"/>
        <v/>
      </c>
      <c r="F831" s="43">
        <f t="shared" si="56"/>
        <v>0</v>
      </c>
      <c r="G831" s="75">
        <f>IF($C831="",0,COUNTIF(男子名簿!$F$12:$F$520,$C831))</f>
        <v>0</v>
      </c>
      <c r="H831" s="76">
        <f>IF($C831="",0,COUNTIF(女子名簿!$F$12:$F$520,$C831))</f>
        <v>0</v>
      </c>
      <c r="I831" s="77">
        <f t="shared" si="50"/>
        <v>0</v>
      </c>
      <c r="J831" s="38"/>
      <c r="K831" s="38"/>
      <c r="L831" s="34"/>
      <c r="M831" s="34"/>
      <c r="N831" s="34"/>
      <c r="O831" s="40"/>
    </row>
    <row r="832" spans="1:15" ht="14.25">
      <c r="A832" s="41">
        <v>0</v>
      </c>
      <c r="B832" s="55"/>
      <c r="C832" s="62"/>
      <c r="D832" s="63"/>
      <c r="E832" s="57" t="str">
        <f t="shared" si="55"/>
        <v/>
      </c>
      <c r="F832" s="47">
        <f t="shared" si="56"/>
        <v>0</v>
      </c>
      <c r="G832" s="84">
        <f>IF($C832="",0,COUNTIF(男子名簿!$F$12:$F$520,$C832))</f>
        <v>0</v>
      </c>
      <c r="H832" s="85">
        <f>IF($C832="",0,COUNTIF(女子名簿!$F$12:$F$520,$C832))</f>
        <v>0</v>
      </c>
      <c r="I832" s="86">
        <f t="shared" si="50"/>
        <v>0</v>
      </c>
      <c r="J832" s="38"/>
      <c r="K832" s="38"/>
      <c r="L832" s="34"/>
      <c r="M832" s="34"/>
      <c r="N832" s="34"/>
      <c r="O832" s="40"/>
    </row>
    <row r="833" spans="1:15" ht="14.25">
      <c r="A833" s="41">
        <v>0</v>
      </c>
      <c r="B833" s="58"/>
      <c r="C833" s="64"/>
      <c r="D833" s="65"/>
      <c r="E833" s="60" t="str">
        <f t="shared" si="55"/>
        <v/>
      </c>
      <c r="F833" s="61">
        <f t="shared" si="56"/>
        <v>0</v>
      </c>
      <c r="G833" s="87">
        <f>IF($C833="",0,COUNTIF(男子名簿!$F$12:$F$520,$C833))</f>
        <v>0</v>
      </c>
      <c r="H833" s="88">
        <f>IF($C833="",0,COUNTIF(女子名簿!$F$12:$F$520,$C833))</f>
        <v>0</v>
      </c>
      <c r="I833" s="89">
        <f t="shared" si="50"/>
        <v>0</v>
      </c>
      <c r="J833" s="38"/>
      <c r="K833" s="38"/>
      <c r="L833" s="34"/>
      <c r="M833" s="34"/>
      <c r="N833" s="34"/>
      <c r="O833" s="40"/>
    </row>
    <row r="834" spans="1:15" ht="14.25">
      <c r="A834" s="41">
        <v>0</v>
      </c>
      <c r="B834" s="42"/>
      <c r="C834" s="53"/>
      <c r="D834" s="54"/>
      <c r="E834" s="45" t="str">
        <f t="shared" si="55"/>
        <v/>
      </c>
      <c r="F834" s="43">
        <f t="shared" si="56"/>
        <v>0</v>
      </c>
      <c r="G834" s="75">
        <f>IF($C834="",0,COUNTIF(男子名簿!$F$12:$F$520,$C834))</f>
        <v>0</v>
      </c>
      <c r="H834" s="76">
        <f>IF($C834="",0,COUNTIF(女子名簿!$F$12:$F$520,$C834))</f>
        <v>0</v>
      </c>
      <c r="I834" s="77">
        <f t="shared" si="50"/>
        <v>0</v>
      </c>
      <c r="J834" s="38"/>
      <c r="K834" s="38"/>
      <c r="L834" s="34"/>
      <c r="M834" s="34"/>
      <c r="N834" s="34"/>
      <c r="O834" s="40"/>
    </row>
    <row r="835" spans="1:15" ht="14.25">
      <c r="A835" s="41">
        <v>0</v>
      </c>
      <c r="B835" s="42"/>
      <c r="C835" s="53"/>
      <c r="D835" s="54"/>
      <c r="E835" s="45" t="str">
        <f t="shared" si="55"/>
        <v/>
      </c>
      <c r="F835" s="43">
        <f t="shared" si="56"/>
        <v>0</v>
      </c>
      <c r="G835" s="75">
        <f>IF($C835="",0,COUNTIF(男子名簿!$F$12:$F$520,$C835))</f>
        <v>0</v>
      </c>
      <c r="H835" s="76">
        <f>IF($C835="",0,COUNTIF(女子名簿!$F$12:$F$520,$C835))</f>
        <v>0</v>
      </c>
      <c r="I835" s="77">
        <f t="shared" si="50"/>
        <v>0</v>
      </c>
      <c r="J835" s="38"/>
      <c r="K835" s="38"/>
      <c r="L835" s="34"/>
      <c r="M835" s="34"/>
      <c r="N835" s="34"/>
      <c r="O835" s="40"/>
    </row>
    <row r="836" spans="1:15" ht="14.25">
      <c r="A836" s="41">
        <v>0</v>
      </c>
      <c r="B836" s="42"/>
      <c r="C836" s="53"/>
      <c r="D836" s="54"/>
      <c r="E836" s="45" t="str">
        <f t="shared" si="55"/>
        <v/>
      </c>
      <c r="F836" s="43">
        <f t="shared" si="56"/>
        <v>0</v>
      </c>
      <c r="G836" s="75">
        <f>IF($C836="",0,COUNTIF(男子名簿!$F$12:$F$520,$C836))</f>
        <v>0</v>
      </c>
      <c r="H836" s="76">
        <f>IF($C836="",0,COUNTIF(女子名簿!$F$12:$F$520,$C836))</f>
        <v>0</v>
      </c>
      <c r="I836" s="77">
        <f t="shared" si="50"/>
        <v>0</v>
      </c>
      <c r="J836" s="38"/>
      <c r="K836" s="38"/>
      <c r="L836" s="34"/>
      <c r="M836" s="34"/>
      <c r="N836" s="34"/>
      <c r="O836" s="40"/>
    </row>
    <row r="837" spans="1:15" ht="14.25">
      <c r="A837" s="41">
        <v>0</v>
      </c>
      <c r="B837" s="46"/>
      <c r="C837" s="62"/>
      <c r="D837" s="66"/>
      <c r="E837" s="48" t="str">
        <f t="shared" si="55"/>
        <v/>
      </c>
      <c r="F837" s="49">
        <f t="shared" si="56"/>
        <v>0</v>
      </c>
      <c r="G837" s="78">
        <f>IF($C837="",0,COUNTIF(男子名簿!$F$12:$F$520,$C837))</f>
        <v>0</v>
      </c>
      <c r="H837" s="79">
        <f>IF($C837="",0,COUNTIF(女子名簿!$F$12:$F$520,$C837))</f>
        <v>0</v>
      </c>
      <c r="I837" s="80">
        <f t="shared" si="50"/>
        <v>0</v>
      </c>
      <c r="J837" s="38"/>
      <c r="K837" s="38"/>
      <c r="L837" s="34"/>
      <c r="M837" s="34"/>
      <c r="N837" s="34"/>
      <c r="O837" s="40"/>
    </row>
    <row r="838" spans="1:15" ht="14.25">
      <c r="A838" s="41">
        <v>0</v>
      </c>
      <c r="B838" s="50"/>
      <c r="C838" s="61"/>
      <c r="D838" s="59"/>
      <c r="E838" s="52"/>
      <c r="F838" s="51"/>
      <c r="G838" s="81">
        <f>IF($C838="",0,COUNTIF(男子名簿!$F$12:$F$520,$C838))</f>
        <v>0</v>
      </c>
      <c r="H838" s="82">
        <f>IF($C838="",0,COUNTIF(女子名簿!$F$12:$F$520,$C838))</f>
        <v>0</v>
      </c>
      <c r="I838" s="83">
        <f t="shared" si="50"/>
        <v>0</v>
      </c>
      <c r="J838" s="38"/>
      <c r="K838" s="38"/>
      <c r="L838" s="34"/>
      <c r="M838" s="34"/>
      <c r="N838" s="34"/>
      <c r="O838" s="40"/>
    </row>
    <row r="839" spans="1:15" ht="14.25">
      <c r="A839" s="41">
        <v>0</v>
      </c>
      <c r="B839" s="42"/>
      <c r="C839" s="43"/>
      <c r="D839" s="44"/>
      <c r="E839" s="45" t="str">
        <f t="shared" ref="E839:E857" si="57">IF($C839="","",ASC(PHONETIC($C839)))</f>
        <v/>
      </c>
      <c r="F839" s="43">
        <f t="shared" ref="F839:F857" si="58">C839</f>
        <v>0</v>
      </c>
      <c r="G839" s="75">
        <f>IF($C839="",0,COUNTIF(男子名簿!$F$12:$F$520,$C839))</f>
        <v>0</v>
      </c>
      <c r="H839" s="76">
        <f>IF($C839="",0,COUNTIF(女子名簿!$F$12:$F$520,$C839))</f>
        <v>0</v>
      </c>
      <c r="I839" s="77">
        <f t="shared" si="50"/>
        <v>0</v>
      </c>
      <c r="J839" s="38"/>
      <c r="K839" s="38"/>
      <c r="L839" s="34"/>
      <c r="M839" s="34"/>
      <c r="N839" s="34"/>
      <c r="O839" s="34"/>
    </row>
    <row r="840" spans="1:15" ht="14.25">
      <c r="A840" s="41">
        <v>0</v>
      </c>
      <c r="B840" s="42"/>
      <c r="C840" s="43"/>
      <c r="D840" s="44"/>
      <c r="E840" s="45" t="str">
        <f t="shared" si="57"/>
        <v/>
      </c>
      <c r="F840" s="43">
        <f t="shared" si="58"/>
        <v>0</v>
      </c>
      <c r="G840" s="75">
        <f>IF($C840="",0,COUNTIF(男子名簿!$F$12:$F$520,$C840))</f>
        <v>0</v>
      </c>
      <c r="H840" s="76">
        <f>IF($C840="",0,COUNTIF(女子名簿!$F$12:$F$520,$C840))</f>
        <v>0</v>
      </c>
      <c r="I840" s="77">
        <f t="shared" si="50"/>
        <v>0</v>
      </c>
      <c r="J840" s="38"/>
      <c r="K840" s="38"/>
      <c r="L840" s="34"/>
      <c r="M840" s="34"/>
      <c r="N840" s="34"/>
      <c r="O840" s="34"/>
    </row>
    <row r="841" spans="1:15" ht="14.25">
      <c r="A841" s="41">
        <v>0</v>
      </c>
      <c r="B841" s="42"/>
      <c r="C841" s="43"/>
      <c r="D841" s="44"/>
      <c r="E841" s="45" t="str">
        <f t="shared" si="57"/>
        <v/>
      </c>
      <c r="F841" s="43">
        <f t="shared" si="58"/>
        <v>0</v>
      </c>
      <c r="G841" s="75">
        <f>IF($C841="",0,COUNTIF(男子名簿!$F$12:$F$520,$C841))</f>
        <v>0</v>
      </c>
      <c r="H841" s="76">
        <f>IF($C841="",0,COUNTIF(女子名簿!$F$12:$F$520,$C841))</f>
        <v>0</v>
      </c>
      <c r="I841" s="77">
        <f t="shared" si="50"/>
        <v>0</v>
      </c>
      <c r="J841" s="38"/>
      <c r="K841" s="38"/>
      <c r="L841" s="34"/>
      <c r="M841" s="34"/>
      <c r="N841" s="34"/>
      <c r="O841" s="34"/>
    </row>
    <row r="842" spans="1:15" ht="14.25">
      <c r="A842" s="41">
        <v>0</v>
      </c>
      <c r="B842" s="55"/>
      <c r="C842" s="47"/>
      <c r="D842" s="56"/>
      <c r="E842" s="57" t="str">
        <f t="shared" si="57"/>
        <v/>
      </c>
      <c r="F842" s="47">
        <f t="shared" si="58"/>
        <v>0</v>
      </c>
      <c r="G842" s="84">
        <f>IF($C842="",0,COUNTIF(男子名簿!$F$12:$F$520,$C842))</f>
        <v>0</v>
      </c>
      <c r="H842" s="85">
        <f>IF($C842="",0,COUNTIF(女子名簿!$F$12:$F$520,$C842))</f>
        <v>0</v>
      </c>
      <c r="I842" s="86">
        <f t="shared" si="50"/>
        <v>0</v>
      </c>
      <c r="J842" s="38"/>
      <c r="K842" s="38"/>
      <c r="L842" s="34"/>
      <c r="M842" s="34"/>
      <c r="N842" s="34"/>
      <c r="O842" s="34"/>
    </row>
    <row r="843" spans="1:15" ht="14.25">
      <c r="A843" s="41">
        <v>0</v>
      </c>
      <c r="B843" s="58"/>
      <c r="C843" s="64"/>
      <c r="D843" s="65"/>
      <c r="E843" s="60" t="str">
        <f t="shared" si="57"/>
        <v/>
      </c>
      <c r="F843" s="61">
        <f t="shared" si="58"/>
        <v>0</v>
      </c>
      <c r="G843" s="87">
        <f>IF($C843="",0,COUNTIF(男子名簿!$F$12:$F$520,$C843))</f>
        <v>0</v>
      </c>
      <c r="H843" s="88">
        <f>IF($C843="",0,COUNTIF(女子名簿!$F$12:$F$520,$C843))</f>
        <v>0</v>
      </c>
      <c r="I843" s="89">
        <f t="shared" si="50"/>
        <v>0</v>
      </c>
      <c r="J843" s="38"/>
      <c r="K843" s="38"/>
      <c r="L843" s="34"/>
      <c r="M843" s="34"/>
      <c r="N843" s="34"/>
      <c r="O843" s="40"/>
    </row>
    <row r="844" spans="1:15" ht="14.25">
      <c r="A844" s="41">
        <v>0</v>
      </c>
      <c r="B844" s="42"/>
      <c r="C844" s="53"/>
      <c r="D844" s="54"/>
      <c r="E844" s="45" t="str">
        <f t="shared" si="57"/>
        <v/>
      </c>
      <c r="F844" s="43">
        <f t="shared" si="58"/>
        <v>0</v>
      </c>
      <c r="G844" s="75">
        <f>IF($C844="",0,COUNTIF(男子名簿!$F$12:$F$520,$C844))</f>
        <v>0</v>
      </c>
      <c r="H844" s="76">
        <f>IF($C844="",0,COUNTIF(女子名簿!$F$12:$F$520,$C844))</f>
        <v>0</v>
      </c>
      <c r="I844" s="77">
        <f t="shared" si="50"/>
        <v>0</v>
      </c>
      <c r="J844" s="38"/>
      <c r="K844" s="38"/>
      <c r="L844" s="34"/>
      <c r="M844" s="34"/>
      <c r="N844" s="34"/>
      <c r="O844" s="40"/>
    </row>
    <row r="845" spans="1:15" ht="14.25">
      <c r="A845" s="41">
        <v>0</v>
      </c>
      <c r="B845" s="42"/>
      <c r="C845" s="53"/>
      <c r="D845" s="54"/>
      <c r="E845" s="45" t="str">
        <f t="shared" si="57"/>
        <v/>
      </c>
      <c r="F845" s="43">
        <f t="shared" si="58"/>
        <v>0</v>
      </c>
      <c r="G845" s="75">
        <f>IF($C845="",0,COUNTIF(男子名簿!$F$12:$F$520,$C845))</f>
        <v>0</v>
      </c>
      <c r="H845" s="76">
        <f>IF($C845="",0,COUNTIF(女子名簿!$F$12:$F$520,$C845))</f>
        <v>0</v>
      </c>
      <c r="I845" s="77">
        <f t="shared" si="50"/>
        <v>0</v>
      </c>
      <c r="J845" s="38"/>
      <c r="K845" s="38"/>
      <c r="L845" s="34"/>
      <c r="M845" s="34"/>
      <c r="N845" s="34"/>
      <c r="O845" s="40"/>
    </row>
    <row r="846" spans="1:15" ht="14.25">
      <c r="A846" s="41">
        <v>0</v>
      </c>
      <c r="B846" s="42"/>
      <c r="C846" s="43"/>
      <c r="D846" s="44"/>
      <c r="E846" s="45" t="str">
        <f t="shared" si="57"/>
        <v/>
      </c>
      <c r="F846" s="43">
        <f t="shared" si="58"/>
        <v>0</v>
      </c>
      <c r="G846" s="75">
        <f>IF($C846="",0,COUNTIF(男子名簿!$F$12:$F$520,$C846))</f>
        <v>0</v>
      </c>
      <c r="H846" s="76">
        <f>IF($C846="",0,COUNTIF(女子名簿!$F$12:$F$520,$C846))</f>
        <v>0</v>
      </c>
      <c r="I846" s="77">
        <f t="shared" si="50"/>
        <v>0</v>
      </c>
      <c r="J846" s="38"/>
      <c r="K846" s="38"/>
      <c r="L846" s="34"/>
      <c r="M846" s="34"/>
      <c r="N846" s="34"/>
      <c r="O846" s="40"/>
    </row>
    <row r="847" spans="1:15" ht="14.25">
      <c r="A847" s="41">
        <v>0</v>
      </c>
      <c r="B847" s="46"/>
      <c r="C847" s="62"/>
      <c r="D847" s="66"/>
      <c r="E847" s="48" t="str">
        <f t="shared" si="57"/>
        <v/>
      </c>
      <c r="F847" s="49">
        <f t="shared" si="58"/>
        <v>0</v>
      </c>
      <c r="G847" s="78">
        <f>IF($C847="",0,COUNTIF(男子名簿!$F$12:$F$520,$C847))</f>
        <v>0</v>
      </c>
      <c r="H847" s="79">
        <f>IF($C847="",0,COUNTIF(女子名簿!$F$12:$F$520,$C847))</f>
        <v>0</v>
      </c>
      <c r="I847" s="80">
        <f t="shared" si="50"/>
        <v>0</v>
      </c>
      <c r="J847" s="38"/>
      <c r="K847" s="38"/>
      <c r="L847" s="34"/>
      <c r="M847" s="34"/>
      <c r="N847" s="34"/>
      <c r="O847" s="40"/>
    </row>
    <row r="848" spans="1:15" ht="14.25">
      <c r="A848" s="41">
        <v>0</v>
      </c>
      <c r="B848" s="50"/>
      <c r="C848" s="64"/>
      <c r="D848" s="67"/>
      <c r="E848" s="52" t="str">
        <f t="shared" si="57"/>
        <v/>
      </c>
      <c r="F848" s="51">
        <f t="shared" si="58"/>
        <v>0</v>
      </c>
      <c r="G848" s="81">
        <f>IF($C848="",0,COUNTIF(男子名簿!$F$12:$F$520,$C848))</f>
        <v>0</v>
      </c>
      <c r="H848" s="82">
        <f>IF($C848="",0,COUNTIF(女子名簿!$F$12:$F$520,$C848))</f>
        <v>0</v>
      </c>
      <c r="I848" s="83">
        <f t="shared" si="50"/>
        <v>0</v>
      </c>
      <c r="J848" s="38"/>
      <c r="K848" s="38"/>
      <c r="L848" s="34"/>
      <c r="M848" s="34"/>
      <c r="N848" s="34"/>
      <c r="O848" s="40"/>
    </row>
    <row r="849" spans="1:15" ht="14.25">
      <c r="A849" s="41">
        <v>0</v>
      </c>
      <c r="B849" s="42"/>
      <c r="C849" s="43"/>
      <c r="D849" s="44"/>
      <c r="E849" s="45" t="str">
        <f t="shared" si="57"/>
        <v/>
      </c>
      <c r="F849" s="43">
        <f t="shared" si="58"/>
        <v>0</v>
      </c>
      <c r="G849" s="75">
        <f>IF($C849="",0,COUNTIF(男子名簿!$F$12:$F$520,$C849))</f>
        <v>0</v>
      </c>
      <c r="H849" s="76">
        <f>IF($C849="",0,COUNTIF(女子名簿!$F$12:$F$520,$C849))</f>
        <v>0</v>
      </c>
      <c r="I849" s="77">
        <f t="shared" si="50"/>
        <v>0</v>
      </c>
      <c r="J849" s="38"/>
      <c r="K849" s="38"/>
      <c r="L849" s="34"/>
      <c r="M849" s="34"/>
      <c r="N849" s="34"/>
      <c r="O849" s="40"/>
    </row>
    <row r="850" spans="1:15" ht="14.25">
      <c r="A850" s="41">
        <v>0</v>
      </c>
      <c r="B850" s="42"/>
      <c r="C850" s="53"/>
      <c r="D850" s="54"/>
      <c r="E850" s="45" t="str">
        <f t="shared" si="57"/>
        <v/>
      </c>
      <c r="F850" s="43">
        <f t="shared" si="58"/>
        <v>0</v>
      </c>
      <c r="G850" s="75">
        <f>IF($C850="",0,COUNTIF(男子名簿!$F$12:$F$520,$C850))</f>
        <v>0</v>
      </c>
      <c r="H850" s="76">
        <f>IF($C850="",0,COUNTIF(女子名簿!$F$12:$F$520,$C850))</f>
        <v>0</v>
      </c>
      <c r="I850" s="77">
        <f t="shared" si="50"/>
        <v>0</v>
      </c>
      <c r="J850" s="38"/>
      <c r="K850" s="38"/>
      <c r="L850" s="34"/>
      <c r="M850" s="34"/>
      <c r="N850" s="34"/>
      <c r="O850" s="40"/>
    </row>
    <row r="851" spans="1:15" ht="14.25">
      <c r="A851" s="41">
        <v>0</v>
      </c>
      <c r="B851" s="42"/>
      <c r="C851" s="53"/>
      <c r="D851" s="54"/>
      <c r="E851" s="45" t="str">
        <f t="shared" si="57"/>
        <v/>
      </c>
      <c r="F851" s="43">
        <f t="shared" si="58"/>
        <v>0</v>
      </c>
      <c r="G851" s="75">
        <f>IF($C851="",0,COUNTIF(男子名簿!$F$12:$F$520,$C851))</f>
        <v>0</v>
      </c>
      <c r="H851" s="76">
        <f>IF($C851="",0,COUNTIF(女子名簿!$F$12:$F$520,$C851))</f>
        <v>0</v>
      </c>
      <c r="I851" s="77">
        <f t="shared" si="50"/>
        <v>0</v>
      </c>
      <c r="J851" s="38"/>
      <c r="K851" s="38"/>
      <c r="L851" s="34"/>
      <c r="M851" s="34"/>
      <c r="N851" s="34"/>
      <c r="O851" s="40"/>
    </row>
    <row r="852" spans="1:15" ht="14.25">
      <c r="A852" s="41">
        <v>0</v>
      </c>
      <c r="B852" s="55"/>
      <c r="C852" s="62"/>
      <c r="D852" s="63"/>
      <c r="E852" s="57" t="str">
        <f t="shared" si="57"/>
        <v/>
      </c>
      <c r="F852" s="47">
        <f t="shared" si="58"/>
        <v>0</v>
      </c>
      <c r="G852" s="84">
        <f>IF($C852="",0,COUNTIF(男子名簿!$F$12:$F$520,$C852))</f>
        <v>0</v>
      </c>
      <c r="H852" s="85">
        <f>IF($C852="",0,COUNTIF(女子名簿!$F$12:$F$520,$C852))</f>
        <v>0</v>
      </c>
      <c r="I852" s="86">
        <f t="shared" si="50"/>
        <v>0</v>
      </c>
      <c r="J852" s="38"/>
      <c r="K852" s="38"/>
      <c r="L852" s="34"/>
      <c r="M852" s="34"/>
      <c r="N852" s="34"/>
      <c r="O852" s="40"/>
    </row>
    <row r="853" spans="1:15" ht="14.25">
      <c r="A853" s="41">
        <v>0</v>
      </c>
      <c r="B853" s="58"/>
      <c r="C853" s="64"/>
      <c r="D853" s="65"/>
      <c r="E853" s="60" t="str">
        <f t="shared" si="57"/>
        <v/>
      </c>
      <c r="F853" s="61">
        <f t="shared" si="58"/>
        <v>0</v>
      </c>
      <c r="G853" s="87">
        <f>IF($C853="",0,COUNTIF(男子名簿!$F$12:$F$520,$C853))</f>
        <v>0</v>
      </c>
      <c r="H853" s="88">
        <f>IF($C853="",0,COUNTIF(女子名簿!$F$12:$F$520,$C853))</f>
        <v>0</v>
      </c>
      <c r="I853" s="89">
        <f t="shared" si="50"/>
        <v>0</v>
      </c>
      <c r="J853" s="38"/>
      <c r="K853" s="38"/>
      <c r="L853" s="34"/>
      <c r="M853" s="34"/>
      <c r="N853" s="34"/>
      <c r="O853" s="40"/>
    </row>
    <row r="854" spans="1:15" ht="14.25">
      <c r="A854" s="41">
        <v>0</v>
      </c>
      <c r="B854" s="42"/>
      <c r="C854" s="53"/>
      <c r="D854" s="54"/>
      <c r="E854" s="45" t="str">
        <f t="shared" si="57"/>
        <v/>
      </c>
      <c r="F854" s="43">
        <f t="shared" si="58"/>
        <v>0</v>
      </c>
      <c r="G854" s="75">
        <f>IF($C854="",0,COUNTIF(男子名簿!$F$12:$F$520,$C854))</f>
        <v>0</v>
      </c>
      <c r="H854" s="76">
        <f>IF($C854="",0,COUNTIF(女子名簿!$F$12:$F$520,$C854))</f>
        <v>0</v>
      </c>
      <c r="I854" s="77">
        <f t="shared" si="50"/>
        <v>0</v>
      </c>
      <c r="J854" s="38"/>
      <c r="K854" s="38"/>
      <c r="L854" s="34"/>
      <c r="M854" s="34"/>
      <c r="N854" s="34"/>
      <c r="O854" s="40"/>
    </row>
    <row r="855" spans="1:15" ht="14.25">
      <c r="A855" s="41">
        <v>0</v>
      </c>
      <c r="B855" s="42"/>
      <c r="C855" s="53"/>
      <c r="D855" s="54"/>
      <c r="E855" s="45" t="str">
        <f t="shared" si="57"/>
        <v/>
      </c>
      <c r="F855" s="43">
        <f t="shared" si="58"/>
        <v>0</v>
      </c>
      <c r="G855" s="75">
        <f>IF($C855="",0,COUNTIF(男子名簿!$F$12:$F$520,$C855))</f>
        <v>0</v>
      </c>
      <c r="H855" s="76">
        <f>IF($C855="",0,COUNTIF(女子名簿!$F$12:$F$520,$C855))</f>
        <v>0</v>
      </c>
      <c r="I855" s="77">
        <f t="shared" si="50"/>
        <v>0</v>
      </c>
      <c r="J855" s="38"/>
      <c r="K855" s="38"/>
      <c r="L855" s="34"/>
      <c r="M855" s="34"/>
      <c r="N855" s="34"/>
      <c r="O855" s="40"/>
    </row>
    <row r="856" spans="1:15" ht="14.25">
      <c r="A856" s="41">
        <v>0</v>
      </c>
      <c r="B856" s="42"/>
      <c r="C856" s="53"/>
      <c r="D856" s="54"/>
      <c r="E856" s="45" t="str">
        <f t="shared" si="57"/>
        <v/>
      </c>
      <c r="F856" s="43">
        <f t="shared" si="58"/>
        <v>0</v>
      </c>
      <c r="G856" s="75">
        <f>IF($C856="",0,COUNTIF(男子名簿!$F$12:$F$520,$C856))</f>
        <v>0</v>
      </c>
      <c r="H856" s="76">
        <f>IF($C856="",0,COUNTIF(女子名簿!$F$12:$F$520,$C856))</f>
        <v>0</v>
      </c>
      <c r="I856" s="77">
        <f t="shared" si="50"/>
        <v>0</v>
      </c>
      <c r="J856" s="38"/>
      <c r="K856" s="38"/>
      <c r="L856" s="34"/>
      <c r="M856" s="34"/>
      <c r="N856" s="34"/>
      <c r="O856" s="40"/>
    </row>
    <row r="857" spans="1:15" ht="14.25">
      <c r="A857" s="41">
        <v>0</v>
      </c>
      <c r="B857" s="46"/>
      <c r="C857" s="62"/>
      <c r="D857" s="66"/>
      <c r="E857" s="48" t="str">
        <f t="shared" si="57"/>
        <v/>
      </c>
      <c r="F857" s="49">
        <f t="shared" si="58"/>
        <v>0</v>
      </c>
      <c r="G857" s="78">
        <f>IF($C857="",0,COUNTIF(男子名簿!$F$12:$F$520,$C857))</f>
        <v>0</v>
      </c>
      <c r="H857" s="79">
        <f>IF($C857="",0,COUNTIF(女子名簿!$F$12:$F$520,$C857))</f>
        <v>0</v>
      </c>
      <c r="I857" s="80">
        <f t="shared" si="50"/>
        <v>0</v>
      </c>
      <c r="J857" s="38"/>
      <c r="K857" s="38"/>
      <c r="L857" s="34"/>
      <c r="M857" s="34"/>
      <c r="N857" s="34"/>
      <c r="O857" s="40"/>
    </row>
    <row r="858" spans="1:15" ht="14.25">
      <c r="A858" s="41">
        <v>0</v>
      </c>
      <c r="B858" s="50"/>
      <c r="C858" s="61"/>
      <c r="D858" s="59"/>
      <c r="E858" s="52"/>
      <c r="F858" s="51"/>
      <c r="G858" s="81">
        <f>IF($C858="",0,COUNTIF(男子名簿!$F$12:$F$520,$C858))</f>
        <v>0</v>
      </c>
      <c r="H858" s="82">
        <f>IF($C858="",0,COUNTIF(女子名簿!$F$12:$F$520,$C858))</f>
        <v>0</v>
      </c>
      <c r="I858" s="83">
        <f t="shared" si="50"/>
        <v>0</v>
      </c>
      <c r="J858" s="38"/>
      <c r="K858" s="38"/>
      <c r="L858" s="34"/>
      <c r="M858" s="34"/>
      <c r="N858" s="34"/>
      <c r="O858" s="40"/>
    </row>
    <row r="859" spans="1:15" ht="14.25">
      <c r="A859" s="41">
        <v>0</v>
      </c>
      <c r="B859" s="42"/>
      <c r="C859" s="43"/>
      <c r="D859" s="44"/>
      <c r="E859" s="45" t="str">
        <f t="shared" ref="E859:E877" si="59">IF($C859="","",ASC(PHONETIC($C859)))</f>
        <v/>
      </c>
      <c r="F859" s="43">
        <f t="shared" ref="F859:F877" si="60">C859</f>
        <v>0</v>
      </c>
      <c r="G859" s="75">
        <f>IF($C859="",0,COUNTIF(男子名簿!$F$12:$F$520,$C859))</f>
        <v>0</v>
      </c>
      <c r="H859" s="76">
        <f>IF($C859="",0,COUNTIF(女子名簿!$F$12:$F$520,$C859))</f>
        <v>0</v>
      </c>
      <c r="I859" s="77">
        <f t="shared" si="50"/>
        <v>0</v>
      </c>
      <c r="J859" s="38"/>
      <c r="K859" s="38"/>
      <c r="L859" s="34"/>
      <c r="M859" s="34"/>
      <c r="N859" s="34"/>
      <c r="O859" s="34"/>
    </row>
    <row r="860" spans="1:15" ht="14.25">
      <c r="A860" s="41">
        <v>0</v>
      </c>
      <c r="B860" s="42"/>
      <c r="C860" s="43"/>
      <c r="D860" s="44"/>
      <c r="E860" s="45" t="str">
        <f t="shared" si="59"/>
        <v/>
      </c>
      <c r="F860" s="43">
        <f t="shared" si="60"/>
        <v>0</v>
      </c>
      <c r="G860" s="75">
        <f>IF($C860="",0,COUNTIF(男子名簿!$F$12:$F$520,$C860))</f>
        <v>0</v>
      </c>
      <c r="H860" s="76">
        <f>IF($C860="",0,COUNTIF(女子名簿!$F$12:$F$520,$C860))</f>
        <v>0</v>
      </c>
      <c r="I860" s="77">
        <f t="shared" si="50"/>
        <v>0</v>
      </c>
      <c r="J860" s="38"/>
      <c r="K860" s="38"/>
      <c r="L860" s="34"/>
      <c r="M860" s="34"/>
      <c r="N860" s="34"/>
      <c r="O860" s="34"/>
    </row>
    <row r="861" spans="1:15" ht="14.25">
      <c r="A861" s="41">
        <v>0</v>
      </c>
      <c r="B861" s="42"/>
      <c r="C861" s="43"/>
      <c r="D861" s="44"/>
      <c r="E861" s="45" t="str">
        <f t="shared" si="59"/>
        <v/>
      </c>
      <c r="F861" s="43">
        <f t="shared" si="60"/>
        <v>0</v>
      </c>
      <c r="G861" s="75">
        <f>IF($C861="",0,COUNTIF(男子名簿!$F$12:$F$520,$C861))</f>
        <v>0</v>
      </c>
      <c r="H861" s="76">
        <f>IF($C861="",0,COUNTIF(女子名簿!$F$12:$F$520,$C861))</f>
        <v>0</v>
      </c>
      <c r="I861" s="77">
        <f t="shared" si="50"/>
        <v>0</v>
      </c>
      <c r="J861" s="38"/>
      <c r="K861" s="38"/>
      <c r="L861" s="34"/>
      <c r="M861" s="34"/>
      <c r="N861" s="34"/>
      <c r="O861" s="34"/>
    </row>
    <row r="862" spans="1:15" ht="14.25">
      <c r="A862" s="41">
        <v>0</v>
      </c>
      <c r="B862" s="55"/>
      <c r="C862" s="47"/>
      <c r="D862" s="56"/>
      <c r="E862" s="57" t="str">
        <f t="shared" si="59"/>
        <v/>
      </c>
      <c r="F862" s="47">
        <f t="shared" si="60"/>
        <v>0</v>
      </c>
      <c r="G862" s="84">
        <f>IF($C862="",0,COUNTIF(男子名簿!$F$12:$F$520,$C862))</f>
        <v>0</v>
      </c>
      <c r="H862" s="85">
        <f>IF($C862="",0,COUNTIF(女子名簿!$F$12:$F$520,$C862))</f>
        <v>0</v>
      </c>
      <c r="I862" s="86">
        <f t="shared" si="50"/>
        <v>0</v>
      </c>
      <c r="J862" s="38"/>
      <c r="K862" s="38"/>
      <c r="L862" s="34"/>
      <c r="M862" s="34"/>
      <c r="N862" s="34"/>
      <c r="O862" s="34"/>
    </row>
    <row r="863" spans="1:15" ht="14.25">
      <c r="A863" s="41">
        <v>0</v>
      </c>
      <c r="B863" s="58"/>
      <c r="C863" s="64"/>
      <c r="D863" s="65"/>
      <c r="E863" s="60" t="str">
        <f t="shared" si="59"/>
        <v/>
      </c>
      <c r="F863" s="61">
        <f t="shared" si="60"/>
        <v>0</v>
      </c>
      <c r="G863" s="87">
        <f>IF($C863="",0,COUNTIF(男子名簿!$F$12:$F$520,$C863))</f>
        <v>0</v>
      </c>
      <c r="H863" s="88">
        <f>IF($C863="",0,COUNTIF(女子名簿!$F$12:$F$520,$C863))</f>
        <v>0</v>
      </c>
      <c r="I863" s="89">
        <f t="shared" si="50"/>
        <v>0</v>
      </c>
      <c r="J863" s="38"/>
      <c r="K863" s="38"/>
      <c r="L863" s="34"/>
      <c r="M863" s="34"/>
      <c r="N863" s="34"/>
      <c r="O863" s="40"/>
    </row>
    <row r="864" spans="1:15" ht="14.25">
      <c r="A864" s="41">
        <v>0</v>
      </c>
      <c r="B864" s="42"/>
      <c r="C864" s="53"/>
      <c r="D864" s="54"/>
      <c r="E864" s="45" t="str">
        <f t="shared" si="59"/>
        <v/>
      </c>
      <c r="F864" s="43">
        <f t="shared" si="60"/>
        <v>0</v>
      </c>
      <c r="G864" s="75">
        <f>IF($C864="",0,COUNTIF(男子名簿!$F$12:$F$520,$C864))</f>
        <v>0</v>
      </c>
      <c r="H864" s="76">
        <f>IF($C864="",0,COUNTIF(女子名簿!$F$12:$F$520,$C864))</f>
        <v>0</v>
      </c>
      <c r="I864" s="77">
        <f t="shared" si="50"/>
        <v>0</v>
      </c>
      <c r="J864" s="38"/>
      <c r="K864" s="38"/>
      <c r="L864" s="34"/>
      <c r="M864" s="34"/>
      <c r="N864" s="34"/>
      <c r="O864" s="40"/>
    </row>
    <row r="865" spans="1:15" ht="14.25">
      <c r="A865" s="41">
        <v>0</v>
      </c>
      <c r="B865" s="42"/>
      <c r="C865" s="53"/>
      <c r="D865" s="54"/>
      <c r="E865" s="45" t="str">
        <f t="shared" si="59"/>
        <v/>
      </c>
      <c r="F865" s="43">
        <f t="shared" si="60"/>
        <v>0</v>
      </c>
      <c r="G865" s="75">
        <f>IF($C865="",0,COUNTIF(男子名簿!$F$12:$F$520,$C865))</f>
        <v>0</v>
      </c>
      <c r="H865" s="76">
        <f>IF($C865="",0,COUNTIF(女子名簿!$F$12:$F$520,$C865))</f>
        <v>0</v>
      </c>
      <c r="I865" s="77">
        <f t="shared" si="50"/>
        <v>0</v>
      </c>
      <c r="J865" s="38"/>
      <c r="K865" s="38"/>
      <c r="L865" s="34"/>
      <c r="M865" s="34"/>
      <c r="N865" s="34"/>
      <c r="O865" s="40"/>
    </row>
    <row r="866" spans="1:15" ht="14.25">
      <c r="A866" s="41">
        <v>0</v>
      </c>
      <c r="B866" s="42"/>
      <c r="C866" s="43"/>
      <c r="D866" s="44"/>
      <c r="E866" s="45" t="str">
        <f t="shared" si="59"/>
        <v/>
      </c>
      <c r="F866" s="43">
        <f t="shared" si="60"/>
        <v>0</v>
      </c>
      <c r="G866" s="75">
        <f>IF($C866="",0,COUNTIF(男子名簿!$F$12:$F$520,$C866))</f>
        <v>0</v>
      </c>
      <c r="H866" s="76">
        <f>IF($C866="",0,COUNTIF(女子名簿!$F$12:$F$520,$C866))</f>
        <v>0</v>
      </c>
      <c r="I866" s="77">
        <f t="shared" si="50"/>
        <v>0</v>
      </c>
      <c r="J866" s="38"/>
      <c r="K866" s="38"/>
      <c r="L866" s="34"/>
      <c r="M866" s="34"/>
      <c r="N866" s="34"/>
      <c r="O866" s="40"/>
    </row>
    <row r="867" spans="1:15" ht="14.25">
      <c r="A867" s="41">
        <v>0</v>
      </c>
      <c r="B867" s="46"/>
      <c r="C867" s="62"/>
      <c r="D867" s="66"/>
      <c r="E867" s="48" t="str">
        <f t="shared" si="59"/>
        <v/>
      </c>
      <c r="F867" s="49">
        <f t="shared" si="60"/>
        <v>0</v>
      </c>
      <c r="G867" s="78">
        <f>IF($C867="",0,COUNTIF(男子名簿!$F$12:$F$520,$C867))</f>
        <v>0</v>
      </c>
      <c r="H867" s="79">
        <f>IF($C867="",0,COUNTIF(女子名簿!$F$12:$F$520,$C867))</f>
        <v>0</v>
      </c>
      <c r="I867" s="80">
        <f t="shared" si="50"/>
        <v>0</v>
      </c>
      <c r="J867" s="38"/>
      <c r="K867" s="38"/>
      <c r="L867" s="34"/>
      <c r="M867" s="34"/>
      <c r="N867" s="34"/>
      <c r="O867" s="40"/>
    </row>
    <row r="868" spans="1:15" ht="14.25">
      <c r="A868" s="41">
        <v>0</v>
      </c>
      <c r="B868" s="50"/>
      <c r="C868" s="64"/>
      <c r="D868" s="67"/>
      <c r="E868" s="52" t="str">
        <f t="shared" si="59"/>
        <v/>
      </c>
      <c r="F868" s="51">
        <f t="shared" si="60"/>
        <v>0</v>
      </c>
      <c r="G868" s="81">
        <f>IF($C868="",0,COUNTIF(男子名簿!$F$12:$F$520,$C868))</f>
        <v>0</v>
      </c>
      <c r="H868" s="82">
        <f>IF($C868="",0,COUNTIF(女子名簿!$F$12:$F$520,$C868))</f>
        <v>0</v>
      </c>
      <c r="I868" s="83">
        <f t="shared" si="50"/>
        <v>0</v>
      </c>
      <c r="J868" s="38"/>
      <c r="K868" s="38"/>
      <c r="L868" s="34"/>
      <c r="M868" s="34"/>
      <c r="N868" s="34"/>
      <c r="O868" s="40"/>
    </row>
    <row r="869" spans="1:15" ht="14.25">
      <c r="A869" s="41">
        <v>0</v>
      </c>
      <c r="B869" s="42"/>
      <c r="C869" s="43"/>
      <c r="D869" s="44"/>
      <c r="E869" s="45" t="str">
        <f t="shared" si="59"/>
        <v/>
      </c>
      <c r="F869" s="43">
        <f t="shared" si="60"/>
        <v>0</v>
      </c>
      <c r="G869" s="75">
        <f>IF($C869="",0,COUNTIF(男子名簿!$F$12:$F$520,$C869))</f>
        <v>0</v>
      </c>
      <c r="H869" s="76">
        <f>IF($C869="",0,COUNTIF(女子名簿!$F$12:$F$520,$C869))</f>
        <v>0</v>
      </c>
      <c r="I869" s="77">
        <f t="shared" si="50"/>
        <v>0</v>
      </c>
      <c r="J869" s="38"/>
      <c r="K869" s="38"/>
      <c r="L869" s="34"/>
      <c r="M869" s="34"/>
      <c r="N869" s="34"/>
      <c r="O869" s="40"/>
    </row>
    <row r="870" spans="1:15" ht="14.25">
      <c r="A870" s="41">
        <v>0</v>
      </c>
      <c r="B870" s="42"/>
      <c r="C870" s="53"/>
      <c r="D870" s="54"/>
      <c r="E870" s="45" t="str">
        <f t="shared" si="59"/>
        <v/>
      </c>
      <c r="F870" s="43">
        <f t="shared" si="60"/>
        <v>0</v>
      </c>
      <c r="G870" s="75">
        <f>IF($C870="",0,COUNTIF(男子名簿!$F$12:$F$520,$C870))</f>
        <v>0</v>
      </c>
      <c r="H870" s="76">
        <f>IF($C870="",0,COUNTIF(女子名簿!$F$12:$F$520,$C870))</f>
        <v>0</v>
      </c>
      <c r="I870" s="77">
        <f t="shared" si="50"/>
        <v>0</v>
      </c>
      <c r="J870" s="38"/>
      <c r="K870" s="38"/>
      <c r="L870" s="34"/>
      <c r="M870" s="34"/>
      <c r="N870" s="34"/>
      <c r="O870" s="40"/>
    </row>
    <row r="871" spans="1:15" ht="14.25">
      <c r="A871" s="41">
        <v>0</v>
      </c>
      <c r="B871" s="42"/>
      <c r="C871" s="53"/>
      <c r="D871" s="54"/>
      <c r="E871" s="45" t="str">
        <f t="shared" si="59"/>
        <v/>
      </c>
      <c r="F871" s="43">
        <f t="shared" si="60"/>
        <v>0</v>
      </c>
      <c r="G871" s="75">
        <f>IF($C871="",0,COUNTIF(男子名簿!$F$12:$F$520,$C871))</f>
        <v>0</v>
      </c>
      <c r="H871" s="76">
        <f>IF($C871="",0,COUNTIF(女子名簿!$F$12:$F$520,$C871))</f>
        <v>0</v>
      </c>
      <c r="I871" s="77">
        <f t="shared" si="50"/>
        <v>0</v>
      </c>
      <c r="J871" s="38"/>
      <c r="K871" s="38"/>
      <c r="L871" s="34"/>
      <c r="M871" s="34"/>
      <c r="N871" s="34"/>
      <c r="O871" s="40"/>
    </row>
    <row r="872" spans="1:15" ht="14.25">
      <c r="A872" s="41">
        <v>0</v>
      </c>
      <c r="B872" s="55"/>
      <c r="C872" s="62"/>
      <c r="D872" s="63"/>
      <c r="E872" s="57" t="str">
        <f t="shared" si="59"/>
        <v/>
      </c>
      <c r="F872" s="47">
        <f t="shared" si="60"/>
        <v>0</v>
      </c>
      <c r="G872" s="84">
        <f>IF($C872="",0,COUNTIF(男子名簿!$F$12:$F$520,$C872))</f>
        <v>0</v>
      </c>
      <c r="H872" s="85">
        <f>IF($C872="",0,COUNTIF(女子名簿!$F$12:$F$520,$C872))</f>
        <v>0</v>
      </c>
      <c r="I872" s="86">
        <f t="shared" si="50"/>
        <v>0</v>
      </c>
      <c r="J872" s="38"/>
      <c r="K872" s="38"/>
      <c r="L872" s="34"/>
      <c r="M872" s="34"/>
      <c r="N872" s="34"/>
      <c r="O872" s="40"/>
    </row>
    <row r="873" spans="1:15" ht="14.25">
      <c r="A873" s="41">
        <v>0</v>
      </c>
      <c r="B873" s="58"/>
      <c r="C873" s="64"/>
      <c r="D873" s="65"/>
      <c r="E873" s="60" t="str">
        <f t="shared" si="59"/>
        <v/>
      </c>
      <c r="F873" s="61">
        <f t="shared" si="60"/>
        <v>0</v>
      </c>
      <c r="G873" s="87">
        <f>IF($C873="",0,COUNTIF(男子名簿!$F$12:$F$520,$C873))</f>
        <v>0</v>
      </c>
      <c r="H873" s="88">
        <f>IF($C873="",0,COUNTIF(女子名簿!$F$12:$F$520,$C873))</f>
        <v>0</v>
      </c>
      <c r="I873" s="89">
        <f t="shared" si="50"/>
        <v>0</v>
      </c>
      <c r="J873" s="38"/>
      <c r="K873" s="38"/>
      <c r="L873" s="34"/>
      <c r="M873" s="34"/>
      <c r="N873" s="34"/>
      <c r="O873" s="40"/>
    </row>
    <row r="874" spans="1:15" ht="14.25">
      <c r="A874" s="41">
        <v>0</v>
      </c>
      <c r="B874" s="42"/>
      <c r="C874" s="53"/>
      <c r="D874" s="54"/>
      <c r="E874" s="45" t="str">
        <f t="shared" si="59"/>
        <v/>
      </c>
      <c r="F874" s="43">
        <f t="shared" si="60"/>
        <v>0</v>
      </c>
      <c r="G874" s="75">
        <f>IF($C874="",0,COUNTIF(男子名簿!$F$12:$F$520,$C874))</f>
        <v>0</v>
      </c>
      <c r="H874" s="76">
        <f>IF($C874="",0,COUNTIF(女子名簿!$F$12:$F$520,$C874))</f>
        <v>0</v>
      </c>
      <c r="I874" s="77">
        <f t="shared" si="50"/>
        <v>0</v>
      </c>
      <c r="J874" s="38"/>
      <c r="K874" s="38"/>
      <c r="L874" s="34"/>
      <c r="M874" s="34"/>
      <c r="N874" s="34"/>
      <c r="O874" s="40"/>
    </row>
    <row r="875" spans="1:15" ht="14.25">
      <c r="A875" s="41">
        <v>0</v>
      </c>
      <c r="B875" s="42"/>
      <c r="C875" s="53"/>
      <c r="D875" s="54"/>
      <c r="E875" s="45" t="str">
        <f t="shared" si="59"/>
        <v/>
      </c>
      <c r="F875" s="43">
        <f t="shared" si="60"/>
        <v>0</v>
      </c>
      <c r="G875" s="75">
        <f>IF($C875="",0,COUNTIF(男子名簿!$F$12:$F$520,$C875))</f>
        <v>0</v>
      </c>
      <c r="H875" s="76">
        <f>IF($C875="",0,COUNTIF(女子名簿!$F$12:$F$520,$C875))</f>
        <v>0</v>
      </c>
      <c r="I875" s="77">
        <f t="shared" si="50"/>
        <v>0</v>
      </c>
      <c r="J875" s="38"/>
      <c r="K875" s="38"/>
      <c r="L875" s="34"/>
      <c r="M875" s="34"/>
      <c r="N875" s="34"/>
      <c r="O875" s="40"/>
    </row>
    <row r="876" spans="1:15" ht="14.25">
      <c r="A876" s="41">
        <v>0</v>
      </c>
      <c r="B876" s="42"/>
      <c r="C876" s="53"/>
      <c r="D876" s="54"/>
      <c r="E876" s="45" t="str">
        <f t="shared" si="59"/>
        <v/>
      </c>
      <c r="F876" s="43">
        <f t="shared" si="60"/>
        <v>0</v>
      </c>
      <c r="G876" s="75">
        <f>IF($C876="",0,COUNTIF(男子名簿!$F$12:$F$520,$C876))</f>
        <v>0</v>
      </c>
      <c r="H876" s="76">
        <f>IF($C876="",0,COUNTIF(女子名簿!$F$12:$F$520,$C876))</f>
        <v>0</v>
      </c>
      <c r="I876" s="77">
        <f t="shared" si="50"/>
        <v>0</v>
      </c>
      <c r="J876" s="38"/>
      <c r="K876" s="38"/>
      <c r="L876" s="34"/>
      <c r="M876" s="34"/>
      <c r="N876" s="34"/>
      <c r="O876" s="40"/>
    </row>
    <row r="877" spans="1:15" ht="14.25">
      <c r="A877" s="41">
        <v>0</v>
      </c>
      <c r="B877" s="46"/>
      <c r="C877" s="62"/>
      <c r="D877" s="66"/>
      <c r="E877" s="48" t="str">
        <f t="shared" si="59"/>
        <v/>
      </c>
      <c r="F877" s="49">
        <f t="shared" si="60"/>
        <v>0</v>
      </c>
      <c r="G877" s="78">
        <f>IF($C877="",0,COUNTIF(男子名簿!$F$12:$F$520,$C877))</f>
        <v>0</v>
      </c>
      <c r="H877" s="79">
        <f>IF($C877="",0,COUNTIF(女子名簿!$F$12:$F$520,$C877))</f>
        <v>0</v>
      </c>
      <c r="I877" s="80">
        <f t="shared" si="50"/>
        <v>0</v>
      </c>
      <c r="J877" s="38"/>
      <c r="K877" s="38"/>
      <c r="L877" s="34"/>
      <c r="M877" s="34"/>
      <c r="N877" s="34"/>
      <c r="O877" s="40"/>
    </row>
    <row r="878" spans="1:15" ht="14.25">
      <c r="A878" s="41">
        <v>0</v>
      </c>
      <c r="B878" s="50"/>
      <c r="C878" s="61"/>
      <c r="D878" s="59"/>
      <c r="E878" s="52"/>
      <c r="F878" s="51"/>
      <c r="G878" s="81">
        <f>IF($C878="",0,COUNTIF(男子名簿!$F$12:$F$520,$C878))</f>
        <v>0</v>
      </c>
      <c r="H878" s="82">
        <f>IF($C878="",0,COUNTIF(女子名簿!$F$12:$F$520,$C878))</f>
        <v>0</v>
      </c>
      <c r="I878" s="83">
        <f t="shared" si="50"/>
        <v>0</v>
      </c>
      <c r="J878" s="38"/>
      <c r="K878" s="38"/>
      <c r="L878" s="34"/>
      <c r="M878" s="34"/>
      <c r="N878" s="34"/>
      <c r="O878" s="40"/>
    </row>
    <row r="879" spans="1:15" ht="14.25">
      <c r="A879" s="41">
        <v>0</v>
      </c>
      <c r="B879" s="42"/>
      <c r="C879" s="43"/>
      <c r="D879" s="44"/>
      <c r="E879" s="45" t="str">
        <f t="shared" ref="E879:E897" si="61">IF($C879="","",ASC(PHONETIC($C879)))</f>
        <v/>
      </c>
      <c r="F879" s="43">
        <f t="shared" ref="F879:F897" si="62">C879</f>
        <v>0</v>
      </c>
      <c r="G879" s="75">
        <f>IF($C879="",0,COUNTIF(男子名簿!$F$12:$F$520,$C879))</f>
        <v>0</v>
      </c>
      <c r="H879" s="76">
        <f>IF($C879="",0,COUNTIF(女子名簿!$F$12:$F$520,$C879))</f>
        <v>0</v>
      </c>
      <c r="I879" s="77">
        <f t="shared" si="50"/>
        <v>0</v>
      </c>
      <c r="J879" s="38"/>
      <c r="K879" s="38"/>
      <c r="L879" s="34"/>
      <c r="M879" s="34"/>
      <c r="N879" s="34"/>
      <c r="O879" s="34"/>
    </row>
    <row r="880" spans="1:15" ht="14.25">
      <c r="A880" s="41">
        <v>0</v>
      </c>
      <c r="B880" s="42"/>
      <c r="C880" s="43"/>
      <c r="D880" s="44"/>
      <c r="E880" s="45" t="str">
        <f t="shared" si="61"/>
        <v/>
      </c>
      <c r="F880" s="43">
        <f t="shared" si="62"/>
        <v>0</v>
      </c>
      <c r="G880" s="75">
        <f>IF($C880="",0,COUNTIF(男子名簿!$F$12:$F$520,$C880))</f>
        <v>0</v>
      </c>
      <c r="H880" s="76">
        <f>IF($C880="",0,COUNTIF(女子名簿!$F$12:$F$520,$C880))</f>
        <v>0</v>
      </c>
      <c r="I880" s="77">
        <f t="shared" si="50"/>
        <v>0</v>
      </c>
      <c r="J880" s="38"/>
      <c r="K880" s="38"/>
      <c r="L880" s="34"/>
      <c r="M880" s="34"/>
      <c r="N880" s="34"/>
      <c r="O880" s="34"/>
    </row>
    <row r="881" spans="1:15" ht="14.25">
      <c r="A881" s="41">
        <v>0</v>
      </c>
      <c r="B881" s="42"/>
      <c r="C881" s="43"/>
      <c r="D881" s="44"/>
      <c r="E881" s="45" t="str">
        <f t="shared" si="61"/>
        <v/>
      </c>
      <c r="F881" s="43">
        <f t="shared" si="62"/>
        <v>0</v>
      </c>
      <c r="G881" s="75">
        <f>IF($C881="",0,COUNTIF(男子名簿!$F$12:$F$520,$C881))</f>
        <v>0</v>
      </c>
      <c r="H881" s="76">
        <f>IF($C881="",0,COUNTIF(女子名簿!$F$12:$F$520,$C881))</f>
        <v>0</v>
      </c>
      <c r="I881" s="77">
        <f t="shared" si="50"/>
        <v>0</v>
      </c>
      <c r="J881" s="38"/>
      <c r="K881" s="38"/>
      <c r="L881" s="34"/>
      <c r="M881" s="34"/>
      <c r="N881" s="34"/>
      <c r="O881" s="34"/>
    </row>
    <row r="882" spans="1:15" ht="14.25">
      <c r="A882" s="41">
        <v>0</v>
      </c>
      <c r="B882" s="55"/>
      <c r="C882" s="47"/>
      <c r="D882" s="56"/>
      <c r="E882" s="57" t="str">
        <f t="shared" si="61"/>
        <v/>
      </c>
      <c r="F882" s="47">
        <f t="shared" si="62"/>
        <v>0</v>
      </c>
      <c r="G882" s="84">
        <f>IF($C882="",0,COUNTIF(男子名簿!$F$12:$F$520,$C882))</f>
        <v>0</v>
      </c>
      <c r="H882" s="85">
        <f>IF($C882="",0,COUNTIF(女子名簿!$F$12:$F$520,$C882))</f>
        <v>0</v>
      </c>
      <c r="I882" s="86">
        <f t="shared" si="50"/>
        <v>0</v>
      </c>
      <c r="J882" s="38"/>
      <c r="K882" s="38"/>
      <c r="L882" s="34"/>
      <c r="M882" s="34"/>
      <c r="N882" s="34"/>
      <c r="O882" s="34"/>
    </row>
    <row r="883" spans="1:15" ht="14.25">
      <c r="A883" s="41">
        <v>0</v>
      </c>
      <c r="B883" s="58"/>
      <c r="C883" s="64"/>
      <c r="D883" s="65"/>
      <c r="E883" s="60" t="str">
        <f t="shared" si="61"/>
        <v/>
      </c>
      <c r="F883" s="61">
        <f t="shared" si="62"/>
        <v>0</v>
      </c>
      <c r="G883" s="87">
        <f>IF($C883="",0,COUNTIF(男子名簿!$F$12:$F$520,$C883))</f>
        <v>0</v>
      </c>
      <c r="H883" s="88">
        <f>IF($C883="",0,COUNTIF(女子名簿!$F$12:$F$520,$C883))</f>
        <v>0</v>
      </c>
      <c r="I883" s="89">
        <f t="shared" si="50"/>
        <v>0</v>
      </c>
      <c r="J883" s="38"/>
      <c r="K883" s="38"/>
      <c r="L883" s="34"/>
      <c r="M883" s="34"/>
      <c r="N883" s="34"/>
      <c r="O883" s="40"/>
    </row>
    <row r="884" spans="1:15" ht="14.25">
      <c r="A884" s="41">
        <v>0</v>
      </c>
      <c r="B884" s="42"/>
      <c r="C884" s="53"/>
      <c r="D884" s="54"/>
      <c r="E884" s="45" t="str">
        <f t="shared" si="61"/>
        <v/>
      </c>
      <c r="F884" s="43">
        <f t="shared" si="62"/>
        <v>0</v>
      </c>
      <c r="G884" s="75">
        <f>IF($C884="",0,COUNTIF(男子名簿!$F$12:$F$520,$C884))</f>
        <v>0</v>
      </c>
      <c r="H884" s="76">
        <f>IF($C884="",0,COUNTIF(女子名簿!$F$12:$F$520,$C884))</f>
        <v>0</v>
      </c>
      <c r="I884" s="77">
        <f t="shared" si="50"/>
        <v>0</v>
      </c>
      <c r="J884" s="38"/>
      <c r="K884" s="38"/>
      <c r="L884" s="34"/>
      <c r="M884" s="34"/>
      <c r="N884" s="34"/>
      <c r="O884" s="40"/>
    </row>
    <row r="885" spans="1:15" ht="14.25">
      <c r="A885" s="41">
        <v>0</v>
      </c>
      <c r="B885" s="42"/>
      <c r="C885" s="53"/>
      <c r="D885" s="54"/>
      <c r="E885" s="45" t="str">
        <f t="shared" si="61"/>
        <v/>
      </c>
      <c r="F885" s="43">
        <f t="shared" si="62"/>
        <v>0</v>
      </c>
      <c r="G885" s="75">
        <f>IF($C885="",0,COUNTIF(男子名簿!$F$12:$F$520,$C885))</f>
        <v>0</v>
      </c>
      <c r="H885" s="76">
        <f>IF($C885="",0,COUNTIF(女子名簿!$F$12:$F$520,$C885))</f>
        <v>0</v>
      </c>
      <c r="I885" s="77">
        <f t="shared" si="50"/>
        <v>0</v>
      </c>
      <c r="J885" s="38"/>
      <c r="K885" s="38"/>
      <c r="L885" s="34"/>
      <c r="M885" s="34"/>
      <c r="N885" s="34"/>
      <c r="O885" s="40"/>
    </row>
    <row r="886" spans="1:15" ht="14.25">
      <c r="A886" s="41">
        <v>0</v>
      </c>
      <c r="B886" s="42"/>
      <c r="C886" s="43"/>
      <c r="D886" s="44"/>
      <c r="E886" s="45" t="str">
        <f t="shared" si="61"/>
        <v/>
      </c>
      <c r="F886" s="43">
        <f t="shared" si="62"/>
        <v>0</v>
      </c>
      <c r="G886" s="75">
        <f>IF($C886="",0,COUNTIF(男子名簿!$F$12:$F$520,$C886))</f>
        <v>0</v>
      </c>
      <c r="H886" s="76">
        <f>IF($C886="",0,COUNTIF(女子名簿!$F$12:$F$520,$C886))</f>
        <v>0</v>
      </c>
      <c r="I886" s="77">
        <f t="shared" si="50"/>
        <v>0</v>
      </c>
      <c r="J886" s="38"/>
      <c r="K886" s="38"/>
      <c r="L886" s="34"/>
      <c r="M886" s="34"/>
      <c r="N886" s="34"/>
      <c r="O886" s="40"/>
    </row>
    <row r="887" spans="1:15" ht="14.25">
      <c r="A887" s="41">
        <v>0</v>
      </c>
      <c r="B887" s="46"/>
      <c r="C887" s="62"/>
      <c r="D887" s="66"/>
      <c r="E887" s="48" t="str">
        <f t="shared" si="61"/>
        <v/>
      </c>
      <c r="F887" s="49">
        <f t="shared" si="62"/>
        <v>0</v>
      </c>
      <c r="G887" s="78">
        <f>IF($C887="",0,COUNTIF(男子名簿!$F$12:$F$520,$C887))</f>
        <v>0</v>
      </c>
      <c r="H887" s="79">
        <f>IF($C887="",0,COUNTIF(女子名簿!$F$12:$F$520,$C887))</f>
        <v>0</v>
      </c>
      <c r="I887" s="80">
        <f t="shared" si="50"/>
        <v>0</v>
      </c>
      <c r="J887" s="38"/>
      <c r="K887" s="38"/>
      <c r="L887" s="34"/>
      <c r="M887" s="34"/>
      <c r="N887" s="34"/>
      <c r="O887" s="40"/>
    </row>
    <row r="888" spans="1:15" ht="14.25">
      <c r="A888" s="41">
        <v>0</v>
      </c>
      <c r="B888" s="50"/>
      <c r="C888" s="64"/>
      <c r="D888" s="67"/>
      <c r="E888" s="52" t="str">
        <f t="shared" si="61"/>
        <v/>
      </c>
      <c r="F888" s="51">
        <f t="shared" si="62"/>
        <v>0</v>
      </c>
      <c r="G888" s="81">
        <f>IF($C888="",0,COUNTIF(男子名簿!$F$12:$F$520,$C888))</f>
        <v>0</v>
      </c>
      <c r="H888" s="82">
        <f>IF($C888="",0,COUNTIF(女子名簿!$F$12:$F$520,$C888))</f>
        <v>0</v>
      </c>
      <c r="I888" s="83">
        <f t="shared" si="50"/>
        <v>0</v>
      </c>
      <c r="J888" s="38"/>
      <c r="K888" s="38"/>
      <c r="L888" s="34"/>
      <c r="M888" s="34"/>
      <c r="N888" s="34"/>
      <c r="O888" s="40"/>
    </row>
    <row r="889" spans="1:15" ht="14.25">
      <c r="A889" s="41">
        <v>0</v>
      </c>
      <c r="B889" s="42"/>
      <c r="C889" s="43"/>
      <c r="D889" s="44"/>
      <c r="E889" s="45" t="str">
        <f t="shared" si="61"/>
        <v/>
      </c>
      <c r="F889" s="43">
        <f t="shared" si="62"/>
        <v>0</v>
      </c>
      <c r="G889" s="75">
        <f>IF($C889="",0,COUNTIF(男子名簿!$F$12:$F$520,$C889))</f>
        <v>0</v>
      </c>
      <c r="H889" s="76">
        <f>IF($C889="",0,COUNTIF(女子名簿!$F$12:$F$520,$C889))</f>
        <v>0</v>
      </c>
      <c r="I889" s="77">
        <f t="shared" si="50"/>
        <v>0</v>
      </c>
      <c r="J889" s="38"/>
      <c r="K889" s="38"/>
      <c r="L889" s="34"/>
      <c r="M889" s="34"/>
      <c r="N889" s="34"/>
      <c r="O889" s="40"/>
    </row>
    <row r="890" spans="1:15" ht="14.25">
      <c r="A890" s="41">
        <v>0</v>
      </c>
      <c r="B890" s="42"/>
      <c r="C890" s="53"/>
      <c r="D890" s="54"/>
      <c r="E890" s="45" t="str">
        <f t="shared" si="61"/>
        <v/>
      </c>
      <c r="F890" s="43">
        <f t="shared" si="62"/>
        <v>0</v>
      </c>
      <c r="G890" s="75">
        <f>IF($C890="",0,COUNTIF(男子名簿!$F$12:$F$520,$C890))</f>
        <v>0</v>
      </c>
      <c r="H890" s="76">
        <f>IF($C890="",0,COUNTIF(女子名簿!$F$12:$F$520,$C890))</f>
        <v>0</v>
      </c>
      <c r="I890" s="77">
        <f t="shared" si="50"/>
        <v>0</v>
      </c>
      <c r="J890" s="38"/>
      <c r="K890" s="38"/>
      <c r="L890" s="34"/>
      <c r="M890" s="34"/>
      <c r="N890" s="34"/>
      <c r="O890" s="40"/>
    </row>
    <row r="891" spans="1:15" ht="14.25">
      <c r="A891" s="41">
        <v>0</v>
      </c>
      <c r="B891" s="42"/>
      <c r="C891" s="53"/>
      <c r="D891" s="54"/>
      <c r="E891" s="45" t="str">
        <f t="shared" si="61"/>
        <v/>
      </c>
      <c r="F891" s="43">
        <f t="shared" si="62"/>
        <v>0</v>
      </c>
      <c r="G891" s="75">
        <f>IF($C891="",0,COUNTIF(男子名簿!$F$12:$F$520,$C891))</f>
        <v>0</v>
      </c>
      <c r="H891" s="76">
        <f>IF($C891="",0,COUNTIF(女子名簿!$F$12:$F$520,$C891))</f>
        <v>0</v>
      </c>
      <c r="I891" s="77">
        <f t="shared" si="50"/>
        <v>0</v>
      </c>
      <c r="J891" s="38"/>
      <c r="K891" s="38"/>
      <c r="L891" s="34"/>
      <c r="M891" s="34"/>
      <c r="N891" s="34"/>
      <c r="O891" s="40"/>
    </row>
    <row r="892" spans="1:15" ht="14.25">
      <c r="A892" s="41">
        <v>0</v>
      </c>
      <c r="B892" s="55"/>
      <c r="C892" s="62"/>
      <c r="D892" s="63"/>
      <c r="E892" s="57" t="str">
        <f t="shared" si="61"/>
        <v/>
      </c>
      <c r="F892" s="47">
        <f t="shared" si="62"/>
        <v>0</v>
      </c>
      <c r="G892" s="84">
        <f>IF($C892="",0,COUNTIF(男子名簿!$F$12:$F$520,$C892))</f>
        <v>0</v>
      </c>
      <c r="H892" s="85">
        <f>IF($C892="",0,COUNTIF(女子名簿!$F$12:$F$520,$C892))</f>
        <v>0</v>
      </c>
      <c r="I892" s="86">
        <f t="shared" si="50"/>
        <v>0</v>
      </c>
      <c r="J892" s="38"/>
      <c r="K892" s="38"/>
      <c r="L892" s="34"/>
      <c r="M892" s="34"/>
      <c r="N892" s="34"/>
      <c r="O892" s="40"/>
    </row>
    <row r="893" spans="1:15" ht="14.25">
      <c r="A893" s="41">
        <v>0</v>
      </c>
      <c r="B893" s="58"/>
      <c r="C893" s="64"/>
      <c r="D893" s="65"/>
      <c r="E893" s="60" t="str">
        <f t="shared" si="61"/>
        <v/>
      </c>
      <c r="F893" s="61">
        <f t="shared" si="62"/>
        <v>0</v>
      </c>
      <c r="G893" s="87">
        <f>IF($C893="",0,COUNTIF(男子名簿!$F$12:$F$520,$C893))</f>
        <v>0</v>
      </c>
      <c r="H893" s="88">
        <f>IF($C893="",0,COUNTIF(女子名簿!$F$12:$F$520,$C893))</f>
        <v>0</v>
      </c>
      <c r="I893" s="89">
        <f t="shared" si="50"/>
        <v>0</v>
      </c>
      <c r="J893" s="38"/>
      <c r="K893" s="38"/>
      <c r="L893" s="34"/>
      <c r="M893" s="34"/>
      <c r="N893" s="34"/>
      <c r="O893" s="40"/>
    </row>
    <row r="894" spans="1:15" ht="14.25">
      <c r="A894" s="41">
        <v>0</v>
      </c>
      <c r="B894" s="42"/>
      <c r="C894" s="53"/>
      <c r="D894" s="54"/>
      <c r="E894" s="45" t="str">
        <f t="shared" si="61"/>
        <v/>
      </c>
      <c r="F894" s="43">
        <f t="shared" si="62"/>
        <v>0</v>
      </c>
      <c r="G894" s="75">
        <f>IF($C894="",0,COUNTIF(男子名簿!$F$12:$F$520,$C894))</f>
        <v>0</v>
      </c>
      <c r="H894" s="76">
        <f>IF($C894="",0,COUNTIF(女子名簿!$F$12:$F$520,$C894))</f>
        <v>0</v>
      </c>
      <c r="I894" s="77">
        <f t="shared" si="50"/>
        <v>0</v>
      </c>
      <c r="J894" s="38"/>
      <c r="K894" s="38"/>
      <c r="L894" s="34"/>
      <c r="M894" s="34"/>
      <c r="N894" s="34"/>
      <c r="O894" s="40"/>
    </row>
    <row r="895" spans="1:15" ht="14.25">
      <c r="A895" s="41">
        <v>0</v>
      </c>
      <c r="B895" s="42"/>
      <c r="C895" s="53"/>
      <c r="D895" s="54"/>
      <c r="E895" s="45" t="str">
        <f t="shared" si="61"/>
        <v/>
      </c>
      <c r="F895" s="43">
        <f t="shared" si="62"/>
        <v>0</v>
      </c>
      <c r="G895" s="75">
        <f>IF($C895="",0,COUNTIF(男子名簿!$F$12:$F$520,$C895))</f>
        <v>0</v>
      </c>
      <c r="H895" s="76">
        <f>IF($C895="",0,COUNTIF(女子名簿!$F$12:$F$520,$C895))</f>
        <v>0</v>
      </c>
      <c r="I895" s="77">
        <f t="shared" si="50"/>
        <v>0</v>
      </c>
      <c r="J895" s="38"/>
      <c r="K895" s="38"/>
      <c r="L895" s="34"/>
      <c r="M895" s="34"/>
      <c r="N895" s="34"/>
      <c r="O895" s="40"/>
    </row>
    <row r="896" spans="1:15" ht="14.25">
      <c r="A896" s="41">
        <v>0</v>
      </c>
      <c r="B896" s="42"/>
      <c r="C896" s="53"/>
      <c r="D896" s="54"/>
      <c r="E896" s="45" t="str">
        <f t="shared" si="61"/>
        <v/>
      </c>
      <c r="F896" s="43">
        <f t="shared" si="62"/>
        <v>0</v>
      </c>
      <c r="G896" s="75">
        <f>IF($C896="",0,COUNTIF(男子名簿!$F$12:$F$520,$C896))</f>
        <v>0</v>
      </c>
      <c r="H896" s="76">
        <f>IF($C896="",0,COUNTIF(女子名簿!$F$12:$F$520,$C896))</f>
        <v>0</v>
      </c>
      <c r="I896" s="77">
        <f t="shared" si="50"/>
        <v>0</v>
      </c>
      <c r="J896" s="38"/>
      <c r="K896" s="38"/>
      <c r="L896" s="34"/>
      <c r="M896" s="34"/>
      <c r="N896" s="34"/>
      <c r="O896" s="40"/>
    </row>
    <row r="897" spans="1:15" ht="14.25">
      <c r="A897" s="41">
        <v>0</v>
      </c>
      <c r="B897" s="46"/>
      <c r="C897" s="62"/>
      <c r="D897" s="66"/>
      <c r="E897" s="48" t="str">
        <f t="shared" si="61"/>
        <v/>
      </c>
      <c r="F897" s="49">
        <f t="shared" si="62"/>
        <v>0</v>
      </c>
      <c r="G897" s="78">
        <f>IF($C897="",0,COUNTIF(男子名簿!$F$12:$F$520,$C897))</f>
        <v>0</v>
      </c>
      <c r="H897" s="79">
        <f>IF($C897="",0,COUNTIF(女子名簿!$F$12:$F$520,$C897))</f>
        <v>0</v>
      </c>
      <c r="I897" s="80">
        <f t="shared" si="50"/>
        <v>0</v>
      </c>
      <c r="J897" s="38"/>
      <c r="K897" s="38"/>
      <c r="L897" s="34"/>
      <c r="M897" s="34"/>
      <c r="N897" s="34"/>
      <c r="O897" s="40"/>
    </row>
    <row r="898" spans="1:15" ht="14.25">
      <c r="A898" s="41">
        <v>0</v>
      </c>
      <c r="B898" s="50"/>
      <c r="C898" s="61"/>
      <c r="D898" s="59"/>
      <c r="E898" s="52"/>
      <c r="F898" s="51"/>
      <c r="G898" s="81">
        <f>IF($C898="",0,COUNTIF(男子名簿!$F$12:$F$520,$C898))</f>
        <v>0</v>
      </c>
      <c r="H898" s="82">
        <f>IF($C898="",0,COUNTIF(女子名簿!$F$12:$F$520,$C898))</f>
        <v>0</v>
      </c>
      <c r="I898" s="83">
        <f t="shared" si="50"/>
        <v>0</v>
      </c>
      <c r="J898" s="38"/>
      <c r="K898" s="38"/>
      <c r="L898" s="34"/>
      <c r="M898" s="34"/>
      <c r="N898" s="34"/>
      <c r="O898" s="40"/>
    </row>
    <row r="899" spans="1:15" ht="14.25">
      <c r="A899" s="41">
        <v>0</v>
      </c>
      <c r="B899" s="42"/>
      <c r="C899" s="43"/>
      <c r="D899" s="44"/>
      <c r="E899" s="45" t="str">
        <f t="shared" ref="E899:E917" si="63">IF($C899="","",ASC(PHONETIC($C899)))</f>
        <v/>
      </c>
      <c r="F899" s="43">
        <f t="shared" ref="F899:F917" si="64">C899</f>
        <v>0</v>
      </c>
      <c r="G899" s="75">
        <f>IF($C899="",0,COUNTIF(男子名簿!$F$12:$F$520,$C899))</f>
        <v>0</v>
      </c>
      <c r="H899" s="76">
        <f>IF($C899="",0,COUNTIF(女子名簿!$F$12:$F$520,$C899))</f>
        <v>0</v>
      </c>
      <c r="I899" s="77">
        <f t="shared" si="50"/>
        <v>0</v>
      </c>
      <c r="J899" s="38"/>
      <c r="K899" s="38"/>
      <c r="L899" s="34"/>
      <c r="M899" s="34"/>
      <c r="N899" s="34"/>
      <c r="O899" s="34"/>
    </row>
    <row r="900" spans="1:15" ht="14.25">
      <c r="A900" s="41">
        <v>0</v>
      </c>
      <c r="B900" s="42"/>
      <c r="C900" s="43"/>
      <c r="D900" s="44"/>
      <c r="E900" s="45" t="str">
        <f t="shared" si="63"/>
        <v/>
      </c>
      <c r="F900" s="43">
        <f t="shared" si="64"/>
        <v>0</v>
      </c>
      <c r="G900" s="75">
        <f>IF($C900="",0,COUNTIF(男子名簿!$F$12:$F$520,$C900))</f>
        <v>0</v>
      </c>
      <c r="H900" s="76">
        <f>IF($C900="",0,COUNTIF(女子名簿!$F$12:$F$520,$C900))</f>
        <v>0</v>
      </c>
      <c r="I900" s="77">
        <f t="shared" si="50"/>
        <v>0</v>
      </c>
      <c r="J900" s="38"/>
      <c r="K900" s="38"/>
      <c r="L900" s="34"/>
      <c r="M900" s="34"/>
      <c r="N900" s="34"/>
      <c r="O900" s="34"/>
    </row>
    <row r="901" spans="1:15" ht="14.25">
      <c r="A901" s="41">
        <v>0</v>
      </c>
      <c r="B901" s="42"/>
      <c r="C901" s="43"/>
      <c r="D901" s="44"/>
      <c r="E901" s="45" t="str">
        <f t="shared" si="63"/>
        <v/>
      </c>
      <c r="F901" s="43">
        <f t="shared" si="64"/>
        <v>0</v>
      </c>
      <c r="G901" s="75">
        <f>IF($C901="",0,COUNTIF(男子名簿!$F$12:$F$520,$C901))</f>
        <v>0</v>
      </c>
      <c r="H901" s="76">
        <f>IF($C901="",0,COUNTIF(女子名簿!$F$12:$F$520,$C901))</f>
        <v>0</v>
      </c>
      <c r="I901" s="77">
        <f t="shared" si="50"/>
        <v>0</v>
      </c>
      <c r="J901" s="38"/>
      <c r="K901" s="38"/>
      <c r="L901" s="34"/>
      <c r="M901" s="34"/>
      <c r="N901" s="34"/>
      <c r="O901" s="34"/>
    </row>
    <row r="902" spans="1:15" ht="14.25">
      <c r="A902" s="41">
        <v>0</v>
      </c>
      <c r="B902" s="55"/>
      <c r="C902" s="47"/>
      <c r="D902" s="56"/>
      <c r="E902" s="57" t="str">
        <f t="shared" si="63"/>
        <v/>
      </c>
      <c r="F902" s="47">
        <f t="shared" si="64"/>
        <v>0</v>
      </c>
      <c r="G902" s="84">
        <f>IF($C902="",0,COUNTIF(男子名簿!$F$12:$F$520,$C902))</f>
        <v>0</v>
      </c>
      <c r="H902" s="85">
        <f>IF($C902="",0,COUNTIF(女子名簿!$F$12:$F$520,$C902))</f>
        <v>0</v>
      </c>
      <c r="I902" s="86">
        <f t="shared" si="50"/>
        <v>0</v>
      </c>
      <c r="J902" s="38"/>
      <c r="K902" s="38"/>
      <c r="L902" s="34"/>
      <c r="M902" s="34"/>
      <c r="N902" s="34"/>
      <c r="O902" s="34"/>
    </row>
    <row r="903" spans="1:15" ht="14.25">
      <c r="A903" s="41">
        <v>0</v>
      </c>
      <c r="B903" s="58"/>
      <c r="C903" s="64"/>
      <c r="D903" s="65"/>
      <c r="E903" s="60" t="str">
        <f t="shared" si="63"/>
        <v/>
      </c>
      <c r="F903" s="61">
        <f t="shared" si="64"/>
        <v>0</v>
      </c>
      <c r="G903" s="87">
        <f>IF($C903="",0,COUNTIF(男子名簿!$F$12:$F$520,$C903))</f>
        <v>0</v>
      </c>
      <c r="H903" s="88">
        <f>IF($C903="",0,COUNTIF(女子名簿!$F$12:$F$520,$C903))</f>
        <v>0</v>
      </c>
      <c r="I903" s="89">
        <f t="shared" si="50"/>
        <v>0</v>
      </c>
      <c r="J903" s="38"/>
      <c r="K903" s="38"/>
      <c r="L903" s="34"/>
      <c r="M903" s="34"/>
      <c r="N903" s="34"/>
      <c r="O903" s="40"/>
    </row>
    <row r="904" spans="1:15" ht="14.25">
      <c r="A904" s="41">
        <v>0</v>
      </c>
      <c r="B904" s="42"/>
      <c r="C904" s="53"/>
      <c r="D904" s="54"/>
      <c r="E904" s="45" t="str">
        <f t="shared" si="63"/>
        <v/>
      </c>
      <c r="F904" s="43">
        <f t="shared" si="64"/>
        <v>0</v>
      </c>
      <c r="G904" s="75">
        <f>IF($C904="",0,COUNTIF(男子名簿!$F$12:$F$520,$C904))</f>
        <v>0</v>
      </c>
      <c r="H904" s="76">
        <f>IF($C904="",0,COUNTIF(女子名簿!$F$12:$F$520,$C904))</f>
        <v>0</v>
      </c>
      <c r="I904" s="77">
        <f t="shared" si="50"/>
        <v>0</v>
      </c>
      <c r="J904" s="38"/>
      <c r="K904" s="38"/>
      <c r="L904" s="34"/>
      <c r="M904" s="34"/>
      <c r="N904" s="34"/>
      <c r="O904" s="40"/>
    </row>
    <row r="905" spans="1:15" ht="14.25">
      <c r="A905" s="41">
        <v>0</v>
      </c>
      <c r="B905" s="42"/>
      <c r="C905" s="53"/>
      <c r="D905" s="54"/>
      <c r="E905" s="45" t="str">
        <f t="shared" si="63"/>
        <v/>
      </c>
      <c r="F905" s="43">
        <f t="shared" si="64"/>
        <v>0</v>
      </c>
      <c r="G905" s="75">
        <f>IF($C905="",0,COUNTIF(男子名簿!$F$12:$F$520,$C905))</f>
        <v>0</v>
      </c>
      <c r="H905" s="76">
        <f>IF($C905="",0,COUNTIF(女子名簿!$F$12:$F$520,$C905))</f>
        <v>0</v>
      </c>
      <c r="I905" s="77">
        <f t="shared" si="50"/>
        <v>0</v>
      </c>
      <c r="J905" s="38"/>
      <c r="K905" s="38"/>
      <c r="L905" s="34"/>
      <c r="M905" s="34"/>
      <c r="N905" s="34"/>
      <c r="O905" s="40"/>
    </row>
    <row r="906" spans="1:15" ht="14.25">
      <c r="A906" s="41">
        <v>0</v>
      </c>
      <c r="B906" s="42"/>
      <c r="C906" s="43"/>
      <c r="D906" s="44"/>
      <c r="E906" s="45" t="str">
        <f t="shared" si="63"/>
        <v/>
      </c>
      <c r="F906" s="43">
        <f t="shared" si="64"/>
        <v>0</v>
      </c>
      <c r="G906" s="75">
        <f>IF($C906="",0,COUNTIF(男子名簿!$F$12:$F$520,$C906))</f>
        <v>0</v>
      </c>
      <c r="H906" s="76">
        <f>IF($C906="",0,COUNTIF(女子名簿!$F$12:$F$520,$C906))</f>
        <v>0</v>
      </c>
      <c r="I906" s="77">
        <f t="shared" si="50"/>
        <v>0</v>
      </c>
      <c r="J906" s="38"/>
      <c r="K906" s="38"/>
      <c r="L906" s="34"/>
      <c r="M906" s="34"/>
      <c r="N906" s="34"/>
      <c r="O906" s="40"/>
    </row>
    <row r="907" spans="1:15" ht="14.25">
      <c r="A907" s="41">
        <v>0</v>
      </c>
      <c r="B907" s="46"/>
      <c r="C907" s="62"/>
      <c r="D907" s="66"/>
      <c r="E907" s="48" t="str">
        <f t="shared" si="63"/>
        <v/>
      </c>
      <c r="F907" s="49">
        <f t="shared" si="64"/>
        <v>0</v>
      </c>
      <c r="G907" s="78">
        <f>IF($C907="",0,COUNTIF(男子名簿!$F$12:$F$520,$C907))</f>
        <v>0</v>
      </c>
      <c r="H907" s="79">
        <f>IF($C907="",0,COUNTIF(女子名簿!$F$12:$F$520,$C907))</f>
        <v>0</v>
      </c>
      <c r="I907" s="80">
        <f t="shared" si="50"/>
        <v>0</v>
      </c>
      <c r="J907" s="38"/>
      <c r="K907" s="38"/>
      <c r="L907" s="34"/>
      <c r="M907" s="34"/>
      <c r="N907" s="34"/>
      <c r="O907" s="40"/>
    </row>
    <row r="908" spans="1:15" ht="14.25">
      <c r="A908" s="41">
        <v>0</v>
      </c>
      <c r="B908" s="50"/>
      <c r="C908" s="64"/>
      <c r="D908" s="67"/>
      <c r="E908" s="52" t="str">
        <f t="shared" si="63"/>
        <v/>
      </c>
      <c r="F908" s="51">
        <f t="shared" si="64"/>
        <v>0</v>
      </c>
      <c r="G908" s="81">
        <f>IF($C908="",0,COUNTIF(男子名簿!$F$12:$F$520,$C908))</f>
        <v>0</v>
      </c>
      <c r="H908" s="82">
        <f>IF($C908="",0,COUNTIF(女子名簿!$F$12:$F$520,$C908))</f>
        <v>0</v>
      </c>
      <c r="I908" s="83">
        <f t="shared" si="50"/>
        <v>0</v>
      </c>
      <c r="J908" s="38"/>
      <c r="K908" s="38"/>
      <c r="L908" s="34"/>
      <c r="M908" s="34"/>
      <c r="N908" s="34"/>
      <c r="O908" s="40"/>
    </row>
    <row r="909" spans="1:15" ht="14.25">
      <c r="A909" s="41">
        <v>0</v>
      </c>
      <c r="B909" s="42"/>
      <c r="C909" s="43"/>
      <c r="D909" s="44"/>
      <c r="E909" s="45" t="str">
        <f t="shared" si="63"/>
        <v/>
      </c>
      <c r="F909" s="43">
        <f t="shared" si="64"/>
        <v>0</v>
      </c>
      <c r="G909" s="75">
        <f>IF($C909="",0,COUNTIF(男子名簿!$F$12:$F$520,$C909))</f>
        <v>0</v>
      </c>
      <c r="H909" s="76">
        <f>IF($C909="",0,COUNTIF(女子名簿!$F$12:$F$520,$C909))</f>
        <v>0</v>
      </c>
      <c r="I909" s="77">
        <f t="shared" si="50"/>
        <v>0</v>
      </c>
      <c r="J909" s="38"/>
      <c r="K909" s="38"/>
      <c r="L909" s="34"/>
      <c r="M909" s="34"/>
      <c r="N909" s="34"/>
      <c r="O909" s="40"/>
    </row>
    <row r="910" spans="1:15" ht="14.25">
      <c r="A910" s="41">
        <v>0</v>
      </c>
      <c r="B910" s="42"/>
      <c r="C910" s="53"/>
      <c r="D910" s="54"/>
      <c r="E910" s="45" t="str">
        <f t="shared" si="63"/>
        <v/>
      </c>
      <c r="F910" s="43">
        <f t="shared" si="64"/>
        <v>0</v>
      </c>
      <c r="G910" s="75">
        <f>IF($C910="",0,COUNTIF(男子名簿!$F$12:$F$520,$C910))</f>
        <v>0</v>
      </c>
      <c r="H910" s="76">
        <f>IF($C910="",0,COUNTIF(女子名簿!$F$12:$F$520,$C910))</f>
        <v>0</v>
      </c>
      <c r="I910" s="77">
        <f t="shared" si="50"/>
        <v>0</v>
      </c>
      <c r="J910" s="38"/>
      <c r="K910" s="38"/>
      <c r="L910" s="34"/>
      <c r="M910" s="34"/>
      <c r="N910" s="34"/>
      <c r="O910" s="40"/>
    </row>
    <row r="911" spans="1:15" ht="14.25">
      <c r="A911" s="41">
        <v>0</v>
      </c>
      <c r="B911" s="42"/>
      <c r="C911" s="53"/>
      <c r="D911" s="54"/>
      <c r="E911" s="45" t="str">
        <f t="shared" si="63"/>
        <v/>
      </c>
      <c r="F911" s="43">
        <f t="shared" si="64"/>
        <v>0</v>
      </c>
      <c r="G911" s="75">
        <f>IF($C911="",0,COUNTIF(男子名簿!$F$12:$F$520,$C911))</f>
        <v>0</v>
      </c>
      <c r="H911" s="76">
        <f>IF($C911="",0,COUNTIF(女子名簿!$F$12:$F$520,$C911))</f>
        <v>0</v>
      </c>
      <c r="I911" s="77">
        <f t="shared" si="50"/>
        <v>0</v>
      </c>
      <c r="J911" s="38"/>
      <c r="K911" s="38"/>
      <c r="L911" s="34"/>
      <c r="M911" s="34"/>
      <c r="N911" s="34"/>
      <c r="O911" s="40"/>
    </row>
    <row r="912" spans="1:15" ht="14.25">
      <c r="A912" s="41">
        <v>0</v>
      </c>
      <c r="B912" s="55"/>
      <c r="C912" s="62"/>
      <c r="D912" s="63"/>
      <c r="E912" s="57" t="str">
        <f t="shared" si="63"/>
        <v/>
      </c>
      <c r="F912" s="47">
        <f t="shared" si="64"/>
        <v>0</v>
      </c>
      <c r="G912" s="84">
        <f>IF($C912="",0,COUNTIF(男子名簿!$F$12:$F$520,$C912))</f>
        <v>0</v>
      </c>
      <c r="H912" s="85">
        <f>IF($C912="",0,COUNTIF(女子名簿!$F$12:$F$520,$C912))</f>
        <v>0</v>
      </c>
      <c r="I912" s="86">
        <f t="shared" si="50"/>
        <v>0</v>
      </c>
      <c r="J912" s="38"/>
      <c r="K912" s="38"/>
      <c r="L912" s="34"/>
      <c r="M912" s="34"/>
      <c r="N912" s="34"/>
      <c r="O912" s="40"/>
    </row>
    <row r="913" spans="1:15" ht="14.25">
      <c r="A913" s="41">
        <v>0</v>
      </c>
      <c r="B913" s="58"/>
      <c r="C913" s="64"/>
      <c r="D913" s="65"/>
      <c r="E913" s="60" t="str">
        <f t="shared" si="63"/>
        <v/>
      </c>
      <c r="F913" s="61">
        <f t="shared" si="64"/>
        <v>0</v>
      </c>
      <c r="G913" s="87">
        <f>IF($C913="",0,COUNTIF(男子名簿!$F$12:$F$520,$C913))</f>
        <v>0</v>
      </c>
      <c r="H913" s="88">
        <f>IF($C913="",0,COUNTIF(女子名簿!$F$12:$F$520,$C913))</f>
        <v>0</v>
      </c>
      <c r="I913" s="89">
        <f t="shared" si="50"/>
        <v>0</v>
      </c>
      <c r="J913" s="38"/>
      <c r="K913" s="38"/>
      <c r="L913" s="34"/>
      <c r="M913" s="34"/>
      <c r="N913" s="34"/>
      <c r="O913" s="40"/>
    </row>
    <row r="914" spans="1:15" ht="14.25">
      <c r="A914" s="41">
        <v>0</v>
      </c>
      <c r="B914" s="42"/>
      <c r="C914" s="53"/>
      <c r="D914" s="54"/>
      <c r="E914" s="45" t="str">
        <f t="shared" si="63"/>
        <v/>
      </c>
      <c r="F914" s="43">
        <f t="shared" si="64"/>
        <v>0</v>
      </c>
      <c r="G914" s="75">
        <f>IF($C914="",0,COUNTIF(男子名簿!$F$12:$F$520,$C914))</f>
        <v>0</v>
      </c>
      <c r="H914" s="76">
        <f>IF($C914="",0,COUNTIF(女子名簿!$F$12:$F$520,$C914))</f>
        <v>0</v>
      </c>
      <c r="I914" s="77">
        <f t="shared" si="50"/>
        <v>0</v>
      </c>
      <c r="J914" s="38"/>
      <c r="K914" s="38"/>
      <c r="L914" s="34"/>
      <c r="M914" s="34"/>
      <c r="N914" s="34"/>
      <c r="O914" s="40"/>
    </row>
    <row r="915" spans="1:15" ht="14.25">
      <c r="A915" s="41">
        <v>0</v>
      </c>
      <c r="B915" s="42"/>
      <c r="C915" s="53"/>
      <c r="D915" s="54"/>
      <c r="E915" s="45" t="str">
        <f t="shared" si="63"/>
        <v/>
      </c>
      <c r="F915" s="43">
        <f t="shared" si="64"/>
        <v>0</v>
      </c>
      <c r="G915" s="75">
        <f>IF($C915="",0,COUNTIF(男子名簿!$F$12:$F$520,$C915))</f>
        <v>0</v>
      </c>
      <c r="H915" s="76">
        <f>IF($C915="",0,COUNTIF(女子名簿!$F$12:$F$520,$C915))</f>
        <v>0</v>
      </c>
      <c r="I915" s="77">
        <f t="shared" si="50"/>
        <v>0</v>
      </c>
      <c r="J915" s="38"/>
      <c r="K915" s="38"/>
      <c r="L915" s="34"/>
      <c r="M915" s="34"/>
      <c r="N915" s="34"/>
      <c r="O915" s="40"/>
    </row>
    <row r="916" spans="1:15" ht="14.25">
      <c r="A916" s="41">
        <v>0</v>
      </c>
      <c r="B916" s="42"/>
      <c r="C916" s="53"/>
      <c r="D916" s="54"/>
      <c r="E916" s="45" t="str">
        <f t="shared" si="63"/>
        <v/>
      </c>
      <c r="F916" s="43">
        <f t="shared" si="64"/>
        <v>0</v>
      </c>
      <c r="G916" s="75">
        <f>IF($C916="",0,COUNTIF(男子名簿!$F$12:$F$520,$C916))</f>
        <v>0</v>
      </c>
      <c r="H916" s="76">
        <f>IF($C916="",0,COUNTIF(女子名簿!$F$12:$F$520,$C916))</f>
        <v>0</v>
      </c>
      <c r="I916" s="77">
        <f t="shared" si="50"/>
        <v>0</v>
      </c>
      <c r="J916" s="38"/>
      <c r="K916" s="38"/>
      <c r="L916" s="34"/>
      <c r="M916" s="34"/>
      <c r="N916" s="34"/>
      <c r="O916" s="40"/>
    </row>
    <row r="917" spans="1:15" ht="14.25">
      <c r="A917" s="41">
        <v>0</v>
      </c>
      <c r="B917" s="46"/>
      <c r="C917" s="62"/>
      <c r="D917" s="66"/>
      <c r="E917" s="48" t="str">
        <f t="shared" si="63"/>
        <v/>
      </c>
      <c r="F917" s="49">
        <f t="shared" si="64"/>
        <v>0</v>
      </c>
      <c r="G917" s="78">
        <f>IF($C917="",0,COUNTIF(男子名簿!$F$12:$F$520,$C917))</f>
        <v>0</v>
      </c>
      <c r="H917" s="79">
        <f>IF($C917="",0,COUNTIF(女子名簿!$F$12:$F$520,$C917))</f>
        <v>0</v>
      </c>
      <c r="I917" s="80">
        <f t="shared" si="50"/>
        <v>0</v>
      </c>
      <c r="J917" s="38"/>
      <c r="K917" s="38"/>
      <c r="L917" s="34"/>
      <c r="M917" s="34"/>
      <c r="N917" s="34"/>
      <c r="O917" s="40"/>
    </row>
    <row r="918" spans="1:15" ht="14.25">
      <c r="A918" s="41">
        <v>0</v>
      </c>
      <c r="B918" s="50"/>
      <c r="C918" s="61"/>
      <c r="D918" s="59"/>
      <c r="E918" s="52"/>
      <c r="F918" s="51"/>
      <c r="G918" s="81">
        <f>IF($C918="",0,COUNTIF(男子名簿!$F$12:$F$520,$C918))</f>
        <v>0</v>
      </c>
      <c r="H918" s="82">
        <f>IF($C918="",0,COUNTIF(女子名簿!$F$12:$F$520,$C918))</f>
        <v>0</v>
      </c>
      <c r="I918" s="83">
        <f t="shared" si="50"/>
        <v>0</v>
      </c>
      <c r="J918" s="38"/>
      <c r="K918" s="38"/>
      <c r="L918" s="34"/>
      <c r="M918" s="34"/>
      <c r="N918" s="34"/>
      <c r="O918" s="40"/>
    </row>
    <row r="919" spans="1:15" ht="14.25">
      <c r="A919" s="41">
        <v>0</v>
      </c>
      <c r="B919" s="42"/>
      <c r="C919" s="43"/>
      <c r="D919" s="44"/>
      <c r="E919" s="45" t="str">
        <f t="shared" ref="E919:E937" si="65">IF($C919="","",ASC(PHONETIC($C919)))</f>
        <v/>
      </c>
      <c r="F919" s="43">
        <f t="shared" ref="F919:F937" si="66">C919</f>
        <v>0</v>
      </c>
      <c r="G919" s="75">
        <f>IF($C919="",0,COUNTIF(男子名簿!$F$12:$F$520,$C919))</f>
        <v>0</v>
      </c>
      <c r="H919" s="76">
        <f>IF($C919="",0,COUNTIF(女子名簿!$F$12:$F$520,$C919))</f>
        <v>0</v>
      </c>
      <c r="I919" s="77">
        <f t="shared" si="50"/>
        <v>0</v>
      </c>
      <c r="J919" s="38"/>
      <c r="K919" s="38"/>
      <c r="L919" s="34"/>
      <c r="M919" s="34"/>
      <c r="N919" s="34"/>
      <c r="O919" s="34"/>
    </row>
    <row r="920" spans="1:15" ht="14.25">
      <c r="A920" s="41">
        <v>0</v>
      </c>
      <c r="B920" s="42"/>
      <c r="C920" s="43"/>
      <c r="D920" s="44"/>
      <c r="E920" s="45" t="str">
        <f t="shared" si="65"/>
        <v/>
      </c>
      <c r="F920" s="43">
        <f t="shared" si="66"/>
        <v>0</v>
      </c>
      <c r="G920" s="75">
        <f>IF($C920="",0,COUNTIF(男子名簿!$F$12:$F$520,$C920))</f>
        <v>0</v>
      </c>
      <c r="H920" s="76">
        <f>IF($C920="",0,COUNTIF(女子名簿!$F$12:$F$520,$C920))</f>
        <v>0</v>
      </c>
      <c r="I920" s="77">
        <f t="shared" si="50"/>
        <v>0</v>
      </c>
      <c r="J920" s="38"/>
      <c r="K920" s="38"/>
      <c r="L920" s="34"/>
      <c r="M920" s="34"/>
      <c r="N920" s="34"/>
      <c r="O920" s="34"/>
    </row>
    <row r="921" spans="1:15" ht="14.25">
      <c r="A921" s="41">
        <v>0</v>
      </c>
      <c r="B921" s="42"/>
      <c r="C921" s="43"/>
      <c r="D921" s="44"/>
      <c r="E921" s="45" t="str">
        <f t="shared" si="65"/>
        <v/>
      </c>
      <c r="F921" s="43">
        <f t="shared" si="66"/>
        <v>0</v>
      </c>
      <c r="G921" s="75">
        <f>IF($C921="",0,COUNTIF(男子名簿!$F$12:$F$520,$C921))</f>
        <v>0</v>
      </c>
      <c r="H921" s="76">
        <f>IF($C921="",0,COUNTIF(女子名簿!$F$12:$F$520,$C921))</f>
        <v>0</v>
      </c>
      <c r="I921" s="77">
        <f t="shared" si="50"/>
        <v>0</v>
      </c>
      <c r="J921" s="38"/>
      <c r="K921" s="38"/>
      <c r="L921" s="34"/>
      <c r="M921" s="34"/>
      <c r="N921" s="34"/>
      <c r="O921" s="34"/>
    </row>
    <row r="922" spans="1:15" ht="14.25">
      <c r="A922" s="41">
        <v>0</v>
      </c>
      <c r="B922" s="55"/>
      <c r="C922" s="47"/>
      <c r="D922" s="56"/>
      <c r="E922" s="57" t="str">
        <f t="shared" si="65"/>
        <v/>
      </c>
      <c r="F922" s="47">
        <f t="shared" si="66"/>
        <v>0</v>
      </c>
      <c r="G922" s="84">
        <f>IF($C922="",0,COUNTIF(男子名簿!$F$12:$F$520,$C922))</f>
        <v>0</v>
      </c>
      <c r="H922" s="85">
        <f>IF($C922="",0,COUNTIF(女子名簿!$F$12:$F$520,$C922))</f>
        <v>0</v>
      </c>
      <c r="I922" s="86">
        <f t="shared" si="50"/>
        <v>0</v>
      </c>
      <c r="J922" s="38"/>
      <c r="K922" s="38"/>
      <c r="L922" s="34"/>
      <c r="M922" s="34"/>
      <c r="N922" s="34"/>
      <c r="O922" s="34"/>
    </row>
    <row r="923" spans="1:15" ht="14.25">
      <c r="A923" s="41">
        <v>0</v>
      </c>
      <c r="B923" s="58"/>
      <c r="C923" s="64"/>
      <c r="D923" s="65"/>
      <c r="E923" s="60" t="str">
        <f t="shared" si="65"/>
        <v/>
      </c>
      <c r="F923" s="61">
        <f t="shared" si="66"/>
        <v>0</v>
      </c>
      <c r="G923" s="87">
        <f>IF($C923="",0,COUNTIF(男子名簿!$F$12:$F$520,$C923))</f>
        <v>0</v>
      </c>
      <c r="H923" s="88">
        <f>IF($C923="",0,COUNTIF(女子名簿!$F$12:$F$520,$C923))</f>
        <v>0</v>
      </c>
      <c r="I923" s="89">
        <f t="shared" si="50"/>
        <v>0</v>
      </c>
      <c r="J923" s="38"/>
      <c r="K923" s="38"/>
      <c r="L923" s="34"/>
      <c r="M923" s="34"/>
      <c r="N923" s="34"/>
      <c r="O923" s="40"/>
    </row>
    <row r="924" spans="1:15" ht="14.25">
      <c r="A924" s="41">
        <v>0</v>
      </c>
      <c r="B924" s="42"/>
      <c r="C924" s="53"/>
      <c r="D924" s="54"/>
      <c r="E924" s="45" t="str">
        <f t="shared" si="65"/>
        <v/>
      </c>
      <c r="F924" s="43">
        <f t="shared" si="66"/>
        <v>0</v>
      </c>
      <c r="G924" s="75">
        <f>IF($C924="",0,COUNTIF(男子名簿!$F$12:$F$520,$C924))</f>
        <v>0</v>
      </c>
      <c r="H924" s="76">
        <f>IF($C924="",0,COUNTIF(女子名簿!$F$12:$F$520,$C924))</f>
        <v>0</v>
      </c>
      <c r="I924" s="77">
        <f t="shared" si="50"/>
        <v>0</v>
      </c>
      <c r="J924" s="38"/>
      <c r="K924" s="38"/>
      <c r="L924" s="34"/>
      <c r="M924" s="34"/>
      <c r="N924" s="34"/>
      <c r="O924" s="40"/>
    </row>
    <row r="925" spans="1:15" ht="14.25">
      <c r="A925" s="41">
        <v>0</v>
      </c>
      <c r="B925" s="42"/>
      <c r="C925" s="53"/>
      <c r="D925" s="54"/>
      <c r="E925" s="45" t="str">
        <f t="shared" si="65"/>
        <v/>
      </c>
      <c r="F925" s="43">
        <f t="shared" si="66"/>
        <v>0</v>
      </c>
      <c r="G925" s="75">
        <f>IF($C925="",0,COUNTIF(男子名簿!$F$12:$F$520,$C925))</f>
        <v>0</v>
      </c>
      <c r="H925" s="76">
        <f>IF($C925="",0,COUNTIF(女子名簿!$F$12:$F$520,$C925))</f>
        <v>0</v>
      </c>
      <c r="I925" s="77">
        <f t="shared" si="50"/>
        <v>0</v>
      </c>
      <c r="J925" s="38"/>
      <c r="K925" s="38"/>
      <c r="L925" s="34"/>
      <c r="M925" s="34"/>
      <c r="N925" s="34"/>
      <c r="O925" s="40"/>
    </row>
    <row r="926" spans="1:15" ht="14.25">
      <c r="A926" s="41">
        <v>0</v>
      </c>
      <c r="B926" s="42"/>
      <c r="C926" s="43"/>
      <c r="D926" s="44"/>
      <c r="E926" s="45" t="str">
        <f t="shared" si="65"/>
        <v/>
      </c>
      <c r="F926" s="43">
        <f t="shared" si="66"/>
        <v>0</v>
      </c>
      <c r="G926" s="75">
        <f>IF($C926="",0,COUNTIF(男子名簿!$F$12:$F$520,$C926))</f>
        <v>0</v>
      </c>
      <c r="H926" s="76">
        <f>IF($C926="",0,COUNTIF(女子名簿!$F$12:$F$520,$C926))</f>
        <v>0</v>
      </c>
      <c r="I926" s="77">
        <f t="shared" si="50"/>
        <v>0</v>
      </c>
      <c r="J926" s="38"/>
      <c r="K926" s="38"/>
      <c r="L926" s="34"/>
      <c r="M926" s="34"/>
      <c r="N926" s="34"/>
      <c r="O926" s="40"/>
    </row>
    <row r="927" spans="1:15" ht="14.25">
      <c r="A927" s="41">
        <v>0</v>
      </c>
      <c r="B927" s="46"/>
      <c r="C927" s="62"/>
      <c r="D927" s="66"/>
      <c r="E927" s="48" t="str">
        <f t="shared" si="65"/>
        <v/>
      </c>
      <c r="F927" s="49">
        <f t="shared" si="66"/>
        <v>0</v>
      </c>
      <c r="G927" s="78">
        <f>IF($C927="",0,COUNTIF(男子名簿!$F$12:$F$520,$C927))</f>
        <v>0</v>
      </c>
      <c r="H927" s="79">
        <f>IF($C927="",0,COUNTIF(女子名簿!$F$12:$F$520,$C927))</f>
        <v>0</v>
      </c>
      <c r="I927" s="80">
        <f t="shared" si="50"/>
        <v>0</v>
      </c>
      <c r="J927" s="38"/>
      <c r="K927" s="38"/>
      <c r="L927" s="34"/>
      <c r="M927" s="34"/>
      <c r="N927" s="34"/>
      <c r="O927" s="40"/>
    </row>
    <row r="928" spans="1:15" ht="14.25">
      <c r="A928" s="41">
        <v>0</v>
      </c>
      <c r="B928" s="50"/>
      <c r="C928" s="64"/>
      <c r="D928" s="67"/>
      <c r="E928" s="52" t="str">
        <f t="shared" si="65"/>
        <v/>
      </c>
      <c r="F928" s="51">
        <f t="shared" si="66"/>
        <v>0</v>
      </c>
      <c r="G928" s="81">
        <f>IF($C928="",0,COUNTIF(男子名簿!$F$12:$F$520,$C928))</f>
        <v>0</v>
      </c>
      <c r="H928" s="82">
        <f>IF($C928="",0,COUNTIF(女子名簿!$F$12:$F$520,$C928))</f>
        <v>0</v>
      </c>
      <c r="I928" s="83">
        <f t="shared" si="50"/>
        <v>0</v>
      </c>
      <c r="J928" s="38"/>
      <c r="K928" s="38"/>
      <c r="L928" s="34"/>
      <c r="M928" s="34"/>
      <c r="N928" s="34"/>
      <c r="O928" s="40"/>
    </row>
    <row r="929" spans="1:15" ht="14.25">
      <c r="A929" s="41">
        <v>0</v>
      </c>
      <c r="B929" s="42"/>
      <c r="C929" s="43"/>
      <c r="D929" s="44"/>
      <c r="E929" s="45" t="str">
        <f t="shared" si="65"/>
        <v/>
      </c>
      <c r="F929" s="43">
        <f t="shared" si="66"/>
        <v>0</v>
      </c>
      <c r="G929" s="75">
        <f>IF($C929="",0,COUNTIF(男子名簿!$F$12:$F$520,$C929))</f>
        <v>0</v>
      </c>
      <c r="H929" s="76">
        <f>IF($C929="",0,COUNTIF(女子名簿!$F$12:$F$520,$C929))</f>
        <v>0</v>
      </c>
      <c r="I929" s="77">
        <f t="shared" si="50"/>
        <v>0</v>
      </c>
      <c r="J929" s="38"/>
      <c r="K929" s="38"/>
      <c r="L929" s="34"/>
      <c r="M929" s="34"/>
      <c r="N929" s="34"/>
      <c r="O929" s="40"/>
    </row>
    <row r="930" spans="1:15" ht="14.25">
      <c r="A930" s="41">
        <v>0</v>
      </c>
      <c r="B930" s="42"/>
      <c r="C930" s="53"/>
      <c r="D930" s="54"/>
      <c r="E930" s="45" t="str">
        <f t="shared" si="65"/>
        <v/>
      </c>
      <c r="F930" s="43">
        <f t="shared" si="66"/>
        <v>0</v>
      </c>
      <c r="G930" s="75">
        <f>IF($C930="",0,COUNTIF(男子名簿!$F$12:$F$520,$C930))</f>
        <v>0</v>
      </c>
      <c r="H930" s="76">
        <f>IF($C930="",0,COUNTIF(女子名簿!$F$12:$F$520,$C930))</f>
        <v>0</v>
      </c>
      <c r="I930" s="77">
        <f t="shared" si="50"/>
        <v>0</v>
      </c>
      <c r="J930" s="38"/>
      <c r="K930" s="38"/>
      <c r="L930" s="34"/>
      <c r="M930" s="34"/>
      <c r="N930" s="34"/>
      <c r="O930" s="40"/>
    </row>
    <row r="931" spans="1:15" ht="14.25">
      <c r="A931" s="41">
        <v>0</v>
      </c>
      <c r="B931" s="42"/>
      <c r="C931" s="53"/>
      <c r="D931" s="54"/>
      <c r="E931" s="45" t="str">
        <f t="shared" si="65"/>
        <v/>
      </c>
      <c r="F931" s="43">
        <f t="shared" si="66"/>
        <v>0</v>
      </c>
      <c r="G931" s="75">
        <f>IF($C931="",0,COUNTIF(男子名簿!$F$12:$F$520,$C931))</f>
        <v>0</v>
      </c>
      <c r="H931" s="76">
        <f>IF($C931="",0,COUNTIF(女子名簿!$F$12:$F$520,$C931))</f>
        <v>0</v>
      </c>
      <c r="I931" s="77">
        <f t="shared" si="50"/>
        <v>0</v>
      </c>
      <c r="J931" s="38"/>
      <c r="K931" s="38"/>
      <c r="L931" s="34"/>
      <c r="M931" s="34"/>
      <c r="N931" s="34"/>
      <c r="O931" s="40"/>
    </row>
    <row r="932" spans="1:15" ht="14.25">
      <c r="A932" s="41">
        <v>0</v>
      </c>
      <c r="B932" s="55"/>
      <c r="C932" s="62"/>
      <c r="D932" s="63"/>
      <c r="E932" s="57" t="str">
        <f t="shared" si="65"/>
        <v/>
      </c>
      <c r="F932" s="47">
        <f t="shared" si="66"/>
        <v>0</v>
      </c>
      <c r="G932" s="84">
        <f>IF($C932="",0,COUNTIF(男子名簿!$F$12:$F$520,$C932))</f>
        <v>0</v>
      </c>
      <c r="H932" s="85">
        <f>IF($C932="",0,COUNTIF(女子名簿!$F$12:$F$520,$C932))</f>
        <v>0</v>
      </c>
      <c r="I932" s="86">
        <f t="shared" si="50"/>
        <v>0</v>
      </c>
      <c r="J932" s="38"/>
      <c r="K932" s="38"/>
      <c r="L932" s="34"/>
      <c r="M932" s="34"/>
      <c r="N932" s="34"/>
      <c r="O932" s="40"/>
    </row>
    <row r="933" spans="1:15" ht="14.25">
      <c r="A933" s="41">
        <v>0</v>
      </c>
      <c r="B933" s="58"/>
      <c r="C933" s="64"/>
      <c r="D933" s="65"/>
      <c r="E933" s="60" t="str">
        <f t="shared" si="65"/>
        <v/>
      </c>
      <c r="F933" s="61">
        <f t="shared" si="66"/>
        <v>0</v>
      </c>
      <c r="G933" s="87">
        <f>IF($C933="",0,COUNTIF(男子名簿!$F$12:$F$520,$C933))</f>
        <v>0</v>
      </c>
      <c r="H933" s="88">
        <f>IF($C933="",0,COUNTIF(女子名簿!$F$12:$F$520,$C933))</f>
        <v>0</v>
      </c>
      <c r="I933" s="89">
        <f t="shared" si="50"/>
        <v>0</v>
      </c>
      <c r="J933" s="38"/>
      <c r="K933" s="38"/>
      <c r="L933" s="34"/>
      <c r="M933" s="34"/>
      <c r="N933" s="34"/>
      <c r="O933" s="40"/>
    </row>
    <row r="934" spans="1:15" ht="14.25">
      <c r="A934" s="41">
        <v>0</v>
      </c>
      <c r="B934" s="42"/>
      <c r="C934" s="53"/>
      <c r="D934" s="54"/>
      <c r="E934" s="45" t="str">
        <f t="shared" si="65"/>
        <v/>
      </c>
      <c r="F934" s="43">
        <f t="shared" si="66"/>
        <v>0</v>
      </c>
      <c r="G934" s="75">
        <f>IF($C934="",0,COUNTIF(男子名簿!$F$12:$F$520,$C934))</f>
        <v>0</v>
      </c>
      <c r="H934" s="76">
        <f>IF($C934="",0,COUNTIF(女子名簿!$F$12:$F$520,$C934))</f>
        <v>0</v>
      </c>
      <c r="I934" s="77">
        <f t="shared" si="50"/>
        <v>0</v>
      </c>
      <c r="J934" s="38"/>
      <c r="K934" s="38"/>
      <c r="L934" s="34"/>
      <c r="M934" s="34"/>
      <c r="N934" s="34"/>
      <c r="O934" s="40"/>
    </row>
    <row r="935" spans="1:15" ht="14.25">
      <c r="A935" s="41">
        <v>0</v>
      </c>
      <c r="B935" s="42"/>
      <c r="C935" s="53"/>
      <c r="D935" s="54"/>
      <c r="E935" s="45" t="str">
        <f t="shared" si="65"/>
        <v/>
      </c>
      <c r="F935" s="43">
        <f t="shared" si="66"/>
        <v>0</v>
      </c>
      <c r="G935" s="75">
        <f>IF($C935="",0,COUNTIF(男子名簿!$F$12:$F$520,$C935))</f>
        <v>0</v>
      </c>
      <c r="H935" s="76">
        <f>IF($C935="",0,COUNTIF(女子名簿!$F$12:$F$520,$C935))</f>
        <v>0</v>
      </c>
      <c r="I935" s="77">
        <f t="shared" si="50"/>
        <v>0</v>
      </c>
      <c r="J935" s="38"/>
      <c r="K935" s="38"/>
      <c r="L935" s="34"/>
      <c r="M935" s="34"/>
      <c r="N935" s="34"/>
      <c r="O935" s="40"/>
    </row>
    <row r="936" spans="1:15" ht="14.25">
      <c r="A936" s="41">
        <v>0</v>
      </c>
      <c r="B936" s="42"/>
      <c r="C936" s="53"/>
      <c r="D936" s="54"/>
      <c r="E936" s="45" t="str">
        <f t="shared" si="65"/>
        <v/>
      </c>
      <c r="F936" s="43">
        <f t="shared" si="66"/>
        <v>0</v>
      </c>
      <c r="G936" s="75">
        <f>IF($C936="",0,COUNTIF(男子名簿!$F$12:$F$520,$C936))</f>
        <v>0</v>
      </c>
      <c r="H936" s="76">
        <f>IF($C936="",0,COUNTIF(女子名簿!$F$12:$F$520,$C936))</f>
        <v>0</v>
      </c>
      <c r="I936" s="77">
        <f t="shared" si="50"/>
        <v>0</v>
      </c>
      <c r="J936" s="38"/>
      <c r="K936" s="38"/>
      <c r="L936" s="34"/>
      <c r="M936" s="34"/>
      <c r="N936" s="34"/>
      <c r="O936" s="40"/>
    </row>
    <row r="937" spans="1:15" ht="14.25">
      <c r="A937" s="41">
        <v>0</v>
      </c>
      <c r="B937" s="46"/>
      <c r="C937" s="62"/>
      <c r="D937" s="66"/>
      <c r="E937" s="48" t="str">
        <f t="shared" si="65"/>
        <v/>
      </c>
      <c r="F937" s="49">
        <f t="shared" si="66"/>
        <v>0</v>
      </c>
      <c r="G937" s="78">
        <f>IF($C937="",0,COUNTIF(男子名簿!$F$12:$F$520,$C937))</f>
        <v>0</v>
      </c>
      <c r="H937" s="79">
        <f>IF($C937="",0,COUNTIF(女子名簿!$F$12:$F$520,$C937))</f>
        <v>0</v>
      </c>
      <c r="I937" s="80">
        <f t="shared" si="50"/>
        <v>0</v>
      </c>
      <c r="J937" s="38"/>
      <c r="K937" s="38"/>
      <c r="L937" s="34"/>
      <c r="M937" s="34"/>
      <c r="N937" s="34"/>
      <c r="O937" s="40"/>
    </row>
    <row r="938" spans="1:15" ht="14.25">
      <c r="A938" s="41">
        <v>0</v>
      </c>
      <c r="B938" s="50"/>
      <c r="C938" s="61"/>
      <c r="D938" s="59"/>
      <c r="E938" s="52"/>
      <c r="F938" s="51"/>
      <c r="G938" s="81">
        <f>IF($C938="",0,COUNTIF(男子名簿!$F$12:$F$520,$C938))</f>
        <v>0</v>
      </c>
      <c r="H938" s="82">
        <f>IF($C938="",0,COUNTIF(女子名簿!$F$12:$F$520,$C938))</f>
        <v>0</v>
      </c>
      <c r="I938" s="83">
        <f t="shared" si="50"/>
        <v>0</v>
      </c>
      <c r="J938" s="38"/>
      <c r="K938" s="38"/>
      <c r="L938" s="34"/>
      <c r="M938" s="34"/>
      <c r="N938" s="34"/>
      <c r="O938" s="40"/>
    </row>
    <row r="939" spans="1:15" ht="14.25">
      <c r="A939" s="41">
        <v>0</v>
      </c>
      <c r="B939" s="42"/>
      <c r="C939" s="43"/>
      <c r="D939" s="44"/>
      <c r="E939" s="45" t="str">
        <f t="shared" ref="E939:E957" si="67">IF($C939="","",ASC(PHONETIC($C939)))</f>
        <v/>
      </c>
      <c r="F939" s="43">
        <f t="shared" ref="F939:F957" si="68">C939</f>
        <v>0</v>
      </c>
      <c r="G939" s="75">
        <f>IF($C939="",0,COUNTIF(男子名簿!$F$12:$F$520,$C939))</f>
        <v>0</v>
      </c>
      <c r="H939" s="76">
        <f>IF($C939="",0,COUNTIF(女子名簿!$F$12:$F$520,$C939))</f>
        <v>0</v>
      </c>
      <c r="I939" s="77">
        <f t="shared" si="50"/>
        <v>0</v>
      </c>
      <c r="J939" s="38"/>
      <c r="K939" s="38"/>
      <c r="L939" s="34"/>
      <c r="M939" s="34"/>
      <c r="N939" s="34"/>
      <c r="O939" s="34"/>
    </row>
    <row r="940" spans="1:15" ht="14.25">
      <c r="A940" s="41">
        <v>0</v>
      </c>
      <c r="B940" s="42"/>
      <c r="C940" s="43"/>
      <c r="D940" s="44"/>
      <c r="E940" s="45" t="str">
        <f t="shared" si="67"/>
        <v/>
      </c>
      <c r="F940" s="43">
        <f t="shared" si="68"/>
        <v>0</v>
      </c>
      <c r="G940" s="75">
        <f>IF($C940="",0,COUNTIF(男子名簿!$F$12:$F$520,$C940))</f>
        <v>0</v>
      </c>
      <c r="H940" s="76">
        <f>IF($C940="",0,COUNTIF(女子名簿!$F$12:$F$520,$C940))</f>
        <v>0</v>
      </c>
      <c r="I940" s="77">
        <f t="shared" si="50"/>
        <v>0</v>
      </c>
      <c r="J940" s="38"/>
      <c r="K940" s="38"/>
      <c r="L940" s="34"/>
      <c r="M940" s="34"/>
      <c r="N940" s="34"/>
      <c r="O940" s="34"/>
    </row>
    <row r="941" spans="1:15" ht="14.25">
      <c r="A941" s="41">
        <v>0</v>
      </c>
      <c r="B941" s="42"/>
      <c r="C941" s="43"/>
      <c r="D941" s="44"/>
      <c r="E941" s="45" t="str">
        <f t="shared" si="67"/>
        <v/>
      </c>
      <c r="F941" s="43">
        <f t="shared" si="68"/>
        <v>0</v>
      </c>
      <c r="G941" s="75">
        <f>IF($C941="",0,COUNTIF(男子名簿!$F$12:$F$520,$C941))</f>
        <v>0</v>
      </c>
      <c r="H941" s="76">
        <f>IF($C941="",0,COUNTIF(女子名簿!$F$12:$F$520,$C941))</f>
        <v>0</v>
      </c>
      <c r="I941" s="77">
        <f t="shared" si="50"/>
        <v>0</v>
      </c>
      <c r="J941" s="38"/>
      <c r="K941" s="38"/>
      <c r="L941" s="34"/>
      <c r="M941" s="34"/>
      <c r="N941" s="34"/>
      <c r="O941" s="34"/>
    </row>
    <row r="942" spans="1:15" ht="14.25">
      <c r="A942" s="41">
        <v>0</v>
      </c>
      <c r="B942" s="55"/>
      <c r="C942" s="47"/>
      <c r="D942" s="56"/>
      <c r="E942" s="57" t="str">
        <f t="shared" si="67"/>
        <v/>
      </c>
      <c r="F942" s="47">
        <f t="shared" si="68"/>
        <v>0</v>
      </c>
      <c r="G942" s="84">
        <f>IF($C942="",0,COUNTIF(男子名簿!$F$12:$F$520,$C942))</f>
        <v>0</v>
      </c>
      <c r="H942" s="85">
        <f>IF($C942="",0,COUNTIF(女子名簿!$F$12:$F$520,$C942))</f>
        <v>0</v>
      </c>
      <c r="I942" s="86">
        <f t="shared" si="50"/>
        <v>0</v>
      </c>
      <c r="J942" s="38"/>
      <c r="K942" s="38"/>
      <c r="L942" s="34"/>
      <c r="M942" s="34"/>
      <c r="N942" s="34"/>
      <c r="O942" s="34"/>
    </row>
    <row r="943" spans="1:15" ht="14.25">
      <c r="A943" s="41">
        <v>0</v>
      </c>
      <c r="B943" s="58"/>
      <c r="C943" s="64"/>
      <c r="D943" s="65"/>
      <c r="E943" s="60" t="str">
        <f t="shared" si="67"/>
        <v/>
      </c>
      <c r="F943" s="61">
        <f t="shared" si="68"/>
        <v>0</v>
      </c>
      <c r="G943" s="87">
        <f>IF($C943="",0,COUNTIF(男子名簿!$F$12:$F$520,$C943))</f>
        <v>0</v>
      </c>
      <c r="H943" s="88">
        <f>IF($C943="",0,COUNTIF(女子名簿!$F$12:$F$520,$C943))</f>
        <v>0</v>
      </c>
      <c r="I943" s="89">
        <f t="shared" si="50"/>
        <v>0</v>
      </c>
      <c r="J943" s="38"/>
      <c r="K943" s="38"/>
      <c r="L943" s="34"/>
      <c r="M943" s="34"/>
      <c r="N943" s="34"/>
      <c r="O943" s="40"/>
    </row>
    <row r="944" spans="1:15" ht="14.25">
      <c r="A944" s="41">
        <v>0</v>
      </c>
      <c r="B944" s="42"/>
      <c r="C944" s="53"/>
      <c r="D944" s="54"/>
      <c r="E944" s="45" t="str">
        <f t="shared" si="67"/>
        <v/>
      </c>
      <c r="F944" s="43">
        <f t="shared" si="68"/>
        <v>0</v>
      </c>
      <c r="G944" s="75">
        <f>IF($C944="",0,COUNTIF(男子名簿!$F$12:$F$520,$C944))</f>
        <v>0</v>
      </c>
      <c r="H944" s="76">
        <f>IF($C944="",0,COUNTIF(女子名簿!$F$12:$F$520,$C944))</f>
        <v>0</v>
      </c>
      <c r="I944" s="77">
        <f t="shared" si="50"/>
        <v>0</v>
      </c>
      <c r="J944" s="38"/>
      <c r="K944" s="38"/>
      <c r="L944" s="34"/>
      <c r="M944" s="34"/>
      <c r="N944" s="34"/>
      <c r="O944" s="40"/>
    </row>
    <row r="945" spans="1:15" ht="14.25">
      <c r="A945" s="41">
        <v>0</v>
      </c>
      <c r="B945" s="42"/>
      <c r="C945" s="53"/>
      <c r="D945" s="54"/>
      <c r="E945" s="45" t="str">
        <f t="shared" si="67"/>
        <v/>
      </c>
      <c r="F945" s="43">
        <f t="shared" si="68"/>
        <v>0</v>
      </c>
      <c r="G945" s="75">
        <f>IF($C945="",0,COUNTIF(男子名簿!$F$12:$F$520,$C945))</f>
        <v>0</v>
      </c>
      <c r="H945" s="76">
        <f>IF($C945="",0,COUNTIF(女子名簿!$F$12:$F$520,$C945))</f>
        <v>0</v>
      </c>
      <c r="I945" s="77">
        <f t="shared" si="50"/>
        <v>0</v>
      </c>
      <c r="J945" s="38"/>
      <c r="K945" s="38"/>
      <c r="L945" s="34"/>
      <c r="M945" s="34"/>
      <c r="N945" s="34"/>
      <c r="O945" s="40"/>
    </row>
    <row r="946" spans="1:15" ht="14.25">
      <c r="A946" s="41">
        <v>0</v>
      </c>
      <c r="B946" s="42"/>
      <c r="C946" s="43"/>
      <c r="D946" s="44"/>
      <c r="E946" s="45" t="str">
        <f t="shared" si="67"/>
        <v/>
      </c>
      <c r="F946" s="43">
        <f t="shared" si="68"/>
        <v>0</v>
      </c>
      <c r="G946" s="75">
        <f>IF($C946="",0,COUNTIF(男子名簿!$F$12:$F$520,$C946))</f>
        <v>0</v>
      </c>
      <c r="H946" s="76">
        <f>IF($C946="",0,COUNTIF(女子名簿!$F$12:$F$520,$C946))</f>
        <v>0</v>
      </c>
      <c r="I946" s="77">
        <f t="shared" si="50"/>
        <v>0</v>
      </c>
      <c r="J946" s="38"/>
      <c r="K946" s="38"/>
      <c r="L946" s="34"/>
      <c r="M946" s="34"/>
      <c r="N946" s="34"/>
      <c r="O946" s="40"/>
    </row>
    <row r="947" spans="1:15" ht="14.25">
      <c r="A947" s="41">
        <v>0</v>
      </c>
      <c r="B947" s="46"/>
      <c r="C947" s="62"/>
      <c r="D947" s="66"/>
      <c r="E947" s="48" t="str">
        <f t="shared" si="67"/>
        <v/>
      </c>
      <c r="F947" s="49">
        <f t="shared" si="68"/>
        <v>0</v>
      </c>
      <c r="G947" s="78">
        <f>IF($C947="",0,COUNTIF(男子名簿!$F$12:$F$520,$C947))</f>
        <v>0</v>
      </c>
      <c r="H947" s="79">
        <f>IF($C947="",0,COUNTIF(女子名簿!$F$12:$F$520,$C947))</f>
        <v>0</v>
      </c>
      <c r="I947" s="80">
        <f t="shared" si="50"/>
        <v>0</v>
      </c>
      <c r="J947" s="38"/>
      <c r="K947" s="38"/>
      <c r="L947" s="34"/>
      <c r="M947" s="34"/>
      <c r="N947" s="34"/>
      <c r="O947" s="40"/>
    </row>
    <row r="948" spans="1:15" ht="14.25">
      <c r="A948" s="41">
        <v>0</v>
      </c>
      <c r="B948" s="50"/>
      <c r="C948" s="64"/>
      <c r="D948" s="67"/>
      <c r="E948" s="52" t="str">
        <f t="shared" si="67"/>
        <v/>
      </c>
      <c r="F948" s="51">
        <f t="shared" si="68"/>
        <v>0</v>
      </c>
      <c r="G948" s="81">
        <f>IF($C948="",0,COUNTIF(男子名簿!$F$12:$F$520,$C948))</f>
        <v>0</v>
      </c>
      <c r="H948" s="82">
        <f>IF($C948="",0,COUNTIF(女子名簿!$F$12:$F$520,$C948))</f>
        <v>0</v>
      </c>
      <c r="I948" s="83">
        <f t="shared" si="50"/>
        <v>0</v>
      </c>
      <c r="J948" s="38"/>
      <c r="K948" s="38"/>
      <c r="L948" s="34"/>
      <c r="M948" s="34"/>
      <c r="N948" s="34"/>
      <c r="O948" s="40"/>
    </row>
    <row r="949" spans="1:15" ht="14.25">
      <c r="A949" s="41">
        <v>0</v>
      </c>
      <c r="B949" s="42"/>
      <c r="C949" s="43"/>
      <c r="D949" s="44"/>
      <c r="E949" s="45" t="str">
        <f t="shared" si="67"/>
        <v/>
      </c>
      <c r="F949" s="43">
        <f t="shared" si="68"/>
        <v>0</v>
      </c>
      <c r="G949" s="75">
        <f>IF($C949="",0,COUNTIF(男子名簿!$F$12:$F$520,$C949))</f>
        <v>0</v>
      </c>
      <c r="H949" s="76">
        <f>IF($C949="",0,COUNTIF(女子名簿!$F$12:$F$520,$C949))</f>
        <v>0</v>
      </c>
      <c r="I949" s="77">
        <f t="shared" si="50"/>
        <v>0</v>
      </c>
      <c r="J949" s="38"/>
      <c r="K949" s="38"/>
      <c r="L949" s="34"/>
      <c r="M949" s="34"/>
      <c r="N949" s="34"/>
      <c r="O949" s="40"/>
    </row>
    <row r="950" spans="1:15" ht="14.25">
      <c r="A950" s="41">
        <v>0</v>
      </c>
      <c r="B950" s="42"/>
      <c r="C950" s="53"/>
      <c r="D950" s="54"/>
      <c r="E950" s="45" t="str">
        <f t="shared" si="67"/>
        <v/>
      </c>
      <c r="F950" s="43">
        <f t="shared" si="68"/>
        <v>0</v>
      </c>
      <c r="G950" s="75">
        <f>IF($C950="",0,COUNTIF(男子名簿!$F$12:$F$520,$C950))</f>
        <v>0</v>
      </c>
      <c r="H950" s="76">
        <f>IF($C950="",0,COUNTIF(女子名簿!$F$12:$F$520,$C950))</f>
        <v>0</v>
      </c>
      <c r="I950" s="77">
        <f t="shared" si="50"/>
        <v>0</v>
      </c>
      <c r="J950" s="38"/>
      <c r="K950" s="38"/>
      <c r="L950" s="34"/>
      <c r="M950" s="34"/>
      <c r="N950" s="34"/>
      <c r="O950" s="40"/>
    </row>
    <row r="951" spans="1:15" ht="14.25">
      <c r="A951" s="41">
        <v>0</v>
      </c>
      <c r="B951" s="42"/>
      <c r="C951" s="53"/>
      <c r="D951" s="54"/>
      <c r="E951" s="45" t="str">
        <f t="shared" si="67"/>
        <v/>
      </c>
      <c r="F951" s="43">
        <f t="shared" si="68"/>
        <v>0</v>
      </c>
      <c r="G951" s="75">
        <f>IF($C951="",0,COUNTIF(男子名簿!$F$12:$F$520,$C951))</f>
        <v>0</v>
      </c>
      <c r="H951" s="76">
        <f>IF($C951="",0,COUNTIF(女子名簿!$F$12:$F$520,$C951))</f>
        <v>0</v>
      </c>
      <c r="I951" s="77">
        <f t="shared" si="50"/>
        <v>0</v>
      </c>
      <c r="J951" s="38"/>
      <c r="K951" s="38"/>
      <c r="L951" s="34"/>
      <c r="M951" s="34"/>
      <c r="N951" s="34"/>
      <c r="O951" s="40"/>
    </row>
    <row r="952" spans="1:15" ht="14.25">
      <c r="A952" s="41">
        <v>0</v>
      </c>
      <c r="B952" s="55"/>
      <c r="C952" s="62"/>
      <c r="D952" s="63"/>
      <c r="E952" s="57" t="str">
        <f t="shared" si="67"/>
        <v/>
      </c>
      <c r="F952" s="47">
        <f t="shared" si="68"/>
        <v>0</v>
      </c>
      <c r="G952" s="84">
        <f>IF($C952="",0,COUNTIF(男子名簿!$F$12:$F$520,$C952))</f>
        <v>0</v>
      </c>
      <c r="H952" s="85">
        <f>IF($C952="",0,COUNTIF(女子名簿!$F$12:$F$520,$C952))</f>
        <v>0</v>
      </c>
      <c r="I952" s="86">
        <f t="shared" si="50"/>
        <v>0</v>
      </c>
      <c r="J952" s="38"/>
      <c r="K952" s="38"/>
      <c r="L952" s="34"/>
      <c r="M952" s="34"/>
      <c r="N952" s="34"/>
      <c r="O952" s="40"/>
    </row>
    <row r="953" spans="1:15" ht="14.25">
      <c r="A953" s="41">
        <v>0</v>
      </c>
      <c r="B953" s="58"/>
      <c r="C953" s="64"/>
      <c r="D953" s="65"/>
      <c r="E953" s="60" t="str">
        <f t="shared" si="67"/>
        <v/>
      </c>
      <c r="F953" s="61">
        <f t="shared" si="68"/>
        <v>0</v>
      </c>
      <c r="G953" s="87">
        <f>IF($C953="",0,COUNTIF(男子名簿!$F$12:$F$520,$C953))</f>
        <v>0</v>
      </c>
      <c r="H953" s="88">
        <f>IF($C953="",0,COUNTIF(女子名簿!$F$12:$F$520,$C953))</f>
        <v>0</v>
      </c>
      <c r="I953" s="89">
        <f t="shared" si="50"/>
        <v>0</v>
      </c>
      <c r="J953" s="38"/>
      <c r="K953" s="38"/>
      <c r="L953" s="34"/>
      <c r="M953" s="34"/>
      <c r="N953" s="34"/>
      <c r="O953" s="40"/>
    </row>
    <row r="954" spans="1:15" ht="14.25">
      <c r="A954" s="41">
        <v>0</v>
      </c>
      <c r="B954" s="42"/>
      <c r="C954" s="53"/>
      <c r="D954" s="54"/>
      <c r="E954" s="45" t="str">
        <f t="shared" si="67"/>
        <v/>
      </c>
      <c r="F954" s="43">
        <f t="shared" si="68"/>
        <v>0</v>
      </c>
      <c r="G954" s="75">
        <f>IF($C954="",0,COUNTIF(男子名簿!$F$12:$F$520,$C954))</f>
        <v>0</v>
      </c>
      <c r="H954" s="76">
        <f>IF($C954="",0,COUNTIF(女子名簿!$F$12:$F$520,$C954))</f>
        <v>0</v>
      </c>
      <c r="I954" s="77">
        <f t="shared" si="50"/>
        <v>0</v>
      </c>
      <c r="J954" s="38"/>
      <c r="K954" s="38"/>
      <c r="L954" s="34"/>
      <c r="M954" s="34"/>
      <c r="N954" s="34"/>
      <c r="O954" s="40"/>
    </row>
    <row r="955" spans="1:15" ht="14.25">
      <c r="A955" s="41">
        <v>0</v>
      </c>
      <c r="B955" s="42"/>
      <c r="C955" s="53"/>
      <c r="D955" s="54"/>
      <c r="E955" s="45" t="str">
        <f t="shared" si="67"/>
        <v/>
      </c>
      <c r="F955" s="43">
        <f t="shared" si="68"/>
        <v>0</v>
      </c>
      <c r="G955" s="75">
        <f>IF($C955="",0,COUNTIF(男子名簿!$F$12:$F$520,$C955))</f>
        <v>0</v>
      </c>
      <c r="H955" s="76">
        <f>IF($C955="",0,COUNTIF(女子名簿!$F$12:$F$520,$C955))</f>
        <v>0</v>
      </c>
      <c r="I955" s="77">
        <f t="shared" si="50"/>
        <v>0</v>
      </c>
      <c r="J955" s="38"/>
      <c r="K955" s="38"/>
      <c r="L955" s="34"/>
      <c r="M955" s="34"/>
      <c r="N955" s="34"/>
      <c r="O955" s="40"/>
    </row>
    <row r="956" spans="1:15" ht="14.25">
      <c r="A956" s="41">
        <v>0</v>
      </c>
      <c r="B956" s="42"/>
      <c r="C956" s="53"/>
      <c r="D956" s="54"/>
      <c r="E956" s="45" t="str">
        <f t="shared" si="67"/>
        <v/>
      </c>
      <c r="F956" s="43">
        <f t="shared" si="68"/>
        <v>0</v>
      </c>
      <c r="G956" s="75">
        <f>IF($C956="",0,COUNTIF(男子名簿!$F$12:$F$520,$C956))</f>
        <v>0</v>
      </c>
      <c r="H956" s="76">
        <f>IF($C956="",0,COUNTIF(女子名簿!$F$12:$F$520,$C956))</f>
        <v>0</v>
      </c>
      <c r="I956" s="77">
        <f t="shared" si="50"/>
        <v>0</v>
      </c>
      <c r="J956" s="38"/>
      <c r="K956" s="38"/>
      <c r="L956" s="34"/>
      <c r="M956" s="34"/>
      <c r="N956" s="34"/>
      <c r="O956" s="40"/>
    </row>
    <row r="957" spans="1:15" ht="14.25">
      <c r="A957" s="41">
        <v>0</v>
      </c>
      <c r="B957" s="46"/>
      <c r="C957" s="62"/>
      <c r="D957" s="66"/>
      <c r="E957" s="48" t="str">
        <f t="shared" si="67"/>
        <v/>
      </c>
      <c r="F957" s="49">
        <f t="shared" si="68"/>
        <v>0</v>
      </c>
      <c r="G957" s="78">
        <f>IF($C957="",0,COUNTIF(男子名簿!$F$12:$F$520,$C957))</f>
        <v>0</v>
      </c>
      <c r="H957" s="79">
        <f>IF($C957="",0,COUNTIF(女子名簿!$F$12:$F$520,$C957))</f>
        <v>0</v>
      </c>
      <c r="I957" s="80">
        <f t="shared" si="50"/>
        <v>0</v>
      </c>
      <c r="J957" s="38"/>
      <c r="K957" s="38"/>
      <c r="L957" s="34"/>
      <c r="M957" s="34"/>
      <c r="N957" s="34"/>
      <c r="O957" s="40"/>
    </row>
    <row r="958" spans="1:15" ht="14.25">
      <c r="A958" s="41">
        <v>0</v>
      </c>
      <c r="B958" s="50"/>
      <c r="C958" s="61"/>
      <c r="D958" s="59"/>
      <c r="E958" s="52"/>
      <c r="F958" s="51"/>
      <c r="G958" s="81">
        <f>IF($C958="",0,COUNTIF(男子名簿!$F$12:$F$520,$C958))</f>
        <v>0</v>
      </c>
      <c r="H958" s="82">
        <f>IF($C958="",0,COUNTIF(女子名簿!$F$12:$F$520,$C958))</f>
        <v>0</v>
      </c>
      <c r="I958" s="83">
        <f t="shared" si="50"/>
        <v>0</v>
      </c>
      <c r="J958" s="38"/>
      <c r="K958" s="38"/>
      <c r="L958" s="34"/>
      <c r="M958" s="34"/>
      <c r="N958" s="34"/>
      <c r="O958" s="40"/>
    </row>
    <row r="959" spans="1:15" ht="14.25">
      <c r="A959" s="41">
        <v>0</v>
      </c>
      <c r="B959" s="42"/>
      <c r="C959" s="43"/>
      <c r="D959" s="44"/>
      <c r="E959" s="45" t="str">
        <f t="shared" ref="E959:E977" si="69">IF($C959="","",ASC(PHONETIC($C959)))</f>
        <v/>
      </c>
      <c r="F959" s="43">
        <f t="shared" ref="F959:F977" si="70">C959</f>
        <v>0</v>
      </c>
      <c r="G959" s="75">
        <f>IF($C959="",0,COUNTIF(男子名簿!$F$12:$F$520,$C959))</f>
        <v>0</v>
      </c>
      <c r="H959" s="76">
        <f>IF($C959="",0,COUNTIF(女子名簿!$F$12:$F$520,$C959))</f>
        <v>0</v>
      </c>
      <c r="I959" s="77">
        <f t="shared" si="50"/>
        <v>0</v>
      </c>
      <c r="J959" s="38"/>
      <c r="K959" s="38"/>
      <c r="L959" s="34"/>
      <c r="M959" s="34"/>
      <c r="N959" s="34"/>
      <c r="O959" s="34"/>
    </row>
    <row r="960" spans="1:15" ht="14.25">
      <c r="A960" s="41">
        <v>0</v>
      </c>
      <c r="B960" s="42"/>
      <c r="C960" s="43"/>
      <c r="D960" s="44"/>
      <c r="E960" s="45" t="str">
        <f t="shared" si="69"/>
        <v/>
      </c>
      <c r="F960" s="43">
        <f t="shared" si="70"/>
        <v>0</v>
      </c>
      <c r="G960" s="75">
        <f>IF($C960="",0,COUNTIF(男子名簿!$F$12:$F$520,$C960))</f>
        <v>0</v>
      </c>
      <c r="H960" s="76">
        <f>IF($C960="",0,COUNTIF(女子名簿!$F$12:$F$520,$C960))</f>
        <v>0</v>
      </c>
      <c r="I960" s="77">
        <f t="shared" si="50"/>
        <v>0</v>
      </c>
      <c r="J960" s="38"/>
      <c r="K960" s="38"/>
      <c r="L960" s="34"/>
      <c r="M960" s="34"/>
      <c r="N960" s="34"/>
      <c r="O960" s="34"/>
    </row>
    <row r="961" spans="1:15" ht="14.25">
      <c r="A961" s="41">
        <v>0</v>
      </c>
      <c r="B961" s="42"/>
      <c r="C961" s="43"/>
      <c r="D961" s="44"/>
      <c r="E961" s="45" t="str">
        <f t="shared" si="69"/>
        <v/>
      </c>
      <c r="F961" s="43">
        <f t="shared" si="70"/>
        <v>0</v>
      </c>
      <c r="G961" s="75">
        <f>IF($C961="",0,COUNTIF(男子名簿!$F$12:$F$520,$C961))</f>
        <v>0</v>
      </c>
      <c r="H961" s="76">
        <f>IF($C961="",0,COUNTIF(女子名簿!$F$12:$F$520,$C961))</f>
        <v>0</v>
      </c>
      <c r="I961" s="77">
        <f t="shared" si="50"/>
        <v>0</v>
      </c>
      <c r="J961" s="38"/>
      <c r="K961" s="38"/>
      <c r="L961" s="34"/>
      <c r="M961" s="34"/>
      <c r="N961" s="34"/>
      <c r="O961" s="34"/>
    </row>
    <row r="962" spans="1:15" ht="14.25">
      <c r="A962" s="41">
        <v>0</v>
      </c>
      <c r="B962" s="55"/>
      <c r="C962" s="47"/>
      <c r="D962" s="56"/>
      <c r="E962" s="57" t="str">
        <f t="shared" si="69"/>
        <v/>
      </c>
      <c r="F962" s="47">
        <f t="shared" si="70"/>
        <v>0</v>
      </c>
      <c r="G962" s="84">
        <f>IF($C962="",0,COUNTIF(男子名簿!$F$12:$F$520,$C962))</f>
        <v>0</v>
      </c>
      <c r="H962" s="85">
        <f>IF($C962="",0,COUNTIF(女子名簿!$F$12:$F$520,$C962))</f>
        <v>0</v>
      </c>
      <c r="I962" s="86">
        <f t="shared" si="50"/>
        <v>0</v>
      </c>
      <c r="J962" s="38"/>
      <c r="K962" s="38"/>
      <c r="L962" s="34"/>
      <c r="M962" s="34"/>
      <c r="N962" s="34"/>
      <c r="O962" s="34"/>
    </row>
    <row r="963" spans="1:15" ht="14.25">
      <c r="A963" s="41">
        <v>0</v>
      </c>
      <c r="B963" s="58"/>
      <c r="C963" s="64"/>
      <c r="D963" s="65"/>
      <c r="E963" s="60" t="str">
        <f t="shared" si="69"/>
        <v/>
      </c>
      <c r="F963" s="61">
        <f t="shared" si="70"/>
        <v>0</v>
      </c>
      <c r="G963" s="87">
        <f>IF($C963="",0,COUNTIF(男子名簿!$F$12:$F$520,$C963))</f>
        <v>0</v>
      </c>
      <c r="H963" s="88">
        <f>IF($C963="",0,COUNTIF(女子名簿!$F$12:$F$520,$C963))</f>
        <v>0</v>
      </c>
      <c r="I963" s="89">
        <f t="shared" si="50"/>
        <v>0</v>
      </c>
      <c r="J963" s="38"/>
      <c r="K963" s="38"/>
      <c r="L963" s="34"/>
      <c r="M963" s="34"/>
      <c r="N963" s="34"/>
      <c r="O963" s="40"/>
    </row>
    <row r="964" spans="1:15" ht="14.25">
      <c r="A964" s="41">
        <v>0</v>
      </c>
      <c r="B964" s="42"/>
      <c r="C964" s="53"/>
      <c r="D964" s="54"/>
      <c r="E964" s="45" t="str">
        <f t="shared" si="69"/>
        <v/>
      </c>
      <c r="F964" s="43">
        <f t="shared" si="70"/>
        <v>0</v>
      </c>
      <c r="G964" s="75">
        <f>IF($C964="",0,COUNTIF(男子名簿!$F$12:$F$520,$C964))</f>
        <v>0</v>
      </c>
      <c r="H964" s="76">
        <f>IF($C964="",0,COUNTIF(女子名簿!$F$12:$F$520,$C964))</f>
        <v>0</v>
      </c>
      <c r="I964" s="77">
        <f t="shared" si="50"/>
        <v>0</v>
      </c>
      <c r="J964" s="38"/>
      <c r="K964" s="38"/>
      <c r="L964" s="34"/>
      <c r="M964" s="34"/>
      <c r="N964" s="34"/>
      <c r="O964" s="40"/>
    </row>
    <row r="965" spans="1:15" ht="14.25">
      <c r="A965" s="41">
        <v>0</v>
      </c>
      <c r="B965" s="42"/>
      <c r="C965" s="53"/>
      <c r="D965" s="54"/>
      <c r="E965" s="45" t="str">
        <f t="shared" si="69"/>
        <v/>
      </c>
      <c r="F965" s="43">
        <f t="shared" si="70"/>
        <v>0</v>
      </c>
      <c r="G965" s="75">
        <f>IF($C965="",0,COUNTIF(男子名簿!$F$12:$F$520,$C965))</f>
        <v>0</v>
      </c>
      <c r="H965" s="76">
        <f>IF($C965="",0,COUNTIF(女子名簿!$F$12:$F$520,$C965))</f>
        <v>0</v>
      </c>
      <c r="I965" s="77">
        <f t="shared" si="50"/>
        <v>0</v>
      </c>
      <c r="J965" s="38"/>
      <c r="K965" s="38"/>
      <c r="L965" s="34"/>
      <c r="M965" s="34"/>
      <c r="N965" s="34"/>
      <c r="O965" s="40"/>
    </row>
    <row r="966" spans="1:15" ht="14.25">
      <c r="A966" s="41">
        <v>0</v>
      </c>
      <c r="B966" s="42"/>
      <c r="C966" s="43"/>
      <c r="D966" s="44"/>
      <c r="E966" s="45" t="str">
        <f t="shared" si="69"/>
        <v/>
      </c>
      <c r="F966" s="43">
        <f t="shared" si="70"/>
        <v>0</v>
      </c>
      <c r="G966" s="75">
        <f>IF($C966="",0,COUNTIF(男子名簿!$F$12:$F$520,$C966))</f>
        <v>0</v>
      </c>
      <c r="H966" s="76">
        <f>IF($C966="",0,COUNTIF(女子名簿!$F$12:$F$520,$C966))</f>
        <v>0</v>
      </c>
      <c r="I966" s="77">
        <f t="shared" si="50"/>
        <v>0</v>
      </c>
      <c r="J966" s="38"/>
      <c r="K966" s="38"/>
      <c r="L966" s="34"/>
      <c r="M966" s="34"/>
      <c r="N966" s="34"/>
      <c r="O966" s="40"/>
    </row>
    <row r="967" spans="1:15" ht="14.25">
      <c r="A967" s="41">
        <v>0</v>
      </c>
      <c r="B967" s="46"/>
      <c r="C967" s="62"/>
      <c r="D967" s="66"/>
      <c r="E967" s="48" t="str">
        <f t="shared" si="69"/>
        <v/>
      </c>
      <c r="F967" s="49">
        <f t="shared" si="70"/>
        <v>0</v>
      </c>
      <c r="G967" s="78">
        <f>IF($C967="",0,COUNTIF(男子名簿!$F$12:$F$520,$C967))</f>
        <v>0</v>
      </c>
      <c r="H967" s="79">
        <f>IF($C967="",0,COUNTIF(女子名簿!$F$12:$F$520,$C967))</f>
        <v>0</v>
      </c>
      <c r="I967" s="80">
        <f t="shared" si="50"/>
        <v>0</v>
      </c>
      <c r="J967" s="38"/>
      <c r="K967" s="38"/>
      <c r="L967" s="34"/>
      <c r="M967" s="34"/>
      <c r="N967" s="34"/>
      <c r="O967" s="40"/>
    </row>
    <row r="968" spans="1:15" ht="14.25">
      <c r="A968" s="41">
        <v>0</v>
      </c>
      <c r="B968" s="50"/>
      <c r="C968" s="64"/>
      <c r="D968" s="67"/>
      <c r="E968" s="52" t="str">
        <f t="shared" si="69"/>
        <v/>
      </c>
      <c r="F968" s="51">
        <f t="shared" si="70"/>
        <v>0</v>
      </c>
      <c r="G968" s="81">
        <f>IF($C968="",0,COUNTIF(男子名簿!$F$12:$F$520,$C968))</f>
        <v>0</v>
      </c>
      <c r="H968" s="82">
        <f>IF($C968="",0,COUNTIF(女子名簿!$F$12:$F$520,$C968))</f>
        <v>0</v>
      </c>
      <c r="I968" s="83">
        <f t="shared" si="50"/>
        <v>0</v>
      </c>
      <c r="J968" s="38"/>
      <c r="K968" s="38"/>
      <c r="L968" s="34"/>
      <c r="M968" s="34"/>
      <c r="N968" s="34"/>
      <c r="O968" s="40"/>
    </row>
    <row r="969" spans="1:15" ht="14.25">
      <c r="A969" s="41">
        <v>0</v>
      </c>
      <c r="B969" s="42"/>
      <c r="C969" s="43"/>
      <c r="D969" s="44"/>
      <c r="E969" s="45" t="str">
        <f t="shared" si="69"/>
        <v/>
      </c>
      <c r="F969" s="43">
        <f t="shared" si="70"/>
        <v>0</v>
      </c>
      <c r="G969" s="75">
        <f>IF($C969="",0,COUNTIF(男子名簿!$F$12:$F$520,$C969))</f>
        <v>0</v>
      </c>
      <c r="H969" s="76">
        <f>IF($C969="",0,COUNTIF(女子名簿!$F$12:$F$520,$C969))</f>
        <v>0</v>
      </c>
      <c r="I969" s="77">
        <f t="shared" si="50"/>
        <v>0</v>
      </c>
      <c r="J969" s="38"/>
      <c r="K969" s="38"/>
      <c r="L969" s="34"/>
      <c r="M969" s="34"/>
      <c r="N969" s="34"/>
      <c r="O969" s="40"/>
    </row>
    <row r="970" spans="1:15" ht="14.25">
      <c r="A970" s="41">
        <v>0</v>
      </c>
      <c r="B970" s="42"/>
      <c r="C970" s="53"/>
      <c r="D970" s="54"/>
      <c r="E970" s="45" t="str">
        <f t="shared" si="69"/>
        <v/>
      </c>
      <c r="F970" s="43">
        <f t="shared" si="70"/>
        <v>0</v>
      </c>
      <c r="G970" s="75">
        <f>IF($C970="",0,COUNTIF(男子名簿!$F$12:$F$520,$C970))</f>
        <v>0</v>
      </c>
      <c r="H970" s="76">
        <f>IF($C970="",0,COUNTIF(女子名簿!$F$12:$F$520,$C970))</f>
        <v>0</v>
      </c>
      <c r="I970" s="77">
        <f t="shared" si="50"/>
        <v>0</v>
      </c>
      <c r="J970" s="38"/>
      <c r="K970" s="38"/>
      <c r="L970" s="34"/>
      <c r="M970" s="34"/>
      <c r="N970" s="34"/>
      <c r="O970" s="40"/>
    </row>
    <row r="971" spans="1:15" ht="14.25">
      <c r="A971" s="41">
        <v>0</v>
      </c>
      <c r="B971" s="42"/>
      <c r="C971" s="53"/>
      <c r="D971" s="54"/>
      <c r="E971" s="45" t="str">
        <f t="shared" si="69"/>
        <v/>
      </c>
      <c r="F971" s="43">
        <f t="shared" si="70"/>
        <v>0</v>
      </c>
      <c r="G971" s="75">
        <f>IF($C971="",0,COUNTIF(男子名簿!$F$12:$F$520,$C971))</f>
        <v>0</v>
      </c>
      <c r="H971" s="76">
        <f>IF($C971="",0,COUNTIF(女子名簿!$F$12:$F$520,$C971))</f>
        <v>0</v>
      </c>
      <c r="I971" s="77">
        <f t="shared" si="50"/>
        <v>0</v>
      </c>
      <c r="J971" s="38"/>
      <c r="K971" s="38"/>
      <c r="L971" s="34"/>
      <c r="M971" s="34"/>
      <c r="N971" s="34"/>
      <c r="O971" s="40"/>
    </row>
    <row r="972" spans="1:15" ht="14.25">
      <c r="A972" s="41">
        <v>0</v>
      </c>
      <c r="B972" s="55"/>
      <c r="C972" s="62"/>
      <c r="D972" s="63"/>
      <c r="E972" s="57" t="str">
        <f t="shared" si="69"/>
        <v/>
      </c>
      <c r="F972" s="47">
        <f t="shared" si="70"/>
        <v>0</v>
      </c>
      <c r="G972" s="84">
        <f>IF($C972="",0,COUNTIF(男子名簿!$F$12:$F$520,$C972))</f>
        <v>0</v>
      </c>
      <c r="H972" s="85">
        <f>IF($C972="",0,COUNTIF(女子名簿!$F$12:$F$520,$C972))</f>
        <v>0</v>
      </c>
      <c r="I972" s="86">
        <f t="shared" si="50"/>
        <v>0</v>
      </c>
      <c r="J972" s="38"/>
      <c r="K972" s="38"/>
      <c r="L972" s="34"/>
      <c r="M972" s="34"/>
      <c r="N972" s="34"/>
      <c r="O972" s="40"/>
    </row>
    <row r="973" spans="1:15" ht="14.25">
      <c r="A973" s="41">
        <v>0</v>
      </c>
      <c r="B973" s="58"/>
      <c r="C973" s="64"/>
      <c r="D973" s="65"/>
      <c r="E973" s="60" t="str">
        <f t="shared" si="69"/>
        <v/>
      </c>
      <c r="F973" s="61">
        <f t="shared" si="70"/>
        <v>0</v>
      </c>
      <c r="G973" s="87">
        <f>IF($C973="",0,COUNTIF(男子名簿!$F$12:$F$520,$C973))</f>
        <v>0</v>
      </c>
      <c r="H973" s="88">
        <f>IF($C973="",0,COUNTIF(女子名簿!$F$12:$F$520,$C973))</f>
        <v>0</v>
      </c>
      <c r="I973" s="89">
        <f t="shared" si="50"/>
        <v>0</v>
      </c>
      <c r="J973" s="38"/>
      <c r="K973" s="38"/>
      <c r="L973" s="34"/>
      <c r="M973" s="34"/>
      <c r="N973" s="34"/>
      <c r="O973" s="40"/>
    </row>
    <row r="974" spans="1:15" ht="14.25">
      <c r="A974" s="41">
        <v>0</v>
      </c>
      <c r="B974" s="42"/>
      <c r="C974" s="53"/>
      <c r="D974" s="54"/>
      <c r="E974" s="45" t="str">
        <f t="shared" si="69"/>
        <v/>
      </c>
      <c r="F974" s="43">
        <f t="shared" si="70"/>
        <v>0</v>
      </c>
      <c r="G974" s="75">
        <f>IF($C974="",0,COUNTIF(男子名簿!$F$12:$F$520,$C974))</f>
        <v>0</v>
      </c>
      <c r="H974" s="76">
        <f>IF($C974="",0,COUNTIF(女子名簿!$F$12:$F$520,$C974))</f>
        <v>0</v>
      </c>
      <c r="I974" s="77">
        <f t="shared" si="50"/>
        <v>0</v>
      </c>
      <c r="J974" s="38"/>
      <c r="K974" s="38"/>
      <c r="L974" s="34"/>
      <c r="M974" s="34"/>
      <c r="N974" s="34"/>
      <c r="O974" s="40"/>
    </row>
    <row r="975" spans="1:15" ht="14.25">
      <c r="A975" s="41">
        <v>0</v>
      </c>
      <c r="B975" s="42"/>
      <c r="C975" s="53"/>
      <c r="D975" s="54"/>
      <c r="E975" s="45" t="str">
        <f t="shared" si="69"/>
        <v/>
      </c>
      <c r="F975" s="43">
        <f t="shared" si="70"/>
        <v>0</v>
      </c>
      <c r="G975" s="75">
        <f>IF($C975="",0,COUNTIF(男子名簿!$F$12:$F$520,$C975))</f>
        <v>0</v>
      </c>
      <c r="H975" s="76">
        <f>IF($C975="",0,COUNTIF(女子名簿!$F$12:$F$520,$C975))</f>
        <v>0</v>
      </c>
      <c r="I975" s="77">
        <f t="shared" si="50"/>
        <v>0</v>
      </c>
      <c r="J975" s="38"/>
      <c r="K975" s="38"/>
      <c r="L975" s="34"/>
      <c r="M975" s="34"/>
      <c r="N975" s="34"/>
      <c r="O975" s="40"/>
    </row>
    <row r="976" spans="1:15" ht="14.25">
      <c r="A976" s="41">
        <v>0</v>
      </c>
      <c r="B976" s="42"/>
      <c r="C976" s="53"/>
      <c r="D976" s="54"/>
      <c r="E976" s="45" t="str">
        <f t="shared" si="69"/>
        <v/>
      </c>
      <c r="F976" s="43">
        <f t="shared" si="70"/>
        <v>0</v>
      </c>
      <c r="G976" s="75">
        <f>IF($C976="",0,COUNTIF(男子名簿!$F$12:$F$520,$C976))</f>
        <v>0</v>
      </c>
      <c r="H976" s="76">
        <f>IF($C976="",0,COUNTIF(女子名簿!$F$12:$F$520,$C976))</f>
        <v>0</v>
      </c>
      <c r="I976" s="77">
        <f t="shared" si="50"/>
        <v>0</v>
      </c>
      <c r="J976" s="38"/>
      <c r="K976" s="38"/>
      <c r="L976" s="34"/>
      <c r="M976" s="34"/>
      <c r="N976" s="34"/>
      <c r="O976" s="40"/>
    </row>
    <row r="977" spans="1:15" ht="14.25">
      <c r="A977" s="41">
        <v>0</v>
      </c>
      <c r="B977" s="46"/>
      <c r="C977" s="62"/>
      <c r="D977" s="66"/>
      <c r="E977" s="48" t="str">
        <f t="shared" si="69"/>
        <v/>
      </c>
      <c r="F977" s="49">
        <f t="shared" si="70"/>
        <v>0</v>
      </c>
      <c r="G977" s="78">
        <f>IF($C977="",0,COUNTIF(男子名簿!$F$12:$F$520,$C977))</f>
        <v>0</v>
      </c>
      <c r="H977" s="79">
        <f>IF($C977="",0,COUNTIF(女子名簿!$F$12:$F$520,$C977))</f>
        <v>0</v>
      </c>
      <c r="I977" s="80">
        <f t="shared" si="50"/>
        <v>0</v>
      </c>
      <c r="J977" s="38"/>
      <c r="K977" s="38"/>
      <c r="L977" s="34"/>
      <c r="M977" s="34"/>
      <c r="N977" s="34"/>
      <c r="O977" s="40"/>
    </row>
    <row r="978" spans="1:15" ht="14.25">
      <c r="A978" s="41">
        <v>0</v>
      </c>
      <c r="B978" s="50"/>
      <c r="C978" s="61"/>
      <c r="D978" s="59"/>
      <c r="E978" s="52"/>
      <c r="F978" s="51"/>
      <c r="G978" s="81">
        <f>IF($C978="",0,COUNTIF(男子名簿!$F$12:$F$520,$C978))</f>
        <v>0</v>
      </c>
      <c r="H978" s="82">
        <f>IF($C978="",0,COUNTIF(女子名簿!$F$12:$F$520,$C978))</f>
        <v>0</v>
      </c>
      <c r="I978" s="83">
        <f t="shared" si="50"/>
        <v>0</v>
      </c>
      <c r="J978" s="38"/>
      <c r="K978" s="38"/>
      <c r="L978" s="34"/>
      <c r="M978" s="34"/>
      <c r="N978" s="34"/>
      <c r="O978" s="40"/>
    </row>
    <row r="979" spans="1:15" ht="14.25">
      <c r="A979" s="41">
        <v>0</v>
      </c>
      <c r="B979" s="42"/>
      <c r="C979" s="43"/>
      <c r="D979" s="44"/>
      <c r="E979" s="45" t="str">
        <f t="shared" ref="E979:E997" si="71">IF($C979="","",ASC(PHONETIC($C979)))</f>
        <v/>
      </c>
      <c r="F979" s="43">
        <f t="shared" ref="F979:F997" si="72">C979</f>
        <v>0</v>
      </c>
      <c r="G979" s="75">
        <f>IF($C979="",0,COUNTIF(男子名簿!$F$12:$F$520,$C979))</f>
        <v>0</v>
      </c>
      <c r="H979" s="76">
        <f>IF($C979="",0,COUNTIF(女子名簿!$F$12:$F$520,$C979))</f>
        <v>0</v>
      </c>
      <c r="I979" s="77">
        <f t="shared" si="50"/>
        <v>0</v>
      </c>
      <c r="J979" s="38"/>
      <c r="K979" s="38"/>
      <c r="L979" s="34"/>
      <c r="M979" s="34"/>
      <c r="N979" s="34"/>
      <c r="O979" s="34"/>
    </row>
    <row r="980" spans="1:15" ht="14.25">
      <c r="A980" s="41">
        <v>0</v>
      </c>
      <c r="B980" s="42"/>
      <c r="C980" s="43"/>
      <c r="D980" s="44"/>
      <c r="E980" s="45" t="str">
        <f t="shared" si="71"/>
        <v/>
      </c>
      <c r="F980" s="43">
        <f t="shared" si="72"/>
        <v>0</v>
      </c>
      <c r="G980" s="75">
        <f>IF($C980="",0,COUNTIF(男子名簿!$F$12:$F$520,$C980))</f>
        <v>0</v>
      </c>
      <c r="H980" s="76">
        <f>IF($C980="",0,COUNTIF(女子名簿!$F$12:$F$520,$C980))</f>
        <v>0</v>
      </c>
      <c r="I980" s="77">
        <f t="shared" si="50"/>
        <v>0</v>
      </c>
      <c r="J980" s="38"/>
      <c r="K980" s="38"/>
      <c r="L980" s="34"/>
      <c r="M980" s="34"/>
      <c r="N980" s="34"/>
      <c r="O980" s="34"/>
    </row>
    <row r="981" spans="1:15" ht="14.25">
      <c r="A981" s="41">
        <v>0</v>
      </c>
      <c r="B981" s="42"/>
      <c r="C981" s="43"/>
      <c r="D981" s="44"/>
      <c r="E981" s="45" t="str">
        <f t="shared" si="71"/>
        <v/>
      </c>
      <c r="F981" s="43">
        <f t="shared" si="72"/>
        <v>0</v>
      </c>
      <c r="G981" s="75">
        <f>IF($C981="",0,COUNTIF(男子名簿!$F$12:$F$520,$C981))</f>
        <v>0</v>
      </c>
      <c r="H981" s="76">
        <f>IF($C981="",0,COUNTIF(女子名簿!$F$12:$F$520,$C981))</f>
        <v>0</v>
      </c>
      <c r="I981" s="77">
        <f t="shared" si="50"/>
        <v>0</v>
      </c>
      <c r="J981" s="38"/>
      <c r="K981" s="38"/>
      <c r="L981" s="34"/>
      <c r="M981" s="34"/>
      <c r="N981" s="34"/>
      <c r="O981" s="34"/>
    </row>
    <row r="982" spans="1:15" ht="14.25">
      <c r="A982" s="41">
        <v>0</v>
      </c>
      <c r="B982" s="55"/>
      <c r="C982" s="47"/>
      <c r="D982" s="56"/>
      <c r="E982" s="57" t="str">
        <f t="shared" si="71"/>
        <v/>
      </c>
      <c r="F982" s="47">
        <f t="shared" si="72"/>
        <v>0</v>
      </c>
      <c r="G982" s="84">
        <f>IF($C982="",0,COUNTIF(男子名簿!$F$12:$F$520,$C982))</f>
        <v>0</v>
      </c>
      <c r="H982" s="85">
        <f>IF($C982="",0,COUNTIF(女子名簿!$F$12:$F$520,$C982))</f>
        <v>0</v>
      </c>
      <c r="I982" s="86">
        <f t="shared" si="50"/>
        <v>0</v>
      </c>
      <c r="J982" s="38"/>
      <c r="K982" s="38"/>
      <c r="L982" s="34"/>
      <c r="M982" s="34"/>
      <c r="N982" s="34"/>
      <c r="O982" s="34"/>
    </row>
    <row r="983" spans="1:15" ht="14.25">
      <c r="A983" s="41">
        <v>0</v>
      </c>
      <c r="B983" s="58"/>
      <c r="C983" s="64"/>
      <c r="D983" s="65"/>
      <c r="E983" s="60" t="str">
        <f t="shared" si="71"/>
        <v/>
      </c>
      <c r="F983" s="61">
        <f t="shared" si="72"/>
        <v>0</v>
      </c>
      <c r="G983" s="87">
        <f>IF($C983="",0,COUNTIF(男子名簿!$F$12:$F$520,$C983))</f>
        <v>0</v>
      </c>
      <c r="H983" s="88">
        <f>IF($C983="",0,COUNTIF(女子名簿!$F$12:$F$520,$C983))</f>
        <v>0</v>
      </c>
      <c r="I983" s="89">
        <f t="shared" si="50"/>
        <v>0</v>
      </c>
      <c r="J983" s="38"/>
      <c r="K983" s="38"/>
      <c r="L983" s="34"/>
      <c r="M983" s="34"/>
      <c r="N983" s="34"/>
      <c r="O983" s="40"/>
    </row>
    <row r="984" spans="1:15" ht="14.25">
      <c r="A984" s="41">
        <v>0</v>
      </c>
      <c r="B984" s="42"/>
      <c r="C984" s="53"/>
      <c r="D984" s="54"/>
      <c r="E984" s="45" t="str">
        <f t="shared" si="71"/>
        <v/>
      </c>
      <c r="F984" s="43">
        <f t="shared" si="72"/>
        <v>0</v>
      </c>
      <c r="G984" s="75">
        <f>IF($C984="",0,COUNTIF(男子名簿!$F$12:$F$520,$C984))</f>
        <v>0</v>
      </c>
      <c r="H984" s="76">
        <f>IF($C984="",0,COUNTIF(女子名簿!$F$12:$F$520,$C984))</f>
        <v>0</v>
      </c>
      <c r="I984" s="77">
        <f t="shared" si="50"/>
        <v>0</v>
      </c>
      <c r="J984" s="38"/>
      <c r="K984" s="38"/>
      <c r="L984" s="34"/>
      <c r="M984" s="34"/>
      <c r="N984" s="34"/>
      <c r="O984" s="40"/>
    </row>
    <row r="985" spans="1:15" ht="14.25">
      <c r="A985" s="41">
        <v>0</v>
      </c>
      <c r="B985" s="42"/>
      <c r="C985" s="53"/>
      <c r="D985" s="54"/>
      <c r="E985" s="45" t="str">
        <f t="shared" si="71"/>
        <v/>
      </c>
      <c r="F985" s="43">
        <f t="shared" si="72"/>
        <v>0</v>
      </c>
      <c r="G985" s="75">
        <f>IF($C985="",0,COUNTIF(男子名簿!$F$12:$F$520,$C985))</f>
        <v>0</v>
      </c>
      <c r="H985" s="76">
        <f>IF($C985="",0,COUNTIF(女子名簿!$F$12:$F$520,$C985))</f>
        <v>0</v>
      </c>
      <c r="I985" s="77">
        <f t="shared" si="50"/>
        <v>0</v>
      </c>
      <c r="J985" s="38"/>
      <c r="K985" s="38"/>
      <c r="L985" s="34"/>
      <c r="M985" s="34"/>
      <c r="N985" s="34"/>
      <c r="O985" s="40"/>
    </row>
    <row r="986" spans="1:15" ht="14.25">
      <c r="A986" s="41">
        <v>0</v>
      </c>
      <c r="B986" s="42"/>
      <c r="C986" s="43"/>
      <c r="D986" s="44"/>
      <c r="E986" s="45" t="str">
        <f t="shared" si="71"/>
        <v/>
      </c>
      <c r="F986" s="43">
        <f t="shared" si="72"/>
        <v>0</v>
      </c>
      <c r="G986" s="75">
        <f>IF($C986="",0,COUNTIF(男子名簿!$F$12:$F$520,$C986))</f>
        <v>0</v>
      </c>
      <c r="H986" s="76">
        <f>IF($C986="",0,COUNTIF(女子名簿!$F$12:$F$520,$C986))</f>
        <v>0</v>
      </c>
      <c r="I986" s="77">
        <f t="shared" si="50"/>
        <v>0</v>
      </c>
      <c r="J986" s="38"/>
      <c r="K986" s="38"/>
      <c r="L986" s="34"/>
      <c r="M986" s="34"/>
      <c r="N986" s="34"/>
      <c r="O986" s="40"/>
    </row>
    <row r="987" spans="1:15" ht="14.25">
      <c r="A987" s="41">
        <v>0</v>
      </c>
      <c r="B987" s="46"/>
      <c r="C987" s="62"/>
      <c r="D987" s="66"/>
      <c r="E987" s="48" t="str">
        <f t="shared" si="71"/>
        <v/>
      </c>
      <c r="F987" s="49">
        <f t="shared" si="72"/>
        <v>0</v>
      </c>
      <c r="G987" s="78">
        <f>IF($C987="",0,COUNTIF(男子名簿!$F$12:$F$520,$C987))</f>
        <v>0</v>
      </c>
      <c r="H987" s="79">
        <f>IF($C987="",0,COUNTIF(女子名簿!$F$12:$F$520,$C987))</f>
        <v>0</v>
      </c>
      <c r="I987" s="80">
        <f t="shared" si="50"/>
        <v>0</v>
      </c>
      <c r="J987" s="38"/>
      <c r="K987" s="38"/>
      <c r="L987" s="34"/>
      <c r="M987" s="34"/>
      <c r="N987" s="34"/>
      <c r="O987" s="40"/>
    </row>
    <row r="988" spans="1:15" ht="14.25">
      <c r="A988" s="41">
        <v>0</v>
      </c>
      <c r="B988" s="50"/>
      <c r="C988" s="64"/>
      <c r="D988" s="67"/>
      <c r="E988" s="52" t="str">
        <f t="shared" si="71"/>
        <v/>
      </c>
      <c r="F988" s="51">
        <f t="shared" si="72"/>
        <v>0</v>
      </c>
      <c r="G988" s="81">
        <f>IF($C988="",0,COUNTIF(男子名簿!$F$12:$F$520,$C988))</f>
        <v>0</v>
      </c>
      <c r="H988" s="82">
        <f>IF($C988="",0,COUNTIF(女子名簿!$F$12:$F$520,$C988))</f>
        <v>0</v>
      </c>
      <c r="I988" s="83">
        <f t="shared" si="50"/>
        <v>0</v>
      </c>
      <c r="J988" s="38"/>
      <c r="K988" s="38"/>
      <c r="L988" s="34"/>
      <c r="M988" s="34"/>
      <c r="N988" s="34"/>
      <c r="O988" s="40"/>
    </row>
    <row r="989" spans="1:15" ht="14.25">
      <c r="A989" s="41">
        <v>0</v>
      </c>
      <c r="B989" s="42"/>
      <c r="C989" s="43"/>
      <c r="D989" s="44"/>
      <c r="E989" s="45" t="str">
        <f t="shared" si="71"/>
        <v/>
      </c>
      <c r="F989" s="43">
        <f t="shared" si="72"/>
        <v>0</v>
      </c>
      <c r="G989" s="75">
        <f>IF($C989="",0,COUNTIF(男子名簿!$F$12:$F$520,$C989))</f>
        <v>0</v>
      </c>
      <c r="H989" s="76">
        <f>IF($C989="",0,COUNTIF(女子名簿!$F$12:$F$520,$C989))</f>
        <v>0</v>
      </c>
      <c r="I989" s="77">
        <f t="shared" si="50"/>
        <v>0</v>
      </c>
      <c r="J989" s="38"/>
      <c r="K989" s="38"/>
      <c r="L989" s="34"/>
      <c r="M989" s="34"/>
      <c r="N989" s="34"/>
      <c r="O989" s="40"/>
    </row>
    <row r="990" spans="1:15" ht="14.25">
      <c r="A990" s="41">
        <v>0</v>
      </c>
      <c r="B990" s="42"/>
      <c r="C990" s="53"/>
      <c r="D990" s="54"/>
      <c r="E990" s="45" t="str">
        <f t="shared" si="71"/>
        <v/>
      </c>
      <c r="F990" s="43">
        <f t="shared" si="72"/>
        <v>0</v>
      </c>
      <c r="G990" s="75">
        <f>IF($C990="",0,COUNTIF(男子名簿!$F$12:$F$520,$C990))</f>
        <v>0</v>
      </c>
      <c r="H990" s="76">
        <f>IF($C990="",0,COUNTIF(女子名簿!$F$12:$F$520,$C990))</f>
        <v>0</v>
      </c>
      <c r="I990" s="77">
        <f t="shared" si="50"/>
        <v>0</v>
      </c>
      <c r="J990" s="38"/>
      <c r="K990" s="38"/>
      <c r="L990" s="34"/>
      <c r="M990" s="34"/>
      <c r="N990" s="34"/>
      <c r="O990" s="40"/>
    </row>
    <row r="991" spans="1:15" ht="14.25">
      <c r="A991" s="41">
        <v>0</v>
      </c>
      <c r="B991" s="42"/>
      <c r="C991" s="53"/>
      <c r="D991" s="54"/>
      <c r="E991" s="45" t="str">
        <f t="shared" si="71"/>
        <v/>
      </c>
      <c r="F991" s="43">
        <f t="shared" si="72"/>
        <v>0</v>
      </c>
      <c r="G991" s="75">
        <f>IF($C991="",0,COUNTIF(男子名簿!$F$12:$F$520,$C991))</f>
        <v>0</v>
      </c>
      <c r="H991" s="76">
        <f>IF($C991="",0,COUNTIF(女子名簿!$F$12:$F$520,$C991))</f>
        <v>0</v>
      </c>
      <c r="I991" s="77">
        <f t="shared" si="50"/>
        <v>0</v>
      </c>
      <c r="J991" s="38"/>
      <c r="K991" s="38"/>
      <c r="L991" s="34"/>
      <c r="M991" s="34"/>
      <c r="N991" s="34"/>
      <c r="O991" s="40"/>
    </row>
    <row r="992" spans="1:15" ht="14.25">
      <c r="A992" s="41">
        <v>0</v>
      </c>
      <c r="B992" s="55"/>
      <c r="C992" s="62"/>
      <c r="D992" s="63"/>
      <c r="E992" s="57" t="str">
        <f t="shared" si="71"/>
        <v/>
      </c>
      <c r="F992" s="47">
        <f t="shared" si="72"/>
        <v>0</v>
      </c>
      <c r="G992" s="84">
        <f>IF($C992="",0,COUNTIF(男子名簿!$F$12:$F$520,$C992))</f>
        <v>0</v>
      </c>
      <c r="H992" s="85">
        <f>IF($C992="",0,COUNTIF(女子名簿!$F$12:$F$520,$C992))</f>
        <v>0</v>
      </c>
      <c r="I992" s="86">
        <f t="shared" si="50"/>
        <v>0</v>
      </c>
      <c r="J992" s="38"/>
      <c r="K992" s="38"/>
      <c r="L992" s="34"/>
      <c r="M992" s="34"/>
      <c r="N992" s="34"/>
      <c r="O992" s="40"/>
    </row>
    <row r="993" spans="1:15" ht="14.25">
      <c r="A993" s="41">
        <v>0</v>
      </c>
      <c r="B993" s="58"/>
      <c r="C993" s="64"/>
      <c r="D993" s="65"/>
      <c r="E993" s="60" t="str">
        <f t="shared" si="71"/>
        <v/>
      </c>
      <c r="F993" s="61">
        <f t="shared" si="72"/>
        <v>0</v>
      </c>
      <c r="G993" s="87">
        <f>IF($C993="",0,COUNTIF(男子名簿!$F$12:$F$520,$C993))</f>
        <v>0</v>
      </c>
      <c r="H993" s="88">
        <f>IF($C993="",0,COUNTIF(女子名簿!$F$12:$F$520,$C993))</f>
        <v>0</v>
      </c>
      <c r="I993" s="89">
        <f t="shared" si="50"/>
        <v>0</v>
      </c>
      <c r="J993" s="38"/>
      <c r="K993" s="38"/>
      <c r="L993" s="34"/>
      <c r="M993" s="34"/>
      <c r="N993" s="34"/>
      <c r="O993" s="40"/>
    </row>
    <row r="994" spans="1:15" ht="14.25">
      <c r="A994" s="41">
        <v>0</v>
      </c>
      <c r="B994" s="42"/>
      <c r="C994" s="53"/>
      <c r="D994" s="54"/>
      <c r="E994" s="45" t="str">
        <f t="shared" si="71"/>
        <v/>
      </c>
      <c r="F994" s="43">
        <f t="shared" si="72"/>
        <v>0</v>
      </c>
      <c r="G994" s="75">
        <f>IF($C994="",0,COUNTIF(男子名簿!$F$12:$F$520,$C994))</f>
        <v>0</v>
      </c>
      <c r="H994" s="76">
        <f>IF($C994="",0,COUNTIF(女子名簿!$F$12:$F$520,$C994))</f>
        <v>0</v>
      </c>
      <c r="I994" s="77">
        <f t="shared" si="50"/>
        <v>0</v>
      </c>
      <c r="J994" s="38"/>
      <c r="K994" s="38"/>
      <c r="L994" s="34"/>
      <c r="M994" s="34"/>
      <c r="N994" s="34"/>
      <c r="O994" s="40"/>
    </row>
    <row r="995" spans="1:15" ht="14.25">
      <c r="A995" s="41">
        <v>0</v>
      </c>
      <c r="B995" s="42"/>
      <c r="C995" s="53"/>
      <c r="D995" s="54"/>
      <c r="E995" s="45" t="str">
        <f t="shared" si="71"/>
        <v/>
      </c>
      <c r="F995" s="43">
        <f t="shared" si="72"/>
        <v>0</v>
      </c>
      <c r="G995" s="75">
        <f>IF($C995="",0,COUNTIF(男子名簿!$F$12:$F$520,$C995))</f>
        <v>0</v>
      </c>
      <c r="H995" s="76">
        <f>IF($C995="",0,COUNTIF(女子名簿!$F$12:$F$520,$C995))</f>
        <v>0</v>
      </c>
      <c r="I995" s="77">
        <f t="shared" si="50"/>
        <v>0</v>
      </c>
      <c r="J995" s="38"/>
      <c r="K995" s="38"/>
      <c r="L995" s="34"/>
      <c r="M995" s="34"/>
      <c r="N995" s="34"/>
      <c r="O995" s="40"/>
    </row>
    <row r="996" spans="1:15" ht="14.25">
      <c r="A996" s="41">
        <v>0</v>
      </c>
      <c r="B996" s="42"/>
      <c r="C996" s="53"/>
      <c r="D996" s="54"/>
      <c r="E996" s="45" t="str">
        <f t="shared" si="71"/>
        <v/>
      </c>
      <c r="F996" s="43">
        <f t="shared" si="72"/>
        <v>0</v>
      </c>
      <c r="G996" s="75">
        <f>IF($C996="",0,COUNTIF(男子名簿!$F$12:$F$520,$C996))</f>
        <v>0</v>
      </c>
      <c r="H996" s="76">
        <f>IF($C996="",0,COUNTIF(女子名簿!$F$12:$F$520,$C996))</f>
        <v>0</v>
      </c>
      <c r="I996" s="77">
        <f t="shared" si="50"/>
        <v>0</v>
      </c>
      <c r="J996" s="38"/>
      <c r="K996" s="38"/>
      <c r="L996" s="34"/>
      <c r="M996" s="34"/>
      <c r="N996" s="34"/>
      <c r="O996" s="40"/>
    </row>
    <row r="997" spans="1:15" ht="14.25">
      <c r="A997" s="41">
        <v>0</v>
      </c>
      <c r="B997" s="46"/>
      <c r="C997" s="62"/>
      <c r="D997" s="66"/>
      <c r="E997" s="48" t="str">
        <f t="shared" si="71"/>
        <v/>
      </c>
      <c r="F997" s="49">
        <f t="shared" si="72"/>
        <v>0</v>
      </c>
      <c r="G997" s="78">
        <f>IF($C997="",0,COUNTIF(男子名簿!$F$12:$F$520,$C997))</f>
        <v>0</v>
      </c>
      <c r="H997" s="79">
        <f>IF($C997="",0,COUNTIF(女子名簿!$F$12:$F$520,$C997))</f>
        <v>0</v>
      </c>
      <c r="I997" s="80">
        <f t="shared" si="50"/>
        <v>0</v>
      </c>
      <c r="J997" s="38"/>
      <c r="K997" s="38"/>
      <c r="L997" s="34"/>
      <c r="M997" s="34"/>
      <c r="N997" s="34"/>
      <c r="O997" s="40"/>
    </row>
    <row r="998" spans="1:15" ht="14.25">
      <c r="A998" s="41">
        <v>0</v>
      </c>
      <c r="B998" s="50"/>
      <c r="C998" s="61"/>
      <c r="D998" s="59"/>
      <c r="E998" s="52"/>
      <c r="F998" s="51"/>
      <c r="G998" s="81">
        <f>IF($C998="",0,COUNTIF(男子名簿!$F$12:$F$520,$C998))</f>
        <v>0</v>
      </c>
      <c r="H998" s="82">
        <f>IF($C998="",0,COUNTIF(女子名簿!$F$12:$F$520,$C998))</f>
        <v>0</v>
      </c>
      <c r="I998" s="83">
        <f t="shared" si="50"/>
        <v>0</v>
      </c>
      <c r="J998" s="38"/>
      <c r="K998" s="38"/>
      <c r="L998" s="34"/>
      <c r="M998" s="34"/>
      <c r="N998" s="34"/>
      <c r="O998" s="40"/>
    </row>
    <row r="999" spans="1:15" ht="14.25">
      <c r="A999" s="41">
        <v>0</v>
      </c>
      <c r="B999" s="42"/>
      <c r="C999" s="43"/>
      <c r="D999" s="44"/>
      <c r="E999" s="45" t="str">
        <f t="shared" ref="E999:E1017" si="73">IF($C999="","",ASC(PHONETIC($C999)))</f>
        <v/>
      </c>
      <c r="F999" s="43">
        <f t="shared" ref="F999:F1017" si="74">C999</f>
        <v>0</v>
      </c>
      <c r="G999" s="75">
        <f>IF($C999="",0,COUNTIF(男子名簿!$F$12:$F$520,$C999))</f>
        <v>0</v>
      </c>
      <c r="H999" s="76">
        <f>IF($C999="",0,COUNTIF(女子名簿!$F$12:$F$520,$C999))</f>
        <v>0</v>
      </c>
      <c r="I999" s="77">
        <f t="shared" si="50"/>
        <v>0</v>
      </c>
      <c r="J999" s="38"/>
      <c r="K999" s="38"/>
      <c r="L999" s="34"/>
      <c r="M999" s="34"/>
      <c r="N999" s="34"/>
      <c r="O999" s="34"/>
    </row>
    <row r="1000" spans="1:15" ht="14.25">
      <c r="A1000" s="41">
        <v>0</v>
      </c>
      <c r="B1000" s="42"/>
      <c r="C1000" s="43"/>
      <c r="D1000" s="44"/>
      <c r="E1000" s="45" t="str">
        <f t="shared" si="73"/>
        <v/>
      </c>
      <c r="F1000" s="43">
        <f t="shared" si="74"/>
        <v>0</v>
      </c>
      <c r="G1000" s="75">
        <f>IF($C1000="",0,COUNTIF(男子名簿!$F$12:$F$520,$C1000))</f>
        <v>0</v>
      </c>
      <c r="H1000" s="76">
        <f>IF($C1000="",0,COUNTIF(女子名簿!$F$12:$F$520,$C1000))</f>
        <v>0</v>
      </c>
      <c r="I1000" s="77">
        <f t="shared" si="50"/>
        <v>0</v>
      </c>
      <c r="J1000" s="38"/>
      <c r="K1000" s="38"/>
      <c r="L1000" s="34"/>
      <c r="M1000" s="34"/>
      <c r="N1000" s="34"/>
      <c r="O1000" s="34"/>
    </row>
    <row r="1001" spans="1:15" ht="14.25">
      <c r="A1001" s="41">
        <v>0</v>
      </c>
      <c r="B1001" s="42"/>
      <c r="C1001" s="43"/>
      <c r="D1001" s="44"/>
      <c r="E1001" s="45" t="str">
        <f t="shared" si="73"/>
        <v/>
      </c>
      <c r="F1001" s="43">
        <f t="shared" si="74"/>
        <v>0</v>
      </c>
      <c r="G1001" s="75">
        <f>IF($C1001="",0,COUNTIF(男子名簿!$F$12:$F$520,$C1001))</f>
        <v>0</v>
      </c>
      <c r="H1001" s="76">
        <f>IF($C1001="",0,COUNTIF(女子名簿!$F$12:$F$520,$C1001))</f>
        <v>0</v>
      </c>
      <c r="I1001" s="77">
        <f t="shared" si="50"/>
        <v>0</v>
      </c>
      <c r="J1001" s="38"/>
      <c r="K1001" s="38"/>
      <c r="L1001" s="34"/>
      <c r="M1001" s="34"/>
      <c r="N1001" s="34"/>
      <c r="O1001" s="34"/>
    </row>
    <row r="1002" spans="1:15" ht="14.25">
      <c r="A1002" s="41">
        <v>0</v>
      </c>
      <c r="B1002" s="55"/>
      <c r="C1002" s="47"/>
      <c r="D1002" s="56"/>
      <c r="E1002" s="57" t="str">
        <f t="shared" si="73"/>
        <v/>
      </c>
      <c r="F1002" s="47">
        <f t="shared" si="74"/>
        <v>0</v>
      </c>
      <c r="G1002" s="84">
        <f>IF($C1002="",0,COUNTIF(男子名簿!$F$12:$F$520,$C1002))</f>
        <v>0</v>
      </c>
      <c r="H1002" s="85">
        <f>IF($C1002="",0,COUNTIF(女子名簿!$F$12:$F$520,$C1002))</f>
        <v>0</v>
      </c>
      <c r="I1002" s="86">
        <f t="shared" si="50"/>
        <v>0</v>
      </c>
      <c r="J1002" s="38"/>
      <c r="K1002" s="38"/>
      <c r="L1002" s="34"/>
      <c r="M1002" s="34"/>
      <c r="N1002" s="34"/>
      <c r="O1002" s="34"/>
    </row>
    <row r="1003" spans="1:15" ht="14.25">
      <c r="A1003" s="41">
        <v>0</v>
      </c>
      <c r="B1003" s="58"/>
      <c r="C1003" s="64"/>
      <c r="D1003" s="65"/>
      <c r="E1003" s="60" t="str">
        <f t="shared" si="73"/>
        <v/>
      </c>
      <c r="F1003" s="61">
        <f t="shared" si="74"/>
        <v>0</v>
      </c>
      <c r="G1003" s="87">
        <f>IF($C1003="",0,COUNTIF(男子名簿!$F$12:$F$520,$C1003))</f>
        <v>0</v>
      </c>
      <c r="H1003" s="88">
        <f>IF($C1003="",0,COUNTIF(女子名簿!$F$12:$F$520,$C1003))</f>
        <v>0</v>
      </c>
      <c r="I1003" s="89">
        <f t="shared" si="50"/>
        <v>0</v>
      </c>
      <c r="J1003" s="38"/>
      <c r="K1003" s="38"/>
      <c r="L1003" s="34"/>
      <c r="M1003" s="34"/>
      <c r="N1003" s="34"/>
      <c r="O1003" s="40"/>
    </row>
    <row r="1004" spans="1:15" ht="14.25">
      <c r="A1004" s="41">
        <v>0</v>
      </c>
      <c r="B1004" s="42"/>
      <c r="C1004" s="53"/>
      <c r="D1004" s="54"/>
      <c r="E1004" s="45" t="str">
        <f t="shared" si="73"/>
        <v/>
      </c>
      <c r="F1004" s="43">
        <f t="shared" si="74"/>
        <v>0</v>
      </c>
      <c r="G1004" s="75">
        <f>IF($C1004="",0,COUNTIF(男子名簿!$F$12:$F$520,$C1004))</f>
        <v>0</v>
      </c>
      <c r="H1004" s="76">
        <f>IF($C1004="",0,COUNTIF(女子名簿!$F$12:$F$520,$C1004))</f>
        <v>0</v>
      </c>
      <c r="I1004" s="77">
        <f t="shared" si="50"/>
        <v>0</v>
      </c>
      <c r="J1004" s="38"/>
      <c r="K1004" s="38"/>
      <c r="L1004" s="34"/>
      <c r="M1004" s="34"/>
      <c r="N1004" s="34"/>
      <c r="O1004" s="40"/>
    </row>
    <row r="1005" spans="1:15" ht="14.25">
      <c r="A1005" s="41">
        <v>0</v>
      </c>
      <c r="B1005" s="42"/>
      <c r="C1005" s="53"/>
      <c r="D1005" s="54"/>
      <c r="E1005" s="45" t="str">
        <f t="shared" si="73"/>
        <v/>
      </c>
      <c r="F1005" s="43">
        <f t="shared" si="74"/>
        <v>0</v>
      </c>
      <c r="G1005" s="75">
        <f>IF($C1005="",0,COUNTIF(男子名簿!$F$12:$F$520,$C1005))</f>
        <v>0</v>
      </c>
      <c r="H1005" s="76">
        <f>IF($C1005="",0,COUNTIF(女子名簿!$F$12:$F$520,$C1005))</f>
        <v>0</v>
      </c>
      <c r="I1005" s="77">
        <f t="shared" si="50"/>
        <v>0</v>
      </c>
      <c r="J1005" s="38"/>
      <c r="K1005" s="38"/>
      <c r="L1005" s="34"/>
      <c r="M1005" s="34"/>
      <c r="N1005" s="34"/>
      <c r="O1005" s="40"/>
    </row>
    <row r="1006" spans="1:15" ht="14.25">
      <c r="A1006" s="41">
        <v>0</v>
      </c>
      <c r="B1006" s="42"/>
      <c r="C1006" s="43"/>
      <c r="D1006" s="44"/>
      <c r="E1006" s="45" t="str">
        <f t="shared" si="73"/>
        <v/>
      </c>
      <c r="F1006" s="43">
        <f t="shared" si="74"/>
        <v>0</v>
      </c>
      <c r="G1006" s="75">
        <f>IF($C1006="",0,COUNTIF(男子名簿!$F$12:$F$520,$C1006))</f>
        <v>0</v>
      </c>
      <c r="H1006" s="76">
        <f>IF($C1006="",0,COUNTIF(女子名簿!$F$12:$F$520,$C1006))</f>
        <v>0</v>
      </c>
      <c r="I1006" s="77">
        <f t="shared" si="50"/>
        <v>0</v>
      </c>
      <c r="J1006" s="38"/>
      <c r="K1006" s="38"/>
      <c r="L1006" s="34"/>
      <c r="M1006" s="34"/>
      <c r="N1006" s="34"/>
      <c r="O1006" s="40"/>
    </row>
    <row r="1007" spans="1:15" ht="14.25">
      <c r="A1007" s="41">
        <v>0</v>
      </c>
      <c r="B1007" s="46"/>
      <c r="C1007" s="62"/>
      <c r="D1007" s="66"/>
      <c r="E1007" s="48" t="str">
        <f t="shared" si="73"/>
        <v/>
      </c>
      <c r="F1007" s="49">
        <f t="shared" si="74"/>
        <v>0</v>
      </c>
      <c r="G1007" s="78">
        <f>IF($C1007="",0,COUNTIF(男子名簿!$F$12:$F$520,$C1007))</f>
        <v>0</v>
      </c>
      <c r="H1007" s="79">
        <f>IF($C1007="",0,COUNTIF(女子名簿!$F$12:$F$520,$C1007))</f>
        <v>0</v>
      </c>
      <c r="I1007" s="80">
        <f t="shared" si="50"/>
        <v>0</v>
      </c>
      <c r="J1007" s="38"/>
      <c r="K1007" s="38"/>
      <c r="L1007" s="34"/>
      <c r="M1007" s="34"/>
      <c r="N1007" s="34"/>
      <c r="O1007" s="40"/>
    </row>
    <row r="1008" spans="1:15" ht="14.25">
      <c r="A1008" s="41">
        <v>0</v>
      </c>
      <c r="B1008" s="50"/>
      <c r="C1008" s="64"/>
      <c r="D1008" s="67"/>
      <c r="E1008" s="52" t="str">
        <f t="shared" si="73"/>
        <v/>
      </c>
      <c r="F1008" s="51">
        <f t="shared" si="74"/>
        <v>0</v>
      </c>
      <c r="G1008" s="81">
        <f>IF($C1008="",0,COUNTIF(男子名簿!$F$12:$F$520,$C1008))</f>
        <v>0</v>
      </c>
      <c r="H1008" s="82">
        <f>IF($C1008="",0,COUNTIF(女子名簿!$F$12:$F$520,$C1008))</f>
        <v>0</v>
      </c>
      <c r="I1008" s="83">
        <f t="shared" si="50"/>
        <v>0</v>
      </c>
      <c r="J1008" s="38"/>
      <c r="K1008" s="38"/>
      <c r="L1008" s="34"/>
      <c r="M1008" s="34"/>
      <c r="N1008" s="34"/>
      <c r="O1008" s="40"/>
    </row>
    <row r="1009" spans="1:15" ht="14.25">
      <c r="A1009" s="41">
        <v>0</v>
      </c>
      <c r="B1009" s="42"/>
      <c r="C1009" s="43"/>
      <c r="D1009" s="44"/>
      <c r="E1009" s="45" t="str">
        <f t="shared" si="73"/>
        <v/>
      </c>
      <c r="F1009" s="43">
        <f t="shared" si="74"/>
        <v>0</v>
      </c>
      <c r="G1009" s="75">
        <f>IF($C1009="",0,COUNTIF(男子名簿!$F$12:$F$520,$C1009))</f>
        <v>0</v>
      </c>
      <c r="H1009" s="76">
        <f>IF($C1009="",0,COUNTIF(女子名簿!$F$12:$F$520,$C1009))</f>
        <v>0</v>
      </c>
      <c r="I1009" s="77">
        <f t="shared" si="50"/>
        <v>0</v>
      </c>
      <c r="J1009" s="38"/>
      <c r="K1009" s="38"/>
      <c r="L1009" s="34"/>
      <c r="M1009" s="34"/>
      <c r="N1009" s="34"/>
      <c r="O1009" s="40"/>
    </row>
    <row r="1010" spans="1:15" ht="14.25">
      <c r="A1010" s="41">
        <v>0</v>
      </c>
      <c r="B1010" s="42"/>
      <c r="C1010" s="53"/>
      <c r="D1010" s="54"/>
      <c r="E1010" s="45" t="str">
        <f t="shared" si="73"/>
        <v/>
      </c>
      <c r="F1010" s="43">
        <f t="shared" si="74"/>
        <v>0</v>
      </c>
      <c r="G1010" s="75">
        <f>IF($C1010="",0,COUNTIF(男子名簿!$F$12:$F$520,$C1010))</f>
        <v>0</v>
      </c>
      <c r="H1010" s="76">
        <f>IF($C1010="",0,COUNTIF(女子名簿!$F$12:$F$520,$C1010))</f>
        <v>0</v>
      </c>
      <c r="I1010" s="77">
        <f t="shared" si="50"/>
        <v>0</v>
      </c>
      <c r="J1010" s="38"/>
      <c r="K1010" s="38"/>
      <c r="L1010" s="34"/>
      <c r="M1010" s="34"/>
      <c r="N1010" s="34"/>
      <c r="O1010" s="40"/>
    </row>
    <row r="1011" spans="1:15" ht="14.25">
      <c r="A1011" s="41">
        <v>0</v>
      </c>
      <c r="B1011" s="42"/>
      <c r="C1011" s="53"/>
      <c r="D1011" s="54"/>
      <c r="E1011" s="45" t="str">
        <f t="shared" si="73"/>
        <v/>
      </c>
      <c r="F1011" s="43">
        <f t="shared" si="74"/>
        <v>0</v>
      </c>
      <c r="G1011" s="75">
        <f>IF($C1011="",0,COUNTIF(男子名簿!$F$12:$F$520,$C1011))</f>
        <v>0</v>
      </c>
      <c r="H1011" s="76">
        <f>IF($C1011="",0,COUNTIF(女子名簿!$F$12:$F$520,$C1011))</f>
        <v>0</v>
      </c>
      <c r="I1011" s="77">
        <f t="shared" si="50"/>
        <v>0</v>
      </c>
      <c r="J1011" s="38"/>
      <c r="K1011" s="38"/>
      <c r="L1011" s="34"/>
      <c r="M1011" s="34"/>
      <c r="N1011" s="34"/>
      <c r="O1011" s="40"/>
    </row>
    <row r="1012" spans="1:15" ht="14.25">
      <c r="A1012" s="41">
        <v>0</v>
      </c>
      <c r="B1012" s="55"/>
      <c r="C1012" s="62"/>
      <c r="D1012" s="63"/>
      <c r="E1012" s="57" t="str">
        <f t="shared" si="73"/>
        <v/>
      </c>
      <c r="F1012" s="47">
        <f t="shared" si="74"/>
        <v>0</v>
      </c>
      <c r="G1012" s="84">
        <f>IF($C1012="",0,COUNTIF(男子名簿!$F$12:$F$520,$C1012))</f>
        <v>0</v>
      </c>
      <c r="H1012" s="85">
        <f>IF($C1012="",0,COUNTIF(女子名簿!$F$12:$F$520,$C1012))</f>
        <v>0</v>
      </c>
      <c r="I1012" s="86">
        <f t="shared" si="50"/>
        <v>0</v>
      </c>
      <c r="J1012" s="38"/>
      <c r="K1012" s="38"/>
      <c r="L1012" s="34"/>
      <c r="M1012" s="34"/>
      <c r="N1012" s="34"/>
      <c r="O1012" s="40"/>
    </row>
    <row r="1013" spans="1:15" ht="14.25">
      <c r="A1013" s="41">
        <v>0</v>
      </c>
      <c r="B1013" s="58"/>
      <c r="C1013" s="64"/>
      <c r="D1013" s="65"/>
      <c r="E1013" s="60" t="str">
        <f t="shared" si="73"/>
        <v/>
      </c>
      <c r="F1013" s="61">
        <f t="shared" si="74"/>
        <v>0</v>
      </c>
      <c r="G1013" s="87">
        <f>IF($C1013="",0,COUNTIF(男子名簿!$F$12:$F$520,$C1013))</f>
        <v>0</v>
      </c>
      <c r="H1013" s="88">
        <f>IF($C1013="",0,COUNTIF(女子名簿!$F$12:$F$520,$C1013))</f>
        <v>0</v>
      </c>
      <c r="I1013" s="89">
        <f t="shared" si="50"/>
        <v>0</v>
      </c>
      <c r="J1013" s="38"/>
      <c r="K1013" s="38"/>
      <c r="L1013" s="34"/>
      <c r="M1013" s="34"/>
      <c r="N1013" s="34"/>
      <c r="O1013" s="40"/>
    </row>
    <row r="1014" spans="1:15" ht="14.25">
      <c r="A1014" s="41">
        <v>0</v>
      </c>
      <c r="B1014" s="42"/>
      <c r="C1014" s="53"/>
      <c r="D1014" s="54"/>
      <c r="E1014" s="45" t="str">
        <f t="shared" si="73"/>
        <v/>
      </c>
      <c r="F1014" s="43">
        <f t="shared" si="74"/>
        <v>0</v>
      </c>
      <c r="G1014" s="75">
        <f>IF($C1014="",0,COUNTIF(男子名簿!$F$12:$F$520,$C1014))</f>
        <v>0</v>
      </c>
      <c r="H1014" s="76">
        <f>IF($C1014="",0,COUNTIF(女子名簿!$F$12:$F$520,$C1014))</f>
        <v>0</v>
      </c>
      <c r="I1014" s="77">
        <f t="shared" si="50"/>
        <v>0</v>
      </c>
      <c r="J1014" s="38"/>
      <c r="K1014" s="38"/>
      <c r="L1014" s="34"/>
      <c r="M1014" s="34"/>
      <c r="N1014" s="34"/>
      <c r="O1014" s="40"/>
    </row>
    <row r="1015" spans="1:15" ht="14.25">
      <c r="A1015" s="41">
        <v>0</v>
      </c>
      <c r="B1015" s="42"/>
      <c r="C1015" s="53"/>
      <c r="D1015" s="54"/>
      <c r="E1015" s="45" t="str">
        <f t="shared" si="73"/>
        <v/>
      </c>
      <c r="F1015" s="43">
        <f t="shared" si="74"/>
        <v>0</v>
      </c>
      <c r="G1015" s="75">
        <f>IF($C1015="",0,COUNTIF(男子名簿!$F$12:$F$520,$C1015))</f>
        <v>0</v>
      </c>
      <c r="H1015" s="76">
        <f>IF($C1015="",0,COUNTIF(女子名簿!$F$12:$F$520,$C1015))</f>
        <v>0</v>
      </c>
      <c r="I1015" s="77">
        <f t="shared" si="50"/>
        <v>0</v>
      </c>
      <c r="J1015" s="38"/>
      <c r="K1015" s="38"/>
      <c r="L1015" s="34"/>
      <c r="M1015" s="34"/>
      <c r="N1015" s="34"/>
      <c r="O1015" s="40"/>
    </row>
    <row r="1016" spans="1:15" ht="14.25">
      <c r="A1016" s="41">
        <v>0</v>
      </c>
      <c r="B1016" s="42"/>
      <c r="C1016" s="53"/>
      <c r="D1016" s="54"/>
      <c r="E1016" s="45" t="str">
        <f t="shared" si="73"/>
        <v/>
      </c>
      <c r="F1016" s="43">
        <f t="shared" si="74"/>
        <v>0</v>
      </c>
      <c r="G1016" s="75">
        <f>IF($C1016="",0,COUNTIF(男子名簿!$F$12:$F$520,$C1016))</f>
        <v>0</v>
      </c>
      <c r="H1016" s="76">
        <f>IF($C1016="",0,COUNTIF(女子名簿!$F$12:$F$520,$C1016))</f>
        <v>0</v>
      </c>
      <c r="I1016" s="77">
        <f t="shared" si="50"/>
        <v>0</v>
      </c>
      <c r="J1016" s="38"/>
      <c r="K1016" s="38"/>
      <c r="L1016" s="34"/>
      <c r="M1016" s="34"/>
      <c r="N1016" s="34"/>
      <c r="O1016" s="40"/>
    </row>
    <row r="1017" spans="1:15" ht="14.25">
      <c r="A1017" s="41">
        <v>0</v>
      </c>
      <c r="B1017" s="46"/>
      <c r="C1017" s="62"/>
      <c r="D1017" s="66"/>
      <c r="E1017" s="48" t="str">
        <f t="shared" si="73"/>
        <v/>
      </c>
      <c r="F1017" s="49">
        <f t="shared" si="74"/>
        <v>0</v>
      </c>
      <c r="G1017" s="78">
        <f>IF($C1017="",0,COUNTIF(男子名簿!$F$12:$F$520,$C1017))</f>
        <v>0</v>
      </c>
      <c r="H1017" s="79">
        <f>IF($C1017="",0,COUNTIF(女子名簿!$F$12:$F$520,$C1017))</f>
        <v>0</v>
      </c>
      <c r="I1017" s="80">
        <f t="shared" si="50"/>
        <v>0</v>
      </c>
      <c r="J1017" s="38"/>
      <c r="K1017" s="38"/>
      <c r="L1017" s="34"/>
      <c r="M1017" s="34"/>
      <c r="N1017" s="34"/>
      <c r="O1017" s="40"/>
    </row>
    <row r="1018" spans="1:15" ht="14.25">
      <c r="A1018" s="41">
        <v>0</v>
      </c>
      <c r="B1018" s="50"/>
      <c r="C1018" s="61"/>
      <c r="D1018" s="59"/>
      <c r="E1018" s="52"/>
      <c r="F1018" s="51"/>
      <c r="G1018" s="81">
        <f>IF($C1018="",0,COUNTIF(男子名簿!$F$12:$F$520,$C1018))</f>
        <v>0</v>
      </c>
      <c r="H1018" s="82">
        <f>IF($C1018="",0,COUNTIF(女子名簿!$F$12:$F$520,$C1018))</f>
        <v>0</v>
      </c>
      <c r="I1018" s="83">
        <f t="shared" si="50"/>
        <v>0</v>
      </c>
      <c r="J1018" s="38"/>
      <c r="K1018" s="38"/>
      <c r="L1018" s="34"/>
      <c r="M1018" s="34"/>
      <c r="N1018" s="34"/>
      <c r="O1018" s="40"/>
    </row>
    <row r="1019" spans="1:15" ht="14.25">
      <c r="A1019" s="41">
        <v>0</v>
      </c>
      <c r="B1019" s="42"/>
      <c r="C1019" s="43"/>
      <c r="D1019" s="44"/>
      <c r="E1019" s="45" t="str">
        <f t="shared" ref="E1019:E1037" si="75">IF($C1019="","",ASC(PHONETIC($C1019)))</f>
        <v/>
      </c>
      <c r="F1019" s="43">
        <f t="shared" ref="F1019:F1037" si="76">C1019</f>
        <v>0</v>
      </c>
      <c r="G1019" s="75">
        <f>IF($C1019="",0,COUNTIF(男子名簿!$F$12:$F$520,$C1019))</f>
        <v>0</v>
      </c>
      <c r="H1019" s="76">
        <f>IF($C1019="",0,COUNTIF(女子名簿!$F$12:$F$520,$C1019))</f>
        <v>0</v>
      </c>
      <c r="I1019" s="77">
        <f t="shared" si="50"/>
        <v>0</v>
      </c>
      <c r="J1019" s="38"/>
      <c r="K1019" s="38"/>
      <c r="L1019" s="34"/>
      <c r="M1019" s="34"/>
      <c r="N1019" s="34"/>
      <c r="O1019" s="34"/>
    </row>
    <row r="1020" spans="1:15" ht="14.25">
      <c r="A1020" s="41">
        <v>0</v>
      </c>
      <c r="B1020" s="42"/>
      <c r="C1020" s="43"/>
      <c r="D1020" s="44"/>
      <c r="E1020" s="45" t="str">
        <f t="shared" si="75"/>
        <v/>
      </c>
      <c r="F1020" s="43">
        <f t="shared" si="76"/>
        <v>0</v>
      </c>
      <c r="G1020" s="75">
        <f>IF($C1020="",0,COUNTIF(男子名簿!$F$12:$F$520,$C1020))</f>
        <v>0</v>
      </c>
      <c r="H1020" s="76">
        <f>IF($C1020="",0,COUNTIF(女子名簿!$F$12:$F$520,$C1020))</f>
        <v>0</v>
      </c>
      <c r="I1020" s="77">
        <f t="shared" si="50"/>
        <v>0</v>
      </c>
      <c r="J1020" s="38"/>
      <c r="K1020" s="38"/>
      <c r="L1020" s="34"/>
      <c r="M1020" s="34"/>
      <c r="N1020" s="34"/>
      <c r="O1020" s="34"/>
    </row>
    <row r="1021" spans="1:15" ht="14.25">
      <c r="A1021" s="41">
        <v>0</v>
      </c>
      <c r="B1021" s="42"/>
      <c r="C1021" s="43"/>
      <c r="D1021" s="44"/>
      <c r="E1021" s="45" t="str">
        <f t="shared" si="75"/>
        <v/>
      </c>
      <c r="F1021" s="43">
        <f t="shared" si="76"/>
        <v>0</v>
      </c>
      <c r="G1021" s="75">
        <f>IF($C1021="",0,COUNTIF(男子名簿!$F$12:$F$520,$C1021))</f>
        <v>0</v>
      </c>
      <c r="H1021" s="76">
        <f>IF($C1021="",0,COUNTIF(女子名簿!$F$12:$F$520,$C1021))</f>
        <v>0</v>
      </c>
      <c r="I1021" s="77">
        <f t="shared" si="50"/>
        <v>0</v>
      </c>
      <c r="J1021" s="38"/>
      <c r="K1021" s="38"/>
      <c r="L1021" s="34"/>
      <c r="M1021" s="34"/>
      <c r="N1021" s="34"/>
      <c r="O1021" s="34"/>
    </row>
    <row r="1022" spans="1:15" ht="14.25">
      <c r="A1022" s="41">
        <v>0</v>
      </c>
      <c r="B1022" s="55"/>
      <c r="C1022" s="47"/>
      <c r="D1022" s="56"/>
      <c r="E1022" s="57" t="str">
        <f t="shared" si="75"/>
        <v/>
      </c>
      <c r="F1022" s="47">
        <f t="shared" si="76"/>
        <v>0</v>
      </c>
      <c r="G1022" s="84">
        <f>IF($C1022="",0,COUNTIF(男子名簿!$F$12:$F$520,$C1022))</f>
        <v>0</v>
      </c>
      <c r="H1022" s="85">
        <f>IF($C1022="",0,COUNTIF(女子名簿!$F$12:$F$520,$C1022))</f>
        <v>0</v>
      </c>
      <c r="I1022" s="86">
        <f t="shared" si="50"/>
        <v>0</v>
      </c>
      <c r="J1022" s="38"/>
      <c r="K1022" s="38"/>
      <c r="L1022" s="34"/>
      <c r="M1022" s="34"/>
      <c r="N1022" s="34"/>
      <c r="O1022" s="34"/>
    </row>
    <row r="1023" spans="1:15" ht="14.25">
      <c r="A1023" s="41">
        <v>0</v>
      </c>
      <c r="B1023" s="58"/>
      <c r="C1023" s="64"/>
      <c r="D1023" s="65"/>
      <c r="E1023" s="60" t="str">
        <f t="shared" si="75"/>
        <v/>
      </c>
      <c r="F1023" s="61">
        <f t="shared" si="76"/>
        <v>0</v>
      </c>
      <c r="G1023" s="87">
        <f>IF($C1023="",0,COUNTIF(男子名簿!$F$12:$F$520,$C1023))</f>
        <v>0</v>
      </c>
      <c r="H1023" s="88">
        <f>IF($C1023="",0,COUNTIF(女子名簿!$F$12:$F$520,$C1023))</f>
        <v>0</v>
      </c>
      <c r="I1023" s="89">
        <f t="shared" si="50"/>
        <v>0</v>
      </c>
      <c r="J1023" s="38"/>
      <c r="K1023" s="38"/>
      <c r="L1023" s="34"/>
      <c r="M1023" s="34"/>
      <c r="N1023" s="34"/>
      <c r="O1023" s="40"/>
    </row>
    <row r="1024" spans="1:15" ht="14.25">
      <c r="A1024" s="41">
        <v>0</v>
      </c>
      <c r="B1024" s="42"/>
      <c r="C1024" s="53"/>
      <c r="D1024" s="54"/>
      <c r="E1024" s="45" t="str">
        <f t="shared" si="75"/>
        <v/>
      </c>
      <c r="F1024" s="43">
        <f t="shared" si="76"/>
        <v>0</v>
      </c>
      <c r="G1024" s="75">
        <f>IF($C1024="",0,COUNTIF(男子名簿!$F$12:$F$520,$C1024))</f>
        <v>0</v>
      </c>
      <c r="H1024" s="76">
        <f>IF($C1024="",0,COUNTIF(女子名簿!$F$12:$F$520,$C1024))</f>
        <v>0</v>
      </c>
      <c r="I1024" s="77">
        <f t="shared" si="50"/>
        <v>0</v>
      </c>
      <c r="J1024" s="38"/>
      <c r="K1024" s="38"/>
      <c r="L1024" s="34"/>
      <c r="M1024" s="34"/>
      <c r="N1024" s="34"/>
      <c r="O1024" s="40"/>
    </row>
    <row r="1025" spans="1:15" ht="14.25">
      <c r="A1025" s="41">
        <v>0</v>
      </c>
      <c r="B1025" s="42"/>
      <c r="C1025" s="53"/>
      <c r="D1025" s="54"/>
      <c r="E1025" s="45" t="str">
        <f t="shared" si="75"/>
        <v/>
      </c>
      <c r="F1025" s="43">
        <f t="shared" si="76"/>
        <v>0</v>
      </c>
      <c r="G1025" s="75">
        <f>IF($C1025="",0,COUNTIF(男子名簿!$F$12:$F$520,$C1025))</f>
        <v>0</v>
      </c>
      <c r="H1025" s="76">
        <f>IF($C1025="",0,COUNTIF(女子名簿!$F$12:$F$520,$C1025))</f>
        <v>0</v>
      </c>
      <c r="I1025" s="77">
        <f t="shared" si="50"/>
        <v>0</v>
      </c>
      <c r="J1025" s="38"/>
      <c r="K1025" s="38"/>
      <c r="L1025" s="34"/>
      <c r="M1025" s="34"/>
      <c r="N1025" s="34"/>
      <c r="O1025" s="40"/>
    </row>
    <row r="1026" spans="1:15" ht="14.25">
      <c r="A1026" s="41">
        <v>0</v>
      </c>
      <c r="B1026" s="42"/>
      <c r="C1026" s="43"/>
      <c r="D1026" s="44"/>
      <c r="E1026" s="45" t="str">
        <f t="shared" si="75"/>
        <v/>
      </c>
      <c r="F1026" s="43">
        <f t="shared" si="76"/>
        <v>0</v>
      </c>
      <c r="G1026" s="75">
        <f>IF($C1026="",0,COUNTIF(男子名簿!$F$12:$F$520,$C1026))</f>
        <v>0</v>
      </c>
      <c r="H1026" s="76">
        <f>IF($C1026="",0,COUNTIF(女子名簿!$F$12:$F$520,$C1026))</f>
        <v>0</v>
      </c>
      <c r="I1026" s="77">
        <f t="shared" si="50"/>
        <v>0</v>
      </c>
      <c r="J1026" s="38"/>
      <c r="K1026" s="38"/>
      <c r="L1026" s="34"/>
      <c r="M1026" s="34"/>
      <c r="N1026" s="34"/>
      <c r="O1026" s="40"/>
    </row>
    <row r="1027" spans="1:15" ht="14.25">
      <c r="A1027" s="41">
        <v>0</v>
      </c>
      <c r="B1027" s="46"/>
      <c r="C1027" s="62"/>
      <c r="D1027" s="66"/>
      <c r="E1027" s="48" t="str">
        <f t="shared" si="75"/>
        <v/>
      </c>
      <c r="F1027" s="49">
        <f t="shared" si="76"/>
        <v>0</v>
      </c>
      <c r="G1027" s="78">
        <f>IF($C1027="",0,COUNTIF(男子名簿!$F$12:$F$520,$C1027))</f>
        <v>0</v>
      </c>
      <c r="H1027" s="79">
        <f>IF($C1027="",0,COUNTIF(女子名簿!$F$12:$F$520,$C1027))</f>
        <v>0</v>
      </c>
      <c r="I1027" s="80">
        <f t="shared" si="50"/>
        <v>0</v>
      </c>
      <c r="J1027" s="38"/>
      <c r="K1027" s="38"/>
      <c r="L1027" s="34"/>
      <c r="M1027" s="34"/>
      <c r="N1027" s="34"/>
      <c r="O1027" s="40"/>
    </row>
    <row r="1028" spans="1:15" ht="14.25">
      <c r="A1028" s="41">
        <v>0</v>
      </c>
      <c r="B1028" s="50"/>
      <c r="C1028" s="64"/>
      <c r="D1028" s="67"/>
      <c r="E1028" s="52" t="str">
        <f t="shared" si="75"/>
        <v/>
      </c>
      <c r="F1028" s="51">
        <f t="shared" si="76"/>
        <v>0</v>
      </c>
      <c r="G1028" s="81">
        <f>IF($C1028="",0,COUNTIF(男子名簿!$F$12:$F$520,$C1028))</f>
        <v>0</v>
      </c>
      <c r="H1028" s="82">
        <f>IF($C1028="",0,COUNTIF(女子名簿!$F$12:$F$520,$C1028))</f>
        <v>0</v>
      </c>
      <c r="I1028" s="83">
        <f t="shared" si="50"/>
        <v>0</v>
      </c>
      <c r="J1028" s="38"/>
      <c r="K1028" s="38"/>
      <c r="L1028" s="34"/>
      <c r="M1028" s="34"/>
      <c r="N1028" s="34"/>
      <c r="O1028" s="40"/>
    </row>
    <row r="1029" spans="1:15" ht="14.25">
      <c r="A1029" s="41">
        <v>0</v>
      </c>
      <c r="B1029" s="42"/>
      <c r="C1029" s="43"/>
      <c r="D1029" s="44"/>
      <c r="E1029" s="45" t="str">
        <f t="shared" si="75"/>
        <v/>
      </c>
      <c r="F1029" s="43">
        <f t="shared" si="76"/>
        <v>0</v>
      </c>
      <c r="G1029" s="75">
        <f>IF($C1029="",0,COUNTIF(男子名簿!$F$12:$F$520,$C1029))</f>
        <v>0</v>
      </c>
      <c r="H1029" s="76">
        <f>IF($C1029="",0,COUNTIF(女子名簿!$F$12:$F$520,$C1029))</f>
        <v>0</v>
      </c>
      <c r="I1029" s="77">
        <f t="shared" si="50"/>
        <v>0</v>
      </c>
      <c r="J1029" s="38"/>
      <c r="K1029" s="38"/>
      <c r="L1029" s="34"/>
      <c r="M1029" s="34"/>
      <c r="N1029" s="34"/>
      <c r="O1029" s="40"/>
    </row>
    <row r="1030" spans="1:15" ht="14.25">
      <c r="A1030" s="41">
        <v>0</v>
      </c>
      <c r="B1030" s="42"/>
      <c r="C1030" s="53"/>
      <c r="D1030" s="54"/>
      <c r="E1030" s="45" t="str">
        <f t="shared" si="75"/>
        <v/>
      </c>
      <c r="F1030" s="43">
        <f t="shared" si="76"/>
        <v>0</v>
      </c>
      <c r="G1030" s="75">
        <f>IF($C1030="",0,COUNTIF(男子名簿!$F$12:$F$520,$C1030))</f>
        <v>0</v>
      </c>
      <c r="H1030" s="76">
        <f>IF($C1030="",0,COUNTIF(女子名簿!$F$12:$F$520,$C1030))</f>
        <v>0</v>
      </c>
      <c r="I1030" s="77">
        <f t="shared" si="50"/>
        <v>0</v>
      </c>
      <c r="J1030" s="38"/>
      <c r="K1030" s="38"/>
      <c r="L1030" s="34"/>
      <c r="M1030" s="34"/>
      <c r="N1030" s="34"/>
      <c r="O1030" s="40"/>
    </row>
    <row r="1031" spans="1:15" ht="14.25">
      <c r="A1031" s="41">
        <v>0</v>
      </c>
      <c r="B1031" s="42"/>
      <c r="C1031" s="53"/>
      <c r="D1031" s="54"/>
      <c r="E1031" s="45" t="str">
        <f t="shared" si="75"/>
        <v/>
      </c>
      <c r="F1031" s="43">
        <f t="shared" si="76"/>
        <v>0</v>
      </c>
      <c r="G1031" s="75">
        <f>IF($C1031="",0,COUNTIF(男子名簿!$F$12:$F$520,$C1031))</f>
        <v>0</v>
      </c>
      <c r="H1031" s="76">
        <f>IF($C1031="",0,COUNTIF(女子名簿!$F$12:$F$520,$C1031))</f>
        <v>0</v>
      </c>
      <c r="I1031" s="77">
        <f t="shared" si="50"/>
        <v>0</v>
      </c>
      <c r="J1031" s="38"/>
      <c r="K1031" s="38"/>
      <c r="L1031" s="34"/>
      <c r="M1031" s="34"/>
      <c r="N1031" s="34"/>
      <c r="O1031" s="40"/>
    </row>
    <row r="1032" spans="1:15" ht="14.25">
      <c r="A1032" s="41">
        <v>0</v>
      </c>
      <c r="B1032" s="55"/>
      <c r="C1032" s="62"/>
      <c r="D1032" s="63"/>
      <c r="E1032" s="57" t="str">
        <f t="shared" si="75"/>
        <v/>
      </c>
      <c r="F1032" s="47">
        <f t="shared" si="76"/>
        <v>0</v>
      </c>
      <c r="G1032" s="84">
        <f>IF($C1032="",0,COUNTIF(男子名簿!$F$12:$F$520,$C1032))</f>
        <v>0</v>
      </c>
      <c r="H1032" s="85">
        <f>IF($C1032="",0,COUNTIF(女子名簿!$F$12:$F$520,$C1032))</f>
        <v>0</v>
      </c>
      <c r="I1032" s="86">
        <f t="shared" si="50"/>
        <v>0</v>
      </c>
      <c r="J1032" s="38"/>
      <c r="K1032" s="38"/>
      <c r="L1032" s="34"/>
      <c r="M1032" s="34"/>
      <c r="N1032" s="34"/>
      <c r="O1032" s="40"/>
    </row>
    <row r="1033" spans="1:15" ht="14.25">
      <c r="A1033" s="41">
        <v>0</v>
      </c>
      <c r="B1033" s="58"/>
      <c r="C1033" s="64"/>
      <c r="D1033" s="65"/>
      <c r="E1033" s="60" t="str">
        <f t="shared" si="75"/>
        <v/>
      </c>
      <c r="F1033" s="61">
        <f t="shared" si="76"/>
        <v>0</v>
      </c>
      <c r="G1033" s="87">
        <f>IF($C1033="",0,COUNTIF(男子名簿!$F$12:$F$520,$C1033))</f>
        <v>0</v>
      </c>
      <c r="H1033" s="88">
        <f>IF($C1033="",0,COUNTIF(女子名簿!$F$12:$F$520,$C1033))</f>
        <v>0</v>
      </c>
      <c r="I1033" s="89">
        <f t="shared" ref="I1033:I1097" si="77">G1033+H1033</f>
        <v>0</v>
      </c>
      <c r="J1033" s="38"/>
      <c r="K1033" s="38"/>
      <c r="L1033" s="34"/>
      <c r="M1033" s="34"/>
      <c r="N1033" s="34"/>
      <c r="O1033" s="40"/>
    </row>
    <row r="1034" spans="1:15" ht="14.25">
      <c r="A1034" s="41">
        <v>0</v>
      </c>
      <c r="B1034" s="42"/>
      <c r="C1034" s="53"/>
      <c r="D1034" s="54"/>
      <c r="E1034" s="45" t="str">
        <f t="shared" si="75"/>
        <v/>
      </c>
      <c r="F1034" s="43">
        <f t="shared" si="76"/>
        <v>0</v>
      </c>
      <c r="G1034" s="75">
        <f>IF($C1034="",0,COUNTIF(男子名簿!$F$12:$F$520,$C1034))</f>
        <v>0</v>
      </c>
      <c r="H1034" s="76">
        <f>IF($C1034="",0,COUNTIF(女子名簿!$F$12:$F$520,$C1034))</f>
        <v>0</v>
      </c>
      <c r="I1034" s="77">
        <f t="shared" si="77"/>
        <v>0</v>
      </c>
      <c r="J1034" s="38"/>
      <c r="K1034" s="38"/>
      <c r="L1034" s="34"/>
      <c r="M1034" s="34"/>
      <c r="N1034" s="34"/>
      <c r="O1034" s="40"/>
    </row>
    <row r="1035" spans="1:15" ht="14.25">
      <c r="A1035" s="41">
        <v>0</v>
      </c>
      <c r="B1035" s="42"/>
      <c r="C1035" s="53"/>
      <c r="D1035" s="54"/>
      <c r="E1035" s="45" t="str">
        <f t="shared" si="75"/>
        <v/>
      </c>
      <c r="F1035" s="43">
        <f t="shared" si="76"/>
        <v>0</v>
      </c>
      <c r="G1035" s="75">
        <f>IF($C1035="",0,COUNTIF(男子名簿!$F$12:$F$520,$C1035))</f>
        <v>0</v>
      </c>
      <c r="H1035" s="76">
        <f>IF($C1035="",0,COUNTIF(女子名簿!$F$12:$F$520,$C1035))</f>
        <v>0</v>
      </c>
      <c r="I1035" s="77">
        <f t="shared" si="77"/>
        <v>0</v>
      </c>
      <c r="J1035" s="38"/>
      <c r="K1035" s="38"/>
      <c r="L1035" s="34"/>
      <c r="M1035" s="34"/>
      <c r="N1035" s="34"/>
      <c r="O1035" s="40"/>
    </row>
    <row r="1036" spans="1:15" ht="14.25">
      <c r="A1036" s="41">
        <v>0</v>
      </c>
      <c r="B1036" s="42"/>
      <c r="C1036" s="53"/>
      <c r="D1036" s="54"/>
      <c r="E1036" s="45" t="str">
        <f t="shared" si="75"/>
        <v/>
      </c>
      <c r="F1036" s="43">
        <f t="shared" si="76"/>
        <v>0</v>
      </c>
      <c r="G1036" s="75">
        <f>IF($C1036="",0,COUNTIF(男子名簿!$F$12:$F$520,$C1036))</f>
        <v>0</v>
      </c>
      <c r="H1036" s="76">
        <f>IF($C1036="",0,COUNTIF(女子名簿!$F$12:$F$520,$C1036))</f>
        <v>0</v>
      </c>
      <c r="I1036" s="77">
        <f t="shared" si="77"/>
        <v>0</v>
      </c>
      <c r="J1036" s="38"/>
      <c r="K1036" s="38"/>
      <c r="L1036" s="34"/>
      <c r="M1036" s="34"/>
      <c r="N1036" s="34"/>
      <c r="O1036" s="40"/>
    </row>
    <row r="1037" spans="1:15" ht="14.25">
      <c r="A1037" s="41">
        <v>0</v>
      </c>
      <c r="B1037" s="46"/>
      <c r="C1037" s="62"/>
      <c r="D1037" s="66"/>
      <c r="E1037" s="48" t="str">
        <f t="shared" si="75"/>
        <v/>
      </c>
      <c r="F1037" s="49">
        <f t="shared" si="76"/>
        <v>0</v>
      </c>
      <c r="G1037" s="78">
        <f>IF($C1037="",0,COUNTIF(男子名簿!$F$12:$F$520,$C1037))</f>
        <v>0</v>
      </c>
      <c r="H1037" s="79">
        <f>IF($C1037="",0,COUNTIF(女子名簿!$F$12:$F$520,$C1037))</f>
        <v>0</v>
      </c>
      <c r="I1037" s="80">
        <f t="shared" si="77"/>
        <v>0</v>
      </c>
      <c r="J1037" s="38"/>
      <c r="K1037" s="38"/>
      <c r="L1037" s="34"/>
      <c r="M1037" s="34"/>
      <c r="N1037" s="34"/>
      <c r="O1037" s="40"/>
    </row>
    <row r="1038" spans="1:15" ht="14.25">
      <c r="A1038" s="41">
        <v>0</v>
      </c>
      <c r="B1038" s="50"/>
      <c r="C1038" s="61"/>
      <c r="D1038" s="59"/>
      <c r="E1038" s="52"/>
      <c r="F1038" s="51"/>
      <c r="G1038" s="81">
        <f>IF($C1038="",0,COUNTIF(男子名簿!$F$12:$F$520,$C1038))</f>
        <v>0</v>
      </c>
      <c r="H1038" s="82">
        <f>IF($C1038="",0,COUNTIF(女子名簿!$F$12:$F$520,$C1038))</f>
        <v>0</v>
      </c>
      <c r="I1038" s="83">
        <f t="shared" si="77"/>
        <v>0</v>
      </c>
      <c r="J1038" s="38"/>
      <c r="K1038" s="38"/>
      <c r="L1038" s="34"/>
      <c r="M1038" s="34"/>
      <c r="N1038" s="34"/>
      <c r="O1038" s="40"/>
    </row>
    <row r="1039" spans="1:15" ht="14.25">
      <c r="A1039" s="41">
        <v>0</v>
      </c>
      <c r="B1039" s="42"/>
      <c r="C1039" s="43"/>
      <c r="D1039" s="44"/>
      <c r="E1039" s="45" t="str">
        <f t="shared" ref="E1039:E1057" si="78">IF($C1039="","",ASC(PHONETIC($C1039)))</f>
        <v/>
      </c>
      <c r="F1039" s="43">
        <f t="shared" ref="F1039:F1057" si="79">C1039</f>
        <v>0</v>
      </c>
      <c r="G1039" s="75">
        <f>IF($C1039="",0,COUNTIF(男子名簿!$F$12:$F$520,$C1039))</f>
        <v>0</v>
      </c>
      <c r="H1039" s="76">
        <f>IF($C1039="",0,COUNTIF(女子名簿!$F$12:$F$520,$C1039))</f>
        <v>0</v>
      </c>
      <c r="I1039" s="77">
        <f t="shared" si="77"/>
        <v>0</v>
      </c>
      <c r="J1039" s="38"/>
      <c r="K1039" s="38"/>
      <c r="L1039" s="34"/>
      <c r="M1039" s="34"/>
      <c r="N1039" s="34"/>
      <c r="O1039" s="34"/>
    </row>
    <row r="1040" spans="1:15" ht="14.25">
      <c r="A1040" s="41">
        <v>0</v>
      </c>
      <c r="B1040" s="42"/>
      <c r="C1040" s="43"/>
      <c r="D1040" s="44"/>
      <c r="E1040" s="45" t="str">
        <f t="shared" si="78"/>
        <v/>
      </c>
      <c r="F1040" s="43">
        <f t="shared" si="79"/>
        <v>0</v>
      </c>
      <c r="G1040" s="75">
        <f>IF($C1040="",0,COUNTIF(男子名簿!$F$12:$F$520,$C1040))</f>
        <v>0</v>
      </c>
      <c r="H1040" s="76">
        <f>IF($C1040="",0,COUNTIF(女子名簿!$F$12:$F$520,$C1040))</f>
        <v>0</v>
      </c>
      <c r="I1040" s="77">
        <f t="shared" si="77"/>
        <v>0</v>
      </c>
      <c r="J1040" s="38"/>
      <c r="K1040" s="38"/>
      <c r="L1040" s="34"/>
      <c r="M1040" s="34"/>
      <c r="N1040" s="34"/>
      <c r="O1040" s="34"/>
    </row>
    <row r="1041" spans="1:15" ht="14.25">
      <c r="A1041" s="41">
        <v>0</v>
      </c>
      <c r="B1041" s="42"/>
      <c r="C1041" s="43"/>
      <c r="D1041" s="44"/>
      <c r="E1041" s="45" t="str">
        <f t="shared" si="78"/>
        <v/>
      </c>
      <c r="F1041" s="43">
        <f t="shared" si="79"/>
        <v>0</v>
      </c>
      <c r="G1041" s="75">
        <f>IF($C1041="",0,COUNTIF(男子名簿!$F$12:$F$520,$C1041))</f>
        <v>0</v>
      </c>
      <c r="H1041" s="76">
        <f>IF($C1041="",0,COUNTIF(女子名簿!$F$12:$F$520,$C1041))</f>
        <v>0</v>
      </c>
      <c r="I1041" s="77">
        <f t="shared" si="77"/>
        <v>0</v>
      </c>
      <c r="J1041" s="38"/>
      <c r="K1041" s="38"/>
      <c r="L1041" s="34"/>
      <c r="M1041" s="34"/>
      <c r="N1041" s="34"/>
      <c r="O1041" s="34"/>
    </row>
    <row r="1042" spans="1:15" ht="14.25">
      <c r="A1042" s="41">
        <v>0</v>
      </c>
      <c r="B1042" s="55"/>
      <c r="C1042" s="47"/>
      <c r="D1042" s="56"/>
      <c r="E1042" s="57" t="str">
        <f t="shared" si="78"/>
        <v/>
      </c>
      <c r="F1042" s="47">
        <f t="shared" si="79"/>
        <v>0</v>
      </c>
      <c r="G1042" s="84">
        <f>IF($C1042="",0,COUNTIF(男子名簿!$F$12:$F$520,$C1042))</f>
        <v>0</v>
      </c>
      <c r="H1042" s="85">
        <f>IF($C1042="",0,COUNTIF(女子名簿!$F$12:$F$520,$C1042))</f>
        <v>0</v>
      </c>
      <c r="I1042" s="86">
        <f t="shared" si="77"/>
        <v>0</v>
      </c>
      <c r="J1042" s="38"/>
      <c r="K1042" s="38"/>
      <c r="L1042" s="34"/>
      <c r="M1042" s="34"/>
      <c r="N1042" s="34"/>
      <c r="O1042" s="34"/>
    </row>
    <row r="1043" spans="1:15" ht="14.25">
      <c r="A1043" s="41">
        <v>0</v>
      </c>
      <c r="B1043" s="58"/>
      <c r="C1043" s="64"/>
      <c r="D1043" s="65"/>
      <c r="E1043" s="60" t="str">
        <f t="shared" si="78"/>
        <v/>
      </c>
      <c r="F1043" s="61">
        <f t="shared" si="79"/>
        <v>0</v>
      </c>
      <c r="G1043" s="87">
        <f>IF($C1043="",0,COUNTIF(男子名簿!$F$12:$F$520,$C1043))</f>
        <v>0</v>
      </c>
      <c r="H1043" s="88">
        <f>IF($C1043="",0,COUNTIF(女子名簿!$F$12:$F$520,$C1043))</f>
        <v>0</v>
      </c>
      <c r="I1043" s="89">
        <f t="shared" si="77"/>
        <v>0</v>
      </c>
      <c r="J1043" s="38"/>
      <c r="K1043" s="38"/>
      <c r="L1043" s="34"/>
      <c r="M1043" s="34"/>
      <c r="N1043" s="34"/>
      <c r="O1043" s="40"/>
    </row>
    <row r="1044" spans="1:15" ht="14.25">
      <c r="A1044" s="41">
        <v>0</v>
      </c>
      <c r="B1044" s="42"/>
      <c r="C1044" s="53"/>
      <c r="D1044" s="54"/>
      <c r="E1044" s="45" t="str">
        <f t="shared" si="78"/>
        <v/>
      </c>
      <c r="F1044" s="43">
        <f t="shared" si="79"/>
        <v>0</v>
      </c>
      <c r="G1044" s="75">
        <f>IF($C1044="",0,COUNTIF(男子名簿!$F$12:$F$520,$C1044))</f>
        <v>0</v>
      </c>
      <c r="H1044" s="76">
        <f>IF($C1044="",0,COUNTIF(女子名簿!$F$12:$F$520,$C1044))</f>
        <v>0</v>
      </c>
      <c r="I1044" s="77">
        <f t="shared" si="77"/>
        <v>0</v>
      </c>
      <c r="J1044" s="38"/>
      <c r="K1044" s="38"/>
      <c r="L1044" s="34"/>
      <c r="M1044" s="34"/>
      <c r="N1044" s="34"/>
      <c r="O1044" s="40"/>
    </row>
    <row r="1045" spans="1:15" ht="14.25">
      <c r="A1045" s="41">
        <v>0</v>
      </c>
      <c r="B1045" s="42"/>
      <c r="C1045" s="53"/>
      <c r="D1045" s="54"/>
      <c r="E1045" s="45" t="str">
        <f t="shared" si="78"/>
        <v/>
      </c>
      <c r="F1045" s="43">
        <f t="shared" si="79"/>
        <v>0</v>
      </c>
      <c r="G1045" s="75">
        <f>IF($C1045="",0,COUNTIF(男子名簿!$F$12:$F$520,$C1045))</f>
        <v>0</v>
      </c>
      <c r="H1045" s="76">
        <f>IF($C1045="",0,COUNTIF(女子名簿!$F$12:$F$520,$C1045))</f>
        <v>0</v>
      </c>
      <c r="I1045" s="77">
        <f t="shared" si="77"/>
        <v>0</v>
      </c>
      <c r="J1045" s="38"/>
      <c r="K1045" s="38"/>
      <c r="L1045" s="34"/>
      <c r="M1045" s="34"/>
      <c r="N1045" s="34"/>
      <c r="O1045" s="40"/>
    </row>
    <row r="1046" spans="1:15" ht="14.25">
      <c r="A1046" s="41">
        <v>0</v>
      </c>
      <c r="B1046" s="42"/>
      <c r="C1046" s="43"/>
      <c r="D1046" s="44"/>
      <c r="E1046" s="45" t="str">
        <f t="shared" si="78"/>
        <v/>
      </c>
      <c r="F1046" s="43">
        <f t="shared" si="79"/>
        <v>0</v>
      </c>
      <c r="G1046" s="75">
        <f>IF($C1046="",0,COUNTIF(男子名簿!$F$12:$F$520,$C1046))</f>
        <v>0</v>
      </c>
      <c r="H1046" s="76">
        <f>IF($C1046="",0,COUNTIF(女子名簿!$F$12:$F$520,$C1046))</f>
        <v>0</v>
      </c>
      <c r="I1046" s="77">
        <f t="shared" si="77"/>
        <v>0</v>
      </c>
      <c r="J1046" s="38"/>
      <c r="K1046" s="38"/>
      <c r="L1046" s="34"/>
      <c r="M1046" s="34"/>
      <c r="N1046" s="34"/>
      <c r="O1046" s="40"/>
    </row>
    <row r="1047" spans="1:15" ht="14.25">
      <c r="A1047" s="41">
        <v>0</v>
      </c>
      <c r="B1047" s="46"/>
      <c r="C1047" s="62"/>
      <c r="D1047" s="66"/>
      <c r="E1047" s="48" t="str">
        <f t="shared" si="78"/>
        <v/>
      </c>
      <c r="F1047" s="49">
        <f t="shared" si="79"/>
        <v>0</v>
      </c>
      <c r="G1047" s="78">
        <f>IF($C1047="",0,COUNTIF(男子名簿!$F$12:$F$520,$C1047))</f>
        <v>0</v>
      </c>
      <c r="H1047" s="79">
        <f>IF($C1047="",0,COUNTIF(女子名簿!$F$12:$F$520,$C1047))</f>
        <v>0</v>
      </c>
      <c r="I1047" s="80">
        <f t="shared" si="77"/>
        <v>0</v>
      </c>
      <c r="J1047" s="38"/>
      <c r="K1047" s="38"/>
      <c r="L1047" s="34"/>
      <c r="M1047" s="34"/>
      <c r="N1047" s="34"/>
      <c r="O1047" s="40"/>
    </row>
    <row r="1048" spans="1:15" ht="14.25">
      <c r="A1048" s="41">
        <v>0</v>
      </c>
      <c r="B1048" s="50"/>
      <c r="C1048" s="64"/>
      <c r="D1048" s="67"/>
      <c r="E1048" s="52" t="str">
        <f t="shared" si="78"/>
        <v/>
      </c>
      <c r="F1048" s="51">
        <f t="shared" si="79"/>
        <v>0</v>
      </c>
      <c r="G1048" s="81">
        <f>IF($C1048="",0,COUNTIF(男子名簿!$F$12:$F$520,$C1048))</f>
        <v>0</v>
      </c>
      <c r="H1048" s="82">
        <f>IF($C1048="",0,COUNTIF(女子名簿!$F$12:$F$520,$C1048))</f>
        <v>0</v>
      </c>
      <c r="I1048" s="83">
        <f t="shared" si="77"/>
        <v>0</v>
      </c>
      <c r="J1048" s="38"/>
      <c r="K1048" s="38"/>
      <c r="L1048" s="34"/>
      <c r="M1048" s="34"/>
      <c r="N1048" s="34"/>
      <c r="O1048" s="40"/>
    </row>
    <row r="1049" spans="1:15" ht="14.25">
      <c r="A1049" s="41">
        <v>0</v>
      </c>
      <c r="B1049" s="42"/>
      <c r="C1049" s="43"/>
      <c r="D1049" s="44"/>
      <c r="E1049" s="45" t="str">
        <f t="shared" si="78"/>
        <v/>
      </c>
      <c r="F1049" s="43">
        <f t="shared" si="79"/>
        <v>0</v>
      </c>
      <c r="G1049" s="75">
        <f>IF($C1049="",0,COUNTIF(男子名簿!$F$12:$F$520,$C1049))</f>
        <v>0</v>
      </c>
      <c r="H1049" s="76">
        <f>IF($C1049="",0,COUNTIF(女子名簿!$F$12:$F$520,$C1049))</f>
        <v>0</v>
      </c>
      <c r="I1049" s="77">
        <f t="shared" si="77"/>
        <v>0</v>
      </c>
      <c r="J1049" s="38"/>
      <c r="K1049" s="38"/>
      <c r="L1049" s="34"/>
      <c r="M1049" s="34"/>
      <c r="N1049" s="34"/>
      <c r="O1049" s="40"/>
    </row>
    <row r="1050" spans="1:15" ht="14.25">
      <c r="A1050" s="41">
        <v>0</v>
      </c>
      <c r="B1050" s="42"/>
      <c r="C1050" s="53"/>
      <c r="D1050" s="54"/>
      <c r="E1050" s="45" t="str">
        <f t="shared" si="78"/>
        <v/>
      </c>
      <c r="F1050" s="43">
        <f t="shared" si="79"/>
        <v>0</v>
      </c>
      <c r="G1050" s="75">
        <f>IF($C1050="",0,COUNTIF(男子名簿!$F$12:$F$520,$C1050))</f>
        <v>0</v>
      </c>
      <c r="H1050" s="76">
        <f>IF($C1050="",0,COUNTIF(女子名簿!$F$12:$F$520,$C1050))</f>
        <v>0</v>
      </c>
      <c r="I1050" s="77">
        <f t="shared" si="77"/>
        <v>0</v>
      </c>
      <c r="J1050" s="38"/>
      <c r="K1050" s="38"/>
      <c r="L1050" s="34"/>
      <c r="M1050" s="34"/>
      <c r="N1050" s="34"/>
      <c r="O1050" s="40"/>
    </row>
    <row r="1051" spans="1:15" ht="14.25">
      <c r="A1051" s="41">
        <v>0</v>
      </c>
      <c r="B1051" s="42"/>
      <c r="C1051" s="53"/>
      <c r="D1051" s="54"/>
      <c r="E1051" s="45" t="str">
        <f t="shared" si="78"/>
        <v/>
      </c>
      <c r="F1051" s="43">
        <f t="shared" si="79"/>
        <v>0</v>
      </c>
      <c r="G1051" s="75">
        <f>IF($C1051="",0,COUNTIF(男子名簿!$F$12:$F$520,$C1051))</f>
        <v>0</v>
      </c>
      <c r="H1051" s="76">
        <f>IF($C1051="",0,COUNTIF(女子名簿!$F$12:$F$520,$C1051))</f>
        <v>0</v>
      </c>
      <c r="I1051" s="77">
        <f t="shared" si="77"/>
        <v>0</v>
      </c>
      <c r="J1051" s="38"/>
      <c r="K1051" s="38"/>
      <c r="L1051" s="34"/>
      <c r="M1051" s="34"/>
      <c r="N1051" s="34"/>
      <c r="O1051" s="40"/>
    </row>
    <row r="1052" spans="1:15" ht="14.25">
      <c r="A1052" s="41">
        <v>0</v>
      </c>
      <c r="B1052" s="55"/>
      <c r="C1052" s="62"/>
      <c r="D1052" s="63"/>
      <c r="E1052" s="57" t="str">
        <f t="shared" si="78"/>
        <v/>
      </c>
      <c r="F1052" s="47">
        <f t="shared" si="79"/>
        <v>0</v>
      </c>
      <c r="G1052" s="84">
        <f>IF($C1052="",0,COUNTIF(男子名簿!$F$12:$F$520,$C1052))</f>
        <v>0</v>
      </c>
      <c r="H1052" s="85">
        <f>IF($C1052="",0,COUNTIF(女子名簿!$F$12:$F$520,$C1052))</f>
        <v>0</v>
      </c>
      <c r="I1052" s="86">
        <f t="shared" si="77"/>
        <v>0</v>
      </c>
      <c r="J1052" s="38"/>
      <c r="K1052" s="38"/>
      <c r="L1052" s="34"/>
      <c r="M1052" s="34"/>
      <c r="N1052" s="34"/>
      <c r="O1052" s="40"/>
    </row>
    <row r="1053" spans="1:15" ht="14.25">
      <c r="A1053" s="41">
        <v>0</v>
      </c>
      <c r="B1053" s="58"/>
      <c r="C1053" s="64"/>
      <c r="D1053" s="65"/>
      <c r="E1053" s="60" t="str">
        <f t="shared" si="78"/>
        <v/>
      </c>
      <c r="F1053" s="61">
        <f t="shared" si="79"/>
        <v>0</v>
      </c>
      <c r="G1053" s="87">
        <f>IF($C1053="",0,COUNTIF(男子名簿!$F$12:$F$520,$C1053))</f>
        <v>0</v>
      </c>
      <c r="H1053" s="88">
        <f>IF($C1053="",0,COUNTIF(女子名簿!$F$12:$F$520,$C1053))</f>
        <v>0</v>
      </c>
      <c r="I1053" s="89">
        <f t="shared" si="77"/>
        <v>0</v>
      </c>
      <c r="J1053" s="38"/>
      <c r="K1053" s="38"/>
      <c r="L1053" s="34"/>
      <c r="M1053" s="34"/>
      <c r="N1053" s="34"/>
      <c r="O1053" s="40"/>
    </row>
    <row r="1054" spans="1:15" ht="14.25">
      <c r="A1054" s="41">
        <v>0</v>
      </c>
      <c r="B1054" s="42"/>
      <c r="C1054" s="53"/>
      <c r="D1054" s="54"/>
      <c r="E1054" s="45" t="str">
        <f t="shared" si="78"/>
        <v/>
      </c>
      <c r="F1054" s="43">
        <f t="shared" si="79"/>
        <v>0</v>
      </c>
      <c r="G1054" s="75">
        <f>IF($C1054="",0,COUNTIF(男子名簿!$F$12:$F$520,$C1054))</f>
        <v>0</v>
      </c>
      <c r="H1054" s="76">
        <f>IF($C1054="",0,COUNTIF(女子名簿!$F$12:$F$520,$C1054))</f>
        <v>0</v>
      </c>
      <c r="I1054" s="77">
        <f t="shared" si="77"/>
        <v>0</v>
      </c>
      <c r="J1054" s="38"/>
      <c r="K1054" s="38"/>
      <c r="L1054" s="34"/>
      <c r="M1054" s="34"/>
      <c r="N1054" s="34"/>
      <c r="O1054" s="40"/>
    </row>
    <row r="1055" spans="1:15" ht="14.25">
      <c r="A1055" s="41">
        <v>0</v>
      </c>
      <c r="B1055" s="42"/>
      <c r="C1055" s="53"/>
      <c r="D1055" s="54"/>
      <c r="E1055" s="45" t="str">
        <f t="shared" si="78"/>
        <v/>
      </c>
      <c r="F1055" s="43">
        <f t="shared" si="79"/>
        <v>0</v>
      </c>
      <c r="G1055" s="75">
        <f>IF($C1055="",0,COUNTIF(男子名簿!$F$12:$F$520,$C1055))</f>
        <v>0</v>
      </c>
      <c r="H1055" s="76">
        <f>IF($C1055="",0,COUNTIF(女子名簿!$F$12:$F$520,$C1055))</f>
        <v>0</v>
      </c>
      <c r="I1055" s="77">
        <f t="shared" si="77"/>
        <v>0</v>
      </c>
      <c r="J1055" s="38"/>
      <c r="K1055" s="38"/>
      <c r="L1055" s="34"/>
      <c r="M1055" s="34"/>
      <c r="N1055" s="34"/>
      <c r="O1055" s="40"/>
    </row>
    <row r="1056" spans="1:15" ht="14.25">
      <c r="A1056" s="41">
        <v>0</v>
      </c>
      <c r="B1056" s="42"/>
      <c r="C1056" s="53"/>
      <c r="D1056" s="54"/>
      <c r="E1056" s="45" t="str">
        <f t="shared" si="78"/>
        <v/>
      </c>
      <c r="F1056" s="43">
        <f t="shared" si="79"/>
        <v>0</v>
      </c>
      <c r="G1056" s="75">
        <f>IF($C1056="",0,COUNTIF(男子名簿!$F$12:$F$520,$C1056))</f>
        <v>0</v>
      </c>
      <c r="H1056" s="76">
        <f>IF($C1056="",0,COUNTIF(女子名簿!$F$12:$F$520,$C1056))</f>
        <v>0</v>
      </c>
      <c r="I1056" s="77">
        <f t="shared" si="77"/>
        <v>0</v>
      </c>
      <c r="J1056" s="38"/>
      <c r="K1056" s="38"/>
      <c r="L1056" s="34"/>
      <c r="M1056" s="34"/>
      <c r="N1056" s="34"/>
      <c r="O1056" s="40"/>
    </row>
    <row r="1057" spans="1:15" ht="14.25">
      <c r="A1057" s="41">
        <v>0</v>
      </c>
      <c r="B1057" s="46"/>
      <c r="C1057" s="62"/>
      <c r="D1057" s="66"/>
      <c r="E1057" s="48" t="str">
        <f t="shared" si="78"/>
        <v/>
      </c>
      <c r="F1057" s="49">
        <f t="shared" si="79"/>
        <v>0</v>
      </c>
      <c r="G1057" s="78">
        <f>IF($C1057="",0,COUNTIF(男子名簿!$F$12:$F$520,$C1057))</f>
        <v>0</v>
      </c>
      <c r="H1057" s="79">
        <f>IF($C1057="",0,COUNTIF(女子名簿!$F$12:$F$520,$C1057))</f>
        <v>0</v>
      </c>
      <c r="I1057" s="80">
        <f t="shared" si="77"/>
        <v>0</v>
      </c>
      <c r="J1057" s="38"/>
      <c r="K1057" s="38"/>
      <c r="L1057" s="34"/>
      <c r="M1057" s="34"/>
      <c r="N1057" s="34"/>
      <c r="O1057" s="40"/>
    </row>
    <row r="1058" spans="1:15" ht="14.25">
      <c r="A1058" s="41">
        <v>0</v>
      </c>
      <c r="B1058" s="50"/>
      <c r="C1058" s="61"/>
      <c r="D1058" s="59"/>
      <c r="E1058" s="52"/>
      <c r="F1058" s="51"/>
      <c r="G1058" s="81">
        <f>IF($C1058="",0,COUNTIF(男子名簿!$F$12:$F$520,$C1058))</f>
        <v>0</v>
      </c>
      <c r="H1058" s="82">
        <f>IF($C1058="",0,COUNTIF(女子名簿!$F$12:$F$520,$C1058))</f>
        <v>0</v>
      </c>
      <c r="I1058" s="83">
        <f t="shared" si="77"/>
        <v>0</v>
      </c>
      <c r="J1058" s="38"/>
      <c r="K1058" s="38"/>
      <c r="L1058" s="34"/>
      <c r="M1058" s="34"/>
      <c r="N1058" s="34"/>
      <c r="O1058" s="40"/>
    </row>
    <row r="1059" spans="1:15" ht="14.25">
      <c r="A1059" s="41">
        <v>0</v>
      </c>
      <c r="B1059" s="42"/>
      <c r="C1059" s="43"/>
      <c r="D1059" s="44"/>
      <c r="E1059" s="45" t="str">
        <f t="shared" ref="E1059:E1077" si="80">IF($C1059="","",ASC(PHONETIC($C1059)))</f>
        <v/>
      </c>
      <c r="F1059" s="43">
        <f t="shared" ref="F1059:F1077" si="81">C1059</f>
        <v>0</v>
      </c>
      <c r="G1059" s="75">
        <f>IF($C1059="",0,COUNTIF(男子名簿!$F$12:$F$520,$C1059))</f>
        <v>0</v>
      </c>
      <c r="H1059" s="76">
        <f>IF($C1059="",0,COUNTIF(女子名簿!$F$12:$F$520,$C1059))</f>
        <v>0</v>
      </c>
      <c r="I1059" s="77">
        <f t="shared" si="77"/>
        <v>0</v>
      </c>
      <c r="J1059" s="38"/>
      <c r="K1059" s="38"/>
      <c r="L1059" s="34"/>
      <c r="M1059" s="34"/>
      <c r="N1059" s="34"/>
      <c r="O1059" s="34"/>
    </row>
    <row r="1060" spans="1:15" ht="14.25">
      <c r="A1060" s="41">
        <v>0</v>
      </c>
      <c r="B1060" s="42"/>
      <c r="C1060" s="43"/>
      <c r="D1060" s="44"/>
      <c r="E1060" s="45" t="str">
        <f t="shared" si="80"/>
        <v/>
      </c>
      <c r="F1060" s="43">
        <f t="shared" si="81"/>
        <v>0</v>
      </c>
      <c r="G1060" s="75">
        <f>IF($C1060="",0,COUNTIF(男子名簿!$F$12:$F$520,$C1060))</f>
        <v>0</v>
      </c>
      <c r="H1060" s="76">
        <f>IF($C1060="",0,COUNTIF(女子名簿!$F$12:$F$520,$C1060))</f>
        <v>0</v>
      </c>
      <c r="I1060" s="77">
        <f t="shared" si="77"/>
        <v>0</v>
      </c>
      <c r="J1060" s="38"/>
      <c r="K1060" s="38"/>
      <c r="L1060" s="34"/>
      <c r="M1060" s="34"/>
      <c r="N1060" s="34"/>
      <c r="O1060" s="34"/>
    </row>
    <row r="1061" spans="1:15" ht="14.25">
      <c r="A1061" s="41">
        <v>0</v>
      </c>
      <c r="B1061" s="42"/>
      <c r="C1061" s="43"/>
      <c r="D1061" s="44"/>
      <c r="E1061" s="45" t="str">
        <f t="shared" si="80"/>
        <v/>
      </c>
      <c r="F1061" s="43">
        <f t="shared" si="81"/>
        <v>0</v>
      </c>
      <c r="G1061" s="75">
        <f>IF($C1061="",0,COUNTIF(男子名簿!$F$12:$F$520,$C1061))</f>
        <v>0</v>
      </c>
      <c r="H1061" s="76">
        <f>IF($C1061="",0,COUNTIF(女子名簿!$F$12:$F$520,$C1061))</f>
        <v>0</v>
      </c>
      <c r="I1061" s="77">
        <f t="shared" si="77"/>
        <v>0</v>
      </c>
      <c r="J1061" s="38"/>
      <c r="K1061" s="38"/>
      <c r="L1061" s="34"/>
      <c r="M1061" s="34"/>
      <c r="N1061" s="34"/>
      <c r="O1061" s="34"/>
    </row>
    <row r="1062" spans="1:15" ht="14.25">
      <c r="A1062" s="41">
        <v>0</v>
      </c>
      <c r="B1062" s="55"/>
      <c r="C1062" s="47"/>
      <c r="D1062" s="56"/>
      <c r="E1062" s="57" t="str">
        <f t="shared" si="80"/>
        <v/>
      </c>
      <c r="F1062" s="47">
        <f t="shared" si="81"/>
        <v>0</v>
      </c>
      <c r="G1062" s="84">
        <f>IF($C1062="",0,COUNTIF(男子名簿!$F$12:$F$520,$C1062))</f>
        <v>0</v>
      </c>
      <c r="H1062" s="85">
        <f>IF($C1062="",0,COUNTIF(女子名簿!$F$12:$F$520,$C1062))</f>
        <v>0</v>
      </c>
      <c r="I1062" s="86">
        <f t="shared" si="77"/>
        <v>0</v>
      </c>
      <c r="J1062" s="38"/>
      <c r="K1062" s="38"/>
      <c r="L1062" s="34"/>
      <c r="M1062" s="34"/>
      <c r="N1062" s="34"/>
      <c r="O1062" s="34"/>
    </row>
    <row r="1063" spans="1:15" ht="14.25">
      <c r="A1063" s="41">
        <v>0</v>
      </c>
      <c r="B1063" s="58"/>
      <c r="C1063" s="64"/>
      <c r="D1063" s="65"/>
      <c r="E1063" s="60" t="str">
        <f t="shared" si="80"/>
        <v/>
      </c>
      <c r="F1063" s="61">
        <f t="shared" si="81"/>
        <v>0</v>
      </c>
      <c r="G1063" s="87">
        <f>IF($C1063="",0,COUNTIF(男子名簿!$F$12:$F$520,$C1063))</f>
        <v>0</v>
      </c>
      <c r="H1063" s="88">
        <f>IF($C1063="",0,COUNTIF(女子名簿!$F$12:$F$520,$C1063))</f>
        <v>0</v>
      </c>
      <c r="I1063" s="89">
        <f t="shared" si="77"/>
        <v>0</v>
      </c>
      <c r="J1063" s="38"/>
      <c r="K1063" s="38"/>
      <c r="L1063" s="34"/>
      <c r="M1063" s="34"/>
      <c r="N1063" s="34"/>
      <c r="O1063" s="40"/>
    </row>
    <row r="1064" spans="1:15" ht="14.25">
      <c r="A1064" s="41">
        <v>0</v>
      </c>
      <c r="B1064" s="42"/>
      <c r="C1064" s="53"/>
      <c r="D1064" s="54"/>
      <c r="E1064" s="45" t="str">
        <f t="shared" si="80"/>
        <v/>
      </c>
      <c r="F1064" s="43">
        <f t="shared" si="81"/>
        <v>0</v>
      </c>
      <c r="G1064" s="75">
        <f>IF($C1064="",0,COUNTIF(男子名簿!$F$12:$F$520,$C1064))</f>
        <v>0</v>
      </c>
      <c r="H1064" s="76">
        <f>IF($C1064="",0,COUNTIF(女子名簿!$F$12:$F$520,$C1064))</f>
        <v>0</v>
      </c>
      <c r="I1064" s="77">
        <f t="shared" si="77"/>
        <v>0</v>
      </c>
      <c r="J1064" s="38"/>
      <c r="K1064" s="38"/>
      <c r="L1064" s="34"/>
      <c r="M1064" s="34"/>
      <c r="N1064" s="34"/>
      <c r="O1064" s="40"/>
    </row>
    <row r="1065" spans="1:15" ht="14.25">
      <c r="A1065" s="41">
        <v>0</v>
      </c>
      <c r="B1065" s="42"/>
      <c r="C1065" s="53"/>
      <c r="D1065" s="54"/>
      <c r="E1065" s="45" t="str">
        <f t="shared" si="80"/>
        <v/>
      </c>
      <c r="F1065" s="43">
        <f t="shared" si="81"/>
        <v>0</v>
      </c>
      <c r="G1065" s="75">
        <f>IF($C1065="",0,COUNTIF(男子名簿!$F$12:$F$520,$C1065))</f>
        <v>0</v>
      </c>
      <c r="H1065" s="76">
        <f>IF($C1065="",0,COUNTIF(女子名簿!$F$12:$F$520,$C1065))</f>
        <v>0</v>
      </c>
      <c r="I1065" s="77">
        <f t="shared" si="77"/>
        <v>0</v>
      </c>
      <c r="J1065" s="38"/>
      <c r="K1065" s="38"/>
      <c r="L1065" s="34"/>
      <c r="M1065" s="34"/>
      <c r="N1065" s="34"/>
      <c r="O1065" s="40"/>
    </row>
    <row r="1066" spans="1:15" ht="14.25">
      <c r="A1066" s="41">
        <v>0</v>
      </c>
      <c r="B1066" s="42"/>
      <c r="C1066" s="43"/>
      <c r="D1066" s="44"/>
      <c r="E1066" s="45" t="str">
        <f t="shared" si="80"/>
        <v/>
      </c>
      <c r="F1066" s="43">
        <f t="shared" si="81"/>
        <v>0</v>
      </c>
      <c r="G1066" s="75">
        <f>IF($C1066="",0,COUNTIF(男子名簿!$F$12:$F$520,$C1066))</f>
        <v>0</v>
      </c>
      <c r="H1066" s="76">
        <f>IF($C1066="",0,COUNTIF(女子名簿!$F$12:$F$520,$C1066))</f>
        <v>0</v>
      </c>
      <c r="I1066" s="77">
        <f t="shared" si="77"/>
        <v>0</v>
      </c>
      <c r="J1066" s="38"/>
      <c r="K1066" s="38"/>
      <c r="L1066" s="34"/>
      <c r="M1066" s="34"/>
      <c r="N1066" s="34"/>
      <c r="O1066" s="40"/>
    </row>
    <row r="1067" spans="1:15" ht="14.25">
      <c r="A1067" s="41">
        <v>0</v>
      </c>
      <c r="B1067" s="46"/>
      <c r="C1067" s="62"/>
      <c r="D1067" s="66"/>
      <c r="E1067" s="48" t="str">
        <f t="shared" si="80"/>
        <v/>
      </c>
      <c r="F1067" s="49">
        <f t="shared" si="81"/>
        <v>0</v>
      </c>
      <c r="G1067" s="78">
        <f>IF($C1067="",0,COUNTIF(男子名簿!$F$12:$F$520,$C1067))</f>
        <v>0</v>
      </c>
      <c r="H1067" s="79">
        <f>IF($C1067="",0,COUNTIF(女子名簿!$F$12:$F$520,$C1067))</f>
        <v>0</v>
      </c>
      <c r="I1067" s="80">
        <f t="shared" si="77"/>
        <v>0</v>
      </c>
      <c r="J1067" s="38"/>
      <c r="K1067" s="38"/>
      <c r="L1067" s="34"/>
      <c r="M1067" s="34"/>
      <c r="N1067" s="34"/>
      <c r="O1067" s="40"/>
    </row>
    <row r="1068" spans="1:15" ht="14.25">
      <c r="A1068" s="41">
        <v>0</v>
      </c>
      <c r="B1068" s="50"/>
      <c r="C1068" s="64"/>
      <c r="D1068" s="67"/>
      <c r="E1068" s="52" t="str">
        <f t="shared" si="80"/>
        <v/>
      </c>
      <c r="F1068" s="51">
        <f t="shared" si="81"/>
        <v>0</v>
      </c>
      <c r="G1068" s="81">
        <f>IF($C1068="",0,COUNTIF(男子名簿!$F$12:$F$520,$C1068))</f>
        <v>0</v>
      </c>
      <c r="H1068" s="82">
        <f>IF($C1068="",0,COUNTIF(女子名簿!$F$12:$F$520,$C1068))</f>
        <v>0</v>
      </c>
      <c r="I1068" s="83">
        <f t="shared" si="77"/>
        <v>0</v>
      </c>
      <c r="J1068" s="38"/>
      <c r="K1068" s="38"/>
      <c r="L1068" s="34"/>
      <c r="M1068" s="34"/>
      <c r="N1068" s="34"/>
      <c r="O1068" s="40"/>
    </row>
    <row r="1069" spans="1:15" ht="14.25">
      <c r="A1069" s="41">
        <v>0</v>
      </c>
      <c r="B1069" s="42"/>
      <c r="C1069" s="43"/>
      <c r="D1069" s="44"/>
      <c r="E1069" s="45" t="str">
        <f t="shared" si="80"/>
        <v/>
      </c>
      <c r="F1069" s="43">
        <f t="shared" si="81"/>
        <v>0</v>
      </c>
      <c r="G1069" s="75">
        <f>IF($C1069="",0,COUNTIF(男子名簿!$F$12:$F$520,$C1069))</f>
        <v>0</v>
      </c>
      <c r="H1069" s="76">
        <f>IF($C1069="",0,COUNTIF(女子名簿!$F$12:$F$520,$C1069))</f>
        <v>0</v>
      </c>
      <c r="I1069" s="77">
        <f t="shared" si="77"/>
        <v>0</v>
      </c>
      <c r="J1069" s="38"/>
      <c r="K1069" s="38"/>
      <c r="L1069" s="34"/>
      <c r="M1069" s="34"/>
      <c r="N1069" s="34"/>
      <c r="O1069" s="40"/>
    </row>
    <row r="1070" spans="1:15" ht="14.25">
      <c r="A1070" s="41">
        <v>0</v>
      </c>
      <c r="B1070" s="42"/>
      <c r="C1070" s="53"/>
      <c r="D1070" s="54"/>
      <c r="E1070" s="45" t="str">
        <f t="shared" si="80"/>
        <v/>
      </c>
      <c r="F1070" s="43">
        <f t="shared" si="81"/>
        <v>0</v>
      </c>
      <c r="G1070" s="75">
        <f>IF($C1070="",0,COUNTIF(男子名簿!$F$12:$F$520,$C1070))</f>
        <v>0</v>
      </c>
      <c r="H1070" s="76">
        <f>IF($C1070="",0,COUNTIF(女子名簿!$F$12:$F$520,$C1070))</f>
        <v>0</v>
      </c>
      <c r="I1070" s="77">
        <f t="shared" si="77"/>
        <v>0</v>
      </c>
      <c r="J1070" s="38"/>
      <c r="K1070" s="38"/>
      <c r="L1070" s="34"/>
      <c r="M1070" s="34"/>
      <c r="N1070" s="34"/>
      <c r="O1070" s="40"/>
    </row>
    <row r="1071" spans="1:15" ht="14.25">
      <c r="A1071" s="41">
        <v>0</v>
      </c>
      <c r="B1071" s="42"/>
      <c r="C1071" s="53"/>
      <c r="D1071" s="54"/>
      <c r="E1071" s="45" t="str">
        <f t="shared" si="80"/>
        <v/>
      </c>
      <c r="F1071" s="43">
        <f t="shared" si="81"/>
        <v>0</v>
      </c>
      <c r="G1071" s="75">
        <f>IF($C1071="",0,COUNTIF(男子名簿!$F$12:$F$520,$C1071))</f>
        <v>0</v>
      </c>
      <c r="H1071" s="76">
        <f>IF($C1071="",0,COUNTIF(女子名簿!$F$12:$F$520,$C1071))</f>
        <v>0</v>
      </c>
      <c r="I1071" s="77">
        <f t="shared" si="77"/>
        <v>0</v>
      </c>
      <c r="J1071" s="38"/>
      <c r="K1071" s="38"/>
      <c r="L1071" s="34"/>
      <c r="M1071" s="34"/>
      <c r="N1071" s="34"/>
      <c r="O1071" s="40"/>
    </row>
    <row r="1072" spans="1:15" ht="14.25">
      <c r="A1072" s="41">
        <v>0</v>
      </c>
      <c r="B1072" s="55"/>
      <c r="C1072" s="62"/>
      <c r="D1072" s="63"/>
      <c r="E1072" s="57" t="str">
        <f t="shared" si="80"/>
        <v/>
      </c>
      <c r="F1072" s="47">
        <f t="shared" si="81"/>
        <v>0</v>
      </c>
      <c r="G1072" s="84">
        <f>IF($C1072="",0,COUNTIF(男子名簿!$F$12:$F$520,$C1072))</f>
        <v>0</v>
      </c>
      <c r="H1072" s="85">
        <f>IF($C1072="",0,COUNTIF(女子名簿!$F$12:$F$520,$C1072))</f>
        <v>0</v>
      </c>
      <c r="I1072" s="86">
        <f t="shared" si="77"/>
        <v>0</v>
      </c>
      <c r="J1072" s="38"/>
      <c r="K1072" s="38"/>
      <c r="L1072" s="34"/>
      <c r="M1072" s="34"/>
      <c r="N1072" s="34"/>
      <c r="O1072" s="40"/>
    </row>
    <row r="1073" spans="1:15" ht="14.25">
      <c r="A1073" s="41">
        <v>0</v>
      </c>
      <c r="B1073" s="58"/>
      <c r="C1073" s="64"/>
      <c r="D1073" s="65"/>
      <c r="E1073" s="60" t="str">
        <f t="shared" si="80"/>
        <v/>
      </c>
      <c r="F1073" s="61">
        <f t="shared" si="81"/>
        <v>0</v>
      </c>
      <c r="G1073" s="87">
        <f>IF($C1073="",0,COUNTIF(男子名簿!$F$12:$F$520,$C1073))</f>
        <v>0</v>
      </c>
      <c r="H1073" s="88">
        <f>IF($C1073="",0,COUNTIF(女子名簿!$F$12:$F$520,$C1073))</f>
        <v>0</v>
      </c>
      <c r="I1073" s="89">
        <f t="shared" si="77"/>
        <v>0</v>
      </c>
      <c r="J1073" s="38"/>
      <c r="K1073" s="38"/>
      <c r="L1073" s="34"/>
      <c r="M1073" s="34"/>
      <c r="N1073" s="34"/>
      <c r="O1073" s="40"/>
    </row>
    <row r="1074" spans="1:15" ht="14.25">
      <c r="A1074" s="41">
        <v>0</v>
      </c>
      <c r="B1074" s="42"/>
      <c r="C1074" s="53"/>
      <c r="D1074" s="54"/>
      <c r="E1074" s="45" t="str">
        <f t="shared" si="80"/>
        <v/>
      </c>
      <c r="F1074" s="43">
        <f t="shared" si="81"/>
        <v>0</v>
      </c>
      <c r="G1074" s="75">
        <f>IF($C1074="",0,COUNTIF(男子名簿!$F$12:$F$520,$C1074))</f>
        <v>0</v>
      </c>
      <c r="H1074" s="76">
        <f>IF($C1074="",0,COUNTIF(女子名簿!$F$12:$F$520,$C1074))</f>
        <v>0</v>
      </c>
      <c r="I1074" s="77">
        <f t="shared" si="77"/>
        <v>0</v>
      </c>
      <c r="J1074" s="38"/>
      <c r="K1074" s="38"/>
      <c r="L1074" s="34"/>
      <c r="M1074" s="34"/>
      <c r="N1074" s="34"/>
      <c r="O1074" s="40"/>
    </row>
    <row r="1075" spans="1:15" ht="14.25">
      <c r="A1075" s="41">
        <v>0</v>
      </c>
      <c r="B1075" s="42"/>
      <c r="C1075" s="53"/>
      <c r="D1075" s="54"/>
      <c r="E1075" s="45" t="str">
        <f t="shared" si="80"/>
        <v/>
      </c>
      <c r="F1075" s="43">
        <f t="shared" si="81"/>
        <v>0</v>
      </c>
      <c r="G1075" s="75">
        <f>IF($C1075="",0,COUNTIF(男子名簿!$F$12:$F$520,$C1075))</f>
        <v>0</v>
      </c>
      <c r="H1075" s="76">
        <f>IF($C1075="",0,COUNTIF(女子名簿!$F$12:$F$520,$C1075))</f>
        <v>0</v>
      </c>
      <c r="I1075" s="77">
        <f t="shared" si="77"/>
        <v>0</v>
      </c>
      <c r="J1075" s="38"/>
      <c r="K1075" s="38"/>
      <c r="L1075" s="34"/>
      <c r="M1075" s="34"/>
      <c r="N1075" s="34"/>
      <c r="O1075" s="40"/>
    </row>
    <row r="1076" spans="1:15" ht="14.25">
      <c r="A1076" s="41">
        <v>0</v>
      </c>
      <c r="B1076" s="42"/>
      <c r="C1076" s="53"/>
      <c r="D1076" s="54"/>
      <c r="E1076" s="45" t="str">
        <f t="shared" si="80"/>
        <v/>
      </c>
      <c r="F1076" s="43">
        <f t="shared" si="81"/>
        <v>0</v>
      </c>
      <c r="G1076" s="75">
        <f>IF($C1076="",0,COUNTIF(男子名簿!$F$12:$F$520,$C1076))</f>
        <v>0</v>
      </c>
      <c r="H1076" s="76">
        <f>IF($C1076="",0,COUNTIF(女子名簿!$F$12:$F$520,$C1076))</f>
        <v>0</v>
      </c>
      <c r="I1076" s="77">
        <f t="shared" si="77"/>
        <v>0</v>
      </c>
      <c r="J1076" s="38"/>
      <c r="K1076" s="38"/>
      <c r="L1076" s="34"/>
      <c r="M1076" s="34"/>
      <c r="N1076" s="34"/>
      <c r="O1076" s="40"/>
    </row>
    <row r="1077" spans="1:15" ht="14.25">
      <c r="A1077" s="41">
        <v>0</v>
      </c>
      <c r="B1077" s="46"/>
      <c r="C1077" s="62"/>
      <c r="D1077" s="66"/>
      <c r="E1077" s="48" t="str">
        <f t="shared" si="80"/>
        <v/>
      </c>
      <c r="F1077" s="49">
        <f t="shared" si="81"/>
        <v>0</v>
      </c>
      <c r="G1077" s="78">
        <f>IF($C1077="",0,COUNTIF(男子名簿!$F$12:$F$520,$C1077))</f>
        <v>0</v>
      </c>
      <c r="H1077" s="79">
        <f>IF($C1077="",0,COUNTIF(女子名簿!$F$12:$F$520,$C1077))</f>
        <v>0</v>
      </c>
      <c r="I1077" s="80">
        <f t="shared" si="77"/>
        <v>0</v>
      </c>
      <c r="J1077" s="38"/>
      <c r="K1077" s="38"/>
      <c r="L1077" s="34"/>
      <c r="M1077" s="34"/>
      <c r="N1077" s="34"/>
      <c r="O1077" s="40"/>
    </row>
    <row r="1078" spans="1:15" ht="14.25">
      <c r="A1078" s="41">
        <v>0</v>
      </c>
      <c r="B1078" s="50"/>
      <c r="C1078" s="61"/>
      <c r="D1078" s="59"/>
      <c r="E1078" s="52"/>
      <c r="F1078" s="51"/>
      <c r="G1078" s="81">
        <f>IF($C1078="",0,COUNTIF(男子名簿!$F$12:$F$520,$C1078))</f>
        <v>0</v>
      </c>
      <c r="H1078" s="82">
        <f>IF($C1078="",0,COUNTIF(女子名簿!$F$12:$F$520,$C1078))</f>
        <v>0</v>
      </c>
      <c r="I1078" s="83">
        <f t="shared" si="77"/>
        <v>0</v>
      </c>
      <c r="J1078" s="38"/>
      <c r="K1078" s="38"/>
      <c r="L1078" s="34"/>
      <c r="M1078" s="34"/>
      <c r="N1078" s="34"/>
      <c r="O1078" s="40"/>
    </row>
    <row r="1079" spans="1:15" ht="14.25">
      <c r="A1079" s="41">
        <v>0</v>
      </c>
      <c r="B1079" s="42"/>
      <c r="C1079" s="43"/>
      <c r="D1079" s="44"/>
      <c r="E1079" s="45" t="str">
        <f t="shared" ref="E1079:E1097" si="82">IF($C1079="","",ASC(PHONETIC($C1079)))</f>
        <v/>
      </c>
      <c r="F1079" s="43">
        <f t="shared" ref="F1079:F1097" si="83">C1079</f>
        <v>0</v>
      </c>
      <c r="G1079" s="75">
        <f>IF($C1079="",0,COUNTIF(男子名簿!$F$12:$F$520,$C1079))</f>
        <v>0</v>
      </c>
      <c r="H1079" s="76">
        <f>IF($C1079="",0,COUNTIF(女子名簿!$F$12:$F$520,$C1079))</f>
        <v>0</v>
      </c>
      <c r="I1079" s="77">
        <f t="shared" si="77"/>
        <v>0</v>
      </c>
      <c r="J1079" s="38"/>
      <c r="K1079" s="38"/>
      <c r="L1079" s="34"/>
      <c r="M1079" s="34"/>
      <c r="N1079" s="34"/>
      <c r="O1079" s="34"/>
    </row>
    <row r="1080" spans="1:15" ht="14.25">
      <c r="A1080" s="41">
        <v>0</v>
      </c>
      <c r="B1080" s="42"/>
      <c r="C1080" s="43"/>
      <c r="D1080" s="44"/>
      <c r="E1080" s="45" t="str">
        <f t="shared" si="82"/>
        <v/>
      </c>
      <c r="F1080" s="43">
        <f t="shared" si="83"/>
        <v>0</v>
      </c>
      <c r="G1080" s="75">
        <f>IF($C1080="",0,COUNTIF(男子名簿!$F$12:$F$520,$C1080))</f>
        <v>0</v>
      </c>
      <c r="H1080" s="76">
        <f>IF($C1080="",0,COUNTIF(女子名簿!$F$12:$F$520,$C1080))</f>
        <v>0</v>
      </c>
      <c r="I1080" s="77">
        <f t="shared" si="77"/>
        <v>0</v>
      </c>
      <c r="J1080" s="38"/>
      <c r="K1080" s="38"/>
      <c r="L1080" s="34"/>
      <c r="M1080" s="34"/>
      <c r="N1080" s="34"/>
      <c r="O1080" s="34"/>
    </row>
    <row r="1081" spans="1:15" ht="14.25">
      <c r="A1081" s="41">
        <v>0</v>
      </c>
      <c r="B1081" s="42"/>
      <c r="C1081" s="43"/>
      <c r="D1081" s="44"/>
      <c r="E1081" s="45" t="str">
        <f t="shared" si="82"/>
        <v/>
      </c>
      <c r="F1081" s="43">
        <f t="shared" si="83"/>
        <v>0</v>
      </c>
      <c r="G1081" s="75">
        <f>IF($C1081="",0,COUNTIF(男子名簿!$F$12:$F$520,$C1081))</f>
        <v>0</v>
      </c>
      <c r="H1081" s="76">
        <f>IF($C1081="",0,COUNTIF(女子名簿!$F$12:$F$520,$C1081))</f>
        <v>0</v>
      </c>
      <c r="I1081" s="77">
        <f t="shared" si="77"/>
        <v>0</v>
      </c>
      <c r="J1081" s="38"/>
      <c r="K1081" s="38"/>
      <c r="L1081" s="34"/>
      <c r="M1081" s="34"/>
      <c r="N1081" s="34"/>
      <c r="O1081" s="34"/>
    </row>
    <row r="1082" spans="1:15" ht="14.25">
      <c r="A1082" s="41">
        <v>0</v>
      </c>
      <c r="B1082" s="55"/>
      <c r="C1082" s="47"/>
      <c r="D1082" s="56"/>
      <c r="E1082" s="57" t="str">
        <f t="shared" si="82"/>
        <v/>
      </c>
      <c r="F1082" s="47">
        <f t="shared" si="83"/>
        <v>0</v>
      </c>
      <c r="G1082" s="84">
        <f>IF($C1082="",0,COUNTIF(男子名簿!$F$12:$F$520,$C1082))</f>
        <v>0</v>
      </c>
      <c r="H1082" s="85">
        <f>IF($C1082="",0,COUNTIF(女子名簿!$F$12:$F$520,$C1082))</f>
        <v>0</v>
      </c>
      <c r="I1082" s="86">
        <f t="shared" si="77"/>
        <v>0</v>
      </c>
      <c r="J1082" s="38"/>
      <c r="K1082" s="38"/>
      <c r="L1082" s="34"/>
      <c r="M1082" s="34"/>
      <c r="N1082" s="34"/>
      <c r="O1082" s="34"/>
    </row>
    <row r="1083" spans="1:15" ht="14.25">
      <c r="A1083" s="41">
        <v>0</v>
      </c>
      <c r="B1083" s="58"/>
      <c r="C1083" s="64"/>
      <c r="D1083" s="65"/>
      <c r="E1083" s="60" t="str">
        <f t="shared" si="82"/>
        <v/>
      </c>
      <c r="F1083" s="61">
        <f t="shared" si="83"/>
        <v>0</v>
      </c>
      <c r="G1083" s="87">
        <f>IF($C1083="",0,COUNTIF(男子名簿!$F$12:$F$520,$C1083))</f>
        <v>0</v>
      </c>
      <c r="H1083" s="88">
        <f>IF($C1083="",0,COUNTIF(女子名簿!$F$12:$F$520,$C1083))</f>
        <v>0</v>
      </c>
      <c r="I1083" s="89">
        <f t="shared" si="77"/>
        <v>0</v>
      </c>
      <c r="J1083" s="38"/>
      <c r="K1083" s="38"/>
      <c r="L1083" s="34"/>
      <c r="M1083" s="34"/>
      <c r="N1083" s="34"/>
      <c r="O1083" s="40"/>
    </row>
    <row r="1084" spans="1:15" ht="14.25">
      <c r="A1084" s="41">
        <v>0</v>
      </c>
      <c r="B1084" s="42"/>
      <c r="C1084" s="53"/>
      <c r="D1084" s="54"/>
      <c r="E1084" s="45" t="str">
        <f t="shared" si="82"/>
        <v/>
      </c>
      <c r="F1084" s="43">
        <f t="shared" si="83"/>
        <v>0</v>
      </c>
      <c r="G1084" s="75">
        <f>IF($C1084="",0,COUNTIF(男子名簿!$F$12:$F$520,$C1084))</f>
        <v>0</v>
      </c>
      <c r="H1084" s="76">
        <f>IF($C1084="",0,COUNTIF(女子名簿!$F$12:$F$520,$C1084))</f>
        <v>0</v>
      </c>
      <c r="I1084" s="77">
        <f t="shared" si="77"/>
        <v>0</v>
      </c>
      <c r="J1084" s="38"/>
      <c r="K1084" s="38"/>
      <c r="L1084" s="34"/>
      <c r="M1084" s="34"/>
      <c r="N1084" s="34"/>
      <c r="O1084" s="40"/>
    </row>
    <row r="1085" spans="1:15" ht="14.25">
      <c r="A1085" s="41">
        <v>0</v>
      </c>
      <c r="B1085" s="42"/>
      <c r="C1085" s="53"/>
      <c r="D1085" s="54"/>
      <c r="E1085" s="45" t="str">
        <f t="shared" si="82"/>
        <v/>
      </c>
      <c r="F1085" s="43">
        <f t="shared" si="83"/>
        <v>0</v>
      </c>
      <c r="G1085" s="75">
        <f>IF($C1085="",0,COUNTIF(男子名簿!$F$12:$F$520,$C1085))</f>
        <v>0</v>
      </c>
      <c r="H1085" s="76">
        <f>IF($C1085="",0,COUNTIF(女子名簿!$F$12:$F$520,$C1085))</f>
        <v>0</v>
      </c>
      <c r="I1085" s="77">
        <f t="shared" si="77"/>
        <v>0</v>
      </c>
      <c r="J1085" s="38"/>
      <c r="K1085" s="38"/>
      <c r="L1085" s="34"/>
      <c r="M1085" s="34"/>
      <c r="N1085" s="34"/>
      <c r="O1085" s="40"/>
    </row>
    <row r="1086" spans="1:15" ht="14.25">
      <c r="A1086" s="41">
        <v>0</v>
      </c>
      <c r="B1086" s="42"/>
      <c r="C1086" s="43"/>
      <c r="D1086" s="44"/>
      <c r="E1086" s="45" t="str">
        <f t="shared" si="82"/>
        <v/>
      </c>
      <c r="F1086" s="43">
        <f t="shared" si="83"/>
        <v>0</v>
      </c>
      <c r="G1086" s="75">
        <f>IF($C1086="",0,COUNTIF(男子名簿!$F$12:$F$520,$C1086))</f>
        <v>0</v>
      </c>
      <c r="H1086" s="76">
        <f>IF($C1086="",0,COUNTIF(女子名簿!$F$12:$F$520,$C1086))</f>
        <v>0</v>
      </c>
      <c r="I1086" s="77">
        <f t="shared" si="77"/>
        <v>0</v>
      </c>
      <c r="J1086" s="38"/>
      <c r="K1086" s="38"/>
      <c r="L1086" s="34"/>
      <c r="M1086" s="34"/>
      <c r="N1086" s="34"/>
      <c r="O1086" s="40"/>
    </row>
    <row r="1087" spans="1:15" ht="14.25">
      <c r="A1087" s="41">
        <v>0</v>
      </c>
      <c r="B1087" s="46"/>
      <c r="C1087" s="62"/>
      <c r="D1087" s="66"/>
      <c r="E1087" s="48" t="str">
        <f t="shared" si="82"/>
        <v/>
      </c>
      <c r="F1087" s="49">
        <f t="shared" si="83"/>
        <v>0</v>
      </c>
      <c r="G1087" s="78">
        <f>IF($C1087="",0,COUNTIF(男子名簿!$F$12:$F$520,$C1087))</f>
        <v>0</v>
      </c>
      <c r="H1087" s="79">
        <f>IF($C1087="",0,COUNTIF(女子名簿!$F$12:$F$520,$C1087))</f>
        <v>0</v>
      </c>
      <c r="I1087" s="80">
        <f t="shared" si="77"/>
        <v>0</v>
      </c>
      <c r="J1087" s="38"/>
      <c r="K1087" s="38"/>
      <c r="L1087" s="34"/>
      <c r="M1087" s="34"/>
      <c r="N1087" s="34"/>
      <c r="O1087" s="40"/>
    </row>
    <row r="1088" spans="1:15" ht="14.25">
      <c r="A1088" s="41">
        <v>0</v>
      </c>
      <c r="B1088" s="50"/>
      <c r="C1088" s="64"/>
      <c r="D1088" s="67"/>
      <c r="E1088" s="52" t="str">
        <f t="shared" si="82"/>
        <v/>
      </c>
      <c r="F1088" s="51">
        <f t="shared" si="83"/>
        <v>0</v>
      </c>
      <c r="G1088" s="81">
        <f>IF($C1088="",0,COUNTIF(男子名簿!$F$12:$F$520,$C1088))</f>
        <v>0</v>
      </c>
      <c r="H1088" s="82">
        <f>IF($C1088="",0,COUNTIF(女子名簿!$F$12:$F$520,$C1088))</f>
        <v>0</v>
      </c>
      <c r="I1088" s="83">
        <f t="shared" si="77"/>
        <v>0</v>
      </c>
      <c r="J1088" s="38"/>
      <c r="K1088" s="38"/>
      <c r="L1088" s="34"/>
      <c r="M1088" s="34"/>
      <c r="N1088" s="34"/>
      <c r="O1088" s="40"/>
    </row>
    <row r="1089" spans="1:15" ht="14.25">
      <c r="A1089" s="41">
        <v>0</v>
      </c>
      <c r="B1089" s="42"/>
      <c r="C1089" s="43"/>
      <c r="D1089" s="44"/>
      <c r="E1089" s="45" t="str">
        <f t="shared" si="82"/>
        <v/>
      </c>
      <c r="F1089" s="43">
        <f t="shared" si="83"/>
        <v>0</v>
      </c>
      <c r="G1089" s="75">
        <f>IF($C1089="",0,COUNTIF(男子名簿!$F$12:$F$520,$C1089))</f>
        <v>0</v>
      </c>
      <c r="H1089" s="76">
        <f>IF($C1089="",0,COUNTIF(女子名簿!$F$12:$F$520,$C1089))</f>
        <v>0</v>
      </c>
      <c r="I1089" s="77">
        <f t="shared" si="77"/>
        <v>0</v>
      </c>
      <c r="J1089" s="38"/>
      <c r="K1089" s="38"/>
      <c r="L1089" s="34"/>
      <c r="M1089" s="34"/>
      <c r="N1089" s="34"/>
      <c r="O1089" s="40"/>
    </row>
    <row r="1090" spans="1:15" ht="14.25">
      <c r="A1090" s="41">
        <v>0</v>
      </c>
      <c r="B1090" s="42"/>
      <c r="C1090" s="53"/>
      <c r="D1090" s="54"/>
      <c r="E1090" s="45" t="str">
        <f t="shared" si="82"/>
        <v/>
      </c>
      <c r="F1090" s="43">
        <f t="shared" si="83"/>
        <v>0</v>
      </c>
      <c r="G1090" s="75">
        <f>IF($C1090="",0,COUNTIF(男子名簿!$F$12:$F$520,$C1090))</f>
        <v>0</v>
      </c>
      <c r="H1090" s="76">
        <f>IF($C1090="",0,COUNTIF(女子名簿!$F$12:$F$520,$C1090))</f>
        <v>0</v>
      </c>
      <c r="I1090" s="77">
        <f t="shared" si="77"/>
        <v>0</v>
      </c>
      <c r="J1090" s="38"/>
      <c r="K1090" s="38"/>
      <c r="L1090" s="34"/>
      <c r="M1090" s="34"/>
      <c r="N1090" s="34"/>
      <c r="O1090" s="40"/>
    </row>
    <row r="1091" spans="1:15" ht="14.25">
      <c r="A1091" s="41">
        <v>0</v>
      </c>
      <c r="B1091" s="42"/>
      <c r="C1091" s="53"/>
      <c r="D1091" s="54"/>
      <c r="E1091" s="45" t="str">
        <f t="shared" si="82"/>
        <v/>
      </c>
      <c r="F1091" s="43">
        <f t="shared" si="83"/>
        <v>0</v>
      </c>
      <c r="G1091" s="75">
        <f>IF($C1091="",0,COUNTIF(男子名簿!$F$12:$F$520,$C1091))</f>
        <v>0</v>
      </c>
      <c r="H1091" s="76">
        <f>IF($C1091="",0,COUNTIF(女子名簿!$F$12:$F$520,$C1091))</f>
        <v>0</v>
      </c>
      <c r="I1091" s="77">
        <f t="shared" si="77"/>
        <v>0</v>
      </c>
      <c r="J1091" s="38"/>
      <c r="K1091" s="38"/>
      <c r="L1091" s="34"/>
      <c r="M1091" s="34"/>
      <c r="N1091" s="34"/>
      <c r="O1091" s="40"/>
    </row>
    <row r="1092" spans="1:15" ht="14.25">
      <c r="A1092" s="41">
        <v>0</v>
      </c>
      <c r="B1092" s="55"/>
      <c r="C1092" s="62"/>
      <c r="D1092" s="63"/>
      <c r="E1092" s="57" t="str">
        <f t="shared" si="82"/>
        <v/>
      </c>
      <c r="F1092" s="47">
        <f t="shared" si="83"/>
        <v>0</v>
      </c>
      <c r="G1092" s="84">
        <f>IF($C1092="",0,COUNTIF(男子名簿!$F$12:$F$520,$C1092))</f>
        <v>0</v>
      </c>
      <c r="H1092" s="85">
        <f>IF($C1092="",0,COUNTIF(女子名簿!$F$12:$F$520,$C1092))</f>
        <v>0</v>
      </c>
      <c r="I1092" s="86">
        <f t="shared" si="77"/>
        <v>0</v>
      </c>
      <c r="J1092" s="38"/>
      <c r="K1092" s="38"/>
      <c r="L1092" s="34"/>
      <c r="M1092" s="34"/>
      <c r="N1092" s="34"/>
      <c r="O1092" s="40"/>
    </row>
    <row r="1093" spans="1:15" ht="14.25">
      <c r="A1093" s="41">
        <v>0</v>
      </c>
      <c r="B1093" s="58"/>
      <c r="C1093" s="64"/>
      <c r="D1093" s="65"/>
      <c r="E1093" s="60" t="str">
        <f t="shared" si="82"/>
        <v/>
      </c>
      <c r="F1093" s="61">
        <f t="shared" si="83"/>
        <v>0</v>
      </c>
      <c r="G1093" s="87">
        <f>IF($C1093="",0,COUNTIF(男子名簿!$F$12:$F$520,$C1093))</f>
        <v>0</v>
      </c>
      <c r="H1093" s="88">
        <f>IF($C1093="",0,COUNTIF(女子名簿!$F$12:$F$520,$C1093))</f>
        <v>0</v>
      </c>
      <c r="I1093" s="89">
        <f t="shared" si="77"/>
        <v>0</v>
      </c>
      <c r="J1093" s="38"/>
      <c r="K1093" s="38"/>
      <c r="L1093" s="34"/>
      <c r="M1093" s="34"/>
      <c r="N1093" s="34"/>
      <c r="O1093" s="40"/>
    </row>
    <row r="1094" spans="1:15" ht="14.25">
      <c r="A1094" s="41">
        <v>0</v>
      </c>
      <c r="B1094" s="42"/>
      <c r="C1094" s="53"/>
      <c r="D1094" s="54"/>
      <c r="E1094" s="45" t="str">
        <f t="shared" si="82"/>
        <v/>
      </c>
      <c r="F1094" s="43">
        <f t="shared" si="83"/>
        <v>0</v>
      </c>
      <c r="G1094" s="75">
        <f>IF($C1094="",0,COUNTIF(男子名簿!$F$12:$F$520,$C1094))</f>
        <v>0</v>
      </c>
      <c r="H1094" s="76">
        <f>IF($C1094="",0,COUNTIF(女子名簿!$F$12:$F$520,$C1094))</f>
        <v>0</v>
      </c>
      <c r="I1094" s="77">
        <f t="shared" si="77"/>
        <v>0</v>
      </c>
      <c r="J1094" s="38"/>
      <c r="K1094" s="38"/>
      <c r="L1094" s="34"/>
      <c r="M1094" s="34"/>
      <c r="N1094" s="34"/>
      <c r="O1094" s="40"/>
    </row>
    <row r="1095" spans="1:15" ht="14.25">
      <c r="A1095" s="41">
        <v>0</v>
      </c>
      <c r="B1095" s="42"/>
      <c r="C1095" s="53"/>
      <c r="D1095" s="54"/>
      <c r="E1095" s="45" t="str">
        <f t="shared" si="82"/>
        <v/>
      </c>
      <c r="F1095" s="43">
        <f t="shared" si="83"/>
        <v>0</v>
      </c>
      <c r="G1095" s="75">
        <f>IF($C1095="",0,COUNTIF(男子名簿!$F$12:$F$520,$C1095))</f>
        <v>0</v>
      </c>
      <c r="H1095" s="76">
        <f>IF($C1095="",0,COUNTIF(女子名簿!$F$12:$F$520,$C1095))</f>
        <v>0</v>
      </c>
      <c r="I1095" s="77">
        <f t="shared" si="77"/>
        <v>0</v>
      </c>
      <c r="J1095" s="38"/>
      <c r="K1095" s="38"/>
      <c r="L1095" s="34"/>
      <c r="M1095" s="34"/>
      <c r="N1095" s="34"/>
      <c r="O1095" s="40"/>
    </row>
    <row r="1096" spans="1:15" ht="14.25">
      <c r="A1096" s="41">
        <v>0</v>
      </c>
      <c r="B1096" s="42"/>
      <c r="C1096" s="53"/>
      <c r="D1096" s="54"/>
      <c r="E1096" s="45" t="str">
        <f t="shared" si="82"/>
        <v/>
      </c>
      <c r="F1096" s="43">
        <f t="shared" si="83"/>
        <v>0</v>
      </c>
      <c r="G1096" s="75">
        <f>IF($C1096="",0,COUNTIF(男子名簿!$F$12:$F$520,$C1096))</f>
        <v>0</v>
      </c>
      <c r="H1096" s="76">
        <f>IF($C1096="",0,COUNTIF(女子名簿!$F$12:$F$520,$C1096))</f>
        <v>0</v>
      </c>
      <c r="I1096" s="77">
        <f t="shared" si="77"/>
        <v>0</v>
      </c>
      <c r="J1096" s="38"/>
      <c r="K1096" s="38"/>
      <c r="L1096" s="34"/>
      <c r="M1096" s="34"/>
      <c r="N1096" s="34"/>
      <c r="O1096" s="40"/>
    </row>
    <row r="1097" spans="1:15" ht="14.25">
      <c r="A1097" s="41">
        <v>0</v>
      </c>
      <c r="B1097" s="46"/>
      <c r="C1097" s="62"/>
      <c r="D1097" s="66"/>
      <c r="E1097" s="48" t="str">
        <f t="shared" si="82"/>
        <v/>
      </c>
      <c r="F1097" s="49">
        <f t="shared" si="83"/>
        <v>0</v>
      </c>
      <c r="G1097" s="78">
        <f>IF($C1097="",0,COUNTIF(男子名簿!$F$12:$F$520,$C1097))</f>
        <v>0</v>
      </c>
      <c r="H1097" s="79">
        <f>IF($C1097="",0,COUNTIF(女子名簿!$F$12:$F$520,$C1097))</f>
        <v>0</v>
      </c>
      <c r="I1097" s="80">
        <f t="shared" si="77"/>
        <v>0</v>
      </c>
      <c r="J1097" s="38"/>
      <c r="K1097" s="38"/>
      <c r="L1097" s="34"/>
      <c r="M1097" s="34"/>
      <c r="N1097" s="34"/>
      <c r="O1097" s="40"/>
    </row>
    <row r="1098" spans="1:15" ht="14.25">
      <c r="A1098" s="41">
        <v>0</v>
      </c>
      <c r="B1098" s="50"/>
      <c r="C1098" s="61"/>
      <c r="D1098" s="59"/>
      <c r="E1098" s="52"/>
      <c r="F1098" s="51"/>
      <c r="G1098" s="81">
        <f>IF($C1098="",0,COUNTIF(男子名簿!$F$12:$F$520,$C1098))</f>
        <v>0</v>
      </c>
      <c r="H1098" s="82">
        <f>IF($C1098="",0,COUNTIF(女子名簿!$F$12:$F$520,$C1098))</f>
        <v>0</v>
      </c>
      <c r="I1098" s="83">
        <f t="shared" ref="I1098:I1129" si="84">G1098+H1098</f>
        <v>0</v>
      </c>
      <c r="J1098" s="38"/>
      <c r="K1098" s="38"/>
      <c r="L1098" s="34"/>
      <c r="M1098" s="34"/>
      <c r="N1098" s="34"/>
      <c r="O1098" s="40"/>
    </row>
    <row r="1099" spans="1:15" ht="14.25">
      <c r="A1099" s="41">
        <v>0</v>
      </c>
      <c r="B1099" s="42"/>
      <c r="C1099" s="43"/>
      <c r="D1099" s="44"/>
      <c r="E1099" s="45" t="str">
        <f t="shared" ref="E1099:E1117" si="85">IF($C1099="","",ASC(PHONETIC($C1099)))</f>
        <v/>
      </c>
      <c r="F1099" s="43">
        <f t="shared" ref="F1099:F1117" si="86">C1099</f>
        <v>0</v>
      </c>
      <c r="G1099" s="75">
        <f>IF($C1099="",0,COUNTIF(男子名簿!$F$12:$F$520,$C1099))</f>
        <v>0</v>
      </c>
      <c r="H1099" s="76">
        <f>IF($C1099="",0,COUNTIF(女子名簿!$F$12:$F$520,$C1099))</f>
        <v>0</v>
      </c>
      <c r="I1099" s="77">
        <f t="shared" si="84"/>
        <v>0</v>
      </c>
      <c r="J1099" s="38"/>
      <c r="K1099" s="38"/>
      <c r="L1099" s="34"/>
      <c r="M1099" s="34"/>
      <c r="N1099" s="34"/>
      <c r="O1099" s="34"/>
    </row>
    <row r="1100" spans="1:15" ht="14.25">
      <c r="A1100" s="41">
        <v>0</v>
      </c>
      <c r="B1100" s="42"/>
      <c r="C1100" s="43"/>
      <c r="D1100" s="44"/>
      <c r="E1100" s="45" t="str">
        <f t="shared" si="85"/>
        <v/>
      </c>
      <c r="F1100" s="43">
        <f t="shared" si="86"/>
        <v>0</v>
      </c>
      <c r="G1100" s="75">
        <f>IF($C1100="",0,COUNTIF(男子名簿!$F$12:$F$520,$C1100))</f>
        <v>0</v>
      </c>
      <c r="H1100" s="76">
        <f>IF($C1100="",0,COUNTIF(女子名簿!$F$12:$F$520,$C1100))</f>
        <v>0</v>
      </c>
      <c r="I1100" s="77">
        <f t="shared" si="84"/>
        <v>0</v>
      </c>
      <c r="J1100" s="38"/>
      <c r="K1100" s="38"/>
      <c r="L1100" s="34"/>
      <c r="M1100" s="34"/>
      <c r="N1100" s="34"/>
      <c r="O1100" s="34"/>
    </row>
    <row r="1101" spans="1:15" ht="14.25">
      <c r="A1101" s="41">
        <v>0</v>
      </c>
      <c r="B1101" s="42"/>
      <c r="C1101" s="43"/>
      <c r="D1101" s="44"/>
      <c r="E1101" s="45" t="str">
        <f t="shared" si="85"/>
        <v/>
      </c>
      <c r="F1101" s="43">
        <f t="shared" si="86"/>
        <v>0</v>
      </c>
      <c r="G1101" s="75">
        <f>IF($C1101="",0,COUNTIF(男子名簿!$F$12:$F$520,$C1101))</f>
        <v>0</v>
      </c>
      <c r="H1101" s="76">
        <f>IF($C1101="",0,COUNTIF(女子名簿!$F$12:$F$520,$C1101))</f>
        <v>0</v>
      </c>
      <c r="I1101" s="77">
        <f t="shared" si="84"/>
        <v>0</v>
      </c>
      <c r="J1101" s="38"/>
      <c r="K1101" s="38"/>
      <c r="L1101" s="34"/>
      <c r="M1101" s="34"/>
      <c r="N1101" s="34"/>
      <c r="O1101" s="34"/>
    </row>
    <row r="1102" spans="1:15" ht="14.25">
      <c r="A1102" s="41">
        <v>0</v>
      </c>
      <c r="B1102" s="55"/>
      <c r="C1102" s="47"/>
      <c r="D1102" s="56"/>
      <c r="E1102" s="57" t="str">
        <f t="shared" si="85"/>
        <v/>
      </c>
      <c r="F1102" s="47">
        <f t="shared" si="86"/>
        <v>0</v>
      </c>
      <c r="G1102" s="84">
        <f>IF($C1102="",0,COUNTIF(男子名簿!$F$12:$F$520,$C1102))</f>
        <v>0</v>
      </c>
      <c r="H1102" s="85">
        <f>IF($C1102="",0,COUNTIF(女子名簿!$F$12:$F$520,$C1102))</f>
        <v>0</v>
      </c>
      <c r="I1102" s="86">
        <f t="shared" si="84"/>
        <v>0</v>
      </c>
      <c r="J1102" s="38"/>
      <c r="K1102" s="38"/>
      <c r="L1102" s="34"/>
      <c r="M1102" s="34"/>
      <c r="N1102" s="34"/>
      <c r="O1102" s="34"/>
    </row>
    <row r="1103" spans="1:15" ht="14.25">
      <c r="A1103" s="41">
        <v>0</v>
      </c>
      <c r="B1103" s="58"/>
      <c r="C1103" s="64"/>
      <c r="D1103" s="65"/>
      <c r="E1103" s="60" t="str">
        <f t="shared" si="85"/>
        <v/>
      </c>
      <c r="F1103" s="61">
        <f t="shared" si="86"/>
        <v>0</v>
      </c>
      <c r="G1103" s="87">
        <f>IF($C1103="",0,COUNTIF(男子名簿!$F$12:$F$520,$C1103))</f>
        <v>0</v>
      </c>
      <c r="H1103" s="88">
        <f>IF($C1103="",0,COUNTIF(女子名簿!$F$12:$F$520,$C1103))</f>
        <v>0</v>
      </c>
      <c r="I1103" s="89">
        <f t="shared" si="84"/>
        <v>0</v>
      </c>
      <c r="J1103" s="38"/>
      <c r="K1103" s="38"/>
      <c r="L1103" s="34"/>
      <c r="M1103" s="34"/>
      <c r="N1103" s="34"/>
      <c r="O1103" s="40"/>
    </row>
    <row r="1104" spans="1:15" ht="14.25">
      <c r="A1104" s="41">
        <v>0</v>
      </c>
      <c r="B1104" s="42"/>
      <c r="C1104" s="53"/>
      <c r="D1104" s="54"/>
      <c r="E1104" s="45" t="str">
        <f t="shared" si="85"/>
        <v/>
      </c>
      <c r="F1104" s="43">
        <f t="shared" si="86"/>
        <v>0</v>
      </c>
      <c r="G1104" s="75">
        <f>IF($C1104="",0,COUNTIF(男子名簿!$F$12:$F$520,$C1104))</f>
        <v>0</v>
      </c>
      <c r="H1104" s="76">
        <f>IF($C1104="",0,COUNTIF(女子名簿!$F$12:$F$520,$C1104))</f>
        <v>0</v>
      </c>
      <c r="I1104" s="77">
        <f t="shared" si="84"/>
        <v>0</v>
      </c>
      <c r="J1104" s="38"/>
      <c r="K1104" s="38"/>
      <c r="L1104" s="34"/>
      <c r="M1104" s="34"/>
      <c r="N1104" s="34"/>
      <c r="O1104" s="40"/>
    </row>
    <row r="1105" spans="1:15" ht="14.25">
      <c r="A1105" s="41">
        <v>0</v>
      </c>
      <c r="B1105" s="42"/>
      <c r="C1105" s="53"/>
      <c r="D1105" s="54"/>
      <c r="E1105" s="45" t="str">
        <f t="shared" si="85"/>
        <v/>
      </c>
      <c r="F1105" s="43">
        <f t="shared" si="86"/>
        <v>0</v>
      </c>
      <c r="G1105" s="75">
        <f>IF($C1105="",0,COUNTIF(男子名簿!$F$12:$F$520,$C1105))</f>
        <v>0</v>
      </c>
      <c r="H1105" s="76">
        <f>IF($C1105="",0,COUNTIF(女子名簿!$F$12:$F$520,$C1105))</f>
        <v>0</v>
      </c>
      <c r="I1105" s="77">
        <f t="shared" si="84"/>
        <v>0</v>
      </c>
      <c r="J1105" s="38"/>
      <c r="K1105" s="38"/>
      <c r="L1105" s="34"/>
      <c r="M1105" s="34"/>
      <c r="N1105" s="34"/>
      <c r="O1105" s="40"/>
    </row>
    <row r="1106" spans="1:15" ht="14.25">
      <c r="A1106" s="41">
        <v>0</v>
      </c>
      <c r="B1106" s="42"/>
      <c r="C1106" s="43"/>
      <c r="D1106" s="44"/>
      <c r="E1106" s="45" t="str">
        <f t="shared" si="85"/>
        <v/>
      </c>
      <c r="F1106" s="43">
        <f t="shared" si="86"/>
        <v>0</v>
      </c>
      <c r="G1106" s="75">
        <f>IF($C1106="",0,COUNTIF(男子名簿!$F$12:$F$520,$C1106))</f>
        <v>0</v>
      </c>
      <c r="H1106" s="76">
        <f>IF($C1106="",0,COUNTIF(女子名簿!$F$12:$F$520,$C1106))</f>
        <v>0</v>
      </c>
      <c r="I1106" s="77">
        <f t="shared" si="84"/>
        <v>0</v>
      </c>
      <c r="J1106" s="38"/>
      <c r="K1106" s="38"/>
      <c r="L1106" s="34"/>
      <c r="M1106" s="34"/>
      <c r="N1106" s="34"/>
      <c r="O1106" s="40"/>
    </row>
    <row r="1107" spans="1:15" ht="14.25">
      <c r="A1107" s="41">
        <v>0</v>
      </c>
      <c r="B1107" s="46"/>
      <c r="C1107" s="62"/>
      <c r="D1107" s="66"/>
      <c r="E1107" s="48" t="str">
        <f t="shared" si="85"/>
        <v/>
      </c>
      <c r="F1107" s="49">
        <f t="shared" si="86"/>
        <v>0</v>
      </c>
      <c r="G1107" s="78">
        <f>IF($C1107="",0,COUNTIF(男子名簿!$F$12:$F$520,$C1107))</f>
        <v>0</v>
      </c>
      <c r="H1107" s="79">
        <f>IF($C1107="",0,COUNTIF(女子名簿!$F$12:$F$520,$C1107))</f>
        <v>0</v>
      </c>
      <c r="I1107" s="80">
        <f t="shared" si="84"/>
        <v>0</v>
      </c>
      <c r="J1107" s="38"/>
      <c r="K1107" s="38"/>
      <c r="L1107" s="34"/>
      <c r="M1107" s="34"/>
      <c r="N1107" s="34"/>
      <c r="O1107" s="40"/>
    </row>
    <row r="1108" spans="1:15" ht="14.25">
      <c r="A1108" s="41">
        <v>0</v>
      </c>
      <c r="B1108" s="50"/>
      <c r="C1108" s="64"/>
      <c r="D1108" s="67"/>
      <c r="E1108" s="52" t="str">
        <f t="shared" si="85"/>
        <v/>
      </c>
      <c r="F1108" s="51">
        <f t="shared" si="86"/>
        <v>0</v>
      </c>
      <c r="G1108" s="81">
        <f>IF($C1108="",0,COUNTIF(男子名簿!$F$12:$F$520,$C1108))</f>
        <v>0</v>
      </c>
      <c r="H1108" s="82">
        <f>IF($C1108="",0,COUNTIF(女子名簿!$F$12:$F$520,$C1108))</f>
        <v>0</v>
      </c>
      <c r="I1108" s="83">
        <f t="shared" si="84"/>
        <v>0</v>
      </c>
      <c r="J1108" s="38"/>
      <c r="K1108" s="38"/>
      <c r="L1108" s="34"/>
      <c r="M1108" s="34"/>
      <c r="N1108" s="34"/>
      <c r="O1108" s="40"/>
    </row>
    <row r="1109" spans="1:15" ht="14.25">
      <c r="A1109" s="41">
        <v>0</v>
      </c>
      <c r="B1109" s="42"/>
      <c r="C1109" s="43"/>
      <c r="D1109" s="44"/>
      <c r="E1109" s="45" t="str">
        <f t="shared" si="85"/>
        <v/>
      </c>
      <c r="F1109" s="43">
        <f t="shared" si="86"/>
        <v>0</v>
      </c>
      <c r="G1109" s="75">
        <f>IF($C1109="",0,COUNTIF(男子名簿!$F$12:$F$520,$C1109))</f>
        <v>0</v>
      </c>
      <c r="H1109" s="76">
        <f>IF($C1109="",0,COUNTIF(女子名簿!$F$12:$F$520,$C1109))</f>
        <v>0</v>
      </c>
      <c r="I1109" s="77">
        <f t="shared" si="84"/>
        <v>0</v>
      </c>
      <c r="J1109" s="38"/>
      <c r="K1109" s="38"/>
      <c r="L1109" s="34"/>
      <c r="M1109" s="34"/>
      <c r="N1109" s="34"/>
      <c r="O1109" s="40"/>
    </row>
    <row r="1110" spans="1:15" ht="14.25">
      <c r="A1110" s="41">
        <v>0</v>
      </c>
      <c r="B1110" s="42"/>
      <c r="C1110" s="53"/>
      <c r="D1110" s="54"/>
      <c r="E1110" s="45" t="str">
        <f t="shared" si="85"/>
        <v/>
      </c>
      <c r="F1110" s="43">
        <f t="shared" si="86"/>
        <v>0</v>
      </c>
      <c r="G1110" s="75">
        <f>IF($C1110="",0,COUNTIF(男子名簿!$F$12:$F$520,$C1110))</f>
        <v>0</v>
      </c>
      <c r="H1110" s="76">
        <f>IF($C1110="",0,COUNTIF(女子名簿!$F$12:$F$520,$C1110))</f>
        <v>0</v>
      </c>
      <c r="I1110" s="77">
        <f t="shared" si="84"/>
        <v>0</v>
      </c>
      <c r="J1110" s="38"/>
      <c r="K1110" s="38"/>
      <c r="L1110" s="34"/>
      <c r="M1110" s="34"/>
      <c r="N1110" s="34"/>
      <c r="O1110" s="40"/>
    </row>
    <row r="1111" spans="1:15" ht="14.25">
      <c r="A1111" s="41">
        <v>0</v>
      </c>
      <c r="B1111" s="42"/>
      <c r="C1111" s="53"/>
      <c r="D1111" s="54"/>
      <c r="E1111" s="45" t="str">
        <f t="shared" si="85"/>
        <v/>
      </c>
      <c r="F1111" s="43">
        <f t="shared" si="86"/>
        <v>0</v>
      </c>
      <c r="G1111" s="75">
        <f>IF($C1111="",0,COUNTIF(男子名簿!$F$12:$F$520,$C1111))</f>
        <v>0</v>
      </c>
      <c r="H1111" s="76">
        <f>IF($C1111="",0,COUNTIF(女子名簿!$F$12:$F$520,$C1111))</f>
        <v>0</v>
      </c>
      <c r="I1111" s="77">
        <f t="shared" si="84"/>
        <v>0</v>
      </c>
      <c r="J1111" s="38"/>
      <c r="K1111" s="38"/>
      <c r="L1111" s="34"/>
      <c r="M1111" s="34"/>
      <c r="N1111" s="34"/>
      <c r="O1111" s="40"/>
    </row>
    <row r="1112" spans="1:15" ht="14.25">
      <c r="A1112" s="41">
        <v>0</v>
      </c>
      <c r="B1112" s="55"/>
      <c r="C1112" s="62"/>
      <c r="D1112" s="63"/>
      <c r="E1112" s="57" t="str">
        <f t="shared" si="85"/>
        <v/>
      </c>
      <c r="F1112" s="47">
        <f t="shared" si="86"/>
        <v>0</v>
      </c>
      <c r="G1112" s="84">
        <f>IF($C1112="",0,COUNTIF(男子名簿!$F$12:$F$520,$C1112))</f>
        <v>0</v>
      </c>
      <c r="H1112" s="85">
        <f>IF($C1112="",0,COUNTIF(女子名簿!$F$12:$F$520,$C1112))</f>
        <v>0</v>
      </c>
      <c r="I1112" s="86">
        <f t="shared" si="84"/>
        <v>0</v>
      </c>
      <c r="J1112" s="38"/>
      <c r="K1112" s="38"/>
      <c r="L1112" s="34"/>
      <c r="M1112" s="34"/>
      <c r="N1112" s="34"/>
      <c r="O1112" s="40"/>
    </row>
    <row r="1113" spans="1:15" ht="14.25">
      <c r="A1113" s="41">
        <v>0</v>
      </c>
      <c r="B1113" s="58"/>
      <c r="C1113" s="64"/>
      <c r="D1113" s="65"/>
      <c r="E1113" s="60" t="str">
        <f t="shared" si="85"/>
        <v/>
      </c>
      <c r="F1113" s="61">
        <f t="shared" si="86"/>
        <v>0</v>
      </c>
      <c r="G1113" s="87">
        <f>IF($C1113="",0,COUNTIF(男子名簿!$F$12:$F$520,$C1113))</f>
        <v>0</v>
      </c>
      <c r="H1113" s="88">
        <f>IF($C1113="",0,COUNTIF(女子名簿!$F$12:$F$520,$C1113))</f>
        <v>0</v>
      </c>
      <c r="I1113" s="89">
        <f t="shared" si="84"/>
        <v>0</v>
      </c>
      <c r="J1113" s="38"/>
      <c r="K1113" s="38"/>
      <c r="L1113" s="34"/>
      <c r="M1113" s="34"/>
      <c r="N1113" s="34"/>
      <c r="O1113" s="40"/>
    </row>
    <row r="1114" spans="1:15" ht="14.25">
      <c r="A1114" s="41">
        <v>0</v>
      </c>
      <c r="B1114" s="42"/>
      <c r="C1114" s="53"/>
      <c r="D1114" s="54"/>
      <c r="E1114" s="45" t="str">
        <f t="shared" si="85"/>
        <v/>
      </c>
      <c r="F1114" s="43">
        <f t="shared" si="86"/>
        <v>0</v>
      </c>
      <c r="G1114" s="75">
        <f>IF($C1114="",0,COUNTIF(男子名簿!$F$12:$F$520,$C1114))</f>
        <v>0</v>
      </c>
      <c r="H1114" s="76">
        <f>IF($C1114="",0,COUNTIF(女子名簿!$F$12:$F$520,$C1114))</f>
        <v>0</v>
      </c>
      <c r="I1114" s="77">
        <f t="shared" si="84"/>
        <v>0</v>
      </c>
      <c r="J1114" s="38"/>
      <c r="K1114" s="38"/>
      <c r="L1114" s="34"/>
      <c r="M1114" s="34"/>
      <c r="N1114" s="34"/>
      <c r="O1114" s="40"/>
    </row>
    <row r="1115" spans="1:15" ht="14.25">
      <c r="A1115" s="41">
        <v>0</v>
      </c>
      <c r="B1115" s="42"/>
      <c r="C1115" s="53"/>
      <c r="D1115" s="54"/>
      <c r="E1115" s="45" t="str">
        <f t="shared" si="85"/>
        <v/>
      </c>
      <c r="F1115" s="43">
        <f t="shared" si="86"/>
        <v>0</v>
      </c>
      <c r="G1115" s="75">
        <f>IF($C1115="",0,COUNTIF(男子名簿!$F$12:$F$520,$C1115))</f>
        <v>0</v>
      </c>
      <c r="H1115" s="76">
        <f>IF($C1115="",0,COUNTIF(女子名簿!$F$12:$F$520,$C1115))</f>
        <v>0</v>
      </c>
      <c r="I1115" s="77">
        <f t="shared" si="84"/>
        <v>0</v>
      </c>
      <c r="J1115" s="38"/>
      <c r="K1115" s="38"/>
      <c r="L1115" s="34"/>
      <c r="M1115" s="34"/>
      <c r="N1115" s="34"/>
      <c r="O1115" s="40"/>
    </row>
    <row r="1116" spans="1:15" ht="14.25">
      <c r="A1116" s="41">
        <v>0</v>
      </c>
      <c r="B1116" s="42"/>
      <c r="C1116" s="53"/>
      <c r="D1116" s="54"/>
      <c r="E1116" s="45" t="str">
        <f t="shared" si="85"/>
        <v/>
      </c>
      <c r="F1116" s="43">
        <f t="shared" si="86"/>
        <v>0</v>
      </c>
      <c r="G1116" s="75">
        <f>IF($C1116="",0,COUNTIF(男子名簿!$F$12:$F$520,$C1116))</f>
        <v>0</v>
      </c>
      <c r="H1116" s="76">
        <f>IF($C1116="",0,COUNTIF(女子名簿!$F$12:$F$520,$C1116))</f>
        <v>0</v>
      </c>
      <c r="I1116" s="77">
        <f t="shared" si="84"/>
        <v>0</v>
      </c>
      <c r="J1116" s="38"/>
      <c r="K1116" s="38"/>
      <c r="L1116" s="34"/>
      <c r="M1116" s="34"/>
      <c r="N1116" s="34"/>
      <c r="O1116" s="40"/>
    </row>
    <row r="1117" spans="1:15" ht="14.25">
      <c r="A1117" s="41">
        <v>0</v>
      </c>
      <c r="B1117" s="46"/>
      <c r="C1117" s="62"/>
      <c r="D1117" s="66"/>
      <c r="E1117" s="48" t="str">
        <f t="shared" si="85"/>
        <v/>
      </c>
      <c r="F1117" s="49">
        <f t="shared" si="86"/>
        <v>0</v>
      </c>
      <c r="G1117" s="78">
        <f>IF($C1117="",0,COUNTIF(男子名簿!$F$12:$F$520,$C1117))</f>
        <v>0</v>
      </c>
      <c r="H1117" s="79">
        <f>IF($C1117="",0,COUNTIF(女子名簿!$F$12:$F$520,$C1117))</f>
        <v>0</v>
      </c>
      <c r="I1117" s="80">
        <f t="shared" si="84"/>
        <v>0</v>
      </c>
      <c r="J1117" s="38"/>
      <c r="K1117" s="38"/>
      <c r="L1117" s="34"/>
      <c r="M1117" s="34"/>
      <c r="N1117" s="34"/>
      <c r="O1117" s="40"/>
    </row>
    <row r="1118" spans="1:15" ht="14.25">
      <c r="A1118" s="41">
        <v>0</v>
      </c>
      <c r="B1118" s="50"/>
      <c r="C1118" s="61"/>
      <c r="D1118" s="59"/>
      <c r="E1118" s="52"/>
      <c r="F1118" s="51"/>
      <c r="G1118" s="81">
        <f>IF($C1118="",0,COUNTIF(男子名簿!$F$12:$F$520,$C1118))</f>
        <v>0</v>
      </c>
      <c r="H1118" s="82">
        <f>IF($C1118="",0,COUNTIF(女子名簿!$F$12:$F$520,$C1118))</f>
        <v>0</v>
      </c>
      <c r="I1118" s="83">
        <f t="shared" si="84"/>
        <v>0</v>
      </c>
      <c r="J1118" s="38"/>
      <c r="K1118" s="38"/>
      <c r="L1118" s="34"/>
      <c r="M1118" s="34"/>
      <c r="N1118" s="34"/>
      <c r="O1118" s="40"/>
    </row>
    <row r="1119" spans="1:15" ht="14.25">
      <c r="A1119" s="41">
        <v>0</v>
      </c>
      <c r="B1119" s="42"/>
      <c r="C1119" s="43"/>
      <c r="D1119" s="44"/>
      <c r="E1119" s="45" t="str">
        <f t="shared" ref="E1119:E1137" si="87">IF($C1119="","",ASC(PHONETIC($C1119)))</f>
        <v/>
      </c>
      <c r="F1119" s="43">
        <f t="shared" ref="F1119:F1137" si="88">C1119</f>
        <v>0</v>
      </c>
      <c r="G1119" s="75">
        <f>IF($C1119="",0,COUNTIF(男子名簿!$F$12:$F$520,$C1119))</f>
        <v>0</v>
      </c>
      <c r="H1119" s="76">
        <f>IF($C1119="",0,COUNTIF(女子名簿!$F$12:$F$520,$C1119))</f>
        <v>0</v>
      </c>
      <c r="I1119" s="77">
        <f t="shared" si="84"/>
        <v>0</v>
      </c>
      <c r="J1119" s="38"/>
      <c r="K1119" s="38"/>
      <c r="L1119" s="34"/>
      <c r="M1119" s="34"/>
      <c r="N1119" s="34"/>
      <c r="O1119" s="34"/>
    </row>
    <row r="1120" spans="1:15" ht="14.25">
      <c r="A1120" s="41">
        <v>0</v>
      </c>
      <c r="B1120" s="42"/>
      <c r="C1120" s="43"/>
      <c r="D1120" s="44"/>
      <c r="E1120" s="45" t="str">
        <f t="shared" si="87"/>
        <v/>
      </c>
      <c r="F1120" s="43">
        <f t="shared" si="88"/>
        <v>0</v>
      </c>
      <c r="G1120" s="75">
        <f>IF($C1120="",0,COUNTIF(男子名簿!$F$12:$F$520,$C1120))</f>
        <v>0</v>
      </c>
      <c r="H1120" s="76">
        <f>IF($C1120="",0,COUNTIF(女子名簿!$F$12:$F$520,$C1120))</f>
        <v>0</v>
      </c>
      <c r="I1120" s="77">
        <f t="shared" si="84"/>
        <v>0</v>
      </c>
      <c r="J1120" s="38"/>
      <c r="K1120" s="38"/>
      <c r="L1120" s="34"/>
      <c r="M1120" s="34"/>
      <c r="N1120" s="34"/>
      <c r="O1120" s="34"/>
    </row>
    <row r="1121" spans="1:15" ht="14.25">
      <c r="A1121" s="41">
        <v>0</v>
      </c>
      <c r="B1121" s="42"/>
      <c r="C1121" s="43"/>
      <c r="D1121" s="44"/>
      <c r="E1121" s="45" t="str">
        <f t="shared" si="87"/>
        <v/>
      </c>
      <c r="F1121" s="43">
        <f t="shared" si="88"/>
        <v>0</v>
      </c>
      <c r="G1121" s="75">
        <f>IF($C1121="",0,COUNTIF(男子名簿!$F$12:$F$520,$C1121))</f>
        <v>0</v>
      </c>
      <c r="H1121" s="76">
        <f>IF($C1121="",0,COUNTIF(女子名簿!$F$12:$F$520,$C1121))</f>
        <v>0</v>
      </c>
      <c r="I1121" s="77">
        <f t="shared" si="84"/>
        <v>0</v>
      </c>
      <c r="J1121" s="38"/>
      <c r="K1121" s="38"/>
      <c r="L1121" s="34"/>
      <c r="M1121" s="34"/>
      <c r="N1121" s="34"/>
      <c r="O1121" s="34"/>
    </row>
    <row r="1122" spans="1:15" ht="14.25">
      <c r="A1122" s="41">
        <v>0</v>
      </c>
      <c r="B1122" s="55"/>
      <c r="C1122" s="47"/>
      <c r="D1122" s="56"/>
      <c r="E1122" s="57" t="str">
        <f t="shared" si="87"/>
        <v/>
      </c>
      <c r="F1122" s="47">
        <f t="shared" si="88"/>
        <v>0</v>
      </c>
      <c r="G1122" s="84">
        <f>IF($C1122="",0,COUNTIF(男子名簿!$F$12:$F$520,$C1122))</f>
        <v>0</v>
      </c>
      <c r="H1122" s="85">
        <f>IF($C1122="",0,COUNTIF(女子名簿!$F$12:$F$520,$C1122))</f>
        <v>0</v>
      </c>
      <c r="I1122" s="86">
        <f t="shared" si="84"/>
        <v>0</v>
      </c>
      <c r="J1122" s="38"/>
      <c r="K1122" s="38"/>
      <c r="L1122" s="34"/>
      <c r="M1122" s="34"/>
      <c r="N1122" s="34"/>
      <c r="O1122" s="34"/>
    </row>
    <row r="1123" spans="1:15" ht="14.25">
      <c r="A1123" s="41">
        <v>0</v>
      </c>
      <c r="B1123" s="58"/>
      <c r="C1123" s="64"/>
      <c r="D1123" s="65"/>
      <c r="E1123" s="60" t="str">
        <f t="shared" si="87"/>
        <v/>
      </c>
      <c r="F1123" s="61">
        <f t="shared" si="88"/>
        <v>0</v>
      </c>
      <c r="G1123" s="87">
        <f>IF($C1123="",0,COUNTIF(男子名簿!$F$12:$F$520,$C1123))</f>
        <v>0</v>
      </c>
      <c r="H1123" s="88">
        <f>IF($C1123="",0,COUNTIF(女子名簿!$F$12:$F$520,$C1123))</f>
        <v>0</v>
      </c>
      <c r="I1123" s="89">
        <f t="shared" si="84"/>
        <v>0</v>
      </c>
      <c r="J1123" s="38"/>
      <c r="K1123" s="38"/>
      <c r="L1123" s="34"/>
      <c r="M1123" s="34"/>
      <c r="N1123" s="34"/>
      <c r="O1123" s="40"/>
    </row>
    <row r="1124" spans="1:15" ht="14.25">
      <c r="A1124" s="41">
        <v>0</v>
      </c>
      <c r="B1124" s="42"/>
      <c r="C1124" s="53"/>
      <c r="D1124" s="54"/>
      <c r="E1124" s="45" t="str">
        <f t="shared" si="87"/>
        <v/>
      </c>
      <c r="F1124" s="43">
        <f t="shared" si="88"/>
        <v>0</v>
      </c>
      <c r="G1124" s="75">
        <f>IF($C1124="",0,COUNTIF(男子名簿!$F$12:$F$520,$C1124))</f>
        <v>0</v>
      </c>
      <c r="H1124" s="76">
        <f>IF($C1124="",0,COUNTIF(女子名簿!$F$12:$F$520,$C1124))</f>
        <v>0</v>
      </c>
      <c r="I1124" s="77">
        <f t="shared" si="84"/>
        <v>0</v>
      </c>
      <c r="J1124" s="38"/>
      <c r="K1124" s="38"/>
      <c r="L1124" s="34"/>
      <c r="M1124" s="34"/>
      <c r="N1124" s="34"/>
      <c r="O1124" s="40"/>
    </row>
    <row r="1125" spans="1:15" ht="14.25">
      <c r="A1125" s="41">
        <v>0</v>
      </c>
      <c r="B1125" s="42"/>
      <c r="C1125" s="53"/>
      <c r="D1125" s="54"/>
      <c r="E1125" s="45" t="str">
        <f t="shared" si="87"/>
        <v/>
      </c>
      <c r="F1125" s="43">
        <f t="shared" si="88"/>
        <v>0</v>
      </c>
      <c r="G1125" s="75">
        <f>IF($C1125="",0,COUNTIF(男子名簿!$F$12:$F$520,$C1125))</f>
        <v>0</v>
      </c>
      <c r="H1125" s="76">
        <f>IF($C1125="",0,COUNTIF(女子名簿!$F$12:$F$520,$C1125))</f>
        <v>0</v>
      </c>
      <c r="I1125" s="77">
        <f t="shared" si="84"/>
        <v>0</v>
      </c>
      <c r="J1125" s="38"/>
      <c r="K1125" s="38"/>
      <c r="L1125" s="34"/>
      <c r="M1125" s="34"/>
      <c r="N1125" s="34"/>
      <c r="O1125" s="40"/>
    </row>
    <row r="1126" spans="1:15" ht="14.25">
      <c r="A1126" s="41">
        <v>0</v>
      </c>
      <c r="B1126" s="42"/>
      <c r="C1126" s="43"/>
      <c r="D1126" s="44"/>
      <c r="E1126" s="45" t="str">
        <f t="shared" si="87"/>
        <v/>
      </c>
      <c r="F1126" s="43">
        <f t="shared" si="88"/>
        <v>0</v>
      </c>
      <c r="G1126" s="75">
        <f>IF($C1126="",0,COUNTIF(男子名簿!$F$12:$F$520,$C1126))</f>
        <v>0</v>
      </c>
      <c r="H1126" s="76">
        <f>IF($C1126="",0,COUNTIF(女子名簿!$F$12:$F$520,$C1126))</f>
        <v>0</v>
      </c>
      <c r="I1126" s="77">
        <f t="shared" si="84"/>
        <v>0</v>
      </c>
      <c r="J1126" s="38"/>
      <c r="K1126" s="38"/>
      <c r="L1126" s="34"/>
      <c r="M1126" s="34"/>
      <c r="N1126" s="34"/>
      <c r="O1126" s="40"/>
    </row>
    <row r="1127" spans="1:15" ht="14.25">
      <c r="A1127" s="41">
        <v>0</v>
      </c>
      <c r="B1127" s="46"/>
      <c r="C1127" s="62"/>
      <c r="D1127" s="66"/>
      <c r="E1127" s="48" t="str">
        <f t="shared" si="87"/>
        <v/>
      </c>
      <c r="F1127" s="49">
        <f t="shared" si="88"/>
        <v>0</v>
      </c>
      <c r="G1127" s="78">
        <f>IF($C1127="",0,COUNTIF(男子名簿!$F$12:$F$520,$C1127))</f>
        <v>0</v>
      </c>
      <c r="H1127" s="79">
        <f>IF($C1127="",0,COUNTIF(女子名簿!$F$12:$F$520,$C1127))</f>
        <v>0</v>
      </c>
      <c r="I1127" s="80">
        <f t="shared" si="84"/>
        <v>0</v>
      </c>
      <c r="J1127" s="38"/>
      <c r="K1127" s="38"/>
      <c r="L1127" s="34"/>
      <c r="M1127" s="34"/>
      <c r="N1127" s="34"/>
      <c r="O1127" s="40"/>
    </row>
    <row r="1128" spans="1:15" ht="14.25">
      <c r="A1128" s="41">
        <v>0</v>
      </c>
      <c r="B1128" s="50"/>
      <c r="C1128" s="64"/>
      <c r="D1128" s="67"/>
      <c r="E1128" s="52" t="str">
        <f t="shared" si="87"/>
        <v/>
      </c>
      <c r="F1128" s="51">
        <f t="shared" si="88"/>
        <v>0</v>
      </c>
      <c r="G1128" s="81">
        <f>IF($C1128="",0,COUNTIF(男子名簿!$F$12:$F$520,$C1128))</f>
        <v>0</v>
      </c>
      <c r="H1128" s="82">
        <f>IF($C1128="",0,COUNTIF(女子名簿!$F$12:$F$520,$C1128))</f>
        <v>0</v>
      </c>
      <c r="I1128" s="83">
        <f t="shared" si="84"/>
        <v>0</v>
      </c>
      <c r="J1128" s="38"/>
      <c r="K1128" s="38"/>
      <c r="L1128" s="34"/>
      <c r="M1128" s="34"/>
      <c r="N1128" s="34"/>
      <c r="O1128" s="40"/>
    </row>
    <row r="1129" spans="1:15" ht="14.25">
      <c r="A1129" s="41">
        <v>0</v>
      </c>
      <c r="B1129" s="42"/>
      <c r="C1129" s="43"/>
      <c r="D1129" s="44"/>
      <c r="E1129" s="45" t="str">
        <f t="shared" si="87"/>
        <v/>
      </c>
      <c r="F1129" s="43">
        <f t="shared" si="88"/>
        <v>0</v>
      </c>
      <c r="G1129" s="75">
        <f>IF($C1129="",0,COUNTIF(男子名簿!$F$12:$F$520,$C1129))</f>
        <v>0</v>
      </c>
      <c r="H1129" s="76">
        <f>IF($C1129="",0,COUNTIF(女子名簿!$F$12:$F$520,$C1129))</f>
        <v>0</v>
      </c>
      <c r="I1129" s="77">
        <f t="shared" si="84"/>
        <v>0</v>
      </c>
      <c r="J1129" s="38"/>
      <c r="K1129" s="38"/>
      <c r="L1129" s="34"/>
      <c r="M1129" s="34"/>
      <c r="N1129" s="34"/>
      <c r="O1129" s="40"/>
    </row>
    <row r="1130" spans="1:15" ht="14.25">
      <c r="A1130" s="41">
        <v>0</v>
      </c>
      <c r="B1130" s="42"/>
      <c r="C1130" s="53"/>
      <c r="D1130" s="54"/>
      <c r="E1130" s="45" t="str">
        <f t="shared" si="87"/>
        <v/>
      </c>
      <c r="F1130" s="43">
        <f t="shared" si="88"/>
        <v>0</v>
      </c>
      <c r="G1130" s="75">
        <f>IF($C1130="",0,COUNTIF(男子名簿!$F$12:$F$520,$C1130))</f>
        <v>0</v>
      </c>
      <c r="H1130" s="76">
        <f>IF($C1130="",0,COUNTIF(女子名簿!$F$12:$F$520,$C1130))</f>
        <v>0</v>
      </c>
      <c r="I1130" s="77">
        <f t="shared" ref="I1130:I1161" si="89">G1130+H1130</f>
        <v>0</v>
      </c>
      <c r="J1130" s="38"/>
      <c r="K1130" s="38"/>
      <c r="L1130" s="34"/>
      <c r="M1130" s="34"/>
      <c r="N1130" s="34"/>
      <c r="O1130" s="40"/>
    </row>
    <row r="1131" spans="1:15" ht="14.25">
      <c r="A1131" s="41">
        <v>0</v>
      </c>
      <c r="B1131" s="42"/>
      <c r="C1131" s="53"/>
      <c r="D1131" s="54"/>
      <c r="E1131" s="45" t="str">
        <f t="shared" si="87"/>
        <v/>
      </c>
      <c r="F1131" s="43">
        <f t="shared" si="88"/>
        <v>0</v>
      </c>
      <c r="G1131" s="75">
        <f>IF($C1131="",0,COUNTIF(男子名簿!$F$12:$F$520,$C1131))</f>
        <v>0</v>
      </c>
      <c r="H1131" s="76">
        <f>IF($C1131="",0,COUNTIF(女子名簿!$F$12:$F$520,$C1131))</f>
        <v>0</v>
      </c>
      <c r="I1131" s="77">
        <f t="shared" si="89"/>
        <v>0</v>
      </c>
      <c r="J1131" s="38"/>
      <c r="K1131" s="38"/>
      <c r="L1131" s="34"/>
      <c r="M1131" s="34"/>
      <c r="N1131" s="34"/>
      <c r="O1131" s="40"/>
    </row>
    <row r="1132" spans="1:15" ht="14.25">
      <c r="A1132" s="41">
        <v>0</v>
      </c>
      <c r="B1132" s="55"/>
      <c r="C1132" s="62"/>
      <c r="D1132" s="63"/>
      <c r="E1132" s="57" t="str">
        <f t="shared" si="87"/>
        <v/>
      </c>
      <c r="F1132" s="47">
        <f t="shared" si="88"/>
        <v>0</v>
      </c>
      <c r="G1132" s="84">
        <f>IF($C1132="",0,COUNTIF(男子名簿!$F$12:$F$520,$C1132))</f>
        <v>0</v>
      </c>
      <c r="H1132" s="85">
        <f>IF($C1132="",0,COUNTIF(女子名簿!$F$12:$F$520,$C1132))</f>
        <v>0</v>
      </c>
      <c r="I1132" s="86">
        <f t="shared" si="89"/>
        <v>0</v>
      </c>
      <c r="J1132" s="38"/>
      <c r="K1132" s="38"/>
      <c r="L1132" s="34"/>
      <c r="M1132" s="34"/>
      <c r="N1132" s="34"/>
      <c r="O1132" s="40"/>
    </row>
    <row r="1133" spans="1:15" ht="14.25">
      <c r="A1133" s="41">
        <v>0</v>
      </c>
      <c r="B1133" s="58"/>
      <c r="C1133" s="64"/>
      <c r="D1133" s="65"/>
      <c r="E1133" s="60" t="str">
        <f t="shared" si="87"/>
        <v/>
      </c>
      <c r="F1133" s="61">
        <f t="shared" si="88"/>
        <v>0</v>
      </c>
      <c r="G1133" s="87">
        <f>IF($C1133="",0,COUNTIF(男子名簿!$F$12:$F$520,$C1133))</f>
        <v>0</v>
      </c>
      <c r="H1133" s="88">
        <f>IF($C1133="",0,COUNTIF(女子名簿!$F$12:$F$520,$C1133))</f>
        <v>0</v>
      </c>
      <c r="I1133" s="89">
        <f t="shared" si="89"/>
        <v>0</v>
      </c>
      <c r="J1133" s="38"/>
      <c r="K1133" s="38"/>
      <c r="L1133" s="34"/>
      <c r="M1133" s="34"/>
      <c r="N1133" s="34"/>
      <c r="O1133" s="40"/>
    </row>
    <row r="1134" spans="1:15" ht="14.25">
      <c r="A1134" s="41">
        <v>0</v>
      </c>
      <c r="B1134" s="42"/>
      <c r="C1134" s="53"/>
      <c r="D1134" s="54"/>
      <c r="E1134" s="45" t="str">
        <f t="shared" si="87"/>
        <v/>
      </c>
      <c r="F1134" s="43">
        <f t="shared" si="88"/>
        <v>0</v>
      </c>
      <c r="G1134" s="75">
        <f>IF($C1134="",0,COUNTIF(男子名簿!$F$12:$F$520,$C1134))</f>
        <v>0</v>
      </c>
      <c r="H1134" s="76">
        <f>IF($C1134="",0,COUNTIF(女子名簿!$F$12:$F$520,$C1134))</f>
        <v>0</v>
      </c>
      <c r="I1134" s="77">
        <f t="shared" si="89"/>
        <v>0</v>
      </c>
      <c r="J1134" s="38"/>
      <c r="K1134" s="38"/>
      <c r="L1134" s="34"/>
      <c r="M1134" s="34"/>
      <c r="N1134" s="34"/>
      <c r="O1134" s="40"/>
    </row>
    <row r="1135" spans="1:15" ht="14.25">
      <c r="A1135" s="41">
        <v>0</v>
      </c>
      <c r="B1135" s="42"/>
      <c r="C1135" s="53"/>
      <c r="D1135" s="54"/>
      <c r="E1135" s="45" t="str">
        <f t="shared" si="87"/>
        <v/>
      </c>
      <c r="F1135" s="43">
        <f t="shared" si="88"/>
        <v>0</v>
      </c>
      <c r="G1135" s="75">
        <f>IF($C1135="",0,COUNTIF(男子名簿!$F$12:$F$520,$C1135))</f>
        <v>0</v>
      </c>
      <c r="H1135" s="76">
        <f>IF($C1135="",0,COUNTIF(女子名簿!$F$12:$F$520,$C1135))</f>
        <v>0</v>
      </c>
      <c r="I1135" s="77">
        <f t="shared" si="89"/>
        <v>0</v>
      </c>
      <c r="J1135" s="38"/>
      <c r="K1135" s="38"/>
      <c r="L1135" s="34"/>
      <c r="M1135" s="34"/>
      <c r="N1135" s="34"/>
      <c r="O1135" s="40"/>
    </row>
    <row r="1136" spans="1:15" ht="14.25">
      <c r="A1136" s="41">
        <v>0</v>
      </c>
      <c r="B1136" s="42"/>
      <c r="C1136" s="53"/>
      <c r="D1136" s="54"/>
      <c r="E1136" s="45" t="str">
        <f t="shared" si="87"/>
        <v/>
      </c>
      <c r="F1136" s="43">
        <f t="shared" si="88"/>
        <v>0</v>
      </c>
      <c r="G1136" s="75">
        <f>IF($C1136="",0,COUNTIF(男子名簿!$F$12:$F$520,$C1136))</f>
        <v>0</v>
      </c>
      <c r="H1136" s="76">
        <f>IF($C1136="",0,COUNTIF(女子名簿!$F$12:$F$520,$C1136))</f>
        <v>0</v>
      </c>
      <c r="I1136" s="77">
        <f t="shared" si="89"/>
        <v>0</v>
      </c>
      <c r="J1136" s="38"/>
      <c r="K1136" s="38"/>
      <c r="L1136" s="34"/>
      <c r="M1136" s="34"/>
      <c r="N1136" s="34"/>
      <c r="O1136" s="40"/>
    </row>
    <row r="1137" spans="1:15" ht="14.25">
      <c r="A1137" s="41">
        <v>0</v>
      </c>
      <c r="B1137" s="46"/>
      <c r="C1137" s="62"/>
      <c r="D1137" s="66"/>
      <c r="E1137" s="48" t="str">
        <f t="shared" si="87"/>
        <v/>
      </c>
      <c r="F1137" s="49">
        <f t="shared" si="88"/>
        <v>0</v>
      </c>
      <c r="G1137" s="78">
        <f>IF($C1137="",0,COUNTIF(男子名簿!$F$12:$F$520,$C1137))</f>
        <v>0</v>
      </c>
      <c r="H1137" s="79">
        <f>IF($C1137="",0,COUNTIF(女子名簿!$F$12:$F$520,$C1137))</f>
        <v>0</v>
      </c>
      <c r="I1137" s="80">
        <f t="shared" si="89"/>
        <v>0</v>
      </c>
      <c r="J1137" s="38"/>
      <c r="K1137" s="38"/>
      <c r="L1137" s="34"/>
      <c r="M1137" s="34"/>
      <c r="N1137" s="34"/>
      <c r="O1137" s="40"/>
    </row>
    <row r="1138" spans="1:15" ht="14.25">
      <c r="A1138" s="41">
        <v>0</v>
      </c>
      <c r="B1138" s="50"/>
      <c r="C1138" s="61"/>
      <c r="D1138" s="59"/>
      <c r="E1138" s="52"/>
      <c r="F1138" s="51"/>
      <c r="G1138" s="81">
        <f>IF($C1138="",0,COUNTIF(男子名簿!$F$12:$F$520,$C1138))</f>
        <v>0</v>
      </c>
      <c r="H1138" s="82">
        <f>IF($C1138="",0,COUNTIF(女子名簿!$F$12:$F$520,$C1138))</f>
        <v>0</v>
      </c>
      <c r="I1138" s="83">
        <f t="shared" si="89"/>
        <v>0</v>
      </c>
      <c r="J1138" s="38"/>
      <c r="K1138" s="38"/>
      <c r="L1138" s="34"/>
      <c r="M1138" s="34"/>
      <c r="N1138" s="34"/>
      <c r="O1138" s="40"/>
    </row>
    <row r="1139" spans="1:15" ht="14.25">
      <c r="A1139" s="41">
        <v>0</v>
      </c>
      <c r="B1139" s="42"/>
      <c r="C1139" s="43"/>
      <c r="D1139" s="44"/>
      <c r="E1139" s="45" t="str">
        <f t="shared" ref="E1139:E1157" si="90">IF($C1139="","",ASC(PHONETIC($C1139)))</f>
        <v/>
      </c>
      <c r="F1139" s="43">
        <f t="shared" ref="F1139:F1157" si="91">C1139</f>
        <v>0</v>
      </c>
      <c r="G1139" s="75">
        <f>IF($C1139="",0,COUNTIF(男子名簿!$F$12:$F$520,$C1139))</f>
        <v>0</v>
      </c>
      <c r="H1139" s="76">
        <f>IF($C1139="",0,COUNTIF(女子名簿!$F$12:$F$520,$C1139))</f>
        <v>0</v>
      </c>
      <c r="I1139" s="77">
        <f t="shared" si="89"/>
        <v>0</v>
      </c>
      <c r="J1139" s="38"/>
      <c r="K1139" s="38"/>
      <c r="L1139" s="34"/>
      <c r="M1139" s="34"/>
      <c r="N1139" s="34"/>
      <c r="O1139" s="34"/>
    </row>
    <row r="1140" spans="1:15" ht="14.25">
      <c r="A1140" s="41">
        <v>0</v>
      </c>
      <c r="B1140" s="42"/>
      <c r="C1140" s="43"/>
      <c r="D1140" s="44"/>
      <c r="E1140" s="45" t="str">
        <f t="shared" si="90"/>
        <v/>
      </c>
      <c r="F1140" s="43">
        <f t="shared" si="91"/>
        <v>0</v>
      </c>
      <c r="G1140" s="75">
        <f>IF($C1140="",0,COUNTIF(男子名簿!$F$12:$F$520,$C1140))</f>
        <v>0</v>
      </c>
      <c r="H1140" s="76">
        <f>IF($C1140="",0,COUNTIF(女子名簿!$F$12:$F$520,$C1140))</f>
        <v>0</v>
      </c>
      <c r="I1140" s="77">
        <f t="shared" si="89"/>
        <v>0</v>
      </c>
      <c r="J1140" s="38"/>
      <c r="K1140" s="38"/>
      <c r="L1140" s="34"/>
      <c r="M1140" s="34"/>
      <c r="N1140" s="34"/>
      <c r="O1140" s="34"/>
    </row>
    <row r="1141" spans="1:15" ht="14.25">
      <c r="A1141" s="41">
        <v>0</v>
      </c>
      <c r="B1141" s="42"/>
      <c r="C1141" s="43"/>
      <c r="D1141" s="44"/>
      <c r="E1141" s="45" t="str">
        <f t="shared" si="90"/>
        <v/>
      </c>
      <c r="F1141" s="43">
        <f t="shared" si="91"/>
        <v>0</v>
      </c>
      <c r="G1141" s="75">
        <f>IF($C1141="",0,COUNTIF(男子名簿!$F$12:$F$520,$C1141))</f>
        <v>0</v>
      </c>
      <c r="H1141" s="76">
        <f>IF($C1141="",0,COUNTIF(女子名簿!$F$12:$F$520,$C1141))</f>
        <v>0</v>
      </c>
      <c r="I1141" s="77">
        <f t="shared" si="89"/>
        <v>0</v>
      </c>
      <c r="J1141" s="38"/>
      <c r="K1141" s="38"/>
      <c r="L1141" s="34"/>
      <c r="M1141" s="34"/>
      <c r="N1141" s="34"/>
      <c r="O1141" s="34"/>
    </row>
    <row r="1142" spans="1:15" ht="14.25">
      <c r="A1142" s="41">
        <v>0</v>
      </c>
      <c r="B1142" s="55"/>
      <c r="C1142" s="47"/>
      <c r="D1142" s="56"/>
      <c r="E1142" s="57" t="str">
        <f t="shared" si="90"/>
        <v/>
      </c>
      <c r="F1142" s="47">
        <f t="shared" si="91"/>
        <v>0</v>
      </c>
      <c r="G1142" s="84">
        <f>IF($C1142="",0,COUNTIF(男子名簿!$F$12:$F$520,$C1142))</f>
        <v>0</v>
      </c>
      <c r="H1142" s="85">
        <f>IF($C1142="",0,COUNTIF(女子名簿!$F$12:$F$520,$C1142))</f>
        <v>0</v>
      </c>
      <c r="I1142" s="86">
        <f t="shared" si="89"/>
        <v>0</v>
      </c>
      <c r="J1142" s="38"/>
      <c r="K1142" s="38"/>
      <c r="L1142" s="34"/>
      <c r="M1142" s="34"/>
      <c r="N1142" s="34"/>
      <c r="O1142" s="34"/>
    </row>
    <row r="1143" spans="1:15" ht="14.25">
      <c r="A1143" s="41">
        <v>0</v>
      </c>
      <c r="B1143" s="58"/>
      <c r="C1143" s="64"/>
      <c r="D1143" s="65"/>
      <c r="E1143" s="60" t="str">
        <f t="shared" si="90"/>
        <v/>
      </c>
      <c r="F1143" s="61">
        <f t="shared" si="91"/>
        <v>0</v>
      </c>
      <c r="G1143" s="87">
        <f>IF($C1143="",0,COUNTIF(男子名簿!$F$12:$F$520,$C1143))</f>
        <v>0</v>
      </c>
      <c r="H1143" s="88">
        <f>IF($C1143="",0,COUNTIF(女子名簿!$F$12:$F$520,$C1143))</f>
        <v>0</v>
      </c>
      <c r="I1143" s="89">
        <f t="shared" si="89"/>
        <v>0</v>
      </c>
      <c r="J1143" s="38"/>
      <c r="K1143" s="38"/>
      <c r="L1143" s="34"/>
      <c r="M1143" s="34"/>
      <c r="N1143" s="34"/>
      <c r="O1143" s="40"/>
    </row>
    <row r="1144" spans="1:15" ht="14.25">
      <c r="A1144" s="41">
        <v>0</v>
      </c>
      <c r="B1144" s="42"/>
      <c r="C1144" s="53"/>
      <c r="D1144" s="54"/>
      <c r="E1144" s="45" t="str">
        <f t="shared" si="90"/>
        <v/>
      </c>
      <c r="F1144" s="43">
        <f t="shared" si="91"/>
        <v>0</v>
      </c>
      <c r="G1144" s="75">
        <f>IF($C1144="",0,COUNTIF(男子名簿!$F$12:$F$520,$C1144))</f>
        <v>0</v>
      </c>
      <c r="H1144" s="76">
        <f>IF($C1144="",0,COUNTIF(女子名簿!$F$12:$F$520,$C1144))</f>
        <v>0</v>
      </c>
      <c r="I1144" s="77">
        <f t="shared" si="89"/>
        <v>0</v>
      </c>
      <c r="J1144" s="38"/>
      <c r="K1144" s="38"/>
      <c r="L1144" s="34"/>
      <c r="M1144" s="34"/>
      <c r="N1144" s="34"/>
      <c r="O1144" s="40"/>
    </row>
    <row r="1145" spans="1:15" ht="14.25">
      <c r="A1145" s="41">
        <v>0</v>
      </c>
      <c r="B1145" s="42"/>
      <c r="C1145" s="53"/>
      <c r="D1145" s="54"/>
      <c r="E1145" s="45" t="str">
        <f t="shared" si="90"/>
        <v/>
      </c>
      <c r="F1145" s="43">
        <f t="shared" si="91"/>
        <v>0</v>
      </c>
      <c r="G1145" s="75">
        <f>IF($C1145="",0,COUNTIF(男子名簿!$F$12:$F$520,$C1145))</f>
        <v>0</v>
      </c>
      <c r="H1145" s="76">
        <f>IF($C1145="",0,COUNTIF(女子名簿!$F$12:$F$520,$C1145))</f>
        <v>0</v>
      </c>
      <c r="I1145" s="77">
        <f t="shared" si="89"/>
        <v>0</v>
      </c>
      <c r="J1145" s="38"/>
      <c r="K1145" s="38"/>
      <c r="L1145" s="34"/>
      <c r="M1145" s="34"/>
      <c r="N1145" s="34"/>
      <c r="O1145" s="40"/>
    </row>
    <row r="1146" spans="1:15" ht="14.25">
      <c r="A1146" s="41">
        <v>0</v>
      </c>
      <c r="B1146" s="42"/>
      <c r="C1146" s="43"/>
      <c r="D1146" s="44"/>
      <c r="E1146" s="45" t="str">
        <f t="shared" si="90"/>
        <v/>
      </c>
      <c r="F1146" s="43">
        <f t="shared" si="91"/>
        <v>0</v>
      </c>
      <c r="G1146" s="75">
        <f>IF($C1146="",0,COUNTIF(男子名簿!$F$12:$F$520,$C1146))</f>
        <v>0</v>
      </c>
      <c r="H1146" s="76">
        <f>IF($C1146="",0,COUNTIF(女子名簿!$F$12:$F$520,$C1146))</f>
        <v>0</v>
      </c>
      <c r="I1146" s="77">
        <f t="shared" si="89"/>
        <v>0</v>
      </c>
      <c r="J1146" s="38"/>
      <c r="K1146" s="38"/>
      <c r="L1146" s="34"/>
      <c r="M1146" s="34"/>
      <c r="N1146" s="34"/>
      <c r="O1146" s="40"/>
    </row>
    <row r="1147" spans="1:15" ht="14.25">
      <c r="A1147" s="41">
        <v>0</v>
      </c>
      <c r="B1147" s="46"/>
      <c r="C1147" s="62"/>
      <c r="D1147" s="66"/>
      <c r="E1147" s="48" t="str">
        <f t="shared" si="90"/>
        <v/>
      </c>
      <c r="F1147" s="49">
        <f t="shared" si="91"/>
        <v>0</v>
      </c>
      <c r="G1147" s="78">
        <f>IF($C1147="",0,COUNTIF(男子名簿!$F$12:$F$520,$C1147))</f>
        <v>0</v>
      </c>
      <c r="H1147" s="79">
        <f>IF($C1147="",0,COUNTIF(女子名簿!$F$12:$F$520,$C1147))</f>
        <v>0</v>
      </c>
      <c r="I1147" s="80">
        <f t="shared" si="89"/>
        <v>0</v>
      </c>
      <c r="J1147" s="38"/>
      <c r="K1147" s="38"/>
      <c r="L1147" s="34"/>
      <c r="M1147" s="34"/>
      <c r="N1147" s="34"/>
      <c r="O1147" s="40"/>
    </row>
    <row r="1148" spans="1:15" ht="14.25">
      <c r="A1148" s="41">
        <v>0</v>
      </c>
      <c r="B1148" s="50"/>
      <c r="C1148" s="64"/>
      <c r="D1148" s="67"/>
      <c r="E1148" s="52" t="str">
        <f t="shared" si="90"/>
        <v/>
      </c>
      <c r="F1148" s="51">
        <f t="shared" si="91"/>
        <v>0</v>
      </c>
      <c r="G1148" s="81">
        <f>IF($C1148="",0,COUNTIF(男子名簿!$F$12:$F$520,$C1148))</f>
        <v>0</v>
      </c>
      <c r="H1148" s="82">
        <f>IF($C1148="",0,COUNTIF(女子名簿!$F$12:$F$520,$C1148))</f>
        <v>0</v>
      </c>
      <c r="I1148" s="83">
        <f t="shared" si="89"/>
        <v>0</v>
      </c>
      <c r="J1148" s="38"/>
      <c r="K1148" s="38"/>
      <c r="L1148" s="34"/>
      <c r="M1148" s="34"/>
      <c r="N1148" s="34"/>
      <c r="O1148" s="40"/>
    </row>
    <row r="1149" spans="1:15" ht="14.25">
      <c r="A1149" s="41">
        <v>0</v>
      </c>
      <c r="B1149" s="42"/>
      <c r="C1149" s="43"/>
      <c r="D1149" s="44"/>
      <c r="E1149" s="45" t="str">
        <f t="shared" si="90"/>
        <v/>
      </c>
      <c r="F1149" s="43">
        <f t="shared" si="91"/>
        <v>0</v>
      </c>
      <c r="G1149" s="75">
        <f>IF($C1149="",0,COUNTIF(男子名簿!$F$12:$F$520,$C1149))</f>
        <v>0</v>
      </c>
      <c r="H1149" s="76">
        <f>IF($C1149="",0,COUNTIF(女子名簿!$F$12:$F$520,$C1149))</f>
        <v>0</v>
      </c>
      <c r="I1149" s="77">
        <f t="shared" si="89"/>
        <v>0</v>
      </c>
      <c r="J1149" s="38"/>
      <c r="K1149" s="38"/>
      <c r="L1149" s="34"/>
      <c r="M1149" s="34"/>
      <c r="N1149" s="34"/>
      <c r="O1149" s="40"/>
    </row>
    <row r="1150" spans="1:15" ht="14.25">
      <c r="A1150" s="41">
        <v>0</v>
      </c>
      <c r="B1150" s="42"/>
      <c r="C1150" s="53"/>
      <c r="D1150" s="54"/>
      <c r="E1150" s="45" t="str">
        <f t="shared" si="90"/>
        <v/>
      </c>
      <c r="F1150" s="43">
        <f t="shared" si="91"/>
        <v>0</v>
      </c>
      <c r="G1150" s="75">
        <f>IF($C1150="",0,COUNTIF(男子名簿!$F$12:$F$520,$C1150))</f>
        <v>0</v>
      </c>
      <c r="H1150" s="76">
        <f>IF($C1150="",0,COUNTIF(女子名簿!$F$12:$F$520,$C1150))</f>
        <v>0</v>
      </c>
      <c r="I1150" s="77">
        <f t="shared" si="89"/>
        <v>0</v>
      </c>
      <c r="J1150" s="38"/>
      <c r="K1150" s="38"/>
      <c r="L1150" s="34"/>
      <c r="M1150" s="34"/>
      <c r="N1150" s="34"/>
      <c r="O1150" s="40"/>
    </row>
    <row r="1151" spans="1:15" ht="14.25">
      <c r="A1151" s="41">
        <v>0</v>
      </c>
      <c r="B1151" s="42"/>
      <c r="C1151" s="53"/>
      <c r="D1151" s="54"/>
      <c r="E1151" s="45" t="str">
        <f t="shared" si="90"/>
        <v/>
      </c>
      <c r="F1151" s="43">
        <f t="shared" si="91"/>
        <v>0</v>
      </c>
      <c r="G1151" s="75">
        <f>IF($C1151="",0,COUNTIF(男子名簿!$F$12:$F$520,$C1151))</f>
        <v>0</v>
      </c>
      <c r="H1151" s="76">
        <f>IF($C1151="",0,COUNTIF(女子名簿!$F$12:$F$520,$C1151))</f>
        <v>0</v>
      </c>
      <c r="I1151" s="77">
        <f t="shared" si="89"/>
        <v>0</v>
      </c>
      <c r="J1151" s="38"/>
      <c r="K1151" s="38"/>
      <c r="L1151" s="34"/>
      <c r="M1151" s="34"/>
      <c r="N1151" s="34"/>
      <c r="O1151" s="40"/>
    </row>
    <row r="1152" spans="1:15" ht="14.25">
      <c r="A1152" s="41">
        <v>0</v>
      </c>
      <c r="B1152" s="55"/>
      <c r="C1152" s="62"/>
      <c r="D1152" s="63"/>
      <c r="E1152" s="57" t="str">
        <f t="shared" si="90"/>
        <v/>
      </c>
      <c r="F1152" s="47">
        <f t="shared" si="91"/>
        <v>0</v>
      </c>
      <c r="G1152" s="84">
        <f>IF($C1152="",0,COUNTIF(男子名簿!$F$12:$F$520,$C1152))</f>
        <v>0</v>
      </c>
      <c r="H1152" s="85">
        <f>IF($C1152="",0,COUNTIF(女子名簿!$F$12:$F$520,$C1152))</f>
        <v>0</v>
      </c>
      <c r="I1152" s="86">
        <f t="shared" si="89"/>
        <v>0</v>
      </c>
      <c r="J1152" s="38"/>
      <c r="K1152" s="38"/>
      <c r="L1152" s="34"/>
      <c r="M1152" s="34"/>
      <c r="N1152" s="34"/>
      <c r="O1152" s="40"/>
    </row>
    <row r="1153" spans="1:15" ht="14.25">
      <c r="A1153" s="41">
        <v>0</v>
      </c>
      <c r="B1153" s="58"/>
      <c r="C1153" s="64"/>
      <c r="D1153" s="65"/>
      <c r="E1153" s="60" t="str">
        <f t="shared" si="90"/>
        <v/>
      </c>
      <c r="F1153" s="61">
        <f t="shared" si="91"/>
        <v>0</v>
      </c>
      <c r="G1153" s="87">
        <f>IF($C1153="",0,COUNTIF(男子名簿!$F$12:$F$520,$C1153))</f>
        <v>0</v>
      </c>
      <c r="H1153" s="88">
        <f>IF($C1153="",0,COUNTIF(女子名簿!$F$12:$F$520,$C1153))</f>
        <v>0</v>
      </c>
      <c r="I1153" s="89">
        <f t="shared" si="89"/>
        <v>0</v>
      </c>
      <c r="J1153" s="38"/>
      <c r="K1153" s="38"/>
      <c r="L1153" s="34"/>
      <c r="M1153" s="34"/>
      <c r="N1153" s="34"/>
      <c r="O1153" s="40"/>
    </row>
    <row r="1154" spans="1:15" ht="14.25">
      <c r="A1154" s="41">
        <v>0</v>
      </c>
      <c r="B1154" s="42"/>
      <c r="C1154" s="53"/>
      <c r="D1154" s="54"/>
      <c r="E1154" s="45" t="str">
        <f t="shared" si="90"/>
        <v/>
      </c>
      <c r="F1154" s="43">
        <f t="shared" si="91"/>
        <v>0</v>
      </c>
      <c r="G1154" s="75">
        <f>IF($C1154="",0,COUNTIF(男子名簿!$F$12:$F$520,$C1154))</f>
        <v>0</v>
      </c>
      <c r="H1154" s="76">
        <f>IF($C1154="",0,COUNTIF(女子名簿!$F$12:$F$520,$C1154))</f>
        <v>0</v>
      </c>
      <c r="I1154" s="77">
        <f t="shared" si="89"/>
        <v>0</v>
      </c>
      <c r="J1154" s="38"/>
      <c r="K1154" s="38"/>
      <c r="L1154" s="34"/>
      <c r="M1154" s="34"/>
      <c r="N1154" s="34"/>
      <c r="O1154" s="40"/>
    </row>
    <row r="1155" spans="1:15" ht="14.25">
      <c r="A1155" s="41">
        <v>0</v>
      </c>
      <c r="B1155" s="42"/>
      <c r="C1155" s="53"/>
      <c r="D1155" s="54"/>
      <c r="E1155" s="45" t="str">
        <f t="shared" si="90"/>
        <v/>
      </c>
      <c r="F1155" s="43">
        <f t="shared" si="91"/>
        <v>0</v>
      </c>
      <c r="G1155" s="75">
        <f>IF($C1155="",0,COUNTIF(男子名簿!$F$12:$F$520,$C1155))</f>
        <v>0</v>
      </c>
      <c r="H1155" s="76">
        <f>IF($C1155="",0,COUNTIF(女子名簿!$F$12:$F$520,$C1155))</f>
        <v>0</v>
      </c>
      <c r="I1155" s="77">
        <f t="shared" si="89"/>
        <v>0</v>
      </c>
      <c r="J1155" s="38"/>
      <c r="K1155" s="38"/>
      <c r="L1155" s="34"/>
      <c r="M1155" s="34"/>
      <c r="N1155" s="34"/>
      <c r="O1155" s="40"/>
    </row>
    <row r="1156" spans="1:15" ht="14.25">
      <c r="A1156" s="41">
        <v>0</v>
      </c>
      <c r="B1156" s="42"/>
      <c r="C1156" s="53"/>
      <c r="D1156" s="54"/>
      <c r="E1156" s="45" t="str">
        <f t="shared" si="90"/>
        <v/>
      </c>
      <c r="F1156" s="43">
        <f t="shared" si="91"/>
        <v>0</v>
      </c>
      <c r="G1156" s="75">
        <f>IF($C1156="",0,COUNTIF(男子名簿!$F$12:$F$520,$C1156))</f>
        <v>0</v>
      </c>
      <c r="H1156" s="76">
        <f>IF($C1156="",0,COUNTIF(女子名簿!$F$12:$F$520,$C1156))</f>
        <v>0</v>
      </c>
      <c r="I1156" s="77">
        <f t="shared" si="89"/>
        <v>0</v>
      </c>
      <c r="J1156" s="38"/>
      <c r="K1156" s="38"/>
      <c r="L1156" s="34"/>
      <c r="M1156" s="34"/>
      <c r="N1156" s="34"/>
      <c r="O1156" s="40"/>
    </row>
    <row r="1157" spans="1:15" ht="14.25">
      <c r="A1157" s="41">
        <v>0</v>
      </c>
      <c r="B1157" s="46"/>
      <c r="C1157" s="62"/>
      <c r="D1157" s="66"/>
      <c r="E1157" s="48" t="str">
        <f t="shared" si="90"/>
        <v/>
      </c>
      <c r="F1157" s="49">
        <f t="shared" si="91"/>
        <v>0</v>
      </c>
      <c r="G1157" s="78">
        <f>IF($C1157="",0,COUNTIF(男子名簿!$F$12:$F$520,$C1157))</f>
        <v>0</v>
      </c>
      <c r="H1157" s="79">
        <f>IF($C1157="",0,COUNTIF(女子名簿!$F$12:$F$520,$C1157))</f>
        <v>0</v>
      </c>
      <c r="I1157" s="80">
        <f t="shared" si="89"/>
        <v>0</v>
      </c>
      <c r="J1157" s="38"/>
      <c r="K1157" s="38"/>
      <c r="L1157" s="34"/>
      <c r="M1157" s="34"/>
      <c r="N1157" s="34"/>
      <c r="O1157" s="40"/>
    </row>
    <row r="1158" spans="1:15" ht="14.25">
      <c r="A1158" s="41">
        <v>0</v>
      </c>
      <c r="B1158" s="50"/>
      <c r="C1158" s="61"/>
      <c r="D1158" s="59"/>
      <c r="E1158" s="52"/>
      <c r="F1158" s="51"/>
      <c r="G1158" s="81">
        <f>IF($C1158="",0,COUNTIF(男子名簿!$F$12:$F$520,$C1158))</f>
        <v>0</v>
      </c>
      <c r="H1158" s="82">
        <f>IF($C1158="",0,COUNTIF(女子名簿!$F$12:$F$520,$C1158))</f>
        <v>0</v>
      </c>
      <c r="I1158" s="83">
        <f t="shared" si="89"/>
        <v>0</v>
      </c>
      <c r="J1158" s="38"/>
      <c r="K1158" s="38"/>
      <c r="L1158" s="34"/>
      <c r="M1158" s="34"/>
      <c r="N1158" s="34"/>
      <c r="O1158" s="40"/>
    </row>
    <row r="1159" spans="1:15" ht="14.25">
      <c r="A1159" s="41">
        <v>0</v>
      </c>
      <c r="B1159" s="42"/>
      <c r="C1159" s="43"/>
      <c r="D1159" s="44"/>
      <c r="E1159" s="45" t="str">
        <f t="shared" ref="E1159:E1177" si="92">IF($C1159="","",ASC(PHONETIC($C1159)))</f>
        <v/>
      </c>
      <c r="F1159" s="43">
        <f t="shared" ref="F1159:F1177" si="93">C1159</f>
        <v>0</v>
      </c>
      <c r="G1159" s="75">
        <f>IF($C1159="",0,COUNTIF(男子名簿!$F$12:$F$520,$C1159))</f>
        <v>0</v>
      </c>
      <c r="H1159" s="76">
        <f>IF($C1159="",0,COUNTIF(女子名簿!$F$12:$F$520,$C1159))</f>
        <v>0</v>
      </c>
      <c r="I1159" s="77">
        <f t="shared" si="89"/>
        <v>0</v>
      </c>
      <c r="J1159" s="38"/>
      <c r="K1159" s="38"/>
      <c r="L1159" s="34"/>
      <c r="M1159" s="34"/>
      <c r="N1159" s="34"/>
      <c r="O1159" s="34"/>
    </row>
    <row r="1160" spans="1:15" ht="14.25">
      <c r="A1160" s="41">
        <v>0</v>
      </c>
      <c r="B1160" s="42"/>
      <c r="C1160" s="43"/>
      <c r="D1160" s="44"/>
      <c r="E1160" s="45" t="str">
        <f t="shared" si="92"/>
        <v/>
      </c>
      <c r="F1160" s="43">
        <f t="shared" si="93"/>
        <v>0</v>
      </c>
      <c r="G1160" s="75">
        <f>IF($C1160="",0,COUNTIF(男子名簿!$F$12:$F$520,$C1160))</f>
        <v>0</v>
      </c>
      <c r="H1160" s="76">
        <f>IF($C1160="",0,COUNTIF(女子名簿!$F$12:$F$520,$C1160))</f>
        <v>0</v>
      </c>
      <c r="I1160" s="77">
        <f t="shared" si="89"/>
        <v>0</v>
      </c>
      <c r="J1160" s="38"/>
      <c r="K1160" s="38"/>
      <c r="L1160" s="34"/>
      <c r="M1160" s="34"/>
      <c r="N1160" s="34"/>
      <c r="O1160" s="34"/>
    </row>
    <row r="1161" spans="1:15" ht="14.25">
      <c r="A1161" s="41">
        <v>0</v>
      </c>
      <c r="B1161" s="42"/>
      <c r="C1161" s="43"/>
      <c r="D1161" s="44"/>
      <c r="E1161" s="45" t="str">
        <f t="shared" si="92"/>
        <v/>
      </c>
      <c r="F1161" s="43">
        <f t="shared" si="93"/>
        <v>0</v>
      </c>
      <c r="G1161" s="75">
        <f>IF($C1161="",0,COUNTIF(男子名簿!$F$12:$F$520,$C1161))</f>
        <v>0</v>
      </c>
      <c r="H1161" s="76">
        <f>IF($C1161="",0,COUNTIF(女子名簿!$F$12:$F$520,$C1161))</f>
        <v>0</v>
      </c>
      <c r="I1161" s="77">
        <f t="shared" si="89"/>
        <v>0</v>
      </c>
      <c r="J1161" s="38"/>
      <c r="K1161" s="38"/>
      <c r="L1161" s="34"/>
      <c r="M1161" s="34"/>
      <c r="N1161" s="34"/>
      <c r="O1161" s="34"/>
    </row>
    <row r="1162" spans="1:15" ht="14.25">
      <c r="A1162" s="41">
        <v>0</v>
      </c>
      <c r="B1162" s="55"/>
      <c r="C1162" s="47"/>
      <c r="D1162" s="56"/>
      <c r="E1162" s="57" t="str">
        <f t="shared" si="92"/>
        <v/>
      </c>
      <c r="F1162" s="47">
        <f t="shared" si="93"/>
        <v>0</v>
      </c>
      <c r="G1162" s="84">
        <f>IF($C1162="",0,COUNTIF(男子名簿!$F$12:$F$520,$C1162))</f>
        <v>0</v>
      </c>
      <c r="H1162" s="85">
        <f>IF($C1162="",0,COUNTIF(女子名簿!$F$12:$F$520,$C1162))</f>
        <v>0</v>
      </c>
      <c r="I1162" s="86">
        <f t="shared" ref="I1162:I1177" si="94">G1162+H1162</f>
        <v>0</v>
      </c>
      <c r="J1162" s="38"/>
      <c r="K1162" s="38"/>
      <c r="L1162" s="34"/>
      <c r="M1162" s="34"/>
      <c r="N1162" s="34"/>
      <c r="O1162" s="34"/>
    </row>
    <row r="1163" spans="1:15" ht="14.25">
      <c r="A1163" s="41">
        <v>0</v>
      </c>
      <c r="B1163" s="58"/>
      <c r="C1163" s="64"/>
      <c r="D1163" s="65"/>
      <c r="E1163" s="60" t="str">
        <f t="shared" si="92"/>
        <v/>
      </c>
      <c r="F1163" s="61">
        <f t="shared" si="93"/>
        <v>0</v>
      </c>
      <c r="G1163" s="87">
        <f>IF($C1163="",0,COUNTIF(男子名簿!$F$12:$F$520,$C1163))</f>
        <v>0</v>
      </c>
      <c r="H1163" s="88">
        <f>IF($C1163="",0,COUNTIF(女子名簿!$F$12:$F$520,$C1163))</f>
        <v>0</v>
      </c>
      <c r="I1163" s="89">
        <f t="shared" si="94"/>
        <v>0</v>
      </c>
      <c r="J1163" s="38"/>
      <c r="K1163" s="38"/>
      <c r="L1163" s="34"/>
      <c r="M1163" s="34"/>
      <c r="N1163" s="34"/>
      <c r="O1163" s="40"/>
    </row>
    <row r="1164" spans="1:15" ht="14.25">
      <c r="A1164" s="41">
        <v>0</v>
      </c>
      <c r="B1164" s="42"/>
      <c r="C1164" s="53"/>
      <c r="D1164" s="54"/>
      <c r="E1164" s="45" t="str">
        <f t="shared" si="92"/>
        <v/>
      </c>
      <c r="F1164" s="43">
        <f t="shared" si="93"/>
        <v>0</v>
      </c>
      <c r="G1164" s="75">
        <f>IF($C1164="",0,COUNTIF(男子名簿!$F$12:$F$520,$C1164))</f>
        <v>0</v>
      </c>
      <c r="H1164" s="76">
        <f>IF($C1164="",0,COUNTIF(女子名簿!$F$12:$F$520,$C1164))</f>
        <v>0</v>
      </c>
      <c r="I1164" s="77">
        <f t="shared" si="94"/>
        <v>0</v>
      </c>
      <c r="J1164" s="38"/>
      <c r="K1164" s="38"/>
      <c r="L1164" s="34"/>
      <c r="M1164" s="34"/>
      <c r="N1164" s="34"/>
      <c r="O1164" s="40"/>
    </row>
    <row r="1165" spans="1:15" ht="14.25">
      <c r="A1165" s="41">
        <v>0</v>
      </c>
      <c r="B1165" s="42"/>
      <c r="C1165" s="53"/>
      <c r="D1165" s="54"/>
      <c r="E1165" s="45" t="str">
        <f t="shared" si="92"/>
        <v/>
      </c>
      <c r="F1165" s="43">
        <f t="shared" si="93"/>
        <v>0</v>
      </c>
      <c r="G1165" s="75">
        <f>IF($C1165="",0,COUNTIF(男子名簿!$F$12:$F$520,$C1165))</f>
        <v>0</v>
      </c>
      <c r="H1165" s="76">
        <f>IF($C1165="",0,COUNTIF(女子名簿!$F$12:$F$520,$C1165))</f>
        <v>0</v>
      </c>
      <c r="I1165" s="77">
        <f t="shared" si="94"/>
        <v>0</v>
      </c>
      <c r="J1165" s="38"/>
      <c r="K1165" s="38"/>
      <c r="L1165" s="34"/>
      <c r="M1165" s="34"/>
      <c r="N1165" s="34"/>
      <c r="O1165" s="40"/>
    </row>
    <row r="1166" spans="1:15" ht="14.25">
      <c r="A1166" s="41">
        <v>0</v>
      </c>
      <c r="B1166" s="42"/>
      <c r="C1166" s="43"/>
      <c r="D1166" s="44"/>
      <c r="E1166" s="45" t="str">
        <f t="shared" si="92"/>
        <v/>
      </c>
      <c r="F1166" s="43">
        <f t="shared" si="93"/>
        <v>0</v>
      </c>
      <c r="G1166" s="75">
        <f>IF($C1166="",0,COUNTIF(男子名簿!$F$12:$F$520,$C1166))</f>
        <v>0</v>
      </c>
      <c r="H1166" s="76">
        <f>IF($C1166="",0,COUNTIF(女子名簿!$F$12:$F$520,$C1166))</f>
        <v>0</v>
      </c>
      <c r="I1166" s="77">
        <f t="shared" si="94"/>
        <v>0</v>
      </c>
      <c r="J1166" s="38"/>
      <c r="K1166" s="38"/>
      <c r="L1166" s="34"/>
      <c r="M1166" s="34"/>
      <c r="N1166" s="34"/>
      <c r="O1166" s="40"/>
    </row>
    <row r="1167" spans="1:15" ht="14.25">
      <c r="A1167" s="41">
        <v>0</v>
      </c>
      <c r="B1167" s="46"/>
      <c r="C1167" s="62"/>
      <c r="D1167" s="66"/>
      <c r="E1167" s="48" t="str">
        <f t="shared" si="92"/>
        <v/>
      </c>
      <c r="F1167" s="49">
        <f t="shared" si="93"/>
        <v>0</v>
      </c>
      <c r="G1167" s="78">
        <f>IF($C1167="",0,COUNTIF(男子名簿!$F$12:$F$520,$C1167))</f>
        <v>0</v>
      </c>
      <c r="H1167" s="79">
        <f>IF($C1167="",0,COUNTIF(女子名簿!$F$12:$F$520,$C1167))</f>
        <v>0</v>
      </c>
      <c r="I1167" s="80">
        <f t="shared" si="94"/>
        <v>0</v>
      </c>
      <c r="J1167" s="38"/>
      <c r="K1167" s="38"/>
      <c r="L1167" s="34"/>
      <c r="M1167" s="34"/>
      <c r="N1167" s="34"/>
      <c r="O1167" s="40"/>
    </row>
    <row r="1168" spans="1:15" ht="14.25">
      <c r="A1168" s="41">
        <v>0</v>
      </c>
      <c r="B1168" s="50"/>
      <c r="C1168" s="64"/>
      <c r="D1168" s="67"/>
      <c r="E1168" s="52" t="str">
        <f t="shared" si="92"/>
        <v/>
      </c>
      <c r="F1168" s="51">
        <f t="shared" si="93"/>
        <v>0</v>
      </c>
      <c r="G1168" s="81">
        <f>IF($C1168="",0,COUNTIF(男子名簿!$F$12:$F$520,$C1168))</f>
        <v>0</v>
      </c>
      <c r="H1168" s="82">
        <f>IF($C1168="",0,COUNTIF(女子名簿!$F$12:$F$520,$C1168))</f>
        <v>0</v>
      </c>
      <c r="I1168" s="83">
        <f t="shared" si="94"/>
        <v>0</v>
      </c>
      <c r="J1168" s="38"/>
      <c r="K1168" s="38"/>
      <c r="L1168" s="34"/>
      <c r="M1168" s="34"/>
      <c r="N1168" s="34"/>
      <c r="O1168" s="40"/>
    </row>
    <row r="1169" spans="1:15" ht="14.25">
      <c r="A1169" s="41">
        <v>0</v>
      </c>
      <c r="B1169" s="42"/>
      <c r="C1169" s="43"/>
      <c r="D1169" s="44"/>
      <c r="E1169" s="45" t="str">
        <f t="shared" si="92"/>
        <v/>
      </c>
      <c r="F1169" s="43">
        <f t="shared" si="93"/>
        <v>0</v>
      </c>
      <c r="G1169" s="75">
        <f>IF($C1169="",0,COUNTIF(男子名簿!$F$12:$F$520,$C1169))</f>
        <v>0</v>
      </c>
      <c r="H1169" s="76">
        <f>IF($C1169="",0,COUNTIF(女子名簿!$F$12:$F$520,$C1169))</f>
        <v>0</v>
      </c>
      <c r="I1169" s="77">
        <f t="shared" si="94"/>
        <v>0</v>
      </c>
      <c r="J1169" s="38"/>
      <c r="K1169" s="38"/>
      <c r="L1169" s="34"/>
      <c r="M1169" s="34"/>
      <c r="N1169" s="34"/>
      <c r="O1169" s="40"/>
    </row>
    <row r="1170" spans="1:15" ht="14.25">
      <c r="A1170" s="41">
        <v>0</v>
      </c>
      <c r="B1170" s="42"/>
      <c r="C1170" s="53"/>
      <c r="D1170" s="54"/>
      <c r="E1170" s="45" t="str">
        <f t="shared" si="92"/>
        <v/>
      </c>
      <c r="F1170" s="43">
        <f t="shared" si="93"/>
        <v>0</v>
      </c>
      <c r="G1170" s="75">
        <f>IF($C1170="",0,COUNTIF(男子名簿!$F$12:$F$520,$C1170))</f>
        <v>0</v>
      </c>
      <c r="H1170" s="76">
        <f>IF($C1170="",0,COUNTIF(女子名簿!$F$12:$F$520,$C1170))</f>
        <v>0</v>
      </c>
      <c r="I1170" s="77">
        <f t="shared" si="94"/>
        <v>0</v>
      </c>
      <c r="J1170" s="38"/>
      <c r="K1170" s="38"/>
      <c r="L1170" s="34"/>
      <c r="M1170" s="34"/>
      <c r="N1170" s="34"/>
      <c r="O1170" s="40"/>
    </row>
    <row r="1171" spans="1:15" ht="14.25">
      <c r="A1171" s="41">
        <v>0</v>
      </c>
      <c r="B1171" s="42"/>
      <c r="C1171" s="53"/>
      <c r="D1171" s="54"/>
      <c r="E1171" s="45" t="str">
        <f t="shared" si="92"/>
        <v/>
      </c>
      <c r="F1171" s="43">
        <f t="shared" si="93"/>
        <v>0</v>
      </c>
      <c r="G1171" s="75">
        <f>IF($C1171="",0,COUNTIF(男子名簿!$F$12:$F$520,$C1171))</f>
        <v>0</v>
      </c>
      <c r="H1171" s="76">
        <f>IF($C1171="",0,COUNTIF(女子名簿!$F$12:$F$520,$C1171))</f>
        <v>0</v>
      </c>
      <c r="I1171" s="77">
        <f t="shared" si="94"/>
        <v>0</v>
      </c>
      <c r="J1171" s="38"/>
      <c r="K1171" s="38"/>
      <c r="L1171" s="34"/>
      <c r="M1171" s="34"/>
      <c r="N1171" s="34"/>
      <c r="O1171" s="40"/>
    </row>
    <row r="1172" spans="1:15" ht="14.25">
      <c r="A1172" s="41">
        <v>0</v>
      </c>
      <c r="B1172" s="55"/>
      <c r="C1172" s="62"/>
      <c r="D1172" s="63"/>
      <c r="E1172" s="57" t="str">
        <f t="shared" si="92"/>
        <v/>
      </c>
      <c r="F1172" s="47">
        <f t="shared" si="93"/>
        <v>0</v>
      </c>
      <c r="G1172" s="84">
        <f>IF($C1172="",0,COUNTIF(男子名簿!$F$12:$F$520,$C1172))</f>
        <v>0</v>
      </c>
      <c r="H1172" s="85">
        <f>IF($C1172="",0,COUNTIF(女子名簿!$F$12:$F$520,$C1172))</f>
        <v>0</v>
      </c>
      <c r="I1172" s="86">
        <f t="shared" si="94"/>
        <v>0</v>
      </c>
      <c r="J1172" s="38"/>
      <c r="K1172" s="38"/>
      <c r="L1172" s="34"/>
      <c r="M1172" s="34"/>
      <c r="N1172" s="34"/>
      <c r="O1172" s="40"/>
    </row>
    <row r="1173" spans="1:15" ht="14.25">
      <c r="A1173" s="41">
        <v>0</v>
      </c>
      <c r="B1173" s="58"/>
      <c r="C1173" s="64"/>
      <c r="D1173" s="65"/>
      <c r="E1173" s="60" t="str">
        <f t="shared" si="92"/>
        <v/>
      </c>
      <c r="F1173" s="61">
        <f t="shared" si="93"/>
        <v>0</v>
      </c>
      <c r="G1173" s="87">
        <f>IF($C1173="",0,COUNTIF(男子名簿!$F$12:$F$520,$C1173))</f>
        <v>0</v>
      </c>
      <c r="H1173" s="88">
        <f>IF($C1173="",0,COUNTIF(女子名簿!$F$12:$F$520,$C1173))</f>
        <v>0</v>
      </c>
      <c r="I1173" s="89">
        <f t="shared" si="94"/>
        <v>0</v>
      </c>
      <c r="J1173" s="38"/>
      <c r="K1173" s="38"/>
      <c r="L1173" s="34"/>
      <c r="M1173" s="34"/>
      <c r="N1173" s="34"/>
      <c r="O1173" s="40"/>
    </row>
    <row r="1174" spans="1:15" ht="14.25">
      <c r="A1174" s="41">
        <v>0</v>
      </c>
      <c r="B1174" s="42"/>
      <c r="C1174" s="53"/>
      <c r="D1174" s="54"/>
      <c r="E1174" s="45" t="str">
        <f t="shared" si="92"/>
        <v/>
      </c>
      <c r="F1174" s="43">
        <f t="shared" si="93"/>
        <v>0</v>
      </c>
      <c r="G1174" s="75">
        <f>IF($C1174="",0,COUNTIF(男子名簿!$F$12:$F$520,$C1174))</f>
        <v>0</v>
      </c>
      <c r="H1174" s="76">
        <f>IF($C1174="",0,COUNTIF(女子名簿!$F$12:$F$520,$C1174))</f>
        <v>0</v>
      </c>
      <c r="I1174" s="77">
        <f t="shared" si="94"/>
        <v>0</v>
      </c>
      <c r="J1174" s="38"/>
      <c r="K1174" s="38"/>
      <c r="L1174" s="34"/>
      <c r="M1174" s="34"/>
      <c r="N1174" s="34"/>
      <c r="O1174" s="40"/>
    </row>
    <row r="1175" spans="1:15" ht="14.25">
      <c r="A1175" s="41">
        <v>0</v>
      </c>
      <c r="B1175" s="42"/>
      <c r="C1175" s="53"/>
      <c r="D1175" s="54"/>
      <c r="E1175" s="45" t="str">
        <f t="shared" si="92"/>
        <v/>
      </c>
      <c r="F1175" s="43">
        <f t="shared" si="93"/>
        <v>0</v>
      </c>
      <c r="G1175" s="75">
        <f>IF($C1175="",0,COUNTIF(男子名簿!$F$12:$F$520,$C1175))</f>
        <v>0</v>
      </c>
      <c r="H1175" s="76">
        <f>IF($C1175="",0,COUNTIF(女子名簿!$F$12:$F$520,$C1175))</f>
        <v>0</v>
      </c>
      <c r="I1175" s="77">
        <f t="shared" si="94"/>
        <v>0</v>
      </c>
      <c r="J1175" s="38"/>
      <c r="K1175" s="38"/>
      <c r="L1175" s="34"/>
      <c r="M1175" s="34"/>
      <c r="N1175" s="34"/>
      <c r="O1175" s="40"/>
    </row>
    <row r="1176" spans="1:15" ht="14.25">
      <c r="A1176" s="41">
        <v>0</v>
      </c>
      <c r="B1176" s="42"/>
      <c r="C1176" s="53"/>
      <c r="D1176" s="54"/>
      <c r="E1176" s="45" t="str">
        <f t="shared" si="92"/>
        <v/>
      </c>
      <c r="F1176" s="43">
        <f t="shared" si="93"/>
        <v>0</v>
      </c>
      <c r="G1176" s="75">
        <f>IF($C1176="",0,COUNTIF(男子名簿!$F$12:$F$520,$C1176))</f>
        <v>0</v>
      </c>
      <c r="H1176" s="76">
        <f>IF($C1176="",0,COUNTIF(女子名簿!$F$12:$F$520,$C1176))</f>
        <v>0</v>
      </c>
      <c r="I1176" s="77">
        <f t="shared" si="94"/>
        <v>0</v>
      </c>
      <c r="J1176" s="38"/>
      <c r="K1176" s="38"/>
      <c r="L1176" s="34"/>
      <c r="M1176" s="34"/>
      <c r="N1176" s="34"/>
      <c r="O1176" s="40"/>
    </row>
    <row r="1177" spans="1:15" ht="14.25">
      <c r="A1177" s="41">
        <v>0</v>
      </c>
      <c r="B1177" s="46"/>
      <c r="C1177" s="62"/>
      <c r="D1177" s="66"/>
      <c r="E1177" s="48" t="str">
        <f t="shared" si="92"/>
        <v/>
      </c>
      <c r="F1177" s="49">
        <f t="shared" si="93"/>
        <v>0</v>
      </c>
      <c r="G1177" s="78">
        <f>IF($C1177="",0,COUNTIF(男子名簿!$F$12:$F$520,$C1177))</f>
        <v>0</v>
      </c>
      <c r="H1177" s="79">
        <f>IF($C1177="",0,COUNTIF(女子名簿!$F$12:$F$520,$C1177))</f>
        <v>0</v>
      </c>
      <c r="I1177" s="80">
        <f t="shared" si="94"/>
        <v>0</v>
      </c>
      <c r="J1177" s="38"/>
      <c r="K1177" s="38"/>
      <c r="L1177" s="34"/>
      <c r="M1177" s="34"/>
      <c r="N1177" s="34"/>
      <c r="O1177" s="40"/>
    </row>
    <row r="1178" spans="1:15" ht="14.25">
      <c r="A1178" s="41">
        <v>0</v>
      </c>
      <c r="B1178" s="50"/>
      <c r="C1178" s="61"/>
      <c r="D1178" s="59"/>
      <c r="E1178" s="52"/>
      <c r="F1178" s="51"/>
      <c r="G1178" s="81">
        <f>IF($C1178="",0,COUNTIF(男子名簿!$F$12:$F$520,$C1178))</f>
        <v>0</v>
      </c>
      <c r="H1178" s="82">
        <f>IF($C1178="",0,COUNTIF(女子名簿!$F$12:$F$520,$C1178))</f>
        <v>0</v>
      </c>
      <c r="I1178" s="83">
        <f t="shared" ref="I1178:I1257" si="95">G1178+H1178</f>
        <v>0</v>
      </c>
      <c r="J1178" s="38"/>
      <c r="K1178" s="38"/>
      <c r="L1178" s="34"/>
      <c r="M1178" s="34"/>
      <c r="N1178" s="34"/>
      <c r="O1178" s="40"/>
    </row>
    <row r="1179" spans="1:15" ht="14.25">
      <c r="A1179" s="41">
        <v>0</v>
      </c>
      <c r="B1179" s="42"/>
      <c r="C1179" s="43"/>
      <c r="D1179" s="44"/>
      <c r="E1179" s="45" t="str">
        <f t="shared" ref="E1179:E1197" si="96">IF($C1179="","",ASC(PHONETIC($C1179)))</f>
        <v/>
      </c>
      <c r="F1179" s="43">
        <f t="shared" ref="F1179:F1197" si="97">C1179</f>
        <v>0</v>
      </c>
      <c r="G1179" s="75">
        <f>IF($C1179="",0,COUNTIF(男子名簿!$F$12:$F$520,$C1179))</f>
        <v>0</v>
      </c>
      <c r="H1179" s="76">
        <f>IF($C1179="",0,COUNTIF(女子名簿!$F$12:$F$520,$C1179))</f>
        <v>0</v>
      </c>
      <c r="I1179" s="77">
        <f t="shared" si="95"/>
        <v>0</v>
      </c>
      <c r="J1179" s="38"/>
      <c r="K1179" s="38"/>
      <c r="L1179" s="34"/>
      <c r="M1179" s="34"/>
      <c r="N1179" s="34"/>
      <c r="O1179" s="34"/>
    </row>
    <row r="1180" spans="1:15" ht="14.25">
      <c r="A1180" s="41">
        <v>0</v>
      </c>
      <c r="B1180" s="42"/>
      <c r="C1180" s="43"/>
      <c r="D1180" s="44"/>
      <c r="E1180" s="45" t="str">
        <f t="shared" si="96"/>
        <v/>
      </c>
      <c r="F1180" s="43">
        <f t="shared" si="97"/>
        <v>0</v>
      </c>
      <c r="G1180" s="75">
        <f>IF($C1180="",0,COUNTIF(男子名簿!$F$12:$F$520,$C1180))</f>
        <v>0</v>
      </c>
      <c r="H1180" s="76">
        <f>IF($C1180="",0,COUNTIF(女子名簿!$F$12:$F$520,$C1180))</f>
        <v>0</v>
      </c>
      <c r="I1180" s="77">
        <f t="shared" si="95"/>
        <v>0</v>
      </c>
      <c r="J1180" s="38"/>
      <c r="K1180" s="38"/>
      <c r="L1180" s="34"/>
      <c r="M1180" s="34"/>
      <c r="N1180" s="34"/>
      <c r="O1180" s="34"/>
    </row>
    <row r="1181" spans="1:15" ht="14.25">
      <c r="A1181" s="41">
        <v>0</v>
      </c>
      <c r="B1181" s="42"/>
      <c r="C1181" s="43"/>
      <c r="D1181" s="44"/>
      <c r="E1181" s="45" t="str">
        <f t="shared" si="96"/>
        <v/>
      </c>
      <c r="F1181" s="43">
        <f t="shared" si="97"/>
        <v>0</v>
      </c>
      <c r="G1181" s="75">
        <f>IF($C1181="",0,COUNTIF(男子名簿!$F$12:$F$520,$C1181))</f>
        <v>0</v>
      </c>
      <c r="H1181" s="76">
        <f>IF($C1181="",0,COUNTIF(女子名簿!$F$12:$F$520,$C1181))</f>
        <v>0</v>
      </c>
      <c r="I1181" s="77">
        <f t="shared" si="95"/>
        <v>0</v>
      </c>
      <c r="J1181" s="38"/>
      <c r="K1181" s="38"/>
      <c r="L1181" s="34"/>
      <c r="M1181" s="34"/>
      <c r="N1181" s="34"/>
      <c r="O1181" s="34"/>
    </row>
    <row r="1182" spans="1:15" ht="14.25">
      <c r="A1182" s="41">
        <v>0</v>
      </c>
      <c r="B1182" s="55"/>
      <c r="C1182" s="47"/>
      <c r="D1182" s="56"/>
      <c r="E1182" s="57" t="str">
        <f t="shared" si="96"/>
        <v/>
      </c>
      <c r="F1182" s="47">
        <f t="shared" si="97"/>
        <v>0</v>
      </c>
      <c r="G1182" s="84">
        <f>IF($C1182="",0,COUNTIF(男子名簿!$F$12:$F$520,$C1182))</f>
        <v>0</v>
      </c>
      <c r="H1182" s="85">
        <f>IF($C1182="",0,COUNTIF(女子名簿!$F$12:$F$520,$C1182))</f>
        <v>0</v>
      </c>
      <c r="I1182" s="86">
        <f t="shared" si="95"/>
        <v>0</v>
      </c>
      <c r="J1182" s="38"/>
      <c r="K1182" s="38"/>
      <c r="L1182" s="34"/>
      <c r="M1182" s="34"/>
      <c r="N1182" s="34"/>
      <c r="O1182" s="34"/>
    </row>
    <row r="1183" spans="1:15" ht="14.25">
      <c r="A1183" s="41">
        <v>0</v>
      </c>
      <c r="B1183" s="58"/>
      <c r="C1183" s="64"/>
      <c r="D1183" s="65"/>
      <c r="E1183" s="60" t="str">
        <f t="shared" si="96"/>
        <v/>
      </c>
      <c r="F1183" s="61">
        <f t="shared" si="97"/>
        <v>0</v>
      </c>
      <c r="G1183" s="87">
        <f>IF($C1183="",0,COUNTIF(男子名簿!$F$12:$F$520,$C1183))</f>
        <v>0</v>
      </c>
      <c r="H1183" s="88">
        <f>IF($C1183="",0,COUNTIF(女子名簿!$F$12:$F$520,$C1183))</f>
        <v>0</v>
      </c>
      <c r="I1183" s="89">
        <f t="shared" si="95"/>
        <v>0</v>
      </c>
      <c r="J1183" s="38"/>
      <c r="K1183" s="38"/>
      <c r="L1183" s="34"/>
      <c r="M1183" s="34"/>
      <c r="N1183" s="34"/>
      <c r="O1183" s="40"/>
    </row>
    <row r="1184" spans="1:15" ht="14.25">
      <c r="A1184" s="41">
        <v>0</v>
      </c>
      <c r="B1184" s="42"/>
      <c r="C1184" s="53"/>
      <c r="D1184" s="54"/>
      <c r="E1184" s="45" t="str">
        <f t="shared" si="96"/>
        <v/>
      </c>
      <c r="F1184" s="43">
        <f t="shared" si="97"/>
        <v>0</v>
      </c>
      <c r="G1184" s="75">
        <f>IF($C1184="",0,COUNTIF(男子名簿!$F$12:$F$520,$C1184))</f>
        <v>0</v>
      </c>
      <c r="H1184" s="76">
        <f>IF($C1184="",0,COUNTIF(女子名簿!$F$12:$F$520,$C1184))</f>
        <v>0</v>
      </c>
      <c r="I1184" s="77">
        <f t="shared" si="95"/>
        <v>0</v>
      </c>
      <c r="J1184" s="38"/>
      <c r="K1184" s="38"/>
      <c r="L1184" s="34"/>
      <c r="M1184" s="34"/>
      <c r="N1184" s="34"/>
      <c r="O1184" s="40"/>
    </row>
    <row r="1185" spans="1:15" ht="14.25">
      <c r="A1185" s="41">
        <v>0</v>
      </c>
      <c r="B1185" s="42"/>
      <c r="C1185" s="53"/>
      <c r="D1185" s="54"/>
      <c r="E1185" s="45" t="str">
        <f t="shared" si="96"/>
        <v/>
      </c>
      <c r="F1185" s="43">
        <f t="shared" si="97"/>
        <v>0</v>
      </c>
      <c r="G1185" s="75">
        <f>IF($C1185="",0,COUNTIF(男子名簿!$F$12:$F$520,$C1185))</f>
        <v>0</v>
      </c>
      <c r="H1185" s="76">
        <f>IF($C1185="",0,COUNTIF(女子名簿!$F$12:$F$520,$C1185))</f>
        <v>0</v>
      </c>
      <c r="I1185" s="77">
        <f t="shared" si="95"/>
        <v>0</v>
      </c>
      <c r="J1185" s="38"/>
      <c r="K1185" s="38"/>
      <c r="L1185" s="34"/>
      <c r="M1185" s="34"/>
      <c r="N1185" s="34"/>
      <c r="O1185" s="40"/>
    </row>
    <row r="1186" spans="1:15" ht="14.25">
      <c r="A1186" s="41">
        <v>0</v>
      </c>
      <c r="B1186" s="42"/>
      <c r="C1186" s="43"/>
      <c r="D1186" s="44"/>
      <c r="E1186" s="45" t="str">
        <f t="shared" si="96"/>
        <v/>
      </c>
      <c r="F1186" s="43">
        <f t="shared" si="97"/>
        <v>0</v>
      </c>
      <c r="G1186" s="75">
        <f>IF($C1186="",0,COUNTIF(男子名簿!$F$12:$F$520,$C1186))</f>
        <v>0</v>
      </c>
      <c r="H1186" s="76">
        <f>IF($C1186="",0,COUNTIF(女子名簿!$F$12:$F$520,$C1186))</f>
        <v>0</v>
      </c>
      <c r="I1186" s="77">
        <f t="shared" si="95"/>
        <v>0</v>
      </c>
      <c r="J1186" s="38"/>
      <c r="K1186" s="38"/>
      <c r="L1186" s="34"/>
      <c r="M1186" s="34"/>
      <c r="N1186" s="34"/>
      <c r="O1186" s="40"/>
    </row>
    <row r="1187" spans="1:15" ht="14.25">
      <c r="A1187" s="41">
        <v>0</v>
      </c>
      <c r="B1187" s="46"/>
      <c r="C1187" s="62"/>
      <c r="D1187" s="66"/>
      <c r="E1187" s="48" t="str">
        <f t="shared" si="96"/>
        <v/>
      </c>
      <c r="F1187" s="49">
        <f t="shared" si="97"/>
        <v>0</v>
      </c>
      <c r="G1187" s="78">
        <f>IF($C1187="",0,COUNTIF(男子名簿!$F$12:$F$520,$C1187))</f>
        <v>0</v>
      </c>
      <c r="H1187" s="79">
        <f>IF($C1187="",0,COUNTIF(女子名簿!$F$12:$F$520,$C1187))</f>
        <v>0</v>
      </c>
      <c r="I1187" s="80">
        <f t="shared" si="95"/>
        <v>0</v>
      </c>
      <c r="J1187" s="38"/>
      <c r="K1187" s="38"/>
      <c r="L1187" s="34"/>
      <c r="M1187" s="34"/>
      <c r="N1187" s="34"/>
      <c r="O1187" s="40"/>
    </row>
    <row r="1188" spans="1:15" ht="14.25">
      <c r="A1188" s="41">
        <v>0</v>
      </c>
      <c r="B1188" s="50"/>
      <c r="C1188" s="64"/>
      <c r="D1188" s="67"/>
      <c r="E1188" s="52" t="str">
        <f t="shared" si="96"/>
        <v/>
      </c>
      <c r="F1188" s="51">
        <f t="shared" si="97"/>
        <v>0</v>
      </c>
      <c r="G1188" s="81">
        <f>IF($C1188="",0,COUNTIF(男子名簿!$F$12:$F$520,$C1188))</f>
        <v>0</v>
      </c>
      <c r="H1188" s="82">
        <f>IF($C1188="",0,COUNTIF(女子名簿!$F$12:$F$520,$C1188))</f>
        <v>0</v>
      </c>
      <c r="I1188" s="83">
        <f t="shared" si="95"/>
        <v>0</v>
      </c>
      <c r="J1188" s="38"/>
      <c r="K1188" s="38"/>
      <c r="L1188" s="34"/>
      <c r="M1188" s="34"/>
      <c r="N1188" s="34"/>
      <c r="O1188" s="40"/>
    </row>
    <row r="1189" spans="1:15" ht="14.25">
      <c r="A1189" s="41">
        <v>0</v>
      </c>
      <c r="B1189" s="42"/>
      <c r="C1189" s="43"/>
      <c r="D1189" s="44"/>
      <c r="E1189" s="45" t="str">
        <f t="shared" si="96"/>
        <v/>
      </c>
      <c r="F1189" s="43">
        <f t="shared" si="97"/>
        <v>0</v>
      </c>
      <c r="G1189" s="75">
        <f>IF($C1189="",0,COUNTIF(男子名簿!$F$12:$F$520,$C1189))</f>
        <v>0</v>
      </c>
      <c r="H1189" s="76">
        <f>IF($C1189="",0,COUNTIF(女子名簿!$F$12:$F$520,$C1189))</f>
        <v>0</v>
      </c>
      <c r="I1189" s="77">
        <f t="shared" si="95"/>
        <v>0</v>
      </c>
      <c r="J1189" s="38"/>
      <c r="K1189" s="38"/>
      <c r="L1189" s="34"/>
      <c r="M1189" s="34"/>
      <c r="N1189" s="34"/>
      <c r="O1189" s="40"/>
    </row>
    <row r="1190" spans="1:15" ht="14.25">
      <c r="A1190" s="41">
        <v>0</v>
      </c>
      <c r="B1190" s="42"/>
      <c r="C1190" s="53"/>
      <c r="D1190" s="54"/>
      <c r="E1190" s="45" t="str">
        <f t="shared" si="96"/>
        <v/>
      </c>
      <c r="F1190" s="43">
        <f t="shared" si="97"/>
        <v>0</v>
      </c>
      <c r="G1190" s="75">
        <f>IF($C1190="",0,COUNTIF(男子名簿!$F$12:$F$520,$C1190))</f>
        <v>0</v>
      </c>
      <c r="H1190" s="76">
        <f>IF($C1190="",0,COUNTIF(女子名簿!$F$12:$F$520,$C1190))</f>
        <v>0</v>
      </c>
      <c r="I1190" s="77">
        <f t="shared" si="95"/>
        <v>0</v>
      </c>
      <c r="J1190" s="38"/>
      <c r="K1190" s="38"/>
      <c r="L1190" s="34"/>
      <c r="M1190" s="34"/>
      <c r="N1190" s="34"/>
      <c r="O1190" s="40"/>
    </row>
    <row r="1191" spans="1:15" ht="14.25">
      <c r="A1191" s="41">
        <v>0</v>
      </c>
      <c r="B1191" s="42"/>
      <c r="C1191" s="53"/>
      <c r="D1191" s="54"/>
      <c r="E1191" s="45" t="str">
        <f t="shared" si="96"/>
        <v/>
      </c>
      <c r="F1191" s="43">
        <f t="shared" si="97"/>
        <v>0</v>
      </c>
      <c r="G1191" s="75">
        <f>IF($C1191="",0,COUNTIF(男子名簿!$F$12:$F$520,$C1191))</f>
        <v>0</v>
      </c>
      <c r="H1191" s="76">
        <f>IF($C1191="",0,COUNTIF(女子名簿!$F$12:$F$520,$C1191))</f>
        <v>0</v>
      </c>
      <c r="I1191" s="77">
        <f t="shared" si="95"/>
        <v>0</v>
      </c>
      <c r="J1191" s="38"/>
      <c r="K1191" s="38"/>
      <c r="L1191" s="34"/>
      <c r="M1191" s="34"/>
      <c r="N1191" s="34"/>
      <c r="O1191" s="40"/>
    </row>
    <row r="1192" spans="1:15" ht="14.25">
      <c r="A1192" s="41">
        <v>0</v>
      </c>
      <c r="B1192" s="55"/>
      <c r="C1192" s="62"/>
      <c r="D1192" s="63"/>
      <c r="E1192" s="57" t="str">
        <f t="shared" si="96"/>
        <v/>
      </c>
      <c r="F1192" s="47">
        <f t="shared" si="97"/>
        <v>0</v>
      </c>
      <c r="G1192" s="84">
        <f>IF($C1192="",0,COUNTIF(男子名簿!$F$12:$F$520,$C1192))</f>
        <v>0</v>
      </c>
      <c r="H1192" s="85">
        <f>IF($C1192="",0,COUNTIF(女子名簿!$F$12:$F$520,$C1192))</f>
        <v>0</v>
      </c>
      <c r="I1192" s="86">
        <f t="shared" si="95"/>
        <v>0</v>
      </c>
      <c r="J1192" s="38"/>
      <c r="K1192" s="38"/>
      <c r="L1192" s="34"/>
      <c r="M1192" s="34"/>
      <c r="N1192" s="34"/>
      <c r="O1192" s="40"/>
    </row>
    <row r="1193" spans="1:15" ht="14.25">
      <c r="A1193" s="41">
        <v>0</v>
      </c>
      <c r="B1193" s="58"/>
      <c r="C1193" s="64"/>
      <c r="D1193" s="65"/>
      <c r="E1193" s="60" t="str">
        <f t="shared" si="96"/>
        <v/>
      </c>
      <c r="F1193" s="61">
        <f t="shared" si="97"/>
        <v>0</v>
      </c>
      <c r="G1193" s="87">
        <f>IF($C1193="",0,COUNTIF(男子名簿!$F$12:$F$520,$C1193))</f>
        <v>0</v>
      </c>
      <c r="H1193" s="88">
        <f>IF($C1193="",0,COUNTIF(女子名簿!$F$12:$F$520,$C1193))</f>
        <v>0</v>
      </c>
      <c r="I1193" s="89">
        <f t="shared" si="95"/>
        <v>0</v>
      </c>
      <c r="J1193" s="38"/>
      <c r="K1193" s="38"/>
      <c r="L1193" s="34"/>
      <c r="M1193" s="34"/>
      <c r="N1193" s="34"/>
      <c r="O1193" s="40"/>
    </row>
    <row r="1194" spans="1:15" ht="14.25">
      <c r="A1194" s="41">
        <v>0</v>
      </c>
      <c r="B1194" s="42"/>
      <c r="C1194" s="53"/>
      <c r="D1194" s="54"/>
      <c r="E1194" s="45" t="str">
        <f t="shared" si="96"/>
        <v/>
      </c>
      <c r="F1194" s="43">
        <f t="shared" si="97"/>
        <v>0</v>
      </c>
      <c r="G1194" s="75">
        <f>IF($C1194="",0,COUNTIF(男子名簿!$F$12:$F$520,$C1194))</f>
        <v>0</v>
      </c>
      <c r="H1194" s="76">
        <f>IF($C1194="",0,COUNTIF(女子名簿!$F$12:$F$520,$C1194))</f>
        <v>0</v>
      </c>
      <c r="I1194" s="77">
        <f t="shared" si="95"/>
        <v>0</v>
      </c>
      <c r="J1194" s="38"/>
      <c r="K1194" s="38"/>
      <c r="L1194" s="34"/>
      <c r="M1194" s="34"/>
      <c r="N1194" s="34"/>
      <c r="O1194" s="40"/>
    </row>
    <row r="1195" spans="1:15" ht="14.25">
      <c r="A1195" s="41">
        <v>0</v>
      </c>
      <c r="B1195" s="42"/>
      <c r="C1195" s="53"/>
      <c r="D1195" s="54"/>
      <c r="E1195" s="45" t="str">
        <f t="shared" si="96"/>
        <v/>
      </c>
      <c r="F1195" s="43">
        <f t="shared" si="97"/>
        <v>0</v>
      </c>
      <c r="G1195" s="75">
        <f>IF($C1195="",0,COUNTIF(男子名簿!$F$12:$F$520,$C1195))</f>
        <v>0</v>
      </c>
      <c r="H1195" s="76">
        <f>IF($C1195="",0,COUNTIF(女子名簿!$F$12:$F$520,$C1195))</f>
        <v>0</v>
      </c>
      <c r="I1195" s="77">
        <f t="shared" si="95"/>
        <v>0</v>
      </c>
      <c r="J1195" s="38"/>
      <c r="K1195" s="38"/>
      <c r="L1195" s="34"/>
      <c r="M1195" s="34"/>
      <c r="N1195" s="34"/>
      <c r="O1195" s="40"/>
    </row>
    <row r="1196" spans="1:15" ht="14.25">
      <c r="A1196" s="41">
        <v>0</v>
      </c>
      <c r="B1196" s="42"/>
      <c r="C1196" s="53"/>
      <c r="D1196" s="54"/>
      <c r="E1196" s="45" t="str">
        <f t="shared" si="96"/>
        <v/>
      </c>
      <c r="F1196" s="43">
        <f t="shared" si="97"/>
        <v>0</v>
      </c>
      <c r="G1196" s="75">
        <f>IF($C1196="",0,COUNTIF(男子名簿!$F$12:$F$520,$C1196))</f>
        <v>0</v>
      </c>
      <c r="H1196" s="76">
        <f>IF($C1196="",0,COUNTIF(女子名簿!$F$12:$F$520,$C1196))</f>
        <v>0</v>
      </c>
      <c r="I1196" s="77">
        <f t="shared" si="95"/>
        <v>0</v>
      </c>
      <c r="J1196" s="38"/>
      <c r="K1196" s="38"/>
      <c r="L1196" s="34"/>
      <c r="M1196" s="34"/>
      <c r="N1196" s="34"/>
      <c r="O1196" s="40"/>
    </row>
    <row r="1197" spans="1:15" ht="14.25">
      <c r="A1197" s="41">
        <v>0</v>
      </c>
      <c r="B1197" s="46"/>
      <c r="C1197" s="62"/>
      <c r="D1197" s="66"/>
      <c r="E1197" s="48" t="str">
        <f t="shared" si="96"/>
        <v/>
      </c>
      <c r="F1197" s="49">
        <f t="shared" si="97"/>
        <v>0</v>
      </c>
      <c r="G1197" s="78">
        <f>IF($C1197="",0,COUNTIF(男子名簿!$F$12:$F$520,$C1197))</f>
        <v>0</v>
      </c>
      <c r="H1197" s="79">
        <f>IF($C1197="",0,COUNTIF(女子名簿!$F$12:$F$520,$C1197))</f>
        <v>0</v>
      </c>
      <c r="I1197" s="80">
        <f t="shared" si="95"/>
        <v>0</v>
      </c>
      <c r="J1197" s="38"/>
      <c r="K1197" s="38"/>
      <c r="L1197" s="34"/>
      <c r="M1197" s="34"/>
      <c r="N1197" s="34"/>
      <c r="O1197" s="40"/>
    </row>
    <row r="1198" spans="1:15" ht="14.25">
      <c r="A1198" s="41">
        <v>0</v>
      </c>
      <c r="B1198" s="50"/>
      <c r="C1198" s="61"/>
      <c r="D1198" s="59"/>
      <c r="E1198" s="52"/>
      <c r="F1198" s="51"/>
      <c r="G1198" s="81">
        <f>IF($C1198="",0,COUNTIF(男子名簿!$F$12:$F$520,$C1198))</f>
        <v>0</v>
      </c>
      <c r="H1198" s="82">
        <f>IF($C1198="",0,COUNTIF(女子名簿!$F$12:$F$520,$C1198))</f>
        <v>0</v>
      </c>
      <c r="I1198" s="83">
        <f t="shared" si="95"/>
        <v>0</v>
      </c>
      <c r="J1198" s="38"/>
      <c r="K1198" s="38"/>
      <c r="L1198" s="34"/>
      <c r="M1198" s="34"/>
      <c r="N1198" s="34"/>
      <c r="O1198" s="40"/>
    </row>
    <row r="1199" spans="1:15" ht="14.25">
      <c r="A1199" s="41">
        <v>0</v>
      </c>
      <c r="B1199" s="42"/>
      <c r="C1199" s="43"/>
      <c r="D1199" s="44"/>
      <c r="E1199" s="45" t="str">
        <f t="shared" ref="E1199:E1217" si="98">IF($C1199="","",ASC(PHONETIC($C1199)))</f>
        <v/>
      </c>
      <c r="F1199" s="43">
        <f t="shared" ref="F1199:F1217" si="99">C1199</f>
        <v>0</v>
      </c>
      <c r="G1199" s="75">
        <f>IF($C1199="",0,COUNTIF(男子名簿!$F$12:$F$520,$C1199))</f>
        <v>0</v>
      </c>
      <c r="H1199" s="76">
        <f>IF($C1199="",0,COUNTIF(女子名簿!$F$12:$F$520,$C1199))</f>
        <v>0</v>
      </c>
      <c r="I1199" s="77">
        <f t="shared" si="95"/>
        <v>0</v>
      </c>
      <c r="J1199" s="38"/>
      <c r="K1199" s="38"/>
      <c r="L1199" s="34"/>
      <c r="M1199" s="34"/>
      <c r="N1199" s="34"/>
      <c r="O1199" s="34"/>
    </row>
    <row r="1200" spans="1:15" ht="14.25">
      <c r="A1200" s="41">
        <v>0</v>
      </c>
      <c r="B1200" s="42"/>
      <c r="C1200" s="43"/>
      <c r="D1200" s="44"/>
      <c r="E1200" s="45" t="str">
        <f t="shared" si="98"/>
        <v/>
      </c>
      <c r="F1200" s="43">
        <f t="shared" si="99"/>
        <v>0</v>
      </c>
      <c r="G1200" s="75">
        <f>IF($C1200="",0,COUNTIF(男子名簿!$F$12:$F$520,$C1200))</f>
        <v>0</v>
      </c>
      <c r="H1200" s="76">
        <f>IF($C1200="",0,COUNTIF(女子名簿!$F$12:$F$520,$C1200))</f>
        <v>0</v>
      </c>
      <c r="I1200" s="77">
        <f t="shared" si="95"/>
        <v>0</v>
      </c>
      <c r="J1200" s="38"/>
      <c r="K1200" s="38"/>
      <c r="L1200" s="34"/>
      <c r="M1200" s="34"/>
      <c r="N1200" s="34"/>
      <c r="O1200" s="34"/>
    </row>
    <row r="1201" spans="1:15" ht="14.25">
      <c r="A1201" s="41">
        <v>0</v>
      </c>
      <c r="B1201" s="42"/>
      <c r="C1201" s="43"/>
      <c r="D1201" s="44"/>
      <c r="E1201" s="45" t="str">
        <f t="shared" si="98"/>
        <v/>
      </c>
      <c r="F1201" s="43">
        <f t="shared" si="99"/>
        <v>0</v>
      </c>
      <c r="G1201" s="75">
        <f>IF($C1201="",0,COUNTIF(男子名簿!$F$12:$F$520,$C1201))</f>
        <v>0</v>
      </c>
      <c r="H1201" s="76">
        <f>IF($C1201="",0,COUNTIF(女子名簿!$F$12:$F$520,$C1201))</f>
        <v>0</v>
      </c>
      <c r="I1201" s="77">
        <f t="shared" si="95"/>
        <v>0</v>
      </c>
      <c r="J1201" s="38"/>
      <c r="K1201" s="38"/>
      <c r="L1201" s="34"/>
      <c r="M1201" s="34"/>
      <c r="N1201" s="34"/>
      <c r="O1201" s="34"/>
    </row>
    <row r="1202" spans="1:15" ht="14.25">
      <c r="A1202" s="41">
        <v>0</v>
      </c>
      <c r="B1202" s="55"/>
      <c r="C1202" s="47"/>
      <c r="D1202" s="56"/>
      <c r="E1202" s="57" t="str">
        <f t="shared" si="98"/>
        <v/>
      </c>
      <c r="F1202" s="47">
        <f t="shared" si="99"/>
        <v>0</v>
      </c>
      <c r="G1202" s="84">
        <f>IF($C1202="",0,COUNTIF(男子名簿!$F$12:$F$520,$C1202))</f>
        <v>0</v>
      </c>
      <c r="H1202" s="85">
        <f>IF($C1202="",0,COUNTIF(女子名簿!$F$12:$F$520,$C1202))</f>
        <v>0</v>
      </c>
      <c r="I1202" s="86">
        <f t="shared" si="95"/>
        <v>0</v>
      </c>
      <c r="J1202" s="38"/>
      <c r="K1202" s="38"/>
      <c r="L1202" s="34"/>
      <c r="M1202" s="34"/>
      <c r="N1202" s="34"/>
      <c r="O1202" s="34"/>
    </row>
    <row r="1203" spans="1:15" ht="14.25">
      <c r="A1203" s="41">
        <v>0</v>
      </c>
      <c r="B1203" s="58"/>
      <c r="C1203" s="64"/>
      <c r="D1203" s="65"/>
      <c r="E1203" s="60" t="str">
        <f t="shared" si="98"/>
        <v/>
      </c>
      <c r="F1203" s="61">
        <f t="shared" si="99"/>
        <v>0</v>
      </c>
      <c r="G1203" s="87">
        <f>IF($C1203="",0,COUNTIF(男子名簿!$F$12:$F$520,$C1203))</f>
        <v>0</v>
      </c>
      <c r="H1203" s="88">
        <f>IF($C1203="",0,COUNTIF(女子名簿!$F$12:$F$520,$C1203))</f>
        <v>0</v>
      </c>
      <c r="I1203" s="89">
        <f t="shared" si="95"/>
        <v>0</v>
      </c>
      <c r="J1203" s="38"/>
      <c r="K1203" s="38"/>
      <c r="L1203" s="34"/>
      <c r="M1203" s="34"/>
      <c r="N1203" s="34"/>
      <c r="O1203" s="40"/>
    </row>
    <row r="1204" spans="1:15" ht="14.25">
      <c r="A1204" s="41">
        <v>0</v>
      </c>
      <c r="B1204" s="42"/>
      <c r="C1204" s="53"/>
      <c r="D1204" s="54"/>
      <c r="E1204" s="45" t="str">
        <f t="shared" si="98"/>
        <v/>
      </c>
      <c r="F1204" s="43">
        <f t="shared" si="99"/>
        <v>0</v>
      </c>
      <c r="G1204" s="75">
        <f>IF($C1204="",0,COUNTIF(男子名簿!$F$12:$F$520,$C1204))</f>
        <v>0</v>
      </c>
      <c r="H1204" s="76">
        <f>IF($C1204="",0,COUNTIF(女子名簿!$F$12:$F$520,$C1204))</f>
        <v>0</v>
      </c>
      <c r="I1204" s="77">
        <f t="shared" si="95"/>
        <v>0</v>
      </c>
      <c r="J1204" s="38"/>
      <c r="K1204" s="38"/>
      <c r="L1204" s="34"/>
      <c r="M1204" s="34"/>
      <c r="N1204" s="34"/>
      <c r="O1204" s="40"/>
    </row>
    <row r="1205" spans="1:15" ht="14.25">
      <c r="A1205" s="41">
        <v>0</v>
      </c>
      <c r="B1205" s="42"/>
      <c r="C1205" s="53"/>
      <c r="D1205" s="54"/>
      <c r="E1205" s="45" t="str">
        <f t="shared" si="98"/>
        <v/>
      </c>
      <c r="F1205" s="43">
        <f t="shared" si="99"/>
        <v>0</v>
      </c>
      <c r="G1205" s="75">
        <f>IF($C1205="",0,COUNTIF(男子名簿!$F$12:$F$520,$C1205))</f>
        <v>0</v>
      </c>
      <c r="H1205" s="76">
        <f>IF($C1205="",0,COUNTIF(女子名簿!$F$12:$F$520,$C1205))</f>
        <v>0</v>
      </c>
      <c r="I1205" s="77">
        <f t="shared" si="95"/>
        <v>0</v>
      </c>
      <c r="J1205" s="38"/>
      <c r="K1205" s="38"/>
      <c r="L1205" s="34"/>
      <c r="M1205" s="34"/>
      <c r="N1205" s="34"/>
      <c r="O1205" s="40"/>
    </row>
    <row r="1206" spans="1:15" ht="14.25">
      <c r="A1206" s="41">
        <v>0</v>
      </c>
      <c r="B1206" s="42"/>
      <c r="C1206" s="43"/>
      <c r="D1206" s="44"/>
      <c r="E1206" s="45" t="str">
        <f t="shared" si="98"/>
        <v/>
      </c>
      <c r="F1206" s="43">
        <f t="shared" si="99"/>
        <v>0</v>
      </c>
      <c r="G1206" s="75">
        <f>IF($C1206="",0,COUNTIF(男子名簿!$F$12:$F$520,$C1206))</f>
        <v>0</v>
      </c>
      <c r="H1206" s="76">
        <f>IF($C1206="",0,COUNTIF(女子名簿!$F$12:$F$520,$C1206))</f>
        <v>0</v>
      </c>
      <c r="I1206" s="77">
        <f t="shared" si="95"/>
        <v>0</v>
      </c>
      <c r="J1206" s="38"/>
      <c r="K1206" s="38"/>
      <c r="L1206" s="34"/>
      <c r="M1206" s="34"/>
      <c r="N1206" s="34"/>
      <c r="O1206" s="40"/>
    </row>
    <row r="1207" spans="1:15" ht="14.25">
      <c r="A1207" s="41">
        <v>0</v>
      </c>
      <c r="B1207" s="46"/>
      <c r="C1207" s="62"/>
      <c r="D1207" s="66"/>
      <c r="E1207" s="48" t="str">
        <f t="shared" si="98"/>
        <v/>
      </c>
      <c r="F1207" s="49">
        <f t="shared" si="99"/>
        <v>0</v>
      </c>
      <c r="G1207" s="78">
        <f>IF($C1207="",0,COUNTIF(男子名簿!$F$12:$F$520,$C1207))</f>
        <v>0</v>
      </c>
      <c r="H1207" s="79">
        <f>IF($C1207="",0,COUNTIF(女子名簿!$F$12:$F$520,$C1207))</f>
        <v>0</v>
      </c>
      <c r="I1207" s="80">
        <f t="shared" si="95"/>
        <v>0</v>
      </c>
      <c r="J1207" s="38"/>
      <c r="K1207" s="38"/>
      <c r="L1207" s="34"/>
      <c r="M1207" s="34"/>
      <c r="N1207" s="34"/>
      <c r="O1207" s="40"/>
    </row>
    <row r="1208" spans="1:15" ht="14.25">
      <c r="A1208" s="41">
        <v>0</v>
      </c>
      <c r="B1208" s="50"/>
      <c r="C1208" s="64"/>
      <c r="D1208" s="67"/>
      <c r="E1208" s="52" t="str">
        <f t="shared" si="98"/>
        <v/>
      </c>
      <c r="F1208" s="51">
        <f t="shared" si="99"/>
        <v>0</v>
      </c>
      <c r="G1208" s="81">
        <f>IF($C1208="",0,COUNTIF(男子名簿!$F$12:$F$520,$C1208))</f>
        <v>0</v>
      </c>
      <c r="H1208" s="82">
        <f>IF($C1208="",0,COUNTIF(女子名簿!$F$12:$F$520,$C1208))</f>
        <v>0</v>
      </c>
      <c r="I1208" s="83">
        <f t="shared" si="95"/>
        <v>0</v>
      </c>
      <c r="J1208" s="38"/>
      <c r="K1208" s="38"/>
      <c r="L1208" s="34"/>
      <c r="M1208" s="34"/>
      <c r="N1208" s="34"/>
      <c r="O1208" s="40"/>
    </row>
    <row r="1209" spans="1:15" ht="14.25">
      <c r="A1209" s="41">
        <v>0</v>
      </c>
      <c r="B1209" s="42"/>
      <c r="C1209" s="43"/>
      <c r="D1209" s="44"/>
      <c r="E1209" s="45" t="str">
        <f t="shared" si="98"/>
        <v/>
      </c>
      <c r="F1209" s="43">
        <f t="shared" si="99"/>
        <v>0</v>
      </c>
      <c r="G1209" s="75">
        <f>IF($C1209="",0,COUNTIF(男子名簿!$F$12:$F$520,$C1209))</f>
        <v>0</v>
      </c>
      <c r="H1209" s="76">
        <f>IF($C1209="",0,COUNTIF(女子名簿!$F$12:$F$520,$C1209))</f>
        <v>0</v>
      </c>
      <c r="I1209" s="77">
        <f t="shared" si="95"/>
        <v>0</v>
      </c>
      <c r="J1209" s="38"/>
      <c r="K1209" s="38"/>
      <c r="L1209" s="34"/>
      <c r="M1209" s="34"/>
      <c r="N1209" s="34"/>
      <c r="O1209" s="40"/>
    </row>
    <row r="1210" spans="1:15" ht="14.25">
      <c r="A1210" s="41">
        <v>0</v>
      </c>
      <c r="B1210" s="42"/>
      <c r="C1210" s="53"/>
      <c r="D1210" s="54"/>
      <c r="E1210" s="45" t="str">
        <f t="shared" si="98"/>
        <v/>
      </c>
      <c r="F1210" s="43">
        <f t="shared" si="99"/>
        <v>0</v>
      </c>
      <c r="G1210" s="75">
        <f>IF($C1210="",0,COUNTIF(男子名簿!$F$12:$F$520,$C1210))</f>
        <v>0</v>
      </c>
      <c r="H1210" s="76">
        <f>IF($C1210="",0,COUNTIF(女子名簿!$F$12:$F$520,$C1210))</f>
        <v>0</v>
      </c>
      <c r="I1210" s="77">
        <f t="shared" si="95"/>
        <v>0</v>
      </c>
      <c r="J1210" s="38"/>
      <c r="K1210" s="38"/>
      <c r="L1210" s="34"/>
      <c r="M1210" s="34"/>
      <c r="N1210" s="34"/>
      <c r="O1210" s="40"/>
    </row>
    <row r="1211" spans="1:15" ht="14.25">
      <c r="A1211" s="41">
        <v>0</v>
      </c>
      <c r="B1211" s="42"/>
      <c r="C1211" s="53"/>
      <c r="D1211" s="54"/>
      <c r="E1211" s="45" t="str">
        <f t="shared" si="98"/>
        <v/>
      </c>
      <c r="F1211" s="43">
        <f t="shared" si="99"/>
        <v>0</v>
      </c>
      <c r="G1211" s="75">
        <f>IF($C1211="",0,COUNTIF(男子名簿!$F$12:$F$520,$C1211))</f>
        <v>0</v>
      </c>
      <c r="H1211" s="76">
        <f>IF($C1211="",0,COUNTIF(女子名簿!$F$12:$F$520,$C1211))</f>
        <v>0</v>
      </c>
      <c r="I1211" s="77">
        <f t="shared" si="95"/>
        <v>0</v>
      </c>
      <c r="J1211" s="38"/>
      <c r="K1211" s="38"/>
      <c r="L1211" s="34"/>
      <c r="M1211" s="34"/>
      <c r="N1211" s="34"/>
      <c r="O1211" s="40"/>
    </row>
    <row r="1212" spans="1:15" ht="14.25">
      <c r="A1212" s="41">
        <v>0</v>
      </c>
      <c r="B1212" s="55"/>
      <c r="C1212" s="62"/>
      <c r="D1212" s="63"/>
      <c r="E1212" s="57" t="str">
        <f t="shared" si="98"/>
        <v/>
      </c>
      <c r="F1212" s="47">
        <f t="shared" si="99"/>
        <v>0</v>
      </c>
      <c r="G1212" s="84">
        <f>IF($C1212="",0,COUNTIF(男子名簿!$F$12:$F$520,$C1212))</f>
        <v>0</v>
      </c>
      <c r="H1212" s="85">
        <f>IF($C1212="",0,COUNTIF(女子名簿!$F$12:$F$520,$C1212))</f>
        <v>0</v>
      </c>
      <c r="I1212" s="86">
        <f t="shared" si="95"/>
        <v>0</v>
      </c>
      <c r="J1212" s="38"/>
      <c r="K1212" s="38"/>
      <c r="L1212" s="34"/>
      <c r="M1212" s="34"/>
      <c r="N1212" s="34"/>
      <c r="O1212" s="40"/>
    </row>
    <row r="1213" spans="1:15" ht="14.25">
      <c r="A1213" s="41">
        <v>0</v>
      </c>
      <c r="B1213" s="58"/>
      <c r="C1213" s="64"/>
      <c r="D1213" s="65"/>
      <c r="E1213" s="60" t="str">
        <f t="shared" si="98"/>
        <v/>
      </c>
      <c r="F1213" s="61">
        <f t="shared" si="99"/>
        <v>0</v>
      </c>
      <c r="G1213" s="87">
        <f>IF($C1213="",0,COUNTIF(男子名簿!$F$12:$F$520,$C1213))</f>
        <v>0</v>
      </c>
      <c r="H1213" s="88">
        <f>IF($C1213="",0,COUNTIF(女子名簿!$F$12:$F$520,$C1213))</f>
        <v>0</v>
      </c>
      <c r="I1213" s="89">
        <f t="shared" si="95"/>
        <v>0</v>
      </c>
      <c r="J1213" s="38"/>
      <c r="K1213" s="38"/>
      <c r="L1213" s="34"/>
      <c r="M1213" s="34"/>
      <c r="N1213" s="34"/>
      <c r="O1213" s="40"/>
    </row>
    <row r="1214" spans="1:15" ht="14.25">
      <c r="A1214" s="41">
        <v>0</v>
      </c>
      <c r="B1214" s="42"/>
      <c r="C1214" s="53"/>
      <c r="D1214" s="54"/>
      <c r="E1214" s="45" t="str">
        <f t="shared" si="98"/>
        <v/>
      </c>
      <c r="F1214" s="43">
        <f t="shared" si="99"/>
        <v>0</v>
      </c>
      <c r="G1214" s="75">
        <f>IF($C1214="",0,COUNTIF(男子名簿!$F$12:$F$520,$C1214))</f>
        <v>0</v>
      </c>
      <c r="H1214" s="76">
        <f>IF($C1214="",0,COUNTIF(女子名簿!$F$12:$F$520,$C1214))</f>
        <v>0</v>
      </c>
      <c r="I1214" s="77">
        <f t="shared" si="95"/>
        <v>0</v>
      </c>
      <c r="J1214" s="38"/>
      <c r="K1214" s="38"/>
      <c r="L1214" s="34"/>
      <c r="M1214" s="34"/>
      <c r="N1214" s="34"/>
      <c r="O1214" s="40"/>
    </row>
    <row r="1215" spans="1:15" ht="14.25">
      <c r="A1215" s="41">
        <v>0</v>
      </c>
      <c r="B1215" s="42"/>
      <c r="C1215" s="53"/>
      <c r="D1215" s="54"/>
      <c r="E1215" s="45" t="str">
        <f t="shared" si="98"/>
        <v/>
      </c>
      <c r="F1215" s="43">
        <f t="shared" si="99"/>
        <v>0</v>
      </c>
      <c r="G1215" s="75">
        <f>IF($C1215="",0,COUNTIF(男子名簿!$F$12:$F$520,$C1215))</f>
        <v>0</v>
      </c>
      <c r="H1215" s="76">
        <f>IF($C1215="",0,COUNTIF(女子名簿!$F$12:$F$520,$C1215))</f>
        <v>0</v>
      </c>
      <c r="I1215" s="77">
        <f t="shared" si="95"/>
        <v>0</v>
      </c>
      <c r="J1215" s="38"/>
      <c r="K1215" s="38"/>
      <c r="L1215" s="34"/>
      <c r="M1215" s="34"/>
      <c r="N1215" s="34"/>
      <c r="O1215" s="40"/>
    </row>
    <row r="1216" spans="1:15" ht="14.25">
      <c r="A1216" s="41">
        <v>0</v>
      </c>
      <c r="B1216" s="42"/>
      <c r="C1216" s="53"/>
      <c r="D1216" s="54"/>
      <c r="E1216" s="45" t="str">
        <f t="shared" si="98"/>
        <v/>
      </c>
      <c r="F1216" s="43">
        <f t="shared" si="99"/>
        <v>0</v>
      </c>
      <c r="G1216" s="75">
        <f>IF($C1216="",0,COUNTIF(男子名簿!$F$12:$F$520,$C1216))</f>
        <v>0</v>
      </c>
      <c r="H1216" s="76">
        <f>IF($C1216="",0,COUNTIF(女子名簿!$F$12:$F$520,$C1216))</f>
        <v>0</v>
      </c>
      <c r="I1216" s="77">
        <f t="shared" si="95"/>
        <v>0</v>
      </c>
      <c r="J1216" s="38"/>
      <c r="K1216" s="38"/>
      <c r="L1216" s="34"/>
      <c r="M1216" s="34"/>
      <c r="N1216" s="34"/>
      <c r="O1216" s="40"/>
    </row>
    <row r="1217" spans="1:15" ht="14.25">
      <c r="A1217" s="41">
        <v>0</v>
      </c>
      <c r="B1217" s="46"/>
      <c r="C1217" s="62"/>
      <c r="D1217" s="66"/>
      <c r="E1217" s="48" t="str">
        <f t="shared" si="98"/>
        <v/>
      </c>
      <c r="F1217" s="49">
        <f t="shared" si="99"/>
        <v>0</v>
      </c>
      <c r="G1217" s="78">
        <f>IF($C1217="",0,COUNTIF(男子名簿!$F$12:$F$520,$C1217))</f>
        <v>0</v>
      </c>
      <c r="H1217" s="79">
        <f>IF($C1217="",0,COUNTIF(女子名簿!$F$12:$F$520,$C1217))</f>
        <v>0</v>
      </c>
      <c r="I1217" s="80">
        <f t="shared" si="95"/>
        <v>0</v>
      </c>
      <c r="J1217" s="38"/>
      <c r="K1217" s="38"/>
      <c r="L1217" s="34"/>
      <c r="M1217" s="34"/>
      <c r="N1217" s="34"/>
      <c r="O1217" s="40"/>
    </row>
    <row r="1218" spans="1:15" ht="14.25">
      <c r="A1218" s="41">
        <v>0</v>
      </c>
      <c r="B1218" s="50"/>
      <c r="C1218" s="61"/>
      <c r="D1218" s="59"/>
      <c r="E1218" s="52"/>
      <c r="F1218" s="51"/>
      <c r="G1218" s="81">
        <f>IF($C1218="",0,COUNTIF(男子名簿!$F$12:$F$520,$C1218))</f>
        <v>0</v>
      </c>
      <c r="H1218" s="82">
        <f>IF($C1218="",0,COUNTIF(女子名簿!$F$12:$F$520,$C1218))</f>
        <v>0</v>
      </c>
      <c r="I1218" s="83">
        <f t="shared" si="95"/>
        <v>0</v>
      </c>
      <c r="J1218" s="38"/>
      <c r="K1218" s="38"/>
      <c r="L1218" s="34"/>
      <c r="M1218" s="34"/>
      <c r="N1218" s="34"/>
      <c r="O1218" s="40"/>
    </row>
    <row r="1219" spans="1:15" ht="14.25">
      <c r="A1219" s="41">
        <v>0</v>
      </c>
      <c r="B1219" s="42"/>
      <c r="C1219" s="43"/>
      <c r="D1219" s="44"/>
      <c r="E1219" s="45" t="str">
        <f t="shared" ref="E1219:E1237" si="100">IF($C1219="","",ASC(PHONETIC($C1219)))</f>
        <v/>
      </c>
      <c r="F1219" s="43">
        <f t="shared" ref="F1219:F1237" si="101">C1219</f>
        <v>0</v>
      </c>
      <c r="G1219" s="75">
        <f>IF($C1219="",0,COUNTIF(男子名簿!$F$12:$F$520,$C1219))</f>
        <v>0</v>
      </c>
      <c r="H1219" s="76">
        <f>IF($C1219="",0,COUNTIF(女子名簿!$F$12:$F$520,$C1219))</f>
        <v>0</v>
      </c>
      <c r="I1219" s="77">
        <f t="shared" si="95"/>
        <v>0</v>
      </c>
      <c r="J1219" s="38"/>
      <c r="K1219" s="38"/>
      <c r="L1219" s="34"/>
      <c r="M1219" s="34"/>
      <c r="N1219" s="34"/>
      <c r="O1219" s="34"/>
    </row>
    <row r="1220" spans="1:15" ht="14.25">
      <c r="A1220" s="41">
        <v>0</v>
      </c>
      <c r="B1220" s="42"/>
      <c r="C1220" s="43"/>
      <c r="D1220" s="44"/>
      <c r="E1220" s="45" t="str">
        <f t="shared" si="100"/>
        <v/>
      </c>
      <c r="F1220" s="43">
        <f t="shared" si="101"/>
        <v>0</v>
      </c>
      <c r="G1220" s="75">
        <f>IF($C1220="",0,COUNTIF(男子名簿!$F$12:$F$520,$C1220))</f>
        <v>0</v>
      </c>
      <c r="H1220" s="76">
        <f>IF($C1220="",0,COUNTIF(女子名簿!$F$12:$F$520,$C1220))</f>
        <v>0</v>
      </c>
      <c r="I1220" s="77">
        <f t="shared" si="95"/>
        <v>0</v>
      </c>
      <c r="J1220" s="38"/>
      <c r="K1220" s="38"/>
      <c r="L1220" s="34"/>
      <c r="M1220" s="34"/>
      <c r="N1220" s="34"/>
      <c r="O1220" s="34"/>
    </row>
    <row r="1221" spans="1:15" ht="14.25">
      <c r="A1221" s="41">
        <v>0</v>
      </c>
      <c r="B1221" s="42"/>
      <c r="C1221" s="43"/>
      <c r="D1221" s="44"/>
      <c r="E1221" s="45" t="str">
        <f t="shared" si="100"/>
        <v/>
      </c>
      <c r="F1221" s="43">
        <f t="shared" si="101"/>
        <v>0</v>
      </c>
      <c r="G1221" s="75">
        <f>IF($C1221="",0,COUNTIF(男子名簿!$F$12:$F$520,$C1221))</f>
        <v>0</v>
      </c>
      <c r="H1221" s="76">
        <f>IF($C1221="",0,COUNTIF(女子名簿!$F$12:$F$520,$C1221))</f>
        <v>0</v>
      </c>
      <c r="I1221" s="77">
        <f t="shared" si="95"/>
        <v>0</v>
      </c>
      <c r="J1221" s="38"/>
      <c r="K1221" s="38"/>
      <c r="L1221" s="34"/>
      <c r="M1221" s="34"/>
      <c r="N1221" s="34"/>
      <c r="O1221" s="34"/>
    </row>
    <row r="1222" spans="1:15" ht="14.25">
      <c r="A1222" s="41">
        <v>0</v>
      </c>
      <c r="B1222" s="55"/>
      <c r="C1222" s="47"/>
      <c r="D1222" s="56"/>
      <c r="E1222" s="57" t="str">
        <f t="shared" si="100"/>
        <v/>
      </c>
      <c r="F1222" s="47">
        <f t="shared" si="101"/>
        <v>0</v>
      </c>
      <c r="G1222" s="84">
        <f>IF($C1222="",0,COUNTIF(男子名簿!$F$12:$F$520,$C1222))</f>
        <v>0</v>
      </c>
      <c r="H1222" s="85">
        <f>IF($C1222="",0,COUNTIF(女子名簿!$F$12:$F$520,$C1222))</f>
        <v>0</v>
      </c>
      <c r="I1222" s="86">
        <f t="shared" si="95"/>
        <v>0</v>
      </c>
      <c r="J1222" s="38"/>
      <c r="K1222" s="38"/>
      <c r="L1222" s="34"/>
      <c r="M1222" s="34"/>
      <c r="N1222" s="34"/>
      <c r="O1222" s="34"/>
    </row>
    <row r="1223" spans="1:15" ht="14.25">
      <c r="A1223" s="41">
        <v>0</v>
      </c>
      <c r="B1223" s="58"/>
      <c r="C1223" s="64"/>
      <c r="D1223" s="65"/>
      <c r="E1223" s="60" t="str">
        <f t="shared" si="100"/>
        <v/>
      </c>
      <c r="F1223" s="61">
        <f t="shared" si="101"/>
        <v>0</v>
      </c>
      <c r="G1223" s="87">
        <f>IF($C1223="",0,COUNTIF(男子名簿!$F$12:$F$520,$C1223))</f>
        <v>0</v>
      </c>
      <c r="H1223" s="88">
        <f>IF($C1223="",0,COUNTIF(女子名簿!$F$12:$F$520,$C1223))</f>
        <v>0</v>
      </c>
      <c r="I1223" s="89">
        <f t="shared" si="95"/>
        <v>0</v>
      </c>
      <c r="J1223" s="38"/>
      <c r="K1223" s="38"/>
      <c r="L1223" s="34"/>
      <c r="M1223" s="34"/>
      <c r="N1223" s="34"/>
      <c r="O1223" s="40"/>
    </row>
    <row r="1224" spans="1:15" ht="14.25">
      <c r="A1224" s="41">
        <v>0</v>
      </c>
      <c r="B1224" s="42"/>
      <c r="C1224" s="53"/>
      <c r="D1224" s="54"/>
      <c r="E1224" s="45" t="str">
        <f t="shared" si="100"/>
        <v/>
      </c>
      <c r="F1224" s="43">
        <f t="shared" si="101"/>
        <v>0</v>
      </c>
      <c r="G1224" s="75">
        <f>IF($C1224="",0,COUNTIF(男子名簿!$F$12:$F$520,$C1224))</f>
        <v>0</v>
      </c>
      <c r="H1224" s="76">
        <f>IF($C1224="",0,COUNTIF(女子名簿!$F$12:$F$520,$C1224))</f>
        <v>0</v>
      </c>
      <c r="I1224" s="77">
        <f t="shared" si="95"/>
        <v>0</v>
      </c>
      <c r="J1224" s="38"/>
      <c r="K1224" s="38"/>
      <c r="L1224" s="34"/>
      <c r="M1224" s="34"/>
      <c r="N1224" s="34"/>
      <c r="O1224" s="40"/>
    </row>
    <row r="1225" spans="1:15" ht="14.25">
      <c r="A1225" s="41">
        <v>0</v>
      </c>
      <c r="B1225" s="42"/>
      <c r="C1225" s="53"/>
      <c r="D1225" s="54"/>
      <c r="E1225" s="45" t="str">
        <f t="shared" si="100"/>
        <v/>
      </c>
      <c r="F1225" s="43">
        <f t="shared" si="101"/>
        <v>0</v>
      </c>
      <c r="G1225" s="75">
        <f>IF($C1225="",0,COUNTIF(男子名簿!$F$12:$F$520,$C1225))</f>
        <v>0</v>
      </c>
      <c r="H1225" s="76">
        <f>IF($C1225="",0,COUNTIF(女子名簿!$F$12:$F$520,$C1225))</f>
        <v>0</v>
      </c>
      <c r="I1225" s="77">
        <f t="shared" si="95"/>
        <v>0</v>
      </c>
      <c r="J1225" s="38"/>
      <c r="K1225" s="38"/>
      <c r="L1225" s="34"/>
      <c r="M1225" s="34"/>
      <c r="N1225" s="34"/>
      <c r="O1225" s="40"/>
    </row>
    <row r="1226" spans="1:15" ht="14.25">
      <c r="A1226" s="41">
        <v>0</v>
      </c>
      <c r="B1226" s="42"/>
      <c r="C1226" s="43"/>
      <c r="D1226" s="44"/>
      <c r="E1226" s="45" t="str">
        <f t="shared" si="100"/>
        <v/>
      </c>
      <c r="F1226" s="43">
        <f t="shared" si="101"/>
        <v>0</v>
      </c>
      <c r="G1226" s="75">
        <f>IF($C1226="",0,COUNTIF(男子名簿!$F$12:$F$520,$C1226))</f>
        <v>0</v>
      </c>
      <c r="H1226" s="76">
        <f>IF($C1226="",0,COUNTIF(女子名簿!$F$12:$F$520,$C1226))</f>
        <v>0</v>
      </c>
      <c r="I1226" s="77">
        <f t="shared" si="95"/>
        <v>0</v>
      </c>
      <c r="J1226" s="38"/>
      <c r="K1226" s="38"/>
      <c r="L1226" s="34"/>
      <c r="M1226" s="34"/>
      <c r="N1226" s="34"/>
      <c r="O1226" s="40"/>
    </row>
    <row r="1227" spans="1:15" ht="14.25">
      <c r="A1227" s="41">
        <v>0</v>
      </c>
      <c r="B1227" s="46"/>
      <c r="C1227" s="62"/>
      <c r="D1227" s="66"/>
      <c r="E1227" s="48" t="str">
        <f t="shared" si="100"/>
        <v/>
      </c>
      <c r="F1227" s="49">
        <f t="shared" si="101"/>
        <v>0</v>
      </c>
      <c r="G1227" s="78">
        <f>IF($C1227="",0,COUNTIF(男子名簿!$F$12:$F$520,$C1227))</f>
        <v>0</v>
      </c>
      <c r="H1227" s="79">
        <f>IF($C1227="",0,COUNTIF(女子名簿!$F$12:$F$520,$C1227))</f>
        <v>0</v>
      </c>
      <c r="I1227" s="80">
        <f t="shared" si="95"/>
        <v>0</v>
      </c>
      <c r="J1227" s="38"/>
      <c r="K1227" s="38"/>
      <c r="L1227" s="34"/>
      <c r="M1227" s="34"/>
      <c r="N1227" s="34"/>
      <c r="O1227" s="40"/>
    </row>
    <row r="1228" spans="1:15" ht="14.25">
      <c r="A1228" s="41">
        <v>0</v>
      </c>
      <c r="B1228" s="50"/>
      <c r="C1228" s="64"/>
      <c r="D1228" s="67"/>
      <c r="E1228" s="52" t="str">
        <f t="shared" si="100"/>
        <v/>
      </c>
      <c r="F1228" s="51">
        <f t="shared" si="101"/>
        <v>0</v>
      </c>
      <c r="G1228" s="81">
        <f>IF($C1228="",0,COUNTIF(男子名簿!$F$12:$F$520,$C1228))</f>
        <v>0</v>
      </c>
      <c r="H1228" s="82">
        <f>IF($C1228="",0,COUNTIF(女子名簿!$F$12:$F$520,$C1228))</f>
        <v>0</v>
      </c>
      <c r="I1228" s="83">
        <f t="shared" si="95"/>
        <v>0</v>
      </c>
      <c r="J1228" s="38"/>
      <c r="K1228" s="38"/>
      <c r="L1228" s="34"/>
      <c r="M1228" s="34"/>
      <c r="N1228" s="34"/>
      <c r="O1228" s="40"/>
    </row>
    <row r="1229" spans="1:15" ht="14.25">
      <c r="A1229" s="41">
        <v>0</v>
      </c>
      <c r="B1229" s="42"/>
      <c r="C1229" s="43"/>
      <c r="D1229" s="44"/>
      <c r="E1229" s="45" t="str">
        <f t="shared" si="100"/>
        <v/>
      </c>
      <c r="F1229" s="43">
        <f t="shared" si="101"/>
        <v>0</v>
      </c>
      <c r="G1229" s="75">
        <f>IF($C1229="",0,COUNTIF(男子名簿!$F$12:$F$520,$C1229))</f>
        <v>0</v>
      </c>
      <c r="H1229" s="76">
        <f>IF($C1229="",0,COUNTIF(女子名簿!$F$12:$F$520,$C1229))</f>
        <v>0</v>
      </c>
      <c r="I1229" s="77">
        <f t="shared" si="95"/>
        <v>0</v>
      </c>
      <c r="J1229" s="38"/>
      <c r="K1229" s="38"/>
      <c r="L1229" s="34"/>
      <c r="M1229" s="34"/>
      <c r="N1229" s="34"/>
      <c r="O1229" s="40"/>
    </row>
    <row r="1230" spans="1:15" ht="14.25">
      <c r="A1230" s="41">
        <v>0</v>
      </c>
      <c r="B1230" s="42"/>
      <c r="C1230" s="53"/>
      <c r="D1230" s="54"/>
      <c r="E1230" s="45" t="str">
        <f t="shared" si="100"/>
        <v/>
      </c>
      <c r="F1230" s="43">
        <f t="shared" si="101"/>
        <v>0</v>
      </c>
      <c r="G1230" s="75">
        <f>IF($C1230="",0,COUNTIF(男子名簿!$F$12:$F$520,$C1230))</f>
        <v>0</v>
      </c>
      <c r="H1230" s="76">
        <f>IF($C1230="",0,COUNTIF(女子名簿!$F$12:$F$520,$C1230))</f>
        <v>0</v>
      </c>
      <c r="I1230" s="77">
        <f t="shared" si="95"/>
        <v>0</v>
      </c>
      <c r="J1230" s="38"/>
      <c r="K1230" s="38"/>
      <c r="L1230" s="34"/>
      <c r="M1230" s="34"/>
      <c r="N1230" s="34"/>
      <c r="O1230" s="40"/>
    </row>
    <row r="1231" spans="1:15" ht="14.25">
      <c r="A1231" s="41">
        <v>0</v>
      </c>
      <c r="B1231" s="42"/>
      <c r="C1231" s="53"/>
      <c r="D1231" s="54"/>
      <c r="E1231" s="45" t="str">
        <f t="shared" si="100"/>
        <v/>
      </c>
      <c r="F1231" s="43">
        <f t="shared" si="101"/>
        <v>0</v>
      </c>
      <c r="G1231" s="75">
        <f>IF($C1231="",0,COUNTIF(男子名簿!$F$12:$F$520,$C1231))</f>
        <v>0</v>
      </c>
      <c r="H1231" s="76">
        <f>IF($C1231="",0,COUNTIF(女子名簿!$F$12:$F$520,$C1231))</f>
        <v>0</v>
      </c>
      <c r="I1231" s="77">
        <f t="shared" si="95"/>
        <v>0</v>
      </c>
      <c r="J1231" s="38"/>
      <c r="K1231" s="38"/>
      <c r="L1231" s="34"/>
      <c r="M1231" s="34"/>
      <c r="N1231" s="34"/>
      <c r="O1231" s="40"/>
    </row>
    <row r="1232" spans="1:15" ht="14.25">
      <c r="A1232" s="41">
        <v>0</v>
      </c>
      <c r="B1232" s="55"/>
      <c r="C1232" s="62"/>
      <c r="D1232" s="63"/>
      <c r="E1232" s="57" t="str">
        <f t="shared" si="100"/>
        <v/>
      </c>
      <c r="F1232" s="47">
        <f t="shared" si="101"/>
        <v>0</v>
      </c>
      <c r="G1232" s="84">
        <f>IF($C1232="",0,COUNTIF(男子名簿!$F$12:$F$520,$C1232))</f>
        <v>0</v>
      </c>
      <c r="H1232" s="85">
        <f>IF($C1232="",0,COUNTIF(女子名簿!$F$12:$F$520,$C1232))</f>
        <v>0</v>
      </c>
      <c r="I1232" s="86">
        <f t="shared" si="95"/>
        <v>0</v>
      </c>
      <c r="J1232" s="38"/>
      <c r="K1232" s="38"/>
      <c r="L1232" s="34"/>
      <c r="M1232" s="34"/>
      <c r="N1232" s="34"/>
      <c r="O1232" s="40"/>
    </row>
    <row r="1233" spans="1:15" ht="14.25">
      <c r="A1233" s="41">
        <v>0</v>
      </c>
      <c r="B1233" s="58"/>
      <c r="C1233" s="64"/>
      <c r="D1233" s="65"/>
      <c r="E1233" s="60" t="str">
        <f t="shared" si="100"/>
        <v/>
      </c>
      <c r="F1233" s="61">
        <f t="shared" si="101"/>
        <v>0</v>
      </c>
      <c r="G1233" s="87">
        <f>IF($C1233="",0,COUNTIF(男子名簿!$F$12:$F$520,$C1233))</f>
        <v>0</v>
      </c>
      <c r="H1233" s="88">
        <f>IF($C1233="",0,COUNTIF(女子名簿!$F$12:$F$520,$C1233))</f>
        <v>0</v>
      </c>
      <c r="I1233" s="89">
        <f t="shared" si="95"/>
        <v>0</v>
      </c>
      <c r="J1233" s="38"/>
      <c r="K1233" s="38"/>
      <c r="L1233" s="34"/>
      <c r="M1233" s="34"/>
      <c r="N1233" s="34"/>
      <c r="O1233" s="40"/>
    </row>
    <row r="1234" spans="1:15" ht="14.25">
      <c r="A1234" s="41">
        <v>0</v>
      </c>
      <c r="B1234" s="42"/>
      <c r="C1234" s="53"/>
      <c r="D1234" s="54"/>
      <c r="E1234" s="45" t="str">
        <f t="shared" si="100"/>
        <v/>
      </c>
      <c r="F1234" s="43">
        <f t="shared" si="101"/>
        <v>0</v>
      </c>
      <c r="G1234" s="75">
        <f>IF($C1234="",0,COUNTIF(男子名簿!$F$12:$F$520,$C1234))</f>
        <v>0</v>
      </c>
      <c r="H1234" s="76">
        <f>IF($C1234="",0,COUNTIF(女子名簿!$F$12:$F$520,$C1234))</f>
        <v>0</v>
      </c>
      <c r="I1234" s="77">
        <f t="shared" si="95"/>
        <v>0</v>
      </c>
      <c r="J1234" s="38"/>
      <c r="K1234" s="38"/>
      <c r="L1234" s="34"/>
      <c r="M1234" s="34"/>
      <c r="N1234" s="34"/>
      <c r="O1234" s="40"/>
    </row>
    <row r="1235" spans="1:15" ht="14.25">
      <c r="A1235" s="41">
        <v>0</v>
      </c>
      <c r="B1235" s="42"/>
      <c r="C1235" s="53"/>
      <c r="D1235" s="54"/>
      <c r="E1235" s="45" t="str">
        <f t="shared" si="100"/>
        <v/>
      </c>
      <c r="F1235" s="43">
        <f t="shared" si="101"/>
        <v>0</v>
      </c>
      <c r="G1235" s="75">
        <f>IF($C1235="",0,COUNTIF(男子名簿!$F$12:$F$520,$C1235))</f>
        <v>0</v>
      </c>
      <c r="H1235" s="76">
        <f>IF($C1235="",0,COUNTIF(女子名簿!$F$12:$F$520,$C1235))</f>
        <v>0</v>
      </c>
      <c r="I1235" s="77">
        <f t="shared" si="95"/>
        <v>0</v>
      </c>
      <c r="J1235" s="38"/>
      <c r="K1235" s="38"/>
      <c r="L1235" s="34"/>
      <c r="M1235" s="34"/>
      <c r="N1235" s="34"/>
      <c r="O1235" s="40"/>
    </row>
    <row r="1236" spans="1:15" ht="14.25">
      <c r="A1236" s="41">
        <v>0</v>
      </c>
      <c r="B1236" s="42"/>
      <c r="C1236" s="53"/>
      <c r="D1236" s="54"/>
      <c r="E1236" s="45" t="str">
        <f t="shared" si="100"/>
        <v/>
      </c>
      <c r="F1236" s="43">
        <f t="shared" si="101"/>
        <v>0</v>
      </c>
      <c r="G1236" s="75">
        <f>IF($C1236="",0,COUNTIF(男子名簿!$F$12:$F$520,$C1236))</f>
        <v>0</v>
      </c>
      <c r="H1236" s="76">
        <f>IF($C1236="",0,COUNTIF(女子名簿!$F$12:$F$520,$C1236))</f>
        <v>0</v>
      </c>
      <c r="I1236" s="77">
        <f t="shared" si="95"/>
        <v>0</v>
      </c>
      <c r="J1236" s="38"/>
      <c r="K1236" s="38"/>
      <c r="L1236" s="34"/>
      <c r="M1236" s="34"/>
      <c r="N1236" s="34"/>
      <c r="O1236" s="40"/>
    </row>
    <row r="1237" spans="1:15" ht="14.25">
      <c r="A1237" s="41">
        <v>0</v>
      </c>
      <c r="B1237" s="46"/>
      <c r="C1237" s="62"/>
      <c r="D1237" s="66"/>
      <c r="E1237" s="48" t="str">
        <f t="shared" si="100"/>
        <v/>
      </c>
      <c r="F1237" s="49">
        <f t="shared" si="101"/>
        <v>0</v>
      </c>
      <c r="G1237" s="78">
        <f>IF($C1237="",0,COUNTIF(男子名簿!$F$12:$F$520,$C1237))</f>
        <v>0</v>
      </c>
      <c r="H1237" s="79">
        <f>IF($C1237="",0,COUNTIF(女子名簿!$F$12:$F$520,$C1237))</f>
        <v>0</v>
      </c>
      <c r="I1237" s="80">
        <f t="shared" si="95"/>
        <v>0</v>
      </c>
      <c r="J1237" s="38"/>
      <c r="K1237" s="38"/>
      <c r="L1237" s="34"/>
      <c r="M1237" s="34"/>
      <c r="N1237" s="34"/>
      <c r="O1237" s="40"/>
    </row>
    <row r="1238" spans="1:15" ht="14.25">
      <c r="A1238" s="41">
        <v>0</v>
      </c>
      <c r="B1238" s="50"/>
      <c r="C1238" s="61"/>
      <c r="D1238" s="59"/>
      <c r="E1238" s="52"/>
      <c r="F1238" s="51"/>
      <c r="G1238" s="81">
        <f>IF($C1238="",0,COUNTIF(男子名簿!$F$12:$F$520,$C1238))</f>
        <v>0</v>
      </c>
      <c r="H1238" s="82">
        <f>IF($C1238="",0,COUNTIF(女子名簿!$F$12:$F$520,$C1238))</f>
        <v>0</v>
      </c>
      <c r="I1238" s="83">
        <f t="shared" si="95"/>
        <v>0</v>
      </c>
      <c r="J1238" s="38"/>
      <c r="K1238" s="38"/>
      <c r="L1238" s="34"/>
      <c r="M1238" s="34"/>
      <c r="N1238" s="34"/>
      <c r="O1238" s="40"/>
    </row>
    <row r="1239" spans="1:15" ht="14.25">
      <c r="A1239" s="41">
        <v>0</v>
      </c>
      <c r="B1239" s="42"/>
      <c r="C1239" s="43"/>
      <c r="D1239" s="44"/>
      <c r="E1239" s="45" t="str">
        <f t="shared" ref="E1239:E1257" si="102">IF($C1239="","",ASC(PHONETIC($C1239)))</f>
        <v/>
      </c>
      <c r="F1239" s="43">
        <f t="shared" ref="F1239:F1257" si="103">C1239</f>
        <v>0</v>
      </c>
      <c r="G1239" s="75">
        <f>IF($C1239="",0,COUNTIF(男子名簿!$F$12:$F$520,$C1239))</f>
        <v>0</v>
      </c>
      <c r="H1239" s="76">
        <f>IF($C1239="",0,COUNTIF(女子名簿!$F$12:$F$520,$C1239))</f>
        <v>0</v>
      </c>
      <c r="I1239" s="77">
        <f t="shared" si="95"/>
        <v>0</v>
      </c>
      <c r="J1239" s="38"/>
      <c r="K1239" s="38"/>
      <c r="L1239" s="34"/>
      <c r="M1239" s="34"/>
      <c r="N1239" s="34"/>
      <c r="O1239" s="34"/>
    </row>
    <row r="1240" spans="1:15" ht="14.25">
      <c r="A1240" s="41">
        <v>0</v>
      </c>
      <c r="B1240" s="42"/>
      <c r="C1240" s="43"/>
      <c r="D1240" s="44"/>
      <c r="E1240" s="45" t="str">
        <f t="shared" si="102"/>
        <v/>
      </c>
      <c r="F1240" s="43">
        <f t="shared" si="103"/>
        <v>0</v>
      </c>
      <c r="G1240" s="75">
        <f>IF($C1240="",0,COUNTIF(男子名簿!$F$12:$F$520,$C1240))</f>
        <v>0</v>
      </c>
      <c r="H1240" s="76">
        <f>IF($C1240="",0,COUNTIF(女子名簿!$F$12:$F$520,$C1240))</f>
        <v>0</v>
      </c>
      <c r="I1240" s="77">
        <f t="shared" si="95"/>
        <v>0</v>
      </c>
      <c r="J1240" s="38"/>
      <c r="K1240" s="38"/>
      <c r="L1240" s="34"/>
      <c r="M1240" s="34"/>
      <c r="N1240" s="34"/>
      <c r="O1240" s="34"/>
    </row>
    <row r="1241" spans="1:15" ht="14.25">
      <c r="A1241" s="41">
        <v>0</v>
      </c>
      <c r="B1241" s="42"/>
      <c r="C1241" s="43"/>
      <c r="D1241" s="44"/>
      <c r="E1241" s="45" t="str">
        <f t="shared" si="102"/>
        <v/>
      </c>
      <c r="F1241" s="43">
        <f t="shared" si="103"/>
        <v>0</v>
      </c>
      <c r="G1241" s="75">
        <f>IF($C1241="",0,COUNTIF(男子名簿!$F$12:$F$520,$C1241))</f>
        <v>0</v>
      </c>
      <c r="H1241" s="76">
        <f>IF($C1241="",0,COUNTIF(女子名簿!$F$12:$F$520,$C1241))</f>
        <v>0</v>
      </c>
      <c r="I1241" s="77">
        <f t="shared" si="95"/>
        <v>0</v>
      </c>
      <c r="J1241" s="38"/>
      <c r="K1241" s="38"/>
      <c r="L1241" s="34"/>
      <c r="M1241" s="34"/>
      <c r="N1241" s="34"/>
      <c r="O1241" s="34"/>
    </row>
    <row r="1242" spans="1:15" ht="14.25">
      <c r="A1242" s="41">
        <v>0</v>
      </c>
      <c r="B1242" s="55"/>
      <c r="C1242" s="47"/>
      <c r="D1242" s="56"/>
      <c r="E1242" s="57" t="str">
        <f t="shared" si="102"/>
        <v/>
      </c>
      <c r="F1242" s="47">
        <f t="shared" si="103"/>
        <v>0</v>
      </c>
      <c r="G1242" s="84">
        <f>IF($C1242="",0,COUNTIF(男子名簿!$F$12:$F$520,$C1242))</f>
        <v>0</v>
      </c>
      <c r="H1242" s="85">
        <f>IF($C1242="",0,COUNTIF(女子名簿!$F$12:$F$520,$C1242))</f>
        <v>0</v>
      </c>
      <c r="I1242" s="86">
        <f t="shared" si="95"/>
        <v>0</v>
      </c>
      <c r="J1242" s="38"/>
      <c r="K1242" s="38"/>
      <c r="L1242" s="34"/>
      <c r="M1242" s="34"/>
      <c r="N1242" s="34"/>
      <c r="O1242" s="34"/>
    </row>
    <row r="1243" spans="1:15" ht="14.25">
      <c r="A1243" s="41">
        <v>0</v>
      </c>
      <c r="B1243" s="58"/>
      <c r="C1243" s="64"/>
      <c r="D1243" s="65"/>
      <c r="E1243" s="60" t="str">
        <f t="shared" si="102"/>
        <v/>
      </c>
      <c r="F1243" s="61">
        <f t="shared" si="103"/>
        <v>0</v>
      </c>
      <c r="G1243" s="87">
        <f>IF($C1243="",0,COUNTIF(男子名簿!$F$12:$F$520,$C1243))</f>
        <v>0</v>
      </c>
      <c r="H1243" s="88">
        <f>IF($C1243="",0,COUNTIF(女子名簿!$F$12:$F$520,$C1243))</f>
        <v>0</v>
      </c>
      <c r="I1243" s="89">
        <f t="shared" si="95"/>
        <v>0</v>
      </c>
      <c r="J1243" s="38"/>
      <c r="K1243" s="38"/>
      <c r="L1243" s="34"/>
      <c r="M1243" s="34"/>
      <c r="N1243" s="34"/>
      <c r="O1243" s="40"/>
    </row>
    <row r="1244" spans="1:15" ht="14.25">
      <c r="A1244" s="41">
        <v>0</v>
      </c>
      <c r="B1244" s="42"/>
      <c r="C1244" s="53"/>
      <c r="D1244" s="54"/>
      <c r="E1244" s="45" t="str">
        <f t="shared" si="102"/>
        <v/>
      </c>
      <c r="F1244" s="43">
        <f t="shared" si="103"/>
        <v>0</v>
      </c>
      <c r="G1244" s="75">
        <f>IF($C1244="",0,COUNTIF(男子名簿!$F$12:$F$520,$C1244))</f>
        <v>0</v>
      </c>
      <c r="H1244" s="76">
        <f>IF($C1244="",0,COUNTIF(女子名簿!$F$12:$F$520,$C1244))</f>
        <v>0</v>
      </c>
      <c r="I1244" s="77">
        <f t="shared" si="95"/>
        <v>0</v>
      </c>
      <c r="J1244" s="38"/>
      <c r="K1244" s="38"/>
      <c r="L1244" s="34"/>
      <c r="M1244" s="34"/>
      <c r="N1244" s="34"/>
      <c r="O1244" s="40"/>
    </row>
    <row r="1245" spans="1:15" ht="14.25">
      <c r="A1245" s="41">
        <v>0</v>
      </c>
      <c r="B1245" s="42"/>
      <c r="C1245" s="53"/>
      <c r="D1245" s="54"/>
      <c r="E1245" s="45" t="str">
        <f t="shared" si="102"/>
        <v/>
      </c>
      <c r="F1245" s="43">
        <f t="shared" si="103"/>
        <v>0</v>
      </c>
      <c r="G1245" s="75">
        <f>IF($C1245="",0,COUNTIF(男子名簿!$F$12:$F$520,$C1245))</f>
        <v>0</v>
      </c>
      <c r="H1245" s="76">
        <f>IF($C1245="",0,COUNTIF(女子名簿!$F$12:$F$520,$C1245))</f>
        <v>0</v>
      </c>
      <c r="I1245" s="77">
        <f t="shared" si="95"/>
        <v>0</v>
      </c>
      <c r="J1245" s="38"/>
      <c r="K1245" s="38"/>
      <c r="L1245" s="34"/>
      <c r="M1245" s="34"/>
      <c r="N1245" s="34"/>
      <c r="O1245" s="40"/>
    </row>
    <row r="1246" spans="1:15" ht="14.25">
      <c r="A1246" s="41">
        <v>0</v>
      </c>
      <c r="B1246" s="42"/>
      <c r="C1246" s="43"/>
      <c r="D1246" s="44"/>
      <c r="E1246" s="45" t="str">
        <f t="shared" si="102"/>
        <v/>
      </c>
      <c r="F1246" s="43">
        <f t="shared" si="103"/>
        <v>0</v>
      </c>
      <c r="G1246" s="75">
        <f>IF($C1246="",0,COUNTIF(男子名簿!$F$12:$F$520,$C1246))</f>
        <v>0</v>
      </c>
      <c r="H1246" s="76">
        <f>IF($C1246="",0,COUNTIF(女子名簿!$F$12:$F$520,$C1246))</f>
        <v>0</v>
      </c>
      <c r="I1246" s="77">
        <f t="shared" si="95"/>
        <v>0</v>
      </c>
      <c r="J1246" s="38"/>
      <c r="K1246" s="38"/>
      <c r="L1246" s="34"/>
      <c r="M1246" s="34"/>
      <c r="N1246" s="34"/>
      <c r="O1246" s="40"/>
    </row>
    <row r="1247" spans="1:15" ht="14.25">
      <c r="A1247" s="41">
        <v>0</v>
      </c>
      <c r="B1247" s="46"/>
      <c r="C1247" s="62"/>
      <c r="D1247" s="66"/>
      <c r="E1247" s="48" t="str">
        <f t="shared" si="102"/>
        <v/>
      </c>
      <c r="F1247" s="49">
        <f t="shared" si="103"/>
        <v>0</v>
      </c>
      <c r="G1247" s="78">
        <f>IF($C1247="",0,COUNTIF(男子名簿!$F$12:$F$520,$C1247))</f>
        <v>0</v>
      </c>
      <c r="H1247" s="79">
        <f>IF($C1247="",0,COUNTIF(女子名簿!$F$12:$F$520,$C1247))</f>
        <v>0</v>
      </c>
      <c r="I1247" s="80">
        <f t="shared" si="95"/>
        <v>0</v>
      </c>
      <c r="J1247" s="38"/>
      <c r="K1247" s="38"/>
      <c r="L1247" s="34"/>
      <c r="M1247" s="34"/>
      <c r="N1247" s="34"/>
      <c r="O1247" s="40"/>
    </row>
    <row r="1248" spans="1:15" ht="14.25">
      <c r="A1248" s="41">
        <v>0</v>
      </c>
      <c r="B1248" s="50"/>
      <c r="C1248" s="64"/>
      <c r="D1248" s="67"/>
      <c r="E1248" s="52" t="str">
        <f t="shared" si="102"/>
        <v/>
      </c>
      <c r="F1248" s="51">
        <f t="shared" si="103"/>
        <v>0</v>
      </c>
      <c r="G1248" s="81">
        <f>IF($C1248="",0,COUNTIF(男子名簿!$F$12:$F$520,$C1248))</f>
        <v>0</v>
      </c>
      <c r="H1248" s="82">
        <f>IF($C1248="",0,COUNTIF(女子名簿!$F$12:$F$520,$C1248))</f>
        <v>0</v>
      </c>
      <c r="I1248" s="83">
        <f t="shared" si="95"/>
        <v>0</v>
      </c>
      <c r="J1248" s="38"/>
      <c r="K1248" s="38"/>
      <c r="L1248" s="34"/>
      <c r="M1248" s="34"/>
      <c r="N1248" s="34"/>
      <c r="O1248" s="40"/>
    </row>
    <row r="1249" spans="1:15" ht="14.25">
      <c r="A1249" s="41">
        <v>0</v>
      </c>
      <c r="B1249" s="42"/>
      <c r="C1249" s="43"/>
      <c r="D1249" s="44"/>
      <c r="E1249" s="45" t="str">
        <f t="shared" si="102"/>
        <v/>
      </c>
      <c r="F1249" s="43">
        <f t="shared" si="103"/>
        <v>0</v>
      </c>
      <c r="G1249" s="75">
        <f>IF($C1249="",0,COUNTIF(男子名簿!$F$12:$F$520,$C1249))</f>
        <v>0</v>
      </c>
      <c r="H1249" s="76">
        <f>IF($C1249="",0,COUNTIF(女子名簿!$F$12:$F$520,$C1249))</f>
        <v>0</v>
      </c>
      <c r="I1249" s="77">
        <f t="shared" si="95"/>
        <v>0</v>
      </c>
      <c r="J1249" s="38"/>
      <c r="K1249" s="38"/>
      <c r="L1249" s="34"/>
      <c r="M1249" s="34"/>
      <c r="N1249" s="34"/>
      <c r="O1249" s="40"/>
    </row>
    <row r="1250" spans="1:15" ht="14.25">
      <c r="A1250" s="41">
        <v>0</v>
      </c>
      <c r="B1250" s="42"/>
      <c r="C1250" s="53"/>
      <c r="D1250" s="54"/>
      <c r="E1250" s="45" t="str">
        <f t="shared" si="102"/>
        <v/>
      </c>
      <c r="F1250" s="43">
        <f t="shared" si="103"/>
        <v>0</v>
      </c>
      <c r="G1250" s="75">
        <f>IF($C1250="",0,COUNTIF(男子名簿!$F$12:$F$520,$C1250))</f>
        <v>0</v>
      </c>
      <c r="H1250" s="76">
        <f>IF($C1250="",0,COUNTIF(女子名簿!$F$12:$F$520,$C1250))</f>
        <v>0</v>
      </c>
      <c r="I1250" s="77">
        <f t="shared" si="95"/>
        <v>0</v>
      </c>
      <c r="J1250" s="38"/>
      <c r="K1250" s="38"/>
      <c r="L1250" s="34"/>
      <c r="M1250" s="34"/>
      <c r="N1250" s="34"/>
      <c r="O1250" s="40"/>
    </row>
    <row r="1251" spans="1:15" ht="14.25">
      <c r="A1251" s="41">
        <v>0</v>
      </c>
      <c r="B1251" s="42"/>
      <c r="C1251" s="53"/>
      <c r="D1251" s="54"/>
      <c r="E1251" s="45" t="str">
        <f t="shared" si="102"/>
        <v/>
      </c>
      <c r="F1251" s="43">
        <f t="shared" si="103"/>
        <v>0</v>
      </c>
      <c r="G1251" s="75">
        <f>IF($C1251="",0,COUNTIF(男子名簿!$F$12:$F$520,$C1251))</f>
        <v>0</v>
      </c>
      <c r="H1251" s="76">
        <f>IF($C1251="",0,COUNTIF(女子名簿!$F$12:$F$520,$C1251))</f>
        <v>0</v>
      </c>
      <c r="I1251" s="77">
        <f t="shared" si="95"/>
        <v>0</v>
      </c>
      <c r="J1251" s="38"/>
      <c r="K1251" s="38"/>
      <c r="L1251" s="34"/>
      <c r="M1251" s="34"/>
      <c r="N1251" s="34"/>
      <c r="O1251" s="40"/>
    </row>
    <row r="1252" spans="1:15" ht="14.25">
      <c r="A1252" s="41">
        <v>0</v>
      </c>
      <c r="B1252" s="55"/>
      <c r="C1252" s="62"/>
      <c r="D1252" s="63"/>
      <c r="E1252" s="57" t="str">
        <f t="shared" si="102"/>
        <v/>
      </c>
      <c r="F1252" s="47">
        <f t="shared" si="103"/>
        <v>0</v>
      </c>
      <c r="G1252" s="84">
        <f>IF($C1252="",0,COUNTIF(男子名簿!$F$12:$F$520,$C1252))</f>
        <v>0</v>
      </c>
      <c r="H1252" s="85">
        <f>IF($C1252="",0,COUNTIF(女子名簿!$F$12:$F$520,$C1252))</f>
        <v>0</v>
      </c>
      <c r="I1252" s="86">
        <f t="shared" si="95"/>
        <v>0</v>
      </c>
      <c r="J1252" s="38"/>
      <c r="K1252" s="38"/>
      <c r="L1252" s="34"/>
      <c r="M1252" s="34"/>
      <c r="N1252" s="34"/>
      <c r="O1252" s="40"/>
    </row>
    <row r="1253" spans="1:15" ht="14.25">
      <c r="A1253" s="41">
        <v>0</v>
      </c>
      <c r="B1253" s="58"/>
      <c r="C1253" s="64"/>
      <c r="D1253" s="65"/>
      <c r="E1253" s="60" t="str">
        <f t="shared" si="102"/>
        <v/>
      </c>
      <c r="F1253" s="61">
        <f t="shared" si="103"/>
        <v>0</v>
      </c>
      <c r="G1253" s="87">
        <f>IF($C1253="",0,COUNTIF(男子名簿!$F$12:$F$520,$C1253))</f>
        <v>0</v>
      </c>
      <c r="H1253" s="88">
        <f>IF($C1253="",0,COUNTIF(女子名簿!$F$12:$F$520,$C1253))</f>
        <v>0</v>
      </c>
      <c r="I1253" s="89">
        <f t="shared" si="95"/>
        <v>0</v>
      </c>
      <c r="J1253" s="38"/>
      <c r="K1253" s="38"/>
      <c r="L1253" s="34"/>
      <c r="M1253" s="34"/>
      <c r="N1253" s="34"/>
      <c r="O1253" s="40"/>
    </row>
    <row r="1254" spans="1:15" ht="14.25">
      <c r="A1254" s="41">
        <v>0</v>
      </c>
      <c r="B1254" s="42"/>
      <c r="C1254" s="53"/>
      <c r="D1254" s="54"/>
      <c r="E1254" s="45" t="str">
        <f t="shared" si="102"/>
        <v/>
      </c>
      <c r="F1254" s="43">
        <f t="shared" si="103"/>
        <v>0</v>
      </c>
      <c r="G1254" s="75">
        <f>IF($C1254="",0,COUNTIF(男子名簿!$F$12:$F$520,$C1254))</f>
        <v>0</v>
      </c>
      <c r="H1254" s="76">
        <f>IF($C1254="",0,COUNTIF(女子名簿!$F$12:$F$520,$C1254))</f>
        <v>0</v>
      </c>
      <c r="I1254" s="77">
        <f t="shared" si="95"/>
        <v>0</v>
      </c>
      <c r="J1254" s="38"/>
      <c r="K1254" s="38"/>
      <c r="L1254" s="34"/>
      <c r="M1254" s="34"/>
      <c r="N1254" s="34"/>
      <c r="O1254" s="40"/>
    </row>
    <row r="1255" spans="1:15" ht="14.25">
      <c r="A1255" s="41">
        <v>0</v>
      </c>
      <c r="B1255" s="42"/>
      <c r="C1255" s="53"/>
      <c r="D1255" s="54"/>
      <c r="E1255" s="45" t="str">
        <f t="shared" si="102"/>
        <v/>
      </c>
      <c r="F1255" s="43">
        <f t="shared" si="103"/>
        <v>0</v>
      </c>
      <c r="G1255" s="75">
        <f>IF($C1255="",0,COUNTIF(男子名簿!$F$12:$F$520,$C1255))</f>
        <v>0</v>
      </c>
      <c r="H1255" s="76">
        <f>IF($C1255="",0,COUNTIF(女子名簿!$F$12:$F$520,$C1255))</f>
        <v>0</v>
      </c>
      <c r="I1255" s="77">
        <f t="shared" si="95"/>
        <v>0</v>
      </c>
      <c r="J1255" s="38"/>
      <c r="K1255" s="38"/>
      <c r="L1255" s="34"/>
      <c r="M1255" s="34"/>
      <c r="N1255" s="34"/>
      <c r="O1255" s="40"/>
    </row>
    <row r="1256" spans="1:15" ht="14.25">
      <c r="A1256" s="41">
        <v>0</v>
      </c>
      <c r="B1256" s="42"/>
      <c r="C1256" s="53"/>
      <c r="D1256" s="54"/>
      <c r="E1256" s="45" t="str">
        <f t="shared" si="102"/>
        <v/>
      </c>
      <c r="F1256" s="43">
        <f t="shared" si="103"/>
        <v>0</v>
      </c>
      <c r="G1256" s="75">
        <f>IF($C1256="",0,COUNTIF(男子名簿!$F$12:$F$520,$C1256))</f>
        <v>0</v>
      </c>
      <c r="H1256" s="76">
        <f>IF($C1256="",0,COUNTIF(女子名簿!$F$12:$F$520,$C1256))</f>
        <v>0</v>
      </c>
      <c r="I1256" s="77">
        <f t="shared" si="95"/>
        <v>0</v>
      </c>
      <c r="J1256" s="38"/>
      <c r="K1256" s="38"/>
      <c r="L1256" s="34"/>
      <c r="M1256" s="34"/>
      <c r="N1256" s="34"/>
      <c r="O1256" s="40"/>
    </row>
    <row r="1257" spans="1:15" ht="14.25">
      <c r="A1257" s="41">
        <v>0</v>
      </c>
      <c r="B1257" s="46"/>
      <c r="C1257" s="62"/>
      <c r="D1257" s="66"/>
      <c r="E1257" s="48" t="str">
        <f t="shared" si="102"/>
        <v/>
      </c>
      <c r="F1257" s="49">
        <f t="shared" si="103"/>
        <v>0</v>
      </c>
      <c r="G1257" s="78">
        <f>IF($C1257="",0,COUNTIF(男子名簿!$F$12:$F$520,$C1257))</f>
        <v>0</v>
      </c>
      <c r="H1257" s="79">
        <f>IF($C1257="",0,COUNTIF(女子名簿!$F$12:$F$520,$C1257))</f>
        <v>0</v>
      </c>
      <c r="I1257" s="80">
        <f t="shared" si="95"/>
        <v>0</v>
      </c>
      <c r="J1257" s="38"/>
      <c r="K1257" s="38"/>
      <c r="L1257" s="34"/>
      <c r="M1257" s="34"/>
      <c r="N1257" s="34"/>
      <c r="O1257" s="40"/>
    </row>
    <row r="1258" spans="1:15" ht="14.25">
      <c r="A1258" s="41">
        <v>0</v>
      </c>
      <c r="B1258" s="50"/>
      <c r="C1258" s="61"/>
      <c r="D1258" s="59"/>
      <c r="E1258" s="52"/>
      <c r="F1258" s="51"/>
      <c r="G1258" s="81">
        <f>IF($C1258="",0,COUNTIF(男子名簿!$F$12:$F$520,$C1258))</f>
        <v>0</v>
      </c>
      <c r="H1258" s="82">
        <f>IF($C1258="",0,COUNTIF(女子名簿!$F$12:$F$520,$C1258))</f>
        <v>0</v>
      </c>
      <c r="I1258" s="83">
        <f t="shared" ref="I1258:I1337" si="104">G1258+H1258</f>
        <v>0</v>
      </c>
      <c r="J1258" s="38"/>
      <c r="K1258" s="38"/>
      <c r="L1258" s="34"/>
      <c r="M1258" s="34"/>
      <c r="N1258" s="34"/>
      <c r="O1258" s="40"/>
    </row>
    <row r="1259" spans="1:15" ht="14.25">
      <c r="A1259" s="41">
        <v>0</v>
      </c>
      <c r="B1259" s="42"/>
      <c r="C1259" s="43"/>
      <c r="D1259" s="44"/>
      <c r="E1259" s="45" t="str">
        <f t="shared" ref="E1259:E1277" si="105">IF($C1259="","",ASC(PHONETIC($C1259)))</f>
        <v/>
      </c>
      <c r="F1259" s="43">
        <f t="shared" ref="F1259:F1277" si="106">C1259</f>
        <v>0</v>
      </c>
      <c r="G1259" s="75">
        <f>IF($C1259="",0,COUNTIF(男子名簿!$F$12:$F$520,$C1259))</f>
        <v>0</v>
      </c>
      <c r="H1259" s="76">
        <f>IF($C1259="",0,COUNTIF(女子名簿!$F$12:$F$520,$C1259))</f>
        <v>0</v>
      </c>
      <c r="I1259" s="77">
        <f t="shared" si="104"/>
        <v>0</v>
      </c>
      <c r="J1259" s="38"/>
      <c r="K1259" s="38"/>
      <c r="L1259" s="34"/>
      <c r="M1259" s="34"/>
      <c r="N1259" s="34"/>
      <c r="O1259" s="34"/>
    </row>
    <row r="1260" spans="1:15" ht="14.25">
      <c r="A1260" s="41">
        <v>0</v>
      </c>
      <c r="B1260" s="42"/>
      <c r="C1260" s="43"/>
      <c r="D1260" s="44"/>
      <c r="E1260" s="45" t="str">
        <f t="shared" si="105"/>
        <v/>
      </c>
      <c r="F1260" s="43">
        <f t="shared" si="106"/>
        <v>0</v>
      </c>
      <c r="G1260" s="75">
        <f>IF($C1260="",0,COUNTIF(男子名簿!$F$12:$F$520,$C1260))</f>
        <v>0</v>
      </c>
      <c r="H1260" s="76">
        <f>IF($C1260="",0,COUNTIF(女子名簿!$F$12:$F$520,$C1260))</f>
        <v>0</v>
      </c>
      <c r="I1260" s="77">
        <f t="shared" si="104"/>
        <v>0</v>
      </c>
      <c r="J1260" s="38"/>
      <c r="K1260" s="38"/>
      <c r="L1260" s="34"/>
      <c r="M1260" s="34"/>
      <c r="N1260" s="34"/>
      <c r="O1260" s="34"/>
    </row>
    <row r="1261" spans="1:15" ht="14.25">
      <c r="A1261" s="41">
        <v>0</v>
      </c>
      <c r="B1261" s="42"/>
      <c r="C1261" s="43"/>
      <c r="D1261" s="44"/>
      <c r="E1261" s="45" t="str">
        <f t="shared" si="105"/>
        <v/>
      </c>
      <c r="F1261" s="43">
        <f t="shared" si="106"/>
        <v>0</v>
      </c>
      <c r="G1261" s="75">
        <f>IF($C1261="",0,COUNTIF(男子名簿!$F$12:$F$520,$C1261))</f>
        <v>0</v>
      </c>
      <c r="H1261" s="76">
        <f>IF($C1261="",0,COUNTIF(女子名簿!$F$12:$F$520,$C1261))</f>
        <v>0</v>
      </c>
      <c r="I1261" s="77">
        <f t="shared" si="104"/>
        <v>0</v>
      </c>
      <c r="J1261" s="38"/>
      <c r="K1261" s="38"/>
      <c r="L1261" s="34"/>
      <c r="M1261" s="34"/>
      <c r="N1261" s="34"/>
      <c r="O1261" s="34"/>
    </row>
    <row r="1262" spans="1:15" ht="14.25">
      <c r="A1262" s="41">
        <v>0</v>
      </c>
      <c r="B1262" s="55"/>
      <c r="C1262" s="47"/>
      <c r="D1262" s="56"/>
      <c r="E1262" s="57" t="str">
        <f t="shared" si="105"/>
        <v/>
      </c>
      <c r="F1262" s="47">
        <f t="shared" si="106"/>
        <v>0</v>
      </c>
      <c r="G1262" s="84">
        <f>IF($C1262="",0,COUNTIF(男子名簿!$F$12:$F$520,$C1262))</f>
        <v>0</v>
      </c>
      <c r="H1262" s="85">
        <f>IF($C1262="",0,COUNTIF(女子名簿!$F$12:$F$520,$C1262))</f>
        <v>0</v>
      </c>
      <c r="I1262" s="86">
        <f t="shared" si="104"/>
        <v>0</v>
      </c>
      <c r="J1262" s="38"/>
      <c r="K1262" s="38"/>
      <c r="L1262" s="34"/>
      <c r="M1262" s="34"/>
      <c r="N1262" s="34"/>
      <c r="O1262" s="34"/>
    </row>
    <row r="1263" spans="1:15" ht="14.25">
      <c r="A1263" s="41">
        <v>0</v>
      </c>
      <c r="B1263" s="58"/>
      <c r="C1263" s="64"/>
      <c r="D1263" s="65"/>
      <c r="E1263" s="60" t="str">
        <f t="shared" si="105"/>
        <v/>
      </c>
      <c r="F1263" s="61">
        <f t="shared" si="106"/>
        <v>0</v>
      </c>
      <c r="G1263" s="87">
        <f>IF($C1263="",0,COUNTIF(男子名簿!$F$12:$F$520,$C1263))</f>
        <v>0</v>
      </c>
      <c r="H1263" s="88">
        <f>IF($C1263="",0,COUNTIF(女子名簿!$F$12:$F$520,$C1263))</f>
        <v>0</v>
      </c>
      <c r="I1263" s="89">
        <f t="shared" si="104"/>
        <v>0</v>
      </c>
      <c r="J1263" s="38"/>
      <c r="K1263" s="38"/>
      <c r="L1263" s="34"/>
      <c r="M1263" s="34"/>
      <c r="N1263" s="34"/>
      <c r="O1263" s="40"/>
    </row>
    <row r="1264" spans="1:15" ht="14.25">
      <c r="A1264" s="41">
        <v>0</v>
      </c>
      <c r="B1264" s="42"/>
      <c r="C1264" s="53"/>
      <c r="D1264" s="54"/>
      <c r="E1264" s="45" t="str">
        <f t="shared" si="105"/>
        <v/>
      </c>
      <c r="F1264" s="43">
        <f t="shared" si="106"/>
        <v>0</v>
      </c>
      <c r="G1264" s="75">
        <f>IF($C1264="",0,COUNTIF(男子名簿!$F$12:$F$520,$C1264))</f>
        <v>0</v>
      </c>
      <c r="H1264" s="76">
        <f>IF($C1264="",0,COUNTIF(女子名簿!$F$12:$F$520,$C1264))</f>
        <v>0</v>
      </c>
      <c r="I1264" s="77">
        <f t="shared" si="104"/>
        <v>0</v>
      </c>
      <c r="J1264" s="38"/>
      <c r="K1264" s="38"/>
      <c r="L1264" s="34"/>
      <c r="M1264" s="34"/>
      <c r="N1264" s="34"/>
      <c r="O1264" s="40"/>
    </row>
    <row r="1265" spans="1:15" ht="14.25">
      <c r="A1265" s="41">
        <v>0</v>
      </c>
      <c r="B1265" s="42"/>
      <c r="C1265" s="53"/>
      <c r="D1265" s="54"/>
      <c r="E1265" s="45" t="str">
        <f t="shared" si="105"/>
        <v/>
      </c>
      <c r="F1265" s="43">
        <f t="shared" si="106"/>
        <v>0</v>
      </c>
      <c r="G1265" s="75">
        <f>IF($C1265="",0,COUNTIF(男子名簿!$F$12:$F$520,$C1265))</f>
        <v>0</v>
      </c>
      <c r="H1265" s="76">
        <f>IF($C1265="",0,COUNTIF(女子名簿!$F$12:$F$520,$C1265))</f>
        <v>0</v>
      </c>
      <c r="I1265" s="77">
        <f t="shared" si="104"/>
        <v>0</v>
      </c>
      <c r="J1265" s="38"/>
      <c r="K1265" s="38"/>
      <c r="L1265" s="34"/>
      <c r="M1265" s="34"/>
      <c r="N1265" s="34"/>
      <c r="O1265" s="40"/>
    </row>
    <row r="1266" spans="1:15" ht="14.25">
      <c r="A1266" s="41">
        <v>0</v>
      </c>
      <c r="B1266" s="42"/>
      <c r="C1266" s="43"/>
      <c r="D1266" s="44"/>
      <c r="E1266" s="45" t="str">
        <f t="shared" si="105"/>
        <v/>
      </c>
      <c r="F1266" s="43">
        <f t="shared" si="106"/>
        <v>0</v>
      </c>
      <c r="G1266" s="75">
        <f>IF($C1266="",0,COUNTIF(男子名簿!$F$12:$F$520,$C1266))</f>
        <v>0</v>
      </c>
      <c r="H1266" s="76">
        <f>IF($C1266="",0,COUNTIF(女子名簿!$F$12:$F$520,$C1266))</f>
        <v>0</v>
      </c>
      <c r="I1266" s="77">
        <f t="shared" si="104"/>
        <v>0</v>
      </c>
      <c r="J1266" s="38"/>
      <c r="K1266" s="38"/>
      <c r="L1266" s="34"/>
      <c r="M1266" s="34"/>
      <c r="N1266" s="34"/>
      <c r="O1266" s="40"/>
    </row>
    <row r="1267" spans="1:15" ht="14.25">
      <c r="A1267" s="41">
        <v>0</v>
      </c>
      <c r="B1267" s="46"/>
      <c r="C1267" s="62"/>
      <c r="D1267" s="66"/>
      <c r="E1267" s="48" t="str">
        <f t="shared" si="105"/>
        <v/>
      </c>
      <c r="F1267" s="49">
        <f t="shared" si="106"/>
        <v>0</v>
      </c>
      <c r="G1267" s="78">
        <f>IF($C1267="",0,COUNTIF(男子名簿!$F$12:$F$520,$C1267))</f>
        <v>0</v>
      </c>
      <c r="H1267" s="79">
        <f>IF($C1267="",0,COUNTIF(女子名簿!$F$12:$F$520,$C1267))</f>
        <v>0</v>
      </c>
      <c r="I1267" s="80">
        <f t="shared" si="104"/>
        <v>0</v>
      </c>
      <c r="J1267" s="38"/>
      <c r="K1267" s="38"/>
      <c r="L1267" s="34"/>
      <c r="M1267" s="34"/>
      <c r="N1267" s="34"/>
      <c r="O1267" s="40"/>
    </row>
    <row r="1268" spans="1:15" ht="14.25">
      <c r="A1268" s="41">
        <v>0</v>
      </c>
      <c r="B1268" s="50"/>
      <c r="C1268" s="64"/>
      <c r="D1268" s="67"/>
      <c r="E1268" s="52" t="str">
        <f t="shared" si="105"/>
        <v/>
      </c>
      <c r="F1268" s="51">
        <f t="shared" si="106"/>
        <v>0</v>
      </c>
      <c r="G1268" s="81">
        <f>IF($C1268="",0,COUNTIF(男子名簿!$F$12:$F$520,$C1268))</f>
        <v>0</v>
      </c>
      <c r="H1268" s="82">
        <f>IF($C1268="",0,COUNTIF(女子名簿!$F$12:$F$520,$C1268))</f>
        <v>0</v>
      </c>
      <c r="I1268" s="83">
        <f t="shared" si="104"/>
        <v>0</v>
      </c>
      <c r="J1268" s="38"/>
      <c r="K1268" s="38"/>
      <c r="L1268" s="34"/>
      <c r="M1268" s="34"/>
      <c r="N1268" s="34"/>
      <c r="O1268" s="40"/>
    </row>
    <row r="1269" spans="1:15" ht="14.25">
      <c r="A1269" s="41">
        <v>0</v>
      </c>
      <c r="B1269" s="42"/>
      <c r="C1269" s="43"/>
      <c r="D1269" s="44"/>
      <c r="E1269" s="45" t="str">
        <f t="shared" si="105"/>
        <v/>
      </c>
      <c r="F1269" s="43">
        <f t="shared" si="106"/>
        <v>0</v>
      </c>
      <c r="G1269" s="75">
        <f>IF($C1269="",0,COUNTIF(男子名簿!$F$12:$F$520,$C1269))</f>
        <v>0</v>
      </c>
      <c r="H1269" s="76">
        <f>IF($C1269="",0,COUNTIF(女子名簿!$F$12:$F$520,$C1269))</f>
        <v>0</v>
      </c>
      <c r="I1269" s="77">
        <f t="shared" si="104"/>
        <v>0</v>
      </c>
      <c r="J1269" s="38"/>
      <c r="K1269" s="38"/>
      <c r="L1269" s="34"/>
      <c r="M1269" s="34"/>
      <c r="N1269" s="34"/>
      <c r="O1269" s="40"/>
    </row>
    <row r="1270" spans="1:15" ht="14.25">
      <c r="A1270" s="41">
        <v>0</v>
      </c>
      <c r="B1270" s="42"/>
      <c r="C1270" s="53"/>
      <c r="D1270" s="54"/>
      <c r="E1270" s="45" t="str">
        <f t="shared" si="105"/>
        <v/>
      </c>
      <c r="F1270" s="43">
        <f t="shared" si="106"/>
        <v>0</v>
      </c>
      <c r="G1270" s="75">
        <f>IF($C1270="",0,COUNTIF(男子名簿!$F$12:$F$520,$C1270))</f>
        <v>0</v>
      </c>
      <c r="H1270" s="76">
        <f>IF($C1270="",0,COUNTIF(女子名簿!$F$12:$F$520,$C1270))</f>
        <v>0</v>
      </c>
      <c r="I1270" s="77">
        <f t="shared" si="104"/>
        <v>0</v>
      </c>
      <c r="J1270" s="38"/>
      <c r="K1270" s="38"/>
      <c r="L1270" s="34"/>
      <c r="M1270" s="34"/>
      <c r="N1270" s="34"/>
      <c r="O1270" s="40"/>
    </row>
    <row r="1271" spans="1:15" ht="14.25">
      <c r="A1271" s="41">
        <v>0</v>
      </c>
      <c r="B1271" s="42"/>
      <c r="C1271" s="53"/>
      <c r="D1271" s="54"/>
      <c r="E1271" s="45" t="str">
        <f t="shared" si="105"/>
        <v/>
      </c>
      <c r="F1271" s="43">
        <f t="shared" si="106"/>
        <v>0</v>
      </c>
      <c r="G1271" s="75">
        <f>IF($C1271="",0,COUNTIF(男子名簿!$F$12:$F$520,$C1271))</f>
        <v>0</v>
      </c>
      <c r="H1271" s="76">
        <f>IF($C1271="",0,COUNTIF(女子名簿!$F$12:$F$520,$C1271))</f>
        <v>0</v>
      </c>
      <c r="I1271" s="77">
        <f t="shared" si="104"/>
        <v>0</v>
      </c>
      <c r="J1271" s="38"/>
      <c r="K1271" s="38"/>
      <c r="L1271" s="34"/>
      <c r="M1271" s="34"/>
      <c r="N1271" s="34"/>
      <c r="O1271" s="40"/>
    </row>
    <row r="1272" spans="1:15" ht="14.25">
      <c r="A1272" s="41">
        <v>0</v>
      </c>
      <c r="B1272" s="55"/>
      <c r="C1272" s="62"/>
      <c r="D1272" s="63"/>
      <c r="E1272" s="57" t="str">
        <f t="shared" si="105"/>
        <v/>
      </c>
      <c r="F1272" s="47">
        <f t="shared" si="106"/>
        <v>0</v>
      </c>
      <c r="G1272" s="84">
        <f>IF($C1272="",0,COUNTIF(男子名簿!$F$12:$F$520,$C1272))</f>
        <v>0</v>
      </c>
      <c r="H1272" s="85">
        <f>IF($C1272="",0,COUNTIF(女子名簿!$F$12:$F$520,$C1272))</f>
        <v>0</v>
      </c>
      <c r="I1272" s="86">
        <f t="shared" si="104"/>
        <v>0</v>
      </c>
      <c r="J1272" s="38"/>
      <c r="K1272" s="38"/>
      <c r="L1272" s="34"/>
      <c r="M1272" s="34"/>
      <c r="N1272" s="34"/>
      <c r="O1272" s="40"/>
    </row>
    <row r="1273" spans="1:15" ht="14.25">
      <c r="A1273" s="41">
        <v>0</v>
      </c>
      <c r="B1273" s="58"/>
      <c r="C1273" s="64"/>
      <c r="D1273" s="65"/>
      <c r="E1273" s="60" t="str">
        <f t="shared" si="105"/>
        <v/>
      </c>
      <c r="F1273" s="61">
        <f t="shared" si="106"/>
        <v>0</v>
      </c>
      <c r="G1273" s="87">
        <f>IF($C1273="",0,COUNTIF(男子名簿!$F$12:$F$520,$C1273))</f>
        <v>0</v>
      </c>
      <c r="H1273" s="88">
        <f>IF($C1273="",0,COUNTIF(女子名簿!$F$12:$F$520,$C1273))</f>
        <v>0</v>
      </c>
      <c r="I1273" s="89">
        <f t="shared" si="104"/>
        <v>0</v>
      </c>
      <c r="J1273" s="38"/>
      <c r="K1273" s="38"/>
      <c r="L1273" s="34"/>
      <c r="M1273" s="34"/>
      <c r="N1273" s="34"/>
      <c r="O1273" s="40"/>
    </row>
    <row r="1274" spans="1:15" ht="14.25">
      <c r="A1274" s="41">
        <v>0</v>
      </c>
      <c r="B1274" s="42"/>
      <c r="C1274" s="53"/>
      <c r="D1274" s="54"/>
      <c r="E1274" s="45" t="str">
        <f t="shared" si="105"/>
        <v/>
      </c>
      <c r="F1274" s="43">
        <f t="shared" si="106"/>
        <v>0</v>
      </c>
      <c r="G1274" s="75">
        <f>IF($C1274="",0,COUNTIF(男子名簿!$F$12:$F$520,$C1274))</f>
        <v>0</v>
      </c>
      <c r="H1274" s="76">
        <f>IF($C1274="",0,COUNTIF(女子名簿!$F$12:$F$520,$C1274))</f>
        <v>0</v>
      </c>
      <c r="I1274" s="77">
        <f t="shared" si="104"/>
        <v>0</v>
      </c>
      <c r="J1274" s="38"/>
      <c r="K1274" s="38"/>
      <c r="L1274" s="34"/>
      <c r="M1274" s="34"/>
      <c r="N1274" s="34"/>
      <c r="O1274" s="40"/>
    </row>
    <row r="1275" spans="1:15" ht="14.25">
      <c r="A1275" s="41">
        <v>0</v>
      </c>
      <c r="B1275" s="42"/>
      <c r="C1275" s="53"/>
      <c r="D1275" s="54"/>
      <c r="E1275" s="45" t="str">
        <f t="shared" si="105"/>
        <v/>
      </c>
      <c r="F1275" s="43">
        <f t="shared" si="106"/>
        <v>0</v>
      </c>
      <c r="G1275" s="75">
        <f>IF($C1275="",0,COUNTIF(男子名簿!$F$12:$F$520,$C1275))</f>
        <v>0</v>
      </c>
      <c r="H1275" s="76">
        <f>IF($C1275="",0,COUNTIF(女子名簿!$F$12:$F$520,$C1275))</f>
        <v>0</v>
      </c>
      <c r="I1275" s="77">
        <f t="shared" si="104"/>
        <v>0</v>
      </c>
      <c r="J1275" s="38"/>
      <c r="K1275" s="38"/>
      <c r="L1275" s="34"/>
      <c r="M1275" s="34"/>
      <c r="N1275" s="34"/>
      <c r="O1275" s="40"/>
    </row>
    <row r="1276" spans="1:15" ht="14.25">
      <c r="A1276" s="41">
        <v>0</v>
      </c>
      <c r="B1276" s="42"/>
      <c r="C1276" s="53"/>
      <c r="D1276" s="54"/>
      <c r="E1276" s="45" t="str">
        <f t="shared" si="105"/>
        <v/>
      </c>
      <c r="F1276" s="43">
        <f t="shared" si="106"/>
        <v>0</v>
      </c>
      <c r="G1276" s="75">
        <f>IF($C1276="",0,COUNTIF(男子名簿!$F$12:$F$520,$C1276))</f>
        <v>0</v>
      </c>
      <c r="H1276" s="76">
        <f>IF($C1276="",0,COUNTIF(女子名簿!$F$12:$F$520,$C1276))</f>
        <v>0</v>
      </c>
      <c r="I1276" s="77">
        <f t="shared" si="104"/>
        <v>0</v>
      </c>
      <c r="J1276" s="38"/>
      <c r="K1276" s="38"/>
      <c r="L1276" s="34"/>
      <c r="M1276" s="34"/>
      <c r="N1276" s="34"/>
      <c r="O1276" s="40"/>
    </row>
    <row r="1277" spans="1:15" ht="14.25">
      <c r="A1277" s="41">
        <v>0</v>
      </c>
      <c r="B1277" s="46"/>
      <c r="C1277" s="62"/>
      <c r="D1277" s="66"/>
      <c r="E1277" s="48" t="str">
        <f t="shared" si="105"/>
        <v/>
      </c>
      <c r="F1277" s="49">
        <f t="shared" si="106"/>
        <v>0</v>
      </c>
      <c r="G1277" s="78">
        <f>IF($C1277="",0,COUNTIF(男子名簿!$F$12:$F$520,$C1277))</f>
        <v>0</v>
      </c>
      <c r="H1277" s="79">
        <f>IF($C1277="",0,COUNTIF(女子名簿!$F$12:$F$520,$C1277))</f>
        <v>0</v>
      </c>
      <c r="I1277" s="80">
        <f t="shared" si="104"/>
        <v>0</v>
      </c>
      <c r="J1277" s="38"/>
      <c r="K1277" s="38"/>
      <c r="L1277" s="34"/>
      <c r="M1277" s="34"/>
      <c r="N1277" s="34"/>
      <c r="O1277" s="40"/>
    </row>
    <row r="1278" spans="1:15" ht="14.25">
      <c r="A1278" s="41">
        <v>0</v>
      </c>
      <c r="B1278" s="50"/>
      <c r="C1278" s="61"/>
      <c r="D1278" s="59"/>
      <c r="E1278" s="52"/>
      <c r="F1278" s="51"/>
      <c r="G1278" s="81">
        <f>IF($C1278="",0,COUNTIF(男子名簿!$F$12:$F$520,$C1278))</f>
        <v>0</v>
      </c>
      <c r="H1278" s="82">
        <f>IF($C1278="",0,COUNTIF(女子名簿!$F$12:$F$520,$C1278))</f>
        <v>0</v>
      </c>
      <c r="I1278" s="83">
        <f t="shared" si="104"/>
        <v>0</v>
      </c>
      <c r="J1278" s="38"/>
      <c r="K1278" s="38"/>
      <c r="L1278" s="34"/>
      <c r="M1278" s="34"/>
      <c r="N1278" s="34"/>
      <c r="O1278" s="40"/>
    </row>
    <row r="1279" spans="1:15" ht="14.25">
      <c r="A1279" s="41">
        <v>0</v>
      </c>
      <c r="B1279" s="42"/>
      <c r="C1279" s="43"/>
      <c r="D1279" s="44"/>
      <c r="E1279" s="45" t="str">
        <f t="shared" ref="E1279:E1297" si="107">IF($C1279="","",ASC(PHONETIC($C1279)))</f>
        <v/>
      </c>
      <c r="F1279" s="43">
        <f t="shared" ref="F1279:F1297" si="108">C1279</f>
        <v>0</v>
      </c>
      <c r="G1279" s="75">
        <f>IF($C1279="",0,COUNTIF(男子名簿!$F$12:$F$520,$C1279))</f>
        <v>0</v>
      </c>
      <c r="H1279" s="76">
        <f>IF($C1279="",0,COUNTIF(女子名簿!$F$12:$F$520,$C1279))</f>
        <v>0</v>
      </c>
      <c r="I1279" s="77">
        <f t="shared" si="104"/>
        <v>0</v>
      </c>
      <c r="J1279" s="38"/>
      <c r="K1279" s="38"/>
      <c r="L1279" s="34"/>
      <c r="M1279" s="34"/>
      <c r="N1279" s="34"/>
      <c r="O1279" s="34"/>
    </row>
    <row r="1280" spans="1:15" ht="14.25">
      <c r="A1280" s="41">
        <v>0</v>
      </c>
      <c r="B1280" s="42"/>
      <c r="C1280" s="43"/>
      <c r="D1280" s="44"/>
      <c r="E1280" s="45" t="str">
        <f t="shared" si="107"/>
        <v/>
      </c>
      <c r="F1280" s="43">
        <f t="shared" si="108"/>
        <v>0</v>
      </c>
      <c r="G1280" s="75">
        <f>IF($C1280="",0,COUNTIF(男子名簿!$F$12:$F$520,$C1280))</f>
        <v>0</v>
      </c>
      <c r="H1280" s="76">
        <f>IF($C1280="",0,COUNTIF(女子名簿!$F$12:$F$520,$C1280))</f>
        <v>0</v>
      </c>
      <c r="I1280" s="77">
        <f t="shared" si="104"/>
        <v>0</v>
      </c>
      <c r="J1280" s="38"/>
      <c r="K1280" s="38"/>
      <c r="L1280" s="34"/>
      <c r="M1280" s="34"/>
      <c r="N1280" s="34"/>
      <c r="O1280" s="34"/>
    </row>
    <row r="1281" spans="1:15" ht="14.25">
      <c r="A1281" s="41">
        <v>0</v>
      </c>
      <c r="B1281" s="42"/>
      <c r="C1281" s="43"/>
      <c r="D1281" s="44"/>
      <c r="E1281" s="45" t="str">
        <f t="shared" si="107"/>
        <v/>
      </c>
      <c r="F1281" s="43">
        <f t="shared" si="108"/>
        <v>0</v>
      </c>
      <c r="G1281" s="75">
        <f>IF($C1281="",0,COUNTIF(男子名簿!$F$12:$F$520,$C1281))</f>
        <v>0</v>
      </c>
      <c r="H1281" s="76">
        <f>IF($C1281="",0,COUNTIF(女子名簿!$F$12:$F$520,$C1281))</f>
        <v>0</v>
      </c>
      <c r="I1281" s="77">
        <f t="shared" si="104"/>
        <v>0</v>
      </c>
      <c r="J1281" s="38"/>
      <c r="K1281" s="38"/>
      <c r="L1281" s="34"/>
      <c r="M1281" s="34"/>
      <c r="N1281" s="34"/>
      <c r="O1281" s="34"/>
    </row>
    <row r="1282" spans="1:15" ht="14.25">
      <c r="A1282" s="41">
        <v>0</v>
      </c>
      <c r="B1282" s="55"/>
      <c r="C1282" s="47"/>
      <c r="D1282" s="56"/>
      <c r="E1282" s="57" t="str">
        <f t="shared" si="107"/>
        <v/>
      </c>
      <c r="F1282" s="47">
        <f t="shared" si="108"/>
        <v>0</v>
      </c>
      <c r="G1282" s="84">
        <f>IF($C1282="",0,COUNTIF(男子名簿!$F$12:$F$520,$C1282))</f>
        <v>0</v>
      </c>
      <c r="H1282" s="85">
        <f>IF($C1282="",0,COUNTIF(女子名簿!$F$12:$F$520,$C1282))</f>
        <v>0</v>
      </c>
      <c r="I1282" s="86">
        <f t="shared" si="104"/>
        <v>0</v>
      </c>
      <c r="J1282" s="38"/>
      <c r="K1282" s="38"/>
      <c r="L1282" s="34"/>
      <c r="M1282" s="34"/>
      <c r="N1282" s="34"/>
      <c r="O1282" s="34"/>
    </row>
    <row r="1283" spans="1:15" ht="14.25">
      <c r="A1283" s="41">
        <v>0</v>
      </c>
      <c r="B1283" s="58"/>
      <c r="C1283" s="64"/>
      <c r="D1283" s="65"/>
      <c r="E1283" s="60" t="str">
        <f t="shared" si="107"/>
        <v/>
      </c>
      <c r="F1283" s="61">
        <f t="shared" si="108"/>
        <v>0</v>
      </c>
      <c r="G1283" s="87">
        <f>IF($C1283="",0,COUNTIF(男子名簿!$F$12:$F$520,$C1283))</f>
        <v>0</v>
      </c>
      <c r="H1283" s="88">
        <f>IF($C1283="",0,COUNTIF(女子名簿!$F$12:$F$520,$C1283))</f>
        <v>0</v>
      </c>
      <c r="I1283" s="89">
        <f t="shared" si="104"/>
        <v>0</v>
      </c>
      <c r="J1283" s="38"/>
      <c r="K1283" s="38"/>
      <c r="L1283" s="34"/>
      <c r="M1283" s="34"/>
      <c r="N1283" s="34"/>
      <c r="O1283" s="40"/>
    </row>
    <row r="1284" spans="1:15" ht="14.25">
      <c r="A1284" s="41">
        <v>0</v>
      </c>
      <c r="B1284" s="42"/>
      <c r="C1284" s="53"/>
      <c r="D1284" s="54"/>
      <c r="E1284" s="45" t="str">
        <f t="shared" si="107"/>
        <v/>
      </c>
      <c r="F1284" s="43">
        <f t="shared" si="108"/>
        <v>0</v>
      </c>
      <c r="G1284" s="75">
        <f>IF($C1284="",0,COUNTIF(男子名簿!$F$12:$F$520,$C1284))</f>
        <v>0</v>
      </c>
      <c r="H1284" s="76">
        <f>IF($C1284="",0,COUNTIF(女子名簿!$F$12:$F$520,$C1284))</f>
        <v>0</v>
      </c>
      <c r="I1284" s="77">
        <f t="shared" si="104"/>
        <v>0</v>
      </c>
      <c r="J1284" s="38"/>
      <c r="K1284" s="38"/>
      <c r="L1284" s="34"/>
      <c r="M1284" s="34"/>
      <c r="N1284" s="34"/>
      <c r="O1284" s="40"/>
    </row>
    <row r="1285" spans="1:15" ht="14.25">
      <c r="A1285" s="41">
        <v>0</v>
      </c>
      <c r="B1285" s="42"/>
      <c r="C1285" s="53"/>
      <c r="D1285" s="54"/>
      <c r="E1285" s="45" t="str">
        <f t="shared" si="107"/>
        <v/>
      </c>
      <c r="F1285" s="43">
        <f t="shared" si="108"/>
        <v>0</v>
      </c>
      <c r="G1285" s="75">
        <f>IF($C1285="",0,COUNTIF(男子名簿!$F$12:$F$520,$C1285))</f>
        <v>0</v>
      </c>
      <c r="H1285" s="76">
        <f>IF($C1285="",0,COUNTIF(女子名簿!$F$12:$F$520,$C1285))</f>
        <v>0</v>
      </c>
      <c r="I1285" s="77">
        <f t="shared" si="104"/>
        <v>0</v>
      </c>
      <c r="J1285" s="38"/>
      <c r="K1285" s="38"/>
      <c r="L1285" s="34"/>
      <c r="M1285" s="34"/>
      <c r="N1285" s="34"/>
      <c r="O1285" s="40"/>
    </row>
    <row r="1286" spans="1:15" ht="14.25">
      <c r="A1286" s="41">
        <v>0</v>
      </c>
      <c r="B1286" s="42"/>
      <c r="C1286" s="43"/>
      <c r="D1286" s="44"/>
      <c r="E1286" s="45" t="str">
        <f t="shared" si="107"/>
        <v/>
      </c>
      <c r="F1286" s="43">
        <f t="shared" si="108"/>
        <v>0</v>
      </c>
      <c r="G1286" s="75">
        <f>IF($C1286="",0,COUNTIF(男子名簿!$F$12:$F$520,$C1286))</f>
        <v>0</v>
      </c>
      <c r="H1286" s="76">
        <f>IF($C1286="",0,COUNTIF(女子名簿!$F$12:$F$520,$C1286))</f>
        <v>0</v>
      </c>
      <c r="I1286" s="77">
        <f t="shared" si="104"/>
        <v>0</v>
      </c>
      <c r="J1286" s="38"/>
      <c r="K1286" s="38"/>
      <c r="L1286" s="34"/>
      <c r="M1286" s="34"/>
      <c r="N1286" s="34"/>
      <c r="O1286" s="40"/>
    </row>
    <row r="1287" spans="1:15" ht="14.25">
      <c r="A1287" s="41">
        <v>0</v>
      </c>
      <c r="B1287" s="46"/>
      <c r="C1287" s="62"/>
      <c r="D1287" s="66"/>
      <c r="E1287" s="48" t="str">
        <f t="shared" si="107"/>
        <v/>
      </c>
      <c r="F1287" s="49">
        <f t="shared" si="108"/>
        <v>0</v>
      </c>
      <c r="G1287" s="78">
        <f>IF($C1287="",0,COUNTIF(男子名簿!$F$12:$F$520,$C1287))</f>
        <v>0</v>
      </c>
      <c r="H1287" s="79">
        <f>IF($C1287="",0,COUNTIF(女子名簿!$F$12:$F$520,$C1287))</f>
        <v>0</v>
      </c>
      <c r="I1287" s="80">
        <f t="shared" si="104"/>
        <v>0</v>
      </c>
      <c r="J1287" s="38"/>
      <c r="K1287" s="38"/>
      <c r="L1287" s="34"/>
      <c r="M1287" s="34"/>
      <c r="N1287" s="34"/>
      <c r="O1287" s="40"/>
    </row>
    <row r="1288" spans="1:15" ht="14.25">
      <c r="A1288" s="41">
        <v>0</v>
      </c>
      <c r="B1288" s="50"/>
      <c r="C1288" s="64"/>
      <c r="D1288" s="67"/>
      <c r="E1288" s="52" t="str">
        <f t="shared" si="107"/>
        <v/>
      </c>
      <c r="F1288" s="51">
        <f t="shared" si="108"/>
        <v>0</v>
      </c>
      <c r="G1288" s="81">
        <f>IF($C1288="",0,COUNTIF(男子名簿!$F$12:$F$520,$C1288))</f>
        <v>0</v>
      </c>
      <c r="H1288" s="82">
        <f>IF($C1288="",0,COUNTIF(女子名簿!$F$12:$F$520,$C1288))</f>
        <v>0</v>
      </c>
      <c r="I1288" s="83">
        <f t="shared" si="104"/>
        <v>0</v>
      </c>
      <c r="J1288" s="38"/>
      <c r="K1288" s="38"/>
      <c r="L1288" s="34"/>
      <c r="M1288" s="34"/>
      <c r="N1288" s="34"/>
      <c r="O1288" s="40"/>
    </row>
    <row r="1289" spans="1:15" ht="14.25">
      <c r="A1289" s="41">
        <v>0</v>
      </c>
      <c r="B1289" s="42"/>
      <c r="C1289" s="43"/>
      <c r="D1289" s="44"/>
      <c r="E1289" s="45" t="str">
        <f t="shared" si="107"/>
        <v/>
      </c>
      <c r="F1289" s="43">
        <f t="shared" si="108"/>
        <v>0</v>
      </c>
      <c r="G1289" s="75">
        <f>IF($C1289="",0,COUNTIF(男子名簿!$F$12:$F$520,$C1289))</f>
        <v>0</v>
      </c>
      <c r="H1289" s="76">
        <f>IF($C1289="",0,COUNTIF(女子名簿!$F$12:$F$520,$C1289))</f>
        <v>0</v>
      </c>
      <c r="I1289" s="77">
        <f t="shared" si="104"/>
        <v>0</v>
      </c>
      <c r="J1289" s="38"/>
      <c r="K1289" s="38"/>
      <c r="L1289" s="34"/>
      <c r="M1289" s="34"/>
      <c r="N1289" s="34"/>
      <c r="O1289" s="40"/>
    </row>
    <row r="1290" spans="1:15" ht="14.25">
      <c r="A1290" s="41">
        <v>0</v>
      </c>
      <c r="B1290" s="42"/>
      <c r="C1290" s="53"/>
      <c r="D1290" s="54"/>
      <c r="E1290" s="45" t="str">
        <f t="shared" si="107"/>
        <v/>
      </c>
      <c r="F1290" s="43">
        <f t="shared" si="108"/>
        <v>0</v>
      </c>
      <c r="G1290" s="75">
        <f>IF($C1290="",0,COUNTIF(男子名簿!$F$12:$F$520,$C1290))</f>
        <v>0</v>
      </c>
      <c r="H1290" s="76">
        <f>IF($C1290="",0,COUNTIF(女子名簿!$F$12:$F$520,$C1290))</f>
        <v>0</v>
      </c>
      <c r="I1290" s="77">
        <f t="shared" si="104"/>
        <v>0</v>
      </c>
      <c r="J1290" s="38"/>
      <c r="K1290" s="38"/>
      <c r="L1290" s="34"/>
      <c r="M1290" s="34"/>
      <c r="N1290" s="34"/>
      <c r="O1290" s="40"/>
    </row>
    <row r="1291" spans="1:15" ht="14.25">
      <c r="A1291" s="41">
        <v>0</v>
      </c>
      <c r="B1291" s="42"/>
      <c r="C1291" s="53"/>
      <c r="D1291" s="54"/>
      <c r="E1291" s="45" t="str">
        <f t="shared" si="107"/>
        <v/>
      </c>
      <c r="F1291" s="43">
        <f t="shared" si="108"/>
        <v>0</v>
      </c>
      <c r="G1291" s="75">
        <f>IF($C1291="",0,COUNTIF(男子名簿!$F$12:$F$520,$C1291))</f>
        <v>0</v>
      </c>
      <c r="H1291" s="76">
        <f>IF($C1291="",0,COUNTIF(女子名簿!$F$12:$F$520,$C1291))</f>
        <v>0</v>
      </c>
      <c r="I1291" s="77">
        <f t="shared" si="104"/>
        <v>0</v>
      </c>
      <c r="J1291" s="38"/>
      <c r="K1291" s="38"/>
      <c r="L1291" s="34"/>
      <c r="M1291" s="34"/>
      <c r="N1291" s="34"/>
      <c r="O1291" s="40"/>
    </row>
    <row r="1292" spans="1:15" ht="14.25">
      <c r="A1292" s="41">
        <v>0</v>
      </c>
      <c r="B1292" s="55"/>
      <c r="C1292" s="62"/>
      <c r="D1292" s="63"/>
      <c r="E1292" s="57" t="str">
        <f t="shared" si="107"/>
        <v/>
      </c>
      <c r="F1292" s="47">
        <f t="shared" si="108"/>
        <v>0</v>
      </c>
      <c r="G1292" s="84">
        <f>IF($C1292="",0,COUNTIF(男子名簿!$F$12:$F$520,$C1292))</f>
        <v>0</v>
      </c>
      <c r="H1292" s="85">
        <f>IF($C1292="",0,COUNTIF(女子名簿!$F$12:$F$520,$C1292))</f>
        <v>0</v>
      </c>
      <c r="I1292" s="86">
        <f t="shared" si="104"/>
        <v>0</v>
      </c>
      <c r="J1292" s="38"/>
      <c r="K1292" s="38"/>
      <c r="L1292" s="34"/>
      <c r="M1292" s="34"/>
      <c r="N1292" s="34"/>
      <c r="O1292" s="40"/>
    </row>
    <row r="1293" spans="1:15" ht="14.25">
      <c r="A1293" s="41">
        <v>0</v>
      </c>
      <c r="B1293" s="58"/>
      <c r="C1293" s="64"/>
      <c r="D1293" s="65"/>
      <c r="E1293" s="60" t="str">
        <f t="shared" si="107"/>
        <v/>
      </c>
      <c r="F1293" s="61">
        <f t="shared" si="108"/>
        <v>0</v>
      </c>
      <c r="G1293" s="87">
        <f>IF($C1293="",0,COUNTIF(男子名簿!$F$12:$F$520,$C1293))</f>
        <v>0</v>
      </c>
      <c r="H1293" s="88">
        <f>IF($C1293="",0,COUNTIF(女子名簿!$F$12:$F$520,$C1293))</f>
        <v>0</v>
      </c>
      <c r="I1293" s="89">
        <f t="shared" si="104"/>
        <v>0</v>
      </c>
      <c r="J1293" s="38"/>
      <c r="K1293" s="38"/>
      <c r="L1293" s="34"/>
      <c r="M1293" s="34"/>
      <c r="N1293" s="34"/>
      <c r="O1293" s="40"/>
    </row>
    <row r="1294" spans="1:15" ht="14.25">
      <c r="A1294" s="41">
        <v>0</v>
      </c>
      <c r="B1294" s="42"/>
      <c r="C1294" s="53"/>
      <c r="D1294" s="54"/>
      <c r="E1294" s="45" t="str">
        <f t="shared" si="107"/>
        <v/>
      </c>
      <c r="F1294" s="43">
        <f t="shared" si="108"/>
        <v>0</v>
      </c>
      <c r="G1294" s="75">
        <f>IF($C1294="",0,COUNTIF(男子名簿!$F$12:$F$520,$C1294))</f>
        <v>0</v>
      </c>
      <c r="H1294" s="76">
        <f>IF($C1294="",0,COUNTIF(女子名簿!$F$12:$F$520,$C1294))</f>
        <v>0</v>
      </c>
      <c r="I1294" s="77">
        <f t="shared" si="104"/>
        <v>0</v>
      </c>
      <c r="J1294" s="38"/>
      <c r="K1294" s="38"/>
      <c r="L1294" s="34"/>
      <c r="M1294" s="34"/>
      <c r="N1294" s="34"/>
      <c r="O1294" s="40"/>
    </row>
    <row r="1295" spans="1:15" ht="14.25">
      <c r="A1295" s="41">
        <v>0</v>
      </c>
      <c r="B1295" s="42"/>
      <c r="C1295" s="53"/>
      <c r="D1295" s="54"/>
      <c r="E1295" s="45" t="str">
        <f t="shared" si="107"/>
        <v/>
      </c>
      <c r="F1295" s="43">
        <f t="shared" si="108"/>
        <v>0</v>
      </c>
      <c r="G1295" s="75">
        <f>IF($C1295="",0,COUNTIF(男子名簿!$F$12:$F$520,$C1295))</f>
        <v>0</v>
      </c>
      <c r="H1295" s="76">
        <f>IF($C1295="",0,COUNTIF(女子名簿!$F$12:$F$520,$C1295))</f>
        <v>0</v>
      </c>
      <c r="I1295" s="77">
        <f t="shared" si="104"/>
        <v>0</v>
      </c>
      <c r="J1295" s="38"/>
      <c r="K1295" s="38"/>
      <c r="L1295" s="34"/>
      <c r="M1295" s="34"/>
      <c r="N1295" s="34"/>
      <c r="O1295" s="40"/>
    </row>
    <row r="1296" spans="1:15" ht="14.25">
      <c r="A1296" s="41">
        <v>0</v>
      </c>
      <c r="B1296" s="42"/>
      <c r="C1296" s="53"/>
      <c r="D1296" s="54"/>
      <c r="E1296" s="45" t="str">
        <f t="shared" si="107"/>
        <v/>
      </c>
      <c r="F1296" s="43">
        <f t="shared" si="108"/>
        <v>0</v>
      </c>
      <c r="G1296" s="75">
        <f>IF($C1296="",0,COUNTIF(男子名簿!$F$12:$F$520,$C1296))</f>
        <v>0</v>
      </c>
      <c r="H1296" s="76">
        <f>IF($C1296="",0,COUNTIF(女子名簿!$F$12:$F$520,$C1296))</f>
        <v>0</v>
      </c>
      <c r="I1296" s="77">
        <f t="shared" si="104"/>
        <v>0</v>
      </c>
      <c r="J1296" s="38"/>
      <c r="K1296" s="38"/>
      <c r="L1296" s="34"/>
      <c r="M1296" s="34"/>
      <c r="N1296" s="34"/>
      <c r="O1296" s="40"/>
    </row>
    <row r="1297" spans="1:15" ht="14.25">
      <c r="A1297" s="41">
        <v>0</v>
      </c>
      <c r="B1297" s="46"/>
      <c r="C1297" s="62"/>
      <c r="D1297" s="66"/>
      <c r="E1297" s="48" t="str">
        <f t="shared" si="107"/>
        <v/>
      </c>
      <c r="F1297" s="49">
        <f t="shared" si="108"/>
        <v>0</v>
      </c>
      <c r="G1297" s="78">
        <f>IF($C1297="",0,COUNTIF(男子名簿!$F$12:$F$520,$C1297))</f>
        <v>0</v>
      </c>
      <c r="H1297" s="79">
        <f>IF($C1297="",0,COUNTIF(女子名簿!$F$12:$F$520,$C1297))</f>
        <v>0</v>
      </c>
      <c r="I1297" s="80">
        <f t="shared" si="104"/>
        <v>0</v>
      </c>
      <c r="J1297" s="38"/>
      <c r="K1297" s="38"/>
      <c r="L1297" s="34"/>
      <c r="M1297" s="34"/>
      <c r="N1297" s="34"/>
      <c r="O1297" s="40"/>
    </row>
    <row r="1298" spans="1:15" ht="14.25">
      <c r="A1298" s="41">
        <v>0</v>
      </c>
      <c r="B1298" s="50"/>
      <c r="C1298" s="61"/>
      <c r="D1298" s="59"/>
      <c r="E1298" s="52"/>
      <c r="F1298" s="51"/>
      <c r="G1298" s="81">
        <f>IF($C1298="",0,COUNTIF(男子名簿!$F$12:$F$520,$C1298))</f>
        <v>0</v>
      </c>
      <c r="H1298" s="82">
        <f>IF($C1298="",0,COUNTIF(女子名簿!$F$12:$F$520,$C1298))</f>
        <v>0</v>
      </c>
      <c r="I1298" s="83">
        <f t="shared" si="104"/>
        <v>0</v>
      </c>
      <c r="J1298" s="38"/>
      <c r="K1298" s="38"/>
      <c r="L1298" s="34"/>
      <c r="M1298" s="34"/>
      <c r="N1298" s="34"/>
      <c r="O1298" s="40"/>
    </row>
    <row r="1299" spans="1:15" ht="14.25">
      <c r="A1299" s="41">
        <v>0</v>
      </c>
      <c r="B1299" s="42"/>
      <c r="C1299" s="43"/>
      <c r="D1299" s="44"/>
      <c r="E1299" s="45" t="str">
        <f t="shared" ref="E1299:E1317" si="109">IF($C1299="","",ASC(PHONETIC($C1299)))</f>
        <v/>
      </c>
      <c r="F1299" s="43">
        <f t="shared" ref="F1299:F1317" si="110">C1299</f>
        <v>0</v>
      </c>
      <c r="G1299" s="75">
        <f>IF($C1299="",0,COUNTIF(男子名簿!$F$12:$F$520,$C1299))</f>
        <v>0</v>
      </c>
      <c r="H1299" s="76">
        <f>IF($C1299="",0,COUNTIF(女子名簿!$F$12:$F$520,$C1299))</f>
        <v>0</v>
      </c>
      <c r="I1299" s="77">
        <f t="shared" si="104"/>
        <v>0</v>
      </c>
      <c r="J1299" s="38"/>
      <c r="K1299" s="38"/>
      <c r="L1299" s="34"/>
      <c r="M1299" s="34"/>
      <c r="N1299" s="34"/>
      <c r="O1299" s="34"/>
    </row>
    <row r="1300" spans="1:15" ht="14.25">
      <c r="A1300" s="41">
        <v>0</v>
      </c>
      <c r="B1300" s="42"/>
      <c r="C1300" s="43"/>
      <c r="D1300" s="44"/>
      <c r="E1300" s="45" t="str">
        <f t="shared" si="109"/>
        <v/>
      </c>
      <c r="F1300" s="43">
        <f t="shared" si="110"/>
        <v>0</v>
      </c>
      <c r="G1300" s="75">
        <f>IF($C1300="",0,COUNTIF(男子名簿!$F$12:$F$520,$C1300))</f>
        <v>0</v>
      </c>
      <c r="H1300" s="76">
        <f>IF($C1300="",0,COUNTIF(女子名簿!$F$12:$F$520,$C1300))</f>
        <v>0</v>
      </c>
      <c r="I1300" s="77">
        <f t="shared" si="104"/>
        <v>0</v>
      </c>
      <c r="J1300" s="38"/>
      <c r="K1300" s="38"/>
      <c r="L1300" s="34"/>
      <c r="M1300" s="34"/>
      <c r="N1300" s="34"/>
      <c r="O1300" s="34"/>
    </row>
    <row r="1301" spans="1:15" ht="14.25">
      <c r="A1301" s="41">
        <v>0</v>
      </c>
      <c r="B1301" s="42"/>
      <c r="C1301" s="43"/>
      <c r="D1301" s="44"/>
      <c r="E1301" s="45" t="str">
        <f t="shared" si="109"/>
        <v/>
      </c>
      <c r="F1301" s="43">
        <f t="shared" si="110"/>
        <v>0</v>
      </c>
      <c r="G1301" s="75">
        <f>IF($C1301="",0,COUNTIF(男子名簿!$F$12:$F$520,$C1301))</f>
        <v>0</v>
      </c>
      <c r="H1301" s="76">
        <f>IF($C1301="",0,COUNTIF(女子名簿!$F$12:$F$520,$C1301))</f>
        <v>0</v>
      </c>
      <c r="I1301" s="77">
        <f t="shared" si="104"/>
        <v>0</v>
      </c>
      <c r="J1301" s="38"/>
      <c r="K1301" s="38"/>
      <c r="L1301" s="34"/>
      <c r="M1301" s="34"/>
      <c r="N1301" s="34"/>
      <c r="O1301" s="34"/>
    </row>
    <row r="1302" spans="1:15" ht="14.25">
      <c r="A1302" s="41">
        <v>0</v>
      </c>
      <c r="B1302" s="55"/>
      <c r="C1302" s="47"/>
      <c r="D1302" s="56"/>
      <c r="E1302" s="57" t="str">
        <f t="shared" si="109"/>
        <v/>
      </c>
      <c r="F1302" s="47">
        <f t="shared" si="110"/>
        <v>0</v>
      </c>
      <c r="G1302" s="84">
        <f>IF($C1302="",0,COUNTIF(男子名簿!$F$12:$F$520,$C1302))</f>
        <v>0</v>
      </c>
      <c r="H1302" s="85">
        <f>IF($C1302="",0,COUNTIF(女子名簿!$F$12:$F$520,$C1302))</f>
        <v>0</v>
      </c>
      <c r="I1302" s="86">
        <f t="shared" si="104"/>
        <v>0</v>
      </c>
      <c r="J1302" s="38"/>
      <c r="K1302" s="38"/>
      <c r="L1302" s="34"/>
      <c r="M1302" s="34"/>
      <c r="N1302" s="34"/>
      <c r="O1302" s="34"/>
    </row>
    <row r="1303" spans="1:15" ht="14.25">
      <c r="A1303" s="41">
        <v>0</v>
      </c>
      <c r="B1303" s="58"/>
      <c r="C1303" s="64"/>
      <c r="D1303" s="65"/>
      <c r="E1303" s="60" t="str">
        <f t="shared" si="109"/>
        <v/>
      </c>
      <c r="F1303" s="61">
        <f t="shared" si="110"/>
        <v>0</v>
      </c>
      <c r="G1303" s="87">
        <f>IF($C1303="",0,COUNTIF(男子名簿!$F$12:$F$520,$C1303))</f>
        <v>0</v>
      </c>
      <c r="H1303" s="88">
        <f>IF($C1303="",0,COUNTIF(女子名簿!$F$12:$F$520,$C1303))</f>
        <v>0</v>
      </c>
      <c r="I1303" s="89">
        <f t="shared" si="104"/>
        <v>0</v>
      </c>
      <c r="J1303" s="38"/>
      <c r="K1303" s="38"/>
      <c r="L1303" s="34"/>
      <c r="M1303" s="34"/>
      <c r="N1303" s="34"/>
      <c r="O1303" s="40"/>
    </row>
    <row r="1304" spans="1:15" ht="14.25">
      <c r="A1304" s="41">
        <v>0</v>
      </c>
      <c r="B1304" s="42"/>
      <c r="C1304" s="53"/>
      <c r="D1304" s="54"/>
      <c r="E1304" s="45" t="str">
        <f t="shared" si="109"/>
        <v/>
      </c>
      <c r="F1304" s="43">
        <f t="shared" si="110"/>
        <v>0</v>
      </c>
      <c r="G1304" s="75">
        <f>IF($C1304="",0,COUNTIF(男子名簿!$F$12:$F$520,$C1304))</f>
        <v>0</v>
      </c>
      <c r="H1304" s="76">
        <f>IF($C1304="",0,COUNTIF(女子名簿!$F$12:$F$520,$C1304))</f>
        <v>0</v>
      </c>
      <c r="I1304" s="77">
        <f t="shared" si="104"/>
        <v>0</v>
      </c>
      <c r="J1304" s="38"/>
      <c r="K1304" s="38"/>
      <c r="L1304" s="34"/>
      <c r="M1304" s="34"/>
      <c r="N1304" s="34"/>
      <c r="O1304" s="40"/>
    </row>
    <row r="1305" spans="1:15" ht="14.25">
      <c r="A1305" s="41">
        <v>0</v>
      </c>
      <c r="B1305" s="42"/>
      <c r="C1305" s="53"/>
      <c r="D1305" s="54"/>
      <c r="E1305" s="45" t="str">
        <f t="shared" si="109"/>
        <v/>
      </c>
      <c r="F1305" s="43">
        <f t="shared" si="110"/>
        <v>0</v>
      </c>
      <c r="G1305" s="75">
        <f>IF($C1305="",0,COUNTIF(男子名簿!$F$12:$F$520,$C1305))</f>
        <v>0</v>
      </c>
      <c r="H1305" s="76">
        <f>IF($C1305="",0,COUNTIF(女子名簿!$F$12:$F$520,$C1305))</f>
        <v>0</v>
      </c>
      <c r="I1305" s="77">
        <f t="shared" si="104"/>
        <v>0</v>
      </c>
      <c r="J1305" s="38"/>
      <c r="K1305" s="38"/>
      <c r="L1305" s="34"/>
      <c r="M1305" s="34"/>
      <c r="N1305" s="34"/>
      <c r="O1305" s="40"/>
    </row>
    <row r="1306" spans="1:15" ht="14.25">
      <c r="A1306" s="41">
        <v>0</v>
      </c>
      <c r="B1306" s="42"/>
      <c r="C1306" s="43"/>
      <c r="D1306" s="44"/>
      <c r="E1306" s="45" t="str">
        <f t="shared" si="109"/>
        <v/>
      </c>
      <c r="F1306" s="43">
        <f t="shared" si="110"/>
        <v>0</v>
      </c>
      <c r="G1306" s="75">
        <f>IF($C1306="",0,COUNTIF(男子名簿!$F$12:$F$520,$C1306))</f>
        <v>0</v>
      </c>
      <c r="H1306" s="76">
        <f>IF($C1306="",0,COUNTIF(女子名簿!$F$12:$F$520,$C1306))</f>
        <v>0</v>
      </c>
      <c r="I1306" s="77">
        <f t="shared" si="104"/>
        <v>0</v>
      </c>
      <c r="J1306" s="38"/>
      <c r="K1306" s="38"/>
      <c r="L1306" s="34"/>
      <c r="M1306" s="34"/>
      <c r="N1306" s="34"/>
      <c r="O1306" s="40"/>
    </row>
    <row r="1307" spans="1:15" ht="14.25">
      <c r="A1307" s="41">
        <v>0</v>
      </c>
      <c r="B1307" s="46"/>
      <c r="C1307" s="62"/>
      <c r="D1307" s="66"/>
      <c r="E1307" s="48" t="str">
        <f t="shared" si="109"/>
        <v/>
      </c>
      <c r="F1307" s="49">
        <f t="shared" si="110"/>
        <v>0</v>
      </c>
      <c r="G1307" s="78">
        <f>IF($C1307="",0,COUNTIF(男子名簿!$F$12:$F$520,$C1307))</f>
        <v>0</v>
      </c>
      <c r="H1307" s="79">
        <f>IF($C1307="",0,COUNTIF(女子名簿!$F$12:$F$520,$C1307))</f>
        <v>0</v>
      </c>
      <c r="I1307" s="80">
        <f t="shared" si="104"/>
        <v>0</v>
      </c>
      <c r="J1307" s="38"/>
      <c r="K1307" s="38"/>
      <c r="L1307" s="34"/>
      <c r="M1307" s="34"/>
      <c r="N1307" s="34"/>
      <c r="O1307" s="40"/>
    </row>
    <row r="1308" spans="1:15" ht="14.25">
      <c r="A1308" s="41">
        <v>0</v>
      </c>
      <c r="B1308" s="50"/>
      <c r="C1308" s="64"/>
      <c r="D1308" s="67"/>
      <c r="E1308" s="52" t="str">
        <f t="shared" si="109"/>
        <v/>
      </c>
      <c r="F1308" s="51">
        <f t="shared" si="110"/>
        <v>0</v>
      </c>
      <c r="G1308" s="81">
        <f>IF($C1308="",0,COUNTIF(男子名簿!$F$12:$F$520,$C1308))</f>
        <v>0</v>
      </c>
      <c r="H1308" s="82">
        <f>IF($C1308="",0,COUNTIF(女子名簿!$F$12:$F$520,$C1308))</f>
        <v>0</v>
      </c>
      <c r="I1308" s="83">
        <f t="shared" si="104"/>
        <v>0</v>
      </c>
      <c r="J1308" s="38"/>
      <c r="K1308" s="38"/>
      <c r="L1308" s="34"/>
      <c r="M1308" s="34"/>
      <c r="N1308" s="34"/>
      <c r="O1308" s="40"/>
    </row>
    <row r="1309" spans="1:15" ht="14.25">
      <c r="A1309" s="41">
        <v>0</v>
      </c>
      <c r="B1309" s="42"/>
      <c r="C1309" s="43"/>
      <c r="D1309" s="44"/>
      <c r="E1309" s="45" t="str">
        <f t="shared" si="109"/>
        <v/>
      </c>
      <c r="F1309" s="43">
        <f t="shared" si="110"/>
        <v>0</v>
      </c>
      <c r="G1309" s="75">
        <f>IF($C1309="",0,COUNTIF(男子名簿!$F$12:$F$520,$C1309))</f>
        <v>0</v>
      </c>
      <c r="H1309" s="76">
        <f>IF($C1309="",0,COUNTIF(女子名簿!$F$12:$F$520,$C1309))</f>
        <v>0</v>
      </c>
      <c r="I1309" s="77">
        <f t="shared" si="104"/>
        <v>0</v>
      </c>
      <c r="J1309" s="38"/>
      <c r="K1309" s="38"/>
      <c r="L1309" s="34"/>
      <c r="M1309" s="34"/>
      <c r="N1309" s="34"/>
      <c r="O1309" s="40"/>
    </row>
    <row r="1310" spans="1:15" ht="14.25">
      <c r="A1310" s="41">
        <v>0</v>
      </c>
      <c r="B1310" s="42"/>
      <c r="C1310" s="53"/>
      <c r="D1310" s="54"/>
      <c r="E1310" s="45" t="str">
        <f t="shared" si="109"/>
        <v/>
      </c>
      <c r="F1310" s="43">
        <f t="shared" si="110"/>
        <v>0</v>
      </c>
      <c r="G1310" s="75">
        <f>IF($C1310="",0,COUNTIF(男子名簿!$F$12:$F$520,$C1310))</f>
        <v>0</v>
      </c>
      <c r="H1310" s="76">
        <f>IF($C1310="",0,COUNTIF(女子名簿!$F$12:$F$520,$C1310))</f>
        <v>0</v>
      </c>
      <c r="I1310" s="77">
        <f t="shared" si="104"/>
        <v>0</v>
      </c>
      <c r="J1310" s="38"/>
      <c r="K1310" s="38"/>
      <c r="L1310" s="34"/>
      <c r="M1310" s="34"/>
      <c r="N1310" s="34"/>
      <c r="O1310" s="40"/>
    </row>
    <row r="1311" spans="1:15" ht="14.25">
      <c r="A1311" s="41">
        <v>0</v>
      </c>
      <c r="B1311" s="42"/>
      <c r="C1311" s="53"/>
      <c r="D1311" s="54"/>
      <c r="E1311" s="45" t="str">
        <f t="shared" si="109"/>
        <v/>
      </c>
      <c r="F1311" s="43">
        <f t="shared" si="110"/>
        <v>0</v>
      </c>
      <c r="G1311" s="75">
        <f>IF($C1311="",0,COUNTIF(男子名簿!$F$12:$F$520,$C1311))</f>
        <v>0</v>
      </c>
      <c r="H1311" s="76">
        <f>IF($C1311="",0,COUNTIF(女子名簿!$F$12:$F$520,$C1311))</f>
        <v>0</v>
      </c>
      <c r="I1311" s="77">
        <f t="shared" si="104"/>
        <v>0</v>
      </c>
      <c r="J1311" s="38"/>
      <c r="K1311" s="38"/>
      <c r="L1311" s="34"/>
      <c r="M1311" s="34"/>
      <c r="N1311" s="34"/>
      <c r="O1311" s="40"/>
    </row>
    <row r="1312" spans="1:15" ht="14.25">
      <c r="A1312" s="41">
        <v>0</v>
      </c>
      <c r="B1312" s="55"/>
      <c r="C1312" s="62"/>
      <c r="D1312" s="63"/>
      <c r="E1312" s="57" t="str">
        <f t="shared" si="109"/>
        <v/>
      </c>
      <c r="F1312" s="47">
        <f t="shared" si="110"/>
        <v>0</v>
      </c>
      <c r="G1312" s="84">
        <f>IF($C1312="",0,COUNTIF(男子名簿!$F$12:$F$520,$C1312))</f>
        <v>0</v>
      </c>
      <c r="H1312" s="85">
        <f>IF($C1312="",0,COUNTIF(女子名簿!$F$12:$F$520,$C1312))</f>
        <v>0</v>
      </c>
      <c r="I1312" s="86">
        <f t="shared" si="104"/>
        <v>0</v>
      </c>
      <c r="J1312" s="38"/>
      <c r="K1312" s="38"/>
      <c r="L1312" s="34"/>
      <c r="M1312" s="34"/>
      <c r="N1312" s="34"/>
      <c r="O1312" s="40"/>
    </row>
    <row r="1313" spans="1:15" ht="14.25">
      <c r="A1313" s="41">
        <v>0</v>
      </c>
      <c r="B1313" s="58"/>
      <c r="C1313" s="64"/>
      <c r="D1313" s="65"/>
      <c r="E1313" s="60" t="str">
        <f t="shared" si="109"/>
        <v/>
      </c>
      <c r="F1313" s="61">
        <f t="shared" si="110"/>
        <v>0</v>
      </c>
      <c r="G1313" s="87">
        <f>IF($C1313="",0,COUNTIF(男子名簿!$F$12:$F$520,$C1313))</f>
        <v>0</v>
      </c>
      <c r="H1313" s="88">
        <f>IF($C1313="",0,COUNTIF(女子名簿!$F$12:$F$520,$C1313))</f>
        <v>0</v>
      </c>
      <c r="I1313" s="89">
        <f t="shared" si="104"/>
        <v>0</v>
      </c>
      <c r="J1313" s="38"/>
      <c r="K1313" s="38"/>
      <c r="L1313" s="34"/>
      <c r="M1313" s="34"/>
      <c r="N1313" s="34"/>
      <c r="O1313" s="40"/>
    </row>
    <row r="1314" spans="1:15" ht="14.25">
      <c r="A1314" s="41">
        <v>0</v>
      </c>
      <c r="B1314" s="42"/>
      <c r="C1314" s="53"/>
      <c r="D1314" s="54"/>
      <c r="E1314" s="45" t="str">
        <f t="shared" si="109"/>
        <v/>
      </c>
      <c r="F1314" s="43">
        <f t="shared" si="110"/>
        <v>0</v>
      </c>
      <c r="G1314" s="75">
        <f>IF($C1314="",0,COUNTIF(男子名簿!$F$12:$F$520,$C1314))</f>
        <v>0</v>
      </c>
      <c r="H1314" s="76">
        <f>IF($C1314="",0,COUNTIF(女子名簿!$F$12:$F$520,$C1314))</f>
        <v>0</v>
      </c>
      <c r="I1314" s="77">
        <f t="shared" si="104"/>
        <v>0</v>
      </c>
      <c r="J1314" s="38"/>
      <c r="K1314" s="38"/>
      <c r="L1314" s="34"/>
      <c r="M1314" s="34"/>
      <c r="N1314" s="34"/>
      <c r="O1314" s="40"/>
    </row>
    <row r="1315" spans="1:15" ht="14.25">
      <c r="A1315" s="41">
        <v>0</v>
      </c>
      <c r="B1315" s="42"/>
      <c r="C1315" s="53"/>
      <c r="D1315" s="54"/>
      <c r="E1315" s="45" t="str">
        <f t="shared" si="109"/>
        <v/>
      </c>
      <c r="F1315" s="43">
        <f t="shared" si="110"/>
        <v>0</v>
      </c>
      <c r="G1315" s="75">
        <f>IF($C1315="",0,COUNTIF(男子名簿!$F$12:$F$520,$C1315))</f>
        <v>0</v>
      </c>
      <c r="H1315" s="76">
        <f>IF($C1315="",0,COUNTIF(女子名簿!$F$12:$F$520,$C1315))</f>
        <v>0</v>
      </c>
      <c r="I1315" s="77">
        <f t="shared" si="104"/>
        <v>0</v>
      </c>
      <c r="J1315" s="38"/>
      <c r="K1315" s="38"/>
      <c r="L1315" s="34"/>
      <c r="M1315" s="34"/>
      <c r="N1315" s="34"/>
      <c r="O1315" s="40"/>
    </row>
    <row r="1316" spans="1:15" ht="14.25">
      <c r="A1316" s="41">
        <v>0</v>
      </c>
      <c r="B1316" s="42"/>
      <c r="C1316" s="53"/>
      <c r="D1316" s="54"/>
      <c r="E1316" s="45" t="str">
        <f t="shared" si="109"/>
        <v/>
      </c>
      <c r="F1316" s="43">
        <f t="shared" si="110"/>
        <v>0</v>
      </c>
      <c r="G1316" s="75">
        <f>IF($C1316="",0,COUNTIF(男子名簿!$F$12:$F$520,$C1316))</f>
        <v>0</v>
      </c>
      <c r="H1316" s="76">
        <f>IF($C1316="",0,COUNTIF(女子名簿!$F$12:$F$520,$C1316))</f>
        <v>0</v>
      </c>
      <c r="I1316" s="77">
        <f t="shared" si="104"/>
        <v>0</v>
      </c>
      <c r="J1316" s="38"/>
      <c r="K1316" s="38"/>
      <c r="L1316" s="34"/>
      <c r="M1316" s="34"/>
      <c r="N1316" s="34"/>
      <c r="O1316" s="40"/>
    </row>
    <row r="1317" spans="1:15" ht="14.25">
      <c r="A1317" s="41">
        <v>0</v>
      </c>
      <c r="B1317" s="46"/>
      <c r="C1317" s="62"/>
      <c r="D1317" s="66"/>
      <c r="E1317" s="48" t="str">
        <f t="shared" si="109"/>
        <v/>
      </c>
      <c r="F1317" s="49">
        <f t="shared" si="110"/>
        <v>0</v>
      </c>
      <c r="G1317" s="78">
        <f>IF($C1317="",0,COUNTIF(男子名簿!$F$12:$F$520,$C1317))</f>
        <v>0</v>
      </c>
      <c r="H1317" s="79">
        <f>IF($C1317="",0,COUNTIF(女子名簿!$F$12:$F$520,$C1317))</f>
        <v>0</v>
      </c>
      <c r="I1317" s="80">
        <f t="shared" si="104"/>
        <v>0</v>
      </c>
      <c r="J1317" s="38"/>
      <c r="K1317" s="38"/>
      <c r="L1317" s="34"/>
      <c r="M1317" s="34"/>
      <c r="N1317" s="34"/>
      <c r="O1317" s="40"/>
    </row>
    <row r="1318" spans="1:15" ht="14.25">
      <c r="A1318" s="41">
        <v>0</v>
      </c>
      <c r="B1318" s="50"/>
      <c r="C1318" s="61"/>
      <c r="D1318" s="59"/>
      <c r="E1318" s="52"/>
      <c r="F1318" s="51"/>
      <c r="G1318" s="81">
        <f>IF($C1318="",0,COUNTIF(男子名簿!$F$12:$F$520,$C1318))</f>
        <v>0</v>
      </c>
      <c r="H1318" s="82">
        <f>IF($C1318="",0,COUNTIF(女子名簿!$F$12:$F$520,$C1318))</f>
        <v>0</v>
      </c>
      <c r="I1318" s="83">
        <f t="shared" si="104"/>
        <v>0</v>
      </c>
      <c r="J1318" s="38"/>
      <c r="K1318" s="38"/>
      <c r="L1318" s="34"/>
      <c r="M1318" s="34"/>
      <c r="N1318" s="34"/>
      <c r="O1318" s="40"/>
    </row>
    <row r="1319" spans="1:15" ht="14.25">
      <c r="A1319" s="41">
        <v>0</v>
      </c>
      <c r="B1319" s="42"/>
      <c r="C1319" s="43"/>
      <c r="D1319" s="44"/>
      <c r="E1319" s="45" t="str">
        <f t="shared" ref="E1319:E1337" si="111">IF($C1319="","",ASC(PHONETIC($C1319)))</f>
        <v/>
      </c>
      <c r="F1319" s="43">
        <f t="shared" ref="F1319:F1337" si="112">C1319</f>
        <v>0</v>
      </c>
      <c r="G1319" s="75">
        <f>IF($C1319="",0,COUNTIF(男子名簿!$F$12:$F$520,$C1319))</f>
        <v>0</v>
      </c>
      <c r="H1319" s="76">
        <f>IF($C1319="",0,COUNTIF(女子名簿!$F$12:$F$520,$C1319))</f>
        <v>0</v>
      </c>
      <c r="I1319" s="77">
        <f t="shared" si="104"/>
        <v>0</v>
      </c>
      <c r="J1319" s="38"/>
      <c r="K1319" s="38"/>
      <c r="L1319" s="34"/>
      <c r="M1319" s="34"/>
      <c r="N1319" s="34"/>
      <c r="O1319" s="34"/>
    </row>
    <row r="1320" spans="1:15" ht="14.25">
      <c r="A1320" s="41">
        <v>0</v>
      </c>
      <c r="B1320" s="42"/>
      <c r="C1320" s="43"/>
      <c r="D1320" s="44"/>
      <c r="E1320" s="45" t="str">
        <f t="shared" si="111"/>
        <v/>
      </c>
      <c r="F1320" s="43">
        <f t="shared" si="112"/>
        <v>0</v>
      </c>
      <c r="G1320" s="75">
        <f>IF($C1320="",0,COUNTIF(男子名簿!$F$12:$F$520,$C1320))</f>
        <v>0</v>
      </c>
      <c r="H1320" s="76">
        <f>IF($C1320="",0,COUNTIF(女子名簿!$F$12:$F$520,$C1320))</f>
        <v>0</v>
      </c>
      <c r="I1320" s="77">
        <f t="shared" si="104"/>
        <v>0</v>
      </c>
      <c r="J1320" s="38"/>
      <c r="K1320" s="38"/>
      <c r="L1320" s="34"/>
      <c r="M1320" s="34"/>
      <c r="N1320" s="34"/>
      <c r="O1320" s="34"/>
    </row>
    <row r="1321" spans="1:15" ht="14.25">
      <c r="A1321" s="41">
        <v>0</v>
      </c>
      <c r="B1321" s="42"/>
      <c r="C1321" s="43"/>
      <c r="D1321" s="44"/>
      <c r="E1321" s="45" t="str">
        <f t="shared" si="111"/>
        <v/>
      </c>
      <c r="F1321" s="43">
        <f t="shared" si="112"/>
        <v>0</v>
      </c>
      <c r="G1321" s="75">
        <f>IF($C1321="",0,COUNTIF(男子名簿!$F$12:$F$520,$C1321))</f>
        <v>0</v>
      </c>
      <c r="H1321" s="76">
        <f>IF($C1321="",0,COUNTIF(女子名簿!$F$12:$F$520,$C1321))</f>
        <v>0</v>
      </c>
      <c r="I1321" s="77">
        <f t="shared" si="104"/>
        <v>0</v>
      </c>
      <c r="J1321" s="38"/>
      <c r="K1321" s="38"/>
      <c r="L1321" s="34"/>
      <c r="M1321" s="34"/>
      <c r="N1321" s="34"/>
      <c r="O1321" s="34"/>
    </row>
    <row r="1322" spans="1:15" ht="14.25">
      <c r="A1322" s="41">
        <v>0</v>
      </c>
      <c r="B1322" s="55"/>
      <c r="C1322" s="47"/>
      <c r="D1322" s="56"/>
      <c r="E1322" s="57" t="str">
        <f t="shared" si="111"/>
        <v/>
      </c>
      <c r="F1322" s="47">
        <f t="shared" si="112"/>
        <v>0</v>
      </c>
      <c r="G1322" s="84">
        <f>IF($C1322="",0,COUNTIF(男子名簿!$F$12:$F$520,$C1322))</f>
        <v>0</v>
      </c>
      <c r="H1322" s="85">
        <f>IF($C1322="",0,COUNTIF(女子名簿!$F$12:$F$520,$C1322))</f>
        <v>0</v>
      </c>
      <c r="I1322" s="86">
        <f t="shared" si="104"/>
        <v>0</v>
      </c>
      <c r="J1322" s="38"/>
      <c r="K1322" s="38"/>
      <c r="L1322" s="34"/>
      <c r="M1322" s="34"/>
      <c r="N1322" s="34"/>
      <c r="O1322" s="34"/>
    </row>
    <row r="1323" spans="1:15" ht="14.25">
      <c r="A1323" s="41">
        <v>0</v>
      </c>
      <c r="B1323" s="58"/>
      <c r="C1323" s="64"/>
      <c r="D1323" s="65"/>
      <c r="E1323" s="60" t="str">
        <f t="shared" si="111"/>
        <v/>
      </c>
      <c r="F1323" s="61">
        <f t="shared" si="112"/>
        <v>0</v>
      </c>
      <c r="G1323" s="87">
        <f>IF($C1323="",0,COUNTIF(男子名簿!$F$12:$F$520,$C1323))</f>
        <v>0</v>
      </c>
      <c r="H1323" s="88">
        <f>IF($C1323="",0,COUNTIF(女子名簿!$F$12:$F$520,$C1323))</f>
        <v>0</v>
      </c>
      <c r="I1323" s="89">
        <f t="shared" si="104"/>
        <v>0</v>
      </c>
      <c r="J1323" s="38"/>
      <c r="K1323" s="38"/>
      <c r="L1323" s="34"/>
      <c r="M1323" s="34"/>
      <c r="N1323" s="34"/>
      <c r="O1323" s="40"/>
    </row>
    <row r="1324" spans="1:15" ht="14.25">
      <c r="A1324" s="41">
        <v>0</v>
      </c>
      <c r="B1324" s="42"/>
      <c r="C1324" s="53"/>
      <c r="D1324" s="54"/>
      <c r="E1324" s="45" t="str">
        <f t="shared" si="111"/>
        <v/>
      </c>
      <c r="F1324" s="43">
        <f t="shared" si="112"/>
        <v>0</v>
      </c>
      <c r="G1324" s="75">
        <f>IF($C1324="",0,COUNTIF(男子名簿!$F$12:$F$520,$C1324))</f>
        <v>0</v>
      </c>
      <c r="H1324" s="76">
        <f>IF($C1324="",0,COUNTIF(女子名簿!$F$12:$F$520,$C1324))</f>
        <v>0</v>
      </c>
      <c r="I1324" s="77">
        <f t="shared" si="104"/>
        <v>0</v>
      </c>
      <c r="J1324" s="38"/>
      <c r="K1324" s="38"/>
      <c r="L1324" s="34"/>
      <c r="M1324" s="34"/>
      <c r="N1324" s="34"/>
      <c r="O1324" s="40"/>
    </row>
    <row r="1325" spans="1:15" ht="14.25">
      <c r="A1325" s="41">
        <v>0</v>
      </c>
      <c r="B1325" s="42"/>
      <c r="C1325" s="53"/>
      <c r="D1325" s="54"/>
      <c r="E1325" s="45" t="str">
        <f t="shared" si="111"/>
        <v/>
      </c>
      <c r="F1325" s="43">
        <f t="shared" si="112"/>
        <v>0</v>
      </c>
      <c r="G1325" s="75">
        <f>IF($C1325="",0,COUNTIF(男子名簿!$F$12:$F$520,$C1325))</f>
        <v>0</v>
      </c>
      <c r="H1325" s="76">
        <f>IF($C1325="",0,COUNTIF(女子名簿!$F$12:$F$520,$C1325))</f>
        <v>0</v>
      </c>
      <c r="I1325" s="77">
        <f t="shared" si="104"/>
        <v>0</v>
      </c>
      <c r="J1325" s="38"/>
      <c r="K1325" s="38"/>
      <c r="L1325" s="34"/>
      <c r="M1325" s="34"/>
      <c r="N1325" s="34"/>
      <c r="O1325" s="40"/>
    </row>
    <row r="1326" spans="1:15" ht="14.25">
      <c r="A1326" s="41">
        <v>0</v>
      </c>
      <c r="B1326" s="42"/>
      <c r="C1326" s="43"/>
      <c r="D1326" s="44"/>
      <c r="E1326" s="45" t="str">
        <f t="shared" si="111"/>
        <v/>
      </c>
      <c r="F1326" s="43">
        <f t="shared" si="112"/>
        <v>0</v>
      </c>
      <c r="G1326" s="75">
        <f>IF($C1326="",0,COUNTIF(男子名簿!$F$12:$F$520,$C1326))</f>
        <v>0</v>
      </c>
      <c r="H1326" s="76">
        <f>IF($C1326="",0,COUNTIF(女子名簿!$F$12:$F$520,$C1326))</f>
        <v>0</v>
      </c>
      <c r="I1326" s="77">
        <f t="shared" si="104"/>
        <v>0</v>
      </c>
      <c r="J1326" s="38"/>
      <c r="K1326" s="38"/>
      <c r="L1326" s="34"/>
      <c r="M1326" s="34"/>
      <c r="N1326" s="34"/>
      <c r="O1326" s="40"/>
    </row>
    <row r="1327" spans="1:15" ht="14.25">
      <c r="A1327" s="41">
        <v>0</v>
      </c>
      <c r="B1327" s="46"/>
      <c r="C1327" s="62"/>
      <c r="D1327" s="66"/>
      <c r="E1327" s="48" t="str">
        <f t="shared" si="111"/>
        <v/>
      </c>
      <c r="F1327" s="49">
        <f t="shared" si="112"/>
        <v>0</v>
      </c>
      <c r="G1327" s="78">
        <f>IF($C1327="",0,COUNTIF(男子名簿!$F$12:$F$520,$C1327))</f>
        <v>0</v>
      </c>
      <c r="H1327" s="79">
        <f>IF($C1327="",0,COUNTIF(女子名簿!$F$12:$F$520,$C1327))</f>
        <v>0</v>
      </c>
      <c r="I1327" s="80">
        <f t="shared" si="104"/>
        <v>0</v>
      </c>
      <c r="J1327" s="38"/>
      <c r="K1327" s="38"/>
      <c r="L1327" s="34"/>
      <c r="M1327" s="34"/>
      <c r="N1327" s="34"/>
      <c r="O1327" s="40"/>
    </row>
    <row r="1328" spans="1:15" ht="14.25">
      <c r="A1328" s="41">
        <v>0</v>
      </c>
      <c r="B1328" s="50"/>
      <c r="C1328" s="64"/>
      <c r="D1328" s="67"/>
      <c r="E1328" s="52" t="str">
        <f t="shared" si="111"/>
        <v/>
      </c>
      <c r="F1328" s="51">
        <f t="shared" si="112"/>
        <v>0</v>
      </c>
      <c r="G1328" s="81">
        <f>IF($C1328="",0,COUNTIF(男子名簿!$F$12:$F$520,$C1328))</f>
        <v>0</v>
      </c>
      <c r="H1328" s="82">
        <f>IF($C1328="",0,COUNTIF(女子名簿!$F$12:$F$520,$C1328))</f>
        <v>0</v>
      </c>
      <c r="I1328" s="83">
        <f t="shared" si="104"/>
        <v>0</v>
      </c>
      <c r="J1328" s="38"/>
      <c r="K1328" s="38"/>
      <c r="L1328" s="34"/>
      <c r="M1328" s="34"/>
      <c r="N1328" s="34"/>
      <c r="O1328" s="40"/>
    </row>
    <row r="1329" spans="1:15" ht="14.25">
      <c r="A1329" s="41">
        <v>0</v>
      </c>
      <c r="B1329" s="42"/>
      <c r="C1329" s="43"/>
      <c r="D1329" s="44"/>
      <c r="E1329" s="45" t="str">
        <f t="shared" si="111"/>
        <v/>
      </c>
      <c r="F1329" s="43">
        <f t="shared" si="112"/>
        <v>0</v>
      </c>
      <c r="G1329" s="75">
        <f>IF($C1329="",0,COUNTIF(男子名簿!$F$12:$F$520,$C1329))</f>
        <v>0</v>
      </c>
      <c r="H1329" s="76">
        <f>IF($C1329="",0,COUNTIF(女子名簿!$F$12:$F$520,$C1329))</f>
        <v>0</v>
      </c>
      <c r="I1329" s="77">
        <f t="shared" si="104"/>
        <v>0</v>
      </c>
      <c r="J1329" s="38"/>
      <c r="K1329" s="38"/>
      <c r="L1329" s="34"/>
      <c r="M1329" s="34"/>
      <c r="N1329" s="34"/>
      <c r="O1329" s="40"/>
    </row>
    <row r="1330" spans="1:15" ht="14.25">
      <c r="A1330" s="41">
        <v>0</v>
      </c>
      <c r="B1330" s="42"/>
      <c r="C1330" s="53"/>
      <c r="D1330" s="54"/>
      <c r="E1330" s="45" t="str">
        <f t="shared" si="111"/>
        <v/>
      </c>
      <c r="F1330" s="43">
        <f t="shared" si="112"/>
        <v>0</v>
      </c>
      <c r="G1330" s="75">
        <f>IF($C1330="",0,COUNTIF(男子名簿!$F$12:$F$520,$C1330))</f>
        <v>0</v>
      </c>
      <c r="H1330" s="76">
        <f>IF($C1330="",0,COUNTIF(女子名簿!$F$12:$F$520,$C1330))</f>
        <v>0</v>
      </c>
      <c r="I1330" s="77">
        <f t="shared" si="104"/>
        <v>0</v>
      </c>
      <c r="J1330" s="38"/>
      <c r="K1330" s="38"/>
      <c r="L1330" s="34"/>
      <c r="M1330" s="34"/>
      <c r="N1330" s="34"/>
      <c r="O1330" s="40"/>
    </row>
    <row r="1331" spans="1:15" ht="14.25">
      <c r="A1331" s="41">
        <v>0</v>
      </c>
      <c r="B1331" s="42"/>
      <c r="C1331" s="53"/>
      <c r="D1331" s="54"/>
      <c r="E1331" s="45" t="str">
        <f t="shared" si="111"/>
        <v/>
      </c>
      <c r="F1331" s="43">
        <f t="shared" si="112"/>
        <v>0</v>
      </c>
      <c r="G1331" s="75">
        <f>IF($C1331="",0,COUNTIF(男子名簿!$F$12:$F$520,$C1331))</f>
        <v>0</v>
      </c>
      <c r="H1331" s="76">
        <f>IF($C1331="",0,COUNTIF(女子名簿!$F$12:$F$520,$C1331))</f>
        <v>0</v>
      </c>
      <c r="I1331" s="77">
        <f t="shared" si="104"/>
        <v>0</v>
      </c>
      <c r="J1331" s="38"/>
      <c r="K1331" s="38"/>
      <c r="L1331" s="34"/>
      <c r="M1331" s="34"/>
      <c r="N1331" s="34"/>
      <c r="O1331" s="40"/>
    </row>
    <row r="1332" spans="1:15" ht="14.25">
      <c r="A1332" s="41">
        <v>0</v>
      </c>
      <c r="B1332" s="55"/>
      <c r="C1332" s="62"/>
      <c r="D1332" s="63"/>
      <c r="E1332" s="57" t="str">
        <f t="shared" si="111"/>
        <v/>
      </c>
      <c r="F1332" s="47">
        <f t="shared" si="112"/>
        <v>0</v>
      </c>
      <c r="G1332" s="84">
        <f>IF($C1332="",0,COUNTIF(男子名簿!$F$12:$F$520,$C1332))</f>
        <v>0</v>
      </c>
      <c r="H1332" s="85">
        <f>IF($C1332="",0,COUNTIF(女子名簿!$F$12:$F$520,$C1332))</f>
        <v>0</v>
      </c>
      <c r="I1332" s="86">
        <f t="shared" si="104"/>
        <v>0</v>
      </c>
      <c r="J1332" s="38"/>
      <c r="K1332" s="38"/>
      <c r="L1332" s="34"/>
      <c r="M1332" s="34"/>
      <c r="N1332" s="34"/>
      <c r="O1332" s="40"/>
    </row>
    <row r="1333" spans="1:15" ht="14.25">
      <c r="A1333" s="41">
        <v>0</v>
      </c>
      <c r="B1333" s="58"/>
      <c r="C1333" s="64"/>
      <c r="D1333" s="65"/>
      <c r="E1333" s="60" t="str">
        <f t="shared" si="111"/>
        <v/>
      </c>
      <c r="F1333" s="61">
        <f t="shared" si="112"/>
        <v>0</v>
      </c>
      <c r="G1333" s="87">
        <f>IF($C1333="",0,COUNTIF(男子名簿!$F$12:$F$520,$C1333))</f>
        <v>0</v>
      </c>
      <c r="H1333" s="88">
        <f>IF($C1333="",0,COUNTIF(女子名簿!$F$12:$F$520,$C1333))</f>
        <v>0</v>
      </c>
      <c r="I1333" s="89">
        <f t="shared" si="104"/>
        <v>0</v>
      </c>
      <c r="J1333" s="38"/>
      <c r="K1333" s="38"/>
      <c r="L1333" s="34"/>
      <c r="M1333" s="34"/>
      <c r="N1333" s="34"/>
      <c r="O1333" s="40"/>
    </row>
    <row r="1334" spans="1:15" ht="14.25">
      <c r="A1334" s="41">
        <v>0</v>
      </c>
      <c r="B1334" s="42"/>
      <c r="C1334" s="53"/>
      <c r="D1334" s="54"/>
      <c r="E1334" s="45" t="str">
        <f t="shared" si="111"/>
        <v/>
      </c>
      <c r="F1334" s="43">
        <f t="shared" si="112"/>
        <v>0</v>
      </c>
      <c r="G1334" s="75">
        <f>IF($C1334="",0,COUNTIF(男子名簿!$F$12:$F$520,$C1334))</f>
        <v>0</v>
      </c>
      <c r="H1334" s="76">
        <f>IF($C1334="",0,COUNTIF(女子名簿!$F$12:$F$520,$C1334))</f>
        <v>0</v>
      </c>
      <c r="I1334" s="77">
        <f t="shared" si="104"/>
        <v>0</v>
      </c>
      <c r="J1334" s="38"/>
      <c r="K1334" s="38"/>
      <c r="L1334" s="34"/>
      <c r="M1334" s="34"/>
      <c r="N1334" s="34"/>
      <c r="O1334" s="40"/>
    </row>
    <row r="1335" spans="1:15" ht="14.25">
      <c r="A1335" s="41">
        <v>0</v>
      </c>
      <c r="B1335" s="42"/>
      <c r="C1335" s="53"/>
      <c r="D1335" s="54"/>
      <c r="E1335" s="45" t="str">
        <f t="shared" si="111"/>
        <v/>
      </c>
      <c r="F1335" s="43">
        <f t="shared" si="112"/>
        <v>0</v>
      </c>
      <c r="G1335" s="75">
        <f>IF($C1335="",0,COUNTIF(男子名簿!$F$12:$F$520,$C1335))</f>
        <v>0</v>
      </c>
      <c r="H1335" s="76">
        <f>IF($C1335="",0,COUNTIF(女子名簿!$F$12:$F$520,$C1335))</f>
        <v>0</v>
      </c>
      <c r="I1335" s="77">
        <f t="shared" si="104"/>
        <v>0</v>
      </c>
      <c r="J1335" s="38"/>
      <c r="K1335" s="38"/>
      <c r="L1335" s="34"/>
      <c r="M1335" s="34"/>
      <c r="N1335" s="34"/>
      <c r="O1335" s="40"/>
    </row>
    <row r="1336" spans="1:15" ht="14.25">
      <c r="A1336" s="41">
        <v>0</v>
      </c>
      <c r="B1336" s="42"/>
      <c r="C1336" s="53"/>
      <c r="D1336" s="54"/>
      <c r="E1336" s="45" t="str">
        <f t="shared" si="111"/>
        <v/>
      </c>
      <c r="F1336" s="43">
        <f t="shared" si="112"/>
        <v>0</v>
      </c>
      <c r="G1336" s="75">
        <f>IF($C1336="",0,COUNTIF(男子名簿!$F$12:$F$520,$C1336))</f>
        <v>0</v>
      </c>
      <c r="H1336" s="76">
        <f>IF($C1336="",0,COUNTIF(女子名簿!$F$12:$F$520,$C1336))</f>
        <v>0</v>
      </c>
      <c r="I1336" s="77">
        <f t="shared" si="104"/>
        <v>0</v>
      </c>
      <c r="J1336" s="38"/>
      <c r="K1336" s="38"/>
      <c r="L1336" s="34"/>
      <c r="M1336" s="34"/>
      <c r="N1336" s="34"/>
      <c r="O1336" s="40"/>
    </row>
    <row r="1337" spans="1:15" ht="14.25">
      <c r="A1337" s="41">
        <v>0</v>
      </c>
      <c r="B1337" s="46"/>
      <c r="C1337" s="62"/>
      <c r="D1337" s="66"/>
      <c r="E1337" s="48" t="str">
        <f t="shared" si="111"/>
        <v/>
      </c>
      <c r="F1337" s="49">
        <f t="shared" si="112"/>
        <v>0</v>
      </c>
      <c r="G1337" s="78">
        <f>IF($C1337="",0,COUNTIF(男子名簿!$F$12:$F$520,$C1337))</f>
        <v>0</v>
      </c>
      <c r="H1337" s="79">
        <f>IF($C1337="",0,COUNTIF(女子名簿!$F$12:$F$520,$C1337))</f>
        <v>0</v>
      </c>
      <c r="I1337" s="80">
        <f t="shared" si="104"/>
        <v>0</v>
      </c>
      <c r="J1337" s="38"/>
      <c r="K1337" s="38"/>
      <c r="L1337" s="34"/>
      <c r="M1337" s="34"/>
      <c r="N1337" s="34"/>
      <c r="O1337" s="40"/>
    </row>
    <row r="1338" spans="1:15" ht="14.25">
      <c r="A1338" s="41">
        <v>0</v>
      </c>
      <c r="B1338" s="50"/>
      <c r="C1338" s="61"/>
      <c r="D1338" s="59"/>
      <c r="E1338" s="52"/>
      <c r="F1338" s="51"/>
      <c r="G1338" s="81">
        <f>IF($C1338="",0,COUNTIF(男子名簿!$F$12:$F$520,$C1338))</f>
        <v>0</v>
      </c>
      <c r="H1338" s="82">
        <f>IF($C1338="",0,COUNTIF(女子名簿!$F$12:$F$520,$C1338))</f>
        <v>0</v>
      </c>
      <c r="I1338" s="83">
        <f t="shared" ref="I1338:I1357" si="113">G1338+H1338</f>
        <v>0</v>
      </c>
      <c r="J1338" s="38"/>
      <c r="K1338" s="38"/>
      <c r="L1338" s="34"/>
      <c r="M1338" s="34"/>
      <c r="N1338" s="34"/>
      <c r="O1338" s="40"/>
    </row>
    <row r="1339" spans="1:15" ht="14.25">
      <c r="A1339" s="41">
        <v>0</v>
      </c>
      <c r="B1339" s="42"/>
      <c r="C1339" s="43"/>
      <c r="D1339" s="44"/>
      <c r="E1339" s="45" t="str">
        <f t="shared" ref="E1339:E1357" si="114">IF($C1339="","",ASC(PHONETIC($C1339)))</f>
        <v/>
      </c>
      <c r="F1339" s="43">
        <f t="shared" ref="F1339:F1357" si="115">C1339</f>
        <v>0</v>
      </c>
      <c r="G1339" s="75">
        <f>IF($C1339="",0,COUNTIF(男子名簿!$F$12:$F$520,$C1339))</f>
        <v>0</v>
      </c>
      <c r="H1339" s="76">
        <f>IF($C1339="",0,COUNTIF(女子名簿!$F$12:$F$520,$C1339))</f>
        <v>0</v>
      </c>
      <c r="I1339" s="77">
        <f t="shared" si="113"/>
        <v>0</v>
      </c>
      <c r="J1339" s="38"/>
      <c r="K1339" s="38"/>
      <c r="L1339" s="34"/>
      <c r="M1339" s="34"/>
      <c r="N1339" s="34"/>
      <c r="O1339" s="34"/>
    </row>
    <row r="1340" spans="1:15" ht="14.25">
      <c r="A1340" s="41">
        <v>0</v>
      </c>
      <c r="B1340" s="42"/>
      <c r="C1340" s="43"/>
      <c r="D1340" s="44"/>
      <c r="E1340" s="45" t="str">
        <f t="shared" si="114"/>
        <v/>
      </c>
      <c r="F1340" s="43">
        <f t="shared" si="115"/>
        <v>0</v>
      </c>
      <c r="G1340" s="75">
        <f>IF($C1340="",0,COUNTIF(男子名簿!$F$12:$F$520,$C1340))</f>
        <v>0</v>
      </c>
      <c r="H1340" s="76">
        <f>IF($C1340="",0,COUNTIF(女子名簿!$F$12:$F$520,$C1340))</f>
        <v>0</v>
      </c>
      <c r="I1340" s="77">
        <f t="shared" si="113"/>
        <v>0</v>
      </c>
      <c r="J1340" s="38"/>
      <c r="K1340" s="38"/>
      <c r="L1340" s="34"/>
      <c r="M1340" s="34"/>
      <c r="N1340" s="34"/>
      <c r="O1340" s="34"/>
    </row>
    <row r="1341" spans="1:15" ht="14.25">
      <c r="A1341" s="41">
        <v>0</v>
      </c>
      <c r="B1341" s="42"/>
      <c r="C1341" s="43"/>
      <c r="D1341" s="44"/>
      <c r="E1341" s="45" t="str">
        <f t="shared" si="114"/>
        <v/>
      </c>
      <c r="F1341" s="43">
        <f t="shared" si="115"/>
        <v>0</v>
      </c>
      <c r="G1341" s="75">
        <f>IF($C1341="",0,COUNTIF(男子名簿!$F$12:$F$520,$C1341))</f>
        <v>0</v>
      </c>
      <c r="H1341" s="76">
        <f>IF($C1341="",0,COUNTIF(女子名簿!$F$12:$F$520,$C1341))</f>
        <v>0</v>
      </c>
      <c r="I1341" s="77">
        <f t="shared" si="113"/>
        <v>0</v>
      </c>
      <c r="J1341" s="38"/>
      <c r="K1341" s="38"/>
      <c r="L1341" s="34"/>
      <c r="M1341" s="34"/>
      <c r="N1341" s="34"/>
      <c r="O1341" s="34"/>
    </row>
    <row r="1342" spans="1:15" ht="14.25">
      <c r="A1342" s="41">
        <v>0</v>
      </c>
      <c r="B1342" s="55"/>
      <c r="C1342" s="47"/>
      <c r="D1342" s="56"/>
      <c r="E1342" s="57" t="str">
        <f t="shared" si="114"/>
        <v/>
      </c>
      <c r="F1342" s="47">
        <f t="shared" si="115"/>
        <v>0</v>
      </c>
      <c r="G1342" s="84">
        <f>IF($C1342="",0,COUNTIF(男子名簿!$F$12:$F$520,$C1342))</f>
        <v>0</v>
      </c>
      <c r="H1342" s="85">
        <f>IF($C1342="",0,COUNTIF(女子名簿!$F$12:$F$520,$C1342))</f>
        <v>0</v>
      </c>
      <c r="I1342" s="86">
        <f t="shared" si="113"/>
        <v>0</v>
      </c>
      <c r="J1342" s="38"/>
      <c r="K1342" s="38"/>
      <c r="L1342" s="34"/>
      <c r="M1342" s="34"/>
      <c r="N1342" s="34"/>
      <c r="O1342" s="34"/>
    </row>
    <row r="1343" spans="1:15" ht="14.25">
      <c r="A1343" s="41">
        <v>0</v>
      </c>
      <c r="B1343" s="58"/>
      <c r="C1343" s="64"/>
      <c r="D1343" s="65"/>
      <c r="E1343" s="60" t="str">
        <f t="shared" si="114"/>
        <v/>
      </c>
      <c r="F1343" s="61">
        <f t="shared" si="115"/>
        <v>0</v>
      </c>
      <c r="G1343" s="87">
        <f>IF($C1343="",0,COUNTIF(男子名簿!$F$12:$F$520,$C1343))</f>
        <v>0</v>
      </c>
      <c r="H1343" s="88">
        <f>IF($C1343="",0,COUNTIF(女子名簿!$F$12:$F$520,$C1343))</f>
        <v>0</v>
      </c>
      <c r="I1343" s="89">
        <f t="shared" si="113"/>
        <v>0</v>
      </c>
      <c r="J1343" s="38"/>
      <c r="K1343" s="38"/>
      <c r="L1343" s="34"/>
      <c r="M1343" s="34"/>
      <c r="N1343" s="34"/>
      <c r="O1343" s="40"/>
    </row>
    <row r="1344" spans="1:15" ht="14.25">
      <c r="A1344" s="41">
        <v>0</v>
      </c>
      <c r="B1344" s="42"/>
      <c r="C1344" s="53"/>
      <c r="D1344" s="54"/>
      <c r="E1344" s="45" t="str">
        <f t="shared" si="114"/>
        <v/>
      </c>
      <c r="F1344" s="43">
        <f t="shared" si="115"/>
        <v>0</v>
      </c>
      <c r="G1344" s="75">
        <f>IF($C1344="",0,COUNTIF(男子名簿!$F$12:$F$520,$C1344))</f>
        <v>0</v>
      </c>
      <c r="H1344" s="76">
        <f>IF($C1344="",0,COUNTIF(女子名簿!$F$12:$F$520,$C1344))</f>
        <v>0</v>
      </c>
      <c r="I1344" s="77">
        <f t="shared" si="113"/>
        <v>0</v>
      </c>
      <c r="J1344" s="38"/>
      <c r="K1344" s="38"/>
      <c r="L1344" s="34"/>
      <c r="M1344" s="34"/>
      <c r="N1344" s="34"/>
      <c r="O1344" s="40"/>
    </row>
    <row r="1345" spans="1:15" ht="14.25">
      <c r="A1345" s="41">
        <v>0</v>
      </c>
      <c r="B1345" s="42"/>
      <c r="C1345" s="53"/>
      <c r="D1345" s="54"/>
      <c r="E1345" s="45" t="str">
        <f t="shared" si="114"/>
        <v/>
      </c>
      <c r="F1345" s="43">
        <f t="shared" si="115"/>
        <v>0</v>
      </c>
      <c r="G1345" s="75">
        <f>IF($C1345="",0,COUNTIF(男子名簿!$F$12:$F$520,$C1345))</f>
        <v>0</v>
      </c>
      <c r="H1345" s="76">
        <f>IF($C1345="",0,COUNTIF(女子名簿!$F$12:$F$520,$C1345))</f>
        <v>0</v>
      </c>
      <c r="I1345" s="77">
        <f t="shared" si="113"/>
        <v>0</v>
      </c>
      <c r="J1345" s="38"/>
      <c r="K1345" s="38"/>
      <c r="L1345" s="34"/>
      <c r="M1345" s="34"/>
      <c r="N1345" s="34"/>
      <c r="O1345" s="40"/>
    </row>
    <row r="1346" spans="1:15" ht="14.25">
      <c r="A1346" s="41">
        <v>0</v>
      </c>
      <c r="B1346" s="42"/>
      <c r="C1346" s="43"/>
      <c r="D1346" s="44"/>
      <c r="E1346" s="45" t="str">
        <f t="shared" si="114"/>
        <v/>
      </c>
      <c r="F1346" s="43">
        <f t="shared" si="115"/>
        <v>0</v>
      </c>
      <c r="G1346" s="75">
        <f>IF($C1346="",0,COUNTIF(男子名簿!$F$12:$F$520,$C1346))</f>
        <v>0</v>
      </c>
      <c r="H1346" s="76">
        <f>IF($C1346="",0,COUNTIF(女子名簿!$F$12:$F$520,$C1346))</f>
        <v>0</v>
      </c>
      <c r="I1346" s="77">
        <f t="shared" si="113"/>
        <v>0</v>
      </c>
      <c r="J1346" s="38"/>
      <c r="K1346" s="38"/>
      <c r="L1346" s="34"/>
      <c r="M1346" s="34"/>
      <c r="N1346" s="34"/>
      <c r="O1346" s="40"/>
    </row>
    <row r="1347" spans="1:15" ht="14.25">
      <c r="A1347" s="41">
        <v>0</v>
      </c>
      <c r="B1347" s="46"/>
      <c r="C1347" s="62"/>
      <c r="D1347" s="66"/>
      <c r="E1347" s="48" t="str">
        <f t="shared" si="114"/>
        <v/>
      </c>
      <c r="F1347" s="49">
        <f t="shared" si="115"/>
        <v>0</v>
      </c>
      <c r="G1347" s="78">
        <f>IF($C1347="",0,COUNTIF(男子名簿!$F$12:$F$520,$C1347))</f>
        <v>0</v>
      </c>
      <c r="H1347" s="79">
        <f>IF($C1347="",0,COUNTIF(女子名簿!$F$12:$F$520,$C1347))</f>
        <v>0</v>
      </c>
      <c r="I1347" s="80">
        <f t="shared" si="113"/>
        <v>0</v>
      </c>
      <c r="J1347" s="38"/>
      <c r="K1347" s="38"/>
      <c r="L1347" s="34"/>
      <c r="M1347" s="34"/>
      <c r="N1347" s="34"/>
      <c r="O1347" s="40"/>
    </row>
    <row r="1348" spans="1:15" ht="14.25">
      <c r="A1348" s="41">
        <v>0</v>
      </c>
      <c r="B1348" s="50"/>
      <c r="C1348" s="64"/>
      <c r="D1348" s="67"/>
      <c r="E1348" s="52" t="str">
        <f t="shared" si="114"/>
        <v/>
      </c>
      <c r="F1348" s="51">
        <f t="shared" si="115"/>
        <v>0</v>
      </c>
      <c r="G1348" s="81">
        <f>IF($C1348="",0,COUNTIF(男子名簿!$F$12:$F$520,$C1348))</f>
        <v>0</v>
      </c>
      <c r="H1348" s="82">
        <f>IF($C1348="",0,COUNTIF(女子名簿!$F$12:$F$520,$C1348))</f>
        <v>0</v>
      </c>
      <c r="I1348" s="83">
        <f t="shared" si="113"/>
        <v>0</v>
      </c>
      <c r="J1348" s="38"/>
      <c r="K1348" s="38"/>
      <c r="L1348" s="34"/>
      <c r="M1348" s="34"/>
      <c r="N1348" s="34"/>
      <c r="O1348" s="40"/>
    </row>
    <row r="1349" spans="1:15" ht="14.25">
      <c r="A1349" s="41">
        <v>0</v>
      </c>
      <c r="B1349" s="42"/>
      <c r="C1349" s="43"/>
      <c r="D1349" s="44"/>
      <c r="E1349" s="45" t="str">
        <f t="shared" si="114"/>
        <v/>
      </c>
      <c r="F1349" s="43">
        <f t="shared" si="115"/>
        <v>0</v>
      </c>
      <c r="G1349" s="75">
        <f>IF($C1349="",0,COUNTIF(男子名簿!$F$12:$F$520,$C1349))</f>
        <v>0</v>
      </c>
      <c r="H1349" s="76">
        <f>IF($C1349="",0,COUNTIF(女子名簿!$F$12:$F$520,$C1349))</f>
        <v>0</v>
      </c>
      <c r="I1349" s="77">
        <f t="shared" si="113"/>
        <v>0</v>
      </c>
      <c r="J1349" s="38"/>
      <c r="K1349" s="38"/>
      <c r="L1349" s="34"/>
      <c r="M1349" s="34"/>
      <c r="N1349" s="34"/>
      <c r="O1349" s="40"/>
    </row>
    <row r="1350" spans="1:15" ht="14.25">
      <c r="A1350" s="41">
        <v>0</v>
      </c>
      <c r="B1350" s="42"/>
      <c r="C1350" s="53"/>
      <c r="D1350" s="54"/>
      <c r="E1350" s="45" t="str">
        <f t="shared" si="114"/>
        <v/>
      </c>
      <c r="F1350" s="43">
        <f t="shared" si="115"/>
        <v>0</v>
      </c>
      <c r="G1350" s="75">
        <f>IF($C1350="",0,COUNTIF(男子名簿!$F$12:$F$520,$C1350))</f>
        <v>0</v>
      </c>
      <c r="H1350" s="76">
        <f>IF($C1350="",0,COUNTIF(女子名簿!$F$12:$F$520,$C1350))</f>
        <v>0</v>
      </c>
      <c r="I1350" s="77">
        <f t="shared" si="113"/>
        <v>0</v>
      </c>
      <c r="J1350" s="38"/>
      <c r="K1350" s="38"/>
      <c r="L1350" s="34"/>
      <c r="M1350" s="34"/>
      <c r="N1350" s="34"/>
      <c r="O1350" s="40"/>
    </row>
    <row r="1351" spans="1:15" ht="14.25">
      <c r="A1351" s="41">
        <v>0</v>
      </c>
      <c r="B1351" s="42"/>
      <c r="C1351" s="53"/>
      <c r="D1351" s="54"/>
      <c r="E1351" s="45" t="str">
        <f t="shared" si="114"/>
        <v/>
      </c>
      <c r="F1351" s="43">
        <f t="shared" si="115"/>
        <v>0</v>
      </c>
      <c r="G1351" s="75">
        <f>IF($C1351="",0,COUNTIF(男子名簿!$F$12:$F$520,$C1351))</f>
        <v>0</v>
      </c>
      <c r="H1351" s="76">
        <f>IF($C1351="",0,COUNTIF(女子名簿!$F$12:$F$520,$C1351))</f>
        <v>0</v>
      </c>
      <c r="I1351" s="77">
        <f t="shared" si="113"/>
        <v>0</v>
      </c>
      <c r="J1351" s="38"/>
      <c r="K1351" s="38"/>
      <c r="L1351" s="34"/>
      <c r="M1351" s="34"/>
      <c r="N1351" s="34"/>
      <c r="O1351" s="40"/>
    </row>
    <row r="1352" spans="1:15" ht="14.25">
      <c r="A1352" s="41">
        <v>0</v>
      </c>
      <c r="B1352" s="55"/>
      <c r="C1352" s="62"/>
      <c r="D1352" s="63"/>
      <c r="E1352" s="57" t="str">
        <f t="shared" si="114"/>
        <v/>
      </c>
      <c r="F1352" s="47">
        <f t="shared" si="115"/>
        <v>0</v>
      </c>
      <c r="G1352" s="84">
        <f>IF($C1352="",0,COUNTIF(男子名簿!$F$12:$F$520,$C1352))</f>
        <v>0</v>
      </c>
      <c r="H1352" s="85">
        <f>IF($C1352="",0,COUNTIF(女子名簿!$F$12:$F$520,$C1352))</f>
        <v>0</v>
      </c>
      <c r="I1352" s="86">
        <f t="shared" si="113"/>
        <v>0</v>
      </c>
      <c r="J1352" s="38"/>
      <c r="K1352" s="38"/>
      <c r="L1352" s="34"/>
      <c r="M1352" s="34"/>
      <c r="N1352" s="34"/>
      <c r="O1352" s="40"/>
    </row>
    <row r="1353" spans="1:15" ht="14.25">
      <c r="A1353" s="41">
        <v>0</v>
      </c>
      <c r="B1353" s="58"/>
      <c r="C1353" s="64"/>
      <c r="D1353" s="65"/>
      <c r="E1353" s="60" t="str">
        <f t="shared" si="114"/>
        <v/>
      </c>
      <c r="F1353" s="61">
        <f t="shared" si="115"/>
        <v>0</v>
      </c>
      <c r="G1353" s="87">
        <f>IF($C1353="",0,COUNTIF(男子名簿!$F$12:$F$520,$C1353))</f>
        <v>0</v>
      </c>
      <c r="H1353" s="88">
        <f>IF($C1353="",0,COUNTIF(女子名簿!$F$12:$F$520,$C1353))</f>
        <v>0</v>
      </c>
      <c r="I1353" s="89">
        <f t="shared" si="113"/>
        <v>0</v>
      </c>
      <c r="J1353" s="38"/>
      <c r="K1353" s="38"/>
      <c r="L1353" s="34"/>
      <c r="M1353" s="34"/>
      <c r="N1353" s="34"/>
      <c r="O1353" s="40"/>
    </row>
    <row r="1354" spans="1:15" ht="14.25">
      <c r="A1354" s="41">
        <v>0</v>
      </c>
      <c r="B1354" s="42"/>
      <c r="C1354" s="53"/>
      <c r="D1354" s="54"/>
      <c r="E1354" s="45" t="str">
        <f t="shared" si="114"/>
        <v/>
      </c>
      <c r="F1354" s="43">
        <f t="shared" si="115"/>
        <v>0</v>
      </c>
      <c r="G1354" s="75">
        <f>IF($C1354="",0,COUNTIF(男子名簿!$F$12:$F$520,$C1354))</f>
        <v>0</v>
      </c>
      <c r="H1354" s="76">
        <f>IF($C1354="",0,COUNTIF(女子名簿!$F$12:$F$520,$C1354))</f>
        <v>0</v>
      </c>
      <c r="I1354" s="77">
        <f t="shared" si="113"/>
        <v>0</v>
      </c>
      <c r="J1354" s="38"/>
      <c r="K1354" s="38"/>
      <c r="L1354" s="34"/>
      <c r="M1354" s="34"/>
      <c r="N1354" s="34"/>
      <c r="O1354" s="40"/>
    </row>
    <row r="1355" spans="1:15" ht="14.25">
      <c r="A1355" s="41">
        <v>0</v>
      </c>
      <c r="B1355" s="42"/>
      <c r="C1355" s="53"/>
      <c r="D1355" s="54"/>
      <c r="E1355" s="45" t="str">
        <f t="shared" si="114"/>
        <v/>
      </c>
      <c r="F1355" s="43">
        <f t="shared" si="115"/>
        <v>0</v>
      </c>
      <c r="G1355" s="75">
        <f>IF($C1355="",0,COUNTIF(男子名簿!$F$12:$F$520,$C1355))</f>
        <v>0</v>
      </c>
      <c r="H1355" s="76">
        <f>IF($C1355="",0,COUNTIF(女子名簿!$F$12:$F$520,$C1355))</f>
        <v>0</v>
      </c>
      <c r="I1355" s="77">
        <f t="shared" si="113"/>
        <v>0</v>
      </c>
      <c r="J1355" s="38"/>
      <c r="K1355" s="38"/>
      <c r="L1355" s="34"/>
      <c r="M1355" s="34"/>
      <c r="N1355" s="34"/>
      <c r="O1355" s="40"/>
    </row>
    <row r="1356" spans="1:15" ht="14.25">
      <c r="A1356" s="41">
        <v>0</v>
      </c>
      <c r="B1356" s="42"/>
      <c r="C1356" s="53"/>
      <c r="D1356" s="54"/>
      <c r="E1356" s="45" t="str">
        <f t="shared" si="114"/>
        <v/>
      </c>
      <c r="F1356" s="43">
        <f t="shared" si="115"/>
        <v>0</v>
      </c>
      <c r="G1356" s="75">
        <f>IF($C1356="",0,COUNTIF(男子名簿!$F$12:$F$520,$C1356))</f>
        <v>0</v>
      </c>
      <c r="H1356" s="76">
        <f>IF($C1356="",0,COUNTIF(女子名簿!$F$12:$F$520,$C1356))</f>
        <v>0</v>
      </c>
      <c r="I1356" s="77">
        <f t="shared" si="113"/>
        <v>0</v>
      </c>
      <c r="J1356" s="38"/>
      <c r="K1356" s="38"/>
      <c r="L1356" s="34"/>
      <c r="M1356" s="34"/>
      <c r="N1356" s="34"/>
      <c r="O1356" s="40"/>
    </row>
    <row r="1357" spans="1:15" ht="14.25">
      <c r="A1357" s="41">
        <v>0</v>
      </c>
      <c r="B1357" s="46"/>
      <c r="C1357" s="62"/>
      <c r="D1357" s="66"/>
      <c r="E1357" s="48" t="str">
        <f t="shared" si="114"/>
        <v/>
      </c>
      <c r="F1357" s="49">
        <f t="shared" si="115"/>
        <v>0</v>
      </c>
      <c r="G1357" s="78">
        <f>IF($C1357="",0,COUNTIF(男子名簿!$F$12:$F$520,$C1357))</f>
        <v>0</v>
      </c>
      <c r="H1357" s="79">
        <f>IF($C1357="",0,COUNTIF(女子名簿!$F$12:$F$520,$C1357))</f>
        <v>0</v>
      </c>
      <c r="I1357" s="80">
        <f t="shared" si="113"/>
        <v>0</v>
      </c>
      <c r="J1357" s="38"/>
      <c r="K1357" s="38"/>
      <c r="L1357" s="34"/>
      <c r="M1357" s="34"/>
      <c r="N1357" s="34"/>
      <c r="O1357" s="40"/>
    </row>
    <row r="1358" spans="1:15" ht="14.25">
      <c r="A1358" s="41">
        <v>0</v>
      </c>
      <c r="B1358" s="50"/>
      <c r="C1358" s="61"/>
      <c r="D1358" s="59"/>
      <c r="E1358" s="52"/>
      <c r="F1358" s="51"/>
      <c r="G1358" s="81">
        <f>IF($C1358="",0,COUNTIF(男子名簿!$F$12:$F$520,$C1358))</f>
        <v>0</v>
      </c>
      <c r="H1358" s="82">
        <f>IF($C1358="",0,COUNTIF(女子名簿!$F$12:$F$520,$C1358))</f>
        <v>0</v>
      </c>
      <c r="I1358" s="83">
        <f t="shared" ref="I1358:I1377" si="116">G1358+H1358</f>
        <v>0</v>
      </c>
      <c r="J1358" s="38"/>
      <c r="K1358" s="38"/>
      <c r="L1358" s="34"/>
      <c r="M1358" s="34"/>
      <c r="N1358" s="34"/>
      <c r="O1358" s="40"/>
    </row>
    <row r="1359" spans="1:15" ht="14.25">
      <c r="A1359" s="41">
        <v>0</v>
      </c>
      <c r="B1359" s="42"/>
      <c r="C1359" s="43"/>
      <c r="D1359" s="44"/>
      <c r="E1359" s="45" t="str">
        <f t="shared" ref="E1359:E1377" si="117">IF($C1359="","",ASC(PHONETIC($C1359)))</f>
        <v/>
      </c>
      <c r="F1359" s="43">
        <f t="shared" ref="F1359:F1377" si="118">C1359</f>
        <v>0</v>
      </c>
      <c r="G1359" s="75">
        <f>IF($C1359="",0,COUNTIF(男子名簿!$F$12:$F$520,$C1359))</f>
        <v>0</v>
      </c>
      <c r="H1359" s="76">
        <f>IF($C1359="",0,COUNTIF(女子名簿!$F$12:$F$520,$C1359))</f>
        <v>0</v>
      </c>
      <c r="I1359" s="77">
        <f t="shared" si="116"/>
        <v>0</v>
      </c>
      <c r="J1359" s="38"/>
      <c r="K1359" s="38"/>
      <c r="L1359" s="34"/>
      <c r="M1359" s="34"/>
      <c r="N1359" s="34"/>
      <c r="O1359" s="34"/>
    </row>
    <row r="1360" spans="1:15" ht="14.25">
      <c r="A1360" s="41">
        <v>0</v>
      </c>
      <c r="B1360" s="42"/>
      <c r="C1360" s="43"/>
      <c r="D1360" s="44"/>
      <c r="E1360" s="45" t="str">
        <f t="shared" si="117"/>
        <v/>
      </c>
      <c r="F1360" s="43">
        <f t="shared" si="118"/>
        <v>0</v>
      </c>
      <c r="G1360" s="75">
        <f>IF($C1360="",0,COUNTIF(男子名簿!$F$12:$F$520,$C1360))</f>
        <v>0</v>
      </c>
      <c r="H1360" s="76">
        <f>IF($C1360="",0,COUNTIF(女子名簿!$F$12:$F$520,$C1360))</f>
        <v>0</v>
      </c>
      <c r="I1360" s="77">
        <f t="shared" si="116"/>
        <v>0</v>
      </c>
      <c r="J1360" s="38"/>
      <c r="K1360" s="38"/>
      <c r="L1360" s="34"/>
      <c r="M1360" s="34"/>
      <c r="N1360" s="34"/>
      <c r="O1360" s="34"/>
    </row>
    <row r="1361" spans="1:15" ht="14.25">
      <c r="A1361" s="41">
        <v>0</v>
      </c>
      <c r="B1361" s="42"/>
      <c r="C1361" s="43"/>
      <c r="D1361" s="44"/>
      <c r="E1361" s="45" t="str">
        <f t="shared" si="117"/>
        <v/>
      </c>
      <c r="F1361" s="43">
        <f t="shared" si="118"/>
        <v>0</v>
      </c>
      <c r="G1361" s="75">
        <f>IF($C1361="",0,COUNTIF(男子名簿!$F$12:$F$520,$C1361))</f>
        <v>0</v>
      </c>
      <c r="H1361" s="76">
        <f>IF($C1361="",0,COUNTIF(女子名簿!$F$12:$F$520,$C1361))</f>
        <v>0</v>
      </c>
      <c r="I1361" s="77">
        <f t="shared" si="116"/>
        <v>0</v>
      </c>
      <c r="J1361" s="38"/>
      <c r="K1361" s="38"/>
      <c r="L1361" s="34"/>
      <c r="M1361" s="34"/>
      <c r="N1361" s="34"/>
      <c r="O1361" s="34"/>
    </row>
    <row r="1362" spans="1:15" ht="14.25">
      <c r="A1362" s="41">
        <v>0</v>
      </c>
      <c r="B1362" s="55"/>
      <c r="C1362" s="47"/>
      <c r="D1362" s="56"/>
      <c r="E1362" s="57" t="str">
        <f t="shared" si="117"/>
        <v/>
      </c>
      <c r="F1362" s="47">
        <f t="shared" si="118"/>
        <v>0</v>
      </c>
      <c r="G1362" s="84">
        <f>IF($C1362="",0,COUNTIF(男子名簿!$F$12:$F$520,$C1362))</f>
        <v>0</v>
      </c>
      <c r="H1362" s="85">
        <f>IF($C1362="",0,COUNTIF(女子名簿!$F$12:$F$520,$C1362))</f>
        <v>0</v>
      </c>
      <c r="I1362" s="86">
        <f t="shared" si="116"/>
        <v>0</v>
      </c>
      <c r="J1362" s="38"/>
      <c r="K1362" s="38"/>
      <c r="L1362" s="34"/>
      <c r="M1362" s="34"/>
      <c r="N1362" s="34"/>
      <c r="O1362" s="34"/>
    </row>
    <row r="1363" spans="1:15" ht="14.25">
      <c r="A1363" s="41">
        <v>0</v>
      </c>
      <c r="B1363" s="58"/>
      <c r="C1363" s="64"/>
      <c r="D1363" s="65"/>
      <c r="E1363" s="60" t="str">
        <f t="shared" si="117"/>
        <v/>
      </c>
      <c r="F1363" s="61">
        <f t="shared" si="118"/>
        <v>0</v>
      </c>
      <c r="G1363" s="87">
        <f>IF($C1363="",0,COUNTIF(男子名簿!$F$12:$F$520,$C1363))</f>
        <v>0</v>
      </c>
      <c r="H1363" s="88">
        <f>IF($C1363="",0,COUNTIF(女子名簿!$F$12:$F$520,$C1363))</f>
        <v>0</v>
      </c>
      <c r="I1363" s="89">
        <f t="shared" si="116"/>
        <v>0</v>
      </c>
      <c r="J1363" s="38"/>
      <c r="K1363" s="38"/>
      <c r="L1363" s="34"/>
      <c r="M1363" s="34"/>
      <c r="N1363" s="34"/>
      <c r="O1363" s="40"/>
    </row>
    <row r="1364" spans="1:15" ht="14.25">
      <c r="A1364" s="41">
        <v>0</v>
      </c>
      <c r="B1364" s="42"/>
      <c r="C1364" s="53"/>
      <c r="D1364" s="54"/>
      <c r="E1364" s="45" t="str">
        <f t="shared" si="117"/>
        <v/>
      </c>
      <c r="F1364" s="43">
        <f t="shared" si="118"/>
        <v>0</v>
      </c>
      <c r="G1364" s="75">
        <f>IF($C1364="",0,COUNTIF(男子名簿!$F$12:$F$520,$C1364))</f>
        <v>0</v>
      </c>
      <c r="H1364" s="76">
        <f>IF($C1364="",0,COUNTIF(女子名簿!$F$12:$F$520,$C1364))</f>
        <v>0</v>
      </c>
      <c r="I1364" s="77">
        <f t="shared" si="116"/>
        <v>0</v>
      </c>
      <c r="J1364" s="38"/>
      <c r="K1364" s="38"/>
      <c r="L1364" s="34"/>
      <c r="M1364" s="34"/>
      <c r="N1364" s="34"/>
      <c r="O1364" s="40"/>
    </row>
    <row r="1365" spans="1:15" ht="14.25">
      <c r="A1365" s="41">
        <v>0</v>
      </c>
      <c r="B1365" s="42"/>
      <c r="C1365" s="53"/>
      <c r="D1365" s="54"/>
      <c r="E1365" s="45" t="str">
        <f t="shared" si="117"/>
        <v/>
      </c>
      <c r="F1365" s="43">
        <f t="shared" si="118"/>
        <v>0</v>
      </c>
      <c r="G1365" s="75">
        <f>IF($C1365="",0,COUNTIF(男子名簿!$F$12:$F$520,$C1365))</f>
        <v>0</v>
      </c>
      <c r="H1365" s="76">
        <f>IF($C1365="",0,COUNTIF(女子名簿!$F$12:$F$520,$C1365))</f>
        <v>0</v>
      </c>
      <c r="I1365" s="77">
        <f t="shared" si="116"/>
        <v>0</v>
      </c>
      <c r="J1365" s="38"/>
      <c r="K1365" s="38"/>
      <c r="L1365" s="34"/>
      <c r="M1365" s="34"/>
      <c r="N1365" s="34"/>
      <c r="O1365" s="40"/>
    </row>
    <row r="1366" spans="1:15" ht="14.25">
      <c r="A1366" s="41">
        <v>0</v>
      </c>
      <c r="B1366" s="42"/>
      <c r="C1366" s="43"/>
      <c r="D1366" s="44"/>
      <c r="E1366" s="45" t="str">
        <f t="shared" si="117"/>
        <v/>
      </c>
      <c r="F1366" s="43">
        <f t="shared" si="118"/>
        <v>0</v>
      </c>
      <c r="G1366" s="75">
        <f>IF($C1366="",0,COUNTIF(男子名簿!$F$12:$F$520,$C1366))</f>
        <v>0</v>
      </c>
      <c r="H1366" s="76">
        <f>IF($C1366="",0,COUNTIF(女子名簿!$F$12:$F$520,$C1366))</f>
        <v>0</v>
      </c>
      <c r="I1366" s="77">
        <f t="shared" si="116"/>
        <v>0</v>
      </c>
      <c r="J1366" s="38"/>
      <c r="K1366" s="38"/>
      <c r="L1366" s="34"/>
      <c r="M1366" s="34"/>
      <c r="N1366" s="34"/>
      <c r="O1366" s="40"/>
    </row>
    <row r="1367" spans="1:15" ht="14.25">
      <c r="A1367" s="41">
        <v>0</v>
      </c>
      <c r="B1367" s="46"/>
      <c r="C1367" s="62"/>
      <c r="D1367" s="66"/>
      <c r="E1367" s="48" t="str">
        <f t="shared" si="117"/>
        <v/>
      </c>
      <c r="F1367" s="49">
        <f t="shared" si="118"/>
        <v>0</v>
      </c>
      <c r="G1367" s="78">
        <f>IF($C1367="",0,COUNTIF(男子名簿!$F$12:$F$520,$C1367))</f>
        <v>0</v>
      </c>
      <c r="H1367" s="79">
        <f>IF($C1367="",0,COUNTIF(女子名簿!$F$12:$F$520,$C1367))</f>
        <v>0</v>
      </c>
      <c r="I1367" s="80">
        <f t="shared" si="116"/>
        <v>0</v>
      </c>
      <c r="J1367" s="38"/>
      <c r="K1367" s="38"/>
      <c r="L1367" s="34"/>
      <c r="M1367" s="34"/>
      <c r="N1367" s="34"/>
      <c r="O1367" s="40"/>
    </row>
    <row r="1368" spans="1:15" ht="14.25">
      <c r="A1368" s="41">
        <v>0</v>
      </c>
      <c r="B1368" s="50"/>
      <c r="C1368" s="64"/>
      <c r="D1368" s="67"/>
      <c r="E1368" s="52" t="str">
        <f t="shared" si="117"/>
        <v/>
      </c>
      <c r="F1368" s="51">
        <f t="shared" si="118"/>
        <v>0</v>
      </c>
      <c r="G1368" s="81">
        <f>IF($C1368="",0,COUNTIF(男子名簿!$F$12:$F$520,$C1368))</f>
        <v>0</v>
      </c>
      <c r="H1368" s="82">
        <f>IF($C1368="",0,COUNTIF(女子名簿!$F$12:$F$520,$C1368))</f>
        <v>0</v>
      </c>
      <c r="I1368" s="83">
        <f t="shared" si="116"/>
        <v>0</v>
      </c>
      <c r="J1368" s="38"/>
      <c r="K1368" s="38"/>
      <c r="L1368" s="34"/>
      <c r="M1368" s="34"/>
      <c r="N1368" s="34"/>
      <c r="O1368" s="40"/>
    </row>
    <row r="1369" spans="1:15" ht="14.25">
      <c r="A1369" s="41">
        <v>0</v>
      </c>
      <c r="B1369" s="42"/>
      <c r="C1369" s="43"/>
      <c r="D1369" s="44"/>
      <c r="E1369" s="45" t="str">
        <f t="shared" si="117"/>
        <v/>
      </c>
      <c r="F1369" s="43">
        <f t="shared" si="118"/>
        <v>0</v>
      </c>
      <c r="G1369" s="75">
        <f>IF($C1369="",0,COUNTIF(男子名簿!$F$12:$F$520,$C1369))</f>
        <v>0</v>
      </c>
      <c r="H1369" s="76">
        <f>IF($C1369="",0,COUNTIF(女子名簿!$F$12:$F$520,$C1369))</f>
        <v>0</v>
      </c>
      <c r="I1369" s="77">
        <f t="shared" si="116"/>
        <v>0</v>
      </c>
      <c r="J1369" s="38"/>
      <c r="K1369" s="38"/>
      <c r="L1369" s="34"/>
      <c r="M1369" s="34"/>
      <c r="N1369" s="34"/>
      <c r="O1369" s="40"/>
    </row>
    <row r="1370" spans="1:15" ht="14.25">
      <c r="A1370" s="41">
        <v>0</v>
      </c>
      <c r="B1370" s="42"/>
      <c r="C1370" s="53"/>
      <c r="D1370" s="54"/>
      <c r="E1370" s="45" t="str">
        <f t="shared" si="117"/>
        <v/>
      </c>
      <c r="F1370" s="43">
        <f t="shared" si="118"/>
        <v>0</v>
      </c>
      <c r="G1370" s="75">
        <f>IF($C1370="",0,COUNTIF(男子名簿!$F$12:$F$520,$C1370))</f>
        <v>0</v>
      </c>
      <c r="H1370" s="76">
        <f>IF($C1370="",0,COUNTIF(女子名簿!$F$12:$F$520,$C1370))</f>
        <v>0</v>
      </c>
      <c r="I1370" s="77">
        <f t="shared" si="116"/>
        <v>0</v>
      </c>
      <c r="J1370" s="38"/>
      <c r="K1370" s="38"/>
      <c r="L1370" s="34"/>
      <c r="M1370" s="34"/>
      <c r="N1370" s="34"/>
      <c r="O1370" s="40"/>
    </row>
    <row r="1371" spans="1:15" ht="14.25">
      <c r="A1371" s="41">
        <v>0</v>
      </c>
      <c r="B1371" s="42"/>
      <c r="C1371" s="53"/>
      <c r="D1371" s="54"/>
      <c r="E1371" s="45" t="str">
        <f t="shared" si="117"/>
        <v/>
      </c>
      <c r="F1371" s="43">
        <f t="shared" si="118"/>
        <v>0</v>
      </c>
      <c r="G1371" s="75">
        <f>IF($C1371="",0,COUNTIF(男子名簿!$F$12:$F$520,$C1371))</f>
        <v>0</v>
      </c>
      <c r="H1371" s="76">
        <f>IF($C1371="",0,COUNTIF(女子名簿!$F$12:$F$520,$C1371))</f>
        <v>0</v>
      </c>
      <c r="I1371" s="77">
        <f t="shared" si="116"/>
        <v>0</v>
      </c>
      <c r="J1371" s="38"/>
      <c r="K1371" s="38"/>
      <c r="L1371" s="34"/>
      <c r="M1371" s="34"/>
      <c r="N1371" s="34"/>
      <c r="O1371" s="40"/>
    </row>
    <row r="1372" spans="1:15" ht="14.25">
      <c r="A1372" s="41">
        <v>0</v>
      </c>
      <c r="B1372" s="55"/>
      <c r="C1372" s="62"/>
      <c r="D1372" s="63"/>
      <c r="E1372" s="57" t="str">
        <f t="shared" si="117"/>
        <v/>
      </c>
      <c r="F1372" s="47">
        <f t="shared" si="118"/>
        <v>0</v>
      </c>
      <c r="G1372" s="84">
        <f>IF($C1372="",0,COUNTIF(男子名簿!$F$12:$F$520,$C1372))</f>
        <v>0</v>
      </c>
      <c r="H1372" s="85">
        <f>IF($C1372="",0,COUNTIF(女子名簿!$F$12:$F$520,$C1372))</f>
        <v>0</v>
      </c>
      <c r="I1372" s="86">
        <f t="shared" si="116"/>
        <v>0</v>
      </c>
      <c r="J1372" s="38"/>
      <c r="K1372" s="38"/>
      <c r="L1372" s="34"/>
      <c r="M1372" s="34"/>
      <c r="N1372" s="34"/>
      <c r="O1372" s="40"/>
    </row>
    <row r="1373" spans="1:15" ht="14.25">
      <c r="A1373" s="41">
        <v>0</v>
      </c>
      <c r="B1373" s="58"/>
      <c r="C1373" s="64"/>
      <c r="D1373" s="65"/>
      <c r="E1373" s="60" t="str">
        <f t="shared" si="117"/>
        <v/>
      </c>
      <c r="F1373" s="61">
        <f t="shared" si="118"/>
        <v>0</v>
      </c>
      <c r="G1373" s="87">
        <f>IF($C1373="",0,COUNTIF(男子名簿!$F$12:$F$520,$C1373))</f>
        <v>0</v>
      </c>
      <c r="H1373" s="88">
        <f>IF($C1373="",0,COUNTIF(女子名簿!$F$12:$F$520,$C1373))</f>
        <v>0</v>
      </c>
      <c r="I1373" s="89">
        <f t="shared" si="116"/>
        <v>0</v>
      </c>
      <c r="J1373" s="38"/>
      <c r="K1373" s="38"/>
      <c r="L1373" s="34"/>
      <c r="M1373" s="34"/>
      <c r="N1373" s="34"/>
      <c r="O1373" s="40"/>
    </row>
    <row r="1374" spans="1:15" ht="14.25">
      <c r="A1374" s="41">
        <v>0</v>
      </c>
      <c r="B1374" s="42"/>
      <c r="C1374" s="53"/>
      <c r="D1374" s="54"/>
      <c r="E1374" s="45" t="str">
        <f t="shared" si="117"/>
        <v/>
      </c>
      <c r="F1374" s="43">
        <f t="shared" si="118"/>
        <v>0</v>
      </c>
      <c r="G1374" s="75">
        <f>IF($C1374="",0,COUNTIF(男子名簿!$F$12:$F$520,$C1374))</f>
        <v>0</v>
      </c>
      <c r="H1374" s="76">
        <f>IF($C1374="",0,COUNTIF(女子名簿!$F$12:$F$520,$C1374))</f>
        <v>0</v>
      </c>
      <c r="I1374" s="77">
        <f t="shared" si="116"/>
        <v>0</v>
      </c>
      <c r="J1374" s="38"/>
      <c r="K1374" s="38"/>
      <c r="L1374" s="34"/>
      <c r="M1374" s="34"/>
      <c r="N1374" s="34"/>
      <c r="O1374" s="40"/>
    </row>
    <row r="1375" spans="1:15" ht="14.25">
      <c r="A1375" s="41">
        <v>0</v>
      </c>
      <c r="B1375" s="42"/>
      <c r="C1375" s="53"/>
      <c r="D1375" s="54"/>
      <c r="E1375" s="45" t="str">
        <f t="shared" si="117"/>
        <v/>
      </c>
      <c r="F1375" s="43">
        <f t="shared" si="118"/>
        <v>0</v>
      </c>
      <c r="G1375" s="75">
        <f>IF($C1375="",0,COUNTIF(男子名簿!$F$12:$F$520,$C1375))</f>
        <v>0</v>
      </c>
      <c r="H1375" s="76">
        <f>IF($C1375="",0,COUNTIF(女子名簿!$F$12:$F$520,$C1375))</f>
        <v>0</v>
      </c>
      <c r="I1375" s="77">
        <f t="shared" si="116"/>
        <v>0</v>
      </c>
      <c r="J1375" s="38"/>
      <c r="K1375" s="38"/>
      <c r="L1375" s="34"/>
      <c r="M1375" s="34"/>
      <c r="N1375" s="34"/>
      <c r="O1375" s="40"/>
    </row>
    <row r="1376" spans="1:15" ht="14.25">
      <c r="A1376" s="41">
        <v>0</v>
      </c>
      <c r="B1376" s="42"/>
      <c r="C1376" s="53"/>
      <c r="D1376" s="54"/>
      <c r="E1376" s="45" t="str">
        <f t="shared" si="117"/>
        <v/>
      </c>
      <c r="F1376" s="43">
        <f t="shared" si="118"/>
        <v>0</v>
      </c>
      <c r="G1376" s="75">
        <f>IF($C1376="",0,COUNTIF(男子名簿!$F$12:$F$520,$C1376))</f>
        <v>0</v>
      </c>
      <c r="H1376" s="76">
        <f>IF($C1376="",0,COUNTIF(女子名簿!$F$12:$F$520,$C1376))</f>
        <v>0</v>
      </c>
      <c r="I1376" s="77">
        <f t="shared" si="116"/>
        <v>0</v>
      </c>
      <c r="J1376" s="38"/>
      <c r="K1376" s="38"/>
      <c r="L1376" s="34"/>
      <c r="M1376" s="34"/>
      <c r="N1376" s="34"/>
      <c r="O1376" s="40"/>
    </row>
    <row r="1377" spans="1:15" ht="14.25">
      <c r="A1377" s="41">
        <v>0</v>
      </c>
      <c r="B1377" s="46"/>
      <c r="C1377" s="62"/>
      <c r="D1377" s="66"/>
      <c r="E1377" s="48" t="str">
        <f t="shared" si="117"/>
        <v/>
      </c>
      <c r="F1377" s="49">
        <f t="shared" si="118"/>
        <v>0</v>
      </c>
      <c r="G1377" s="78">
        <f>IF($C1377="",0,COUNTIF(男子名簿!$F$12:$F$520,$C1377))</f>
        <v>0</v>
      </c>
      <c r="H1377" s="79">
        <f>IF($C1377="",0,COUNTIF(女子名簿!$F$12:$F$520,$C1377))</f>
        <v>0</v>
      </c>
      <c r="I1377" s="80">
        <f t="shared" si="116"/>
        <v>0</v>
      </c>
      <c r="J1377" s="38"/>
      <c r="K1377" s="38"/>
      <c r="L1377" s="34"/>
      <c r="M1377" s="34"/>
      <c r="N1377" s="34"/>
      <c r="O1377" s="40"/>
    </row>
    <row r="1378" spans="1:15" ht="14.25">
      <c r="A1378" s="41">
        <v>0</v>
      </c>
      <c r="B1378" s="50"/>
      <c r="C1378" s="61"/>
      <c r="D1378" s="59"/>
      <c r="E1378" s="52"/>
      <c r="F1378" s="51"/>
      <c r="G1378" s="81">
        <f>IF($C1378="",0,COUNTIF(男子名簿!$F$12:$F$520,$C1378))</f>
        <v>0</v>
      </c>
      <c r="H1378" s="82">
        <f>IF($C1378="",0,COUNTIF(女子名簿!$F$12:$F$520,$C1378))</f>
        <v>0</v>
      </c>
      <c r="I1378" s="83">
        <f t="shared" ref="I1378:I1397" si="119">G1378+H1378</f>
        <v>0</v>
      </c>
      <c r="J1378" s="38"/>
      <c r="K1378" s="38"/>
      <c r="L1378" s="34"/>
      <c r="M1378" s="34"/>
      <c r="N1378" s="34"/>
      <c r="O1378" s="40"/>
    </row>
    <row r="1379" spans="1:15" ht="14.25">
      <c r="A1379" s="41">
        <v>0</v>
      </c>
      <c r="B1379" s="42"/>
      <c r="C1379" s="43"/>
      <c r="D1379" s="44"/>
      <c r="E1379" s="45" t="str">
        <f t="shared" ref="E1379:E1397" si="120">IF($C1379="","",ASC(PHONETIC($C1379)))</f>
        <v/>
      </c>
      <c r="F1379" s="43">
        <f t="shared" ref="F1379:F1397" si="121">C1379</f>
        <v>0</v>
      </c>
      <c r="G1379" s="75">
        <f>IF($C1379="",0,COUNTIF(男子名簿!$F$12:$F$520,$C1379))</f>
        <v>0</v>
      </c>
      <c r="H1379" s="76">
        <f>IF($C1379="",0,COUNTIF(女子名簿!$F$12:$F$520,$C1379))</f>
        <v>0</v>
      </c>
      <c r="I1379" s="77">
        <f t="shared" si="119"/>
        <v>0</v>
      </c>
      <c r="J1379" s="38"/>
      <c r="K1379" s="38"/>
      <c r="L1379" s="34"/>
      <c r="M1379" s="34"/>
      <c r="N1379" s="34"/>
      <c r="O1379" s="34"/>
    </row>
    <row r="1380" spans="1:15" ht="14.25">
      <c r="A1380" s="41">
        <v>0</v>
      </c>
      <c r="B1380" s="42"/>
      <c r="C1380" s="43"/>
      <c r="D1380" s="44"/>
      <c r="E1380" s="45" t="str">
        <f t="shared" si="120"/>
        <v/>
      </c>
      <c r="F1380" s="43">
        <f t="shared" si="121"/>
        <v>0</v>
      </c>
      <c r="G1380" s="75">
        <f>IF($C1380="",0,COUNTIF(男子名簿!$F$12:$F$520,$C1380))</f>
        <v>0</v>
      </c>
      <c r="H1380" s="76">
        <f>IF($C1380="",0,COUNTIF(女子名簿!$F$12:$F$520,$C1380))</f>
        <v>0</v>
      </c>
      <c r="I1380" s="77">
        <f t="shared" si="119"/>
        <v>0</v>
      </c>
      <c r="J1380" s="38"/>
      <c r="K1380" s="38"/>
      <c r="L1380" s="34"/>
      <c r="M1380" s="34"/>
      <c r="N1380" s="34"/>
      <c r="O1380" s="34"/>
    </row>
    <row r="1381" spans="1:15" ht="14.25">
      <c r="A1381" s="41">
        <v>0</v>
      </c>
      <c r="B1381" s="42"/>
      <c r="C1381" s="43"/>
      <c r="D1381" s="44"/>
      <c r="E1381" s="45" t="str">
        <f t="shared" si="120"/>
        <v/>
      </c>
      <c r="F1381" s="43">
        <f t="shared" si="121"/>
        <v>0</v>
      </c>
      <c r="G1381" s="75">
        <f>IF($C1381="",0,COUNTIF(男子名簿!$F$12:$F$520,$C1381))</f>
        <v>0</v>
      </c>
      <c r="H1381" s="76">
        <f>IF($C1381="",0,COUNTIF(女子名簿!$F$12:$F$520,$C1381))</f>
        <v>0</v>
      </c>
      <c r="I1381" s="77">
        <f t="shared" si="119"/>
        <v>0</v>
      </c>
      <c r="J1381" s="38"/>
      <c r="K1381" s="38"/>
      <c r="L1381" s="34"/>
      <c r="M1381" s="34"/>
      <c r="N1381" s="34"/>
      <c r="O1381" s="34"/>
    </row>
    <row r="1382" spans="1:15" ht="14.25">
      <c r="A1382" s="41">
        <v>0</v>
      </c>
      <c r="B1382" s="55"/>
      <c r="C1382" s="47"/>
      <c r="D1382" s="56"/>
      <c r="E1382" s="57" t="str">
        <f t="shared" si="120"/>
        <v/>
      </c>
      <c r="F1382" s="47">
        <f t="shared" si="121"/>
        <v>0</v>
      </c>
      <c r="G1382" s="84">
        <f>IF($C1382="",0,COUNTIF(男子名簿!$F$12:$F$520,$C1382))</f>
        <v>0</v>
      </c>
      <c r="H1382" s="85">
        <f>IF($C1382="",0,COUNTIF(女子名簿!$F$12:$F$520,$C1382))</f>
        <v>0</v>
      </c>
      <c r="I1382" s="86">
        <f t="shared" si="119"/>
        <v>0</v>
      </c>
      <c r="J1382" s="38"/>
      <c r="K1382" s="38"/>
      <c r="L1382" s="34"/>
      <c r="M1382" s="34"/>
      <c r="N1382" s="34"/>
      <c r="O1382" s="34"/>
    </row>
    <row r="1383" spans="1:15" ht="14.25">
      <c r="A1383" s="41">
        <v>0</v>
      </c>
      <c r="B1383" s="58"/>
      <c r="C1383" s="64"/>
      <c r="D1383" s="65"/>
      <c r="E1383" s="60" t="str">
        <f t="shared" si="120"/>
        <v/>
      </c>
      <c r="F1383" s="61">
        <f t="shared" si="121"/>
        <v>0</v>
      </c>
      <c r="G1383" s="87">
        <f>IF($C1383="",0,COUNTIF(男子名簿!$F$12:$F$520,$C1383))</f>
        <v>0</v>
      </c>
      <c r="H1383" s="88">
        <f>IF($C1383="",0,COUNTIF(女子名簿!$F$12:$F$520,$C1383))</f>
        <v>0</v>
      </c>
      <c r="I1383" s="89">
        <f t="shared" si="119"/>
        <v>0</v>
      </c>
      <c r="J1383" s="38"/>
      <c r="K1383" s="38"/>
      <c r="L1383" s="34"/>
      <c r="M1383" s="34"/>
      <c r="N1383" s="34"/>
      <c r="O1383" s="40"/>
    </row>
    <row r="1384" spans="1:15" ht="14.25">
      <c r="A1384" s="41">
        <v>0</v>
      </c>
      <c r="B1384" s="42"/>
      <c r="C1384" s="53"/>
      <c r="D1384" s="54"/>
      <c r="E1384" s="45" t="str">
        <f t="shared" si="120"/>
        <v/>
      </c>
      <c r="F1384" s="43">
        <f t="shared" si="121"/>
        <v>0</v>
      </c>
      <c r="G1384" s="75">
        <f>IF($C1384="",0,COUNTIF(男子名簿!$F$12:$F$520,$C1384))</f>
        <v>0</v>
      </c>
      <c r="H1384" s="76">
        <f>IF($C1384="",0,COUNTIF(女子名簿!$F$12:$F$520,$C1384))</f>
        <v>0</v>
      </c>
      <c r="I1384" s="77">
        <f t="shared" si="119"/>
        <v>0</v>
      </c>
      <c r="J1384" s="38"/>
      <c r="K1384" s="38"/>
      <c r="L1384" s="34"/>
      <c r="M1384" s="34"/>
      <c r="N1384" s="34"/>
      <c r="O1384" s="40"/>
    </row>
    <row r="1385" spans="1:15" ht="14.25">
      <c r="A1385" s="41">
        <v>0</v>
      </c>
      <c r="B1385" s="42"/>
      <c r="C1385" s="53"/>
      <c r="D1385" s="54"/>
      <c r="E1385" s="45" t="str">
        <f t="shared" si="120"/>
        <v/>
      </c>
      <c r="F1385" s="43">
        <f t="shared" si="121"/>
        <v>0</v>
      </c>
      <c r="G1385" s="75">
        <f>IF($C1385="",0,COUNTIF(男子名簿!$F$12:$F$520,$C1385))</f>
        <v>0</v>
      </c>
      <c r="H1385" s="76">
        <f>IF($C1385="",0,COUNTIF(女子名簿!$F$12:$F$520,$C1385))</f>
        <v>0</v>
      </c>
      <c r="I1385" s="77">
        <f t="shared" si="119"/>
        <v>0</v>
      </c>
      <c r="J1385" s="38"/>
      <c r="K1385" s="38"/>
      <c r="L1385" s="34"/>
      <c r="M1385" s="34"/>
      <c r="N1385" s="34"/>
      <c r="O1385" s="40"/>
    </row>
    <row r="1386" spans="1:15" ht="14.25">
      <c r="A1386" s="41">
        <v>0</v>
      </c>
      <c r="B1386" s="42"/>
      <c r="C1386" s="43"/>
      <c r="D1386" s="44"/>
      <c r="E1386" s="45" t="str">
        <f t="shared" si="120"/>
        <v/>
      </c>
      <c r="F1386" s="43">
        <f t="shared" si="121"/>
        <v>0</v>
      </c>
      <c r="G1386" s="75">
        <f>IF($C1386="",0,COUNTIF(男子名簿!$F$12:$F$520,$C1386))</f>
        <v>0</v>
      </c>
      <c r="H1386" s="76">
        <f>IF($C1386="",0,COUNTIF(女子名簿!$F$12:$F$520,$C1386))</f>
        <v>0</v>
      </c>
      <c r="I1386" s="77">
        <f t="shared" si="119"/>
        <v>0</v>
      </c>
      <c r="J1386" s="38"/>
      <c r="K1386" s="38"/>
      <c r="L1386" s="34"/>
      <c r="M1386" s="34"/>
      <c r="N1386" s="34"/>
      <c r="O1386" s="40"/>
    </row>
    <row r="1387" spans="1:15" ht="14.25">
      <c r="A1387" s="41">
        <v>0</v>
      </c>
      <c r="B1387" s="46"/>
      <c r="C1387" s="62"/>
      <c r="D1387" s="66"/>
      <c r="E1387" s="48" t="str">
        <f t="shared" si="120"/>
        <v/>
      </c>
      <c r="F1387" s="49">
        <f t="shared" si="121"/>
        <v>0</v>
      </c>
      <c r="G1387" s="78">
        <f>IF($C1387="",0,COUNTIF(男子名簿!$F$12:$F$520,$C1387))</f>
        <v>0</v>
      </c>
      <c r="H1387" s="79">
        <f>IF($C1387="",0,COUNTIF(女子名簿!$F$12:$F$520,$C1387))</f>
        <v>0</v>
      </c>
      <c r="I1387" s="80">
        <f t="shared" si="119"/>
        <v>0</v>
      </c>
      <c r="J1387" s="38"/>
      <c r="K1387" s="38"/>
      <c r="L1387" s="34"/>
      <c r="M1387" s="34"/>
      <c r="N1387" s="34"/>
      <c r="O1387" s="40"/>
    </row>
    <row r="1388" spans="1:15" ht="14.25">
      <c r="A1388" s="41">
        <v>0</v>
      </c>
      <c r="B1388" s="50"/>
      <c r="C1388" s="64"/>
      <c r="D1388" s="67"/>
      <c r="E1388" s="52" t="str">
        <f t="shared" si="120"/>
        <v/>
      </c>
      <c r="F1388" s="51">
        <f t="shared" si="121"/>
        <v>0</v>
      </c>
      <c r="G1388" s="81">
        <f>IF($C1388="",0,COUNTIF(男子名簿!$F$12:$F$520,$C1388))</f>
        <v>0</v>
      </c>
      <c r="H1388" s="82">
        <f>IF($C1388="",0,COUNTIF(女子名簿!$F$12:$F$520,$C1388))</f>
        <v>0</v>
      </c>
      <c r="I1388" s="83">
        <f t="shared" si="119"/>
        <v>0</v>
      </c>
      <c r="J1388" s="38"/>
      <c r="K1388" s="38"/>
      <c r="L1388" s="34"/>
      <c r="M1388" s="34"/>
      <c r="N1388" s="34"/>
      <c r="O1388" s="40"/>
    </row>
    <row r="1389" spans="1:15" ht="14.25">
      <c r="A1389" s="41">
        <v>0</v>
      </c>
      <c r="B1389" s="42"/>
      <c r="C1389" s="43"/>
      <c r="D1389" s="44"/>
      <c r="E1389" s="45" t="str">
        <f t="shared" si="120"/>
        <v/>
      </c>
      <c r="F1389" s="43">
        <f t="shared" si="121"/>
        <v>0</v>
      </c>
      <c r="G1389" s="75">
        <f>IF($C1389="",0,COUNTIF(男子名簿!$F$12:$F$520,$C1389))</f>
        <v>0</v>
      </c>
      <c r="H1389" s="76">
        <f>IF($C1389="",0,COUNTIF(女子名簿!$F$12:$F$520,$C1389))</f>
        <v>0</v>
      </c>
      <c r="I1389" s="77">
        <f t="shared" si="119"/>
        <v>0</v>
      </c>
      <c r="J1389" s="38"/>
      <c r="K1389" s="38"/>
      <c r="L1389" s="34"/>
      <c r="M1389" s="34"/>
      <c r="N1389" s="34"/>
      <c r="O1389" s="40"/>
    </row>
    <row r="1390" spans="1:15" ht="14.25">
      <c r="A1390" s="41">
        <v>0</v>
      </c>
      <c r="B1390" s="42"/>
      <c r="C1390" s="53"/>
      <c r="D1390" s="54"/>
      <c r="E1390" s="45" t="str">
        <f t="shared" si="120"/>
        <v/>
      </c>
      <c r="F1390" s="43">
        <f t="shared" si="121"/>
        <v>0</v>
      </c>
      <c r="G1390" s="75">
        <f>IF($C1390="",0,COUNTIF(男子名簿!$F$12:$F$520,$C1390))</f>
        <v>0</v>
      </c>
      <c r="H1390" s="76">
        <f>IF($C1390="",0,COUNTIF(女子名簿!$F$12:$F$520,$C1390))</f>
        <v>0</v>
      </c>
      <c r="I1390" s="77">
        <f t="shared" si="119"/>
        <v>0</v>
      </c>
      <c r="J1390" s="38"/>
      <c r="K1390" s="38"/>
      <c r="L1390" s="34"/>
      <c r="M1390" s="34"/>
      <c r="N1390" s="34"/>
      <c r="O1390" s="40"/>
    </row>
    <row r="1391" spans="1:15" ht="14.25">
      <c r="A1391" s="41">
        <v>0</v>
      </c>
      <c r="B1391" s="42"/>
      <c r="C1391" s="53"/>
      <c r="D1391" s="54"/>
      <c r="E1391" s="45" t="str">
        <f t="shared" si="120"/>
        <v/>
      </c>
      <c r="F1391" s="43">
        <f t="shared" si="121"/>
        <v>0</v>
      </c>
      <c r="G1391" s="75">
        <f>IF($C1391="",0,COUNTIF(男子名簿!$F$12:$F$520,$C1391))</f>
        <v>0</v>
      </c>
      <c r="H1391" s="76">
        <f>IF($C1391="",0,COUNTIF(女子名簿!$F$12:$F$520,$C1391))</f>
        <v>0</v>
      </c>
      <c r="I1391" s="77">
        <f t="shared" si="119"/>
        <v>0</v>
      </c>
      <c r="J1391" s="38"/>
      <c r="K1391" s="38"/>
      <c r="L1391" s="34"/>
      <c r="M1391" s="34"/>
      <c r="N1391" s="34"/>
      <c r="O1391" s="40"/>
    </row>
    <row r="1392" spans="1:15" ht="14.25">
      <c r="A1392" s="41">
        <v>0</v>
      </c>
      <c r="B1392" s="55"/>
      <c r="C1392" s="62"/>
      <c r="D1392" s="63"/>
      <c r="E1392" s="57" t="str">
        <f t="shared" si="120"/>
        <v/>
      </c>
      <c r="F1392" s="47">
        <f t="shared" si="121"/>
        <v>0</v>
      </c>
      <c r="G1392" s="84">
        <f>IF($C1392="",0,COUNTIF(男子名簿!$F$12:$F$520,$C1392))</f>
        <v>0</v>
      </c>
      <c r="H1392" s="85">
        <f>IF($C1392="",0,COUNTIF(女子名簿!$F$12:$F$520,$C1392))</f>
        <v>0</v>
      </c>
      <c r="I1392" s="86">
        <f t="shared" si="119"/>
        <v>0</v>
      </c>
      <c r="J1392" s="38"/>
      <c r="K1392" s="38"/>
      <c r="L1392" s="34"/>
      <c r="M1392" s="34"/>
      <c r="N1392" s="34"/>
      <c r="O1392" s="40"/>
    </row>
    <row r="1393" spans="1:15" ht="14.25">
      <c r="A1393" s="41">
        <v>0</v>
      </c>
      <c r="B1393" s="58"/>
      <c r="C1393" s="64"/>
      <c r="D1393" s="65"/>
      <c r="E1393" s="60" t="str">
        <f t="shared" si="120"/>
        <v/>
      </c>
      <c r="F1393" s="61">
        <f t="shared" si="121"/>
        <v>0</v>
      </c>
      <c r="G1393" s="87">
        <f>IF($C1393="",0,COUNTIF(男子名簿!$F$12:$F$520,$C1393))</f>
        <v>0</v>
      </c>
      <c r="H1393" s="88">
        <f>IF($C1393="",0,COUNTIF(女子名簿!$F$12:$F$520,$C1393))</f>
        <v>0</v>
      </c>
      <c r="I1393" s="89">
        <f t="shared" si="119"/>
        <v>0</v>
      </c>
      <c r="J1393" s="38"/>
      <c r="K1393" s="38"/>
      <c r="L1393" s="34"/>
      <c r="M1393" s="34"/>
      <c r="N1393" s="34"/>
      <c r="O1393" s="40"/>
    </row>
    <row r="1394" spans="1:15" ht="14.25">
      <c r="A1394" s="41">
        <v>0</v>
      </c>
      <c r="B1394" s="42"/>
      <c r="C1394" s="53"/>
      <c r="D1394" s="54"/>
      <c r="E1394" s="45" t="str">
        <f t="shared" si="120"/>
        <v/>
      </c>
      <c r="F1394" s="43">
        <f t="shared" si="121"/>
        <v>0</v>
      </c>
      <c r="G1394" s="75">
        <f>IF($C1394="",0,COUNTIF(男子名簿!$F$12:$F$520,$C1394))</f>
        <v>0</v>
      </c>
      <c r="H1394" s="76">
        <f>IF($C1394="",0,COUNTIF(女子名簿!$F$12:$F$520,$C1394))</f>
        <v>0</v>
      </c>
      <c r="I1394" s="77">
        <f t="shared" si="119"/>
        <v>0</v>
      </c>
      <c r="J1394" s="38"/>
      <c r="K1394" s="38"/>
      <c r="L1394" s="34"/>
      <c r="M1394" s="34"/>
      <c r="N1394" s="34"/>
      <c r="O1394" s="40"/>
    </row>
    <row r="1395" spans="1:15" ht="14.25">
      <c r="A1395" s="41">
        <v>0</v>
      </c>
      <c r="B1395" s="42"/>
      <c r="C1395" s="53"/>
      <c r="D1395" s="54"/>
      <c r="E1395" s="45" t="str">
        <f t="shared" si="120"/>
        <v/>
      </c>
      <c r="F1395" s="43">
        <f t="shared" si="121"/>
        <v>0</v>
      </c>
      <c r="G1395" s="75">
        <f>IF($C1395="",0,COUNTIF(男子名簿!$F$12:$F$520,$C1395))</f>
        <v>0</v>
      </c>
      <c r="H1395" s="76">
        <f>IF($C1395="",0,COUNTIF(女子名簿!$F$12:$F$520,$C1395))</f>
        <v>0</v>
      </c>
      <c r="I1395" s="77">
        <f t="shared" si="119"/>
        <v>0</v>
      </c>
      <c r="J1395" s="38"/>
      <c r="K1395" s="38"/>
      <c r="L1395" s="34"/>
      <c r="M1395" s="34"/>
      <c r="N1395" s="34"/>
      <c r="O1395" s="40"/>
    </row>
    <row r="1396" spans="1:15" ht="14.25">
      <c r="A1396" s="41">
        <v>0</v>
      </c>
      <c r="B1396" s="42"/>
      <c r="C1396" s="53"/>
      <c r="D1396" s="54"/>
      <c r="E1396" s="45" t="str">
        <f t="shared" si="120"/>
        <v/>
      </c>
      <c r="F1396" s="43">
        <f t="shared" si="121"/>
        <v>0</v>
      </c>
      <c r="G1396" s="75">
        <f>IF($C1396="",0,COUNTIF(男子名簿!$F$12:$F$520,$C1396))</f>
        <v>0</v>
      </c>
      <c r="H1396" s="76">
        <f>IF($C1396="",0,COUNTIF(女子名簿!$F$12:$F$520,$C1396))</f>
        <v>0</v>
      </c>
      <c r="I1396" s="77">
        <f t="shared" si="119"/>
        <v>0</v>
      </c>
      <c r="J1396" s="38"/>
      <c r="K1396" s="38"/>
      <c r="L1396" s="34"/>
      <c r="M1396" s="34"/>
      <c r="N1396" s="34"/>
      <c r="O1396" s="40"/>
    </row>
    <row r="1397" spans="1:15" ht="14.25">
      <c r="A1397" s="41">
        <v>0</v>
      </c>
      <c r="B1397" s="46"/>
      <c r="C1397" s="62"/>
      <c r="D1397" s="66"/>
      <c r="E1397" s="48" t="str">
        <f t="shared" si="120"/>
        <v/>
      </c>
      <c r="F1397" s="49">
        <f t="shared" si="121"/>
        <v>0</v>
      </c>
      <c r="G1397" s="78">
        <f>IF($C1397="",0,COUNTIF(男子名簿!$F$12:$F$520,$C1397))</f>
        <v>0</v>
      </c>
      <c r="H1397" s="79">
        <f>IF($C1397="",0,COUNTIF(女子名簿!$F$12:$F$520,$C1397))</f>
        <v>0</v>
      </c>
      <c r="I1397" s="80">
        <f t="shared" si="119"/>
        <v>0</v>
      </c>
      <c r="J1397" s="38"/>
      <c r="K1397" s="38"/>
      <c r="L1397" s="34"/>
      <c r="M1397" s="34"/>
      <c r="N1397" s="34"/>
      <c r="O1397" s="40"/>
    </row>
    <row r="1398" spans="1:15" ht="14.25">
      <c r="A1398" s="41">
        <v>0</v>
      </c>
      <c r="B1398" s="50"/>
      <c r="C1398" s="61"/>
      <c r="D1398" s="59"/>
      <c r="E1398" s="52"/>
      <c r="F1398" s="51"/>
      <c r="G1398" s="81">
        <f>IF($C1398="",0,COUNTIF(男子名簿!$F$12:$F$520,$C1398))</f>
        <v>0</v>
      </c>
      <c r="H1398" s="82">
        <f>IF($C1398="",0,COUNTIF(女子名簿!$F$12:$F$520,$C1398))</f>
        <v>0</v>
      </c>
      <c r="I1398" s="83">
        <f t="shared" ref="I1398:I1408" si="122">G1398+H1398</f>
        <v>0</v>
      </c>
      <c r="J1398" s="38"/>
      <c r="K1398" s="38"/>
      <c r="L1398" s="34"/>
      <c r="M1398" s="34"/>
      <c r="N1398" s="34"/>
      <c r="O1398" s="40"/>
    </row>
    <row r="1399" spans="1:15" ht="14.25">
      <c r="A1399" s="41">
        <v>0</v>
      </c>
      <c r="B1399" s="42"/>
      <c r="C1399" s="43"/>
      <c r="D1399" s="44"/>
      <c r="E1399" s="45" t="str">
        <f t="shared" ref="E1399:E1417" si="123">IF($C1399="","",ASC(PHONETIC($C1399)))</f>
        <v/>
      </c>
      <c r="F1399" s="43">
        <f t="shared" ref="F1399:F1408" si="124">C1399</f>
        <v>0</v>
      </c>
      <c r="G1399" s="75">
        <f>IF($C1399="",0,COUNTIF(男子名簿!$F$12:$F$520,$C1399))</f>
        <v>0</v>
      </c>
      <c r="H1399" s="76">
        <f>IF($C1399="",0,COUNTIF(女子名簿!$F$12:$F$520,$C1399))</f>
        <v>0</v>
      </c>
      <c r="I1399" s="77">
        <f t="shared" si="122"/>
        <v>0</v>
      </c>
      <c r="J1399" s="38"/>
      <c r="K1399" s="38"/>
      <c r="L1399" s="34"/>
      <c r="M1399" s="34"/>
      <c r="N1399" s="34"/>
      <c r="O1399" s="34"/>
    </row>
    <row r="1400" spans="1:15" ht="14.25">
      <c r="A1400" s="41">
        <v>0</v>
      </c>
      <c r="B1400" s="42"/>
      <c r="C1400" s="43"/>
      <c r="D1400" s="44"/>
      <c r="E1400" s="45" t="str">
        <f t="shared" si="123"/>
        <v/>
      </c>
      <c r="F1400" s="43">
        <f t="shared" si="124"/>
        <v>0</v>
      </c>
      <c r="G1400" s="75">
        <f>IF($C1400="",0,COUNTIF(男子名簿!$F$12:$F$520,$C1400))</f>
        <v>0</v>
      </c>
      <c r="H1400" s="76">
        <f>IF($C1400="",0,COUNTIF(女子名簿!$F$12:$F$520,$C1400))</f>
        <v>0</v>
      </c>
      <c r="I1400" s="77">
        <f t="shared" si="122"/>
        <v>0</v>
      </c>
      <c r="J1400" s="38"/>
      <c r="K1400" s="38"/>
      <c r="L1400" s="34"/>
      <c r="M1400" s="34"/>
      <c r="N1400" s="34"/>
      <c r="O1400" s="34"/>
    </row>
    <row r="1401" spans="1:15" ht="14.25">
      <c r="A1401" s="41">
        <v>0</v>
      </c>
      <c r="B1401" s="42"/>
      <c r="C1401" s="43"/>
      <c r="D1401" s="44"/>
      <c r="E1401" s="45" t="str">
        <f t="shared" si="123"/>
        <v/>
      </c>
      <c r="F1401" s="43">
        <f t="shared" si="124"/>
        <v>0</v>
      </c>
      <c r="G1401" s="75">
        <f>IF($C1401="",0,COUNTIF(男子名簿!$F$12:$F$520,$C1401))</f>
        <v>0</v>
      </c>
      <c r="H1401" s="76">
        <f>IF($C1401="",0,COUNTIF(女子名簿!$F$12:$F$520,$C1401))</f>
        <v>0</v>
      </c>
      <c r="I1401" s="77">
        <f t="shared" si="122"/>
        <v>0</v>
      </c>
      <c r="J1401" s="38"/>
      <c r="K1401" s="38"/>
      <c r="L1401" s="34"/>
      <c r="M1401" s="34"/>
      <c r="N1401" s="34"/>
      <c r="O1401" s="34"/>
    </row>
    <row r="1402" spans="1:15" ht="14.25">
      <c r="A1402" s="41">
        <v>0</v>
      </c>
      <c r="B1402" s="55"/>
      <c r="C1402" s="47"/>
      <c r="D1402" s="56"/>
      <c r="E1402" s="57" t="str">
        <f t="shared" si="123"/>
        <v/>
      </c>
      <c r="F1402" s="47">
        <f t="shared" si="124"/>
        <v>0</v>
      </c>
      <c r="G1402" s="84">
        <f>IF($C1402="",0,COUNTIF(男子名簿!$F$12:$F$520,$C1402))</f>
        <v>0</v>
      </c>
      <c r="H1402" s="85">
        <f>IF($C1402="",0,COUNTIF(女子名簿!$F$12:$F$520,$C1402))</f>
        <v>0</v>
      </c>
      <c r="I1402" s="86">
        <f t="shared" si="122"/>
        <v>0</v>
      </c>
      <c r="J1402" s="38"/>
      <c r="K1402" s="38"/>
      <c r="L1402" s="34"/>
      <c r="M1402" s="34"/>
      <c r="N1402" s="34"/>
      <c r="O1402" s="34"/>
    </row>
    <row r="1403" spans="1:15" ht="14.25">
      <c r="A1403" s="41">
        <v>0</v>
      </c>
      <c r="B1403" s="58"/>
      <c r="C1403" s="64"/>
      <c r="D1403" s="65"/>
      <c r="E1403" s="60" t="str">
        <f t="shared" si="123"/>
        <v/>
      </c>
      <c r="F1403" s="61">
        <f t="shared" si="124"/>
        <v>0</v>
      </c>
      <c r="G1403" s="87">
        <f>IF($C1403="",0,COUNTIF(男子名簿!$F$12:$F$520,$C1403))</f>
        <v>0</v>
      </c>
      <c r="H1403" s="88">
        <f>IF($C1403="",0,COUNTIF(女子名簿!$F$12:$F$520,$C1403))</f>
        <v>0</v>
      </c>
      <c r="I1403" s="89">
        <f t="shared" si="122"/>
        <v>0</v>
      </c>
      <c r="J1403" s="38"/>
      <c r="K1403" s="38"/>
      <c r="L1403" s="34"/>
      <c r="M1403" s="34"/>
      <c r="N1403" s="34"/>
      <c r="O1403" s="40"/>
    </row>
    <row r="1404" spans="1:15" ht="14.25">
      <c r="A1404" s="41">
        <v>0</v>
      </c>
      <c r="B1404" s="42"/>
      <c r="C1404" s="53"/>
      <c r="D1404" s="54"/>
      <c r="E1404" s="45" t="str">
        <f t="shared" si="123"/>
        <v/>
      </c>
      <c r="F1404" s="43">
        <f t="shared" si="124"/>
        <v>0</v>
      </c>
      <c r="G1404" s="75">
        <f>IF($C1404="",0,COUNTIF(男子名簿!$F$12:$F$520,$C1404))</f>
        <v>0</v>
      </c>
      <c r="H1404" s="76">
        <f>IF($C1404="",0,COUNTIF(女子名簿!$F$12:$F$520,$C1404))</f>
        <v>0</v>
      </c>
      <c r="I1404" s="77">
        <f t="shared" si="122"/>
        <v>0</v>
      </c>
      <c r="J1404" s="38"/>
      <c r="K1404" s="38"/>
      <c r="L1404" s="34"/>
      <c r="M1404" s="34"/>
      <c r="N1404" s="34"/>
      <c r="O1404" s="40"/>
    </row>
    <row r="1405" spans="1:15" ht="14.25">
      <c r="A1405" s="41">
        <v>0</v>
      </c>
      <c r="B1405" s="42"/>
      <c r="C1405" s="53"/>
      <c r="D1405" s="54"/>
      <c r="E1405" s="45" t="str">
        <f t="shared" si="123"/>
        <v/>
      </c>
      <c r="F1405" s="43">
        <f t="shared" si="124"/>
        <v>0</v>
      </c>
      <c r="G1405" s="75">
        <f>IF($C1405="",0,COUNTIF(男子名簿!$F$12:$F$520,$C1405))</f>
        <v>0</v>
      </c>
      <c r="H1405" s="76">
        <f>IF($C1405="",0,COUNTIF(女子名簿!$F$12:$F$520,$C1405))</f>
        <v>0</v>
      </c>
      <c r="I1405" s="77">
        <f t="shared" si="122"/>
        <v>0</v>
      </c>
      <c r="J1405" s="38"/>
      <c r="K1405" s="38"/>
      <c r="L1405" s="34"/>
      <c r="M1405" s="34"/>
      <c r="N1405" s="34"/>
      <c r="O1405" s="40"/>
    </row>
    <row r="1406" spans="1:15" ht="14.25">
      <c r="A1406" s="41">
        <v>0</v>
      </c>
      <c r="B1406" s="42"/>
      <c r="C1406" s="43"/>
      <c r="D1406" s="44"/>
      <c r="E1406" s="45" t="str">
        <f t="shared" si="123"/>
        <v/>
      </c>
      <c r="F1406" s="43">
        <f t="shared" si="124"/>
        <v>0</v>
      </c>
      <c r="G1406" s="75">
        <f>IF($C1406="",0,COUNTIF(男子名簿!$F$12:$F$520,$C1406))</f>
        <v>0</v>
      </c>
      <c r="H1406" s="76">
        <f>IF($C1406="",0,COUNTIF(女子名簿!$F$12:$F$520,$C1406))</f>
        <v>0</v>
      </c>
      <c r="I1406" s="77">
        <f t="shared" si="122"/>
        <v>0</v>
      </c>
      <c r="J1406" s="38"/>
      <c r="K1406" s="38"/>
      <c r="L1406" s="34"/>
      <c r="M1406" s="34"/>
      <c r="N1406" s="34"/>
      <c r="O1406" s="40"/>
    </row>
    <row r="1407" spans="1:15" ht="14.25">
      <c r="A1407" s="41">
        <v>0</v>
      </c>
      <c r="B1407" s="46"/>
      <c r="C1407" s="62"/>
      <c r="D1407" s="66"/>
      <c r="E1407" s="48" t="str">
        <f t="shared" si="123"/>
        <v/>
      </c>
      <c r="F1407" s="49">
        <f t="shared" si="124"/>
        <v>0</v>
      </c>
      <c r="G1407" s="78">
        <f>IF($C1407="",0,COUNTIF(男子名簿!$F$12:$F$520,$C1407))</f>
        <v>0</v>
      </c>
      <c r="H1407" s="79">
        <f>IF($C1407="",0,COUNTIF(女子名簿!$F$12:$F$520,$C1407))</f>
        <v>0</v>
      </c>
      <c r="I1407" s="80">
        <f t="shared" si="122"/>
        <v>0</v>
      </c>
      <c r="J1407" s="38"/>
      <c r="K1407" s="38"/>
      <c r="L1407" s="34"/>
      <c r="M1407" s="34"/>
      <c r="N1407" s="34"/>
      <c r="O1407" s="40"/>
    </row>
    <row r="1408" spans="1:15" ht="14.25">
      <c r="A1408" s="41">
        <v>0</v>
      </c>
      <c r="B1408" s="50"/>
      <c r="C1408" s="64"/>
      <c r="D1408" s="67"/>
      <c r="E1408" s="52" t="str">
        <f t="shared" si="123"/>
        <v/>
      </c>
      <c r="F1408" s="51">
        <f t="shared" si="124"/>
        <v>0</v>
      </c>
      <c r="G1408" s="81">
        <f>IF($C1408="",0,COUNTIF(男子名簿!$F$12:$F$520,$C1408))</f>
        <v>0</v>
      </c>
      <c r="H1408" s="82">
        <f>IF($C1408="",0,COUNTIF(女子名簿!$F$12:$F$520,$C1408))</f>
        <v>0</v>
      </c>
      <c r="I1408" s="83">
        <f t="shared" si="122"/>
        <v>0</v>
      </c>
      <c r="J1408" s="38"/>
      <c r="K1408" s="38"/>
      <c r="L1408" s="34"/>
      <c r="M1408" s="34"/>
      <c r="N1408" s="34"/>
      <c r="O1408" s="40"/>
    </row>
    <row r="1409" spans="1:15" ht="14.25">
      <c r="A1409" s="41">
        <v>0</v>
      </c>
      <c r="B1409" s="42"/>
      <c r="C1409" s="43"/>
      <c r="D1409" s="44"/>
      <c r="E1409" s="45" t="str">
        <f t="shared" si="123"/>
        <v/>
      </c>
      <c r="F1409" s="43">
        <f t="shared" ref="F1409:F1417" si="125">C1409</f>
        <v>0</v>
      </c>
      <c r="G1409" s="75">
        <f>IF($C1409="",0,COUNTIF(男子名簿!$F$12:$F$520,$C1409))</f>
        <v>0</v>
      </c>
      <c r="H1409" s="76">
        <f>IF($C1409="",0,COUNTIF(女子名簿!$F$12:$F$520,$C1409))</f>
        <v>0</v>
      </c>
      <c r="I1409" s="77">
        <f t="shared" ref="I1409:I1417" si="126">G1409+H1409</f>
        <v>0</v>
      </c>
      <c r="J1409" s="38"/>
      <c r="K1409" s="38"/>
      <c r="L1409" s="34"/>
      <c r="M1409" s="34"/>
      <c r="N1409" s="34"/>
      <c r="O1409" s="40"/>
    </row>
    <row r="1410" spans="1:15" ht="14.25">
      <c r="A1410" s="41">
        <v>0</v>
      </c>
      <c r="B1410" s="42"/>
      <c r="C1410" s="53"/>
      <c r="D1410" s="54"/>
      <c r="E1410" s="45" t="str">
        <f t="shared" si="123"/>
        <v/>
      </c>
      <c r="F1410" s="43">
        <f t="shared" si="125"/>
        <v>0</v>
      </c>
      <c r="G1410" s="75">
        <f>IF($C1410="",0,COUNTIF(男子名簿!$F$12:$F$520,$C1410))</f>
        <v>0</v>
      </c>
      <c r="H1410" s="76">
        <f>IF($C1410="",0,COUNTIF(女子名簿!$F$12:$F$520,$C1410))</f>
        <v>0</v>
      </c>
      <c r="I1410" s="77">
        <f t="shared" si="126"/>
        <v>0</v>
      </c>
      <c r="J1410" s="38"/>
      <c r="K1410" s="38"/>
      <c r="L1410" s="34"/>
      <c r="M1410" s="34"/>
      <c r="N1410" s="34"/>
      <c r="O1410" s="40"/>
    </row>
    <row r="1411" spans="1:15" ht="14.25">
      <c r="A1411" s="41">
        <v>0</v>
      </c>
      <c r="B1411" s="42"/>
      <c r="C1411" s="53"/>
      <c r="D1411" s="54"/>
      <c r="E1411" s="45" t="str">
        <f t="shared" si="123"/>
        <v/>
      </c>
      <c r="F1411" s="43">
        <f t="shared" si="125"/>
        <v>0</v>
      </c>
      <c r="G1411" s="75">
        <f>IF($C1411="",0,COUNTIF(男子名簿!$F$12:$F$520,$C1411))</f>
        <v>0</v>
      </c>
      <c r="H1411" s="76">
        <f>IF($C1411="",0,COUNTIF(女子名簿!$F$12:$F$520,$C1411))</f>
        <v>0</v>
      </c>
      <c r="I1411" s="77">
        <f t="shared" si="126"/>
        <v>0</v>
      </c>
      <c r="J1411" s="38"/>
      <c r="K1411" s="38"/>
      <c r="L1411" s="34"/>
      <c r="M1411" s="34"/>
      <c r="N1411" s="34"/>
      <c r="O1411" s="40"/>
    </row>
    <row r="1412" spans="1:15" ht="14.25">
      <c r="A1412" s="41">
        <v>0</v>
      </c>
      <c r="B1412" s="55"/>
      <c r="C1412" s="62"/>
      <c r="D1412" s="63"/>
      <c r="E1412" s="57" t="str">
        <f t="shared" si="123"/>
        <v/>
      </c>
      <c r="F1412" s="47">
        <f t="shared" si="125"/>
        <v>0</v>
      </c>
      <c r="G1412" s="84">
        <f>IF($C1412="",0,COUNTIF(男子名簿!$F$12:$F$520,$C1412))</f>
        <v>0</v>
      </c>
      <c r="H1412" s="85">
        <f>IF($C1412="",0,COUNTIF(女子名簿!$F$12:$F$520,$C1412))</f>
        <v>0</v>
      </c>
      <c r="I1412" s="86">
        <f t="shared" si="126"/>
        <v>0</v>
      </c>
      <c r="J1412" s="38"/>
      <c r="K1412" s="38"/>
      <c r="L1412" s="34"/>
      <c r="M1412" s="34"/>
      <c r="N1412" s="34"/>
      <c r="O1412" s="40"/>
    </row>
    <row r="1413" spans="1:15" ht="14.25">
      <c r="A1413" s="41">
        <v>0</v>
      </c>
      <c r="B1413" s="58"/>
      <c r="C1413" s="64"/>
      <c r="D1413" s="65"/>
      <c r="E1413" s="60" t="str">
        <f t="shared" si="123"/>
        <v/>
      </c>
      <c r="F1413" s="61">
        <f t="shared" si="125"/>
        <v>0</v>
      </c>
      <c r="G1413" s="87">
        <f>IF($C1413="",0,COUNTIF(男子名簿!$F$12:$F$520,$C1413))</f>
        <v>0</v>
      </c>
      <c r="H1413" s="88">
        <f>IF($C1413="",0,COUNTIF(女子名簿!$F$12:$F$520,$C1413))</f>
        <v>0</v>
      </c>
      <c r="I1413" s="89">
        <f t="shared" si="126"/>
        <v>0</v>
      </c>
      <c r="J1413" s="38"/>
      <c r="K1413" s="38"/>
      <c r="L1413" s="34"/>
      <c r="M1413" s="34"/>
      <c r="N1413" s="34"/>
      <c r="O1413" s="40"/>
    </row>
    <row r="1414" spans="1:15" ht="14.25">
      <c r="A1414" s="41">
        <v>0</v>
      </c>
      <c r="B1414" s="42"/>
      <c r="C1414" s="53"/>
      <c r="D1414" s="54"/>
      <c r="E1414" s="45" t="str">
        <f t="shared" si="123"/>
        <v/>
      </c>
      <c r="F1414" s="43">
        <f t="shared" si="125"/>
        <v>0</v>
      </c>
      <c r="G1414" s="75">
        <f>IF($C1414="",0,COUNTIF(男子名簿!$F$12:$F$520,$C1414))</f>
        <v>0</v>
      </c>
      <c r="H1414" s="76">
        <f>IF($C1414="",0,COUNTIF(女子名簿!$F$12:$F$520,$C1414))</f>
        <v>0</v>
      </c>
      <c r="I1414" s="77">
        <f t="shared" si="126"/>
        <v>0</v>
      </c>
      <c r="J1414" s="38"/>
      <c r="K1414" s="38"/>
      <c r="L1414" s="34"/>
      <c r="M1414" s="34"/>
      <c r="N1414" s="34"/>
      <c r="O1414" s="40"/>
    </row>
    <row r="1415" spans="1:15" ht="14.25">
      <c r="A1415" s="41">
        <v>0</v>
      </c>
      <c r="B1415" s="42"/>
      <c r="C1415" s="53"/>
      <c r="D1415" s="54"/>
      <c r="E1415" s="45" t="str">
        <f t="shared" si="123"/>
        <v/>
      </c>
      <c r="F1415" s="43">
        <f t="shared" si="125"/>
        <v>0</v>
      </c>
      <c r="G1415" s="75">
        <f>IF($C1415="",0,COUNTIF(男子名簿!$F$12:$F$520,$C1415))</f>
        <v>0</v>
      </c>
      <c r="H1415" s="76">
        <f>IF($C1415="",0,COUNTIF(女子名簿!$F$12:$F$520,$C1415))</f>
        <v>0</v>
      </c>
      <c r="I1415" s="77">
        <f t="shared" si="126"/>
        <v>0</v>
      </c>
      <c r="J1415" s="38"/>
      <c r="K1415" s="38"/>
      <c r="L1415" s="34"/>
      <c r="M1415" s="34"/>
      <c r="N1415" s="34"/>
      <c r="O1415" s="40"/>
    </row>
    <row r="1416" spans="1:15" ht="14.25">
      <c r="A1416" s="41">
        <v>0</v>
      </c>
      <c r="B1416" s="42"/>
      <c r="C1416" s="53"/>
      <c r="D1416" s="54"/>
      <c r="E1416" s="45" t="str">
        <f t="shared" si="123"/>
        <v/>
      </c>
      <c r="F1416" s="43">
        <f t="shared" si="125"/>
        <v>0</v>
      </c>
      <c r="G1416" s="75">
        <f>IF($C1416="",0,COUNTIF(男子名簿!$F$12:$F$520,$C1416))</f>
        <v>0</v>
      </c>
      <c r="H1416" s="76">
        <f>IF($C1416="",0,COUNTIF(女子名簿!$F$12:$F$520,$C1416))</f>
        <v>0</v>
      </c>
      <c r="I1416" s="77">
        <f t="shared" si="126"/>
        <v>0</v>
      </c>
      <c r="J1416" s="38"/>
      <c r="K1416" s="38"/>
      <c r="L1416" s="34"/>
      <c r="M1416" s="34"/>
      <c r="N1416" s="34"/>
      <c r="O1416" s="40"/>
    </row>
    <row r="1417" spans="1:15" ht="15" thickBot="1">
      <c r="A1417" s="41">
        <v>0</v>
      </c>
      <c r="B1417" s="46"/>
      <c r="C1417" s="62"/>
      <c r="D1417" s="66"/>
      <c r="E1417" s="48" t="str">
        <f t="shared" si="123"/>
        <v/>
      </c>
      <c r="F1417" s="49">
        <f t="shared" si="125"/>
        <v>0</v>
      </c>
      <c r="G1417" s="78">
        <f>IF($C1417="",0,COUNTIF(男子名簿!$F$12:$F$520,$C1417))</f>
        <v>0</v>
      </c>
      <c r="H1417" s="79">
        <f>IF($C1417="",0,COUNTIF(女子名簿!$F$12:$F$520,$C1417))</f>
        <v>0</v>
      </c>
      <c r="I1417" s="80">
        <f t="shared" si="126"/>
        <v>0</v>
      </c>
      <c r="J1417" s="38"/>
      <c r="K1417" s="38"/>
      <c r="L1417" s="34"/>
      <c r="M1417" s="34"/>
      <c r="N1417" s="34"/>
      <c r="O1417" s="40"/>
    </row>
    <row r="1418" spans="1:15" ht="21.75" thickBot="1">
      <c r="A1418" s="41"/>
      <c r="B1418" s="69"/>
      <c r="C1418" s="70"/>
      <c r="D1418" s="70"/>
      <c r="E1418" s="71"/>
      <c r="F1418" s="17" t="s">
        <v>83</v>
      </c>
      <c r="G1418" s="90">
        <f>SUM(G8:G107)</f>
        <v>0</v>
      </c>
      <c r="H1418" s="91">
        <f>SUM(H8:H107)</f>
        <v>0</v>
      </c>
      <c r="I1418" s="92">
        <f>SUM(I8:I107)</f>
        <v>0</v>
      </c>
      <c r="J1418" s="38"/>
      <c r="K1418" s="38"/>
      <c r="L1418" s="34"/>
      <c r="M1418" s="34"/>
      <c r="N1418" s="34"/>
      <c r="O1418" s="34"/>
    </row>
    <row r="1419" spans="1:15" ht="14.25">
      <c r="A1419" s="41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</row>
    <row r="1424" spans="1:15" ht="14.25">
      <c r="B1424" s="34"/>
      <c r="C1424" s="34"/>
      <c r="D1424" s="34"/>
      <c r="E1424" s="3"/>
      <c r="F1424" s="34"/>
    </row>
    <row r="1431" spans="2:6" ht="14.25">
      <c r="B1431" s="5"/>
      <c r="C1431" s="5"/>
      <c r="D1431" s="5"/>
      <c r="E1431" s="5"/>
      <c r="F1431" s="5"/>
    </row>
    <row r="1432" spans="2:6" ht="14.25">
      <c r="B1432" s="35"/>
      <c r="C1432" s="34"/>
      <c r="D1432" s="34"/>
      <c r="E1432" s="34"/>
      <c r="F1432" s="5"/>
    </row>
    <row r="1433" spans="2:6" ht="14.25">
      <c r="B1433" s="35"/>
      <c r="C1433" s="34"/>
      <c r="D1433" s="34"/>
      <c r="E1433" s="34"/>
      <c r="F1433" s="5"/>
    </row>
  </sheetData>
  <phoneticPr fontId="22"/>
  <dataValidations count="1">
    <dataValidation type="list" allowBlank="1" showInputMessage="1" showErrorMessage="1" sqref="C4">
      <formula1>$N$7:$N$54</formula1>
    </dataValidation>
  </dataValidations>
  <pageMargins left="0.7" right="0.7" top="0.75" bottom="0.75" header="0.3" footer="0.3"/>
  <pageSetup paperSize="9" scale="62" orientation="portrait" r:id="rId1"/>
  <rowBreaks count="1" manualBreakCount="1">
    <brk id="87" min="1" max="11" man="1"/>
  </rowBreaks>
  <colBreaks count="1" manualBreakCount="1">
    <brk id="12" max="107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L42"/>
  <sheetViews>
    <sheetView showGridLines="0" showRowColHeaders="0" zoomScaleNormal="100" workbookViewId="0">
      <selection activeCell="A11" sqref="A11"/>
    </sheetView>
  </sheetViews>
  <sheetFormatPr defaultRowHeight="13.5"/>
  <sheetData>
    <row r="2" spans="12:12">
      <c r="L2" t="s">
        <v>241</v>
      </c>
    </row>
    <row r="3" spans="12:12">
      <c r="L3" t="s">
        <v>242</v>
      </c>
    </row>
    <row r="26" spans="1:11">
      <c r="A26" s="159" t="s">
        <v>231</v>
      </c>
      <c r="I26" s="160" t="s">
        <v>562</v>
      </c>
    </row>
    <row r="27" spans="1:11">
      <c r="A27" s="160" t="s">
        <v>232</v>
      </c>
      <c r="I27" s="160" t="s">
        <v>563</v>
      </c>
      <c r="K27" s="161" t="s">
        <v>564</v>
      </c>
    </row>
    <row r="28" spans="1:11">
      <c r="A28" t="s">
        <v>233</v>
      </c>
      <c r="I28" s="160" t="s">
        <v>565</v>
      </c>
      <c r="K28" s="161" t="s">
        <v>566</v>
      </c>
    </row>
    <row r="29" spans="1:11">
      <c r="A29" t="s">
        <v>234</v>
      </c>
      <c r="I29" s="160" t="s">
        <v>567</v>
      </c>
      <c r="K29" s="161" t="s">
        <v>566</v>
      </c>
    </row>
    <row r="30" spans="1:11">
      <c r="A30" t="s">
        <v>235</v>
      </c>
      <c r="I30" s="160" t="s">
        <v>568</v>
      </c>
      <c r="K30" s="161" t="s">
        <v>566</v>
      </c>
    </row>
    <row r="31" spans="1:11">
      <c r="A31" t="s">
        <v>236</v>
      </c>
      <c r="I31" s="160" t="s">
        <v>569</v>
      </c>
      <c r="K31" s="161" t="s">
        <v>570</v>
      </c>
    </row>
    <row r="32" spans="1:11">
      <c r="A32" t="s">
        <v>237</v>
      </c>
      <c r="I32" s="160" t="s">
        <v>571</v>
      </c>
      <c r="K32" s="161" t="s">
        <v>572</v>
      </c>
    </row>
    <row r="33" spans="8:11">
      <c r="I33" s="160"/>
      <c r="K33" s="161" t="s">
        <v>573</v>
      </c>
    </row>
    <row r="34" spans="8:11">
      <c r="I34" s="160" t="s">
        <v>574</v>
      </c>
      <c r="K34" s="161" t="s">
        <v>575</v>
      </c>
    </row>
    <row r="35" spans="8:11">
      <c r="I35" s="160" t="s">
        <v>576</v>
      </c>
      <c r="K35" s="161" t="s">
        <v>566</v>
      </c>
    </row>
    <row r="36" spans="8:11">
      <c r="K36" s="161"/>
    </row>
    <row r="37" spans="8:11">
      <c r="I37" s="139"/>
    </row>
    <row r="42" spans="8:11">
      <c r="H42" s="160" t="s">
        <v>238</v>
      </c>
    </row>
  </sheetData>
  <sheetProtection selectLockedCells="1" selectUnlockedCells="1"/>
  <phoneticPr fontId="40"/>
  <pageMargins left="0.2" right="0.21" top="0.2" bottom="0.21" header="0.3" footer="0.3"/>
  <pageSetup paperSize="9" scale="9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9" tint="-0.249977111117893"/>
  </sheetPr>
  <dimension ref="B2:O118"/>
  <sheetViews>
    <sheetView showGridLines="0" showRowColHeaders="0" view="pageBreakPreview" zoomScale="70" zoomScaleNormal="100" zoomScaleSheetLayoutView="70" workbookViewId="0">
      <selection activeCell="F12" sqref="F12:J12"/>
    </sheetView>
  </sheetViews>
  <sheetFormatPr defaultColWidth="9" defaultRowHeight="13.5"/>
  <cols>
    <col min="1" max="2" width="5.5" customWidth="1"/>
    <col min="3" max="4" width="7.25" customWidth="1"/>
    <col min="5" max="5" width="5.5" customWidth="1"/>
    <col min="6" max="6" width="21.5" customWidth="1"/>
    <col min="7" max="19" width="5.5" customWidth="1"/>
  </cols>
  <sheetData>
    <row r="2" spans="2:15">
      <c r="N2" s="605" t="s">
        <v>666</v>
      </c>
      <c r="O2" s="605"/>
    </row>
    <row r="5" spans="2:15">
      <c r="I5" s="317"/>
      <c r="J5" s="318"/>
      <c r="K5" t="s">
        <v>667</v>
      </c>
      <c r="L5" s="318"/>
      <c r="M5" t="s">
        <v>668</v>
      </c>
      <c r="N5" s="318"/>
      <c r="O5" t="s">
        <v>669</v>
      </c>
    </row>
    <row r="6" spans="2:15">
      <c r="I6" s="317"/>
      <c r="J6" s="318"/>
      <c r="L6" s="318"/>
      <c r="N6" s="318"/>
    </row>
    <row r="7" spans="2:15" s="319" customFormat="1" ht="15">
      <c r="B7" s="990" t="s">
        <v>670</v>
      </c>
      <c r="C7" s="990"/>
      <c r="D7" s="990"/>
      <c r="E7" s="990"/>
    </row>
    <row r="8" spans="2:15" s="319" customFormat="1" ht="15">
      <c r="B8" s="334" t="s">
        <v>671</v>
      </c>
      <c r="C8" s="990" t="s">
        <v>1765</v>
      </c>
      <c r="D8" s="990"/>
      <c r="E8" s="335" t="s">
        <v>672</v>
      </c>
    </row>
    <row r="12" spans="2:15" ht="22.5" customHeight="1">
      <c r="F12" s="991" t="s">
        <v>673</v>
      </c>
      <c r="G12" s="991"/>
      <c r="H12" s="991"/>
      <c r="I12" s="991"/>
      <c r="J12" s="991"/>
    </row>
    <row r="15" spans="2:15">
      <c r="C15" s="338" t="s">
        <v>674</v>
      </c>
    </row>
    <row r="16" spans="2:15" ht="13.5" customHeight="1">
      <c r="C16" s="338" t="s">
        <v>675</v>
      </c>
    </row>
    <row r="17" spans="2:14">
      <c r="C17" s="338" t="s">
        <v>676</v>
      </c>
    </row>
    <row r="20" spans="2:14" ht="18" customHeight="1">
      <c r="C20" s="984" t="s">
        <v>1026</v>
      </c>
      <c r="D20" s="984"/>
      <c r="E20" s="984">
        <f>基本情報!E8</f>
        <v>0</v>
      </c>
      <c r="F20" s="984"/>
      <c r="G20" s="984"/>
      <c r="H20" s="984"/>
      <c r="I20" s="984"/>
      <c r="J20" s="984"/>
      <c r="K20" s="984"/>
      <c r="L20" s="984"/>
      <c r="M20" s="984"/>
    </row>
    <row r="21" spans="2:14" ht="9" customHeight="1">
      <c r="D21" s="320"/>
      <c r="E21" s="182"/>
      <c r="F21" s="182"/>
      <c r="G21" s="182"/>
      <c r="H21" s="182"/>
      <c r="I21" s="182"/>
      <c r="J21" s="182"/>
      <c r="K21" s="182"/>
      <c r="L21" s="182"/>
    </row>
    <row r="22" spans="2:14" ht="9" customHeight="1">
      <c r="D22" s="320"/>
      <c r="E22" s="182"/>
      <c r="F22" s="182"/>
      <c r="G22" s="182"/>
      <c r="H22" s="182"/>
      <c r="I22" s="182"/>
      <c r="J22" s="182"/>
      <c r="K22" s="182"/>
      <c r="L22" s="182"/>
    </row>
    <row r="23" spans="2:14" ht="18" customHeight="1">
      <c r="C23" s="984" t="s">
        <v>677</v>
      </c>
      <c r="D23" s="984"/>
      <c r="E23" s="985" t="str">
        <f>基本情報!A1</f>
        <v>秩父宮賜杯　第５３回全日本大学駅伝対校選手権大会　東海地区選考会</v>
      </c>
      <c r="F23" s="985"/>
      <c r="G23" s="985"/>
      <c r="H23" s="985"/>
      <c r="I23" s="985"/>
      <c r="J23" s="985"/>
      <c r="K23" s="985"/>
      <c r="L23" s="985"/>
      <c r="M23" s="985"/>
    </row>
    <row r="24" spans="2:14" ht="9" customHeight="1">
      <c r="B24" s="320"/>
      <c r="C24" s="182"/>
      <c r="D24" s="182"/>
      <c r="E24" s="182"/>
      <c r="F24" s="182"/>
      <c r="G24" s="182"/>
      <c r="H24" s="182"/>
      <c r="I24" s="182"/>
      <c r="J24" s="182"/>
    </row>
    <row r="25" spans="2:14" ht="9" customHeight="1">
      <c r="B25" s="320"/>
      <c r="C25" s="182"/>
      <c r="D25" s="182"/>
      <c r="E25" s="182"/>
      <c r="F25" s="182"/>
      <c r="G25" s="182"/>
      <c r="H25" s="182"/>
      <c r="I25" s="182"/>
      <c r="J25" s="182"/>
    </row>
    <row r="26" spans="2:14" s="319" customFormat="1" ht="15">
      <c r="B26" s="321" t="s">
        <v>678</v>
      </c>
      <c r="C26" s="322"/>
      <c r="D26" s="323">
        <v>2021</v>
      </c>
      <c r="E26" s="324" t="s">
        <v>667</v>
      </c>
      <c r="F26" s="989">
        <f>基本情報!H4</f>
        <v>44360</v>
      </c>
      <c r="G26" s="989"/>
      <c r="H26" s="989"/>
      <c r="I26" s="989"/>
      <c r="J26" s="989"/>
      <c r="K26" s="989"/>
      <c r="L26" s="989"/>
      <c r="M26" s="989"/>
      <c r="N26" s="375"/>
    </row>
    <row r="27" spans="2:14" s="327" customFormat="1" ht="9" customHeight="1">
      <c r="B27" s="325"/>
      <c r="C27" s="326"/>
      <c r="D27" s="326"/>
      <c r="F27" s="326"/>
      <c r="H27" s="326"/>
      <c r="J27" s="325"/>
    </row>
    <row r="28" spans="2:14" s="327" customFormat="1" ht="9" customHeight="1">
      <c r="B28" s="325"/>
      <c r="C28" s="326"/>
      <c r="D28" s="326"/>
      <c r="F28" s="326"/>
      <c r="H28" s="326"/>
      <c r="J28" s="325"/>
    </row>
    <row r="29" spans="2:14" s="327" customFormat="1" ht="9" customHeight="1">
      <c r="B29" s="325"/>
      <c r="C29" s="326"/>
      <c r="D29" s="326"/>
      <c r="F29" s="326"/>
      <c r="H29" s="326"/>
      <c r="J29" s="325"/>
    </row>
    <row r="30" spans="2:14" s="327" customFormat="1" ht="17.25">
      <c r="F30" s="986" t="s">
        <v>679</v>
      </c>
      <c r="G30" s="986"/>
      <c r="H30" s="986"/>
      <c r="I30" s="986"/>
      <c r="J30" s="328"/>
      <c r="K30" s="328"/>
      <c r="L30" s="328"/>
      <c r="M30" s="339" t="s">
        <v>540</v>
      </c>
    </row>
    <row r="31" spans="2:14" s="327" customFormat="1" ht="9" customHeight="1"/>
    <row r="32" spans="2:14" s="327" customFormat="1" ht="9" customHeight="1"/>
    <row r="33" spans="2:13" ht="18" hidden="1">
      <c r="F33" s="329" t="s">
        <v>680</v>
      </c>
      <c r="G33" s="330"/>
      <c r="H33" s="987"/>
      <c r="I33" s="987"/>
      <c r="J33" s="987"/>
      <c r="K33" s="987"/>
      <c r="L33" s="987"/>
      <c r="M33" s="331" t="s">
        <v>681</v>
      </c>
    </row>
    <row r="34" spans="2:13" ht="9" hidden="1" customHeight="1">
      <c r="F34" s="320"/>
    </row>
    <row r="35" spans="2:13" ht="9" hidden="1" customHeight="1">
      <c r="F35" s="320"/>
    </row>
    <row r="36" spans="2:13" ht="18.75">
      <c r="F36" s="329" t="s">
        <v>682</v>
      </c>
      <c r="G36" s="330"/>
      <c r="H36" s="988">
        <f>基本情報!A24</f>
        <v>0</v>
      </c>
      <c r="I36" s="988"/>
      <c r="J36" s="988"/>
      <c r="K36" s="988"/>
      <c r="L36" s="988"/>
      <c r="M36" s="559"/>
    </row>
    <row r="37" spans="2:13" ht="9" customHeight="1">
      <c r="B37" s="320"/>
    </row>
    <row r="38" spans="2:13" ht="9" customHeight="1">
      <c r="B38" s="320"/>
    </row>
    <row r="39" spans="2:13" ht="18.75">
      <c r="F39" s="329" t="s">
        <v>1154</v>
      </c>
      <c r="G39" s="330"/>
      <c r="H39" s="988">
        <f>基本情報!A34</f>
        <v>0</v>
      </c>
      <c r="I39" s="988"/>
      <c r="J39" s="988"/>
      <c r="K39" s="988"/>
      <c r="L39" s="988"/>
      <c r="M39" s="559"/>
    </row>
    <row r="43" spans="2:13" s="319" customFormat="1" ht="15" hidden="1">
      <c r="C43" s="979" t="s">
        <v>683</v>
      </c>
      <c r="D43" s="979"/>
      <c r="E43" s="979" t="s">
        <v>873</v>
      </c>
      <c r="F43" s="979"/>
      <c r="G43" s="981"/>
      <c r="H43" s="981"/>
      <c r="I43" s="981"/>
      <c r="J43" s="981"/>
      <c r="K43" s="982"/>
      <c r="L43" s="982"/>
      <c r="M43" s="982"/>
    </row>
    <row r="44" spans="2:13" s="319" customFormat="1" ht="15" hidden="1">
      <c r="C44" s="332"/>
      <c r="D44" s="332"/>
      <c r="G44" s="983"/>
      <c r="H44" s="983"/>
      <c r="I44" s="983"/>
      <c r="J44" s="983"/>
      <c r="K44" s="983"/>
      <c r="L44" s="983"/>
      <c r="M44" s="983"/>
    </row>
    <row r="45" spans="2:13" s="333" customFormat="1" ht="12" hidden="1">
      <c r="E45" s="977" t="s">
        <v>684</v>
      </c>
      <c r="F45" s="977"/>
      <c r="G45" s="978" t="str">
        <f>PHONETIC(G46)</f>
        <v/>
      </c>
      <c r="H45" s="978"/>
      <c r="I45" s="978"/>
      <c r="J45" s="978"/>
      <c r="K45" s="978"/>
      <c r="L45" s="978"/>
      <c r="M45" s="978"/>
    </row>
    <row r="46" spans="2:13" s="319" customFormat="1" ht="15" hidden="1">
      <c r="E46" s="979" t="s">
        <v>685</v>
      </c>
      <c r="F46" s="979"/>
      <c r="G46" s="980">
        <f>基本情報!E34</f>
        <v>0</v>
      </c>
      <c r="H46" s="980"/>
      <c r="I46" s="980"/>
      <c r="J46" s="980"/>
      <c r="K46" s="980"/>
      <c r="L46" s="980"/>
      <c r="M46" s="980"/>
    </row>
    <row r="47" spans="2:13" s="319" customFormat="1" ht="12" customHeight="1">
      <c r="E47" s="332"/>
      <c r="F47" s="332"/>
      <c r="G47" s="344"/>
      <c r="H47" s="344"/>
      <c r="I47" s="344"/>
      <c r="J47" s="344"/>
      <c r="K47" s="344"/>
      <c r="L47" s="344"/>
      <c r="M47" s="344"/>
    </row>
    <row r="48" spans="2:13" s="319" customFormat="1" ht="15">
      <c r="E48" s="333" t="str">
        <f>基本情報!I33</f>
        <v>申込責任者 連絡先(携帯･ｽﾏﾎ)</v>
      </c>
      <c r="F48" s="487"/>
      <c r="G48" s="976">
        <f>基本情報!I34</f>
        <v>0</v>
      </c>
      <c r="H48" s="976"/>
      <c r="I48" s="976"/>
      <c r="J48" s="976"/>
      <c r="K48" s="976"/>
      <c r="L48" s="976"/>
      <c r="M48" s="976"/>
    </row>
    <row r="49" spans="3:13" s="319" customFormat="1" ht="15">
      <c r="G49" s="345"/>
      <c r="H49" s="345"/>
      <c r="I49" s="345"/>
      <c r="J49" s="345"/>
      <c r="K49" s="345"/>
      <c r="L49" s="345"/>
      <c r="M49" s="345"/>
    </row>
    <row r="50" spans="3:13" s="319" customFormat="1" ht="15">
      <c r="E50" s="333" t="str">
        <f>基本情報!E33</f>
        <v>申込責任者　メールアドレス</v>
      </c>
      <c r="F50" s="487"/>
      <c r="G50" s="981" t="str">
        <f>IF(基本情報!E34="","",基本情報!E34)</f>
        <v/>
      </c>
      <c r="H50" s="981"/>
      <c r="I50" s="981"/>
      <c r="J50" s="981"/>
      <c r="K50" s="981"/>
      <c r="L50" s="981"/>
      <c r="M50" s="981"/>
    </row>
    <row r="51" spans="3:13" s="319" customFormat="1" ht="15">
      <c r="G51" s="345"/>
      <c r="H51" s="345"/>
      <c r="I51" s="345"/>
      <c r="J51" s="345"/>
      <c r="K51" s="345"/>
      <c r="L51" s="345"/>
      <c r="M51" s="345"/>
    </row>
    <row r="52" spans="3:13" s="319" customFormat="1" ht="15" hidden="1">
      <c r="C52" s="979" t="s">
        <v>686</v>
      </c>
      <c r="D52" s="979"/>
      <c r="E52" s="979" t="s">
        <v>873</v>
      </c>
      <c r="F52" s="979"/>
      <c r="G52" s="981"/>
      <c r="H52" s="981"/>
      <c r="I52" s="981"/>
      <c r="J52" s="981"/>
      <c r="K52" s="982"/>
      <c r="L52" s="982"/>
      <c r="M52" s="982"/>
    </row>
    <row r="53" spans="3:13" s="319" customFormat="1" ht="15" hidden="1">
      <c r="C53" s="332"/>
      <c r="D53" s="332"/>
      <c r="G53" s="981"/>
      <c r="H53" s="981"/>
      <c r="I53" s="981"/>
      <c r="J53" s="981"/>
      <c r="K53" s="981"/>
      <c r="L53" s="981"/>
      <c r="M53" s="981"/>
    </row>
    <row r="54" spans="3:13" s="333" customFormat="1" ht="12" hidden="1">
      <c r="E54" s="977" t="s">
        <v>684</v>
      </c>
      <c r="F54" s="977"/>
      <c r="G54" s="978" t="str">
        <f>PHONETIC(G55)</f>
        <v/>
      </c>
      <c r="H54" s="978"/>
      <c r="I54" s="978"/>
      <c r="J54" s="978"/>
      <c r="K54" s="978"/>
      <c r="L54" s="978"/>
      <c r="M54" s="978"/>
    </row>
    <row r="55" spans="3:13" s="319" customFormat="1" ht="15" hidden="1">
      <c r="E55" s="979" t="s">
        <v>685</v>
      </c>
      <c r="F55" s="979"/>
      <c r="G55" s="981"/>
      <c r="H55" s="981"/>
      <c r="I55" s="981"/>
      <c r="J55" s="981"/>
      <c r="K55" s="981"/>
      <c r="L55" s="981"/>
      <c r="M55" s="981"/>
    </row>
    <row r="56" spans="3:13" s="319" customFormat="1" ht="12" hidden="1" customHeight="1">
      <c r="E56" s="332"/>
      <c r="F56" s="332"/>
      <c r="G56" s="343"/>
      <c r="H56" s="343"/>
      <c r="I56" s="343"/>
      <c r="J56" s="343"/>
      <c r="K56" s="343"/>
      <c r="L56" s="343"/>
      <c r="M56" s="343"/>
    </row>
    <row r="57" spans="3:13" s="319" customFormat="1" ht="15" hidden="1">
      <c r="E57" s="319" t="s">
        <v>687</v>
      </c>
      <c r="G57" s="976"/>
      <c r="H57" s="976"/>
      <c r="I57" s="976"/>
      <c r="J57" s="976"/>
      <c r="K57" s="976"/>
      <c r="L57" s="976"/>
      <c r="M57" s="976"/>
    </row>
    <row r="58" spans="3:13" hidden="1"/>
    <row r="59" spans="3:13" hidden="1"/>
    <row r="60" spans="3:13" hidden="1"/>
    <row r="70" spans="2:2" hidden="1">
      <c r="B70" t="s">
        <v>688</v>
      </c>
    </row>
    <row r="71" spans="2:2" hidden="1">
      <c r="B71" t="s">
        <v>38</v>
      </c>
    </row>
    <row r="72" spans="2:2" hidden="1">
      <c r="B72" t="s">
        <v>603</v>
      </c>
    </row>
    <row r="73" spans="2:2" hidden="1">
      <c r="B73" t="s">
        <v>604</v>
      </c>
    </row>
    <row r="74" spans="2:2" hidden="1">
      <c r="B74" t="s">
        <v>605</v>
      </c>
    </row>
    <row r="75" spans="2:2" hidden="1">
      <c r="B75" t="s">
        <v>606</v>
      </c>
    </row>
    <row r="76" spans="2:2" hidden="1">
      <c r="B76" t="s">
        <v>607</v>
      </c>
    </row>
    <row r="77" spans="2:2" hidden="1">
      <c r="B77" t="s">
        <v>608</v>
      </c>
    </row>
    <row r="78" spans="2:2" hidden="1">
      <c r="B78" t="s">
        <v>609</v>
      </c>
    </row>
    <row r="79" spans="2:2" hidden="1">
      <c r="B79" t="s">
        <v>610</v>
      </c>
    </row>
    <row r="80" spans="2:2" hidden="1">
      <c r="B80" t="s">
        <v>611</v>
      </c>
    </row>
    <row r="81" spans="2:2" hidden="1">
      <c r="B81" t="s">
        <v>612</v>
      </c>
    </row>
    <row r="82" spans="2:2" hidden="1">
      <c r="B82" t="s">
        <v>613</v>
      </c>
    </row>
    <row r="83" spans="2:2" hidden="1">
      <c r="B83" t="s">
        <v>614</v>
      </c>
    </row>
    <row r="84" spans="2:2" hidden="1">
      <c r="B84" t="s">
        <v>615</v>
      </c>
    </row>
    <row r="85" spans="2:2" hidden="1">
      <c r="B85" t="s">
        <v>617</v>
      </c>
    </row>
    <row r="86" spans="2:2" hidden="1">
      <c r="B86" t="s">
        <v>618</v>
      </c>
    </row>
    <row r="87" spans="2:2" hidden="1">
      <c r="B87" t="s">
        <v>619</v>
      </c>
    </row>
    <row r="88" spans="2:2" hidden="1">
      <c r="B88" t="s">
        <v>620</v>
      </c>
    </row>
    <row r="89" spans="2:2" hidden="1">
      <c r="B89" t="s">
        <v>616</v>
      </c>
    </row>
    <row r="90" spans="2:2" hidden="1">
      <c r="B90" t="s">
        <v>621</v>
      </c>
    </row>
    <row r="91" spans="2:2" hidden="1">
      <c r="B91" t="s">
        <v>625</v>
      </c>
    </row>
    <row r="92" spans="2:2" hidden="1">
      <c r="B92" t="s">
        <v>622</v>
      </c>
    </row>
    <row r="93" spans="2:2" hidden="1">
      <c r="B93" t="s">
        <v>623</v>
      </c>
    </row>
    <row r="94" spans="2:2" hidden="1">
      <c r="B94" t="s">
        <v>624</v>
      </c>
    </row>
    <row r="95" spans="2:2" hidden="1">
      <c r="B95" t="s">
        <v>626</v>
      </c>
    </row>
    <row r="96" spans="2:2" hidden="1">
      <c r="B96" t="s">
        <v>627</v>
      </c>
    </row>
    <row r="97" spans="2:2" hidden="1">
      <c r="B97" t="s">
        <v>628</v>
      </c>
    </row>
    <row r="98" spans="2:2" hidden="1">
      <c r="B98" t="s">
        <v>629</v>
      </c>
    </row>
    <row r="99" spans="2:2" hidden="1">
      <c r="B99" t="s">
        <v>630</v>
      </c>
    </row>
    <row r="100" spans="2:2" hidden="1">
      <c r="B100" t="s">
        <v>631</v>
      </c>
    </row>
    <row r="101" spans="2:2" hidden="1">
      <c r="B101" t="s">
        <v>632</v>
      </c>
    </row>
    <row r="102" spans="2:2" hidden="1">
      <c r="B102" t="s">
        <v>633</v>
      </c>
    </row>
    <row r="103" spans="2:2" hidden="1">
      <c r="B103" t="s">
        <v>634</v>
      </c>
    </row>
    <row r="104" spans="2:2" hidden="1">
      <c r="B104" t="s">
        <v>635</v>
      </c>
    </row>
    <row r="105" spans="2:2" hidden="1">
      <c r="B105" t="s">
        <v>636</v>
      </c>
    </row>
    <row r="106" spans="2:2" hidden="1">
      <c r="B106" t="s">
        <v>637</v>
      </c>
    </row>
    <row r="107" spans="2:2" hidden="1">
      <c r="B107" t="s">
        <v>638</v>
      </c>
    </row>
    <row r="108" spans="2:2" hidden="1">
      <c r="B108" t="s">
        <v>639</v>
      </c>
    </row>
    <row r="109" spans="2:2" hidden="1">
      <c r="B109" t="s">
        <v>640</v>
      </c>
    </row>
    <row r="110" spans="2:2" hidden="1">
      <c r="B110" t="s">
        <v>641</v>
      </c>
    </row>
    <row r="111" spans="2:2" hidden="1">
      <c r="B111" t="s">
        <v>642</v>
      </c>
    </row>
    <row r="112" spans="2:2" hidden="1">
      <c r="B112" t="s">
        <v>643</v>
      </c>
    </row>
    <row r="113" spans="2:2" hidden="1">
      <c r="B113" t="s">
        <v>645</v>
      </c>
    </row>
    <row r="114" spans="2:2" hidden="1">
      <c r="B114" t="s">
        <v>644</v>
      </c>
    </row>
    <row r="115" spans="2:2" hidden="1">
      <c r="B115" t="s">
        <v>646</v>
      </c>
    </row>
    <row r="116" spans="2:2" hidden="1">
      <c r="B116" t="s">
        <v>647</v>
      </c>
    </row>
    <row r="117" spans="2:2" hidden="1">
      <c r="B117" t="s">
        <v>648</v>
      </c>
    </row>
    <row r="118" spans="2:2" hidden="1"/>
  </sheetData>
  <sheetProtection algorithmName="SHA-512" hashValue="wshxIdcvZxva0yvN5p8QbX+QdUV85fZQRcrYlVmf81JLLFqMvpQZXLtS/oR1hQcYU8UcAhhRYfS6lPj/26Ying==" saltValue="xBW3Id/iQOYvoG29wTlRAQ==" spinCount="100000" sheet="1" objects="1" scenarios="1"/>
  <mergeCells count="36">
    <mergeCell ref="N2:O2"/>
    <mergeCell ref="B7:E7"/>
    <mergeCell ref="C8:D8"/>
    <mergeCell ref="F12:J12"/>
    <mergeCell ref="C20:D20"/>
    <mergeCell ref="E20:M20"/>
    <mergeCell ref="G44:M44"/>
    <mergeCell ref="C23:D23"/>
    <mergeCell ref="E23:M23"/>
    <mergeCell ref="F30:I30"/>
    <mergeCell ref="H33:L33"/>
    <mergeCell ref="H36:L36"/>
    <mergeCell ref="H39:L39"/>
    <mergeCell ref="C43:D43"/>
    <mergeCell ref="E43:F43"/>
    <mergeCell ref="G43:H43"/>
    <mergeCell ref="I43:J43"/>
    <mergeCell ref="K43:M43"/>
    <mergeCell ref="F26:M26"/>
    <mergeCell ref="C52:D52"/>
    <mergeCell ref="E52:F52"/>
    <mergeCell ref="G52:H52"/>
    <mergeCell ref="I52:J52"/>
    <mergeCell ref="K52:M52"/>
    <mergeCell ref="G57:M57"/>
    <mergeCell ref="E45:F45"/>
    <mergeCell ref="G45:M45"/>
    <mergeCell ref="E46:F46"/>
    <mergeCell ref="G46:M46"/>
    <mergeCell ref="G48:M48"/>
    <mergeCell ref="G53:M53"/>
    <mergeCell ref="E54:F54"/>
    <mergeCell ref="G54:M54"/>
    <mergeCell ref="E55:F55"/>
    <mergeCell ref="G55:M55"/>
    <mergeCell ref="G50:M50"/>
  </mergeCells>
  <phoneticPr fontId="67"/>
  <pageMargins left="0.7" right="0.7" top="0.75" bottom="0.75" header="0.3" footer="0.3"/>
  <pageSetup paperSize="9" scale="86"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10</vt:i4>
      </vt:variant>
    </vt:vector>
  </HeadingPairs>
  <TitlesOfParts>
    <vt:vector size="28" baseType="lpstr">
      <vt:lpstr>基本情報</vt:lpstr>
      <vt:lpstr>総括申込書</vt:lpstr>
      <vt:lpstr>男子名簿</vt:lpstr>
      <vt:lpstr>女子名簿</vt:lpstr>
      <vt:lpstr>チームエントリー</vt:lpstr>
      <vt:lpstr>チームエントリー </vt:lpstr>
      <vt:lpstr>学校名</vt:lpstr>
      <vt:lpstr>入力見本</vt:lpstr>
      <vt:lpstr>トレーナー誓約書(必要な大学のみ)</vt:lpstr>
      <vt:lpstr>団体コード</vt:lpstr>
      <vt:lpstr>種目別申込表</vt:lpstr>
      <vt:lpstr>種目名</vt:lpstr>
      <vt:lpstr>管理者入力</vt:lpstr>
      <vt:lpstr>Sheet1</vt:lpstr>
      <vt:lpstr>Sheet2</vt:lpstr>
      <vt:lpstr>Sheet3</vt:lpstr>
      <vt:lpstr>県名</vt:lpstr>
      <vt:lpstr>学連登録</vt:lpstr>
      <vt:lpstr>'トレーナー誓約書(必要な大学のみ)'!Print_Area</vt:lpstr>
      <vt:lpstr>基本情報!Print_Area</vt:lpstr>
      <vt:lpstr>女子名簿!Print_Area</vt:lpstr>
      <vt:lpstr>総括申込書!Print_Area</vt:lpstr>
      <vt:lpstr>団体コード!Print_Area</vt:lpstr>
      <vt:lpstr>男子名簿!Print_Area</vt:lpstr>
      <vt:lpstr>男子名簿!Print_Titles</vt:lpstr>
      <vt:lpstr>学校名</vt:lpstr>
      <vt:lpstr>女子種目</vt:lpstr>
      <vt:lpstr>男子種目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　克洋</dc:creator>
  <cp:lastModifiedBy>owner</cp:lastModifiedBy>
  <cp:lastPrinted>2021-05-06T00:11:30Z</cp:lastPrinted>
  <dcterms:created xsi:type="dcterms:W3CDTF">2009-03-03T02:04:53Z</dcterms:created>
  <dcterms:modified xsi:type="dcterms:W3CDTF">2021-05-27T05:39:09Z</dcterms:modified>
</cp:coreProperties>
</file>